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y Drive\งานเครื่องเกด\เกด\งานพิมพ์1\งบ 68\งานก่อสร้าง\PR25671200045ปรับปรุงห้องตรวจเวชศาสตร์ ER (ก่อสร้าง)\ลงระบบ\"/>
    </mc:Choice>
  </mc:AlternateContent>
  <xr:revisionPtr revIDLastSave="0" documentId="8_{85F7C2F6-2621-400A-96FA-2F906E6C4C6E}" xr6:coauthVersionLast="47" xr6:coauthVersionMax="47" xr10:uidLastSave="{00000000-0000-0000-0000-000000000000}"/>
  <bookViews>
    <workbookView xWindow="-120" yWindow="-120" windowWidth="29040" windowHeight="15720" tabRatio="951" firstSheet="3" activeTab="6" xr2:uid="{00000000-000D-0000-FFFF-FFFF00000000}"/>
  </bookViews>
  <sheets>
    <sheet name="SUMMARY (f)" sheetId="13" state="hidden" r:id="rId1"/>
    <sheet name="SUMMARY (3)ใช้" sheetId="15" state="hidden" r:id="rId2"/>
    <sheet name="SUMMARY (f) (ใช้)" sheetId="14" state="hidden" r:id="rId3"/>
    <sheet name="ปร6" sheetId="61" r:id="rId4"/>
    <sheet name="ปร5.ก" sheetId="62" r:id="rId5"/>
    <sheet name="ปร5ข" sheetId="63" r:id="rId6"/>
    <sheet name="ปร4 พ" sheetId="64" r:id="rId7"/>
    <sheet name="กลุ่มงานที่1 " sheetId="60" r:id="rId8"/>
    <sheet name="1.ปร4.งานรื้อถอน  " sheetId="67" r:id="rId9"/>
    <sheet name="2.งานวิศวกรรมโครงสร้าง" sheetId="53" r:id="rId10"/>
    <sheet name="3.งานสถาปัตยกรรม " sheetId="57" r:id="rId11"/>
    <sheet name="4.งานระบบสุขาภิบาลและดับเพลิง" sheetId="35" r:id="rId12"/>
    <sheet name="5.งานระบบไฟฟ้าและสื่อสาร" sheetId="36" r:id="rId13"/>
    <sheet name="6.งานระบบปรับอากาศ " sheetId="68" r:id="rId14"/>
    <sheet name="7.กลุ่มงานที่ 2" sheetId="66" r:id="rId15"/>
    <sheet name="7.งานครุภัณฑ์จัดจ้างหรือสั่งทำ" sheetId="65" r:id="rId16"/>
    <sheet name="8.ส่วนงานที่2" sheetId="69" r:id="rId17"/>
    <sheet name="8.งานครุภัณฑ์จัดชื้อ" sheetId="70" r:id="rId18"/>
    <sheet name="9.ส่วนงานที่3" sheetId="58" r:id="rId19"/>
    <sheet name="ค่าใช้จ่ายพิเศษ " sheetId="59" r:id="rId20"/>
  </sheets>
  <externalReferences>
    <externalReference r:id="rId21"/>
  </externalReferences>
  <definedNames>
    <definedName name="__IntlFixup" hidden="1">TRUE</definedName>
    <definedName name="_xlnm._FilterDatabase" localSheetId="8" hidden="1">'1.ปร4.งานรื้อถอน  '!$C$2:$C$4354</definedName>
    <definedName name="_xlnm._FilterDatabase" localSheetId="9" hidden="1">'2.งานวิศวกรรมโครงสร้าง'!$C$2:$C$223</definedName>
    <definedName name="_xlnm._FilterDatabase" localSheetId="10" hidden="1">'3.งานสถาปัตยกรรม '!$B$2:$B$54047</definedName>
    <definedName name="_xlnm._FilterDatabase" localSheetId="11" hidden="1">'4.งานระบบสุขาภิบาลและดับเพลิง'!$C$2:$C$116</definedName>
    <definedName name="_xlnm._FilterDatabase" localSheetId="12" hidden="1">'5.งานระบบไฟฟ้าและสื่อสาร'!$C$2:$C$156</definedName>
    <definedName name="_xlnm._FilterDatabase" localSheetId="13" hidden="1">'6.งานระบบปรับอากาศ '!#REF!</definedName>
    <definedName name="_xlnm._FilterDatabase" localSheetId="15" hidden="1">'7.งานครุภัณฑ์จัดจ้างหรือสั่งทำ'!$B$2:$B$151</definedName>
    <definedName name="_xlnm._FilterDatabase" localSheetId="17" hidden="1">'8.งานครุภัณฑ์จัดชื้อ'!$C$1:$C$167</definedName>
    <definedName name="_xlnm._FilterDatabase" localSheetId="1" hidden="1">'SUMMARY (3)ใช้'!$B$6:$L$34</definedName>
    <definedName name="_xlnm._FilterDatabase" localSheetId="0" hidden="1">'SUMMARY (f)'!$B$6:$L$33</definedName>
    <definedName name="_xlnm._FilterDatabase" localSheetId="2" hidden="1">'SUMMARY (f) (ใช้)'!$B$6:$L$35</definedName>
    <definedName name="_xlnm._FilterDatabase" localSheetId="7" hidden="1">'กลุ่มงานที่1 '!$B$2:$B$159</definedName>
    <definedName name="_xlnm._FilterDatabase" localSheetId="19" hidden="1">'ค่าใช้จ่ายพิเศษ '!$A$9:$J$28</definedName>
    <definedName name="_xlnm._FilterDatabase" localSheetId="6" hidden="1">'ปร4 พ'!$B$10:$G$20</definedName>
    <definedName name="_xlnm._FilterDatabase" localSheetId="5" hidden="1">ปร5ข!$A$9:$F$17</definedName>
    <definedName name="_xlnm._FilterDatabase" localSheetId="3" hidden="1">ปร6!$A$9:$F$19</definedName>
    <definedName name="_Order1" hidden="1">255</definedName>
    <definedName name="boxes">#REF!,#REF!</definedName>
    <definedName name="Budjet" localSheetId="8">#REF!</definedName>
    <definedName name="Budjet" localSheetId="13">#REF!</definedName>
    <definedName name="Budjet">#REF!</definedName>
    <definedName name="CC">#REF!</definedName>
    <definedName name="celltips_area" localSheetId="8">#REF!</definedName>
    <definedName name="celltips_area" localSheetId="13">#REF!</definedName>
    <definedName name="celltips_area">#REF!</definedName>
    <definedName name="CONG35">#REF!</definedName>
    <definedName name="ConL" localSheetId="8">#REF!</definedName>
    <definedName name="ConL" localSheetId="13">#REF!</definedName>
    <definedName name="ConL">#REF!</definedName>
    <definedName name="ConM" localSheetId="8">#REF!</definedName>
    <definedName name="ConM" localSheetId="13">#REF!</definedName>
    <definedName name="ConM">#REF!</definedName>
    <definedName name="cost" localSheetId="3">ปร6!$B$80</definedName>
    <definedName name="da" localSheetId="8">#REF!</definedName>
    <definedName name="da" localSheetId="13">#REF!</definedName>
    <definedName name="da">#REF!</definedName>
    <definedName name="dflt2">#REF!</definedName>
    <definedName name="dflt3">#REF!</definedName>
    <definedName name="dflt4">#REF!</definedName>
    <definedName name="dflt5">#REF!</definedName>
    <definedName name="dflt6">#REF!</definedName>
    <definedName name="dflt7">#REF!</definedName>
    <definedName name="Excel_BuiltIn_Print_Area_12" localSheetId="8">#REF!</definedName>
    <definedName name="Excel_BuiltIn_Print_Area_12" localSheetId="13">#REF!</definedName>
    <definedName name="Excel_BuiltIn_Print_Area_12">#REF!</definedName>
    <definedName name="Excel_BuiltIn_Print_Area_14" localSheetId="8">#REF!</definedName>
    <definedName name="Excel_BuiltIn_Print_Area_14" localSheetId="13">#REF!</definedName>
    <definedName name="Excel_BuiltIn_Print_Area_14">#REF!</definedName>
    <definedName name="Excel_BuiltIn_Print_Titles_12_1" localSheetId="8">#REF!</definedName>
    <definedName name="Excel_BuiltIn_Print_Titles_12_1" localSheetId="13">#REF!</definedName>
    <definedName name="Excel_BuiltIn_Print_Titles_12_1">#REF!</definedName>
    <definedName name="FADVANCE" localSheetId="8">#REF!</definedName>
    <definedName name="FADVANCE">#REF!</definedName>
    <definedName name="forml" localSheetId="8">#REF!</definedName>
    <definedName name="forml" localSheetId="13">#REF!</definedName>
    <definedName name="forml">#REF!</definedName>
    <definedName name="formm" localSheetId="8">#REF!</definedName>
    <definedName name="formm" localSheetId="13">#REF!</definedName>
    <definedName name="formm">#REF!</definedName>
    <definedName name="FWK">#REF!</definedName>
    <definedName name="gfd" localSheetId="8">#REF!</definedName>
    <definedName name="gfd" localSheetId="13">#REF!</definedName>
    <definedName name="gfd">#REF!</definedName>
    <definedName name="gfds" localSheetId="8">#REF!</definedName>
    <definedName name="gfds" localSheetId="13">#REF!</definedName>
    <definedName name="gfds">#REF!</definedName>
    <definedName name="lytree" localSheetId="8">#REF!</definedName>
    <definedName name="lytree" localSheetId="13">#REF!</definedName>
    <definedName name="lytree">#REF!</definedName>
    <definedName name="Markup" localSheetId="8">#REF!</definedName>
    <definedName name="Markup" localSheetId="13">#REF!</definedName>
    <definedName name="Markup">#REF!</definedName>
    <definedName name="POSTL" localSheetId="8">#REF!</definedName>
    <definedName name="POSTL" localSheetId="13">#REF!</definedName>
    <definedName name="POSTL">#REF!</definedName>
    <definedName name="POSTM" localSheetId="8">#REF!</definedName>
    <definedName name="POSTM" localSheetId="13">#REF!</definedName>
    <definedName name="POSTM">#REF!</definedName>
    <definedName name="_xlnm.Print_Area" localSheetId="8">'1.ปร4.งานรื้อถอน  '!$A$1:$K$93</definedName>
    <definedName name="_xlnm.Print_Area" localSheetId="9">'2.งานวิศวกรรมโครงสร้าง'!$A$1:$K$110</definedName>
    <definedName name="_xlnm.Print_Area" localSheetId="10">'3.งานสถาปัตยกรรม '!$A$1:$K$217</definedName>
    <definedName name="_xlnm.Print_Area" localSheetId="11">'4.งานระบบสุขาภิบาลและดับเพลิง'!$A$1:$K$114</definedName>
    <definedName name="_xlnm.Print_Area" localSheetId="12">'5.งานระบบไฟฟ้าและสื่อสาร'!$A$1:$K$280</definedName>
    <definedName name="_xlnm.Print_Area" localSheetId="13">'6.งานระบบปรับอากาศ '!$A$1:$K$224</definedName>
    <definedName name="_xlnm.Print_Area" localSheetId="14">'7.กลุ่มงานที่ 2'!$A$1:$H$29</definedName>
    <definedName name="_xlnm.Print_Area" localSheetId="15">'7.งานครุภัณฑ์จัดจ้างหรือสั่งทำ'!$A$1:$K$122</definedName>
    <definedName name="_xlnm.Print_Area" localSheetId="17">'8.งานครุภัณฑ์จัดชื้อ'!$A$1:$K$167</definedName>
    <definedName name="_xlnm.Print_Area" localSheetId="16">'8.ส่วนงานที่2'!$A$1:$H$26</definedName>
    <definedName name="_xlnm.Print_Area" localSheetId="18">'9.ส่วนงานที่3'!$A$1:$H$22</definedName>
    <definedName name="_xlnm.Print_Area" localSheetId="1">'SUMMARY (3)ใช้'!$B$1:$U$34</definedName>
    <definedName name="_xlnm.Print_Area" localSheetId="0">'SUMMARY (f)'!$B$1:$U$33</definedName>
    <definedName name="_xlnm.Print_Area" localSheetId="2">'SUMMARY (f) (ใช้)'!$B$1:$U$35</definedName>
    <definedName name="_xlnm.Print_Area" localSheetId="7">'กลุ่มงานที่1 '!$A$1:$H$83</definedName>
    <definedName name="_xlnm.Print_Area" localSheetId="19">'ค่าใช้จ่ายพิเศษ '!$A$1:$J$33</definedName>
    <definedName name="_xlnm.Print_Area" localSheetId="6">'ปร4 พ'!$B$1:$G$27</definedName>
    <definedName name="_xlnm.Print_Area" localSheetId="4">'ปร5.ก'!$A$1:$F$28</definedName>
    <definedName name="_xlnm.Print_Area" localSheetId="5">ปร5ข!$A$1:$F$23</definedName>
    <definedName name="_xlnm.Print_Area" localSheetId="3">ปร6!$A$1:$F$25</definedName>
    <definedName name="_xlnm.Print_Titles" localSheetId="8">'1.ปร4.งานรื้อถอน  '!$1:$10</definedName>
    <definedName name="_xlnm.Print_Titles" localSheetId="9">'2.งานวิศวกรรมโครงสร้าง'!$1:$10</definedName>
    <definedName name="_xlnm.Print_Titles" localSheetId="10">'3.งานสถาปัตยกรรม '!$1:$10</definedName>
    <definedName name="_xlnm.Print_Titles" localSheetId="11">'4.งานระบบสุขาภิบาลและดับเพลิง'!$1:$10</definedName>
    <definedName name="_xlnm.Print_Titles" localSheetId="12">'5.งานระบบไฟฟ้าและสื่อสาร'!$2:$10</definedName>
    <definedName name="_xlnm.Print_Titles" localSheetId="13">'6.งานระบบปรับอากาศ '!$2:$10</definedName>
    <definedName name="_xlnm.Print_Titles" localSheetId="14">'7.กลุ่มงานที่ 2'!$8:$9</definedName>
    <definedName name="_xlnm.Print_Titles" localSheetId="15">'7.งานครุภัณฑ์จัดจ้างหรือสั่งทำ'!$1:$10</definedName>
    <definedName name="_xlnm.Print_Titles" localSheetId="17">'8.งานครุภัณฑ์จัดชื้อ'!$1:$9</definedName>
    <definedName name="_xlnm.Print_Titles" localSheetId="16">'8.ส่วนงานที่2'!$1:$9</definedName>
    <definedName name="_xlnm.Print_Titles" localSheetId="18">'9.ส่วนงานที่3'!$1:$9</definedName>
    <definedName name="_xlnm.Print_Titles" localSheetId="1">'SUMMARY (3)ใช้'!$1:$7</definedName>
    <definedName name="_xlnm.Print_Titles" localSheetId="0">'SUMMARY (f)'!$1:$7</definedName>
    <definedName name="_xlnm.Print_Titles" localSheetId="2">'SUMMARY (f) (ใช้)'!$1:$7</definedName>
    <definedName name="_xlnm.Print_Titles" localSheetId="7">'กลุ่มงานที่1 '!$1:$10</definedName>
    <definedName name="_xlnm.Print_Titles" localSheetId="19">'ค่าใช้จ่ายพิเศษ '!$1:$10</definedName>
    <definedName name="_xlnm.Print_Titles" localSheetId="6">'ปร4 พ'!$1:$11</definedName>
    <definedName name="_xlnm.Print_Titles" localSheetId="4">'ปร5.ก'!$1:$10</definedName>
    <definedName name="_xlnm.Print_Titles" localSheetId="5">ปร5ข!$1:$10</definedName>
    <definedName name="_xlnm.Print_Titles" localSheetId="3">ปร6!$1:$10</definedName>
    <definedName name="SDL" localSheetId="8">#REF!</definedName>
    <definedName name="SDL" localSheetId="13">#REF!</definedName>
    <definedName name="SDL">#REF!</definedName>
    <definedName name="SDM" localSheetId="8">#REF!</definedName>
    <definedName name="SDM" localSheetId="13">#REF!</definedName>
    <definedName name="SDM">#REF!</definedName>
    <definedName name="srf" localSheetId="8">#REF!</definedName>
    <definedName name="srf" localSheetId="13">#REF!</definedName>
    <definedName name="srf">#REF!</definedName>
    <definedName name="SRL" localSheetId="8">#REF!</definedName>
    <definedName name="SRL" localSheetId="13">#REF!</definedName>
    <definedName name="SRL">#REF!</definedName>
    <definedName name="SRM" localSheetId="8">#REF!</definedName>
    <definedName name="SRM" localSheetId="13">#REF!</definedName>
    <definedName name="SRM">#REF!</definedName>
    <definedName name="sta" localSheetId="8">#REF!</definedName>
    <definedName name="sta" localSheetId="13">#REF!</definedName>
    <definedName name="sta">#REF!</definedName>
    <definedName name="tna" localSheetId="8">#REF!</definedName>
    <definedName name="tna" localSheetId="13">#REF!</definedName>
    <definedName name="tna">#REF!</definedName>
    <definedName name="งานเฟอร์นิเจอร์ลอยตัว" localSheetId="8">#REF!</definedName>
    <definedName name="งานเฟอร์นิเจอร์ลอยตัว" localSheetId="13">#REF!</definedName>
    <definedName name="งานเฟอร์นิเจอร์ลอยตัว">#REF!</definedName>
    <definedName name="ปรับอากาศ" localSheetId="8">#REF!</definedName>
    <definedName name="ปรับอากาศ" localSheetId="13">#REF!</definedName>
    <definedName name="ปรับอากาศ">#REF!</definedName>
    <definedName name="ส้าฟห" localSheetId="8">#REF!</definedName>
    <definedName name="ส้าฟห" localSheetId="13">#REF!</definedName>
    <definedName name="ส้าฟ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92" i="57" l="1"/>
  <c r="Q91" i="57"/>
  <c r="Q90" i="57"/>
  <c r="Q89" i="57"/>
  <c r="Q88" i="57"/>
  <c r="Q87" i="57"/>
  <c r="Q86" i="57"/>
  <c r="Q85" i="57"/>
  <c r="Q84" i="57"/>
  <c r="Q83" i="57"/>
  <c r="Q82" i="57"/>
  <c r="Q81" i="57"/>
  <c r="Q80" i="57"/>
  <c r="F109" i="65"/>
  <c r="F108" i="65"/>
  <c r="F107" i="65"/>
  <c r="F106" i="65"/>
  <c r="F105" i="65"/>
  <c r="F104" i="65"/>
  <c r="F103" i="65"/>
  <c r="F102" i="65"/>
  <c r="F101" i="65"/>
  <c r="F100" i="65"/>
  <c r="F99" i="65"/>
  <c r="F98" i="65"/>
  <c r="F97" i="65"/>
  <c r="F96" i="65"/>
  <c r="G96" i="65" s="1"/>
  <c r="F95" i="65"/>
  <c r="G95" i="65" s="1"/>
  <c r="F94" i="65"/>
  <c r="G94" i="65" s="1"/>
  <c r="F93" i="65"/>
  <c r="G93" i="65" s="1"/>
  <c r="F92" i="65"/>
  <c r="G92" i="65" s="1"/>
  <c r="F91" i="65"/>
  <c r="G91" i="65" s="1"/>
  <c r="F90" i="65"/>
  <c r="G90" i="65" s="1"/>
  <c r="F89" i="65"/>
  <c r="F88" i="65"/>
  <c r="F87" i="65"/>
  <c r="F86" i="65"/>
  <c r="F85" i="65"/>
  <c r="F84" i="65"/>
  <c r="F83" i="65"/>
  <c r="F82" i="65"/>
  <c r="F81" i="65"/>
  <c r="F80" i="65"/>
  <c r="F79" i="65"/>
  <c r="F78" i="65"/>
  <c r="F77" i="65"/>
  <c r="F76" i="65"/>
  <c r="G76" i="65" s="1"/>
  <c r="F75" i="65"/>
  <c r="G75" i="65" s="1"/>
  <c r="F74" i="65"/>
  <c r="G74" i="65" s="1"/>
  <c r="F73" i="65"/>
  <c r="G73" i="65" s="1"/>
  <c r="F72" i="65"/>
  <c r="G72" i="65" s="1"/>
  <c r="F71" i="65"/>
  <c r="G71" i="65" s="1"/>
  <c r="F70" i="65"/>
  <c r="G70" i="65" s="1"/>
  <c r="F69" i="65"/>
  <c r="F68" i="65"/>
  <c r="F67" i="65"/>
  <c r="F66" i="65"/>
  <c r="F65" i="65"/>
  <c r="F64" i="65"/>
  <c r="F63" i="65"/>
  <c r="F62" i="65"/>
  <c r="F61" i="65"/>
  <c r="F60" i="65"/>
  <c r="F59" i="65"/>
  <c r="F58" i="65"/>
  <c r="F57" i="65"/>
  <c r="F56" i="65"/>
  <c r="G56" i="65" s="1"/>
  <c r="F55" i="65"/>
  <c r="G55" i="65" s="1"/>
  <c r="F54" i="65"/>
  <c r="G54" i="65" s="1"/>
  <c r="F53" i="65"/>
  <c r="G53" i="65" s="1"/>
  <c r="F52" i="65"/>
  <c r="G52" i="65" s="1"/>
  <c r="F51" i="65"/>
  <c r="G51" i="65" s="1"/>
  <c r="F50" i="65"/>
  <c r="G50" i="65" s="1"/>
  <c r="F49" i="65"/>
  <c r="F48" i="65"/>
  <c r="F47" i="65"/>
  <c r="F46" i="65"/>
  <c r="F45" i="65"/>
  <c r="F44" i="65"/>
  <c r="F43" i="65"/>
  <c r="F42" i="65"/>
  <c r="F41" i="65"/>
  <c r="F40" i="65"/>
  <c r="F39" i="65"/>
  <c r="F38" i="65"/>
  <c r="F37" i="65"/>
  <c r="F36" i="65"/>
  <c r="G36" i="65" s="1"/>
  <c r="F35" i="65"/>
  <c r="G35" i="65" s="1"/>
  <c r="F34" i="65"/>
  <c r="G34" i="65" s="1"/>
  <c r="F33" i="65"/>
  <c r="G33" i="65" s="1"/>
  <c r="F32" i="65"/>
  <c r="G32" i="65" s="1"/>
  <c r="F31" i="65"/>
  <c r="G31" i="65" s="1"/>
  <c r="F30" i="65"/>
  <c r="G30" i="65" s="1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G16" i="65" s="1"/>
  <c r="P109" i="65"/>
  <c r="O109" i="65"/>
  <c r="O108" i="65"/>
  <c r="P108" i="65" s="1"/>
  <c r="O107" i="65"/>
  <c r="P107" i="65" s="1"/>
  <c r="O106" i="65"/>
  <c r="P106" i="65" s="1"/>
  <c r="O105" i="65"/>
  <c r="P105" i="65" s="1"/>
  <c r="O104" i="65"/>
  <c r="P104" i="65" s="1"/>
  <c r="O103" i="65"/>
  <c r="P103" i="65" s="1"/>
  <c r="O102" i="65"/>
  <c r="P102" i="65" s="1"/>
  <c r="O101" i="65"/>
  <c r="P101" i="65" s="1"/>
  <c r="O100" i="65"/>
  <c r="P100" i="65" s="1"/>
  <c r="P99" i="65"/>
  <c r="O99" i="65"/>
  <c r="O98" i="65"/>
  <c r="P98" i="65" s="1"/>
  <c r="O97" i="65"/>
  <c r="P97" i="65" s="1"/>
  <c r="O96" i="65"/>
  <c r="P96" i="65" s="1"/>
  <c r="O95" i="65"/>
  <c r="P95" i="65" s="1"/>
  <c r="P94" i="65"/>
  <c r="O94" i="65"/>
  <c r="O93" i="65"/>
  <c r="P93" i="65" s="1"/>
  <c r="O92" i="65"/>
  <c r="P92" i="65" s="1"/>
  <c r="O91" i="65"/>
  <c r="P91" i="65" s="1"/>
  <c r="O90" i="65"/>
  <c r="P90" i="65" s="1"/>
  <c r="P89" i="65"/>
  <c r="O89" i="65"/>
  <c r="O88" i="65"/>
  <c r="P88" i="65" s="1"/>
  <c r="O87" i="65"/>
  <c r="P87" i="65" s="1"/>
  <c r="O86" i="65"/>
  <c r="P86" i="65" s="1"/>
  <c r="O85" i="65"/>
  <c r="P85" i="65" s="1"/>
  <c r="P84" i="65"/>
  <c r="O84" i="65"/>
  <c r="O83" i="65"/>
  <c r="P83" i="65" s="1"/>
  <c r="O82" i="65"/>
  <c r="P82" i="65" s="1"/>
  <c r="O81" i="65"/>
  <c r="P81" i="65" s="1"/>
  <c r="O80" i="65"/>
  <c r="P80" i="65" s="1"/>
  <c r="P79" i="65"/>
  <c r="O79" i="65"/>
  <c r="O78" i="65"/>
  <c r="P78" i="65" s="1"/>
  <c r="O77" i="65"/>
  <c r="P77" i="65" s="1"/>
  <c r="O76" i="65"/>
  <c r="P76" i="65" s="1"/>
  <c r="O75" i="65"/>
  <c r="P75" i="65" s="1"/>
  <c r="P74" i="65"/>
  <c r="O74" i="65"/>
  <c r="O73" i="65"/>
  <c r="P73" i="65" s="1"/>
  <c r="O72" i="65"/>
  <c r="P72" i="65" s="1"/>
  <c r="O71" i="65"/>
  <c r="P71" i="65" s="1"/>
  <c r="O70" i="65"/>
  <c r="P70" i="65" s="1"/>
  <c r="P69" i="65"/>
  <c r="O69" i="65"/>
  <c r="O68" i="65"/>
  <c r="P68" i="65" s="1"/>
  <c r="O67" i="65"/>
  <c r="P67" i="65" s="1"/>
  <c r="O66" i="65"/>
  <c r="P66" i="65" s="1"/>
  <c r="O65" i="65"/>
  <c r="P65" i="65" s="1"/>
  <c r="P64" i="65"/>
  <c r="O64" i="65"/>
  <c r="O63" i="65"/>
  <c r="P63" i="65" s="1"/>
  <c r="O62" i="65"/>
  <c r="P62" i="65" s="1"/>
  <c r="O61" i="65"/>
  <c r="P61" i="65" s="1"/>
  <c r="O60" i="65"/>
  <c r="P60" i="65" s="1"/>
  <c r="P59" i="65"/>
  <c r="O59" i="65"/>
  <c r="O58" i="65"/>
  <c r="P58" i="65" s="1"/>
  <c r="O57" i="65"/>
  <c r="P57" i="65" s="1"/>
  <c r="O56" i="65"/>
  <c r="P56" i="65" s="1"/>
  <c r="O55" i="65"/>
  <c r="P55" i="65" s="1"/>
  <c r="P54" i="65"/>
  <c r="O54" i="65"/>
  <c r="O53" i="65"/>
  <c r="P53" i="65" s="1"/>
  <c r="O52" i="65"/>
  <c r="P52" i="65" s="1"/>
  <c r="O51" i="65"/>
  <c r="P51" i="65" s="1"/>
  <c r="O50" i="65"/>
  <c r="P50" i="65" s="1"/>
  <c r="P49" i="65"/>
  <c r="O49" i="65"/>
  <c r="O48" i="65"/>
  <c r="P48" i="65" s="1"/>
  <c r="O47" i="65"/>
  <c r="P47" i="65" s="1"/>
  <c r="O46" i="65"/>
  <c r="P46" i="65" s="1"/>
  <c r="O45" i="65"/>
  <c r="P45" i="65" s="1"/>
  <c r="P44" i="65"/>
  <c r="O44" i="65"/>
  <c r="O43" i="65"/>
  <c r="P43" i="65" s="1"/>
  <c r="O42" i="65"/>
  <c r="P42" i="65" s="1"/>
  <c r="O41" i="65"/>
  <c r="P41" i="65" s="1"/>
  <c r="O40" i="65"/>
  <c r="P40" i="65" s="1"/>
  <c r="P39" i="65"/>
  <c r="O39" i="65"/>
  <c r="O38" i="65"/>
  <c r="P38" i="65" s="1"/>
  <c r="O37" i="65"/>
  <c r="P37" i="65" s="1"/>
  <c r="O36" i="65"/>
  <c r="P36" i="65" s="1"/>
  <c r="O35" i="65"/>
  <c r="P35" i="65" s="1"/>
  <c r="P34" i="65"/>
  <c r="O34" i="65"/>
  <c r="O33" i="65"/>
  <c r="P33" i="65" s="1"/>
  <c r="O32" i="65"/>
  <c r="P32" i="65" s="1"/>
  <c r="O31" i="65"/>
  <c r="P31" i="65" s="1"/>
  <c r="O30" i="65"/>
  <c r="P30" i="65" s="1"/>
  <c r="P29" i="65"/>
  <c r="O29" i="65"/>
  <c r="O28" i="65"/>
  <c r="P28" i="65" s="1"/>
  <c r="O27" i="65"/>
  <c r="P27" i="65" s="1"/>
  <c r="O26" i="65"/>
  <c r="P26" i="65" s="1"/>
  <c r="O25" i="65"/>
  <c r="P25" i="65" s="1"/>
  <c r="P24" i="65"/>
  <c r="O24" i="65"/>
  <c r="O23" i="65"/>
  <c r="P23" i="65" s="1"/>
  <c r="O22" i="65"/>
  <c r="P22" i="65" s="1"/>
  <c r="O21" i="65"/>
  <c r="P21" i="65" s="1"/>
  <c r="O20" i="65"/>
  <c r="P20" i="65" s="1"/>
  <c r="P19" i="65"/>
  <c r="O19" i="65"/>
  <c r="O18" i="65"/>
  <c r="P18" i="65" s="1"/>
  <c r="O17" i="65"/>
  <c r="P17" i="65" s="1"/>
  <c r="P16" i="65"/>
  <c r="O16" i="65"/>
  <c r="G109" i="65"/>
  <c r="G108" i="65"/>
  <c r="G107" i="65"/>
  <c r="G106" i="65"/>
  <c r="G105" i="65"/>
  <c r="G104" i="65"/>
  <c r="G103" i="65"/>
  <c r="G102" i="65"/>
  <c r="G101" i="65"/>
  <c r="G100" i="65"/>
  <c r="G99" i="65"/>
  <c r="G98" i="65"/>
  <c r="G97" i="65"/>
  <c r="G89" i="65"/>
  <c r="G88" i="65"/>
  <c r="G87" i="65"/>
  <c r="G86" i="65"/>
  <c r="G85" i="65"/>
  <c r="G84" i="65"/>
  <c r="G83" i="65"/>
  <c r="G82" i="65"/>
  <c r="G81" i="65"/>
  <c r="G80" i="65"/>
  <c r="G79" i="65"/>
  <c r="G78" i="65"/>
  <c r="G77" i="65"/>
  <c r="G69" i="65"/>
  <c r="G68" i="65"/>
  <c r="G67" i="65"/>
  <c r="G66" i="65"/>
  <c r="G65" i="65"/>
  <c r="G64" i="65"/>
  <c r="G63" i="65"/>
  <c r="G62" i="65"/>
  <c r="G61" i="65"/>
  <c r="G60" i="65"/>
  <c r="G59" i="65"/>
  <c r="G58" i="65"/>
  <c r="G57" i="65"/>
  <c r="G49" i="65"/>
  <c r="G48" i="65"/>
  <c r="G47" i="65"/>
  <c r="G46" i="65"/>
  <c r="G45" i="65"/>
  <c r="G44" i="65"/>
  <c r="G43" i="65"/>
  <c r="G42" i="65"/>
  <c r="G41" i="65"/>
  <c r="G40" i="65"/>
  <c r="G39" i="65"/>
  <c r="G38" i="65"/>
  <c r="G37" i="65"/>
  <c r="G29" i="65"/>
  <c r="G28" i="65"/>
  <c r="G27" i="65"/>
  <c r="G26" i="65"/>
  <c r="G25" i="65"/>
  <c r="G24" i="65"/>
  <c r="G23" i="65"/>
  <c r="G22" i="65"/>
  <c r="G21" i="65"/>
  <c r="G20" i="65"/>
  <c r="G19" i="65"/>
  <c r="G18" i="65"/>
  <c r="G17" i="65"/>
  <c r="O17" i="70"/>
  <c r="O16" i="70"/>
  <c r="O15" i="70"/>
  <c r="O14" i="70"/>
  <c r="F58" i="70"/>
  <c r="F57" i="70"/>
  <c r="F56" i="70"/>
  <c r="F55" i="70"/>
  <c r="F54" i="70"/>
  <c r="F53" i="70"/>
  <c r="F52" i="70"/>
  <c r="F51" i="70"/>
  <c r="F50" i="70"/>
  <c r="F49" i="70"/>
  <c r="F48" i="70"/>
  <c r="F47" i="70"/>
  <c r="F46" i="70"/>
  <c r="F45" i="70"/>
  <c r="F44" i="70"/>
  <c r="F43" i="70"/>
  <c r="F42" i="70"/>
  <c r="F41" i="70"/>
  <c r="F40" i="70"/>
  <c r="F39" i="70"/>
  <c r="F38" i="70"/>
  <c r="F37" i="70"/>
  <c r="F36" i="70"/>
  <c r="F35" i="70"/>
  <c r="F34" i="70"/>
  <c r="F33" i="70"/>
  <c r="F32" i="70"/>
  <c r="F31" i="70"/>
  <c r="F30" i="70"/>
  <c r="F29" i="70"/>
  <c r="F28" i="70"/>
  <c r="H28" i="70" s="1"/>
  <c r="J28" i="70" s="1"/>
  <c r="F27" i="70"/>
  <c r="F26" i="70"/>
  <c r="F25" i="70"/>
  <c r="F24" i="70"/>
  <c r="F23" i="70"/>
  <c r="F22" i="70"/>
  <c r="F21" i="70"/>
  <c r="F20" i="70"/>
  <c r="F19" i="70"/>
  <c r="F18" i="70"/>
  <c r="O58" i="70"/>
  <c r="P58" i="70" s="1"/>
  <c r="O57" i="70"/>
  <c r="P57" i="70" s="1"/>
  <c r="O56" i="70"/>
  <c r="P56" i="70" s="1"/>
  <c r="O55" i="70"/>
  <c r="P55" i="70" s="1"/>
  <c r="O54" i="70"/>
  <c r="P54" i="70" s="1"/>
  <c r="P53" i="70"/>
  <c r="O53" i="70"/>
  <c r="O52" i="70"/>
  <c r="P52" i="70" s="1"/>
  <c r="O51" i="70"/>
  <c r="P51" i="70" s="1"/>
  <c r="O50" i="70"/>
  <c r="P50" i="70" s="1"/>
  <c r="O49" i="70"/>
  <c r="P49" i="70" s="1"/>
  <c r="O48" i="70"/>
  <c r="P48" i="70" s="1"/>
  <c r="O47" i="70"/>
  <c r="P47" i="70" s="1"/>
  <c r="O46" i="70"/>
  <c r="P46" i="70" s="1"/>
  <c r="O45" i="70"/>
  <c r="P45" i="70" s="1"/>
  <c r="O44" i="70"/>
  <c r="P44" i="70" s="1"/>
  <c r="P43" i="70"/>
  <c r="O43" i="70"/>
  <c r="O42" i="70"/>
  <c r="P42" i="70" s="1"/>
  <c r="O41" i="70"/>
  <c r="P41" i="70" s="1"/>
  <c r="P40" i="70"/>
  <c r="O40" i="70"/>
  <c r="P39" i="70"/>
  <c r="O39" i="70"/>
  <c r="O38" i="70"/>
  <c r="P38" i="70" s="1"/>
  <c r="O37" i="70"/>
  <c r="P37" i="70" s="1"/>
  <c r="O36" i="70"/>
  <c r="P36" i="70" s="1"/>
  <c r="O35" i="70"/>
  <c r="P35" i="70" s="1"/>
  <c r="O34" i="70"/>
  <c r="P34" i="70" s="1"/>
  <c r="O33" i="70"/>
  <c r="P33" i="70" s="1"/>
  <c r="O32" i="70"/>
  <c r="P32" i="70" s="1"/>
  <c r="O31" i="70"/>
  <c r="P31" i="70" s="1"/>
  <c r="P30" i="70"/>
  <c r="O30" i="70"/>
  <c r="O29" i="70"/>
  <c r="P29" i="70" s="1"/>
  <c r="O28" i="70"/>
  <c r="P28" i="70" s="1"/>
  <c r="O27" i="70"/>
  <c r="P27" i="70" s="1"/>
  <c r="O26" i="70"/>
  <c r="P26" i="70" s="1"/>
  <c r="O25" i="70"/>
  <c r="P25" i="70" s="1"/>
  <c r="O24" i="70"/>
  <c r="P24" i="70" s="1"/>
  <c r="O23" i="70"/>
  <c r="P23" i="70" s="1"/>
  <c r="O22" i="70"/>
  <c r="P22" i="70" s="1"/>
  <c r="O21" i="70"/>
  <c r="P21" i="70" s="1"/>
  <c r="O20" i="70"/>
  <c r="P20" i="70" s="1"/>
  <c r="P19" i="70"/>
  <c r="O19" i="70"/>
  <c r="O18" i="70"/>
  <c r="P18" i="70" s="1"/>
  <c r="P17" i="70"/>
  <c r="F17" i="70" s="1"/>
  <c r="P16" i="70"/>
  <c r="F16" i="70" s="1"/>
  <c r="P15" i="70"/>
  <c r="F15" i="70" s="1"/>
  <c r="P14" i="70"/>
  <c r="F14" i="70" s="1"/>
  <c r="I28" i="70"/>
  <c r="L59" i="70" l="1"/>
  <c r="I17" i="70"/>
  <c r="H17" i="70"/>
  <c r="I16" i="70"/>
  <c r="H16" i="70"/>
  <c r="J16" i="70" s="1"/>
  <c r="I15" i="70"/>
  <c r="H15" i="70"/>
  <c r="I14" i="70"/>
  <c r="H14" i="70"/>
  <c r="C61" i="70"/>
  <c r="C60" i="70"/>
  <c r="I58" i="70"/>
  <c r="H58" i="70"/>
  <c r="I57" i="70"/>
  <c r="H57" i="70"/>
  <c r="I56" i="70"/>
  <c r="H56" i="70"/>
  <c r="J56" i="70" s="1"/>
  <c r="I55" i="70"/>
  <c r="H55" i="70"/>
  <c r="I54" i="70"/>
  <c r="H54" i="70"/>
  <c r="J54" i="70" s="1"/>
  <c r="I53" i="70"/>
  <c r="H53" i="70"/>
  <c r="I52" i="70"/>
  <c r="H52" i="70"/>
  <c r="I51" i="70"/>
  <c r="H51" i="70"/>
  <c r="I50" i="70"/>
  <c r="H50" i="70"/>
  <c r="J50" i="70" s="1"/>
  <c r="I49" i="70"/>
  <c r="H49" i="70"/>
  <c r="I48" i="70"/>
  <c r="H48" i="70"/>
  <c r="J48" i="70" s="1"/>
  <c r="I47" i="70"/>
  <c r="H47" i="70"/>
  <c r="I46" i="70"/>
  <c r="H46" i="70"/>
  <c r="I45" i="70"/>
  <c r="H45" i="70"/>
  <c r="I44" i="70"/>
  <c r="H44" i="70"/>
  <c r="J44" i="70" s="1"/>
  <c r="I43" i="70"/>
  <c r="H43" i="70"/>
  <c r="I42" i="70"/>
  <c r="H42" i="70"/>
  <c r="J42" i="70" s="1"/>
  <c r="I41" i="70"/>
  <c r="H41" i="70"/>
  <c r="I40" i="70"/>
  <c r="H40" i="70"/>
  <c r="I39" i="70"/>
  <c r="H39" i="70"/>
  <c r="I38" i="70"/>
  <c r="H38" i="70"/>
  <c r="J38" i="70" s="1"/>
  <c r="I37" i="70"/>
  <c r="H37" i="70"/>
  <c r="I36" i="70"/>
  <c r="H36" i="70"/>
  <c r="J36" i="70" s="1"/>
  <c r="C33" i="70"/>
  <c r="I31" i="70"/>
  <c r="H31" i="70"/>
  <c r="I30" i="70"/>
  <c r="H30" i="70"/>
  <c r="I29" i="70"/>
  <c r="H29" i="70"/>
  <c r="I27" i="70"/>
  <c r="H27" i="70"/>
  <c r="I26" i="70"/>
  <c r="H26" i="70"/>
  <c r="I25" i="70"/>
  <c r="H25" i="70"/>
  <c r="I24" i="70"/>
  <c r="H24" i="70"/>
  <c r="I23" i="70"/>
  <c r="H23" i="70"/>
  <c r="I22" i="70"/>
  <c r="H22" i="70"/>
  <c r="I21" i="70"/>
  <c r="H21" i="70"/>
  <c r="I20" i="70"/>
  <c r="H20" i="70"/>
  <c r="I19" i="70"/>
  <c r="H19" i="70"/>
  <c r="J39" i="70" l="1"/>
  <c r="J37" i="70"/>
  <c r="J43" i="70"/>
  <c r="J49" i="70"/>
  <c r="J55" i="70"/>
  <c r="J57" i="70"/>
  <c r="J41" i="70"/>
  <c r="J47" i="70"/>
  <c r="J53" i="70"/>
  <c r="J26" i="70"/>
  <c r="J14" i="70"/>
  <c r="J51" i="70"/>
  <c r="J45" i="70"/>
  <c r="J23" i="70"/>
  <c r="J30" i="70"/>
  <c r="J40" i="70"/>
  <c r="J46" i="70"/>
  <c r="J52" i="70"/>
  <c r="J58" i="70"/>
  <c r="J31" i="70"/>
  <c r="J21" i="70"/>
  <c r="J27" i="70"/>
  <c r="J22" i="70"/>
  <c r="J15" i="70"/>
  <c r="J17" i="70"/>
  <c r="J20" i="70"/>
  <c r="H60" i="70"/>
  <c r="J19" i="70"/>
  <c r="I60" i="70"/>
  <c r="J29" i="70"/>
  <c r="J24" i="70"/>
  <c r="J25" i="70"/>
  <c r="J60" i="70" l="1"/>
  <c r="I144" i="70"/>
  <c r="H144" i="70"/>
  <c r="J144" i="70" s="1"/>
  <c r="I110" i="68"/>
  <c r="H110" i="68"/>
  <c r="J110" i="68" s="1"/>
  <c r="I124" i="70" l="1"/>
  <c r="H124" i="70"/>
  <c r="I123" i="70"/>
  <c r="H123" i="70"/>
  <c r="I122" i="70"/>
  <c r="H122" i="70"/>
  <c r="I121" i="70"/>
  <c r="H121" i="70"/>
  <c r="I120" i="70"/>
  <c r="H120" i="70"/>
  <c r="I119" i="70"/>
  <c r="H119" i="70"/>
  <c r="I118" i="70"/>
  <c r="H118" i="70"/>
  <c r="I117" i="70"/>
  <c r="H117" i="70"/>
  <c r="I116" i="70"/>
  <c r="H116" i="70"/>
  <c r="I99" i="70"/>
  <c r="H99" i="70"/>
  <c r="I198" i="68"/>
  <c r="H198" i="68"/>
  <c r="J198" i="68" s="1"/>
  <c r="I197" i="68"/>
  <c r="H197" i="68"/>
  <c r="I196" i="68"/>
  <c r="H196" i="68"/>
  <c r="I195" i="68"/>
  <c r="H195" i="68"/>
  <c r="J195" i="68" s="1"/>
  <c r="I194" i="68"/>
  <c r="H194" i="68"/>
  <c r="I193" i="68"/>
  <c r="H193" i="68"/>
  <c r="J193" i="68" s="1"/>
  <c r="I192" i="68"/>
  <c r="H192" i="68"/>
  <c r="J192" i="68" s="1"/>
  <c r="I191" i="68"/>
  <c r="H191" i="68"/>
  <c r="J191" i="68" s="1"/>
  <c r="I190" i="68"/>
  <c r="H190" i="68"/>
  <c r="I189" i="68"/>
  <c r="H189" i="68"/>
  <c r="I188" i="68"/>
  <c r="H188" i="68"/>
  <c r="J188" i="68" s="1"/>
  <c r="I187" i="68"/>
  <c r="H187" i="68"/>
  <c r="J187" i="68" s="1"/>
  <c r="D183" i="68"/>
  <c r="I183" i="68" s="1"/>
  <c r="D162" i="68"/>
  <c r="D80" i="68"/>
  <c r="I80" i="68" s="1"/>
  <c r="I67" i="68"/>
  <c r="H67" i="68"/>
  <c r="J67" i="68" s="1"/>
  <c r="I66" i="68"/>
  <c r="H66" i="68"/>
  <c r="I65" i="68"/>
  <c r="H65" i="68"/>
  <c r="J65" i="68" s="1"/>
  <c r="I15" i="68"/>
  <c r="H15" i="68"/>
  <c r="I17" i="68"/>
  <c r="H17" i="68"/>
  <c r="J17" i="68" s="1"/>
  <c r="I16" i="68"/>
  <c r="H16" i="68"/>
  <c r="J16" i="68" s="1"/>
  <c r="B28" i="59"/>
  <c r="H26" i="59"/>
  <c r="G26" i="59"/>
  <c r="H25" i="59"/>
  <c r="G25" i="59"/>
  <c r="H21" i="59"/>
  <c r="G21" i="59"/>
  <c r="I21" i="59" s="1"/>
  <c r="I20" i="59"/>
  <c r="H20" i="59"/>
  <c r="G20" i="59"/>
  <c r="I19" i="59"/>
  <c r="H19" i="59"/>
  <c r="G19" i="59"/>
  <c r="I18" i="59"/>
  <c r="H18" i="59"/>
  <c r="G18" i="59"/>
  <c r="H17" i="59"/>
  <c r="G17" i="59"/>
  <c r="I17" i="59" s="1"/>
  <c r="I16" i="59"/>
  <c r="H16" i="59"/>
  <c r="G16" i="59"/>
  <c r="I15" i="59"/>
  <c r="H15" i="59"/>
  <c r="G15" i="59"/>
  <c r="I14" i="59"/>
  <c r="H14" i="59"/>
  <c r="G14" i="59"/>
  <c r="H13" i="59"/>
  <c r="H28" i="59" s="1"/>
  <c r="F11" i="58" s="1"/>
  <c r="G13" i="59"/>
  <c r="B8" i="59"/>
  <c r="A8" i="59"/>
  <c r="A7" i="59"/>
  <c r="B6" i="59"/>
  <c r="A6" i="59"/>
  <c r="B5" i="59"/>
  <c r="A5" i="59"/>
  <c r="B4" i="59"/>
  <c r="A4" i="59"/>
  <c r="B3" i="59"/>
  <c r="A3" i="59"/>
  <c r="B16" i="58"/>
  <c r="B7" i="58"/>
  <c r="B5" i="58"/>
  <c r="B4" i="58"/>
  <c r="B3" i="58"/>
  <c r="B2" i="58"/>
  <c r="C161" i="70"/>
  <c r="I158" i="70"/>
  <c r="H158" i="70"/>
  <c r="I157" i="70"/>
  <c r="H157" i="70"/>
  <c r="I156" i="70"/>
  <c r="H156" i="70"/>
  <c r="I155" i="70"/>
  <c r="H155" i="70"/>
  <c r="I154" i="70"/>
  <c r="H154" i="70"/>
  <c r="I153" i="70"/>
  <c r="H153" i="70"/>
  <c r="I152" i="70"/>
  <c r="H152" i="70"/>
  <c r="I151" i="70"/>
  <c r="F19" i="69" s="1"/>
  <c r="H151" i="70"/>
  <c r="A151" i="70"/>
  <c r="A152" i="70" s="1"/>
  <c r="A153" i="70" s="1"/>
  <c r="A155" i="70" s="1"/>
  <c r="A156" i="70" s="1"/>
  <c r="A157" i="70" s="1"/>
  <c r="A158" i="70" s="1"/>
  <c r="I150" i="70"/>
  <c r="F18" i="69" s="1"/>
  <c r="H150" i="70"/>
  <c r="C147" i="70"/>
  <c r="I145" i="70"/>
  <c r="H145" i="70"/>
  <c r="I143" i="70"/>
  <c r="H143" i="70"/>
  <c r="I142" i="70"/>
  <c r="H142" i="70"/>
  <c r="I141" i="70"/>
  <c r="H141" i="70"/>
  <c r="I140" i="70"/>
  <c r="H140" i="70"/>
  <c r="I139" i="70"/>
  <c r="H139" i="70"/>
  <c r="I138" i="70"/>
  <c r="H138" i="70"/>
  <c r="I137" i="70"/>
  <c r="H137" i="70"/>
  <c r="I136" i="70"/>
  <c r="H136" i="70"/>
  <c r="I135" i="70"/>
  <c r="H135" i="70"/>
  <c r="I134" i="70"/>
  <c r="H134" i="70"/>
  <c r="I133" i="70"/>
  <c r="H133" i="70"/>
  <c r="I132" i="70"/>
  <c r="H132" i="70"/>
  <c r="I131" i="70"/>
  <c r="H131" i="70"/>
  <c r="C128" i="70"/>
  <c r="I126" i="70"/>
  <c r="H126" i="70"/>
  <c r="I125" i="70"/>
  <c r="H125" i="70"/>
  <c r="I114" i="70"/>
  <c r="H114" i="70"/>
  <c r="I113" i="70"/>
  <c r="H113" i="70"/>
  <c r="I112" i="70"/>
  <c r="H112" i="70"/>
  <c r="I111" i="70"/>
  <c r="H111" i="70"/>
  <c r="I110" i="70"/>
  <c r="H110" i="70"/>
  <c r="I109" i="70"/>
  <c r="H109" i="70"/>
  <c r="I108" i="70"/>
  <c r="H108" i="70"/>
  <c r="I107" i="70"/>
  <c r="H107" i="70"/>
  <c r="I106" i="70"/>
  <c r="H106" i="70"/>
  <c r="I105" i="70"/>
  <c r="H105" i="70"/>
  <c r="I104" i="70"/>
  <c r="H104" i="70"/>
  <c r="I103" i="70"/>
  <c r="H103" i="70"/>
  <c r="I102" i="70"/>
  <c r="H102" i="70"/>
  <c r="I101" i="70"/>
  <c r="H101" i="70"/>
  <c r="I100" i="70"/>
  <c r="H100" i="70"/>
  <c r="C96" i="70"/>
  <c r="I94" i="70"/>
  <c r="H94" i="70"/>
  <c r="I93" i="70"/>
  <c r="H93" i="70"/>
  <c r="I92" i="70"/>
  <c r="H92" i="70"/>
  <c r="I91" i="70"/>
  <c r="H91" i="70"/>
  <c r="I90" i="70"/>
  <c r="H90" i="70"/>
  <c r="I89" i="70"/>
  <c r="H89" i="70"/>
  <c r="I88" i="70"/>
  <c r="H88" i="70"/>
  <c r="I87" i="70"/>
  <c r="H87" i="70"/>
  <c r="I86" i="70"/>
  <c r="H86" i="70"/>
  <c r="I85" i="70"/>
  <c r="H85" i="70"/>
  <c r="C83" i="70"/>
  <c r="I81" i="70"/>
  <c r="H81" i="70"/>
  <c r="I80" i="70"/>
  <c r="H80" i="70"/>
  <c r="I79" i="70"/>
  <c r="H79" i="70"/>
  <c r="C77" i="70"/>
  <c r="I75" i="70"/>
  <c r="H75" i="70"/>
  <c r="I74" i="70"/>
  <c r="H74" i="70"/>
  <c r="I73" i="70"/>
  <c r="H73" i="70"/>
  <c r="I72" i="70"/>
  <c r="H72" i="70"/>
  <c r="I71" i="70"/>
  <c r="H71" i="70"/>
  <c r="I70" i="70"/>
  <c r="H70" i="70"/>
  <c r="C67" i="70"/>
  <c r="I65" i="70"/>
  <c r="H65" i="70"/>
  <c r="I64" i="70"/>
  <c r="H64" i="70"/>
  <c r="I63" i="70"/>
  <c r="H63" i="70"/>
  <c r="C7" i="70"/>
  <c r="C5" i="70"/>
  <c r="C4" i="70"/>
  <c r="C3" i="70"/>
  <c r="C2" i="70"/>
  <c r="A1" i="70"/>
  <c r="B20" i="69"/>
  <c r="B19" i="69"/>
  <c r="F17" i="69"/>
  <c r="F12" i="69"/>
  <c r="B7" i="69"/>
  <c r="B5" i="69"/>
  <c r="B4" i="69"/>
  <c r="B3" i="69"/>
  <c r="B2" i="69"/>
  <c r="B112" i="65"/>
  <c r="C111" i="65"/>
  <c r="I109" i="65"/>
  <c r="H109" i="65"/>
  <c r="I108" i="65"/>
  <c r="J108" i="65" s="1"/>
  <c r="H108" i="65"/>
  <c r="I107" i="65"/>
  <c r="H107" i="65"/>
  <c r="J107" i="65" s="1"/>
  <c r="I106" i="65"/>
  <c r="H106" i="65"/>
  <c r="J106" i="65" s="1"/>
  <c r="I105" i="65"/>
  <c r="H105" i="65"/>
  <c r="I104" i="65"/>
  <c r="J104" i="65" s="1"/>
  <c r="H104" i="65"/>
  <c r="I103" i="65"/>
  <c r="H103" i="65"/>
  <c r="J103" i="65" s="1"/>
  <c r="I102" i="65"/>
  <c r="J102" i="65" s="1"/>
  <c r="H102" i="65"/>
  <c r="I101" i="65"/>
  <c r="H101" i="65"/>
  <c r="I100" i="65"/>
  <c r="J100" i="65" s="1"/>
  <c r="H100" i="65"/>
  <c r="I99" i="65"/>
  <c r="H99" i="65"/>
  <c r="I98" i="65"/>
  <c r="H98" i="65"/>
  <c r="J98" i="65" s="1"/>
  <c r="I97" i="65"/>
  <c r="H97" i="65"/>
  <c r="J97" i="65" s="1"/>
  <c r="I96" i="65"/>
  <c r="H96" i="65"/>
  <c r="I95" i="65"/>
  <c r="H95" i="65"/>
  <c r="J95" i="65" s="1"/>
  <c r="I94" i="65"/>
  <c r="H94" i="65"/>
  <c r="I93" i="65"/>
  <c r="H93" i="65"/>
  <c r="H111" i="65" s="1"/>
  <c r="E15" i="66" s="1"/>
  <c r="E64" i="60" s="1"/>
  <c r="I92" i="65"/>
  <c r="J92" i="65" s="1"/>
  <c r="H92" i="65"/>
  <c r="I91" i="65"/>
  <c r="H91" i="65"/>
  <c r="C88" i="65"/>
  <c r="I86" i="65"/>
  <c r="H86" i="65"/>
  <c r="I85" i="65"/>
  <c r="H85" i="65"/>
  <c r="I84" i="65"/>
  <c r="H84" i="65"/>
  <c r="I83" i="65"/>
  <c r="H83" i="65"/>
  <c r="I82" i="65"/>
  <c r="H82" i="65"/>
  <c r="J82" i="65" s="1"/>
  <c r="I81" i="65"/>
  <c r="H81" i="65"/>
  <c r="J81" i="65" s="1"/>
  <c r="I80" i="65"/>
  <c r="J80" i="65" s="1"/>
  <c r="H80" i="65"/>
  <c r="J79" i="65"/>
  <c r="I79" i="65"/>
  <c r="H79" i="65"/>
  <c r="I78" i="65"/>
  <c r="H78" i="65"/>
  <c r="I77" i="65"/>
  <c r="H77" i="65"/>
  <c r="J77" i="65" s="1"/>
  <c r="I76" i="65"/>
  <c r="H76" i="65"/>
  <c r="I75" i="65"/>
  <c r="H75" i="65"/>
  <c r="I74" i="65"/>
  <c r="H74" i="65"/>
  <c r="I73" i="65"/>
  <c r="H73" i="65"/>
  <c r="J73" i="65" s="1"/>
  <c r="I72" i="65"/>
  <c r="H72" i="65"/>
  <c r="I71" i="65"/>
  <c r="H71" i="65"/>
  <c r="J71" i="65" s="1"/>
  <c r="I70" i="65"/>
  <c r="H70" i="65"/>
  <c r="J70" i="65" s="1"/>
  <c r="I69" i="65"/>
  <c r="J69" i="65" s="1"/>
  <c r="H69" i="65"/>
  <c r="H88" i="65" s="1"/>
  <c r="E14" i="66" s="1"/>
  <c r="E63" i="60" s="1"/>
  <c r="C66" i="65"/>
  <c r="I64" i="65"/>
  <c r="H64" i="65"/>
  <c r="I63" i="65"/>
  <c r="H63" i="65"/>
  <c r="I62" i="65"/>
  <c r="H62" i="65"/>
  <c r="I61" i="65"/>
  <c r="H61" i="65"/>
  <c r="J61" i="65" s="1"/>
  <c r="I60" i="65"/>
  <c r="H60" i="65"/>
  <c r="I59" i="65"/>
  <c r="H59" i="65"/>
  <c r="I58" i="65"/>
  <c r="J58" i="65" s="1"/>
  <c r="H58" i="65"/>
  <c r="I57" i="65"/>
  <c r="H57" i="65"/>
  <c r="J57" i="65" s="1"/>
  <c r="I56" i="65"/>
  <c r="H56" i="65"/>
  <c r="I55" i="65"/>
  <c r="J55" i="65" s="1"/>
  <c r="H55" i="65"/>
  <c r="I54" i="65"/>
  <c r="H54" i="65"/>
  <c r="J54" i="65" s="1"/>
  <c r="I53" i="65"/>
  <c r="J53" i="65" s="1"/>
  <c r="H53" i="65"/>
  <c r="I52" i="65"/>
  <c r="H52" i="65"/>
  <c r="J51" i="65"/>
  <c r="I51" i="65"/>
  <c r="H51" i="65"/>
  <c r="I50" i="65"/>
  <c r="J50" i="65" s="1"/>
  <c r="H50" i="65"/>
  <c r="I49" i="65"/>
  <c r="H49" i="65"/>
  <c r="I48" i="65"/>
  <c r="J48" i="65" s="1"/>
  <c r="H48" i="65"/>
  <c r="I47" i="65"/>
  <c r="H47" i="65"/>
  <c r="J46" i="65"/>
  <c r="I46" i="65"/>
  <c r="H46" i="65"/>
  <c r="I45" i="65"/>
  <c r="H45" i="65"/>
  <c r="J45" i="65" s="1"/>
  <c r="I44" i="65"/>
  <c r="H44" i="65"/>
  <c r="I43" i="65"/>
  <c r="J43" i="65" s="1"/>
  <c r="H43" i="65"/>
  <c r="I42" i="65"/>
  <c r="H42" i="65"/>
  <c r="I41" i="65"/>
  <c r="H41" i="65"/>
  <c r="J41" i="65" s="1"/>
  <c r="I40" i="65"/>
  <c r="J40" i="65" s="1"/>
  <c r="H40" i="65"/>
  <c r="I39" i="65"/>
  <c r="H39" i="65"/>
  <c r="I38" i="65"/>
  <c r="J38" i="65" s="1"/>
  <c r="H38" i="65"/>
  <c r="I37" i="65"/>
  <c r="H37" i="65"/>
  <c r="J37" i="65" s="1"/>
  <c r="I36" i="65"/>
  <c r="J36" i="65" s="1"/>
  <c r="H36" i="65"/>
  <c r="I35" i="65"/>
  <c r="H35" i="65"/>
  <c r="J35" i="65" s="1"/>
  <c r="I34" i="65"/>
  <c r="H34" i="65"/>
  <c r="J34" i="65" s="1"/>
  <c r="I33" i="65"/>
  <c r="H33" i="65"/>
  <c r="I32" i="65"/>
  <c r="H32" i="65"/>
  <c r="I31" i="65"/>
  <c r="H31" i="65"/>
  <c r="J31" i="65" s="1"/>
  <c r="I30" i="65"/>
  <c r="J30" i="65" s="1"/>
  <c r="H30" i="65"/>
  <c r="I29" i="65"/>
  <c r="H29" i="65"/>
  <c r="I28" i="65"/>
  <c r="H28" i="65"/>
  <c r="I27" i="65"/>
  <c r="H27" i="65"/>
  <c r="I26" i="65"/>
  <c r="J26" i="65" s="1"/>
  <c r="H26" i="65"/>
  <c r="I25" i="65"/>
  <c r="J25" i="65" s="1"/>
  <c r="H25" i="65"/>
  <c r="I24" i="65"/>
  <c r="H24" i="65"/>
  <c r="I23" i="65"/>
  <c r="H23" i="65"/>
  <c r="J23" i="65" s="1"/>
  <c r="I22" i="65"/>
  <c r="H22" i="65"/>
  <c r="I21" i="65"/>
  <c r="H21" i="65"/>
  <c r="J21" i="65" s="1"/>
  <c r="I20" i="65"/>
  <c r="H20" i="65"/>
  <c r="I19" i="65"/>
  <c r="H19" i="65"/>
  <c r="I18" i="65"/>
  <c r="H18" i="65"/>
  <c r="I17" i="65"/>
  <c r="H17" i="65"/>
  <c r="J17" i="65" s="1"/>
  <c r="I16" i="65"/>
  <c r="H16" i="65"/>
  <c r="J16" i="65" s="1"/>
  <c r="C8" i="65"/>
  <c r="C6" i="65"/>
  <c r="C5" i="65"/>
  <c r="C4" i="65"/>
  <c r="C3" i="65"/>
  <c r="B22" i="66"/>
  <c r="B15" i="66"/>
  <c r="B14" i="66"/>
  <c r="B13" i="66"/>
  <c r="B7" i="66"/>
  <c r="B5" i="66"/>
  <c r="B4" i="66"/>
  <c r="B3" i="66"/>
  <c r="B2" i="66"/>
  <c r="B219" i="68"/>
  <c r="B58" i="60" s="1"/>
  <c r="C218" i="68"/>
  <c r="B56" i="60" s="1"/>
  <c r="I216" i="68"/>
  <c r="I215" i="68"/>
  <c r="I214" i="68"/>
  <c r="H214" i="68"/>
  <c r="I213" i="68"/>
  <c r="H213" i="68"/>
  <c r="I212" i="68"/>
  <c r="H212" i="68"/>
  <c r="I211" i="68"/>
  <c r="H211" i="68"/>
  <c r="F215" i="68" s="1"/>
  <c r="H215" i="68" s="1"/>
  <c r="I210" i="68"/>
  <c r="H210" i="68"/>
  <c r="J210" i="68" s="1"/>
  <c r="I209" i="68"/>
  <c r="H209" i="68"/>
  <c r="I208" i="68"/>
  <c r="H208" i="68"/>
  <c r="I207" i="68"/>
  <c r="H207" i="68"/>
  <c r="C204" i="68"/>
  <c r="B55" i="60" s="1"/>
  <c r="I199" i="68"/>
  <c r="H199" i="68"/>
  <c r="I186" i="68"/>
  <c r="H186" i="68"/>
  <c r="J186" i="68" s="1"/>
  <c r="I185" i="68"/>
  <c r="H185" i="68"/>
  <c r="J185" i="68" s="1"/>
  <c r="I184" i="68"/>
  <c r="H184" i="68"/>
  <c r="I182" i="68"/>
  <c r="H182" i="68"/>
  <c r="I181" i="68"/>
  <c r="H181" i="68"/>
  <c r="I180" i="68"/>
  <c r="I179" i="68"/>
  <c r="H179" i="68"/>
  <c r="I178" i="68"/>
  <c r="H178" i="68"/>
  <c r="I177" i="68"/>
  <c r="H177" i="68"/>
  <c r="J177" i="68" s="1"/>
  <c r="I176" i="68"/>
  <c r="H176" i="68"/>
  <c r="I175" i="68"/>
  <c r="H175" i="68"/>
  <c r="I174" i="68"/>
  <c r="H174" i="68"/>
  <c r="J174" i="68" s="1"/>
  <c r="I173" i="68"/>
  <c r="H173" i="68"/>
  <c r="I172" i="68"/>
  <c r="H172" i="68"/>
  <c r="I171" i="68"/>
  <c r="H171" i="68"/>
  <c r="I170" i="68"/>
  <c r="H170" i="68"/>
  <c r="I169" i="68"/>
  <c r="H169" i="68"/>
  <c r="I168" i="68"/>
  <c r="H168" i="68"/>
  <c r="I167" i="68"/>
  <c r="H167" i="68"/>
  <c r="I166" i="68"/>
  <c r="H166" i="68"/>
  <c r="I165" i="68"/>
  <c r="H165" i="68"/>
  <c r="I164" i="68"/>
  <c r="H164" i="68"/>
  <c r="I163" i="68"/>
  <c r="H163" i="68"/>
  <c r="J163" i="68" s="1"/>
  <c r="M162" i="68"/>
  <c r="N162" i="68" s="1" a="1"/>
  <c r="N162" i="68" s="1"/>
  <c r="N161" i="68" a="1"/>
  <c r="N161" i="68"/>
  <c r="D161" i="68" s="1"/>
  <c r="N160" i="68" a="1"/>
  <c r="N160" i="68" s="1"/>
  <c r="N159" i="68" a="1"/>
  <c r="N159" i="68" s="1"/>
  <c r="N158" i="68" a="1"/>
  <c r="N158" i="68"/>
  <c r="D158" i="68" s="1"/>
  <c r="N157" i="68" a="1"/>
  <c r="N157" i="68" s="1"/>
  <c r="D157" i="68" s="1"/>
  <c r="C154" i="68"/>
  <c r="B54" i="60" s="1"/>
  <c r="N149" i="68" a="1"/>
  <c r="N149" i="68" s="1"/>
  <c r="D149" i="68" s="1"/>
  <c r="N148" i="68" a="1"/>
  <c r="N148" i="68" s="1"/>
  <c r="N147" i="68" a="1"/>
  <c r="N147" i="68" s="1"/>
  <c r="D147" i="68" s="1"/>
  <c r="N146" i="68" a="1"/>
  <c r="N146" i="68" s="1"/>
  <c r="D146" i="68" s="1"/>
  <c r="N145" i="68" a="1"/>
  <c r="N145" i="68" s="1"/>
  <c r="D145" i="68" s="1"/>
  <c r="C142" i="68"/>
  <c r="B53" i="60" s="1"/>
  <c r="N136" i="68" a="1"/>
  <c r="N136" i="68" s="1"/>
  <c r="D136" i="68" s="1"/>
  <c r="N135" i="68" a="1"/>
  <c r="N135" i="68" s="1"/>
  <c r="D135" i="68" s="1"/>
  <c r="N134" i="68" a="1"/>
  <c r="N134" i="68" s="1"/>
  <c r="D134" i="68" s="1"/>
  <c r="H134" i="68" s="1"/>
  <c r="N133" i="68" a="1"/>
  <c r="N133" i="68" s="1"/>
  <c r="D133" i="68" s="1"/>
  <c r="N132" i="68" a="1"/>
  <c r="N132" i="68"/>
  <c r="D132" i="68" s="1"/>
  <c r="H132" i="68" s="1"/>
  <c r="N131" i="68" a="1"/>
  <c r="N131" i="68" s="1"/>
  <c r="D131" i="68" s="1"/>
  <c r="N130" i="68" a="1"/>
  <c r="N130" i="68"/>
  <c r="D130" i="68" s="1"/>
  <c r="I130" i="68" s="1"/>
  <c r="N129" i="68" a="1"/>
  <c r="N129" i="68"/>
  <c r="D129" i="68"/>
  <c r="H129" i="68" s="1"/>
  <c r="N128" i="68" a="1"/>
  <c r="N128" i="68" s="1"/>
  <c r="D128" i="68" s="1"/>
  <c r="H128" i="68" s="1"/>
  <c r="N127" i="68" a="1"/>
  <c r="N127" i="68" s="1"/>
  <c r="M126" i="68"/>
  <c r="N126" i="68" s="1" a="1"/>
  <c r="N126" i="68" s="1"/>
  <c r="D126" i="68" s="1"/>
  <c r="N125" i="68" a="1"/>
  <c r="N125" i="68" s="1"/>
  <c r="D125" i="68" s="1"/>
  <c r="I125" i="68" s="1"/>
  <c r="M124" i="68"/>
  <c r="N124" i="68" s="1" a="1"/>
  <c r="N124" i="68" s="1"/>
  <c r="D124" i="68" s="1"/>
  <c r="N123" i="68" a="1"/>
  <c r="N123" i="68" s="1"/>
  <c r="D123" i="68" s="1"/>
  <c r="I123" i="68" s="1"/>
  <c r="N122" i="68" a="1"/>
  <c r="N122" i="68" s="1"/>
  <c r="D122" i="68" s="1"/>
  <c r="N121" i="68" a="1"/>
  <c r="N121" i="68" s="1"/>
  <c r="D121" i="68" s="1"/>
  <c r="I121" i="68" s="1"/>
  <c r="M120" i="68"/>
  <c r="N120" i="68" s="1" a="1"/>
  <c r="N120" i="68" s="1"/>
  <c r="D120" i="68" s="1"/>
  <c r="N119" i="68" a="1"/>
  <c r="N119" i="68"/>
  <c r="D119" i="68" s="1"/>
  <c r="I119" i="68" s="1"/>
  <c r="N118" i="68" a="1"/>
  <c r="N118" i="68" s="1"/>
  <c r="D118" i="68" s="1"/>
  <c r="C115" i="68"/>
  <c r="I113" i="68"/>
  <c r="H113" i="68"/>
  <c r="I112" i="68"/>
  <c r="H112" i="68"/>
  <c r="J112" i="68" s="1"/>
  <c r="I111" i="68"/>
  <c r="H111" i="68"/>
  <c r="I109" i="68"/>
  <c r="H109" i="68"/>
  <c r="I108" i="68"/>
  <c r="H108" i="68"/>
  <c r="I107" i="68"/>
  <c r="H107" i="68"/>
  <c r="J107" i="68" s="1"/>
  <c r="I106" i="68"/>
  <c r="H106" i="68"/>
  <c r="I104" i="68"/>
  <c r="H104" i="68"/>
  <c r="I103" i="68"/>
  <c r="H103" i="68"/>
  <c r="I102" i="68"/>
  <c r="H102" i="68"/>
  <c r="I101" i="68"/>
  <c r="H101" i="68"/>
  <c r="I100" i="68"/>
  <c r="H100" i="68"/>
  <c r="J100" i="68" s="1"/>
  <c r="I99" i="68"/>
  <c r="H99" i="68"/>
  <c r="I98" i="68"/>
  <c r="H98" i="68"/>
  <c r="I97" i="68"/>
  <c r="H97" i="68"/>
  <c r="I96" i="68"/>
  <c r="H96" i="68"/>
  <c r="I95" i="68"/>
  <c r="H95" i="68"/>
  <c r="I94" i="68"/>
  <c r="H94" i="68"/>
  <c r="J94" i="68" s="1"/>
  <c r="I93" i="68"/>
  <c r="H93" i="68"/>
  <c r="C90" i="68"/>
  <c r="B51" i="60" s="1"/>
  <c r="I88" i="68"/>
  <c r="H88" i="68"/>
  <c r="J88" i="68" s="1"/>
  <c r="I87" i="68"/>
  <c r="H87" i="68"/>
  <c r="I86" i="68"/>
  <c r="H86" i="68"/>
  <c r="J86" i="68" s="1"/>
  <c r="I85" i="68"/>
  <c r="H85" i="68"/>
  <c r="I84" i="68"/>
  <c r="H84" i="68"/>
  <c r="I83" i="68"/>
  <c r="H83" i="68"/>
  <c r="I82" i="68"/>
  <c r="H82" i="68"/>
  <c r="I81" i="68"/>
  <c r="H81" i="68"/>
  <c r="I79" i="68"/>
  <c r="H79" i="68"/>
  <c r="J79" i="68" s="1"/>
  <c r="I78" i="68"/>
  <c r="H78" i="68"/>
  <c r="J78" i="68" s="1"/>
  <c r="I77" i="68"/>
  <c r="H77" i="68"/>
  <c r="J77" i="68" s="1"/>
  <c r="I76" i="68"/>
  <c r="H76" i="68"/>
  <c r="I75" i="68"/>
  <c r="H75" i="68"/>
  <c r="I74" i="68"/>
  <c r="H74" i="68"/>
  <c r="J74" i="68" s="1"/>
  <c r="I73" i="68"/>
  <c r="H73" i="68"/>
  <c r="I72" i="68"/>
  <c r="H72" i="68"/>
  <c r="J72" i="68" s="1"/>
  <c r="I71" i="68"/>
  <c r="H71" i="68"/>
  <c r="J71" i="68" s="1"/>
  <c r="I70" i="68"/>
  <c r="H70" i="68"/>
  <c r="I69" i="68"/>
  <c r="H69" i="68"/>
  <c r="I68" i="68"/>
  <c r="H68" i="68"/>
  <c r="I64" i="68"/>
  <c r="H64" i="68"/>
  <c r="J64" i="68" s="1"/>
  <c r="I63" i="68"/>
  <c r="H63" i="68"/>
  <c r="I62" i="68"/>
  <c r="H62" i="68"/>
  <c r="J62" i="68" s="1"/>
  <c r="I61" i="68"/>
  <c r="H61" i="68"/>
  <c r="J61" i="68" s="1"/>
  <c r="I59" i="68"/>
  <c r="H59" i="68"/>
  <c r="J59" i="68" s="1"/>
  <c r="I58" i="68"/>
  <c r="H58" i="68"/>
  <c r="J58" i="68" s="1"/>
  <c r="I57" i="68"/>
  <c r="H57" i="68"/>
  <c r="I56" i="68"/>
  <c r="H56" i="68"/>
  <c r="J56" i="68" s="1"/>
  <c r="I55" i="68"/>
  <c r="H55" i="68"/>
  <c r="I54" i="68"/>
  <c r="H54" i="68"/>
  <c r="J54" i="68" s="1"/>
  <c r="I53" i="68"/>
  <c r="H53" i="68"/>
  <c r="I52" i="68"/>
  <c r="H52" i="68"/>
  <c r="I51" i="68"/>
  <c r="H51" i="68"/>
  <c r="J51" i="68" s="1"/>
  <c r="I50" i="68"/>
  <c r="H50" i="68"/>
  <c r="J50" i="68" s="1"/>
  <c r="I49" i="68"/>
  <c r="H49" i="68"/>
  <c r="I48" i="68"/>
  <c r="H48" i="68"/>
  <c r="I47" i="68"/>
  <c r="H47" i="68"/>
  <c r="J47" i="68" s="1"/>
  <c r="I46" i="68"/>
  <c r="H46" i="68"/>
  <c r="I45" i="68"/>
  <c r="H45" i="68"/>
  <c r="J45" i="68" s="1"/>
  <c r="I44" i="68"/>
  <c r="H44" i="68"/>
  <c r="J44" i="68" s="1"/>
  <c r="I43" i="68"/>
  <c r="H43" i="68"/>
  <c r="I42" i="68"/>
  <c r="H42" i="68"/>
  <c r="I41" i="68"/>
  <c r="H41" i="68"/>
  <c r="I40" i="68"/>
  <c r="H40" i="68"/>
  <c r="J40" i="68" s="1"/>
  <c r="I39" i="68"/>
  <c r="H39" i="68"/>
  <c r="I38" i="68"/>
  <c r="H38" i="68"/>
  <c r="I37" i="68"/>
  <c r="H37" i="68"/>
  <c r="I36" i="68"/>
  <c r="H36" i="68"/>
  <c r="I35" i="68"/>
  <c r="H35" i="68"/>
  <c r="I34" i="68"/>
  <c r="H34" i="68"/>
  <c r="J34" i="68" s="1"/>
  <c r="I33" i="68"/>
  <c r="H33" i="68"/>
  <c r="J33" i="68" s="1"/>
  <c r="I32" i="68"/>
  <c r="H32" i="68"/>
  <c r="I31" i="68"/>
  <c r="H31" i="68"/>
  <c r="I30" i="68"/>
  <c r="H30" i="68"/>
  <c r="J30" i="68" s="1"/>
  <c r="I29" i="68"/>
  <c r="H29" i="68"/>
  <c r="I28" i="68"/>
  <c r="H28" i="68"/>
  <c r="J28" i="68" s="1"/>
  <c r="I27" i="68"/>
  <c r="H27" i="68"/>
  <c r="I26" i="68"/>
  <c r="H26" i="68"/>
  <c r="J26" i="68" s="1"/>
  <c r="I25" i="68"/>
  <c r="H25" i="68"/>
  <c r="I24" i="68"/>
  <c r="H24" i="68"/>
  <c r="I23" i="68"/>
  <c r="H23" i="68"/>
  <c r="J23" i="68" s="1"/>
  <c r="I22" i="68"/>
  <c r="H22" i="68"/>
  <c r="J22" i="68" s="1"/>
  <c r="I21" i="68"/>
  <c r="H21" i="68"/>
  <c r="J21" i="68" s="1"/>
  <c r="I20" i="68"/>
  <c r="H20" i="68"/>
  <c r="J20" i="68" s="1"/>
  <c r="I19" i="68"/>
  <c r="H19" i="68"/>
  <c r="J19" i="68" s="1"/>
  <c r="I18" i="68"/>
  <c r="H18" i="68"/>
  <c r="J18" i="68" s="1"/>
  <c r="I14" i="68"/>
  <c r="H14" i="68"/>
  <c r="C8" i="68"/>
  <c r="C6" i="68"/>
  <c r="C5" i="68"/>
  <c r="C4" i="68"/>
  <c r="C3" i="68"/>
  <c r="B273" i="36"/>
  <c r="C272" i="36"/>
  <c r="I270" i="36"/>
  <c r="I272" i="36" s="1"/>
  <c r="F47" i="60" s="1"/>
  <c r="H270" i="36"/>
  <c r="H272" i="36" s="1"/>
  <c r="E47" i="60" s="1"/>
  <c r="G47" i="60" s="1"/>
  <c r="J268" i="36"/>
  <c r="I268" i="36"/>
  <c r="H268" i="36"/>
  <c r="J265" i="36"/>
  <c r="I265" i="36"/>
  <c r="H265" i="36"/>
  <c r="C265" i="36"/>
  <c r="J263" i="36"/>
  <c r="I263" i="36"/>
  <c r="H263" i="36"/>
  <c r="F263" i="36"/>
  <c r="J262" i="36"/>
  <c r="I262" i="36"/>
  <c r="H262" i="36"/>
  <c r="F262" i="36"/>
  <c r="J261" i="36"/>
  <c r="I261" i="36"/>
  <c r="H261" i="36"/>
  <c r="J260" i="36"/>
  <c r="I260" i="36"/>
  <c r="H260" i="36"/>
  <c r="J259" i="36"/>
  <c r="I259" i="36"/>
  <c r="H259" i="36"/>
  <c r="J258" i="36"/>
  <c r="I258" i="36"/>
  <c r="H258" i="36"/>
  <c r="J257" i="36"/>
  <c r="I257" i="36"/>
  <c r="H257" i="36"/>
  <c r="J256" i="36"/>
  <c r="I256" i="36"/>
  <c r="H256" i="36"/>
  <c r="J255" i="36"/>
  <c r="I255" i="36"/>
  <c r="H255" i="36"/>
  <c r="J254" i="36"/>
  <c r="I254" i="36"/>
  <c r="H254" i="36"/>
  <c r="J253" i="36"/>
  <c r="I253" i="36"/>
  <c r="H253" i="36"/>
  <c r="J252" i="36"/>
  <c r="I252" i="36"/>
  <c r="H252" i="36"/>
  <c r="J251" i="36"/>
  <c r="I251" i="36"/>
  <c r="H251" i="36"/>
  <c r="J250" i="36"/>
  <c r="I250" i="36"/>
  <c r="H250" i="36"/>
  <c r="J249" i="36"/>
  <c r="I249" i="36"/>
  <c r="H249" i="36"/>
  <c r="J248" i="36"/>
  <c r="I248" i="36"/>
  <c r="H248" i="36"/>
  <c r="J247" i="36"/>
  <c r="I247" i="36"/>
  <c r="H247" i="36"/>
  <c r="J244" i="36"/>
  <c r="I244" i="36"/>
  <c r="H244" i="36"/>
  <c r="C244" i="36"/>
  <c r="J242" i="36"/>
  <c r="I242" i="36"/>
  <c r="H242" i="36"/>
  <c r="F242" i="36"/>
  <c r="J241" i="36"/>
  <c r="I241" i="36"/>
  <c r="H241" i="36"/>
  <c r="F241" i="36"/>
  <c r="J240" i="36"/>
  <c r="I240" i="36"/>
  <c r="H240" i="36"/>
  <c r="J239" i="36"/>
  <c r="I239" i="36"/>
  <c r="H239" i="36"/>
  <c r="J238" i="36"/>
  <c r="I238" i="36"/>
  <c r="H238" i="36"/>
  <c r="J237" i="36"/>
  <c r="I237" i="36"/>
  <c r="H237" i="36"/>
  <c r="J236" i="36"/>
  <c r="I236" i="36"/>
  <c r="H236" i="36"/>
  <c r="J235" i="36"/>
  <c r="I235" i="36"/>
  <c r="H235" i="36"/>
  <c r="J234" i="36"/>
  <c r="I234" i="36"/>
  <c r="H234" i="36"/>
  <c r="J233" i="36"/>
  <c r="I233" i="36"/>
  <c r="H233" i="36"/>
  <c r="C230" i="36"/>
  <c r="J228" i="36"/>
  <c r="I228" i="36"/>
  <c r="H228" i="36"/>
  <c r="I227" i="36"/>
  <c r="H227" i="36"/>
  <c r="G227" i="36"/>
  <c r="I226" i="36"/>
  <c r="H226" i="36"/>
  <c r="J226" i="36" s="1"/>
  <c r="G226" i="36"/>
  <c r="I225" i="36"/>
  <c r="J225" i="36" s="1"/>
  <c r="H225" i="36"/>
  <c r="G225" i="36"/>
  <c r="J224" i="36"/>
  <c r="I224" i="36"/>
  <c r="H224" i="36"/>
  <c r="J223" i="36"/>
  <c r="I223" i="36"/>
  <c r="H223" i="36"/>
  <c r="J222" i="36"/>
  <c r="I222" i="36"/>
  <c r="H222" i="36"/>
  <c r="J221" i="36"/>
  <c r="I221" i="36"/>
  <c r="H221" i="36"/>
  <c r="J220" i="36"/>
  <c r="I220" i="36"/>
  <c r="H220" i="36"/>
  <c r="J219" i="36"/>
  <c r="I219" i="36"/>
  <c r="H219" i="36"/>
  <c r="J218" i="36"/>
  <c r="I218" i="36"/>
  <c r="H218" i="36"/>
  <c r="G218" i="36"/>
  <c r="J217" i="36"/>
  <c r="I217" i="36"/>
  <c r="H217" i="36"/>
  <c r="J216" i="36"/>
  <c r="I216" i="36"/>
  <c r="H216" i="36"/>
  <c r="J215" i="36"/>
  <c r="I215" i="36"/>
  <c r="H215" i="36"/>
  <c r="I214" i="36"/>
  <c r="H214" i="36"/>
  <c r="J214" i="36" s="1"/>
  <c r="G214" i="36"/>
  <c r="I213" i="36"/>
  <c r="J213" i="36" s="1"/>
  <c r="H213" i="36"/>
  <c r="G213" i="36"/>
  <c r="I212" i="36"/>
  <c r="H212" i="36"/>
  <c r="J212" i="36" s="1"/>
  <c r="G212" i="36"/>
  <c r="I211" i="36"/>
  <c r="H211" i="36"/>
  <c r="J211" i="36" s="1"/>
  <c r="G211" i="36"/>
  <c r="I210" i="36"/>
  <c r="H210" i="36"/>
  <c r="J210" i="36" s="1"/>
  <c r="J209" i="36"/>
  <c r="I209" i="36"/>
  <c r="H209" i="36"/>
  <c r="J208" i="36"/>
  <c r="I208" i="36"/>
  <c r="H208" i="36"/>
  <c r="J207" i="36"/>
  <c r="I207" i="36"/>
  <c r="H207" i="36"/>
  <c r="J206" i="36"/>
  <c r="I206" i="36"/>
  <c r="H206" i="36"/>
  <c r="J205" i="36"/>
  <c r="I205" i="36"/>
  <c r="H205" i="36"/>
  <c r="J204" i="36"/>
  <c r="I204" i="36"/>
  <c r="H204" i="36"/>
  <c r="G204" i="36"/>
  <c r="J203" i="36"/>
  <c r="I203" i="36"/>
  <c r="H203" i="36"/>
  <c r="J202" i="36"/>
  <c r="I202" i="36"/>
  <c r="H202" i="36"/>
  <c r="J199" i="36"/>
  <c r="I199" i="36"/>
  <c r="H199" i="36"/>
  <c r="C199" i="36"/>
  <c r="J197" i="36"/>
  <c r="I197" i="36"/>
  <c r="H197" i="36"/>
  <c r="F197" i="36"/>
  <c r="J196" i="36"/>
  <c r="I196" i="36"/>
  <c r="H196" i="36"/>
  <c r="F196" i="36"/>
  <c r="J195" i="36"/>
  <c r="I195" i="36"/>
  <c r="H195" i="36"/>
  <c r="J194" i="36"/>
  <c r="I194" i="36"/>
  <c r="H194" i="36"/>
  <c r="J193" i="36"/>
  <c r="I193" i="36"/>
  <c r="H193" i="36"/>
  <c r="D193" i="36"/>
  <c r="J192" i="36"/>
  <c r="I192" i="36"/>
  <c r="H192" i="36"/>
  <c r="J191" i="36"/>
  <c r="I191" i="36"/>
  <c r="H191" i="36"/>
  <c r="J190" i="36"/>
  <c r="I190" i="36"/>
  <c r="H190" i="36"/>
  <c r="J189" i="36"/>
  <c r="I189" i="36"/>
  <c r="H189" i="36"/>
  <c r="J188" i="36"/>
  <c r="I188" i="36"/>
  <c r="H188" i="36"/>
  <c r="J187" i="36"/>
  <c r="I187" i="36"/>
  <c r="H187" i="36"/>
  <c r="J186" i="36"/>
  <c r="I186" i="36"/>
  <c r="H186" i="36"/>
  <c r="J185" i="36"/>
  <c r="I185" i="36"/>
  <c r="H185" i="36"/>
  <c r="I182" i="36"/>
  <c r="F42" i="60" s="1"/>
  <c r="H182" i="36"/>
  <c r="E42" i="60" s="1"/>
  <c r="G42" i="60" s="1"/>
  <c r="C182" i="36"/>
  <c r="J180" i="36"/>
  <c r="I180" i="36"/>
  <c r="H180" i="36"/>
  <c r="F180" i="36"/>
  <c r="J179" i="36"/>
  <c r="I179" i="36"/>
  <c r="H179" i="36"/>
  <c r="F179" i="36"/>
  <c r="J178" i="36"/>
  <c r="I178" i="36"/>
  <c r="H178" i="36"/>
  <c r="N177" i="36" a="1"/>
  <c r="N177" i="36"/>
  <c r="J177" i="36"/>
  <c r="I177" i="36"/>
  <c r="H177" i="36"/>
  <c r="D177" i="36"/>
  <c r="N176" i="36" a="1"/>
  <c r="N176" i="36"/>
  <c r="M176" i="36"/>
  <c r="J176" i="36"/>
  <c r="I176" i="36"/>
  <c r="H176" i="36"/>
  <c r="D176" i="36"/>
  <c r="N175" i="36" a="1"/>
  <c r="N175" i="36"/>
  <c r="J175" i="36"/>
  <c r="I175" i="36"/>
  <c r="H175" i="36"/>
  <c r="D175" i="36"/>
  <c r="N174" i="36" a="1"/>
  <c r="N174" i="36"/>
  <c r="J174" i="36"/>
  <c r="I174" i="36"/>
  <c r="H174" i="36"/>
  <c r="D174" i="36"/>
  <c r="N173" i="36" a="1"/>
  <c r="N173" i="36"/>
  <c r="J173" i="36"/>
  <c r="I173" i="36"/>
  <c r="H173" i="36"/>
  <c r="D173" i="36"/>
  <c r="N172" i="36" a="1"/>
  <c r="N172" i="36"/>
  <c r="J172" i="36"/>
  <c r="I172" i="36"/>
  <c r="H172" i="36"/>
  <c r="D172" i="36"/>
  <c r="N171" i="36" a="1"/>
  <c r="N171" i="36"/>
  <c r="J171" i="36"/>
  <c r="I171" i="36"/>
  <c r="H171" i="36"/>
  <c r="D171" i="36"/>
  <c r="N170" i="36" a="1"/>
  <c r="N170" i="36"/>
  <c r="J170" i="36"/>
  <c r="I170" i="36"/>
  <c r="H170" i="36"/>
  <c r="D170" i="36"/>
  <c r="N169" i="36" a="1"/>
  <c r="N169" i="36"/>
  <c r="J169" i="36"/>
  <c r="I169" i="36"/>
  <c r="H169" i="36"/>
  <c r="D169" i="36"/>
  <c r="J168" i="36"/>
  <c r="I168" i="36"/>
  <c r="H168" i="36"/>
  <c r="J167" i="36"/>
  <c r="I167" i="36"/>
  <c r="H167" i="36"/>
  <c r="J166" i="36"/>
  <c r="I166" i="36"/>
  <c r="H166" i="36"/>
  <c r="J165" i="36"/>
  <c r="I165" i="36"/>
  <c r="H165" i="36"/>
  <c r="I164" i="36"/>
  <c r="H164" i="36"/>
  <c r="J164" i="36" s="1"/>
  <c r="J182" i="36" s="1"/>
  <c r="J163" i="36"/>
  <c r="I163" i="36"/>
  <c r="H163" i="36"/>
  <c r="J162" i="36"/>
  <c r="I162" i="36"/>
  <c r="H162" i="36"/>
  <c r="J161" i="36"/>
  <c r="I161" i="36"/>
  <c r="H161" i="36"/>
  <c r="J160" i="36"/>
  <c r="I160" i="36"/>
  <c r="H160" i="36"/>
  <c r="J159" i="36"/>
  <c r="I159" i="36"/>
  <c r="H159" i="36"/>
  <c r="I156" i="36"/>
  <c r="F41" i="60" s="1"/>
  <c r="H156" i="36"/>
  <c r="E41" i="60" s="1"/>
  <c r="C156" i="36"/>
  <c r="J154" i="36"/>
  <c r="I154" i="36"/>
  <c r="H154" i="36"/>
  <c r="J153" i="36"/>
  <c r="I153" i="36"/>
  <c r="H153" i="36"/>
  <c r="D153" i="36"/>
  <c r="J152" i="36"/>
  <c r="I152" i="36"/>
  <c r="H152" i="36"/>
  <c r="D152" i="36"/>
  <c r="J151" i="36"/>
  <c r="I151" i="36"/>
  <c r="H151" i="36"/>
  <c r="I150" i="36"/>
  <c r="H150" i="36"/>
  <c r="J150" i="36" s="1"/>
  <c r="I149" i="36"/>
  <c r="J149" i="36" s="1"/>
  <c r="H149" i="36"/>
  <c r="H147" i="36"/>
  <c r="C147" i="36"/>
  <c r="J145" i="36"/>
  <c r="I145" i="36"/>
  <c r="H145" i="36"/>
  <c r="D145" i="36"/>
  <c r="I144" i="36"/>
  <c r="J144" i="36" s="1"/>
  <c r="J147" i="36" s="1"/>
  <c r="H144" i="36"/>
  <c r="J143" i="36"/>
  <c r="I143" i="36"/>
  <c r="H143" i="36"/>
  <c r="J142" i="36"/>
  <c r="I142" i="36"/>
  <c r="H142" i="36"/>
  <c r="J141" i="36"/>
  <c r="I141" i="36"/>
  <c r="H141" i="36"/>
  <c r="J140" i="36"/>
  <c r="I140" i="36"/>
  <c r="H140" i="36"/>
  <c r="J139" i="36"/>
  <c r="I139" i="36"/>
  <c r="H139" i="36"/>
  <c r="D139" i="36"/>
  <c r="J138" i="36"/>
  <c r="I138" i="36"/>
  <c r="H138" i="36"/>
  <c r="J137" i="36"/>
  <c r="I137" i="36"/>
  <c r="H137" i="36"/>
  <c r="D137" i="36"/>
  <c r="J136" i="36"/>
  <c r="I136" i="36"/>
  <c r="H136" i="36"/>
  <c r="J135" i="36"/>
  <c r="I135" i="36"/>
  <c r="H135" i="36"/>
  <c r="J134" i="36"/>
  <c r="I134" i="36"/>
  <c r="H134" i="36"/>
  <c r="J133" i="36"/>
  <c r="I133" i="36"/>
  <c r="H133" i="36"/>
  <c r="J132" i="36"/>
  <c r="I132" i="36"/>
  <c r="H132" i="36"/>
  <c r="J131" i="36"/>
  <c r="I131" i="36"/>
  <c r="H131" i="36"/>
  <c r="J130" i="36"/>
  <c r="I130" i="36"/>
  <c r="H130" i="36"/>
  <c r="J129" i="36"/>
  <c r="I129" i="36"/>
  <c r="H129" i="36"/>
  <c r="J128" i="36"/>
  <c r="I128" i="36"/>
  <c r="H128" i="36"/>
  <c r="J126" i="36"/>
  <c r="I126" i="36"/>
  <c r="H126" i="36"/>
  <c r="C126" i="36"/>
  <c r="J124" i="36"/>
  <c r="I124" i="36"/>
  <c r="H124" i="36"/>
  <c r="F124" i="36"/>
  <c r="J123" i="36"/>
  <c r="I123" i="36"/>
  <c r="H123" i="36"/>
  <c r="N122" i="36" a="1"/>
  <c r="N122" i="36"/>
  <c r="M122" i="36"/>
  <c r="J122" i="36"/>
  <c r="I122" i="36"/>
  <c r="H122" i="36"/>
  <c r="D122" i="36"/>
  <c r="N121" i="36" a="1"/>
  <c r="N121" i="36"/>
  <c r="M121" i="36"/>
  <c r="J121" i="36"/>
  <c r="I121" i="36"/>
  <c r="H121" i="36"/>
  <c r="D121" i="36"/>
  <c r="N120" i="36" a="1"/>
  <c r="N120" i="36"/>
  <c r="J120" i="36"/>
  <c r="I120" i="36"/>
  <c r="H120" i="36"/>
  <c r="D120" i="36"/>
  <c r="J119" i="36"/>
  <c r="I119" i="36"/>
  <c r="H119" i="36"/>
  <c r="J118" i="36"/>
  <c r="I118" i="36"/>
  <c r="H118" i="36"/>
  <c r="J117" i="36"/>
  <c r="I117" i="36"/>
  <c r="H117" i="36"/>
  <c r="J114" i="36"/>
  <c r="I114" i="36"/>
  <c r="H114" i="36"/>
  <c r="C114" i="36"/>
  <c r="J112" i="36"/>
  <c r="I112" i="36"/>
  <c r="H112" i="36"/>
  <c r="F112" i="36"/>
  <c r="J111" i="36"/>
  <c r="I111" i="36"/>
  <c r="H111" i="36"/>
  <c r="J110" i="36"/>
  <c r="I110" i="36"/>
  <c r="H110" i="36"/>
  <c r="J109" i="36"/>
  <c r="I109" i="36"/>
  <c r="H109" i="36"/>
  <c r="J108" i="36"/>
  <c r="I108" i="36"/>
  <c r="H108" i="36"/>
  <c r="N107" i="36" a="1"/>
  <c r="N107" i="36"/>
  <c r="J107" i="36"/>
  <c r="I107" i="36"/>
  <c r="H107" i="36"/>
  <c r="D107" i="36"/>
  <c r="N106" i="36" a="1"/>
  <c r="N106" i="36"/>
  <c r="J106" i="36"/>
  <c r="I106" i="36"/>
  <c r="H106" i="36"/>
  <c r="N105" i="36" a="1"/>
  <c r="N105" i="36"/>
  <c r="M105" i="36"/>
  <c r="J105" i="36"/>
  <c r="I105" i="36"/>
  <c r="H105" i="36"/>
  <c r="D105" i="36"/>
  <c r="N104" i="36" a="1"/>
  <c r="N104" i="36"/>
  <c r="M104" i="36"/>
  <c r="J104" i="36"/>
  <c r="I104" i="36"/>
  <c r="H104" i="36"/>
  <c r="D104" i="36"/>
  <c r="J103" i="36"/>
  <c r="I103" i="36"/>
  <c r="H103" i="36"/>
  <c r="J102" i="36"/>
  <c r="I102" i="36"/>
  <c r="H102" i="36"/>
  <c r="J99" i="36"/>
  <c r="I99" i="36"/>
  <c r="H99" i="36"/>
  <c r="C99" i="36"/>
  <c r="J97" i="36"/>
  <c r="I97" i="36"/>
  <c r="H97" i="36"/>
  <c r="J96" i="36"/>
  <c r="I96" i="36"/>
  <c r="H96" i="36"/>
  <c r="J95" i="36"/>
  <c r="I95" i="36"/>
  <c r="H95" i="36"/>
  <c r="J94" i="36"/>
  <c r="I94" i="36"/>
  <c r="H94" i="36"/>
  <c r="J93" i="36"/>
  <c r="I93" i="36"/>
  <c r="H93" i="36"/>
  <c r="J92" i="36"/>
  <c r="I92" i="36"/>
  <c r="H92" i="36"/>
  <c r="J91" i="36"/>
  <c r="I91" i="36"/>
  <c r="H91" i="36"/>
  <c r="J90" i="36"/>
  <c r="I90" i="36"/>
  <c r="H90" i="36"/>
  <c r="J89" i="36"/>
  <c r="I89" i="36"/>
  <c r="H89" i="36"/>
  <c r="J88" i="36"/>
  <c r="I88" i="36"/>
  <c r="H88" i="36"/>
  <c r="J87" i="36"/>
  <c r="I87" i="36"/>
  <c r="H87" i="36"/>
  <c r="J86" i="36"/>
  <c r="I86" i="36"/>
  <c r="H86" i="36"/>
  <c r="J85" i="36"/>
  <c r="I85" i="36"/>
  <c r="H85" i="36"/>
  <c r="J84" i="36"/>
  <c r="I84" i="36"/>
  <c r="H84" i="36"/>
  <c r="J83" i="36"/>
  <c r="I83" i="36"/>
  <c r="H83" i="36"/>
  <c r="J82" i="36"/>
  <c r="I82" i="36"/>
  <c r="H82" i="36"/>
  <c r="J81" i="36"/>
  <c r="I81" i="36"/>
  <c r="H81" i="36"/>
  <c r="J80" i="36"/>
  <c r="I80" i="36"/>
  <c r="H80" i="36"/>
  <c r="J79" i="36"/>
  <c r="I79" i="36"/>
  <c r="H79" i="36"/>
  <c r="J78" i="36"/>
  <c r="I78" i="36"/>
  <c r="H78" i="36"/>
  <c r="J77" i="36"/>
  <c r="I77" i="36"/>
  <c r="H77" i="36"/>
  <c r="J76" i="36"/>
  <c r="I76" i="36"/>
  <c r="H76" i="36"/>
  <c r="J75" i="36"/>
  <c r="I75" i="36"/>
  <c r="H75" i="36"/>
  <c r="J74" i="36"/>
  <c r="I74" i="36"/>
  <c r="H74" i="36"/>
  <c r="J73" i="36"/>
  <c r="I73" i="36"/>
  <c r="H73" i="36"/>
  <c r="J72" i="36"/>
  <c r="I72" i="36"/>
  <c r="H72" i="36"/>
  <c r="J71" i="36"/>
  <c r="I71" i="36"/>
  <c r="H71" i="36"/>
  <c r="J70" i="36"/>
  <c r="I70" i="36"/>
  <c r="H70" i="36"/>
  <c r="J69" i="36"/>
  <c r="I69" i="36"/>
  <c r="H69" i="36"/>
  <c r="J68" i="36"/>
  <c r="I68" i="36"/>
  <c r="H68" i="36"/>
  <c r="J67" i="36"/>
  <c r="I67" i="36"/>
  <c r="H67" i="36"/>
  <c r="J66" i="36"/>
  <c r="I66" i="36"/>
  <c r="H66" i="36"/>
  <c r="J65" i="36"/>
  <c r="I65" i="36"/>
  <c r="H65" i="36"/>
  <c r="J64" i="36"/>
  <c r="I64" i="36"/>
  <c r="H64" i="36"/>
  <c r="J63" i="36"/>
  <c r="I63" i="36"/>
  <c r="H63" i="36"/>
  <c r="J62" i="36"/>
  <c r="I62" i="36"/>
  <c r="H62" i="36"/>
  <c r="J61" i="36"/>
  <c r="I61" i="36"/>
  <c r="H61" i="36"/>
  <c r="J60" i="36"/>
  <c r="I60" i="36"/>
  <c r="H60" i="36"/>
  <c r="J59" i="36"/>
  <c r="I59" i="36"/>
  <c r="H59" i="36"/>
  <c r="J58" i="36"/>
  <c r="I58" i="36"/>
  <c r="H58" i="36"/>
  <c r="J57" i="36"/>
  <c r="I57" i="36"/>
  <c r="H57" i="36"/>
  <c r="J56" i="36"/>
  <c r="I56" i="36"/>
  <c r="H56" i="36"/>
  <c r="J55" i="36"/>
  <c r="I55" i="36"/>
  <c r="H55" i="36"/>
  <c r="J54" i="36"/>
  <c r="I54" i="36"/>
  <c r="H54" i="36"/>
  <c r="J53" i="36"/>
  <c r="I53" i="36"/>
  <c r="H53" i="36"/>
  <c r="J52" i="36"/>
  <c r="I52" i="36"/>
  <c r="H52" i="36"/>
  <c r="J51" i="36"/>
  <c r="I51" i="36"/>
  <c r="H51" i="36"/>
  <c r="J50" i="36"/>
  <c r="I50" i="36"/>
  <c r="H50" i="36"/>
  <c r="J49" i="36"/>
  <c r="I49" i="36"/>
  <c r="H49" i="36"/>
  <c r="J48" i="36"/>
  <c r="I48" i="36"/>
  <c r="H48" i="36"/>
  <c r="J47" i="36"/>
  <c r="I47" i="36"/>
  <c r="H47" i="36"/>
  <c r="J46" i="36"/>
  <c r="I46" i="36"/>
  <c r="H46" i="36"/>
  <c r="J45" i="36"/>
  <c r="I45" i="36"/>
  <c r="H45" i="36"/>
  <c r="J44" i="36"/>
  <c r="I44" i="36"/>
  <c r="H44" i="36"/>
  <c r="J43" i="36"/>
  <c r="I43" i="36"/>
  <c r="H43" i="36"/>
  <c r="J42" i="36"/>
  <c r="I42" i="36"/>
  <c r="H42" i="36"/>
  <c r="J41" i="36"/>
  <c r="I41" i="36"/>
  <c r="H41" i="36"/>
  <c r="J40" i="36"/>
  <c r="I40" i="36"/>
  <c r="H40" i="36"/>
  <c r="J39" i="36"/>
  <c r="I39" i="36"/>
  <c r="H39" i="36"/>
  <c r="J38" i="36"/>
  <c r="I38" i="36"/>
  <c r="H38" i="36"/>
  <c r="J37" i="36"/>
  <c r="I37" i="36"/>
  <c r="H37" i="36"/>
  <c r="J36" i="36"/>
  <c r="I36" i="36"/>
  <c r="H36" i="36"/>
  <c r="J35" i="36"/>
  <c r="I35" i="36"/>
  <c r="H35" i="36"/>
  <c r="J34" i="36"/>
  <c r="I34" i="36"/>
  <c r="H34" i="36"/>
  <c r="J33" i="36"/>
  <c r="I33" i="36"/>
  <c r="H33" i="36"/>
  <c r="J32" i="36"/>
  <c r="I32" i="36"/>
  <c r="H32" i="36"/>
  <c r="J31" i="36"/>
  <c r="I31" i="36"/>
  <c r="H31" i="36"/>
  <c r="J30" i="36"/>
  <c r="I30" i="36"/>
  <c r="H30" i="36"/>
  <c r="J29" i="36"/>
  <c r="I29" i="36"/>
  <c r="H29" i="36"/>
  <c r="J28" i="36"/>
  <c r="I28" i="36"/>
  <c r="H28" i="36"/>
  <c r="J27" i="36"/>
  <c r="I27" i="36"/>
  <c r="H27" i="36"/>
  <c r="J26" i="36"/>
  <c r="I26" i="36"/>
  <c r="H26" i="36"/>
  <c r="J25" i="36"/>
  <c r="I25" i="36"/>
  <c r="H25" i="36"/>
  <c r="J24" i="36"/>
  <c r="I24" i="36"/>
  <c r="H24" i="36"/>
  <c r="J23" i="36"/>
  <c r="I23" i="36"/>
  <c r="H23" i="36"/>
  <c r="J22" i="36"/>
  <c r="I22" i="36"/>
  <c r="H22" i="36"/>
  <c r="J21" i="36"/>
  <c r="I21" i="36"/>
  <c r="H21" i="36"/>
  <c r="J20" i="36"/>
  <c r="I20" i="36"/>
  <c r="H20" i="36"/>
  <c r="J19" i="36"/>
  <c r="I19" i="36"/>
  <c r="H19" i="36"/>
  <c r="J18" i="36"/>
  <c r="I18" i="36"/>
  <c r="H18" i="36"/>
  <c r="J17" i="36"/>
  <c r="I17" i="36"/>
  <c r="H17" i="36"/>
  <c r="J16" i="36"/>
  <c r="I16" i="36"/>
  <c r="H16" i="36"/>
  <c r="J15" i="36"/>
  <c r="I15" i="36"/>
  <c r="H15" i="36"/>
  <c r="J14" i="36"/>
  <c r="I14" i="36"/>
  <c r="H14" i="36"/>
  <c r="C8" i="36"/>
  <c r="C6" i="36"/>
  <c r="C5" i="36"/>
  <c r="C4" i="36"/>
  <c r="C3" i="36"/>
  <c r="J108" i="35"/>
  <c r="I108" i="35"/>
  <c r="H108" i="35"/>
  <c r="B108" i="35"/>
  <c r="J107" i="35"/>
  <c r="I107" i="35"/>
  <c r="H107" i="35"/>
  <c r="C107" i="35"/>
  <c r="J105" i="35"/>
  <c r="I105" i="35"/>
  <c r="H105" i="35"/>
  <c r="G105" i="35"/>
  <c r="F105" i="35"/>
  <c r="J104" i="35"/>
  <c r="I104" i="35"/>
  <c r="H104" i="35"/>
  <c r="G104" i="35"/>
  <c r="F104" i="35"/>
  <c r="J103" i="35"/>
  <c r="I103" i="35"/>
  <c r="H103" i="35"/>
  <c r="J102" i="35"/>
  <c r="I102" i="35"/>
  <c r="H102" i="35"/>
  <c r="J101" i="35"/>
  <c r="I101" i="35"/>
  <c r="H101" i="35"/>
  <c r="N100" i="35" a="1"/>
  <c r="N100" i="35"/>
  <c r="J100" i="35"/>
  <c r="I100" i="35"/>
  <c r="H100" i="35"/>
  <c r="D100" i="35"/>
  <c r="N99" i="35" a="1"/>
  <c r="N99" i="35"/>
  <c r="J99" i="35"/>
  <c r="I99" i="35"/>
  <c r="H99" i="35"/>
  <c r="D99" i="35"/>
  <c r="N98" i="35" a="1"/>
  <c r="N98" i="35"/>
  <c r="J98" i="35"/>
  <c r="I98" i="35"/>
  <c r="H98" i="35"/>
  <c r="D98" i="35"/>
  <c r="J97" i="35"/>
  <c r="I97" i="35"/>
  <c r="H97" i="35"/>
  <c r="J96" i="35"/>
  <c r="I96" i="35"/>
  <c r="H96" i="35"/>
  <c r="J95" i="35"/>
  <c r="I95" i="35"/>
  <c r="H95" i="35"/>
  <c r="J94" i="35"/>
  <c r="I94" i="35"/>
  <c r="H94" i="35"/>
  <c r="J93" i="35"/>
  <c r="I93" i="35"/>
  <c r="H93" i="35"/>
  <c r="J92" i="35"/>
  <c r="I92" i="35"/>
  <c r="H92" i="35"/>
  <c r="J91" i="35"/>
  <c r="I91" i="35"/>
  <c r="H91" i="35"/>
  <c r="J90" i="35"/>
  <c r="I90" i="35"/>
  <c r="H90" i="35"/>
  <c r="J89" i="35"/>
  <c r="I89" i="35"/>
  <c r="H89" i="35"/>
  <c r="J88" i="35"/>
  <c r="I88" i="35"/>
  <c r="H88" i="35"/>
  <c r="J87" i="35"/>
  <c r="I87" i="35"/>
  <c r="H87" i="35"/>
  <c r="J86" i="35"/>
  <c r="I86" i="35"/>
  <c r="H86" i="35"/>
  <c r="J85" i="35"/>
  <c r="I85" i="35"/>
  <c r="H85" i="35"/>
  <c r="J84" i="35"/>
  <c r="I84" i="35"/>
  <c r="H84" i="35"/>
  <c r="J83" i="35"/>
  <c r="I83" i="35"/>
  <c r="H83" i="35"/>
  <c r="J82" i="35"/>
  <c r="I82" i="35"/>
  <c r="H82" i="35"/>
  <c r="J81" i="35"/>
  <c r="I81" i="35"/>
  <c r="H81" i="35"/>
  <c r="D81" i="35"/>
  <c r="J78" i="35"/>
  <c r="I78" i="35"/>
  <c r="H78" i="35"/>
  <c r="C78" i="35"/>
  <c r="J76" i="35"/>
  <c r="I76" i="35"/>
  <c r="H76" i="35"/>
  <c r="J75" i="35"/>
  <c r="I75" i="35"/>
  <c r="H75" i="35"/>
  <c r="J74" i="35"/>
  <c r="I74" i="35"/>
  <c r="H74" i="35"/>
  <c r="J73" i="35"/>
  <c r="I73" i="35"/>
  <c r="H73" i="35"/>
  <c r="J72" i="35"/>
  <c r="I72" i="35"/>
  <c r="H72" i="35"/>
  <c r="J71" i="35"/>
  <c r="I71" i="35"/>
  <c r="H71" i="35"/>
  <c r="J70" i="35"/>
  <c r="I70" i="35"/>
  <c r="H70" i="35"/>
  <c r="J69" i="35"/>
  <c r="I69" i="35"/>
  <c r="H69" i="35"/>
  <c r="J68" i="35"/>
  <c r="I68" i="35"/>
  <c r="H68" i="35"/>
  <c r="J67" i="35"/>
  <c r="I67" i="35"/>
  <c r="H67" i="35"/>
  <c r="J66" i="35"/>
  <c r="I66" i="35"/>
  <c r="H66" i="35"/>
  <c r="G66" i="35"/>
  <c r="F66" i="35"/>
  <c r="J65" i="35"/>
  <c r="I65" i="35"/>
  <c r="H65" i="35"/>
  <c r="G65" i="35"/>
  <c r="F65" i="35"/>
  <c r="J64" i="35"/>
  <c r="I64" i="35"/>
  <c r="H64" i="35"/>
  <c r="G64" i="35"/>
  <c r="F64" i="35"/>
  <c r="J63" i="35"/>
  <c r="I63" i="35"/>
  <c r="H63" i="35"/>
  <c r="N62" i="35" a="1"/>
  <c r="N62" i="35"/>
  <c r="J62" i="35"/>
  <c r="I62" i="35"/>
  <c r="H62" i="35"/>
  <c r="D62" i="35"/>
  <c r="N61" i="35" a="1"/>
  <c r="N61" i="35"/>
  <c r="J61" i="35"/>
  <c r="I61" i="35"/>
  <c r="H61" i="35"/>
  <c r="D61" i="35"/>
  <c r="N60" i="35" a="1"/>
  <c r="N60" i="35"/>
  <c r="J60" i="35"/>
  <c r="I60" i="35"/>
  <c r="H60" i="35"/>
  <c r="D60" i="35"/>
  <c r="N59" i="35" a="1"/>
  <c r="N59" i="35"/>
  <c r="J59" i="35"/>
  <c r="I59" i="35"/>
  <c r="H59" i="35"/>
  <c r="D59" i="35"/>
  <c r="N58" i="35" a="1"/>
  <c r="N58" i="35"/>
  <c r="J58" i="35"/>
  <c r="I58" i="35"/>
  <c r="H58" i="35"/>
  <c r="D58" i="35"/>
  <c r="N57" i="35" a="1"/>
  <c r="N57" i="35"/>
  <c r="J57" i="35"/>
  <c r="I57" i="35"/>
  <c r="H57" i="35"/>
  <c r="D57" i="35"/>
  <c r="N56" i="35" a="1"/>
  <c r="N56" i="35"/>
  <c r="J56" i="35"/>
  <c r="I56" i="35"/>
  <c r="H56" i="35"/>
  <c r="D56" i="35"/>
  <c r="J53" i="35"/>
  <c r="I53" i="35"/>
  <c r="H53" i="35"/>
  <c r="C53" i="35"/>
  <c r="J51" i="35"/>
  <c r="I51" i="35"/>
  <c r="H51" i="35"/>
  <c r="J50" i="35"/>
  <c r="I50" i="35"/>
  <c r="H50" i="35"/>
  <c r="J49" i="35"/>
  <c r="I49" i="35"/>
  <c r="H49" i="35"/>
  <c r="J48" i="35"/>
  <c r="I48" i="35"/>
  <c r="H48" i="35"/>
  <c r="J47" i="35"/>
  <c r="I47" i="35"/>
  <c r="H47" i="35"/>
  <c r="J46" i="35"/>
  <c r="I46" i="35"/>
  <c r="H46" i="35"/>
  <c r="J45" i="35"/>
  <c r="I45" i="35"/>
  <c r="H45" i="35"/>
  <c r="J44" i="35"/>
  <c r="I44" i="35"/>
  <c r="H44" i="35"/>
  <c r="G44" i="35"/>
  <c r="F44" i="35"/>
  <c r="J43" i="35"/>
  <c r="I43" i="35"/>
  <c r="H43" i="35"/>
  <c r="G43" i="35"/>
  <c r="F43" i="35"/>
  <c r="J42" i="35"/>
  <c r="I42" i="35"/>
  <c r="H42" i="35"/>
  <c r="G42" i="35"/>
  <c r="F42" i="35"/>
  <c r="J41" i="35"/>
  <c r="I41" i="35"/>
  <c r="H41" i="35"/>
  <c r="N40" i="35" a="1"/>
  <c r="N40" i="35"/>
  <c r="J40" i="35"/>
  <c r="I40" i="35"/>
  <c r="H40" i="35"/>
  <c r="D40" i="35"/>
  <c r="N39" i="35" a="1"/>
  <c r="N39" i="35"/>
  <c r="J39" i="35"/>
  <c r="I39" i="35"/>
  <c r="H39" i="35"/>
  <c r="D39" i="35"/>
  <c r="N38" i="35" a="1"/>
  <c r="N38" i="35"/>
  <c r="J38" i="35"/>
  <c r="I38" i="35"/>
  <c r="H38" i="35"/>
  <c r="D38" i="35"/>
  <c r="N37" i="35" a="1"/>
  <c r="N37" i="35"/>
  <c r="M37" i="35"/>
  <c r="J37" i="35"/>
  <c r="I37" i="35"/>
  <c r="H37" i="35"/>
  <c r="D37" i="35"/>
  <c r="J36" i="35"/>
  <c r="I36" i="35"/>
  <c r="H36" i="35"/>
  <c r="J35" i="35"/>
  <c r="I35" i="35"/>
  <c r="H35" i="35"/>
  <c r="J34" i="35"/>
  <c r="I34" i="35"/>
  <c r="H34" i="35"/>
  <c r="J30" i="35"/>
  <c r="I30" i="35"/>
  <c r="H30" i="35"/>
  <c r="C30" i="35"/>
  <c r="J28" i="35"/>
  <c r="I28" i="35"/>
  <c r="H28" i="35"/>
  <c r="G28" i="35"/>
  <c r="F28" i="35"/>
  <c r="J27" i="35"/>
  <c r="I27" i="35"/>
  <c r="H27" i="35"/>
  <c r="G27" i="35"/>
  <c r="F27" i="35"/>
  <c r="J26" i="35"/>
  <c r="I26" i="35"/>
  <c r="H26" i="35"/>
  <c r="G26" i="35"/>
  <c r="F26" i="35"/>
  <c r="J25" i="35"/>
  <c r="I25" i="35"/>
  <c r="H25" i="35"/>
  <c r="J24" i="35"/>
  <c r="I24" i="35"/>
  <c r="H24" i="35"/>
  <c r="J23" i="35"/>
  <c r="I23" i="35"/>
  <c r="H23" i="35"/>
  <c r="J22" i="35"/>
  <c r="I22" i="35"/>
  <c r="H22" i="35"/>
  <c r="J21" i="35"/>
  <c r="I21" i="35"/>
  <c r="H21" i="35"/>
  <c r="J20" i="35"/>
  <c r="I20" i="35"/>
  <c r="H20" i="35"/>
  <c r="N19" i="35" a="1"/>
  <c r="N19" i="35"/>
  <c r="J19" i="35"/>
  <c r="I19" i="35"/>
  <c r="H19" i="35"/>
  <c r="D19" i="35"/>
  <c r="N18" i="35" a="1"/>
  <c r="N18" i="35"/>
  <c r="J18" i="35"/>
  <c r="I18" i="35"/>
  <c r="H18" i="35"/>
  <c r="D18" i="35"/>
  <c r="N17" i="35" a="1"/>
  <c r="N17" i="35"/>
  <c r="J17" i="35"/>
  <c r="I17" i="35"/>
  <c r="H17" i="35"/>
  <c r="D17" i="35"/>
  <c r="N16" i="35" a="1"/>
  <c r="N16" i="35"/>
  <c r="J16" i="35"/>
  <c r="I16" i="35"/>
  <c r="H16" i="35"/>
  <c r="D16" i="35"/>
  <c r="N15" i="35" a="1"/>
  <c r="N15" i="35"/>
  <c r="J15" i="35"/>
  <c r="I15" i="35"/>
  <c r="H15" i="35"/>
  <c r="D15" i="35"/>
  <c r="N14" i="35" a="1"/>
  <c r="N14" i="35"/>
  <c r="J14" i="35"/>
  <c r="I14" i="35"/>
  <c r="H14" i="35"/>
  <c r="D14" i="35"/>
  <c r="C8" i="35"/>
  <c r="C6" i="35"/>
  <c r="C5" i="35"/>
  <c r="C4" i="35"/>
  <c r="C3" i="35"/>
  <c r="B211" i="57"/>
  <c r="J210" i="57"/>
  <c r="I210" i="57"/>
  <c r="H210" i="57"/>
  <c r="C210" i="57"/>
  <c r="J208" i="57"/>
  <c r="I208" i="57"/>
  <c r="H208" i="57"/>
  <c r="J206" i="57"/>
  <c r="I206" i="57"/>
  <c r="H206" i="57"/>
  <c r="J205" i="57"/>
  <c r="I205" i="57"/>
  <c r="H205" i="57"/>
  <c r="J204" i="57"/>
  <c r="I204" i="57"/>
  <c r="H204" i="57"/>
  <c r="J203" i="57"/>
  <c r="I203" i="57"/>
  <c r="H203" i="57"/>
  <c r="J202" i="57"/>
  <c r="I202" i="57"/>
  <c r="H202" i="57"/>
  <c r="J201" i="57"/>
  <c r="I201" i="57"/>
  <c r="H201" i="57"/>
  <c r="J200" i="57"/>
  <c r="I200" i="57"/>
  <c r="H200" i="57"/>
  <c r="J199" i="57"/>
  <c r="I199" i="57"/>
  <c r="H199" i="57"/>
  <c r="D199" i="57"/>
  <c r="J198" i="57"/>
  <c r="I198" i="57"/>
  <c r="H198" i="57"/>
  <c r="J197" i="57"/>
  <c r="I197" i="57"/>
  <c r="H197" i="57"/>
  <c r="J196" i="57"/>
  <c r="I196" i="57"/>
  <c r="H196" i="57"/>
  <c r="D196" i="57"/>
  <c r="J195" i="57"/>
  <c r="I195" i="57"/>
  <c r="H195" i="57"/>
  <c r="J194" i="57"/>
  <c r="I194" i="57"/>
  <c r="H194" i="57"/>
  <c r="J193" i="57"/>
  <c r="I193" i="57"/>
  <c r="H193" i="57"/>
  <c r="D193" i="57"/>
  <c r="J192" i="57"/>
  <c r="I192" i="57"/>
  <c r="H192" i="57"/>
  <c r="D192" i="57"/>
  <c r="J191" i="57"/>
  <c r="I191" i="57"/>
  <c r="H191" i="57"/>
  <c r="D191" i="57"/>
  <c r="J190" i="57"/>
  <c r="I190" i="57"/>
  <c r="H190" i="57"/>
  <c r="D190" i="57"/>
  <c r="J189" i="57"/>
  <c r="I189" i="57"/>
  <c r="H189" i="57"/>
  <c r="D189" i="57"/>
  <c r="J188" i="57"/>
  <c r="I188" i="57"/>
  <c r="H188" i="57"/>
  <c r="J187" i="57"/>
  <c r="I187" i="57"/>
  <c r="H187" i="57"/>
  <c r="J186" i="57"/>
  <c r="I186" i="57"/>
  <c r="H186" i="57"/>
  <c r="D186" i="57"/>
  <c r="J185" i="57"/>
  <c r="I185" i="57"/>
  <c r="H185" i="57"/>
  <c r="J184" i="57"/>
  <c r="I184" i="57"/>
  <c r="H184" i="57"/>
  <c r="D184" i="57"/>
  <c r="J183" i="57"/>
  <c r="I183" i="57"/>
  <c r="H183" i="57"/>
  <c r="D183" i="57"/>
  <c r="J182" i="57"/>
  <c r="I182" i="57"/>
  <c r="H182" i="57"/>
  <c r="O180" i="57"/>
  <c r="N180" i="57"/>
  <c r="J180" i="57"/>
  <c r="I180" i="57"/>
  <c r="H180" i="57"/>
  <c r="G180" i="57"/>
  <c r="O179" i="57"/>
  <c r="N179" i="57"/>
  <c r="J179" i="57"/>
  <c r="I179" i="57"/>
  <c r="H179" i="57"/>
  <c r="G179" i="57"/>
  <c r="O178" i="57"/>
  <c r="N178" i="57"/>
  <c r="J178" i="57"/>
  <c r="I178" i="57"/>
  <c r="H178" i="57"/>
  <c r="G178" i="57"/>
  <c r="O177" i="57"/>
  <c r="N177" i="57"/>
  <c r="J177" i="57"/>
  <c r="I177" i="57"/>
  <c r="H177" i="57"/>
  <c r="G177" i="57"/>
  <c r="O176" i="57"/>
  <c r="N176" i="57"/>
  <c r="J176" i="57"/>
  <c r="I176" i="57"/>
  <c r="H176" i="57"/>
  <c r="G176" i="57"/>
  <c r="O175" i="57"/>
  <c r="N175" i="57"/>
  <c r="J175" i="57"/>
  <c r="I175" i="57"/>
  <c r="H175" i="57"/>
  <c r="G175" i="57"/>
  <c r="J172" i="57"/>
  <c r="I172" i="57"/>
  <c r="H172" i="57"/>
  <c r="J171" i="57"/>
  <c r="I171" i="57"/>
  <c r="H171" i="57"/>
  <c r="J170" i="57"/>
  <c r="I170" i="57"/>
  <c r="H170" i="57"/>
  <c r="J169" i="57"/>
  <c r="I169" i="57"/>
  <c r="H169" i="57"/>
  <c r="J168" i="57"/>
  <c r="I168" i="57"/>
  <c r="H168" i="57"/>
  <c r="J167" i="57"/>
  <c r="I167" i="57"/>
  <c r="H167" i="57"/>
  <c r="J166" i="57"/>
  <c r="I166" i="57"/>
  <c r="H166" i="57"/>
  <c r="D166" i="57"/>
  <c r="J165" i="57"/>
  <c r="I165" i="57"/>
  <c r="H165" i="57"/>
  <c r="J162" i="57"/>
  <c r="I162" i="57"/>
  <c r="H162" i="57"/>
  <c r="J161" i="57"/>
  <c r="I161" i="57"/>
  <c r="H161" i="57"/>
  <c r="J160" i="57"/>
  <c r="I160" i="57"/>
  <c r="H160" i="57"/>
  <c r="J159" i="57"/>
  <c r="I159" i="57"/>
  <c r="H159" i="57"/>
  <c r="J158" i="57"/>
  <c r="I158" i="57"/>
  <c r="H158" i="57"/>
  <c r="J157" i="57"/>
  <c r="I157" i="57"/>
  <c r="H157" i="57"/>
  <c r="J156" i="57"/>
  <c r="I156" i="57"/>
  <c r="H156" i="57"/>
  <c r="J154" i="57"/>
  <c r="I154" i="57"/>
  <c r="H154" i="57"/>
  <c r="J153" i="57"/>
  <c r="I153" i="57"/>
  <c r="H153" i="57"/>
  <c r="J152" i="57"/>
  <c r="I152" i="57"/>
  <c r="H152" i="57"/>
  <c r="J151" i="57"/>
  <c r="I151" i="57"/>
  <c r="H151" i="57"/>
  <c r="J150" i="57"/>
  <c r="I150" i="57"/>
  <c r="H150" i="57"/>
  <c r="J148" i="57"/>
  <c r="I148" i="57"/>
  <c r="H148" i="57"/>
  <c r="J147" i="57"/>
  <c r="I147" i="57"/>
  <c r="H147" i="57"/>
  <c r="D147" i="57"/>
  <c r="J146" i="57"/>
  <c r="I146" i="57"/>
  <c r="H146" i="57"/>
  <c r="D146" i="57"/>
  <c r="J145" i="57"/>
  <c r="I145" i="57"/>
  <c r="H145" i="57"/>
  <c r="J144" i="57"/>
  <c r="I144" i="57"/>
  <c r="H144" i="57"/>
  <c r="J143" i="57"/>
  <c r="I143" i="57"/>
  <c r="H143" i="57"/>
  <c r="C140" i="57"/>
  <c r="J138" i="57"/>
  <c r="I138" i="57"/>
  <c r="H138" i="57"/>
  <c r="J137" i="57"/>
  <c r="I137" i="57"/>
  <c r="H137" i="57"/>
  <c r="J136" i="57"/>
  <c r="I136" i="57"/>
  <c r="H136" i="57"/>
  <c r="J134" i="57"/>
  <c r="I134" i="57"/>
  <c r="H134" i="57"/>
  <c r="J133" i="57"/>
  <c r="I133" i="57"/>
  <c r="H133" i="57"/>
  <c r="J132" i="57"/>
  <c r="I132" i="57"/>
  <c r="H132" i="57"/>
  <c r="J131" i="57"/>
  <c r="I131" i="57"/>
  <c r="H131" i="57"/>
  <c r="J130" i="57"/>
  <c r="I130" i="57"/>
  <c r="H130" i="57"/>
  <c r="J129" i="57"/>
  <c r="I129" i="57"/>
  <c r="H129" i="57"/>
  <c r="J128" i="57"/>
  <c r="I128" i="57"/>
  <c r="H128" i="57"/>
  <c r="J127" i="57"/>
  <c r="I127" i="57"/>
  <c r="H127" i="57"/>
  <c r="J126" i="57"/>
  <c r="I126" i="57"/>
  <c r="H126" i="57"/>
  <c r="D126" i="57"/>
  <c r="J125" i="57"/>
  <c r="I125" i="57"/>
  <c r="H125" i="57"/>
  <c r="J124" i="57"/>
  <c r="I124" i="57"/>
  <c r="H124" i="57"/>
  <c r="J123" i="57"/>
  <c r="I123" i="57"/>
  <c r="H123" i="57"/>
  <c r="D123" i="57"/>
  <c r="J122" i="57"/>
  <c r="I122" i="57"/>
  <c r="H122" i="57"/>
  <c r="J121" i="57"/>
  <c r="I121" i="57"/>
  <c r="H121" i="57"/>
  <c r="J120" i="57"/>
  <c r="I120" i="57"/>
  <c r="H120" i="57"/>
  <c r="J119" i="57"/>
  <c r="I119" i="57"/>
  <c r="H119" i="57"/>
  <c r="J118" i="57"/>
  <c r="I118" i="57"/>
  <c r="H118" i="57"/>
  <c r="J117" i="57"/>
  <c r="I117" i="57"/>
  <c r="H117" i="57"/>
  <c r="J116" i="57"/>
  <c r="I116" i="57"/>
  <c r="H116" i="57"/>
  <c r="J115" i="57"/>
  <c r="I115" i="57"/>
  <c r="H115" i="57"/>
  <c r="J114" i="57"/>
  <c r="I114" i="57"/>
  <c r="H114" i="57"/>
  <c r="D114" i="57"/>
  <c r="J113" i="57"/>
  <c r="I113" i="57"/>
  <c r="H113" i="57"/>
  <c r="D113" i="57"/>
  <c r="J112" i="57"/>
  <c r="I112" i="57"/>
  <c r="H112" i="57"/>
  <c r="D112" i="57"/>
  <c r="J111" i="57"/>
  <c r="I111" i="57"/>
  <c r="H111" i="57"/>
  <c r="D111" i="57"/>
  <c r="J110" i="57"/>
  <c r="I110" i="57"/>
  <c r="H110" i="57"/>
  <c r="D110" i="57"/>
  <c r="J109" i="57"/>
  <c r="I109" i="57"/>
  <c r="H109" i="57"/>
  <c r="J108" i="57"/>
  <c r="I108" i="57"/>
  <c r="H108" i="57"/>
  <c r="D108" i="57"/>
  <c r="J107" i="57"/>
  <c r="I107" i="57"/>
  <c r="H107" i="57"/>
  <c r="D107" i="57"/>
  <c r="J106" i="57"/>
  <c r="I106" i="57"/>
  <c r="H106" i="57"/>
  <c r="D106" i="57"/>
  <c r="J105" i="57"/>
  <c r="I105" i="57"/>
  <c r="H105" i="57"/>
  <c r="D105" i="57"/>
  <c r="J104" i="57"/>
  <c r="I104" i="57"/>
  <c r="H104" i="57"/>
  <c r="D104" i="57"/>
  <c r="J103" i="57"/>
  <c r="I103" i="57"/>
  <c r="H103" i="57"/>
  <c r="J102" i="57"/>
  <c r="I102" i="57"/>
  <c r="H102" i="57"/>
  <c r="J101" i="57"/>
  <c r="I101" i="57"/>
  <c r="H101" i="57"/>
  <c r="D101" i="57"/>
  <c r="J100" i="57"/>
  <c r="I100" i="57"/>
  <c r="H100" i="57"/>
  <c r="J99" i="57"/>
  <c r="I99" i="57"/>
  <c r="H99" i="57"/>
  <c r="D99" i="57"/>
  <c r="J98" i="57"/>
  <c r="I98" i="57"/>
  <c r="H98" i="57"/>
  <c r="D98" i="57"/>
  <c r="J97" i="57"/>
  <c r="I97" i="57"/>
  <c r="H97" i="57"/>
  <c r="O95" i="57"/>
  <c r="N95" i="57"/>
  <c r="I95" i="57"/>
  <c r="H95" i="57"/>
  <c r="J95" i="57" s="1"/>
  <c r="G95" i="57"/>
  <c r="O94" i="57"/>
  <c r="N94" i="57"/>
  <c r="I94" i="57"/>
  <c r="H94" i="57"/>
  <c r="J94" i="57" s="1"/>
  <c r="G94" i="57"/>
  <c r="O93" i="57"/>
  <c r="N93" i="57"/>
  <c r="I93" i="57"/>
  <c r="H93" i="57"/>
  <c r="J93" i="57" s="1"/>
  <c r="G93" i="57"/>
  <c r="O92" i="57"/>
  <c r="N92" i="57"/>
  <c r="H92" i="57"/>
  <c r="G92" i="57"/>
  <c r="I92" i="57" s="1"/>
  <c r="O91" i="57"/>
  <c r="N91" i="57"/>
  <c r="O90" i="57"/>
  <c r="N90" i="57"/>
  <c r="I90" i="57"/>
  <c r="H90" i="57"/>
  <c r="J90" i="57" s="1"/>
  <c r="G90" i="57"/>
  <c r="O89" i="57"/>
  <c r="N89" i="57"/>
  <c r="H89" i="57"/>
  <c r="G89" i="57"/>
  <c r="I89" i="57" s="1"/>
  <c r="O88" i="57"/>
  <c r="N88" i="57"/>
  <c r="J88" i="57"/>
  <c r="I88" i="57"/>
  <c r="H88" i="57"/>
  <c r="G88" i="57"/>
  <c r="O87" i="57"/>
  <c r="N87" i="57"/>
  <c r="I87" i="57"/>
  <c r="H87" i="57"/>
  <c r="J87" i="57" s="1"/>
  <c r="G87" i="57"/>
  <c r="O86" i="57"/>
  <c r="N86" i="57"/>
  <c r="H86" i="57"/>
  <c r="J86" i="57" s="1"/>
  <c r="G86" i="57"/>
  <c r="I86" i="57" s="1"/>
  <c r="O85" i="57"/>
  <c r="N85" i="57"/>
  <c r="H85" i="57"/>
  <c r="G85" i="57"/>
  <c r="I85" i="57" s="1"/>
  <c r="O84" i="57"/>
  <c r="N84" i="57"/>
  <c r="J84" i="57"/>
  <c r="I84" i="57"/>
  <c r="H84" i="57"/>
  <c r="G84" i="57"/>
  <c r="O83" i="57"/>
  <c r="N83" i="57"/>
  <c r="H83" i="57"/>
  <c r="G83" i="57"/>
  <c r="I83" i="57" s="1"/>
  <c r="O82" i="57"/>
  <c r="N82" i="57"/>
  <c r="H82" i="57"/>
  <c r="G82" i="57"/>
  <c r="I82" i="57" s="1"/>
  <c r="O81" i="57"/>
  <c r="N81" i="57"/>
  <c r="I81" i="57"/>
  <c r="H81" i="57"/>
  <c r="G81" i="57"/>
  <c r="O80" i="57"/>
  <c r="N80" i="57"/>
  <c r="H80" i="57"/>
  <c r="G80" i="57"/>
  <c r="I80" i="57" s="1"/>
  <c r="O79" i="57"/>
  <c r="N79" i="57"/>
  <c r="I79" i="57"/>
  <c r="H79" i="57"/>
  <c r="J79" i="57" s="1"/>
  <c r="G79" i="57"/>
  <c r="O78" i="57"/>
  <c r="N78" i="57"/>
  <c r="I78" i="57"/>
  <c r="H78" i="57"/>
  <c r="J78" i="57" s="1"/>
  <c r="G78" i="57"/>
  <c r="O77" i="57"/>
  <c r="N77" i="57"/>
  <c r="H77" i="57"/>
  <c r="G77" i="57"/>
  <c r="I77" i="57" s="1"/>
  <c r="J77" i="57" s="1"/>
  <c r="O76" i="57"/>
  <c r="N76" i="57"/>
  <c r="J76" i="57"/>
  <c r="I76" i="57"/>
  <c r="H76" i="57"/>
  <c r="G76" i="57"/>
  <c r="O75" i="57"/>
  <c r="N75" i="57"/>
  <c r="J75" i="57"/>
  <c r="I75" i="57"/>
  <c r="H75" i="57"/>
  <c r="G75" i="57"/>
  <c r="O74" i="57"/>
  <c r="N74" i="57"/>
  <c r="H74" i="57"/>
  <c r="G74" i="57"/>
  <c r="I74" i="57" s="1"/>
  <c r="O73" i="57"/>
  <c r="N73" i="57"/>
  <c r="I73" i="57"/>
  <c r="H73" i="57"/>
  <c r="J73" i="57" s="1"/>
  <c r="G73" i="57"/>
  <c r="O72" i="57"/>
  <c r="N72" i="57"/>
  <c r="I72" i="57"/>
  <c r="H72" i="57"/>
  <c r="J72" i="57" s="1"/>
  <c r="G72" i="57"/>
  <c r="O71" i="57"/>
  <c r="N71" i="57"/>
  <c r="H71" i="57"/>
  <c r="G71" i="57"/>
  <c r="I71" i="57" s="1"/>
  <c r="O70" i="57"/>
  <c r="N70" i="57"/>
  <c r="J70" i="57"/>
  <c r="I70" i="57"/>
  <c r="H70" i="57"/>
  <c r="G70" i="57"/>
  <c r="O69" i="57"/>
  <c r="N69" i="57"/>
  <c r="J69" i="57"/>
  <c r="I69" i="57"/>
  <c r="H69" i="57"/>
  <c r="G69" i="57"/>
  <c r="O68" i="57"/>
  <c r="N68" i="57"/>
  <c r="H68" i="57"/>
  <c r="G68" i="57"/>
  <c r="I68" i="57" s="1"/>
  <c r="O67" i="57"/>
  <c r="N67" i="57"/>
  <c r="I67" i="57"/>
  <c r="H67" i="57"/>
  <c r="J67" i="57" s="1"/>
  <c r="G67" i="57"/>
  <c r="J64" i="57"/>
  <c r="I64" i="57"/>
  <c r="H64" i="57"/>
  <c r="J63" i="57"/>
  <c r="I63" i="57"/>
  <c r="H63" i="57"/>
  <c r="J62" i="57"/>
  <c r="I62" i="57"/>
  <c r="H62" i="57"/>
  <c r="J61" i="57"/>
  <c r="I61" i="57"/>
  <c r="H61" i="57"/>
  <c r="J60" i="57"/>
  <c r="I60" i="57"/>
  <c r="H60" i="57"/>
  <c r="J59" i="57"/>
  <c r="I59" i="57"/>
  <c r="H59" i="57"/>
  <c r="J58" i="57"/>
  <c r="I58" i="57"/>
  <c r="H58" i="57"/>
  <c r="J57" i="57"/>
  <c r="I57" i="57"/>
  <c r="H57" i="57"/>
  <c r="J56" i="57"/>
  <c r="I56" i="57"/>
  <c r="H56" i="57"/>
  <c r="J55" i="57"/>
  <c r="I55" i="57"/>
  <c r="H55" i="57"/>
  <c r="D55" i="57"/>
  <c r="J54" i="57"/>
  <c r="I54" i="57"/>
  <c r="H54" i="57"/>
  <c r="J52" i="57"/>
  <c r="I52" i="57"/>
  <c r="H52" i="57"/>
  <c r="J50" i="57"/>
  <c r="I50" i="57"/>
  <c r="H50" i="57"/>
  <c r="J49" i="57"/>
  <c r="I49" i="57"/>
  <c r="H49" i="57"/>
  <c r="J48" i="57"/>
  <c r="I48" i="57"/>
  <c r="H48" i="57"/>
  <c r="J47" i="57"/>
  <c r="I47" i="57"/>
  <c r="H47" i="57"/>
  <c r="J46" i="57"/>
  <c r="I46" i="57"/>
  <c r="H46" i="57"/>
  <c r="J45" i="57"/>
  <c r="I45" i="57"/>
  <c r="H45" i="57"/>
  <c r="J44" i="57"/>
  <c r="I44" i="57"/>
  <c r="H44" i="57"/>
  <c r="J43" i="57"/>
  <c r="I43" i="57"/>
  <c r="H43" i="57"/>
  <c r="J42" i="57"/>
  <c r="I42" i="57"/>
  <c r="H42" i="57"/>
  <c r="J41" i="57"/>
  <c r="I41" i="57"/>
  <c r="H41" i="57"/>
  <c r="J40" i="57"/>
  <c r="I40" i="57"/>
  <c r="H40" i="57"/>
  <c r="J39" i="57"/>
  <c r="I39" i="57"/>
  <c r="H39" i="57"/>
  <c r="J37" i="57"/>
  <c r="I37" i="57"/>
  <c r="H37" i="57"/>
  <c r="J36" i="57"/>
  <c r="I36" i="57"/>
  <c r="H36" i="57"/>
  <c r="J35" i="57"/>
  <c r="I35" i="57"/>
  <c r="H35" i="57"/>
  <c r="J34" i="57"/>
  <c r="I34" i="57"/>
  <c r="H34" i="57"/>
  <c r="J33" i="57"/>
  <c r="I33" i="57"/>
  <c r="H33" i="57"/>
  <c r="J32" i="57"/>
  <c r="I32" i="57"/>
  <c r="H32" i="57"/>
  <c r="J31" i="57"/>
  <c r="I31" i="57"/>
  <c r="H31" i="57"/>
  <c r="G31" i="57"/>
  <c r="J30" i="57"/>
  <c r="I30" i="57"/>
  <c r="H30" i="57"/>
  <c r="J29" i="57"/>
  <c r="I29" i="57"/>
  <c r="H29" i="57"/>
  <c r="J28" i="57"/>
  <c r="I28" i="57"/>
  <c r="H28" i="57"/>
  <c r="J27" i="57"/>
  <c r="I27" i="57"/>
  <c r="H27" i="57"/>
  <c r="J26" i="57"/>
  <c r="I26" i="57"/>
  <c r="H26" i="57"/>
  <c r="J25" i="57"/>
  <c r="I25" i="57"/>
  <c r="H25" i="57"/>
  <c r="J24" i="57"/>
  <c r="I24" i="57"/>
  <c r="H24" i="57"/>
  <c r="J23" i="57"/>
  <c r="I23" i="57"/>
  <c r="H23" i="57"/>
  <c r="J22" i="57"/>
  <c r="I22" i="57"/>
  <c r="H22" i="57"/>
  <c r="J21" i="57"/>
  <c r="I21" i="57"/>
  <c r="H21" i="57"/>
  <c r="J20" i="57"/>
  <c r="I20" i="57"/>
  <c r="H20" i="57"/>
  <c r="J19" i="57"/>
  <c r="I19" i="57"/>
  <c r="H19" i="57"/>
  <c r="J18" i="57"/>
  <c r="I18" i="57"/>
  <c r="H18" i="57"/>
  <c r="J17" i="57"/>
  <c r="I17" i="57"/>
  <c r="H17" i="57"/>
  <c r="J16" i="57"/>
  <c r="I16" i="57"/>
  <c r="H16" i="57"/>
  <c r="J15" i="57"/>
  <c r="I15" i="57"/>
  <c r="H15" i="57"/>
  <c r="J14" i="57"/>
  <c r="I14" i="57"/>
  <c r="H14" i="57"/>
  <c r="C8" i="57"/>
  <c r="C6" i="57"/>
  <c r="C5" i="57"/>
  <c r="C4" i="57"/>
  <c r="C3" i="57"/>
  <c r="J99" i="53"/>
  <c r="I99" i="53"/>
  <c r="H99" i="53"/>
  <c r="B99" i="53"/>
  <c r="J98" i="53"/>
  <c r="I98" i="53"/>
  <c r="H98" i="53"/>
  <c r="C98" i="53"/>
  <c r="J96" i="53"/>
  <c r="I96" i="53"/>
  <c r="H96" i="53"/>
  <c r="J95" i="53"/>
  <c r="I95" i="53"/>
  <c r="H95" i="53"/>
  <c r="J94" i="53"/>
  <c r="I94" i="53"/>
  <c r="H94" i="53"/>
  <c r="D94" i="53"/>
  <c r="J93" i="53"/>
  <c r="I93" i="53"/>
  <c r="H93" i="53"/>
  <c r="J92" i="53"/>
  <c r="I92" i="53"/>
  <c r="H92" i="53"/>
  <c r="J91" i="53"/>
  <c r="I91" i="53"/>
  <c r="H91" i="53"/>
  <c r="J90" i="53"/>
  <c r="I90" i="53"/>
  <c r="H90" i="53"/>
  <c r="J89" i="53"/>
  <c r="I89" i="53"/>
  <c r="H89" i="53"/>
  <c r="J88" i="53"/>
  <c r="I88" i="53"/>
  <c r="H88" i="53"/>
  <c r="J87" i="53"/>
  <c r="I87" i="53"/>
  <c r="H87" i="53"/>
  <c r="J86" i="53"/>
  <c r="I86" i="53"/>
  <c r="H86" i="53"/>
  <c r="J85" i="53"/>
  <c r="I85" i="53"/>
  <c r="H85" i="53"/>
  <c r="J84" i="53"/>
  <c r="I84" i="53"/>
  <c r="H84" i="53"/>
  <c r="J83" i="53"/>
  <c r="I83" i="53"/>
  <c r="H83" i="53"/>
  <c r="J80" i="53"/>
  <c r="I80" i="53"/>
  <c r="H80" i="53"/>
  <c r="C80" i="53"/>
  <c r="J78" i="53"/>
  <c r="I78" i="53"/>
  <c r="H78" i="53"/>
  <c r="J77" i="53"/>
  <c r="I77" i="53"/>
  <c r="H77" i="53"/>
  <c r="G77" i="53"/>
  <c r="J76" i="53"/>
  <c r="I76" i="53"/>
  <c r="H76" i="53"/>
  <c r="J75" i="53"/>
  <c r="I75" i="53"/>
  <c r="H75" i="53"/>
  <c r="J74" i="53"/>
  <c r="I74" i="53"/>
  <c r="H74" i="53"/>
  <c r="J73" i="53"/>
  <c r="I73" i="53"/>
  <c r="H73" i="53"/>
  <c r="J72" i="53"/>
  <c r="I72" i="53"/>
  <c r="H72" i="53"/>
  <c r="J71" i="53"/>
  <c r="I71" i="53"/>
  <c r="H71" i="53"/>
  <c r="J70" i="53"/>
  <c r="I70" i="53"/>
  <c r="H70" i="53"/>
  <c r="J69" i="53"/>
  <c r="I69" i="53"/>
  <c r="H69" i="53"/>
  <c r="J68" i="53"/>
  <c r="I68" i="53"/>
  <c r="H68" i="53"/>
  <c r="D68" i="53"/>
  <c r="J67" i="53"/>
  <c r="I67" i="53"/>
  <c r="H67" i="53"/>
  <c r="J66" i="53"/>
  <c r="I66" i="53"/>
  <c r="H66" i="53"/>
  <c r="J65" i="53"/>
  <c r="I65" i="53"/>
  <c r="H65" i="53"/>
  <c r="J64" i="53"/>
  <c r="I64" i="53"/>
  <c r="H64" i="53"/>
  <c r="J63" i="53"/>
  <c r="I63" i="53"/>
  <c r="H63" i="53"/>
  <c r="J62" i="53"/>
  <c r="I62" i="53"/>
  <c r="H62" i="53"/>
  <c r="J61" i="53"/>
  <c r="I61" i="53"/>
  <c r="H61" i="53"/>
  <c r="D61" i="53"/>
  <c r="J60" i="53"/>
  <c r="I60" i="53"/>
  <c r="H60" i="53"/>
  <c r="J59" i="53"/>
  <c r="I59" i="53"/>
  <c r="H59" i="53"/>
  <c r="J58" i="53"/>
  <c r="I58" i="53"/>
  <c r="H58" i="53"/>
  <c r="J57" i="53"/>
  <c r="I57" i="53"/>
  <c r="H57" i="53"/>
  <c r="D57" i="53"/>
  <c r="J56" i="53"/>
  <c r="I56" i="53"/>
  <c r="H56" i="53"/>
  <c r="D56" i="53"/>
  <c r="J55" i="53"/>
  <c r="I55" i="53"/>
  <c r="H55" i="53"/>
  <c r="D55" i="53"/>
  <c r="J54" i="53"/>
  <c r="I54" i="53"/>
  <c r="H54" i="53"/>
  <c r="D54" i="53"/>
  <c r="J53" i="53"/>
  <c r="I53" i="53"/>
  <c r="H53" i="53"/>
  <c r="J52" i="53"/>
  <c r="I52" i="53"/>
  <c r="H52" i="53"/>
  <c r="J51" i="53"/>
  <c r="I51" i="53"/>
  <c r="H51" i="53"/>
  <c r="J50" i="53"/>
  <c r="I50" i="53"/>
  <c r="H50" i="53"/>
  <c r="J49" i="53"/>
  <c r="I49" i="53"/>
  <c r="H49" i="53"/>
  <c r="D49" i="53"/>
  <c r="J48" i="53"/>
  <c r="I48" i="53"/>
  <c r="H48" i="53"/>
  <c r="J47" i="53"/>
  <c r="I47" i="53"/>
  <c r="H47" i="53"/>
  <c r="J46" i="53"/>
  <c r="I46" i="53"/>
  <c r="H46" i="53"/>
  <c r="D46" i="53"/>
  <c r="J45" i="53"/>
  <c r="I45" i="53"/>
  <c r="H45" i="53"/>
  <c r="D45" i="53"/>
  <c r="J44" i="53"/>
  <c r="I44" i="53"/>
  <c r="H44" i="53"/>
  <c r="D44" i="53"/>
  <c r="J43" i="53"/>
  <c r="I43" i="53"/>
  <c r="H43" i="53"/>
  <c r="D43" i="53"/>
  <c r="J42" i="53"/>
  <c r="I42" i="53"/>
  <c r="H42" i="53"/>
  <c r="J41" i="53"/>
  <c r="I41" i="53"/>
  <c r="H41" i="53"/>
  <c r="J37" i="53"/>
  <c r="I37" i="53"/>
  <c r="H37" i="53"/>
  <c r="C37" i="53"/>
  <c r="J35" i="53"/>
  <c r="I35" i="53"/>
  <c r="H35" i="53"/>
  <c r="D35" i="53"/>
  <c r="J34" i="53"/>
  <c r="I34" i="53"/>
  <c r="H34" i="53"/>
  <c r="J33" i="53"/>
  <c r="I33" i="53"/>
  <c r="H33" i="53"/>
  <c r="J32" i="53"/>
  <c r="I32" i="53"/>
  <c r="H32" i="53"/>
  <c r="J31" i="53"/>
  <c r="I31" i="53"/>
  <c r="H31" i="53"/>
  <c r="D31" i="53"/>
  <c r="J30" i="53"/>
  <c r="I30" i="53"/>
  <c r="H30" i="53"/>
  <c r="D30" i="53"/>
  <c r="J29" i="53"/>
  <c r="I29" i="53"/>
  <c r="H29" i="53"/>
  <c r="D29" i="53"/>
  <c r="J28" i="53"/>
  <c r="I28" i="53"/>
  <c r="H28" i="53"/>
  <c r="D28" i="53"/>
  <c r="J27" i="53"/>
  <c r="I27" i="53"/>
  <c r="H27" i="53"/>
  <c r="J26" i="53"/>
  <c r="I26" i="53"/>
  <c r="H26" i="53"/>
  <c r="J25" i="53"/>
  <c r="I25" i="53"/>
  <c r="H25" i="53"/>
  <c r="J24" i="53"/>
  <c r="I24" i="53"/>
  <c r="H24" i="53"/>
  <c r="J23" i="53"/>
  <c r="I23" i="53"/>
  <c r="H23" i="53"/>
  <c r="D23" i="53"/>
  <c r="J22" i="53"/>
  <c r="I22" i="53"/>
  <c r="H22" i="53"/>
  <c r="J21" i="53"/>
  <c r="I21" i="53"/>
  <c r="H21" i="53"/>
  <c r="J20" i="53"/>
  <c r="I20" i="53"/>
  <c r="H20" i="53"/>
  <c r="D20" i="53"/>
  <c r="J19" i="53"/>
  <c r="I19" i="53"/>
  <c r="H19" i="53"/>
  <c r="D19" i="53"/>
  <c r="J18" i="53"/>
  <c r="I18" i="53"/>
  <c r="H18" i="53"/>
  <c r="D18" i="53"/>
  <c r="J17" i="53"/>
  <c r="I17" i="53"/>
  <c r="H17" i="53"/>
  <c r="D17" i="53"/>
  <c r="J16" i="53"/>
  <c r="I16" i="53"/>
  <c r="H16" i="53"/>
  <c r="J15" i="53"/>
  <c r="I15" i="53"/>
  <c r="H15" i="53"/>
  <c r="C8" i="53"/>
  <c r="C6" i="53"/>
  <c r="C5" i="53"/>
  <c r="C4" i="53"/>
  <c r="C3" i="53"/>
  <c r="J87" i="67"/>
  <c r="I87" i="67"/>
  <c r="H87" i="67"/>
  <c r="B87" i="67"/>
  <c r="J86" i="67"/>
  <c r="I86" i="67"/>
  <c r="H86" i="67"/>
  <c r="C86" i="67"/>
  <c r="J85" i="67"/>
  <c r="I85" i="67"/>
  <c r="H85" i="67"/>
  <c r="J84" i="67"/>
  <c r="I84" i="67"/>
  <c r="H84" i="67"/>
  <c r="J83" i="67"/>
  <c r="I83" i="67"/>
  <c r="H83" i="67"/>
  <c r="J82" i="67"/>
  <c r="I82" i="67"/>
  <c r="H82" i="67"/>
  <c r="J81" i="67"/>
  <c r="I81" i="67"/>
  <c r="H81" i="67"/>
  <c r="J80" i="67"/>
  <c r="I80" i="67"/>
  <c r="H80" i="67"/>
  <c r="J79" i="67"/>
  <c r="I79" i="67"/>
  <c r="H79" i="67"/>
  <c r="J78" i="67"/>
  <c r="I78" i="67"/>
  <c r="H78" i="67"/>
  <c r="J77" i="67"/>
  <c r="I77" i="67"/>
  <c r="H77" i="67"/>
  <c r="J76" i="67"/>
  <c r="I76" i="67"/>
  <c r="H76" i="67"/>
  <c r="J75" i="67"/>
  <c r="I75" i="67"/>
  <c r="H75" i="67"/>
  <c r="J74" i="67"/>
  <c r="I74" i="67"/>
  <c r="H74" i="67"/>
  <c r="J73" i="67"/>
  <c r="I73" i="67"/>
  <c r="H73" i="67"/>
  <c r="J72" i="67"/>
  <c r="I72" i="67"/>
  <c r="H72" i="67"/>
  <c r="J71" i="67"/>
  <c r="I71" i="67"/>
  <c r="H71" i="67"/>
  <c r="J70" i="67"/>
  <c r="I70" i="67"/>
  <c r="H70" i="67"/>
  <c r="J69" i="67"/>
  <c r="I69" i="67"/>
  <c r="H69" i="67"/>
  <c r="J68" i="67"/>
  <c r="I68" i="67"/>
  <c r="H68" i="67"/>
  <c r="J67" i="67"/>
  <c r="I67" i="67"/>
  <c r="H67" i="67"/>
  <c r="J66" i="67"/>
  <c r="I66" i="67"/>
  <c r="H66" i="67"/>
  <c r="J65" i="67"/>
  <c r="I65" i="67"/>
  <c r="H65" i="67"/>
  <c r="J64" i="67"/>
  <c r="I64" i="67"/>
  <c r="H64" i="67"/>
  <c r="J63" i="67"/>
  <c r="I63" i="67"/>
  <c r="H63" i="67"/>
  <c r="J62" i="67"/>
  <c r="I62" i="67"/>
  <c r="H62" i="67"/>
  <c r="J61" i="67"/>
  <c r="I61" i="67"/>
  <c r="H61" i="67"/>
  <c r="J60" i="67"/>
  <c r="I60" i="67"/>
  <c r="H60" i="67"/>
  <c r="J59" i="67"/>
  <c r="I59" i="67"/>
  <c r="H59" i="67"/>
  <c r="J58" i="67"/>
  <c r="I58" i="67"/>
  <c r="H58" i="67"/>
  <c r="J57" i="67"/>
  <c r="I57" i="67"/>
  <c r="H57" i="67"/>
  <c r="J56" i="67"/>
  <c r="I56" i="67"/>
  <c r="H56" i="67"/>
  <c r="J55" i="67"/>
  <c r="I55" i="67"/>
  <c r="H55" i="67"/>
  <c r="J54" i="67"/>
  <c r="I54" i="67"/>
  <c r="H54" i="67"/>
  <c r="J52" i="67"/>
  <c r="I52" i="67"/>
  <c r="H52" i="67"/>
  <c r="C52" i="67"/>
  <c r="J50" i="67"/>
  <c r="I50" i="67"/>
  <c r="H50" i="67"/>
  <c r="J49" i="67"/>
  <c r="I49" i="67"/>
  <c r="H49" i="67"/>
  <c r="J48" i="67"/>
  <c r="I48" i="67"/>
  <c r="H48" i="67"/>
  <c r="J47" i="67"/>
  <c r="I47" i="67"/>
  <c r="H47" i="67"/>
  <c r="J46" i="67"/>
  <c r="I46" i="67"/>
  <c r="H46" i="67"/>
  <c r="J45" i="67"/>
  <c r="I45" i="67"/>
  <c r="H45" i="67"/>
  <c r="J44" i="67"/>
  <c r="I44" i="67"/>
  <c r="H44" i="67"/>
  <c r="J43" i="67"/>
  <c r="I43" i="67"/>
  <c r="H43" i="67"/>
  <c r="J42" i="67"/>
  <c r="I42" i="67"/>
  <c r="H42" i="67"/>
  <c r="J41" i="67"/>
  <c r="I41" i="67"/>
  <c r="H41" i="67"/>
  <c r="J40" i="67"/>
  <c r="I40" i="67"/>
  <c r="H40" i="67"/>
  <c r="J39" i="67"/>
  <c r="I39" i="67"/>
  <c r="H39" i="67"/>
  <c r="J38" i="67"/>
  <c r="I38" i="67"/>
  <c r="H38" i="67"/>
  <c r="J37" i="67"/>
  <c r="I37" i="67"/>
  <c r="H37" i="67"/>
  <c r="J36" i="67"/>
  <c r="I36" i="67"/>
  <c r="H36" i="67"/>
  <c r="J35" i="67"/>
  <c r="I35" i="67"/>
  <c r="H35" i="67"/>
  <c r="J34" i="67"/>
  <c r="I34" i="67"/>
  <c r="H34" i="67"/>
  <c r="J33" i="67"/>
  <c r="I33" i="67"/>
  <c r="H33" i="67"/>
  <c r="J32" i="67"/>
  <c r="I32" i="67"/>
  <c r="H32" i="67"/>
  <c r="J31" i="67"/>
  <c r="I31" i="67"/>
  <c r="H31" i="67"/>
  <c r="J30" i="67"/>
  <c r="I30" i="67"/>
  <c r="H30" i="67"/>
  <c r="J29" i="67"/>
  <c r="I29" i="67"/>
  <c r="H29" i="67"/>
  <c r="J28" i="67"/>
  <c r="I28" i="67"/>
  <c r="H28" i="67"/>
  <c r="J27" i="67"/>
  <c r="I27" i="67"/>
  <c r="H27" i="67"/>
  <c r="J26" i="67"/>
  <c r="I26" i="67"/>
  <c r="H26" i="67"/>
  <c r="J25" i="67"/>
  <c r="I25" i="67"/>
  <c r="H25" i="67"/>
  <c r="J24" i="67"/>
  <c r="I24" i="67"/>
  <c r="H24" i="67"/>
  <c r="J23" i="67"/>
  <c r="I23" i="67"/>
  <c r="H23" i="67"/>
  <c r="J22" i="67"/>
  <c r="I22" i="67"/>
  <c r="H22" i="67"/>
  <c r="J21" i="67"/>
  <c r="I21" i="67"/>
  <c r="H21" i="67"/>
  <c r="J20" i="67"/>
  <c r="I20" i="67"/>
  <c r="H20" i="67"/>
  <c r="J19" i="67"/>
  <c r="I19" i="67"/>
  <c r="H19" i="67"/>
  <c r="J18" i="67"/>
  <c r="I18" i="67"/>
  <c r="H18" i="67"/>
  <c r="J17" i="67"/>
  <c r="I17" i="67"/>
  <c r="H17" i="67"/>
  <c r="J16" i="67"/>
  <c r="I16" i="67"/>
  <c r="H16" i="67"/>
  <c r="J15" i="67"/>
  <c r="I15" i="67"/>
  <c r="H15" i="67"/>
  <c r="C8" i="67"/>
  <c r="C6" i="67"/>
  <c r="C5" i="67"/>
  <c r="C4" i="67"/>
  <c r="C3" i="67"/>
  <c r="E159" i="60"/>
  <c r="A68" i="60"/>
  <c r="B67" i="60"/>
  <c r="B66" i="60"/>
  <c r="B64" i="60"/>
  <c r="B63" i="60"/>
  <c r="B62" i="60"/>
  <c r="B61" i="60"/>
  <c r="B60" i="60"/>
  <c r="B52" i="60"/>
  <c r="B50" i="60"/>
  <c r="B49" i="60"/>
  <c r="B47" i="60"/>
  <c r="G46" i="60"/>
  <c r="F46" i="60"/>
  <c r="E46" i="60"/>
  <c r="B46" i="60"/>
  <c r="G45" i="60"/>
  <c r="F45" i="60"/>
  <c r="E45" i="60"/>
  <c r="B45" i="60"/>
  <c r="B44" i="60"/>
  <c r="G43" i="60"/>
  <c r="F43" i="60"/>
  <c r="E43" i="60"/>
  <c r="B43" i="60"/>
  <c r="B42" i="60"/>
  <c r="B41" i="60"/>
  <c r="B40" i="60"/>
  <c r="G39" i="60"/>
  <c r="F39" i="60"/>
  <c r="E39" i="60"/>
  <c r="B39" i="60"/>
  <c r="G38" i="60"/>
  <c r="F38" i="60"/>
  <c r="E38" i="60"/>
  <c r="B38" i="60"/>
  <c r="G37" i="60"/>
  <c r="F37" i="60"/>
  <c r="E37" i="60"/>
  <c r="B37" i="60"/>
  <c r="B36" i="60"/>
  <c r="G35" i="60"/>
  <c r="F35" i="60"/>
  <c r="E35" i="60"/>
  <c r="B35" i="60"/>
  <c r="G33" i="60"/>
  <c r="F33" i="60"/>
  <c r="E33" i="60"/>
  <c r="B33" i="60"/>
  <c r="G32" i="60"/>
  <c r="F32" i="60"/>
  <c r="E32" i="60"/>
  <c r="B32" i="60"/>
  <c r="G31" i="60"/>
  <c r="F31" i="60"/>
  <c r="E31" i="60"/>
  <c r="B31" i="60"/>
  <c r="G30" i="60"/>
  <c r="F30" i="60"/>
  <c r="E30" i="60"/>
  <c r="B30" i="60"/>
  <c r="B29" i="60"/>
  <c r="B28" i="60"/>
  <c r="G26" i="60"/>
  <c r="F26" i="60"/>
  <c r="E26" i="60"/>
  <c r="B26" i="60"/>
  <c r="B25" i="60"/>
  <c r="B24" i="60"/>
  <c r="G23" i="60"/>
  <c r="F23" i="60"/>
  <c r="E23" i="60"/>
  <c r="B23" i="60"/>
  <c r="G22" i="60"/>
  <c r="G21" i="60"/>
  <c r="F21" i="60"/>
  <c r="E21" i="60"/>
  <c r="B21" i="60"/>
  <c r="G20" i="60"/>
  <c r="F20" i="60"/>
  <c r="E20" i="60"/>
  <c r="B20" i="60"/>
  <c r="G19" i="60"/>
  <c r="F19" i="60"/>
  <c r="E19" i="60"/>
  <c r="B19" i="60"/>
  <c r="B18" i="60"/>
  <c r="G17" i="60"/>
  <c r="F17" i="60"/>
  <c r="E17" i="60"/>
  <c r="B17" i="60"/>
  <c r="G15" i="60"/>
  <c r="F15" i="60"/>
  <c r="E15" i="60"/>
  <c r="B15" i="60"/>
  <c r="G14" i="60"/>
  <c r="F14" i="60"/>
  <c r="E14" i="60"/>
  <c r="B14" i="60"/>
  <c r="B13" i="60"/>
  <c r="B12" i="60"/>
  <c r="B59" i="60" s="1"/>
  <c r="B8" i="60"/>
  <c r="B6" i="60"/>
  <c r="B5" i="60"/>
  <c r="B4" i="60"/>
  <c r="B3" i="60"/>
  <c r="C20" i="64"/>
  <c r="C9" i="64"/>
  <c r="C7" i="64"/>
  <c r="C6" i="64"/>
  <c r="C5" i="64"/>
  <c r="C4" i="64"/>
  <c r="B17" i="63"/>
  <c r="B8" i="63"/>
  <c r="B6" i="63"/>
  <c r="B5" i="63"/>
  <c r="B4" i="63"/>
  <c r="B3" i="63"/>
  <c r="B8" i="62"/>
  <c r="B6" i="62"/>
  <c r="B5" i="62"/>
  <c r="B4" i="62"/>
  <c r="B3" i="62"/>
  <c r="B11" i="61"/>
  <c r="T35" i="14"/>
  <c r="S35" i="14"/>
  <c r="R35" i="14"/>
  <c r="K35" i="14"/>
  <c r="J35" i="14"/>
  <c r="I35" i="14"/>
  <c r="T22" i="14"/>
  <c r="K22" i="14"/>
  <c r="T20" i="14"/>
  <c r="K20" i="14"/>
  <c r="T18" i="14"/>
  <c r="K18" i="14"/>
  <c r="T17" i="14"/>
  <c r="K17" i="14"/>
  <c r="T16" i="14"/>
  <c r="K16" i="14"/>
  <c r="T15" i="14"/>
  <c r="K15" i="14"/>
  <c r="T14" i="14"/>
  <c r="K14" i="14"/>
  <c r="T12" i="14"/>
  <c r="K12" i="14"/>
  <c r="T11" i="14"/>
  <c r="K11" i="14"/>
  <c r="T10" i="14"/>
  <c r="K10" i="14"/>
  <c r="T34" i="15"/>
  <c r="S34" i="15"/>
  <c r="R34" i="15"/>
  <c r="K34" i="15"/>
  <c r="J34" i="15"/>
  <c r="I34" i="15"/>
  <c r="T17" i="15"/>
  <c r="K17" i="15"/>
  <c r="T14" i="15"/>
  <c r="K14" i="15"/>
  <c r="T12" i="15"/>
  <c r="K12" i="15"/>
  <c r="T11" i="15"/>
  <c r="K11" i="15"/>
  <c r="T10" i="15"/>
  <c r="K10" i="15"/>
  <c r="T9" i="15"/>
  <c r="K9" i="15"/>
  <c r="T33" i="13"/>
  <c r="S33" i="13"/>
  <c r="R33" i="13"/>
  <c r="K33" i="13"/>
  <c r="J33" i="13"/>
  <c r="I33" i="13"/>
  <c r="K20" i="13"/>
  <c r="T18" i="13"/>
  <c r="K18" i="13"/>
  <c r="K16" i="13"/>
  <c r="K15" i="13"/>
  <c r="K14" i="13"/>
  <c r="T12" i="13"/>
  <c r="K12" i="13"/>
  <c r="T11" i="13"/>
  <c r="K11" i="13"/>
  <c r="T10" i="13"/>
  <c r="K10" i="13"/>
  <c r="J81" i="57" l="1"/>
  <c r="J92" i="57"/>
  <c r="J82" i="57"/>
  <c r="H140" i="57"/>
  <c r="E25" i="60" s="1"/>
  <c r="I26" i="59"/>
  <c r="I25" i="59"/>
  <c r="J60" i="65"/>
  <c r="J52" i="65"/>
  <c r="J101" i="65"/>
  <c r="J19" i="65"/>
  <c r="J27" i="65"/>
  <c r="J44" i="65"/>
  <c r="J93" i="65"/>
  <c r="J72" i="65"/>
  <c r="J20" i="65"/>
  <c r="J28" i="65"/>
  <c r="J94" i="65"/>
  <c r="J62" i="65"/>
  <c r="I88" i="65"/>
  <c r="F14" i="66" s="1"/>
  <c r="F63" i="60" s="1"/>
  <c r="G63" i="60" s="1"/>
  <c r="J29" i="65"/>
  <c r="J63" i="65"/>
  <c r="J75" i="65"/>
  <c r="J83" i="65"/>
  <c r="J22" i="65"/>
  <c r="J64" i="65"/>
  <c r="J76" i="65"/>
  <c r="J84" i="65"/>
  <c r="J96" i="65"/>
  <c r="J39" i="65"/>
  <c r="J47" i="65"/>
  <c r="J105" i="65"/>
  <c r="J56" i="65"/>
  <c r="J85" i="65"/>
  <c r="J32" i="65"/>
  <c r="J86" i="65"/>
  <c r="J109" i="65"/>
  <c r="J24" i="65"/>
  <c r="J49" i="65"/>
  <c r="J78" i="65"/>
  <c r="J33" i="65"/>
  <c r="J42" i="65"/>
  <c r="J91" i="65"/>
  <c r="J111" i="65" s="1"/>
  <c r="J99" i="65"/>
  <c r="J59" i="65"/>
  <c r="H66" i="65"/>
  <c r="I66" i="65"/>
  <c r="F13" i="66" s="1"/>
  <c r="F62" i="60" s="1"/>
  <c r="J18" i="65"/>
  <c r="J74" i="65"/>
  <c r="I111" i="65"/>
  <c r="F15" i="66" s="1"/>
  <c r="G28" i="59"/>
  <c r="E11" i="58" s="1"/>
  <c r="G11" i="58" s="1"/>
  <c r="G16" i="58" s="1"/>
  <c r="F13" i="64" s="1"/>
  <c r="F20" i="64" s="1"/>
  <c r="E14" i="61" s="1"/>
  <c r="I13" i="59"/>
  <c r="I28" i="59" s="1"/>
  <c r="J88" i="70"/>
  <c r="J142" i="70"/>
  <c r="J152" i="70"/>
  <c r="J124" i="70"/>
  <c r="J99" i="70"/>
  <c r="J137" i="70"/>
  <c r="J116" i="70"/>
  <c r="J122" i="70"/>
  <c r="J92" i="70"/>
  <c r="J140" i="70"/>
  <c r="J117" i="70"/>
  <c r="J136" i="70"/>
  <c r="J158" i="70"/>
  <c r="J106" i="70"/>
  <c r="J71" i="70"/>
  <c r="J75" i="70"/>
  <c r="J108" i="70"/>
  <c r="J111" i="70"/>
  <c r="J64" i="70"/>
  <c r="J113" i="70"/>
  <c r="J118" i="70"/>
  <c r="J138" i="70"/>
  <c r="H77" i="70"/>
  <c r="E14" i="69" s="1"/>
  <c r="I77" i="70"/>
  <c r="F14" i="69" s="1"/>
  <c r="J79" i="70"/>
  <c r="J119" i="70"/>
  <c r="J139" i="70"/>
  <c r="J89" i="70"/>
  <c r="J143" i="70"/>
  <c r="J93" i="70"/>
  <c r="J73" i="70"/>
  <c r="J154" i="70"/>
  <c r="J156" i="70"/>
  <c r="J107" i="70"/>
  <c r="J112" i="70"/>
  <c r="J90" i="70"/>
  <c r="J145" i="70"/>
  <c r="J65" i="70"/>
  <c r="J114" i="70"/>
  <c r="J125" i="70"/>
  <c r="J94" i="70"/>
  <c r="H33" i="70"/>
  <c r="J72" i="70"/>
  <c r="J153" i="70"/>
  <c r="I33" i="70"/>
  <c r="I61" i="70" s="1"/>
  <c r="J74" i="70"/>
  <c r="J155" i="70"/>
  <c r="J135" i="70"/>
  <c r="J120" i="70"/>
  <c r="J109" i="70"/>
  <c r="J89" i="57"/>
  <c r="I140" i="57"/>
  <c r="J74" i="57"/>
  <c r="J85" i="57"/>
  <c r="J71" i="57"/>
  <c r="J83" i="57"/>
  <c r="J80" i="57"/>
  <c r="J68" i="57"/>
  <c r="J141" i="70"/>
  <c r="J102" i="70"/>
  <c r="J126" i="70"/>
  <c r="J123" i="70"/>
  <c r="J87" i="70"/>
  <c r="J133" i="70"/>
  <c r="J108" i="68"/>
  <c r="J66" i="68"/>
  <c r="J197" i="68"/>
  <c r="H80" i="68"/>
  <c r="J80" i="68" s="1"/>
  <c r="J81" i="68"/>
  <c r="J189" i="68"/>
  <c r="J82" i="68"/>
  <c r="J171" i="68"/>
  <c r="J134" i="70"/>
  <c r="J151" i="70"/>
  <c r="I67" i="70"/>
  <c r="F13" i="69" s="1"/>
  <c r="J86" i="70"/>
  <c r="J121" i="70"/>
  <c r="I96" i="70"/>
  <c r="F16" i="69" s="1"/>
  <c r="J150" i="70"/>
  <c r="H147" i="70"/>
  <c r="E18" i="69" s="1"/>
  <c r="G18" i="69" s="1"/>
  <c r="J80" i="70"/>
  <c r="J101" i="70"/>
  <c r="J157" i="70"/>
  <c r="H83" i="70"/>
  <c r="E15" i="69" s="1"/>
  <c r="I147" i="70"/>
  <c r="J132" i="70"/>
  <c r="J91" i="70"/>
  <c r="H67" i="70"/>
  <c r="E13" i="69" s="1"/>
  <c r="J85" i="70"/>
  <c r="J103" i="70"/>
  <c r="J110" i="70"/>
  <c r="J100" i="70"/>
  <c r="I128" i="70"/>
  <c r="J104" i="70"/>
  <c r="J105" i="70"/>
  <c r="J70" i="70"/>
  <c r="J81" i="70"/>
  <c r="I83" i="70"/>
  <c r="F15" i="69" s="1"/>
  <c r="H128" i="70"/>
  <c r="E17" i="69" s="1"/>
  <c r="G17" i="69" s="1"/>
  <c r="H96" i="70"/>
  <c r="E16" i="69" s="1"/>
  <c r="J131" i="70"/>
  <c r="H161" i="70"/>
  <c r="I161" i="70"/>
  <c r="J63" i="70"/>
  <c r="J27" i="68"/>
  <c r="J41" i="68"/>
  <c r="J73" i="68"/>
  <c r="J87" i="68"/>
  <c r="J190" i="68"/>
  <c r="J194" i="68"/>
  <c r="J196" i="68"/>
  <c r="H161" i="68"/>
  <c r="J99" i="68"/>
  <c r="D159" i="68"/>
  <c r="I159" i="68" s="1"/>
  <c r="J170" i="68"/>
  <c r="J76" i="68"/>
  <c r="J69" i="68"/>
  <c r="J106" i="68"/>
  <c r="J169" i="68"/>
  <c r="J184" i="68"/>
  <c r="J43" i="68"/>
  <c r="J57" i="68"/>
  <c r="J75" i="68"/>
  <c r="J95" i="68"/>
  <c r="J97" i="68"/>
  <c r="J113" i="68"/>
  <c r="J175" i="68"/>
  <c r="J208" i="68"/>
  <c r="J98" i="68"/>
  <c r="J176" i="68"/>
  <c r="J209" i="68"/>
  <c r="J102" i="68"/>
  <c r="J214" i="68"/>
  <c r="J104" i="68"/>
  <c r="J168" i="68"/>
  <c r="J63" i="68"/>
  <c r="J109" i="68"/>
  <c r="J111" i="68"/>
  <c r="J172" i="68"/>
  <c r="J38" i="68"/>
  <c r="J167" i="68"/>
  <c r="J101" i="68"/>
  <c r="J164" i="68"/>
  <c r="J178" i="68"/>
  <c r="J173" i="68"/>
  <c r="J25" i="68"/>
  <c r="J39" i="68"/>
  <c r="J53" i="68"/>
  <c r="J70" i="68"/>
  <c r="J84" i="68"/>
  <c r="J15" i="68"/>
  <c r="J165" i="68"/>
  <c r="J46" i="68"/>
  <c r="J36" i="68"/>
  <c r="J49" i="68"/>
  <c r="J96" i="68"/>
  <c r="J181" i="68"/>
  <c r="J213" i="68"/>
  <c r="J37" i="68"/>
  <c r="J83" i="68"/>
  <c r="J24" i="68"/>
  <c r="J182" i="68"/>
  <c r="J68" i="68"/>
  <c r="I115" i="68"/>
  <c r="F52" i="60" s="1"/>
  <c r="J52" i="68"/>
  <c r="J55" i="68"/>
  <c r="J29" i="68"/>
  <c r="J42" i="68"/>
  <c r="J85" i="68"/>
  <c r="J199" i="68"/>
  <c r="J103" i="68"/>
  <c r="J32" i="68"/>
  <c r="H115" i="68"/>
  <c r="E52" i="60" s="1"/>
  <c r="J215" i="68"/>
  <c r="J179" i="68"/>
  <c r="I90" i="68"/>
  <c r="F51" i="60" s="1"/>
  <c r="J207" i="68"/>
  <c r="J31" i="68"/>
  <c r="J35" i="68"/>
  <c r="J48" i="68"/>
  <c r="J166" i="68"/>
  <c r="J212" i="68"/>
  <c r="H90" i="68"/>
  <c r="E51" i="60" s="1"/>
  <c r="H146" i="68"/>
  <c r="I146" i="68"/>
  <c r="I147" i="68"/>
  <c r="H147" i="68"/>
  <c r="I145" i="68"/>
  <c r="H145" i="68"/>
  <c r="H158" i="68"/>
  <c r="I158" i="68"/>
  <c r="I149" i="68"/>
  <c r="H149" i="68"/>
  <c r="J149" i="68" s="1"/>
  <c r="I118" i="68"/>
  <c r="H118" i="68"/>
  <c r="H131" i="68"/>
  <c r="I131" i="68"/>
  <c r="I157" i="68"/>
  <c r="H157" i="68"/>
  <c r="I160" i="68"/>
  <c r="H160" i="68"/>
  <c r="I126" i="68"/>
  <c r="H126" i="68"/>
  <c r="J126" i="68" s="1"/>
  <c r="I120" i="68"/>
  <c r="H120" i="68"/>
  <c r="J120" i="68" s="1"/>
  <c r="I133" i="68"/>
  <c r="H133" i="68"/>
  <c r="H122" i="68"/>
  <c r="I122" i="68"/>
  <c r="I136" i="68"/>
  <c r="H136" i="68"/>
  <c r="J136" i="68" s="1"/>
  <c r="I135" i="68"/>
  <c r="H135" i="68"/>
  <c r="J135" i="68" s="1"/>
  <c r="H162" i="68"/>
  <c r="F202" i="68" s="1"/>
  <c r="I162" i="68"/>
  <c r="I124" i="68"/>
  <c r="H124" i="68"/>
  <c r="J124" i="68" s="1"/>
  <c r="F216" i="68"/>
  <c r="H216" i="68" s="1"/>
  <c r="J216" i="68" s="1"/>
  <c r="J14" i="68"/>
  <c r="I128" i="68"/>
  <c r="J128" i="68" s="1"/>
  <c r="I132" i="68"/>
  <c r="J132" i="68" s="1"/>
  <c r="H183" i="68"/>
  <c r="J183" i="68" s="1"/>
  <c r="I218" i="68"/>
  <c r="F56" i="60" s="1"/>
  <c r="H119" i="68"/>
  <c r="J119" i="68" s="1"/>
  <c r="H123" i="68"/>
  <c r="J123" i="68" s="1"/>
  <c r="H125" i="68"/>
  <c r="J125" i="68" s="1"/>
  <c r="H121" i="68"/>
  <c r="J121" i="68" s="1"/>
  <c r="I129" i="68"/>
  <c r="J129" i="68" s="1"/>
  <c r="J211" i="68"/>
  <c r="I161" i="68"/>
  <c r="J161" i="68" s="1"/>
  <c r="I134" i="68"/>
  <c r="J134" i="68" s="1"/>
  <c r="H130" i="68"/>
  <c r="J130" i="68" s="1"/>
  <c r="H180" i="68"/>
  <c r="J180" i="68" s="1"/>
  <c r="J93" i="68"/>
  <c r="H230" i="36"/>
  <c r="E44" i="60" s="1"/>
  <c r="I230" i="36"/>
  <c r="F44" i="60" s="1"/>
  <c r="G44" i="60"/>
  <c r="J227" i="36"/>
  <c r="J230" i="36" s="1"/>
  <c r="J273" i="36" s="1"/>
  <c r="J270" i="36"/>
  <c r="J272" i="36" s="1"/>
  <c r="J156" i="36"/>
  <c r="H273" i="36"/>
  <c r="G41" i="60"/>
  <c r="I147" i="36"/>
  <c r="E40" i="60"/>
  <c r="H211" i="57" l="1"/>
  <c r="J140" i="57"/>
  <c r="J211" i="57" s="1"/>
  <c r="I112" i="65"/>
  <c r="J66" i="65"/>
  <c r="F22" i="66"/>
  <c r="J88" i="65"/>
  <c r="G14" i="66"/>
  <c r="E13" i="66"/>
  <c r="H112" i="65"/>
  <c r="J112" i="65"/>
  <c r="F64" i="60"/>
  <c r="G64" i="60" s="1"/>
  <c r="G15" i="66"/>
  <c r="F66" i="60"/>
  <c r="F67" i="60" s="1"/>
  <c r="G14" i="69"/>
  <c r="H61" i="70"/>
  <c r="E12" i="69" s="1"/>
  <c r="G12" i="69" s="1"/>
  <c r="J67" i="70"/>
  <c r="J160" i="70"/>
  <c r="E19" i="69" s="1"/>
  <c r="G19" i="69" s="1"/>
  <c r="J33" i="70"/>
  <c r="J61" i="70" s="1"/>
  <c r="J77" i="70"/>
  <c r="E28" i="60"/>
  <c r="I211" i="57"/>
  <c r="F25" i="60"/>
  <c r="F28" i="60" s="1"/>
  <c r="G16" i="69"/>
  <c r="G13" i="69"/>
  <c r="J96" i="70"/>
  <c r="J83" i="70"/>
  <c r="J128" i="70"/>
  <c r="J147" i="70"/>
  <c r="G15" i="69"/>
  <c r="H159" i="68"/>
  <c r="J159" i="68" s="1"/>
  <c r="J147" i="68"/>
  <c r="G52" i="60"/>
  <c r="H218" i="68"/>
  <c r="E56" i="60" s="1"/>
  <c r="G56" i="60" s="1"/>
  <c r="G51" i="60"/>
  <c r="J90" i="68"/>
  <c r="J115" i="68"/>
  <c r="J218" i="68"/>
  <c r="G202" i="68"/>
  <c r="I202" i="68" s="1"/>
  <c r="H202" i="68"/>
  <c r="J202" i="68" s="1"/>
  <c r="J131" i="68"/>
  <c r="F139" i="68"/>
  <c r="J118" i="68"/>
  <c r="F138" i="68"/>
  <c r="F140" i="68"/>
  <c r="J158" i="68"/>
  <c r="J146" i="68"/>
  <c r="J162" i="68"/>
  <c r="J122" i="68"/>
  <c r="J133" i="68"/>
  <c r="F151" i="68"/>
  <c r="J145" i="68"/>
  <c r="F152" i="68"/>
  <c r="J160" i="68"/>
  <c r="J157" i="68"/>
  <c r="F40" i="60"/>
  <c r="F49" i="60" s="1"/>
  <c r="I273" i="36"/>
  <c r="E49" i="60"/>
  <c r="G40" i="60"/>
  <c r="G49" i="60" s="1"/>
  <c r="E62" i="60" l="1"/>
  <c r="E22" i="66"/>
  <c r="G13" i="66"/>
  <c r="G22" i="66" s="1"/>
  <c r="G25" i="60"/>
  <c r="G28" i="60" s="1"/>
  <c r="J161" i="70"/>
  <c r="C12" i="63" s="1"/>
  <c r="D12" i="63" s="1"/>
  <c r="E12" i="63" s="1"/>
  <c r="E17" i="63" s="1"/>
  <c r="E13" i="61" s="1"/>
  <c r="F200" i="68"/>
  <c r="F201" i="68"/>
  <c r="G20" i="69"/>
  <c r="G151" i="68"/>
  <c r="I151" i="68" s="1"/>
  <c r="H151" i="68"/>
  <c r="G139" i="68"/>
  <c r="I139" i="68" s="1"/>
  <c r="H139" i="68"/>
  <c r="H140" i="68"/>
  <c r="G140" i="68"/>
  <c r="I140" i="68" s="1"/>
  <c r="H138" i="68"/>
  <c r="G138" i="68"/>
  <c r="I138" i="68" s="1"/>
  <c r="I142" i="68" s="1"/>
  <c r="F53" i="60" s="1"/>
  <c r="H200" i="68"/>
  <c r="G200" i="68"/>
  <c r="I200" i="68" s="1"/>
  <c r="H201" i="68"/>
  <c r="G201" i="68"/>
  <c r="I201" i="68" s="1"/>
  <c r="H152" i="68"/>
  <c r="G152" i="68"/>
  <c r="I152" i="68" s="1"/>
  <c r="E66" i="60" l="1"/>
  <c r="E67" i="60" s="1"/>
  <c r="G62" i="60"/>
  <c r="G66" i="60" s="1"/>
  <c r="G67" i="60" s="1"/>
  <c r="C13" i="62" s="1"/>
  <c r="I204" i="68"/>
  <c r="J139" i="68"/>
  <c r="J152" i="68"/>
  <c r="J201" i="68"/>
  <c r="F55" i="60"/>
  <c r="J138" i="68"/>
  <c r="H142" i="68"/>
  <c r="E53" i="60" s="1"/>
  <c r="J140" i="68"/>
  <c r="J200" i="68"/>
  <c r="J204" i="68" s="1"/>
  <c r="H204" i="68"/>
  <c r="J151" i="68"/>
  <c r="J154" i="68" s="1"/>
  <c r="H154" i="68"/>
  <c r="E54" i="60" s="1"/>
  <c r="I154" i="68"/>
  <c r="F54" i="60" s="1"/>
  <c r="F58" i="60" l="1"/>
  <c r="F59" i="60" s="1"/>
  <c r="F68" i="60" s="1"/>
  <c r="E55" i="60"/>
  <c r="G55" i="60" s="1"/>
  <c r="H219" i="68"/>
  <c r="G53" i="60"/>
  <c r="E58" i="60"/>
  <c r="E59" i="60" s="1"/>
  <c r="E68" i="60" s="1"/>
  <c r="G54" i="60"/>
  <c r="J142" i="68"/>
  <c r="J219" i="68" s="1"/>
  <c r="I219" i="68"/>
  <c r="G58" i="60" l="1"/>
  <c r="G59" i="60" s="1"/>
  <c r="G68" i="60" l="1"/>
  <c r="C12" i="62"/>
  <c r="C16" i="62" s="1"/>
  <c r="J21" i="62" s="1"/>
  <c r="J26" i="62" s="1"/>
  <c r="D16" i="62" s="1"/>
  <c r="E16" i="62" s="1"/>
  <c r="E22" i="62" l="1"/>
  <c r="E12" i="61" s="1"/>
  <c r="E16" i="61" s="1"/>
  <c r="E18" i="61" s="1"/>
  <c r="I36" i="59" l="1"/>
  <c r="C19" i="6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<sst xmlns="http://schemas.openxmlformats.org/spreadsheetml/2006/main" count="4161" uniqueCount="1211">
  <si>
    <t xml:space="preserve"> โครงการ : อาคารบริการวิชาการ</t>
  </si>
  <si>
    <t>ผู้เสนอราคากลาง : บริษัท เอไอที คอนซัลติ้งแอนด์ดีไซน์ จำกัด</t>
  </si>
  <si>
    <t xml:space="preserve"> มหาวิทยาลัยนวมินทราธิราช</t>
  </si>
  <si>
    <t>Bill  Of  Quantity</t>
  </si>
  <si>
    <t>5/240 หมู่ 9 ซอยนวมินทร์ 111 ถนนนวมินทร์</t>
  </si>
  <si>
    <t xml:space="preserve"> </t>
  </si>
  <si>
    <t xml:space="preserve"> สถานที่ก่อสร้าง : ถนนสามเสน เขตดุสิต กรุงเทพมหานคร</t>
  </si>
  <si>
    <t>แขวงนวมินทร์ เขตบึงกุ่ม กรุงเทพมหานคร 10240</t>
  </si>
  <si>
    <t xml:space="preserve"> ประมาณราคาค่าก่อสร้าง : อาคารบริการวิชาการ</t>
  </si>
  <si>
    <t>โทร. 02-508-1169         โทรสาร 02-508-1237</t>
  </si>
  <si>
    <t>1.    ราคากลาง</t>
  </si>
  <si>
    <t>2. ชุดปรับราคา</t>
  </si>
  <si>
    <t>ลำดับ</t>
  </si>
  <si>
    <t>รายละเอียด</t>
  </si>
  <si>
    <t>จำนวน</t>
  </si>
  <si>
    <t>หน่วย</t>
  </si>
  <si>
    <t>ราคาต่อหน่วย(บาท)</t>
  </si>
  <si>
    <t>รวมเป็นเงิน( บาท )</t>
  </si>
  <si>
    <t>หมายเหตุ</t>
  </si>
  <si>
    <t>วัสดุ</t>
  </si>
  <si>
    <t>ค่าแรง</t>
  </si>
  <si>
    <t>รวมวัสดุ+แรง</t>
  </si>
  <si>
    <t>รวมค่าวัสดุ</t>
  </si>
  <si>
    <t>รวมค่าแรง</t>
  </si>
  <si>
    <t>รวมเป็นเงิน</t>
  </si>
  <si>
    <t>สรุปราคาค่าก่อสร้าง</t>
  </si>
  <si>
    <t>ข</t>
  </si>
  <si>
    <t>งานสถาปัตยกรรม</t>
  </si>
  <si>
    <t>ค</t>
  </si>
  <si>
    <t>งานโครงสร้าง</t>
  </si>
  <si>
    <t>ง</t>
  </si>
  <si>
    <t>งานระบบประกอบอาคาร</t>
  </si>
  <si>
    <t>ค่า Facto F</t>
  </si>
  <si>
    <t>ก</t>
  </si>
  <si>
    <t>ค่าใช้จ่ายพิเศษ</t>
  </si>
  <si>
    <t>รวมราคาค่าก่อสร้างทั้งหมด</t>
  </si>
  <si>
    <t>A</t>
  </si>
  <si>
    <t>รวมเป็นเงิน (ข+ค+ง)</t>
  </si>
  <si>
    <t>ค่า Factro F</t>
  </si>
  <si>
    <t>B</t>
  </si>
  <si>
    <t>รวมราคาค่าก่อสร้างทั้งหมด (ก+B)</t>
  </si>
  <si>
    <t>ค่าดำเนินการกำไร</t>
  </si>
  <si>
    <t>ภาษีมูลค่าเพิ่ม</t>
  </si>
  <si>
    <t xml:space="preserve">แบบ ปร.6 </t>
  </si>
  <si>
    <t>แบบสรุปราคางานก่อสร้าง</t>
  </si>
  <si>
    <t>ชื่อโครงการ/งานก่อสร้าง</t>
  </si>
  <si>
    <t>โครงการปรับปรุงห้องตรวจเวชศาสตร์ฉุกเฉิน</t>
  </si>
  <si>
    <t xml:space="preserve">เจ้าของโครงการ         </t>
  </si>
  <si>
    <t>คณะแพทยศาสตร์วชิรพยาบาล  มหาวิทยาลัยนวมินทราธิราช</t>
  </si>
  <si>
    <t xml:space="preserve">สถานที่ก่อสร้าง           </t>
  </si>
  <si>
    <t>ถนนสามเสน แขวงวชิรพยาบาล เขตดุสิต กรุงเทพฯ</t>
  </si>
  <si>
    <t xml:space="preserve">แบบเลขที่                </t>
  </si>
  <si>
    <t>DS68-01-06</t>
  </si>
  <si>
    <t xml:space="preserve">แบบ ปร.4 และ ปร.5   </t>
  </si>
  <si>
    <t xml:space="preserve">คำนวณราคากลาง                </t>
  </si>
  <si>
    <t>หน่วย : บาท</t>
  </si>
  <si>
    <t>ค่าก่อสร้าง</t>
  </si>
  <si>
    <t>ส่วนงานที่ 1 ค่างานต้นทุน (คำนวณในราคาทุน)</t>
  </si>
  <si>
    <t>ส่วนงานที่ 2 ค่างานครุภัณฑ์จัดซื้อ หรือสั่งซื้อ</t>
  </si>
  <si>
    <t>ส่วนงานที่ 3 ค่าใช้จ่ายพิเศษตามข้อกำหนด</t>
  </si>
  <si>
    <t>รวมค่าก่อสร้างเป็นเงินทั้งสิ้น</t>
  </si>
  <si>
    <t>สรุป</t>
  </si>
  <si>
    <t>รวมค่าก่อสร้างทั้งโครงการ/งานก่อสร้าง</t>
  </si>
  <si>
    <t>ค่าก่อสร้างตัวอักษร</t>
  </si>
  <si>
    <t>คณะกรรมการกำหนดราคากลาง</t>
  </si>
  <si>
    <t xml:space="preserve">ลงชื่อ ..................................................................... ประธานกรรมการ   </t>
  </si>
  <si>
    <t xml:space="preserve"> ลงชื่อ ..................................................................... กรรมการ    </t>
  </si>
  <si>
    <t xml:space="preserve">                        (นายธราธิป  สวัสดี)</t>
  </si>
  <si>
    <t xml:space="preserve">             (นายพิพัฒน์ สารโชติ)</t>
  </si>
  <si>
    <t xml:space="preserve">                    (นางสาววรลักษณ์ สุวรรณ)</t>
  </si>
  <si>
    <t>แบบ ปร.5 (ก)</t>
  </si>
  <si>
    <t>แบบสรุปราคากลางงานก่อสร้าง</t>
  </si>
  <si>
    <t>ค่างานต้นทุน</t>
  </si>
  <si>
    <t>Factor F</t>
  </si>
  <si>
    <t>กลุ่มงานที่ 1  งานปรับปรุงและก่อสร้าง</t>
  </si>
  <si>
    <t>กลุ่มงานที่ 2 งานครุภัณฑ์จัดจ้างหรือสั่งทำและงานตกแต่งภายในอาคาร</t>
  </si>
  <si>
    <t xml:space="preserve">กลุ่มงานที่  3 งานผังบริเวณและสิ่งก่อสร้างอื่น ๆ (งานภูมิทัศน์)  </t>
  </si>
  <si>
    <t>รวมราคาค่างานส่วนที่ 1 งานต้นทุน (คำนวณในราคาทุน)</t>
  </si>
  <si>
    <t>เงื่อนไขการใช้ตาราง FACTOR F</t>
  </si>
  <si>
    <t>เงินล่วงหน้าจ่าย   0   %</t>
  </si>
  <si>
    <t>เงินประกันผลงานหัก    0 %</t>
  </si>
  <si>
    <t>ดอกเบี้ยเงินกู้    7   %</t>
  </si>
  <si>
    <t>ภาษีมูลค่าเพิ่ม   7  %</t>
  </si>
  <si>
    <t>C</t>
  </si>
  <si>
    <t>D</t>
  </si>
  <si>
    <t>E</t>
  </si>
  <si>
    <t>factor f</t>
  </si>
  <si>
    <t>rounddown 4</t>
  </si>
  <si>
    <t>แบบ ปร.5 (ข)</t>
  </si>
  <si>
    <t>แบบสรุปประมาณราคาค่าครุภัณฑ์จัดซื้อ</t>
  </si>
  <si>
    <t>รวมค่าครุภัณฑ์</t>
  </si>
  <si>
    <t>(บาท)</t>
  </si>
  <si>
    <t>ส่วนงานที่ 2 ค่างานครุภัณฑ์ สั่งซื้อ ( จัดซื้อ )</t>
  </si>
  <si>
    <t>รวมราคา ส่วนงานที่ 2 ค่างานครุภัณฑ์ สั่งซื้อ ( จัดซื้อ )</t>
  </si>
  <si>
    <t>แบบ ปร.4 (พ)</t>
  </si>
  <si>
    <t xml:space="preserve">แบบสรุปแสดงรายการ ปริมาณงาน และราคา  </t>
  </si>
  <si>
    <t>(ค่าใช้จ่ายพิเศษตามข้อกำหนดและค่าใช้จ่ายอื่นที่จำเป็นต้องมี)</t>
  </si>
  <si>
    <t>รวมค่าใช้จ่ายพิเศษ</t>
  </si>
  <si>
    <t>รวมราคา ค่าใช้จ่ายพิเศษตามข้อกำหนด</t>
  </si>
  <si>
    <t>งาน</t>
  </si>
  <si>
    <t xml:space="preserve">แบบ ปร.4 </t>
  </si>
  <si>
    <t xml:space="preserve">แบบแสดงรายการ ปริมาณงาน และราคา  </t>
  </si>
  <si>
    <t>รวมทั้งหมด</t>
  </si>
  <si>
    <t>การกำหนดราคาค่าวัสดุ</t>
  </si>
  <si>
    <t>การกำหนดราคาค่าแรงงาน</t>
  </si>
  <si>
    <r>
      <rPr>
        <sz val="14"/>
        <rFont val="AngsanaUPC"/>
        <family val="1"/>
      </rPr>
      <t xml:space="preserve">ตามสำนักงานนโยบายและยุทธศาสตร์การค้า กระทรวงพาณิชย์ เผยแพร่ </t>
    </r>
    <r>
      <rPr>
        <b/>
        <sz val="14"/>
        <rFont val="AngsanaUPC"/>
        <family val="1"/>
      </rPr>
      <t>เดือน เมษายน พ.ศ. 2568</t>
    </r>
  </si>
  <si>
    <t>1  ตามบัญชีค่าแรงงาน/ดำเนินการสำหรับการถอดแบบคำนวณราคากลางงานก่อสร้าง</t>
  </si>
  <si>
    <r>
      <rPr>
        <sz val="14"/>
        <rFont val="AngsanaUPC"/>
        <family val="1"/>
      </rPr>
      <t xml:space="preserve">รายการที่ข้อ1 ไม่มีเผยแพร่ ใช้ราคาวัสดุตามสำนักงานพาณิชย์จังหวัดใกล้เคียง เผยแพร่ </t>
    </r>
    <r>
      <rPr>
        <b/>
        <sz val="14"/>
        <rFont val="AngsanaUPC"/>
        <family val="1"/>
      </rPr>
      <t>เดือน เมษายน พ.ศ. 2568</t>
    </r>
  </si>
  <si>
    <t>กรมบัญชีกลาง กระทรวงกลางคลัง ใช้เผยแพร่ ฉบับปรับปรุง เดือน มีนาคม พ.ศ.2566</t>
  </si>
  <si>
    <t>กรณีมีเผยแพร่หลายจังหวัด ใช้จังหวัดที่ราคาวัสดุรวมค่าขนส่งถึงสถานที่ก่อสร้าง ต่ำสุด</t>
  </si>
  <si>
    <t>2  รายการที่ ข้อ 1 ไม่มีเผยแพร่ ใช้ร้อยละ 30-37 ของราคาวัสดุ</t>
  </si>
  <si>
    <t>รายการที่ ข้อ 1 และ ข้อ 2 ไม่มีเผยแพร่ สืบจากร้านค้าหรือตัวแทนจำหน่ายในท้องที่ส่วนกลางและจังหวัดใกล้เคียง</t>
  </si>
  <si>
    <t>3  รายการที่ ข้อ 1 ไม่มีเผยแพร่ และไม่เป็นไปตาม ข้อ 2 กำหนดตามความเหมาะสม</t>
  </si>
  <si>
    <t>โดยใช้ราคาจากร้านค้าหรือตัวแทนจำหน่าย ที่ราคาวัสดุรวมค่าขนส่งถึงสถานที่ก่อสร้าง ต่ำสุด</t>
  </si>
  <si>
    <t xml:space="preserve">   และสอดคล้องกับลักษณะงาน</t>
  </si>
  <si>
    <t>วัสดุก่อสร้างรายการใดมีเป็นจำนวนมาก พิจารณาจากมูลค่ารายการนั้น มีค่าตั้งแต่ร้อยละ 10 ขึ้นไป</t>
  </si>
  <si>
    <t>เมื่อเทียบกับมูลค่าวัสดุก่อสร้างรวมทั้งโครงการ ใช้ราคาต่ำสุดที่ได้จากข้อ 1,2 และ3</t>
  </si>
  <si>
    <t>แบบ ปร.4</t>
  </si>
  <si>
    <t>แบบแสดงรายการ ปริมาณงาน และราคา</t>
  </si>
  <si>
    <t>รวมเป็นเงิน(บาท)</t>
  </si>
  <si>
    <t>กลุ่มงานที่  1 งานปรับปรุงก่อสร้าง</t>
  </si>
  <si>
    <t>งานเตรียมพื้นที่-งานรื้อถอนอาคารเดิม</t>
  </si>
  <si>
    <t>งานรื้อถอนสิ่งปลูกสร้างเดิม  ชั้น 1</t>
  </si>
  <si>
    <t>1.1.1</t>
  </si>
  <si>
    <t>งานขนย้ายเฟอร์นิเจอร์</t>
  </si>
  <si>
    <t>-</t>
  </si>
  <si>
    <t xml:space="preserve">งานขนย้ายเฟอร์นิเจอร์และอุปกรณ์ต่าง ๆ ที่เป็นลอยตัว </t>
  </si>
  <si>
    <t>(ไม่รวมเครื่องมือทางการแพทย์และไม่รวมการติดตั้ง)</t>
  </si>
  <si>
    <t>1.1.2</t>
  </si>
  <si>
    <t>งานรื้อถอนพื้นเดิม</t>
  </si>
  <si>
    <t>FX.1</t>
  </si>
  <si>
    <t>งานรื้อถอนพื้นทรายล้าง</t>
  </si>
  <si>
    <t>ตรม.</t>
  </si>
  <si>
    <t>รื้อขนไป</t>
  </si>
  <si>
    <t>ราคาจากกรมบัญชีกลาง 2566</t>
  </si>
  <si>
    <t>FX.2</t>
  </si>
  <si>
    <t>งานรื้อถอนพื้น ปูกระเบื้อง (ทุกชนิด/ทุกขนาด)</t>
  </si>
  <si>
    <t>FX.3</t>
  </si>
  <si>
    <t>งานรื้อถอนพื้นกระเบื้องยาง (ทุกชนิด/ทุกขนาด)</t>
  </si>
  <si>
    <t>1.1.3</t>
  </si>
  <si>
    <t>งานรื้อถอนผนังก่อ</t>
  </si>
  <si>
    <t>WaX.1</t>
  </si>
  <si>
    <t>งานรื้อถอนผนัง ก่ออิฐฉาบปูนหนาครึ่งแผ่น (วัสดุก่อ/ฉาบทุกชนิด)</t>
  </si>
  <si>
    <t>WaX.2</t>
  </si>
  <si>
    <t>งานรื้อถอนผนัง ก่ออิฐฉาบปูนหนาเต็มแผ่น (วัสดุก่อ/ฉาบทุกชนิด)</t>
  </si>
  <si>
    <t>WaX.3</t>
  </si>
  <si>
    <t>งานรื้อถอนผนังห้องน้ำสำเร็จรูป</t>
  </si>
  <si>
    <t>ชุด</t>
  </si>
  <si>
    <t>1.1.4</t>
  </si>
  <si>
    <t>งานรื้อถอนผิวผนังเดิม</t>
  </si>
  <si>
    <t>PX.1</t>
  </si>
  <si>
    <t>งานรื้อถอนผิวผนัง ฉาบปูนเรียบ ทาสีน้ำอะคริลิค (วัสดุฉาบทุกชนิด)</t>
  </si>
  <si>
    <t>PX.2</t>
  </si>
  <si>
    <t>งานรื้อถอนผิวผนัง ฉาบปูนเรียบ บุกระเบื้อง (ทุกชนิด/ทุกขนาด)</t>
  </si>
  <si>
    <t>PX.3</t>
  </si>
  <si>
    <t>งานรื้อถอนผนังยิปซั่มบอร์ดบุสองด้าน พร้อมโครงคร่าว</t>
  </si>
  <si>
    <t>1.1.5</t>
  </si>
  <si>
    <t>งานรื้อถอนประตู</t>
  </si>
  <si>
    <t>DX.1</t>
  </si>
  <si>
    <t>งานรื้อถอนชุดประตูอลูมิเนียมพร้อมกระจก</t>
  </si>
  <si>
    <t>DX.2</t>
  </si>
  <si>
    <t>งานรื้อถอนประตูพร้อมวงกบ 1 บาน (บานเปิดเดี่ยว)</t>
  </si>
  <si>
    <t>DX.3</t>
  </si>
  <si>
    <t>งานรื้อถอนชุดประตูบานเลื่อน</t>
  </si>
  <si>
    <t>DX.4</t>
  </si>
  <si>
    <t>งานรื้อถอนชุดประตูอลูมิเนียมพร้อมกระจก วงกบ 2 บาน (บานเปิดคู่)</t>
  </si>
  <si>
    <t>DX.5</t>
  </si>
  <si>
    <t>งานรื้อถอนประตูพร้อมวงกบ 2 บาน (บานเปิดคู่)</t>
  </si>
  <si>
    <t>DX.6</t>
  </si>
  <si>
    <t>งานรื้อถอนชุดประตูบานเลื่อน (X-Ray)</t>
  </si>
  <si>
    <t>DX.7</t>
  </si>
  <si>
    <t>งานรื้อถอนชุดประตูห้องน้ำสำเร็จรูป</t>
  </si>
  <si>
    <t>1.1.6</t>
  </si>
  <si>
    <t>งานรื้อถอนหน้าต่าง</t>
  </si>
  <si>
    <t>WX.1</t>
  </si>
  <si>
    <t>งานรื้อถอนชุดหน้าต่างอลูมิเนียมพร้อมกระจก</t>
  </si>
  <si>
    <t>1.1.7</t>
  </si>
  <si>
    <t>งานรื้อถอนสุขภัณฑ์</t>
  </si>
  <si>
    <t>SnX.1</t>
  </si>
  <si>
    <t>รื้อถอน สุขภัณฑ์ (โถปัสสาวะ โถส้วม อ่างล้างหน้า ทุกชนิด)</t>
  </si>
  <si>
    <t>SnX.2</t>
  </si>
  <si>
    <t>รื้อถอน สุขภัณฑ์ (ฝักบัว สายฉีดชำระ ที่ใส่กระดาษชำระ)</t>
  </si>
  <si>
    <t>1.1.8</t>
  </si>
  <si>
    <t>งานรื้อถอนฝ้าเพดาน</t>
  </si>
  <si>
    <t>CX.1</t>
  </si>
  <si>
    <t>งานรื้อถอนฝ้าโครงคร่าว ที-บาร์ (วัสดุแผ่นพร้อมโครงคร่าว)</t>
  </si>
  <si>
    <t>CX.2</t>
  </si>
  <si>
    <t>งานรื้อถอนฝ้าอลูมิเนียม พร้อมโครงคร่าว</t>
  </si>
  <si>
    <t>1.1.9</t>
  </si>
  <si>
    <t>งานรื้อถอนบันได</t>
  </si>
  <si>
    <t>StX.1</t>
  </si>
  <si>
    <t>งานรื้อถอนโครงสร้างบันได</t>
  </si>
  <si>
    <t>ลบ.ม.</t>
  </si>
  <si>
    <t>1.1.10</t>
  </si>
  <si>
    <t>งานรื้อถอนหลังคา</t>
  </si>
  <si>
    <t>RX.1</t>
  </si>
  <si>
    <t>งานรื้อถอนแผ่นหลังคา METAL SHEET</t>
  </si>
  <si>
    <t>RX.2</t>
  </si>
  <si>
    <t>งานรื้อถอนสมาร์ทบอร์ด ปิดข้างหลังคา</t>
  </si>
  <si>
    <t>งานรื้อถอนสิ่งปลูกสร้างเดิม  ชั้นลอย</t>
  </si>
  <si>
    <t>1.2.1</t>
  </si>
  <si>
    <t>1.2.2</t>
  </si>
  <si>
    <t>FX.1.1</t>
  </si>
  <si>
    <t>FX.1.2</t>
  </si>
  <si>
    <t>FX.1.3</t>
  </si>
  <si>
    <t>1.2.3</t>
  </si>
  <si>
    <t>WaX.1.1</t>
  </si>
  <si>
    <t>ราคาจากกรมบัญชีกลาง 2567</t>
  </si>
  <si>
    <t>WaX.1.2</t>
  </si>
  <si>
    <t>WaX.1.3</t>
  </si>
  <si>
    <t>1.2.4</t>
  </si>
  <si>
    <t>PX.1.1</t>
  </si>
  <si>
    <t>PX.1.2</t>
  </si>
  <si>
    <t>PX.1.3</t>
  </si>
  <si>
    <t>1.2.5</t>
  </si>
  <si>
    <t>1.2.6</t>
  </si>
  <si>
    <t>1.2.7</t>
  </si>
  <si>
    <t>1.2.8</t>
  </si>
  <si>
    <t>งานวิศวกรรมโครงสร้าง</t>
  </si>
  <si>
    <t>งานโครงสร้างชั้น 1</t>
  </si>
  <si>
    <t>2.1.1</t>
  </si>
  <si>
    <t>งานพื้น</t>
  </si>
  <si>
    <t>คอนกรีตโครงสร้างสำหรับงานพื้น</t>
  </si>
  <si>
    <t xml:space="preserve"> -</t>
  </si>
  <si>
    <t>คอนกรีตโครงสร้าง (fc' cylinder =320 ksc.)</t>
  </si>
  <si>
    <t>ไม้แบบสำหรับงานพื้น</t>
  </si>
  <si>
    <t>ค่าแรงแบบหล่อคอนกรีต(คิด100% )</t>
  </si>
  <si>
    <t>ตร.ม.</t>
  </si>
  <si>
    <t>ไม้แบบคิด 50%  (อาคารสูงตั้งแต่ 4 ชั้น ขึ้นไป)</t>
  </si>
  <si>
    <t>ลบ.ฟ.</t>
  </si>
  <si>
    <t>ไม้คร่าวยึดไม้แบบ (คิด30% ของไม้แบบ)</t>
  </si>
  <si>
    <t>ตะปู (คิด25% ของไม้แบบทั้งหมด)</t>
  </si>
  <si>
    <t>กก.</t>
  </si>
  <si>
    <t>เหล็กเสริมสำหรับงานพื้น</t>
  </si>
  <si>
    <t>เหล็กเสริม RB 9 mm SR24</t>
  </si>
  <si>
    <t>ลวดผูกเหล็ก (คิด 30 กก.ต่อน้ำหนักเหล็ก 1,000 กก.)</t>
  </si>
  <si>
    <t>2.1.2</t>
  </si>
  <si>
    <t>งานคาน</t>
  </si>
  <si>
    <t>คอนกรีตโครงสร้างสำหรับงานคาน</t>
  </si>
  <si>
    <t>ไม้แบบสำหรับงานคาน</t>
  </si>
  <si>
    <t>เหล็กเสริมสำหรับงานคาน</t>
  </si>
  <si>
    <t>เหล็กเสริม RB 6 mm SR24</t>
  </si>
  <si>
    <t>เหล็กเสริม DB 16 mm SD40</t>
  </si>
  <si>
    <t>งานโครงสร้างชั้นลอย</t>
  </si>
  <si>
    <t>2.2.1</t>
  </si>
  <si>
    <t>2.2.2</t>
  </si>
  <si>
    <t>2.2.3</t>
  </si>
  <si>
    <t>พื้น METAL DECK</t>
  </si>
  <si>
    <t>พื้นแผ่นเหล็กประกอบ (METAL DECK) ขัดเรียบปรับระดับ</t>
  </si>
  <si>
    <t>ค่าวัสดุ ค่าแรง กรมบัญชีกลาง</t>
  </si>
  <si>
    <t>END CLOSUER FOR SD - 50W</t>
  </si>
  <si>
    <t>ตัว</t>
  </si>
  <si>
    <t>EDG FORM SLAB 100 mm.</t>
  </si>
  <si>
    <t>ม.</t>
  </si>
  <si>
    <t>ค่าแรง กรมบัญชีกลาง</t>
  </si>
  <si>
    <t>SHEAR STUD M19x65mm.</t>
  </si>
  <si>
    <t>คอนกรีตทับหน้า (fc' cylinder =280 ksc.)</t>
  </si>
  <si>
    <t>ค่าวัสดุ กรมบัญชีกลาง</t>
  </si>
  <si>
    <t>ลบ.เมตร</t>
  </si>
  <si>
    <t>WIRE MESH RB 9 mm. @ 0.15m.</t>
  </si>
  <si>
    <t>ตร.เมตร</t>
  </si>
  <si>
    <t>2.2.4</t>
  </si>
  <si>
    <t>งานโครงสร้างเหล็ก</t>
  </si>
  <si>
    <t>เหล็ก H - 350x250 mm. (79.7 Kg./m.)</t>
  </si>
  <si>
    <t>เหล็ก C-Chanel - 150x75 mm. (18.6 kg/m.)</t>
  </si>
  <si>
    <t>เหล็กกล่อง - 150x75x3.2 mm. (10.0 Kg./m.)</t>
  </si>
  <si>
    <t>เหล็กกล่อง - 50x50x2.3 mm. (3.0 Kg./m.)</t>
  </si>
  <si>
    <t>เพลทเหล็ก 1.20x2.40 หนา 15 มม. ตัดประกอบตามแบบ (350 kg./แผ่น)</t>
  </si>
  <si>
    <t>แผ่น</t>
  </si>
  <si>
    <t>CHEMICAL BOLT ขนาด M20</t>
  </si>
  <si>
    <t>CHEMICAL BOLT ขนาด M12</t>
  </si>
  <si>
    <t>SCG ซีเมนต์บอร์ด เอสซีจี 120x240x2.4 ซม.</t>
  </si>
  <si>
    <t>งานทาสีกันสนิม (ทา 1 เที่ยว) งานทาสีกันน้ำมันทับหน้า (ทา 2 เที่ยว)</t>
  </si>
  <si>
    <t>2.2.5</t>
  </si>
  <si>
    <t>งานติดตั้งหลังคา</t>
  </si>
  <si>
    <t>งานโครงสร้างเหล็กรูปพรรณโครงหลังคา</t>
  </si>
  <si>
    <t>เหล็ก H - 200x200 mm.(49.9 Kg./m.)</t>
  </si>
  <si>
    <t>เหล็ก C-Chanel 200x90mm.(30.3 Kg./m.)</t>
  </si>
  <si>
    <t>เหล็ก C 150x50x20x2.3 mm.(4.55 Kg./m.)</t>
  </si>
  <si>
    <t>เหล็กกล่อง 50x50x1.6 mm.(2.3 Kg./m.)</t>
  </si>
  <si>
    <t>NON SHRINK GROUT 50mm THK</t>
  </si>
  <si>
    <t>แผ่นหลังคา Metal Sheet เคลือบสี หนาไม่น้อยกว่า 0.51 มม.</t>
  </si>
  <si>
    <t>กรุฉนวนกันความร้อน PU Foam หนา 50 มม. ปิดฟอยล์</t>
  </si>
  <si>
    <t>ซิลิโคน</t>
  </si>
  <si>
    <t>หลอด</t>
  </si>
  <si>
    <t>ครอบสัน</t>
  </si>
  <si>
    <t>รางน้ำสแตนเลส เกรด 304  (30x40x55 มม.)</t>
  </si>
  <si>
    <t>ค่าติดตั้งโครงหลังคา</t>
  </si>
  <si>
    <t>ท่อน้ำฝน PVC 4"</t>
  </si>
  <si>
    <t>งานอลูมิเนียมคอมโพสิท สีขาว</t>
  </si>
  <si>
    <t>งานสถาปัตยกรรม ชั้น 1</t>
  </si>
  <si>
    <t>3.1.1</t>
  </si>
  <si>
    <t>งานวัสดุพื้น/ ผิวพื้น</t>
  </si>
  <si>
    <t>F1</t>
  </si>
  <si>
    <t>กระเบื้องยางแบบม้วน ชนิด HOMOGENEOUS  หนาไม่น้อยกว่า 2 มม. ป้องกันเชื้อแบคทีเรียและเชื้อรา โทนสีขาว</t>
  </si>
  <si>
    <t>F2</t>
  </si>
  <si>
    <t>กระเบื้องยางแบบม้วน ชนิด HOMOGENEOUS  หนาไม่น้อยกว่า 2 มม. ป้องกันเชื้อแบคทีเรียและเชื้อรา โทนสีครีม</t>
  </si>
  <si>
    <t>F3</t>
  </si>
  <si>
    <t>กระเบื้องยางแบบม้วน ชนิด HOMOGENEOUS  หนาไม่น้อยกว่า 2 มม. ทนต่อสารเคมี โทนสีขาว</t>
  </si>
  <si>
    <t>F4</t>
  </si>
  <si>
    <t>กระเบื้องยางแบบม้วน ชนิด HOMOGENEOUS  หนาไม่น้อยกว่า 2 มม. ทนต่อสารเคมี โทนสีน้ำตาล</t>
  </si>
  <si>
    <t>F5</t>
  </si>
  <si>
    <t>กระเบื้องยางแบบม้วน ชนิด HOMOGENEOUS  หนาไม่น้อยกว่า 2 มม. ทนต่อสารเคมี โทนสีครีม</t>
  </si>
  <si>
    <t>F6</t>
  </si>
  <si>
    <t>กระเบื้องยางแบบม้วน ชนิด HOMOGENEOUS  หนาไม่น้อยกว่า 2 มม. มีค่าความต้านกระแสไฟฟ้าสถิตตามมาตรฐาน</t>
  </si>
  <si>
    <t>F7</t>
  </si>
  <si>
    <t>พื้นปูกระเบื้องพอร์ซเลน HOMOGENEOUS ชนิดตัดขอบ ผิวด้าน (ค่า R ไม่น้อยกว่า 10) ขนาด 0.60×0.60 ม. โทนสีครีม</t>
  </si>
  <si>
    <t>F8</t>
  </si>
  <si>
    <t>พื้นปูกระเบื้องพอร์ซเลน HOMOGENEOUS ชนิดตัดขอบ ผิวด้าน (ค่า R ไม่น้อยกว่า 9) ขนาด 0.60×0.60 ม. โทนสีเทา</t>
  </si>
  <si>
    <t>F9</t>
  </si>
  <si>
    <t>F10</t>
  </si>
  <si>
    <t>พื้นทำผิว PU-POLYURETHANE (LF) 2 mm.</t>
  </si>
  <si>
    <t>วัสดุทากันซึม</t>
  </si>
  <si>
    <t>ปูนทรายปรับระดับ</t>
  </si>
  <si>
    <t>Self leveling ปรับระดับ</t>
  </si>
  <si>
    <t>บัว PVC 4"</t>
  </si>
  <si>
    <t>บัวยาง 4"</t>
  </si>
  <si>
    <t>3.1.2</t>
  </si>
  <si>
    <t>งานผนังก่อ</t>
  </si>
  <si>
    <t>Wa1</t>
  </si>
  <si>
    <t>ผนังก่ออิฐมวลเบาขนาด 20 x 60 x 7.5 ซม.</t>
  </si>
  <si>
    <t>Wa2</t>
  </si>
  <si>
    <t>แผ่นผนังสำเร็จรูป ISO Wall หนา 10 ซม. ชนิด PU</t>
  </si>
  <si>
    <t>Wa3</t>
  </si>
  <si>
    <t>ผนังกั้นห้องน้ำสำเร็จรูป</t>
  </si>
  <si>
    <t>ผนังห้องน้ำ Service Wall</t>
  </si>
  <si>
    <t>Wa4</t>
  </si>
  <si>
    <t>โครงคร่าวเหล็กชุบสังกะสี @ 400 mm.</t>
  </si>
  <si>
    <t>Wa5</t>
  </si>
  <si>
    <t>โครงคร่าวเหล็กชุบสังกะสี @ 600 มม.</t>
  </si>
  <si>
    <t>Wa6</t>
  </si>
  <si>
    <t>โครงคร่าวเหล็กชุบสังกะสี @ 600 มม. กรุฉนวนกันเสียงและกันความร้อนเส้นใยโพลีเอสเตอร์ ขนาด 600x1200 มม. หนา 50 มม.</t>
  </si>
  <si>
    <t>Wa7</t>
  </si>
  <si>
    <t>ผนังสำเร็จรูป WALL PANEL หนา 15 ซม.</t>
  </si>
  <si>
    <t>3.1.3</t>
  </si>
  <si>
    <t>งานผิวผนัง งานสถาปัตยกรรม</t>
  </si>
  <si>
    <t>ผิวผนัง ฉาบปูนเรียบ ทาสีน้ำอะคริลิค ชนิดทาภายใน โทนสีขาว (ราคางานทาสีอยู่ในหมวดงานสี)</t>
  </si>
  <si>
    <t>ผิวผนัง ฉาบปูนเรียบ ทาสีน้ำอะคริลิค ชนิดทาภายนอก โทนสีขาว (ราคางานทาสีอยู่ในหมวดงานสี)</t>
  </si>
  <si>
    <t>ผิวผนัง ฉาบปูนเรียบ ทาสีน้ำอะคริลิค ชนิดทาภายใน SELF CLEANING ป้องกันเชื้อรา โทนสีขาว (ราคางานทาสีอยู่ในหมวดงานสี)</t>
  </si>
  <si>
    <t>ผิวผนัง ฉาบปูนเรียบ ทาสีน้ำอะคริลิค ชนิดทาภายใน ป้องกันเชื้อไวรัสและแบคทีเรีย โทนสีขาว (ราคางานทาสีอยู่ในหมวดงานสี)</t>
  </si>
  <si>
    <t>ผิวผนัง ยิปซั่มบอร์ด หนา 9 มม. ฉาบเรียบ ทาสีน้ำอะคริลิค ชนิดทาภายใน โทนสีขาว (ราคางานทาสีอยู่ในหมวดงานสี)</t>
  </si>
  <si>
    <t>ผิวผนัง ยิปซั่มบอร์ด หนา 9 มม. ฉาบเรียบ ทาสีน้ำอะคริลิค ชนิดทาภายใน SELF CLEANING ป้องกันเชื้อรา โทนสีขาว (ราคางานทาสีอยู่ในหมวดงานสี)</t>
  </si>
  <si>
    <t>ผิวผนัง ยิปซั่มบอร์ด หนา 9 มม. ฉาบเรียบ ทาสีน้ำอะคริลิค ชนิดทาภายใน ป้องกันเชื้อไวรัสและแบคทีเรีย โทนสีขาว (ราคางานทาสีอยู่ในหมวดงานสี)</t>
  </si>
  <si>
    <t>ผิวผนัง กรุกระเบื้องพอร์ซเลน Homogeneous ชนิดผิวเงา ขนาด 0.30x0.60 ม.</t>
  </si>
  <si>
    <t>ผิวผนัง ปิดแผ่น Compact Laminate หนา 6 มม. ขนาด 1220x3050 มม. โทนสีขาว</t>
  </si>
  <si>
    <t>ผิวผนังเดิม ขัดแต่งผิว ทาสีน้ำอะคริลิค ชนิดทาภายใน SELF CLEANING ป้องกันเชื้อรา โทนสีขาว (ราคางานทาสีอยู่ในหมวดงานสี)</t>
  </si>
  <si>
    <t>ผิวผนัง แผ่นสมาร์ทบร์อด หนา 10 มม.ทาสีอะคลีลิค ชนิดภายนอก โทนสีขาว (ราคางานทาสีอยู่ในหมวดงานสี)</t>
  </si>
  <si>
    <t>ผิวผนัง ฉาบเรียบ ปิดแผ่นตะกั่ว หนา 3 มม.ติดตั้งแผ่น Compact Laminate หนา 6 มม. ขนาด 1220x3050 มม.</t>
  </si>
  <si>
    <t>ปิดทับบนแผ่นยิปซั่มบอร์ด หนา 9 มม. ฉาบเรียบรอยต่อ โครงคร่าวเหล็กชุบสังกะสี</t>
  </si>
  <si>
    <t>ผิวผนัง ฉาบปูนเรียบ กรุหินแกรนิต ขนาด 0.60x0.60 ม.</t>
  </si>
  <si>
    <t>3.1.4</t>
  </si>
  <si>
    <t>งานสี</t>
  </si>
  <si>
    <t>ส1</t>
  </si>
  <si>
    <t>งานทาสีอะคริลิคชนิดทาภายใน  (ทารองพื้น 1 เที่ยว และทาสีจริง 2 เที่ยว)</t>
  </si>
  <si>
    <t>ส2</t>
  </si>
  <si>
    <t>งานทาสีอะคริลิคชนิดทาภายนอก  (ทารองพื้น 1 เที่ยว และทาสีจริง 2 เที่ยว)</t>
  </si>
  <si>
    <t>ส3</t>
  </si>
  <si>
    <t>งานทาสีอะคริลิค ชนิดกันชื้น ฝ้าเพดาน ยิปซั่มบอร์ดหนา 9 มม. ฉาบเรียบ  (ทารองพื้น 1 เที่ยว และทาสีจริง 2 เที่ยว)</t>
  </si>
  <si>
    <t>ส4</t>
  </si>
  <si>
    <t>งานทาสีอะคริลิคฝ้าเพดาน ท้องพื้นฉาบเรียบ  (ทารองพื้น 1 เที่ยว และทาสีจริง 2 เที่ยว)</t>
  </si>
  <si>
    <t>3.1.5</t>
  </si>
  <si>
    <t>งานฝ้าเพดาน</t>
  </si>
  <si>
    <t>C1</t>
  </si>
  <si>
    <t>ฝ้าเพดาน แผ่นยิปซัมเคลือบสีป้องกันเชื้อรา ขอบบังใบ ชนิดทนชื้น ขนาด 0.60x0.60 ม.หนา 12 มม. โครงคร่าวทีบาร์</t>
  </si>
  <si>
    <t>C2</t>
  </si>
  <si>
    <t>ฝ้าเพดานแผ่นยิปซั่มบอร์ด ชนิดกันรา หนา 9 มม. ฉาบเรียบรอยต่อ ทาสีภายใน SELF CLEANING ป้องกันเชื้อรา โทนสีขาว (ราคางานทาสีอยู่ในหมวดงานสี)</t>
  </si>
  <si>
    <t>C4</t>
  </si>
  <si>
    <t>ฝ้าเพดานแผ่นยิปซั่มบอร์ด ชนิดกันรา หนา 9 มม. ฉาบเรียบรอยต่อ ทาสีน้ำอะคริลิค ชนิดทาภายใน ป้องกันเชื้อไวรัสและแบคทีเรีย (ราคางานทาสีอยู่ในหมวดงานสี)</t>
  </si>
  <si>
    <t>C5</t>
  </si>
  <si>
    <t>ฝ้าเพดานท้องพื้นเดิมแต่งผิว ทาสีน้ำอะคริลิค ชนิดทาภายใน  (ราคางานทาสีอยู่ในหมวดงานสี)</t>
  </si>
  <si>
    <t>C6</t>
  </si>
  <si>
    <t>ฝ้าเพดาน แผ่น ISO WALL ชนิด PS หนา 100 mm.</t>
  </si>
  <si>
    <t>C7</t>
  </si>
  <si>
    <t>ฝ้าเพดานแผ่นยิปซั่มบอร์ดชนิดทนชิ้น หนา 9 มม. ฉาบรอยต่อเรียบ ทาสีอะครีลิคชนิดทาภายนอก  (ราคางานทาสีอยู่ในหมวดงานสี)</t>
  </si>
  <si>
    <t>3.1.6</t>
  </si>
  <si>
    <t xml:space="preserve">งานประตูและหน้าต่าง </t>
  </si>
  <si>
    <t>งานประตู</t>
  </si>
  <si>
    <t>D1</t>
  </si>
  <si>
    <t>ประตูบานเลื่อนคู่ (AUTO DOOR) ตามรูปแบบรายการ , กระจกนิรภัย</t>
  </si>
  <si>
    <t>กันกระสุน ,กันภัย</t>
  </si>
  <si>
    <t>D2</t>
  </si>
  <si>
    <t>ประตูอลูมิเนียมบานเปิดคู่ ตามรูปแบบรายการ , กระจกนิรภัย</t>
  </si>
  <si>
    <t>D3</t>
  </si>
  <si>
    <t>ประตูอลูมิเนียมบานเลื่อนเดี่ยว (AUTO DOOR) รางบน (ติดฟิล์ม) ตามรูปแบบรายการ , กระจกนิรภัย</t>
  </si>
  <si>
    <t>D4</t>
  </si>
  <si>
    <t>ประตูอลูมิเนียมบานเลื่อนเดี่ยว รางบน ตามรูปแบบรายการ , กระจกนิรภัย</t>
  </si>
  <si>
    <t>D5</t>
  </si>
  <si>
    <t>ประตูอลูมิเนียมบานเปิดเดี่ยว ตามรูปแบบรายการ , กระจกนิรภัย</t>
  </si>
  <si>
    <t>D6</t>
  </si>
  <si>
    <t>ประตูบานเลื่อนเดี่ยว (ห้องตรวจ) ตามรูปแบบรายการ</t>
  </si>
  <si>
    <t>D7</t>
  </si>
  <si>
    <t>ประตูอลูมิเนียมบานเลื่อนเดี่ยว รางบน (ติดฟิล์ม) ตามรูปแบบรายการ</t>
  </si>
  <si>
    <t>D8</t>
  </si>
  <si>
    <t>ประตูบานเปิดเดี่ยว ตามรูปแบบรายการ</t>
  </si>
  <si>
    <t>D9</t>
  </si>
  <si>
    <t>ประตูบานเปิดเดี่ยว (ห้องน้ำ) ตามรูปแบบรายการ</t>
  </si>
  <si>
    <t>D10</t>
  </si>
  <si>
    <t>D11</t>
  </si>
  <si>
    <t>ประตูบานเลื่อนคู่ (AUTO DOOR) ตามรูปแบบรายการ</t>
  </si>
  <si>
    <t>D12</t>
  </si>
  <si>
    <t>D13</t>
  </si>
  <si>
    <t>D14</t>
  </si>
  <si>
    <t xml:space="preserve">ประตูเปิดบานเดี่ยว ป้องกันรังสี X-Ray (ตะกั่ว 2 มม.) ตามรูปแบบรายการ </t>
  </si>
  <si>
    <t>D15</t>
  </si>
  <si>
    <t>ประตูบานเลื่อนอัตโนมัติ ป้องกันรังสี (ตะกั่ว 3 มม.) ตามรูปแบบรายการ</t>
  </si>
  <si>
    <t>D16</t>
  </si>
  <si>
    <t>ประตูเปิดบานเดี่ยวป้องกันรังสี CT-SCAN (ตะกั่ว 3 มม.) ตามรูปแบบรายการ</t>
  </si>
  <si>
    <t>D17</t>
  </si>
  <si>
    <t>ประตูบานเลื่อนเดี่ยว (AUTO DOOR) รางบน ห้องน้ำผู้พิการ ตามรูปแบบรายการ</t>
  </si>
  <si>
    <t>D18</t>
  </si>
  <si>
    <t>ประตูอลูมิเนียมบานเปิดเดี่ยว (ติดฟิล์ม) ตามรูปแบบรายการ</t>
  </si>
  <si>
    <t>D19</t>
  </si>
  <si>
    <t>ประตูบานเลื่อนเดี่ยว (ซ่อนรางบน) ตามรูปแบบรายการ</t>
  </si>
  <si>
    <t>D20</t>
  </si>
  <si>
    <t>D22</t>
  </si>
  <si>
    <t>ประตูอลูมิเนียมบานเปิดคู่ (Access Control) ตามรูปแบบรายการ</t>
  </si>
  <si>
    <t>D23</t>
  </si>
  <si>
    <t>ประตูบานเปิดเดี่ยว (มีช่องแสง) (Access Control) ตามรูปแบบรายการ , กระจกนิรภัย</t>
  </si>
  <si>
    <t>D24</t>
  </si>
  <si>
    <t>ประตูอลูมิเนียมบานเปิดเดี่ยว (ติดฟิล์ม) (Access Control) ตามรูปแบบรายการ , กระจกนิรภัย</t>
  </si>
  <si>
    <t>D25</t>
  </si>
  <si>
    <t>ประตูอลูมิเนียมบานเปิดเดี่ยว (ติดฟิล์ม) ตามรูปแบบรายการ  , กระจกนิรภัย</t>
  </si>
  <si>
    <t>งานหน้าต่าง</t>
  </si>
  <si>
    <t>W1</t>
  </si>
  <si>
    <t>หน้าต่างบานช่องแสงติดตาย ป้องกันรังสี (X-RAY) ตามรูปแบบรายการ</t>
  </si>
  <si>
    <t>W2</t>
  </si>
  <si>
    <t>หน้าต่างบานยกขึ้นบน และช่องแสงติดตาย (ช่องจ่ายยา) ตามรูปแบบรายการ</t>
  </si>
  <si>
    <t>W3</t>
  </si>
  <si>
    <t>W4</t>
  </si>
  <si>
    <t>3.1.7</t>
  </si>
  <si>
    <t>งานระบบสุขภัณฑ์และอุปกรณ์ประกอบ</t>
  </si>
  <si>
    <t>โถสุขภัณฑ์ แบบฟลัชแท็งค์</t>
  </si>
  <si>
    <t xml:space="preserve"> - สายน้ำดี</t>
  </si>
  <si>
    <t xml:space="preserve"> - STOP VALVE 1/2"</t>
  </si>
  <si>
    <t xml:space="preserve">โถปัสสาวะชาย </t>
  </si>
  <si>
    <t xml:space="preserve"> - ฟลัชวาล์ว</t>
  </si>
  <si>
    <t>แผงกั้นโถปัสสาวะชาย (UD)</t>
  </si>
  <si>
    <t>อ่างล้างหน้า (แบบฝังใต้เคาน์เตอร์) (LAV1)</t>
  </si>
  <si>
    <t xml:space="preserve"> - ก๊อกน้ำเดี่ยวอ่างล้างหน้า </t>
  </si>
  <si>
    <t xml:space="preserve"> - สะดืออ่างล้างหน้า แบบกด (LAV1)</t>
  </si>
  <si>
    <t xml:space="preserve"> - ท่อน้ำทิ้งอ่างล้างหน้า (LAV1)</t>
  </si>
  <si>
    <t xml:space="preserve"> - สายน้ำดีอ่างล้างหน้า</t>
  </si>
  <si>
    <t>อ่างล้างหน้า (แบบแขวนผนัง) (LAV2)</t>
  </si>
  <si>
    <t xml:space="preserve"> - สะดืออ่างล้างหน้า แบบกด (LAV2)</t>
  </si>
  <si>
    <t xml:space="preserve"> - ท่อน้ำทิ้งอ่างล้างหน้า (LAV2)</t>
  </si>
  <si>
    <t>ราวทรงตัว สำหรับอ่างล้างหน้า (HR1)</t>
  </si>
  <si>
    <t>ราวทรงตัว ข้างชักโครกแบบพับเก็บได้ (HR2)</t>
  </si>
  <si>
    <t>ราวทรงตัว แบบติดผนัง ตัว L (HR3)</t>
  </si>
  <si>
    <t>ราวทรงตัว แบบตรงตามแนวนอน ยาว 1.20 ม. (HR4)</t>
  </si>
  <si>
    <t>ราวทรงตัว แบบตรงตามแนวนอน ยาว 0.90 ม. (HR5)</t>
  </si>
  <si>
    <t>กระจกเงา (แบบสั่งผลิต) ขนาด 1.20x0.70 ม. (M1)</t>
  </si>
  <si>
    <t>กระจกเงา (แบบสั่งผลิต) ขนาด 1.20x0.70 ม. ทำมุม 10 องศา (M2)</t>
  </si>
  <si>
    <t>ฝักบัวอาบน้ำ Rain Shower (SHW)</t>
  </si>
  <si>
    <t>ที่วางสบู่ (SH)</t>
  </si>
  <si>
    <t>ฝักบัวฉีดชำระสแตนเลส (S)</t>
  </si>
  <si>
    <t>ที่ใส่กระดาษชำระ ชนิดติดผนัง (PH)</t>
  </si>
  <si>
    <t>เครื่องเป่ามือ (AH)</t>
  </si>
  <si>
    <t>ที่กดสบู่ล้างมือ (SD)</t>
  </si>
  <si>
    <t>ขอแขวนผ้า (TR)</t>
  </si>
  <si>
    <t>ก๊อกล้างพื้น สำหรับต่อสายยาง (FC)</t>
  </si>
  <si>
    <t>ตะแกรงระบายน้ำที่พื้นขนาด 2" ชนิดกันกลิ่น (FD)</t>
  </si>
  <si>
    <t>งานท๊อปเคาน์เตอร์</t>
  </si>
  <si>
    <t>งานหล่อเคาน์เตอร์</t>
  </si>
  <si>
    <t>3.1.8</t>
  </si>
  <si>
    <t>งานเบ็ดเตล็ด</t>
  </si>
  <si>
    <t>งาน วัสดุกันไฟลาม</t>
  </si>
  <si>
    <t>Wall Guard</t>
  </si>
  <si>
    <t>เมตร</t>
  </si>
  <si>
    <t>ปิด หัว-ท้าย</t>
  </si>
  <si>
    <t>งานสถาปัตยกรรม ชั้นลอย</t>
  </si>
  <si>
    <t>3.2.1</t>
  </si>
  <si>
    <t>F11</t>
  </si>
  <si>
    <t>พื้น คสล. ปูพรมอะคูสติกแผ่น ขนาด 0.50x0.50 ม.</t>
  </si>
  <si>
    <t>3.2.2</t>
  </si>
  <si>
    <t>3.2.3</t>
  </si>
  <si>
    <t>ผิวผนัง ฉาบเรียบ ปิดทับด้วยแผ่นอะคูสติกบอร์ด หนา 12 มม. โทนสีครีม</t>
  </si>
  <si>
    <t>ผิวผนัง ยิปซั่มบอร์ด หนา 12 มม. ฉาบเรียบรอยต่อ โครงคร่าวเหล็กชุบสังกะสี ปิดทับด้วยแผ่นอะคูสติกบอร์ด หนา 12 มม. โทนสีครีม</t>
  </si>
  <si>
    <t>ผิวผนังเดิม ขัดแต่งผิว ทาสีน้ำอะคริลิค ชนิดทาภายใน โทนสีขาว (ราคางานทาสีอยู่ในหมวดงานสี)</t>
  </si>
  <si>
    <t>ฉาบเรียบรอยต่อ โครงคร่าวเหล็กชุบสังกะสี</t>
  </si>
  <si>
    <t>3.2.4</t>
  </si>
  <si>
    <t>3.2.5</t>
  </si>
  <si>
    <t>3.2.6</t>
  </si>
  <si>
    <t>D21</t>
  </si>
  <si>
    <t>ประตูบานเปิดเดี่ยว (ห้องพักแพทย์, พยาบาล, พนักงาน)  ตามรูปแบบรายการ</t>
  </si>
  <si>
    <t>D26</t>
  </si>
  <si>
    <t>ประตูอลูมิเนียมบานเปิดเดี่ยว+ช่องแสงกระจกติดตาย (ติดฟิล์ม) ตามรูปแบบรายการ</t>
  </si>
  <si>
    <t>3.2.7</t>
  </si>
  <si>
    <t>ที่วางสบู่ (SD)</t>
  </si>
  <si>
    <t>3.2.8</t>
  </si>
  <si>
    <t xml:space="preserve">แบบ ปร.4  </t>
  </si>
  <si>
    <t>งานระบบสุขาภิบาลดับเพลิงและระบบป้องกันอัคคีภัย</t>
  </si>
  <si>
    <t xml:space="preserve">งานระบบท่อน้ำประปา </t>
  </si>
  <si>
    <t>ท่อ PPR-PN10</t>
  </si>
  <si>
    <t>ขนาด Ø 20 มม. (1/2")</t>
  </si>
  <si>
    <t>ค่าวัสดุกระทรวงพาณิชย์, ค่าแรงกรมบัญชีกลาง 2566</t>
  </si>
  <si>
    <t>ขนาด Ø 25 มม. (3/4")</t>
  </si>
  <si>
    <t>ขนาด Ø 32 มม. (1")</t>
  </si>
  <si>
    <t>ขนาด Ø 40 มม. (1-1/4")</t>
  </si>
  <si>
    <t>ขนาด Ø 50 มม. (1-1/2")</t>
  </si>
  <si>
    <t>ขนาด Ø 63 มม. (2")</t>
  </si>
  <si>
    <t>GATE VALVE</t>
  </si>
  <si>
    <t xml:space="preserve">ขนาด Ø 1/2 นิ้ว </t>
  </si>
  <si>
    <t xml:space="preserve">ขนาด Ø 3/4 นิ้ว </t>
  </si>
  <si>
    <t xml:space="preserve">ขนาด Ø 1 นิ้ว </t>
  </si>
  <si>
    <t xml:space="preserve">ขนาด Ø 2 นิ้ว </t>
  </si>
  <si>
    <t>อื่นๆ (เบ็ดเตล็ด)</t>
  </si>
  <si>
    <t>ข้อต่อ, ข้องอต่างๆท่อพีวีชี(PVC) ,ท่อพีบี (PB),ท่อพีพี(PP) ,ท่อเอชดีพีอี(HDPE) ค่าวัสดุ  ร้อยละ 40 ของราคาท่อ และ ค่าแรง ร้อยละ 30 ของราคาวัสดุ)</t>
  </si>
  <si>
    <t>ค่าแรงกรมบัญชีกลาง 2566</t>
  </si>
  <si>
    <t>ค่าอุปกรณ์ยึดและรองรับท่อ (วัสดุ  ร้อยละ 10 ของราคาท่อ และ ค่าแรง ร้อยละ30 ของราคาวัสดุ)</t>
  </si>
  <si>
    <t>ค่าทดสอบ ทำความสะอาด ทาสี สัญลักษณ์ (วัสดุ  ร้อยละ 10 ของราคาท่อ และ ค่าแรง ร้อยละ 30 ของราคาวัสดุ)</t>
  </si>
  <si>
    <t>งานระบบท่อน้ำทิ้ง</t>
  </si>
  <si>
    <t>4.2.1</t>
  </si>
  <si>
    <t>งานท่อระบบน้ำทิ้ง</t>
  </si>
  <si>
    <t>ท่อ HDPE PN 6</t>
  </si>
  <si>
    <t>ขนาด Ø 50 มม. (2")</t>
  </si>
  <si>
    <t>ขนาด Ø 100 มม. (4")</t>
  </si>
  <si>
    <t>ท่อ PVC CLASS 8.5</t>
  </si>
  <si>
    <t>ขนาด Ø 4 นิ้ว (100 มม.)</t>
  </si>
  <si>
    <t>ขนาด Ø 3 นิ้ว (76 มม.)</t>
  </si>
  <si>
    <t>ขนาด Ø 2 นิ้ว (50 มม.)</t>
  </si>
  <si>
    <t>ขนาด Ø 1 1/2 นิ้ว (38 มม.)</t>
  </si>
  <si>
    <t>ท่อพีวีชี(PVC) ,ท่อพีบี (PB),ท่อพีพี(PP) ,ท่อเอชดีพีอี(HDPE) ค่าวัสดุ  ร้อยละ 40ของราคาท่อ และ ค่าแรง ร้อยละ30 ของราคาวัสดุ)</t>
  </si>
  <si>
    <t>อุปกรณ์ยึดและรองรับท่อ  (ร้อยละ10ของราคาท่อและค่าแรง ร้อยละ30 ของราคาวัสดุ)</t>
  </si>
  <si>
    <t>ค่าทดสอบ,ทำความสะอาด,ทาสีและทำสัญลักษณ์ (ร้อยละ5ของราคาท่อและค่าแรง ร้อยละ30 ของราคาวัสดุ)</t>
  </si>
  <si>
    <t>4.2.2</t>
  </si>
  <si>
    <t>FLOOR DRAIN</t>
  </si>
  <si>
    <t xml:space="preserve"> Dia. 2" </t>
  </si>
  <si>
    <t>4.2.3</t>
  </si>
  <si>
    <t>FLEX DRAIN</t>
  </si>
  <si>
    <t>ราคาสืบ</t>
  </si>
  <si>
    <t>4.2.4</t>
  </si>
  <si>
    <t>ถังดักไขมัน</t>
  </si>
  <si>
    <t>ขนาดความจุ 30 ลิตร</t>
  </si>
  <si>
    <t xml:space="preserve"> งานระบบดับเพลิง</t>
  </si>
  <si>
    <t>4.3.1</t>
  </si>
  <si>
    <t>ท่อน้ำดับเพลิงภายในอาคาร ท่อเหล็กดำ Sch40 แบบมีตะเข็บ</t>
  </si>
  <si>
    <t>ขนาดเส้นผ่านศูนย์กลาง 1 นิ้ว</t>
  </si>
  <si>
    <t>ขนาดเส้นผ่านศูนย์กลาง 1-1/4 นิ้ว</t>
  </si>
  <si>
    <t>ขนาดเส้นผ่านศูนย์กลาง 1-1/2 นิ้ว</t>
  </si>
  <si>
    <t>ขนาดเส้นผ่านศูนย์กลาง 2 นิ้ว</t>
  </si>
  <si>
    <t>ขนาดเส้นผ่านศูนย์กลาง 2-1/2 นิ้ว</t>
  </si>
  <si>
    <t>ขนาดเส้นผ่านศูนย์กลาง 3 นิ้ว</t>
  </si>
  <si>
    <t>ขนาดเส้นผ่านศูนย์กลาง 4 นิ้ว</t>
  </si>
  <si>
    <t>4.3.2</t>
  </si>
  <si>
    <t>ข้อต่อ, ข้องอต่างๆ ท่อเหล็กดำ ค่าวัสดุ ร้อยละ 40 ของราคาท่อ และค่าแรง ร้อยละ 30 ของราคาวัสดุ</t>
  </si>
  <si>
    <t>ค่าอุปกรณ์ยึดและรองรับท่อ (วัสดุ ร้อยละ 10 ของราคาท่อ และค่าแรง ร้อยละ 30 ของราคาวัสดุ)</t>
  </si>
  <si>
    <t>4.3.3</t>
  </si>
  <si>
    <t>อุปกรณ์ระบบดับเพลิง</t>
  </si>
  <si>
    <t xml:space="preserve">SPRINKLER HEAD - PENDENT TYPE </t>
  </si>
  <si>
    <t xml:space="preserve">SPRINKLER HEAD - UP-RIGHT TYPE </t>
  </si>
  <si>
    <t>INDOOR FIRE HOSE CABINET</t>
  </si>
  <si>
    <t>BUTTERFLY  VALVE  W/SUPERVISORY SWITCH DIA. 4"</t>
  </si>
  <si>
    <t>FLOW SWITCH DIA. 4"</t>
  </si>
  <si>
    <t>SIGHT GLASS</t>
  </si>
  <si>
    <t>UNION</t>
  </si>
  <si>
    <t>GATE VALVE DIA. 1"</t>
  </si>
  <si>
    <t>AUTOMATIC  AIR  VENT</t>
  </si>
  <si>
    <t xml:space="preserve"> งานระบบแก๊สทางการแพทย์</t>
  </si>
  <si>
    <t>4.4.1</t>
  </si>
  <si>
    <t>งานเอ้าท์เลทติดผนัง</t>
  </si>
  <si>
    <t>แก๊สออกซิเจน (O2 )</t>
  </si>
  <si>
    <t xml:space="preserve">แก๊ส อากาศ (Air) </t>
  </si>
  <si>
    <t>สูญญากาศ (Vacuum)</t>
  </si>
  <si>
    <t>สไลด์แขวนขวดซักชั่น</t>
  </si>
  <si>
    <t>4.4.2</t>
  </si>
  <si>
    <t>โซนวาล์ว และเมนวาล์ว</t>
  </si>
  <si>
    <t>งานบอลวาล์วทองเหลือง 3 ตอน #600 PSIG บรรจุกล่องพร้อมเกจ</t>
  </si>
  <si>
    <t>แบบ 3 Gas Dia. 3/4" , 1/2" , 1"</t>
  </si>
  <si>
    <t>4.4.3</t>
  </si>
  <si>
    <t>งานบอลวาล์วทองเหลือง 3 ตอน #600 PSIG สำหรับ Riser</t>
  </si>
  <si>
    <t>ขนาดเส้นผ่านศูนย์กลาง 3/4 นิ้ว</t>
  </si>
  <si>
    <t>4.4.4</t>
  </si>
  <si>
    <t>งานวัสดุติดตั้ง</t>
  </si>
  <si>
    <t>กล่องคอลัมน์อลูมิเนียมฉีดขึ้นรูป สำหรับครอบท่อและหัวจ่าย</t>
  </si>
  <si>
    <t>กล่องคอลัมน์อลูมิเนียมฉีดขึ้นรูป สำหรับครอบท่อแนวดิ่ง</t>
  </si>
  <si>
    <t>4.4.5</t>
  </si>
  <si>
    <t>งานระบบสัญญาณ</t>
  </si>
  <si>
    <t>เครื่องควบคุมแสดงสัญญาณแสงและเสียง สำหรับช่างและพยาบาล</t>
  </si>
  <si>
    <t>แบบ Digital Area Alarm 3 Gas</t>
  </si>
  <si>
    <t>ตรวจว่ามีไหม</t>
  </si>
  <si>
    <t>4.4.6</t>
  </si>
  <si>
    <t xml:space="preserve">งานท่อทองแดง </t>
  </si>
  <si>
    <t>ท่อทองแดง Type L ขนาด  Ø 1/2 นิ้ว</t>
  </si>
  <si>
    <t>ท่อทองแดง Type L ขนาด  Ø 3/4 นิ้ว</t>
  </si>
  <si>
    <t>ท่อทองแดง Type L ขนาด  Ø 1 นิ้ว</t>
  </si>
  <si>
    <t>ท่อทองแดง Type L ขนาด  Ø 1-1/4 นิ้ว</t>
  </si>
  <si>
    <t>4.4.7</t>
  </si>
  <si>
    <t>งานระบบไฟฟ้าควบคุม</t>
  </si>
  <si>
    <t>อุปกรณ์ข้อต่อ, ข้องอต่างๆ  (ร้อยละ30 ของราคาท่อและค่าแรง ร้อยละ30 ของราคาวัสดุ)</t>
  </si>
  <si>
    <t>งานระบบไฟฟ้า และสื่อสาร</t>
  </si>
  <si>
    <t>งานแผงกระจายโหลดไฟฟ้าย่อย (Load Panel)</t>
  </si>
  <si>
    <t>5.1.1</t>
  </si>
  <si>
    <t>ตู้ LP1A1</t>
  </si>
  <si>
    <t>ตู้กระจายโหลด ขนาด 42 วงจร ขนาด 100 A</t>
  </si>
  <si>
    <t>MCCB 3P 100AT IC&gt;=18KA</t>
  </si>
  <si>
    <t>MCB 1P 20AT IC&gt;=6KA</t>
  </si>
  <si>
    <t>MCB 1P 16AT IC&gt;=6KA</t>
  </si>
  <si>
    <t>MCB 3P 20AT IC&gt;=6KA</t>
  </si>
  <si>
    <t>RCBO 1P 20AT IC&gt;=6KA</t>
  </si>
  <si>
    <t>5.1.2</t>
  </si>
  <si>
    <t>ตู้ LP1A2</t>
  </si>
  <si>
    <t>MCB 3P 32AT IC&gt;=6KA</t>
  </si>
  <si>
    <t>5.1.3</t>
  </si>
  <si>
    <t>ตู้ ELP1A1</t>
  </si>
  <si>
    <t>MCCB 3P 30AT IC&gt;=18KA</t>
  </si>
  <si>
    <t>5.1.4</t>
  </si>
  <si>
    <t>ตู้ ELP1A2</t>
  </si>
  <si>
    <t>5.1.5</t>
  </si>
  <si>
    <t>ตู้ LP1B1</t>
  </si>
  <si>
    <t>5.1.6</t>
  </si>
  <si>
    <t>ตู้ LP1B2</t>
  </si>
  <si>
    <t>5.1.7</t>
  </si>
  <si>
    <t>ตู้ ELP1B1</t>
  </si>
  <si>
    <t>5.1.8</t>
  </si>
  <si>
    <t>ตู้ ELP1B2</t>
  </si>
  <si>
    <t>5.1.9</t>
  </si>
  <si>
    <t>ตู้ LPMA1</t>
  </si>
  <si>
    <t>5.1.10</t>
  </si>
  <si>
    <t>ตู้ LPMA2</t>
  </si>
  <si>
    <t>MCCB 3P 60AT IC&gt;=18KA</t>
  </si>
  <si>
    <t>5.1.11</t>
  </si>
  <si>
    <t>ตู้ ELPMA</t>
  </si>
  <si>
    <t>5.1.12</t>
  </si>
  <si>
    <t>ตู้ LPMB1</t>
  </si>
  <si>
    <t>5.1.13</t>
  </si>
  <si>
    <t>ตู้ LPMB2</t>
  </si>
  <si>
    <t>5.1.14</t>
  </si>
  <si>
    <t>ตู้ ELPMB</t>
  </si>
  <si>
    <t>5.1.15</t>
  </si>
  <si>
    <t>ตู้ UCU</t>
  </si>
  <si>
    <t>ตู้กระจายคอนซูเมอร์ยูนิท ขนาด 6 วงจร ขนาด 63 A</t>
  </si>
  <si>
    <t>5.1.16</t>
  </si>
  <si>
    <t>UPS</t>
  </si>
  <si>
    <t>UPS ขนาด 6kVA</t>
  </si>
  <si>
    <t>ไม่รวม</t>
  </si>
  <si>
    <t>งานท่อและรางร้อยสายไฟ ระบบไฟฟ้ากำลัง</t>
  </si>
  <si>
    <t>5.2.1</t>
  </si>
  <si>
    <t>ท่อร้อยสาย ชนิด EMT</t>
  </si>
  <si>
    <t>ท่อร้อยสาย EMT ขนาด 2"</t>
  </si>
  <si>
    <t>ท่อร้อยสาย EMT ขนาด 1"</t>
  </si>
  <si>
    <t>ท่อร้อยสาย EMT ขนาด 3/4"</t>
  </si>
  <si>
    <t>ท่อร้อยสาย EMT ขนาด 1/2"</t>
  </si>
  <si>
    <t>5.2.2</t>
  </si>
  <si>
    <t>ท่อร้อยสาย ชนิด Flexible</t>
  </si>
  <si>
    <t>ท่อร้อยสาย Flex ขนาด 1/2"  (12.7 มม.)</t>
  </si>
  <si>
    <t>5.2.3</t>
  </si>
  <si>
    <t>รางร้อยสายไฟ</t>
  </si>
  <si>
    <t>รางร้อยสายไฟเหล็ก หนา 1.0 มม. ขนาด 150x100 มม.  (6"x4")</t>
  </si>
  <si>
    <t>รางร้อยสายไฟเหล็ก หนา 1.0 มม. ขนาด 100x100 มม.  (4"x4")</t>
  </si>
  <si>
    <t>5.2.4</t>
  </si>
  <si>
    <t>งานอื่นๆ (โปรดระบุ)</t>
  </si>
  <si>
    <t>งานเบ็ดเตล็ด ท่อร้อยสาย (ร้อยละ10 ของราคาท่อ)</t>
  </si>
  <si>
    <t>งานสายไฟฟ้ากำลัง</t>
  </si>
  <si>
    <t>5.3.1</t>
  </si>
  <si>
    <t>สายไฟชนิด IEC-01 (THW)</t>
  </si>
  <si>
    <t>สายไฟ IEC 01 (THW) ขนาด 50 ตร.มม.</t>
  </si>
  <si>
    <t>สายไฟ IEC 01 (THW) ขนาด 16 ตร.มม.</t>
  </si>
  <si>
    <t>สายไฟ IEC 01 (THW) ขนาด 10 ตร.มม.</t>
  </si>
  <si>
    <t>สายไฟ IEC 01 (THW) ขนาด 6 ตร.มม.</t>
  </si>
  <si>
    <t>สายไฟ IEC 01 (THW) ขนาด 4 ตร.มม.</t>
  </si>
  <si>
    <t>สายไฟ IEC 01 (THW) ขนาด 2.5 ตร.มม.</t>
  </si>
  <si>
    <t>5.3.2</t>
  </si>
  <si>
    <t>งานเบ็ดเตล็ด สายไฟ (ร้อยละ5 ของราคาสาย )</t>
  </si>
  <si>
    <t>งานโคมไฟส่องสว่าง</t>
  </si>
  <si>
    <t>โคมไฟ LED PANEL 0.60 x 0.60 ม. ขนาด 40 วัตต์</t>
  </si>
  <si>
    <t>โคมไฟ LED PANEL 0.60 x 0.60 ม. ขนาด 40 วัตต์ (ชนิดหรี่แสงได้)</t>
  </si>
  <si>
    <t>โคมไฟ LED PANEL 0.30 x 1.20 ม. ขนาด 40 วัตต์ แขวน</t>
  </si>
  <si>
    <t>โคมไฟ LED PANEL 0.60 x 1.20 ม. ขนาด 50 วัตต์</t>
  </si>
  <si>
    <t>โคมไฟติดลอย หลอด LED T8 1x8 วัตต์ พร้อมอะคริลิค</t>
  </si>
  <si>
    <t>โคมไฟติดลอย หลอด LED T8 1x16 วัตต์ พร้อมอะคริลิค</t>
  </si>
  <si>
    <t>โคมไฟโครงอะลูมิเนียมปีกนกติดลอย หลอด LED T8 2x16 วัตต์</t>
  </si>
  <si>
    <t>โคมไฟแขวนเพดาน หลอด LED T8 1x16 วัตต์ พร้อมอะคริลิค</t>
  </si>
  <si>
    <t>โคมส่องลงฝังฝ้า หลอด LED 1x9 วัตต์ ขั้ว E27</t>
  </si>
  <si>
    <t>โคมส่องลงติดลอย หลอด LED 1x9 วัตต์ ขั้ว E27</t>
  </si>
  <si>
    <t>โคมส่องลงติดลอย หลอด LED 2x9 วัตต์ ขั้ว E27</t>
  </si>
  <si>
    <t>โคมส่องลงติดแขวน หลอด LED 1x9 วัตต์ ขั้ว E27</t>
  </si>
  <si>
    <t>โคมไฟ LED Strip Light ขนาด 12 วัตต์/เมตร พร้อมราง</t>
  </si>
  <si>
    <t>กล่องแปลงไฟฟ้าสำหรับ LED Strip Light</t>
  </si>
  <si>
    <t>โคมสาดแสง หลอด LED 30 วัตต์</t>
  </si>
  <si>
    <t>โคมฝังฝ้าส่องลง EMERGENCY LIGHT 1x6 W. LED. พร้อมแบตเตอร์รี่</t>
  </si>
  <si>
    <t>โคมติดผนัง EMERGENCY LIGHT 2x9 W. LED. พร้อมแบตเตอร์รี่</t>
  </si>
  <si>
    <t>ป้ายทางออกฉุกเฉิน LED พร้อมแบตเตอร์รี่</t>
  </si>
  <si>
    <t>งานสวิทช์แสงสว่าง และเต้ารับไฟฟ้า</t>
  </si>
  <si>
    <t>สวิตต์ทางเดียว</t>
  </si>
  <si>
    <t>เต้ารับเดี่ยวมีกราวด์ 16 A 250 V</t>
  </si>
  <si>
    <t>เต้ารับคู่มีกราวด์ 16 A 250 V</t>
  </si>
  <si>
    <t>เต้ารับคู่มีกราวด์ 16 A 250 V (สีแดง)</t>
  </si>
  <si>
    <t>เต้ารับคู่มีกราวด์ 16 A 250 V (สีเหลือง)</t>
  </si>
  <si>
    <t>Load Break 3P 20A</t>
  </si>
  <si>
    <t xml:space="preserve">งานระบบแจ้งเหตุเพลิงไหม้ (Fire Alarm System) </t>
  </si>
  <si>
    <t>5.6.1</t>
  </si>
  <si>
    <t>อุปกรณ์ระบบแจ้งเหตุเพลิงไหม้</t>
  </si>
  <si>
    <t>Graphic Annunciator A3</t>
  </si>
  <si>
    <t>Fire Alarm Terminal Box</t>
  </si>
  <si>
    <t>Isolator for Adress Set</t>
  </si>
  <si>
    <t>Monitor Module</t>
  </si>
  <si>
    <t>Control Module</t>
  </si>
  <si>
    <t>Photoelectric Smoke Detector</t>
  </si>
  <si>
    <t>Heat Detector</t>
  </si>
  <si>
    <t>Horn W/Strobe Light</t>
  </si>
  <si>
    <t>Manual Station</t>
  </si>
  <si>
    <t>5.6.2</t>
  </si>
  <si>
    <t>งานสายสัญญาณ</t>
  </si>
  <si>
    <t>สายไฟ IEC 01 (THW) ขนาด1.5 ตร.มม.</t>
  </si>
  <si>
    <t>สายสัญญาณ FRC 2C 1.5 ตร.มม.</t>
  </si>
  <si>
    <t>สายสัญญาณ FRC 2C 2.5 ตร.มม.</t>
  </si>
  <si>
    <t>สายสัญญาณ FRC TWIST PAIR WITH SHIELD 18 AWG</t>
  </si>
  <si>
    <t>5.6.3</t>
  </si>
  <si>
    <t>งานท่อและรางร้อยสาย</t>
  </si>
  <si>
    <t>ท่อร้อยสาย IMC ขนาด 2" (50 มม.)</t>
  </si>
  <si>
    <t>ท่อร้อยสาย IMC ขนาด 3/4" (20 มม.)</t>
  </si>
  <si>
    <t>ท่อร้อยสาย FLEX ขนาด 1/2"</t>
  </si>
  <si>
    <t>5.6.4</t>
  </si>
  <si>
    <t>งานเบ็ดเตล็ด สายสัญญาณ (ร้อยละ5ของราคาสาย )</t>
  </si>
  <si>
    <t>งานระบบเสียงเรียกประกาศ (Public Address System)</t>
  </si>
  <si>
    <t>5.7.1</t>
  </si>
  <si>
    <t>อุปกรณ์ระบบระบบเสียงเรียกประกาศ</t>
  </si>
  <si>
    <t>Volume Control</t>
  </si>
  <si>
    <t>ลำโพงฝังฝ้าเพดาน 6 วัตต์</t>
  </si>
  <si>
    <t>ลำโพงติดผนัง 15 วัตต์</t>
  </si>
  <si>
    <t>5.7.2</t>
  </si>
  <si>
    <t>สายสัญญาณ VTF (IEC-02) ชนิด 2C 2.5 ตร.มม.</t>
  </si>
  <si>
    <t>สายสัญญาณ VTF (IEC-02) ชนิด 3C 2.5 ตร.มม.</t>
  </si>
  <si>
    <t>5.7.3</t>
  </si>
  <si>
    <t>งานท่อร้อยสาย</t>
  </si>
  <si>
    <t>5.7.4</t>
  </si>
  <si>
    <t>งานระบบเครือข่ายสื่อสาร (Network Communication System)</t>
  </si>
  <si>
    <t>งานระบบเครือข่ายสื่อสาร ชั้น G</t>
  </si>
  <si>
    <t>5.8.1</t>
  </si>
  <si>
    <t>การเดินสายสัญญาณ UTP CAT6</t>
  </si>
  <si>
    <t>สาย UTP Patch Cord 3 เมตร</t>
  </si>
  <si>
    <t>5.8.2</t>
  </si>
  <si>
    <t>ตู้ระบบเครือข่ายขนาด RACK 42U พร้อมอุปกรณ์ประกอบ</t>
  </si>
  <si>
    <t>ตู้ระบบเครือข่ายขนาด 42U (80*80) จำนวน 1 ตู้</t>
  </si>
  <si>
    <t>Power Distribution ขนาด 20 ช่อง จำนวน 2 ชุด</t>
  </si>
  <si>
    <t>ชุดพัดลม 2 *4 จำนวน 1 ชุด</t>
  </si>
  <si>
    <t>UTP Patch Panel 24 port จำนวน 15 ชุด</t>
  </si>
  <si>
    <t>Cable Management จำนวน 15 ชุด</t>
  </si>
  <si>
    <t>สาย UTP Patch Cord 1 เมตร จำนวน 357 เส้น</t>
  </si>
  <si>
    <t>5.8.3</t>
  </si>
  <si>
    <t>อุปกรณ์ Switch ชนิด PoE ขนาด 48 Port (1000W)</t>
  </si>
  <si>
    <t>5.8.4</t>
  </si>
  <si>
    <t>เครื่องสำรองไฟฟ้า UPS 3KVA ชนิด Rack</t>
  </si>
  <si>
    <t>5.8.5</t>
  </si>
  <si>
    <t>สวิทช์โอนถ่ายแหล่งจ่ายไฟอัตโนมัติ (Auto Transfer Switch)</t>
  </si>
  <si>
    <t>เดินระบบไฟฟ้าสำหรับอุปกรณ์ ATS</t>
  </si>
  <si>
    <t>งานระบบเครือข่ายสื่อสาร ชั้น M</t>
  </si>
  <si>
    <t>5.8.6</t>
  </si>
  <si>
    <t>5.8.7</t>
  </si>
  <si>
    <t>UTP Patch Panel 24 port จำนวน 2ชุด</t>
  </si>
  <si>
    <t>Cable Management จำนวน 2 ชุด</t>
  </si>
  <si>
    <t>สาย UTP Patch Cord 1 เมตร จำนวน 46 เส้น</t>
  </si>
  <si>
    <t>5.8.8</t>
  </si>
  <si>
    <t>5.8.9</t>
  </si>
  <si>
    <t>5.8.10</t>
  </si>
  <si>
    <t>งานระบบควบคุมแสงสว่าง (Lighting Control System)</t>
  </si>
  <si>
    <t>5.9.1</t>
  </si>
  <si>
    <t>อุปกรณ์ระบบควบคุมแสงสว่าง (Lighting Control System)</t>
  </si>
  <si>
    <t>Touch Screen Control Unit</t>
  </si>
  <si>
    <t>Relay Control Unit</t>
  </si>
  <si>
    <t>Local Switch</t>
  </si>
  <si>
    <t>5.9.2</t>
  </si>
  <si>
    <t>สายสัญญาณ UTP CAT6 (สายเต้ารับคอมพิวเตอร์)</t>
  </si>
  <si>
    <t>5.9.3</t>
  </si>
  <si>
    <t>5.9.4</t>
  </si>
  <si>
    <t>งานระบบเรียกพยาบาล (Nurse Call System)</t>
  </si>
  <si>
    <t>5.10.1</t>
  </si>
  <si>
    <t>อุปกรณ์ระบบเรียกพยาบาล</t>
  </si>
  <si>
    <t>CALL MASTER STATION</t>
  </si>
  <si>
    <t>CENTRAL CONTROL UNIT</t>
  </si>
  <si>
    <t>POWER SUPPLY 24 VDC</t>
  </si>
  <si>
    <t>SINGLE CALL SUB STATION - 2 PIONT</t>
  </si>
  <si>
    <t>SINGLE CALL SUB STATION - 1 PIONT</t>
  </si>
  <si>
    <t>SINGLE CALL SUB STATION - 1 PIONT (ห้องตรวจ)</t>
  </si>
  <si>
    <t>HAND-HELD CALL BUTTON</t>
  </si>
  <si>
    <t>CORRIDOR LAMP</t>
  </si>
  <si>
    <t>COMMON AREA CALL STATION (สำหรับห้องน้ำ)</t>
  </si>
  <si>
    <t>URGENT CALL SWITCH</t>
  </si>
  <si>
    <t>5.10.2</t>
  </si>
  <si>
    <t>สายสัญญาณ UTP CAT6</t>
  </si>
  <si>
    <t>5.10.3</t>
  </si>
  <si>
    <t>5.10.4</t>
  </si>
  <si>
    <t xml:space="preserve">งานระบบควบคุมทางเข้า-ออก (Access Control System) </t>
  </si>
  <si>
    <t>อุปกรณ์ระบบควบคุมทางเข้า-ออก</t>
  </si>
  <si>
    <t>Face Access Door พร้อมอุปกรณ์ประกอบ</t>
  </si>
  <si>
    <t>งานสายสัญญาณ UTP CAT 6</t>
  </si>
  <si>
    <t>จุด</t>
  </si>
  <si>
    <t>งานระบบปรับอากาศ และระบายอากาศ</t>
  </si>
  <si>
    <t>เครื่องปรับอากาศ และอุปกรณ์ประกอบ</t>
  </si>
  <si>
    <t>6.1.1</t>
  </si>
  <si>
    <t>เครื่องปรับอากาศ ชนิด คอยล์น้ำ และอุปกรณ์ประกอบ ชั้น 1</t>
  </si>
  <si>
    <t>เครื่องคอยล์น้ำฝังฝ้าสีทิศทาง ขนาด 18,000 BTU</t>
  </si>
  <si>
    <t>เครื่องคอยล์น้ำฝังฝ้าสีทิศทาง ขนาด 24,000 BTU</t>
  </si>
  <si>
    <t>เครื่องคอยล์น้ำฝังฝ้าสีทิศทาง ขนาด 36,000 BTU</t>
  </si>
  <si>
    <t>เครื่องคอยล์น้ำชนิดซ่อนฝ้า ขนาด 9,000 BTU</t>
  </si>
  <si>
    <t>เครื่องคอยล์น้ำชนิดซ่อนฝ้า ขนาด 13,000 BTU</t>
  </si>
  <si>
    <t>เครื่องคอยล์น้ำชนิดซ่อนฝ้า ขนาด 18,000 BTU</t>
  </si>
  <si>
    <t>เครื่องคอยล์น้ำชนิดซ่อนฝ้า ขนาด 24,000 BTU</t>
  </si>
  <si>
    <t>เครื่องคอยล์น้ำชนิดซ่อนฝ้า ขนาด 30,000 BTU</t>
  </si>
  <si>
    <t>เครื่องคอยล์น้ำชนิดซ่อนฝ้า ขนาด 36,000 BTU</t>
  </si>
  <si>
    <t>เครื่องคอยล์น้ำชนิดซ่อนฝ้า ขนาด 48,000 BTU</t>
  </si>
  <si>
    <t>เครื่องคอยล์น้ำชนิดซ่อนฝ้า ขนาด 60,000 BTU</t>
  </si>
  <si>
    <t>เครื่องคอยล์น้ำชนิดซ่อนฝ้า ขนาด 76,000 BTU</t>
  </si>
  <si>
    <t>เครื่องคอยล์น้ำชนิดซ่อนฝ้า ขนาด 95,600 BTU</t>
  </si>
  <si>
    <t>อุปกรณ์แขวนเครื่องปรับอากาศ 9,000 - 42,000 BTU</t>
  </si>
  <si>
    <t>อุปกรณ์แขวนเครื่องปรับอากาศ 48,000 - 100,000 BTU</t>
  </si>
  <si>
    <t>อุปกรณ์แขวนเครื่องปรับอากาศ 100,000 BTU ขึ้นไป</t>
  </si>
  <si>
    <t>แผ่นพื้นเหล็ก สำหรับซ่อมบำรุงเครื่องเติมอากาศ</t>
  </si>
  <si>
    <t>แผงควบคุมเครื่องปรับอากาศมีสาย</t>
  </si>
  <si>
    <t>Return Air Chamber</t>
  </si>
  <si>
    <t>แผงกรองอากาศ สำหรับช่องลมกลับ</t>
  </si>
  <si>
    <t>แผงกรองอากาศ เครื่องเติมอากาศ</t>
  </si>
  <si>
    <t>Valve 2-way Control (PICV) ขนาด 2"</t>
  </si>
  <si>
    <t>Valve 2-way Control (PICV) ขนาด 1-1/2"</t>
  </si>
  <si>
    <t>Valve 2-way Control (PICV) ขนาด 1-1/4"</t>
  </si>
  <si>
    <t>Valve 2-way Control (PICV) ขนาด 1"</t>
  </si>
  <si>
    <t>Valve 2-way Control (PICV) ขนาด 3/4"</t>
  </si>
  <si>
    <t>Gate Valve ขนาด 2"</t>
  </si>
  <si>
    <t>Gate Valve ขนาด 1-1/2"</t>
  </si>
  <si>
    <t>Gate Valve ขนาด 1-1/4"</t>
  </si>
  <si>
    <t>Gate Valve ขนาด 1"</t>
  </si>
  <si>
    <t>Gate Valve ขนาด 3/4"</t>
  </si>
  <si>
    <t>Strainer ขนาด 2"</t>
  </si>
  <si>
    <t>Strainer ขนาด 1-1/2"</t>
  </si>
  <si>
    <t>Strainer ขนาด 1-1/4"</t>
  </si>
  <si>
    <t>Strainer ขนาด 1"</t>
  </si>
  <si>
    <t>Strainer ขนาด 3/4"</t>
  </si>
  <si>
    <t>Flexible Connection ขนาด 2"</t>
  </si>
  <si>
    <t>Flexible Connection ขนาด 1-1/2"</t>
  </si>
  <si>
    <t>Flexible Connection ขนาด 1-1/4"</t>
  </si>
  <si>
    <t>Pressure Guage</t>
  </si>
  <si>
    <t>Pressure Snubber w/ Valve</t>
  </si>
  <si>
    <t>Thermometer</t>
  </si>
  <si>
    <t>Thermowell</t>
  </si>
  <si>
    <t>6.1.2</t>
  </si>
  <si>
    <t>เครื่องปรับอากาศ ชนิด คอยล์น้ำ และอุปกรณ์ประกอบ ชั้น 2</t>
  </si>
  <si>
    <t>เครื่องคอยล์น้ำฝังฝ้าสีทิศทาง ขนาด 30,000 BTU</t>
  </si>
  <si>
    <t>แผงกรองอากาศ</t>
  </si>
  <si>
    <t>งานพัดลมระบายอากาศ</t>
  </si>
  <si>
    <t>6.2.1</t>
  </si>
  <si>
    <t>พัดลมระบายอากาศ ชั้น 1</t>
  </si>
  <si>
    <t>พัดลมระบายอากาศฝังฝ้า ขนาด 50 CFM</t>
  </si>
  <si>
    <t>พัดลมระบายอากาศฝังฝ้า ขนาด 100 CFM</t>
  </si>
  <si>
    <t>พัดลมระบายอากาศฝังฝ้า ขนาด 200 CFM</t>
  </si>
  <si>
    <t>พัดลมระบายอากาศฝังฝ้า ขนาด 350 CFM</t>
  </si>
  <si>
    <t>พัดลมระบายอากาศกรงกะรอก ขนาด 450 CFM</t>
  </si>
  <si>
    <t>พัดลมระบายอากาศกรงกะรอก ขนาด 600 CFM</t>
  </si>
  <si>
    <t>พัดลมระบายอากาศหมุนเหวี่ยง ขนาด 1,110 CFM</t>
  </si>
  <si>
    <t>พัดลมม่านอากาศ ขนาด 580 CFM</t>
  </si>
  <si>
    <t>อุปกรณ์แขวนพัดลม ฝังฝ้า</t>
  </si>
  <si>
    <t>อุปกรณ์แขวนพัดลม กรงกะรอก และม่านอากาศ</t>
  </si>
  <si>
    <t>อุปกรณ์แขวนพัดลม หมุนเหวี่ยง</t>
  </si>
  <si>
    <t>แผงกรองอากาศ พัดลมระบายอากาศ ห้องแรงดันลบ</t>
  </si>
  <si>
    <t>6.2.2</t>
  </si>
  <si>
    <t>พัดลมระบายอากาศ ชั้น 2</t>
  </si>
  <si>
    <t>พัดลมระบายอากาศฝังฝ้า ขนาด 150 CFM</t>
  </si>
  <si>
    <t>อุปกรณ์แขวนพัดลม กรงกะรอก</t>
  </si>
  <si>
    <t>งานท่อเหล็กดำ และฉนวน</t>
  </si>
  <si>
    <t>6.3.1</t>
  </si>
  <si>
    <t>งานท่อน้ำเย็น ท่อเหล็กดำ Sch40 แบบมีตะเข็บ</t>
  </si>
  <si>
    <t>ขนาดเส้นผ่านศูนย์กลาง 6 นิ้ว</t>
  </si>
  <si>
    <t>6.3.2</t>
  </si>
  <si>
    <t>ฉนวนยางดำหุ้มท่อ</t>
  </si>
  <si>
    <t>ฉนวนยางดำหุ้มท่อ หนา 32 มม. ขนาด  Ø 3/4 นิ้ว</t>
  </si>
  <si>
    <t>ฉนวนยางดำหุ้มท่อ หนา 32 มม. ขนาด  Ø 1 นิ้ว</t>
  </si>
  <si>
    <t>ฉนวนยางดำหุ้มท่อ หนา 32 มม. ขนาด  Ø 1-1/4 นิ้ว</t>
  </si>
  <si>
    <t>ฉนวนยางดำหุ้มท่อ หนา 32 มม. ขนาด  Ø 1-1/2 นิ้ว</t>
  </si>
  <si>
    <t>ฉนวนยางดำหุ้มท่อ หนา 40 มม. ขนาด  Ø 2 นิ้ว</t>
  </si>
  <si>
    <t>ฉนวนยางดำหุ้มท่อ หนา 40 มม. ขนาด  Ø 2-1/2 นิ้ว</t>
  </si>
  <si>
    <t>ฉนวนยางดำหุ้มท่อ หนา 40 มม. ขนาด  Ø 3 นิ้ว</t>
  </si>
  <si>
    <t>ฉนวนยางดำหุ้มท่อ หนา 40 มม. ขนาด  Ø 4 นิ้ว</t>
  </si>
  <si>
    <t>ฉนวนยางดำหุ้มท่อ หนา 50 มม. ขนาด  Ø 6 นิ้ว</t>
  </si>
  <si>
    <t>6.3.3</t>
  </si>
  <si>
    <t>ข้อต่อ, ข้องอต่างๆ ท่อเหล็กดำ ค่าวัสดุ ร้อยละ 30 ของราคาท่อ และค่าแรง ร้อยละ 30 ของราคาวัสดุ</t>
  </si>
  <si>
    <t>งานกาวและเทปฉนวนยางดำ (ร้อยละ 10 ของราคาฉนวนหุ้มท่อ และค่าแรงร้อยละ 30 ของราคาวัสดุ)</t>
  </si>
  <si>
    <t>งานท่อน้ำทิ้ง พร้อมฉนวน</t>
  </si>
  <si>
    <t>6.4.1</t>
  </si>
  <si>
    <t>ท่อน้ำทิ้ง พร้อมฉนวน</t>
  </si>
  <si>
    <t>ท่อน้ำทิ้งพร้อมฉนวน หนา 13 มม. ขนาด  Ø 1 นิ้ว</t>
  </si>
  <si>
    <t>ท่อน้ำทิ้งพร้อมฉนวน หนา 13 มม. ขนาด  Ø 1-1/2 นิ้ว</t>
  </si>
  <si>
    <t>ท่อน้ำทิ้งพร้อมฉนวน หนา 13 มม. ขนาด  Ø 2 นิ้ว</t>
  </si>
  <si>
    <t>6.4.2</t>
  </si>
  <si>
    <t>ขนาด Ø 63 มม.</t>
  </si>
  <si>
    <t>6.4.3</t>
  </si>
  <si>
    <t>งานเบ็ดเตล็ด อุปกรณ์ที่ใช้ในการติดตั้ง (ร้อยละ10 ของราคาท่อ และค่าแรง ร้อยละ30 ของราคาวัสดุ)</t>
  </si>
  <si>
    <t>งานท่อลม และ กริลระบายอากาศ</t>
  </si>
  <si>
    <t>6.5.1</t>
  </si>
  <si>
    <t>แผ่นสังกะสี</t>
  </si>
  <si>
    <t>แผ่นสังกะสี เบอร์ 22</t>
  </si>
  <si>
    <t>ตร.ฟุต</t>
  </si>
  <si>
    <t>แผ่นสังกะสี เบอร์ 24</t>
  </si>
  <si>
    <t>แผ่นสังกะสี เบอร์ 26</t>
  </si>
  <si>
    <t>6.5.2</t>
  </si>
  <si>
    <t>ฉนวนท่อลม</t>
  </si>
  <si>
    <t>ฉนวนท่อลม ยางดำ หนา 1 นิ้ว (สำหรับห้องไม่มีฝ้าเพดาน)</t>
  </si>
  <si>
    <t>ฉนวนท่อลม Fiber glass หนาแน่น 24 กก/ลบ.ม. หนา 1 นิ้ว</t>
  </si>
  <si>
    <t>6.5.3</t>
  </si>
  <si>
    <t>ท่อลมอ่อนพร้อมฉนวน</t>
  </si>
  <si>
    <t>ขนาดเส้นผ่านศูนย์กลาง 14 นิ้ว</t>
  </si>
  <si>
    <t>ค่าวัสดุราคาสืบ, ค่าแรงกรมบัญชีกลาง 2566</t>
  </si>
  <si>
    <t>ขนาดเส้นผ่านศูนย์กลาง 12 นิ้ว</t>
  </si>
  <si>
    <t>ขนาดเส้นผ่านศูนย์กลาง 10 นิ้ว</t>
  </si>
  <si>
    <t>ขนาดเส้นผ่านศูนย์กลาง 8 นิ้ว</t>
  </si>
  <si>
    <t>6.5.4</t>
  </si>
  <si>
    <t>ท่อลมอ่อน</t>
  </si>
  <si>
    <t>6.5.5</t>
  </si>
  <si>
    <t>กริลเติมอากาศ</t>
  </si>
  <si>
    <t>FAL 30"x12"W/ISC</t>
  </si>
  <si>
    <t>FAG 10"x10"W/VD</t>
  </si>
  <si>
    <t>FAG 8"x8"W/VD</t>
  </si>
  <si>
    <t>FAG 6"x6"W/VD</t>
  </si>
  <si>
    <t>6.5.6</t>
  </si>
  <si>
    <t>กริลจ่ายลมเย็น</t>
  </si>
  <si>
    <t>SAG 14"x14" W/VD</t>
  </si>
  <si>
    <t>SAG 12"x12" W/VD</t>
  </si>
  <si>
    <t>SAG 10"x10" W/VD</t>
  </si>
  <si>
    <t>SAG 8"x8" W/VD</t>
  </si>
  <si>
    <t>Motorized Damper 16"x8"</t>
  </si>
  <si>
    <t>6.5.7</t>
  </si>
  <si>
    <t>กริลดึงลมกลับ</t>
  </si>
  <si>
    <t>RAG 48"x24"</t>
  </si>
  <si>
    <t>RAG 10"x10" W/VD</t>
  </si>
  <si>
    <t>RAG 8"x8" W/VD</t>
  </si>
  <si>
    <t>6.5.8</t>
  </si>
  <si>
    <t>กริลระบายอากาศ</t>
  </si>
  <si>
    <t>EAG 20"x20" W/INS</t>
  </si>
  <si>
    <t>EAG 30"x12" W/INS</t>
  </si>
  <si>
    <t>EAG 20"x12" W/INS</t>
  </si>
  <si>
    <t>EAG 16"x14" W/INS</t>
  </si>
  <si>
    <t>EAG 12"x12" W/INS</t>
  </si>
  <si>
    <t>EAG 10"x10" W/INS</t>
  </si>
  <si>
    <t>EAG 6"x6" W/INS</t>
  </si>
  <si>
    <t>EAG 4"x4" W/INS</t>
  </si>
  <si>
    <t>Motorized Damper 8"x8"</t>
  </si>
  <si>
    <t>อุปกรณ์ที่ใช้ในการติดตั้งแผ่นสังกะสี (ร้อยละ30ของราคาท่อ และค่าแรง ร้อยละ30 ของราคาวัสดุ)</t>
  </si>
  <si>
    <t>งานกาวและเทปฉนวนใยแก้ว (ร้อยละ 10 ของราคาฉนวนหุ้มท่อ และค่าแรงร้อยละ 30 ของราคาวัสดุ)</t>
  </si>
  <si>
    <t>งานท่อและสายควบคุม ระบบปรับอากาศ</t>
  </si>
  <si>
    <t>6.6.1</t>
  </si>
  <si>
    <t>อุปกรณ์ไฟฟ้าควบคุม ระบบปรับอากาศ</t>
  </si>
  <si>
    <t>ตู้ควบคุม ห้องแรงดันลบ</t>
  </si>
  <si>
    <t>VSD</t>
  </si>
  <si>
    <t>MANOMETER</t>
  </si>
  <si>
    <t>ท่อร้อยสาย</t>
  </si>
  <si>
    <t>ท่อ EMT ขนาด 1/2"</t>
  </si>
  <si>
    <t>ค่าวัสดุกระทรวงพาณิชย์, ค่าแรงกรมบัญชีกลาง 2573</t>
  </si>
  <si>
    <t>6.6.2</t>
  </si>
  <si>
    <t>สายสัญญาณ</t>
  </si>
  <si>
    <t>สาย Twisted Pair Shield 2C-18Awg</t>
  </si>
  <si>
    <t>6.4.4</t>
  </si>
  <si>
    <t>งานเบ็ดเตล็ด อุปกรณ์ที่ใช้ในการติดตั้งท่อร้อยสาย (ร้อยละ10 ของราคาท่อ)</t>
  </si>
  <si>
    <t>งานเบ็ดเตล็ด สายไฟ (ร้อยละ 5 ของราคาสาย )</t>
  </si>
  <si>
    <t>แบบสรุปประมาณราคาค่าครุภัณฑ์จัดจ้างหรือสั่งทำ</t>
  </si>
  <si>
    <t>ราคาต่อหน่วย (บาท)</t>
  </si>
  <si>
    <t>งานครุภัณฑ์จัดจ้างหรือสั่งทำ</t>
  </si>
  <si>
    <t>งานครุภัณฑ์ติดอาคาร (ตกแต่งภายใน)</t>
  </si>
  <si>
    <t>7.1.1</t>
  </si>
  <si>
    <t>งานครุภัณฑ์ติดอาคาร ชั้น 1</t>
  </si>
  <si>
    <t>J-1.1</t>
  </si>
  <si>
    <t>เคาน์เตอร์เวชระเบียน ตามรูปแบบรายการ</t>
  </si>
  <si>
    <t>จากราคาสืบราคาเทียบ 3 ราย</t>
  </si>
  <si>
    <t>J-1.2</t>
  </si>
  <si>
    <t xml:space="preserve">โต๊ะสำนักงานเวชระเบียน ตามรูปแบบรายการ </t>
  </si>
  <si>
    <t>J-1.3</t>
  </si>
  <si>
    <t xml:space="preserve">ตู้เก็บเอกสาร ตามรูปแบบรายการ </t>
  </si>
  <si>
    <t>J-1.4</t>
  </si>
  <si>
    <t>ตู้เก็บของ ตามรูปแบบรายการ</t>
  </si>
  <si>
    <t>J-1.5</t>
  </si>
  <si>
    <t>ที่นั่งพักคอย ตามรูปแบบรายการ</t>
  </si>
  <si>
    <t>J-1.6</t>
  </si>
  <si>
    <t>J-1.7</t>
  </si>
  <si>
    <t>เคาน์เตอร์ WARD 15 PAX. ตามรูปแบบรายการ</t>
  </si>
  <si>
    <t>J-1.8</t>
  </si>
  <si>
    <t>อ่างล้างมือ ตามรูปแบบรายการ</t>
  </si>
  <si>
    <t>J-1.9</t>
  </si>
  <si>
    <t>เคาน์เตอร์ห้องตรวจ ตามรูปแบบรายการ</t>
  </si>
  <si>
    <t>J-1.10</t>
  </si>
  <si>
    <t>J-1.11</t>
  </si>
  <si>
    <t>เคาน์เตอร์ห้องตรวจสูติฯ ตามรูปแบบรายการ</t>
  </si>
  <si>
    <t>J-1.12</t>
  </si>
  <si>
    <t>ตู้เก็บเวชภัณฑ์ ตัว U ตามรูปแบบรายการ</t>
  </si>
  <si>
    <t>J-1.13</t>
  </si>
  <si>
    <t>ตู้เก็บของห้องล้างอุปกรณ์ ตามรูปแบบรายการ</t>
  </si>
  <si>
    <t>J-1.14</t>
  </si>
  <si>
    <t>ตู้เก็บของห้องล้างร่างกาย ตามรูปแบบรายการ</t>
  </si>
  <si>
    <t>J-1.15</t>
  </si>
  <si>
    <t>J-1.16</t>
  </si>
  <si>
    <t>เคาน์เตอร์ห้องช่วยชีวิต ตามรูปแบบรายการ</t>
  </si>
  <si>
    <t>J-1.17</t>
  </si>
  <si>
    <t>J-1.18</t>
  </si>
  <si>
    <t>ชั้นวางของห้องช่วยชีวิต ตามรูปแบบรายการ</t>
  </si>
  <si>
    <t>J-1.19</t>
  </si>
  <si>
    <t>เคาน์เตอร์พยาบาล ตามรูปแบบรายการ</t>
  </si>
  <si>
    <t>J-1.20</t>
  </si>
  <si>
    <t>J-1.21</t>
  </si>
  <si>
    <t>เคาน์เตอร์อ่างห้อง CONTROL ตามรูปแบบรายการ</t>
  </si>
  <si>
    <t>J-1.22</t>
  </si>
  <si>
    <t>เคาน์เตอร์ห้องพยาบาล ตามรูปแบบรายการ</t>
  </si>
  <si>
    <t>J-1.23</t>
  </si>
  <si>
    <t>โต๊ะทำงานห้องพ่อบ้าน ตามรูปแบบรายการ</t>
  </si>
  <si>
    <t>J-1.24</t>
  </si>
  <si>
    <t>เคาน์เตอร์จ่ายยา ตามรูปแบบรายการ</t>
  </si>
  <si>
    <t>J-1.25</t>
  </si>
  <si>
    <t>J-1.26</t>
  </si>
  <si>
    <t>เคาน์เตอร์ PANTRY ตามรูปแบบรายการ</t>
  </si>
  <si>
    <t>J-1.27</t>
  </si>
  <si>
    <t>ผนังตกแต่งหัวเตียงผู้ป่วย ตามรูปแบบรายการ</t>
  </si>
  <si>
    <t>J-1.28</t>
  </si>
  <si>
    <t>J-1.29</t>
  </si>
  <si>
    <t>J-1.30</t>
  </si>
  <si>
    <t>งานตกแต่งเสา ตามรูปแบบรายการ</t>
  </si>
  <si>
    <t>J-1.31</t>
  </si>
  <si>
    <t>J-1.32</t>
  </si>
  <si>
    <t>J-1.33</t>
  </si>
  <si>
    <t>J-1.34</t>
  </si>
  <si>
    <t>7.1.2</t>
  </si>
  <si>
    <t>งานครุภัณฑ์ติดอาคาร ชั้นลอย</t>
  </si>
  <si>
    <t>J-M.1</t>
  </si>
  <si>
    <t>ผนังตกแต่งห้อง LECTURE ตามรูปแบบรายการ</t>
  </si>
  <si>
    <t>J-M.2</t>
  </si>
  <si>
    <t>ผนังตกแต่งห้องประชุมกลาง ตามรูปแบบรายการ</t>
  </si>
  <si>
    <t>J-M.3</t>
  </si>
  <si>
    <t>ผนังตกแต่งห้องประชุมเล็ก ตามรูปแบบรายการ</t>
  </si>
  <si>
    <t>J-M.4</t>
  </si>
  <si>
    <t>J-M.5</t>
  </si>
  <si>
    <t>J-M.6</t>
  </si>
  <si>
    <t>ผนังตกแต่งห้องประชุม ตามรูปแบบรายการ</t>
  </si>
  <si>
    <t>J-M.7</t>
  </si>
  <si>
    <t>J-M.8</t>
  </si>
  <si>
    <t>ผนังตกแต่ง GLASSBOARD ตามรูปแบบรายการ</t>
  </si>
  <si>
    <t>J-M.9</t>
  </si>
  <si>
    <t>ตู้เก็บเอกสารห้องประชุม ตามรูปแบบรายการ</t>
  </si>
  <si>
    <t>J-M.10</t>
  </si>
  <si>
    <t>ผนังตกแต่งห้องประชุมใหญ่ 20 PAX. ตามรูปแบบรายการ</t>
  </si>
  <si>
    <t>J-M.11</t>
  </si>
  <si>
    <t>J-M.12</t>
  </si>
  <si>
    <t>J-M.13</t>
  </si>
  <si>
    <t>J-M.14</t>
  </si>
  <si>
    <t>งานวัสดุประกอบอาคาร - ผ้าม่าน</t>
  </si>
  <si>
    <t>7.2.1</t>
  </si>
  <si>
    <t>งานม่าน ชั้น 1</t>
  </si>
  <si>
    <t>PL-01</t>
  </si>
  <si>
    <t>ม่านกั้นเตียงผู้ป่วย แบบชุด (U)</t>
  </si>
  <si>
    <t>PL-02</t>
  </si>
  <si>
    <t>ม่านกั้นเตียงห้องพ่อบ้าน</t>
  </si>
  <si>
    <t>PL-03</t>
  </si>
  <si>
    <t>ม่าน PE/PVC</t>
  </si>
  <si>
    <t>RL-01</t>
  </si>
  <si>
    <t>ม่านม้วน (แสงส่องผ่าน 3-5%) สีเทา ระบบโซ่ดึง</t>
  </si>
  <si>
    <t>RL-02</t>
  </si>
  <si>
    <t>RL-03</t>
  </si>
  <si>
    <t>7.2.2</t>
  </si>
  <si>
    <t>งานม่าน ชั้นลอย</t>
  </si>
  <si>
    <t>RL-04</t>
  </si>
  <si>
    <t>ม่านม้วน (Black-Out 100%) สีเทา ระบบโซ่ดึง</t>
  </si>
  <si>
    <t>RL-05</t>
  </si>
  <si>
    <t>RL-06</t>
  </si>
  <si>
    <t>RL-07</t>
  </si>
  <si>
    <t>RL-08</t>
  </si>
  <si>
    <t>RL-09</t>
  </si>
  <si>
    <t>RL-10</t>
  </si>
  <si>
    <t>RL-11</t>
  </si>
  <si>
    <t>RL-12</t>
  </si>
  <si>
    <t xml:space="preserve">งานวัสดุประกอบอาคาร - งานป้ายติดอาคาร </t>
  </si>
  <si>
    <t>7.3.1</t>
  </si>
  <si>
    <t>งานป้ายภายในอาคาร ชั้น 1</t>
  </si>
  <si>
    <t>SN-01</t>
  </si>
  <si>
    <t>ป้ายห้องทั่วไป</t>
  </si>
  <si>
    <t>รายการ</t>
  </si>
  <si>
    <t>SN-04</t>
  </si>
  <si>
    <t>ป้ายบอกทางพื้นที่ต่างๆ</t>
  </si>
  <si>
    <t>TL-01</t>
  </si>
  <si>
    <t>ป้ายห้องน้ำชาย</t>
  </si>
  <si>
    <t>TL-02</t>
  </si>
  <si>
    <t>ป้ายห้องน้ำหญิง</t>
  </si>
  <si>
    <t>TL-03</t>
  </si>
  <si>
    <t>ป้ายห้องน้ำผู้พิการ</t>
  </si>
  <si>
    <t>TL-04</t>
  </si>
  <si>
    <t>ป้ายห้องน้ำรวม</t>
  </si>
  <si>
    <t>TL-05</t>
  </si>
  <si>
    <t>7.3.2</t>
  </si>
  <si>
    <t>งานป้ายภายในอาคาร ชั้นลอย</t>
  </si>
  <si>
    <t>FS-01</t>
  </si>
  <si>
    <t>ป้ายทางออกหนีไฟ (ติดเหนือบานประตูหนีไฟ)</t>
  </si>
  <si>
    <t>FS-02</t>
  </si>
  <si>
    <t>ป้ายบอกทางหนีไฟ (ทางขวา)</t>
  </si>
  <si>
    <t>FS-03</t>
  </si>
  <si>
    <t>ป้ายบอกทางหนีไฟ (ทางซ้าย)</t>
  </si>
  <si>
    <t>SN-02</t>
  </si>
  <si>
    <t>SN-03</t>
  </si>
  <si>
    <t>ป้ายห้องประชุม</t>
  </si>
  <si>
    <t>SN-05</t>
  </si>
  <si>
    <t>ป้ายบอกเลขชั้น</t>
  </si>
  <si>
    <t>SN-06</t>
  </si>
  <si>
    <t>ป้ายผังทางหนีไฟ</t>
  </si>
  <si>
    <t>แบบสรุปราคาครุภัณฑ์จัดซื้อ หรือสั่งซื้อ</t>
  </si>
  <si>
    <t>ครุภัณฑ์จัดซื้อหรือสั่งซื้อ</t>
  </si>
  <si>
    <t>รวมราคางานเฟอร์นิเจอร์ลอยตัว</t>
  </si>
  <si>
    <t>รวมราคางานอุปกรณ์ระบบดับเพลิง</t>
  </si>
  <si>
    <t>รวมราคางานระบบแก๊สทางการแพทย์</t>
  </si>
  <si>
    <t>รวมราคาระบบควบคุมแสงสว่าง (Lighting Control System)</t>
  </si>
  <si>
    <t>รวมราคาระบบเรียกพยาบาล (Nurse Call System)</t>
  </si>
  <si>
    <t>รวมราคางานเครื่องปรับอากาศ</t>
  </si>
  <si>
    <t>รวมราคางานพัดลมระบายอากาศ</t>
  </si>
  <si>
    <t>เฟอร์นิเจอร์ลอยตัว</t>
  </si>
  <si>
    <t>เตียง</t>
  </si>
  <si>
    <t>BED1</t>
  </si>
  <si>
    <t>เตียงไฮโดรลิค ตามแบบรายการ (วัสดุสีเลือกภายหลัง)</t>
  </si>
  <si>
    <t>ขอรายละเอียด</t>
  </si>
  <si>
    <t>BED2</t>
  </si>
  <si>
    <t>เตียงตรวจทั่วไป ตามแบบรายการ (วัสดุสีเลือกภายหลัง)</t>
  </si>
  <si>
    <t>work selected</t>
  </si>
  <si>
    <t>BED3</t>
  </si>
  <si>
    <t>เตียงตรวจสูตินรีเวช ตามแบบรายการ (วัสดุสีเลือกภายหลัง)</t>
  </si>
  <si>
    <t>BED4</t>
  </si>
  <si>
    <t>เตียงเหล็ก 2 ชั้น ตามแบบรายการ (วัสดุสีเลือกภายหลัง) ขนาด 1000W x 2100D x 1800H</t>
  </si>
  <si>
    <t>เฟอร์นิเจอร์ลอยตัว ชั้น 1</t>
  </si>
  <si>
    <t>เก้าอี้  ( รหัส CH4 )</t>
  </si>
  <si>
    <t>เก้าอี้  ( รหัส CH5 )</t>
  </si>
  <si>
    <t>เก้าอี้  ( รหัส CH6 )</t>
  </si>
  <si>
    <t>เก้าอี้  ( รหัส CH7 )</t>
  </si>
  <si>
    <t>เก้าอี้  ( รหัส CH8 )</t>
  </si>
  <si>
    <t>เก้าอี้  ( รหัส CH9 )</t>
  </si>
  <si>
    <t>เก้าอี้  ( รหัส CH12 )</t>
  </si>
  <si>
    <t>โต๊ะ รหัส MT1 3.20 x 1.20</t>
  </si>
  <si>
    <t>โต๊ะ รหัส MT2 3.80 x 1.60</t>
  </si>
  <si>
    <t>โต๊ะ  รหัส MT3 7.00 x 3.20</t>
  </si>
  <si>
    <t>โต๊ะ รหัส MT4 3.00 x 1.40</t>
  </si>
  <si>
    <t xml:space="preserve">โต๊ะ  รหัส MT5 </t>
  </si>
  <si>
    <t>โต๊ะ รหัส D1</t>
  </si>
  <si>
    <t>โต๊ะ รหัส D2</t>
  </si>
  <si>
    <t>โต๊ะ รหัส D3</t>
  </si>
  <si>
    <t>โต๊ะ รหัส D4</t>
  </si>
  <si>
    <t>โต๊ะ รหัส D5</t>
  </si>
  <si>
    <t>โต๊ะ รหัส D7</t>
  </si>
  <si>
    <t>โต๊ะ รหัส ST1</t>
  </si>
  <si>
    <t>โต๊ะ รหัส ST2 0.70 x 0.70</t>
  </si>
  <si>
    <t>โต๊ะ รหัส ST3</t>
  </si>
  <si>
    <t>โต๊ะ รหัส EX1(R)</t>
  </si>
  <si>
    <t>โซฟา รหัส SO1</t>
  </si>
  <si>
    <t>โซฟา รหัส SO2</t>
  </si>
  <si>
    <t>FIRE EXTINGUISHER CO2</t>
  </si>
  <si>
    <t>FIRE EXTINGUISHER ABC</t>
  </si>
  <si>
    <t>อุปกรณ์ระบบเรียกพยาบาล (Nurse Call System)</t>
  </si>
  <si>
    <t>เครื่องปรับอากาศ</t>
  </si>
  <si>
    <t>เครื่องปรับอากาศ ชนิด คอยล์น้ำ ชั้น 1</t>
  </si>
  <si>
    <t>เครื่องปรับอากาศคอยล์น้ำฝังฝ้าสีทิศทาง ขนาด 18,000 BTU</t>
  </si>
  <si>
    <t>เครื่องปรับอากาศคอยล์น้ำฝังฝ้าสีทิศทาง ขนาด 24,000 BTU</t>
  </si>
  <si>
    <t>เครื่องปรับอากาศคอยล์น้ำฝังฝ้าสีทิศทาง ขนาด 36,000 BTU</t>
  </si>
  <si>
    <t>เครื่องปรับอากาศคอยล์น้ำชนิดซ่อนฝ้า ขนาด 9,000 BTU</t>
  </si>
  <si>
    <t>เครื่องปรับอากาศคอยล์น้ำชนิดซ่อนฝ้า ขนาด 13,000 BTU</t>
  </si>
  <si>
    <t>เครื่องปรับอากาศคอยล์น้ำชนิดซ่อนฝ้า ขนาด 18,000 BTU</t>
  </si>
  <si>
    <t>เครื่องปรับอากาศคอยล์น้ำชนิดซ่อนฝ้า ขนาด 24,000 BTU</t>
  </si>
  <si>
    <t>เครื่องปรับอากาศคอยล์น้ำชนิดซ่อนฝ้า ขนาด 30,000 BTU</t>
  </si>
  <si>
    <t>เครื่องปรับอากาศคอยล์น้ำชนิดซ่อนฝ้า ขนาด 36,000 BTU</t>
  </si>
  <si>
    <t>เครื่องปรับอากาศคอยล์น้ำชนิดซ่อนฝ้า ขนาด 48,000 BTU</t>
  </si>
  <si>
    <t>เครื่องปรับอากาศคอยล์น้ำชนิดซ่อนฝ้า ขนาด 60,000 BTU</t>
  </si>
  <si>
    <t>เครื่องปรับอากาศคอยล์น้ำชนิดซ่อนฝ้า ขนาด 76,000 BTU</t>
  </si>
  <si>
    <t>เครื่องปรับอากาศคอยล์น้ำชนิดซ่อนฝ้า ขนาด 95,600 BTU</t>
  </si>
  <si>
    <t>เครื่องปรับอากาศ ชนิด คอยล์น้ำ ชั้น 2</t>
  </si>
  <si>
    <t>เครื่องปรับอากาศคอยล์น้ำฝังฝ้าสีทิศทาง ขนาด 9,000 BTU</t>
  </si>
  <si>
    <t>เครื่องปรับอากาศคอยล์น้ำฝังฝ้าสีทิศทาง ขนาด 30,000 BTU</t>
  </si>
  <si>
    <t>เครื่องปรับอากาศชนิดแยกส่วน ห้องพักคอย</t>
  </si>
  <si>
    <t>เครื่องปรับอากาศชนิดแยกส่วน ฝังฝ้า สี่ทิศทาง ขนาด 36,000 BTU</t>
  </si>
  <si>
    <t>พัดลมระบายอากาศ</t>
  </si>
  <si>
    <t>ครุภัณฑ์ระบบเครือข่ายสื่อสาร (Network Communication System)</t>
  </si>
  <si>
    <t>ระบบเครือข่ายสื่อสาร ชั้น G</t>
  </si>
  <si>
    <t>ระบบเครือข่ายสื่อสาร ชั้น M</t>
  </si>
  <si>
    <t>รวมราคาครุภัณฑ์ระบบเครือข่ายสื่อสาร (Network Communication System)</t>
  </si>
  <si>
    <t>แบบสรุปราคาค่าใช้จ่ายพิเศษตามข้อกำหนด</t>
  </si>
  <si>
    <t>รวมราคาค่าใช้จ่ายพิเศษตามข้อกำหนด</t>
  </si>
  <si>
    <t xml:space="preserve">แบบ ปร.4 (พ) </t>
  </si>
  <si>
    <t>งานเตรียมงาน</t>
  </si>
  <si>
    <t>รั้วชั่วคราวปิดกั้นพื้นที่รอบโครงการ</t>
  </si>
  <si>
    <t>ตามบัญชีค่าใช้จ่ายพิเศษตามข้อกำหนด</t>
  </si>
  <si>
    <t>ปิดกั้นพื้นที่รอบโครงการ</t>
  </si>
  <si>
    <t>ตลอดอายุสัญญา</t>
  </si>
  <si>
    <t>ป้องกันตามแนวและถนนที่ได้รับผลกระทบจากงานก่อสร้าง</t>
  </si>
  <si>
    <t>ระบบป้องกันฝุ่น</t>
  </si>
  <si>
    <t>ตามข้อบังคับ</t>
  </si>
  <si>
    <t>ป้องกันอาคารสวัสดิการ</t>
  </si>
  <si>
    <t>ค่าใช้จ่ายพิเศษตามข้อกำหนด</t>
  </si>
  <si>
    <t>ค่าใช้จ่ายในกรณีไม่อนุญาตให้คนงานพักในสถานที่ก่อสร้าง</t>
  </si>
  <si>
    <t>เที่ยว</t>
  </si>
  <si>
    <t xml:space="preserve"> คำนวนจากคนงานที่ต้องใช้ 40 คน  </t>
  </si>
  <si>
    <t>ใช้รถบรรทุก4 ล้อ บรรทุกได้ 20 คน/เที่ยว</t>
  </si>
  <si>
    <t>ระยะเวลาก่อสร้าง 365 วัน</t>
  </si>
  <si>
    <t>ค่าใช้จ่ายในการขนวัสดุอุปกรณ์การแพทย์ /อุปกรณ์ที่ต้องใช้ความระมัดระวังในการขนย้ายสูง</t>
  </si>
  <si>
    <t>ตลอดระยะเวลาโครงการ</t>
  </si>
  <si>
    <t>ค่าใช้จ่ายในการขนวัสดุอุปกรณ์ที่มีน้ำหนักมาก / ขนาดใหญ่ /เครื่องจักรในการดำเนินงาน</t>
  </si>
  <si>
    <t>เครื่องปรับอากาศคอยล์น้ำฝังฝ้าหนึ่งทิศทาง ขนาด 9,000 BTU</t>
  </si>
  <si>
    <t>เครื่องปรับอากาศคอยล์น้ำฝังฝ้าหนึ่งทิศทาง ขนาด 18,000 BTU</t>
  </si>
  <si>
    <t>เครื่องคอยล์น้ำฝังฝ้าสีทิศทาง ขนาด 9,000 BTU</t>
  </si>
  <si>
    <t>เครื่องปรับอากาศคอยล์น้ำฝังฝ้าหนึ่งทิศทาง ขนาด 12,000 BTU</t>
  </si>
  <si>
    <t>เครื่องปรับอากาศคอยล์น้ำฝังฝ้าหนึ่งทิศทาง ขนาด 24,000 BTU</t>
  </si>
  <si>
    <t>EAG 20"x14" W/INS</t>
  </si>
  <si>
    <t>EAG 4"x4" W/VD</t>
  </si>
  <si>
    <t>พัดลมระบายอากาศติดผนัง ขนาด 150 CFM</t>
  </si>
  <si>
    <t>เครื่องเติมและปรับอากาศคอยล์น้ำ ห้องแรงดันลบ ขนาด 110,000 BTU</t>
  </si>
  <si>
    <t>เครื่องเติมอากาศคอยล์น้ำ ขนาด 125,000 BTU (Double Skin)</t>
  </si>
  <si>
    <t>เครื่องเติมอากาศคอยล์น้ำ ขนาด 190,000 BTU (Double Skin)</t>
  </si>
  <si>
    <t>เครื่องเติมอากาศคอยล์น้ำ ขนาด 190,000 BTU (Double Skin) + Heater</t>
  </si>
  <si>
    <t>เก้าอี้  ( รหัส CH1 )</t>
  </si>
  <si>
    <t>เก้าอี้  ( รหัส CH2 )</t>
  </si>
  <si>
    <t>เก้าอี้  ( รหัส CH3 )</t>
  </si>
  <si>
    <t>เก้าอี้  ( รหัส CH11 )</t>
  </si>
  <si>
    <t>เฟอร์นิเจอร์ลอยตัว ชั้นลอย</t>
  </si>
  <si>
    <t>เก้าอี้  ( รหัส CH10 )</t>
  </si>
  <si>
    <t>โต๊ะ รหัส D6</t>
  </si>
  <si>
    <t>x0.90</t>
  </si>
  <si>
    <t>x0.95</t>
  </si>
  <si>
    <t>เมื่อวันที่  14 เดือน  สิงหาคม พ.ศ.2568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</si>
</sst>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฿&quot;#,##0.00;[Red]\-&quot;฿&quot;#,##0.00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General_)"/>
    <numFmt numFmtId="189" formatCode="#,##0.000000&quot; &quot;"/>
    <numFmt numFmtId="190" formatCode="dd\-mm\-yy"/>
    <numFmt numFmtId="191" formatCode="#,###&quot;   &quot;"/>
    <numFmt numFmtId="192" formatCode="&quot;฿&quot;\t#,##0_);\(&quot;฿&quot;\t#,##0\)"/>
    <numFmt numFmtId="193" formatCode="\t0.00E+00"/>
    <numFmt numFmtId="194" formatCode="#,##0.0_);\(#,##0.0\)"/>
    <numFmt numFmtId="195" formatCode="_(&quot;$&quot;* #,##0.000_);_(&quot;$&quot;* \(#,##0.000\);_(&quot;$&quot;* &quot;-&quot;??_);_(@_)"/>
    <numFmt numFmtId="196" formatCode="0.0&quot;  &quot;"/>
    <numFmt numFmtId="197" formatCode="0.00_)"/>
    <numFmt numFmtId="198" formatCode="&quot; &quot;#,##0.00&quot; &quot;;&quot;-&quot;#,##0.00&quot; &quot;;&quot; -&quot;00&quot; &quot;;&quot; &quot;@&quot; &quot;"/>
    <numFmt numFmtId="199" formatCode="#,##0;\(#,##0\)"/>
    <numFmt numFmtId="200" formatCode="\$#,##0.00;\(\$#,##0.00\)"/>
    <numFmt numFmtId="201" formatCode="\$#,##0;\(\$#,##0\)"/>
    <numFmt numFmtId="202" formatCode="_-* #,##0.00000_-;\-* #,##0.00000_-;_-* &quot;-&quot;?????_-;_-@_-"/>
    <numFmt numFmtId="203" formatCode="m/d/yy\ hh:mm"/>
    <numFmt numFmtId="204" formatCode="_(&quot;$&quot;* #,##0.0000_);_(&quot;$&quot;* \(#,##0.0000\);_(&quot;$&quot;* &quot;-&quot;??_);_(@_)"/>
    <numFmt numFmtId="205" formatCode="_ * #,##0_ ;_ * \-#,##0_ ;_ * \-_ ;_ @_ "/>
    <numFmt numFmtId="206" formatCode="_ * #,##0.00_ ;_ * \-#,##0.00_ ;_ * \-??_ ;_ @_ "/>
    <numFmt numFmtId="207" formatCode="_ &quot;F &quot;* #,##0_ ;_ &quot;F &quot;* \-#,##0_ ;_ &quot;F &quot;* \-_ ;_ @_ "/>
    <numFmt numFmtId="208" formatCode="_ &quot;F &quot;* #,##0.00_ ;_ &quot;F &quot;* \-#,##0.00_ ;_ &quot;F &quot;* \-??_ ;_ @_ "/>
    <numFmt numFmtId="209" formatCode="#,##0.0"/>
    <numFmt numFmtId="210" formatCode="_(* #,##0_);_(* \(#,##0\);_(* &quot;-&quot;??_);_(@_)"/>
    <numFmt numFmtId="211" formatCode="[$-107041E]d\ mmm\ yy;@"/>
    <numFmt numFmtId="212" formatCode="_-* #,##0.0_-;\-* #,##0.0_-;_-* &quot;-&quot;??_-;_-@_-"/>
    <numFmt numFmtId="213" formatCode="_-* #,##0_-;\-* #,##0_-;_-* &quot;-&quot;??_-;_-@_-"/>
    <numFmt numFmtId="214" formatCode="_-* #,##0.0000_-;\-* #,##0.0000_-;_-* &quot;-&quot;??_-;_-@_-"/>
    <numFmt numFmtId="215" formatCode="_-* #,##0.00000_-;\-* #,##0.00000_-;_-* &quot;-&quot;??_-;_-@_-"/>
    <numFmt numFmtId="216" formatCode="_(* #,##0.00000_);_(* \(#,##0.00000\);_(* &quot;-&quot;??_);_(@_)"/>
    <numFmt numFmtId="217" formatCode="_(* #,##0.0000_);_(* \(#,##0.0000\);_(* &quot;-&quot;??_);_(@_)"/>
  </numFmts>
  <fonts count="81">
    <font>
      <sz val="10"/>
      <name val="Arial"/>
      <charset val="134"/>
    </font>
    <font>
      <sz val="16"/>
      <name val="AngsanaUPC"/>
      <family val="1"/>
    </font>
    <font>
      <sz val="16"/>
      <color rgb="FFFF0000"/>
      <name val="AngsanaUPC"/>
      <family val="1"/>
    </font>
    <font>
      <b/>
      <sz val="16"/>
      <name val="AngsanaUPC"/>
      <family val="1"/>
    </font>
    <font>
      <sz val="16"/>
      <name val="AngsanaUPC"/>
      <family val="1"/>
    </font>
    <font>
      <b/>
      <sz val="16"/>
      <color theme="1"/>
      <name val="AngsanaUPC"/>
      <family val="1"/>
    </font>
    <font>
      <sz val="16"/>
      <color theme="1"/>
      <name val="AngsanaUPC"/>
      <family val="1"/>
    </font>
    <font>
      <b/>
      <sz val="16"/>
      <name val="AngsanaUPC"/>
      <family val="1"/>
    </font>
    <font>
      <sz val="16"/>
      <color theme="4"/>
      <name val="AngsanaUPC"/>
      <family val="1"/>
    </font>
    <font>
      <sz val="16"/>
      <color rgb="FFFF0000"/>
      <name val="AngsanaUPC"/>
      <family val="1"/>
    </font>
    <font>
      <b/>
      <u/>
      <sz val="16"/>
      <name val="AngsanaUPC"/>
      <family val="1"/>
    </font>
    <font>
      <b/>
      <u val="singleAccounting"/>
      <sz val="16"/>
      <name val="AngsanaUPC"/>
      <family val="1"/>
    </font>
    <font>
      <sz val="14"/>
      <name val="AngsanaUPC"/>
      <family val="1"/>
    </font>
    <font>
      <b/>
      <sz val="14"/>
      <name val="AngsanaUPC"/>
      <family val="1"/>
    </font>
    <font>
      <sz val="14"/>
      <name val="AngsanaUPC"/>
      <family val="1"/>
    </font>
    <font>
      <u/>
      <sz val="16"/>
      <name val="AngsanaUPC"/>
      <family val="1"/>
    </font>
    <font>
      <sz val="16"/>
      <color rgb="FF000000"/>
      <name val="AngsanaUPC"/>
      <family val="1"/>
    </font>
    <font>
      <sz val="14"/>
      <name val="Cordia New"/>
      <family val="2"/>
    </font>
    <font>
      <sz val="20"/>
      <name val="Cordia New"/>
      <family val="2"/>
    </font>
    <font>
      <b/>
      <sz val="14"/>
      <name val="Cordia New"/>
      <family val="2"/>
    </font>
    <font>
      <b/>
      <sz val="16"/>
      <name val="Cordia New"/>
      <family val="2"/>
    </font>
    <font>
      <sz val="16"/>
      <name val="Cordia New"/>
      <family val="2"/>
    </font>
    <font>
      <b/>
      <sz val="18"/>
      <name val="Cordia New"/>
      <family val="2"/>
    </font>
    <font>
      <b/>
      <sz val="20"/>
      <name val="Cordia New"/>
      <family val="2"/>
    </font>
    <font>
      <b/>
      <u/>
      <sz val="14"/>
      <name val="Cordia New"/>
      <family val="2"/>
    </font>
    <font>
      <b/>
      <u/>
      <sz val="16"/>
      <name val="Cordia New"/>
      <family val="2"/>
    </font>
    <font>
      <sz val="14"/>
      <color indexed="10"/>
      <name val="Cordia New"/>
      <family val="2"/>
    </font>
    <font>
      <sz val="10"/>
      <name val="Arial"/>
      <family val="2"/>
    </font>
    <font>
      <sz val="14"/>
      <name val="SV Rojchana"/>
      <charset val="134"/>
    </font>
    <font>
      <sz val="10"/>
      <name val="Helv"/>
      <charset val="134"/>
    </font>
    <font>
      <sz val="16"/>
      <name val="DilleniaUPC"/>
      <family val="1"/>
    </font>
    <font>
      <sz val="11"/>
      <name val="?? ?????"/>
      <charset val="255"/>
    </font>
    <font>
      <sz val="11"/>
      <name val="??"/>
      <charset val="134"/>
    </font>
    <font>
      <sz val="12"/>
      <name val="Helv"/>
      <charset val="134"/>
    </font>
    <font>
      <b/>
      <sz val="14"/>
      <name val="Angsana New"/>
      <family val="1"/>
    </font>
    <font>
      <b/>
      <i/>
      <sz val="24"/>
      <color indexed="49"/>
      <name val="Arial Narrow"/>
      <family val="2"/>
    </font>
    <font>
      <sz val="12"/>
      <name val="Times New Roman"/>
      <family val="1"/>
    </font>
    <font>
      <sz val="12"/>
      <name val="????"/>
      <charset val="136"/>
    </font>
    <font>
      <sz val="12"/>
      <name val="Helv"/>
      <charset val="134"/>
    </font>
    <font>
      <sz val="12"/>
      <name val="EucrosiaUPC"/>
      <family val="1"/>
    </font>
    <font>
      <sz val="16"/>
      <name val="CordiaUPC"/>
      <family val="2"/>
    </font>
    <font>
      <sz val="11"/>
      <color theme="1"/>
      <name val="Tahoma"/>
      <family val="2"/>
      <scheme val="minor"/>
    </font>
    <font>
      <sz val="16"/>
      <color indexed="8"/>
      <name val="AngsanaUPC"/>
      <family val="1"/>
    </font>
    <font>
      <sz val="11"/>
      <color indexed="8"/>
      <name val="Tahoma"/>
      <family val="2"/>
    </font>
    <font>
      <sz val="16"/>
      <name val="CordiaUPC"/>
      <family val="2"/>
    </font>
    <font>
      <sz val="10"/>
      <color rgb="FF000000"/>
      <name val="Arial"/>
      <family val="2"/>
    </font>
    <font>
      <sz val="11"/>
      <color indexed="8"/>
      <name val="Tahoma"/>
      <family val="2"/>
    </font>
    <font>
      <sz val="10"/>
      <name val="Times New Roman"/>
      <family val="1"/>
    </font>
    <font>
      <sz val="12"/>
      <name val="Arial"/>
      <family val="2"/>
    </font>
    <font>
      <sz val="10"/>
      <color indexed="8"/>
      <name val="Arial"/>
      <family val="2"/>
    </font>
    <font>
      <b/>
      <sz val="14"/>
      <name val="AngsanaUPC"/>
      <family val="1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2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charset val="222"/>
    </font>
    <font>
      <sz val="7"/>
      <name val="Small Fonts"/>
      <charset val="134"/>
    </font>
    <font>
      <b/>
      <sz val="12"/>
      <name val="Tms Rmn"/>
      <charset val="134"/>
    </font>
    <font>
      <sz val="11"/>
      <color theme="1"/>
      <name val="Tahoma"/>
      <family val="2"/>
    </font>
    <font>
      <sz val="11"/>
      <color theme="1"/>
      <name val="Tahoma"/>
      <family val="2"/>
    </font>
    <font>
      <sz val="16"/>
      <color theme="1"/>
      <name val="AngsanaUPC"/>
      <family val="1"/>
    </font>
    <font>
      <sz val="14"/>
      <name val="Cordia New"/>
      <family val="2"/>
    </font>
    <font>
      <i/>
      <sz val="10"/>
      <color indexed="10"/>
      <name val="Futura Bk BT"/>
      <charset val="134"/>
    </font>
    <font>
      <sz val="10"/>
      <name val="Futura Bk BT"/>
      <charset val="134"/>
    </font>
    <font>
      <b/>
      <i/>
      <sz val="18"/>
      <color indexed="28"/>
      <name val="AngsanaUPC"/>
      <family val="1"/>
    </font>
    <font>
      <u/>
      <sz val="14"/>
      <color indexed="12"/>
      <name val="Cordia New"/>
      <family val="2"/>
    </font>
    <font>
      <u/>
      <sz val="14"/>
      <color indexed="36"/>
      <name val="Cordia New"/>
      <family val="2"/>
    </font>
    <font>
      <sz val="12"/>
      <name val="Tms Rmn"/>
      <charset val="134"/>
    </font>
    <font>
      <sz val="16"/>
      <name val="AngsanaUPC"/>
      <family val="1"/>
    </font>
    <font>
      <sz val="16"/>
      <name val="AngsanaUPC"/>
      <family val="1"/>
      <charset val="222"/>
    </font>
    <font>
      <b/>
      <sz val="16"/>
      <name val="AngsanaUPC"/>
      <family val="1"/>
    </font>
    <font>
      <b/>
      <sz val="16"/>
      <color theme="1"/>
      <name val="AngsanaUPC"/>
      <family val="1"/>
    </font>
    <font>
      <sz val="16"/>
      <color theme="1"/>
      <name val="AngsanaUPC"/>
      <family val="1"/>
    </font>
    <font>
      <u/>
      <sz val="16"/>
      <color theme="1"/>
      <name val="AngsanaUPC"/>
      <family val="1"/>
    </font>
    <font>
      <b/>
      <u val="singleAccounting"/>
      <sz val="16"/>
      <color theme="1"/>
      <name val="AngsanaUPC"/>
      <family val="1"/>
    </font>
    <font>
      <b/>
      <u/>
      <sz val="16"/>
      <color theme="1"/>
      <name val="AngsanaUPC"/>
      <family val="1"/>
    </font>
    <font>
      <sz val="14"/>
      <color theme="1"/>
      <name val="AngsanaUPC"/>
      <family val="1"/>
    </font>
    <font>
      <u val="singleAccounting"/>
      <sz val="16"/>
      <color theme="1"/>
      <name val="AngsanaUPC"/>
      <family val="1"/>
    </font>
    <font>
      <sz val="12"/>
      <color theme="1"/>
      <name val="AngsanaUPC"/>
      <family val="1"/>
    </font>
  </fonts>
  <fills count="1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rgb="FF000000"/>
      </left>
      <right/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double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hair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hair">
        <color auto="1"/>
      </left>
      <right/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</borders>
  <cellStyleXfs count="1493">
    <xf numFmtId="0" fontId="0" fillId="0" borderId="0"/>
    <xf numFmtId="18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>
      <alignment vertical="center"/>
    </xf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4" fontId="29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1" fontId="12" fillId="0" borderId="0" applyFont="0" applyFill="0" applyBorder="0" applyAlignment="0" applyProtection="0"/>
    <xf numFmtId="38" fontId="31" fillId="0" borderId="0" applyFont="0" applyFill="0" applyBorder="0" applyAlignment="0" applyProtection="0"/>
    <xf numFmtId="40" fontId="31" fillId="0" borderId="0" applyFont="0" applyFill="0" applyBorder="0" applyAlignment="0" applyProtection="0"/>
    <xf numFmtId="0" fontId="32" fillId="0" borderId="0"/>
    <xf numFmtId="0" fontId="33" fillId="0" borderId="0"/>
    <xf numFmtId="9" fontId="27" fillId="9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4" fillId="0" borderId="95" applyNumberFormat="0" applyFont="0" applyBorder="0" applyAlignment="0" applyProtection="0"/>
    <xf numFmtId="0" fontId="35" fillId="10" borderId="5">
      <alignment horizontal="centerContinuous" vertical="top"/>
    </xf>
    <xf numFmtId="0" fontId="27" fillId="0" borderId="0" applyFill="0" applyBorder="0" applyAlignment="0"/>
    <xf numFmtId="194" fontId="29" fillId="0" borderId="0" applyFill="0" applyBorder="0" applyAlignment="0"/>
    <xf numFmtId="0" fontId="36" fillId="0" borderId="0" applyFill="0" applyBorder="0" applyAlignment="0"/>
    <xf numFmtId="0" fontId="37" fillId="0" borderId="0" applyFill="0" applyBorder="0" applyAlignment="0"/>
    <xf numFmtId="0" fontId="37" fillId="0" borderId="0" applyFill="0" applyBorder="0" applyAlignment="0"/>
    <xf numFmtId="195" fontId="12" fillId="0" borderId="0" applyFill="0" applyBorder="0" applyAlignment="0"/>
    <xf numFmtId="196" fontId="30" fillId="0" borderId="0" applyFill="0" applyBorder="0" applyAlignment="0"/>
    <xf numFmtId="194" fontId="29" fillId="0" borderId="0" applyFill="0" applyBorder="0" applyAlignment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197" fontId="38" fillId="0" borderId="0"/>
    <xf numFmtId="38" fontId="39" fillId="0" borderId="0" applyFont="0" applyFill="0" applyBorder="0" applyAlignment="0" applyProtection="0"/>
    <xf numFmtId="195" fontId="1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0" fontId="3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98" fontId="4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9" fontId="47" fillId="0" borderId="0"/>
    <xf numFmtId="0" fontId="35" fillId="10" borderId="5">
      <alignment horizontal="centerContinuous" vertical="top"/>
    </xf>
    <xf numFmtId="194" fontId="2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200" fontId="47" fillId="0" borderId="0"/>
    <xf numFmtId="0" fontId="48" fillId="0" borderId="0" applyProtection="0"/>
    <xf numFmtId="14" fontId="49" fillId="0" borderId="0" applyFill="0" applyBorder="0" applyAlignment="0"/>
    <xf numFmtId="15" fontId="50" fillId="11" borderId="0">
      <alignment horizontal="centerContinuous"/>
    </xf>
    <xf numFmtId="201" fontId="47" fillId="0" borderId="0"/>
    <xf numFmtId="195" fontId="12" fillId="0" borderId="0" applyFill="0" applyBorder="0" applyAlignment="0"/>
    <xf numFmtId="194" fontId="29" fillId="0" borderId="0" applyFill="0" applyBorder="0" applyAlignment="0"/>
    <xf numFmtId="195" fontId="12" fillId="0" borderId="0" applyFill="0" applyBorder="0" applyAlignment="0"/>
    <xf numFmtId="196" fontId="30" fillId="0" borderId="0" applyFill="0" applyBorder="0" applyAlignment="0"/>
    <xf numFmtId="194" fontId="29" fillId="0" borderId="0" applyFill="0" applyBorder="0" applyAlignment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3" fontId="53" fillId="0" borderId="0" applyFont="0" applyFill="0" applyBorder="0" applyAlignment="0" applyProtection="0"/>
    <xf numFmtId="2" fontId="48" fillId="0" borderId="0" applyProtection="0"/>
    <xf numFmtId="38" fontId="54" fillId="10" borderId="0" applyNumberFormat="0" applyBorder="0" applyAlignment="0" applyProtection="0"/>
    <xf numFmtId="0" fontId="55" fillId="0" borderId="96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6" fillId="0" borderId="0" applyProtection="0"/>
    <xf numFmtId="0" fontId="55" fillId="0" borderId="0" applyProtection="0"/>
    <xf numFmtId="10" fontId="54" fillId="12" borderId="4" applyNumberFormat="0" applyBorder="0" applyAlignment="0" applyProtection="0"/>
    <xf numFmtId="195" fontId="12" fillId="0" borderId="0" applyFill="0" applyBorder="0" applyAlignment="0"/>
    <xf numFmtId="194" fontId="29" fillId="0" borderId="0" applyFill="0" applyBorder="0" applyAlignment="0"/>
    <xf numFmtId="195" fontId="12" fillId="0" borderId="0" applyFill="0" applyBorder="0" applyAlignment="0"/>
    <xf numFmtId="196" fontId="30" fillId="0" borderId="0" applyFill="0" applyBorder="0" applyAlignment="0"/>
    <xf numFmtId="194" fontId="29" fillId="0" borderId="0" applyFill="0" applyBorder="0" applyAlignment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3" fillId="0" borderId="0" applyFont="0" applyFill="0" applyBorder="0" applyAlignment="0" applyProtection="0"/>
    <xf numFmtId="37" fontId="58" fillId="0" borderId="0"/>
    <xf numFmtId="202" fontId="12" fillId="0" borderId="0"/>
    <xf numFmtId="0" fontId="59" fillId="0" borderId="0"/>
    <xf numFmtId="0" fontId="60" fillId="0" borderId="0"/>
    <xf numFmtId="0" fontId="60" fillId="0" borderId="0"/>
    <xf numFmtId="0" fontId="27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61" fillId="0" borderId="0"/>
    <xf numFmtId="0" fontId="27" fillId="0" borderId="0"/>
    <xf numFmtId="0" fontId="60" fillId="0" borderId="0"/>
    <xf numFmtId="0" fontId="17" fillId="0" borderId="0"/>
    <xf numFmtId="0" fontId="60" fillId="0" borderId="0"/>
    <xf numFmtId="0" fontId="27" fillId="0" borderId="0"/>
    <xf numFmtId="0" fontId="27" fillId="0" borderId="0"/>
    <xf numFmtId="0" fontId="17" fillId="0" borderId="0"/>
    <xf numFmtId="0" fontId="62" fillId="0" borderId="0"/>
    <xf numFmtId="0" fontId="27" fillId="0" borderId="0"/>
    <xf numFmtId="0" fontId="1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7" fillId="0" borderId="0"/>
    <xf numFmtId="0" fontId="27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44" fillId="0" borderId="0"/>
    <xf numFmtId="0" fontId="17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6" fillId="0" borderId="0"/>
    <xf numFmtId="0" fontId="61" fillId="0" borderId="0"/>
    <xf numFmtId="0" fontId="61" fillId="0" borderId="0"/>
    <xf numFmtId="0" fontId="27" fillId="0" borderId="0"/>
    <xf numFmtId="0" fontId="1" fillId="0" borderId="0"/>
    <xf numFmtId="0" fontId="2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3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0" fontId="53" fillId="0" borderId="0" applyFont="0" applyFill="0" applyBorder="0" applyAlignment="0" applyProtection="0"/>
    <xf numFmtId="195" fontId="12" fillId="0" borderId="0" applyFill="0" applyBorder="0" applyAlignment="0"/>
    <xf numFmtId="194" fontId="29" fillId="0" borderId="0" applyFill="0" applyBorder="0" applyAlignment="0"/>
    <xf numFmtId="195" fontId="12" fillId="0" borderId="0" applyFill="0" applyBorder="0" applyAlignment="0"/>
    <xf numFmtId="196" fontId="30" fillId="0" borderId="0" applyFill="0" applyBorder="0" applyAlignment="0"/>
    <xf numFmtId="194" fontId="29" fillId="0" borderId="0" applyFill="0" applyBorder="0" applyAlignment="0"/>
    <xf numFmtId="0" fontId="64" fillId="0" borderId="4">
      <alignment horizontal="center" vertical="center"/>
    </xf>
    <xf numFmtId="0" fontId="65" fillId="0" borderId="97" applyBorder="0">
      <alignment vertical="top"/>
      <protection locked="0"/>
    </xf>
    <xf numFmtId="0" fontId="66" fillId="9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9" fontId="49" fillId="0" borderId="0" applyFill="0" applyBorder="0" applyAlignment="0"/>
    <xf numFmtId="0" fontId="37" fillId="0" borderId="0" applyFill="0" applyBorder="0" applyAlignment="0"/>
    <xf numFmtId="0" fontId="37" fillId="0" borderId="0" applyFill="0" applyBorder="0" applyAlignment="0"/>
    <xf numFmtId="0" fontId="59" fillId="0" borderId="0"/>
    <xf numFmtId="203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" fontId="5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94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40" fillId="0" borderId="0"/>
    <xf numFmtId="0" fontId="44" fillId="0" borderId="0"/>
    <xf numFmtId="0" fontId="27" fillId="0" borderId="0"/>
    <xf numFmtId="0" fontId="27" fillId="0" borderId="0"/>
    <xf numFmtId="0" fontId="44" fillId="0" borderId="0"/>
    <xf numFmtId="0" fontId="44" fillId="0" borderId="0"/>
    <xf numFmtId="0" fontId="40" fillId="0" borderId="0"/>
    <xf numFmtId="0" fontId="27" fillId="0" borderId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205" fontId="36" fillId="0" borderId="0" applyFill="0" applyBorder="0" applyAlignment="0" applyProtection="0"/>
    <xf numFmtId="206" fontId="36" fillId="0" borderId="0" applyFill="0" applyBorder="0" applyAlignment="0" applyProtection="0"/>
    <xf numFmtId="207" fontId="36" fillId="0" borderId="0" applyFill="0" applyBorder="0" applyAlignment="0" applyProtection="0"/>
    <xf numFmtId="208" fontId="36" fillId="0" borderId="0" applyFill="0" applyBorder="0" applyAlignment="0" applyProtection="0"/>
    <xf numFmtId="0" fontId="36" fillId="0" borderId="0"/>
    <xf numFmtId="0" fontId="47" fillId="0" borderId="0"/>
    <xf numFmtId="37" fontId="69" fillId="0" borderId="0"/>
  </cellStyleXfs>
  <cellXfs count="1711">
    <xf numFmtId="0" fontId="0" fillId="0" borderId="0" xfId="0"/>
    <xf numFmtId="0" fontId="1" fillId="0" borderId="0" xfId="0" applyFont="1"/>
    <xf numFmtId="43" fontId="2" fillId="0" borderId="4" xfId="1466" applyFont="1" applyFill="1" applyBorder="1" applyAlignment="1">
      <alignment vertical="center"/>
    </xf>
    <xf numFmtId="43" fontId="2" fillId="0" borderId="7" xfId="1466" applyFont="1" applyFill="1" applyBorder="1" applyAlignment="1">
      <alignment vertical="center"/>
    </xf>
    <xf numFmtId="187" fontId="2" fillId="0" borderId="4" xfId="249" applyFont="1" applyFill="1" applyBorder="1" applyAlignment="1">
      <alignment vertical="top"/>
    </xf>
    <xf numFmtId="0" fontId="3" fillId="0" borderId="0" xfId="980" applyFont="1"/>
    <xf numFmtId="0" fontId="4" fillId="0" borderId="0" xfId="980" applyFont="1" applyAlignment="1">
      <alignment vertical="center"/>
    </xf>
    <xf numFmtId="0" fontId="4" fillId="0" borderId="0" xfId="980" applyFont="1" applyAlignment="1">
      <alignment vertical="top"/>
    </xf>
    <xf numFmtId="0" fontId="4" fillId="0" borderId="0" xfId="888" applyFont="1" applyAlignment="1">
      <alignment vertical="top"/>
    </xf>
    <xf numFmtId="0" fontId="4" fillId="0" borderId="0" xfId="980" applyFont="1" applyAlignment="1">
      <alignment horizontal="center"/>
    </xf>
    <xf numFmtId="0" fontId="4" fillId="0" borderId="0" xfId="980" applyFont="1"/>
    <xf numFmtId="210" fontId="4" fillId="0" borderId="0" xfId="342" applyNumberFormat="1" applyFont="1" applyFill="1" applyAlignment="1">
      <alignment horizontal="center"/>
    </xf>
    <xf numFmtId="187" fontId="4" fillId="0" borderId="0" xfId="342" applyNumberFormat="1" applyFont="1" applyFill="1"/>
    <xf numFmtId="0" fontId="4" fillId="0" borderId="0" xfId="980" applyFont="1" applyAlignment="1">
      <alignment horizontal="left"/>
    </xf>
    <xf numFmtId="0" fontId="3" fillId="0" borderId="0" xfId="980" applyFont="1" applyAlignment="1">
      <alignment vertical="center"/>
    </xf>
    <xf numFmtId="0" fontId="3" fillId="0" borderId="0" xfId="980" applyFont="1" applyAlignment="1">
      <alignment horizontal="center" vertical="center"/>
    </xf>
    <xf numFmtId="187" fontId="3" fillId="0" borderId="0" xfId="1" applyFont="1" applyFill="1" applyAlignment="1">
      <alignment vertical="center"/>
    </xf>
    <xf numFmtId="211" fontId="3" fillId="0" borderId="0" xfId="980" applyNumberFormat="1" applyFont="1" applyAlignment="1">
      <alignment vertical="top"/>
    </xf>
    <xf numFmtId="211" fontId="3" fillId="0" borderId="0" xfId="980" applyNumberFormat="1" applyFont="1" applyAlignment="1">
      <alignment horizontal="right" vertical="top"/>
    </xf>
    <xf numFmtId="0" fontId="3" fillId="0" borderId="0" xfId="980" applyFont="1" applyAlignment="1">
      <alignment vertical="top"/>
    </xf>
    <xf numFmtId="187" fontId="3" fillId="0" borderId="0" xfId="1" applyFont="1" applyFill="1" applyAlignment="1">
      <alignment vertical="top"/>
    </xf>
    <xf numFmtId="211" fontId="3" fillId="0" borderId="33" xfId="980" applyNumberFormat="1" applyFont="1" applyBorder="1" applyAlignment="1">
      <alignment vertical="top"/>
    </xf>
    <xf numFmtId="211" fontId="3" fillId="0" borderId="33" xfId="980" applyNumberFormat="1" applyFont="1" applyBorder="1" applyAlignment="1">
      <alignment horizontal="left" vertical="top" indent="2"/>
    </xf>
    <xf numFmtId="211" fontId="3" fillId="0" borderId="33" xfId="980" applyNumberFormat="1" applyFont="1" applyBorder="1" applyAlignment="1">
      <alignment horizontal="right" vertical="top"/>
    </xf>
    <xf numFmtId="0" fontId="3" fillId="0" borderId="33" xfId="980" applyFont="1" applyBorder="1" applyAlignment="1">
      <alignment vertical="top"/>
    </xf>
    <xf numFmtId="187" fontId="3" fillId="0" borderId="33" xfId="1" applyFont="1" applyFill="1" applyBorder="1" applyAlignment="1">
      <alignment vertical="top"/>
    </xf>
    <xf numFmtId="187" fontId="3" fillId="0" borderId="4" xfId="342" applyNumberFormat="1" applyFont="1" applyFill="1" applyBorder="1" applyAlignment="1" applyProtection="1">
      <alignment horizontal="center" vertical="top"/>
      <protection locked="0"/>
    </xf>
    <xf numFmtId="187" fontId="3" fillId="0" borderId="4" xfId="342" applyNumberFormat="1" applyFont="1" applyFill="1" applyBorder="1" applyAlignment="1">
      <alignment horizontal="center" vertical="top"/>
    </xf>
    <xf numFmtId="187" fontId="3" fillId="0" borderId="4" xfId="342" applyNumberFormat="1" applyFont="1" applyFill="1" applyBorder="1"/>
    <xf numFmtId="187" fontId="3" fillId="0" borderId="4" xfId="342" applyNumberFormat="1" applyFont="1" applyFill="1" applyBorder="1" applyAlignment="1">
      <alignment vertical="top"/>
    </xf>
    <xf numFmtId="187" fontId="5" fillId="0" borderId="4" xfId="342" applyNumberFormat="1" applyFont="1" applyFill="1" applyBorder="1" applyAlignment="1" applyProtection="1">
      <alignment horizontal="center" vertical="top"/>
      <protection locked="0"/>
    </xf>
    <xf numFmtId="187" fontId="5" fillId="0" borderId="4" xfId="342" applyNumberFormat="1" applyFont="1" applyFill="1" applyBorder="1" applyAlignment="1">
      <alignment horizontal="center" vertical="top"/>
    </xf>
    <xf numFmtId="187" fontId="5" fillId="0" borderId="4" xfId="342" applyNumberFormat="1" applyFont="1" applyFill="1" applyBorder="1"/>
    <xf numFmtId="187" fontId="5" fillId="0" borderId="4" xfId="342" applyNumberFormat="1" applyFont="1" applyFill="1" applyBorder="1" applyAlignment="1">
      <alignment vertical="top"/>
    </xf>
    <xf numFmtId="187" fontId="6" fillId="0" borderId="4" xfId="342" applyNumberFormat="1" applyFont="1" applyFill="1" applyBorder="1" applyAlignment="1">
      <alignment horizontal="center" vertical="top"/>
    </xf>
    <xf numFmtId="187" fontId="6" fillId="0" borderId="4" xfId="342" applyNumberFormat="1" applyFont="1" applyFill="1" applyBorder="1"/>
    <xf numFmtId="187" fontId="6" fillId="0" borderId="4" xfId="1" applyFont="1" applyFill="1" applyBorder="1" applyAlignment="1">
      <alignment vertical="top"/>
    </xf>
    <xf numFmtId="0" fontId="3" fillId="0" borderId="38" xfId="980" applyFont="1" applyBorder="1" applyAlignment="1">
      <alignment horizontal="center" vertical="center"/>
    </xf>
    <xf numFmtId="187" fontId="3" fillId="0" borderId="38" xfId="1" applyFont="1" applyFill="1" applyBorder="1" applyAlignment="1">
      <alignment horizontal="left" vertical="center"/>
    </xf>
    <xf numFmtId="0" fontId="7" fillId="0" borderId="0" xfId="1471" applyFont="1"/>
    <xf numFmtId="0" fontId="7" fillId="0" borderId="0" xfId="869" applyFont="1"/>
    <xf numFmtId="43" fontId="3" fillId="0" borderId="0" xfId="1467" applyFont="1" applyFill="1" applyBorder="1" applyAlignment="1">
      <alignment vertical="center"/>
    </xf>
    <xf numFmtId="43" fontId="1" fillId="0" borderId="0" xfId="467" applyFont="1" applyFill="1" applyBorder="1" applyAlignment="1">
      <alignment horizontal="left"/>
    </xf>
    <xf numFmtId="187" fontId="4" fillId="0" borderId="0" xfId="1" applyFont="1" applyFill="1" applyAlignment="1">
      <alignment horizontal="right" vertical="center"/>
    </xf>
    <xf numFmtId="0" fontId="1" fillId="0" borderId="0" xfId="1471" applyFont="1"/>
    <xf numFmtId="43" fontId="7" fillId="0" borderId="0" xfId="467" applyFont="1" applyFill="1"/>
    <xf numFmtId="4" fontId="4" fillId="0" borderId="0" xfId="869" applyNumberFormat="1" applyFont="1" applyAlignment="1">
      <alignment vertical="center"/>
    </xf>
    <xf numFmtId="43" fontId="1" fillId="0" borderId="0" xfId="467" applyFont="1" applyFill="1" applyBorder="1" applyAlignment="1">
      <alignment horizontal="center"/>
    </xf>
    <xf numFmtId="0" fontId="1" fillId="0" borderId="0" xfId="1473" applyFont="1"/>
    <xf numFmtId="43" fontId="4" fillId="0" borderId="0" xfId="1467" applyFont="1" applyFill="1" applyBorder="1" applyAlignment="1">
      <alignment vertical="center"/>
    </xf>
    <xf numFmtId="187" fontId="4" fillId="0" borderId="0" xfId="1" applyFont="1" applyFill="1" applyAlignment="1">
      <alignment vertical="center"/>
    </xf>
    <xf numFmtId="187" fontId="4" fillId="0" borderId="0" xfId="292" applyFont="1" applyFill="1" applyBorder="1" applyAlignment="1">
      <alignment horizontal="center" vertical="center"/>
    </xf>
    <xf numFmtId="0" fontId="4" fillId="0" borderId="0" xfId="1475" applyFont="1" applyAlignment="1">
      <alignment horizontal="left" vertical="center"/>
    </xf>
    <xf numFmtId="43" fontId="4" fillId="0" borderId="0" xfId="119" applyFont="1" applyFill="1" applyBorder="1" applyAlignment="1">
      <alignment horizontal="left" vertical="center"/>
    </xf>
    <xf numFmtId="0" fontId="3" fillId="0" borderId="0" xfId="980" applyFont="1" applyAlignment="1">
      <alignment horizontal="right" vertical="center"/>
    </xf>
    <xf numFmtId="0" fontId="4" fillId="0" borderId="0" xfId="980" applyFont="1" applyAlignment="1">
      <alignment horizontal="center" vertical="center"/>
    </xf>
    <xf numFmtId="0" fontId="4" fillId="0" borderId="0" xfId="980" applyFont="1" applyAlignment="1">
      <alignment horizontal="right" vertical="center"/>
    </xf>
    <xf numFmtId="0" fontId="4" fillId="0" borderId="0" xfId="980" applyFont="1" applyAlignment="1">
      <alignment horizontal="right" vertical="top"/>
    </xf>
    <xf numFmtId="187" fontId="3" fillId="0" borderId="34" xfId="1" applyFont="1" applyFill="1" applyBorder="1" applyAlignment="1">
      <alignment horizontal="center" vertical="center" wrapText="1"/>
    </xf>
    <xf numFmtId="187" fontId="6" fillId="0" borderId="4" xfId="342" applyNumberFormat="1" applyFont="1" applyFill="1" applyBorder="1" applyAlignment="1">
      <alignment vertical="top"/>
    </xf>
    <xf numFmtId="43" fontId="4" fillId="0" borderId="4" xfId="464" applyFont="1" applyFill="1" applyBorder="1" applyAlignment="1">
      <alignment vertical="top"/>
    </xf>
    <xf numFmtId="43" fontId="4" fillId="0" borderId="0" xfId="1" applyNumberFormat="1" applyFont="1" applyFill="1" applyBorder="1" applyAlignment="1">
      <alignment horizontal="left" vertical="top"/>
    </xf>
    <xf numFmtId="0" fontId="3" fillId="0" borderId="0" xfId="896" applyFont="1"/>
    <xf numFmtId="0" fontId="3" fillId="0" borderId="0" xfId="896" applyFont="1" applyAlignment="1">
      <alignment vertical="center"/>
    </xf>
    <xf numFmtId="43" fontId="4" fillId="0" borderId="0" xfId="546" applyFont="1" applyFill="1" applyAlignment="1">
      <alignment vertical="center"/>
    </xf>
    <xf numFmtId="0" fontId="4" fillId="0" borderId="0" xfId="896" applyFont="1" applyAlignment="1">
      <alignment vertical="center"/>
    </xf>
    <xf numFmtId="0" fontId="3" fillId="0" borderId="0" xfId="980" applyFont="1" applyAlignment="1">
      <alignment horizontal="left"/>
    </xf>
    <xf numFmtId="0" fontId="4" fillId="0" borderId="0" xfId="0" applyFont="1"/>
    <xf numFmtId="0" fontId="3" fillId="0" borderId="0" xfId="980" applyFont="1" applyAlignment="1">
      <alignment horizontal="left" vertical="center"/>
    </xf>
    <xf numFmtId="0" fontId="4" fillId="0" borderId="33" xfId="0" applyFont="1" applyBorder="1"/>
    <xf numFmtId="187" fontId="7" fillId="0" borderId="5" xfId="1" applyFont="1" applyFill="1" applyBorder="1" applyAlignment="1">
      <alignment horizontal="center" vertical="center" wrapText="1"/>
    </xf>
    <xf numFmtId="0" fontId="7" fillId="0" borderId="4" xfId="980" applyFont="1" applyBorder="1" applyAlignment="1">
      <alignment horizontal="center" vertical="center" wrapText="1"/>
    </xf>
    <xf numFmtId="43" fontId="3" fillId="0" borderId="4" xfId="546" applyFont="1" applyFill="1" applyBorder="1" applyAlignment="1">
      <alignment horizontal="center" vertical="center"/>
    </xf>
    <xf numFmtId="0" fontId="3" fillId="0" borderId="4" xfId="980" applyFont="1" applyBorder="1" applyAlignment="1">
      <alignment horizontal="center" vertical="center" wrapText="1"/>
    </xf>
    <xf numFmtId="0" fontId="3" fillId="0" borderId="4" xfId="980" applyFont="1" applyBorder="1" applyAlignment="1">
      <alignment horizontal="left" vertical="center" wrapText="1"/>
    </xf>
    <xf numFmtId="43" fontId="4" fillId="0" borderId="4" xfId="546" applyFont="1" applyFill="1" applyBorder="1" applyAlignment="1">
      <alignment horizontal="center"/>
    </xf>
    <xf numFmtId="0" fontId="4" fillId="0" borderId="4" xfId="1479" applyFont="1" applyBorder="1" applyAlignment="1">
      <alignment horizontal="center" vertical="center"/>
    </xf>
    <xf numFmtId="0" fontId="4" fillId="0" borderId="4" xfId="980" applyFont="1" applyBorder="1" applyAlignment="1">
      <alignment horizontal="center"/>
    </xf>
    <xf numFmtId="0" fontId="4" fillId="0" borderId="4" xfId="980" applyFont="1" applyBorder="1"/>
    <xf numFmtId="43" fontId="4" fillId="0" borderId="4" xfId="546" applyFont="1" applyFill="1" applyBorder="1" applyAlignment="1">
      <alignment vertical="center"/>
    </xf>
    <xf numFmtId="0" fontId="3" fillId="0" borderId="10" xfId="980" applyFont="1" applyBorder="1" applyAlignment="1">
      <alignment horizontal="center" vertical="center"/>
    </xf>
    <xf numFmtId="0" fontId="3" fillId="0" borderId="10" xfId="896" applyFont="1" applyBorder="1" applyAlignment="1">
      <alignment horizontal="right" vertical="center" wrapText="1"/>
    </xf>
    <xf numFmtId="43" fontId="3" fillId="0" borderId="10" xfId="546" applyFont="1" applyFill="1" applyBorder="1" applyAlignment="1">
      <alignment vertical="center"/>
    </xf>
    <xf numFmtId="0" fontId="4" fillId="0" borderId="4" xfId="980" applyFont="1" applyBorder="1" applyAlignment="1">
      <alignment horizontal="center" vertical="center"/>
    </xf>
    <xf numFmtId="0" fontId="4" fillId="0" borderId="4" xfId="896" applyFont="1" applyBorder="1" applyAlignment="1">
      <alignment vertical="center" wrapText="1"/>
    </xf>
    <xf numFmtId="0" fontId="4" fillId="0" borderId="34" xfId="980" applyFont="1" applyBorder="1" applyAlignment="1">
      <alignment horizontal="center"/>
    </xf>
    <xf numFmtId="0" fontId="4" fillId="0" borderId="34" xfId="980" applyFont="1" applyBorder="1" applyAlignment="1">
      <alignment wrapText="1"/>
    </xf>
    <xf numFmtId="187" fontId="4" fillId="0" borderId="34" xfId="342" applyNumberFormat="1" applyFont="1" applyFill="1" applyBorder="1" applyAlignment="1">
      <alignment shrinkToFit="1"/>
    </xf>
    <xf numFmtId="0" fontId="10" fillId="0" borderId="38" xfId="980" applyFont="1" applyBorder="1" applyAlignment="1">
      <alignment horizontal="center" vertical="center"/>
    </xf>
    <xf numFmtId="187" fontId="3" fillId="0" borderId="38" xfId="980" applyNumberFormat="1" applyFont="1" applyBorder="1" applyAlignment="1">
      <alignment vertical="center"/>
    </xf>
    <xf numFmtId="187" fontId="10" fillId="0" borderId="38" xfId="980" applyNumberFormat="1" applyFont="1" applyBorder="1" applyAlignment="1">
      <alignment vertical="center" shrinkToFit="1"/>
    </xf>
    <xf numFmtId="0" fontId="4" fillId="0" borderId="0" xfId="896" applyFont="1" applyAlignment="1">
      <alignment vertical="center" wrapText="1"/>
    </xf>
    <xf numFmtId="43" fontId="4" fillId="0" borderId="0" xfId="546" applyFont="1" applyFill="1" applyBorder="1" applyAlignment="1">
      <alignment vertical="center"/>
    </xf>
    <xf numFmtId="187" fontId="4" fillId="0" borderId="0" xfId="1" applyFont="1" applyFill="1" applyBorder="1" applyAlignment="1">
      <alignment vertical="center"/>
    </xf>
    <xf numFmtId="187" fontId="4" fillId="0" borderId="0" xfId="342" applyNumberFormat="1" applyFont="1" applyFill="1" applyBorder="1" applyAlignment="1">
      <alignment horizontal="center" vertical="center"/>
    </xf>
    <xf numFmtId="0" fontId="4" fillId="0" borderId="0" xfId="980" applyFont="1" applyAlignment="1">
      <alignment horizontal="left" vertical="center"/>
    </xf>
    <xf numFmtId="0" fontId="4" fillId="0" borderId="0" xfId="980" applyFont="1" applyAlignment="1">
      <alignment horizontal="left" vertical="center" wrapText="1"/>
    </xf>
    <xf numFmtId="187" fontId="4" fillId="0" borderId="0" xfId="1" applyFont="1" applyFill="1" applyAlignment="1">
      <alignment horizontal="left" vertical="center" wrapText="1"/>
    </xf>
    <xf numFmtId="187" fontId="4" fillId="0" borderId="0" xfId="1" applyFont="1" applyFill="1" applyAlignment="1">
      <alignment horizontal="center" vertical="center" wrapText="1"/>
    </xf>
    <xf numFmtId="0" fontId="3" fillId="0" borderId="0" xfId="980" applyFont="1" applyAlignment="1">
      <alignment vertical="center" wrapText="1"/>
    </xf>
    <xf numFmtId="0" fontId="4" fillId="0" borderId="0" xfId="980" applyFont="1" applyAlignment="1">
      <alignment horizontal="left" vertical="center" indent="1"/>
    </xf>
    <xf numFmtId="187" fontId="4" fillId="0" borderId="0" xfId="1" applyFont="1" applyFill="1" applyAlignment="1">
      <alignment vertical="top"/>
    </xf>
    <xf numFmtId="0" fontId="4" fillId="0" borderId="0" xfId="980" applyFont="1" applyAlignment="1">
      <alignment horizontal="left" vertical="top" indent="1"/>
    </xf>
    <xf numFmtId="187" fontId="4" fillId="0" borderId="0" xfId="1" applyFont="1" applyFill="1"/>
    <xf numFmtId="187" fontId="11" fillId="0" borderId="0" xfId="1" applyFont="1" applyFill="1" applyAlignment="1">
      <alignment vertical="center"/>
    </xf>
    <xf numFmtId="0" fontId="4" fillId="0" borderId="39" xfId="980" applyFont="1" applyBorder="1" applyAlignment="1">
      <alignment horizontal="center" vertical="center"/>
    </xf>
    <xf numFmtId="0" fontId="4" fillId="0" borderId="9" xfId="896" applyFont="1" applyBorder="1" applyAlignment="1">
      <alignment vertical="center" wrapText="1"/>
    </xf>
    <xf numFmtId="43" fontId="4" fillId="0" borderId="7" xfId="546" applyFont="1" applyFill="1" applyBorder="1" applyAlignment="1">
      <alignment vertical="center"/>
    </xf>
    <xf numFmtId="43" fontId="4" fillId="0" borderId="8" xfId="546" applyFont="1" applyFill="1" applyBorder="1" applyAlignment="1">
      <alignment vertical="center"/>
    </xf>
    <xf numFmtId="0" fontId="4" fillId="0" borderId="40" xfId="980" applyFont="1" applyBorder="1" applyAlignment="1">
      <alignment horizontal="center" vertical="center"/>
    </xf>
    <xf numFmtId="0" fontId="4" fillId="0" borderId="13" xfId="896" applyFont="1" applyBorder="1" applyAlignment="1">
      <alignment vertical="center" wrapText="1"/>
    </xf>
    <xf numFmtId="43" fontId="4" fillId="0" borderId="11" xfId="546" applyFont="1" applyFill="1" applyBorder="1" applyAlignment="1">
      <alignment vertical="center"/>
    </xf>
    <xf numFmtId="43" fontId="4" fillId="0" borderId="12" xfId="546" applyFont="1" applyFill="1" applyBorder="1" applyAlignment="1">
      <alignment vertical="center"/>
    </xf>
    <xf numFmtId="0" fontId="3" fillId="0" borderId="0" xfId="980" applyFont="1" applyAlignment="1">
      <alignment horizontal="left" vertical="center" wrapText="1"/>
    </xf>
    <xf numFmtId="0" fontId="4" fillId="0" borderId="0" xfId="980" applyFont="1" applyAlignment="1">
      <alignment horizontal="center" vertical="center" wrapText="1"/>
    </xf>
    <xf numFmtId="0" fontId="4" fillId="0" borderId="0" xfId="980" applyFont="1" applyAlignment="1">
      <alignment horizontal="left" wrapText="1"/>
    </xf>
    <xf numFmtId="0" fontId="4" fillId="0" borderId="33" xfId="980" applyFont="1" applyBorder="1" applyAlignment="1">
      <alignment horizontal="left" vertical="center"/>
    </xf>
    <xf numFmtId="3" fontId="3" fillId="0" borderId="4" xfId="498" applyNumberFormat="1" applyFont="1" applyFill="1" applyBorder="1" applyAlignment="1">
      <alignment horizontal="center" vertical="center"/>
    </xf>
    <xf numFmtId="4" fontId="3" fillId="0" borderId="5" xfId="969" applyNumberFormat="1" applyFont="1" applyBorder="1" applyAlignment="1" applyProtection="1">
      <alignment horizontal="left" vertical="center"/>
      <protection locked="0"/>
    </xf>
    <xf numFmtId="0" fontId="3" fillId="0" borderId="4" xfId="980" applyFont="1" applyBorder="1" applyAlignment="1">
      <alignment horizontal="center" vertical="center"/>
    </xf>
    <xf numFmtId="4" fontId="4" fillId="0" borderId="6" xfId="498" applyNumberFormat="1" applyFont="1" applyFill="1" applyBorder="1" applyAlignment="1">
      <alignment vertical="top"/>
    </xf>
    <xf numFmtId="187" fontId="4" fillId="0" borderId="4" xfId="1" applyFont="1" applyFill="1" applyBorder="1" applyAlignment="1">
      <alignment horizontal="center" vertical="top"/>
    </xf>
    <xf numFmtId="43" fontId="4" fillId="0" borderId="4" xfId="1466" applyFont="1" applyFill="1" applyBorder="1" applyAlignment="1">
      <alignment vertical="top"/>
    </xf>
    <xf numFmtId="0" fontId="4" fillId="0" borderId="4" xfId="979" applyFont="1" applyBorder="1" applyAlignment="1">
      <alignment horizontal="center" vertical="top"/>
    </xf>
    <xf numFmtId="0" fontId="4" fillId="0" borderId="5" xfId="888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187" fontId="4" fillId="0" borderId="6" xfId="249" applyFont="1" applyFill="1" applyBorder="1" applyAlignment="1">
      <alignment horizontal="center" vertical="top"/>
    </xf>
    <xf numFmtId="43" fontId="4" fillId="0" borderId="4" xfId="464" applyFont="1" applyFill="1" applyBorder="1" applyAlignment="1">
      <alignment horizontal="center" vertical="top"/>
    </xf>
    <xf numFmtId="187" fontId="4" fillId="0" borderId="4" xfId="249" applyFont="1" applyFill="1" applyBorder="1" applyAlignment="1">
      <alignment vertical="top"/>
    </xf>
    <xf numFmtId="187" fontId="1" fillId="0" borderId="4" xfId="1" applyFont="1" applyFill="1" applyBorder="1" applyAlignment="1">
      <alignment vertical="top"/>
    </xf>
    <xf numFmtId="4" fontId="3" fillId="0" borderId="12" xfId="969" applyNumberFormat="1" applyFont="1" applyBorder="1" applyAlignment="1" applyProtection="1">
      <alignment horizontal="left" vertical="top"/>
      <protection locked="0"/>
    </xf>
    <xf numFmtId="4" fontId="4" fillId="0" borderId="13" xfId="498" applyNumberFormat="1" applyFont="1" applyFill="1" applyBorder="1" applyAlignment="1">
      <alignment vertical="top"/>
    </xf>
    <xf numFmtId="187" fontId="4" fillId="0" borderId="11" xfId="1" applyFont="1" applyFill="1" applyBorder="1" applyAlignment="1">
      <alignment horizontal="center" vertical="top"/>
    </xf>
    <xf numFmtId="187" fontId="4" fillId="0" borderId="11" xfId="292" applyFont="1" applyFill="1" applyBorder="1" applyAlignment="1">
      <alignment horizontal="center" vertical="center" wrapText="1"/>
    </xf>
    <xf numFmtId="43" fontId="4" fillId="0" borderId="11" xfId="1466" applyFont="1" applyFill="1" applyBorder="1" applyAlignment="1">
      <alignment vertical="top"/>
    </xf>
    <xf numFmtId="4" fontId="4" fillId="0" borderId="42" xfId="498" applyNumberFormat="1" applyFont="1" applyFill="1" applyBorder="1" applyAlignment="1">
      <alignment vertical="top"/>
    </xf>
    <xf numFmtId="187" fontId="4" fillId="0" borderId="34" xfId="1" applyFont="1" applyFill="1" applyBorder="1" applyAlignment="1">
      <alignment horizontal="center" vertical="top"/>
    </xf>
    <xf numFmtId="43" fontId="4" fillId="0" borderId="34" xfId="1466" applyFont="1" applyFill="1" applyBorder="1" applyAlignment="1">
      <alignment vertical="top"/>
    </xf>
    <xf numFmtId="0" fontId="3" fillId="0" borderId="30" xfId="980" applyFont="1" applyBorder="1" applyAlignment="1">
      <alignment horizontal="center" vertical="center"/>
    </xf>
    <xf numFmtId="3" fontId="3" fillId="0" borderId="31" xfId="982" applyNumberFormat="1" applyFont="1" applyBorder="1" applyAlignment="1">
      <alignment vertical="center"/>
    </xf>
    <xf numFmtId="3" fontId="3" fillId="0" borderId="32" xfId="982" applyNumberFormat="1" applyFont="1" applyBorder="1" applyAlignment="1">
      <alignment horizontal="center" vertical="center"/>
    </xf>
    <xf numFmtId="187" fontId="3" fillId="0" borderId="30" xfId="292" applyFont="1" applyFill="1" applyBorder="1" applyAlignment="1">
      <alignment horizontal="left" vertical="center"/>
    </xf>
    <xf numFmtId="43" fontId="3" fillId="0" borderId="30" xfId="498" applyFont="1" applyFill="1" applyBorder="1" applyAlignment="1">
      <alignment vertical="center"/>
    </xf>
    <xf numFmtId="3" fontId="3" fillId="0" borderId="7" xfId="498" applyNumberFormat="1" applyFont="1" applyFill="1" applyBorder="1" applyAlignment="1">
      <alignment horizontal="center" vertical="center"/>
    </xf>
    <xf numFmtId="4" fontId="3" fillId="0" borderId="8" xfId="969" applyNumberFormat="1" applyFont="1" applyBorder="1" applyAlignment="1" applyProtection="1">
      <alignment horizontal="left" vertical="top"/>
      <protection locked="0"/>
    </xf>
    <xf numFmtId="0" fontId="3" fillId="0" borderId="42" xfId="980" applyFont="1" applyBorder="1" applyAlignment="1">
      <alignment vertical="center"/>
    </xf>
    <xf numFmtId="187" fontId="3" fillId="0" borderId="34" xfId="1" applyFont="1" applyFill="1" applyBorder="1" applyAlignment="1">
      <alignment horizontal="left" vertical="center" wrapText="1"/>
    </xf>
    <xf numFmtId="187" fontId="4" fillId="0" borderId="30" xfId="1" applyFont="1" applyFill="1" applyBorder="1" applyAlignment="1">
      <alignment horizontal="left" vertical="center"/>
    </xf>
    <xf numFmtId="187" fontId="4" fillId="0" borderId="30" xfId="292" applyFont="1" applyFill="1" applyBorder="1" applyAlignment="1">
      <alignment horizontal="center" vertical="center"/>
    </xf>
    <xf numFmtId="187" fontId="4" fillId="0" borderId="30" xfId="292" applyFont="1" applyFill="1" applyBorder="1" applyAlignment="1">
      <alignment horizontal="left" vertical="center"/>
    </xf>
    <xf numFmtId="3" fontId="3" fillId="0" borderId="27" xfId="498" applyNumberFormat="1" applyFont="1" applyFill="1" applyBorder="1" applyAlignment="1">
      <alignment horizontal="center" vertical="center"/>
    </xf>
    <xf numFmtId="4" fontId="3" fillId="0" borderId="28" xfId="969" applyNumberFormat="1" applyFont="1" applyBorder="1" applyAlignment="1" applyProtection="1">
      <alignment horizontal="left" vertical="top"/>
      <protection locked="0"/>
    </xf>
    <xf numFmtId="0" fontId="3" fillId="0" borderId="29" xfId="980" applyFont="1" applyBorder="1" applyAlignment="1">
      <alignment vertical="center"/>
    </xf>
    <xf numFmtId="187" fontId="3" fillId="0" borderId="27" xfId="1" applyFont="1" applyFill="1" applyBorder="1" applyAlignment="1">
      <alignment horizontal="left" vertical="center" wrapText="1"/>
    </xf>
    <xf numFmtId="187" fontId="3" fillId="0" borderId="27" xfId="1" applyFont="1" applyFill="1" applyBorder="1" applyAlignment="1">
      <alignment horizontal="center" vertical="center" wrapText="1"/>
    </xf>
    <xf numFmtId="209" fontId="3" fillId="0" borderId="7" xfId="498" applyNumberFormat="1" applyFont="1" applyFill="1" applyBorder="1" applyAlignment="1">
      <alignment horizontal="center" vertical="center"/>
    </xf>
    <xf numFmtId="209" fontId="3" fillId="0" borderId="11" xfId="498" applyNumberFormat="1" applyFont="1" applyFill="1" applyBorder="1" applyAlignment="1">
      <alignment horizontal="center" vertical="center"/>
    </xf>
    <xf numFmtId="43" fontId="4" fillId="0" borderId="11" xfId="1466" applyFont="1" applyFill="1" applyBorder="1" applyAlignment="1">
      <alignment horizontal="center" vertical="top"/>
    </xf>
    <xf numFmtId="0" fontId="4" fillId="0" borderId="11" xfId="980" applyFont="1" applyBorder="1" applyAlignment="1">
      <alignment horizontal="center" vertical="center"/>
    </xf>
    <xf numFmtId="4" fontId="4" fillId="0" borderId="12" xfId="969" applyNumberFormat="1" applyFont="1" applyBorder="1" applyAlignment="1" applyProtection="1">
      <alignment horizontal="center" vertical="top"/>
      <protection locked="0"/>
    </xf>
    <xf numFmtId="43" fontId="4" fillId="0" borderId="11" xfId="498" applyFont="1" applyFill="1" applyBorder="1" applyAlignment="1">
      <alignment vertical="top"/>
    </xf>
    <xf numFmtId="3" fontId="3" fillId="0" borderId="11" xfId="498" applyNumberFormat="1" applyFont="1" applyFill="1" applyBorder="1" applyAlignment="1">
      <alignment horizontal="center" vertical="center"/>
    </xf>
    <xf numFmtId="187" fontId="4" fillId="0" borderId="11" xfId="292" applyFont="1" applyFill="1" applyBorder="1" applyAlignment="1">
      <alignment horizontal="left" vertical="center" wrapText="1"/>
    </xf>
    <xf numFmtId="187" fontId="4" fillId="0" borderId="0" xfId="292" applyFont="1" applyFill="1" applyBorder="1" applyAlignment="1">
      <alignment horizontal="left" vertical="center"/>
    </xf>
    <xf numFmtId="187" fontId="3" fillId="0" borderId="7" xfId="1" applyFont="1" applyFill="1" applyBorder="1" applyAlignment="1">
      <alignment horizontal="left" vertical="center" wrapText="1"/>
    </xf>
    <xf numFmtId="43" fontId="4" fillId="0" borderId="11" xfId="498" applyFont="1" applyFill="1" applyBorder="1" applyAlignment="1">
      <alignment horizontal="center" vertical="top"/>
    </xf>
    <xf numFmtId="0" fontId="4" fillId="0" borderId="12" xfId="980" applyFont="1" applyBorder="1" applyAlignment="1">
      <alignment horizontal="center" vertical="center"/>
    </xf>
    <xf numFmtId="0" fontId="4" fillId="0" borderId="13" xfId="980" applyFont="1" applyBorder="1" applyAlignment="1">
      <alignment horizontal="left" vertical="center"/>
    </xf>
    <xf numFmtId="187" fontId="4" fillId="0" borderId="11" xfId="1" applyFont="1" applyFill="1" applyBorder="1" applyAlignment="1">
      <alignment horizontal="left" vertical="center" wrapText="1"/>
    </xf>
    <xf numFmtId="187" fontId="4" fillId="0" borderId="27" xfId="1" applyFont="1" applyFill="1" applyBorder="1" applyAlignment="1">
      <alignment horizontal="left" vertical="center" wrapText="1"/>
    </xf>
    <xf numFmtId="187" fontId="4" fillId="0" borderId="27" xfId="1" applyFont="1" applyFill="1" applyBorder="1" applyAlignment="1">
      <alignment horizontal="center" vertical="center" wrapText="1"/>
    </xf>
    <xf numFmtId="0" fontId="3" fillId="0" borderId="9" xfId="980" applyFont="1" applyBorder="1" applyAlignment="1">
      <alignment vertical="center"/>
    </xf>
    <xf numFmtId="187" fontId="4" fillId="0" borderId="7" xfId="1" applyFont="1" applyFill="1" applyBorder="1" applyAlignment="1">
      <alignment horizontal="left" vertical="center" wrapText="1"/>
    </xf>
    <xf numFmtId="187" fontId="4" fillId="0" borderId="7" xfId="1" applyFont="1" applyFill="1" applyBorder="1" applyAlignment="1">
      <alignment horizontal="center" vertical="center" wrapText="1"/>
    </xf>
    <xf numFmtId="187" fontId="4" fillId="0" borderId="0" xfId="1" applyFont="1" applyFill="1" applyBorder="1" applyAlignment="1">
      <alignment horizontal="left" vertical="center" wrapText="1"/>
    </xf>
    <xf numFmtId="43" fontId="4" fillId="0" borderId="0" xfId="980" applyNumberFormat="1" applyFont="1" applyAlignment="1">
      <alignment horizontal="left" vertical="center"/>
    </xf>
    <xf numFmtId="43" fontId="4" fillId="0" borderId="0" xfId="980" applyNumberFormat="1" applyFont="1" applyAlignment="1">
      <alignment horizontal="center" vertical="center" wrapText="1"/>
    </xf>
    <xf numFmtId="43" fontId="4" fillId="0" borderId="0" xfId="119" applyFont="1" applyFill="1" applyAlignment="1">
      <alignment horizontal="left" vertical="center"/>
    </xf>
    <xf numFmtId="0" fontId="4" fillId="0" borderId="0" xfId="892" applyFont="1"/>
    <xf numFmtId="0" fontId="3" fillId="0" borderId="0" xfId="892" applyFont="1" applyAlignment="1">
      <alignment vertical="center"/>
    </xf>
    <xf numFmtId="43" fontId="3" fillId="0" borderId="0" xfId="465" applyFont="1" applyFill="1" applyBorder="1" applyAlignment="1">
      <alignment vertical="center"/>
    </xf>
    <xf numFmtId="43" fontId="4" fillId="0" borderId="0" xfId="465" applyFont="1" applyFill="1" applyBorder="1" applyAlignment="1">
      <alignment vertical="center"/>
    </xf>
    <xf numFmtId="43" fontId="4" fillId="0" borderId="0" xfId="465" applyFont="1" applyFill="1" applyAlignment="1">
      <alignment vertical="center"/>
    </xf>
    <xf numFmtId="0" fontId="4" fillId="0" borderId="0" xfId="892" applyFont="1" applyAlignment="1">
      <alignment vertical="center"/>
    </xf>
    <xf numFmtId="0" fontId="3" fillId="0" borderId="0" xfId="896" applyFont="1" applyAlignment="1">
      <alignment horizontal="right" vertical="center"/>
    </xf>
    <xf numFmtId="211" fontId="3" fillId="0" borderId="0" xfId="980" applyNumberFormat="1" applyFont="1" applyAlignment="1">
      <alignment vertical="center"/>
    </xf>
    <xf numFmtId="211" fontId="3" fillId="0" borderId="0" xfId="980" applyNumberFormat="1" applyFont="1" applyAlignment="1">
      <alignment horizontal="right" vertical="center"/>
    </xf>
    <xf numFmtId="211" fontId="3" fillId="0" borderId="33" xfId="980" applyNumberFormat="1" applyFont="1" applyBorder="1" applyAlignment="1">
      <alignment vertical="center"/>
    </xf>
    <xf numFmtId="211" fontId="3" fillId="0" borderId="33" xfId="980" applyNumberFormat="1" applyFont="1" applyBorder="1" applyAlignment="1">
      <alignment horizontal="left" vertical="center"/>
    </xf>
    <xf numFmtId="211" fontId="3" fillId="0" borderId="33" xfId="980" applyNumberFormat="1" applyFont="1" applyBorder="1" applyAlignment="1">
      <alignment horizontal="right" vertical="center"/>
    </xf>
    <xf numFmtId="43" fontId="3" fillId="0" borderId="4" xfId="465" applyFont="1" applyFill="1" applyBorder="1" applyAlignment="1">
      <alignment vertical="center"/>
    </xf>
    <xf numFmtId="43" fontId="4" fillId="0" borderId="4" xfId="465" applyFont="1" applyFill="1" applyBorder="1" applyAlignment="1">
      <alignment vertical="center"/>
    </xf>
    <xf numFmtId="0" fontId="4" fillId="0" borderId="0" xfId="892" applyFont="1" applyAlignment="1">
      <alignment vertical="center" wrapText="1"/>
    </xf>
    <xf numFmtId="43" fontId="4" fillId="0" borderId="0" xfId="465" applyFont="1" applyFill="1" applyBorder="1" applyAlignment="1">
      <alignment horizontal="center" vertical="center"/>
    </xf>
    <xf numFmtId="0" fontId="3" fillId="0" borderId="0" xfId="1475" applyFont="1"/>
    <xf numFmtId="0" fontId="4" fillId="0" borderId="0" xfId="896" applyFont="1" applyAlignment="1">
      <alignment horizontal="right"/>
    </xf>
    <xf numFmtId="0" fontId="4" fillId="0" borderId="9" xfId="892" applyFont="1" applyBorder="1" applyAlignment="1">
      <alignment vertical="center" wrapText="1"/>
    </xf>
    <xf numFmtId="43" fontId="4" fillId="0" borderId="7" xfId="465" applyFont="1" applyFill="1" applyBorder="1" applyAlignment="1">
      <alignment vertical="center"/>
    </xf>
    <xf numFmtId="43" fontId="4" fillId="0" borderId="44" xfId="465" applyFont="1" applyFill="1" applyBorder="1" applyAlignment="1">
      <alignment vertical="center"/>
    </xf>
    <xf numFmtId="0" fontId="4" fillId="0" borderId="13" xfId="892" applyFont="1" applyBorder="1" applyAlignment="1">
      <alignment vertical="center" wrapText="1"/>
    </xf>
    <xf numFmtId="43" fontId="4" fillId="0" borderId="11" xfId="465" applyFont="1" applyFill="1" applyBorder="1" applyAlignment="1">
      <alignment vertical="center"/>
    </xf>
    <xf numFmtId="43" fontId="4" fillId="0" borderId="45" xfId="465" applyFont="1" applyFill="1" applyBorder="1" applyAlignment="1">
      <alignment vertical="center"/>
    </xf>
    <xf numFmtId="187" fontId="4" fillId="0" borderId="11" xfId="1" applyFont="1" applyFill="1" applyBorder="1" applyAlignment="1">
      <alignment vertical="center"/>
    </xf>
    <xf numFmtId="187" fontId="3" fillId="0" borderId="0" xfId="1" applyFont="1" applyFill="1" applyBorder="1" applyAlignment="1">
      <alignment horizontal="center" vertical="center"/>
    </xf>
    <xf numFmtId="187" fontId="4" fillId="0" borderId="0" xfId="1" applyFont="1" applyFill="1" applyBorder="1" applyAlignment="1">
      <alignment horizontal="center" vertical="center"/>
    </xf>
    <xf numFmtId="187" fontId="3" fillId="0" borderId="0" xfId="1" applyFont="1" applyFill="1" applyBorder="1" applyAlignment="1">
      <alignment vertical="center"/>
    </xf>
    <xf numFmtId="43" fontId="3" fillId="0" borderId="10" xfId="465" applyFont="1" applyFill="1" applyBorder="1" applyAlignment="1">
      <alignment horizontal="center" vertical="center"/>
    </xf>
    <xf numFmtId="0" fontId="3" fillId="0" borderId="37" xfId="896" applyFont="1" applyBorder="1" applyAlignment="1">
      <alignment horizontal="center" vertical="center" wrapText="1"/>
    </xf>
    <xf numFmtId="0" fontId="3" fillId="0" borderId="10" xfId="896" applyFont="1" applyBorder="1" applyAlignment="1">
      <alignment horizontal="left" vertical="center" wrapText="1"/>
    </xf>
    <xf numFmtId="0" fontId="3" fillId="0" borderId="4" xfId="896" applyFont="1" applyBorder="1" applyAlignment="1">
      <alignment vertical="center" wrapText="1"/>
    </xf>
    <xf numFmtId="0" fontId="3" fillId="0" borderId="6" xfId="896" applyFont="1" applyBorder="1" applyAlignment="1">
      <alignment vertical="center" wrapText="1"/>
    </xf>
    <xf numFmtId="43" fontId="4" fillId="0" borderId="6" xfId="896" applyNumberFormat="1" applyFont="1" applyBorder="1" applyAlignment="1">
      <alignment horizontal="left" vertical="center" wrapText="1"/>
    </xf>
    <xf numFmtId="0" fontId="4" fillId="0" borderId="6" xfId="896" applyFont="1" applyBorder="1" applyAlignment="1">
      <alignment vertical="center" wrapText="1"/>
    </xf>
    <xf numFmtId="43" fontId="4" fillId="0" borderId="6" xfId="896" applyNumberFormat="1" applyFont="1" applyBorder="1" applyAlignment="1">
      <alignment vertical="center" wrapText="1"/>
    </xf>
    <xf numFmtId="210" fontId="4" fillId="0" borderId="0" xfId="343" applyNumberFormat="1" applyFont="1" applyFill="1" applyAlignment="1">
      <alignment vertical="center"/>
    </xf>
    <xf numFmtId="43" fontId="4" fillId="0" borderId="0" xfId="465" applyFont="1" applyFill="1" applyBorder="1" applyAlignment="1">
      <alignment horizontal="left" vertical="center"/>
    </xf>
    <xf numFmtId="187" fontId="4" fillId="0" borderId="0" xfId="343" applyFont="1" applyFill="1" applyAlignment="1">
      <alignment vertical="center"/>
    </xf>
    <xf numFmtId="43" fontId="4" fillId="0" borderId="8" xfId="465" applyFont="1" applyFill="1" applyBorder="1" applyAlignment="1">
      <alignment vertical="center"/>
    </xf>
    <xf numFmtId="43" fontId="4" fillId="0" borderId="12" xfId="465" applyFont="1" applyFill="1" applyBorder="1" applyAlignment="1">
      <alignment vertical="center"/>
    </xf>
    <xf numFmtId="0" fontId="3" fillId="0" borderId="0" xfId="869" applyFont="1" applyAlignment="1">
      <alignment vertical="center"/>
    </xf>
    <xf numFmtId="4" fontId="4" fillId="0" borderId="0" xfId="869" applyNumberFormat="1" applyFont="1" applyAlignment="1">
      <alignment vertical="top"/>
    </xf>
    <xf numFmtId="4" fontId="3" fillId="0" borderId="0" xfId="869" applyNumberFormat="1" applyFont="1" applyAlignment="1">
      <alignment vertical="center"/>
    </xf>
    <xf numFmtId="43" fontId="4" fillId="0" borderId="0" xfId="1466" applyFont="1" applyFill="1" applyAlignment="1">
      <alignment vertical="center"/>
    </xf>
    <xf numFmtId="187" fontId="4" fillId="0" borderId="0" xfId="1" applyFont="1" applyFill="1" applyAlignment="1">
      <alignment horizontal="center" vertical="center"/>
    </xf>
    <xf numFmtId="213" fontId="4" fillId="0" borderId="0" xfId="1466" applyNumberFormat="1" applyFont="1" applyFill="1" applyAlignment="1">
      <alignment vertical="center"/>
    </xf>
    <xf numFmtId="0" fontId="4" fillId="0" borderId="0" xfId="869" applyFont="1" applyAlignment="1">
      <alignment vertical="center"/>
    </xf>
    <xf numFmtId="0" fontId="3" fillId="0" borderId="0" xfId="979" applyFont="1" applyAlignment="1">
      <alignment vertical="center"/>
    </xf>
    <xf numFmtId="0" fontId="4" fillId="0" borderId="0" xfId="979" applyFont="1" applyAlignment="1">
      <alignment vertical="center"/>
    </xf>
    <xf numFmtId="187" fontId="7" fillId="0" borderId="4" xfId="292" applyFont="1" applyFill="1" applyBorder="1" applyAlignment="1">
      <alignment horizontal="center" vertical="center"/>
    </xf>
    <xf numFmtId="43" fontId="7" fillId="0" borderId="49" xfId="267" applyFont="1" applyFill="1" applyBorder="1" applyAlignment="1">
      <alignment horizontal="center" vertical="center"/>
    </xf>
    <xf numFmtId="3" fontId="3" fillId="0" borderId="4" xfId="498" applyNumberFormat="1" applyFont="1" applyFill="1" applyBorder="1" applyAlignment="1">
      <alignment horizontal="center" vertical="top"/>
    </xf>
    <xf numFmtId="43" fontId="4" fillId="0" borderId="4" xfId="1466" applyFont="1" applyFill="1" applyBorder="1" applyAlignment="1">
      <alignment horizontal="center" vertical="top"/>
    </xf>
    <xf numFmtId="209" fontId="3" fillId="0" borderId="4" xfId="498" applyNumberFormat="1" applyFont="1" applyFill="1" applyBorder="1" applyAlignment="1">
      <alignment horizontal="center" vertical="top"/>
    </xf>
    <xf numFmtId="4" fontId="3" fillId="0" borderId="6" xfId="498" applyNumberFormat="1" applyFont="1" applyFill="1" applyBorder="1" applyAlignment="1">
      <alignment vertical="top"/>
    </xf>
    <xf numFmtId="209" fontId="3" fillId="0" borderId="23" xfId="498" applyNumberFormat="1" applyFont="1" applyFill="1" applyBorder="1" applyAlignment="1">
      <alignment horizontal="center" vertical="top"/>
    </xf>
    <xf numFmtId="4" fontId="3" fillId="0" borderId="25" xfId="498" applyNumberFormat="1" applyFont="1" applyFill="1" applyBorder="1" applyAlignment="1">
      <alignment vertical="top"/>
    </xf>
    <xf numFmtId="4" fontId="4" fillId="0" borderId="25" xfId="498" applyNumberFormat="1" applyFont="1" applyFill="1" applyBorder="1" applyAlignment="1">
      <alignment vertical="top"/>
    </xf>
    <xf numFmtId="187" fontId="4" fillId="0" borderId="23" xfId="1" applyFont="1" applyFill="1" applyBorder="1" applyAlignment="1">
      <alignment horizontal="center" vertical="top"/>
    </xf>
    <xf numFmtId="43" fontId="4" fillId="0" borderId="23" xfId="1466" applyFont="1" applyFill="1" applyBorder="1" applyAlignment="1">
      <alignment horizontal="center" vertical="top"/>
    </xf>
    <xf numFmtId="43" fontId="4" fillId="0" borderId="23" xfId="1466" applyFont="1" applyFill="1" applyBorder="1" applyAlignment="1">
      <alignment vertical="top"/>
    </xf>
    <xf numFmtId="209" fontId="3" fillId="0" borderId="20" xfId="498" applyNumberFormat="1" applyFont="1" applyFill="1" applyBorder="1" applyAlignment="1">
      <alignment horizontal="center" vertical="top"/>
    </xf>
    <xf numFmtId="4" fontId="3" fillId="0" borderId="22" xfId="498" applyNumberFormat="1" applyFont="1" applyFill="1" applyBorder="1" applyAlignment="1">
      <alignment vertical="top"/>
    </xf>
    <xf numFmtId="4" fontId="4" fillId="0" borderId="22" xfId="498" applyNumberFormat="1" applyFont="1" applyFill="1" applyBorder="1" applyAlignment="1">
      <alignment vertical="top"/>
    </xf>
    <xf numFmtId="187" fontId="4" fillId="0" borderId="20" xfId="1" applyFont="1" applyFill="1" applyBorder="1" applyAlignment="1">
      <alignment horizontal="center" vertical="top"/>
    </xf>
    <xf numFmtId="43" fontId="4" fillId="0" borderId="20" xfId="1466" applyFont="1" applyFill="1" applyBorder="1" applyAlignment="1">
      <alignment horizontal="center" vertical="top"/>
    </xf>
    <xf numFmtId="43" fontId="4" fillId="0" borderId="20" xfId="1466" applyFont="1" applyFill="1" applyBorder="1" applyAlignment="1">
      <alignment vertical="top"/>
    </xf>
    <xf numFmtId="43" fontId="4" fillId="0" borderId="0" xfId="1466" applyFont="1" applyFill="1" applyAlignment="1">
      <alignment vertical="top"/>
    </xf>
    <xf numFmtId="0" fontId="3" fillId="0" borderId="17" xfId="980" applyFont="1" applyBorder="1" applyAlignment="1">
      <alignment horizontal="center" vertical="center"/>
    </xf>
    <xf numFmtId="187" fontId="3" fillId="0" borderId="19" xfId="1" applyFont="1" applyFill="1" applyBorder="1" applyAlignment="1">
      <alignment vertical="center"/>
    </xf>
    <xf numFmtId="43" fontId="3" fillId="0" borderId="17" xfId="1466" applyFont="1" applyFill="1" applyBorder="1" applyAlignment="1">
      <alignment horizontal="center" vertical="center"/>
    </xf>
    <xf numFmtId="43" fontId="3" fillId="0" borderId="17" xfId="1466" applyFont="1" applyFill="1" applyBorder="1" applyAlignment="1">
      <alignment vertical="center"/>
    </xf>
    <xf numFmtId="43" fontId="3" fillId="0" borderId="18" xfId="1466" applyFont="1" applyFill="1" applyBorder="1" applyAlignment="1">
      <alignment vertical="center"/>
    </xf>
    <xf numFmtId="187" fontId="4" fillId="0" borderId="1" xfId="1" applyFont="1" applyFill="1" applyBorder="1" applyAlignment="1">
      <alignment horizontal="center" vertical="center"/>
    </xf>
    <xf numFmtId="43" fontId="4" fillId="0" borderId="1" xfId="1466" applyFont="1" applyFill="1" applyBorder="1" applyAlignment="1">
      <alignment horizontal="center" vertical="center"/>
    </xf>
    <xf numFmtId="43" fontId="4" fillId="0" borderId="1" xfId="1466" applyFont="1" applyFill="1" applyBorder="1" applyAlignment="1">
      <alignment vertical="center"/>
    </xf>
    <xf numFmtId="187" fontId="4" fillId="0" borderId="51" xfId="1" applyFont="1" applyFill="1" applyBorder="1" applyAlignment="1">
      <alignment horizontal="center" vertical="center"/>
    </xf>
    <xf numFmtId="43" fontId="4" fillId="0" borderId="51" xfId="1466" applyFont="1" applyFill="1" applyBorder="1" applyAlignment="1">
      <alignment horizontal="center" vertical="center"/>
    </xf>
    <xf numFmtId="43" fontId="4" fillId="0" borderId="51" xfId="1466" applyFont="1" applyFill="1" applyBorder="1" applyAlignment="1">
      <alignment vertical="center"/>
    </xf>
    <xf numFmtId="43" fontId="4" fillId="0" borderId="2" xfId="1466" applyFont="1" applyFill="1" applyBorder="1" applyAlignment="1">
      <alignment vertical="center"/>
    </xf>
    <xf numFmtId="43" fontId="3" fillId="0" borderId="1" xfId="1466" applyFont="1" applyFill="1" applyBorder="1" applyAlignment="1">
      <alignment vertical="center"/>
    </xf>
    <xf numFmtId="43" fontId="4" fillId="0" borderId="52" xfId="1466" applyFont="1" applyFill="1" applyBorder="1" applyAlignment="1">
      <alignment vertical="center"/>
    </xf>
    <xf numFmtId="43" fontId="3" fillId="0" borderId="51" xfId="1466" applyFont="1" applyFill="1" applyBorder="1" applyAlignment="1">
      <alignment vertical="center"/>
    </xf>
    <xf numFmtId="209" fontId="3" fillId="0" borderId="10" xfId="498" applyNumberFormat="1" applyFont="1" applyFill="1" applyBorder="1" applyAlignment="1">
      <alignment horizontal="center" vertical="top"/>
    </xf>
    <xf numFmtId="4" fontId="3" fillId="0" borderId="37" xfId="498" applyNumberFormat="1" applyFont="1" applyFill="1" applyBorder="1" applyAlignment="1">
      <alignment vertical="top"/>
    </xf>
    <xf numFmtId="4" fontId="4" fillId="0" borderId="37" xfId="498" applyNumberFormat="1" applyFont="1" applyFill="1" applyBorder="1" applyAlignment="1">
      <alignment vertical="top"/>
    </xf>
    <xf numFmtId="43" fontId="4" fillId="0" borderId="10" xfId="1466" applyFont="1" applyFill="1" applyBorder="1" applyAlignment="1">
      <alignment horizontal="center" vertical="top"/>
    </xf>
    <xf numFmtId="43" fontId="4" fillId="0" borderId="10" xfId="1466" applyFont="1" applyFill="1" applyBorder="1" applyAlignment="1">
      <alignment vertical="top"/>
    </xf>
    <xf numFmtId="4" fontId="3" fillId="0" borderId="4" xfId="498" applyNumberFormat="1" applyFont="1" applyFill="1" applyBorder="1" applyAlignment="1">
      <alignment horizontal="center" vertical="top"/>
    </xf>
    <xf numFmtId="209" fontId="3" fillId="0" borderId="34" xfId="498" applyNumberFormat="1" applyFont="1" applyFill="1" applyBorder="1" applyAlignment="1">
      <alignment horizontal="center" vertical="top"/>
    </xf>
    <xf numFmtId="4" fontId="3" fillId="0" borderId="42" xfId="498" applyNumberFormat="1" applyFont="1" applyFill="1" applyBorder="1" applyAlignment="1">
      <alignment vertical="top"/>
    </xf>
    <xf numFmtId="43" fontId="4" fillId="0" borderId="34" xfId="1466" applyFont="1" applyFill="1" applyBorder="1" applyAlignment="1">
      <alignment horizontal="center" vertical="top"/>
    </xf>
    <xf numFmtId="187" fontId="4" fillId="0" borderId="10" xfId="1" applyFont="1" applyFill="1" applyBorder="1" applyAlignment="1">
      <alignment horizontal="center" vertical="top"/>
    </xf>
    <xf numFmtId="4" fontId="3" fillId="0" borderId="14" xfId="498" applyNumberFormat="1" applyFont="1" applyFill="1" applyBorder="1" applyAlignment="1">
      <alignment horizontal="center" vertical="top"/>
    </xf>
    <xf numFmtId="4" fontId="4" fillId="0" borderId="16" xfId="498" applyNumberFormat="1" applyFont="1" applyFill="1" applyBorder="1" applyAlignment="1">
      <alignment vertical="top"/>
    </xf>
    <xf numFmtId="187" fontId="4" fillId="0" borderId="14" xfId="1" applyFont="1" applyFill="1" applyBorder="1" applyAlignment="1">
      <alignment horizontal="center" vertical="top"/>
    </xf>
    <xf numFmtId="43" fontId="4" fillId="0" borderId="14" xfId="1466" applyFont="1" applyFill="1" applyBorder="1" applyAlignment="1">
      <alignment horizontal="center" vertical="top"/>
    </xf>
    <xf numFmtId="43" fontId="4" fillId="0" borderId="14" xfId="1466" applyFont="1" applyFill="1" applyBorder="1" applyAlignment="1">
      <alignment vertical="top"/>
    </xf>
    <xf numFmtId="43" fontId="3" fillId="0" borderId="31" xfId="1466" applyFont="1" applyFill="1" applyBorder="1" applyAlignment="1">
      <alignment vertical="center"/>
    </xf>
    <xf numFmtId="43" fontId="3" fillId="0" borderId="46" xfId="1466" applyFont="1" applyFill="1" applyBorder="1" applyAlignment="1">
      <alignment vertical="center"/>
    </xf>
    <xf numFmtId="187" fontId="3" fillId="0" borderId="30" xfId="1" applyFont="1" applyFill="1" applyBorder="1" applyAlignment="1">
      <alignment horizontal="center" vertical="center"/>
    </xf>
    <xf numFmtId="43" fontId="3" fillId="0" borderId="30" xfId="1466" applyFont="1" applyFill="1" applyBorder="1" applyAlignment="1">
      <alignment horizontal="center" vertical="center"/>
    </xf>
    <xf numFmtId="43" fontId="4" fillId="0" borderId="0" xfId="1467" applyFont="1" applyFill="1" applyAlignment="1">
      <alignment vertical="center"/>
    </xf>
    <xf numFmtId="0" fontId="4" fillId="0" borderId="0" xfId="869" applyFont="1" applyAlignment="1">
      <alignment horizontal="center" vertical="center"/>
    </xf>
    <xf numFmtId="43" fontId="3" fillId="0" borderId="30" xfId="1466" applyFont="1" applyFill="1" applyBorder="1" applyAlignment="1">
      <alignment vertical="center"/>
    </xf>
    <xf numFmtId="0" fontId="4" fillId="0" borderId="0" xfId="979" applyFont="1"/>
    <xf numFmtId="0" fontId="4" fillId="0" borderId="0" xfId="979" applyFont="1" applyAlignment="1">
      <alignment horizontal="center" vertical="center"/>
    </xf>
    <xf numFmtId="209" fontId="3" fillId="0" borderId="4" xfId="498" applyNumberFormat="1" applyFont="1" applyFill="1" applyBorder="1" applyAlignment="1">
      <alignment horizontal="center" vertical="center"/>
    </xf>
    <xf numFmtId="187" fontId="4" fillId="0" borderId="4" xfId="1" applyFont="1" applyFill="1" applyBorder="1" applyAlignment="1">
      <alignment vertical="center"/>
    </xf>
    <xf numFmtId="4" fontId="3" fillId="0" borderId="23" xfId="498" applyNumberFormat="1" applyFont="1" applyFill="1" applyBorder="1" applyAlignment="1">
      <alignment horizontal="center" vertical="center"/>
    </xf>
    <xf numFmtId="4" fontId="3" fillId="0" borderId="24" xfId="969" applyNumberFormat="1" applyFont="1" applyBorder="1" applyAlignment="1" applyProtection="1">
      <alignment horizontal="left" vertical="center"/>
      <protection locked="0"/>
    </xf>
    <xf numFmtId="4" fontId="3" fillId="0" borderId="11" xfId="498" applyNumberFormat="1" applyFont="1" applyFill="1" applyBorder="1" applyAlignment="1">
      <alignment horizontal="center" vertical="center"/>
    </xf>
    <xf numFmtId="4" fontId="3" fillId="0" borderId="12" xfId="969" applyNumberFormat="1" applyFont="1" applyBorder="1" applyAlignment="1" applyProtection="1">
      <alignment horizontal="left" vertical="center"/>
      <protection locked="0"/>
    </xf>
    <xf numFmtId="43" fontId="4" fillId="0" borderId="0" xfId="1" applyNumberFormat="1" applyFont="1" applyFill="1" applyBorder="1" applyAlignment="1">
      <alignment horizontal="left" vertical="center"/>
    </xf>
    <xf numFmtId="187" fontId="4" fillId="0" borderId="0" xfId="249" applyFont="1" applyFill="1" applyBorder="1"/>
    <xf numFmtId="187" fontId="4" fillId="0" borderId="14" xfId="1" applyFont="1" applyFill="1" applyBorder="1" applyAlignment="1">
      <alignment vertical="center"/>
    </xf>
    <xf numFmtId="187" fontId="4" fillId="0" borderId="30" xfId="1" applyFont="1" applyFill="1" applyBorder="1" applyAlignment="1">
      <alignment vertical="center"/>
    </xf>
    <xf numFmtId="4" fontId="3" fillId="0" borderId="4" xfId="498" applyNumberFormat="1" applyFont="1" applyFill="1" applyBorder="1" applyAlignment="1">
      <alignment horizontal="center" vertical="center"/>
    </xf>
    <xf numFmtId="187" fontId="4" fillId="0" borderId="11" xfId="1" applyFont="1" applyFill="1" applyBorder="1" applyAlignment="1">
      <alignment horizontal="center" vertical="center"/>
    </xf>
    <xf numFmtId="187" fontId="4" fillId="0" borderId="14" xfId="1" applyFont="1" applyFill="1" applyBorder="1" applyAlignment="1">
      <alignment horizontal="center" vertical="center"/>
    </xf>
    <xf numFmtId="4" fontId="3" fillId="0" borderId="4" xfId="498" applyNumberFormat="1" applyFont="1" applyFill="1" applyBorder="1" applyAlignment="1">
      <alignment vertical="center"/>
    </xf>
    <xf numFmtId="4" fontId="4" fillId="0" borderId="23" xfId="498" applyNumberFormat="1" applyFont="1" applyFill="1" applyBorder="1" applyAlignment="1">
      <alignment horizontal="center" vertical="center"/>
    </xf>
    <xf numFmtId="4" fontId="4" fillId="0" borderId="11" xfId="498" applyNumberFormat="1" applyFont="1" applyFill="1" applyBorder="1" applyAlignment="1">
      <alignment horizontal="center" vertical="center"/>
    </xf>
    <xf numFmtId="187" fontId="4" fillId="0" borderId="4" xfId="1" applyFont="1" applyFill="1" applyBorder="1" applyAlignment="1">
      <alignment horizontal="center" vertical="center"/>
    </xf>
    <xf numFmtId="187" fontId="4" fillId="0" borderId="7" xfId="1" applyFont="1" applyFill="1" applyBorder="1" applyAlignment="1">
      <alignment horizontal="center" vertical="center"/>
    </xf>
    <xf numFmtId="43" fontId="4" fillId="0" borderId="0" xfId="464" applyFont="1" applyFill="1" applyBorder="1" applyAlignment="1"/>
    <xf numFmtId="187" fontId="4" fillId="0" borderId="0" xfId="249" applyFont="1" applyFill="1" applyBorder="1" applyAlignment="1">
      <alignment horizontal="center" vertical="center"/>
    </xf>
    <xf numFmtId="0" fontId="3" fillId="0" borderId="0" xfId="979" applyFont="1"/>
    <xf numFmtId="0" fontId="3" fillId="0" borderId="4" xfId="979" applyFont="1" applyBorder="1" applyAlignment="1">
      <alignment horizontal="center" vertical="center"/>
    </xf>
    <xf numFmtId="187" fontId="4" fillId="0" borderId="4" xfId="249" applyFont="1" applyFill="1" applyBorder="1" applyAlignment="1">
      <alignment horizontal="center" vertical="center"/>
    </xf>
    <xf numFmtId="187" fontId="4" fillId="0" borderId="4" xfId="249" applyFont="1" applyFill="1" applyBorder="1" applyAlignment="1">
      <alignment vertical="center"/>
    </xf>
    <xf numFmtId="0" fontId="3" fillId="0" borderId="11" xfId="979" applyFont="1" applyBorder="1" applyAlignment="1">
      <alignment horizontal="center" vertical="center"/>
    </xf>
    <xf numFmtId="187" fontId="4" fillId="0" borderId="7" xfId="249" applyFont="1" applyFill="1" applyBorder="1" applyAlignment="1">
      <alignment horizontal="center" vertical="center"/>
    </xf>
    <xf numFmtId="187" fontId="4" fillId="0" borderId="11" xfId="249" applyFont="1" applyFill="1" applyBorder="1" applyAlignment="1">
      <alignment horizontal="center" vertical="center"/>
    </xf>
    <xf numFmtId="43" fontId="3" fillId="0" borderId="4" xfId="464" applyFont="1" applyFill="1" applyBorder="1" applyAlignment="1">
      <alignment vertical="center"/>
    </xf>
    <xf numFmtId="43" fontId="4" fillId="0" borderId="4" xfId="464" applyFont="1" applyFill="1" applyBorder="1" applyAlignment="1">
      <alignment vertical="center"/>
    </xf>
    <xf numFmtId="43" fontId="4" fillId="0" borderId="11" xfId="464" applyFont="1" applyFill="1" applyBorder="1" applyAlignment="1">
      <alignment vertical="center"/>
    </xf>
    <xf numFmtId="0" fontId="4" fillId="0" borderId="7" xfId="979" applyFont="1" applyBorder="1" applyAlignment="1">
      <alignment horizontal="center" vertical="center"/>
    </xf>
    <xf numFmtId="0" fontId="4" fillId="0" borderId="11" xfId="979" applyFont="1" applyBorder="1" applyAlignment="1">
      <alignment horizontal="center" vertical="center"/>
    </xf>
    <xf numFmtId="43" fontId="4" fillId="0" borderId="7" xfId="464" applyFont="1" applyFill="1" applyBorder="1" applyAlignment="1">
      <alignment vertical="center"/>
    </xf>
    <xf numFmtId="0" fontId="3" fillId="0" borderId="30" xfId="979" applyFont="1" applyBorder="1" applyAlignment="1">
      <alignment horizontal="center" vertical="center"/>
    </xf>
    <xf numFmtId="0" fontId="3" fillId="0" borderId="31" xfId="888" applyFont="1" applyBorder="1" applyAlignment="1">
      <alignment horizontal="center" vertical="center"/>
    </xf>
    <xf numFmtId="0" fontId="3" fillId="0" borderId="32" xfId="888" applyFont="1" applyBorder="1" applyAlignment="1">
      <alignment horizontal="center" vertical="center"/>
    </xf>
    <xf numFmtId="187" fontId="4" fillId="0" borderId="30" xfId="249" applyFont="1" applyFill="1" applyBorder="1" applyAlignment="1">
      <alignment horizontal="center" vertical="center"/>
    </xf>
    <xf numFmtId="187" fontId="4" fillId="0" borderId="10" xfId="249" applyFont="1" applyFill="1" applyBorder="1" applyAlignment="1">
      <alignment horizontal="center" vertical="center"/>
    </xf>
    <xf numFmtId="187" fontId="4" fillId="0" borderId="10" xfId="249" applyFont="1" applyFill="1" applyBorder="1" applyAlignment="1">
      <alignment vertical="center"/>
    </xf>
    <xf numFmtId="43" fontId="4" fillId="0" borderId="10" xfId="464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/>
    <xf numFmtId="187" fontId="4" fillId="0" borderId="0" xfId="1" applyFont="1" applyFill="1" applyBorder="1"/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center"/>
    </xf>
    <xf numFmtId="187" fontId="3" fillId="0" borderId="5" xfId="1" applyFont="1" applyFill="1" applyBorder="1" applyAlignment="1">
      <alignment vertical="center"/>
    </xf>
    <xf numFmtId="187" fontId="3" fillId="0" borderId="6" xfId="1" applyFont="1" applyFill="1" applyBorder="1" applyAlignment="1">
      <alignment vertical="center"/>
    </xf>
    <xf numFmtId="0" fontId="4" fillId="0" borderId="4" xfId="0" applyFont="1" applyBorder="1" applyAlignment="1">
      <alignment horizontal="center"/>
    </xf>
    <xf numFmtId="187" fontId="4" fillId="0" borderId="4" xfId="1" applyFont="1" applyFill="1" applyBorder="1"/>
    <xf numFmtId="187" fontId="3" fillId="0" borderId="4" xfId="1" applyFont="1" applyFill="1" applyBorder="1"/>
    <xf numFmtId="187" fontId="3" fillId="0" borderId="4" xfId="1" applyFont="1" applyFill="1" applyBorder="1" applyAlignment="1">
      <alignment vertical="center"/>
    </xf>
    <xf numFmtId="0" fontId="4" fillId="0" borderId="4" xfId="979" applyFont="1" applyBorder="1" applyAlignment="1">
      <alignment horizontal="center" vertical="center"/>
    </xf>
    <xf numFmtId="0" fontId="4" fillId="0" borderId="5" xfId="888" applyFont="1" applyBorder="1" applyAlignment="1">
      <alignment horizontal="center" vertical="center"/>
    </xf>
    <xf numFmtId="0" fontId="4" fillId="0" borderId="6" xfId="888" applyFont="1" applyBorder="1" applyAlignment="1">
      <alignment horizontal="left" vertical="center"/>
    </xf>
    <xf numFmtId="187" fontId="1" fillId="0" borderId="4" xfId="1" applyFont="1" applyFill="1" applyBorder="1" applyAlignment="1">
      <alignment vertical="center"/>
    </xf>
    <xf numFmtId="187" fontId="4" fillId="0" borderId="7" xfId="1" applyFont="1" applyFill="1" applyBorder="1" applyAlignment="1">
      <alignment vertical="center"/>
    </xf>
    <xf numFmtId="0" fontId="4" fillId="0" borderId="4" xfId="498" applyNumberFormat="1" applyFont="1" applyFill="1" applyBorder="1" applyAlignment="1">
      <alignment horizontal="center" vertical="center"/>
    </xf>
    <xf numFmtId="4" fontId="4" fillId="0" borderId="5" xfId="969" applyNumberFormat="1" applyFont="1" applyBorder="1" applyAlignment="1" applyProtection="1">
      <alignment horizontal="center" vertical="center"/>
      <protection locked="0"/>
    </xf>
    <xf numFmtId="4" fontId="4" fillId="0" borderId="53" xfId="969" applyNumberFormat="1" applyFont="1" applyBorder="1" applyAlignment="1" applyProtection="1">
      <alignment horizontal="left" vertical="center"/>
      <protection locked="0"/>
    </xf>
    <xf numFmtId="187" fontId="4" fillId="0" borderId="4" xfId="1" applyFont="1" applyFill="1" applyBorder="1" applyAlignment="1">
      <alignment horizontal="right" vertical="center"/>
    </xf>
    <xf numFmtId="4" fontId="4" fillId="0" borderId="4" xfId="1467" applyNumberFormat="1" applyFont="1" applyFill="1" applyBorder="1" applyAlignment="1">
      <alignment horizontal="center" vertical="center"/>
    </xf>
    <xf numFmtId="43" fontId="4" fillId="0" borderId="4" xfId="1467" applyFont="1" applyFill="1" applyBorder="1" applyAlignment="1">
      <alignment vertical="center"/>
    </xf>
    <xf numFmtId="187" fontId="1" fillId="0" borderId="10" xfId="1" applyFont="1" applyFill="1" applyBorder="1" applyAlignment="1">
      <alignment vertical="center"/>
    </xf>
    <xf numFmtId="187" fontId="4" fillId="0" borderId="30" xfId="1" applyFont="1" applyFill="1" applyBorder="1" applyAlignment="1">
      <alignment horizontal="center" vertical="center"/>
    </xf>
    <xf numFmtId="187" fontId="3" fillId="0" borderId="30" xfId="1" applyFont="1" applyFill="1" applyBorder="1" applyAlignment="1">
      <alignment vertical="center"/>
    </xf>
    <xf numFmtId="0" fontId="3" fillId="0" borderId="27" xfId="979" applyFont="1" applyBorder="1" applyAlignment="1">
      <alignment horizontal="center" vertical="center"/>
    </xf>
    <xf numFmtId="187" fontId="4" fillId="0" borderId="27" xfId="1" applyFont="1" applyFill="1" applyBorder="1" applyAlignment="1">
      <alignment horizontal="center" vertical="center"/>
    </xf>
    <xf numFmtId="187" fontId="4" fillId="0" borderId="27" xfId="249" applyFont="1" applyFill="1" applyBorder="1" applyAlignment="1">
      <alignment horizontal="center" vertical="center"/>
    </xf>
    <xf numFmtId="187" fontId="4" fillId="0" borderId="27" xfId="1" applyFont="1" applyFill="1" applyBorder="1" applyAlignment="1">
      <alignment vertical="center"/>
    </xf>
    <xf numFmtId="187" fontId="3" fillId="0" borderId="27" xfId="1" applyFont="1" applyFill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4" xfId="0" applyFont="1" applyBorder="1"/>
    <xf numFmtId="4" fontId="4" fillId="0" borderId="4" xfId="498" applyNumberFormat="1" applyFont="1" applyFill="1" applyBorder="1" applyAlignment="1">
      <alignment horizontal="center" vertical="center"/>
    </xf>
    <xf numFmtId="43" fontId="3" fillId="0" borderId="27" xfId="464" applyFont="1" applyFill="1" applyBorder="1" applyAlignment="1">
      <alignment vertical="center"/>
    </xf>
    <xf numFmtId="0" fontId="12" fillId="0" borderId="6" xfId="888" applyFont="1" applyBorder="1" applyAlignment="1">
      <alignment horizontal="left" vertical="center"/>
    </xf>
    <xf numFmtId="0" fontId="3" fillId="0" borderId="54" xfId="979" applyFont="1" applyBorder="1" applyAlignment="1">
      <alignment horizontal="center" vertical="center"/>
    </xf>
    <xf numFmtId="0" fontId="3" fillId="0" borderId="55" xfId="888" applyFont="1" applyBorder="1" applyAlignment="1">
      <alignment horizontal="center" vertical="center"/>
    </xf>
    <xf numFmtId="0" fontId="3" fillId="0" borderId="56" xfId="888" applyFont="1" applyBorder="1" applyAlignment="1">
      <alignment horizontal="center" vertical="center"/>
    </xf>
    <xf numFmtId="187" fontId="4" fillId="0" borderId="54" xfId="1" applyFont="1" applyFill="1" applyBorder="1" applyAlignment="1">
      <alignment horizontal="center" vertical="center"/>
    </xf>
    <xf numFmtId="187" fontId="4" fillId="0" borderId="54" xfId="249" applyFont="1" applyFill="1" applyBorder="1" applyAlignment="1">
      <alignment horizontal="center" vertical="center"/>
    </xf>
    <xf numFmtId="187" fontId="4" fillId="0" borderId="54" xfId="1" applyFont="1" applyFill="1" applyBorder="1" applyAlignment="1">
      <alignment vertical="center"/>
    </xf>
    <xf numFmtId="187" fontId="3" fillId="0" borderId="54" xfId="1" applyFont="1" applyFill="1" applyBorder="1" applyAlignment="1">
      <alignment vertical="center"/>
    </xf>
    <xf numFmtId="2" fontId="3" fillId="0" borderId="27" xfId="979" applyNumberFormat="1" applyFont="1" applyBorder="1" applyAlignment="1">
      <alignment horizontal="center" vertical="center"/>
    </xf>
    <xf numFmtId="0" fontId="4" fillId="0" borderId="10" xfId="979" applyFont="1" applyBorder="1" applyAlignment="1">
      <alignment horizontal="center" vertical="center"/>
    </xf>
    <xf numFmtId="0" fontId="4" fillId="0" borderId="35" xfId="888" applyFont="1" applyBorder="1" applyAlignment="1">
      <alignment horizontal="center" vertical="center"/>
    </xf>
    <xf numFmtId="0" fontId="4" fillId="0" borderId="37" xfId="888" applyFont="1" applyBorder="1" applyAlignment="1">
      <alignment horizontal="left" vertical="center"/>
    </xf>
    <xf numFmtId="187" fontId="4" fillId="0" borderId="10" xfId="1" applyFont="1" applyFill="1" applyBorder="1" applyAlignment="1">
      <alignment horizontal="center" vertical="center"/>
    </xf>
    <xf numFmtId="0" fontId="3" fillId="0" borderId="14" xfId="979" applyFont="1" applyBorder="1" applyAlignment="1">
      <alignment horizontal="center" vertical="center"/>
    </xf>
    <xf numFmtId="0" fontId="3" fillId="0" borderId="15" xfId="888" applyFont="1" applyBorder="1" applyAlignment="1">
      <alignment horizontal="center" vertical="center"/>
    </xf>
    <xf numFmtId="0" fontId="3" fillId="0" borderId="16" xfId="888" applyFont="1" applyBorder="1" applyAlignment="1">
      <alignment horizontal="center" vertical="center"/>
    </xf>
    <xf numFmtId="187" fontId="4" fillId="0" borderId="14" xfId="249" applyFont="1" applyFill="1" applyBorder="1" applyAlignment="1">
      <alignment horizontal="center" vertical="center"/>
    </xf>
    <xf numFmtId="187" fontId="3" fillId="0" borderId="14" xfId="1" applyFont="1" applyFill="1" applyBorder="1" applyAlignment="1">
      <alignment vertical="center"/>
    </xf>
    <xf numFmtId="0" fontId="3" fillId="0" borderId="38" xfId="0" applyFont="1" applyBorder="1" applyAlignment="1">
      <alignment horizontal="center"/>
    </xf>
    <xf numFmtId="0" fontId="3" fillId="0" borderId="47" xfId="0" applyFont="1" applyBorder="1"/>
    <xf numFmtId="187" fontId="3" fillId="0" borderId="43" xfId="1" applyFont="1" applyFill="1" applyBorder="1" applyAlignment="1">
      <alignment horizontal="right" vertical="center"/>
    </xf>
    <xf numFmtId="0" fontId="4" fillId="0" borderId="38" xfId="0" applyFont="1" applyBorder="1" applyAlignment="1">
      <alignment horizontal="center"/>
    </xf>
    <xf numFmtId="187" fontId="4" fillId="0" borderId="38" xfId="1" applyFont="1" applyFill="1" applyBorder="1"/>
    <xf numFmtId="187" fontId="3" fillId="0" borderId="38" xfId="1" applyFont="1" applyFill="1" applyBorder="1"/>
    <xf numFmtId="43" fontId="3" fillId="0" borderId="11" xfId="464" applyFont="1" applyFill="1" applyBorder="1" applyAlignment="1">
      <alignment vertical="center"/>
    </xf>
    <xf numFmtId="187" fontId="3" fillId="0" borderId="0" xfId="0" applyNumberFormat="1" applyFont="1"/>
    <xf numFmtId="43" fontId="3" fillId="0" borderId="14" xfId="464" applyFont="1" applyFill="1" applyBorder="1" applyAlignment="1">
      <alignment vertical="center"/>
    </xf>
    <xf numFmtId="0" fontId="3" fillId="0" borderId="0" xfId="869" applyFont="1"/>
    <xf numFmtId="0" fontId="4" fillId="0" borderId="0" xfId="869" applyFont="1"/>
    <xf numFmtId="4" fontId="4" fillId="0" borderId="0" xfId="1467" applyNumberFormat="1" applyFont="1" applyFill="1" applyAlignment="1">
      <alignment vertical="center"/>
    </xf>
    <xf numFmtId="212" fontId="3" fillId="0" borderId="0" xfId="980" applyNumberFormat="1" applyFont="1" applyAlignment="1">
      <alignment horizontal="right"/>
    </xf>
    <xf numFmtId="43" fontId="4" fillId="0" borderId="0" xfId="1467" applyFont="1" applyFill="1" applyAlignment="1">
      <alignment horizontal="center" vertical="center"/>
    </xf>
    <xf numFmtId="187" fontId="4" fillId="0" borderId="0" xfId="1" applyFont="1" applyFill="1" applyAlignment="1">
      <alignment horizontal="right" vertical="center" wrapText="1"/>
    </xf>
    <xf numFmtId="0" fontId="4" fillId="0" borderId="0" xfId="869" applyFont="1" applyAlignment="1">
      <alignment vertical="center" wrapText="1"/>
    </xf>
    <xf numFmtId="43" fontId="3" fillId="0" borderId="0" xfId="1467" applyFont="1" applyFill="1" applyAlignment="1">
      <alignment vertical="center" wrapText="1"/>
    </xf>
    <xf numFmtId="43" fontId="3" fillId="0" borderId="0" xfId="1467" applyFont="1" applyFill="1" applyAlignment="1">
      <alignment vertical="center"/>
    </xf>
    <xf numFmtId="0" fontId="4" fillId="0" borderId="33" xfId="0" applyFont="1" applyBorder="1" applyAlignment="1">
      <alignment vertical="center"/>
    </xf>
    <xf numFmtId="187" fontId="4" fillId="0" borderId="33" xfId="1" applyFont="1" applyFill="1" applyBorder="1" applyAlignment="1">
      <alignment horizontal="right" vertical="center" wrapText="1"/>
    </xf>
    <xf numFmtId="0" fontId="4" fillId="0" borderId="33" xfId="869" applyFont="1" applyBorder="1" applyAlignment="1">
      <alignment horizontal="center" vertical="center"/>
    </xf>
    <xf numFmtId="43" fontId="3" fillId="0" borderId="33" xfId="1467" applyFont="1" applyFill="1" applyBorder="1" applyAlignment="1">
      <alignment vertical="center"/>
    </xf>
    <xf numFmtId="209" fontId="3" fillId="0" borderId="10" xfId="498" applyNumberFormat="1" applyFont="1" applyFill="1" applyBorder="1" applyAlignment="1">
      <alignment horizontal="center" vertical="center"/>
    </xf>
    <xf numFmtId="0" fontId="7" fillId="0" borderId="35" xfId="971" applyFont="1" applyBorder="1" applyAlignment="1" applyProtection="1">
      <alignment horizontal="left" vertical="center"/>
      <protection locked="0"/>
    </xf>
    <xf numFmtId="187" fontId="4" fillId="0" borderId="10" xfId="1" applyFont="1" applyFill="1" applyBorder="1" applyAlignment="1">
      <alignment horizontal="right" vertical="center"/>
    </xf>
    <xf numFmtId="4" fontId="4" fillId="0" borderId="10" xfId="498" applyNumberFormat="1" applyFont="1" applyFill="1" applyBorder="1" applyAlignment="1">
      <alignment horizontal="center" vertical="center"/>
    </xf>
    <xf numFmtId="43" fontId="3" fillId="0" borderId="10" xfId="1467" applyFont="1" applyFill="1" applyBorder="1" applyAlignment="1">
      <alignment vertical="center"/>
    </xf>
    <xf numFmtId="0" fontId="7" fillId="0" borderId="5" xfId="971" applyFont="1" applyBorder="1" applyAlignment="1" applyProtection="1">
      <alignment horizontal="left" vertical="center"/>
      <protection locked="0"/>
    </xf>
    <xf numFmtId="4" fontId="3" fillId="0" borderId="5" xfId="969" applyNumberFormat="1" applyFont="1" applyBorder="1" applyAlignment="1" applyProtection="1">
      <alignment vertical="center"/>
      <protection locked="0"/>
    </xf>
    <xf numFmtId="4" fontId="3" fillId="0" borderId="53" xfId="969" applyNumberFormat="1" applyFont="1" applyBorder="1" applyAlignment="1" applyProtection="1">
      <alignment vertical="center"/>
      <protection locked="0"/>
    </xf>
    <xf numFmtId="43" fontId="3" fillId="0" borderId="4" xfId="1467" applyFont="1" applyFill="1" applyBorder="1" applyAlignment="1">
      <alignment vertical="center"/>
    </xf>
    <xf numFmtId="4" fontId="3" fillId="0" borderId="53" xfId="969" applyNumberFormat="1" applyFont="1" applyBorder="1" applyAlignment="1" applyProtection="1">
      <alignment horizontal="left" vertical="center"/>
      <protection locked="0"/>
    </xf>
    <xf numFmtId="43" fontId="9" fillId="0" borderId="4" xfId="1467" applyFont="1" applyFill="1" applyBorder="1" applyAlignment="1">
      <alignment vertical="center"/>
    </xf>
    <xf numFmtId="4" fontId="4" fillId="0" borderId="5" xfId="969" applyNumberFormat="1" applyFont="1" applyBorder="1" applyAlignment="1" applyProtection="1">
      <alignment horizontal="left" vertical="center"/>
      <protection locked="0"/>
    </xf>
    <xf numFmtId="4" fontId="3" fillId="0" borderId="11" xfId="498" applyNumberFormat="1" applyFont="1" applyFill="1" applyBorder="1" applyAlignment="1">
      <alignment horizontal="center" vertical="top"/>
    </xf>
    <xf numFmtId="4" fontId="4" fillId="0" borderId="6" xfId="498" applyNumberFormat="1" applyFont="1" applyFill="1" applyBorder="1" applyAlignment="1">
      <alignment vertical="center" wrapText="1"/>
    </xf>
    <xf numFmtId="4" fontId="4" fillId="0" borderId="13" xfId="498" applyNumberFormat="1" applyFont="1" applyFill="1" applyBorder="1" applyAlignment="1">
      <alignment vertical="center" wrapText="1"/>
    </xf>
    <xf numFmtId="187" fontId="4" fillId="0" borderId="11" xfId="1" applyFont="1" applyFill="1" applyBorder="1" applyAlignment="1">
      <alignment horizontal="right" vertical="top"/>
    </xf>
    <xf numFmtId="43" fontId="4" fillId="0" borderId="11" xfId="1467" applyFont="1" applyFill="1" applyBorder="1" applyAlignment="1">
      <alignment horizontal="center" vertical="top"/>
    </xf>
    <xf numFmtId="43" fontId="4" fillId="0" borderId="11" xfId="1467" applyFont="1" applyFill="1" applyBorder="1" applyAlignment="1">
      <alignment vertical="top"/>
    </xf>
    <xf numFmtId="187" fontId="1" fillId="0" borderId="11" xfId="1" applyFont="1" applyFill="1" applyBorder="1" applyAlignment="1">
      <alignment vertical="center"/>
    </xf>
    <xf numFmtId="187" fontId="4" fillId="0" borderId="11" xfId="1" applyFont="1" applyFill="1" applyBorder="1" applyAlignment="1">
      <alignment horizontal="right" vertical="center"/>
    </xf>
    <xf numFmtId="43" fontId="4" fillId="0" borderId="11" xfId="1467" applyFont="1" applyFill="1" applyBorder="1" applyAlignment="1">
      <alignment vertical="center"/>
    </xf>
    <xf numFmtId="0" fontId="4" fillId="0" borderId="20" xfId="498" applyNumberFormat="1" applyFont="1" applyFill="1" applyBorder="1" applyAlignment="1">
      <alignment horizontal="center" vertical="center"/>
    </xf>
    <xf numFmtId="4" fontId="4" fillId="0" borderId="21" xfId="969" applyNumberFormat="1" applyFont="1" applyBorder="1" applyAlignment="1" applyProtection="1">
      <alignment horizontal="center" vertical="center"/>
      <protection locked="0"/>
    </xf>
    <xf numFmtId="4" fontId="4" fillId="0" borderId="57" xfId="969" applyNumberFormat="1" applyFont="1" applyBorder="1" applyAlignment="1" applyProtection="1">
      <alignment horizontal="left" vertical="center"/>
      <protection locked="0"/>
    </xf>
    <xf numFmtId="187" fontId="4" fillId="0" borderId="20" xfId="1" applyFont="1" applyFill="1" applyBorder="1" applyAlignment="1">
      <alignment horizontal="right" vertical="center"/>
    </xf>
    <xf numFmtId="4" fontId="4" fillId="0" borderId="20" xfId="1467" applyNumberFormat="1" applyFont="1" applyFill="1" applyBorder="1" applyAlignment="1">
      <alignment horizontal="center" vertical="center"/>
    </xf>
    <xf numFmtId="43" fontId="4" fillId="0" borderId="20" xfId="1467" applyFont="1" applyFill="1" applyBorder="1" applyAlignment="1">
      <alignment vertical="center"/>
    </xf>
    <xf numFmtId="43" fontId="4" fillId="0" borderId="21" xfId="1467" applyFont="1" applyFill="1" applyBorder="1" applyAlignment="1">
      <alignment vertical="center"/>
    </xf>
    <xf numFmtId="187" fontId="1" fillId="0" borderId="21" xfId="1" applyFont="1" applyFill="1" applyBorder="1" applyAlignment="1">
      <alignment vertical="center"/>
    </xf>
    <xf numFmtId="3" fontId="3" fillId="0" borderId="46" xfId="982" applyNumberFormat="1" applyFont="1" applyBorder="1" applyAlignment="1">
      <alignment vertical="center"/>
    </xf>
    <xf numFmtId="187" fontId="4" fillId="0" borderId="30" xfId="1" applyFont="1" applyFill="1" applyBorder="1" applyAlignment="1">
      <alignment horizontal="right" vertical="center"/>
    </xf>
    <xf numFmtId="43" fontId="4" fillId="0" borderId="30" xfId="1467" applyFont="1" applyFill="1" applyBorder="1" applyAlignment="1">
      <alignment horizontal="center" vertical="center"/>
    </xf>
    <xf numFmtId="43" fontId="3" fillId="0" borderId="30" xfId="1467" applyFont="1" applyFill="1" applyBorder="1" applyAlignment="1">
      <alignment vertical="center"/>
    </xf>
    <xf numFmtId="43" fontId="3" fillId="0" borderId="31" xfId="1467" applyFont="1" applyFill="1" applyBorder="1" applyAlignment="1">
      <alignment vertical="center"/>
    </xf>
    <xf numFmtId="0" fontId="3" fillId="0" borderId="4" xfId="498" applyNumberFormat="1" applyFont="1" applyFill="1" applyBorder="1" applyAlignment="1">
      <alignment horizontal="center" vertical="center"/>
    </xf>
    <xf numFmtId="43" fontId="3" fillId="0" borderId="27" xfId="1467" applyFont="1" applyFill="1" applyBorder="1" applyAlignment="1">
      <alignment vertical="center"/>
    </xf>
    <xf numFmtId="43" fontId="4" fillId="0" borderId="27" xfId="1467" applyFont="1" applyFill="1" applyBorder="1" applyAlignment="1">
      <alignment vertical="center"/>
    </xf>
    <xf numFmtId="4" fontId="4" fillId="0" borderId="25" xfId="498" applyNumberFormat="1" applyFont="1" applyFill="1" applyBorder="1" applyAlignment="1">
      <alignment vertical="center" wrapText="1"/>
    </xf>
    <xf numFmtId="187" fontId="4" fillId="0" borderId="23" xfId="1" applyFont="1" applyFill="1" applyBorder="1" applyAlignment="1">
      <alignment horizontal="right" vertical="center"/>
    </xf>
    <xf numFmtId="43" fontId="4" fillId="0" borderId="23" xfId="1467" applyFont="1" applyFill="1" applyBorder="1" applyAlignment="1">
      <alignment vertical="center"/>
    </xf>
    <xf numFmtId="0" fontId="3" fillId="0" borderId="0" xfId="869" applyFont="1" applyAlignment="1">
      <alignment horizontal="center"/>
    </xf>
    <xf numFmtId="43" fontId="4" fillId="0" borderId="0" xfId="1467" applyFont="1" applyFill="1"/>
    <xf numFmtId="43" fontId="3" fillId="0" borderId="0" xfId="1467" applyFont="1" applyFill="1"/>
    <xf numFmtId="0" fontId="3" fillId="0" borderId="0" xfId="869" applyFont="1" applyAlignment="1">
      <alignment horizontal="center" vertical="center"/>
    </xf>
    <xf numFmtId="0" fontId="3" fillId="0" borderId="33" xfId="869" applyFont="1" applyBorder="1" applyAlignment="1">
      <alignment vertical="center"/>
    </xf>
    <xf numFmtId="0" fontId="3" fillId="0" borderId="33" xfId="0" applyFont="1" applyBorder="1" applyAlignment="1">
      <alignment horizontal="right" vertical="center"/>
    </xf>
    <xf numFmtId="4" fontId="3" fillId="0" borderId="10" xfId="498" applyNumberFormat="1" applyFont="1" applyFill="1" applyBorder="1" applyAlignment="1">
      <alignment vertical="center"/>
    </xf>
    <xf numFmtId="4" fontId="3" fillId="0" borderId="10" xfId="498" applyNumberFormat="1" applyFont="1" applyFill="1" applyBorder="1" applyAlignment="1">
      <alignment horizontal="center" vertical="center"/>
    </xf>
    <xf numFmtId="43" fontId="4" fillId="0" borderId="4" xfId="1467" applyFont="1" applyFill="1" applyBorder="1" applyAlignment="1">
      <alignment horizontal="center" vertical="center"/>
    </xf>
    <xf numFmtId="43" fontId="4" fillId="0" borderId="0" xfId="1467" applyFont="1" applyFill="1" applyAlignment="1">
      <alignment vertical="top"/>
    </xf>
    <xf numFmtId="43" fontId="4" fillId="0" borderId="11" xfId="1467" applyFont="1" applyFill="1" applyBorder="1" applyAlignment="1">
      <alignment horizontal="center" vertical="center"/>
    </xf>
    <xf numFmtId="4" fontId="4" fillId="0" borderId="20" xfId="498" applyNumberFormat="1" applyFont="1" applyFill="1" applyBorder="1" applyAlignment="1">
      <alignment horizontal="center" vertical="center"/>
    </xf>
    <xf numFmtId="43" fontId="3" fillId="0" borderId="30" xfId="1467" applyFont="1" applyFill="1" applyBorder="1" applyAlignment="1">
      <alignment horizontal="center" vertical="center"/>
    </xf>
    <xf numFmtId="4" fontId="3" fillId="0" borderId="27" xfId="498" applyNumberFormat="1" applyFont="1" applyFill="1" applyBorder="1" applyAlignment="1">
      <alignment horizontal="center" vertical="center"/>
    </xf>
    <xf numFmtId="43" fontId="4" fillId="0" borderId="23" xfId="1467" applyFont="1" applyFill="1" applyBorder="1" applyAlignment="1">
      <alignment horizontal="center" vertical="center"/>
    </xf>
    <xf numFmtId="3" fontId="3" fillId="0" borderId="47" xfId="982" applyNumberFormat="1" applyFont="1" applyBorder="1" applyAlignment="1">
      <alignment vertical="center"/>
    </xf>
    <xf numFmtId="3" fontId="3" fillId="0" borderId="43" xfId="982" applyNumberFormat="1" applyFont="1" applyBorder="1" applyAlignment="1">
      <alignment vertical="center"/>
    </xf>
    <xf numFmtId="187" fontId="4" fillId="0" borderId="17" xfId="1" applyFont="1" applyFill="1" applyBorder="1" applyAlignment="1">
      <alignment horizontal="right" vertical="center"/>
    </xf>
    <xf numFmtId="43" fontId="4" fillId="0" borderId="17" xfId="1467" applyFont="1" applyFill="1" applyBorder="1" applyAlignment="1">
      <alignment horizontal="center" vertical="center"/>
    </xf>
    <xf numFmtId="43" fontId="3" fillId="0" borderId="17" xfId="1467" applyFont="1" applyFill="1" applyBorder="1" applyAlignment="1">
      <alignment vertical="center"/>
    </xf>
    <xf numFmtId="43" fontId="3" fillId="0" borderId="18" xfId="1467" applyFont="1" applyFill="1" applyBorder="1" applyAlignment="1">
      <alignment vertical="center"/>
    </xf>
    <xf numFmtId="3" fontId="3" fillId="0" borderId="0" xfId="498" applyNumberFormat="1" applyFont="1" applyFill="1" applyBorder="1" applyAlignment="1">
      <alignment horizontal="center" vertical="center"/>
    </xf>
    <xf numFmtId="4" fontId="3" fillId="0" borderId="0" xfId="969" applyNumberFormat="1" applyFont="1" applyAlignment="1" applyProtection="1">
      <alignment horizontal="left" vertical="center"/>
      <protection locked="0"/>
    </xf>
    <xf numFmtId="4" fontId="3" fillId="0" borderId="0" xfId="498" applyNumberFormat="1" applyFont="1" applyFill="1" applyBorder="1" applyAlignment="1">
      <alignment vertical="center"/>
    </xf>
    <xf numFmtId="187" fontId="4" fillId="0" borderId="0" xfId="1" applyFont="1" applyFill="1" applyBorder="1" applyAlignment="1">
      <alignment horizontal="right" vertical="center"/>
    </xf>
    <xf numFmtId="43" fontId="4" fillId="0" borderId="0" xfId="1467" applyFont="1" applyFill="1" applyBorder="1" applyAlignment="1">
      <alignment horizontal="center" vertical="center"/>
    </xf>
    <xf numFmtId="209" fontId="3" fillId="0" borderId="0" xfId="498" applyNumberFormat="1" applyFont="1" applyFill="1" applyBorder="1" applyAlignment="1">
      <alignment horizontal="center" vertical="center"/>
    </xf>
    <xf numFmtId="4" fontId="4" fillId="0" borderId="0" xfId="498" applyNumberFormat="1" applyFont="1" applyFill="1" applyBorder="1" applyAlignment="1">
      <alignment horizontal="center" vertical="center"/>
    </xf>
    <xf numFmtId="4" fontId="4" fillId="0" borderId="0" xfId="969" applyNumberFormat="1" applyFont="1" applyAlignment="1" applyProtection="1">
      <alignment horizontal="center" vertical="center"/>
      <protection locked="0"/>
    </xf>
    <xf numFmtId="4" fontId="3" fillId="0" borderId="0" xfId="498" applyNumberFormat="1" applyFont="1" applyFill="1" applyBorder="1" applyAlignment="1">
      <alignment horizontal="center" vertical="center"/>
    </xf>
    <xf numFmtId="4" fontId="4" fillId="0" borderId="0" xfId="498" applyNumberFormat="1" applyFont="1" applyFill="1" applyBorder="1" applyAlignment="1">
      <alignment vertical="center"/>
    </xf>
    <xf numFmtId="3" fontId="3" fillId="0" borderId="0" xfId="982" applyNumberFormat="1" applyFont="1" applyAlignment="1">
      <alignment vertical="center"/>
    </xf>
    <xf numFmtId="43" fontId="3" fillId="0" borderId="0" xfId="1467" applyFont="1" applyFill="1" applyBorder="1" applyAlignment="1">
      <alignment horizontal="center" vertical="center"/>
    </xf>
    <xf numFmtId="212" fontId="3" fillId="0" borderId="0" xfId="869" applyNumberFormat="1" applyFont="1" applyAlignment="1">
      <alignment horizontal="right"/>
    </xf>
    <xf numFmtId="0" fontId="4" fillId="0" borderId="0" xfId="869" applyFont="1" applyAlignment="1">
      <alignment horizontal="center"/>
    </xf>
    <xf numFmtId="4" fontId="3" fillId="0" borderId="0" xfId="869" applyNumberFormat="1" applyFont="1" applyAlignment="1">
      <alignment horizontal="right"/>
    </xf>
    <xf numFmtId="4" fontId="3" fillId="0" borderId="0" xfId="869" applyNumberFormat="1" applyFont="1" applyAlignment="1">
      <alignment horizontal="center" vertical="center"/>
    </xf>
    <xf numFmtId="4" fontId="4" fillId="0" borderId="0" xfId="869" applyNumberFormat="1" applyFont="1" applyAlignment="1">
      <alignment horizontal="center"/>
    </xf>
    <xf numFmtId="43" fontId="3" fillId="0" borderId="17" xfId="1467" applyFont="1" applyFill="1" applyBorder="1" applyAlignment="1">
      <alignment horizontal="center" vertical="center"/>
    </xf>
    <xf numFmtId="4" fontId="4" fillId="0" borderId="0" xfId="1467" applyNumberFormat="1" applyFont="1" applyFill="1" applyAlignment="1">
      <alignment horizontal="center" vertical="center"/>
    </xf>
    <xf numFmtId="0" fontId="3" fillId="0" borderId="0" xfId="869" applyFont="1" applyAlignment="1">
      <alignment horizontal="right" vertical="center"/>
    </xf>
    <xf numFmtId="0" fontId="4" fillId="0" borderId="0" xfId="869" applyFont="1" applyAlignment="1">
      <alignment horizontal="right" vertical="center"/>
    </xf>
    <xf numFmtId="4" fontId="4" fillId="0" borderId="0" xfId="869" applyNumberFormat="1" applyFont="1" applyAlignment="1">
      <alignment horizontal="right" vertical="center"/>
    </xf>
    <xf numFmtId="4" fontId="4" fillId="0" borderId="0" xfId="1467" applyNumberFormat="1" applyFont="1" applyFill="1" applyBorder="1" applyAlignment="1">
      <alignment horizontal="center" vertical="center"/>
    </xf>
    <xf numFmtId="4" fontId="4" fillId="0" borderId="0" xfId="1467" applyNumberFormat="1" applyFont="1" applyFill="1" applyBorder="1" applyAlignment="1">
      <alignment vertical="center"/>
    </xf>
    <xf numFmtId="4" fontId="3" fillId="0" borderId="0" xfId="1467" applyNumberFormat="1" applyFont="1" applyFill="1" applyBorder="1" applyAlignment="1">
      <alignment vertical="center"/>
    </xf>
    <xf numFmtId="0" fontId="1" fillId="0" borderId="0" xfId="980" applyFont="1" applyAlignment="1">
      <alignment vertical="center"/>
    </xf>
    <xf numFmtId="0" fontId="4" fillId="2" borderId="0" xfId="896" applyFont="1" applyFill="1"/>
    <xf numFmtId="43" fontId="4" fillId="0" borderId="0" xfId="546" applyFont="1" applyFill="1" applyBorder="1"/>
    <xf numFmtId="187" fontId="4" fillId="0" borderId="0" xfId="1" applyFont="1" applyAlignment="1">
      <alignment horizontal="right"/>
    </xf>
    <xf numFmtId="43" fontId="4" fillId="0" borderId="0" xfId="546" applyFont="1"/>
    <xf numFmtId="43" fontId="4" fillId="0" borderId="0" xfId="546" applyFont="1" applyAlignment="1">
      <alignment horizontal="center"/>
    </xf>
    <xf numFmtId="0" fontId="4" fillId="0" borderId="0" xfId="896" applyFont="1"/>
    <xf numFmtId="0" fontId="3" fillId="3" borderId="0" xfId="980" applyFont="1" applyFill="1" applyAlignment="1">
      <alignment horizontal="right" vertical="center"/>
    </xf>
    <xf numFmtId="0" fontId="7" fillId="0" borderId="0" xfId="868" applyFont="1"/>
    <xf numFmtId="0" fontId="1" fillId="0" borderId="0" xfId="980" applyFont="1" applyAlignment="1">
      <alignment horizontal="left"/>
    </xf>
    <xf numFmtId="187" fontId="1" fillId="0" borderId="0" xfId="1" applyFont="1" applyFill="1" applyAlignment="1">
      <alignment vertical="center"/>
    </xf>
    <xf numFmtId="0" fontId="1" fillId="0" borderId="0" xfId="980" applyFont="1" applyAlignment="1">
      <alignment horizontal="left" vertical="center"/>
    </xf>
    <xf numFmtId="0" fontId="7" fillId="0" borderId="33" xfId="868" applyFont="1" applyBorder="1"/>
    <xf numFmtId="0" fontId="1" fillId="0" borderId="33" xfId="980" applyFont="1" applyBorder="1" applyAlignment="1">
      <alignment horizontal="left" vertical="center"/>
    </xf>
    <xf numFmtId="187" fontId="1" fillId="0" borderId="33" xfId="1" applyFont="1" applyFill="1" applyBorder="1" applyAlignment="1">
      <alignment vertical="center"/>
    </xf>
    <xf numFmtId="0" fontId="3" fillId="0" borderId="33" xfId="980" applyFont="1" applyBorder="1" applyAlignment="1">
      <alignment horizontal="right" vertical="center"/>
    </xf>
    <xf numFmtId="43" fontId="7" fillId="0" borderId="4" xfId="686" applyNumberFormat="1" applyFont="1" applyFill="1" applyBorder="1" applyAlignment="1">
      <alignment horizontal="center" vertical="center"/>
    </xf>
    <xf numFmtId="0" fontId="3" fillId="0" borderId="4" xfId="980" applyFont="1" applyBorder="1" applyAlignment="1">
      <alignment horizontal="center"/>
    </xf>
    <xf numFmtId="3" fontId="7" fillId="0" borderId="4" xfId="896" applyNumberFormat="1" applyFont="1" applyBorder="1" applyAlignment="1">
      <alignment vertical="center"/>
    </xf>
    <xf numFmtId="4" fontId="3" fillId="0" borderId="5" xfId="971" applyNumberFormat="1" applyFont="1" applyBorder="1" applyAlignment="1" applyProtection="1">
      <alignment horizontal="left" vertical="center"/>
      <protection locked="0"/>
    </xf>
    <xf numFmtId="4" fontId="3" fillId="0" borderId="4" xfId="971" applyNumberFormat="1" applyFont="1" applyBorder="1" applyAlignment="1" applyProtection="1">
      <alignment horizontal="left" vertical="center"/>
      <protection locked="0"/>
    </xf>
    <xf numFmtId="187" fontId="3" fillId="0" borderId="4" xfId="1" applyFont="1" applyBorder="1" applyAlignment="1">
      <alignment horizontal="right"/>
    </xf>
    <xf numFmtId="43" fontId="3" fillId="0" borderId="4" xfId="546" applyFont="1" applyBorder="1"/>
    <xf numFmtId="43" fontId="3" fillId="0" borderId="4" xfId="546" applyFont="1" applyBorder="1" applyAlignment="1">
      <alignment horizontal="center"/>
    </xf>
    <xf numFmtId="3" fontId="7" fillId="0" borderId="7" xfId="980" applyNumberFormat="1" applyFont="1" applyBorder="1" applyAlignment="1">
      <alignment vertical="center" wrapText="1"/>
    </xf>
    <xf numFmtId="0" fontId="3" fillId="0" borderId="5" xfId="971" applyFont="1" applyBorder="1" applyAlignment="1" applyProtection="1">
      <alignment horizontal="left" vertical="center"/>
      <protection locked="0"/>
    </xf>
    <xf numFmtId="0" fontId="3" fillId="0" borderId="4" xfId="971" applyFont="1" applyBorder="1" applyAlignment="1" applyProtection="1">
      <alignment horizontal="left" vertical="center"/>
      <protection locked="0"/>
    </xf>
    <xf numFmtId="3" fontId="3" fillId="0" borderId="5" xfId="0" applyNumberFormat="1" applyFont="1" applyBorder="1"/>
    <xf numFmtId="3" fontId="3" fillId="0" borderId="4" xfId="0" applyNumberFormat="1" applyFont="1" applyBorder="1"/>
    <xf numFmtId="187" fontId="3" fillId="0" borderId="4" xfId="1" applyFont="1" applyBorder="1"/>
    <xf numFmtId="43" fontId="3" fillId="0" borderId="4" xfId="546" applyFont="1" applyBorder="1" applyAlignment="1">
      <alignment horizontal="left"/>
    </xf>
    <xf numFmtId="0" fontId="4" fillId="0" borderId="4" xfId="971" applyFont="1" applyBorder="1" applyAlignment="1" applyProtection="1">
      <alignment horizontal="center" vertical="center"/>
      <protection locked="0"/>
    </xf>
    <xf numFmtId="43" fontId="4" fillId="0" borderId="5" xfId="498" applyFont="1" applyFill="1" applyBorder="1" applyAlignment="1">
      <alignment vertical="center"/>
    </xf>
    <xf numFmtId="43" fontId="4" fillId="0" borderId="4" xfId="498" applyFont="1" applyFill="1" applyBorder="1" applyAlignment="1">
      <alignment vertical="center"/>
    </xf>
    <xf numFmtId="187" fontId="4" fillId="0" borderId="4" xfId="1" applyFont="1" applyBorder="1" applyAlignment="1">
      <alignment horizontal="right" vertical="center"/>
    </xf>
    <xf numFmtId="187" fontId="4" fillId="0" borderId="4" xfId="342" applyNumberFormat="1" applyFont="1" applyBorder="1" applyAlignment="1">
      <alignment horizontal="center" vertical="center"/>
    </xf>
    <xf numFmtId="0" fontId="4" fillId="0" borderId="10" xfId="971" applyFont="1" applyBorder="1" applyAlignment="1" applyProtection="1">
      <alignment horizontal="center" vertical="center"/>
      <protection locked="0"/>
    </xf>
    <xf numFmtId="43" fontId="4" fillId="0" borderId="35" xfId="498" applyFont="1" applyFill="1" applyBorder="1" applyAlignment="1">
      <alignment vertical="center"/>
    </xf>
    <xf numFmtId="43" fontId="4" fillId="0" borderId="10" xfId="498" applyFont="1" applyFill="1" applyBorder="1" applyAlignment="1">
      <alignment vertical="center"/>
    </xf>
    <xf numFmtId="187" fontId="4" fillId="0" borderId="10" xfId="1" applyFont="1" applyBorder="1" applyAlignment="1">
      <alignment horizontal="right" vertical="center"/>
    </xf>
    <xf numFmtId="187" fontId="4" fillId="0" borderId="10" xfId="342" applyNumberFormat="1" applyFont="1" applyBorder="1" applyAlignment="1">
      <alignment horizontal="center" vertical="center"/>
    </xf>
    <xf numFmtId="0" fontId="4" fillId="0" borderId="34" xfId="971" applyFont="1" applyBorder="1" applyAlignment="1" applyProtection="1">
      <alignment horizontal="center" vertical="center"/>
      <protection locked="0"/>
    </xf>
    <xf numFmtId="43" fontId="4" fillId="0" borderId="41" xfId="498" applyFont="1" applyFill="1" applyBorder="1" applyAlignment="1">
      <alignment vertical="center"/>
    </xf>
    <xf numFmtId="43" fontId="4" fillId="0" borderId="34" xfId="498" applyFont="1" applyFill="1" applyBorder="1" applyAlignment="1">
      <alignment vertical="center"/>
    </xf>
    <xf numFmtId="187" fontId="4" fillId="0" borderId="34" xfId="1" applyFont="1" applyBorder="1" applyAlignment="1">
      <alignment horizontal="right" vertical="center"/>
    </xf>
    <xf numFmtId="187" fontId="4" fillId="0" borderId="34" xfId="342" applyNumberFormat="1" applyFont="1" applyBorder="1" applyAlignment="1">
      <alignment horizontal="center" vertical="center"/>
    </xf>
    <xf numFmtId="0" fontId="3" fillId="0" borderId="30" xfId="498" applyNumberFormat="1" applyFont="1" applyFill="1" applyBorder="1" applyAlignment="1">
      <alignment horizontal="center" vertical="center"/>
    </xf>
    <xf numFmtId="43" fontId="3" fillId="0" borderId="31" xfId="498" applyFont="1" applyFill="1" applyBorder="1" applyAlignment="1">
      <alignment vertical="center"/>
    </xf>
    <xf numFmtId="187" fontId="3" fillId="0" borderId="30" xfId="1" applyFont="1" applyBorder="1" applyAlignment="1">
      <alignment horizontal="right" vertical="center"/>
    </xf>
    <xf numFmtId="0" fontId="3" fillId="0" borderId="20" xfId="980" applyFont="1" applyBorder="1" applyAlignment="1">
      <alignment horizontal="center" vertical="center"/>
    </xf>
    <xf numFmtId="0" fontId="3" fillId="0" borderId="21" xfId="0" applyFont="1" applyBorder="1"/>
    <xf numFmtId="0" fontId="3" fillId="0" borderId="20" xfId="0" applyFont="1" applyBorder="1"/>
    <xf numFmtId="187" fontId="3" fillId="0" borderId="20" xfId="1" applyFont="1" applyBorder="1" applyAlignment="1">
      <alignment horizontal="right"/>
    </xf>
    <xf numFmtId="187" fontId="3" fillId="0" borderId="20" xfId="1" applyFont="1" applyBorder="1" applyAlignment="1"/>
    <xf numFmtId="43" fontId="3" fillId="0" borderId="20" xfId="546" applyFont="1" applyBorder="1" applyAlignment="1">
      <alignment horizontal="left"/>
    </xf>
    <xf numFmtId="0" fontId="3" fillId="0" borderId="17" xfId="498" applyNumberFormat="1" applyFont="1" applyFill="1" applyBorder="1" applyAlignment="1">
      <alignment horizontal="center" vertical="center"/>
    </xf>
    <xf numFmtId="43" fontId="3" fillId="0" borderId="18" xfId="498" applyFont="1" applyFill="1" applyBorder="1" applyAlignment="1">
      <alignment vertical="center"/>
    </xf>
    <xf numFmtId="43" fontId="3" fillId="0" borderId="17" xfId="498" applyFont="1" applyFill="1" applyBorder="1" applyAlignment="1">
      <alignment vertical="center"/>
    </xf>
    <xf numFmtId="187" fontId="3" fillId="0" borderId="17" xfId="1" applyFont="1" applyFill="1" applyBorder="1" applyAlignment="1">
      <alignment horizontal="center" vertical="center"/>
    </xf>
    <xf numFmtId="4" fontId="3" fillId="0" borderId="21" xfId="0" applyNumberFormat="1" applyFont="1" applyBorder="1"/>
    <xf numFmtId="187" fontId="3" fillId="0" borderId="20" xfId="1" applyFont="1" applyBorder="1"/>
    <xf numFmtId="2" fontId="4" fillId="0" borderId="4" xfId="971" applyNumberFormat="1" applyFont="1" applyBorder="1" applyAlignment="1" applyProtection="1">
      <alignment horizontal="center" vertical="center"/>
      <protection locked="0"/>
    </xf>
    <xf numFmtId="187" fontId="3" fillId="0" borderId="17" xfId="1" applyFont="1" applyFill="1" applyBorder="1" applyAlignment="1">
      <alignment horizontal="right" vertical="center"/>
    </xf>
    <xf numFmtId="0" fontId="3" fillId="4" borderId="38" xfId="498" applyNumberFormat="1" applyFont="1" applyFill="1" applyBorder="1" applyAlignment="1">
      <alignment horizontal="center" vertical="center"/>
    </xf>
    <xf numFmtId="43" fontId="3" fillId="4" borderId="47" xfId="498" applyFont="1" applyFill="1" applyBorder="1" applyAlignment="1">
      <alignment vertical="center"/>
    </xf>
    <xf numFmtId="43" fontId="3" fillId="4" borderId="38" xfId="498" applyFont="1" applyFill="1" applyBorder="1" applyAlignment="1">
      <alignment vertical="center"/>
    </xf>
    <xf numFmtId="187" fontId="3" fillId="4" borderId="38" xfId="1" applyFont="1" applyFill="1" applyBorder="1" applyAlignment="1">
      <alignment horizontal="right" vertical="center"/>
    </xf>
    <xf numFmtId="43" fontId="3" fillId="4" borderId="38" xfId="1466" applyFont="1" applyFill="1" applyBorder="1" applyAlignment="1">
      <alignment vertical="center"/>
    </xf>
    <xf numFmtId="0" fontId="4" fillId="0" borderId="27" xfId="980" applyFont="1" applyBorder="1" applyAlignment="1">
      <alignment horizontal="center"/>
    </xf>
    <xf numFmtId="0" fontId="3" fillId="0" borderId="28" xfId="980" applyFont="1" applyBorder="1" applyAlignment="1">
      <alignment vertical="center"/>
    </xf>
    <xf numFmtId="0" fontId="3" fillId="0" borderId="27" xfId="980" applyFont="1" applyBorder="1" applyAlignment="1">
      <alignment vertical="center"/>
    </xf>
    <xf numFmtId="187" fontId="4" fillId="0" borderId="27" xfId="1" applyFont="1" applyBorder="1" applyAlignment="1">
      <alignment horizontal="right" vertical="center"/>
    </xf>
    <xf numFmtId="187" fontId="4" fillId="0" borderId="27" xfId="1" applyFont="1" applyBorder="1" applyAlignment="1">
      <alignment vertical="center"/>
    </xf>
    <xf numFmtId="187" fontId="4" fillId="0" borderId="27" xfId="342" applyNumberFormat="1" applyFont="1" applyBorder="1" applyAlignment="1">
      <alignment horizontal="center" vertical="center"/>
    </xf>
    <xf numFmtId="187" fontId="4" fillId="0" borderId="27" xfId="342" applyNumberFormat="1" applyFont="1" applyBorder="1" applyAlignment="1">
      <alignment horizontal="center"/>
    </xf>
    <xf numFmtId="0" fontId="3" fillId="0" borderId="34" xfId="980" applyFont="1" applyBorder="1" applyAlignment="1">
      <alignment horizontal="center"/>
    </xf>
    <xf numFmtId="0" fontId="3" fillId="0" borderId="41" xfId="980" applyFont="1" applyBorder="1" applyAlignment="1">
      <alignment vertical="center"/>
    </xf>
    <xf numFmtId="0" fontId="3" fillId="0" borderId="34" xfId="980" applyFont="1" applyBorder="1" applyAlignment="1">
      <alignment vertical="center"/>
    </xf>
    <xf numFmtId="187" fontId="4" fillId="0" borderId="34" xfId="1" applyFont="1" applyBorder="1" applyAlignment="1">
      <alignment vertical="center"/>
    </xf>
    <xf numFmtId="187" fontId="4" fillId="0" borderId="34" xfId="342" applyNumberFormat="1" applyFont="1" applyBorder="1" applyAlignment="1">
      <alignment horizontal="center"/>
    </xf>
    <xf numFmtId="187" fontId="3" fillId="0" borderId="0" xfId="980" applyNumberFormat="1" applyFont="1"/>
    <xf numFmtId="43" fontId="3" fillId="0" borderId="0" xfId="980" applyNumberFormat="1" applyFont="1"/>
    <xf numFmtId="43" fontId="3" fillId="0" borderId="0" xfId="0" applyNumberFormat="1" applyFont="1"/>
    <xf numFmtId="0" fontId="3" fillId="2" borderId="38" xfId="498" applyNumberFormat="1" applyFont="1" applyFill="1" applyBorder="1" applyAlignment="1">
      <alignment horizontal="left" vertical="center"/>
    </xf>
    <xf numFmtId="43" fontId="3" fillId="2" borderId="47" xfId="498" applyFont="1" applyFill="1" applyBorder="1" applyAlignment="1">
      <alignment vertical="center"/>
    </xf>
    <xf numFmtId="43" fontId="3" fillId="2" borderId="38" xfId="498" applyFont="1" applyFill="1" applyBorder="1" applyAlignment="1">
      <alignment vertical="center"/>
    </xf>
    <xf numFmtId="187" fontId="3" fillId="2" borderId="38" xfId="1" applyFont="1" applyFill="1" applyBorder="1" applyAlignment="1">
      <alignment horizontal="right" vertical="center"/>
    </xf>
    <xf numFmtId="43" fontId="3" fillId="2" borderId="38" xfId="1466" applyFont="1" applyFill="1" applyBorder="1" applyAlignment="1">
      <alignment vertical="center"/>
    </xf>
    <xf numFmtId="0" fontId="7" fillId="0" borderId="0" xfId="980" applyFont="1" applyAlignment="1">
      <alignment horizontal="center" vertical="center"/>
    </xf>
    <xf numFmtId="0" fontId="1" fillId="0" borderId="0" xfId="968" applyFont="1" applyAlignment="1" applyProtection="1">
      <alignment horizontal="left" vertical="center"/>
      <protection locked="0"/>
    </xf>
    <xf numFmtId="187" fontId="1" fillId="0" borderId="0" xfId="1" applyFont="1" applyAlignment="1" applyProtection="1">
      <alignment horizontal="left" vertical="center"/>
      <protection locked="0"/>
    </xf>
    <xf numFmtId="0" fontId="1" fillId="0" borderId="0" xfId="968" applyFont="1" applyAlignment="1" applyProtection="1">
      <alignment horizontal="center" vertical="center"/>
      <protection locked="0"/>
    </xf>
    <xf numFmtId="43" fontId="1" fillId="0" borderId="0" xfId="466" applyFont="1" applyFill="1" applyBorder="1"/>
    <xf numFmtId="187" fontId="1" fillId="0" borderId="0" xfId="1" applyFont="1" applyFill="1" applyBorder="1"/>
    <xf numFmtId="43" fontId="1" fillId="0" borderId="0" xfId="686" applyNumberFormat="1" applyFont="1" applyFill="1" applyBorder="1" applyAlignment="1">
      <alignment horizontal="center"/>
    </xf>
    <xf numFmtId="0" fontId="13" fillId="0" borderId="0" xfId="980" applyFont="1" applyAlignment="1">
      <alignment horizontal="center" vertical="center"/>
    </xf>
    <xf numFmtId="213" fontId="13" fillId="0" borderId="0" xfId="466" applyNumberFormat="1" applyFont="1" applyFill="1" applyBorder="1" applyAlignment="1">
      <alignment horizontal="left"/>
    </xf>
    <xf numFmtId="187" fontId="13" fillId="0" borderId="0" xfId="1" applyFont="1" applyFill="1" applyBorder="1" applyAlignment="1">
      <alignment horizontal="left"/>
    </xf>
    <xf numFmtId="213" fontId="13" fillId="0" borderId="0" xfId="466" applyNumberFormat="1" applyFont="1" applyFill="1" applyBorder="1" applyAlignment="1">
      <alignment horizontal="center"/>
    </xf>
    <xf numFmtId="187" fontId="13" fillId="0" borderId="0" xfId="55" applyNumberFormat="1" applyFont="1" applyFill="1" applyBorder="1" applyAlignment="1">
      <alignment horizontal="left" vertical="center"/>
    </xf>
    <xf numFmtId="43" fontId="1" fillId="0" borderId="0" xfId="546" applyFont="1" applyFill="1" applyBorder="1"/>
    <xf numFmtId="187" fontId="13" fillId="0" borderId="0" xfId="55" applyNumberFormat="1" applyFont="1" applyFill="1" applyBorder="1" applyAlignment="1">
      <alignment horizontal="center" vertical="center"/>
    </xf>
    <xf numFmtId="0" fontId="14" fillId="0" borderId="0" xfId="466" applyNumberFormat="1" applyFont="1" applyFill="1" applyBorder="1" applyAlignment="1">
      <alignment horizontal="center"/>
    </xf>
    <xf numFmtId="213" fontId="14" fillId="0" borderId="0" xfId="466" applyNumberFormat="1" applyFont="1" applyFill="1" applyBorder="1" applyAlignment="1">
      <alignment horizontal="left"/>
    </xf>
    <xf numFmtId="187" fontId="14" fillId="0" borderId="0" xfId="1" applyFont="1" applyFill="1" applyBorder="1" applyAlignment="1">
      <alignment horizontal="left"/>
    </xf>
    <xf numFmtId="213" fontId="14" fillId="0" borderId="0" xfId="466" applyNumberFormat="1" applyFont="1" applyFill="1" applyBorder="1" applyAlignment="1">
      <alignment horizontal="center"/>
    </xf>
    <xf numFmtId="187" fontId="14" fillId="0" borderId="0" xfId="55" applyNumberFormat="1" applyFont="1" applyFill="1" applyBorder="1" applyAlignment="1">
      <alignment horizontal="left" vertical="center"/>
    </xf>
    <xf numFmtId="0" fontId="1" fillId="0" borderId="0" xfId="896" applyFont="1"/>
    <xf numFmtId="43" fontId="1" fillId="0" borderId="0" xfId="546" applyFont="1" applyFill="1"/>
    <xf numFmtId="0" fontId="14" fillId="0" borderId="0" xfId="980" applyFont="1" applyAlignment="1">
      <alignment horizontal="left" vertical="center"/>
    </xf>
    <xf numFmtId="187" fontId="14" fillId="0" borderId="0" xfId="1" applyFont="1" applyAlignment="1">
      <alignment horizontal="left" vertical="center"/>
    </xf>
    <xf numFmtId="0" fontId="14" fillId="0" borderId="0" xfId="980" applyFont="1" applyAlignment="1">
      <alignment horizontal="center" vertical="center"/>
    </xf>
    <xf numFmtId="0" fontId="14" fillId="0" borderId="0" xfId="980" applyFont="1" applyAlignment="1">
      <alignment vertical="center"/>
    </xf>
    <xf numFmtId="187" fontId="13" fillId="0" borderId="0" xfId="1" applyFont="1" applyFill="1" applyBorder="1" applyAlignment="1">
      <alignment horizontal="center" vertical="center"/>
    </xf>
    <xf numFmtId="187" fontId="14" fillId="0" borderId="0" xfId="55" applyNumberFormat="1" applyFont="1" applyFill="1" applyBorder="1" applyAlignment="1">
      <alignment horizontal="center" vertical="center"/>
    </xf>
    <xf numFmtId="0" fontId="1" fillId="0" borderId="0" xfId="980" applyFont="1"/>
    <xf numFmtId="0" fontId="7" fillId="0" borderId="0" xfId="0" applyFont="1"/>
    <xf numFmtId="43" fontId="7" fillId="0" borderId="0" xfId="466" applyFont="1" applyFill="1" applyBorder="1" applyAlignment="1"/>
    <xf numFmtId="0" fontId="1" fillId="0" borderId="0" xfId="0" applyFont="1" applyAlignment="1">
      <alignment horizontal="left"/>
    </xf>
    <xf numFmtId="0" fontId="7" fillId="0" borderId="0" xfId="466" applyNumberFormat="1" applyFont="1" applyFill="1" applyBorder="1" applyAlignment="1">
      <alignment horizontal="center"/>
    </xf>
    <xf numFmtId="0" fontId="1" fillId="0" borderId="0" xfId="980" applyFont="1" applyAlignment="1">
      <alignment horizontal="center"/>
    </xf>
    <xf numFmtId="43" fontId="1" fillId="0" borderId="0" xfId="546" applyFont="1" applyFill="1" applyAlignment="1">
      <alignment horizontal="center"/>
    </xf>
    <xf numFmtId="0" fontId="4" fillId="0" borderId="0" xfId="896" applyFont="1" applyAlignment="1">
      <alignment wrapText="1"/>
    </xf>
    <xf numFmtId="0" fontId="1" fillId="0" borderId="0" xfId="980" applyFont="1" applyAlignment="1">
      <alignment vertical="top"/>
    </xf>
    <xf numFmtId="187" fontId="4" fillId="0" borderId="0" xfId="1" applyFont="1" applyFill="1" applyAlignment="1">
      <alignment horizontal="center"/>
    </xf>
    <xf numFmtId="187" fontId="1" fillId="0" borderId="0" xfId="1" applyFont="1" applyFill="1"/>
    <xf numFmtId="187" fontId="1" fillId="0" borderId="0" xfId="1" applyFont="1" applyFill="1" applyAlignment="1">
      <alignment horizontal="center"/>
    </xf>
    <xf numFmtId="0" fontId="7" fillId="0" borderId="0" xfId="980" applyFont="1" applyAlignment="1">
      <alignment horizontal="right" vertical="center"/>
    </xf>
    <xf numFmtId="0" fontId="3" fillId="0" borderId="0" xfId="980" applyFont="1" applyAlignment="1">
      <alignment horizontal="right"/>
    </xf>
    <xf numFmtId="187" fontId="1" fillId="0" borderId="0" xfId="1" applyFont="1" applyFill="1" applyAlignment="1">
      <alignment horizontal="center" vertical="center"/>
    </xf>
    <xf numFmtId="187" fontId="1" fillId="0" borderId="0" xfId="1" applyFont="1" applyFill="1" applyAlignment="1">
      <alignment vertical="top"/>
    </xf>
    <xf numFmtId="187" fontId="1" fillId="0" borderId="0" xfId="1" applyFont="1" applyFill="1" applyAlignment="1">
      <alignment horizontal="center" vertical="top"/>
    </xf>
    <xf numFmtId="211" fontId="1" fillId="0" borderId="0" xfId="980" applyNumberFormat="1" applyFont="1" applyAlignment="1">
      <alignment horizontal="right" vertical="top"/>
    </xf>
    <xf numFmtId="211" fontId="7" fillId="0" borderId="0" xfId="980" applyNumberFormat="1" applyFont="1" applyAlignment="1">
      <alignment horizontal="right" vertical="top"/>
    </xf>
    <xf numFmtId="0" fontId="3" fillId="0" borderId="0" xfId="980" applyFont="1" applyAlignment="1">
      <alignment horizontal="right" vertical="top"/>
    </xf>
    <xf numFmtId="0" fontId="3" fillId="0" borderId="4" xfId="980" applyFont="1" applyBorder="1" applyAlignment="1">
      <alignment wrapText="1"/>
    </xf>
    <xf numFmtId="187" fontId="3" fillId="0" borderId="4" xfId="1" applyFont="1" applyFill="1" applyBorder="1" applyAlignment="1">
      <alignment wrapText="1"/>
    </xf>
    <xf numFmtId="187" fontId="3" fillId="0" borderId="4" xfId="1" applyFont="1" applyFill="1" applyBorder="1" applyAlignment="1">
      <alignment horizontal="center" wrapText="1"/>
    </xf>
    <xf numFmtId="187" fontId="4" fillId="0" borderId="4" xfId="1" applyFont="1" applyFill="1" applyBorder="1" applyAlignment="1">
      <alignment wrapText="1"/>
    </xf>
    <xf numFmtId="0" fontId="4" fillId="0" borderId="4" xfId="980" applyFont="1" applyBorder="1" applyAlignment="1">
      <alignment horizontal="left" vertical="center" wrapText="1"/>
    </xf>
    <xf numFmtId="187" fontId="4" fillId="0" borderId="4" xfId="1" applyFont="1" applyFill="1" applyBorder="1" applyAlignment="1">
      <alignment horizontal="left" vertical="center" wrapText="1"/>
    </xf>
    <xf numFmtId="187" fontId="4" fillId="0" borderId="4" xfId="1" applyFont="1" applyFill="1" applyBorder="1" applyAlignment="1">
      <alignment horizontal="center" vertical="center" wrapText="1"/>
    </xf>
    <xf numFmtId="0" fontId="15" fillId="0" borderId="4" xfId="980" applyFont="1" applyBorder="1" applyAlignment="1">
      <alignment wrapText="1"/>
    </xf>
    <xf numFmtId="187" fontId="15" fillId="0" borderId="4" xfId="1" applyFont="1" applyFill="1" applyBorder="1" applyAlignment="1">
      <alignment wrapText="1"/>
    </xf>
    <xf numFmtId="187" fontId="15" fillId="0" borderId="4" xfId="1" applyFont="1" applyFill="1" applyBorder="1" applyAlignment="1">
      <alignment horizontal="center" wrapText="1"/>
    </xf>
    <xf numFmtId="0" fontId="4" fillId="0" borderId="4" xfId="980" applyFont="1" applyBorder="1" applyAlignment="1">
      <alignment wrapText="1"/>
    </xf>
    <xf numFmtId="0" fontId="10" fillId="0" borderId="38" xfId="980" applyFont="1" applyBorder="1" applyAlignment="1">
      <alignment horizontal="center"/>
    </xf>
    <xf numFmtId="0" fontId="3" fillId="0" borderId="38" xfId="980" applyFont="1" applyBorder="1" applyAlignment="1">
      <alignment horizontal="left"/>
    </xf>
    <xf numFmtId="187" fontId="3" fillId="0" borderId="38" xfId="1" applyFont="1" applyFill="1" applyBorder="1" applyAlignment="1">
      <alignment horizontal="left"/>
    </xf>
    <xf numFmtId="187" fontId="3" fillId="0" borderId="38" xfId="1" applyFont="1" applyFill="1" applyBorder="1" applyAlignment="1">
      <alignment horizontal="center"/>
    </xf>
    <xf numFmtId="0" fontId="7" fillId="0" borderId="0" xfId="1471" applyFont="1" applyAlignment="1">
      <alignment horizontal="center"/>
    </xf>
    <xf numFmtId="43" fontId="7" fillId="0" borderId="0" xfId="467" applyFont="1" applyFill="1" applyAlignment="1">
      <alignment horizontal="center"/>
    </xf>
    <xf numFmtId="187" fontId="4" fillId="0" borderId="0" xfId="1" applyFont="1" applyFill="1" applyBorder="1" applyAlignment="1">
      <alignment horizontal="center"/>
    </xf>
    <xf numFmtId="0" fontId="7" fillId="0" borderId="0" xfId="1473" applyFont="1"/>
    <xf numFmtId="0" fontId="16" fillId="0" borderId="0" xfId="0" applyFont="1" applyAlignment="1">
      <alignment horizontal="left" vertical="top"/>
    </xf>
    <xf numFmtId="0" fontId="1" fillId="0" borderId="0" xfId="0" applyFont="1" applyAlignment="1">
      <alignment vertical="center"/>
    </xf>
    <xf numFmtId="0" fontId="7" fillId="0" borderId="0" xfId="1473" applyFont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9" fontId="7" fillId="0" borderId="10" xfId="0" applyNumberFormat="1" applyFont="1" applyBorder="1" applyAlignment="1">
      <alignment horizontal="center" vertical="center" wrapText="1"/>
    </xf>
    <xf numFmtId="9" fontId="7" fillId="0" borderId="36" xfId="0" applyNumberFormat="1" applyFont="1" applyBorder="1" applyAlignment="1">
      <alignment horizontal="center" vertical="center" wrapText="1"/>
    </xf>
    <xf numFmtId="0" fontId="16" fillId="0" borderId="58" xfId="0" applyFont="1" applyBorder="1" applyAlignment="1">
      <alignment horizontal="center"/>
    </xf>
    <xf numFmtId="0" fontId="3" fillId="0" borderId="59" xfId="0" applyFont="1" applyBorder="1" applyAlignment="1">
      <alignment vertical="top"/>
    </xf>
    <xf numFmtId="0" fontId="1" fillId="0" borderId="60" xfId="0" applyFont="1" applyBorder="1" applyAlignment="1">
      <alignment vertical="top" wrapText="1"/>
    </xf>
    <xf numFmtId="198" fontId="16" fillId="0" borderId="61" xfId="686" applyFont="1" applyFill="1" applyBorder="1" applyAlignment="1">
      <alignment horizontal="left" wrapText="1"/>
    </xf>
    <xf numFmtId="198" fontId="16" fillId="0" borderId="58" xfId="686" applyFont="1" applyFill="1" applyBorder="1" applyAlignment="1">
      <alignment horizontal="left" wrapText="1"/>
    </xf>
    <xf numFmtId="198" fontId="16" fillId="0" borderId="62" xfId="686" applyFont="1" applyFill="1" applyBorder="1" applyAlignment="1">
      <alignment horizontal="left" wrapText="1"/>
    </xf>
    <xf numFmtId="0" fontId="1" fillId="0" borderId="59" xfId="0" applyFont="1" applyBorder="1" applyAlignment="1">
      <alignment vertical="top"/>
    </xf>
    <xf numFmtId="187" fontId="1" fillId="0" borderId="60" xfId="1" applyFont="1" applyBorder="1" applyAlignment="1">
      <alignment vertical="top" wrapText="1"/>
    </xf>
    <xf numFmtId="187" fontId="16" fillId="0" borderId="61" xfId="1" applyFont="1" applyFill="1" applyBorder="1" applyAlignment="1">
      <alignment horizontal="left" wrapText="1"/>
    </xf>
    <xf numFmtId="187" fontId="16" fillId="0" borderId="58" xfId="1" applyFont="1" applyFill="1" applyBorder="1" applyAlignment="1">
      <alignment horizontal="left" wrapText="1"/>
    </xf>
    <xf numFmtId="0" fontId="3" fillId="0" borderId="47" xfId="980" applyFont="1" applyBorder="1" applyAlignment="1">
      <alignment horizontal="left" vertical="center"/>
    </xf>
    <xf numFmtId="187" fontId="3" fillId="0" borderId="38" xfId="1" applyFont="1" applyFill="1" applyBorder="1" applyAlignment="1">
      <alignment horizontal="center" vertical="center"/>
    </xf>
    <xf numFmtId="0" fontId="10" fillId="0" borderId="0" xfId="980" applyFont="1" applyAlignment="1">
      <alignment horizontal="center" vertical="center"/>
    </xf>
    <xf numFmtId="43" fontId="4" fillId="0" borderId="0" xfId="119" applyFont="1" applyFill="1" applyBorder="1" applyAlignment="1">
      <alignment vertical="center"/>
    </xf>
    <xf numFmtId="187" fontId="7" fillId="0" borderId="0" xfId="1" applyFont="1" applyFill="1"/>
    <xf numFmtId="0" fontId="17" fillId="7" borderId="0" xfId="978" applyFont="1" applyFill="1" applyAlignment="1">
      <alignment vertical="center"/>
    </xf>
    <xf numFmtId="0" fontId="17" fillId="7" borderId="0" xfId="978" applyFont="1" applyFill="1" applyAlignment="1">
      <alignment vertical="top"/>
    </xf>
    <xf numFmtId="0" fontId="18" fillId="7" borderId="0" xfId="978" applyFont="1" applyFill="1" applyAlignment="1">
      <alignment vertical="top"/>
    </xf>
    <xf numFmtId="0" fontId="19" fillId="7" borderId="0" xfId="978" applyFont="1" applyFill="1"/>
    <xf numFmtId="0" fontId="20" fillId="7" borderId="0" xfId="978" applyFont="1" applyFill="1"/>
    <xf numFmtId="0" fontId="21" fillId="7" borderId="0" xfId="978" applyFont="1" applyFill="1"/>
    <xf numFmtId="0" fontId="17" fillId="0" borderId="0" xfId="978" applyFont="1"/>
    <xf numFmtId="0" fontId="17" fillId="0" borderId="0" xfId="978" applyFont="1" applyAlignment="1">
      <alignment horizontal="center"/>
    </xf>
    <xf numFmtId="210" fontId="17" fillId="0" borderId="0" xfId="1" applyNumberFormat="1" applyFont="1"/>
    <xf numFmtId="187" fontId="17" fillId="0" borderId="0" xfId="1" applyFont="1"/>
    <xf numFmtId="0" fontId="17" fillId="7" borderId="0" xfId="978" applyFont="1" applyFill="1"/>
    <xf numFmtId="0" fontId="20" fillId="0" borderId="65" xfId="978" applyFont="1" applyBorder="1"/>
    <xf numFmtId="210" fontId="17" fillId="0" borderId="3" xfId="1" applyNumberFormat="1" applyFont="1" applyBorder="1"/>
    <xf numFmtId="0" fontId="17" fillId="0" borderId="3" xfId="978" applyFont="1" applyBorder="1"/>
    <xf numFmtId="187" fontId="19" fillId="7" borderId="63" xfId="1" applyFont="1" applyFill="1" applyBorder="1" applyAlignment="1">
      <alignment vertical="center"/>
    </xf>
    <xf numFmtId="0" fontId="17" fillId="0" borderId="63" xfId="978" applyFont="1" applyBorder="1"/>
    <xf numFmtId="0" fontId="20" fillId="7" borderId="67" xfId="978" applyFont="1" applyFill="1" applyBorder="1" applyAlignment="1">
      <alignment vertical="center"/>
    </xf>
    <xf numFmtId="0" fontId="22" fillId="0" borderId="42" xfId="978" applyFont="1" applyBorder="1"/>
    <xf numFmtId="0" fontId="17" fillId="0" borderId="0" xfId="978" applyFont="1" applyAlignment="1">
      <alignment vertical="center"/>
    </xf>
    <xf numFmtId="0" fontId="17" fillId="0" borderId="42" xfId="978" applyFont="1" applyBorder="1"/>
    <xf numFmtId="187" fontId="19" fillId="7" borderId="42" xfId="1" applyFont="1" applyFill="1" applyBorder="1" applyAlignment="1">
      <alignment vertical="center"/>
    </xf>
    <xf numFmtId="0" fontId="17" fillId="0" borderId="0" xfId="978" applyFont="1" applyAlignment="1">
      <alignment vertical="top"/>
    </xf>
    <xf numFmtId="211" fontId="19" fillId="7" borderId="70" xfId="978" applyNumberFormat="1" applyFont="1" applyFill="1" applyBorder="1" applyAlignment="1">
      <alignment vertical="top"/>
    </xf>
    <xf numFmtId="210" fontId="17" fillId="0" borderId="33" xfId="1" applyNumberFormat="1" applyFont="1" applyBorder="1" applyAlignment="1">
      <alignment vertical="top"/>
    </xf>
    <xf numFmtId="0" fontId="17" fillId="0" borderId="33" xfId="978" applyFont="1" applyBorder="1" applyAlignment="1">
      <alignment vertical="top"/>
    </xf>
    <xf numFmtId="0" fontId="17" fillId="0" borderId="19" xfId="978" applyFont="1" applyBorder="1" applyAlignment="1">
      <alignment vertical="top"/>
    </xf>
    <xf numFmtId="187" fontId="19" fillId="7" borderId="19" xfId="1" applyFont="1" applyFill="1" applyBorder="1" applyAlignment="1">
      <alignment vertical="top"/>
    </xf>
    <xf numFmtId="0" fontId="18" fillId="0" borderId="0" xfId="978" applyFont="1" applyAlignment="1">
      <alignment vertical="top"/>
    </xf>
    <xf numFmtId="211" fontId="23" fillId="7" borderId="66" xfId="978" applyNumberFormat="1" applyFont="1" applyFill="1" applyBorder="1" applyAlignment="1">
      <alignment horizontal="center"/>
    </xf>
    <xf numFmtId="211" fontId="23" fillId="7" borderId="0" xfId="978" applyNumberFormat="1" applyFont="1" applyFill="1" applyAlignment="1">
      <alignment vertical="top"/>
    </xf>
    <xf numFmtId="187" fontId="19" fillId="0" borderId="10" xfId="1" applyFont="1" applyBorder="1" applyAlignment="1">
      <alignment horizontal="center"/>
    </xf>
    <xf numFmtId="0" fontId="19" fillId="0" borderId="0" xfId="978" applyFont="1"/>
    <xf numFmtId="0" fontId="17" fillId="0" borderId="71" xfId="978" applyFont="1" applyBorder="1" applyAlignment="1">
      <alignment horizontal="center"/>
    </xf>
    <xf numFmtId="0" fontId="19" fillId="0" borderId="23" xfId="978" applyFont="1" applyBorder="1"/>
    <xf numFmtId="210" fontId="19" fillId="0" borderId="23" xfId="1" applyNumberFormat="1" applyFont="1" applyBorder="1"/>
    <xf numFmtId="0" fontId="19" fillId="0" borderId="23" xfId="978" applyFont="1" applyBorder="1" applyAlignment="1">
      <alignment horizontal="center"/>
    </xf>
    <xf numFmtId="187" fontId="19" fillId="0" borderId="23" xfId="1" applyFont="1" applyBorder="1"/>
    <xf numFmtId="0" fontId="20" fillId="0" borderId="0" xfId="978" applyFont="1"/>
    <xf numFmtId="0" fontId="21" fillId="0" borderId="72" xfId="978" applyFont="1" applyBorder="1" applyAlignment="1">
      <alignment horizontal="center" vertical="top"/>
    </xf>
    <xf numFmtId="3" fontId="21" fillId="0" borderId="11" xfId="981" applyNumberFormat="1" applyFont="1" applyBorder="1" applyAlignment="1">
      <alignment vertical="top" wrapText="1"/>
    </xf>
    <xf numFmtId="210" fontId="20" fillId="0" borderId="11" xfId="1" applyNumberFormat="1" applyFont="1" applyBorder="1" applyAlignment="1">
      <alignment vertical="top"/>
    </xf>
    <xf numFmtId="0" fontId="20" fillId="0" borderId="11" xfId="978" applyFont="1" applyBorder="1" applyAlignment="1">
      <alignment horizontal="center" vertical="top"/>
    </xf>
    <xf numFmtId="187" fontId="20" fillId="0" borderId="11" xfId="1" applyFont="1" applyBorder="1" applyAlignment="1">
      <alignment vertical="top"/>
    </xf>
    <xf numFmtId="0" fontId="21" fillId="0" borderId="0" xfId="978" applyFont="1"/>
    <xf numFmtId="210" fontId="21" fillId="0" borderId="11" xfId="1" applyNumberFormat="1" applyFont="1" applyBorder="1" applyAlignment="1">
      <alignment vertical="top"/>
    </xf>
    <xf numFmtId="0" fontId="21" fillId="0" borderId="11" xfId="978" applyFont="1" applyBorder="1" applyAlignment="1">
      <alignment horizontal="center" vertical="top"/>
    </xf>
    <xf numFmtId="187" fontId="21" fillId="0" borderId="11" xfId="1" applyFont="1" applyBorder="1" applyAlignment="1">
      <alignment vertical="top"/>
    </xf>
    <xf numFmtId="0" fontId="20" fillId="0" borderId="73" xfId="978" applyFont="1" applyBorder="1" applyAlignment="1">
      <alignment horizontal="center"/>
    </xf>
    <xf numFmtId="3" fontId="21" fillId="0" borderId="74" xfId="981" applyNumberFormat="1" applyFont="1" applyBorder="1" applyAlignment="1">
      <alignment vertical="top" wrapText="1"/>
    </xf>
    <xf numFmtId="210" fontId="21" fillId="0" borderId="74" xfId="1" applyNumberFormat="1" applyFont="1" applyBorder="1" applyAlignment="1">
      <alignment vertical="top"/>
    </xf>
    <xf numFmtId="0" fontId="21" fillId="0" borderId="74" xfId="978" applyFont="1" applyBorder="1" applyAlignment="1">
      <alignment horizontal="center" vertical="top"/>
    </xf>
    <xf numFmtId="187" fontId="21" fillId="0" borderId="74" xfId="1" applyFont="1" applyBorder="1" applyAlignment="1">
      <alignment vertical="top"/>
    </xf>
    <xf numFmtId="0" fontId="20" fillId="0" borderId="75" xfId="978" applyFont="1" applyBorder="1" applyAlignment="1">
      <alignment horizontal="center"/>
    </xf>
    <xf numFmtId="3" fontId="21" fillId="0" borderId="4" xfId="981" applyNumberFormat="1" applyFont="1" applyBorder="1" applyAlignment="1">
      <alignment vertical="top" wrapText="1"/>
    </xf>
    <xf numFmtId="210" fontId="21" fillId="0" borderId="4" xfId="1" applyNumberFormat="1" applyFont="1" applyBorder="1" applyAlignment="1">
      <alignment vertical="top"/>
    </xf>
    <xf numFmtId="0" fontId="21" fillId="0" borderId="4" xfId="978" applyFont="1" applyBorder="1" applyAlignment="1">
      <alignment horizontal="center" vertical="top"/>
    </xf>
    <xf numFmtId="187" fontId="21" fillId="0" borderId="4" xfId="1" applyFont="1" applyBorder="1" applyAlignment="1">
      <alignment vertical="top"/>
    </xf>
    <xf numFmtId="0" fontId="20" fillId="0" borderId="76" xfId="978" applyFont="1" applyBorder="1" applyAlignment="1">
      <alignment horizontal="center"/>
    </xf>
    <xf numFmtId="3" fontId="21" fillId="0" borderId="7" xfId="981" applyNumberFormat="1" applyFont="1" applyBorder="1" applyAlignment="1">
      <alignment vertical="top" wrapText="1"/>
    </xf>
    <xf numFmtId="10" fontId="21" fillId="0" borderId="7" xfId="2" applyNumberFormat="1" applyFont="1" applyBorder="1" applyAlignment="1">
      <alignment vertical="top"/>
    </xf>
    <xf numFmtId="0" fontId="21" fillId="0" borderId="7" xfId="978" applyFont="1" applyBorder="1" applyAlignment="1">
      <alignment horizontal="center" vertical="top"/>
    </xf>
    <xf numFmtId="187" fontId="21" fillId="0" borderId="7" xfId="1" applyFont="1" applyBorder="1" applyAlignment="1">
      <alignment vertical="top"/>
    </xf>
    <xf numFmtId="0" fontId="17" fillId="0" borderId="72" xfId="978" applyFont="1" applyBorder="1" applyAlignment="1">
      <alignment horizontal="center" vertical="top"/>
    </xf>
    <xf numFmtId="3" fontId="17" fillId="0" borderId="11" xfId="981" applyNumberFormat="1" applyFont="1" applyBorder="1" applyAlignment="1">
      <alignment vertical="top" wrapText="1"/>
    </xf>
    <xf numFmtId="9" fontId="17" fillId="0" borderId="11" xfId="2" applyFont="1" applyBorder="1"/>
    <xf numFmtId="0" fontId="17" fillId="0" borderId="11" xfId="978" applyFont="1" applyBorder="1" applyAlignment="1">
      <alignment horizontal="center"/>
    </xf>
    <xf numFmtId="187" fontId="17" fillId="0" borderId="11" xfId="1" applyFont="1" applyBorder="1" applyAlignment="1">
      <alignment vertical="top"/>
    </xf>
    <xf numFmtId="187" fontId="17" fillId="0" borderId="11" xfId="1" applyFont="1" applyBorder="1"/>
    <xf numFmtId="210" fontId="17" fillId="0" borderId="11" xfId="1" applyNumberFormat="1" applyFont="1" applyBorder="1"/>
    <xf numFmtId="210" fontId="17" fillId="0" borderId="11" xfId="1" applyNumberFormat="1" applyFont="1" applyBorder="1" applyAlignment="1">
      <alignment vertical="top"/>
    </xf>
    <xf numFmtId="0" fontId="17" fillId="0" borderId="11" xfId="978" applyFont="1" applyBorder="1" applyAlignment="1">
      <alignment horizontal="center" vertical="top"/>
    </xf>
    <xf numFmtId="0" fontId="19" fillId="0" borderId="72" xfId="978" applyFont="1" applyBorder="1" applyAlignment="1">
      <alignment horizontal="center"/>
    </xf>
    <xf numFmtId="0" fontId="19" fillId="0" borderId="73" xfId="978" applyFont="1" applyBorder="1" applyAlignment="1">
      <alignment horizontal="center"/>
    </xf>
    <xf numFmtId="0" fontId="24" fillId="0" borderId="74" xfId="978" applyFont="1" applyBorder="1" applyAlignment="1">
      <alignment wrapText="1"/>
    </xf>
    <xf numFmtId="210" fontId="17" fillId="0" borderId="74" xfId="1" applyNumberFormat="1" applyFont="1" applyBorder="1"/>
    <xf numFmtId="0" fontId="17" fillId="0" borderId="74" xfId="978" applyFont="1" applyBorder="1" applyAlignment="1">
      <alignment horizontal="center"/>
    </xf>
    <xf numFmtId="187" fontId="17" fillId="0" borderId="74" xfId="1" applyFont="1" applyBorder="1"/>
    <xf numFmtId="187" fontId="17" fillId="0" borderId="74" xfId="1" applyFont="1" applyBorder="1" applyAlignment="1">
      <alignment vertical="top"/>
    </xf>
    <xf numFmtId="0" fontId="17" fillId="0" borderId="77" xfId="978" applyFont="1" applyBorder="1" applyAlignment="1">
      <alignment horizontal="center" vertical="top"/>
    </xf>
    <xf numFmtId="3" fontId="17" fillId="0" borderId="14" xfId="981" applyNumberFormat="1" applyFont="1" applyBorder="1" applyAlignment="1">
      <alignment vertical="top" wrapText="1"/>
    </xf>
    <xf numFmtId="210" fontId="17" fillId="0" borderId="14" xfId="1" applyNumberFormat="1" applyFont="1" applyBorder="1" applyAlignment="1">
      <alignment vertical="top"/>
    </xf>
    <xf numFmtId="0" fontId="17" fillId="0" borderId="14" xfId="978" applyFont="1" applyBorder="1" applyAlignment="1">
      <alignment horizontal="center" vertical="top"/>
    </xf>
    <xf numFmtId="187" fontId="17" fillId="0" borderId="14" xfId="1" applyFont="1" applyBorder="1" applyAlignment="1">
      <alignment vertical="top"/>
    </xf>
    <xf numFmtId="0" fontId="21" fillId="8" borderId="0" xfId="978" applyFont="1" applyFill="1"/>
    <xf numFmtId="0" fontId="25" fillId="8" borderId="78" xfId="978" applyFont="1" applyFill="1" applyBorder="1" applyAlignment="1">
      <alignment horizontal="center"/>
    </xf>
    <xf numFmtId="0" fontId="25" fillId="8" borderId="30" xfId="978" applyFont="1" applyFill="1" applyBorder="1" applyAlignment="1">
      <alignment horizontal="center"/>
    </xf>
    <xf numFmtId="210" fontId="25" fillId="8" borderId="30" xfId="1" applyNumberFormat="1" applyFont="1" applyFill="1" applyBorder="1"/>
    <xf numFmtId="187" fontId="25" fillId="8" borderId="30" xfId="978" applyNumberFormat="1" applyFont="1" applyFill="1" applyBorder="1"/>
    <xf numFmtId="187" fontId="17" fillId="0" borderId="23" xfId="1" applyFont="1" applyBorder="1"/>
    <xf numFmtId="0" fontId="19" fillId="0" borderId="79" xfId="978" applyFont="1" applyBorder="1"/>
    <xf numFmtId="187" fontId="21" fillId="0" borderId="11" xfId="1" applyFont="1" applyBorder="1" applyAlignment="1">
      <alignment vertical="top" shrinkToFit="1"/>
    </xf>
    <xf numFmtId="0" fontId="20" fillId="0" borderId="45" xfId="978" applyFont="1" applyBorder="1" applyAlignment="1">
      <alignment vertical="top"/>
    </xf>
    <xf numFmtId="0" fontId="21" fillId="0" borderId="45" xfId="978" applyFont="1" applyBorder="1" applyAlignment="1">
      <alignment vertical="top"/>
    </xf>
    <xf numFmtId="187" fontId="21" fillId="0" borderId="74" xfId="1" applyFont="1" applyBorder="1" applyAlignment="1">
      <alignment vertical="top" shrinkToFit="1"/>
    </xf>
    <xf numFmtId="0" fontId="21" fillId="0" borderId="80" xfId="978" applyFont="1" applyBorder="1" applyAlignment="1">
      <alignment vertical="top"/>
    </xf>
    <xf numFmtId="187" fontId="21" fillId="0" borderId="4" xfId="1" applyFont="1" applyBorder="1" applyAlignment="1">
      <alignment vertical="top" shrinkToFit="1"/>
    </xf>
    <xf numFmtId="0" fontId="21" fillId="0" borderId="81" xfId="978" applyFont="1" applyBorder="1" applyAlignment="1">
      <alignment vertical="top"/>
    </xf>
    <xf numFmtId="187" fontId="20" fillId="0" borderId="7" xfId="1" applyFont="1" applyBorder="1" applyAlignment="1">
      <alignment vertical="top" shrinkToFit="1"/>
    </xf>
    <xf numFmtId="0" fontId="21" fillId="0" borderId="44" xfId="978" applyFont="1" applyBorder="1" applyAlignment="1">
      <alignment vertical="top"/>
    </xf>
    <xf numFmtId="187" fontId="19" fillId="0" borderId="11" xfId="1" applyFont="1" applyBorder="1" applyAlignment="1">
      <alignment vertical="top" shrinkToFit="1"/>
    </xf>
    <xf numFmtId="0" fontId="17" fillId="0" borderId="45" xfId="978" applyFont="1" applyBorder="1" applyAlignment="1">
      <alignment vertical="top"/>
    </xf>
    <xf numFmtId="187" fontId="19" fillId="0" borderId="11" xfId="1" applyFont="1" applyBorder="1" applyAlignment="1">
      <alignment vertical="top"/>
    </xf>
    <xf numFmtId="187" fontId="19" fillId="0" borderId="74" xfId="1" applyFont="1" applyBorder="1" applyAlignment="1">
      <alignment vertical="top"/>
    </xf>
    <xf numFmtId="0" fontId="17" fillId="0" borderId="80" xfId="978" applyFont="1" applyBorder="1" applyAlignment="1">
      <alignment vertical="top"/>
    </xf>
    <xf numFmtId="0" fontId="17" fillId="0" borderId="82" xfId="978" applyFont="1" applyBorder="1" applyAlignment="1">
      <alignment vertical="top"/>
    </xf>
    <xf numFmtId="187" fontId="25" fillId="8" borderId="30" xfId="978" applyNumberFormat="1" applyFont="1" applyFill="1" applyBorder="1" applyAlignment="1">
      <alignment shrinkToFit="1"/>
    </xf>
    <xf numFmtId="187" fontId="25" fillId="8" borderId="83" xfId="978" applyNumberFormat="1" applyFont="1" applyFill="1" applyBorder="1"/>
    <xf numFmtId="0" fontId="19" fillId="0" borderId="84" xfId="978" applyFont="1" applyBorder="1"/>
    <xf numFmtId="0" fontId="20" fillId="0" borderId="85" xfId="978" applyFont="1" applyBorder="1" applyAlignment="1">
      <alignment vertical="top"/>
    </xf>
    <xf numFmtId="0" fontId="21" fillId="0" borderId="85" xfId="978" applyFont="1" applyBorder="1" applyAlignment="1">
      <alignment vertical="top"/>
    </xf>
    <xf numFmtId="0" fontId="21" fillId="0" borderId="86" xfId="978" applyFont="1" applyBorder="1" applyAlignment="1">
      <alignment vertical="top"/>
    </xf>
    <xf numFmtId="0" fontId="21" fillId="0" borderId="87" xfId="978" applyFont="1" applyBorder="1" applyAlignment="1">
      <alignment vertical="top"/>
    </xf>
    <xf numFmtId="187" fontId="20" fillId="0" borderId="7" xfId="1" applyFont="1" applyBorder="1" applyAlignment="1">
      <alignment vertical="top"/>
    </xf>
    <xf numFmtId="0" fontId="21" fillId="0" borderId="88" xfId="978" applyFont="1" applyBorder="1" applyAlignment="1">
      <alignment vertical="top"/>
    </xf>
    <xf numFmtId="0" fontId="17" fillId="0" borderId="85" xfId="978" applyFont="1" applyBorder="1" applyAlignment="1">
      <alignment vertical="top"/>
    </xf>
    <xf numFmtId="0" fontId="17" fillId="0" borderId="86" xfId="978" applyFont="1" applyBorder="1" applyAlignment="1">
      <alignment vertical="top"/>
    </xf>
    <xf numFmtId="0" fontId="17" fillId="0" borderId="89" xfId="978" applyFont="1" applyBorder="1" applyAlignment="1">
      <alignment vertical="top"/>
    </xf>
    <xf numFmtId="187" fontId="25" fillId="8" borderId="90" xfId="978" applyNumberFormat="1" applyFont="1" applyFill="1" applyBorder="1"/>
    <xf numFmtId="0" fontId="17" fillId="0" borderId="91" xfId="978" applyFont="1" applyBorder="1" applyAlignment="1">
      <alignment horizontal="center"/>
    </xf>
    <xf numFmtId="0" fontId="21" fillId="0" borderId="40" xfId="978" applyFont="1" applyBorder="1" applyAlignment="1">
      <alignment horizontal="center" vertical="top"/>
    </xf>
    <xf numFmtId="0" fontId="20" fillId="0" borderId="92" xfId="978" applyFont="1" applyBorder="1" applyAlignment="1">
      <alignment horizontal="center"/>
    </xf>
    <xf numFmtId="0" fontId="20" fillId="0" borderId="39" xfId="978" applyFont="1" applyBorder="1" applyAlignment="1">
      <alignment horizontal="center"/>
    </xf>
    <xf numFmtId="217" fontId="21" fillId="0" borderId="7" xfId="1" applyNumberFormat="1" applyFont="1" applyBorder="1" applyAlignment="1">
      <alignment vertical="top"/>
    </xf>
    <xf numFmtId="0" fontId="19" fillId="0" borderId="40" xfId="978" applyFont="1" applyBorder="1" applyAlignment="1">
      <alignment horizontal="center"/>
    </xf>
    <xf numFmtId="0" fontId="17" fillId="0" borderId="40" xfId="978" applyFont="1" applyBorder="1" applyAlignment="1">
      <alignment horizontal="center" vertical="top"/>
    </xf>
    <xf numFmtId="187" fontId="26" fillId="0" borderId="11" xfId="1" applyFont="1" applyBorder="1" applyAlignment="1">
      <alignment vertical="top"/>
    </xf>
    <xf numFmtId="0" fontId="19" fillId="0" borderId="92" xfId="978" applyFont="1" applyBorder="1" applyAlignment="1">
      <alignment horizontal="center"/>
    </xf>
    <xf numFmtId="0" fontId="17" fillId="0" borderId="93" xfId="978" applyFont="1" applyBorder="1" applyAlignment="1">
      <alignment horizontal="center" vertical="top"/>
    </xf>
    <xf numFmtId="0" fontId="25" fillId="8" borderId="94" xfId="978" applyFont="1" applyFill="1" applyBorder="1" applyAlignment="1">
      <alignment horizontal="center"/>
    </xf>
    <xf numFmtId="0" fontId="20" fillId="0" borderId="4" xfId="978" applyFont="1" applyBorder="1" applyAlignment="1">
      <alignment horizontal="center"/>
    </xf>
    <xf numFmtId="210" fontId="21" fillId="0" borderId="7" xfId="1" applyNumberFormat="1" applyFont="1" applyBorder="1" applyAlignment="1">
      <alignment vertical="top"/>
    </xf>
    <xf numFmtId="0" fontId="21" fillId="0" borderId="4" xfId="978" applyFont="1" applyBorder="1" applyAlignment="1">
      <alignment vertical="top"/>
    </xf>
    <xf numFmtId="0" fontId="70" fillId="0" borderId="5" xfId="888" applyFont="1" applyBorder="1" applyAlignment="1">
      <alignment horizontal="center" vertical="top"/>
    </xf>
    <xf numFmtId="0" fontId="70" fillId="0" borderId="6" xfId="0" applyFont="1" applyBorder="1" applyAlignment="1">
      <alignment horizontal="left" vertical="top" wrapText="1"/>
    </xf>
    <xf numFmtId="210" fontId="70" fillId="0" borderId="6" xfId="249" applyNumberFormat="1" applyFont="1" applyFill="1" applyBorder="1" applyAlignment="1">
      <alignment horizontal="center" vertical="top"/>
    </xf>
    <xf numFmtId="43" fontId="70" fillId="0" borderId="4" xfId="464" applyFont="1" applyFill="1" applyBorder="1" applyAlignment="1">
      <alignment horizontal="center" vertical="top"/>
    </xf>
    <xf numFmtId="187" fontId="70" fillId="0" borderId="4" xfId="249" applyFont="1" applyFill="1" applyBorder="1" applyAlignment="1">
      <alignment vertical="top"/>
    </xf>
    <xf numFmtId="187" fontId="70" fillId="0" borderId="4" xfId="1" applyFont="1" applyFill="1" applyBorder="1" applyAlignment="1">
      <alignment vertical="top"/>
    </xf>
    <xf numFmtId="43" fontId="70" fillId="0" borderId="4" xfId="464" applyFont="1" applyFill="1" applyBorder="1" applyAlignment="1">
      <alignment vertical="top"/>
    </xf>
    <xf numFmtId="43" fontId="70" fillId="0" borderId="0" xfId="1" applyNumberFormat="1" applyFont="1" applyFill="1" applyBorder="1" applyAlignment="1">
      <alignment horizontal="left" vertical="top"/>
    </xf>
    <xf numFmtId="0" fontId="71" fillId="0" borderId="5" xfId="888" applyFont="1" applyBorder="1" applyAlignment="1">
      <alignment horizontal="center" vertical="top"/>
    </xf>
    <xf numFmtId="0" fontId="71" fillId="0" borderId="6" xfId="0" applyFont="1" applyBorder="1" applyAlignment="1">
      <alignment horizontal="left" vertical="top" wrapText="1"/>
    </xf>
    <xf numFmtId="210" fontId="71" fillId="0" borderId="6" xfId="249" applyNumberFormat="1" applyFont="1" applyFill="1" applyBorder="1" applyAlignment="1">
      <alignment horizontal="center" vertical="top"/>
    </xf>
    <xf numFmtId="43" fontId="71" fillId="0" borderId="4" xfId="464" applyFont="1" applyFill="1" applyBorder="1" applyAlignment="1">
      <alignment horizontal="center" vertical="top"/>
    </xf>
    <xf numFmtId="187" fontId="71" fillId="0" borderId="4" xfId="249" applyFont="1" applyFill="1" applyBorder="1" applyAlignment="1">
      <alignment vertical="top"/>
    </xf>
    <xf numFmtId="43" fontId="71" fillId="0" borderId="4" xfId="464" applyFont="1" applyFill="1" applyBorder="1" applyAlignment="1">
      <alignment vertical="top"/>
    </xf>
    <xf numFmtId="43" fontId="71" fillId="0" borderId="0" xfId="1" applyNumberFormat="1" applyFont="1" applyFill="1" applyBorder="1" applyAlignment="1">
      <alignment horizontal="left" vertical="top"/>
    </xf>
    <xf numFmtId="210" fontId="4" fillId="0" borderId="6" xfId="249" applyNumberFormat="1" applyFont="1" applyFill="1" applyBorder="1" applyAlignment="1">
      <alignment horizontal="center" vertical="top"/>
    </xf>
    <xf numFmtId="210" fontId="4" fillId="0" borderId="20" xfId="1" applyNumberFormat="1" applyFont="1" applyFill="1" applyBorder="1" applyAlignment="1">
      <alignment horizontal="center" vertical="top"/>
    </xf>
    <xf numFmtId="210" fontId="70" fillId="0" borderId="34" xfId="1" applyNumberFormat="1" applyFont="1" applyFill="1" applyBorder="1" applyAlignment="1">
      <alignment horizontal="center" vertical="top"/>
    </xf>
    <xf numFmtId="210" fontId="70" fillId="0" borderId="10" xfId="1" applyNumberFormat="1" applyFont="1" applyFill="1" applyBorder="1" applyAlignment="1">
      <alignment horizontal="center" vertical="top"/>
    </xf>
    <xf numFmtId="210" fontId="70" fillId="0" borderId="4" xfId="1" applyNumberFormat="1" applyFont="1" applyFill="1" applyBorder="1" applyAlignment="1">
      <alignment horizontal="center" vertical="top"/>
    </xf>
    <xf numFmtId="210" fontId="4" fillId="0" borderId="11" xfId="1" applyNumberFormat="1" applyFont="1" applyFill="1" applyBorder="1" applyAlignment="1">
      <alignment horizontal="center" vertical="top"/>
    </xf>
    <xf numFmtId="210" fontId="4" fillId="0" borderId="7" xfId="1" applyNumberFormat="1" applyFont="1" applyFill="1" applyBorder="1" applyAlignment="1">
      <alignment horizontal="left" vertical="center" wrapText="1"/>
    </xf>
    <xf numFmtId="210" fontId="4" fillId="0" borderId="30" xfId="1" applyNumberFormat="1" applyFont="1" applyFill="1" applyBorder="1" applyAlignment="1">
      <alignment horizontal="left" vertical="center"/>
    </xf>
    <xf numFmtId="210" fontId="3" fillId="0" borderId="34" xfId="1" applyNumberFormat="1" applyFont="1" applyFill="1" applyBorder="1" applyAlignment="1">
      <alignment horizontal="left" vertical="center" wrapText="1"/>
    </xf>
    <xf numFmtId="213" fontId="4" fillId="0" borderId="6" xfId="896" applyNumberFormat="1" applyFont="1" applyBorder="1" applyAlignment="1">
      <alignment horizontal="left" vertical="center" wrapText="1"/>
    </xf>
    <xf numFmtId="210" fontId="4" fillId="0" borderId="10" xfId="1" applyNumberFormat="1" applyFont="1" applyFill="1" applyBorder="1" applyAlignment="1">
      <alignment horizontal="center" vertical="top"/>
    </xf>
    <xf numFmtId="210" fontId="4" fillId="0" borderId="4" xfId="1" applyNumberFormat="1" applyFont="1" applyFill="1" applyBorder="1" applyAlignment="1">
      <alignment horizontal="center" vertical="top"/>
    </xf>
    <xf numFmtId="0" fontId="70" fillId="0" borderId="0" xfId="980" applyFont="1" applyAlignment="1">
      <alignment horizontal="left" vertical="center"/>
    </xf>
    <xf numFmtId="0" fontId="70" fillId="0" borderId="0" xfId="888" applyFont="1" applyAlignment="1">
      <alignment vertical="top"/>
    </xf>
    <xf numFmtId="0" fontId="72" fillId="0" borderId="0" xfId="980" applyFont="1" applyAlignment="1">
      <alignment horizontal="left" vertical="center"/>
    </xf>
    <xf numFmtId="187" fontId="3" fillId="0" borderId="4" xfId="1" applyFont="1" applyFill="1" applyBorder="1" applyAlignment="1">
      <alignment horizontal="center" vertical="center"/>
    </xf>
    <xf numFmtId="0" fontId="73" fillId="0" borderId="0" xfId="980" applyFont="1" applyAlignment="1">
      <alignment horizontal="left"/>
    </xf>
    <xf numFmtId="0" fontId="74" fillId="0" borderId="0" xfId="980" applyFont="1" applyAlignment="1">
      <alignment horizontal="left" vertical="center"/>
    </xf>
    <xf numFmtId="0" fontId="73" fillId="0" borderId="0" xfId="980" applyFont="1" applyAlignment="1">
      <alignment horizontal="left" vertical="center"/>
    </xf>
    <xf numFmtId="0" fontId="73" fillId="0" borderId="0" xfId="980" applyFont="1" applyAlignment="1">
      <alignment vertical="center"/>
    </xf>
    <xf numFmtId="0" fontId="73" fillId="0" borderId="0" xfId="896" applyFont="1" applyAlignment="1">
      <alignment horizontal="right" vertical="center"/>
    </xf>
    <xf numFmtId="0" fontId="73" fillId="0" borderId="0" xfId="980" applyFont="1" applyAlignment="1">
      <alignment horizontal="right" vertical="center"/>
    </xf>
    <xf numFmtId="0" fontId="73" fillId="0" borderId="0" xfId="980" applyFont="1" applyAlignment="1">
      <alignment vertical="top"/>
    </xf>
    <xf numFmtId="211" fontId="73" fillId="0" borderId="0" xfId="980" applyNumberFormat="1" applyFont="1" applyAlignment="1">
      <alignment vertical="center"/>
    </xf>
    <xf numFmtId="211" fontId="73" fillId="0" borderId="0" xfId="980" applyNumberFormat="1" applyFont="1" applyAlignment="1">
      <alignment horizontal="right" vertical="center"/>
    </xf>
    <xf numFmtId="0" fontId="73" fillId="0" borderId="33" xfId="980" applyFont="1" applyBorder="1" applyAlignment="1">
      <alignment vertical="top"/>
    </xf>
    <xf numFmtId="0" fontId="74" fillId="0" borderId="33" xfId="980" applyFont="1" applyBorder="1" applyAlignment="1">
      <alignment horizontal="left" vertical="center"/>
    </xf>
    <xf numFmtId="0" fontId="73" fillId="0" borderId="33" xfId="980" applyFont="1" applyBorder="1" applyAlignment="1">
      <alignment horizontal="left" vertical="center"/>
    </xf>
    <xf numFmtId="211" fontId="73" fillId="0" borderId="33" xfId="980" applyNumberFormat="1" applyFont="1" applyBorder="1" applyAlignment="1">
      <alignment vertical="center"/>
    </xf>
    <xf numFmtId="211" fontId="73" fillId="0" borderId="33" xfId="980" applyNumberFormat="1" applyFont="1" applyBorder="1" applyAlignment="1">
      <alignment horizontal="left" vertical="center"/>
    </xf>
    <xf numFmtId="211" fontId="73" fillId="0" borderId="33" xfId="980" applyNumberFormat="1" applyFont="1" applyBorder="1" applyAlignment="1">
      <alignment horizontal="right" vertical="center"/>
    </xf>
    <xf numFmtId="43" fontId="73" fillId="0" borderId="4" xfId="465" applyFont="1" applyFill="1" applyBorder="1" applyAlignment="1">
      <alignment horizontal="center" vertical="center"/>
    </xf>
    <xf numFmtId="0" fontId="73" fillId="0" borderId="4" xfId="980" applyFont="1" applyBorder="1" applyAlignment="1">
      <alignment horizontal="center" vertical="center"/>
    </xf>
    <xf numFmtId="0" fontId="73" fillId="0" borderId="4" xfId="892" applyFont="1" applyBorder="1" applyAlignment="1">
      <alignment vertical="center" wrapText="1"/>
    </xf>
    <xf numFmtId="43" fontId="73" fillId="0" borderId="4" xfId="465" applyFont="1" applyFill="1" applyBorder="1" applyAlignment="1">
      <alignment vertical="center"/>
    </xf>
    <xf numFmtId="0" fontId="74" fillId="0" borderId="4" xfId="980" applyFont="1" applyBorder="1" applyAlignment="1">
      <alignment horizontal="center" vertical="center"/>
    </xf>
    <xf numFmtId="3" fontId="74" fillId="0" borderId="4" xfId="892" applyNumberFormat="1" applyFont="1" applyBorder="1" applyAlignment="1">
      <alignment vertical="center" wrapText="1"/>
    </xf>
    <xf numFmtId="210" fontId="74" fillId="0" borderId="4" xfId="1" applyNumberFormat="1" applyFont="1" applyFill="1" applyBorder="1" applyAlignment="1">
      <alignment vertical="center" wrapText="1"/>
    </xf>
    <xf numFmtId="3" fontId="74" fillId="0" borderId="4" xfId="892" applyNumberFormat="1" applyFont="1" applyBorder="1" applyAlignment="1">
      <alignment horizontal="center" vertical="center" wrapText="1"/>
    </xf>
    <xf numFmtId="43" fontId="74" fillId="0" borderId="4" xfId="465" applyFont="1" applyFill="1" applyBorder="1" applyAlignment="1">
      <alignment vertical="center"/>
    </xf>
    <xf numFmtId="0" fontId="74" fillId="0" borderId="11" xfId="980" applyFont="1" applyBorder="1" applyAlignment="1">
      <alignment horizontal="center" vertical="center"/>
    </xf>
    <xf numFmtId="4" fontId="74" fillId="0" borderId="13" xfId="892" applyNumberFormat="1" applyFont="1" applyBorder="1" applyAlignment="1">
      <alignment vertical="center" wrapText="1"/>
    </xf>
    <xf numFmtId="43" fontId="74" fillId="0" borderId="11" xfId="465" applyFont="1" applyFill="1" applyBorder="1" applyAlignment="1">
      <alignment vertical="center"/>
    </xf>
    <xf numFmtId="0" fontId="73" fillId="0" borderId="38" xfId="980" applyFont="1" applyBorder="1" applyAlignment="1">
      <alignment horizontal="center" vertical="center"/>
    </xf>
    <xf numFmtId="0" fontId="73" fillId="0" borderId="43" xfId="892" applyFont="1" applyBorder="1" applyAlignment="1">
      <alignment horizontal="center" vertical="center" wrapText="1"/>
    </xf>
    <xf numFmtId="43" fontId="73" fillId="0" borderId="38" xfId="465" applyFont="1" applyFill="1" applyBorder="1" applyAlignment="1">
      <alignment vertical="center"/>
    </xf>
    <xf numFmtId="0" fontId="4" fillId="0" borderId="0" xfId="980" applyFont="1" applyFill="1" applyAlignment="1">
      <alignment horizontal="center"/>
    </xf>
    <xf numFmtId="0" fontId="4" fillId="0" borderId="0" xfId="980" applyFont="1" applyFill="1"/>
    <xf numFmtId="0" fontId="3" fillId="0" borderId="0" xfId="980" applyFont="1" applyFill="1" applyAlignment="1">
      <alignment horizontal="right" vertical="center"/>
    </xf>
    <xf numFmtId="0" fontId="3" fillId="0" borderId="0" xfId="980" applyFont="1" applyFill="1"/>
    <xf numFmtId="0" fontId="3" fillId="0" borderId="0" xfId="98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4" fillId="0" borderId="0" xfId="980" applyFont="1" applyFill="1" applyAlignment="1">
      <alignment horizontal="left"/>
    </xf>
    <xf numFmtId="0" fontId="3" fillId="0" borderId="0" xfId="980" applyFont="1" applyFill="1" applyAlignment="1">
      <alignment vertical="center"/>
    </xf>
    <xf numFmtId="0" fontId="3" fillId="0" borderId="0" xfId="980" applyFont="1" applyFill="1" applyAlignment="1">
      <alignment horizontal="center" vertical="center"/>
    </xf>
    <xf numFmtId="0" fontId="4" fillId="0" borderId="0" xfId="980" applyFont="1" applyFill="1" applyAlignment="1">
      <alignment vertical="center"/>
    </xf>
    <xf numFmtId="0" fontId="4" fillId="0" borderId="0" xfId="980" applyFont="1" applyFill="1" applyAlignment="1">
      <alignment horizontal="center" vertical="center"/>
    </xf>
    <xf numFmtId="0" fontId="3" fillId="0" borderId="0" xfId="980" applyFont="1" applyFill="1" applyAlignment="1">
      <alignment horizontal="right" vertical="center" indent="1"/>
    </xf>
    <xf numFmtId="0" fontId="4" fillId="0" borderId="0" xfId="980" applyFont="1" applyFill="1" applyAlignment="1">
      <alignment horizontal="right" vertical="center"/>
    </xf>
    <xf numFmtId="211" fontId="3" fillId="0" borderId="0" xfId="980" applyNumberFormat="1" applyFont="1" applyFill="1" applyAlignment="1">
      <alignment vertical="top"/>
    </xf>
    <xf numFmtId="211" fontId="3" fillId="0" borderId="0" xfId="980" applyNumberFormat="1" applyFont="1" applyFill="1" applyAlignment="1">
      <alignment horizontal="right" vertical="top"/>
    </xf>
    <xf numFmtId="0" fontId="3" fillId="0" borderId="0" xfId="980" applyFont="1" applyFill="1" applyAlignment="1">
      <alignment vertical="top"/>
    </xf>
    <xf numFmtId="0" fontId="3" fillId="0" borderId="0" xfId="980" applyFont="1" applyFill="1" applyAlignment="1">
      <alignment horizontal="right" vertical="top" indent="1"/>
    </xf>
    <xf numFmtId="0" fontId="4" fillId="0" borderId="0" xfId="980" applyFont="1" applyFill="1" applyAlignment="1">
      <alignment horizontal="right" vertical="top"/>
    </xf>
    <xf numFmtId="0" fontId="4" fillId="0" borderId="0" xfId="980" applyFont="1" applyFill="1" applyAlignment="1">
      <alignment vertical="top"/>
    </xf>
    <xf numFmtId="0" fontId="3" fillId="0" borderId="33" xfId="0" applyFont="1" applyFill="1" applyBorder="1" applyAlignment="1">
      <alignment horizontal="left" vertical="center"/>
    </xf>
    <xf numFmtId="0" fontId="4" fillId="0" borderId="33" xfId="980" applyFont="1" applyFill="1" applyBorder="1" applyAlignment="1">
      <alignment horizontal="left"/>
    </xf>
    <xf numFmtId="211" fontId="3" fillId="0" borderId="33" xfId="980" applyNumberFormat="1" applyFont="1" applyFill="1" applyBorder="1" applyAlignment="1">
      <alignment vertical="top"/>
    </xf>
    <xf numFmtId="211" fontId="3" fillId="0" borderId="33" xfId="980" applyNumberFormat="1" applyFont="1" applyFill="1" applyBorder="1" applyAlignment="1">
      <alignment horizontal="left" vertical="top" indent="2"/>
    </xf>
    <xf numFmtId="211" fontId="3" fillId="0" borderId="33" xfId="980" applyNumberFormat="1" applyFont="1" applyFill="1" applyBorder="1" applyAlignment="1">
      <alignment horizontal="right" vertical="top"/>
    </xf>
    <xf numFmtId="0" fontId="3" fillId="0" borderId="33" xfId="980" applyFont="1" applyFill="1" applyBorder="1" applyAlignment="1">
      <alignment vertical="top"/>
    </xf>
    <xf numFmtId="0" fontId="3" fillId="0" borderId="33" xfId="980" applyFont="1" applyFill="1" applyBorder="1" applyAlignment="1">
      <alignment horizontal="right" vertical="top"/>
    </xf>
    <xf numFmtId="0" fontId="3" fillId="0" borderId="4" xfId="896" applyFont="1" applyFill="1" applyBorder="1" applyAlignment="1">
      <alignment horizontal="center" vertical="top"/>
    </xf>
    <xf numFmtId="0" fontId="3" fillId="0" borderId="4" xfId="896" applyFont="1" applyFill="1" applyBorder="1" applyAlignment="1">
      <alignment vertical="top" wrapText="1"/>
    </xf>
    <xf numFmtId="0" fontId="5" fillId="0" borderId="4" xfId="896" applyFont="1" applyFill="1" applyBorder="1" applyAlignment="1">
      <alignment horizontal="center" vertical="top"/>
    </xf>
    <xf numFmtId="0" fontId="5" fillId="0" borderId="5" xfId="896" applyFont="1" applyFill="1" applyBorder="1" applyAlignment="1">
      <alignment vertical="top" wrapText="1"/>
    </xf>
    <xf numFmtId="0" fontId="6" fillId="0" borderId="4" xfId="896" applyFont="1" applyFill="1" applyBorder="1" applyAlignment="1">
      <alignment horizontal="center" vertical="top"/>
    </xf>
    <xf numFmtId="0" fontId="6" fillId="0" borderId="5" xfId="896" applyFont="1" applyFill="1" applyBorder="1" applyAlignment="1">
      <alignment vertical="top" wrapText="1"/>
    </xf>
    <xf numFmtId="210" fontId="6" fillId="0" borderId="4" xfId="1" applyNumberFormat="1" applyFont="1" applyFill="1" applyBorder="1" applyAlignment="1" applyProtection="1">
      <alignment horizontal="center" vertical="top"/>
      <protection locked="0"/>
    </xf>
    <xf numFmtId="0" fontId="4" fillId="0" borderId="0" xfId="888" applyFont="1" applyFill="1" applyAlignment="1">
      <alignment vertical="top"/>
    </xf>
    <xf numFmtId="0" fontId="3" fillId="0" borderId="38" xfId="98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7" fillId="0" borderId="0" xfId="1471" applyFont="1" applyFill="1"/>
    <xf numFmtId="0" fontId="7" fillId="0" borderId="0" xfId="869" applyFont="1" applyFill="1"/>
    <xf numFmtId="0" fontId="1" fillId="0" borderId="0" xfId="1471" applyFont="1" applyFill="1"/>
    <xf numFmtId="4" fontId="4" fillId="0" borderId="0" xfId="869" applyNumberFormat="1" applyFont="1" applyFill="1" applyAlignment="1">
      <alignment vertical="center"/>
    </xf>
    <xf numFmtId="0" fontId="1" fillId="0" borderId="0" xfId="1473" applyFont="1" applyFill="1"/>
    <xf numFmtId="0" fontId="1" fillId="0" borderId="0" xfId="0" applyFont="1" applyFill="1"/>
    <xf numFmtId="0" fontId="4" fillId="0" borderId="0" xfId="1475" applyFont="1" applyFill="1" applyAlignment="1">
      <alignment horizontal="left" vertical="center"/>
    </xf>
    <xf numFmtId="187" fontId="8" fillId="0" borderId="36" xfId="1" applyFont="1" applyFill="1" applyBorder="1" applyAlignment="1">
      <alignment vertical="center"/>
    </xf>
    <xf numFmtId="43" fontId="9" fillId="0" borderId="0" xfId="980" applyNumberFormat="1" applyFont="1" applyFill="1"/>
    <xf numFmtId="0" fontId="74" fillId="0" borderId="4" xfId="979" applyFont="1" applyFill="1" applyBorder="1" applyAlignment="1">
      <alignment horizontal="center" vertical="top"/>
    </xf>
    <xf numFmtId="0" fontId="74" fillId="0" borderId="5" xfId="888" applyFont="1" applyFill="1" applyBorder="1" applyAlignment="1">
      <alignment horizontal="left" vertical="top"/>
    </xf>
    <xf numFmtId="210" fontId="74" fillId="0" borderId="4" xfId="1" applyNumberFormat="1" applyFont="1" applyFill="1" applyBorder="1" applyAlignment="1">
      <alignment horizontal="left" vertical="top" wrapText="1"/>
    </xf>
    <xf numFmtId="187" fontId="74" fillId="0" borderId="6" xfId="249" applyFont="1" applyFill="1" applyBorder="1" applyAlignment="1">
      <alignment horizontal="center" vertical="top"/>
    </xf>
    <xf numFmtId="43" fontId="74" fillId="0" borderId="4" xfId="464" applyFont="1" applyFill="1" applyBorder="1" applyAlignment="1">
      <alignment horizontal="center" vertical="top"/>
    </xf>
    <xf numFmtId="187" fontId="74" fillId="0" borderId="4" xfId="249" applyFont="1" applyFill="1" applyBorder="1" applyAlignment="1">
      <alignment vertical="top"/>
    </xf>
    <xf numFmtId="187" fontId="74" fillId="0" borderId="4" xfId="1" applyFont="1" applyFill="1" applyBorder="1" applyAlignment="1">
      <alignment vertical="top"/>
    </xf>
    <xf numFmtId="0" fontId="74" fillId="0" borderId="11" xfId="896" applyFont="1" applyFill="1" applyBorder="1" applyAlignment="1">
      <alignment horizontal="center" vertical="top"/>
    </xf>
    <xf numFmtId="0" fontId="74" fillId="0" borderId="12" xfId="896" applyFont="1" applyFill="1" applyBorder="1" applyAlignment="1">
      <alignment vertical="top" wrapText="1"/>
    </xf>
    <xf numFmtId="210" fontId="74" fillId="0" borderId="11" xfId="1" applyNumberFormat="1" applyFont="1" applyFill="1" applyBorder="1" applyAlignment="1" applyProtection="1">
      <alignment horizontal="center" vertical="top"/>
      <protection locked="0"/>
    </xf>
    <xf numFmtId="187" fontId="74" fillId="0" borderId="11" xfId="342" applyNumberFormat="1" applyFont="1" applyFill="1" applyBorder="1" applyAlignment="1">
      <alignment horizontal="center" vertical="top"/>
    </xf>
    <xf numFmtId="187" fontId="74" fillId="0" borderId="7" xfId="342" applyNumberFormat="1" applyFont="1" applyFill="1" applyBorder="1"/>
    <xf numFmtId="187" fontId="74" fillId="0" borderId="11" xfId="342" applyNumberFormat="1" applyFont="1" applyFill="1" applyBorder="1" applyAlignment="1">
      <alignment vertical="top"/>
    </xf>
    <xf numFmtId="0" fontId="73" fillId="0" borderId="4" xfId="979" applyFont="1" applyFill="1" applyBorder="1" applyAlignment="1">
      <alignment horizontal="center" vertical="top"/>
    </xf>
    <xf numFmtId="0" fontId="73" fillId="0" borderId="5" xfId="888" applyFont="1" applyFill="1" applyBorder="1" applyAlignment="1">
      <alignment horizontal="left" vertical="top"/>
    </xf>
    <xf numFmtId="0" fontId="74" fillId="0" borderId="5" xfId="888" applyFont="1" applyFill="1" applyBorder="1" applyAlignment="1">
      <alignment horizontal="left" vertical="top" wrapText="1"/>
    </xf>
    <xf numFmtId="187" fontId="74" fillId="0" borderId="4" xfId="1" applyFont="1" applyFill="1" applyBorder="1" applyAlignment="1">
      <alignment vertical="top" wrapText="1"/>
    </xf>
    <xf numFmtId="0" fontId="74" fillId="0" borderId="4" xfId="0" applyFont="1" applyFill="1" applyBorder="1" applyAlignment="1">
      <alignment horizontal="left" vertical="top" wrapText="1"/>
    </xf>
    <xf numFmtId="187" fontId="74" fillId="0" borderId="0" xfId="1" applyFont="1" applyFill="1" applyAlignment="1">
      <alignment vertical="center"/>
    </xf>
    <xf numFmtId="0" fontId="74" fillId="0" borderId="0" xfId="980" applyFont="1" applyAlignment="1">
      <alignment vertical="center"/>
    </xf>
    <xf numFmtId="0" fontId="74" fillId="0" borderId="0" xfId="980" applyFont="1" applyAlignment="1">
      <alignment horizontal="center" vertical="center"/>
    </xf>
    <xf numFmtId="187" fontId="74" fillId="0" borderId="33" xfId="1" applyFont="1" applyFill="1" applyBorder="1" applyAlignment="1">
      <alignment vertical="center"/>
    </xf>
    <xf numFmtId="187" fontId="73" fillId="0" borderId="4" xfId="1" applyFont="1" applyFill="1" applyBorder="1" applyAlignment="1">
      <alignment horizontal="center"/>
    </xf>
    <xf numFmtId="3" fontId="73" fillId="0" borderId="4" xfId="498" applyNumberFormat="1" applyFont="1" applyFill="1" applyBorder="1" applyAlignment="1">
      <alignment horizontal="center" vertical="center"/>
    </xf>
    <xf numFmtId="4" fontId="73" fillId="0" borderId="5" xfId="969" applyNumberFormat="1" applyFont="1" applyBorder="1" applyAlignment="1" applyProtection="1">
      <alignment horizontal="left" vertical="center"/>
      <protection locked="0"/>
    </xf>
    <xf numFmtId="187" fontId="73" fillId="0" borderId="4" xfId="1" applyFont="1" applyFill="1" applyBorder="1" applyAlignment="1">
      <alignment horizontal="left" vertical="center"/>
    </xf>
    <xf numFmtId="187" fontId="73" fillId="0" borderId="4" xfId="1" applyFont="1" applyFill="1" applyBorder="1" applyAlignment="1">
      <alignment horizontal="left" vertical="center" wrapText="1"/>
    </xf>
    <xf numFmtId="187" fontId="73" fillId="0" borderId="4" xfId="1" applyFont="1" applyFill="1" applyBorder="1" applyAlignment="1">
      <alignment horizontal="center" vertical="center" wrapText="1"/>
    </xf>
    <xf numFmtId="209" fontId="73" fillId="0" borderId="4" xfId="498" applyNumberFormat="1" applyFont="1" applyFill="1" applyBorder="1" applyAlignment="1">
      <alignment horizontal="center" vertical="center"/>
    </xf>
    <xf numFmtId="4" fontId="73" fillId="0" borderId="5" xfId="969" applyNumberFormat="1" applyFont="1" applyBorder="1" applyAlignment="1" applyProtection="1">
      <alignment horizontal="left" vertical="top"/>
      <protection locked="0"/>
    </xf>
    <xf numFmtId="4" fontId="74" fillId="0" borderId="6" xfId="498" applyNumberFormat="1" applyFont="1" applyFill="1" applyBorder="1" applyAlignment="1">
      <alignment vertical="top"/>
    </xf>
    <xf numFmtId="187" fontId="74" fillId="0" borderId="4" xfId="1" applyFont="1" applyFill="1" applyBorder="1" applyAlignment="1">
      <alignment horizontal="center" vertical="top"/>
    </xf>
    <xf numFmtId="187" fontId="74" fillId="0" borderId="4" xfId="292" applyFont="1" applyFill="1" applyBorder="1" applyAlignment="1">
      <alignment horizontal="center" vertical="center" wrapText="1"/>
    </xf>
    <xf numFmtId="43" fontId="74" fillId="0" borderId="4" xfId="1466" applyFont="1" applyFill="1" applyBorder="1" applyAlignment="1">
      <alignment vertical="top"/>
    </xf>
    <xf numFmtId="43" fontId="74" fillId="0" borderId="4" xfId="498" applyFont="1" applyFill="1" applyBorder="1" applyAlignment="1">
      <alignment vertical="top"/>
    </xf>
    <xf numFmtId="187" fontId="74" fillId="0" borderId="4" xfId="292" applyFont="1" applyFill="1" applyBorder="1" applyAlignment="1">
      <alignment horizontal="left" vertical="center" wrapText="1"/>
    </xf>
    <xf numFmtId="0" fontId="74" fillId="0" borderId="4" xfId="979" applyFont="1" applyBorder="1" applyAlignment="1">
      <alignment horizontal="center" vertical="top"/>
    </xf>
    <xf numFmtId="0" fontId="74" fillId="0" borderId="5" xfId="888" applyFont="1" applyBorder="1" applyAlignment="1">
      <alignment horizontal="center" vertical="top"/>
    </xf>
    <xf numFmtId="0" fontId="74" fillId="0" borderId="6" xfId="0" applyFont="1" applyBorder="1" applyAlignment="1">
      <alignment horizontal="left" vertical="top" wrapText="1"/>
    </xf>
    <xf numFmtId="43" fontId="74" fillId="0" borderId="4" xfId="464" applyFont="1" applyFill="1" applyBorder="1" applyAlignment="1">
      <alignment vertical="top"/>
    </xf>
    <xf numFmtId="43" fontId="74" fillId="0" borderId="0" xfId="1" applyNumberFormat="1" applyFont="1" applyFill="1" applyBorder="1" applyAlignment="1">
      <alignment horizontal="left" vertical="top"/>
    </xf>
    <xf numFmtId="187" fontId="74" fillId="0" borderId="0" xfId="249" applyFont="1" applyFill="1" applyBorder="1" applyAlignment="1">
      <alignment vertical="top"/>
    </xf>
    <xf numFmtId="0" fontId="74" fillId="0" borderId="0" xfId="888" applyFont="1" applyAlignment="1">
      <alignment vertical="top"/>
    </xf>
    <xf numFmtId="4" fontId="74" fillId="0" borderId="13" xfId="498" applyNumberFormat="1" applyFont="1" applyFill="1" applyBorder="1" applyAlignment="1">
      <alignment vertical="top"/>
    </xf>
    <xf numFmtId="187" fontId="74" fillId="0" borderId="11" xfId="1" applyFont="1" applyFill="1" applyBorder="1" applyAlignment="1">
      <alignment horizontal="center" vertical="top"/>
    </xf>
    <xf numFmtId="187" fontId="74" fillId="0" borderId="11" xfId="292" applyFont="1" applyFill="1" applyBorder="1" applyAlignment="1">
      <alignment horizontal="center" vertical="center" wrapText="1"/>
    </xf>
    <xf numFmtId="43" fontId="74" fillId="0" borderId="11" xfId="1466" applyFont="1" applyFill="1" applyBorder="1" applyAlignment="1">
      <alignment vertical="top"/>
    </xf>
    <xf numFmtId="187" fontId="74" fillId="0" borderId="11" xfId="292" applyFont="1" applyFill="1" applyBorder="1" applyAlignment="1">
      <alignment horizontal="left" vertical="center" wrapText="1"/>
    </xf>
    <xf numFmtId="43" fontId="74" fillId="0" borderId="0" xfId="1466" applyFont="1" applyFill="1" applyBorder="1" applyAlignment="1">
      <alignment vertical="top"/>
    </xf>
    <xf numFmtId="4" fontId="74" fillId="0" borderId="42" xfId="498" applyNumberFormat="1" applyFont="1" applyFill="1" applyBorder="1" applyAlignment="1">
      <alignment vertical="top"/>
    </xf>
    <xf numFmtId="187" fontId="74" fillId="0" borderId="34" xfId="1" applyFont="1" applyFill="1" applyBorder="1" applyAlignment="1">
      <alignment horizontal="center" vertical="top"/>
    </xf>
    <xf numFmtId="187" fontId="74" fillId="0" borderId="34" xfId="292" applyFont="1" applyFill="1" applyBorder="1" applyAlignment="1">
      <alignment horizontal="center" vertical="center" wrapText="1"/>
    </xf>
    <xf numFmtId="43" fontId="74" fillId="0" borderId="34" xfId="1466" applyFont="1" applyFill="1" applyBorder="1" applyAlignment="1">
      <alignment vertical="top"/>
    </xf>
    <xf numFmtId="43" fontId="74" fillId="0" borderId="34" xfId="498" applyFont="1" applyFill="1" applyBorder="1" applyAlignment="1">
      <alignment vertical="top"/>
    </xf>
    <xf numFmtId="187" fontId="74" fillId="0" borderId="34" xfId="292" applyFont="1" applyFill="1" applyBorder="1" applyAlignment="1">
      <alignment horizontal="left" vertical="center" wrapText="1"/>
    </xf>
    <xf numFmtId="0" fontId="73" fillId="0" borderId="30" xfId="980" applyFont="1" applyBorder="1" applyAlignment="1">
      <alignment horizontal="center" vertical="center"/>
    </xf>
    <xf numFmtId="3" fontId="73" fillId="0" borderId="31" xfId="982" applyNumberFormat="1" applyFont="1" applyBorder="1" applyAlignment="1">
      <alignment vertical="center"/>
    </xf>
    <xf numFmtId="187" fontId="73" fillId="0" borderId="30" xfId="1" applyFont="1" applyFill="1" applyBorder="1" applyAlignment="1">
      <alignment horizontal="left" vertical="center"/>
    </xf>
    <xf numFmtId="187" fontId="73" fillId="0" borderId="30" xfId="292" applyFont="1" applyFill="1" applyBorder="1" applyAlignment="1">
      <alignment horizontal="center" vertical="center"/>
    </xf>
    <xf numFmtId="187" fontId="73" fillId="0" borderId="30" xfId="292" applyFont="1" applyFill="1" applyBorder="1" applyAlignment="1">
      <alignment horizontal="left" vertical="center"/>
    </xf>
    <xf numFmtId="43" fontId="73" fillId="0" borderId="30" xfId="498" applyFont="1" applyFill="1" applyBorder="1" applyAlignment="1">
      <alignment vertical="center"/>
    </xf>
    <xf numFmtId="187" fontId="74" fillId="0" borderId="0" xfId="292" applyFont="1" applyFill="1" applyBorder="1" applyAlignment="1">
      <alignment horizontal="left" vertical="center"/>
    </xf>
    <xf numFmtId="187" fontId="73" fillId="0" borderId="0" xfId="292" applyFont="1" applyFill="1" applyBorder="1" applyAlignment="1">
      <alignment horizontal="left" vertical="center"/>
    </xf>
    <xf numFmtId="187" fontId="73" fillId="0" borderId="0" xfId="1" applyFont="1" applyFill="1" applyBorder="1" applyAlignment="1">
      <alignment horizontal="left" vertical="center" wrapText="1"/>
    </xf>
    <xf numFmtId="3" fontId="73" fillId="0" borderId="7" xfId="498" applyNumberFormat="1" applyFont="1" applyFill="1" applyBorder="1" applyAlignment="1">
      <alignment horizontal="center" vertical="center"/>
    </xf>
    <xf numFmtId="4" fontId="73" fillId="0" borderId="8" xfId="969" applyNumberFormat="1" applyFont="1" applyBorder="1" applyAlignment="1" applyProtection="1">
      <alignment horizontal="left" vertical="top"/>
      <protection locked="0"/>
    </xf>
    <xf numFmtId="187" fontId="73" fillId="0" borderId="34" xfId="1" applyFont="1" applyFill="1" applyBorder="1" applyAlignment="1">
      <alignment horizontal="left" vertical="center" wrapText="1"/>
    </xf>
    <xf numFmtId="187" fontId="73" fillId="0" borderId="34" xfId="1" applyFont="1" applyFill="1" applyBorder="1" applyAlignment="1">
      <alignment horizontal="center" vertical="center" wrapText="1"/>
    </xf>
    <xf numFmtId="187" fontId="73" fillId="0" borderId="7" xfId="1" applyFont="1" applyFill="1" applyBorder="1" applyAlignment="1">
      <alignment horizontal="left" vertical="center" wrapText="1"/>
    </xf>
    <xf numFmtId="210" fontId="74" fillId="0" borderId="6" xfId="249" applyNumberFormat="1" applyFont="1" applyFill="1" applyBorder="1" applyAlignment="1">
      <alignment horizontal="center" vertical="top"/>
    </xf>
    <xf numFmtId="0" fontId="73" fillId="0" borderId="0" xfId="980" applyFont="1" applyFill="1" applyAlignment="1">
      <alignment horizontal="left" vertical="center" wrapText="1"/>
    </xf>
    <xf numFmtId="0" fontId="73" fillId="0" borderId="0" xfId="980" applyFont="1" applyFill="1" applyAlignment="1">
      <alignment horizontal="center" vertical="center" wrapText="1"/>
    </xf>
    <xf numFmtId="0" fontId="73" fillId="0" borderId="0" xfId="980" applyFont="1" applyFill="1" applyAlignment="1">
      <alignment horizontal="left"/>
    </xf>
    <xf numFmtId="0" fontId="74" fillId="0" borderId="0" xfId="980" applyFont="1" applyFill="1" applyAlignment="1">
      <alignment horizontal="left" vertical="center"/>
    </xf>
    <xf numFmtId="0" fontId="74" fillId="0" borderId="0" xfId="980" applyFont="1" applyFill="1" applyAlignment="1">
      <alignment vertical="center"/>
    </xf>
    <xf numFmtId="0" fontId="74" fillId="0" borderId="0" xfId="980" applyFont="1" applyFill="1" applyAlignment="1">
      <alignment horizontal="center" vertical="center"/>
    </xf>
    <xf numFmtId="0" fontId="74" fillId="0" borderId="0" xfId="896" applyFont="1" applyFill="1" applyAlignment="1">
      <alignment horizontal="right" vertical="center"/>
    </xf>
    <xf numFmtId="0" fontId="73" fillId="0" borderId="0" xfId="980" applyFont="1" applyFill="1" applyAlignment="1">
      <alignment horizontal="left" vertical="center"/>
    </xf>
    <xf numFmtId="0" fontId="74" fillId="0" borderId="0" xfId="980" applyFont="1" applyFill="1" applyAlignment="1">
      <alignment horizontal="right" vertical="center"/>
    </xf>
    <xf numFmtId="0" fontId="73" fillId="0" borderId="0" xfId="980" applyFont="1" applyFill="1" applyAlignment="1">
      <alignment vertical="center"/>
    </xf>
    <xf numFmtId="0" fontId="73" fillId="0" borderId="0" xfId="980" applyFont="1" applyFill="1" applyAlignment="1">
      <alignment vertical="top"/>
    </xf>
    <xf numFmtId="211" fontId="74" fillId="0" borderId="0" xfId="980" applyNumberFormat="1" applyFont="1" applyFill="1" applyAlignment="1">
      <alignment vertical="center"/>
    </xf>
    <xf numFmtId="211" fontId="74" fillId="0" borderId="0" xfId="980" applyNumberFormat="1" applyFont="1" applyFill="1" applyAlignment="1">
      <alignment horizontal="right" vertical="center"/>
    </xf>
    <xf numFmtId="0" fontId="73" fillId="0" borderId="33" xfId="980" applyFont="1" applyFill="1" applyBorder="1" applyAlignment="1">
      <alignment vertical="top"/>
    </xf>
    <xf numFmtId="0" fontId="74" fillId="0" borderId="33" xfId="980" applyFont="1" applyFill="1" applyBorder="1" applyAlignment="1">
      <alignment horizontal="left" vertical="center"/>
    </xf>
    <xf numFmtId="211" fontId="74" fillId="0" borderId="33" xfId="980" applyNumberFormat="1" applyFont="1" applyFill="1" applyBorder="1" applyAlignment="1">
      <alignment horizontal="left" vertical="center"/>
    </xf>
    <xf numFmtId="211" fontId="74" fillId="0" borderId="33" xfId="980" applyNumberFormat="1" applyFont="1" applyFill="1" applyBorder="1" applyAlignment="1">
      <alignment horizontal="right" vertical="center"/>
    </xf>
    <xf numFmtId="0" fontId="74" fillId="0" borderId="33" xfId="980" applyFont="1" applyFill="1" applyBorder="1" applyAlignment="1">
      <alignment vertical="center"/>
    </xf>
    <xf numFmtId="0" fontId="73" fillId="0" borderId="33" xfId="896" applyFont="1" applyFill="1" applyBorder="1" applyAlignment="1">
      <alignment horizontal="right" vertical="center"/>
    </xf>
    <xf numFmtId="0" fontId="74" fillId="0" borderId="0" xfId="980" applyFont="1" applyFill="1" applyAlignment="1">
      <alignment horizontal="left" vertical="center" wrapText="1"/>
    </xf>
    <xf numFmtId="0" fontId="74" fillId="0" borderId="0" xfId="980" applyFont="1" applyFill="1" applyAlignment="1">
      <alignment horizontal="center" vertical="center" wrapText="1"/>
    </xf>
    <xf numFmtId="4" fontId="73" fillId="0" borderId="5" xfId="969" applyNumberFormat="1" applyFont="1" applyFill="1" applyBorder="1" applyAlignment="1" applyProtection="1">
      <alignment horizontal="left" vertical="center"/>
      <protection locked="0"/>
    </xf>
    <xf numFmtId="0" fontId="73" fillId="0" borderId="6" xfId="980" applyFont="1" applyFill="1" applyBorder="1" applyAlignment="1">
      <alignment vertical="center"/>
    </xf>
    <xf numFmtId="0" fontId="73" fillId="0" borderId="4" xfId="1475" applyFont="1" applyFill="1" applyBorder="1" applyAlignment="1">
      <alignment horizontal="center" vertical="center"/>
    </xf>
    <xf numFmtId="0" fontId="73" fillId="0" borderId="4" xfId="1475" applyFont="1" applyFill="1" applyBorder="1" applyAlignment="1">
      <alignment horizontal="left" vertical="center"/>
    </xf>
    <xf numFmtId="0" fontId="73" fillId="0" borderId="0" xfId="980" applyFont="1" applyFill="1" applyAlignment="1">
      <alignment horizontal="center" vertical="center"/>
    </xf>
    <xf numFmtId="0" fontId="73" fillId="0" borderId="4" xfId="980" applyFont="1" applyFill="1" applyBorder="1" applyAlignment="1">
      <alignment horizontal="center" vertical="center"/>
    </xf>
    <xf numFmtId="4" fontId="73" fillId="0" borderId="5" xfId="969" applyNumberFormat="1" applyFont="1" applyFill="1" applyBorder="1" applyAlignment="1" applyProtection="1">
      <alignment horizontal="left" vertical="top"/>
      <protection locked="0"/>
    </xf>
    <xf numFmtId="0" fontId="74" fillId="0" borderId="5" xfId="888" applyFont="1" applyFill="1" applyBorder="1" applyAlignment="1">
      <alignment horizontal="center" vertical="top"/>
    </xf>
    <xf numFmtId="0" fontId="74" fillId="0" borderId="6" xfId="0" applyFont="1" applyFill="1" applyBorder="1" applyAlignment="1">
      <alignment horizontal="left" vertical="top" wrapText="1"/>
    </xf>
    <xf numFmtId="187" fontId="74" fillId="0" borderId="0" xfId="1" applyFont="1" applyFill="1" applyAlignment="1">
      <alignment vertical="top"/>
    </xf>
    <xf numFmtId="43" fontId="74" fillId="0" borderId="0" xfId="888" applyNumberFormat="1" applyFont="1" applyFill="1" applyAlignment="1">
      <alignment vertical="top"/>
    </xf>
    <xf numFmtId="0" fontId="75" fillId="0" borderId="0" xfId="888" applyFont="1" applyFill="1" applyAlignment="1">
      <alignment vertical="top"/>
    </xf>
    <xf numFmtId="0" fontId="74" fillId="0" borderId="0" xfId="888" applyFont="1" applyFill="1" applyAlignment="1">
      <alignment vertical="top"/>
    </xf>
    <xf numFmtId="0" fontId="73" fillId="0" borderId="11" xfId="980" applyFont="1" applyFill="1" applyBorder="1" applyAlignment="1">
      <alignment horizontal="center" vertical="center"/>
    </xf>
    <xf numFmtId="4" fontId="73" fillId="0" borderId="12" xfId="969" applyNumberFormat="1" applyFont="1" applyFill="1" applyBorder="1" applyAlignment="1" applyProtection="1">
      <alignment horizontal="left" vertical="top"/>
      <protection locked="0"/>
    </xf>
    <xf numFmtId="187" fontId="74" fillId="0" borderId="0" xfId="980" applyNumberFormat="1" applyFont="1" applyFill="1" applyAlignment="1">
      <alignment horizontal="left" vertical="center"/>
    </xf>
    <xf numFmtId="187" fontId="74" fillId="0" borderId="0" xfId="1" applyFont="1" applyFill="1" applyAlignment="1">
      <alignment horizontal="left" vertical="center"/>
    </xf>
    <xf numFmtId="0" fontId="74" fillId="0" borderId="34" xfId="980" applyFont="1" applyFill="1" applyBorder="1" applyAlignment="1">
      <alignment horizontal="center" vertical="center"/>
    </xf>
    <xf numFmtId="4" fontId="74" fillId="0" borderId="41" xfId="969" applyNumberFormat="1" applyFont="1" applyFill="1" applyBorder="1" applyAlignment="1" applyProtection="1">
      <alignment horizontal="center" vertical="top"/>
      <protection locked="0"/>
    </xf>
    <xf numFmtId="0" fontId="73" fillId="0" borderId="30" xfId="980" applyFont="1" applyFill="1" applyBorder="1" applyAlignment="1">
      <alignment horizontal="center" vertical="center"/>
    </xf>
    <xf numFmtId="3" fontId="73" fillId="0" borderId="31" xfId="982" applyNumberFormat="1" applyFont="1" applyFill="1" applyBorder="1" applyAlignment="1">
      <alignment vertical="center"/>
    </xf>
    <xf numFmtId="3" fontId="73" fillId="0" borderId="32" xfId="982" applyNumberFormat="1" applyFont="1" applyFill="1" applyBorder="1" applyAlignment="1">
      <alignment horizontal="right" vertical="center"/>
    </xf>
    <xf numFmtId="187" fontId="73" fillId="0" borderId="0" xfId="1" applyFont="1" applyFill="1" applyAlignment="1">
      <alignment horizontal="left" vertical="center"/>
    </xf>
    <xf numFmtId="43" fontId="74" fillId="0" borderId="0" xfId="980" applyNumberFormat="1" applyFont="1" applyFill="1" applyAlignment="1">
      <alignment horizontal="center" vertical="center"/>
    </xf>
    <xf numFmtId="43" fontId="74" fillId="0" borderId="0" xfId="980" applyNumberFormat="1" applyFont="1" applyFill="1" applyAlignment="1">
      <alignment horizontal="left" vertical="center"/>
    </xf>
    <xf numFmtId="4" fontId="73" fillId="0" borderId="8" xfId="969" applyNumberFormat="1" applyFont="1" applyFill="1" applyBorder="1" applyAlignment="1" applyProtection="1">
      <alignment horizontal="left" vertical="top"/>
      <protection locked="0"/>
    </xf>
    <xf numFmtId="0" fontId="73" fillId="0" borderId="42" xfId="980" applyFont="1" applyFill="1" applyBorder="1" applyAlignment="1">
      <alignment vertical="center"/>
    </xf>
    <xf numFmtId="3" fontId="73" fillId="0" borderId="32" xfId="982" applyNumberFormat="1" applyFont="1" applyBorder="1" applyAlignment="1">
      <alignment horizontal="center" vertical="center"/>
    </xf>
    <xf numFmtId="3" fontId="73" fillId="0" borderId="27" xfId="498" applyNumberFormat="1" applyFont="1" applyFill="1" applyBorder="1" applyAlignment="1">
      <alignment horizontal="center" vertical="center"/>
    </xf>
    <xf numFmtId="4" fontId="73" fillId="0" borderId="28" xfId="969" applyNumberFormat="1" applyFont="1" applyBorder="1" applyAlignment="1" applyProtection="1">
      <alignment horizontal="left" vertical="top"/>
      <protection locked="0"/>
    </xf>
    <xf numFmtId="0" fontId="73" fillId="0" borderId="29" xfId="980" applyFont="1" applyBorder="1" applyAlignment="1">
      <alignment vertical="center"/>
    </xf>
    <xf numFmtId="187" fontId="74" fillId="0" borderId="27" xfId="1" applyFont="1" applyFill="1" applyBorder="1" applyAlignment="1">
      <alignment horizontal="left" vertical="center" wrapText="1"/>
    </xf>
    <xf numFmtId="187" fontId="74" fillId="0" borderId="27" xfId="1" applyFont="1" applyFill="1" applyBorder="1" applyAlignment="1">
      <alignment horizontal="center" vertical="center" wrapText="1"/>
    </xf>
    <xf numFmtId="187" fontId="73" fillId="0" borderId="27" xfId="1" applyFont="1" applyFill="1" applyBorder="1" applyAlignment="1">
      <alignment horizontal="left" vertical="center" wrapText="1"/>
    </xf>
    <xf numFmtId="209" fontId="73" fillId="0" borderId="7" xfId="498" applyNumberFormat="1" applyFont="1" applyFill="1" applyBorder="1" applyAlignment="1">
      <alignment horizontal="center" vertical="center"/>
    </xf>
    <xf numFmtId="0" fontId="73" fillId="0" borderId="9" xfId="980" applyFont="1" applyBorder="1" applyAlignment="1">
      <alignment vertical="center"/>
    </xf>
    <xf numFmtId="187" fontId="74" fillId="0" borderId="7" xfId="1" applyFont="1" applyFill="1" applyBorder="1" applyAlignment="1">
      <alignment horizontal="left" vertical="center" wrapText="1"/>
    </xf>
    <xf numFmtId="187" fontId="74" fillId="0" borderId="7" xfId="1" applyFont="1" applyFill="1" applyBorder="1" applyAlignment="1">
      <alignment horizontal="center" vertical="center" wrapText="1"/>
    </xf>
    <xf numFmtId="4" fontId="74" fillId="0" borderId="5" xfId="969" applyNumberFormat="1" applyFont="1" applyBorder="1" applyAlignment="1" applyProtection="1">
      <alignment horizontal="left" vertical="center"/>
      <protection locked="0"/>
    </xf>
    <xf numFmtId="4" fontId="74" fillId="0" borderId="6" xfId="498" applyNumberFormat="1" applyFont="1" applyFill="1" applyBorder="1" applyAlignment="1">
      <alignment vertical="center"/>
    </xf>
    <xf numFmtId="210" fontId="74" fillId="0" borderId="4" xfId="1" applyNumberFormat="1" applyFont="1" applyFill="1" applyBorder="1" applyAlignment="1">
      <alignment vertical="center"/>
    </xf>
    <xf numFmtId="43" fontId="74" fillId="0" borderId="4" xfId="1466" applyFont="1" applyFill="1" applyBorder="1" applyAlignment="1">
      <alignment horizontal="center" vertical="center"/>
    </xf>
    <xf numFmtId="43" fontId="74" fillId="0" borderId="4" xfId="1466" applyFont="1" applyFill="1" applyBorder="1" applyAlignment="1">
      <alignment vertical="center"/>
    </xf>
    <xf numFmtId="0" fontId="73" fillId="0" borderId="30" xfId="979" applyFont="1" applyBorder="1" applyAlignment="1">
      <alignment horizontal="center" vertical="top"/>
    </xf>
    <xf numFmtId="0" fontId="73" fillId="0" borderId="31" xfId="888" applyFont="1" applyBorder="1" applyAlignment="1">
      <alignment horizontal="center" vertical="top"/>
    </xf>
    <xf numFmtId="0" fontId="73" fillId="0" borderId="32" xfId="0" applyFont="1" applyBorder="1" applyAlignment="1">
      <alignment horizontal="left" vertical="top" wrapText="1"/>
    </xf>
    <xf numFmtId="187" fontId="73" fillId="0" borderId="32" xfId="249" applyFont="1" applyFill="1" applyBorder="1" applyAlignment="1">
      <alignment horizontal="center" vertical="top"/>
    </xf>
    <xf numFmtId="43" fontId="73" fillId="0" borderId="30" xfId="464" applyFont="1" applyFill="1" applyBorder="1" applyAlignment="1">
      <alignment horizontal="center" vertical="top"/>
    </xf>
    <xf numFmtId="187" fontId="73" fillId="0" borderId="30" xfId="249" applyFont="1" applyFill="1" applyBorder="1" applyAlignment="1">
      <alignment vertical="top"/>
    </xf>
    <xf numFmtId="187" fontId="73" fillId="0" borderId="30" xfId="1" applyFont="1" applyFill="1" applyBorder="1" applyAlignment="1">
      <alignment vertical="top"/>
    </xf>
    <xf numFmtId="43" fontId="73" fillId="0" borderId="30" xfId="464" applyFont="1" applyFill="1" applyBorder="1" applyAlignment="1">
      <alignment vertical="top"/>
    </xf>
    <xf numFmtId="0" fontId="3" fillId="0" borderId="0" xfId="979" applyFont="1" applyFill="1" applyAlignment="1">
      <alignment horizontal="right" vertical="center"/>
    </xf>
    <xf numFmtId="0" fontId="3" fillId="0" borderId="0" xfId="980" applyFont="1" applyFill="1" applyAlignment="1">
      <alignment horizontal="left"/>
    </xf>
    <xf numFmtId="0" fontId="3" fillId="0" borderId="0" xfId="980" applyFont="1" applyFill="1" applyAlignment="1">
      <alignment horizontal="left" vertical="center"/>
    </xf>
    <xf numFmtId="0" fontId="4" fillId="0" borderId="4" xfId="979" applyFont="1" applyFill="1" applyBorder="1" applyAlignment="1">
      <alignment horizontal="center" vertical="top"/>
    </xf>
    <xf numFmtId="0" fontId="4" fillId="0" borderId="5" xfId="888" applyFont="1" applyFill="1" applyBorder="1" applyAlignment="1">
      <alignment horizontal="center" vertical="top"/>
    </xf>
    <xf numFmtId="0" fontId="4" fillId="0" borderId="6" xfId="0" applyFont="1" applyFill="1" applyBorder="1" applyAlignment="1">
      <alignment horizontal="left" vertical="top" wrapText="1"/>
    </xf>
    <xf numFmtId="0" fontId="4" fillId="0" borderId="0" xfId="1475" applyFont="1" applyFill="1" applyAlignment="1">
      <alignment vertical="center"/>
    </xf>
    <xf numFmtId="212" fontId="74" fillId="0" borderId="0" xfId="465" applyNumberFormat="1" applyFont="1" applyFill="1" applyBorder="1" applyAlignment="1">
      <alignment vertical="center"/>
    </xf>
    <xf numFmtId="43" fontId="74" fillId="0" borderId="0" xfId="465" applyFont="1" applyFill="1" applyBorder="1" applyAlignment="1">
      <alignment horizontal="center" vertical="center"/>
    </xf>
    <xf numFmtId="43" fontId="74" fillId="0" borderId="0" xfId="465" applyFont="1" applyFill="1" applyBorder="1" applyAlignment="1">
      <alignment vertical="center"/>
    </xf>
    <xf numFmtId="0" fontId="73" fillId="0" borderId="0" xfId="979" applyFont="1" applyFill="1" applyAlignment="1">
      <alignment horizontal="right" vertical="center"/>
    </xf>
    <xf numFmtId="0" fontId="74" fillId="0" borderId="0" xfId="896" applyFont="1" applyFill="1" applyAlignment="1">
      <alignment vertical="center"/>
    </xf>
    <xf numFmtId="0" fontId="73" fillId="0" borderId="0" xfId="1475" applyFont="1" applyFill="1" applyAlignment="1">
      <alignment horizontal="center" vertical="center"/>
    </xf>
    <xf numFmtId="0" fontId="73" fillId="0" borderId="0" xfId="980" applyFont="1" applyFill="1" applyAlignment="1">
      <alignment horizontal="center"/>
    </xf>
    <xf numFmtId="212" fontId="73" fillId="0" borderId="0" xfId="980" applyNumberFormat="1" applyFont="1" applyFill="1" applyAlignment="1">
      <alignment vertical="center"/>
    </xf>
    <xf numFmtId="187" fontId="73" fillId="0" borderId="0" xfId="1" applyFont="1" applyFill="1" applyAlignment="1">
      <alignment vertical="center"/>
    </xf>
    <xf numFmtId="0" fontId="73" fillId="0" borderId="0" xfId="896" applyFont="1" applyFill="1" applyAlignment="1">
      <alignment horizontal="right" vertical="center"/>
    </xf>
    <xf numFmtId="0" fontId="73" fillId="0" borderId="0" xfId="980" applyFont="1" applyFill="1" applyAlignment="1">
      <alignment horizontal="right" vertical="center"/>
    </xf>
    <xf numFmtId="0" fontId="73" fillId="0" borderId="0" xfId="980" applyFont="1" applyFill="1" applyAlignment="1">
      <alignment horizontal="center" vertical="top"/>
    </xf>
    <xf numFmtId="211" fontId="73" fillId="0" borderId="0" xfId="980" applyNumberFormat="1" applyFont="1" applyFill="1" applyAlignment="1">
      <alignment vertical="center"/>
    </xf>
    <xf numFmtId="211" fontId="73" fillId="0" borderId="0" xfId="980" applyNumberFormat="1" applyFont="1" applyFill="1" applyAlignment="1">
      <alignment horizontal="right" vertical="center"/>
    </xf>
    <xf numFmtId="0" fontId="73" fillId="0" borderId="33" xfId="980" applyFont="1" applyFill="1" applyBorder="1" applyAlignment="1">
      <alignment horizontal="center" vertical="top"/>
    </xf>
    <xf numFmtId="212" fontId="73" fillId="0" borderId="33" xfId="980" applyNumberFormat="1" applyFont="1" applyFill="1" applyBorder="1" applyAlignment="1">
      <alignment vertical="center"/>
    </xf>
    <xf numFmtId="211" fontId="73" fillId="0" borderId="33" xfId="980" applyNumberFormat="1" applyFont="1" applyFill="1" applyBorder="1" applyAlignment="1">
      <alignment horizontal="left" vertical="center"/>
    </xf>
    <xf numFmtId="211" fontId="73" fillId="0" borderId="33" xfId="980" applyNumberFormat="1" applyFont="1" applyFill="1" applyBorder="1" applyAlignment="1">
      <alignment horizontal="right" vertical="center"/>
    </xf>
    <xf numFmtId="0" fontId="73" fillId="0" borderId="33" xfId="980" applyFont="1" applyFill="1" applyBorder="1" applyAlignment="1">
      <alignment vertical="center"/>
    </xf>
    <xf numFmtId="187" fontId="73" fillId="0" borderId="33" xfId="1" applyFont="1" applyFill="1" applyBorder="1" applyAlignment="1">
      <alignment vertical="center"/>
    </xf>
    <xf numFmtId="0" fontId="73" fillId="0" borderId="33" xfId="980" applyFont="1" applyFill="1" applyBorder="1" applyAlignment="1">
      <alignment horizontal="left" vertical="center"/>
    </xf>
    <xf numFmtId="187" fontId="73" fillId="0" borderId="4" xfId="1" applyFont="1" applyFill="1" applyBorder="1" applyAlignment="1">
      <alignment horizontal="center" vertical="center"/>
    </xf>
    <xf numFmtId="0" fontId="73" fillId="0" borderId="4" xfId="896" applyFont="1" applyFill="1" applyBorder="1" applyAlignment="1">
      <alignment horizontal="left" vertical="center"/>
    </xf>
    <xf numFmtId="0" fontId="73" fillId="0" borderId="6" xfId="1475" applyFont="1" applyFill="1" applyBorder="1" applyAlignment="1">
      <alignment horizontal="center" vertical="center"/>
    </xf>
    <xf numFmtId="212" fontId="73" fillId="0" borderId="4" xfId="1475" applyNumberFormat="1" applyFont="1" applyFill="1" applyBorder="1" applyAlignment="1">
      <alignment vertical="center"/>
    </xf>
    <xf numFmtId="0" fontId="73" fillId="0" borderId="34" xfId="1475" applyFont="1" applyFill="1" applyBorder="1" applyAlignment="1">
      <alignment horizontal="center" vertical="center"/>
    </xf>
    <xf numFmtId="0" fontId="73" fillId="0" borderId="10" xfId="896" applyFont="1" applyFill="1" applyBorder="1" applyAlignment="1">
      <alignment vertical="center"/>
    </xf>
    <xf numFmtId="0" fontId="73" fillId="0" borderId="42" xfId="1475" applyFont="1" applyFill="1" applyBorder="1" applyAlignment="1">
      <alignment horizontal="center" vertical="center"/>
    </xf>
    <xf numFmtId="212" fontId="73" fillId="0" borderId="34" xfId="1475" applyNumberFormat="1" applyFont="1" applyFill="1" applyBorder="1" applyAlignment="1">
      <alignment vertical="center"/>
    </xf>
    <xf numFmtId="187" fontId="73" fillId="0" borderId="34" xfId="1" applyFont="1" applyFill="1" applyBorder="1" applyAlignment="1">
      <alignment horizontal="center" vertical="center"/>
    </xf>
    <xf numFmtId="212" fontId="73" fillId="0" borderId="4" xfId="465" applyNumberFormat="1" applyFont="1" applyFill="1" applyBorder="1" applyAlignment="1">
      <alignment vertical="center"/>
    </xf>
    <xf numFmtId="43" fontId="73" fillId="0" borderId="0" xfId="465" applyFont="1" applyFill="1" applyBorder="1" applyAlignment="1">
      <alignment vertical="center"/>
    </xf>
    <xf numFmtId="0" fontId="73" fillId="0" borderId="0" xfId="896" applyFont="1" applyFill="1" applyAlignment="1">
      <alignment vertical="center"/>
    </xf>
    <xf numFmtId="0" fontId="73" fillId="0" borderId="0" xfId="892" applyFont="1" applyFill="1" applyAlignment="1">
      <alignment horizontal="center" vertical="center"/>
    </xf>
    <xf numFmtId="0" fontId="73" fillId="0" borderId="0" xfId="892" applyFont="1" applyFill="1" applyAlignment="1">
      <alignment vertical="center"/>
    </xf>
    <xf numFmtId="212" fontId="74" fillId="0" borderId="4" xfId="465" applyNumberFormat="1" applyFont="1" applyFill="1" applyBorder="1" applyAlignment="1">
      <alignment vertical="center"/>
    </xf>
    <xf numFmtId="43" fontId="74" fillId="0" borderId="4" xfId="465" applyFont="1" applyFill="1" applyBorder="1" applyAlignment="1">
      <alignment horizontal="center" vertical="center"/>
    </xf>
    <xf numFmtId="0" fontId="74" fillId="0" borderId="0" xfId="892" applyFont="1" applyFill="1" applyAlignment="1">
      <alignment horizontal="center" vertical="center"/>
    </xf>
    <xf numFmtId="0" fontId="74" fillId="0" borderId="0" xfId="892" applyFont="1" applyFill="1" applyAlignment="1">
      <alignment vertical="center"/>
    </xf>
    <xf numFmtId="212" fontId="74" fillId="0" borderId="11" xfId="465" applyNumberFormat="1" applyFont="1" applyFill="1" applyBorder="1" applyAlignment="1">
      <alignment vertical="center"/>
    </xf>
    <xf numFmtId="43" fontId="74" fillId="0" borderId="11" xfId="465" applyFont="1" applyFill="1" applyBorder="1" applyAlignment="1">
      <alignment horizontal="center" vertical="center"/>
    </xf>
    <xf numFmtId="0" fontId="74" fillId="0" borderId="41" xfId="892" applyFont="1" applyFill="1" applyBorder="1" applyAlignment="1">
      <alignment horizontal="center" vertical="center"/>
    </xf>
    <xf numFmtId="0" fontId="74" fillId="0" borderId="42" xfId="892" applyFont="1" applyFill="1" applyBorder="1" applyAlignment="1">
      <alignment horizontal="left" vertical="center"/>
    </xf>
    <xf numFmtId="212" fontId="74" fillId="0" borderId="34" xfId="465" applyNumberFormat="1" applyFont="1" applyFill="1" applyBorder="1" applyAlignment="1">
      <alignment vertical="center"/>
    </xf>
    <xf numFmtId="43" fontId="74" fillId="0" borderId="34" xfId="465" applyFont="1" applyFill="1" applyBorder="1" applyAlignment="1">
      <alignment horizontal="center" vertical="center"/>
    </xf>
    <xf numFmtId="187" fontId="74" fillId="0" borderId="34" xfId="292" applyFont="1" applyFill="1" applyBorder="1" applyAlignment="1">
      <alignment horizontal="left" vertical="center"/>
    </xf>
    <xf numFmtId="43" fontId="74" fillId="0" borderId="34" xfId="465" applyFont="1" applyFill="1" applyBorder="1" applyAlignment="1">
      <alignment vertical="center"/>
    </xf>
    <xf numFmtId="0" fontId="73" fillId="0" borderId="30" xfId="980" applyFont="1" applyFill="1" applyBorder="1" applyAlignment="1">
      <alignment horizontal="left" vertical="center"/>
    </xf>
    <xf numFmtId="0" fontId="73" fillId="0" borderId="31" xfId="980" applyFont="1" applyFill="1" applyBorder="1" applyAlignment="1">
      <alignment vertical="center"/>
    </xf>
    <xf numFmtId="0" fontId="73" fillId="0" borderId="32" xfId="980" applyFont="1" applyFill="1" applyBorder="1" applyAlignment="1">
      <alignment vertical="center"/>
    </xf>
    <xf numFmtId="212" fontId="73" fillId="0" borderId="30" xfId="980" applyNumberFormat="1" applyFont="1" applyFill="1" applyBorder="1" applyAlignment="1">
      <alignment vertical="center"/>
    </xf>
    <xf numFmtId="43" fontId="73" fillId="0" borderId="30" xfId="465" applyFont="1" applyFill="1" applyBorder="1" applyAlignment="1">
      <alignment horizontal="center" vertical="center"/>
    </xf>
    <xf numFmtId="43" fontId="73" fillId="0" borderId="30" xfId="465" applyFont="1" applyFill="1" applyBorder="1" applyAlignment="1">
      <alignment vertical="center"/>
    </xf>
    <xf numFmtId="43" fontId="76" fillId="0" borderId="0" xfId="892" applyNumberFormat="1" applyFont="1" applyFill="1" applyAlignment="1">
      <alignment horizontal="center" vertical="center"/>
    </xf>
    <xf numFmtId="0" fontId="73" fillId="0" borderId="27" xfId="980" applyFont="1" applyFill="1" applyBorder="1" applyAlignment="1">
      <alignment horizontal="center" vertical="center"/>
    </xf>
    <xf numFmtId="0" fontId="73" fillId="0" borderId="28" xfId="896" quotePrefix="1" applyFont="1" applyFill="1" applyBorder="1" applyAlignment="1">
      <alignment horizontal="left" vertical="center"/>
    </xf>
    <xf numFmtId="0" fontId="73" fillId="0" borderId="29" xfId="896" applyFont="1" applyFill="1" applyBorder="1" applyAlignment="1">
      <alignment vertical="center"/>
    </xf>
    <xf numFmtId="212" fontId="73" fillId="0" borderId="27" xfId="465" applyNumberFormat="1" applyFont="1" applyFill="1" applyBorder="1" applyAlignment="1">
      <alignment vertical="center"/>
    </xf>
    <xf numFmtId="43" fontId="73" fillId="0" borderId="27" xfId="465" applyFont="1" applyFill="1" applyBorder="1" applyAlignment="1">
      <alignment horizontal="center" vertical="center"/>
    </xf>
    <xf numFmtId="43" fontId="73" fillId="0" borderId="27" xfId="465" applyFont="1" applyFill="1" applyBorder="1" applyAlignment="1">
      <alignment vertical="center"/>
    </xf>
    <xf numFmtId="187" fontId="73" fillId="0" borderId="0" xfId="1" applyFont="1" applyFill="1" applyBorder="1" applyAlignment="1">
      <alignment horizontal="center" vertical="center"/>
    </xf>
    <xf numFmtId="0" fontId="73" fillId="0" borderId="7" xfId="980" applyFont="1" applyFill="1" applyBorder="1" applyAlignment="1">
      <alignment horizontal="center" vertical="center"/>
    </xf>
    <xf numFmtId="212" fontId="73" fillId="0" borderId="7" xfId="465" applyNumberFormat="1" applyFont="1" applyFill="1" applyBorder="1" applyAlignment="1">
      <alignment vertical="center"/>
    </xf>
    <xf numFmtId="43" fontId="73" fillId="0" borderId="7" xfId="465" applyFont="1" applyFill="1" applyBorder="1" applyAlignment="1">
      <alignment horizontal="center" vertical="center"/>
    </xf>
    <xf numFmtId="43" fontId="73" fillId="0" borderId="7" xfId="465" applyFont="1" applyFill="1" applyBorder="1" applyAlignment="1">
      <alignment vertical="center"/>
    </xf>
    <xf numFmtId="0" fontId="73" fillId="0" borderId="0" xfId="896" applyFont="1" applyFill="1" applyAlignment="1">
      <alignment horizontal="center" vertical="center"/>
    </xf>
    <xf numFmtId="210" fontId="73" fillId="0" borderId="11" xfId="465" applyNumberFormat="1" applyFont="1" applyFill="1" applyBorder="1" applyAlignment="1">
      <alignment vertical="center"/>
    </xf>
    <xf numFmtId="43" fontId="73" fillId="0" borderId="11" xfId="465" applyFont="1" applyFill="1" applyBorder="1" applyAlignment="1">
      <alignment horizontal="center" vertical="center"/>
    </xf>
    <xf numFmtId="0" fontId="73" fillId="0" borderId="31" xfId="980" applyFont="1" applyFill="1" applyBorder="1" applyAlignment="1">
      <alignment horizontal="center" vertical="center"/>
    </xf>
    <xf numFmtId="0" fontId="73" fillId="0" borderId="32" xfId="980" applyFont="1" applyFill="1" applyBorder="1" applyAlignment="1">
      <alignment horizontal="center" vertical="center"/>
    </xf>
    <xf numFmtId="187" fontId="77" fillId="0" borderId="0" xfId="1" applyFont="1" applyFill="1" applyAlignment="1">
      <alignment horizontal="center" vertical="center"/>
    </xf>
    <xf numFmtId="212" fontId="74" fillId="0" borderId="7" xfId="465" applyNumberFormat="1" applyFont="1" applyFill="1" applyBorder="1" applyAlignment="1">
      <alignment vertical="center"/>
    </xf>
    <xf numFmtId="43" fontId="74" fillId="0" borderId="7" xfId="465" applyFont="1" applyFill="1" applyBorder="1" applyAlignment="1">
      <alignment horizontal="center" vertical="center"/>
    </xf>
    <xf numFmtId="43" fontId="74" fillId="0" borderId="7" xfId="465" applyFont="1" applyFill="1" applyBorder="1" applyAlignment="1">
      <alignment vertical="center"/>
    </xf>
    <xf numFmtId="187" fontId="74" fillId="0" borderId="0" xfId="1" applyFont="1" applyFill="1" applyBorder="1" applyAlignment="1">
      <alignment horizontal="center" vertical="center"/>
    </xf>
    <xf numFmtId="210" fontId="74" fillId="0" borderId="11" xfId="1" applyNumberFormat="1" applyFont="1" applyFill="1" applyBorder="1" applyAlignment="1">
      <alignment vertical="center"/>
    </xf>
    <xf numFmtId="0" fontId="74" fillId="0" borderId="21" xfId="888" applyFont="1" applyFill="1" applyBorder="1" applyAlignment="1">
      <alignment horizontal="center" vertical="top"/>
    </xf>
    <xf numFmtId="0" fontId="74" fillId="0" borderId="22" xfId="0" applyFont="1" applyFill="1" applyBorder="1" applyAlignment="1">
      <alignment horizontal="left" vertical="top" wrapText="1"/>
    </xf>
    <xf numFmtId="43" fontId="73" fillId="0" borderId="21" xfId="465" applyFont="1" applyFill="1" applyBorder="1" applyAlignment="1">
      <alignment horizontal="center" vertical="center"/>
    </xf>
    <xf numFmtId="43" fontId="73" fillId="0" borderId="22" xfId="465" applyFont="1" applyFill="1" applyBorder="1" applyAlignment="1">
      <alignment horizontal="center" vertical="center"/>
    </xf>
    <xf numFmtId="43" fontId="76" fillId="0" borderId="0" xfId="465" applyFont="1" applyFill="1" applyBorder="1" applyAlignment="1">
      <alignment vertical="center"/>
    </xf>
    <xf numFmtId="43" fontId="73" fillId="0" borderId="0" xfId="465" applyFont="1" applyFill="1" applyBorder="1" applyAlignment="1">
      <alignment horizontal="center" vertical="center"/>
    </xf>
    <xf numFmtId="187" fontId="73" fillId="0" borderId="0" xfId="1" applyFont="1" applyFill="1" applyBorder="1" applyAlignment="1">
      <alignment vertical="center"/>
    </xf>
    <xf numFmtId="187" fontId="73" fillId="0" borderId="0" xfId="343" applyFont="1" applyFill="1" applyBorder="1" applyAlignment="1">
      <alignment vertical="center"/>
    </xf>
    <xf numFmtId="0" fontId="73" fillId="0" borderId="46" xfId="896" applyFont="1" applyFill="1" applyBorder="1" applyAlignment="1">
      <alignment vertical="center"/>
    </xf>
    <xf numFmtId="43" fontId="73" fillId="0" borderId="47" xfId="465" applyFont="1" applyFill="1" applyBorder="1" applyAlignment="1">
      <alignment vertical="center"/>
    </xf>
    <xf numFmtId="43" fontId="73" fillId="0" borderId="47" xfId="465" applyFont="1" applyFill="1" applyBorder="1" applyAlignment="1">
      <alignment horizontal="left" vertical="center"/>
    </xf>
    <xf numFmtId="43" fontId="73" fillId="0" borderId="43" xfId="465" applyFont="1" applyFill="1" applyBorder="1" applyAlignment="1">
      <alignment horizontal="right" vertical="center"/>
    </xf>
    <xf numFmtId="212" fontId="73" fillId="0" borderId="43" xfId="465" applyNumberFormat="1" applyFont="1" applyFill="1" applyBorder="1" applyAlignment="1">
      <alignment vertical="center"/>
    </xf>
    <xf numFmtId="49" fontId="73" fillId="0" borderId="0" xfId="896" applyNumberFormat="1" applyFont="1" applyFill="1" applyAlignment="1">
      <alignment horizontal="left" vertical="center"/>
    </xf>
    <xf numFmtId="43" fontId="73" fillId="0" borderId="0" xfId="465" applyFont="1" applyFill="1" applyAlignment="1">
      <alignment vertical="center"/>
    </xf>
    <xf numFmtId="43" fontId="73" fillId="0" borderId="0" xfId="465" applyFont="1" applyFill="1" applyAlignment="1">
      <alignment horizontal="center" vertical="center"/>
    </xf>
    <xf numFmtId="187" fontId="73" fillId="0" borderId="0" xfId="343" applyFont="1" applyFill="1" applyAlignment="1">
      <alignment vertical="center"/>
    </xf>
    <xf numFmtId="0" fontId="74" fillId="0" borderId="0" xfId="1475" applyFont="1" applyFill="1" applyAlignment="1">
      <alignment horizontal="center" vertical="center"/>
    </xf>
    <xf numFmtId="0" fontId="74" fillId="0" borderId="0" xfId="1475" applyFont="1" applyFill="1" applyAlignment="1">
      <alignment vertical="center"/>
    </xf>
    <xf numFmtId="212" fontId="74" fillId="0" borderId="0" xfId="1475" applyNumberFormat="1" applyFont="1" applyFill="1" applyAlignment="1">
      <alignment vertical="center"/>
    </xf>
    <xf numFmtId="43" fontId="74" fillId="0" borderId="0" xfId="120" applyFont="1" applyFill="1" applyAlignment="1">
      <alignment vertical="center"/>
    </xf>
    <xf numFmtId="0" fontId="73" fillId="0" borderId="0" xfId="1471" applyFont="1" applyFill="1"/>
    <xf numFmtId="0" fontId="73" fillId="0" borderId="0" xfId="869" applyFont="1" applyFill="1"/>
    <xf numFmtId="43" fontId="73" fillId="0" borderId="0" xfId="1467" applyFont="1" applyFill="1" applyBorder="1" applyAlignment="1">
      <alignment vertical="center"/>
    </xf>
    <xf numFmtId="43" fontId="74" fillId="0" borderId="0" xfId="467" applyFont="1" applyFill="1" applyBorder="1" applyAlignment="1">
      <alignment horizontal="left"/>
    </xf>
    <xf numFmtId="187" fontId="74" fillId="0" borderId="0" xfId="1" applyFont="1" applyFill="1" applyAlignment="1">
      <alignment horizontal="right" vertical="center"/>
    </xf>
    <xf numFmtId="0" fontId="74" fillId="0" borderId="0" xfId="980" applyFont="1" applyFill="1" applyAlignment="1">
      <alignment horizontal="center"/>
    </xf>
    <xf numFmtId="0" fontId="74" fillId="0" borderId="0" xfId="1471" applyFont="1" applyFill="1"/>
    <xf numFmtId="43" fontId="73" fillId="0" borderId="0" xfId="467" applyFont="1" applyFill="1"/>
    <xf numFmtId="4" fontId="74" fillId="0" borderId="0" xfId="869" applyNumberFormat="1" applyFont="1" applyFill="1" applyAlignment="1">
      <alignment vertical="center"/>
    </xf>
    <xf numFmtId="0" fontId="74" fillId="0" borderId="0" xfId="1473" applyFont="1" applyFill="1"/>
    <xf numFmtId="43" fontId="74" fillId="0" borderId="0" xfId="1467" applyFont="1" applyFill="1" applyBorder="1" applyAlignment="1">
      <alignment vertical="center"/>
    </xf>
    <xf numFmtId="0" fontId="74" fillId="0" borderId="0" xfId="0" applyFont="1" applyFill="1"/>
    <xf numFmtId="187" fontId="74" fillId="0" borderId="0" xfId="343" applyFont="1" applyFill="1" applyBorder="1" applyAlignment="1">
      <alignment horizontal="center" vertical="center"/>
    </xf>
    <xf numFmtId="3" fontId="74" fillId="0" borderId="0" xfId="563" applyNumberFormat="1" applyFont="1" applyFill="1" applyBorder="1" applyAlignment="1">
      <alignment vertical="center"/>
    </xf>
    <xf numFmtId="187" fontId="74" fillId="0" borderId="0" xfId="1" applyFont="1" applyFill="1" applyBorder="1" applyAlignment="1">
      <alignment vertical="center"/>
    </xf>
    <xf numFmtId="0" fontId="74" fillId="0" borderId="0" xfId="896" applyFont="1" applyFill="1" applyAlignment="1">
      <alignment horizontal="left" vertical="center"/>
    </xf>
    <xf numFmtId="187" fontId="74" fillId="0" borderId="0" xfId="343" applyFont="1" applyFill="1" applyBorder="1" applyAlignment="1">
      <alignment vertical="center"/>
    </xf>
    <xf numFmtId="0" fontId="74" fillId="0" borderId="41" xfId="980" applyFont="1" applyFill="1" applyBorder="1" applyAlignment="1">
      <alignment horizontal="center" vertical="center"/>
    </xf>
    <xf numFmtId="43" fontId="74" fillId="0" borderId="0" xfId="465" applyFont="1" applyFill="1" applyBorder="1" applyAlignment="1">
      <alignment vertical="center" shrinkToFit="1"/>
    </xf>
    <xf numFmtId="212" fontId="3" fillId="0" borderId="0" xfId="980" applyNumberFormat="1" applyFont="1" applyFill="1" applyAlignment="1">
      <alignment horizontal="center" vertical="center"/>
    </xf>
    <xf numFmtId="0" fontId="4" fillId="0" borderId="0" xfId="869" applyFont="1" applyFill="1" applyAlignment="1">
      <alignment vertical="center"/>
    </xf>
    <xf numFmtId="0" fontId="3" fillId="0" borderId="0" xfId="869" applyFont="1" applyFill="1" applyAlignment="1">
      <alignment vertical="center"/>
    </xf>
    <xf numFmtId="0" fontId="4" fillId="0" borderId="0" xfId="979" applyFont="1" applyFill="1" applyAlignment="1">
      <alignment horizontal="left" vertical="center"/>
    </xf>
    <xf numFmtId="0" fontId="3" fillId="0" borderId="0" xfId="979" applyFont="1" applyFill="1" applyAlignment="1">
      <alignment vertical="center"/>
    </xf>
    <xf numFmtId="0" fontId="3" fillId="0" borderId="0" xfId="979" applyFont="1" applyFill="1" applyAlignment="1">
      <alignment horizontal="center" vertical="center"/>
    </xf>
    <xf numFmtId="0" fontId="3" fillId="0" borderId="0" xfId="979" applyFont="1" applyFill="1" applyAlignment="1">
      <alignment horizontal="left" vertical="center" indent="1"/>
    </xf>
    <xf numFmtId="0" fontId="3" fillId="0" borderId="0" xfId="869" applyFont="1" applyFill="1" applyAlignment="1">
      <alignment vertical="top"/>
    </xf>
    <xf numFmtId="0" fontId="4" fillId="0" borderId="0" xfId="979" applyFont="1" applyFill="1" applyAlignment="1">
      <alignment vertical="center"/>
    </xf>
    <xf numFmtId="211" fontId="3" fillId="0" borderId="0" xfId="979" applyNumberFormat="1" applyFont="1" applyFill="1" applyAlignment="1">
      <alignment vertical="top"/>
    </xf>
    <xf numFmtId="211" fontId="3" fillId="0" borderId="0" xfId="979" applyNumberFormat="1" applyFont="1" applyFill="1" applyAlignment="1">
      <alignment horizontal="right" vertical="top"/>
    </xf>
    <xf numFmtId="0" fontId="3" fillId="0" borderId="0" xfId="979" applyFont="1" applyFill="1" applyAlignment="1">
      <alignment vertical="top"/>
    </xf>
    <xf numFmtId="211" fontId="3" fillId="0" borderId="0" xfId="979" applyNumberFormat="1" applyFont="1" applyFill="1" applyAlignment="1">
      <alignment horizontal="right" vertical="center"/>
    </xf>
    <xf numFmtId="4" fontId="3" fillId="0" borderId="5" xfId="969" applyNumberFormat="1" applyFont="1" applyFill="1" applyBorder="1" applyAlignment="1" applyProtection="1">
      <alignment horizontal="left" vertical="top"/>
      <protection locked="0"/>
    </xf>
    <xf numFmtId="4" fontId="4" fillId="0" borderId="0" xfId="869" applyNumberFormat="1" applyFont="1" applyFill="1" applyAlignment="1">
      <alignment vertical="top"/>
    </xf>
    <xf numFmtId="0" fontId="70" fillId="0" borderId="5" xfId="888" applyFont="1" applyFill="1" applyBorder="1" applyAlignment="1">
      <alignment horizontal="center" vertical="top"/>
    </xf>
    <xf numFmtId="0" fontId="70" fillId="0" borderId="6" xfId="0" applyFont="1" applyFill="1" applyBorder="1" applyAlignment="1">
      <alignment horizontal="left" vertical="top" wrapText="1"/>
    </xf>
    <xf numFmtId="0" fontId="71" fillId="0" borderId="5" xfId="888" applyFont="1" applyFill="1" applyBorder="1" applyAlignment="1">
      <alignment horizontal="center" vertical="top"/>
    </xf>
    <xf numFmtId="0" fontId="71" fillId="0" borderId="6" xfId="0" applyFont="1" applyFill="1" applyBorder="1" applyAlignment="1">
      <alignment horizontal="left" vertical="top" wrapText="1"/>
    </xf>
    <xf numFmtId="0" fontId="3" fillId="0" borderId="17" xfId="980" applyFont="1" applyFill="1" applyBorder="1" applyAlignment="1">
      <alignment horizontal="center" vertical="center"/>
    </xf>
    <xf numFmtId="3" fontId="3" fillId="0" borderId="18" xfId="982" applyNumberFormat="1" applyFont="1" applyFill="1" applyBorder="1" applyAlignment="1">
      <alignment vertical="center"/>
    </xf>
    <xf numFmtId="3" fontId="3" fillId="0" borderId="19" xfId="982" applyNumberFormat="1" applyFont="1" applyFill="1" applyBorder="1" applyAlignment="1">
      <alignment vertical="center"/>
    </xf>
    <xf numFmtId="4" fontId="3" fillId="0" borderId="0" xfId="869" applyNumberFormat="1" applyFont="1" applyFill="1" applyAlignment="1">
      <alignment vertical="center"/>
    </xf>
    <xf numFmtId="0" fontId="3" fillId="0" borderId="4" xfId="979" applyFont="1" applyFill="1" applyBorder="1" applyAlignment="1">
      <alignment horizontal="center" vertical="top"/>
    </xf>
    <xf numFmtId="0" fontId="3" fillId="0" borderId="5" xfId="888" applyFont="1" applyFill="1" applyBorder="1" applyAlignment="1">
      <alignment horizontal="left" vertical="top"/>
    </xf>
    <xf numFmtId="0" fontId="4" fillId="0" borderId="0" xfId="888" applyFont="1" applyFill="1" applyAlignment="1">
      <alignment horizontal="center" vertical="center"/>
    </xf>
    <xf numFmtId="4" fontId="4" fillId="0" borderId="5" xfId="969" applyNumberFormat="1" applyFont="1" applyFill="1" applyBorder="1" applyAlignment="1" applyProtection="1">
      <alignment horizontal="center" vertical="top"/>
      <protection locked="0"/>
    </xf>
    <xf numFmtId="4" fontId="3" fillId="0" borderId="21" xfId="969" applyNumberFormat="1" applyFont="1" applyFill="1" applyBorder="1" applyAlignment="1" applyProtection="1">
      <alignment horizontal="left" vertical="top"/>
      <protection locked="0"/>
    </xf>
    <xf numFmtId="0" fontId="12" fillId="0" borderId="6" xfId="0" applyFont="1" applyFill="1" applyBorder="1" applyAlignment="1">
      <alignment horizontal="left" vertical="top" wrapText="1"/>
    </xf>
    <xf numFmtId="4" fontId="4" fillId="0" borderId="15" xfId="969" applyNumberFormat="1" applyFont="1" applyFill="1" applyBorder="1" applyAlignment="1" applyProtection="1">
      <alignment horizontal="center" vertical="top"/>
      <protection locked="0"/>
    </xf>
    <xf numFmtId="0" fontId="3" fillId="0" borderId="30" xfId="980" applyFont="1" applyFill="1" applyBorder="1" applyAlignment="1">
      <alignment horizontal="center" vertical="center"/>
    </xf>
    <xf numFmtId="0" fontId="3" fillId="0" borderId="0" xfId="1475" applyFont="1" applyFill="1" applyAlignment="1">
      <alignment vertical="center"/>
    </xf>
    <xf numFmtId="212" fontId="3" fillId="0" borderId="0" xfId="869" applyNumberFormat="1" applyFont="1" applyFill="1" applyAlignment="1">
      <alignment horizontal="center" vertical="center"/>
    </xf>
    <xf numFmtId="0" fontId="4" fillId="0" borderId="0" xfId="869" applyFont="1" applyFill="1" applyAlignment="1">
      <alignment horizontal="center" vertical="center"/>
    </xf>
    <xf numFmtId="0" fontId="74" fillId="0" borderId="0" xfId="979" applyFont="1" applyAlignment="1">
      <alignment horizontal="center" vertical="center"/>
    </xf>
    <xf numFmtId="0" fontId="74" fillId="0" borderId="0" xfId="979" applyFont="1" applyAlignment="1">
      <alignment horizontal="left" vertical="center"/>
    </xf>
    <xf numFmtId="0" fontId="73" fillId="0" borderId="0" xfId="979" applyFont="1" applyAlignment="1">
      <alignment horizontal="right" vertical="center"/>
    </xf>
    <xf numFmtId="0" fontId="74" fillId="0" borderId="0" xfId="979" applyFont="1" applyAlignment="1">
      <alignment vertical="center"/>
    </xf>
    <xf numFmtId="0" fontId="73" fillId="0" borderId="0" xfId="979" applyFont="1" applyAlignment="1">
      <alignment vertical="center"/>
    </xf>
    <xf numFmtId="0" fontId="73" fillId="0" borderId="0" xfId="979" applyFont="1" applyAlignment="1">
      <alignment horizontal="center" vertical="center"/>
    </xf>
    <xf numFmtId="0" fontId="73" fillId="0" borderId="0" xfId="979" applyFont="1" applyAlignment="1">
      <alignment horizontal="left" vertical="center" indent="1"/>
    </xf>
    <xf numFmtId="0" fontId="74" fillId="0" borderId="0" xfId="979" applyFont="1" applyAlignment="1">
      <alignment horizontal="left" vertical="center" indent="1"/>
    </xf>
    <xf numFmtId="211" fontId="74" fillId="0" borderId="0" xfId="979" applyNumberFormat="1" applyFont="1" applyAlignment="1">
      <alignment vertical="top"/>
    </xf>
    <xf numFmtId="211" fontId="73" fillId="0" borderId="0" xfId="979" applyNumberFormat="1" applyFont="1" applyAlignment="1">
      <alignment vertical="top"/>
    </xf>
    <xf numFmtId="211" fontId="73" fillId="0" borderId="0" xfId="979" applyNumberFormat="1" applyFont="1" applyAlignment="1">
      <alignment horizontal="right" vertical="top"/>
    </xf>
    <xf numFmtId="0" fontId="73" fillId="0" borderId="0" xfId="979" applyFont="1" applyAlignment="1">
      <alignment vertical="top"/>
    </xf>
    <xf numFmtId="187" fontId="73" fillId="0" borderId="0" xfId="1" applyFont="1" applyFill="1" applyAlignment="1">
      <alignment vertical="top"/>
    </xf>
    <xf numFmtId="211" fontId="73" fillId="0" borderId="0" xfId="979" applyNumberFormat="1" applyFont="1" applyAlignment="1">
      <alignment horizontal="right" vertical="center"/>
    </xf>
    <xf numFmtId="211" fontId="74" fillId="0" borderId="0" xfId="979" applyNumberFormat="1" applyFont="1" applyAlignment="1">
      <alignment horizontal="left" vertical="center"/>
    </xf>
    <xf numFmtId="0" fontId="74" fillId="0" borderId="0" xfId="979" applyFont="1" applyAlignment="1">
      <alignment vertical="top"/>
    </xf>
    <xf numFmtId="0" fontId="73" fillId="0" borderId="0" xfId="0" applyFont="1" applyAlignment="1">
      <alignment horizontal="center" vertical="center"/>
    </xf>
    <xf numFmtId="187" fontId="73" fillId="0" borderId="4" xfId="292" applyFont="1" applyFill="1" applyBorder="1" applyAlignment="1">
      <alignment horizontal="center" vertical="center"/>
    </xf>
    <xf numFmtId="43" fontId="73" fillId="0" borderId="49" xfId="267" applyFont="1" applyFill="1" applyBorder="1" applyAlignment="1">
      <alignment horizontal="center" vertical="center"/>
    </xf>
    <xf numFmtId="3" fontId="73" fillId="0" borderId="4" xfId="498" applyNumberFormat="1" applyFont="1" applyFill="1" applyBorder="1" applyAlignment="1">
      <alignment horizontal="center" vertical="top"/>
    </xf>
    <xf numFmtId="43" fontId="74" fillId="0" borderId="4" xfId="1466" applyFont="1" applyFill="1" applyBorder="1" applyAlignment="1">
      <alignment horizontal="center" vertical="top"/>
    </xf>
    <xf numFmtId="187" fontId="74" fillId="0" borderId="0" xfId="249" applyFont="1" applyFill="1" applyBorder="1" applyAlignment="1">
      <alignment vertical="center"/>
    </xf>
    <xf numFmtId="187" fontId="74" fillId="0" borderId="4" xfId="1" applyFont="1" applyFill="1" applyBorder="1" applyAlignment="1">
      <alignment vertical="center"/>
    </xf>
    <xf numFmtId="43" fontId="74" fillId="0" borderId="0" xfId="1466" applyFont="1" applyFill="1" applyAlignment="1">
      <alignment vertical="center"/>
    </xf>
    <xf numFmtId="4" fontId="73" fillId="0" borderId="23" xfId="498" applyNumberFormat="1" applyFont="1" applyFill="1" applyBorder="1" applyAlignment="1">
      <alignment horizontal="center" vertical="center"/>
    </xf>
    <xf numFmtId="4" fontId="73" fillId="0" borderId="24" xfId="969" applyNumberFormat="1" applyFont="1" applyBorder="1" applyAlignment="1" applyProtection="1">
      <alignment horizontal="left" vertical="center"/>
      <protection locked="0"/>
    </xf>
    <xf numFmtId="4" fontId="74" fillId="0" borderId="25" xfId="498" applyNumberFormat="1" applyFont="1" applyFill="1" applyBorder="1" applyAlignment="1">
      <alignment vertical="center"/>
    </xf>
    <xf numFmtId="187" fontId="74" fillId="0" borderId="23" xfId="1" applyFont="1" applyFill="1" applyBorder="1" applyAlignment="1">
      <alignment vertical="center"/>
    </xf>
    <xf numFmtId="43" fontId="74" fillId="0" borderId="23" xfId="1466" applyFont="1" applyFill="1" applyBorder="1" applyAlignment="1">
      <alignment horizontal="center" vertical="center"/>
    </xf>
    <xf numFmtId="43" fontId="74" fillId="0" borderId="23" xfId="1466" applyFont="1" applyFill="1" applyBorder="1" applyAlignment="1">
      <alignment vertical="center"/>
    </xf>
    <xf numFmtId="4" fontId="73" fillId="0" borderId="11" xfId="498" applyNumberFormat="1" applyFont="1" applyFill="1" applyBorder="1" applyAlignment="1">
      <alignment horizontal="center" vertical="center"/>
    </xf>
    <xf numFmtId="4" fontId="73" fillId="0" borderId="12" xfId="969" applyNumberFormat="1" applyFont="1" applyBorder="1" applyAlignment="1" applyProtection="1">
      <alignment horizontal="left" vertical="center"/>
      <protection locked="0"/>
    </xf>
    <xf numFmtId="4" fontId="74" fillId="0" borderId="13" xfId="498" applyNumberFormat="1" applyFont="1" applyFill="1" applyBorder="1" applyAlignment="1">
      <alignment vertical="center"/>
    </xf>
    <xf numFmtId="43" fontId="74" fillId="0" borderId="11" xfId="1466" applyFont="1" applyFill="1" applyBorder="1" applyAlignment="1">
      <alignment horizontal="center" vertical="center"/>
    </xf>
    <xf numFmtId="43" fontId="74" fillId="0" borderId="11" xfId="1466" applyFont="1" applyFill="1" applyBorder="1" applyAlignment="1">
      <alignment vertical="center"/>
    </xf>
    <xf numFmtId="187" fontId="74" fillId="0" borderId="11" xfId="1" applyFont="1" applyFill="1" applyBorder="1" applyAlignment="1">
      <alignment vertical="center"/>
    </xf>
    <xf numFmtId="3" fontId="73" fillId="0" borderId="31" xfId="982" applyNumberFormat="1" applyFont="1" applyBorder="1" applyAlignment="1">
      <alignment horizontal="left" vertical="center"/>
    </xf>
    <xf numFmtId="3" fontId="73" fillId="0" borderId="32" xfId="982" applyNumberFormat="1" applyFont="1" applyBorder="1" applyAlignment="1">
      <alignment vertical="center"/>
    </xf>
    <xf numFmtId="187" fontId="74" fillId="0" borderId="32" xfId="1" applyFont="1" applyFill="1" applyBorder="1" applyAlignment="1">
      <alignment vertical="center"/>
    </xf>
    <xf numFmtId="43" fontId="74" fillId="0" borderId="30" xfId="1466" applyFont="1" applyFill="1" applyBorder="1" applyAlignment="1">
      <alignment horizontal="center" vertical="center"/>
    </xf>
    <xf numFmtId="43" fontId="73" fillId="0" borderId="30" xfId="1466" applyFont="1" applyFill="1" applyBorder="1" applyAlignment="1">
      <alignment horizontal="center" vertical="center"/>
    </xf>
    <xf numFmtId="43" fontId="73" fillId="0" borderId="30" xfId="1466" applyFont="1" applyFill="1" applyBorder="1" applyAlignment="1">
      <alignment vertical="center"/>
    </xf>
    <xf numFmtId="43" fontId="73" fillId="0" borderId="31" xfId="1466" applyFont="1" applyFill="1" applyBorder="1" applyAlignment="1">
      <alignment vertical="center"/>
    </xf>
    <xf numFmtId="43" fontId="74" fillId="0" borderId="0" xfId="1" applyNumberFormat="1" applyFont="1" applyFill="1" applyBorder="1" applyAlignment="1">
      <alignment horizontal="left" vertical="center"/>
    </xf>
    <xf numFmtId="209" fontId="73" fillId="0" borderId="20" xfId="498" applyNumberFormat="1" applyFont="1" applyFill="1" applyBorder="1" applyAlignment="1">
      <alignment horizontal="center" vertical="center"/>
    </xf>
    <xf numFmtId="4" fontId="73" fillId="0" borderId="21" xfId="969" applyNumberFormat="1" applyFont="1" applyBorder="1" applyAlignment="1" applyProtection="1">
      <alignment horizontal="left" vertical="center"/>
      <protection locked="0"/>
    </xf>
    <xf numFmtId="4" fontId="74" fillId="0" borderId="22" xfId="498" applyNumberFormat="1" applyFont="1" applyFill="1" applyBorder="1" applyAlignment="1">
      <alignment vertical="center"/>
    </xf>
    <xf numFmtId="187" fontId="74" fillId="0" borderId="20" xfId="1" applyFont="1" applyFill="1" applyBorder="1" applyAlignment="1">
      <alignment vertical="center"/>
    </xf>
    <xf numFmtId="43" fontId="74" fillId="0" borderId="20" xfId="1466" applyFont="1" applyFill="1" applyBorder="1" applyAlignment="1">
      <alignment horizontal="center" vertical="center"/>
    </xf>
    <xf numFmtId="43" fontId="74" fillId="0" borderId="20" xfId="1466" applyFont="1" applyFill="1" applyBorder="1" applyAlignment="1">
      <alignment vertical="center"/>
    </xf>
    <xf numFmtId="0" fontId="74" fillId="0" borderId="0" xfId="888" applyFont="1" applyAlignment="1">
      <alignment horizontal="center" vertical="center"/>
    </xf>
    <xf numFmtId="0" fontId="74" fillId="0" borderId="0" xfId="980" applyFont="1"/>
    <xf numFmtId="4" fontId="73" fillId="0" borderId="14" xfId="498" applyNumberFormat="1" applyFont="1" applyFill="1" applyBorder="1" applyAlignment="1">
      <alignment horizontal="center" vertical="top"/>
    </xf>
    <xf numFmtId="4" fontId="74" fillId="0" borderId="15" xfId="969" applyNumberFormat="1" applyFont="1" applyBorder="1" applyAlignment="1" applyProtection="1">
      <alignment horizontal="left" vertical="top"/>
      <protection locked="0"/>
    </xf>
    <xf numFmtId="4" fontId="74" fillId="0" borderId="16" xfId="498" applyNumberFormat="1" applyFont="1" applyFill="1" applyBorder="1" applyAlignment="1">
      <alignment vertical="top"/>
    </xf>
    <xf numFmtId="210" fontId="74" fillId="0" borderId="14" xfId="1" applyNumberFormat="1" applyFont="1" applyFill="1" applyBorder="1" applyAlignment="1">
      <alignment vertical="top"/>
    </xf>
    <xf numFmtId="43" fontId="74" fillId="0" borderId="14" xfId="1466" applyFont="1" applyFill="1" applyBorder="1" applyAlignment="1">
      <alignment horizontal="center" vertical="top"/>
    </xf>
    <xf numFmtId="43" fontId="74" fillId="0" borderId="14" xfId="1466" applyFont="1" applyFill="1" applyBorder="1" applyAlignment="1">
      <alignment vertical="top"/>
    </xf>
    <xf numFmtId="43" fontId="74" fillId="0" borderId="14" xfId="498" applyFont="1" applyFill="1" applyBorder="1" applyAlignment="1">
      <alignment vertical="top"/>
    </xf>
    <xf numFmtId="43" fontId="74" fillId="0" borderId="15" xfId="498" applyFont="1" applyFill="1" applyBorder="1" applyAlignment="1">
      <alignment vertical="top"/>
    </xf>
    <xf numFmtId="0" fontId="73" fillId="0" borderId="17" xfId="980" applyFont="1" applyBorder="1" applyAlignment="1">
      <alignment horizontal="center" vertical="center"/>
    </xf>
    <xf numFmtId="3" fontId="73" fillId="0" borderId="18" xfId="982" applyNumberFormat="1" applyFont="1" applyBorder="1" applyAlignment="1">
      <alignment horizontal="left" vertical="center"/>
    </xf>
    <xf numFmtId="3" fontId="73" fillId="0" borderId="19" xfId="982" applyNumberFormat="1" applyFont="1" applyBorder="1" applyAlignment="1">
      <alignment vertical="center"/>
    </xf>
    <xf numFmtId="210" fontId="74" fillId="0" borderId="19" xfId="1" applyNumberFormat="1" applyFont="1" applyFill="1" applyBorder="1" applyAlignment="1">
      <alignment vertical="center"/>
    </xf>
    <xf numFmtId="43" fontId="74" fillId="0" borderId="17" xfId="1466" applyFont="1" applyFill="1" applyBorder="1" applyAlignment="1">
      <alignment horizontal="center" vertical="center"/>
    </xf>
    <xf numFmtId="43" fontId="73" fillId="0" borderId="17" xfId="1466" applyFont="1" applyFill="1" applyBorder="1" applyAlignment="1">
      <alignment horizontal="center" vertical="center"/>
    </xf>
    <xf numFmtId="43" fontId="73" fillId="0" borderId="17" xfId="1466" applyFont="1" applyFill="1" applyBorder="1" applyAlignment="1">
      <alignment vertical="center"/>
    </xf>
    <xf numFmtId="43" fontId="73" fillId="0" borderId="18" xfId="1466" applyFont="1" applyFill="1" applyBorder="1" applyAlignment="1">
      <alignment vertical="center"/>
    </xf>
    <xf numFmtId="210" fontId="74" fillId="0" borderId="20" xfId="1" applyNumberFormat="1" applyFont="1" applyFill="1" applyBorder="1" applyAlignment="1">
      <alignment vertical="center"/>
    </xf>
    <xf numFmtId="210" fontId="74" fillId="0" borderId="23" xfId="1" applyNumberFormat="1" applyFont="1" applyFill="1" applyBorder="1" applyAlignment="1">
      <alignment vertical="center"/>
    </xf>
    <xf numFmtId="187" fontId="74" fillId="0" borderId="14" xfId="1" applyFont="1" applyFill="1" applyBorder="1" applyAlignment="1">
      <alignment vertical="top"/>
    </xf>
    <xf numFmtId="187" fontId="74" fillId="0" borderId="19" xfId="1" applyFont="1" applyFill="1" applyBorder="1" applyAlignment="1">
      <alignment vertical="center"/>
    </xf>
    <xf numFmtId="0" fontId="78" fillId="0" borderId="6" xfId="0" applyFont="1" applyBorder="1" applyAlignment="1">
      <alignment horizontal="left" vertical="top" wrapText="1"/>
    </xf>
    <xf numFmtId="43" fontId="74" fillId="0" borderId="0" xfId="1" applyNumberFormat="1" applyFont="1" applyFill="1" applyBorder="1" applyAlignment="1">
      <alignment vertical="center"/>
    </xf>
    <xf numFmtId="187" fontId="74" fillId="0" borderId="0" xfId="249" applyFont="1" applyFill="1" applyBorder="1"/>
    <xf numFmtId="187" fontId="74" fillId="0" borderId="0" xfId="1" applyFont="1" applyFill="1"/>
    <xf numFmtId="0" fontId="74" fillId="0" borderId="0" xfId="979" applyFont="1"/>
    <xf numFmtId="4" fontId="73" fillId="0" borderId="14" xfId="498" applyNumberFormat="1" applyFont="1" applyFill="1" applyBorder="1" applyAlignment="1">
      <alignment horizontal="center" vertical="center"/>
    </xf>
    <xf numFmtId="4" fontId="74" fillId="0" borderId="15" xfId="969" applyNumberFormat="1" applyFont="1" applyBorder="1" applyAlignment="1" applyProtection="1">
      <alignment horizontal="left" vertical="center"/>
      <protection locked="0"/>
    </xf>
    <xf numFmtId="4" fontId="74" fillId="0" borderId="16" xfId="498" applyNumberFormat="1" applyFont="1" applyFill="1" applyBorder="1" applyAlignment="1">
      <alignment vertical="center"/>
    </xf>
    <xf numFmtId="187" fontId="74" fillId="0" borderId="14" xfId="1" applyFont="1" applyFill="1" applyBorder="1" applyAlignment="1">
      <alignment vertical="center"/>
    </xf>
    <xf numFmtId="43" fontId="74" fillId="0" borderId="14" xfId="1466" applyFont="1" applyFill="1" applyBorder="1" applyAlignment="1">
      <alignment horizontal="center" vertical="center"/>
    </xf>
    <xf numFmtId="43" fontId="74" fillId="0" borderId="14" xfId="1466" applyFont="1" applyFill="1" applyBorder="1" applyAlignment="1">
      <alignment vertical="center"/>
    </xf>
    <xf numFmtId="209" fontId="73" fillId="0" borderId="1" xfId="1466" applyNumberFormat="1" applyFont="1" applyFill="1" applyBorder="1" applyAlignment="1">
      <alignment horizontal="center" vertical="center"/>
    </xf>
    <xf numFmtId="4" fontId="73" fillId="0" borderId="2" xfId="972" applyNumberFormat="1" applyFont="1" applyBorder="1" applyAlignment="1" applyProtection="1">
      <alignment horizontal="left" vertical="center"/>
      <protection locked="0"/>
    </xf>
    <xf numFmtId="4" fontId="73" fillId="0" borderId="3" xfId="972" applyNumberFormat="1" applyFont="1" applyBorder="1" applyAlignment="1" applyProtection="1">
      <alignment horizontal="left" vertical="center"/>
      <protection locked="0"/>
    </xf>
    <xf numFmtId="187" fontId="74" fillId="0" borderId="1" xfId="1" applyFont="1" applyFill="1" applyBorder="1" applyAlignment="1">
      <alignment vertical="center"/>
    </xf>
    <xf numFmtId="43" fontId="74" fillId="0" borderId="1" xfId="1466" applyFont="1" applyFill="1" applyBorder="1" applyAlignment="1">
      <alignment horizontal="center" vertical="center"/>
    </xf>
    <xf numFmtId="43" fontId="74" fillId="0" borderId="1" xfId="1466" applyFont="1" applyFill="1" applyBorder="1" applyAlignment="1">
      <alignment vertical="center"/>
    </xf>
    <xf numFmtId="43" fontId="74" fillId="0" borderId="2" xfId="1466" applyFont="1" applyFill="1" applyBorder="1" applyAlignment="1">
      <alignment vertical="center"/>
    </xf>
    <xf numFmtId="43" fontId="73" fillId="0" borderId="1" xfId="1466" applyFont="1" applyFill="1" applyBorder="1" applyAlignment="1">
      <alignment vertical="center"/>
    </xf>
    <xf numFmtId="4" fontId="73" fillId="0" borderId="4" xfId="498" applyNumberFormat="1" applyFont="1" applyFill="1" applyBorder="1" applyAlignment="1">
      <alignment horizontal="center" vertical="center"/>
    </xf>
    <xf numFmtId="4" fontId="74" fillId="0" borderId="7" xfId="498" applyNumberFormat="1" applyFont="1" applyFill="1" applyBorder="1" applyAlignment="1">
      <alignment horizontal="center" vertical="center"/>
    </xf>
    <xf numFmtId="4" fontId="74" fillId="0" borderId="8" xfId="969" applyNumberFormat="1" applyFont="1" applyBorder="1" applyAlignment="1" applyProtection="1">
      <alignment horizontal="left" vertical="center"/>
      <protection locked="0"/>
    </xf>
    <xf numFmtId="4" fontId="74" fillId="0" borderId="9" xfId="498" applyNumberFormat="1" applyFont="1" applyFill="1" applyBorder="1" applyAlignment="1">
      <alignment vertical="center"/>
    </xf>
    <xf numFmtId="210" fontId="74" fillId="0" borderId="7" xfId="1" applyNumberFormat="1" applyFont="1" applyFill="1" applyBorder="1" applyAlignment="1">
      <alignment vertical="center"/>
    </xf>
    <xf numFmtId="43" fontId="74" fillId="0" borderId="7" xfId="1466" applyFont="1" applyFill="1" applyBorder="1" applyAlignment="1">
      <alignment horizontal="center" vertical="center"/>
    </xf>
    <xf numFmtId="43" fontId="74" fillId="0" borderId="7" xfId="1466" applyFont="1" applyFill="1" applyBorder="1" applyAlignment="1">
      <alignment vertical="center"/>
    </xf>
    <xf numFmtId="187" fontId="74" fillId="0" borderId="10" xfId="1" applyFont="1" applyFill="1" applyBorder="1" applyAlignment="1">
      <alignment vertical="top"/>
    </xf>
    <xf numFmtId="43" fontId="73" fillId="0" borderId="7" xfId="1466" applyFont="1" applyFill="1" applyBorder="1" applyAlignment="1">
      <alignment vertical="center"/>
    </xf>
    <xf numFmtId="43" fontId="73" fillId="0" borderId="0" xfId="1466" applyFont="1" applyFill="1" applyAlignment="1">
      <alignment vertical="center"/>
    </xf>
    <xf numFmtId="4" fontId="74" fillId="0" borderId="4" xfId="498" applyNumberFormat="1" applyFont="1" applyFill="1" applyBorder="1" applyAlignment="1">
      <alignment horizontal="center" vertical="center"/>
    </xf>
    <xf numFmtId="43" fontId="73" fillId="0" borderId="4" xfId="1466" applyFont="1" applyFill="1" applyBorder="1" applyAlignment="1">
      <alignment vertical="center"/>
    </xf>
    <xf numFmtId="0" fontId="74" fillId="0" borderId="5" xfId="888" applyFont="1" applyBorder="1" applyAlignment="1">
      <alignment horizontal="left" vertical="top"/>
    </xf>
    <xf numFmtId="187" fontId="79" fillId="0" borderId="0" xfId="1" applyFont="1" applyFill="1" applyAlignment="1">
      <alignment vertical="top"/>
    </xf>
    <xf numFmtId="4" fontId="74" fillId="0" borderId="11" xfId="498" applyNumberFormat="1" applyFont="1" applyFill="1" applyBorder="1" applyAlignment="1">
      <alignment horizontal="center" vertical="center"/>
    </xf>
    <xf numFmtId="4" fontId="74" fillId="0" borderId="12" xfId="969" applyNumberFormat="1" applyFont="1" applyBorder="1" applyAlignment="1" applyProtection="1">
      <alignment horizontal="left" vertical="center"/>
      <protection locked="0"/>
    </xf>
    <xf numFmtId="4" fontId="74" fillId="0" borderId="11" xfId="498" applyNumberFormat="1" applyFont="1" applyFill="1" applyBorder="1" applyAlignment="1">
      <alignment horizontal="center" vertical="top"/>
    </xf>
    <xf numFmtId="210" fontId="74" fillId="0" borderId="14" xfId="1" applyNumberFormat="1" applyFont="1" applyFill="1" applyBorder="1" applyAlignment="1">
      <alignment vertical="center"/>
    </xf>
    <xf numFmtId="43" fontId="74" fillId="0" borderId="0" xfId="979" applyNumberFormat="1" applyFont="1" applyAlignment="1">
      <alignment vertical="center"/>
    </xf>
    <xf numFmtId="43" fontId="79" fillId="0" borderId="0" xfId="1466" applyFont="1" applyFill="1" applyAlignment="1">
      <alignment vertical="center"/>
    </xf>
    <xf numFmtId="187" fontId="79" fillId="0" borderId="0" xfId="1" applyFont="1" applyFill="1" applyAlignment="1">
      <alignment vertical="center"/>
    </xf>
    <xf numFmtId="4" fontId="73" fillId="0" borderId="20" xfId="498" applyNumberFormat="1" applyFont="1" applyFill="1" applyBorder="1" applyAlignment="1">
      <alignment horizontal="center" vertical="center"/>
    </xf>
    <xf numFmtId="0" fontId="73" fillId="0" borderId="14" xfId="979" applyFont="1" applyBorder="1" applyAlignment="1">
      <alignment horizontal="center" vertical="center"/>
    </xf>
    <xf numFmtId="187" fontId="73" fillId="0" borderId="15" xfId="249" applyFont="1" applyFill="1" applyBorder="1" applyAlignment="1">
      <alignment horizontal="left"/>
    </xf>
    <xf numFmtId="187" fontId="73" fillId="0" borderId="26" xfId="249" applyFont="1" applyFill="1" applyBorder="1" applyAlignment="1"/>
    <xf numFmtId="187" fontId="74" fillId="0" borderId="14" xfId="1" applyFont="1" applyFill="1" applyBorder="1" applyAlignment="1"/>
    <xf numFmtId="187" fontId="74" fillId="0" borderId="14" xfId="249" applyFont="1" applyFill="1" applyBorder="1" applyAlignment="1">
      <alignment vertical="center"/>
    </xf>
    <xf numFmtId="187" fontId="73" fillId="0" borderId="14" xfId="249" applyFont="1" applyFill="1" applyBorder="1" applyAlignment="1">
      <alignment vertical="center"/>
    </xf>
    <xf numFmtId="209" fontId="73" fillId="0" borderId="30" xfId="980" applyNumberFormat="1" applyFont="1" applyBorder="1" applyAlignment="1">
      <alignment horizontal="center" vertical="center"/>
    </xf>
    <xf numFmtId="43" fontId="73" fillId="0" borderId="31" xfId="1466" applyFont="1" applyFill="1" applyBorder="1" applyAlignment="1">
      <alignment horizontal="left" vertical="center"/>
    </xf>
    <xf numFmtId="43" fontId="73" fillId="0" borderId="46" xfId="1466" applyFont="1" applyFill="1" applyBorder="1" applyAlignment="1">
      <alignment vertical="center"/>
    </xf>
    <xf numFmtId="187" fontId="74" fillId="0" borderId="30" xfId="1" applyFont="1" applyFill="1" applyBorder="1" applyAlignment="1">
      <alignment vertical="center"/>
    </xf>
    <xf numFmtId="0" fontId="73" fillId="0" borderId="0" xfId="1471" applyFont="1"/>
    <xf numFmtId="0" fontId="73" fillId="0" borderId="0" xfId="869" applyFont="1"/>
    <xf numFmtId="0" fontId="74" fillId="0" borderId="0" xfId="980" applyFont="1" applyAlignment="1">
      <alignment horizontal="center"/>
    </xf>
    <xf numFmtId="43" fontId="74" fillId="0" borderId="0" xfId="1467" applyFont="1" applyFill="1" applyAlignment="1">
      <alignment vertical="center"/>
    </xf>
    <xf numFmtId="0" fontId="74" fillId="0" borderId="0" xfId="1471" applyFont="1"/>
    <xf numFmtId="4" fontId="74" fillId="0" borderId="0" xfId="869" applyNumberFormat="1" applyFont="1" applyAlignment="1">
      <alignment vertical="center"/>
    </xf>
    <xf numFmtId="0" fontId="74" fillId="0" borderId="0" xfId="1473" applyFont="1"/>
    <xf numFmtId="0" fontId="74" fillId="0" borderId="0" xfId="0" applyFont="1"/>
    <xf numFmtId="0" fontId="74" fillId="0" borderId="0" xfId="979" applyFont="1" applyFill="1" applyAlignment="1">
      <alignment horizontal="center" vertical="center"/>
    </xf>
    <xf numFmtId="0" fontId="74" fillId="0" borderId="0" xfId="979" applyFont="1" applyFill="1" applyAlignment="1">
      <alignment horizontal="left" vertical="center"/>
    </xf>
    <xf numFmtId="187" fontId="74" fillId="0" borderId="0" xfId="249" applyFont="1" applyFill="1" applyAlignment="1">
      <alignment vertical="center"/>
    </xf>
    <xf numFmtId="0" fontId="74" fillId="0" borderId="0" xfId="979" applyFont="1" applyFill="1" applyAlignment="1">
      <alignment vertical="center"/>
    </xf>
    <xf numFmtId="0" fontId="73" fillId="0" borderId="0" xfId="979" applyFont="1" applyFill="1" applyAlignment="1">
      <alignment horizontal="center" vertical="center"/>
    </xf>
    <xf numFmtId="0" fontId="73" fillId="0" borderId="0" xfId="979" applyFont="1" applyFill="1" applyAlignment="1">
      <alignment vertical="center"/>
    </xf>
    <xf numFmtId="187" fontId="73" fillId="0" borderId="0" xfId="249" applyFont="1" applyFill="1" applyBorder="1" applyAlignment="1">
      <alignment vertical="center"/>
    </xf>
    <xf numFmtId="211" fontId="73" fillId="0" borderId="0" xfId="979" applyNumberFormat="1" applyFont="1" applyFill="1" applyAlignment="1">
      <alignment vertical="top"/>
    </xf>
    <xf numFmtId="211" fontId="73" fillId="0" borderId="0" xfId="979" applyNumberFormat="1" applyFont="1" applyFill="1" applyAlignment="1">
      <alignment horizontal="right" vertical="top"/>
    </xf>
    <xf numFmtId="0" fontId="73" fillId="0" borderId="0" xfId="979" applyFont="1" applyFill="1" applyAlignment="1">
      <alignment vertical="top"/>
    </xf>
    <xf numFmtId="187" fontId="73" fillId="0" borderId="0" xfId="1" applyFont="1" applyFill="1" applyBorder="1" applyAlignment="1">
      <alignment vertical="top"/>
    </xf>
    <xf numFmtId="0" fontId="73" fillId="0" borderId="0" xfId="979" applyFont="1" applyFill="1" applyAlignment="1">
      <alignment horizontal="right" vertical="top"/>
    </xf>
    <xf numFmtId="0" fontId="74" fillId="0" borderId="0" xfId="979" applyFont="1" applyFill="1" applyAlignment="1">
      <alignment vertical="top"/>
    </xf>
    <xf numFmtId="211" fontId="73" fillId="0" borderId="0" xfId="979" applyNumberFormat="1" applyFont="1" applyFill="1" applyAlignment="1">
      <alignment horizontal="left" vertical="top" indent="2"/>
    </xf>
    <xf numFmtId="4" fontId="73" fillId="0" borderId="5" xfId="970" applyNumberFormat="1" applyFont="1" applyFill="1" applyBorder="1" applyAlignment="1" applyProtection="1">
      <alignment vertical="center"/>
      <protection locked="0"/>
    </xf>
    <xf numFmtId="4" fontId="73" fillId="0" borderId="53" xfId="970" applyNumberFormat="1" applyFont="1" applyFill="1" applyBorder="1" applyAlignment="1" applyProtection="1">
      <alignment vertical="center"/>
      <protection locked="0"/>
    </xf>
    <xf numFmtId="4" fontId="73" fillId="0" borderId="4" xfId="498" applyNumberFormat="1" applyFont="1" applyFill="1" applyBorder="1" applyAlignment="1">
      <alignment vertical="center"/>
    </xf>
    <xf numFmtId="4" fontId="73" fillId="0" borderId="21" xfId="969" applyNumberFormat="1" applyFont="1" applyFill="1" applyBorder="1" applyAlignment="1" applyProtection="1">
      <alignment horizontal="left" vertical="center"/>
      <protection locked="0"/>
    </xf>
    <xf numFmtId="187" fontId="74" fillId="0" borderId="20" xfId="1" applyFont="1" applyFill="1" applyBorder="1" applyAlignment="1">
      <alignment horizontal="center" vertical="center"/>
    </xf>
    <xf numFmtId="4" fontId="73" fillId="0" borderId="24" xfId="969" applyNumberFormat="1" applyFont="1" applyFill="1" applyBorder="1" applyAlignment="1" applyProtection="1">
      <alignment horizontal="left" vertical="center"/>
      <protection locked="0"/>
    </xf>
    <xf numFmtId="187" fontId="74" fillId="0" borderId="25" xfId="1" applyFont="1" applyFill="1" applyBorder="1" applyAlignment="1">
      <alignment horizontal="center" vertical="center"/>
    </xf>
    <xf numFmtId="4" fontId="74" fillId="0" borderId="23" xfId="498" applyNumberFormat="1" applyFont="1" applyFill="1" applyBorder="1" applyAlignment="1">
      <alignment horizontal="center" vertical="center"/>
    </xf>
    <xf numFmtId="4" fontId="73" fillId="0" borderId="0" xfId="869" applyNumberFormat="1" applyFont="1" applyFill="1" applyAlignment="1">
      <alignment vertical="center"/>
    </xf>
    <xf numFmtId="0" fontId="74" fillId="0" borderId="0" xfId="888" applyFont="1" applyFill="1" applyAlignment="1">
      <alignment horizontal="center" vertical="center"/>
    </xf>
    <xf numFmtId="4" fontId="73" fillId="0" borderId="12" xfId="969" applyNumberFormat="1" applyFont="1" applyFill="1" applyBorder="1" applyAlignment="1" applyProtection="1">
      <alignment horizontal="left" vertical="center"/>
      <protection locked="0"/>
    </xf>
    <xf numFmtId="210" fontId="74" fillId="0" borderId="13" xfId="1" applyNumberFormat="1" applyFont="1" applyFill="1" applyBorder="1" applyAlignment="1">
      <alignment horizontal="center" vertical="center"/>
    </xf>
    <xf numFmtId="0" fontId="73" fillId="0" borderId="0" xfId="888" applyFont="1" applyFill="1" applyAlignment="1">
      <alignment horizontal="center" vertical="center"/>
    </xf>
    <xf numFmtId="210" fontId="74" fillId="0" borderId="11" xfId="1" applyNumberFormat="1" applyFont="1" applyFill="1" applyBorder="1" applyAlignment="1">
      <alignment horizontal="center" vertical="center"/>
    </xf>
    <xf numFmtId="3" fontId="73" fillId="0" borderId="32" xfId="982" applyNumberFormat="1" applyFont="1" applyFill="1" applyBorder="1" applyAlignment="1">
      <alignment vertical="center"/>
    </xf>
    <xf numFmtId="187" fontId="73" fillId="0" borderId="32" xfId="1" applyFont="1" applyFill="1" applyBorder="1" applyAlignment="1">
      <alignment vertical="center"/>
    </xf>
    <xf numFmtId="209" fontId="73" fillId="0" borderId="20" xfId="498" applyNumberFormat="1" applyFont="1" applyFill="1" applyBorder="1" applyAlignment="1">
      <alignment horizontal="center" vertical="top"/>
    </xf>
    <xf numFmtId="4" fontId="73" fillId="0" borderId="21" xfId="969" applyNumberFormat="1" applyFont="1" applyFill="1" applyBorder="1" applyAlignment="1" applyProtection="1">
      <alignment horizontal="left" vertical="top"/>
      <protection locked="0"/>
    </xf>
    <xf numFmtId="4" fontId="74" fillId="0" borderId="22" xfId="498" applyNumberFormat="1" applyFont="1" applyFill="1" applyBorder="1" applyAlignment="1">
      <alignment vertical="top" wrapText="1"/>
    </xf>
    <xf numFmtId="187" fontId="74" fillId="0" borderId="20" xfId="1" applyFont="1" applyFill="1" applyBorder="1" applyAlignment="1">
      <alignment horizontal="center" vertical="top"/>
    </xf>
    <xf numFmtId="43" fontId="74" fillId="0" borderId="20" xfId="1466" applyFont="1" applyFill="1" applyBorder="1" applyAlignment="1">
      <alignment horizontal="center" vertical="top"/>
    </xf>
    <xf numFmtId="43" fontId="74" fillId="0" borderId="20" xfId="1466" applyFont="1" applyFill="1" applyBorder="1" applyAlignment="1">
      <alignment vertical="top"/>
    </xf>
    <xf numFmtId="43" fontId="74" fillId="0" borderId="0" xfId="1466" applyFont="1" applyFill="1" applyAlignment="1">
      <alignment vertical="top"/>
    </xf>
    <xf numFmtId="4" fontId="74" fillId="0" borderId="25" xfId="498" applyNumberFormat="1" applyFont="1" applyFill="1" applyBorder="1" applyAlignment="1">
      <alignment vertical="top" wrapText="1"/>
    </xf>
    <xf numFmtId="187" fontId="74" fillId="0" borderId="23" xfId="1" applyFont="1" applyFill="1" applyBorder="1" applyAlignment="1">
      <alignment horizontal="center" vertical="top"/>
    </xf>
    <xf numFmtId="43" fontId="74" fillId="0" borderId="23" xfId="1466" applyFont="1" applyFill="1" applyBorder="1" applyAlignment="1">
      <alignment horizontal="center" vertical="top"/>
    </xf>
    <xf numFmtId="43" fontId="74" fillId="0" borderId="23" xfId="1466" applyFont="1" applyFill="1" applyBorder="1" applyAlignment="1">
      <alignment vertical="top"/>
    </xf>
    <xf numFmtId="43" fontId="74" fillId="0" borderId="0" xfId="979" applyNumberFormat="1" applyFont="1" applyFill="1" applyAlignment="1">
      <alignment vertical="center"/>
    </xf>
    <xf numFmtId="4" fontId="74" fillId="0" borderId="13" xfId="498" applyNumberFormat="1" applyFont="1" applyFill="1" applyBorder="1" applyAlignment="1">
      <alignment vertical="top" wrapText="1"/>
    </xf>
    <xf numFmtId="210" fontId="74" fillId="0" borderId="11" xfId="1" applyNumberFormat="1" applyFont="1" applyFill="1" applyBorder="1" applyAlignment="1">
      <alignment horizontal="center" vertical="top"/>
    </xf>
    <xf numFmtId="43" fontId="74" fillId="0" borderId="11" xfId="1466" applyFont="1" applyFill="1" applyBorder="1" applyAlignment="1">
      <alignment horizontal="center" vertical="top"/>
    </xf>
    <xf numFmtId="4" fontId="74" fillId="0" borderId="15" xfId="969" applyNumberFormat="1" applyFont="1" applyFill="1" applyBorder="1" applyAlignment="1" applyProtection="1">
      <alignment horizontal="center" vertical="center"/>
      <protection locked="0"/>
    </xf>
    <xf numFmtId="187" fontId="74" fillId="0" borderId="14" xfId="1" applyFont="1" applyFill="1" applyBorder="1" applyAlignment="1">
      <alignment horizontal="center" vertical="center"/>
    </xf>
    <xf numFmtId="0" fontId="73" fillId="0" borderId="17" xfId="980" applyFont="1" applyFill="1" applyBorder="1" applyAlignment="1">
      <alignment horizontal="center" vertical="center"/>
    </xf>
    <xf numFmtId="3" fontId="73" fillId="0" borderId="18" xfId="982" applyNumberFormat="1" applyFont="1" applyFill="1" applyBorder="1" applyAlignment="1">
      <alignment vertical="center"/>
    </xf>
    <xf numFmtId="3" fontId="73" fillId="0" borderId="19" xfId="982" applyNumberFormat="1" applyFont="1" applyFill="1" applyBorder="1" applyAlignment="1">
      <alignment vertical="center"/>
    </xf>
    <xf numFmtId="187" fontId="73" fillId="0" borderId="19" xfId="1" applyFont="1" applyFill="1" applyBorder="1" applyAlignment="1">
      <alignment vertical="center"/>
    </xf>
    <xf numFmtId="187" fontId="74" fillId="0" borderId="23" xfId="1" applyFont="1" applyFill="1" applyBorder="1" applyAlignment="1">
      <alignment horizontal="center" vertical="center"/>
    </xf>
    <xf numFmtId="210" fontId="74" fillId="0" borderId="4" xfId="1" applyNumberFormat="1" applyFont="1" applyFill="1" applyBorder="1" applyAlignment="1">
      <alignment horizontal="center" vertical="center"/>
    </xf>
    <xf numFmtId="4" fontId="73" fillId="0" borderId="7" xfId="498" applyNumberFormat="1" applyFont="1" applyFill="1" applyBorder="1" applyAlignment="1">
      <alignment horizontal="center" vertical="center"/>
    </xf>
    <xf numFmtId="4" fontId="73" fillId="0" borderId="8" xfId="969" applyNumberFormat="1" applyFont="1" applyFill="1" applyBorder="1" applyAlignment="1" applyProtection="1">
      <alignment horizontal="left" vertical="center"/>
      <protection locked="0"/>
    </xf>
    <xf numFmtId="210" fontId="74" fillId="0" borderId="7" xfId="1" applyNumberFormat="1" applyFont="1" applyFill="1" applyBorder="1" applyAlignment="1">
      <alignment horizontal="center" vertical="center"/>
    </xf>
    <xf numFmtId="209" fontId="73" fillId="0" borderId="30" xfId="980" applyNumberFormat="1" applyFont="1" applyFill="1" applyBorder="1" applyAlignment="1">
      <alignment horizontal="center" vertical="center"/>
    </xf>
    <xf numFmtId="187" fontId="73" fillId="0" borderId="30" xfId="1" applyFont="1" applyFill="1" applyBorder="1" applyAlignment="1">
      <alignment horizontal="center" vertical="center"/>
    </xf>
    <xf numFmtId="43" fontId="73" fillId="0" borderId="0" xfId="979" applyNumberFormat="1" applyFont="1" applyFill="1" applyAlignment="1">
      <alignment vertical="center"/>
    </xf>
    <xf numFmtId="43" fontId="74" fillId="0" borderId="0" xfId="464" applyFont="1" applyFill="1" applyBorder="1" applyAlignment="1"/>
    <xf numFmtId="187" fontId="74" fillId="0" borderId="0" xfId="1" applyFont="1" applyFill="1" applyBorder="1" applyAlignment="1"/>
    <xf numFmtId="187" fontId="74" fillId="0" borderId="0" xfId="249" applyFont="1" applyFill="1" applyBorder="1" applyAlignment="1">
      <alignment horizontal="center" vertical="center"/>
    </xf>
    <xf numFmtId="187" fontId="73" fillId="0" borderId="0" xfId="1" applyFont="1" applyFill="1"/>
    <xf numFmtId="187" fontId="73" fillId="0" borderId="0" xfId="249" applyFont="1" applyFill="1" applyAlignment="1">
      <alignment vertical="center"/>
    </xf>
    <xf numFmtId="187" fontId="73" fillId="0" borderId="0" xfId="249" applyFont="1" applyFill="1" applyBorder="1" applyAlignment="1">
      <alignment horizontal="center" vertical="center"/>
    </xf>
    <xf numFmtId="187" fontId="74" fillId="0" borderId="4" xfId="249" applyFont="1" applyFill="1" applyBorder="1" applyAlignment="1">
      <alignment horizontal="center" vertical="center"/>
    </xf>
    <xf numFmtId="43" fontId="74" fillId="0" borderId="4" xfId="464" applyFont="1" applyFill="1" applyBorder="1" applyAlignment="1">
      <alignment horizontal="center" vertical="center"/>
    </xf>
    <xf numFmtId="187" fontId="73" fillId="0" borderId="4" xfId="249" applyFont="1" applyFill="1" applyBorder="1" applyAlignment="1">
      <alignment vertical="center"/>
    </xf>
    <xf numFmtId="43" fontId="73" fillId="0" borderId="4" xfId="464" applyFont="1" applyFill="1" applyBorder="1" applyAlignment="1">
      <alignment vertical="center"/>
    </xf>
    <xf numFmtId="187" fontId="74" fillId="0" borderId="4" xfId="249" applyFont="1" applyFill="1" applyBorder="1" applyAlignment="1">
      <alignment vertical="center"/>
    </xf>
    <xf numFmtId="43" fontId="74" fillId="0" borderId="4" xfId="464" applyFont="1" applyFill="1" applyBorder="1" applyAlignment="1">
      <alignment vertical="center"/>
    </xf>
    <xf numFmtId="187" fontId="74" fillId="0" borderId="0" xfId="249" applyFont="1" applyFill="1" applyBorder="1" applyAlignment="1">
      <alignment horizontal="center"/>
    </xf>
    <xf numFmtId="187" fontId="74" fillId="0" borderId="6" xfId="249" applyFont="1" applyFill="1" applyBorder="1" applyAlignment="1">
      <alignment horizontal="center" vertical="center"/>
    </xf>
    <xf numFmtId="187" fontId="74" fillId="0" borderId="7" xfId="249" applyFont="1" applyFill="1" applyBorder="1" applyAlignment="1">
      <alignment horizontal="center" vertical="center"/>
    </xf>
    <xf numFmtId="43" fontId="74" fillId="0" borderId="7" xfId="464" applyFont="1" applyFill="1" applyBorder="1" applyAlignment="1">
      <alignment horizontal="center" vertical="center"/>
    </xf>
    <xf numFmtId="187" fontId="74" fillId="0" borderId="7" xfId="249" applyFont="1" applyFill="1" applyBorder="1" applyAlignment="1">
      <alignment vertical="center"/>
    </xf>
    <xf numFmtId="43" fontId="74" fillId="0" borderId="11" xfId="464" applyFont="1" applyFill="1" applyBorder="1" applyAlignment="1">
      <alignment vertical="center"/>
    </xf>
    <xf numFmtId="187" fontId="74" fillId="0" borderId="11" xfId="249" applyFont="1" applyFill="1" applyBorder="1" applyAlignment="1">
      <alignment horizontal="center" vertical="center"/>
    </xf>
    <xf numFmtId="43" fontId="74" fillId="0" borderId="11" xfId="464" applyFont="1" applyFill="1" applyBorder="1" applyAlignment="1">
      <alignment horizontal="center" vertical="center"/>
    </xf>
    <xf numFmtId="187" fontId="74" fillId="0" borderId="11" xfId="249" applyFont="1" applyFill="1" applyBorder="1" applyAlignment="1">
      <alignment vertical="center"/>
    </xf>
    <xf numFmtId="43" fontId="74" fillId="0" borderId="7" xfId="464" applyFont="1" applyFill="1" applyBorder="1" applyAlignment="1">
      <alignment vertical="center"/>
    </xf>
    <xf numFmtId="43" fontId="80" fillId="0" borderId="4" xfId="464" applyFont="1" applyFill="1" applyBorder="1" applyAlignment="1">
      <alignment vertical="top"/>
    </xf>
    <xf numFmtId="187" fontId="74" fillId="0" borderId="11" xfId="292" applyFont="1" applyFill="1" applyBorder="1" applyAlignment="1">
      <alignment horizontal="center" vertical="center"/>
    </xf>
    <xf numFmtId="187" fontId="74" fillId="0" borderId="11" xfId="292" applyFont="1" applyFill="1" applyBorder="1" applyAlignment="1">
      <alignment vertical="center"/>
    </xf>
    <xf numFmtId="187" fontId="74" fillId="0" borderId="30" xfId="249" applyFont="1" applyFill="1" applyBorder="1" applyAlignment="1">
      <alignment horizontal="center" vertical="center"/>
    </xf>
    <xf numFmtId="43" fontId="74" fillId="0" borderId="30" xfId="464" applyFont="1" applyFill="1" applyBorder="1" applyAlignment="1">
      <alignment horizontal="center" vertical="center"/>
    </xf>
    <xf numFmtId="187" fontId="73" fillId="0" borderId="30" xfId="249" applyFont="1" applyFill="1" applyBorder="1" applyAlignment="1">
      <alignment vertical="center"/>
    </xf>
    <xf numFmtId="187" fontId="74" fillId="0" borderId="10" xfId="249" applyFont="1" applyFill="1" applyBorder="1" applyAlignment="1">
      <alignment horizontal="center" vertical="center"/>
    </xf>
    <xf numFmtId="43" fontId="74" fillId="0" borderId="10" xfId="464" applyFont="1" applyFill="1" applyBorder="1" applyAlignment="1">
      <alignment horizontal="center" vertical="center"/>
    </xf>
    <xf numFmtId="187" fontId="74" fillId="0" borderId="10" xfId="249" applyFont="1" applyFill="1" applyBorder="1" applyAlignment="1">
      <alignment vertical="center"/>
    </xf>
    <xf numFmtId="43" fontId="74" fillId="0" borderId="10" xfId="464" applyFont="1" applyFill="1" applyBorder="1" applyAlignment="1">
      <alignment vertical="center"/>
    </xf>
    <xf numFmtId="187" fontId="74" fillId="0" borderId="17" xfId="249" applyFont="1" applyFill="1" applyBorder="1" applyAlignment="1">
      <alignment horizontal="center" vertical="center"/>
    </xf>
    <xf numFmtId="43" fontId="74" fillId="0" borderId="17" xfId="464" applyFont="1" applyFill="1" applyBorder="1" applyAlignment="1">
      <alignment horizontal="center" vertical="center"/>
    </xf>
    <xf numFmtId="187" fontId="73" fillId="0" borderId="17" xfId="249" applyFont="1" applyFill="1" applyBorder="1" applyAlignment="1">
      <alignment vertical="center"/>
    </xf>
    <xf numFmtId="43" fontId="73" fillId="0" borderId="17" xfId="464" applyFont="1" applyFill="1" applyBorder="1" applyAlignment="1">
      <alignment vertical="center"/>
    </xf>
    <xf numFmtId="43" fontId="74" fillId="0" borderId="0" xfId="464" applyFont="1" applyFill="1" applyBorder="1" applyAlignment="1">
      <alignment vertical="center"/>
    </xf>
    <xf numFmtId="187" fontId="73" fillId="0" borderId="0" xfId="249" applyFont="1" applyFill="1"/>
    <xf numFmtId="187" fontId="73" fillId="0" borderId="0" xfId="1" applyFont="1" applyFill="1" applyAlignment="1">
      <alignment vertical="top" wrapText="1"/>
    </xf>
    <xf numFmtId="0" fontId="74" fillId="0" borderId="0" xfId="464" applyNumberFormat="1" applyFont="1" applyFill="1" applyBorder="1" applyAlignment="1"/>
    <xf numFmtId="0" fontId="74" fillId="0" borderId="0" xfId="1" applyNumberFormat="1" applyFont="1" applyFill="1" applyAlignment="1">
      <alignment vertical="center"/>
    </xf>
    <xf numFmtId="43" fontId="74" fillId="0" borderId="0" xfId="103" applyFont="1" applyFill="1" applyBorder="1" applyAlignment="1">
      <alignment vertical="center"/>
    </xf>
    <xf numFmtId="0" fontId="74" fillId="0" borderId="0" xfId="888" applyFont="1" applyFill="1" applyAlignment="1">
      <alignment vertical="center"/>
    </xf>
    <xf numFmtId="0" fontId="73" fillId="0" borderId="0" xfId="979" applyFont="1" applyFill="1"/>
    <xf numFmtId="0" fontId="73" fillId="0" borderId="0" xfId="979" applyFont="1" applyFill="1" applyAlignment="1">
      <alignment horizontal="left" vertical="center"/>
    </xf>
    <xf numFmtId="211" fontId="74" fillId="0" borderId="0" xfId="979" applyNumberFormat="1" applyFont="1" applyFill="1" applyAlignment="1">
      <alignment vertical="center"/>
    </xf>
    <xf numFmtId="211" fontId="73" fillId="0" borderId="0" xfId="979" applyNumberFormat="1" applyFont="1" applyFill="1" applyAlignment="1">
      <alignment horizontal="right" vertical="center"/>
    </xf>
    <xf numFmtId="211" fontId="74" fillId="0" borderId="0" xfId="979" applyNumberFormat="1" applyFont="1" applyFill="1" applyAlignment="1">
      <alignment horizontal="left" vertical="center"/>
    </xf>
    <xf numFmtId="0" fontId="73" fillId="0" borderId="0" xfId="888" applyFont="1" applyFill="1" applyAlignment="1">
      <alignment horizontal="center"/>
    </xf>
    <xf numFmtId="0" fontId="73" fillId="0" borderId="0" xfId="888" applyFont="1" applyFill="1" applyAlignment="1">
      <alignment vertical="center"/>
    </xf>
    <xf numFmtId="0" fontId="73" fillId="0" borderId="4" xfId="979" applyFont="1" applyFill="1" applyBorder="1" applyAlignment="1">
      <alignment horizontal="center" vertical="center"/>
    </xf>
    <xf numFmtId="0" fontId="73" fillId="0" borderId="5" xfId="888" applyFont="1" applyFill="1" applyBorder="1" applyAlignment="1">
      <alignment vertical="center"/>
    </xf>
    <xf numFmtId="0" fontId="74" fillId="0" borderId="0" xfId="888" applyFont="1" applyFill="1"/>
    <xf numFmtId="0" fontId="73" fillId="0" borderId="11" xfId="979" applyFont="1" applyFill="1" applyBorder="1" applyAlignment="1">
      <alignment horizontal="center" vertical="center"/>
    </xf>
    <xf numFmtId="0" fontId="78" fillId="0" borderId="6" xfId="0" applyFont="1" applyFill="1" applyBorder="1" applyAlignment="1">
      <alignment horizontal="left" vertical="top" wrapText="1"/>
    </xf>
    <xf numFmtId="0" fontId="74" fillId="0" borderId="7" xfId="979" applyFont="1" applyFill="1" applyBorder="1" applyAlignment="1">
      <alignment horizontal="center" vertical="center"/>
    </xf>
    <xf numFmtId="187" fontId="74" fillId="0" borderId="0" xfId="888" applyNumberFormat="1" applyFont="1" applyFill="1" applyAlignment="1">
      <alignment vertical="top"/>
    </xf>
    <xf numFmtId="0" fontId="74" fillId="0" borderId="11" xfId="979" applyFont="1" applyFill="1" applyBorder="1" applyAlignment="1">
      <alignment horizontal="center" vertical="center"/>
    </xf>
    <xf numFmtId="0" fontId="73" fillId="0" borderId="30" xfId="979" applyFont="1" applyFill="1" applyBorder="1" applyAlignment="1">
      <alignment horizontal="center" vertical="center"/>
    </xf>
    <xf numFmtId="0" fontId="73" fillId="0" borderId="31" xfId="888" applyFont="1" applyFill="1" applyBorder="1" applyAlignment="1">
      <alignment horizontal="center" vertical="center"/>
    </xf>
    <xf numFmtId="0" fontId="73" fillId="0" borderId="32" xfId="888" applyFont="1" applyFill="1" applyBorder="1" applyAlignment="1">
      <alignment horizontal="center" vertical="center"/>
    </xf>
    <xf numFmtId="0" fontId="73" fillId="0" borderId="10" xfId="979" applyFont="1" applyFill="1" applyBorder="1" applyAlignment="1">
      <alignment horizontal="center" vertical="center"/>
    </xf>
    <xf numFmtId="0" fontId="73" fillId="0" borderId="17" xfId="979" applyFont="1" applyFill="1" applyBorder="1" applyAlignment="1">
      <alignment horizontal="center" vertical="center"/>
    </xf>
    <xf numFmtId="0" fontId="73" fillId="0" borderId="18" xfId="888" applyFont="1" applyFill="1" applyBorder="1" applyAlignment="1">
      <alignment horizontal="left" vertical="center"/>
    </xf>
    <xf numFmtId="0" fontId="73" fillId="0" borderId="19" xfId="888" applyFont="1" applyFill="1" applyBorder="1" applyAlignment="1">
      <alignment horizontal="right" vertical="center"/>
    </xf>
    <xf numFmtId="43" fontId="74" fillId="0" borderId="0" xfId="888" applyNumberFormat="1" applyFont="1" applyFill="1"/>
    <xf numFmtId="0" fontId="74" fillId="0" borderId="0" xfId="888" applyFont="1" applyFill="1" applyAlignment="1">
      <alignment horizontal="center"/>
    </xf>
    <xf numFmtId="0" fontId="73" fillId="0" borderId="0" xfId="888" applyFont="1" applyFill="1" applyAlignment="1">
      <alignment vertical="top" wrapText="1"/>
    </xf>
    <xf numFmtId="0" fontId="73" fillId="0" borderId="0" xfId="0" applyFont="1" applyAlignment="1">
      <alignment horizontal="right" vertical="center"/>
    </xf>
    <xf numFmtId="187" fontId="74" fillId="0" borderId="0" xfId="1" applyFont="1" applyBorder="1" applyAlignment="1">
      <alignment vertical="center"/>
    </xf>
    <xf numFmtId="0" fontId="74" fillId="0" borderId="0" xfId="896" applyFont="1" applyAlignment="1">
      <alignment vertical="center"/>
    </xf>
    <xf numFmtId="0" fontId="73" fillId="0" borderId="0" xfId="1473" applyFont="1"/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 wrapText="1"/>
    </xf>
    <xf numFmtId="0" fontId="73" fillId="5" borderId="0" xfId="896" applyFont="1" applyFill="1" applyAlignment="1">
      <alignment horizontal="center" vertical="center" wrapText="1"/>
    </xf>
    <xf numFmtId="0" fontId="73" fillId="5" borderId="0" xfId="0" applyFont="1" applyFill="1" applyAlignment="1">
      <alignment horizontal="left" vertical="center" wrapText="1"/>
    </xf>
    <xf numFmtId="187" fontId="73" fillId="5" borderId="0" xfId="1" applyFont="1" applyFill="1" applyBorder="1" applyAlignment="1">
      <alignment vertical="center"/>
    </xf>
    <xf numFmtId="0" fontId="73" fillId="5" borderId="0" xfId="896" applyFont="1" applyFill="1" applyAlignment="1">
      <alignment vertical="center"/>
    </xf>
    <xf numFmtId="0" fontId="73" fillId="0" borderId="4" xfId="869" applyFont="1" applyBorder="1" applyAlignment="1">
      <alignment horizontal="center" vertical="center"/>
    </xf>
    <xf numFmtId="0" fontId="73" fillId="0" borderId="5" xfId="968" applyFont="1" applyBorder="1" applyAlignment="1" applyProtection="1">
      <alignment horizontal="left" vertical="center"/>
      <protection locked="0"/>
    </xf>
    <xf numFmtId="43" fontId="73" fillId="0" borderId="4" xfId="498" applyFont="1" applyFill="1" applyBorder="1"/>
    <xf numFmtId="214" fontId="73" fillId="0" borderId="4" xfId="498" applyNumberFormat="1" applyFont="1" applyFill="1" applyBorder="1" applyAlignment="1">
      <alignment horizontal="center"/>
    </xf>
    <xf numFmtId="43" fontId="73" fillId="0" borderId="5" xfId="498" applyFont="1" applyFill="1" applyBorder="1"/>
    <xf numFmtId="3" fontId="73" fillId="0" borderId="4" xfId="1473" applyNumberFormat="1" applyFont="1" applyBorder="1"/>
    <xf numFmtId="187" fontId="74" fillId="0" borderId="0" xfId="0" applyNumberFormat="1" applyFont="1"/>
    <xf numFmtId="187" fontId="73" fillId="0" borderId="0" xfId="1473" applyNumberFormat="1" applyFont="1"/>
    <xf numFmtId="0" fontId="74" fillId="0" borderId="5" xfId="968" applyFont="1" applyBorder="1" applyAlignment="1" applyProtection="1">
      <alignment horizontal="left" vertical="center"/>
      <protection locked="0"/>
    </xf>
    <xf numFmtId="187" fontId="73" fillId="0" borderId="0" xfId="1" applyFont="1"/>
    <xf numFmtId="0" fontId="73" fillId="4" borderId="38" xfId="980" applyFont="1" applyFill="1" applyBorder="1" applyAlignment="1">
      <alignment horizontal="center" vertical="center"/>
    </xf>
    <xf numFmtId="0" fontId="73" fillId="4" borderId="43" xfId="896" applyFont="1" applyFill="1" applyBorder="1" applyAlignment="1">
      <alignment vertical="center" wrapText="1"/>
    </xf>
    <xf numFmtId="187" fontId="73" fillId="4" borderId="43" xfId="1" applyFont="1" applyFill="1" applyBorder="1" applyAlignment="1">
      <alignment vertical="center" wrapText="1"/>
    </xf>
    <xf numFmtId="0" fontId="73" fillId="4" borderId="38" xfId="896" applyFont="1" applyFill="1" applyBorder="1" applyAlignment="1">
      <alignment vertical="center" wrapText="1"/>
    </xf>
    <xf numFmtId="0" fontId="73" fillId="6" borderId="0" xfId="896" applyFont="1" applyFill="1" applyAlignment="1">
      <alignment vertical="center" wrapText="1"/>
    </xf>
    <xf numFmtId="187" fontId="73" fillId="6" borderId="0" xfId="1" applyFont="1" applyFill="1" applyBorder="1" applyAlignment="1">
      <alignment vertical="center"/>
    </xf>
    <xf numFmtId="214" fontId="74" fillId="0" borderId="0" xfId="594" applyNumberFormat="1" applyFont="1" applyFill="1" applyBorder="1" applyAlignment="1">
      <alignment vertical="center"/>
    </xf>
    <xf numFmtId="43" fontId="73" fillId="6" borderId="0" xfId="466" applyFont="1" applyFill="1" applyBorder="1" applyAlignment="1">
      <alignment vertical="center"/>
    </xf>
    <xf numFmtId="0" fontId="73" fillId="6" borderId="0" xfId="896" applyFont="1" applyFill="1" applyAlignment="1">
      <alignment vertical="center"/>
    </xf>
    <xf numFmtId="214" fontId="73" fillId="0" borderId="0" xfId="268" applyNumberFormat="1" applyFont="1" applyBorder="1" applyAlignment="1">
      <alignment vertical="center"/>
    </xf>
    <xf numFmtId="214" fontId="73" fillId="0" borderId="0" xfId="594" applyNumberFormat="1" applyFont="1" applyFill="1" applyBorder="1" applyAlignment="1">
      <alignment vertical="center"/>
    </xf>
    <xf numFmtId="43" fontId="74" fillId="0" borderId="0" xfId="466" applyFont="1" applyBorder="1" applyAlignment="1">
      <alignment vertical="center"/>
    </xf>
    <xf numFmtId="214" fontId="76" fillId="0" borderId="0" xfId="594" applyNumberFormat="1" applyFont="1" applyFill="1" applyBorder="1" applyAlignment="1">
      <alignment horizontal="center" vertical="center"/>
    </xf>
    <xf numFmtId="215" fontId="76" fillId="0" borderId="0" xfId="594" applyNumberFormat="1" applyFont="1" applyFill="1" applyBorder="1" applyAlignment="1">
      <alignment vertical="center"/>
    </xf>
    <xf numFmtId="43" fontId="74" fillId="0" borderId="0" xfId="268" applyFont="1" applyBorder="1" applyAlignment="1">
      <alignment vertical="center"/>
    </xf>
    <xf numFmtId="216" fontId="74" fillId="0" borderId="0" xfId="268" applyNumberFormat="1" applyFont="1" applyBorder="1" applyAlignment="1">
      <alignment vertical="center"/>
    </xf>
    <xf numFmtId="43" fontId="74" fillId="0" borderId="0" xfId="119" applyFont="1" applyBorder="1" applyAlignment="1">
      <alignment vertical="center"/>
    </xf>
    <xf numFmtId="215" fontId="74" fillId="0" borderId="0" xfId="268" applyNumberFormat="1" applyFont="1" applyBorder="1" applyAlignment="1">
      <alignment vertical="center"/>
    </xf>
    <xf numFmtId="43" fontId="74" fillId="0" borderId="0" xfId="546" applyFont="1" applyBorder="1" applyAlignment="1">
      <alignment vertical="center"/>
    </xf>
    <xf numFmtId="43" fontId="74" fillId="0" borderId="0" xfId="546" applyFont="1" applyAlignment="1">
      <alignment vertical="center"/>
    </xf>
    <xf numFmtId="43" fontId="73" fillId="0" borderId="30" xfId="1468" applyFont="1" applyFill="1" applyBorder="1" applyAlignment="1">
      <alignment horizontal="center" vertical="center"/>
    </xf>
    <xf numFmtId="0" fontId="73" fillId="0" borderId="0" xfId="0" applyFont="1" applyFill="1" applyAlignment="1">
      <alignment horizontal="right" vertical="center"/>
    </xf>
    <xf numFmtId="0" fontId="73" fillId="0" borderId="0" xfId="0" applyFont="1" applyFill="1" applyAlignment="1">
      <alignment horizontal="center" vertical="center"/>
    </xf>
    <xf numFmtId="0" fontId="73" fillId="0" borderId="0" xfId="1473" applyFont="1" applyFill="1"/>
    <xf numFmtId="0" fontId="74" fillId="0" borderId="0" xfId="0" applyFont="1" applyFill="1" applyAlignment="1">
      <alignment vertical="center"/>
    </xf>
    <xf numFmtId="0" fontId="73" fillId="0" borderId="0" xfId="0" applyFont="1" applyFill="1" applyAlignment="1">
      <alignment vertical="center" wrapText="1"/>
    </xf>
    <xf numFmtId="0" fontId="73" fillId="0" borderId="0" xfId="0" applyFont="1" applyFill="1" applyAlignment="1">
      <alignment horizontal="right" vertical="center" wrapText="1"/>
    </xf>
    <xf numFmtId="0" fontId="74" fillId="0" borderId="10" xfId="1473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left" vertical="center"/>
    </xf>
    <xf numFmtId="0" fontId="73" fillId="0" borderId="36" xfId="0" applyFont="1" applyFill="1" applyBorder="1" applyAlignment="1">
      <alignment horizontal="left" vertical="center"/>
    </xf>
    <xf numFmtId="0" fontId="73" fillId="0" borderId="36" xfId="1473" applyFont="1" applyFill="1" applyBorder="1" applyAlignment="1">
      <alignment horizontal="left" vertical="center"/>
    </xf>
    <xf numFmtId="187" fontId="73" fillId="0" borderId="10" xfId="1" applyFont="1" applyFill="1" applyBorder="1"/>
    <xf numFmtId="43" fontId="73" fillId="0" borderId="10" xfId="1473" applyNumberFormat="1" applyFont="1" applyFill="1" applyBorder="1" applyAlignment="1">
      <alignment horizontal="center" vertical="center"/>
    </xf>
    <xf numFmtId="0" fontId="74" fillId="0" borderId="4" xfId="1473" applyFont="1" applyFill="1" applyBorder="1" applyAlignment="1">
      <alignment horizontal="center"/>
    </xf>
    <xf numFmtId="0" fontId="74" fillId="0" borderId="5" xfId="0" applyFont="1" applyFill="1" applyBorder="1" applyAlignment="1">
      <alignment horizontal="left" vertical="center"/>
    </xf>
    <xf numFmtId="0" fontId="74" fillId="0" borderId="53" xfId="0" applyFont="1" applyFill="1" applyBorder="1" applyAlignment="1">
      <alignment horizontal="left" vertical="center"/>
    </xf>
    <xf numFmtId="0" fontId="73" fillId="0" borderId="53" xfId="1473" applyFont="1" applyFill="1" applyBorder="1" applyAlignment="1">
      <alignment horizontal="left" vertical="center"/>
    </xf>
    <xf numFmtId="187" fontId="74" fillId="0" borderId="4" xfId="1" applyFont="1" applyFill="1" applyBorder="1"/>
    <xf numFmtId="0" fontId="74" fillId="0" borderId="4" xfId="1473" applyFont="1" applyFill="1" applyBorder="1" applyAlignment="1">
      <alignment horizontal="center" vertical="center"/>
    </xf>
    <xf numFmtId="43" fontId="73" fillId="0" borderId="4" xfId="1473" applyNumberFormat="1" applyFont="1" applyFill="1" applyBorder="1" applyAlignment="1">
      <alignment horizontal="center" vertical="center"/>
    </xf>
    <xf numFmtId="0" fontId="74" fillId="0" borderId="5" xfId="1473" applyFont="1" applyFill="1" applyBorder="1" applyAlignment="1">
      <alignment horizontal="left" vertical="center"/>
    </xf>
    <xf numFmtId="0" fontId="74" fillId="0" borderId="53" xfId="1473" applyFont="1" applyFill="1" applyBorder="1" applyAlignment="1">
      <alignment horizontal="left" vertical="center"/>
    </xf>
    <xf numFmtId="187" fontId="73" fillId="0" borderId="4" xfId="1" applyFont="1" applyFill="1" applyBorder="1"/>
    <xf numFmtId="187" fontId="73" fillId="0" borderId="5" xfId="1" applyFont="1" applyFill="1" applyBorder="1" applyAlignment="1">
      <alignment horizontal="center" vertical="center"/>
    </xf>
    <xf numFmtId="187" fontId="74" fillId="0" borderId="53" xfId="1" applyFont="1" applyFill="1" applyBorder="1" applyAlignment="1">
      <alignment horizontal="left" vertical="center"/>
    </xf>
    <xf numFmtId="187" fontId="73" fillId="0" borderId="53" xfId="1" applyFont="1" applyFill="1" applyBorder="1" applyAlignment="1">
      <alignment horizontal="left" vertical="center"/>
    </xf>
    <xf numFmtId="187" fontId="73" fillId="0" borderId="30" xfId="1" applyFont="1" applyFill="1" applyBorder="1"/>
    <xf numFmtId="0" fontId="73" fillId="0" borderId="10" xfId="1473" applyFont="1" applyFill="1" applyBorder="1"/>
    <xf numFmtId="43" fontId="73" fillId="0" borderId="46" xfId="1473" applyNumberFormat="1" applyFont="1" applyFill="1" applyBorder="1" applyAlignment="1">
      <alignment horizontal="left" vertical="center"/>
    </xf>
    <xf numFmtId="0" fontId="73" fillId="0" borderId="17" xfId="1473" applyFont="1" applyFill="1" applyBorder="1" applyAlignment="1">
      <alignment horizontal="center" vertical="center"/>
    </xf>
    <xf numFmtId="187" fontId="74" fillId="0" borderId="36" xfId="1" applyFont="1" applyFill="1" applyBorder="1" applyAlignment="1">
      <alignment vertical="center"/>
    </xf>
    <xf numFmtId="43" fontId="74" fillId="0" borderId="0" xfId="980" applyNumberFormat="1" applyFont="1" applyFill="1" applyAlignment="1">
      <alignment vertical="center"/>
    </xf>
    <xf numFmtId="0" fontId="74" fillId="0" borderId="0" xfId="0" applyFont="1" applyFill="1" applyAlignment="1">
      <alignment horizontal="center" vertical="center"/>
    </xf>
    <xf numFmtId="43" fontId="74" fillId="0" borderId="0" xfId="546" applyFont="1" applyFill="1"/>
    <xf numFmtId="43" fontId="74" fillId="0" borderId="0" xfId="546" applyFont="1" applyFill="1" applyBorder="1"/>
    <xf numFmtId="43" fontId="74" fillId="0" borderId="0" xfId="119" applyFont="1" applyFill="1" applyAlignment="1">
      <alignment vertical="center"/>
    </xf>
    <xf numFmtId="0" fontId="74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187" fontId="20" fillId="0" borderId="2" xfId="1" applyFont="1" applyBorder="1" applyAlignment="1">
      <alignment horizontal="left" vertical="top"/>
    </xf>
    <xf numFmtId="187" fontId="20" fillId="0" borderId="3" xfId="1" applyFont="1" applyBorder="1" applyAlignment="1">
      <alignment horizontal="left" vertical="top"/>
    </xf>
    <xf numFmtId="0" fontId="0" fillId="0" borderId="0" xfId="0"/>
    <xf numFmtId="0" fontId="19" fillId="0" borderId="1" xfId="978" applyFont="1" applyBorder="1" applyAlignment="1">
      <alignment horizontal="center" vertical="center" wrapText="1"/>
    </xf>
    <xf numFmtId="0" fontId="19" fillId="0" borderId="10" xfId="978" applyFont="1" applyBorder="1" applyAlignment="1">
      <alignment horizontal="center" vertical="center" wrapText="1"/>
    </xf>
    <xf numFmtId="0" fontId="17" fillId="0" borderId="64" xfId="978" applyFont="1" applyBorder="1" applyAlignment="1">
      <alignment horizontal="center"/>
    </xf>
    <xf numFmtId="0" fontId="17" fillId="0" borderId="66" xfId="978" applyFont="1" applyBorder="1" applyAlignment="1">
      <alignment horizontal="center"/>
    </xf>
    <xf numFmtId="211" fontId="19" fillId="7" borderId="68" xfId="978" applyNumberFormat="1" applyFont="1" applyFill="1" applyBorder="1" applyAlignment="1">
      <alignment horizontal="center"/>
    </xf>
    <xf numFmtId="211" fontId="19" fillId="7" borderId="69" xfId="978" applyNumberFormat="1" applyFont="1" applyFill="1" applyBorder="1" applyAlignment="1">
      <alignment horizontal="center"/>
    </xf>
    <xf numFmtId="187" fontId="19" fillId="0" borderId="27" xfId="1" applyFont="1" applyBorder="1" applyAlignment="1">
      <alignment horizontal="center"/>
    </xf>
    <xf numFmtId="0" fontId="73" fillId="0" borderId="0" xfId="1471" applyFont="1" applyFill="1" applyAlignment="1">
      <alignment horizontal="center"/>
    </xf>
    <xf numFmtId="0" fontId="73" fillId="0" borderId="31" xfId="1473" applyFont="1" applyFill="1" applyBorder="1" applyAlignment="1">
      <alignment horizontal="center" vertical="center"/>
    </xf>
    <xf numFmtId="0" fontId="73" fillId="0" borderId="46" xfId="1473" applyFont="1" applyFill="1" applyBorder="1" applyAlignment="1">
      <alignment horizontal="center" vertical="center"/>
    </xf>
    <xf numFmtId="0" fontId="73" fillId="0" borderId="32" xfId="1473" applyFont="1" applyFill="1" applyBorder="1" applyAlignment="1">
      <alignment horizontal="center" vertical="center"/>
    </xf>
    <xf numFmtId="0" fontId="73" fillId="0" borderId="18" xfId="1473" applyFont="1" applyFill="1" applyBorder="1" applyAlignment="1">
      <alignment horizontal="center" vertical="center"/>
    </xf>
    <xf numFmtId="0" fontId="73" fillId="0" borderId="33" xfId="1473" applyFont="1" applyFill="1" applyBorder="1" applyAlignment="1">
      <alignment horizontal="center" vertical="center"/>
    </xf>
    <xf numFmtId="0" fontId="73" fillId="0" borderId="19" xfId="1473" applyFont="1" applyFill="1" applyBorder="1" applyAlignment="1">
      <alignment horizontal="center" vertical="center"/>
    </xf>
    <xf numFmtId="43" fontId="74" fillId="0" borderId="0" xfId="467" applyFont="1" applyFill="1" applyBorder="1" applyAlignment="1">
      <alignment horizontal="center"/>
    </xf>
    <xf numFmtId="0" fontId="73" fillId="0" borderId="1" xfId="1473" applyFont="1" applyFill="1" applyBorder="1" applyAlignment="1">
      <alignment horizontal="center" vertical="center"/>
    </xf>
    <xf numFmtId="0" fontId="73" fillId="0" borderId="10" xfId="1473" applyFont="1" applyFill="1" applyBorder="1" applyAlignment="1">
      <alignment horizontal="center" vertical="center"/>
    </xf>
    <xf numFmtId="0" fontId="73" fillId="0" borderId="20" xfId="1473" applyFont="1" applyFill="1" applyBorder="1" applyAlignment="1">
      <alignment horizontal="center" vertical="center"/>
    </xf>
    <xf numFmtId="0" fontId="73" fillId="0" borderId="17" xfId="1473" applyFont="1" applyFill="1" applyBorder="1" applyAlignment="1">
      <alignment horizontal="center" vertical="center"/>
    </xf>
    <xf numFmtId="0" fontId="73" fillId="0" borderId="2" xfId="980" applyFont="1" applyFill="1" applyBorder="1" applyAlignment="1">
      <alignment horizontal="center" vertical="center" wrapText="1"/>
    </xf>
    <xf numFmtId="0" fontId="73" fillId="0" borderId="35" xfId="980" applyFont="1" applyFill="1" applyBorder="1" applyAlignment="1">
      <alignment horizontal="center" vertical="center" wrapText="1"/>
    </xf>
    <xf numFmtId="0" fontId="73" fillId="0" borderId="1" xfId="980" applyFont="1" applyFill="1" applyBorder="1" applyAlignment="1">
      <alignment horizontal="center" vertical="center" wrapText="1"/>
    </xf>
    <xf numFmtId="0" fontId="73" fillId="0" borderId="10" xfId="980" applyFont="1" applyFill="1" applyBorder="1" applyAlignment="1">
      <alignment horizontal="center" vertical="center" wrapText="1"/>
    </xf>
    <xf numFmtId="0" fontId="73" fillId="0" borderId="3" xfId="980" applyFont="1" applyFill="1" applyBorder="1" applyAlignment="1">
      <alignment horizontal="center" vertical="center" wrapText="1"/>
    </xf>
    <xf numFmtId="0" fontId="73" fillId="0" borderId="63" xfId="980" applyFont="1" applyFill="1" applyBorder="1" applyAlignment="1">
      <alignment horizontal="center" vertical="center" wrapText="1"/>
    </xf>
    <xf numFmtId="0" fontId="73" fillId="0" borderId="36" xfId="980" applyFont="1" applyFill="1" applyBorder="1" applyAlignment="1">
      <alignment horizontal="center" vertical="center" wrapText="1"/>
    </xf>
    <xf numFmtId="0" fontId="73" fillId="0" borderId="37" xfId="980" applyFont="1" applyFill="1" applyBorder="1" applyAlignment="1">
      <alignment horizontal="center" vertical="center" wrapText="1"/>
    </xf>
    <xf numFmtId="0" fontId="73" fillId="0" borderId="0" xfId="1471" applyFont="1" applyAlignment="1">
      <alignment horizontal="center"/>
    </xf>
    <xf numFmtId="0" fontId="73" fillId="0" borderId="1" xfId="1473" applyFont="1" applyBorder="1" applyAlignment="1">
      <alignment horizontal="center" vertical="center"/>
    </xf>
    <xf numFmtId="0" fontId="73" fillId="0" borderId="10" xfId="1473" applyFont="1" applyBorder="1" applyAlignment="1">
      <alignment horizontal="center" vertical="center"/>
    </xf>
    <xf numFmtId="0" fontId="73" fillId="0" borderId="2" xfId="980" applyFont="1" applyBorder="1" applyAlignment="1">
      <alignment horizontal="center" vertical="center" wrapText="1"/>
    </xf>
    <xf numFmtId="0" fontId="73" fillId="0" borderId="35" xfId="980" applyFont="1" applyBorder="1" applyAlignment="1">
      <alignment horizontal="center" vertical="center" wrapText="1"/>
    </xf>
    <xf numFmtId="0" fontId="73" fillId="0" borderId="1" xfId="980" applyFont="1" applyBorder="1" applyAlignment="1">
      <alignment horizontal="center" vertical="center" wrapText="1"/>
    </xf>
    <xf numFmtId="0" fontId="73" fillId="0" borderId="10" xfId="980" applyFont="1" applyBorder="1" applyAlignment="1">
      <alignment horizontal="center" vertical="center" wrapText="1"/>
    </xf>
    <xf numFmtId="0" fontId="7" fillId="0" borderId="0" xfId="1471" applyFont="1" applyAlignment="1">
      <alignment horizontal="center"/>
    </xf>
    <xf numFmtId="43" fontId="1" fillId="0" borderId="0" xfId="467" applyFont="1" applyFill="1" applyBorder="1" applyAlignment="1">
      <alignment horizontal="center"/>
    </xf>
    <xf numFmtId="0" fontId="5" fillId="0" borderId="1" xfId="1473" applyFont="1" applyBorder="1" applyAlignment="1">
      <alignment horizontal="center" vertical="center"/>
    </xf>
    <xf numFmtId="0" fontId="5" fillId="0" borderId="10" xfId="1473" applyFont="1" applyBorder="1" applyAlignment="1">
      <alignment horizontal="center" vertical="center"/>
    </xf>
    <xf numFmtId="0" fontId="5" fillId="0" borderId="2" xfId="980" applyFont="1" applyBorder="1" applyAlignment="1">
      <alignment horizontal="center" vertical="center" wrapText="1"/>
    </xf>
    <xf numFmtId="0" fontId="5" fillId="0" borderId="35" xfId="980" applyFont="1" applyBorder="1" applyAlignment="1">
      <alignment horizontal="center" vertical="center" wrapText="1"/>
    </xf>
    <xf numFmtId="0" fontId="5" fillId="0" borderId="1" xfId="980" applyFont="1" applyBorder="1" applyAlignment="1">
      <alignment horizontal="center" vertical="center" wrapText="1"/>
    </xf>
    <xf numFmtId="0" fontId="5" fillId="0" borderId="10" xfId="980" applyFont="1" applyBorder="1" applyAlignment="1">
      <alignment horizontal="center" vertical="center" wrapText="1"/>
    </xf>
    <xf numFmtId="0" fontId="7" fillId="0" borderId="4" xfId="980" applyFont="1" applyBorder="1" applyAlignment="1">
      <alignment horizontal="center" vertical="center" wrapText="1"/>
    </xf>
    <xf numFmtId="0" fontId="7" fillId="0" borderId="0" xfId="980" applyFont="1" applyAlignment="1">
      <alignment horizontal="center" vertical="center"/>
    </xf>
    <xf numFmtId="0" fontId="7" fillId="0" borderId="4" xfId="980" applyFont="1" applyBorder="1" applyAlignment="1">
      <alignment horizontal="center" vertical="center"/>
    </xf>
    <xf numFmtId="187" fontId="7" fillId="0" borderId="20" xfId="1" applyFont="1" applyFill="1" applyBorder="1" applyAlignment="1">
      <alignment horizontal="center" vertical="center" wrapText="1"/>
    </xf>
    <xf numFmtId="187" fontId="7" fillId="0" borderId="10" xfId="1" applyFont="1" applyFill="1" applyBorder="1" applyAlignment="1">
      <alignment horizontal="center" vertical="center" wrapText="1"/>
    </xf>
    <xf numFmtId="187" fontId="7" fillId="0" borderId="4" xfId="1" applyFont="1" applyFill="1" applyBorder="1" applyAlignment="1">
      <alignment horizontal="center" vertical="center" wrapText="1"/>
    </xf>
    <xf numFmtId="0" fontId="7" fillId="0" borderId="20" xfId="980" applyFont="1" applyBorder="1" applyAlignment="1">
      <alignment horizontal="center" vertical="center" wrapText="1"/>
    </xf>
    <xf numFmtId="0" fontId="7" fillId="0" borderId="10" xfId="980" applyFont="1" applyBorder="1" applyAlignment="1">
      <alignment horizontal="center" vertical="center" wrapText="1"/>
    </xf>
    <xf numFmtId="0" fontId="3" fillId="3" borderId="0" xfId="980" applyFont="1" applyFill="1" applyAlignment="1">
      <alignment horizontal="center" vertical="center"/>
    </xf>
    <xf numFmtId="43" fontId="7" fillId="0" borderId="10" xfId="686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87" fontId="7" fillId="0" borderId="28" xfId="1" applyFont="1" applyFill="1" applyBorder="1" applyAlignment="1">
      <alignment horizontal="center" vertical="center" wrapText="1"/>
    </xf>
    <xf numFmtId="187" fontId="7" fillId="0" borderId="5" xfId="1" applyFont="1" applyFill="1" applyBorder="1" applyAlignment="1">
      <alignment horizontal="center" vertical="center" wrapText="1"/>
    </xf>
    <xf numFmtId="0" fontId="7" fillId="0" borderId="27" xfId="980" applyFont="1" applyBorder="1" applyAlignment="1">
      <alignment horizontal="center" vertical="center" wrapText="1"/>
    </xf>
    <xf numFmtId="43" fontId="7" fillId="0" borderId="10" xfId="686" applyNumberFormat="1" applyFont="1" applyFill="1" applyBorder="1" applyAlignment="1">
      <alignment horizontal="center" vertical="center" wrapText="1"/>
    </xf>
    <xf numFmtId="43" fontId="7" fillId="0" borderId="4" xfId="686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87" fontId="7" fillId="0" borderId="27" xfId="292" applyFont="1" applyFill="1" applyBorder="1" applyAlignment="1">
      <alignment horizontal="center"/>
    </xf>
    <xf numFmtId="43" fontId="7" fillId="0" borderId="48" xfId="267" applyFont="1" applyFill="1" applyBorder="1" applyAlignment="1">
      <alignment horizontal="center" vertical="center"/>
    </xf>
    <xf numFmtId="43" fontId="7" fillId="0" borderId="50" xfId="267" applyFont="1" applyFill="1" applyBorder="1" applyAlignment="1">
      <alignment horizontal="center" vertical="center"/>
    </xf>
    <xf numFmtId="0" fontId="7" fillId="0" borderId="27" xfId="892" applyFont="1" applyBorder="1" applyAlignment="1">
      <alignment horizontal="center" vertical="center"/>
    </xf>
    <xf numFmtId="0" fontId="7" fillId="0" borderId="4" xfId="892" applyFont="1" applyBorder="1" applyAlignment="1">
      <alignment horizontal="center" vertical="center"/>
    </xf>
    <xf numFmtId="187" fontId="3" fillId="0" borderId="27" xfId="1" applyFont="1" applyFill="1" applyBorder="1" applyAlignment="1">
      <alignment horizontal="center" vertical="center"/>
    </xf>
    <xf numFmtId="187" fontId="3" fillId="0" borderId="4" xfId="1" applyFont="1" applyFill="1" applyBorder="1" applyAlignment="1">
      <alignment horizontal="center" vertical="center"/>
    </xf>
    <xf numFmtId="0" fontId="3" fillId="0" borderId="27" xfId="892" applyFont="1" applyBorder="1" applyAlignment="1">
      <alignment horizontal="center" vertical="center"/>
    </xf>
    <xf numFmtId="0" fontId="3" fillId="0" borderId="4" xfId="892" applyFont="1" applyBorder="1" applyAlignment="1">
      <alignment horizontal="center" vertical="center"/>
    </xf>
    <xf numFmtId="187" fontId="7" fillId="0" borderId="1" xfId="292" applyFont="1" applyFill="1" applyBorder="1" applyAlignment="1">
      <alignment horizontal="center" vertical="center" wrapText="1"/>
    </xf>
    <xf numFmtId="187" fontId="7" fillId="0" borderId="10" xfId="292" applyFont="1" applyFill="1" applyBorder="1" applyAlignment="1">
      <alignment horizontal="center" vertical="center" wrapText="1"/>
    </xf>
    <xf numFmtId="0" fontId="3" fillId="0" borderId="5" xfId="888" applyFont="1" applyBorder="1" applyAlignment="1">
      <alignment horizontal="left" vertical="center"/>
    </xf>
    <xf numFmtId="0" fontId="3" fillId="0" borderId="6" xfId="888" applyFont="1" applyBorder="1" applyAlignment="1">
      <alignment horizontal="left" vertical="center"/>
    </xf>
    <xf numFmtId="0" fontId="3" fillId="0" borderId="8" xfId="888" applyFont="1" applyBorder="1" applyAlignment="1">
      <alignment horizontal="left" vertical="center"/>
    </xf>
    <xf numFmtId="0" fontId="3" fillId="0" borderId="9" xfId="888" applyFont="1" applyBorder="1" applyAlignment="1">
      <alignment horizontal="left" vertical="center"/>
    </xf>
    <xf numFmtId="0" fontId="3" fillId="0" borderId="12" xfId="888" applyFont="1" applyBorder="1" applyAlignment="1">
      <alignment horizontal="left" vertical="center"/>
    </xf>
    <xf numFmtId="0" fontId="3" fillId="0" borderId="13" xfId="888" applyFont="1" applyBorder="1" applyAlignment="1">
      <alignment horizontal="left" vertical="center"/>
    </xf>
    <xf numFmtId="0" fontId="3" fillId="0" borderId="28" xfId="888" applyFont="1" applyBorder="1" applyAlignment="1">
      <alignment horizontal="left" vertical="center"/>
    </xf>
    <xf numFmtId="0" fontId="3" fillId="0" borderId="29" xfId="888" applyFont="1" applyBorder="1" applyAlignment="1">
      <alignment horizontal="left" vertical="center"/>
    </xf>
    <xf numFmtId="0" fontId="73" fillId="0" borderId="0" xfId="979" applyFont="1" applyFill="1" applyAlignment="1">
      <alignment horizontal="center" vertical="center"/>
    </xf>
    <xf numFmtId="187" fontId="73" fillId="0" borderId="27" xfId="292" applyFont="1" applyFill="1" applyBorder="1" applyAlignment="1">
      <alignment horizontal="center"/>
    </xf>
    <xf numFmtId="43" fontId="73" fillId="0" borderId="48" xfId="267" applyFont="1" applyFill="1" applyBorder="1" applyAlignment="1">
      <alignment horizontal="center" vertical="center"/>
    </xf>
    <xf numFmtId="43" fontId="73" fillId="0" borderId="50" xfId="267" applyFont="1" applyFill="1" applyBorder="1" applyAlignment="1">
      <alignment horizontal="center" vertical="center"/>
    </xf>
    <xf numFmtId="0" fontId="73" fillId="0" borderId="5" xfId="888" applyFont="1" applyFill="1" applyBorder="1" applyAlignment="1">
      <alignment horizontal="left" vertical="center"/>
    </xf>
    <xf numFmtId="0" fontId="73" fillId="0" borderId="4" xfId="888" applyFont="1" applyFill="1" applyBorder="1" applyAlignment="1">
      <alignment horizontal="left" vertical="center"/>
    </xf>
    <xf numFmtId="0" fontId="73" fillId="0" borderId="6" xfId="888" applyFont="1" applyFill="1" applyBorder="1" applyAlignment="1">
      <alignment horizontal="left" vertical="center"/>
    </xf>
    <xf numFmtId="0" fontId="73" fillId="0" borderId="27" xfId="892" applyFont="1" applyFill="1" applyBorder="1" applyAlignment="1">
      <alignment horizontal="center" vertical="center"/>
    </xf>
    <xf numFmtId="0" fontId="73" fillId="0" borderId="4" xfId="892" applyFont="1" applyFill="1" applyBorder="1" applyAlignment="1">
      <alignment horizontal="center" vertical="center"/>
    </xf>
    <xf numFmtId="187" fontId="73" fillId="0" borderId="27" xfId="1" applyFont="1" applyFill="1" applyBorder="1" applyAlignment="1">
      <alignment horizontal="center" vertical="center"/>
    </xf>
    <xf numFmtId="187" fontId="73" fillId="0" borderId="4" xfId="1" applyFont="1" applyFill="1" applyBorder="1" applyAlignment="1">
      <alignment horizontal="center" vertical="center"/>
    </xf>
    <xf numFmtId="187" fontId="73" fillId="0" borderId="1" xfId="292" applyFont="1" applyFill="1" applyBorder="1" applyAlignment="1">
      <alignment horizontal="center" vertical="center" wrapText="1"/>
    </xf>
    <xf numFmtId="187" fontId="73" fillId="0" borderId="10" xfId="292" applyFont="1" applyFill="1" applyBorder="1" applyAlignment="1">
      <alignment horizontal="center" vertical="center" wrapText="1"/>
    </xf>
    <xf numFmtId="0" fontId="73" fillId="0" borderId="12" xfId="888" applyFont="1" applyFill="1" applyBorder="1" applyAlignment="1">
      <alignment horizontal="left" vertical="center"/>
    </xf>
    <xf numFmtId="0" fontId="73" fillId="0" borderId="13" xfId="888" applyFont="1" applyFill="1" applyBorder="1" applyAlignment="1">
      <alignment horizontal="left" vertical="center"/>
    </xf>
    <xf numFmtId="0" fontId="73" fillId="0" borderId="8" xfId="888" applyFont="1" applyFill="1" applyBorder="1" applyAlignment="1">
      <alignment horizontal="left" vertical="center"/>
    </xf>
    <xf numFmtId="0" fontId="73" fillId="0" borderId="9" xfId="888" applyFont="1" applyFill="1" applyBorder="1" applyAlignment="1">
      <alignment horizontal="left" vertical="center"/>
    </xf>
    <xf numFmtId="0" fontId="73" fillId="0" borderId="12" xfId="892" applyFont="1" applyFill="1" applyBorder="1" applyAlignment="1">
      <alignment horizontal="left" vertical="center"/>
    </xf>
    <xf numFmtId="0" fontId="73" fillId="0" borderId="13" xfId="892" applyFont="1" applyFill="1" applyBorder="1" applyAlignment="1">
      <alignment horizontal="left" vertical="center"/>
    </xf>
    <xf numFmtId="0" fontId="73" fillId="0" borderId="11" xfId="888" applyFont="1" applyFill="1" applyBorder="1" applyAlignment="1">
      <alignment horizontal="left" vertical="center"/>
    </xf>
    <xf numFmtId="0" fontId="73" fillId="0" borderId="35" xfId="888" applyFont="1" applyFill="1" applyBorder="1" applyAlignment="1">
      <alignment horizontal="left" vertical="center"/>
    </xf>
    <xf numFmtId="0" fontId="73" fillId="0" borderId="10" xfId="888" applyFont="1" applyFill="1" applyBorder="1" applyAlignment="1">
      <alignment horizontal="left" vertical="center"/>
    </xf>
    <xf numFmtId="0" fontId="73" fillId="0" borderId="0" xfId="979" applyFont="1" applyAlignment="1">
      <alignment horizontal="center" vertical="center"/>
    </xf>
    <xf numFmtId="0" fontId="73" fillId="0" borderId="27" xfId="892" applyFont="1" applyBorder="1" applyAlignment="1">
      <alignment horizontal="center" vertical="center"/>
    </xf>
    <xf numFmtId="0" fontId="73" fillId="0" borderId="4" xfId="892" applyFont="1" applyBorder="1" applyAlignment="1">
      <alignment horizontal="center" vertical="center"/>
    </xf>
    <xf numFmtId="0" fontId="3" fillId="0" borderId="0" xfId="979" applyFont="1" applyFill="1" applyAlignment="1">
      <alignment horizontal="center" vertical="center"/>
    </xf>
    <xf numFmtId="0" fontId="7" fillId="0" borderId="27" xfId="892" applyFont="1" applyFill="1" applyBorder="1" applyAlignment="1">
      <alignment horizontal="center" vertical="center"/>
    </xf>
    <xf numFmtId="0" fontId="7" fillId="0" borderId="4" xfId="892" applyFont="1" applyFill="1" applyBorder="1" applyAlignment="1">
      <alignment horizontal="center" vertical="center"/>
    </xf>
    <xf numFmtId="0" fontId="3" fillId="0" borderId="27" xfId="892" applyFont="1" applyFill="1" applyBorder="1" applyAlignment="1">
      <alignment horizontal="center" vertical="center"/>
    </xf>
    <xf numFmtId="0" fontId="3" fillId="0" borderId="4" xfId="892" applyFont="1" applyFill="1" applyBorder="1" applyAlignment="1">
      <alignment horizontal="center" vertical="center"/>
    </xf>
    <xf numFmtId="0" fontId="3" fillId="0" borderId="0" xfId="980" applyFont="1" applyAlignment="1">
      <alignment horizontal="center" vertical="center"/>
    </xf>
    <xf numFmtId="43" fontId="3" fillId="0" borderId="35" xfId="465" applyFont="1" applyFill="1" applyBorder="1" applyAlignment="1">
      <alignment horizontal="center" vertical="center"/>
    </xf>
    <xf numFmtId="43" fontId="3" fillId="0" borderId="36" xfId="465" applyFont="1" applyFill="1" applyBorder="1" applyAlignment="1">
      <alignment horizontal="center" vertical="center"/>
    </xf>
    <xf numFmtId="43" fontId="3" fillId="0" borderId="37" xfId="465" applyFont="1" applyFill="1" applyBorder="1" applyAlignment="1">
      <alignment horizontal="center" vertical="center"/>
    </xf>
    <xf numFmtId="43" fontId="4" fillId="0" borderId="0" xfId="465" applyFont="1" applyFill="1" applyBorder="1" applyAlignment="1">
      <alignment vertical="center"/>
    </xf>
    <xf numFmtId="0" fontId="3" fillId="0" borderId="34" xfId="980" applyFont="1" applyBorder="1" applyAlignment="1">
      <alignment horizontal="center" vertical="center"/>
    </xf>
    <xf numFmtId="0" fontId="3" fillId="0" borderId="10" xfId="980" applyFont="1" applyBorder="1" applyAlignment="1">
      <alignment horizontal="center" vertical="center"/>
    </xf>
    <xf numFmtId="0" fontId="3" fillId="0" borderId="34" xfId="896" applyFont="1" applyBorder="1" applyAlignment="1">
      <alignment horizontal="center" vertical="center" wrapText="1"/>
    </xf>
    <xf numFmtId="0" fontId="3" fillId="0" borderId="10" xfId="896" applyFont="1" applyBorder="1" applyAlignment="1">
      <alignment horizontal="center" vertical="center" wrapText="1"/>
    </xf>
    <xf numFmtId="43" fontId="3" fillId="0" borderId="1" xfId="465" applyFont="1" applyFill="1" applyBorder="1" applyAlignment="1">
      <alignment horizontal="center" vertical="center"/>
    </xf>
    <xf numFmtId="43" fontId="3" fillId="0" borderId="10" xfId="465" applyFont="1" applyFill="1" applyBorder="1" applyAlignment="1">
      <alignment horizontal="center" vertical="center"/>
    </xf>
    <xf numFmtId="0" fontId="73" fillId="0" borderId="0" xfId="1475" applyFont="1" applyFill="1" applyAlignment="1">
      <alignment horizontal="center" vertical="center"/>
    </xf>
    <xf numFmtId="0" fontId="73" fillId="0" borderId="10" xfId="1475" applyFont="1" applyFill="1" applyBorder="1" applyAlignment="1">
      <alignment horizontal="center" vertical="center"/>
    </xf>
    <xf numFmtId="0" fontId="73" fillId="0" borderId="5" xfId="980" applyFont="1" applyFill="1" applyBorder="1" applyAlignment="1">
      <alignment horizontal="left" vertical="center"/>
    </xf>
    <xf numFmtId="0" fontId="73" fillId="0" borderId="6" xfId="980" applyFont="1" applyFill="1" applyBorder="1" applyAlignment="1">
      <alignment horizontal="left" vertical="center"/>
    </xf>
    <xf numFmtId="0" fontId="73" fillId="0" borderId="5" xfId="0" applyFont="1" applyFill="1" applyBorder="1" applyAlignment="1">
      <alignment vertical="center"/>
    </xf>
    <xf numFmtId="0" fontId="73" fillId="0" borderId="6" xfId="0" applyFont="1" applyFill="1" applyBorder="1" applyAlignment="1">
      <alignment vertical="center"/>
    </xf>
    <xf numFmtId="187" fontId="73" fillId="0" borderId="34" xfId="1" applyFont="1" applyFill="1" applyBorder="1" applyAlignment="1">
      <alignment horizontal="center" vertical="center" wrapText="1"/>
    </xf>
    <xf numFmtId="187" fontId="73" fillId="0" borderId="10" xfId="1" applyFont="1" applyFill="1" applyBorder="1" applyAlignment="1">
      <alignment horizontal="center" vertical="center" wrapText="1"/>
    </xf>
    <xf numFmtId="0" fontId="73" fillId="0" borderId="4" xfId="1475" applyFont="1" applyFill="1" applyBorder="1" applyAlignment="1">
      <alignment horizontal="center" vertical="center"/>
    </xf>
    <xf numFmtId="0" fontId="73" fillId="0" borderId="12" xfId="896" quotePrefix="1" applyFont="1" applyFill="1" applyBorder="1" applyAlignment="1">
      <alignment horizontal="left" vertical="center"/>
    </xf>
    <xf numFmtId="0" fontId="73" fillId="0" borderId="13" xfId="896" applyFont="1" applyFill="1" applyBorder="1" applyAlignment="1">
      <alignment horizontal="left" vertical="center"/>
    </xf>
    <xf numFmtId="0" fontId="73" fillId="0" borderId="35" xfId="1475" applyFont="1" applyFill="1" applyBorder="1" applyAlignment="1">
      <alignment horizontal="center" vertical="center"/>
    </xf>
    <xf numFmtId="0" fontId="73" fillId="0" borderId="5" xfId="1475" applyFont="1" applyFill="1" applyBorder="1" applyAlignment="1">
      <alignment horizontal="center" vertical="center"/>
    </xf>
    <xf numFmtId="0" fontId="73" fillId="0" borderId="37" xfId="1475" applyFont="1" applyFill="1" applyBorder="1" applyAlignment="1">
      <alignment horizontal="center" vertical="center"/>
    </xf>
    <xf numFmtId="0" fontId="73" fillId="0" borderId="6" xfId="1475" applyFont="1" applyFill="1" applyBorder="1" applyAlignment="1">
      <alignment horizontal="center" vertical="center"/>
    </xf>
    <xf numFmtId="212" fontId="73" fillId="0" borderId="10" xfId="1475" applyNumberFormat="1" applyFont="1" applyFill="1" applyBorder="1" applyAlignment="1">
      <alignment vertical="center"/>
    </xf>
    <xf numFmtId="212" fontId="73" fillId="0" borderId="4" xfId="1475" applyNumberFormat="1" applyFont="1" applyFill="1" applyBorder="1" applyAlignment="1">
      <alignment vertical="center"/>
    </xf>
    <xf numFmtId="0" fontId="73" fillId="0" borderId="5" xfId="892" applyFont="1" applyFill="1" applyBorder="1" applyAlignment="1">
      <alignment horizontal="left" vertical="center"/>
    </xf>
    <xf numFmtId="0" fontId="73" fillId="0" borderId="6" xfId="892" applyFont="1" applyFill="1" applyBorder="1" applyAlignment="1">
      <alignment horizontal="left" vertical="center"/>
    </xf>
    <xf numFmtId="0" fontId="73" fillId="0" borderId="8" xfId="896" quotePrefix="1" applyFont="1" applyFill="1" applyBorder="1" applyAlignment="1">
      <alignment horizontal="left" vertical="center"/>
    </xf>
    <xf numFmtId="0" fontId="73" fillId="0" borderId="9" xfId="896" applyFont="1" applyFill="1" applyBorder="1" applyAlignment="1">
      <alignment horizontal="left" vertical="center"/>
    </xf>
    <xf numFmtId="0" fontId="73" fillId="0" borderId="0" xfId="980" applyFont="1" applyAlignment="1">
      <alignment horizontal="center" vertical="center"/>
    </xf>
    <xf numFmtId="0" fontId="73" fillId="0" borderId="10" xfId="1475" applyFont="1" applyBorder="1" applyAlignment="1">
      <alignment horizontal="center" vertical="center"/>
    </xf>
    <xf numFmtId="0" fontId="73" fillId="0" borderId="4" xfId="1475" applyFont="1" applyBorder="1" applyAlignment="1">
      <alignment horizontal="center" vertical="center"/>
    </xf>
    <xf numFmtId="187" fontId="73" fillId="0" borderId="35" xfId="1" applyFont="1" applyFill="1" applyBorder="1" applyAlignment="1">
      <alignment horizontal="center" vertical="center" wrapText="1"/>
    </xf>
    <xf numFmtId="187" fontId="73" fillId="0" borderId="5" xfId="1" applyFont="1" applyFill="1" applyBorder="1" applyAlignment="1">
      <alignment horizontal="center" vertical="center" wrapText="1"/>
    </xf>
    <xf numFmtId="0" fontId="73" fillId="0" borderId="4" xfId="980" applyFont="1" applyBorder="1" applyAlignment="1">
      <alignment horizontal="center" vertical="center" wrapText="1"/>
    </xf>
    <xf numFmtId="0" fontId="73" fillId="0" borderId="35" xfId="1475" applyFont="1" applyFill="1" applyBorder="1" applyAlignment="1">
      <alignment horizontal="center"/>
    </xf>
    <xf numFmtId="0" fontId="73" fillId="0" borderId="37" xfId="1475" applyFont="1" applyFill="1" applyBorder="1" applyAlignment="1">
      <alignment horizontal="center"/>
    </xf>
    <xf numFmtId="0" fontId="73" fillId="0" borderId="34" xfId="1475" applyFont="1" applyFill="1" applyBorder="1" applyAlignment="1">
      <alignment horizontal="center" vertical="center"/>
    </xf>
    <xf numFmtId="187" fontId="73" fillId="0" borderId="34" xfId="1" applyFont="1" applyFill="1" applyBorder="1" applyAlignment="1">
      <alignment horizontal="center" vertical="center"/>
    </xf>
    <xf numFmtId="187" fontId="73" fillId="0" borderId="10" xfId="1" applyFont="1" applyFill="1" applyBorder="1" applyAlignment="1">
      <alignment horizontal="center" vertical="center"/>
    </xf>
    <xf numFmtId="0" fontId="73" fillId="0" borderId="41" xfId="1475" applyFont="1" applyFill="1" applyBorder="1" applyAlignment="1">
      <alignment horizontal="center" vertical="center"/>
    </xf>
    <xf numFmtId="0" fontId="73" fillId="0" borderId="42" xfId="1475" applyFont="1" applyFill="1" applyBorder="1" applyAlignment="1">
      <alignment horizontal="center" vertical="center"/>
    </xf>
    <xf numFmtId="0" fontId="3" fillId="0" borderId="0" xfId="980" applyFont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87" fontId="7" fillId="0" borderId="35" xfId="1" applyFont="1" applyFill="1" applyBorder="1" applyAlignment="1">
      <alignment horizontal="center" vertical="center" wrapText="1"/>
    </xf>
    <xf numFmtId="0" fontId="3" fillId="0" borderId="0" xfId="980" applyFont="1" applyFill="1" applyAlignment="1">
      <alignment horizontal="center" vertical="center" wrapText="1"/>
    </xf>
    <xf numFmtId="0" fontId="3" fillId="0" borderId="35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3" fillId="0" borderId="37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87" fontId="3" fillId="0" borderId="34" xfId="1" applyFont="1" applyFill="1" applyBorder="1" applyAlignment="1">
      <alignment horizontal="center" vertical="center"/>
    </xf>
    <xf numFmtId="187" fontId="3" fillId="0" borderId="10" xfId="1" applyFont="1" applyFill="1" applyBorder="1" applyAlignment="1">
      <alignment horizontal="center" vertical="center"/>
    </xf>
    <xf numFmtId="187" fontId="3" fillId="0" borderId="34" xfId="1" applyFont="1" applyFill="1" applyBorder="1" applyAlignment="1">
      <alignment horizontal="center" vertical="center" wrapText="1"/>
    </xf>
    <xf numFmtId="187" fontId="3" fillId="0" borderId="10" xfId="1" applyFont="1" applyFill="1" applyBorder="1" applyAlignment="1">
      <alignment horizontal="center" vertical="center" wrapText="1"/>
    </xf>
  </cellXfs>
  <cellStyles count="1493">
    <cellStyle name=",;F'KOIT[[WAAHK" xfId="3" xr:uid="{00000000-0005-0000-0000-000031000000}"/>
    <cellStyle name="?? [0.00]_????" xfId="4" xr:uid="{00000000-0005-0000-0000-000032000000}"/>
    <cellStyle name="?? [0]_PERSONAL" xfId="5" xr:uid="{00000000-0005-0000-0000-000033000000}"/>
    <cellStyle name="???? [0.00]_????" xfId="6" xr:uid="{00000000-0005-0000-0000-000034000000}"/>
    <cellStyle name="??????[0]_PERSONAL" xfId="7" xr:uid="{00000000-0005-0000-0000-000035000000}"/>
    <cellStyle name="??????PERSONAL" xfId="8" xr:uid="{00000000-0005-0000-0000-000036000000}"/>
    <cellStyle name="?????[0]_PERSONAL" xfId="9" xr:uid="{00000000-0005-0000-0000-000037000000}"/>
    <cellStyle name="?????PERSONAL" xfId="10" xr:uid="{00000000-0005-0000-0000-000038000000}"/>
    <cellStyle name="????_????" xfId="11" xr:uid="{00000000-0005-0000-0000-000039000000}"/>
    <cellStyle name="???[0]_PERSONAL" xfId="12" xr:uid="{00000000-0005-0000-0000-00003A000000}"/>
    <cellStyle name="???_PERSONAL" xfId="13" xr:uid="{00000000-0005-0000-0000-00003B000000}"/>
    <cellStyle name="??_??" xfId="14" xr:uid="{00000000-0005-0000-0000-00003C000000}"/>
    <cellStyle name="?@??laroux" xfId="15" xr:uid="{00000000-0005-0000-0000-00003D000000}"/>
    <cellStyle name="=C:\WINDOWS\SYSTEM32\COMMAND.COM" xfId="16" xr:uid="{00000000-0005-0000-0000-00003E000000}"/>
    <cellStyle name="0,0_x000d__x000a_NA_x000d__x000a_" xfId="17" xr:uid="{00000000-0005-0000-0000-00003F000000}"/>
    <cellStyle name="0,0_x000d__x000a_NA_x000d__x000a_ 2" xfId="18" xr:uid="{00000000-0005-0000-0000-000040000000}"/>
    <cellStyle name="0,0_x000d__x000a_NA_x000d__x000a_ 2 2" xfId="19" xr:uid="{00000000-0005-0000-0000-000041000000}"/>
    <cellStyle name="0,0_x000d__x000a_NA_x000d__x000a_ 2 2 2" xfId="20" xr:uid="{00000000-0005-0000-0000-000042000000}"/>
    <cellStyle name="0,0_x000d__x000a_NA_x000d__x000a_ 2 3" xfId="21" xr:uid="{00000000-0005-0000-0000-000043000000}"/>
    <cellStyle name="0,0_x000d__x000a_NA_x000d__x000a_ 2_BOQ-โรงแรม มรภ.ธนบุรี-55-05-02" xfId="22" xr:uid="{00000000-0005-0000-0000-000044000000}"/>
    <cellStyle name="0,0_x000d__x000a_NA_x000d__x000a_ 3" xfId="23" xr:uid="{00000000-0005-0000-0000-000045000000}"/>
    <cellStyle name="0,0_x000d__x000a_NA_x000d__x000a_ 4 2" xfId="24" xr:uid="{00000000-0005-0000-0000-000046000000}"/>
    <cellStyle name="0,0_x000d__x000a_NA_x000d__x000a__0-สรุปรวมค่าก่อสร้าง" xfId="25" xr:uid="{00000000-0005-0000-0000-000047000000}"/>
    <cellStyle name="a" xfId="26" xr:uid="{00000000-0005-0000-0000-000048000000}"/>
    <cellStyle name="abc" xfId="27" xr:uid="{00000000-0005-0000-0000-000049000000}"/>
    <cellStyle name="Calc Currency (0)" xfId="28" xr:uid="{00000000-0005-0000-0000-00004A000000}"/>
    <cellStyle name="Calc Currency (2)" xfId="29" xr:uid="{00000000-0005-0000-0000-00004B000000}"/>
    <cellStyle name="Calc Percent (0)" xfId="30" xr:uid="{00000000-0005-0000-0000-00004C000000}"/>
    <cellStyle name="Calc Percent (1)" xfId="31" xr:uid="{00000000-0005-0000-0000-00004D000000}"/>
    <cellStyle name="Calc Percent (2)" xfId="32" xr:uid="{00000000-0005-0000-0000-00004E000000}"/>
    <cellStyle name="Calc Units (0)" xfId="33" xr:uid="{00000000-0005-0000-0000-00004F000000}"/>
    <cellStyle name="Calc Units (1)" xfId="34" xr:uid="{00000000-0005-0000-0000-000050000000}"/>
    <cellStyle name="Calc Units (2)" xfId="35" xr:uid="{00000000-0005-0000-0000-000051000000}"/>
    <cellStyle name="Comma  - Style1" xfId="36" xr:uid="{00000000-0005-0000-0000-000052000000}"/>
    <cellStyle name="Comma  - Style2" xfId="37" xr:uid="{00000000-0005-0000-0000-000053000000}"/>
    <cellStyle name="Comma  - Style3" xfId="38" xr:uid="{00000000-0005-0000-0000-000054000000}"/>
    <cellStyle name="Comma  - Style4" xfId="39" xr:uid="{00000000-0005-0000-0000-000055000000}"/>
    <cellStyle name="Comma  - Style5" xfId="40" xr:uid="{00000000-0005-0000-0000-000056000000}"/>
    <cellStyle name="Comma  - Style6" xfId="41" xr:uid="{00000000-0005-0000-0000-000057000000}"/>
    <cellStyle name="Comma  - Style7" xfId="42" xr:uid="{00000000-0005-0000-0000-000058000000}"/>
    <cellStyle name="Comma  - Style8" xfId="43" xr:uid="{00000000-0005-0000-0000-000059000000}"/>
    <cellStyle name="Comma  - ต้นแบบ1" xfId="44" xr:uid="{00000000-0005-0000-0000-00005A000000}"/>
    <cellStyle name="Comma  - ต้นแบบ2" xfId="45" xr:uid="{00000000-0005-0000-0000-00005B000000}"/>
    <cellStyle name="Comma  - ต้นแบบ3" xfId="46" xr:uid="{00000000-0005-0000-0000-00005C000000}"/>
    <cellStyle name="Comma  - ต้นแบบ4" xfId="47" xr:uid="{00000000-0005-0000-0000-00005D000000}"/>
    <cellStyle name="Comma  - ต้นแบบ5" xfId="48" xr:uid="{00000000-0005-0000-0000-00005E000000}"/>
    <cellStyle name="Comma  - ต้นแบบ6" xfId="49" xr:uid="{00000000-0005-0000-0000-00005F000000}"/>
    <cellStyle name="Comma  - ต้นแบบ7" xfId="50" xr:uid="{00000000-0005-0000-0000-000060000000}"/>
    <cellStyle name="Comma  - ต้นแบบ8" xfId="51" xr:uid="{00000000-0005-0000-0000-000061000000}"/>
    <cellStyle name="Comma [0] 2" xfId="52" xr:uid="{00000000-0005-0000-0000-000062000000}"/>
    <cellStyle name="Comma [00]" xfId="53" xr:uid="{00000000-0005-0000-0000-000063000000}"/>
    <cellStyle name="Comma 10" xfId="54" xr:uid="{00000000-0005-0000-0000-000064000000}"/>
    <cellStyle name="Comma 10 10" xfId="55" xr:uid="{00000000-0005-0000-0000-000065000000}"/>
    <cellStyle name="Comma 10 2" xfId="56" xr:uid="{00000000-0005-0000-0000-000066000000}"/>
    <cellStyle name="Comma 10 2 2" xfId="57" xr:uid="{00000000-0005-0000-0000-000067000000}"/>
    <cellStyle name="Comma 10 2 2 2" xfId="58" xr:uid="{00000000-0005-0000-0000-000068000000}"/>
    <cellStyle name="Comma 10 2 2 2 2" xfId="59" xr:uid="{00000000-0005-0000-0000-000069000000}"/>
    <cellStyle name="Comma 10 2 2 2 2 2" xfId="60" xr:uid="{00000000-0005-0000-0000-00006A000000}"/>
    <cellStyle name="Comma 10 2 2 2 2 2 2" xfId="61" xr:uid="{00000000-0005-0000-0000-00006B000000}"/>
    <cellStyle name="Comma 10 2 2 2 2 3" xfId="62" xr:uid="{00000000-0005-0000-0000-00006C000000}"/>
    <cellStyle name="Comma 10 2 2 2 3" xfId="63" xr:uid="{00000000-0005-0000-0000-00006D000000}"/>
    <cellStyle name="Comma 10 2 2 2 3 2" xfId="64" xr:uid="{00000000-0005-0000-0000-00006E000000}"/>
    <cellStyle name="Comma 10 2 2 2 4" xfId="65" xr:uid="{00000000-0005-0000-0000-00006F000000}"/>
    <cellStyle name="Comma 10 2 2 3" xfId="66" xr:uid="{00000000-0005-0000-0000-000070000000}"/>
    <cellStyle name="Comma 10 2 2 3 2" xfId="67" xr:uid="{00000000-0005-0000-0000-000071000000}"/>
    <cellStyle name="Comma 10 2 2 3 2 2" xfId="68" xr:uid="{00000000-0005-0000-0000-000072000000}"/>
    <cellStyle name="Comma 10 2 2 3 3" xfId="69" xr:uid="{00000000-0005-0000-0000-000073000000}"/>
    <cellStyle name="Comma 10 2 2 4" xfId="70" xr:uid="{00000000-0005-0000-0000-000074000000}"/>
    <cellStyle name="Comma 10 2 2 4 2" xfId="71" xr:uid="{00000000-0005-0000-0000-000075000000}"/>
    <cellStyle name="Comma 10 2 2 5" xfId="72" xr:uid="{00000000-0005-0000-0000-000076000000}"/>
    <cellStyle name="Comma 10 2 3" xfId="73" xr:uid="{00000000-0005-0000-0000-000077000000}"/>
    <cellStyle name="Comma 10 2 3 2" xfId="74" xr:uid="{00000000-0005-0000-0000-000078000000}"/>
    <cellStyle name="Comma 10 2 3 2 2" xfId="75" xr:uid="{00000000-0005-0000-0000-000079000000}"/>
    <cellStyle name="Comma 10 2 3 3" xfId="76" xr:uid="{00000000-0005-0000-0000-00007A000000}"/>
    <cellStyle name="Comma 10 2 4" xfId="77" xr:uid="{00000000-0005-0000-0000-00007B000000}"/>
    <cellStyle name="Comma 10 2 4 2" xfId="78" xr:uid="{00000000-0005-0000-0000-00007C000000}"/>
    <cellStyle name="Comma 10 2 5" xfId="79" xr:uid="{00000000-0005-0000-0000-00007D000000}"/>
    <cellStyle name="Comma 10 3" xfId="80" xr:uid="{00000000-0005-0000-0000-00007E000000}"/>
    <cellStyle name="Comma 10 3 2" xfId="81" xr:uid="{00000000-0005-0000-0000-00007F000000}"/>
    <cellStyle name="Comma 10 3 2 2" xfId="82" xr:uid="{00000000-0005-0000-0000-000080000000}"/>
    <cellStyle name="Comma 10 3 3" xfId="83" xr:uid="{00000000-0005-0000-0000-000081000000}"/>
    <cellStyle name="Comma 10 4" xfId="84" xr:uid="{00000000-0005-0000-0000-000082000000}"/>
    <cellStyle name="Comma 10 4 2" xfId="85" xr:uid="{00000000-0005-0000-0000-000083000000}"/>
    <cellStyle name="Comma 10 5" xfId="86" xr:uid="{00000000-0005-0000-0000-000084000000}"/>
    <cellStyle name="Comma 11" xfId="87" xr:uid="{00000000-0005-0000-0000-000085000000}"/>
    <cellStyle name="Comma 11 2" xfId="88" xr:uid="{00000000-0005-0000-0000-000086000000}"/>
    <cellStyle name="Comma 11 2 2" xfId="89" xr:uid="{00000000-0005-0000-0000-000087000000}"/>
    <cellStyle name="Comma 11 2 2 2" xfId="90" xr:uid="{00000000-0005-0000-0000-000088000000}"/>
    <cellStyle name="Comma 11 2 2 2 2" xfId="91" xr:uid="{00000000-0005-0000-0000-000089000000}"/>
    <cellStyle name="Comma 11 2 2 3" xfId="92" xr:uid="{00000000-0005-0000-0000-00008A000000}"/>
    <cellStyle name="Comma 11 2 3" xfId="93" xr:uid="{00000000-0005-0000-0000-00008B000000}"/>
    <cellStyle name="Comma 11 2 3 2" xfId="94" xr:uid="{00000000-0005-0000-0000-00008C000000}"/>
    <cellStyle name="Comma 11 2 4" xfId="95" xr:uid="{00000000-0005-0000-0000-00008D000000}"/>
    <cellStyle name="Comma 11 3" xfId="96" xr:uid="{00000000-0005-0000-0000-00008E000000}"/>
    <cellStyle name="Comma 11 3 2" xfId="97" xr:uid="{00000000-0005-0000-0000-00008F000000}"/>
    <cellStyle name="Comma 11 3 2 2" xfId="98" xr:uid="{00000000-0005-0000-0000-000090000000}"/>
    <cellStyle name="Comma 11 3 3" xfId="99" xr:uid="{00000000-0005-0000-0000-000091000000}"/>
    <cellStyle name="Comma 11 4" xfId="100" xr:uid="{00000000-0005-0000-0000-000092000000}"/>
    <cellStyle name="Comma 11 4 2" xfId="101" xr:uid="{00000000-0005-0000-0000-000093000000}"/>
    <cellStyle name="Comma 11 5" xfId="102" xr:uid="{00000000-0005-0000-0000-000094000000}"/>
    <cellStyle name="Comma 12" xfId="103" xr:uid="{00000000-0005-0000-0000-000095000000}"/>
    <cellStyle name="Comma 12 2" xfId="104" xr:uid="{00000000-0005-0000-0000-000096000000}"/>
    <cellStyle name="Comma 12 2 2" xfId="105" xr:uid="{00000000-0005-0000-0000-000097000000}"/>
    <cellStyle name="Comma 12 2 2 2" xfId="106" xr:uid="{00000000-0005-0000-0000-000098000000}"/>
    <cellStyle name="Comma 12 2 2 2 2" xfId="107" xr:uid="{00000000-0005-0000-0000-000099000000}"/>
    <cellStyle name="Comma 12 2 2 3" xfId="108" xr:uid="{00000000-0005-0000-0000-00009A000000}"/>
    <cellStyle name="Comma 12 2 3" xfId="109" xr:uid="{00000000-0005-0000-0000-00009B000000}"/>
    <cellStyle name="Comma 12 2 3 2" xfId="110" xr:uid="{00000000-0005-0000-0000-00009C000000}"/>
    <cellStyle name="Comma 12 2 4" xfId="111" xr:uid="{00000000-0005-0000-0000-00009D000000}"/>
    <cellStyle name="Comma 12 3" xfId="112" xr:uid="{00000000-0005-0000-0000-00009E000000}"/>
    <cellStyle name="Comma 12 3 2" xfId="113" xr:uid="{00000000-0005-0000-0000-00009F000000}"/>
    <cellStyle name="Comma 12 3 2 2" xfId="114" xr:uid="{00000000-0005-0000-0000-0000A0000000}"/>
    <cellStyle name="Comma 12 3 3" xfId="115" xr:uid="{00000000-0005-0000-0000-0000A1000000}"/>
    <cellStyle name="Comma 12 4" xfId="116" xr:uid="{00000000-0005-0000-0000-0000A2000000}"/>
    <cellStyle name="Comma 12 4 2" xfId="117" xr:uid="{00000000-0005-0000-0000-0000A3000000}"/>
    <cellStyle name="Comma 12 5" xfId="118" xr:uid="{00000000-0005-0000-0000-0000A4000000}"/>
    <cellStyle name="Comma 12 6" xfId="119" xr:uid="{00000000-0005-0000-0000-0000A5000000}"/>
    <cellStyle name="Comma 12 7" xfId="120" xr:uid="{00000000-0005-0000-0000-0000A6000000}"/>
    <cellStyle name="Comma 13" xfId="121" xr:uid="{00000000-0005-0000-0000-0000A7000000}"/>
    <cellStyle name="Comma 13 2" xfId="122" xr:uid="{00000000-0005-0000-0000-0000A8000000}"/>
    <cellStyle name="Comma 13 2 2" xfId="123" xr:uid="{00000000-0005-0000-0000-0000A9000000}"/>
    <cellStyle name="Comma 13 2 2 2" xfId="124" xr:uid="{00000000-0005-0000-0000-0000AA000000}"/>
    <cellStyle name="Comma 13 2 2 2 2" xfId="125" xr:uid="{00000000-0005-0000-0000-0000AB000000}"/>
    <cellStyle name="Comma 13 2 2 3" xfId="126" xr:uid="{00000000-0005-0000-0000-0000AC000000}"/>
    <cellStyle name="Comma 13 2 3" xfId="127" xr:uid="{00000000-0005-0000-0000-0000AD000000}"/>
    <cellStyle name="Comma 13 2 3 2" xfId="128" xr:uid="{00000000-0005-0000-0000-0000AE000000}"/>
    <cellStyle name="Comma 13 2 4" xfId="129" xr:uid="{00000000-0005-0000-0000-0000AF000000}"/>
    <cellStyle name="Comma 13 3" xfId="130" xr:uid="{00000000-0005-0000-0000-0000B0000000}"/>
    <cellStyle name="Comma 13 3 2" xfId="131" xr:uid="{00000000-0005-0000-0000-0000B1000000}"/>
    <cellStyle name="Comma 13 3 2 2" xfId="132" xr:uid="{00000000-0005-0000-0000-0000B2000000}"/>
    <cellStyle name="Comma 13 3 3" xfId="133" xr:uid="{00000000-0005-0000-0000-0000B3000000}"/>
    <cellStyle name="Comma 13 4" xfId="134" xr:uid="{00000000-0005-0000-0000-0000B4000000}"/>
    <cellStyle name="Comma 13 4 2" xfId="135" xr:uid="{00000000-0005-0000-0000-0000B5000000}"/>
    <cellStyle name="Comma 13 5" xfId="136" xr:uid="{00000000-0005-0000-0000-0000B6000000}"/>
    <cellStyle name="Comma 14" xfId="137" xr:uid="{00000000-0005-0000-0000-0000B7000000}"/>
    <cellStyle name="Comma 14 2" xfId="138" xr:uid="{00000000-0005-0000-0000-0000B8000000}"/>
    <cellStyle name="Comma 14 2 2" xfId="139" xr:uid="{00000000-0005-0000-0000-0000B9000000}"/>
    <cellStyle name="Comma 14 2 2 2" xfId="140" xr:uid="{00000000-0005-0000-0000-0000BA000000}"/>
    <cellStyle name="Comma 14 2 2 2 2" xfId="141" xr:uid="{00000000-0005-0000-0000-0000BB000000}"/>
    <cellStyle name="Comma 14 2 2 3" xfId="142" xr:uid="{00000000-0005-0000-0000-0000BC000000}"/>
    <cellStyle name="Comma 14 2 3" xfId="143" xr:uid="{00000000-0005-0000-0000-0000BD000000}"/>
    <cellStyle name="Comma 14 2 3 2" xfId="144" xr:uid="{00000000-0005-0000-0000-0000BE000000}"/>
    <cellStyle name="Comma 14 2 4" xfId="145" xr:uid="{00000000-0005-0000-0000-0000BF000000}"/>
    <cellStyle name="Comma 14 3" xfId="146" xr:uid="{00000000-0005-0000-0000-0000C0000000}"/>
    <cellStyle name="Comma 14 3 2" xfId="147" xr:uid="{00000000-0005-0000-0000-0000C1000000}"/>
    <cellStyle name="Comma 14 3 2 2" xfId="148" xr:uid="{00000000-0005-0000-0000-0000C2000000}"/>
    <cellStyle name="Comma 14 3 3" xfId="149" xr:uid="{00000000-0005-0000-0000-0000C3000000}"/>
    <cellStyle name="Comma 14 4" xfId="150" xr:uid="{00000000-0005-0000-0000-0000C4000000}"/>
    <cellStyle name="Comma 14 4 2" xfId="151" xr:uid="{00000000-0005-0000-0000-0000C5000000}"/>
    <cellStyle name="Comma 14 5" xfId="152" xr:uid="{00000000-0005-0000-0000-0000C6000000}"/>
    <cellStyle name="Comma 15" xfId="153" xr:uid="{00000000-0005-0000-0000-0000C7000000}"/>
    <cellStyle name="Comma 15 2" xfId="154" xr:uid="{00000000-0005-0000-0000-0000C8000000}"/>
    <cellStyle name="Comma 15 2 2" xfId="155" xr:uid="{00000000-0005-0000-0000-0000C9000000}"/>
    <cellStyle name="Comma 15 2 2 2" xfId="156" xr:uid="{00000000-0005-0000-0000-0000CA000000}"/>
    <cellStyle name="Comma 15 2 2 2 2" xfId="157" xr:uid="{00000000-0005-0000-0000-0000CB000000}"/>
    <cellStyle name="Comma 15 2 2 3" xfId="158" xr:uid="{00000000-0005-0000-0000-0000CC000000}"/>
    <cellStyle name="Comma 15 2 3" xfId="159" xr:uid="{00000000-0005-0000-0000-0000CD000000}"/>
    <cellStyle name="Comma 15 2 3 2" xfId="160" xr:uid="{00000000-0005-0000-0000-0000CE000000}"/>
    <cellStyle name="Comma 15 2 4" xfId="161" xr:uid="{00000000-0005-0000-0000-0000CF000000}"/>
    <cellStyle name="Comma 15 3" xfId="162" xr:uid="{00000000-0005-0000-0000-0000D0000000}"/>
    <cellStyle name="Comma 15 3 2" xfId="163" xr:uid="{00000000-0005-0000-0000-0000D1000000}"/>
    <cellStyle name="Comma 15 3 2 2" xfId="164" xr:uid="{00000000-0005-0000-0000-0000D2000000}"/>
    <cellStyle name="Comma 15 3 3" xfId="165" xr:uid="{00000000-0005-0000-0000-0000D3000000}"/>
    <cellStyle name="Comma 15 4" xfId="166" xr:uid="{00000000-0005-0000-0000-0000D4000000}"/>
    <cellStyle name="Comma 15 4 2" xfId="167" xr:uid="{00000000-0005-0000-0000-0000D5000000}"/>
    <cellStyle name="Comma 15 5" xfId="168" xr:uid="{00000000-0005-0000-0000-0000D6000000}"/>
    <cellStyle name="Comma 16" xfId="169" xr:uid="{00000000-0005-0000-0000-0000D7000000}"/>
    <cellStyle name="Comma 16 2" xfId="170" xr:uid="{00000000-0005-0000-0000-0000D8000000}"/>
    <cellStyle name="Comma 16 2 2" xfId="171" xr:uid="{00000000-0005-0000-0000-0000D9000000}"/>
    <cellStyle name="Comma 16 2 2 2" xfId="172" xr:uid="{00000000-0005-0000-0000-0000DA000000}"/>
    <cellStyle name="Comma 16 2 2 2 2" xfId="173" xr:uid="{00000000-0005-0000-0000-0000DB000000}"/>
    <cellStyle name="Comma 16 2 2 3" xfId="174" xr:uid="{00000000-0005-0000-0000-0000DC000000}"/>
    <cellStyle name="Comma 16 2 3" xfId="175" xr:uid="{00000000-0005-0000-0000-0000DD000000}"/>
    <cellStyle name="Comma 16 2 3 2" xfId="176" xr:uid="{00000000-0005-0000-0000-0000DE000000}"/>
    <cellStyle name="Comma 16 2 4" xfId="177" xr:uid="{00000000-0005-0000-0000-0000DF000000}"/>
    <cellStyle name="Comma 16 3" xfId="178" xr:uid="{00000000-0005-0000-0000-0000E0000000}"/>
    <cellStyle name="Comma 16 3 2" xfId="179" xr:uid="{00000000-0005-0000-0000-0000E1000000}"/>
    <cellStyle name="Comma 16 3 2 2" xfId="180" xr:uid="{00000000-0005-0000-0000-0000E2000000}"/>
    <cellStyle name="Comma 16 3 3" xfId="181" xr:uid="{00000000-0005-0000-0000-0000E3000000}"/>
    <cellStyle name="Comma 16 4" xfId="182" xr:uid="{00000000-0005-0000-0000-0000E4000000}"/>
    <cellStyle name="Comma 16 4 2" xfId="183" xr:uid="{00000000-0005-0000-0000-0000E5000000}"/>
    <cellStyle name="Comma 16 5" xfId="184" xr:uid="{00000000-0005-0000-0000-0000E6000000}"/>
    <cellStyle name="Comma 17" xfId="185" xr:uid="{00000000-0005-0000-0000-0000E7000000}"/>
    <cellStyle name="Comma 17 2" xfId="186" xr:uid="{00000000-0005-0000-0000-0000E8000000}"/>
    <cellStyle name="Comma 17 2 2" xfId="187" xr:uid="{00000000-0005-0000-0000-0000E9000000}"/>
    <cellStyle name="Comma 17 2 2 2" xfId="188" xr:uid="{00000000-0005-0000-0000-0000EA000000}"/>
    <cellStyle name="Comma 17 2 2 2 2" xfId="189" xr:uid="{00000000-0005-0000-0000-0000EB000000}"/>
    <cellStyle name="Comma 17 2 2 3" xfId="190" xr:uid="{00000000-0005-0000-0000-0000EC000000}"/>
    <cellStyle name="Comma 17 2 3" xfId="191" xr:uid="{00000000-0005-0000-0000-0000ED000000}"/>
    <cellStyle name="Comma 17 2 3 2" xfId="192" xr:uid="{00000000-0005-0000-0000-0000EE000000}"/>
    <cellStyle name="Comma 17 2 4" xfId="193" xr:uid="{00000000-0005-0000-0000-0000EF000000}"/>
    <cellStyle name="Comma 17 3" xfId="194" xr:uid="{00000000-0005-0000-0000-0000F0000000}"/>
    <cellStyle name="Comma 17 3 2" xfId="195" xr:uid="{00000000-0005-0000-0000-0000F1000000}"/>
    <cellStyle name="Comma 17 3 2 2" xfId="196" xr:uid="{00000000-0005-0000-0000-0000F2000000}"/>
    <cellStyle name="Comma 17 3 3" xfId="197" xr:uid="{00000000-0005-0000-0000-0000F3000000}"/>
    <cellStyle name="Comma 17 4" xfId="198" xr:uid="{00000000-0005-0000-0000-0000F4000000}"/>
    <cellStyle name="Comma 17 4 2" xfId="199" xr:uid="{00000000-0005-0000-0000-0000F5000000}"/>
    <cellStyle name="Comma 17 5" xfId="200" xr:uid="{00000000-0005-0000-0000-0000F6000000}"/>
    <cellStyle name="Comma 18" xfId="201" xr:uid="{00000000-0005-0000-0000-0000F7000000}"/>
    <cellStyle name="Comma 18 2" xfId="202" xr:uid="{00000000-0005-0000-0000-0000F8000000}"/>
    <cellStyle name="Comma 18 2 2" xfId="203" xr:uid="{00000000-0005-0000-0000-0000F9000000}"/>
    <cellStyle name="Comma 18 2 2 2" xfId="204" xr:uid="{00000000-0005-0000-0000-0000FA000000}"/>
    <cellStyle name="Comma 18 2 2 2 2" xfId="205" xr:uid="{00000000-0005-0000-0000-0000FB000000}"/>
    <cellStyle name="Comma 18 2 2 3" xfId="206" xr:uid="{00000000-0005-0000-0000-0000FC000000}"/>
    <cellStyle name="Comma 18 2 3" xfId="207" xr:uid="{00000000-0005-0000-0000-0000FD000000}"/>
    <cellStyle name="Comma 18 2 3 2" xfId="208" xr:uid="{00000000-0005-0000-0000-0000FE000000}"/>
    <cellStyle name="Comma 18 2 4" xfId="209" xr:uid="{00000000-0005-0000-0000-0000FF000000}"/>
    <cellStyle name="Comma 18 3" xfId="210" xr:uid="{00000000-0005-0000-0000-000000010000}"/>
    <cellStyle name="Comma 18 3 2" xfId="211" xr:uid="{00000000-0005-0000-0000-000001010000}"/>
    <cellStyle name="Comma 18 3 2 2" xfId="212" xr:uid="{00000000-0005-0000-0000-000002010000}"/>
    <cellStyle name="Comma 18 3 3" xfId="213" xr:uid="{00000000-0005-0000-0000-000003010000}"/>
    <cellStyle name="Comma 18 4" xfId="214" xr:uid="{00000000-0005-0000-0000-000004010000}"/>
    <cellStyle name="Comma 18 4 2" xfId="215" xr:uid="{00000000-0005-0000-0000-000005010000}"/>
    <cellStyle name="Comma 18 5" xfId="216" xr:uid="{00000000-0005-0000-0000-000006010000}"/>
    <cellStyle name="Comma 19" xfId="217" xr:uid="{00000000-0005-0000-0000-000007010000}"/>
    <cellStyle name="Comma 19 2" xfId="218" xr:uid="{00000000-0005-0000-0000-000008010000}"/>
    <cellStyle name="Comma 19 2 2" xfId="219" xr:uid="{00000000-0005-0000-0000-000009010000}"/>
    <cellStyle name="Comma 19 2 2 2" xfId="220" xr:uid="{00000000-0005-0000-0000-00000A010000}"/>
    <cellStyle name="Comma 19 2 2 2 2" xfId="221" xr:uid="{00000000-0005-0000-0000-00000B010000}"/>
    <cellStyle name="Comma 19 2 2 2 2 2" xfId="222" xr:uid="{00000000-0005-0000-0000-00000C010000}"/>
    <cellStyle name="Comma 19 2 2 2 3" xfId="223" xr:uid="{00000000-0005-0000-0000-00000D010000}"/>
    <cellStyle name="Comma 19 2 2 3" xfId="224" xr:uid="{00000000-0005-0000-0000-00000E010000}"/>
    <cellStyle name="Comma 19 2 2 3 2" xfId="225" xr:uid="{00000000-0005-0000-0000-00000F010000}"/>
    <cellStyle name="Comma 19 2 2 4" xfId="226" xr:uid="{00000000-0005-0000-0000-000010010000}"/>
    <cellStyle name="Comma 19 2 3" xfId="227" xr:uid="{00000000-0005-0000-0000-000011010000}"/>
    <cellStyle name="Comma 19 2 3 2" xfId="228" xr:uid="{00000000-0005-0000-0000-000012010000}"/>
    <cellStyle name="Comma 19 2 3 2 2" xfId="229" xr:uid="{00000000-0005-0000-0000-000013010000}"/>
    <cellStyle name="Comma 19 2 3 3" xfId="230" xr:uid="{00000000-0005-0000-0000-000014010000}"/>
    <cellStyle name="Comma 19 2 4" xfId="231" xr:uid="{00000000-0005-0000-0000-000015010000}"/>
    <cellStyle name="Comma 19 2 4 2" xfId="232" xr:uid="{00000000-0005-0000-0000-000016010000}"/>
    <cellStyle name="Comma 19 2 5" xfId="233" xr:uid="{00000000-0005-0000-0000-000017010000}"/>
    <cellStyle name="Comma 19 3" xfId="234" xr:uid="{00000000-0005-0000-0000-000018010000}"/>
    <cellStyle name="Comma 19 3 2" xfId="235" xr:uid="{00000000-0005-0000-0000-000019010000}"/>
    <cellStyle name="Comma 19 3 2 2" xfId="236" xr:uid="{00000000-0005-0000-0000-00001A010000}"/>
    <cellStyle name="Comma 19 3 2 2 2" xfId="237" xr:uid="{00000000-0005-0000-0000-00001B010000}"/>
    <cellStyle name="Comma 19 3 2 3" xfId="238" xr:uid="{00000000-0005-0000-0000-00001C010000}"/>
    <cellStyle name="Comma 19 3 3" xfId="239" xr:uid="{00000000-0005-0000-0000-00001D010000}"/>
    <cellStyle name="Comma 19 3 3 2" xfId="240" xr:uid="{00000000-0005-0000-0000-00001E010000}"/>
    <cellStyle name="Comma 19 3 4" xfId="241" xr:uid="{00000000-0005-0000-0000-00001F010000}"/>
    <cellStyle name="Comma 19 4" xfId="242" xr:uid="{00000000-0005-0000-0000-000020010000}"/>
    <cellStyle name="Comma 19 4 2" xfId="243" xr:uid="{00000000-0005-0000-0000-000021010000}"/>
    <cellStyle name="Comma 19 4 2 2" xfId="244" xr:uid="{00000000-0005-0000-0000-000022010000}"/>
    <cellStyle name="Comma 19 4 3" xfId="245" xr:uid="{00000000-0005-0000-0000-000023010000}"/>
    <cellStyle name="Comma 19 5" xfId="246" xr:uid="{00000000-0005-0000-0000-000024010000}"/>
    <cellStyle name="Comma 19 5 2" xfId="247" xr:uid="{00000000-0005-0000-0000-000025010000}"/>
    <cellStyle name="Comma 19 6" xfId="248" xr:uid="{00000000-0005-0000-0000-000026010000}"/>
    <cellStyle name="Comma 2" xfId="249" xr:uid="{00000000-0005-0000-0000-000027010000}"/>
    <cellStyle name="Comma 2 10" xfId="250" xr:uid="{00000000-0005-0000-0000-000028010000}"/>
    <cellStyle name="Comma 2 10 2" xfId="251" xr:uid="{00000000-0005-0000-0000-000029010000}"/>
    <cellStyle name="Comma 2 10 2 2" xfId="252" xr:uid="{00000000-0005-0000-0000-00002A010000}"/>
    <cellStyle name="Comma 2 10 2 2 2" xfId="253" xr:uid="{00000000-0005-0000-0000-00002B010000}"/>
    <cellStyle name="Comma 2 10 2 2 2 2" xfId="254" xr:uid="{00000000-0005-0000-0000-00002C010000}"/>
    <cellStyle name="Comma 2 10 2 2 3" xfId="255" xr:uid="{00000000-0005-0000-0000-00002D010000}"/>
    <cellStyle name="Comma 2 10 2 3" xfId="256" xr:uid="{00000000-0005-0000-0000-00002E010000}"/>
    <cellStyle name="Comma 2 10 2 3 2" xfId="257" xr:uid="{00000000-0005-0000-0000-00002F010000}"/>
    <cellStyle name="Comma 2 10 2 4" xfId="258" xr:uid="{00000000-0005-0000-0000-000030010000}"/>
    <cellStyle name="Comma 2 10 3" xfId="259" xr:uid="{00000000-0005-0000-0000-000031010000}"/>
    <cellStyle name="Comma 2 10 3 2" xfId="260" xr:uid="{00000000-0005-0000-0000-000032010000}"/>
    <cellStyle name="Comma 2 10 3 2 2" xfId="261" xr:uid="{00000000-0005-0000-0000-000033010000}"/>
    <cellStyle name="Comma 2 10 3 3" xfId="262" xr:uid="{00000000-0005-0000-0000-000034010000}"/>
    <cellStyle name="Comma 2 10 4" xfId="263" xr:uid="{00000000-0005-0000-0000-000035010000}"/>
    <cellStyle name="Comma 2 10 4 2" xfId="264" xr:uid="{00000000-0005-0000-0000-000036010000}"/>
    <cellStyle name="Comma 2 10 5" xfId="265" xr:uid="{00000000-0005-0000-0000-000037010000}"/>
    <cellStyle name="Comma 2 11" xfId="266" xr:uid="{00000000-0005-0000-0000-000038010000}"/>
    <cellStyle name="Comma 2 12 22" xfId="267" xr:uid="{00000000-0005-0000-0000-000039010000}"/>
    <cellStyle name="Comma 2 2" xfId="268" xr:uid="{00000000-0005-0000-0000-00003A010000}"/>
    <cellStyle name="Comma 2 2 2" xfId="269" xr:uid="{00000000-0005-0000-0000-00003B010000}"/>
    <cellStyle name="Comma 2 2 2 2" xfId="270" xr:uid="{00000000-0005-0000-0000-00003C010000}"/>
    <cellStyle name="Comma 2 2 2 2 2" xfId="271" xr:uid="{00000000-0005-0000-0000-00003D010000}"/>
    <cellStyle name="Comma 2 2 2 2 2 2" xfId="272" xr:uid="{00000000-0005-0000-0000-00003E010000}"/>
    <cellStyle name="Comma 2 2 2 2 3" xfId="273" xr:uid="{00000000-0005-0000-0000-00003F010000}"/>
    <cellStyle name="Comma 2 2 2 3" xfId="274" xr:uid="{00000000-0005-0000-0000-000040010000}"/>
    <cellStyle name="Comma 2 2 2 3 2" xfId="275" xr:uid="{00000000-0005-0000-0000-000041010000}"/>
    <cellStyle name="Comma 2 2 2 4" xfId="276" xr:uid="{00000000-0005-0000-0000-000042010000}"/>
    <cellStyle name="Comma 2 2 3" xfId="277" xr:uid="{00000000-0005-0000-0000-000043010000}"/>
    <cellStyle name="Comma 2 2 3 2" xfId="278" xr:uid="{00000000-0005-0000-0000-000044010000}"/>
    <cellStyle name="Comma 2 2 3 2 2" xfId="279" xr:uid="{00000000-0005-0000-0000-000045010000}"/>
    <cellStyle name="Comma 2 2 3 3" xfId="280" xr:uid="{00000000-0005-0000-0000-000046010000}"/>
    <cellStyle name="Comma 2 2 4" xfId="281" xr:uid="{00000000-0005-0000-0000-000047010000}"/>
    <cellStyle name="Comma 2 2 4 2" xfId="282" xr:uid="{00000000-0005-0000-0000-000048010000}"/>
    <cellStyle name="Comma 2 2 4 2 2" xfId="283" xr:uid="{00000000-0005-0000-0000-000049010000}"/>
    <cellStyle name="Comma 2 2 4 2 2 2" xfId="284" xr:uid="{00000000-0005-0000-0000-00004A010000}"/>
    <cellStyle name="Comma 2 2 4 2 3" xfId="285" xr:uid="{00000000-0005-0000-0000-00004B010000}"/>
    <cellStyle name="Comma 2 2 4 3" xfId="286" xr:uid="{00000000-0005-0000-0000-00004C010000}"/>
    <cellStyle name="Comma 2 2 4 3 2" xfId="287" xr:uid="{00000000-0005-0000-0000-00004D010000}"/>
    <cellStyle name="Comma 2 2 4 4" xfId="288" xr:uid="{00000000-0005-0000-0000-00004E010000}"/>
    <cellStyle name="Comma 2 2 5" xfId="289" xr:uid="{00000000-0005-0000-0000-00004F010000}"/>
    <cellStyle name="Comma 2 2 5 2" xfId="290" xr:uid="{00000000-0005-0000-0000-000050010000}"/>
    <cellStyle name="Comma 2 2 6" xfId="291" xr:uid="{00000000-0005-0000-0000-000051010000}"/>
    <cellStyle name="Comma 2 2 8" xfId="292" xr:uid="{00000000-0005-0000-0000-000052010000}"/>
    <cellStyle name="Comma 2 3" xfId="293" xr:uid="{00000000-0005-0000-0000-000053010000}"/>
    <cellStyle name="Comma 2 3 2" xfId="294" xr:uid="{00000000-0005-0000-0000-000054010000}"/>
    <cellStyle name="Comma 2 3 2 2" xfId="295" xr:uid="{00000000-0005-0000-0000-000055010000}"/>
    <cellStyle name="Comma 2 3 2 2 2" xfId="296" xr:uid="{00000000-0005-0000-0000-000056010000}"/>
    <cellStyle name="Comma 2 3 2 2 2 2" xfId="297" xr:uid="{00000000-0005-0000-0000-000057010000}"/>
    <cellStyle name="Comma 2 3 2 2 3" xfId="298" xr:uid="{00000000-0005-0000-0000-000058010000}"/>
    <cellStyle name="Comma 2 3 2 3" xfId="299" xr:uid="{00000000-0005-0000-0000-000059010000}"/>
    <cellStyle name="Comma 2 3 2 3 2" xfId="300" xr:uid="{00000000-0005-0000-0000-00005A010000}"/>
    <cellStyle name="Comma 2 3 2 4" xfId="301" xr:uid="{00000000-0005-0000-0000-00005B010000}"/>
    <cellStyle name="Comma 2 3 3" xfId="302" xr:uid="{00000000-0005-0000-0000-00005C010000}"/>
    <cellStyle name="Comma 2 3 3 2" xfId="303" xr:uid="{00000000-0005-0000-0000-00005D010000}"/>
    <cellStyle name="Comma 2 3 3 2 2" xfId="304" xr:uid="{00000000-0005-0000-0000-00005E010000}"/>
    <cellStyle name="Comma 2 3 3 3" xfId="305" xr:uid="{00000000-0005-0000-0000-00005F010000}"/>
    <cellStyle name="Comma 2 3 4" xfId="306" xr:uid="{00000000-0005-0000-0000-000060010000}"/>
    <cellStyle name="Comma 2 3 4 2" xfId="307" xr:uid="{00000000-0005-0000-0000-000061010000}"/>
    <cellStyle name="Comma 2 3 5" xfId="308" xr:uid="{00000000-0005-0000-0000-000062010000}"/>
    <cellStyle name="Comma 2 3_BOQ Baan Thai Layan Update" xfId="309" xr:uid="{00000000-0005-0000-0000-000063010000}"/>
    <cellStyle name="Comma 2 4" xfId="310" xr:uid="{00000000-0005-0000-0000-000064010000}"/>
    <cellStyle name="Comma 2 4 2" xfId="311" xr:uid="{00000000-0005-0000-0000-000065010000}"/>
    <cellStyle name="Comma 2 4 2 2" xfId="312" xr:uid="{00000000-0005-0000-0000-000066010000}"/>
    <cellStyle name="Comma 2 4 2 2 2" xfId="313" xr:uid="{00000000-0005-0000-0000-000067010000}"/>
    <cellStyle name="Comma 2 4 2 2 2 2" xfId="314" xr:uid="{00000000-0005-0000-0000-000068010000}"/>
    <cellStyle name="Comma 2 4 2 2 3" xfId="315" xr:uid="{00000000-0005-0000-0000-000069010000}"/>
    <cellStyle name="Comma 2 4 2 3" xfId="316" xr:uid="{00000000-0005-0000-0000-00006A010000}"/>
    <cellStyle name="Comma 2 4 2 3 2" xfId="317" xr:uid="{00000000-0005-0000-0000-00006B010000}"/>
    <cellStyle name="Comma 2 4 2 4" xfId="318" xr:uid="{00000000-0005-0000-0000-00006C010000}"/>
    <cellStyle name="Comma 2 4 3" xfId="319" xr:uid="{00000000-0005-0000-0000-00006D010000}"/>
    <cellStyle name="Comma 2 4 3 2" xfId="320" xr:uid="{00000000-0005-0000-0000-00006E010000}"/>
    <cellStyle name="Comma 2 4 3 2 2" xfId="321" xr:uid="{00000000-0005-0000-0000-00006F010000}"/>
    <cellStyle name="Comma 2 4 3 3" xfId="322" xr:uid="{00000000-0005-0000-0000-000070010000}"/>
    <cellStyle name="Comma 2 4 4" xfId="323" xr:uid="{00000000-0005-0000-0000-000071010000}"/>
    <cellStyle name="Comma 2 4 4 2" xfId="324" xr:uid="{00000000-0005-0000-0000-000072010000}"/>
    <cellStyle name="Comma 2 4 5" xfId="325" xr:uid="{00000000-0005-0000-0000-000073010000}"/>
    <cellStyle name="Comma 2 5" xfId="326" xr:uid="{00000000-0005-0000-0000-000074010000}"/>
    <cellStyle name="Comma 2 5 2" xfId="327" xr:uid="{00000000-0005-0000-0000-000075010000}"/>
    <cellStyle name="Comma 2 5 2 2" xfId="328" xr:uid="{00000000-0005-0000-0000-000076010000}"/>
    <cellStyle name="Comma 2 5 2 2 2" xfId="329" xr:uid="{00000000-0005-0000-0000-000077010000}"/>
    <cellStyle name="Comma 2 5 2 3" xfId="330" xr:uid="{00000000-0005-0000-0000-000078010000}"/>
    <cellStyle name="Comma 2 5 3" xfId="331" xr:uid="{00000000-0005-0000-0000-000079010000}"/>
    <cellStyle name="Comma 2 5 3 2" xfId="332" xr:uid="{00000000-0005-0000-0000-00007A010000}"/>
    <cellStyle name="Comma 2 5 4" xfId="333" xr:uid="{00000000-0005-0000-0000-00007B010000}"/>
    <cellStyle name="Comma 2 6" xfId="334" xr:uid="{00000000-0005-0000-0000-00007C010000}"/>
    <cellStyle name="Comma 2 6 2" xfId="335" xr:uid="{00000000-0005-0000-0000-00007D010000}"/>
    <cellStyle name="Comma 2 6 2 2" xfId="336" xr:uid="{00000000-0005-0000-0000-00007E010000}"/>
    <cellStyle name="Comma 2 6 2 2 2" xfId="337" xr:uid="{00000000-0005-0000-0000-00007F010000}"/>
    <cellStyle name="Comma 2 6 2 3" xfId="338" xr:uid="{00000000-0005-0000-0000-000080010000}"/>
    <cellStyle name="Comma 2 6 3" xfId="339" xr:uid="{00000000-0005-0000-0000-000081010000}"/>
    <cellStyle name="Comma 2 6 3 2" xfId="340" xr:uid="{00000000-0005-0000-0000-000082010000}"/>
    <cellStyle name="Comma 2 6 4" xfId="341" xr:uid="{00000000-0005-0000-0000-000083010000}"/>
    <cellStyle name="Comma 2 7" xfId="342" xr:uid="{00000000-0005-0000-0000-000084010000}"/>
    <cellStyle name="Comma 2 8" xfId="343" xr:uid="{00000000-0005-0000-0000-000085010000}"/>
    <cellStyle name="Comma 20" xfId="344" xr:uid="{00000000-0005-0000-0000-000086010000}"/>
    <cellStyle name="Comma 20 2" xfId="345" xr:uid="{00000000-0005-0000-0000-000087010000}"/>
    <cellStyle name="Comma 20 2 2" xfId="346" xr:uid="{00000000-0005-0000-0000-000088010000}"/>
    <cellStyle name="Comma 20 2 2 2" xfId="347" xr:uid="{00000000-0005-0000-0000-000089010000}"/>
    <cellStyle name="Comma 20 2 2 2 2" xfId="348" xr:uid="{00000000-0005-0000-0000-00008A010000}"/>
    <cellStyle name="Comma 20 2 2 3" xfId="349" xr:uid="{00000000-0005-0000-0000-00008B010000}"/>
    <cellStyle name="Comma 20 2 3" xfId="350" xr:uid="{00000000-0005-0000-0000-00008C010000}"/>
    <cellStyle name="Comma 20 2 3 2" xfId="351" xr:uid="{00000000-0005-0000-0000-00008D010000}"/>
    <cellStyle name="Comma 20 2 4" xfId="352" xr:uid="{00000000-0005-0000-0000-00008E010000}"/>
    <cellStyle name="Comma 20 3" xfId="353" xr:uid="{00000000-0005-0000-0000-00008F010000}"/>
    <cellStyle name="Comma 20 3 2" xfId="354" xr:uid="{00000000-0005-0000-0000-000090010000}"/>
    <cellStyle name="Comma 20 3 2 2" xfId="355" xr:uid="{00000000-0005-0000-0000-000091010000}"/>
    <cellStyle name="Comma 20 3 3" xfId="356" xr:uid="{00000000-0005-0000-0000-000092010000}"/>
    <cellStyle name="Comma 20 4" xfId="357" xr:uid="{00000000-0005-0000-0000-000093010000}"/>
    <cellStyle name="Comma 20 4 2" xfId="358" xr:uid="{00000000-0005-0000-0000-000094010000}"/>
    <cellStyle name="Comma 20 5" xfId="359" xr:uid="{00000000-0005-0000-0000-000095010000}"/>
    <cellStyle name="Comma 21" xfId="360" xr:uid="{00000000-0005-0000-0000-000096010000}"/>
    <cellStyle name="Comma 21 2" xfId="361" xr:uid="{00000000-0005-0000-0000-000097010000}"/>
    <cellStyle name="Comma 21 2 2" xfId="362" xr:uid="{00000000-0005-0000-0000-000098010000}"/>
    <cellStyle name="Comma 21 2 2 2" xfId="363" xr:uid="{00000000-0005-0000-0000-000099010000}"/>
    <cellStyle name="Comma 21 2 2 2 2" xfId="364" xr:uid="{00000000-0005-0000-0000-00009A010000}"/>
    <cellStyle name="Comma 21 2 2 3" xfId="365" xr:uid="{00000000-0005-0000-0000-00009B010000}"/>
    <cellStyle name="Comma 21 2 3" xfId="366" xr:uid="{00000000-0005-0000-0000-00009C010000}"/>
    <cellStyle name="Comma 21 2 3 2" xfId="367" xr:uid="{00000000-0005-0000-0000-00009D010000}"/>
    <cellStyle name="Comma 21 2 4" xfId="368" xr:uid="{00000000-0005-0000-0000-00009E010000}"/>
    <cellStyle name="Comma 21 3" xfId="369" xr:uid="{00000000-0005-0000-0000-00009F010000}"/>
    <cellStyle name="Comma 21 3 2" xfId="370" xr:uid="{00000000-0005-0000-0000-0000A0010000}"/>
    <cellStyle name="Comma 21 3 2 2" xfId="371" xr:uid="{00000000-0005-0000-0000-0000A1010000}"/>
    <cellStyle name="Comma 21 3 3" xfId="372" xr:uid="{00000000-0005-0000-0000-0000A2010000}"/>
    <cellStyle name="Comma 21 4" xfId="373" xr:uid="{00000000-0005-0000-0000-0000A3010000}"/>
    <cellStyle name="Comma 21 4 2" xfId="374" xr:uid="{00000000-0005-0000-0000-0000A4010000}"/>
    <cellStyle name="Comma 21 5" xfId="375" xr:uid="{00000000-0005-0000-0000-0000A5010000}"/>
    <cellStyle name="Comma 22" xfId="376" xr:uid="{00000000-0005-0000-0000-0000A6010000}"/>
    <cellStyle name="Comma 22 2" xfId="377" xr:uid="{00000000-0005-0000-0000-0000A7010000}"/>
    <cellStyle name="Comma 22 2 2" xfId="378" xr:uid="{00000000-0005-0000-0000-0000A8010000}"/>
    <cellStyle name="Comma 22 2 2 2" xfId="379" xr:uid="{00000000-0005-0000-0000-0000A9010000}"/>
    <cellStyle name="Comma 22 2 2 2 2" xfId="380" xr:uid="{00000000-0005-0000-0000-0000AA010000}"/>
    <cellStyle name="Comma 22 2 2 3" xfId="381" xr:uid="{00000000-0005-0000-0000-0000AB010000}"/>
    <cellStyle name="Comma 22 2 3" xfId="382" xr:uid="{00000000-0005-0000-0000-0000AC010000}"/>
    <cellStyle name="Comma 22 2 3 2" xfId="383" xr:uid="{00000000-0005-0000-0000-0000AD010000}"/>
    <cellStyle name="Comma 22 2 4" xfId="384" xr:uid="{00000000-0005-0000-0000-0000AE010000}"/>
    <cellStyle name="Comma 22 3" xfId="385" xr:uid="{00000000-0005-0000-0000-0000AF010000}"/>
    <cellStyle name="Comma 22 3 2" xfId="386" xr:uid="{00000000-0005-0000-0000-0000B0010000}"/>
    <cellStyle name="Comma 22 3 2 2" xfId="387" xr:uid="{00000000-0005-0000-0000-0000B1010000}"/>
    <cellStyle name="Comma 22 3 3" xfId="388" xr:uid="{00000000-0005-0000-0000-0000B2010000}"/>
    <cellStyle name="Comma 22 4" xfId="389" xr:uid="{00000000-0005-0000-0000-0000B3010000}"/>
    <cellStyle name="Comma 22 4 2" xfId="390" xr:uid="{00000000-0005-0000-0000-0000B4010000}"/>
    <cellStyle name="Comma 22 5" xfId="391" xr:uid="{00000000-0005-0000-0000-0000B5010000}"/>
    <cellStyle name="Comma 23" xfId="392" xr:uid="{00000000-0005-0000-0000-0000B6010000}"/>
    <cellStyle name="Comma 23 2" xfId="393" xr:uid="{00000000-0005-0000-0000-0000B7010000}"/>
    <cellStyle name="Comma 23 2 2" xfId="394" xr:uid="{00000000-0005-0000-0000-0000B8010000}"/>
    <cellStyle name="Comma 23 2 2 2" xfId="395" xr:uid="{00000000-0005-0000-0000-0000B9010000}"/>
    <cellStyle name="Comma 23 2 2 2 2" xfId="396" xr:uid="{00000000-0005-0000-0000-0000BA010000}"/>
    <cellStyle name="Comma 23 2 2 3" xfId="397" xr:uid="{00000000-0005-0000-0000-0000BB010000}"/>
    <cellStyle name="Comma 23 2 3" xfId="398" xr:uid="{00000000-0005-0000-0000-0000BC010000}"/>
    <cellStyle name="Comma 23 2 3 2" xfId="399" xr:uid="{00000000-0005-0000-0000-0000BD010000}"/>
    <cellStyle name="Comma 23 2 4" xfId="400" xr:uid="{00000000-0005-0000-0000-0000BE010000}"/>
    <cellStyle name="Comma 23 3" xfId="401" xr:uid="{00000000-0005-0000-0000-0000BF010000}"/>
    <cellStyle name="Comma 23 3 2" xfId="402" xr:uid="{00000000-0005-0000-0000-0000C0010000}"/>
    <cellStyle name="Comma 23 3 2 2" xfId="403" xr:uid="{00000000-0005-0000-0000-0000C1010000}"/>
    <cellStyle name="Comma 23 3 3" xfId="404" xr:uid="{00000000-0005-0000-0000-0000C2010000}"/>
    <cellStyle name="Comma 23 4" xfId="405" xr:uid="{00000000-0005-0000-0000-0000C3010000}"/>
    <cellStyle name="Comma 23 4 2" xfId="406" xr:uid="{00000000-0005-0000-0000-0000C4010000}"/>
    <cellStyle name="Comma 23 5" xfId="407" xr:uid="{00000000-0005-0000-0000-0000C5010000}"/>
    <cellStyle name="Comma 24" xfId="408" xr:uid="{00000000-0005-0000-0000-0000C6010000}"/>
    <cellStyle name="Comma 24 2" xfId="409" xr:uid="{00000000-0005-0000-0000-0000C7010000}"/>
    <cellStyle name="Comma 24 2 2" xfId="410" xr:uid="{00000000-0005-0000-0000-0000C8010000}"/>
    <cellStyle name="Comma 24 2 2 2" xfId="411" xr:uid="{00000000-0005-0000-0000-0000C9010000}"/>
    <cellStyle name="Comma 24 2 2 2 2" xfId="412" xr:uid="{00000000-0005-0000-0000-0000CA010000}"/>
    <cellStyle name="Comma 24 2 2 3" xfId="413" xr:uid="{00000000-0005-0000-0000-0000CB010000}"/>
    <cellStyle name="Comma 24 2 3" xfId="414" xr:uid="{00000000-0005-0000-0000-0000CC010000}"/>
    <cellStyle name="Comma 24 2 3 2" xfId="415" xr:uid="{00000000-0005-0000-0000-0000CD010000}"/>
    <cellStyle name="Comma 24 2 4" xfId="416" xr:uid="{00000000-0005-0000-0000-0000CE010000}"/>
    <cellStyle name="Comma 24 3" xfId="417" xr:uid="{00000000-0005-0000-0000-0000CF010000}"/>
    <cellStyle name="Comma 24 3 2" xfId="418" xr:uid="{00000000-0005-0000-0000-0000D0010000}"/>
    <cellStyle name="Comma 24 3 2 2" xfId="419" xr:uid="{00000000-0005-0000-0000-0000D1010000}"/>
    <cellStyle name="Comma 24 3 3" xfId="420" xr:uid="{00000000-0005-0000-0000-0000D2010000}"/>
    <cellStyle name="Comma 24 4" xfId="421" xr:uid="{00000000-0005-0000-0000-0000D3010000}"/>
    <cellStyle name="Comma 24 4 2" xfId="422" xr:uid="{00000000-0005-0000-0000-0000D4010000}"/>
    <cellStyle name="Comma 24 5" xfId="423" xr:uid="{00000000-0005-0000-0000-0000D5010000}"/>
    <cellStyle name="Comma 25" xfId="424" xr:uid="{00000000-0005-0000-0000-0000D6010000}"/>
    <cellStyle name="Comma 25 2" xfId="425" xr:uid="{00000000-0005-0000-0000-0000D7010000}"/>
    <cellStyle name="Comma 25 2 2" xfId="426" xr:uid="{00000000-0005-0000-0000-0000D8010000}"/>
    <cellStyle name="Comma 25 2 2 2" xfId="427" xr:uid="{00000000-0005-0000-0000-0000D9010000}"/>
    <cellStyle name="Comma 25 2 3" xfId="428" xr:uid="{00000000-0005-0000-0000-0000DA010000}"/>
    <cellStyle name="Comma 25 3" xfId="429" xr:uid="{00000000-0005-0000-0000-0000DB010000}"/>
    <cellStyle name="Comma 25 3 2" xfId="430" xr:uid="{00000000-0005-0000-0000-0000DC010000}"/>
    <cellStyle name="Comma 25 4" xfId="431" xr:uid="{00000000-0005-0000-0000-0000DD010000}"/>
    <cellStyle name="Comma 26" xfId="432" xr:uid="{00000000-0005-0000-0000-0000DE010000}"/>
    <cellStyle name="Comma 26 2" xfId="433" xr:uid="{00000000-0005-0000-0000-0000DF010000}"/>
    <cellStyle name="Comma 26 2 2" xfId="434" xr:uid="{00000000-0005-0000-0000-0000E0010000}"/>
    <cellStyle name="Comma 26 2 2 2" xfId="435" xr:uid="{00000000-0005-0000-0000-0000E1010000}"/>
    <cellStyle name="Comma 26 2 3" xfId="436" xr:uid="{00000000-0005-0000-0000-0000E2010000}"/>
    <cellStyle name="Comma 26 3" xfId="437" xr:uid="{00000000-0005-0000-0000-0000E3010000}"/>
    <cellStyle name="Comma 26 3 2" xfId="438" xr:uid="{00000000-0005-0000-0000-0000E4010000}"/>
    <cellStyle name="Comma 26 4" xfId="439" xr:uid="{00000000-0005-0000-0000-0000E5010000}"/>
    <cellStyle name="Comma 27" xfId="440" xr:uid="{00000000-0005-0000-0000-0000E6010000}"/>
    <cellStyle name="Comma 27 2" xfId="441" xr:uid="{00000000-0005-0000-0000-0000E7010000}"/>
    <cellStyle name="Comma 27 2 2" xfId="442" xr:uid="{00000000-0005-0000-0000-0000E8010000}"/>
    <cellStyle name="Comma 27 2 2 2" xfId="443" xr:uid="{00000000-0005-0000-0000-0000E9010000}"/>
    <cellStyle name="Comma 27 2 3" xfId="444" xr:uid="{00000000-0005-0000-0000-0000EA010000}"/>
    <cellStyle name="Comma 27 3" xfId="445" xr:uid="{00000000-0005-0000-0000-0000EB010000}"/>
    <cellStyle name="Comma 27 3 2" xfId="446" xr:uid="{00000000-0005-0000-0000-0000EC010000}"/>
    <cellStyle name="Comma 27 4" xfId="447" xr:uid="{00000000-0005-0000-0000-0000ED010000}"/>
    <cellStyle name="Comma 28" xfId="448" xr:uid="{00000000-0005-0000-0000-0000EE010000}"/>
    <cellStyle name="Comma 28 2" xfId="449" xr:uid="{00000000-0005-0000-0000-0000EF010000}"/>
    <cellStyle name="Comma 28 2 2" xfId="450" xr:uid="{00000000-0005-0000-0000-0000F0010000}"/>
    <cellStyle name="Comma 28 2 2 2" xfId="451" xr:uid="{00000000-0005-0000-0000-0000F1010000}"/>
    <cellStyle name="Comma 28 2 3" xfId="452" xr:uid="{00000000-0005-0000-0000-0000F2010000}"/>
    <cellStyle name="Comma 28 3" xfId="453" xr:uid="{00000000-0005-0000-0000-0000F3010000}"/>
    <cellStyle name="Comma 28 3 2" xfId="454" xr:uid="{00000000-0005-0000-0000-0000F4010000}"/>
    <cellStyle name="Comma 28 4" xfId="455" xr:uid="{00000000-0005-0000-0000-0000F5010000}"/>
    <cellStyle name="Comma 29" xfId="456" xr:uid="{00000000-0005-0000-0000-0000F6010000}"/>
    <cellStyle name="Comma 29 2" xfId="457" xr:uid="{00000000-0005-0000-0000-0000F7010000}"/>
    <cellStyle name="Comma 29 2 2" xfId="458" xr:uid="{00000000-0005-0000-0000-0000F8010000}"/>
    <cellStyle name="Comma 29 2 2 2" xfId="459" xr:uid="{00000000-0005-0000-0000-0000F9010000}"/>
    <cellStyle name="Comma 29 2 3" xfId="460" xr:uid="{00000000-0005-0000-0000-0000FA010000}"/>
    <cellStyle name="Comma 29 3" xfId="461" xr:uid="{00000000-0005-0000-0000-0000FB010000}"/>
    <cellStyle name="Comma 29 3 2" xfId="462" xr:uid="{00000000-0005-0000-0000-0000FC010000}"/>
    <cellStyle name="Comma 29 4" xfId="463" xr:uid="{00000000-0005-0000-0000-0000FD010000}"/>
    <cellStyle name="Comma 3" xfId="464" xr:uid="{00000000-0005-0000-0000-0000FE010000}"/>
    <cellStyle name="Comma 3 10" xfId="465" xr:uid="{00000000-0005-0000-0000-0000FF010000}"/>
    <cellStyle name="Comma 3 2" xfId="466" xr:uid="{00000000-0005-0000-0000-000000020000}"/>
    <cellStyle name="Comma 3 2 2" xfId="467" xr:uid="{00000000-0005-0000-0000-000001020000}"/>
    <cellStyle name="Comma 3 2 2 2" xfId="468" xr:uid="{00000000-0005-0000-0000-000002020000}"/>
    <cellStyle name="Comma 3 2 2 2 2" xfId="469" xr:uid="{00000000-0005-0000-0000-000003020000}"/>
    <cellStyle name="Comma 3 2 2 2 2 2" xfId="470" xr:uid="{00000000-0005-0000-0000-000004020000}"/>
    <cellStyle name="Comma 3 2 2 2 2 2 2" xfId="471" xr:uid="{00000000-0005-0000-0000-000005020000}"/>
    <cellStyle name="Comma 3 2 2 2 2 3" xfId="472" xr:uid="{00000000-0005-0000-0000-000006020000}"/>
    <cellStyle name="Comma 3 2 2 2 3" xfId="473" xr:uid="{00000000-0005-0000-0000-000007020000}"/>
    <cellStyle name="Comma 3 2 2 2 3 2" xfId="474" xr:uid="{00000000-0005-0000-0000-000008020000}"/>
    <cellStyle name="Comma 3 2 2 2 4" xfId="475" xr:uid="{00000000-0005-0000-0000-000009020000}"/>
    <cellStyle name="Comma 3 2 2 3" xfId="476" xr:uid="{00000000-0005-0000-0000-00000A020000}"/>
    <cellStyle name="Comma 3 2 2 3 2" xfId="477" xr:uid="{00000000-0005-0000-0000-00000B020000}"/>
    <cellStyle name="Comma 3 2 2 3 2 2" xfId="478" xr:uid="{00000000-0005-0000-0000-00000C020000}"/>
    <cellStyle name="Comma 3 2 2 3 3" xfId="479" xr:uid="{00000000-0005-0000-0000-00000D020000}"/>
    <cellStyle name="Comma 3 2 2 4" xfId="480" xr:uid="{00000000-0005-0000-0000-00000E020000}"/>
    <cellStyle name="Comma 3 2 2 4 2" xfId="481" xr:uid="{00000000-0005-0000-0000-00000F020000}"/>
    <cellStyle name="Comma 3 2 2 5" xfId="482" xr:uid="{00000000-0005-0000-0000-000010020000}"/>
    <cellStyle name="Comma 3 2 3" xfId="483" xr:uid="{00000000-0005-0000-0000-000011020000}"/>
    <cellStyle name="Comma 3 2 3 2" xfId="484" xr:uid="{00000000-0005-0000-0000-000012020000}"/>
    <cellStyle name="Comma 3 2 3 2 2" xfId="485" xr:uid="{00000000-0005-0000-0000-000013020000}"/>
    <cellStyle name="Comma 3 2 3 2 2 2" xfId="486" xr:uid="{00000000-0005-0000-0000-000014020000}"/>
    <cellStyle name="Comma 3 2 3 2 3" xfId="487" xr:uid="{00000000-0005-0000-0000-000015020000}"/>
    <cellStyle name="Comma 3 2 3 3" xfId="488" xr:uid="{00000000-0005-0000-0000-000016020000}"/>
    <cellStyle name="Comma 3 2 3 3 2" xfId="489" xr:uid="{00000000-0005-0000-0000-000017020000}"/>
    <cellStyle name="Comma 3 2 3 4" xfId="490" xr:uid="{00000000-0005-0000-0000-000018020000}"/>
    <cellStyle name="Comma 3 2 4" xfId="491" xr:uid="{00000000-0005-0000-0000-000019020000}"/>
    <cellStyle name="Comma 3 2 4 2" xfId="492" xr:uid="{00000000-0005-0000-0000-00001A020000}"/>
    <cellStyle name="Comma 3 2 4 2 2" xfId="493" xr:uid="{00000000-0005-0000-0000-00001B020000}"/>
    <cellStyle name="Comma 3 2 4 3" xfId="494" xr:uid="{00000000-0005-0000-0000-00001C020000}"/>
    <cellStyle name="Comma 3 2 5" xfId="495" xr:uid="{00000000-0005-0000-0000-00001D020000}"/>
    <cellStyle name="Comma 3 2 5 2" xfId="496" xr:uid="{00000000-0005-0000-0000-00001E020000}"/>
    <cellStyle name="Comma 3 2 6" xfId="497" xr:uid="{00000000-0005-0000-0000-00001F020000}"/>
    <cellStyle name="Comma 3 2 7" xfId="498" xr:uid="{00000000-0005-0000-0000-000020020000}"/>
    <cellStyle name="Comma 3 3" xfId="499" xr:uid="{00000000-0005-0000-0000-000021020000}"/>
    <cellStyle name="Comma 3 3 2" xfId="500" xr:uid="{00000000-0005-0000-0000-000022020000}"/>
    <cellStyle name="Comma 3 3 2 2" xfId="501" xr:uid="{00000000-0005-0000-0000-000023020000}"/>
    <cellStyle name="Comma 3 3 2 2 2" xfId="502" xr:uid="{00000000-0005-0000-0000-000024020000}"/>
    <cellStyle name="Comma 3 3 2 2 2 2" xfId="503" xr:uid="{00000000-0005-0000-0000-000025020000}"/>
    <cellStyle name="Comma 3 3 2 2 3" xfId="504" xr:uid="{00000000-0005-0000-0000-000026020000}"/>
    <cellStyle name="Comma 3 3 2 3" xfId="505" xr:uid="{00000000-0005-0000-0000-000027020000}"/>
    <cellStyle name="Comma 3 3 2 3 2" xfId="506" xr:uid="{00000000-0005-0000-0000-000028020000}"/>
    <cellStyle name="Comma 3 3 2 4" xfId="507" xr:uid="{00000000-0005-0000-0000-000029020000}"/>
    <cellStyle name="Comma 3 3 3" xfId="508" xr:uid="{00000000-0005-0000-0000-00002A020000}"/>
    <cellStyle name="Comma 3 3 3 2" xfId="509" xr:uid="{00000000-0005-0000-0000-00002B020000}"/>
    <cellStyle name="Comma 3 3 3 2 2" xfId="510" xr:uid="{00000000-0005-0000-0000-00002C020000}"/>
    <cellStyle name="Comma 3 3 3 3" xfId="511" xr:uid="{00000000-0005-0000-0000-00002D020000}"/>
    <cellStyle name="Comma 3 3 4" xfId="512" xr:uid="{00000000-0005-0000-0000-00002E020000}"/>
    <cellStyle name="Comma 3 3 4 2" xfId="513" xr:uid="{00000000-0005-0000-0000-00002F020000}"/>
    <cellStyle name="Comma 3 3 5" xfId="514" xr:uid="{00000000-0005-0000-0000-000030020000}"/>
    <cellStyle name="Comma 3 4" xfId="515" xr:uid="{00000000-0005-0000-0000-000031020000}"/>
    <cellStyle name="Comma 3 4 2" xfId="516" xr:uid="{00000000-0005-0000-0000-000032020000}"/>
    <cellStyle name="Comma 3 4 2 2" xfId="517" xr:uid="{00000000-0005-0000-0000-000033020000}"/>
    <cellStyle name="Comma 3 4 2 2 2" xfId="518" xr:uid="{00000000-0005-0000-0000-000034020000}"/>
    <cellStyle name="Comma 3 4 2 2 2 2" xfId="519" xr:uid="{00000000-0005-0000-0000-000035020000}"/>
    <cellStyle name="Comma 3 4 2 2 3" xfId="520" xr:uid="{00000000-0005-0000-0000-000036020000}"/>
    <cellStyle name="Comma 3 4 2 3" xfId="521" xr:uid="{00000000-0005-0000-0000-000037020000}"/>
    <cellStyle name="Comma 3 4 2 3 2" xfId="522" xr:uid="{00000000-0005-0000-0000-000038020000}"/>
    <cellStyle name="Comma 3 4 2 4" xfId="523" xr:uid="{00000000-0005-0000-0000-000039020000}"/>
    <cellStyle name="Comma 3 4 3" xfId="524" xr:uid="{00000000-0005-0000-0000-00003A020000}"/>
    <cellStyle name="Comma 3 4 3 2" xfId="525" xr:uid="{00000000-0005-0000-0000-00003B020000}"/>
    <cellStyle name="Comma 3 4 3 2 2" xfId="526" xr:uid="{00000000-0005-0000-0000-00003C020000}"/>
    <cellStyle name="Comma 3 4 3 3" xfId="527" xr:uid="{00000000-0005-0000-0000-00003D020000}"/>
    <cellStyle name="Comma 3 4 4" xfId="528" xr:uid="{00000000-0005-0000-0000-00003E020000}"/>
    <cellStyle name="Comma 3 4 4 2" xfId="529" xr:uid="{00000000-0005-0000-0000-00003F020000}"/>
    <cellStyle name="Comma 3 4 5" xfId="530" xr:uid="{00000000-0005-0000-0000-000040020000}"/>
    <cellStyle name="Comma 3 5" xfId="531" xr:uid="{00000000-0005-0000-0000-000041020000}"/>
    <cellStyle name="Comma 3 5 2" xfId="532" xr:uid="{00000000-0005-0000-0000-000042020000}"/>
    <cellStyle name="Comma 3 5 2 2" xfId="533" xr:uid="{00000000-0005-0000-0000-000043020000}"/>
    <cellStyle name="Comma 3 5 2 2 2" xfId="534" xr:uid="{00000000-0005-0000-0000-000044020000}"/>
    <cellStyle name="Comma 3 5 2 3" xfId="535" xr:uid="{00000000-0005-0000-0000-000045020000}"/>
    <cellStyle name="Comma 3 5 3" xfId="536" xr:uid="{00000000-0005-0000-0000-000046020000}"/>
    <cellStyle name="Comma 3 5 3 2" xfId="537" xr:uid="{00000000-0005-0000-0000-000047020000}"/>
    <cellStyle name="Comma 3 5 4" xfId="538" xr:uid="{00000000-0005-0000-0000-000048020000}"/>
    <cellStyle name="Comma 3 6" xfId="539" xr:uid="{00000000-0005-0000-0000-000049020000}"/>
    <cellStyle name="Comma 3 6 2" xfId="540" xr:uid="{00000000-0005-0000-0000-00004A020000}"/>
    <cellStyle name="Comma 3 6 2 2" xfId="541" xr:uid="{00000000-0005-0000-0000-00004B020000}"/>
    <cellStyle name="Comma 3 6 3" xfId="542" xr:uid="{00000000-0005-0000-0000-00004C020000}"/>
    <cellStyle name="Comma 3 7" xfId="543" xr:uid="{00000000-0005-0000-0000-00004D020000}"/>
    <cellStyle name="Comma 3 7 2" xfId="544" xr:uid="{00000000-0005-0000-0000-00004E020000}"/>
    <cellStyle name="Comma 3 8" xfId="545" xr:uid="{00000000-0005-0000-0000-00004F020000}"/>
    <cellStyle name="Comma 3 9" xfId="546" xr:uid="{00000000-0005-0000-0000-000050020000}"/>
    <cellStyle name="Comma 30" xfId="547" xr:uid="{00000000-0005-0000-0000-000051020000}"/>
    <cellStyle name="Comma 30 2" xfId="548" xr:uid="{00000000-0005-0000-0000-000052020000}"/>
    <cellStyle name="Comma 30 2 2" xfId="549" xr:uid="{00000000-0005-0000-0000-000053020000}"/>
    <cellStyle name="Comma 30 2 2 2" xfId="550" xr:uid="{00000000-0005-0000-0000-000054020000}"/>
    <cellStyle name="Comma 30 2 3" xfId="551" xr:uid="{00000000-0005-0000-0000-000055020000}"/>
    <cellStyle name="Comma 30 3" xfId="552" xr:uid="{00000000-0005-0000-0000-000056020000}"/>
    <cellStyle name="Comma 30 3 2" xfId="553" xr:uid="{00000000-0005-0000-0000-000057020000}"/>
    <cellStyle name="Comma 30 4" xfId="554" xr:uid="{00000000-0005-0000-0000-000058020000}"/>
    <cellStyle name="Comma 31" xfId="555" xr:uid="{00000000-0005-0000-0000-000059020000}"/>
    <cellStyle name="Comma 31 2" xfId="556" xr:uid="{00000000-0005-0000-0000-00005A020000}"/>
    <cellStyle name="Comma 31 2 2" xfId="557" xr:uid="{00000000-0005-0000-0000-00005B020000}"/>
    <cellStyle name="Comma 31 2 2 2" xfId="558" xr:uid="{00000000-0005-0000-0000-00005C020000}"/>
    <cellStyle name="Comma 31 2 3" xfId="559" xr:uid="{00000000-0005-0000-0000-00005D020000}"/>
    <cellStyle name="Comma 31 3" xfId="560" xr:uid="{00000000-0005-0000-0000-00005E020000}"/>
    <cellStyle name="Comma 31 3 2" xfId="561" xr:uid="{00000000-0005-0000-0000-00005F020000}"/>
    <cellStyle name="Comma 31 4" xfId="562" xr:uid="{00000000-0005-0000-0000-000060020000}"/>
    <cellStyle name="Comma 31 5" xfId="563" xr:uid="{00000000-0005-0000-0000-000061020000}"/>
    <cellStyle name="Comma 32" xfId="564" xr:uid="{00000000-0005-0000-0000-000062020000}"/>
    <cellStyle name="Comma 32 2" xfId="565" xr:uid="{00000000-0005-0000-0000-000063020000}"/>
    <cellStyle name="Comma 32 2 2" xfId="566" xr:uid="{00000000-0005-0000-0000-000064020000}"/>
    <cellStyle name="Comma 32 2 2 2" xfId="567" xr:uid="{00000000-0005-0000-0000-000065020000}"/>
    <cellStyle name="Comma 32 2 3" xfId="568" xr:uid="{00000000-0005-0000-0000-000066020000}"/>
    <cellStyle name="Comma 32 3" xfId="569" xr:uid="{00000000-0005-0000-0000-000067020000}"/>
    <cellStyle name="Comma 32 3 2" xfId="570" xr:uid="{00000000-0005-0000-0000-000068020000}"/>
    <cellStyle name="Comma 32 4" xfId="571" xr:uid="{00000000-0005-0000-0000-000069020000}"/>
    <cellStyle name="Comma 33" xfId="572" xr:uid="{00000000-0005-0000-0000-00006A020000}"/>
    <cellStyle name="Comma 33 2" xfId="573" xr:uid="{00000000-0005-0000-0000-00006B020000}"/>
    <cellStyle name="Comma 33 2 2" xfId="574" xr:uid="{00000000-0005-0000-0000-00006C020000}"/>
    <cellStyle name="Comma 33 2 2 2" xfId="575" xr:uid="{00000000-0005-0000-0000-00006D020000}"/>
    <cellStyle name="Comma 33 2 3" xfId="576" xr:uid="{00000000-0005-0000-0000-00006E020000}"/>
    <cellStyle name="Comma 33 3" xfId="577" xr:uid="{00000000-0005-0000-0000-00006F020000}"/>
    <cellStyle name="Comma 33 3 2" xfId="578" xr:uid="{00000000-0005-0000-0000-000070020000}"/>
    <cellStyle name="Comma 33 4" xfId="579" xr:uid="{00000000-0005-0000-0000-000071020000}"/>
    <cellStyle name="Comma 34" xfId="580" xr:uid="{00000000-0005-0000-0000-000072020000}"/>
    <cellStyle name="Comma 34 2" xfId="581" xr:uid="{00000000-0005-0000-0000-000073020000}"/>
    <cellStyle name="Comma 34 2 2" xfId="582" xr:uid="{00000000-0005-0000-0000-000074020000}"/>
    <cellStyle name="Comma 34 2 2 2" xfId="583" xr:uid="{00000000-0005-0000-0000-000075020000}"/>
    <cellStyle name="Comma 34 2 3" xfId="584" xr:uid="{00000000-0005-0000-0000-000076020000}"/>
    <cellStyle name="Comma 34 3" xfId="585" xr:uid="{00000000-0005-0000-0000-000077020000}"/>
    <cellStyle name="Comma 34 3 2" xfId="586" xr:uid="{00000000-0005-0000-0000-000078020000}"/>
    <cellStyle name="Comma 34 4" xfId="587" xr:uid="{00000000-0005-0000-0000-000079020000}"/>
    <cellStyle name="Comma 35" xfId="588" xr:uid="{00000000-0005-0000-0000-00007A020000}"/>
    <cellStyle name="Comma 35 2" xfId="589" xr:uid="{00000000-0005-0000-0000-00007B020000}"/>
    <cellStyle name="Comma 35 2 2" xfId="590" xr:uid="{00000000-0005-0000-0000-00007C020000}"/>
    <cellStyle name="Comma 35 3" xfId="591" xr:uid="{00000000-0005-0000-0000-00007D020000}"/>
    <cellStyle name="Comma 36" xfId="592" xr:uid="{00000000-0005-0000-0000-00007E020000}"/>
    <cellStyle name="Comma 36 2" xfId="593" xr:uid="{00000000-0005-0000-0000-00007F020000}"/>
    <cellStyle name="Comma 37" xfId="594" xr:uid="{00000000-0005-0000-0000-000080020000}"/>
    <cellStyle name="Comma 37 2" xfId="595" xr:uid="{00000000-0005-0000-0000-000081020000}"/>
    <cellStyle name="Comma 38" xfId="596" xr:uid="{00000000-0005-0000-0000-000082020000}"/>
    <cellStyle name="Comma 38 2" xfId="597" xr:uid="{00000000-0005-0000-0000-000083020000}"/>
    <cellStyle name="Comma 39" xfId="598" xr:uid="{00000000-0005-0000-0000-000084020000}"/>
    <cellStyle name="Comma 39 2" xfId="599" xr:uid="{00000000-0005-0000-0000-000085020000}"/>
    <cellStyle name="Comma 4" xfId="600" xr:uid="{00000000-0005-0000-0000-000086020000}"/>
    <cellStyle name="Comma 4 2" xfId="601" xr:uid="{00000000-0005-0000-0000-000087020000}"/>
    <cellStyle name="Comma 4 2 2" xfId="602" xr:uid="{00000000-0005-0000-0000-000088020000}"/>
    <cellStyle name="Comma 4 2 2 2" xfId="603" xr:uid="{00000000-0005-0000-0000-000089020000}"/>
    <cellStyle name="Comma 4 2 2 2 2" xfId="604" xr:uid="{00000000-0005-0000-0000-00008A020000}"/>
    <cellStyle name="Comma 4 2 2 2 2 2" xfId="605" xr:uid="{00000000-0005-0000-0000-00008B020000}"/>
    <cellStyle name="Comma 4 2 2 2 2 2 2" xfId="606" xr:uid="{00000000-0005-0000-0000-00008C020000}"/>
    <cellStyle name="Comma 4 2 2 2 2 3" xfId="607" xr:uid="{00000000-0005-0000-0000-00008D020000}"/>
    <cellStyle name="Comma 4 2 2 2 3" xfId="608" xr:uid="{00000000-0005-0000-0000-00008E020000}"/>
    <cellStyle name="Comma 4 2 2 2 3 2" xfId="609" xr:uid="{00000000-0005-0000-0000-00008F020000}"/>
    <cellStyle name="Comma 4 2 2 2 4" xfId="610" xr:uid="{00000000-0005-0000-0000-000090020000}"/>
    <cellStyle name="Comma 4 2 2 3" xfId="611" xr:uid="{00000000-0005-0000-0000-000091020000}"/>
    <cellStyle name="Comma 4 2 2 3 2" xfId="612" xr:uid="{00000000-0005-0000-0000-000092020000}"/>
    <cellStyle name="Comma 4 2 2 3 2 2" xfId="613" xr:uid="{00000000-0005-0000-0000-000093020000}"/>
    <cellStyle name="Comma 4 2 2 3 3" xfId="614" xr:uid="{00000000-0005-0000-0000-000094020000}"/>
    <cellStyle name="Comma 4 2 2 4" xfId="615" xr:uid="{00000000-0005-0000-0000-000095020000}"/>
    <cellStyle name="Comma 4 2 2 4 2" xfId="616" xr:uid="{00000000-0005-0000-0000-000096020000}"/>
    <cellStyle name="Comma 4 2 2 5" xfId="617" xr:uid="{00000000-0005-0000-0000-000097020000}"/>
    <cellStyle name="Comma 4 2 3" xfId="618" xr:uid="{00000000-0005-0000-0000-000098020000}"/>
    <cellStyle name="Comma 4 2 3 2" xfId="619" xr:uid="{00000000-0005-0000-0000-000099020000}"/>
    <cellStyle name="Comma 4 2 3 2 2" xfId="620" xr:uid="{00000000-0005-0000-0000-00009A020000}"/>
    <cellStyle name="Comma 4 2 3 2 2 2" xfId="621" xr:uid="{00000000-0005-0000-0000-00009B020000}"/>
    <cellStyle name="Comma 4 2 3 2 3" xfId="622" xr:uid="{00000000-0005-0000-0000-00009C020000}"/>
    <cellStyle name="Comma 4 2 3 3" xfId="623" xr:uid="{00000000-0005-0000-0000-00009D020000}"/>
    <cellStyle name="Comma 4 2 3 3 2" xfId="624" xr:uid="{00000000-0005-0000-0000-00009E020000}"/>
    <cellStyle name="Comma 4 2 3 4" xfId="625" xr:uid="{00000000-0005-0000-0000-00009F020000}"/>
    <cellStyle name="Comma 4 2 4" xfId="626" xr:uid="{00000000-0005-0000-0000-0000A0020000}"/>
    <cellStyle name="Comma 4 2 4 2" xfId="627" xr:uid="{00000000-0005-0000-0000-0000A1020000}"/>
    <cellStyle name="Comma 4 2 4 2 2" xfId="628" xr:uid="{00000000-0005-0000-0000-0000A2020000}"/>
    <cellStyle name="Comma 4 2 4 3" xfId="629" xr:uid="{00000000-0005-0000-0000-0000A3020000}"/>
    <cellStyle name="Comma 4 2 5" xfId="630" xr:uid="{00000000-0005-0000-0000-0000A4020000}"/>
    <cellStyle name="Comma 4 2 5 2" xfId="631" xr:uid="{00000000-0005-0000-0000-0000A5020000}"/>
    <cellStyle name="Comma 4 2 6" xfId="632" xr:uid="{00000000-0005-0000-0000-0000A6020000}"/>
    <cellStyle name="Comma 4 3" xfId="633" xr:uid="{00000000-0005-0000-0000-0000A7020000}"/>
    <cellStyle name="Comma 4 3 2" xfId="634" xr:uid="{00000000-0005-0000-0000-0000A8020000}"/>
    <cellStyle name="Comma 4 3 2 2" xfId="635" xr:uid="{00000000-0005-0000-0000-0000A9020000}"/>
    <cellStyle name="Comma 4 3 2 2 2" xfId="636" xr:uid="{00000000-0005-0000-0000-0000AA020000}"/>
    <cellStyle name="Comma 4 3 2 2 2 2" xfId="637" xr:uid="{00000000-0005-0000-0000-0000AB020000}"/>
    <cellStyle name="Comma 4 3 2 2 3" xfId="638" xr:uid="{00000000-0005-0000-0000-0000AC020000}"/>
    <cellStyle name="Comma 4 3 2 3" xfId="639" xr:uid="{00000000-0005-0000-0000-0000AD020000}"/>
    <cellStyle name="Comma 4 3 2 3 2" xfId="640" xr:uid="{00000000-0005-0000-0000-0000AE020000}"/>
    <cellStyle name="Comma 4 3 2 4" xfId="641" xr:uid="{00000000-0005-0000-0000-0000AF020000}"/>
    <cellStyle name="Comma 4 3 3" xfId="642" xr:uid="{00000000-0005-0000-0000-0000B0020000}"/>
    <cellStyle name="Comma 4 3 3 2" xfId="643" xr:uid="{00000000-0005-0000-0000-0000B1020000}"/>
    <cellStyle name="Comma 4 3 3 2 2" xfId="644" xr:uid="{00000000-0005-0000-0000-0000B2020000}"/>
    <cellStyle name="Comma 4 3 3 3" xfId="645" xr:uid="{00000000-0005-0000-0000-0000B3020000}"/>
    <cellStyle name="Comma 4 3 4" xfId="646" xr:uid="{00000000-0005-0000-0000-0000B4020000}"/>
    <cellStyle name="Comma 4 3 4 2" xfId="647" xr:uid="{00000000-0005-0000-0000-0000B5020000}"/>
    <cellStyle name="Comma 4 3 5" xfId="648" xr:uid="{00000000-0005-0000-0000-0000B6020000}"/>
    <cellStyle name="Comma 4 4" xfId="649" xr:uid="{00000000-0005-0000-0000-0000B7020000}"/>
    <cellStyle name="Comma 4 4 2" xfId="650" xr:uid="{00000000-0005-0000-0000-0000B8020000}"/>
    <cellStyle name="Comma 4 4 2 2" xfId="651" xr:uid="{00000000-0005-0000-0000-0000B9020000}"/>
    <cellStyle name="Comma 4 4 2 2 2" xfId="652" xr:uid="{00000000-0005-0000-0000-0000BA020000}"/>
    <cellStyle name="Comma 4 4 2 2 2 2" xfId="653" xr:uid="{00000000-0005-0000-0000-0000BB020000}"/>
    <cellStyle name="Comma 4 4 2 2 3" xfId="654" xr:uid="{00000000-0005-0000-0000-0000BC020000}"/>
    <cellStyle name="Comma 4 4 2 3" xfId="655" xr:uid="{00000000-0005-0000-0000-0000BD020000}"/>
    <cellStyle name="Comma 4 4 2 3 2" xfId="656" xr:uid="{00000000-0005-0000-0000-0000BE020000}"/>
    <cellStyle name="Comma 4 4 2 4" xfId="657" xr:uid="{00000000-0005-0000-0000-0000BF020000}"/>
    <cellStyle name="Comma 4 4 3" xfId="658" xr:uid="{00000000-0005-0000-0000-0000C0020000}"/>
    <cellStyle name="Comma 4 4 3 2" xfId="659" xr:uid="{00000000-0005-0000-0000-0000C1020000}"/>
    <cellStyle name="Comma 4 4 3 2 2" xfId="660" xr:uid="{00000000-0005-0000-0000-0000C2020000}"/>
    <cellStyle name="Comma 4 4 3 3" xfId="661" xr:uid="{00000000-0005-0000-0000-0000C3020000}"/>
    <cellStyle name="Comma 4 4 4" xfId="662" xr:uid="{00000000-0005-0000-0000-0000C4020000}"/>
    <cellStyle name="Comma 4 4 4 2" xfId="663" xr:uid="{00000000-0005-0000-0000-0000C5020000}"/>
    <cellStyle name="Comma 4 4 5" xfId="664" xr:uid="{00000000-0005-0000-0000-0000C6020000}"/>
    <cellStyle name="Comma 4 5" xfId="665" xr:uid="{00000000-0005-0000-0000-0000C7020000}"/>
    <cellStyle name="Comma 4 6" xfId="666" xr:uid="{00000000-0005-0000-0000-0000C8020000}"/>
    <cellStyle name="Comma 4 6 2" xfId="667" xr:uid="{00000000-0005-0000-0000-0000C9020000}"/>
    <cellStyle name="Comma 4 6 2 2" xfId="668" xr:uid="{00000000-0005-0000-0000-0000CA020000}"/>
    <cellStyle name="Comma 4 6 2 2 2" xfId="669" xr:uid="{00000000-0005-0000-0000-0000CB020000}"/>
    <cellStyle name="Comma 4 6 2 3" xfId="670" xr:uid="{00000000-0005-0000-0000-0000CC020000}"/>
    <cellStyle name="Comma 4 6 3" xfId="671" xr:uid="{00000000-0005-0000-0000-0000CD020000}"/>
    <cellStyle name="Comma 4 6 3 2" xfId="672" xr:uid="{00000000-0005-0000-0000-0000CE020000}"/>
    <cellStyle name="Comma 4 6 4" xfId="673" xr:uid="{00000000-0005-0000-0000-0000CF020000}"/>
    <cellStyle name="Comma 4 7" xfId="674" xr:uid="{00000000-0005-0000-0000-0000D0020000}"/>
    <cellStyle name="Comma 4 7 2" xfId="675" xr:uid="{00000000-0005-0000-0000-0000D1020000}"/>
    <cellStyle name="Comma 4 7 2 2" xfId="676" xr:uid="{00000000-0005-0000-0000-0000D2020000}"/>
    <cellStyle name="Comma 4 7 3" xfId="677" xr:uid="{00000000-0005-0000-0000-0000D3020000}"/>
    <cellStyle name="Comma 4 8" xfId="678" xr:uid="{00000000-0005-0000-0000-0000D4020000}"/>
    <cellStyle name="Comma 4 8 2" xfId="679" xr:uid="{00000000-0005-0000-0000-0000D5020000}"/>
    <cellStyle name="Comma 4 9" xfId="680" xr:uid="{00000000-0005-0000-0000-0000D6020000}"/>
    <cellStyle name="Comma 40" xfId="681" xr:uid="{00000000-0005-0000-0000-0000D7020000}"/>
    <cellStyle name="Comma 41" xfId="682" xr:uid="{00000000-0005-0000-0000-0000D8020000}"/>
    <cellStyle name="Comma 42" xfId="683" xr:uid="{00000000-0005-0000-0000-0000D9020000}"/>
    <cellStyle name="Comma 43" xfId="684" xr:uid="{00000000-0005-0000-0000-0000DA020000}"/>
    <cellStyle name="Comma 44" xfId="685" xr:uid="{00000000-0005-0000-0000-0000DB020000}"/>
    <cellStyle name="Comma 49" xfId="686" xr:uid="{00000000-0005-0000-0000-0000DC020000}"/>
    <cellStyle name="Comma 5" xfId="687" xr:uid="{00000000-0005-0000-0000-0000DD020000}"/>
    <cellStyle name="Comma 5 2" xfId="688" xr:uid="{00000000-0005-0000-0000-0000DE020000}"/>
    <cellStyle name="Comma 5 2 2" xfId="689" xr:uid="{00000000-0005-0000-0000-0000DF020000}"/>
    <cellStyle name="Comma 5 2 2 2" xfId="690" xr:uid="{00000000-0005-0000-0000-0000E0020000}"/>
    <cellStyle name="Comma 5 2 2 2 2" xfId="691" xr:uid="{00000000-0005-0000-0000-0000E1020000}"/>
    <cellStyle name="Comma 5 2 2 2 2 2" xfId="692" xr:uid="{00000000-0005-0000-0000-0000E2020000}"/>
    <cellStyle name="Comma 5 2 2 2 3" xfId="693" xr:uid="{00000000-0005-0000-0000-0000E3020000}"/>
    <cellStyle name="Comma 5 2 2 3" xfId="694" xr:uid="{00000000-0005-0000-0000-0000E4020000}"/>
    <cellStyle name="Comma 5 2 2 3 2" xfId="695" xr:uid="{00000000-0005-0000-0000-0000E5020000}"/>
    <cellStyle name="Comma 5 2 2 4" xfId="696" xr:uid="{00000000-0005-0000-0000-0000E6020000}"/>
    <cellStyle name="Comma 5 2 3" xfId="697" xr:uid="{00000000-0005-0000-0000-0000E7020000}"/>
    <cellStyle name="Comma 5 2 3 2" xfId="698" xr:uid="{00000000-0005-0000-0000-0000E8020000}"/>
    <cellStyle name="Comma 5 2 3 2 2" xfId="699" xr:uid="{00000000-0005-0000-0000-0000E9020000}"/>
    <cellStyle name="Comma 5 2 3 3" xfId="700" xr:uid="{00000000-0005-0000-0000-0000EA020000}"/>
    <cellStyle name="Comma 5 2 4" xfId="701" xr:uid="{00000000-0005-0000-0000-0000EB020000}"/>
    <cellStyle name="Comma 5 2 4 2" xfId="702" xr:uid="{00000000-0005-0000-0000-0000EC020000}"/>
    <cellStyle name="Comma 5 2 5" xfId="703" xr:uid="{00000000-0005-0000-0000-0000ED020000}"/>
    <cellStyle name="Comma 5 3" xfId="704" xr:uid="{00000000-0005-0000-0000-0000EE020000}"/>
    <cellStyle name="Comma 5 3 2" xfId="705" xr:uid="{00000000-0005-0000-0000-0000EF020000}"/>
    <cellStyle name="Comma 5 3 2 2" xfId="706" xr:uid="{00000000-0005-0000-0000-0000F0020000}"/>
    <cellStyle name="Comma 5 3 2 2 2" xfId="707" xr:uid="{00000000-0005-0000-0000-0000F1020000}"/>
    <cellStyle name="Comma 5 3 2 3" xfId="708" xr:uid="{00000000-0005-0000-0000-0000F2020000}"/>
    <cellStyle name="Comma 5 3 3" xfId="709" xr:uid="{00000000-0005-0000-0000-0000F3020000}"/>
    <cellStyle name="Comma 5 3 3 2" xfId="710" xr:uid="{00000000-0005-0000-0000-0000F4020000}"/>
    <cellStyle name="Comma 5 3 4" xfId="711" xr:uid="{00000000-0005-0000-0000-0000F5020000}"/>
    <cellStyle name="Comma 5 4" xfId="712" xr:uid="{00000000-0005-0000-0000-0000F6020000}"/>
    <cellStyle name="Comma 5 4 2" xfId="713" xr:uid="{00000000-0005-0000-0000-0000F7020000}"/>
    <cellStyle name="Comma 5 4 2 2" xfId="714" xr:uid="{00000000-0005-0000-0000-0000F8020000}"/>
    <cellStyle name="Comma 5 4 3" xfId="715" xr:uid="{00000000-0005-0000-0000-0000F9020000}"/>
    <cellStyle name="Comma 5 5" xfId="716" xr:uid="{00000000-0005-0000-0000-0000FA020000}"/>
    <cellStyle name="Comma 5 5 2" xfId="717" xr:uid="{00000000-0005-0000-0000-0000FB020000}"/>
    <cellStyle name="Comma 5 6" xfId="718" xr:uid="{00000000-0005-0000-0000-0000FC020000}"/>
    <cellStyle name="Comma 6" xfId="719" xr:uid="{00000000-0005-0000-0000-0000FD020000}"/>
    <cellStyle name="Comma 6 2" xfId="720" xr:uid="{00000000-0005-0000-0000-0000FE020000}"/>
    <cellStyle name="Comma 6 2 2" xfId="721" xr:uid="{00000000-0005-0000-0000-0000FF020000}"/>
    <cellStyle name="Comma 6 2 2 2" xfId="722" xr:uid="{00000000-0005-0000-0000-000000030000}"/>
    <cellStyle name="Comma 6 2 2 2 2" xfId="723" xr:uid="{00000000-0005-0000-0000-000001030000}"/>
    <cellStyle name="Comma 6 2 2 2 2 2" xfId="724" xr:uid="{00000000-0005-0000-0000-000002030000}"/>
    <cellStyle name="Comma 6 2 2 2 3" xfId="725" xr:uid="{00000000-0005-0000-0000-000003030000}"/>
    <cellStyle name="Comma 6 2 2 3" xfId="726" xr:uid="{00000000-0005-0000-0000-000004030000}"/>
    <cellStyle name="Comma 6 2 2 3 2" xfId="727" xr:uid="{00000000-0005-0000-0000-000005030000}"/>
    <cellStyle name="Comma 6 2 2 4" xfId="728" xr:uid="{00000000-0005-0000-0000-000006030000}"/>
    <cellStyle name="Comma 6 2 3" xfId="729" xr:uid="{00000000-0005-0000-0000-000007030000}"/>
    <cellStyle name="Comma 6 2 3 2" xfId="730" xr:uid="{00000000-0005-0000-0000-000008030000}"/>
    <cellStyle name="Comma 6 2 3 2 2" xfId="731" xr:uid="{00000000-0005-0000-0000-000009030000}"/>
    <cellStyle name="Comma 6 2 3 3" xfId="732" xr:uid="{00000000-0005-0000-0000-00000A030000}"/>
    <cellStyle name="Comma 6 2 4" xfId="733" xr:uid="{00000000-0005-0000-0000-00000B030000}"/>
    <cellStyle name="Comma 6 2 4 2" xfId="734" xr:uid="{00000000-0005-0000-0000-00000C030000}"/>
    <cellStyle name="Comma 6 2 5" xfId="735" xr:uid="{00000000-0005-0000-0000-00000D030000}"/>
    <cellStyle name="Comma 6 3" xfId="736" xr:uid="{00000000-0005-0000-0000-00000E030000}"/>
    <cellStyle name="Comma 6 3 2" xfId="737" xr:uid="{00000000-0005-0000-0000-00000F030000}"/>
    <cellStyle name="Comma 6 3 2 2" xfId="738" xr:uid="{00000000-0005-0000-0000-000010030000}"/>
    <cellStyle name="Comma 6 3 2 2 2" xfId="739" xr:uid="{00000000-0005-0000-0000-000011030000}"/>
    <cellStyle name="Comma 6 3 2 3" xfId="740" xr:uid="{00000000-0005-0000-0000-000012030000}"/>
    <cellStyle name="Comma 6 3 3" xfId="741" xr:uid="{00000000-0005-0000-0000-000013030000}"/>
    <cellStyle name="Comma 6 3 3 2" xfId="742" xr:uid="{00000000-0005-0000-0000-000014030000}"/>
    <cellStyle name="Comma 6 3 4" xfId="743" xr:uid="{00000000-0005-0000-0000-000015030000}"/>
    <cellStyle name="Comma 6 4" xfId="744" xr:uid="{00000000-0005-0000-0000-000016030000}"/>
    <cellStyle name="Comma 6 4 2" xfId="745" xr:uid="{00000000-0005-0000-0000-000017030000}"/>
    <cellStyle name="Comma 6 4 2 2" xfId="746" xr:uid="{00000000-0005-0000-0000-000018030000}"/>
    <cellStyle name="Comma 6 4 3" xfId="747" xr:uid="{00000000-0005-0000-0000-000019030000}"/>
    <cellStyle name="Comma 6 5" xfId="748" xr:uid="{00000000-0005-0000-0000-00001A030000}"/>
    <cellStyle name="Comma 6 5 2" xfId="749" xr:uid="{00000000-0005-0000-0000-00001B030000}"/>
    <cellStyle name="Comma 6 6" xfId="750" xr:uid="{00000000-0005-0000-0000-00001C030000}"/>
    <cellStyle name="Comma 7" xfId="751" xr:uid="{00000000-0005-0000-0000-00001D030000}"/>
    <cellStyle name="Comma 7 2" xfId="752" xr:uid="{00000000-0005-0000-0000-00001E030000}"/>
    <cellStyle name="Comma 7 2 2" xfId="753" xr:uid="{00000000-0005-0000-0000-00001F030000}"/>
    <cellStyle name="Comma 7 2 2 2" xfId="754" xr:uid="{00000000-0005-0000-0000-000020030000}"/>
    <cellStyle name="Comma 7 2 2 2 2" xfId="755" xr:uid="{00000000-0005-0000-0000-000021030000}"/>
    <cellStyle name="Comma 7 2 2 2 2 2" xfId="756" xr:uid="{00000000-0005-0000-0000-000022030000}"/>
    <cellStyle name="Comma 7 2 2 2 3" xfId="757" xr:uid="{00000000-0005-0000-0000-000023030000}"/>
    <cellStyle name="Comma 7 2 2 3" xfId="758" xr:uid="{00000000-0005-0000-0000-000024030000}"/>
    <cellStyle name="Comma 7 2 2 3 2" xfId="759" xr:uid="{00000000-0005-0000-0000-000025030000}"/>
    <cellStyle name="Comma 7 2 2 4" xfId="760" xr:uid="{00000000-0005-0000-0000-000026030000}"/>
    <cellStyle name="Comma 7 2 3" xfId="761" xr:uid="{00000000-0005-0000-0000-000027030000}"/>
    <cellStyle name="Comma 7 2 3 2" xfId="762" xr:uid="{00000000-0005-0000-0000-000028030000}"/>
    <cellStyle name="Comma 7 2 3 2 2" xfId="763" xr:uid="{00000000-0005-0000-0000-000029030000}"/>
    <cellStyle name="Comma 7 2 3 3" xfId="764" xr:uid="{00000000-0005-0000-0000-00002A030000}"/>
    <cellStyle name="Comma 7 2 4" xfId="765" xr:uid="{00000000-0005-0000-0000-00002B030000}"/>
    <cellStyle name="Comma 7 2 4 2" xfId="766" xr:uid="{00000000-0005-0000-0000-00002C030000}"/>
    <cellStyle name="Comma 7 2 5" xfId="767" xr:uid="{00000000-0005-0000-0000-00002D030000}"/>
    <cellStyle name="Comma 7 3" xfId="768" xr:uid="{00000000-0005-0000-0000-00002E030000}"/>
    <cellStyle name="Comma 7 3 2" xfId="769" xr:uid="{00000000-0005-0000-0000-00002F030000}"/>
    <cellStyle name="Comma 7 3 2 2" xfId="770" xr:uid="{00000000-0005-0000-0000-000030030000}"/>
    <cellStyle name="Comma 7 3 2 2 2" xfId="771" xr:uid="{00000000-0005-0000-0000-000031030000}"/>
    <cellStyle name="Comma 7 3 2 3" xfId="772" xr:uid="{00000000-0005-0000-0000-000032030000}"/>
    <cellStyle name="Comma 7 3 3" xfId="773" xr:uid="{00000000-0005-0000-0000-000033030000}"/>
    <cellStyle name="Comma 7 3 3 2" xfId="774" xr:uid="{00000000-0005-0000-0000-000034030000}"/>
    <cellStyle name="Comma 7 3 4" xfId="775" xr:uid="{00000000-0005-0000-0000-000035030000}"/>
    <cellStyle name="Comma 7 4" xfId="776" xr:uid="{00000000-0005-0000-0000-000036030000}"/>
    <cellStyle name="Comma 7 4 2" xfId="777" xr:uid="{00000000-0005-0000-0000-000037030000}"/>
    <cellStyle name="Comma 7 4 2 2" xfId="778" xr:uid="{00000000-0005-0000-0000-000038030000}"/>
    <cellStyle name="Comma 7 4 3" xfId="779" xr:uid="{00000000-0005-0000-0000-000039030000}"/>
    <cellStyle name="Comma 7 5" xfId="780" xr:uid="{00000000-0005-0000-0000-00003A030000}"/>
    <cellStyle name="Comma 7 5 2" xfId="781" xr:uid="{00000000-0005-0000-0000-00003B030000}"/>
    <cellStyle name="Comma 7 6" xfId="782" xr:uid="{00000000-0005-0000-0000-00003C030000}"/>
    <cellStyle name="Comma 8" xfId="783" xr:uid="{00000000-0005-0000-0000-00003D030000}"/>
    <cellStyle name="Comma 8 2" xfId="784" xr:uid="{00000000-0005-0000-0000-00003E030000}"/>
    <cellStyle name="Comma 8 2 2" xfId="785" xr:uid="{00000000-0005-0000-0000-00003F030000}"/>
    <cellStyle name="Comma 8 2 2 2" xfId="786" xr:uid="{00000000-0005-0000-0000-000040030000}"/>
    <cellStyle name="Comma 8 2 2 2 2" xfId="787" xr:uid="{00000000-0005-0000-0000-000041030000}"/>
    <cellStyle name="Comma 8 2 2 3" xfId="788" xr:uid="{00000000-0005-0000-0000-000042030000}"/>
    <cellStyle name="Comma 8 2 3" xfId="789" xr:uid="{00000000-0005-0000-0000-000043030000}"/>
    <cellStyle name="Comma 8 2 3 2" xfId="790" xr:uid="{00000000-0005-0000-0000-000044030000}"/>
    <cellStyle name="Comma 8 2 4" xfId="791" xr:uid="{00000000-0005-0000-0000-000045030000}"/>
    <cellStyle name="Comma 8 3" xfId="792" xr:uid="{00000000-0005-0000-0000-000046030000}"/>
    <cellStyle name="Comma 8 3 2" xfId="793" xr:uid="{00000000-0005-0000-0000-000047030000}"/>
    <cellStyle name="Comma 8 3 2 2" xfId="794" xr:uid="{00000000-0005-0000-0000-000048030000}"/>
    <cellStyle name="Comma 8 3 3" xfId="795" xr:uid="{00000000-0005-0000-0000-000049030000}"/>
    <cellStyle name="Comma 8 4" xfId="796" xr:uid="{00000000-0005-0000-0000-00004A030000}"/>
    <cellStyle name="Comma 8 4 2" xfId="797" xr:uid="{00000000-0005-0000-0000-00004B030000}"/>
    <cellStyle name="Comma 8 5" xfId="798" xr:uid="{00000000-0005-0000-0000-00004C030000}"/>
    <cellStyle name="Comma 9" xfId="799" xr:uid="{00000000-0005-0000-0000-00004D030000}"/>
    <cellStyle name="Comma 9 2" xfId="800" xr:uid="{00000000-0005-0000-0000-00004E030000}"/>
    <cellStyle name="Comma 9 2 2" xfId="801" xr:uid="{00000000-0005-0000-0000-00004F030000}"/>
    <cellStyle name="Comma 9 2 2 2" xfId="802" xr:uid="{00000000-0005-0000-0000-000050030000}"/>
    <cellStyle name="Comma 9 2 2 2 2" xfId="803" xr:uid="{00000000-0005-0000-0000-000051030000}"/>
    <cellStyle name="Comma 9 2 2 3" xfId="804" xr:uid="{00000000-0005-0000-0000-000052030000}"/>
    <cellStyle name="Comma 9 2 3" xfId="805" xr:uid="{00000000-0005-0000-0000-000053030000}"/>
    <cellStyle name="Comma 9 2 3 2" xfId="806" xr:uid="{00000000-0005-0000-0000-000054030000}"/>
    <cellStyle name="Comma 9 2 4" xfId="807" xr:uid="{00000000-0005-0000-0000-000055030000}"/>
    <cellStyle name="Comma 9 3" xfId="808" xr:uid="{00000000-0005-0000-0000-000056030000}"/>
    <cellStyle name="Comma 9 3 2" xfId="809" xr:uid="{00000000-0005-0000-0000-000057030000}"/>
    <cellStyle name="Comma 9 3 2 2" xfId="810" xr:uid="{00000000-0005-0000-0000-000058030000}"/>
    <cellStyle name="Comma 9 3 3" xfId="811" xr:uid="{00000000-0005-0000-0000-000059030000}"/>
    <cellStyle name="Comma 9 4" xfId="812" xr:uid="{00000000-0005-0000-0000-00005A030000}"/>
    <cellStyle name="Comma 9 4 2" xfId="813" xr:uid="{00000000-0005-0000-0000-00005B030000}"/>
    <cellStyle name="Comma 9 5" xfId="814" xr:uid="{00000000-0005-0000-0000-00005C030000}"/>
    <cellStyle name="comma zerodec" xfId="815" xr:uid="{00000000-0005-0000-0000-00005D030000}"/>
    <cellStyle name="company_title" xfId="816" xr:uid="{00000000-0005-0000-0000-00005E030000}"/>
    <cellStyle name="Currency [00]" xfId="817" xr:uid="{00000000-0005-0000-0000-00005F030000}"/>
    <cellStyle name="Currency 2" xfId="818" xr:uid="{00000000-0005-0000-0000-000060030000}"/>
    <cellStyle name="Currency 2 2" xfId="819" xr:uid="{00000000-0005-0000-0000-000061030000}"/>
    <cellStyle name="Currency 2 2 2" xfId="820" xr:uid="{00000000-0005-0000-0000-000062030000}"/>
    <cellStyle name="Currency 2 2 2 2" xfId="821" xr:uid="{00000000-0005-0000-0000-000063030000}"/>
    <cellStyle name="Currency 2 2 2 2 2" xfId="822" xr:uid="{00000000-0005-0000-0000-000064030000}"/>
    <cellStyle name="Currency 2 2 2 3" xfId="823" xr:uid="{00000000-0005-0000-0000-000065030000}"/>
    <cellStyle name="Currency 2 2 3" xfId="824" xr:uid="{00000000-0005-0000-0000-000066030000}"/>
    <cellStyle name="Currency 2 2 3 2" xfId="825" xr:uid="{00000000-0005-0000-0000-000067030000}"/>
    <cellStyle name="Currency 2 2 4" xfId="826" xr:uid="{00000000-0005-0000-0000-000068030000}"/>
    <cellStyle name="Currency 2 3" xfId="827" xr:uid="{00000000-0005-0000-0000-000069030000}"/>
    <cellStyle name="Currency 2 3 2" xfId="828" xr:uid="{00000000-0005-0000-0000-00006A030000}"/>
    <cellStyle name="Currency 2 3 2 2" xfId="829" xr:uid="{00000000-0005-0000-0000-00006B030000}"/>
    <cellStyle name="Currency 2 3 3" xfId="830" xr:uid="{00000000-0005-0000-0000-00006C030000}"/>
    <cellStyle name="Currency 2 4" xfId="831" xr:uid="{00000000-0005-0000-0000-00006D030000}"/>
    <cellStyle name="Currency 2 4 2" xfId="832" xr:uid="{00000000-0005-0000-0000-00006E030000}"/>
    <cellStyle name="Currency 2 5" xfId="833" xr:uid="{00000000-0005-0000-0000-00006F030000}"/>
    <cellStyle name="Currency1" xfId="834" xr:uid="{00000000-0005-0000-0000-000070030000}"/>
    <cellStyle name="Date" xfId="835" xr:uid="{00000000-0005-0000-0000-000071030000}"/>
    <cellStyle name="Date Short" xfId="836" xr:uid="{00000000-0005-0000-0000-000072030000}"/>
    <cellStyle name="date_format" xfId="837" xr:uid="{00000000-0005-0000-0000-000073030000}"/>
    <cellStyle name="Dollar (zero dec)" xfId="838" xr:uid="{00000000-0005-0000-0000-000074030000}"/>
    <cellStyle name="Enter Currency (0)" xfId="839" xr:uid="{00000000-0005-0000-0000-000075030000}"/>
    <cellStyle name="Enter Currency (2)" xfId="840" xr:uid="{00000000-0005-0000-0000-000076030000}"/>
    <cellStyle name="Enter Units (0)" xfId="841" xr:uid="{00000000-0005-0000-0000-000077030000}"/>
    <cellStyle name="Enter Units (1)" xfId="842" xr:uid="{00000000-0005-0000-0000-000078030000}"/>
    <cellStyle name="Enter Units (2)" xfId="843" xr:uid="{00000000-0005-0000-0000-000079030000}"/>
    <cellStyle name="En-t๊te 1" xfId="844" xr:uid="{00000000-0005-0000-0000-00007A030000}"/>
    <cellStyle name="En-t๊te 2" xfId="845" xr:uid="{00000000-0005-0000-0000-00007B030000}"/>
    <cellStyle name="Financier0" xfId="846" xr:uid="{00000000-0005-0000-0000-00007C030000}"/>
    <cellStyle name="Fixed" xfId="847" xr:uid="{00000000-0005-0000-0000-00007D030000}"/>
    <cellStyle name="Grey" xfId="848" xr:uid="{00000000-0005-0000-0000-00007E030000}"/>
    <cellStyle name="Header1" xfId="849" xr:uid="{00000000-0005-0000-0000-00007F030000}"/>
    <cellStyle name="Header2" xfId="850" xr:uid="{00000000-0005-0000-0000-000080030000}"/>
    <cellStyle name="HEADING1" xfId="851" xr:uid="{00000000-0005-0000-0000-000081030000}"/>
    <cellStyle name="HEADING2" xfId="852" xr:uid="{00000000-0005-0000-0000-000082030000}"/>
    <cellStyle name="Input [yellow]" xfId="853" xr:uid="{00000000-0005-0000-0000-000083030000}"/>
    <cellStyle name="Link Currency (0)" xfId="854" xr:uid="{00000000-0005-0000-0000-000084030000}"/>
    <cellStyle name="Link Currency (2)" xfId="855" xr:uid="{00000000-0005-0000-0000-000085030000}"/>
    <cellStyle name="Link Units (0)" xfId="856" xr:uid="{00000000-0005-0000-0000-000086030000}"/>
    <cellStyle name="Link Units (1)" xfId="857" xr:uid="{00000000-0005-0000-0000-000087030000}"/>
    <cellStyle name="Link Units (2)" xfId="858" xr:uid="{00000000-0005-0000-0000-000088030000}"/>
    <cellStyle name="Milliers [0]_ADMFT1" xfId="859" xr:uid="{00000000-0005-0000-0000-000089030000}"/>
    <cellStyle name="Milliers_ADMFT1" xfId="860" xr:uid="{00000000-0005-0000-0000-00008A030000}"/>
    <cellStyle name="Mon้taire [0]_ADMFT1" xfId="861" xr:uid="{00000000-0005-0000-0000-00008B030000}"/>
    <cellStyle name="Mon้taire_ADMFT1" xfId="862" xr:uid="{00000000-0005-0000-0000-00008C030000}"/>
    <cellStyle name="Mon้taire0" xfId="863" xr:uid="{00000000-0005-0000-0000-00008D030000}"/>
    <cellStyle name="no dec" xfId="864" xr:uid="{00000000-0005-0000-0000-00008E030000}"/>
    <cellStyle name="Normal - Style1" xfId="865" xr:uid="{00000000-0005-0000-0000-00008F030000}"/>
    <cellStyle name="Normal - Style3" xfId="866" xr:uid="{00000000-0005-0000-0000-000090030000}"/>
    <cellStyle name="Normal 10" xfId="867" xr:uid="{00000000-0005-0000-0000-000091030000}"/>
    <cellStyle name="Normal 10 2" xfId="868" xr:uid="{00000000-0005-0000-0000-000092030000}"/>
    <cellStyle name="Normal 10 2 2" xfId="869" xr:uid="{00000000-0005-0000-0000-000093030000}"/>
    <cellStyle name="Normal 11" xfId="870" xr:uid="{00000000-0005-0000-0000-000094030000}"/>
    <cellStyle name="Normal 11 2" xfId="871" xr:uid="{00000000-0005-0000-0000-000095030000}"/>
    <cellStyle name="Normal 12" xfId="872" xr:uid="{00000000-0005-0000-0000-000096030000}"/>
    <cellStyle name="Normal 12 2" xfId="873" xr:uid="{00000000-0005-0000-0000-000097030000}"/>
    <cellStyle name="Normal 13" xfId="874" xr:uid="{00000000-0005-0000-0000-000098030000}"/>
    <cellStyle name="Normal 13 2" xfId="875" xr:uid="{00000000-0005-0000-0000-000099030000}"/>
    <cellStyle name="Normal 14" xfId="876" xr:uid="{00000000-0005-0000-0000-00009A030000}"/>
    <cellStyle name="Normal 14 2" xfId="877" xr:uid="{00000000-0005-0000-0000-00009B030000}"/>
    <cellStyle name="Normal 15" xfId="878" xr:uid="{00000000-0005-0000-0000-00009C030000}"/>
    <cellStyle name="Normal 15 2" xfId="879" xr:uid="{00000000-0005-0000-0000-00009D030000}"/>
    <cellStyle name="Normal 16" xfId="880" xr:uid="{00000000-0005-0000-0000-00009E030000}"/>
    <cellStyle name="Normal 16 2" xfId="881" xr:uid="{00000000-0005-0000-0000-00009F030000}"/>
    <cellStyle name="Normal 17" xfId="882" xr:uid="{00000000-0005-0000-0000-0000A0030000}"/>
    <cellStyle name="Normal 17 2" xfId="883" xr:uid="{00000000-0005-0000-0000-0000A1030000}"/>
    <cellStyle name="Normal 18" xfId="884" xr:uid="{00000000-0005-0000-0000-0000A2030000}"/>
    <cellStyle name="Normal 18 2" xfId="885" xr:uid="{00000000-0005-0000-0000-0000A3030000}"/>
    <cellStyle name="Normal 19" xfId="886" xr:uid="{00000000-0005-0000-0000-0000A4030000}"/>
    <cellStyle name="Normal 19 2" xfId="887" xr:uid="{00000000-0005-0000-0000-0000A5030000}"/>
    <cellStyle name="Normal 2" xfId="888" xr:uid="{00000000-0005-0000-0000-0000A6030000}"/>
    <cellStyle name="Normal 2 2" xfId="889" xr:uid="{00000000-0005-0000-0000-0000A7030000}"/>
    <cellStyle name="Normal 2 2 2" xfId="890" xr:uid="{00000000-0005-0000-0000-0000A8030000}"/>
    <cellStyle name="Normal 2 2 3" xfId="891" xr:uid="{00000000-0005-0000-0000-0000A9030000}"/>
    <cellStyle name="Normal 2 2 4" xfId="892" xr:uid="{00000000-0005-0000-0000-0000AA030000}"/>
    <cellStyle name="Normal 2 3" xfId="893" xr:uid="{00000000-0005-0000-0000-0000AB030000}"/>
    <cellStyle name="Normal 2 4" xfId="894" xr:uid="{00000000-0005-0000-0000-0000AC030000}"/>
    <cellStyle name="Normal 2 5" xfId="895" xr:uid="{00000000-0005-0000-0000-0000AD030000}"/>
    <cellStyle name="Normal 2 6" xfId="896" xr:uid="{00000000-0005-0000-0000-0000AE030000}"/>
    <cellStyle name="Normal 2_BOQ2012+EE" xfId="897" xr:uid="{00000000-0005-0000-0000-0000AF030000}"/>
    <cellStyle name="Normal 20" xfId="898" xr:uid="{00000000-0005-0000-0000-0000B0030000}"/>
    <cellStyle name="Normal 20 2" xfId="899" xr:uid="{00000000-0005-0000-0000-0000B1030000}"/>
    <cellStyle name="Normal 21" xfId="900" xr:uid="{00000000-0005-0000-0000-0000B2030000}"/>
    <cellStyle name="Normal 21 2" xfId="901" xr:uid="{00000000-0005-0000-0000-0000B3030000}"/>
    <cellStyle name="Normal 22" xfId="902" xr:uid="{00000000-0005-0000-0000-0000B4030000}"/>
    <cellStyle name="Normal 22 2" xfId="903" xr:uid="{00000000-0005-0000-0000-0000B5030000}"/>
    <cellStyle name="Normal 23" xfId="904" xr:uid="{00000000-0005-0000-0000-0000B6030000}"/>
    <cellStyle name="Normal 23 2" xfId="905" xr:uid="{00000000-0005-0000-0000-0000B7030000}"/>
    <cellStyle name="Normal 24" xfId="906" xr:uid="{00000000-0005-0000-0000-0000B8030000}"/>
    <cellStyle name="Normal 24 2" xfId="907" xr:uid="{00000000-0005-0000-0000-0000B9030000}"/>
    <cellStyle name="Normal 25" xfId="908" xr:uid="{00000000-0005-0000-0000-0000BA030000}"/>
    <cellStyle name="Normal 25 2" xfId="909" xr:uid="{00000000-0005-0000-0000-0000BB030000}"/>
    <cellStyle name="Normal 26" xfId="910" xr:uid="{00000000-0005-0000-0000-0000BC030000}"/>
    <cellStyle name="Normal 26 2" xfId="911" xr:uid="{00000000-0005-0000-0000-0000BD030000}"/>
    <cellStyle name="Normal 27" xfId="912" xr:uid="{00000000-0005-0000-0000-0000BE030000}"/>
    <cellStyle name="Normal 27 2" xfId="913" xr:uid="{00000000-0005-0000-0000-0000BF030000}"/>
    <cellStyle name="Normal 28" xfId="914" xr:uid="{00000000-0005-0000-0000-0000C0030000}"/>
    <cellStyle name="Normal 28 2" xfId="915" xr:uid="{00000000-0005-0000-0000-0000C1030000}"/>
    <cellStyle name="Normal 29" xfId="916" xr:uid="{00000000-0005-0000-0000-0000C2030000}"/>
    <cellStyle name="Normal 29 2" xfId="917" xr:uid="{00000000-0005-0000-0000-0000C3030000}"/>
    <cellStyle name="Normal 3" xfId="918" xr:uid="{00000000-0005-0000-0000-0000C4030000}"/>
    <cellStyle name="Normal 3 2" xfId="919" xr:uid="{00000000-0005-0000-0000-0000C5030000}"/>
    <cellStyle name="Normal 3 2 2" xfId="920" xr:uid="{00000000-0005-0000-0000-0000C6030000}"/>
    <cellStyle name="Normal 3 2 3" xfId="921" xr:uid="{00000000-0005-0000-0000-0000C7030000}"/>
    <cellStyle name="Normal 3 3" xfId="922" xr:uid="{00000000-0005-0000-0000-0000C8030000}"/>
    <cellStyle name="Normal 3_BOQ - Master" xfId="923" xr:uid="{00000000-0005-0000-0000-0000C9030000}"/>
    <cellStyle name="Normal 30" xfId="924" xr:uid="{00000000-0005-0000-0000-0000CA030000}"/>
    <cellStyle name="Normal 30 2" xfId="925" xr:uid="{00000000-0005-0000-0000-0000CB030000}"/>
    <cellStyle name="Normal 31" xfId="926" xr:uid="{00000000-0005-0000-0000-0000CC030000}"/>
    <cellStyle name="Normal 31 2" xfId="927" xr:uid="{00000000-0005-0000-0000-0000CD030000}"/>
    <cellStyle name="Normal 32" xfId="928" xr:uid="{00000000-0005-0000-0000-0000CE030000}"/>
    <cellStyle name="Normal 32 2" xfId="929" xr:uid="{00000000-0005-0000-0000-0000CF030000}"/>
    <cellStyle name="Normal 33" xfId="930" xr:uid="{00000000-0005-0000-0000-0000D0030000}"/>
    <cellStyle name="Normal 33 2" xfId="931" xr:uid="{00000000-0005-0000-0000-0000D1030000}"/>
    <cellStyle name="Normal 34" xfId="932" xr:uid="{00000000-0005-0000-0000-0000D2030000}"/>
    <cellStyle name="Normal 34 2" xfId="933" xr:uid="{00000000-0005-0000-0000-0000D3030000}"/>
    <cellStyle name="Normal 35" xfId="934" xr:uid="{00000000-0005-0000-0000-0000D4030000}"/>
    <cellStyle name="Normal 35 2" xfId="935" xr:uid="{00000000-0005-0000-0000-0000D5030000}"/>
    <cellStyle name="Normal 36" xfId="936" xr:uid="{00000000-0005-0000-0000-0000D6030000}"/>
    <cellStyle name="Normal 36 2" xfId="937" xr:uid="{00000000-0005-0000-0000-0000D7030000}"/>
    <cellStyle name="Normal 37" xfId="938" xr:uid="{00000000-0005-0000-0000-0000D8030000}"/>
    <cellStyle name="Normal 37 2" xfId="939" xr:uid="{00000000-0005-0000-0000-0000D9030000}"/>
    <cellStyle name="Normal 38" xfId="940" xr:uid="{00000000-0005-0000-0000-0000DA030000}"/>
    <cellStyle name="Normal 38 2" xfId="941" xr:uid="{00000000-0005-0000-0000-0000DB030000}"/>
    <cellStyle name="Normal 39" xfId="942" xr:uid="{00000000-0005-0000-0000-0000DC030000}"/>
    <cellStyle name="Normal 39 2" xfId="943" xr:uid="{00000000-0005-0000-0000-0000DD030000}"/>
    <cellStyle name="Normal 4" xfId="944" xr:uid="{00000000-0005-0000-0000-0000DE030000}"/>
    <cellStyle name="Normal 4 2" xfId="945" xr:uid="{00000000-0005-0000-0000-0000DF030000}"/>
    <cellStyle name="Normal 40" xfId="946" xr:uid="{00000000-0005-0000-0000-0000E0030000}"/>
    <cellStyle name="Normal 40 2" xfId="947" xr:uid="{00000000-0005-0000-0000-0000E1030000}"/>
    <cellStyle name="Normal 41" xfId="948" xr:uid="{00000000-0005-0000-0000-0000E2030000}"/>
    <cellStyle name="Normal 41 2" xfId="949" xr:uid="{00000000-0005-0000-0000-0000E3030000}"/>
    <cellStyle name="Normal 42" xfId="950" xr:uid="{00000000-0005-0000-0000-0000E4030000}"/>
    <cellStyle name="Normal 42 2" xfId="951" xr:uid="{00000000-0005-0000-0000-0000E5030000}"/>
    <cellStyle name="Normal 43" xfId="952" xr:uid="{00000000-0005-0000-0000-0000E6030000}"/>
    <cellStyle name="Normal 43 2" xfId="953" xr:uid="{00000000-0005-0000-0000-0000E7030000}"/>
    <cellStyle name="Normal 44" xfId="954" xr:uid="{00000000-0005-0000-0000-0000E8030000}"/>
    <cellStyle name="Normal 44 2" xfId="955" xr:uid="{00000000-0005-0000-0000-0000E9030000}"/>
    <cellStyle name="Normal 45" xfId="956" xr:uid="{00000000-0005-0000-0000-0000EA030000}"/>
    <cellStyle name="Normal 45 2" xfId="957" xr:uid="{00000000-0005-0000-0000-0000EB030000}"/>
    <cellStyle name="Normal 46" xfId="958" xr:uid="{00000000-0005-0000-0000-0000EC030000}"/>
    <cellStyle name="Normal 47" xfId="959" xr:uid="{00000000-0005-0000-0000-0000ED030000}"/>
    <cellStyle name="Normal 48" xfId="960" xr:uid="{00000000-0005-0000-0000-0000EE030000}"/>
    <cellStyle name="Normal 49" xfId="961" xr:uid="{00000000-0005-0000-0000-0000EF030000}"/>
    <cellStyle name="Normal 5" xfId="962" xr:uid="{00000000-0005-0000-0000-0000F0030000}"/>
    <cellStyle name="Normal 50" xfId="963" xr:uid="{00000000-0005-0000-0000-0000F1030000}"/>
    <cellStyle name="Normal 50 2" xfId="964" xr:uid="{00000000-0005-0000-0000-0000F2030000}"/>
    <cellStyle name="Normal 51" xfId="965" xr:uid="{00000000-0005-0000-0000-0000F3030000}"/>
    <cellStyle name="Normal 6" xfId="966" xr:uid="{00000000-0005-0000-0000-0000F4030000}"/>
    <cellStyle name="Normal 7" xfId="967" xr:uid="{00000000-0005-0000-0000-0000F5030000}"/>
    <cellStyle name="Normal 7 2 2 2" xfId="968" xr:uid="{00000000-0005-0000-0000-0000F6030000}"/>
    <cellStyle name="Normal 7 2 2 2 3" xfId="969" xr:uid="{00000000-0005-0000-0000-0000F7030000}"/>
    <cellStyle name="Normal 7 2 2 3" xfId="970" xr:uid="{00000000-0005-0000-0000-0000F8030000}"/>
    <cellStyle name="Normal 7 3 2" xfId="971" xr:uid="{00000000-0005-0000-0000-0000F9030000}"/>
    <cellStyle name="Normal 7 3 2 3" xfId="972" xr:uid="{00000000-0005-0000-0000-0000FA030000}"/>
    <cellStyle name="Normal 7 3 2 4" xfId="973" xr:uid="{00000000-0005-0000-0000-0000FB030000}"/>
    <cellStyle name="Normal 8" xfId="974" xr:uid="{00000000-0005-0000-0000-0000FC030000}"/>
    <cellStyle name="Normal 8 2" xfId="975" xr:uid="{00000000-0005-0000-0000-0000FD030000}"/>
    <cellStyle name="Normal 9" xfId="976" xr:uid="{00000000-0005-0000-0000-0000FE030000}"/>
    <cellStyle name="Normal 9 2" xfId="977" xr:uid="{00000000-0005-0000-0000-0000FF030000}"/>
    <cellStyle name="Normal_Back up งานโครงสร้าง Parking" xfId="978" xr:uid="{00000000-0005-0000-0000-000000040000}"/>
    <cellStyle name="Normal_Back up งานโครงสร้าง Parking 2" xfId="979" xr:uid="{00000000-0005-0000-0000-000001040000}"/>
    <cellStyle name="Normal_Back up งานโครงสร้าง Parking 2 2" xfId="980" xr:uid="{00000000-0005-0000-0000-000002040000}"/>
    <cellStyle name="Normal_BOQกลุ่มงานST CV_030949" xfId="981" xr:uid="{00000000-0005-0000-0000-000003040000}"/>
    <cellStyle name="Normal_BOQกลุ่มงานST CV_030949 2 2" xfId="982" xr:uid="{00000000-0005-0000-0000-000004040000}"/>
    <cellStyle name="ParaBirimi [0]_RESULTS" xfId="983" xr:uid="{00000000-0005-0000-0000-000005040000}"/>
    <cellStyle name="ParaBirimi_RESULTS" xfId="984" xr:uid="{00000000-0005-0000-0000-000006040000}"/>
    <cellStyle name="Percent [0]" xfId="985" xr:uid="{00000000-0005-0000-0000-000007040000}"/>
    <cellStyle name="Percent [00]" xfId="986" xr:uid="{00000000-0005-0000-0000-000008040000}"/>
    <cellStyle name="Percent [2]" xfId="987" xr:uid="{00000000-0005-0000-0000-000009040000}"/>
    <cellStyle name="Percent 10" xfId="988" xr:uid="{00000000-0005-0000-0000-00000A040000}"/>
    <cellStyle name="Percent 10 2" xfId="989" xr:uid="{00000000-0005-0000-0000-00000B040000}"/>
    <cellStyle name="Percent 11" xfId="990" xr:uid="{00000000-0005-0000-0000-00000C040000}"/>
    <cellStyle name="Percent 12" xfId="991" xr:uid="{00000000-0005-0000-0000-00000D040000}"/>
    <cellStyle name="Percent 13" xfId="992" xr:uid="{00000000-0005-0000-0000-00000E040000}"/>
    <cellStyle name="Percent 14" xfId="993" xr:uid="{00000000-0005-0000-0000-00000F040000}"/>
    <cellStyle name="Percent 2" xfId="994" xr:uid="{00000000-0005-0000-0000-000010040000}"/>
    <cellStyle name="Percent 2 2" xfId="995" xr:uid="{00000000-0005-0000-0000-000011040000}"/>
    <cellStyle name="Percent 2 3" xfId="996" xr:uid="{00000000-0005-0000-0000-000012040000}"/>
    <cellStyle name="Percent 2 4" xfId="997" xr:uid="{00000000-0005-0000-0000-000013040000}"/>
    <cellStyle name="Percent 3" xfId="998" xr:uid="{00000000-0005-0000-0000-000014040000}"/>
    <cellStyle name="Percent 3 2" xfId="999" xr:uid="{00000000-0005-0000-0000-000015040000}"/>
    <cellStyle name="Percent 4" xfId="1000" xr:uid="{00000000-0005-0000-0000-000016040000}"/>
    <cellStyle name="Percent 4 2" xfId="1001" xr:uid="{00000000-0005-0000-0000-000017040000}"/>
    <cellStyle name="Percent 5" xfId="1002" xr:uid="{00000000-0005-0000-0000-000018040000}"/>
    <cellStyle name="Percent 6" xfId="1003" xr:uid="{00000000-0005-0000-0000-000019040000}"/>
    <cellStyle name="Percent 7" xfId="1004" xr:uid="{00000000-0005-0000-0000-00001A040000}"/>
    <cellStyle name="Percent 7 2" xfId="1005" xr:uid="{00000000-0005-0000-0000-00001B040000}"/>
    <cellStyle name="Percent 8" xfId="1006" xr:uid="{00000000-0005-0000-0000-00001C040000}"/>
    <cellStyle name="Percent 8 2" xfId="1007" xr:uid="{00000000-0005-0000-0000-00001D040000}"/>
    <cellStyle name="Percent 9" xfId="1008" xr:uid="{00000000-0005-0000-0000-00001E040000}"/>
    <cellStyle name="Percent 9 2" xfId="1009" xr:uid="{00000000-0005-0000-0000-00001F040000}"/>
    <cellStyle name="Pourcentage_TEMPTRAN" xfId="1010" xr:uid="{00000000-0005-0000-0000-000020040000}"/>
    <cellStyle name="PrePop Currency (0)" xfId="1011" xr:uid="{00000000-0005-0000-0000-000021040000}"/>
    <cellStyle name="PrePop Currency (2)" xfId="1012" xr:uid="{00000000-0005-0000-0000-000022040000}"/>
    <cellStyle name="PrePop Units (0)" xfId="1013" xr:uid="{00000000-0005-0000-0000-000023040000}"/>
    <cellStyle name="PrePop Units (1)" xfId="1014" xr:uid="{00000000-0005-0000-0000-000024040000}"/>
    <cellStyle name="PrePop Units (2)" xfId="1015" xr:uid="{00000000-0005-0000-0000-000025040000}"/>
    <cellStyle name="Qt้ calcul้es" xfId="1016" xr:uid="{00000000-0005-0000-0000-000026040000}"/>
    <cellStyle name="QT้ entr้es" xfId="1017" xr:uid="{00000000-0005-0000-0000-000027040000}"/>
    <cellStyle name="report_title" xfId="1018" xr:uid="{00000000-0005-0000-0000-000028040000}"/>
    <cellStyle name="Style 1" xfId="1019" xr:uid="{00000000-0005-0000-0000-000029040000}"/>
    <cellStyle name="Style 1 2" xfId="1020" xr:uid="{00000000-0005-0000-0000-00002A040000}"/>
    <cellStyle name="Style 1 3" xfId="1021" xr:uid="{00000000-0005-0000-0000-00002B040000}"/>
    <cellStyle name="Style 1 3 2" xfId="1022" xr:uid="{00000000-0005-0000-0000-00002C040000}"/>
    <cellStyle name="Style 1 4" xfId="1023" xr:uid="{00000000-0005-0000-0000-00002D040000}"/>
    <cellStyle name="Text Indent A" xfId="1024" xr:uid="{00000000-0005-0000-0000-00002E040000}"/>
    <cellStyle name="Text Indent B" xfId="1025" xr:uid="{00000000-0005-0000-0000-00002F040000}"/>
    <cellStyle name="Text Indent C" xfId="1026" xr:uid="{00000000-0005-0000-0000-000030040000}"/>
    <cellStyle name="TMS 24 - Style7" xfId="1027" xr:uid="{00000000-0005-0000-0000-000031040000}"/>
    <cellStyle name="Virg? [0]_RESULTS" xfId="1028" xr:uid="{00000000-0005-0000-0000-000032040000}"/>
    <cellStyle name="Virg?_RESULTS" xfId="1029" xr:uid="{00000000-0005-0000-0000-000033040000}"/>
    <cellStyle name="Virgule fixe" xfId="1030" xr:uid="{00000000-0005-0000-0000-000034040000}"/>
    <cellStyle name="เครื่องหมายจุลภาค 10" xfId="1031" xr:uid="{00000000-0005-0000-0000-000035040000}"/>
    <cellStyle name="เครื่องหมายจุลภาค 10 2" xfId="1032" xr:uid="{00000000-0005-0000-0000-000036040000}"/>
    <cellStyle name="เครื่องหมายจุลภาค 10 2 2" xfId="1033" xr:uid="{00000000-0005-0000-0000-000037040000}"/>
    <cellStyle name="เครื่องหมายจุลภาค 10 2 2 2" xfId="1034" xr:uid="{00000000-0005-0000-0000-000038040000}"/>
    <cellStyle name="เครื่องหมายจุลภาค 10 2 2 2 2" xfId="1035" xr:uid="{00000000-0005-0000-0000-000039040000}"/>
    <cellStyle name="เครื่องหมายจุลภาค 10 2 2 2 2 2" xfId="1036" xr:uid="{00000000-0005-0000-0000-00003A040000}"/>
    <cellStyle name="เครื่องหมายจุลภาค 10 2 2 2 3" xfId="1037" xr:uid="{00000000-0005-0000-0000-00003B040000}"/>
    <cellStyle name="เครื่องหมายจุลภาค 10 2 2 3" xfId="1038" xr:uid="{00000000-0005-0000-0000-00003C040000}"/>
    <cellStyle name="เครื่องหมายจุลภาค 10 2 2 3 2" xfId="1039" xr:uid="{00000000-0005-0000-0000-00003D040000}"/>
    <cellStyle name="เครื่องหมายจุลภาค 10 2 2 4" xfId="1040" xr:uid="{00000000-0005-0000-0000-00003E040000}"/>
    <cellStyle name="เครื่องหมายจุลภาค 10 2 3" xfId="1041" xr:uid="{00000000-0005-0000-0000-00003F040000}"/>
    <cellStyle name="เครื่องหมายจุลภาค 10 2 3 2" xfId="1042" xr:uid="{00000000-0005-0000-0000-000040040000}"/>
    <cellStyle name="เครื่องหมายจุลภาค 10 2 3 2 2" xfId="1043" xr:uid="{00000000-0005-0000-0000-000041040000}"/>
    <cellStyle name="เครื่องหมายจุลภาค 10 2 3 3" xfId="1044" xr:uid="{00000000-0005-0000-0000-000042040000}"/>
    <cellStyle name="เครื่องหมายจุลภาค 10 2 4" xfId="1045" xr:uid="{00000000-0005-0000-0000-000043040000}"/>
    <cellStyle name="เครื่องหมายจุลภาค 10 2 4 2" xfId="1046" xr:uid="{00000000-0005-0000-0000-000044040000}"/>
    <cellStyle name="เครื่องหมายจุลภาค 10 2 5" xfId="1047" xr:uid="{00000000-0005-0000-0000-000045040000}"/>
    <cellStyle name="เครื่องหมายจุลภาค 10 3" xfId="1048" xr:uid="{00000000-0005-0000-0000-000046040000}"/>
    <cellStyle name="เครื่องหมายจุลภาค 10 3 2" xfId="1049" xr:uid="{00000000-0005-0000-0000-000047040000}"/>
    <cellStyle name="เครื่องหมายจุลภาค 10 3 2 2" xfId="1050" xr:uid="{00000000-0005-0000-0000-000048040000}"/>
    <cellStyle name="เครื่องหมายจุลภาค 10 3 2 2 2" xfId="1051" xr:uid="{00000000-0005-0000-0000-000049040000}"/>
    <cellStyle name="เครื่องหมายจุลภาค 10 3 2 3" xfId="1052" xr:uid="{00000000-0005-0000-0000-00004A040000}"/>
    <cellStyle name="เครื่องหมายจุลภาค 10 3 3" xfId="1053" xr:uid="{00000000-0005-0000-0000-00004B040000}"/>
    <cellStyle name="เครื่องหมายจุลภาค 10 3 3 2" xfId="1054" xr:uid="{00000000-0005-0000-0000-00004C040000}"/>
    <cellStyle name="เครื่องหมายจุลภาค 10 3 4" xfId="1055" xr:uid="{00000000-0005-0000-0000-00004D040000}"/>
    <cellStyle name="เครื่องหมายจุลภาค 10 4" xfId="1056" xr:uid="{00000000-0005-0000-0000-00004E040000}"/>
    <cellStyle name="เครื่องหมายจุลภาค 10 4 2" xfId="1057" xr:uid="{00000000-0005-0000-0000-00004F040000}"/>
    <cellStyle name="เครื่องหมายจุลภาค 10 4 2 2" xfId="1058" xr:uid="{00000000-0005-0000-0000-000050040000}"/>
    <cellStyle name="เครื่องหมายจุลภาค 10 4 3" xfId="1059" xr:uid="{00000000-0005-0000-0000-000051040000}"/>
    <cellStyle name="เครื่องหมายจุลภาค 10 5" xfId="1060" xr:uid="{00000000-0005-0000-0000-000052040000}"/>
    <cellStyle name="เครื่องหมายจุลภาค 10 5 2" xfId="1061" xr:uid="{00000000-0005-0000-0000-000053040000}"/>
    <cellStyle name="เครื่องหมายจุลภาค 10 6" xfId="1062" xr:uid="{00000000-0005-0000-0000-000054040000}"/>
    <cellStyle name="เครื่องหมายจุลภาค 11 2" xfId="1063" xr:uid="{00000000-0005-0000-0000-000055040000}"/>
    <cellStyle name="เครื่องหมายจุลภาค 11 2 2" xfId="1064" xr:uid="{00000000-0005-0000-0000-000056040000}"/>
    <cellStyle name="เครื่องหมายจุลภาค 11 2 2 2" xfId="1065" xr:uid="{00000000-0005-0000-0000-000057040000}"/>
    <cellStyle name="เครื่องหมายจุลภาค 11 2 2 2 2" xfId="1066" xr:uid="{00000000-0005-0000-0000-000058040000}"/>
    <cellStyle name="เครื่องหมายจุลภาค 11 2 2 2 2 2" xfId="1067" xr:uid="{00000000-0005-0000-0000-000059040000}"/>
    <cellStyle name="เครื่องหมายจุลภาค 11 2 2 2 3" xfId="1068" xr:uid="{00000000-0005-0000-0000-00005A040000}"/>
    <cellStyle name="เครื่องหมายจุลภาค 11 2 2 3" xfId="1069" xr:uid="{00000000-0005-0000-0000-00005B040000}"/>
    <cellStyle name="เครื่องหมายจุลภาค 11 2 2 3 2" xfId="1070" xr:uid="{00000000-0005-0000-0000-00005C040000}"/>
    <cellStyle name="เครื่องหมายจุลภาค 11 2 2 4" xfId="1071" xr:uid="{00000000-0005-0000-0000-00005D040000}"/>
    <cellStyle name="เครื่องหมายจุลภาค 11 2 3" xfId="1072" xr:uid="{00000000-0005-0000-0000-00005E040000}"/>
    <cellStyle name="เครื่องหมายจุลภาค 11 2 3 2" xfId="1073" xr:uid="{00000000-0005-0000-0000-00005F040000}"/>
    <cellStyle name="เครื่องหมายจุลภาค 11 2 3 2 2" xfId="1074" xr:uid="{00000000-0005-0000-0000-000060040000}"/>
    <cellStyle name="เครื่องหมายจุลภาค 11 2 3 3" xfId="1075" xr:uid="{00000000-0005-0000-0000-000061040000}"/>
    <cellStyle name="เครื่องหมายจุลภาค 11 2 4" xfId="1076" xr:uid="{00000000-0005-0000-0000-000062040000}"/>
    <cellStyle name="เครื่องหมายจุลภาค 11 2 4 2" xfId="1077" xr:uid="{00000000-0005-0000-0000-000063040000}"/>
    <cellStyle name="เครื่องหมายจุลภาค 11 2 5" xfId="1078" xr:uid="{00000000-0005-0000-0000-000064040000}"/>
    <cellStyle name="เครื่องหมายจุลภาค 12" xfId="1079" xr:uid="{00000000-0005-0000-0000-000065040000}"/>
    <cellStyle name="เครื่องหมายจุลภาค 12 2" xfId="1080" xr:uid="{00000000-0005-0000-0000-000066040000}"/>
    <cellStyle name="เครื่องหมายจุลภาค 12 2 2" xfId="1081" xr:uid="{00000000-0005-0000-0000-000067040000}"/>
    <cellStyle name="เครื่องหมายจุลภาค 12 2 2 2" xfId="1082" xr:uid="{00000000-0005-0000-0000-000068040000}"/>
    <cellStyle name="เครื่องหมายจุลภาค 12 2 2 2 2" xfId="1083" xr:uid="{00000000-0005-0000-0000-000069040000}"/>
    <cellStyle name="เครื่องหมายจุลภาค 12 2 2 3" xfId="1084" xr:uid="{00000000-0005-0000-0000-00006A040000}"/>
    <cellStyle name="เครื่องหมายจุลภาค 12 2 3" xfId="1085" xr:uid="{00000000-0005-0000-0000-00006B040000}"/>
    <cellStyle name="เครื่องหมายจุลภาค 12 2 3 2" xfId="1086" xr:uid="{00000000-0005-0000-0000-00006C040000}"/>
    <cellStyle name="เครื่องหมายจุลภาค 12 2 4" xfId="1087" xr:uid="{00000000-0005-0000-0000-00006D040000}"/>
    <cellStyle name="เครื่องหมายจุลภาค 12 3" xfId="1088" xr:uid="{00000000-0005-0000-0000-00006E040000}"/>
    <cellStyle name="เครื่องหมายจุลภาค 12 3 2" xfId="1089" xr:uid="{00000000-0005-0000-0000-00006F040000}"/>
    <cellStyle name="เครื่องหมายจุลภาค 12 3 2 2" xfId="1090" xr:uid="{00000000-0005-0000-0000-000070040000}"/>
    <cellStyle name="เครื่องหมายจุลภาค 12 3 3" xfId="1091" xr:uid="{00000000-0005-0000-0000-000071040000}"/>
    <cellStyle name="เครื่องหมายจุลภาค 12 4" xfId="1092" xr:uid="{00000000-0005-0000-0000-000072040000}"/>
    <cellStyle name="เครื่องหมายจุลภาค 12 4 2" xfId="1093" xr:uid="{00000000-0005-0000-0000-000073040000}"/>
    <cellStyle name="เครื่องหมายจุลภาค 12 5" xfId="1094" xr:uid="{00000000-0005-0000-0000-000074040000}"/>
    <cellStyle name="เครื่องหมายจุลภาค 13" xfId="1095" xr:uid="{00000000-0005-0000-0000-000075040000}"/>
    <cellStyle name="เครื่องหมายจุลภาค 2" xfId="1096" xr:uid="{00000000-0005-0000-0000-000076040000}"/>
    <cellStyle name="เครื่องหมายจุลภาค 2 10 2" xfId="1097" xr:uid="{00000000-0005-0000-0000-000077040000}"/>
    <cellStyle name="เครื่องหมายจุลภาค 2 10 2 2" xfId="1098" xr:uid="{00000000-0005-0000-0000-000078040000}"/>
    <cellStyle name="เครื่องหมายจุลภาค 2 10 2 2 2" xfId="1099" xr:uid="{00000000-0005-0000-0000-000079040000}"/>
    <cellStyle name="เครื่องหมายจุลภาค 2 10 2 2 2 2" xfId="1100" xr:uid="{00000000-0005-0000-0000-00007A040000}"/>
    <cellStyle name="เครื่องหมายจุลภาค 2 10 2 2 2 2 2" xfId="1101" xr:uid="{00000000-0005-0000-0000-00007B040000}"/>
    <cellStyle name="เครื่องหมายจุลภาค 2 10 2 2 2 3" xfId="1102" xr:uid="{00000000-0005-0000-0000-00007C040000}"/>
    <cellStyle name="เครื่องหมายจุลภาค 2 10 2 2 3" xfId="1103" xr:uid="{00000000-0005-0000-0000-00007D040000}"/>
    <cellStyle name="เครื่องหมายจุลภาค 2 10 2 2 3 2" xfId="1104" xr:uid="{00000000-0005-0000-0000-00007E040000}"/>
    <cellStyle name="เครื่องหมายจุลภาค 2 10 2 2 4" xfId="1105" xr:uid="{00000000-0005-0000-0000-00007F040000}"/>
    <cellStyle name="เครื่องหมายจุลภาค 2 10 2 3" xfId="1106" xr:uid="{00000000-0005-0000-0000-000080040000}"/>
    <cellStyle name="เครื่องหมายจุลภาค 2 10 2 3 2" xfId="1107" xr:uid="{00000000-0005-0000-0000-000081040000}"/>
    <cellStyle name="เครื่องหมายจุลภาค 2 10 2 3 2 2" xfId="1108" xr:uid="{00000000-0005-0000-0000-000082040000}"/>
    <cellStyle name="เครื่องหมายจุลภาค 2 10 2 3 3" xfId="1109" xr:uid="{00000000-0005-0000-0000-000083040000}"/>
    <cellStyle name="เครื่องหมายจุลภาค 2 10 2 4" xfId="1110" xr:uid="{00000000-0005-0000-0000-000084040000}"/>
    <cellStyle name="เครื่องหมายจุลภาค 2 10 2 4 2" xfId="1111" xr:uid="{00000000-0005-0000-0000-000085040000}"/>
    <cellStyle name="เครื่องหมายจุลภาค 2 10 2 5" xfId="1112" xr:uid="{00000000-0005-0000-0000-000086040000}"/>
    <cellStyle name="เครื่องหมายจุลภาค 2 2" xfId="1113" xr:uid="{00000000-0005-0000-0000-000087040000}"/>
    <cellStyle name="เครื่องหมายจุลภาค 2 2 2" xfId="1114" xr:uid="{00000000-0005-0000-0000-000088040000}"/>
    <cellStyle name="เครื่องหมายจุลภาค 2 2 2 2" xfId="1115" xr:uid="{00000000-0005-0000-0000-000089040000}"/>
    <cellStyle name="เครื่องหมายจุลภาค 2 2 2 2 2" xfId="1116" xr:uid="{00000000-0005-0000-0000-00008A040000}"/>
    <cellStyle name="เครื่องหมายจุลภาค 2 2 2 2 2 2" xfId="1117" xr:uid="{00000000-0005-0000-0000-00008B040000}"/>
    <cellStyle name="เครื่องหมายจุลภาค 2 2 2 2 3" xfId="1118" xr:uid="{00000000-0005-0000-0000-00008C040000}"/>
    <cellStyle name="เครื่องหมายจุลภาค 2 2 2 3" xfId="1119" xr:uid="{00000000-0005-0000-0000-00008D040000}"/>
    <cellStyle name="เครื่องหมายจุลภาค 2 2 2 3 2" xfId="1120" xr:uid="{00000000-0005-0000-0000-00008E040000}"/>
    <cellStyle name="เครื่องหมายจุลภาค 2 2 2 4" xfId="1121" xr:uid="{00000000-0005-0000-0000-00008F040000}"/>
    <cellStyle name="เครื่องหมายจุลภาค 2 2 3" xfId="1122" xr:uid="{00000000-0005-0000-0000-000090040000}"/>
    <cellStyle name="เครื่องหมายจุลภาค 2 2 3 2" xfId="1123" xr:uid="{00000000-0005-0000-0000-000091040000}"/>
    <cellStyle name="เครื่องหมายจุลภาค 2 2 3 2 2" xfId="1124" xr:uid="{00000000-0005-0000-0000-000092040000}"/>
    <cellStyle name="เครื่องหมายจุลภาค 2 2 3 3" xfId="1125" xr:uid="{00000000-0005-0000-0000-000093040000}"/>
    <cellStyle name="เครื่องหมายจุลภาค 2 2 4" xfId="1126" xr:uid="{00000000-0005-0000-0000-000094040000}"/>
    <cellStyle name="เครื่องหมายจุลภาค 2 2 4 2" xfId="1127" xr:uid="{00000000-0005-0000-0000-000095040000}"/>
    <cellStyle name="เครื่องหมายจุลภาค 2 2 5" xfId="1128" xr:uid="{00000000-0005-0000-0000-000096040000}"/>
    <cellStyle name="เครื่องหมายจุลภาค 2 3" xfId="1129" xr:uid="{00000000-0005-0000-0000-000097040000}"/>
    <cellStyle name="เครื่องหมายจุลภาค 2 3 2" xfId="1130" xr:uid="{00000000-0005-0000-0000-000098040000}"/>
    <cellStyle name="เครื่องหมายจุลภาค 2 3 2 2" xfId="1131" xr:uid="{00000000-0005-0000-0000-000099040000}"/>
    <cellStyle name="เครื่องหมายจุลภาค 2 3 2 2 2" xfId="1132" xr:uid="{00000000-0005-0000-0000-00009A040000}"/>
    <cellStyle name="เครื่องหมายจุลภาค 2 3 2 3" xfId="1133" xr:uid="{00000000-0005-0000-0000-00009B040000}"/>
    <cellStyle name="เครื่องหมายจุลภาค 2 3 3" xfId="1134" xr:uid="{00000000-0005-0000-0000-00009C040000}"/>
    <cellStyle name="เครื่องหมายจุลภาค 2 3 3 2" xfId="1135" xr:uid="{00000000-0005-0000-0000-00009D040000}"/>
    <cellStyle name="เครื่องหมายจุลภาค 2 3 4" xfId="1136" xr:uid="{00000000-0005-0000-0000-00009E040000}"/>
    <cellStyle name="เครื่องหมายจุลภาค 2 4" xfId="1137" xr:uid="{00000000-0005-0000-0000-00009F040000}"/>
    <cellStyle name="เครื่องหมายจุลภาค 2 4 2" xfId="1138" xr:uid="{00000000-0005-0000-0000-0000A0040000}"/>
    <cellStyle name="เครื่องหมายจุลภาค 2 4 2 2" xfId="1139" xr:uid="{00000000-0005-0000-0000-0000A1040000}"/>
    <cellStyle name="เครื่องหมายจุลภาค 2 4 3" xfId="1140" xr:uid="{00000000-0005-0000-0000-0000A2040000}"/>
    <cellStyle name="เครื่องหมายจุลภาค 2 5" xfId="1141" xr:uid="{00000000-0005-0000-0000-0000A3040000}"/>
    <cellStyle name="เครื่องหมายจุลภาค 2 5 2" xfId="1142" xr:uid="{00000000-0005-0000-0000-0000A4040000}"/>
    <cellStyle name="เครื่องหมายจุลภาค 2 6" xfId="1143" xr:uid="{00000000-0005-0000-0000-0000A5040000}"/>
    <cellStyle name="เครื่องหมายจุลภาค 3" xfId="1144" xr:uid="{00000000-0005-0000-0000-0000A6040000}"/>
    <cellStyle name="เครื่องหมายจุลภาค 3 10" xfId="1145" xr:uid="{00000000-0005-0000-0000-0000A7040000}"/>
    <cellStyle name="เครื่องหมายจุลภาค 3 10 2" xfId="1146" xr:uid="{00000000-0005-0000-0000-0000A8040000}"/>
    <cellStyle name="เครื่องหมายจุลภาค 3 10 2 2" xfId="1147" xr:uid="{00000000-0005-0000-0000-0000A9040000}"/>
    <cellStyle name="เครื่องหมายจุลภาค 3 10 2 2 2" xfId="1148" xr:uid="{00000000-0005-0000-0000-0000AA040000}"/>
    <cellStyle name="เครื่องหมายจุลภาค 3 10 2 2 2 2" xfId="1149" xr:uid="{00000000-0005-0000-0000-0000AB040000}"/>
    <cellStyle name="เครื่องหมายจุลภาค 3 10 2 2 3" xfId="1150" xr:uid="{00000000-0005-0000-0000-0000AC040000}"/>
    <cellStyle name="เครื่องหมายจุลภาค 3 10 2 3" xfId="1151" xr:uid="{00000000-0005-0000-0000-0000AD040000}"/>
    <cellStyle name="เครื่องหมายจุลภาค 3 10 2 3 2" xfId="1152" xr:uid="{00000000-0005-0000-0000-0000AE040000}"/>
    <cellStyle name="เครื่องหมายจุลภาค 3 10 2 4" xfId="1153" xr:uid="{00000000-0005-0000-0000-0000AF040000}"/>
    <cellStyle name="เครื่องหมายจุลภาค 3 10 3" xfId="1154" xr:uid="{00000000-0005-0000-0000-0000B0040000}"/>
    <cellStyle name="เครื่องหมายจุลภาค 3 10 3 2" xfId="1155" xr:uid="{00000000-0005-0000-0000-0000B1040000}"/>
    <cellStyle name="เครื่องหมายจุลภาค 3 10 3 2 2" xfId="1156" xr:uid="{00000000-0005-0000-0000-0000B2040000}"/>
    <cellStyle name="เครื่องหมายจุลภาค 3 10 3 3" xfId="1157" xr:uid="{00000000-0005-0000-0000-0000B3040000}"/>
    <cellStyle name="เครื่องหมายจุลภาค 3 10 4" xfId="1158" xr:uid="{00000000-0005-0000-0000-0000B4040000}"/>
    <cellStyle name="เครื่องหมายจุลภาค 3 10 4 2" xfId="1159" xr:uid="{00000000-0005-0000-0000-0000B5040000}"/>
    <cellStyle name="เครื่องหมายจุลภาค 3 10 5" xfId="1160" xr:uid="{00000000-0005-0000-0000-0000B6040000}"/>
    <cellStyle name="เครื่องหมายจุลภาค 3 2" xfId="1161" xr:uid="{00000000-0005-0000-0000-0000B7040000}"/>
    <cellStyle name="เครื่องหมายจุลภาค 3 2 2" xfId="1162" xr:uid="{00000000-0005-0000-0000-0000B8040000}"/>
    <cellStyle name="เครื่องหมายจุลภาค 3 2 2 2" xfId="1163" xr:uid="{00000000-0005-0000-0000-0000B9040000}"/>
    <cellStyle name="เครื่องหมายจุลภาค 3 2 2 2 2" xfId="1164" xr:uid="{00000000-0005-0000-0000-0000BA040000}"/>
    <cellStyle name="เครื่องหมายจุลภาค 3 2 2 2 2 2" xfId="1165" xr:uid="{00000000-0005-0000-0000-0000BB040000}"/>
    <cellStyle name="เครื่องหมายจุลภาค 3 2 2 2 2 2 2" xfId="1166" xr:uid="{00000000-0005-0000-0000-0000BC040000}"/>
    <cellStyle name="เครื่องหมายจุลภาค 3 2 2 2 2 2 2 2" xfId="1167" xr:uid="{00000000-0005-0000-0000-0000BD040000}"/>
    <cellStyle name="เครื่องหมายจุลภาค 3 2 2 2 2 2 3" xfId="1168" xr:uid="{00000000-0005-0000-0000-0000BE040000}"/>
    <cellStyle name="เครื่องหมายจุลภาค 3 2 2 2 2 3" xfId="1169" xr:uid="{00000000-0005-0000-0000-0000BF040000}"/>
    <cellStyle name="เครื่องหมายจุลภาค 3 2 2 2 2 3 2" xfId="1170" xr:uid="{00000000-0005-0000-0000-0000C0040000}"/>
    <cellStyle name="เครื่องหมายจุลภาค 3 2 2 2 2 4" xfId="1171" xr:uid="{00000000-0005-0000-0000-0000C1040000}"/>
    <cellStyle name="เครื่องหมายจุลภาค 3 2 2 2 3" xfId="1172" xr:uid="{00000000-0005-0000-0000-0000C2040000}"/>
    <cellStyle name="เครื่องหมายจุลภาค 3 2 2 2 3 2" xfId="1173" xr:uid="{00000000-0005-0000-0000-0000C3040000}"/>
    <cellStyle name="เครื่องหมายจุลภาค 3 2 2 2 3 2 2" xfId="1174" xr:uid="{00000000-0005-0000-0000-0000C4040000}"/>
    <cellStyle name="เครื่องหมายจุลภาค 3 2 2 2 3 3" xfId="1175" xr:uid="{00000000-0005-0000-0000-0000C5040000}"/>
    <cellStyle name="เครื่องหมายจุลภาค 3 2 2 2 4" xfId="1176" xr:uid="{00000000-0005-0000-0000-0000C6040000}"/>
    <cellStyle name="เครื่องหมายจุลภาค 3 2 2 2 4 2" xfId="1177" xr:uid="{00000000-0005-0000-0000-0000C7040000}"/>
    <cellStyle name="เครื่องหมายจุลภาค 3 2 2 2 5" xfId="1178" xr:uid="{00000000-0005-0000-0000-0000C8040000}"/>
    <cellStyle name="เครื่องหมายจุลภาค 3 2 2 3" xfId="1179" xr:uid="{00000000-0005-0000-0000-0000C9040000}"/>
    <cellStyle name="เครื่องหมายจุลภาค 3 2 2 3 2" xfId="1180" xr:uid="{00000000-0005-0000-0000-0000CA040000}"/>
    <cellStyle name="เครื่องหมายจุลภาค 3 2 2 3 2 2" xfId="1181" xr:uid="{00000000-0005-0000-0000-0000CB040000}"/>
    <cellStyle name="เครื่องหมายจุลภาค 3 2 2 3 2 2 2" xfId="1182" xr:uid="{00000000-0005-0000-0000-0000CC040000}"/>
    <cellStyle name="เครื่องหมายจุลภาค 3 2 2 3 2 3" xfId="1183" xr:uid="{00000000-0005-0000-0000-0000CD040000}"/>
    <cellStyle name="เครื่องหมายจุลภาค 3 2 2 3 3" xfId="1184" xr:uid="{00000000-0005-0000-0000-0000CE040000}"/>
    <cellStyle name="เครื่องหมายจุลภาค 3 2 2 3 3 2" xfId="1185" xr:uid="{00000000-0005-0000-0000-0000CF040000}"/>
    <cellStyle name="เครื่องหมายจุลภาค 3 2 2 3 4" xfId="1186" xr:uid="{00000000-0005-0000-0000-0000D0040000}"/>
    <cellStyle name="เครื่องหมายจุลภาค 3 2 2 4" xfId="1187" xr:uid="{00000000-0005-0000-0000-0000D1040000}"/>
    <cellStyle name="เครื่องหมายจุลภาค 3 2 2 4 2" xfId="1188" xr:uid="{00000000-0005-0000-0000-0000D2040000}"/>
    <cellStyle name="เครื่องหมายจุลภาค 3 2 2 4 2 2" xfId="1189" xr:uid="{00000000-0005-0000-0000-0000D3040000}"/>
    <cellStyle name="เครื่องหมายจุลภาค 3 2 2 4 3" xfId="1190" xr:uid="{00000000-0005-0000-0000-0000D4040000}"/>
    <cellStyle name="เครื่องหมายจุลภาค 3 2 2 5" xfId="1191" xr:uid="{00000000-0005-0000-0000-0000D5040000}"/>
    <cellStyle name="เครื่องหมายจุลภาค 3 2 2 5 2" xfId="1192" xr:uid="{00000000-0005-0000-0000-0000D6040000}"/>
    <cellStyle name="เครื่องหมายจุลภาค 3 2 2 6" xfId="1193" xr:uid="{00000000-0005-0000-0000-0000D7040000}"/>
    <cellStyle name="เครื่องหมายจุลภาค 3 2 3" xfId="1194" xr:uid="{00000000-0005-0000-0000-0000D8040000}"/>
    <cellStyle name="เครื่องหมายจุลภาค 3 2 3 2" xfId="1195" xr:uid="{00000000-0005-0000-0000-0000D9040000}"/>
    <cellStyle name="เครื่องหมายจุลภาค 3 2 3 2 2" xfId="1196" xr:uid="{00000000-0005-0000-0000-0000DA040000}"/>
    <cellStyle name="เครื่องหมายจุลภาค 3 2 3 2 2 2" xfId="1197" xr:uid="{00000000-0005-0000-0000-0000DB040000}"/>
    <cellStyle name="เครื่องหมายจุลภาค 3 2 3 2 2 2 2" xfId="1198" xr:uid="{00000000-0005-0000-0000-0000DC040000}"/>
    <cellStyle name="เครื่องหมายจุลภาค 3 2 3 2 2 3" xfId="1199" xr:uid="{00000000-0005-0000-0000-0000DD040000}"/>
    <cellStyle name="เครื่องหมายจุลภาค 3 2 3 2 3" xfId="1200" xr:uid="{00000000-0005-0000-0000-0000DE040000}"/>
    <cellStyle name="เครื่องหมายจุลภาค 3 2 3 2 3 2" xfId="1201" xr:uid="{00000000-0005-0000-0000-0000DF040000}"/>
    <cellStyle name="เครื่องหมายจุลภาค 3 2 3 2 4" xfId="1202" xr:uid="{00000000-0005-0000-0000-0000E0040000}"/>
    <cellStyle name="เครื่องหมายจุลภาค 3 2 3 3" xfId="1203" xr:uid="{00000000-0005-0000-0000-0000E1040000}"/>
    <cellStyle name="เครื่องหมายจุลภาค 3 2 3 3 2" xfId="1204" xr:uid="{00000000-0005-0000-0000-0000E2040000}"/>
    <cellStyle name="เครื่องหมายจุลภาค 3 2 3 3 2 2" xfId="1205" xr:uid="{00000000-0005-0000-0000-0000E3040000}"/>
    <cellStyle name="เครื่องหมายจุลภาค 3 2 3 3 3" xfId="1206" xr:uid="{00000000-0005-0000-0000-0000E4040000}"/>
    <cellStyle name="เครื่องหมายจุลภาค 3 2 3 4" xfId="1207" xr:uid="{00000000-0005-0000-0000-0000E5040000}"/>
    <cellStyle name="เครื่องหมายจุลภาค 3 2 3 4 2" xfId="1208" xr:uid="{00000000-0005-0000-0000-0000E6040000}"/>
    <cellStyle name="เครื่องหมายจุลภาค 3 2 3 5" xfId="1209" xr:uid="{00000000-0005-0000-0000-0000E7040000}"/>
    <cellStyle name="เครื่องหมายจุลภาค 3 2 4" xfId="1210" xr:uid="{00000000-0005-0000-0000-0000E8040000}"/>
    <cellStyle name="เครื่องหมายจุลภาค 3 2 4 2" xfId="1211" xr:uid="{00000000-0005-0000-0000-0000E9040000}"/>
    <cellStyle name="เครื่องหมายจุลภาค 3 2 4 2 2" xfId="1212" xr:uid="{00000000-0005-0000-0000-0000EA040000}"/>
    <cellStyle name="เครื่องหมายจุลภาค 3 2 4 2 2 2" xfId="1213" xr:uid="{00000000-0005-0000-0000-0000EB040000}"/>
    <cellStyle name="เครื่องหมายจุลภาค 3 2 4 2 3" xfId="1214" xr:uid="{00000000-0005-0000-0000-0000EC040000}"/>
    <cellStyle name="เครื่องหมายจุลภาค 3 2 4 3" xfId="1215" xr:uid="{00000000-0005-0000-0000-0000ED040000}"/>
    <cellStyle name="เครื่องหมายจุลภาค 3 2 4 3 2" xfId="1216" xr:uid="{00000000-0005-0000-0000-0000EE040000}"/>
    <cellStyle name="เครื่องหมายจุลภาค 3 2 4 4" xfId="1217" xr:uid="{00000000-0005-0000-0000-0000EF040000}"/>
    <cellStyle name="เครื่องหมายจุลภาค 3 2 5" xfId="1218" xr:uid="{00000000-0005-0000-0000-0000F0040000}"/>
    <cellStyle name="เครื่องหมายจุลภาค 3 2 5 2" xfId="1219" xr:uid="{00000000-0005-0000-0000-0000F1040000}"/>
    <cellStyle name="เครื่องหมายจุลภาค 3 2 5 2 2" xfId="1220" xr:uid="{00000000-0005-0000-0000-0000F2040000}"/>
    <cellStyle name="เครื่องหมายจุลภาค 3 2 5 3" xfId="1221" xr:uid="{00000000-0005-0000-0000-0000F3040000}"/>
    <cellStyle name="เครื่องหมายจุลภาค 3 2 6" xfId="1222" xr:uid="{00000000-0005-0000-0000-0000F4040000}"/>
    <cellStyle name="เครื่องหมายจุลภาค 3 2 6 2" xfId="1223" xr:uid="{00000000-0005-0000-0000-0000F5040000}"/>
    <cellStyle name="เครื่องหมายจุลภาค 3 2 7" xfId="1224" xr:uid="{00000000-0005-0000-0000-0000F6040000}"/>
    <cellStyle name="เครื่องหมายจุลภาค 3 3" xfId="1225" xr:uid="{00000000-0005-0000-0000-0000F7040000}"/>
    <cellStyle name="เครื่องหมายจุลภาค 3 3 2" xfId="1226" xr:uid="{00000000-0005-0000-0000-0000F8040000}"/>
    <cellStyle name="เครื่องหมายจุลภาค 3 3 2 2" xfId="1227" xr:uid="{00000000-0005-0000-0000-0000F9040000}"/>
    <cellStyle name="เครื่องหมายจุลภาค 3 3 2 2 2" xfId="1228" xr:uid="{00000000-0005-0000-0000-0000FA040000}"/>
    <cellStyle name="เครื่องหมายจุลภาค 3 3 2 2 2 2" xfId="1229" xr:uid="{00000000-0005-0000-0000-0000FB040000}"/>
    <cellStyle name="เครื่องหมายจุลภาค 3 3 2 2 3" xfId="1230" xr:uid="{00000000-0005-0000-0000-0000FC040000}"/>
    <cellStyle name="เครื่องหมายจุลภาค 3 3 2 3" xfId="1231" xr:uid="{00000000-0005-0000-0000-0000FD040000}"/>
    <cellStyle name="เครื่องหมายจุลภาค 3 3 2 3 2" xfId="1232" xr:uid="{00000000-0005-0000-0000-0000FE040000}"/>
    <cellStyle name="เครื่องหมายจุลภาค 3 3 2 4" xfId="1233" xr:uid="{00000000-0005-0000-0000-0000FF040000}"/>
    <cellStyle name="เครื่องหมายจุลภาค 3 3 3" xfId="1234" xr:uid="{00000000-0005-0000-0000-000000050000}"/>
    <cellStyle name="เครื่องหมายจุลภาค 3 3 3 2" xfId="1235" xr:uid="{00000000-0005-0000-0000-000001050000}"/>
    <cellStyle name="เครื่องหมายจุลภาค 3 3 3 2 2" xfId="1236" xr:uid="{00000000-0005-0000-0000-000002050000}"/>
    <cellStyle name="เครื่องหมายจุลภาค 3 3 3 3" xfId="1237" xr:uid="{00000000-0005-0000-0000-000003050000}"/>
    <cellStyle name="เครื่องหมายจุลภาค 3 3 4" xfId="1238" xr:uid="{00000000-0005-0000-0000-000004050000}"/>
    <cellStyle name="เครื่องหมายจุลภาค 3 3 4 2" xfId="1239" xr:uid="{00000000-0005-0000-0000-000005050000}"/>
    <cellStyle name="เครื่องหมายจุลภาค 3 3 5" xfId="1240" xr:uid="{00000000-0005-0000-0000-000006050000}"/>
    <cellStyle name="เครื่องหมายจุลภาค 3 4" xfId="1241" xr:uid="{00000000-0005-0000-0000-000007050000}"/>
    <cellStyle name="เครื่องหมายจุลภาค 3 4 2" xfId="1242" xr:uid="{00000000-0005-0000-0000-000008050000}"/>
    <cellStyle name="เครื่องหมายจุลภาค 3 4 2 2" xfId="1243" xr:uid="{00000000-0005-0000-0000-000009050000}"/>
    <cellStyle name="เครื่องหมายจุลภาค 3 4 2 2 2" xfId="1244" xr:uid="{00000000-0005-0000-0000-00000A050000}"/>
    <cellStyle name="เครื่องหมายจุลภาค 3 4 2 3" xfId="1245" xr:uid="{00000000-0005-0000-0000-00000B050000}"/>
    <cellStyle name="เครื่องหมายจุลภาค 3 4 3" xfId="1246" xr:uid="{00000000-0005-0000-0000-00000C050000}"/>
    <cellStyle name="เครื่องหมายจุลภาค 3 4 3 2" xfId="1247" xr:uid="{00000000-0005-0000-0000-00000D050000}"/>
    <cellStyle name="เครื่องหมายจุลภาค 3 4 4" xfId="1248" xr:uid="{00000000-0005-0000-0000-00000E050000}"/>
    <cellStyle name="เครื่องหมายจุลภาค 3 5" xfId="1249" xr:uid="{00000000-0005-0000-0000-00000F050000}"/>
    <cellStyle name="เครื่องหมายจุลภาค 3 5 2" xfId="1250" xr:uid="{00000000-0005-0000-0000-000010050000}"/>
    <cellStyle name="เครื่องหมายจุลภาค 3 5 2 2" xfId="1251" xr:uid="{00000000-0005-0000-0000-000011050000}"/>
    <cellStyle name="เครื่องหมายจุลภาค 3 5 3" xfId="1252" xr:uid="{00000000-0005-0000-0000-000012050000}"/>
    <cellStyle name="เครื่องหมายจุลภาค 3 6" xfId="1253" xr:uid="{00000000-0005-0000-0000-000013050000}"/>
    <cellStyle name="เครื่องหมายจุลภาค 3 6 2" xfId="1254" xr:uid="{00000000-0005-0000-0000-000014050000}"/>
    <cellStyle name="เครื่องหมายจุลภาค 3 7" xfId="1255" xr:uid="{00000000-0005-0000-0000-000015050000}"/>
    <cellStyle name="เครื่องหมายจุลภาค 4" xfId="1256" xr:uid="{00000000-0005-0000-0000-000016050000}"/>
    <cellStyle name="เครื่องหมายจุลภาค 4 2" xfId="1257" xr:uid="{00000000-0005-0000-0000-000017050000}"/>
    <cellStyle name="เครื่องหมายจุลภาค 4 2 2" xfId="1258" xr:uid="{00000000-0005-0000-0000-000018050000}"/>
    <cellStyle name="เครื่องหมายจุลภาค 4 2 2 2" xfId="1259" xr:uid="{00000000-0005-0000-0000-000019050000}"/>
    <cellStyle name="เครื่องหมายจุลภาค 4 2 2 2 2" xfId="1260" xr:uid="{00000000-0005-0000-0000-00001A050000}"/>
    <cellStyle name="เครื่องหมายจุลภาค 4 2 2 2 2 2" xfId="1261" xr:uid="{00000000-0005-0000-0000-00001B050000}"/>
    <cellStyle name="เครื่องหมายจุลภาค 4 2 2 2 2 2 2" xfId="1262" xr:uid="{00000000-0005-0000-0000-00001C050000}"/>
    <cellStyle name="เครื่องหมายจุลภาค 4 2 2 2 2 3" xfId="1263" xr:uid="{00000000-0005-0000-0000-00001D050000}"/>
    <cellStyle name="เครื่องหมายจุลภาค 4 2 2 2 3" xfId="1264" xr:uid="{00000000-0005-0000-0000-00001E050000}"/>
    <cellStyle name="เครื่องหมายจุลภาค 4 2 2 2 3 2" xfId="1265" xr:uid="{00000000-0005-0000-0000-00001F050000}"/>
    <cellStyle name="เครื่องหมายจุลภาค 4 2 2 2 4" xfId="1266" xr:uid="{00000000-0005-0000-0000-000020050000}"/>
    <cellStyle name="เครื่องหมายจุลภาค 4 2 2 3" xfId="1267" xr:uid="{00000000-0005-0000-0000-000021050000}"/>
    <cellStyle name="เครื่องหมายจุลภาค 4 2 2 3 2" xfId="1268" xr:uid="{00000000-0005-0000-0000-000022050000}"/>
    <cellStyle name="เครื่องหมายจุลภาค 4 2 2 3 2 2" xfId="1269" xr:uid="{00000000-0005-0000-0000-000023050000}"/>
    <cellStyle name="เครื่องหมายจุลภาค 4 2 2 3 3" xfId="1270" xr:uid="{00000000-0005-0000-0000-000024050000}"/>
    <cellStyle name="เครื่องหมายจุลภาค 4 2 2 4" xfId="1271" xr:uid="{00000000-0005-0000-0000-000025050000}"/>
    <cellStyle name="เครื่องหมายจุลภาค 4 2 2 4 2" xfId="1272" xr:uid="{00000000-0005-0000-0000-000026050000}"/>
    <cellStyle name="เครื่องหมายจุลภาค 4 2 2 5" xfId="1273" xr:uid="{00000000-0005-0000-0000-000027050000}"/>
    <cellStyle name="เครื่องหมายจุลภาค 4 2 3" xfId="1274" xr:uid="{00000000-0005-0000-0000-000028050000}"/>
    <cellStyle name="เครื่องหมายจุลภาค 4 2 3 2" xfId="1275" xr:uid="{00000000-0005-0000-0000-000029050000}"/>
    <cellStyle name="เครื่องหมายจุลภาค 4 2 3 2 2" xfId="1276" xr:uid="{00000000-0005-0000-0000-00002A050000}"/>
    <cellStyle name="เครื่องหมายจุลภาค 4 2 3 2 2 2" xfId="1277" xr:uid="{00000000-0005-0000-0000-00002B050000}"/>
    <cellStyle name="เครื่องหมายจุลภาค 4 2 3 2 3" xfId="1278" xr:uid="{00000000-0005-0000-0000-00002C050000}"/>
    <cellStyle name="เครื่องหมายจุลภาค 4 2 3 3" xfId="1279" xr:uid="{00000000-0005-0000-0000-00002D050000}"/>
    <cellStyle name="เครื่องหมายจุลภาค 4 2 3 3 2" xfId="1280" xr:uid="{00000000-0005-0000-0000-00002E050000}"/>
    <cellStyle name="เครื่องหมายจุลภาค 4 2 3 4" xfId="1281" xr:uid="{00000000-0005-0000-0000-00002F050000}"/>
    <cellStyle name="เครื่องหมายจุลภาค 4 2 4" xfId="1282" xr:uid="{00000000-0005-0000-0000-000030050000}"/>
    <cellStyle name="เครื่องหมายจุลภาค 4 2 4 2" xfId="1283" xr:uid="{00000000-0005-0000-0000-000031050000}"/>
    <cellStyle name="เครื่องหมายจุลภาค 4 2 4 2 2" xfId="1284" xr:uid="{00000000-0005-0000-0000-000032050000}"/>
    <cellStyle name="เครื่องหมายจุลภาค 4 2 4 3" xfId="1285" xr:uid="{00000000-0005-0000-0000-000033050000}"/>
    <cellStyle name="เครื่องหมายจุลภาค 4 2 5" xfId="1286" xr:uid="{00000000-0005-0000-0000-000034050000}"/>
    <cellStyle name="เครื่องหมายจุลภาค 4 2 5 2" xfId="1287" xr:uid="{00000000-0005-0000-0000-000035050000}"/>
    <cellStyle name="เครื่องหมายจุลภาค 4 2 6" xfId="1288" xr:uid="{00000000-0005-0000-0000-000036050000}"/>
    <cellStyle name="เครื่องหมายจุลภาค 4 3" xfId="1289" xr:uid="{00000000-0005-0000-0000-000037050000}"/>
    <cellStyle name="เครื่องหมายจุลภาค 4 3 2" xfId="1290" xr:uid="{00000000-0005-0000-0000-000038050000}"/>
    <cellStyle name="เครื่องหมายจุลภาค 4 3 2 2" xfId="1291" xr:uid="{00000000-0005-0000-0000-000039050000}"/>
    <cellStyle name="เครื่องหมายจุลภาค 4 3 2 2 2" xfId="1292" xr:uid="{00000000-0005-0000-0000-00003A050000}"/>
    <cellStyle name="เครื่องหมายจุลภาค 4 3 2 2 2 2" xfId="1293" xr:uid="{00000000-0005-0000-0000-00003B050000}"/>
    <cellStyle name="เครื่องหมายจุลภาค 4 3 2 2 3" xfId="1294" xr:uid="{00000000-0005-0000-0000-00003C050000}"/>
    <cellStyle name="เครื่องหมายจุลภาค 4 3 2 3" xfId="1295" xr:uid="{00000000-0005-0000-0000-00003D050000}"/>
    <cellStyle name="เครื่องหมายจุลภาค 4 3 2 3 2" xfId="1296" xr:uid="{00000000-0005-0000-0000-00003E050000}"/>
    <cellStyle name="เครื่องหมายจุลภาค 4 3 2 4" xfId="1297" xr:uid="{00000000-0005-0000-0000-00003F050000}"/>
    <cellStyle name="เครื่องหมายจุลภาค 4 3 3" xfId="1298" xr:uid="{00000000-0005-0000-0000-000040050000}"/>
    <cellStyle name="เครื่องหมายจุลภาค 4 3 3 2" xfId="1299" xr:uid="{00000000-0005-0000-0000-000041050000}"/>
    <cellStyle name="เครื่องหมายจุลภาค 4 3 3 2 2" xfId="1300" xr:uid="{00000000-0005-0000-0000-000042050000}"/>
    <cellStyle name="เครื่องหมายจุลภาค 4 3 3 3" xfId="1301" xr:uid="{00000000-0005-0000-0000-000043050000}"/>
    <cellStyle name="เครื่องหมายจุลภาค 4 3 4" xfId="1302" xr:uid="{00000000-0005-0000-0000-000044050000}"/>
    <cellStyle name="เครื่องหมายจุลภาค 4 3 4 2" xfId="1303" xr:uid="{00000000-0005-0000-0000-000045050000}"/>
    <cellStyle name="เครื่องหมายจุลภาค 4 3 5" xfId="1304" xr:uid="{00000000-0005-0000-0000-000046050000}"/>
    <cellStyle name="เครื่องหมายจุลภาค 4 4" xfId="1305" xr:uid="{00000000-0005-0000-0000-000047050000}"/>
    <cellStyle name="เครื่องหมายจุลภาค 4 4 2" xfId="1306" xr:uid="{00000000-0005-0000-0000-000048050000}"/>
    <cellStyle name="เครื่องหมายจุลภาค 4 4 2 2" xfId="1307" xr:uid="{00000000-0005-0000-0000-000049050000}"/>
    <cellStyle name="เครื่องหมายจุลภาค 4 4 2 2 2" xfId="1308" xr:uid="{00000000-0005-0000-0000-00004A050000}"/>
    <cellStyle name="เครื่องหมายจุลภาค 4 4 2 3" xfId="1309" xr:uid="{00000000-0005-0000-0000-00004B050000}"/>
    <cellStyle name="เครื่องหมายจุลภาค 4 4 3" xfId="1310" xr:uid="{00000000-0005-0000-0000-00004C050000}"/>
    <cellStyle name="เครื่องหมายจุลภาค 4 4 3 2" xfId="1311" xr:uid="{00000000-0005-0000-0000-00004D050000}"/>
    <cellStyle name="เครื่องหมายจุลภาค 4 4 4" xfId="1312" xr:uid="{00000000-0005-0000-0000-00004E050000}"/>
    <cellStyle name="เครื่องหมายจุลภาค 4 5" xfId="1313" xr:uid="{00000000-0005-0000-0000-00004F050000}"/>
    <cellStyle name="เครื่องหมายจุลภาค 4 5 2" xfId="1314" xr:uid="{00000000-0005-0000-0000-000050050000}"/>
    <cellStyle name="เครื่องหมายจุลภาค 4 5 2 2" xfId="1315" xr:uid="{00000000-0005-0000-0000-000051050000}"/>
    <cellStyle name="เครื่องหมายจุลภาค 4 5 3" xfId="1316" xr:uid="{00000000-0005-0000-0000-000052050000}"/>
    <cellStyle name="เครื่องหมายจุลภาค 4 6" xfId="1317" xr:uid="{00000000-0005-0000-0000-000053050000}"/>
    <cellStyle name="เครื่องหมายจุลภาค 4 6 2" xfId="1318" xr:uid="{00000000-0005-0000-0000-000054050000}"/>
    <cellStyle name="เครื่องหมายจุลภาค 4 7" xfId="1319" xr:uid="{00000000-0005-0000-0000-000055050000}"/>
    <cellStyle name="เครื่องหมายจุลภาค 5" xfId="1320" xr:uid="{00000000-0005-0000-0000-000056050000}"/>
    <cellStyle name="เครื่องหมายจุลภาค 5 2" xfId="1321" xr:uid="{00000000-0005-0000-0000-000057050000}"/>
    <cellStyle name="เครื่องหมายจุลภาค 5 2 2" xfId="1322" xr:uid="{00000000-0005-0000-0000-000058050000}"/>
    <cellStyle name="เครื่องหมายจุลภาค 5 2 2 2" xfId="1323" xr:uid="{00000000-0005-0000-0000-000059050000}"/>
    <cellStyle name="เครื่องหมายจุลภาค 5 2 2 2 2" xfId="1324" xr:uid="{00000000-0005-0000-0000-00005A050000}"/>
    <cellStyle name="เครื่องหมายจุลภาค 5 2 2 2 2 2" xfId="1325" xr:uid="{00000000-0005-0000-0000-00005B050000}"/>
    <cellStyle name="เครื่องหมายจุลภาค 5 2 2 2 3" xfId="1326" xr:uid="{00000000-0005-0000-0000-00005C050000}"/>
    <cellStyle name="เครื่องหมายจุลภาค 5 2 2 3" xfId="1327" xr:uid="{00000000-0005-0000-0000-00005D050000}"/>
    <cellStyle name="เครื่องหมายจุลภาค 5 2 2 3 2" xfId="1328" xr:uid="{00000000-0005-0000-0000-00005E050000}"/>
    <cellStyle name="เครื่องหมายจุลภาค 5 2 2 4" xfId="1329" xr:uid="{00000000-0005-0000-0000-00005F050000}"/>
    <cellStyle name="เครื่องหมายจุลภาค 5 2 3" xfId="1330" xr:uid="{00000000-0005-0000-0000-000060050000}"/>
    <cellStyle name="เครื่องหมายจุลภาค 5 2 3 2" xfId="1331" xr:uid="{00000000-0005-0000-0000-000061050000}"/>
    <cellStyle name="เครื่องหมายจุลภาค 5 2 3 2 2" xfId="1332" xr:uid="{00000000-0005-0000-0000-000062050000}"/>
    <cellStyle name="เครื่องหมายจุลภาค 5 2 3 3" xfId="1333" xr:uid="{00000000-0005-0000-0000-000063050000}"/>
    <cellStyle name="เครื่องหมายจุลภาค 5 2 4" xfId="1334" xr:uid="{00000000-0005-0000-0000-000064050000}"/>
    <cellStyle name="เครื่องหมายจุลภาค 5 2 4 2" xfId="1335" xr:uid="{00000000-0005-0000-0000-000065050000}"/>
    <cellStyle name="เครื่องหมายจุลภาค 5 2 5" xfId="1336" xr:uid="{00000000-0005-0000-0000-000066050000}"/>
    <cellStyle name="เครื่องหมายจุลภาค 5 3" xfId="1337" xr:uid="{00000000-0005-0000-0000-000067050000}"/>
    <cellStyle name="เครื่องหมายจุลภาค 5 3 2" xfId="1338" xr:uid="{00000000-0005-0000-0000-000068050000}"/>
    <cellStyle name="เครื่องหมายจุลภาค 5 3 2 2" xfId="1339" xr:uid="{00000000-0005-0000-0000-000069050000}"/>
    <cellStyle name="เครื่องหมายจุลภาค 5 3 2 2 2" xfId="1340" xr:uid="{00000000-0005-0000-0000-00006A050000}"/>
    <cellStyle name="เครื่องหมายจุลภาค 5 3 2 3" xfId="1341" xr:uid="{00000000-0005-0000-0000-00006B050000}"/>
    <cellStyle name="เครื่องหมายจุลภาค 5 3 3" xfId="1342" xr:uid="{00000000-0005-0000-0000-00006C050000}"/>
    <cellStyle name="เครื่องหมายจุลภาค 5 3 3 2" xfId="1343" xr:uid="{00000000-0005-0000-0000-00006D050000}"/>
    <cellStyle name="เครื่องหมายจุลภาค 5 3 4" xfId="1344" xr:uid="{00000000-0005-0000-0000-00006E050000}"/>
    <cellStyle name="เครื่องหมายจุลภาค 5 4" xfId="1345" xr:uid="{00000000-0005-0000-0000-00006F050000}"/>
    <cellStyle name="เครื่องหมายจุลภาค 5 4 2" xfId="1346" xr:uid="{00000000-0005-0000-0000-000070050000}"/>
    <cellStyle name="เครื่องหมายจุลภาค 5 4 2 2" xfId="1347" xr:uid="{00000000-0005-0000-0000-000071050000}"/>
    <cellStyle name="เครื่องหมายจุลภาค 5 4 3" xfId="1348" xr:uid="{00000000-0005-0000-0000-000072050000}"/>
    <cellStyle name="เครื่องหมายจุลภาค 5 5" xfId="1349" xr:uid="{00000000-0005-0000-0000-000073050000}"/>
    <cellStyle name="เครื่องหมายจุลภาค 5 5 2" xfId="1350" xr:uid="{00000000-0005-0000-0000-000074050000}"/>
    <cellStyle name="เครื่องหมายจุลภาค 5 6" xfId="1351" xr:uid="{00000000-0005-0000-0000-000075050000}"/>
    <cellStyle name="เครื่องหมายจุลภาค 6" xfId="1352" xr:uid="{00000000-0005-0000-0000-000076050000}"/>
    <cellStyle name="เครื่องหมายจุลภาค 6 2" xfId="1353" xr:uid="{00000000-0005-0000-0000-000077050000}"/>
    <cellStyle name="เครื่องหมายจุลภาค 6 2 2" xfId="1354" xr:uid="{00000000-0005-0000-0000-000078050000}"/>
    <cellStyle name="เครื่องหมายจุลภาค 6 2 2 2" xfId="1355" xr:uid="{00000000-0005-0000-0000-000079050000}"/>
    <cellStyle name="เครื่องหมายจุลภาค 6 2 2 2 2" xfId="1356" xr:uid="{00000000-0005-0000-0000-00007A050000}"/>
    <cellStyle name="เครื่องหมายจุลภาค 6 2 2 3" xfId="1357" xr:uid="{00000000-0005-0000-0000-00007B050000}"/>
    <cellStyle name="เครื่องหมายจุลภาค 6 2 3" xfId="1358" xr:uid="{00000000-0005-0000-0000-00007C050000}"/>
    <cellStyle name="เครื่องหมายจุลภาค 6 2 3 2" xfId="1359" xr:uid="{00000000-0005-0000-0000-00007D050000}"/>
    <cellStyle name="เครื่องหมายจุลภาค 6 2 4" xfId="1360" xr:uid="{00000000-0005-0000-0000-00007E050000}"/>
    <cellStyle name="เครื่องหมายจุลภาค 6 3" xfId="1361" xr:uid="{00000000-0005-0000-0000-00007F050000}"/>
    <cellStyle name="เครื่องหมายจุลภาค 6 3 2" xfId="1362" xr:uid="{00000000-0005-0000-0000-000080050000}"/>
    <cellStyle name="เครื่องหมายจุลภาค 6 3 2 2" xfId="1363" xr:uid="{00000000-0005-0000-0000-000081050000}"/>
    <cellStyle name="เครื่องหมายจุลภาค 6 3 3" xfId="1364" xr:uid="{00000000-0005-0000-0000-000082050000}"/>
    <cellStyle name="เครื่องหมายจุลภาค 6 4" xfId="1365" xr:uid="{00000000-0005-0000-0000-000083050000}"/>
    <cellStyle name="เครื่องหมายจุลภาค 6 4 2" xfId="1366" xr:uid="{00000000-0005-0000-0000-000084050000}"/>
    <cellStyle name="เครื่องหมายจุลภาค 6 5" xfId="1367" xr:uid="{00000000-0005-0000-0000-000085050000}"/>
    <cellStyle name="เครื่องหมายจุลภาค 7" xfId="1368" xr:uid="{00000000-0005-0000-0000-000086050000}"/>
    <cellStyle name="เครื่องหมายจุลภาค 7 2" xfId="1369" xr:uid="{00000000-0005-0000-0000-000087050000}"/>
    <cellStyle name="เครื่องหมายจุลภาค 7 2 2" xfId="1370" xr:uid="{00000000-0005-0000-0000-000088050000}"/>
    <cellStyle name="เครื่องหมายจุลภาค 7 2 2 2" xfId="1371" xr:uid="{00000000-0005-0000-0000-000089050000}"/>
    <cellStyle name="เครื่องหมายจุลภาค 7 2 2 2 2" xfId="1372" xr:uid="{00000000-0005-0000-0000-00008A050000}"/>
    <cellStyle name="เครื่องหมายจุลภาค 7 2 2 2 2 2" xfId="1373" xr:uid="{00000000-0005-0000-0000-00008B050000}"/>
    <cellStyle name="เครื่องหมายจุลภาค 7 2 2 2 3" xfId="1374" xr:uid="{00000000-0005-0000-0000-00008C050000}"/>
    <cellStyle name="เครื่องหมายจุลภาค 7 2 2 3" xfId="1375" xr:uid="{00000000-0005-0000-0000-00008D050000}"/>
    <cellStyle name="เครื่องหมายจุลภาค 7 2 2 3 2" xfId="1376" xr:uid="{00000000-0005-0000-0000-00008E050000}"/>
    <cellStyle name="เครื่องหมายจุลภาค 7 2 2 4" xfId="1377" xr:uid="{00000000-0005-0000-0000-00008F050000}"/>
    <cellStyle name="เครื่องหมายจุลภาค 7 2 3" xfId="1378" xr:uid="{00000000-0005-0000-0000-000090050000}"/>
    <cellStyle name="เครื่องหมายจุลภาค 7 2 3 2" xfId="1379" xr:uid="{00000000-0005-0000-0000-000091050000}"/>
    <cellStyle name="เครื่องหมายจุลภาค 7 2 3 2 2" xfId="1380" xr:uid="{00000000-0005-0000-0000-000092050000}"/>
    <cellStyle name="เครื่องหมายจุลภาค 7 2 3 3" xfId="1381" xr:uid="{00000000-0005-0000-0000-000093050000}"/>
    <cellStyle name="เครื่องหมายจุลภาค 7 2 4" xfId="1382" xr:uid="{00000000-0005-0000-0000-000094050000}"/>
    <cellStyle name="เครื่องหมายจุลภาค 7 2 4 2" xfId="1383" xr:uid="{00000000-0005-0000-0000-000095050000}"/>
    <cellStyle name="เครื่องหมายจุลภาค 7 2 5" xfId="1384" xr:uid="{00000000-0005-0000-0000-000096050000}"/>
    <cellStyle name="เครื่องหมายจุลภาค 7 3" xfId="1385" xr:uid="{00000000-0005-0000-0000-000097050000}"/>
    <cellStyle name="เครื่องหมายจุลภาค 7 3 2" xfId="1386" xr:uid="{00000000-0005-0000-0000-000098050000}"/>
    <cellStyle name="เครื่องหมายจุลภาค 7 3 2 2" xfId="1387" xr:uid="{00000000-0005-0000-0000-000099050000}"/>
    <cellStyle name="เครื่องหมายจุลภาค 7 3 2 2 2" xfId="1388" xr:uid="{00000000-0005-0000-0000-00009A050000}"/>
    <cellStyle name="เครื่องหมายจุลภาค 7 3 2 2 2 2" xfId="1389" xr:uid="{00000000-0005-0000-0000-00009B050000}"/>
    <cellStyle name="เครื่องหมายจุลภาค 7 3 2 2 3" xfId="1390" xr:uid="{00000000-0005-0000-0000-00009C050000}"/>
    <cellStyle name="เครื่องหมายจุลภาค 7 3 2 3" xfId="1391" xr:uid="{00000000-0005-0000-0000-00009D050000}"/>
    <cellStyle name="เครื่องหมายจุลภาค 7 3 2 3 2" xfId="1392" xr:uid="{00000000-0005-0000-0000-00009E050000}"/>
    <cellStyle name="เครื่องหมายจุลภาค 7 3 2 4" xfId="1393" xr:uid="{00000000-0005-0000-0000-00009F050000}"/>
    <cellStyle name="เครื่องหมายจุลภาค 7 3 3" xfId="1394" xr:uid="{00000000-0005-0000-0000-0000A0050000}"/>
    <cellStyle name="เครื่องหมายจุลภาค 7 3 3 2" xfId="1395" xr:uid="{00000000-0005-0000-0000-0000A1050000}"/>
    <cellStyle name="เครื่องหมายจุลภาค 7 3 3 2 2" xfId="1396" xr:uid="{00000000-0005-0000-0000-0000A2050000}"/>
    <cellStyle name="เครื่องหมายจุลภาค 7 3 3 3" xfId="1397" xr:uid="{00000000-0005-0000-0000-0000A3050000}"/>
    <cellStyle name="เครื่องหมายจุลภาค 7 3 4" xfId="1398" xr:uid="{00000000-0005-0000-0000-0000A4050000}"/>
    <cellStyle name="เครื่องหมายจุลภาค 7 3 4 2" xfId="1399" xr:uid="{00000000-0005-0000-0000-0000A5050000}"/>
    <cellStyle name="เครื่องหมายจุลภาค 7 3 5" xfId="1400" xr:uid="{00000000-0005-0000-0000-0000A6050000}"/>
    <cellStyle name="เครื่องหมายจุลภาค 7 4" xfId="1401" xr:uid="{00000000-0005-0000-0000-0000A7050000}"/>
    <cellStyle name="เครื่องหมายจุลภาค 7 4 2" xfId="1402" xr:uid="{00000000-0005-0000-0000-0000A8050000}"/>
    <cellStyle name="เครื่องหมายจุลภาค 7 4 2 2" xfId="1403" xr:uid="{00000000-0005-0000-0000-0000A9050000}"/>
    <cellStyle name="เครื่องหมายจุลภาค 7 4 2 2 2" xfId="1404" xr:uid="{00000000-0005-0000-0000-0000AA050000}"/>
    <cellStyle name="เครื่องหมายจุลภาค 7 4 2 2 2 2" xfId="1405" xr:uid="{00000000-0005-0000-0000-0000AB050000}"/>
    <cellStyle name="เครื่องหมายจุลภาค 7 4 2 2 3" xfId="1406" xr:uid="{00000000-0005-0000-0000-0000AC050000}"/>
    <cellStyle name="เครื่องหมายจุลภาค 7 4 2 3" xfId="1407" xr:uid="{00000000-0005-0000-0000-0000AD050000}"/>
    <cellStyle name="เครื่องหมายจุลภาค 7 4 2 3 2" xfId="1408" xr:uid="{00000000-0005-0000-0000-0000AE050000}"/>
    <cellStyle name="เครื่องหมายจุลภาค 7 4 2 4" xfId="1409" xr:uid="{00000000-0005-0000-0000-0000AF050000}"/>
    <cellStyle name="เครื่องหมายจุลภาค 7 4 3" xfId="1410" xr:uid="{00000000-0005-0000-0000-0000B0050000}"/>
    <cellStyle name="เครื่องหมายจุลภาค 7 4 3 2" xfId="1411" xr:uid="{00000000-0005-0000-0000-0000B1050000}"/>
    <cellStyle name="เครื่องหมายจุลภาค 7 4 3 2 2" xfId="1412" xr:uid="{00000000-0005-0000-0000-0000B2050000}"/>
    <cellStyle name="เครื่องหมายจุลภาค 7 4 3 3" xfId="1413" xr:uid="{00000000-0005-0000-0000-0000B3050000}"/>
    <cellStyle name="เครื่องหมายจุลภาค 7 4 4" xfId="1414" xr:uid="{00000000-0005-0000-0000-0000B4050000}"/>
    <cellStyle name="เครื่องหมายจุลภาค 7 4 4 2" xfId="1415" xr:uid="{00000000-0005-0000-0000-0000B5050000}"/>
    <cellStyle name="เครื่องหมายจุลภาค 7 4 5" xfId="1416" xr:uid="{00000000-0005-0000-0000-0000B6050000}"/>
    <cellStyle name="เครื่องหมายจุลภาค 7 5" xfId="1417" xr:uid="{00000000-0005-0000-0000-0000B7050000}"/>
    <cellStyle name="เครื่องหมายจุลภาค 7 5 2" xfId="1418" xr:uid="{00000000-0005-0000-0000-0000B8050000}"/>
    <cellStyle name="เครื่องหมายจุลภาค 7 5 2 2" xfId="1419" xr:uid="{00000000-0005-0000-0000-0000B9050000}"/>
    <cellStyle name="เครื่องหมายจุลภาค 7 5 2 2 2" xfId="1420" xr:uid="{00000000-0005-0000-0000-0000BA050000}"/>
    <cellStyle name="เครื่องหมายจุลภาค 7 5 2 3" xfId="1421" xr:uid="{00000000-0005-0000-0000-0000BB050000}"/>
    <cellStyle name="เครื่องหมายจุลภาค 7 5 3" xfId="1422" xr:uid="{00000000-0005-0000-0000-0000BC050000}"/>
    <cellStyle name="เครื่องหมายจุลภาค 7 5 3 2" xfId="1423" xr:uid="{00000000-0005-0000-0000-0000BD050000}"/>
    <cellStyle name="เครื่องหมายจุลภาค 7 5 4" xfId="1424" xr:uid="{00000000-0005-0000-0000-0000BE050000}"/>
    <cellStyle name="เครื่องหมายจุลภาค 7 6" xfId="1425" xr:uid="{00000000-0005-0000-0000-0000BF050000}"/>
    <cellStyle name="เครื่องหมายจุลภาค 7 6 2" xfId="1426" xr:uid="{00000000-0005-0000-0000-0000C0050000}"/>
    <cellStyle name="เครื่องหมายจุลภาค 7 6 2 2" xfId="1427" xr:uid="{00000000-0005-0000-0000-0000C1050000}"/>
    <cellStyle name="เครื่องหมายจุลภาค 7 6 3" xfId="1428" xr:uid="{00000000-0005-0000-0000-0000C2050000}"/>
    <cellStyle name="เครื่องหมายจุลภาค 7 7" xfId="1429" xr:uid="{00000000-0005-0000-0000-0000C3050000}"/>
    <cellStyle name="เครื่องหมายจุลภาค 7 7 2" xfId="1430" xr:uid="{00000000-0005-0000-0000-0000C4050000}"/>
    <cellStyle name="เครื่องหมายจุลภาค 7 8" xfId="1431" xr:uid="{00000000-0005-0000-0000-0000C5050000}"/>
    <cellStyle name="เครื่องหมายจุลภาค 8" xfId="1432" xr:uid="{00000000-0005-0000-0000-0000C6050000}"/>
    <cellStyle name="เครื่องหมายจุลภาค 8 2" xfId="1433" xr:uid="{00000000-0005-0000-0000-0000C7050000}"/>
    <cellStyle name="เครื่องหมายจุลภาค 8 2 2" xfId="1434" xr:uid="{00000000-0005-0000-0000-0000C8050000}"/>
    <cellStyle name="เครื่องหมายจุลภาค 8 2 2 2" xfId="1435" xr:uid="{00000000-0005-0000-0000-0000C9050000}"/>
    <cellStyle name="เครื่องหมายจุลภาค 8 2 2 2 2" xfId="1436" xr:uid="{00000000-0005-0000-0000-0000CA050000}"/>
    <cellStyle name="เครื่องหมายจุลภาค 8 2 2 3" xfId="1437" xr:uid="{00000000-0005-0000-0000-0000CB050000}"/>
    <cellStyle name="เครื่องหมายจุลภาค 8 2 3" xfId="1438" xr:uid="{00000000-0005-0000-0000-0000CC050000}"/>
    <cellStyle name="เครื่องหมายจุลภาค 8 2 3 2" xfId="1439" xr:uid="{00000000-0005-0000-0000-0000CD050000}"/>
    <cellStyle name="เครื่องหมายจุลภาค 8 2 4" xfId="1440" xr:uid="{00000000-0005-0000-0000-0000CE050000}"/>
    <cellStyle name="เครื่องหมายจุลภาค 8 3" xfId="1441" xr:uid="{00000000-0005-0000-0000-0000CF050000}"/>
    <cellStyle name="เครื่องหมายจุลภาค 8 3 2" xfId="1442" xr:uid="{00000000-0005-0000-0000-0000D0050000}"/>
    <cellStyle name="เครื่องหมายจุลภาค 8 3 2 2" xfId="1443" xr:uid="{00000000-0005-0000-0000-0000D1050000}"/>
    <cellStyle name="เครื่องหมายจุลภาค 8 3 3" xfId="1444" xr:uid="{00000000-0005-0000-0000-0000D2050000}"/>
    <cellStyle name="เครื่องหมายจุลภาค 8 4" xfId="1445" xr:uid="{00000000-0005-0000-0000-0000D3050000}"/>
    <cellStyle name="เครื่องหมายจุลภาค 8 4 2" xfId="1446" xr:uid="{00000000-0005-0000-0000-0000D4050000}"/>
    <cellStyle name="เครื่องหมายจุลภาค 8 5" xfId="1447" xr:uid="{00000000-0005-0000-0000-0000D5050000}"/>
    <cellStyle name="เครื่องหมายจุลภาค 9" xfId="1448" xr:uid="{00000000-0005-0000-0000-0000D6050000}"/>
    <cellStyle name="เครื่องหมายจุลภาค 9 2" xfId="1449" xr:uid="{00000000-0005-0000-0000-0000D7050000}"/>
    <cellStyle name="เครื่องหมายจุลภาค 9 2 2" xfId="1450" xr:uid="{00000000-0005-0000-0000-0000D8050000}"/>
    <cellStyle name="เครื่องหมายจุลภาค 9 2 2 2" xfId="1451" xr:uid="{00000000-0005-0000-0000-0000D9050000}"/>
    <cellStyle name="เครื่องหมายจุลภาค 9 2 2 2 2" xfId="1452" xr:uid="{00000000-0005-0000-0000-0000DA050000}"/>
    <cellStyle name="เครื่องหมายจุลภาค 9 2 2 3" xfId="1453" xr:uid="{00000000-0005-0000-0000-0000DB050000}"/>
    <cellStyle name="เครื่องหมายจุลภาค 9 2 3" xfId="1454" xr:uid="{00000000-0005-0000-0000-0000DC050000}"/>
    <cellStyle name="เครื่องหมายจุลภาค 9 2 3 2" xfId="1455" xr:uid="{00000000-0005-0000-0000-0000DD050000}"/>
    <cellStyle name="เครื่องหมายจุลภาค 9 2 4" xfId="1456" xr:uid="{00000000-0005-0000-0000-0000DE050000}"/>
    <cellStyle name="เครื่องหมายจุลภาค 9 3" xfId="1457" xr:uid="{00000000-0005-0000-0000-0000DF050000}"/>
    <cellStyle name="เครื่องหมายจุลภาค 9 3 2" xfId="1458" xr:uid="{00000000-0005-0000-0000-0000E0050000}"/>
    <cellStyle name="เครื่องหมายจุลภาค 9 3 2 2" xfId="1459" xr:uid="{00000000-0005-0000-0000-0000E1050000}"/>
    <cellStyle name="เครื่องหมายจุลภาค 9 3 3" xfId="1460" xr:uid="{00000000-0005-0000-0000-0000E2050000}"/>
    <cellStyle name="เครื่องหมายจุลภาค 9 4" xfId="1461" xr:uid="{00000000-0005-0000-0000-0000E3050000}"/>
    <cellStyle name="เครื่องหมายจุลภาค 9 4 2" xfId="1462" xr:uid="{00000000-0005-0000-0000-0000E4050000}"/>
    <cellStyle name="เครื่องหมายจุลภาค 9 5" xfId="1463" xr:uid="{00000000-0005-0000-0000-0000E5050000}"/>
    <cellStyle name="จุลภาค" xfId="1" builtinId="3"/>
    <cellStyle name="จุลภาค 2" xfId="1464" xr:uid="{00000000-0005-0000-0000-0000E6050000}"/>
    <cellStyle name="จุลภาค 2 2" xfId="1465" xr:uid="{00000000-0005-0000-0000-0000E7050000}"/>
    <cellStyle name="จุลภาค 2 2 2" xfId="1466" xr:uid="{00000000-0005-0000-0000-0000E8050000}"/>
    <cellStyle name="จุลภาค 3" xfId="1467" xr:uid="{00000000-0005-0000-0000-0000E9050000}"/>
    <cellStyle name="จุลภาค 4" xfId="1468" xr:uid="{00000000-0005-0000-0000-0000EA050000}"/>
    <cellStyle name="เชื่อมโยงหลายมิติ" xfId="1469" xr:uid="{00000000-0005-0000-0000-0000EB050000}"/>
    <cellStyle name="ตามการเชื่อมโยงหลายมิติ" xfId="1470" xr:uid="{00000000-0005-0000-0000-0000EC050000}"/>
    <cellStyle name="ปกติ" xfId="0" builtinId="0"/>
    <cellStyle name="ปกติ 2" xfId="1471" xr:uid="{00000000-0005-0000-0000-0000ED050000}"/>
    <cellStyle name="ปกติ 2 2" xfId="1472" xr:uid="{00000000-0005-0000-0000-0000EE050000}"/>
    <cellStyle name="ปกติ 3" xfId="1473" xr:uid="{00000000-0005-0000-0000-0000EF050000}"/>
    <cellStyle name="ปกติ 4" xfId="1474" xr:uid="{00000000-0005-0000-0000-0000F0050000}"/>
    <cellStyle name="ปกติ 4 2" xfId="1475" xr:uid="{00000000-0005-0000-0000-0000F1050000}"/>
    <cellStyle name="ปกติ 5" xfId="1476" xr:uid="{00000000-0005-0000-0000-0000F2050000}"/>
    <cellStyle name="ปกติ 6" xfId="1477" xr:uid="{00000000-0005-0000-0000-0000F3050000}"/>
    <cellStyle name="ปกติ 7" xfId="1478" xr:uid="{00000000-0005-0000-0000-0000F4050000}"/>
    <cellStyle name="ปกติ_STR BOQ 2 2" xfId="1479" xr:uid="{00000000-0005-0000-0000-0000F5050000}"/>
    <cellStyle name="เปอร์เซ็นต์" xfId="2" builtinId="5"/>
    <cellStyle name="เปอร์เซ็นต์ 2" xfId="1480" xr:uid="{00000000-0005-0000-0000-0000F6050000}"/>
    <cellStyle name="เปอร์เซ็นต์ 2 2" xfId="1481" xr:uid="{00000000-0005-0000-0000-0000F7050000}"/>
    <cellStyle name="เปอร์เซ็นต์ 2 2 2" xfId="1482" xr:uid="{00000000-0005-0000-0000-0000F8050000}"/>
    <cellStyle name="เปอร์เซ็นต์ 2 2 2 2" xfId="1483" xr:uid="{00000000-0005-0000-0000-0000F9050000}"/>
    <cellStyle name="เปอร์เซ็นต์ 2 2 3" xfId="1484" xr:uid="{00000000-0005-0000-0000-0000FA050000}"/>
    <cellStyle name="เปอร์เซ็นต์ 3" xfId="1485" xr:uid="{00000000-0005-0000-0000-0000FB050000}"/>
    <cellStyle name="ฤธถ [0]_laroux" xfId="1486" xr:uid="{00000000-0005-0000-0000-0000FC050000}"/>
    <cellStyle name="ฤธถ_laroux" xfId="1487" xr:uid="{00000000-0005-0000-0000-0000FD050000}"/>
    <cellStyle name="ล๋ศญ [0]_laroux" xfId="1488" xr:uid="{00000000-0005-0000-0000-0000FE050000}"/>
    <cellStyle name="ล๋ศญ_laroux" xfId="1489" xr:uid="{00000000-0005-0000-0000-0000FF050000}"/>
    <cellStyle name="ลักษณะ 1" xfId="1490" xr:uid="{00000000-0005-0000-0000-000000060000}"/>
    <cellStyle name="วฅมุ_laroux" xfId="1491" xr:uid="{00000000-0005-0000-0000-000001060000}"/>
    <cellStyle name="標準_1.Estimation" xfId="1492" xr:uid="{00000000-0005-0000-0000-000002060000}"/>
  </cellStyles>
  <dxfs count="0"/>
  <tableStyles count="0" defaultTableStyle="TableStyleMedium9" defaultPivotStyle="PivotStyleLight16"/>
  <colors>
    <mruColors>
      <color rgb="FF0066FF"/>
      <color rgb="FFFF9999"/>
      <color rgb="FF66FFCC"/>
      <color rgb="FFE3BD1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1437" name="Rectangle 1">
          <a:extLst>
            <a:ext uri="{FF2B5EF4-FFF2-40B4-BE49-F238E27FC236}">
              <a16:creationId xmlns:a16="http://schemas.microsoft.com/office/drawing/2014/main" id="{00000000-0008-0000-0000-00005D9E0B00}"/>
            </a:ext>
          </a:extLst>
        </xdr:cNvPr>
        <xdr:cNvSpPr>
          <a:spLocks noChangeArrowheads="1"/>
        </xdr:cNvSpPr>
      </xdr:nvSpPr>
      <xdr:spPr>
        <a:xfrm>
          <a:off x="436435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38" name="Rectangle 2">
          <a:extLst>
            <a:ext uri="{FF2B5EF4-FFF2-40B4-BE49-F238E27FC236}">
              <a16:creationId xmlns:a16="http://schemas.microsoft.com/office/drawing/2014/main" id="{00000000-0008-0000-0000-00005E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39" name="Rectangle 3">
          <a:extLst>
            <a:ext uri="{FF2B5EF4-FFF2-40B4-BE49-F238E27FC236}">
              <a16:creationId xmlns:a16="http://schemas.microsoft.com/office/drawing/2014/main" id="{00000000-0008-0000-0000-00005F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0" name="Rectangle 4">
          <a:extLst>
            <a:ext uri="{FF2B5EF4-FFF2-40B4-BE49-F238E27FC236}">
              <a16:creationId xmlns:a16="http://schemas.microsoft.com/office/drawing/2014/main" id="{00000000-0008-0000-0000-000060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1" name="Rectangle 5">
          <a:extLst>
            <a:ext uri="{FF2B5EF4-FFF2-40B4-BE49-F238E27FC236}">
              <a16:creationId xmlns:a16="http://schemas.microsoft.com/office/drawing/2014/main" id="{00000000-0008-0000-0000-000061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2" name="Rectangle 6">
          <a:extLst>
            <a:ext uri="{FF2B5EF4-FFF2-40B4-BE49-F238E27FC236}">
              <a16:creationId xmlns:a16="http://schemas.microsoft.com/office/drawing/2014/main" id="{00000000-0008-0000-0000-000062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3" name="Rectangle 7">
          <a:extLst>
            <a:ext uri="{FF2B5EF4-FFF2-40B4-BE49-F238E27FC236}">
              <a16:creationId xmlns:a16="http://schemas.microsoft.com/office/drawing/2014/main" id="{00000000-0008-0000-0000-000063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4" name="Rectangle 8">
          <a:extLst>
            <a:ext uri="{FF2B5EF4-FFF2-40B4-BE49-F238E27FC236}">
              <a16:creationId xmlns:a16="http://schemas.microsoft.com/office/drawing/2014/main" id="{00000000-0008-0000-0000-000064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5" name="Rectangle 9">
          <a:extLst>
            <a:ext uri="{FF2B5EF4-FFF2-40B4-BE49-F238E27FC236}">
              <a16:creationId xmlns:a16="http://schemas.microsoft.com/office/drawing/2014/main" id="{00000000-0008-0000-0000-000065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6" name="Rectangle 10">
          <a:extLst>
            <a:ext uri="{FF2B5EF4-FFF2-40B4-BE49-F238E27FC236}">
              <a16:creationId xmlns:a16="http://schemas.microsoft.com/office/drawing/2014/main" id="{00000000-0008-0000-0000-000066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7" name="Rectangle 11">
          <a:extLst>
            <a:ext uri="{FF2B5EF4-FFF2-40B4-BE49-F238E27FC236}">
              <a16:creationId xmlns:a16="http://schemas.microsoft.com/office/drawing/2014/main" id="{00000000-0008-0000-0000-000067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8" name="Rectangle 12">
          <a:extLst>
            <a:ext uri="{FF2B5EF4-FFF2-40B4-BE49-F238E27FC236}">
              <a16:creationId xmlns:a16="http://schemas.microsoft.com/office/drawing/2014/main" id="{00000000-0008-0000-0000-000068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49" name="Rectangle 13">
          <a:extLst>
            <a:ext uri="{FF2B5EF4-FFF2-40B4-BE49-F238E27FC236}">
              <a16:creationId xmlns:a16="http://schemas.microsoft.com/office/drawing/2014/main" id="{00000000-0008-0000-0000-000069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50" name="Rectangle 14">
          <a:extLst>
            <a:ext uri="{FF2B5EF4-FFF2-40B4-BE49-F238E27FC236}">
              <a16:creationId xmlns:a16="http://schemas.microsoft.com/office/drawing/2014/main" id="{00000000-0008-0000-0000-00006A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51" name="Rectangle 15">
          <a:extLst>
            <a:ext uri="{FF2B5EF4-FFF2-40B4-BE49-F238E27FC236}">
              <a16:creationId xmlns:a16="http://schemas.microsoft.com/office/drawing/2014/main" id="{00000000-0008-0000-0000-00006B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1452" name="Rectangle 16">
          <a:extLst>
            <a:ext uri="{FF2B5EF4-FFF2-40B4-BE49-F238E27FC236}">
              <a16:creationId xmlns:a16="http://schemas.microsoft.com/office/drawing/2014/main" id="{00000000-0008-0000-0000-00006C9E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114300</xdr:rowOff>
    </xdr:from>
    <xdr:to>
      <xdr:col>1</xdr:col>
      <xdr:colOff>590550</xdr:colOff>
      <xdr:row>2</xdr:row>
      <xdr:rowOff>28575</xdr:rowOff>
    </xdr:to>
    <xdr:pic>
      <xdr:nvPicPr>
        <xdr:cNvPr id="761453" name="Picture 34">
          <a:extLst>
            <a:ext uri="{FF2B5EF4-FFF2-40B4-BE49-F238E27FC236}">
              <a16:creationId xmlns:a16="http://schemas.microsoft.com/office/drawing/2014/main" id="{00000000-0008-0000-0000-00006D9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4320" y="11430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70465" name="Rectangle 1">
          <a:extLst>
            <a:ext uri="{FF2B5EF4-FFF2-40B4-BE49-F238E27FC236}">
              <a16:creationId xmlns:a16="http://schemas.microsoft.com/office/drawing/2014/main" id="{00000000-0008-0000-0B00-0000A1C10B00}"/>
            </a:ext>
          </a:extLst>
        </xdr:cNvPr>
        <xdr:cNvSpPr>
          <a:spLocks noChangeArrowheads="1"/>
        </xdr:cNvSpPr>
      </xdr:nvSpPr>
      <xdr:spPr>
        <a:xfrm>
          <a:off x="4963795" y="2438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107</xdr:row>
      <xdr:rowOff>0</xdr:rowOff>
    </xdr:from>
    <xdr:to>
      <xdr:col>3</xdr:col>
      <xdr:colOff>0</xdr:colOff>
      <xdr:row>107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>
          <a:spLocks noChangeArrowheads="1"/>
        </xdr:cNvSpPr>
      </xdr:nvSpPr>
      <xdr:spPr>
        <a:xfrm>
          <a:off x="4963795" y="355187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55856" name="Rectangle 1">
          <a:extLst>
            <a:ext uri="{FF2B5EF4-FFF2-40B4-BE49-F238E27FC236}">
              <a16:creationId xmlns:a16="http://schemas.microsoft.com/office/drawing/2014/main" id="{00000000-0008-0000-0C00-000090880B00}"/>
            </a:ext>
          </a:extLst>
        </xdr:cNvPr>
        <xdr:cNvSpPr>
          <a:spLocks noChangeArrowheads="1"/>
        </xdr:cNvSpPr>
      </xdr:nvSpPr>
      <xdr:spPr>
        <a:xfrm>
          <a:off x="5314950" y="2438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3463</xdr:row>
      <xdr:rowOff>47625</xdr:rowOff>
    </xdr:from>
    <xdr:to>
      <xdr:col>3</xdr:col>
      <xdr:colOff>0</xdr:colOff>
      <xdr:row>3464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5457825" y="1056312975"/>
          <a:ext cx="0" cy="257175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3464</xdr:row>
      <xdr:rowOff>47625</xdr:rowOff>
    </xdr:from>
    <xdr:to>
      <xdr:col>3</xdr:col>
      <xdr:colOff>0</xdr:colOff>
      <xdr:row>3465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pSpPr/>
      </xdr:nvGrpSpPr>
      <xdr:grpSpPr>
        <a:xfrm>
          <a:off x="5457825" y="1056617775"/>
          <a:ext cx="0" cy="257175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3465</xdr:row>
      <xdr:rowOff>0</xdr:rowOff>
    </xdr:from>
    <xdr:to>
      <xdr:col>3</xdr:col>
      <xdr:colOff>0</xdr:colOff>
      <xdr:row>3465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5457825" y="1056874950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3463</xdr:row>
      <xdr:rowOff>47625</xdr:rowOff>
    </xdr:from>
    <xdr:to>
      <xdr:col>3</xdr:col>
      <xdr:colOff>0</xdr:colOff>
      <xdr:row>3464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pSpPr/>
      </xdr:nvGrpSpPr>
      <xdr:grpSpPr>
        <a:xfrm>
          <a:off x="5457825" y="1056312975"/>
          <a:ext cx="0" cy="257175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3464</xdr:row>
      <xdr:rowOff>47625</xdr:rowOff>
    </xdr:from>
    <xdr:to>
      <xdr:col>3</xdr:col>
      <xdr:colOff>0</xdr:colOff>
      <xdr:row>3465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pSpPr/>
      </xdr:nvGrpSpPr>
      <xdr:grpSpPr>
        <a:xfrm>
          <a:off x="5457825" y="1056617775"/>
          <a:ext cx="0" cy="257175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00000000-0008-0000-0D00-000010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3465</xdr:row>
      <xdr:rowOff>0</xdr:rowOff>
    </xdr:from>
    <xdr:to>
      <xdr:col>3</xdr:col>
      <xdr:colOff>0</xdr:colOff>
      <xdr:row>3465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GrpSpPr/>
      </xdr:nvGrpSpPr>
      <xdr:grpSpPr>
        <a:xfrm>
          <a:off x="5457825" y="1056874950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00000000-0008-0000-0D00-000012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0000000-0008-0000-0D00-000013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3463</xdr:row>
      <xdr:rowOff>47625</xdr:rowOff>
    </xdr:from>
    <xdr:to>
      <xdr:col>3</xdr:col>
      <xdr:colOff>0</xdr:colOff>
      <xdr:row>3464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GrpSpPr/>
      </xdr:nvGrpSpPr>
      <xdr:grpSpPr>
        <a:xfrm>
          <a:off x="5457825" y="1056312975"/>
          <a:ext cx="0" cy="257175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00000000-0008-0000-0D00-000015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00000000-0008-0000-0D00-000016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3464</xdr:row>
      <xdr:rowOff>47625</xdr:rowOff>
    </xdr:from>
    <xdr:to>
      <xdr:col>3</xdr:col>
      <xdr:colOff>0</xdr:colOff>
      <xdr:row>3465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GrpSpPr/>
      </xdr:nvGrpSpPr>
      <xdr:grpSpPr>
        <a:xfrm>
          <a:off x="5457825" y="1056617775"/>
          <a:ext cx="0" cy="257175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0000000-0008-0000-0D00-000018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00000000-0008-0000-0D00-000019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3465</xdr:row>
      <xdr:rowOff>0</xdr:rowOff>
    </xdr:from>
    <xdr:to>
      <xdr:col>3</xdr:col>
      <xdr:colOff>0</xdr:colOff>
      <xdr:row>3465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GrpSpPr/>
      </xdr:nvGrpSpPr>
      <xdr:grpSpPr>
        <a:xfrm>
          <a:off x="5457825" y="1056874950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D00-00001B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00000000-0008-0000-0D00-00001C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 editAs="oneCell">
    <xdr:from>
      <xdr:col>16</xdr:col>
      <xdr:colOff>400050</xdr:colOff>
      <xdr:row>117</xdr:row>
      <xdr:rowOff>247650</xdr:rowOff>
    </xdr:from>
    <xdr:to>
      <xdr:col>22</xdr:col>
      <xdr:colOff>975863</xdr:colOff>
      <xdr:row>132</xdr:row>
      <xdr:rowOff>50594</xdr:rowOff>
    </xdr:to>
    <xdr:pic>
      <xdr:nvPicPr>
        <xdr:cNvPr id="29" name="รูปภาพ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58715" y="33804225"/>
          <a:ext cx="7193280" cy="42316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/>
        </xdr:cNvSpPr>
      </xdr:nvSpPr>
      <xdr:spPr>
        <a:xfrm>
          <a:off x="5260975" y="2133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32" name="Rectangle 2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31" name="Rectangle 3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30" name="Rectangle 4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9" name="Rectangle 5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8" name="Rectangle 6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7" name="Rectangle 7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6" name="Rectangle 8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5" name="Rectangle 9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4" name="Rectangle 10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3" name="Rectangle 11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2" name="Rectangle 1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1" name="Rectangle 13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20" name="Rectangle 14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12</xdr:row>
      <xdr:rowOff>0</xdr:rowOff>
    </xdr:from>
    <xdr:to>
      <xdr:col>3</xdr:col>
      <xdr:colOff>0</xdr:colOff>
      <xdr:row>12</xdr:row>
      <xdr:rowOff>0</xdr:rowOff>
    </xdr:to>
    <xdr:sp macro="" textlink="">
      <xdr:nvSpPr>
        <xdr:cNvPr id="18" name="Rectangle 16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>
          <a:spLocks noChangeArrowheads="1"/>
        </xdr:cNvSpPr>
      </xdr:nvSpPr>
      <xdr:spPr>
        <a:xfrm>
          <a:off x="5260975" y="33528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4" name="Rectangle 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5" name="Rectangle 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6" name="Rectangle 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7" name="Rectangle 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8" name="Rectangle 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9" name="Rectangle 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0" name="Rectangle 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1" name="Rectangle 1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2" name="Rectangle 1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3" name="Rectangle 1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4" name="Rectangle 1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5" name="Rectangle 1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6" name="Rectangle 1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7" name="Rectangle 1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48" name="Rectangle 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49" name="Rectangle 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0" name="Rectangle 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1" name="Rectangle 5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2" name="Rectangle 6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3" name="Rectangle 7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4" name="Rectangle 8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5" name="Rectangle 9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6" name="Rectangle 10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7" name="Rectangle 11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8" name="Rectangle 12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59" name="Rectangle 13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60" name="Rectangle 14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61" name="Rectangle 15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115</xdr:row>
      <xdr:rowOff>0</xdr:rowOff>
    </xdr:from>
    <xdr:to>
      <xdr:col>3</xdr:col>
      <xdr:colOff>0</xdr:colOff>
      <xdr:row>115</xdr:row>
      <xdr:rowOff>0</xdr:rowOff>
    </xdr:to>
    <xdr:sp macro="" textlink="">
      <xdr:nvSpPr>
        <xdr:cNvPr id="62" name="Rectangle 16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>
          <a:spLocks noChangeArrowheads="1"/>
        </xdr:cNvSpPr>
      </xdr:nvSpPr>
      <xdr:spPr>
        <a:xfrm>
          <a:off x="5260975" y="295179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4" name="Rectangle 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5" name="Rectangle 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6" name="Rectangle 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7" name="Rectangle 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8" name="Rectangle 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69" name="Rectangle 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0" name="Rectangle 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1" name="Rectangle 1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2" name="Rectangle 1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3" name="Rectangle 1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4" name="Rectangle 1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5" name="Rectangle 14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6" name="Rectangle 1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130</xdr:row>
      <xdr:rowOff>0</xdr:rowOff>
    </xdr:from>
    <xdr:to>
      <xdr:col>3</xdr:col>
      <xdr:colOff>0</xdr:colOff>
      <xdr:row>130</xdr:row>
      <xdr:rowOff>0</xdr:rowOff>
    </xdr:to>
    <xdr:sp macro="" textlink="">
      <xdr:nvSpPr>
        <xdr:cNvPr id="77" name="Rectangle 1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>
          <a:spLocks noChangeArrowheads="1"/>
        </xdr:cNvSpPr>
      </xdr:nvSpPr>
      <xdr:spPr>
        <a:xfrm>
          <a:off x="5260975" y="33108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78" name="Rectangle 2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79" name="Rectangle 3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0" name="Rectangle 4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1" name="Rectangle 5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2" name="Rectangle 6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3" name="Rectangle 7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4" name="Rectangle 8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5" name="Rectangle 9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6" name="Rectangle 10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7" name="Rectangle 11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8" name="Rectangle 12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89" name="Rectangle 13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90" name="Rectangle 14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91" name="Rectangle 15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139</xdr:row>
      <xdr:rowOff>0</xdr:rowOff>
    </xdr:from>
    <xdr:to>
      <xdr:col>3</xdr:col>
      <xdr:colOff>0</xdr:colOff>
      <xdr:row>139</xdr:row>
      <xdr:rowOff>0</xdr:rowOff>
    </xdr:to>
    <xdr:sp macro="" textlink="">
      <xdr:nvSpPr>
        <xdr:cNvPr id="92" name="Rectangle 16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>
          <a:spLocks noChangeArrowheads="1"/>
        </xdr:cNvSpPr>
      </xdr:nvSpPr>
      <xdr:spPr>
        <a:xfrm>
          <a:off x="5260975" y="357759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102</xdr:row>
      <xdr:rowOff>0</xdr:rowOff>
    </xdr:from>
    <xdr:to>
      <xdr:col>3</xdr:col>
      <xdr:colOff>0</xdr:colOff>
      <xdr:row>102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>
          <a:spLocks noChangeArrowheads="1"/>
        </xdr:cNvSpPr>
      </xdr:nvSpPr>
      <xdr:spPr>
        <a:xfrm>
          <a:off x="5260975" y="253746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3" name="Rectangle 2">
          <a:extLst>
            <a:ext uri="{FF2B5EF4-FFF2-40B4-BE49-F238E27FC236}">
              <a16:creationId xmlns:a16="http://schemas.microsoft.com/office/drawing/2014/main" id="{00000000-0008-0000-1100-00007B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4" name="Rectangle 3">
          <a:extLst>
            <a:ext uri="{FF2B5EF4-FFF2-40B4-BE49-F238E27FC236}">
              <a16:creationId xmlns:a16="http://schemas.microsoft.com/office/drawing/2014/main" id="{00000000-0008-0000-1100-00007C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5" name="Rectangle 4">
          <a:extLst>
            <a:ext uri="{FF2B5EF4-FFF2-40B4-BE49-F238E27FC236}">
              <a16:creationId xmlns:a16="http://schemas.microsoft.com/office/drawing/2014/main" id="{00000000-0008-0000-1100-00007D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6" name="Rectangle 5">
          <a:extLst>
            <a:ext uri="{FF2B5EF4-FFF2-40B4-BE49-F238E27FC236}">
              <a16:creationId xmlns:a16="http://schemas.microsoft.com/office/drawing/2014/main" id="{00000000-0008-0000-1100-00007E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7" name="Rectangle 6">
          <a:extLst>
            <a:ext uri="{FF2B5EF4-FFF2-40B4-BE49-F238E27FC236}">
              <a16:creationId xmlns:a16="http://schemas.microsoft.com/office/drawing/2014/main" id="{00000000-0008-0000-1100-00007F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8" name="Rectangle 7">
          <a:extLst>
            <a:ext uri="{FF2B5EF4-FFF2-40B4-BE49-F238E27FC236}">
              <a16:creationId xmlns:a16="http://schemas.microsoft.com/office/drawing/2014/main" id="{00000000-0008-0000-1100-000080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29" name="Rectangle 8">
          <a:extLst>
            <a:ext uri="{FF2B5EF4-FFF2-40B4-BE49-F238E27FC236}">
              <a16:creationId xmlns:a16="http://schemas.microsoft.com/office/drawing/2014/main" id="{00000000-0008-0000-1100-000081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0" name="Rectangle 9">
          <a:extLst>
            <a:ext uri="{FF2B5EF4-FFF2-40B4-BE49-F238E27FC236}">
              <a16:creationId xmlns:a16="http://schemas.microsoft.com/office/drawing/2014/main" id="{00000000-0008-0000-1100-000082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1" name="Rectangle 10">
          <a:extLst>
            <a:ext uri="{FF2B5EF4-FFF2-40B4-BE49-F238E27FC236}">
              <a16:creationId xmlns:a16="http://schemas.microsoft.com/office/drawing/2014/main" id="{00000000-0008-0000-1100-000083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2" name="Rectangle 11">
          <a:extLst>
            <a:ext uri="{FF2B5EF4-FFF2-40B4-BE49-F238E27FC236}">
              <a16:creationId xmlns:a16="http://schemas.microsoft.com/office/drawing/2014/main" id="{00000000-0008-0000-1100-000084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3" name="Rectangle 12">
          <a:extLst>
            <a:ext uri="{FF2B5EF4-FFF2-40B4-BE49-F238E27FC236}">
              <a16:creationId xmlns:a16="http://schemas.microsoft.com/office/drawing/2014/main" id="{00000000-0008-0000-1100-000085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4" name="Rectangle 13">
          <a:extLst>
            <a:ext uri="{FF2B5EF4-FFF2-40B4-BE49-F238E27FC236}">
              <a16:creationId xmlns:a16="http://schemas.microsoft.com/office/drawing/2014/main" id="{00000000-0008-0000-1100-000086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5" name="Rectangle 14">
          <a:extLst>
            <a:ext uri="{FF2B5EF4-FFF2-40B4-BE49-F238E27FC236}">
              <a16:creationId xmlns:a16="http://schemas.microsoft.com/office/drawing/2014/main" id="{00000000-0008-0000-1100-000087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6" name="Rectangle 15">
          <a:extLst>
            <a:ext uri="{FF2B5EF4-FFF2-40B4-BE49-F238E27FC236}">
              <a16:creationId xmlns:a16="http://schemas.microsoft.com/office/drawing/2014/main" id="{00000000-0008-0000-1100-000088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149</xdr:row>
      <xdr:rowOff>0</xdr:rowOff>
    </xdr:from>
    <xdr:to>
      <xdr:col>3</xdr:col>
      <xdr:colOff>0</xdr:colOff>
      <xdr:row>149</xdr:row>
      <xdr:rowOff>0</xdr:rowOff>
    </xdr:to>
    <xdr:sp macro="" textlink="">
      <xdr:nvSpPr>
        <xdr:cNvPr id="137" name="Rectangle 16">
          <a:extLst>
            <a:ext uri="{FF2B5EF4-FFF2-40B4-BE49-F238E27FC236}">
              <a16:creationId xmlns:a16="http://schemas.microsoft.com/office/drawing/2014/main" id="{00000000-0008-0000-1100-000089000000}"/>
            </a:ext>
          </a:extLst>
        </xdr:cNvPr>
        <xdr:cNvSpPr>
          <a:spLocks noChangeArrowheads="1"/>
        </xdr:cNvSpPr>
      </xdr:nvSpPr>
      <xdr:spPr>
        <a:xfrm>
          <a:off x="5260975" y="38461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38" name="Rectangle 2">
          <a:extLst>
            <a:ext uri="{FF2B5EF4-FFF2-40B4-BE49-F238E27FC236}">
              <a16:creationId xmlns:a16="http://schemas.microsoft.com/office/drawing/2014/main" id="{00000000-0008-0000-1100-00008A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39" name="Rectangle 3">
          <a:extLst>
            <a:ext uri="{FF2B5EF4-FFF2-40B4-BE49-F238E27FC236}">
              <a16:creationId xmlns:a16="http://schemas.microsoft.com/office/drawing/2014/main" id="{00000000-0008-0000-1100-00008B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0" name="Rectangle 4">
          <a:extLst>
            <a:ext uri="{FF2B5EF4-FFF2-40B4-BE49-F238E27FC236}">
              <a16:creationId xmlns:a16="http://schemas.microsoft.com/office/drawing/2014/main" id="{00000000-0008-0000-1100-00008C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1" name="Rectangle 5">
          <a:extLst>
            <a:ext uri="{FF2B5EF4-FFF2-40B4-BE49-F238E27FC236}">
              <a16:creationId xmlns:a16="http://schemas.microsoft.com/office/drawing/2014/main" id="{00000000-0008-0000-1100-00008D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2" name="Rectangle 6">
          <a:extLst>
            <a:ext uri="{FF2B5EF4-FFF2-40B4-BE49-F238E27FC236}">
              <a16:creationId xmlns:a16="http://schemas.microsoft.com/office/drawing/2014/main" id="{00000000-0008-0000-1100-00008E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3" name="Rectangle 7">
          <a:extLst>
            <a:ext uri="{FF2B5EF4-FFF2-40B4-BE49-F238E27FC236}">
              <a16:creationId xmlns:a16="http://schemas.microsoft.com/office/drawing/2014/main" id="{00000000-0008-0000-1100-00008F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4" name="Rectangle 8">
          <a:extLst>
            <a:ext uri="{FF2B5EF4-FFF2-40B4-BE49-F238E27FC236}">
              <a16:creationId xmlns:a16="http://schemas.microsoft.com/office/drawing/2014/main" id="{00000000-0008-0000-1100-000090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5" name="Rectangle 9">
          <a:extLst>
            <a:ext uri="{FF2B5EF4-FFF2-40B4-BE49-F238E27FC236}">
              <a16:creationId xmlns:a16="http://schemas.microsoft.com/office/drawing/2014/main" id="{00000000-0008-0000-1100-000091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6" name="Rectangle 10">
          <a:extLst>
            <a:ext uri="{FF2B5EF4-FFF2-40B4-BE49-F238E27FC236}">
              <a16:creationId xmlns:a16="http://schemas.microsoft.com/office/drawing/2014/main" id="{00000000-0008-0000-1100-000092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7" name="Rectangle 11">
          <a:extLst>
            <a:ext uri="{FF2B5EF4-FFF2-40B4-BE49-F238E27FC236}">
              <a16:creationId xmlns:a16="http://schemas.microsoft.com/office/drawing/2014/main" id="{00000000-0008-0000-1100-000093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8" name="Rectangle 12">
          <a:extLst>
            <a:ext uri="{FF2B5EF4-FFF2-40B4-BE49-F238E27FC236}">
              <a16:creationId xmlns:a16="http://schemas.microsoft.com/office/drawing/2014/main" id="{00000000-0008-0000-1100-000094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49" name="Rectangle 13">
          <a:extLst>
            <a:ext uri="{FF2B5EF4-FFF2-40B4-BE49-F238E27FC236}">
              <a16:creationId xmlns:a16="http://schemas.microsoft.com/office/drawing/2014/main" id="{00000000-0008-0000-1100-000095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50" name="Rectangle 14">
          <a:extLst>
            <a:ext uri="{FF2B5EF4-FFF2-40B4-BE49-F238E27FC236}">
              <a16:creationId xmlns:a16="http://schemas.microsoft.com/office/drawing/2014/main" id="{00000000-0008-0000-1100-000096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51" name="Rectangle 15">
          <a:extLst>
            <a:ext uri="{FF2B5EF4-FFF2-40B4-BE49-F238E27FC236}">
              <a16:creationId xmlns:a16="http://schemas.microsoft.com/office/drawing/2014/main" id="{00000000-0008-0000-1100-000097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158</xdr:row>
      <xdr:rowOff>0</xdr:rowOff>
    </xdr:from>
    <xdr:to>
      <xdr:col>3</xdr:col>
      <xdr:colOff>0</xdr:colOff>
      <xdr:row>158</xdr:row>
      <xdr:rowOff>0</xdr:rowOff>
    </xdr:to>
    <xdr:sp macro="" textlink="">
      <xdr:nvSpPr>
        <xdr:cNvPr id="152" name="Rectangle 16">
          <a:extLst>
            <a:ext uri="{FF2B5EF4-FFF2-40B4-BE49-F238E27FC236}">
              <a16:creationId xmlns:a16="http://schemas.microsoft.com/office/drawing/2014/main" id="{00000000-0008-0000-1100-000098000000}"/>
            </a:ext>
          </a:extLst>
        </xdr:cNvPr>
        <xdr:cNvSpPr>
          <a:spLocks noChangeArrowheads="1"/>
        </xdr:cNvSpPr>
      </xdr:nvSpPr>
      <xdr:spPr>
        <a:xfrm>
          <a:off x="5260975" y="412051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2</xdr:col>
      <xdr:colOff>0</xdr:colOff>
      <xdr:row>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/>
        </xdr:cNvSpPr>
      </xdr:nvSpPr>
      <xdr:spPr>
        <a:xfrm>
          <a:off x="5224780" y="2438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3" name="Rectangle 2">
          <a:extLst>
            <a:ext uri="{FF2B5EF4-FFF2-40B4-BE49-F238E27FC236}">
              <a16:creationId xmlns:a16="http://schemas.microsoft.com/office/drawing/2014/main" id="{00000000-0008-0000-1300-00003F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4" name="Rectangle 3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5" name="Rectangle 4">
          <a:extLst>
            <a:ext uri="{FF2B5EF4-FFF2-40B4-BE49-F238E27FC236}">
              <a16:creationId xmlns:a16="http://schemas.microsoft.com/office/drawing/2014/main" id="{00000000-0008-0000-1300-000041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6" name="Rectangle 5">
          <a:extLst>
            <a:ext uri="{FF2B5EF4-FFF2-40B4-BE49-F238E27FC236}">
              <a16:creationId xmlns:a16="http://schemas.microsoft.com/office/drawing/2014/main" id="{00000000-0008-0000-1300-000042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7" name="Rectangle 6">
          <a:extLst>
            <a:ext uri="{FF2B5EF4-FFF2-40B4-BE49-F238E27FC236}">
              <a16:creationId xmlns:a16="http://schemas.microsoft.com/office/drawing/2014/main" id="{00000000-0008-0000-1300-000043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8" name="Rectangle 7">
          <a:extLst>
            <a:ext uri="{FF2B5EF4-FFF2-40B4-BE49-F238E27FC236}">
              <a16:creationId xmlns:a16="http://schemas.microsoft.com/office/drawing/2014/main" id="{00000000-0008-0000-1300-000044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69" name="Rectangle 8">
          <a:extLst>
            <a:ext uri="{FF2B5EF4-FFF2-40B4-BE49-F238E27FC236}">
              <a16:creationId xmlns:a16="http://schemas.microsoft.com/office/drawing/2014/main" id="{00000000-0008-0000-1300-000045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0" name="Rectangle 9">
          <a:extLst>
            <a:ext uri="{FF2B5EF4-FFF2-40B4-BE49-F238E27FC236}">
              <a16:creationId xmlns:a16="http://schemas.microsoft.com/office/drawing/2014/main" id="{00000000-0008-0000-1300-000046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1" name="Rectangle 10">
          <a:extLst>
            <a:ext uri="{FF2B5EF4-FFF2-40B4-BE49-F238E27FC236}">
              <a16:creationId xmlns:a16="http://schemas.microsoft.com/office/drawing/2014/main" id="{00000000-0008-0000-1300-000047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2" name="Rectangle 11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3" name="Rectangle 12">
          <a:extLst>
            <a:ext uri="{FF2B5EF4-FFF2-40B4-BE49-F238E27FC236}">
              <a16:creationId xmlns:a16="http://schemas.microsoft.com/office/drawing/2014/main" id="{00000000-0008-0000-1300-000049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4" name="Rectangle 13">
          <a:extLst>
            <a:ext uri="{FF2B5EF4-FFF2-40B4-BE49-F238E27FC236}">
              <a16:creationId xmlns:a16="http://schemas.microsoft.com/office/drawing/2014/main" id="{00000000-0008-0000-1300-00004A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5" name="Rectangle 14">
          <a:extLst>
            <a:ext uri="{FF2B5EF4-FFF2-40B4-BE49-F238E27FC236}">
              <a16:creationId xmlns:a16="http://schemas.microsoft.com/office/drawing/2014/main" id="{00000000-0008-0000-1300-00004B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6" name="Rectangle 15">
          <a:extLst>
            <a:ext uri="{FF2B5EF4-FFF2-40B4-BE49-F238E27FC236}">
              <a16:creationId xmlns:a16="http://schemas.microsoft.com/office/drawing/2014/main" id="{00000000-0008-0000-1300-00004C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19</xdr:row>
      <xdr:rowOff>0</xdr:rowOff>
    </xdr:from>
    <xdr:to>
      <xdr:col>2</xdr:col>
      <xdr:colOff>0</xdr:colOff>
      <xdr:row>19</xdr:row>
      <xdr:rowOff>0</xdr:rowOff>
    </xdr:to>
    <xdr:sp macro="" textlink="">
      <xdr:nvSpPr>
        <xdr:cNvPr id="77" name="Rectangle 16">
          <a:extLst>
            <a:ext uri="{FF2B5EF4-FFF2-40B4-BE49-F238E27FC236}">
              <a16:creationId xmlns:a16="http://schemas.microsoft.com/office/drawing/2014/main" id="{00000000-0008-0000-1300-00004D000000}"/>
            </a:ext>
          </a:extLst>
        </xdr:cNvPr>
        <xdr:cNvSpPr>
          <a:spLocks noChangeArrowheads="1"/>
        </xdr:cNvSpPr>
      </xdr:nvSpPr>
      <xdr:spPr>
        <a:xfrm>
          <a:off x="5224780" y="57435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78" name="Rectangle 2">
          <a:extLst>
            <a:ext uri="{FF2B5EF4-FFF2-40B4-BE49-F238E27FC236}">
              <a16:creationId xmlns:a16="http://schemas.microsoft.com/office/drawing/2014/main" id="{00000000-0008-0000-1300-00004E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79" name="Rectangle 3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0" name="Rectangle 4">
          <a:extLst>
            <a:ext uri="{FF2B5EF4-FFF2-40B4-BE49-F238E27FC236}">
              <a16:creationId xmlns:a16="http://schemas.microsoft.com/office/drawing/2014/main" id="{00000000-0008-0000-1300-000050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1" name="Rectangle 5">
          <a:extLst>
            <a:ext uri="{FF2B5EF4-FFF2-40B4-BE49-F238E27FC236}">
              <a16:creationId xmlns:a16="http://schemas.microsoft.com/office/drawing/2014/main" id="{00000000-0008-0000-1300-000051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2" name="Rectangle 6">
          <a:extLst>
            <a:ext uri="{FF2B5EF4-FFF2-40B4-BE49-F238E27FC236}">
              <a16:creationId xmlns:a16="http://schemas.microsoft.com/office/drawing/2014/main" id="{00000000-0008-0000-1300-000052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3" name="Rectangle 7">
          <a:extLst>
            <a:ext uri="{FF2B5EF4-FFF2-40B4-BE49-F238E27FC236}">
              <a16:creationId xmlns:a16="http://schemas.microsoft.com/office/drawing/2014/main" id="{00000000-0008-0000-1300-000053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4" name="Rectangle 8">
          <a:extLst>
            <a:ext uri="{FF2B5EF4-FFF2-40B4-BE49-F238E27FC236}">
              <a16:creationId xmlns:a16="http://schemas.microsoft.com/office/drawing/2014/main" id="{00000000-0008-0000-1300-000054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5" name="Rectangle 9">
          <a:extLst>
            <a:ext uri="{FF2B5EF4-FFF2-40B4-BE49-F238E27FC236}">
              <a16:creationId xmlns:a16="http://schemas.microsoft.com/office/drawing/2014/main" id="{00000000-0008-0000-1300-000055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6" name="Rectangle 10">
          <a:extLst>
            <a:ext uri="{FF2B5EF4-FFF2-40B4-BE49-F238E27FC236}">
              <a16:creationId xmlns:a16="http://schemas.microsoft.com/office/drawing/2014/main" id="{00000000-0008-0000-1300-000056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7" name="Rectangle 11">
          <a:extLst>
            <a:ext uri="{FF2B5EF4-FFF2-40B4-BE49-F238E27FC236}">
              <a16:creationId xmlns:a16="http://schemas.microsoft.com/office/drawing/2014/main" id="{00000000-0008-0000-1300-000057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8" name="Rectangle 12">
          <a:extLst>
            <a:ext uri="{FF2B5EF4-FFF2-40B4-BE49-F238E27FC236}">
              <a16:creationId xmlns:a16="http://schemas.microsoft.com/office/drawing/2014/main" id="{00000000-0008-0000-1300-000058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89" name="Rectangle 13">
          <a:extLst>
            <a:ext uri="{FF2B5EF4-FFF2-40B4-BE49-F238E27FC236}">
              <a16:creationId xmlns:a16="http://schemas.microsoft.com/office/drawing/2014/main" id="{00000000-0008-0000-1300-000059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90" name="Rectangle 14">
          <a:extLst>
            <a:ext uri="{FF2B5EF4-FFF2-40B4-BE49-F238E27FC236}">
              <a16:creationId xmlns:a16="http://schemas.microsoft.com/office/drawing/2014/main" id="{00000000-0008-0000-1300-00005A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91" name="Rectangle 15">
          <a:extLst>
            <a:ext uri="{FF2B5EF4-FFF2-40B4-BE49-F238E27FC236}">
              <a16:creationId xmlns:a16="http://schemas.microsoft.com/office/drawing/2014/main" id="{00000000-0008-0000-1300-00005B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2</xdr:col>
      <xdr:colOff>0</xdr:colOff>
      <xdr:row>16</xdr:row>
      <xdr:rowOff>0</xdr:rowOff>
    </xdr:to>
    <xdr:sp macro="" textlink="">
      <xdr:nvSpPr>
        <xdr:cNvPr id="92" name="Rectangle 16">
          <a:extLst>
            <a:ext uri="{FF2B5EF4-FFF2-40B4-BE49-F238E27FC236}">
              <a16:creationId xmlns:a16="http://schemas.microsoft.com/office/drawing/2014/main" id="{00000000-0008-0000-1300-00005C000000}"/>
            </a:ext>
          </a:extLst>
        </xdr:cNvPr>
        <xdr:cNvSpPr>
          <a:spLocks noChangeArrowheads="1"/>
        </xdr:cNvSpPr>
      </xdr:nvSpPr>
      <xdr:spPr>
        <a:xfrm>
          <a:off x="5224780" y="48482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130467</xdr:colOff>
      <xdr:row>58</xdr:row>
      <xdr:rowOff>242653</xdr:rowOff>
    </xdr:from>
    <xdr:to>
      <xdr:col>15</xdr:col>
      <xdr:colOff>437188</xdr:colOff>
      <xdr:row>91</xdr:row>
      <xdr:rowOff>97815</xdr:rowOff>
    </xdr:to>
    <xdr:pic>
      <xdr:nvPicPr>
        <xdr:cNvPr id="124" name="Picture 2">
          <a:extLst>
            <a:ext uri="{FF2B5EF4-FFF2-40B4-BE49-F238E27FC236}">
              <a16:creationId xmlns:a16="http://schemas.microsoft.com/office/drawing/2014/main" id="{00000000-0008-0000-13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0175" y="18397220"/>
          <a:ext cx="20180300" cy="9913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1991391</xdr:colOff>
      <xdr:row>38</xdr:row>
      <xdr:rowOff>44370</xdr:rowOff>
    </xdr:from>
    <xdr:to>
      <xdr:col>32</xdr:col>
      <xdr:colOff>218844</xdr:colOff>
      <xdr:row>70</xdr:row>
      <xdr:rowOff>25322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13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458950" y="12102465"/>
          <a:ext cx="16294100" cy="973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245571</xdr:rowOff>
    </xdr:from>
    <xdr:to>
      <xdr:col>24</xdr:col>
      <xdr:colOff>205312</xdr:colOff>
      <xdr:row>97</xdr:row>
      <xdr:rowOff>16857</xdr:rowOff>
    </xdr:to>
    <xdr:pic>
      <xdr:nvPicPr>
        <xdr:cNvPr id="126" name="Picture 126">
          <a:extLst>
            <a:ext uri="{FF2B5EF4-FFF2-40B4-BE49-F238E27FC236}">
              <a16:creationId xmlns:a16="http://schemas.microsoft.com/office/drawing/2014/main" id="{00000000-0008-0000-1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057360"/>
          <a:ext cx="25842595" cy="8001000"/>
        </a:xfrm>
        <a:prstGeom prst="rect">
          <a:avLst/>
        </a:prstGeom>
      </xdr:spPr>
    </xdr:pic>
    <xdr:clientData/>
  </xdr:twoCellAnchor>
  <xdr:twoCellAnchor editAs="oneCell">
    <xdr:from>
      <xdr:col>5</xdr:col>
      <xdr:colOff>805543</xdr:colOff>
      <xdr:row>61</xdr:row>
      <xdr:rowOff>217715</xdr:rowOff>
    </xdr:from>
    <xdr:to>
      <xdr:col>25</xdr:col>
      <xdr:colOff>352204</xdr:colOff>
      <xdr:row>81</xdr:row>
      <xdr:rowOff>114601</xdr:rowOff>
    </xdr:to>
    <xdr:pic>
      <xdr:nvPicPr>
        <xdr:cNvPr id="127" name="Picture 127">
          <a:extLst>
            <a:ext uri="{FF2B5EF4-FFF2-40B4-BE49-F238E27FC236}">
              <a16:creationId xmlns:a16="http://schemas.microsoft.com/office/drawing/2014/main" id="{00000000-0008-0000-1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8495" y="19286220"/>
          <a:ext cx="18322925" cy="5993130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359229</xdr:colOff>
      <xdr:row>82</xdr:row>
      <xdr:rowOff>185058</xdr:rowOff>
    </xdr:from>
    <xdr:to>
      <xdr:col>24</xdr:col>
      <xdr:colOff>320680</xdr:colOff>
      <xdr:row>102</xdr:row>
      <xdr:rowOff>81947</xdr:rowOff>
    </xdr:to>
    <xdr:pic>
      <xdr:nvPicPr>
        <xdr:cNvPr id="128" name="Picture 128">
          <a:extLst>
            <a:ext uri="{FF2B5EF4-FFF2-40B4-BE49-F238E27FC236}">
              <a16:creationId xmlns:a16="http://schemas.microsoft.com/office/drawing/2014/main" id="{00000000-0008-0000-1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8775" y="25654635"/>
          <a:ext cx="25599390" cy="5993130"/>
        </a:xfrm>
        <a:prstGeom prst="rect">
          <a:avLst/>
        </a:prstGeom>
      </xdr:spPr>
    </xdr:pic>
    <xdr:clientData/>
  </xdr:twoCellAnchor>
  <xdr:twoCellAnchor editAs="oneCell">
    <xdr:from>
      <xdr:col>5</xdr:col>
      <xdr:colOff>925287</xdr:colOff>
      <xdr:row>82</xdr:row>
      <xdr:rowOff>206829</xdr:rowOff>
    </xdr:from>
    <xdr:to>
      <xdr:col>25</xdr:col>
      <xdr:colOff>406420</xdr:colOff>
      <xdr:row>102</xdr:row>
      <xdr:rowOff>170780</xdr:rowOff>
    </xdr:to>
    <xdr:pic>
      <xdr:nvPicPr>
        <xdr:cNvPr id="129" name="Picture 129">
          <a:extLst>
            <a:ext uri="{FF2B5EF4-FFF2-40B4-BE49-F238E27FC236}">
              <a16:creationId xmlns:a16="http://schemas.microsoft.com/office/drawing/2014/main" id="{00000000-0008-0000-1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98510" y="25676225"/>
          <a:ext cx="18257520" cy="6059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141515</xdr:rowOff>
    </xdr:from>
    <xdr:to>
      <xdr:col>24</xdr:col>
      <xdr:colOff>260181</xdr:colOff>
      <xdr:row>124</xdr:row>
      <xdr:rowOff>44499</xdr:rowOff>
    </xdr:to>
    <xdr:pic>
      <xdr:nvPicPr>
        <xdr:cNvPr id="130" name="Picture 130">
          <a:extLst>
            <a:ext uri="{FF2B5EF4-FFF2-40B4-BE49-F238E27FC236}">
              <a16:creationId xmlns:a16="http://schemas.microsoft.com/office/drawing/2014/main" id="{00000000-0008-0000-1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2316420"/>
          <a:ext cx="25897205" cy="5999480"/>
        </a:xfrm>
        <a:prstGeom prst="rect">
          <a:avLst/>
        </a:prstGeom>
      </xdr:spPr>
    </xdr:pic>
    <xdr:clientData/>
  </xdr:twoCellAnchor>
  <xdr:twoCellAnchor editAs="oneCell">
    <xdr:from>
      <xdr:col>6</xdr:col>
      <xdr:colOff>108858</xdr:colOff>
      <xdr:row>104</xdr:row>
      <xdr:rowOff>293914</xdr:rowOff>
    </xdr:from>
    <xdr:to>
      <xdr:col>25</xdr:col>
      <xdr:colOff>400321</xdr:colOff>
      <xdr:row>124</xdr:row>
      <xdr:rowOff>209091</xdr:rowOff>
    </xdr:to>
    <xdr:pic>
      <xdr:nvPicPr>
        <xdr:cNvPr id="131" name="Picture 131">
          <a:extLst>
            <a:ext uri="{FF2B5EF4-FFF2-40B4-BE49-F238E27FC236}">
              <a16:creationId xmlns:a16="http://schemas.microsoft.com/office/drawing/2014/main" id="{00000000-0008-0000-1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94090" y="32468820"/>
          <a:ext cx="18055590" cy="601154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21772</xdr:colOff>
      <xdr:row>125</xdr:row>
      <xdr:rowOff>0</xdr:rowOff>
    </xdr:from>
    <xdr:to>
      <xdr:col>24</xdr:col>
      <xdr:colOff>214891</xdr:colOff>
      <xdr:row>151</xdr:row>
      <xdr:rowOff>2927</xdr:rowOff>
    </xdr:to>
    <xdr:pic>
      <xdr:nvPicPr>
        <xdr:cNvPr id="132" name="Picture 132">
          <a:extLst>
            <a:ext uri="{FF2B5EF4-FFF2-40B4-BE49-F238E27FC236}">
              <a16:creationId xmlns:a16="http://schemas.microsoft.com/office/drawing/2014/main" id="{00000000-0008-0000-1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" y="38576250"/>
          <a:ext cx="25830530" cy="7925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2461" name="Rectangle 1">
          <a:extLst>
            <a:ext uri="{FF2B5EF4-FFF2-40B4-BE49-F238E27FC236}">
              <a16:creationId xmlns:a16="http://schemas.microsoft.com/office/drawing/2014/main" id="{00000000-0008-0000-0100-00005DA20B00}"/>
            </a:ext>
          </a:extLst>
        </xdr:cNvPr>
        <xdr:cNvSpPr>
          <a:spLocks noChangeArrowheads="1"/>
        </xdr:cNvSpPr>
      </xdr:nvSpPr>
      <xdr:spPr>
        <a:xfrm>
          <a:off x="436435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2" name="Rectangle 2">
          <a:extLst>
            <a:ext uri="{FF2B5EF4-FFF2-40B4-BE49-F238E27FC236}">
              <a16:creationId xmlns:a16="http://schemas.microsoft.com/office/drawing/2014/main" id="{00000000-0008-0000-0100-00005E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3" name="Rectangle 3">
          <a:extLst>
            <a:ext uri="{FF2B5EF4-FFF2-40B4-BE49-F238E27FC236}">
              <a16:creationId xmlns:a16="http://schemas.microsoft.com/office/drawing/2014/main" id="{00000000-0008-0000-0100-00005F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4" name="Rectangle 4">
          <a:extLst>
            <a:ext uri="{FF2B5EF4-FFF2-40B4-BE49-F238E27FC236}">
              <a16:creationId xmlns:a16="http://schemas.microsoft.com/office/drawing/2014/main" id="{00000000-0008-0000-0100-000060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5" name="Rectangle 5">
          <a:extLst>
            <a:ext uri="{FF2B5EF4-FFF2-40B4-BE49-F238E27FC236}">
              <a16:creationId xmlns:a16="http://schemas.microsoft.com/office/drawing/2014/main" id="{00000000-0008-0000-0100-000061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6" name="Rectangle 6">
          <a:extLst>
            <a:ext uri="{FF2B5EF4-FFF2-40B4-BE49-F238E27FC236}">
              <a16:creationId xmlns:a16="http://schemas.microsoft.com/office/drawing/2014/main" id="{00000000-0008-0000-0100-000062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7" name="Rectangle 7">
          <a:extLst>
            <a:ext uri="{FF2B5EF4-FFF2-40B4-BE49-F238E27FC236}">
              <a16:creationId xmlns:a16="http://schemas.microsoft.com/office/drawing/2014/main" id="{00000000-0008-0000-0100-000063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8" name="Rectangle 8">
          <a:extLst>
            <a:ext uri="{FF2B5EF4-FFF2-40B4-BE49-F238E27FC236}">
              <a16:creationId xmlns:a16="http://schemas.microsoft.com/office/drawing/2014/main" id="{00000000-0008-0000-0100-000064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69" name="Rectangle 9">
          <a:extLst>
            <a:ext uri="{FF2B5EF4-FFF2-40B4-BE49-F238E27FC236}">
              <a16:creationId xmlns:a16="http://schemas.microsoft.com/office/drawing/2014/main" id="{00000000-0008-0000-0100-000065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0" name="Rectangle 10">
          <a:extLst>
            <a:ext uri="{FF2B5EF4-FFF2-40B4-BE49-F238E27FC236}">
              <a16:creationId xmlns:a16="http://schemas.microsoft.com/office/drawing/2014/main" id="{00000000-0008-0000-0100-000066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1" name="Rectangle 11">
          <a:extLst>
            <a:ext uri="{FF2B5EF4-FFF2-40B4-BE49-F238E27FC236}">
              <a16:creationId xmlns:a16="http://schemas.microsoft.com/office/drawing/2014/main" id="{00000000-0008-0000-0100-000067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2" name="Rectangle 12">
          <a:extLst>
            <a:ext uri="{FF2B5EF4-FFF2-40B4-BE49-F238E27FC236}">
              <a16:creationId xmlns:a16="http://schemas.microsoft.com/office/drawing/2014/main" id="{00000000-0008-0000-0100-000068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3" name="Rectangle 13">
          <a:extLst>
            <a:ext uri="{FF2B5EF4-FFF2-40B4-BE49-F238E27FC236}">
              <a16:creationId xmlns:a16="http://schemas.microsoft.com/office/drawing/2014/main" id="{00000000-0008-0000-0100-000069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4" name="Rectangle 14">
          <a:extLst>
            <a:ext uri="{FF2B5EF4-FFF2-40B4-BE49-F238E27FC236}">
              <a16:creationId xmlns:a16="http://schemas.microsoft.com/office/drawing/2014/main" id="{00000000-0008-0000-0100-00006A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5" name="Rectangle 15">
          <a:extLst>
            <a:ext uri="{FF2B5EF4-FFF2-40B4-BE49-F238E27FC236}">
              <a16:creationId xmlns:a16="http://schemas.microsoft.com/office/drawing/2014/main" id="{00000000-0008-0000-0100-00006B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2476" name="Rectangle 16">
          <a:extLst>
            <a:ext uri="{FF2B5EF4-FFF2-40B4-BE49-F238E27FC236}">
              <a16:creationId xmlns:a16="http://schemas.microsoft.com/office/drawing/2014/main" id="{00000000-0008-0000-0100-00006CA2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114300</xdr:rowOff>
    </xdr:from>
    <xdr:to>
      <xdr:col>1</xdr:col>
      <xdr:colOff>590550</xdr:colOff>
      <xdr:row>2</xdr:row>
      <xdr:rowOff>28575</xdr:rowOff>
    </xdr:to>
    <xdr:pic>
      <xdr:nvPicPr>
        <xdr:cNvPr id="762477" name="Picture 34">
          <a:extLst>
            <a:ext uri="{FF2B5EF4-FFF2-40B4-BE49-F238E27FC236}">
              <a16:creationId xmlns:a16="http://schemas.microsoft.com/office/drawing/2014/main" id="{00000000-0008-0000-0100-00006DA2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4320" y="11430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3485" name="Rectangle 1">
          <a:extLst>
            <a:ext uri="{FF2B5EF4-FFF2-40B4-BE49-F238E27FC236}">
              <a16:creationId xmlns:a16="http://schemas.microsoft.com/office/drawing/2014/main" id="{00000000-0008-0000-0200-00005DA60B00}"/>
            </a:ext>
          </a:extLst>
        </xdr:cNvPr>
        <xdr:cNvSpPr>
          <a:spLocks noChangeArrowheads="1"/>
        </xdr:cNvSpPr>
      </xdr:nvSpPr>
      <xdr:spPr>
        <a:xfrm>
          <a:off x="4364355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6" name="Rectangle 2">
          <a:extLst>
            <a:ext uri="{FF2B5EF4-FFF2-40B4-BE49-F238E27FC236}">
              <a16:creationId xmlns:a16="http://schemas.microsoft.com/office/drawing/2014/main" id="{00000000-0008-0000-0200-00005E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7" name="Rectangle 3">
          <a:extLst>
            <a:ext uri="{FF2B5EF4-FFF2-40B4-BE49-F238E27FC236}">
              <a16:creationId xmlns:a16="http://schemas.microsoft.com/office/drawing/2014/main" id="{00000000-0008-0000-0200-00005F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8" name="Rectangle 4">
          <a:extLst>
            <a:ext uri="{FF2B5EF4-FFF2-40B4-BE49-F238E27FC236}">
              <a16:creationId xmlns:a16="http://schemas.microsoft.com/office/drawing/2014/main" id="{00000000-0008-0000-0200-000060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89" name="Rectangle 5">
          <a:extLst>
            <a:ext uri="{FF2B5EF4-FFF2-40B4-BE49-F238E27FC236}">
              <a16:creationId xmlns:a16="http://schemas.microsoft.com/office/drawing/2014/main" id="{00000000-0008-0000-0200-000061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0" name="Rectangle 6">
          <a:extLst>
            <a:ext uri="{FF2B5EF4-FFF2-40B4-BE49-F238E27FC236}">
              <a16:creationId xmlns:a16="http://schemas.microsoft.com/office/drawing/2014/main" id="{00000000-0008-0000-0200-000062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1" name="Rectangle 7">
          <a:extLst>
            <a:ext uri="{FF2B5EF4-FFF2-40B4-BE49-F238E27FC236}">
              <a16:creationId xmlns:a16="http://schemas.microsoft.com/office/drawing/2014/main" id="{00000000-0008-0000-0200-000063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2" name="Rectangle 8">
          <a:extLst>
            <a:ext uri="{FF2B5EF4-FFF2-40B4-BE49-F238E27FC236}">
              <a16:creationId xmlns:a16="http://schemas.microsoft.com/office/drawing/2014/main" id="{00000000-0008-0000-0200-000064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3" name="Rectangle 9">
          <a:extLst>
            <a:ext uri="{FF2B5EF4-FFF2-40B4-BE49-F238E27FC236}">
              <a16:creationId xmlns:a16="http://schemas.microsoft.com/office/drawing/2014/main" id="{00000000-0008-0000-0200-000065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4" name="Rectangle 10">
          <a:extLst>
            <a:ext uri="{FF2B5EF4-FFF2-40B4-BE49-F238E27FC236}">
              <a16:creationId xmlns:a16="http://schemas.microsoft.com/office/drawing/2014/main" id="{00000000-0008-0000-0200-000066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5" name="Rectangle 11">
          <a:extLst>
            <a:ext uri="{FF2B5EF4-FFF2-40B4-BE49-F238E27FC236}">
              <a16:creationId xmlns:a16="http://schemas.microsoft.com/office/drawing/2014/main" id="{00000000-0008-0000-0200-000067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6" name="Rectangle 12">
          <a:extLst>
            <a:ext uri="{FF2B5EF4-FFF2-40B4-BE49-F238E27FC236}">
              <a16:creationId xmlns:a16="http://schemas.microsoft.com/office/drawing/2014/main" id="{00000000-0008-0000-0200-000068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7" name="Rectangle 13">
          <a:extLst>
            <a:ext uri="{FF2B5EF4-FFF2-40B4-BE49-F238E27FC236}">
              <a16:creationId xmlns:a16="http://schemas.microsoft.com/office/drawing/2014/main" id="{00000000-0008-0000-0200-000069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8" name="Rectangle 14">
          <a:extLst>
            <a:ext uri="{FF2B5EF4-FFF2-40B4-BE49-F238E27FC236}">
              <a16:creationId xmlns:a16="http://schemas.microsoft.com/office/drawing/2014/main" id="{00000000-0008-0000-0200-00006A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499" name="Rectangle 15">
          <a:extLst>
            <a:ext uri="{FF2B5EF4-FFF2-40B4-BE49-F238E27FC236}">
              <a16:creationId xmlns:a16="http://schemas.microsoft.com/office/drawing/2014/main" id="{00000000-0008-0000-0200-00006B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63500" name="Rectangle 16">
          <a:extLst>
            <a:ext uri="{FF2B5EF4-FFF2-40B4-BE49-F238E27FC236}">
              <a16:creationId xmlns:a16="http://schemas.microsoft.com/office/drawing/2014/main" id="{00000000-0008-0000-0200-00006CA60B00}"/>
            </a:ext>
          </a:extLst>
        </xdr:cNvPr>
        <xdr:cNvSpPr>
          <a:spLocks noChangeArrowheads="1"/>
        </xdr:cNvSpPr>
      </xdr:nvSpPr>
      <xdr:spPr>
        <a:xfrm>
          <a:off x="4364355" y="21717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0</xdr:row>
      <xdr:rowOff>114300</xdr:rowOff>
    </xdr:from>
    <xdr:to>
      <xdr:col>1</xdr:col>
      <xdr:colOff>590550</xdr:colOff>
      <xdr:row>2</xdr:row>
      <xdr:rowOff>28575</xdr:rowOff>
    </xdr:to>
    <xdr:pic>
      <xdr:nvPicPr>
        <xdr:cNvPr id="763501" name="Picture 34">
          <a:extLst>
            <a:ext uri="{FF2B5EF4-FFF2-40B4-BE49-F238E27FC236}">
              <a16:creationId xmlns:a16="http://schemas.microsoft.com/office/drawing/2014/main" id="{00000000-0008-0000-0200-00006DA6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74320" y="11430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114676</xdr:colOff>
      <xdr:row>1</xdr:row>
      <xdr:rowOff>222437</xdr:rowOff>
    </xdr:from>
    <xdr:to>
      <xdr:col>22</xdr:col>
      <xdr:colOff>412138</xdr:colOff>
      <xdr:row>17</xdr:row>
      <xdr:rowOff>232673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0360" y="527050"/>
          <a:ext cx="9484360" cy="47821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146957</xdr:colOff>
      <xdr:row>17</xdr:row>
      <xdr:rowOff>18688</xdr:rowOff>
    </xdr:from>
    <xdr:to>
      <xdr:col>11</xdr:col>
      <xdr:colOff>530678</xdr:colOff>
      <xdr:row>19</xdr:row>
      <xdr:rowOff>216353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98580" y="5076190"/>
          <a:ext cx="7183755" cy="788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0</xdr:rowOff>
    </xdr:from>
    <xdr:to>
      <xdr:col>6</xdr:col>
      <xdr:colOff>0</xdr:colOff>
      <xdr:row>1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>
        <a:xfrm>
          <a:off x="11522075" y="2952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12</xdr:row>
      <xdr:rowOff>0</xdr:rowOff>
    </xdr:from>
    <xdr:to>
      <xdr:col>6</xdr:col>
      <xdr:colOff>0</xdr:colOff>
      <xdr:row>12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>
        <a:xfrm>
          <a:off x="11522075" y="3571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9</xdr:row>
      <xdr:rowOff>0</xdr:rowOff>
    </xdr:from>
    <xdr:to>
      <xdr:col>7</xdr:col>
      <xdr:colOff>0</xdr:colOff>
      <xdr:row>9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>
        <a:xfrm>
          <a:off x="11327765" y="2743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13</xdr:row>
      <xdr:rowOff>0</xdr:rowOff>
    </xdr:from>
    <xdr:to>
      <xdr:col>7</xdr:col>
      <xdr:colOff>0</xdr:colOff>
      <xdr:row>13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>
          <a:spLocks noChangeArrowheads="1"/>
        </xdr:cNvSpPr>
      </xdr:nvSpPr>
      <xdr:spPr>
        <a:xfrm>
          <a:off x="11327765" y="3962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3207</xdr:row>
      <xdr:rowOff>47625</xdr:rowOff>
    </xdr:from>
    <xdr:to>
      <xdr:col>3</xdr:col>
      <xdr:colOff>0</xdr:colOff>
      <xdr:row>3208</xdr:row>
      <xdr:rowOff>0</xdr:rowOff>
    </xdr:to>
    <xdr:grpSp>
      <xdr:nvGrpSpPr>
        <xdr:cNvPr id="2" name="Group 2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536406" y="992814563"/>
          <a:ext cx="0" cy="261937"/>
          <a:chOff x="129" y="2534"/>
          <a:chExt cx="10" cy="14"/>
        </a:xfrm>
      </xdr:grpSpPr>
      <xdr:sp macro="" textlink="">
        <xdr:nvSpPr>
          <xdr:cNvPr id="3" name="Rectangle 26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4" name="Line 27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3208</xdr:row>
      <xdr:rowOff>47625</xdr:rowOff>
    </xdr:from>
    <xdr:to>
      <xdr:col>3</xdr:col>
      <xdr:colOff>0</xdr:colOff>
      <xdr:row>3209</xdr:row>
      <xdr:rowOff>0</xdr:rowOff>
    </xdr:to>
    <xdr:grpSp>
      <xdr:nvGrpSpPr>
        <xdr:cNvPr id="5" name="Group 2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5536406" y="993124125"/>
          <a:ext cx="0" cy="261938"/>
          <a:chOff x="129" y="2534"/>
          <a:chExt cx="10" cy="14"/>
        </a:xfrm>
      </xdr:grpSpPr>
      <xdr:sp macro="" textlink="">
        <xdr:nvSpPr>
          <xdr:cNvPr id="6" name="Rectangle 29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7" name="Line 30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3209</xdr:row>
      <xdr:rowOff>0</xdr:rowOff>
    </xdr:from>
    <xdr:to>
      <xdr:col>3</xdr:col>
      <xdr:colOff>0</xdr:colOff>
      <xdr:row>3209</xdr:row>
      <xdr:rowOff>0</xdr:rowOff>
    </xdr:to>
    <xdr:grpSp>
      <xdr:nvGrpSpPr>
        <xdr:cNvPr id="8" name="Group 3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pSpPr/>
      </xdr:nvGrpSpPr>
      <xdr:grpSpPr>
        <a:xfrm>
          <a:off x="5536406" y="993386063"/>
          <a:ext cx="0" cy="0"/>
          <a:chOff x="129" y="2534"/>
          <a:chExt cx="10" cy="14"/>
        </a:xfrm>
      </xdr:grpSpPr>
      <xdr:sp macro="" textlink="">
        <xdr:nvSpPr>
          <xdr:cNvPr id="9" name="Rectangle 32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0" name="Line 33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3207</xdr:row>
      <xdr:rowOff>47625</xdr:rowOff>
    </xdr:from>
    <xdr:to>
      <xdr:col>3</xdr:col>
      <xdr:colOff>0</xdr:colOff>
      <xdr:row>3208</xdr:row>
      <xdr:rowOff>0</xdr:rowOff>
    </xdr:to>
    <xdr:grpSp>
      <xdr:nvGrpSpPr>
        <xdr:cNvPr id="11" name="Group 25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pSpPr/>
      </xdr:nvGrpSpPr>
      <xdr:grpSpPr>
        <a:xfrm>
          <a:off x="5536406" y="992814563"/>
          <a:ext cx="0" cy="261937"/>
          <a:chOff x="129" y="2534"/>
          <a:chExt cx="10" cy="14"/>
        </a:xfrm>
      </xdr:grpSpPr>
      <xdr:sp macro="" textlink="">
        <xdr:nvSpPr>
          <xdr:cNvPr id="12" name="Rectangle 26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3" name="Line 27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3208</xdr:row>
      <xdr:rowOff>47625</xdr:rowOff>
    </xdr:from>
    <xdr:to>
      <xdr:col>3</xdr:col>
      <xdr:colOff>0</xdr:colOff>
      <xdr:row>3209</xdr:row>
      <xdr:rowOff>0</xdr:rowOff>
    </xdr:to>
    <xdr:grpSp>
      <xdr:nvGrpSpPr>
        <xdr:cNvPr id="14" name="Group 28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pSpPr/>
      </xdr:nvGrpSpPr>
      <xdr:grpSpPr>
        <a:xfrm>
          <a:off x="5536406" y="993124125"/>
          <a:ext cx="0" cy="261938"/>
          <a:chOff x="129" y="2534"/>
          <a:chExt cx="10" cy="14"/>
        </a:xfrm>
      </xdr:grpSpPr>
      <xdr:sp macro="" textlink="">
        <xdr:nvSpPr>
          <xdr:cNvPr id="15" name="Rectangle 29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6" name="Line 30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3209</xdr:row>
      <xdr:rowOff>0</xdr:rowOff>
    </xdr:from>
    <xdr:to>
      <xdr:col>3</xdr:col>
      <xdr:colOff>0</xdr:colOff>
      <xdr:row>3209</xdr:row>
      <xdr:rowOff>0</xdr:rowOff>
    </xdr:to>
    <xdr:grpSp>
      <xdr:nvGrpSpPr>
        <xdr:cNvPr id="17" name="Group 3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pSpPr/>
      </xdr:nvGrpSpPr>
      <xdr:grpSpPr>
        <a:xfrm>
          <a:off x="5536406" y="993386063"/>
          <a:ext cx="0" cy="0"/>
          <a:chOff x="129" y="2534"/>
          <a:chExt cx="10" cy="14"/>
        </a:xfrm>
      </xdr:grpSpPr>
      <xdr:sp macro="" textlink="">
        <xdr:nvSpPr>
          <xdr:cNvPr id="18" name="Rectangle 32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19" name="Line 33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3207</xdr:row>
      <xdr:rowOff>47625</xdr:rowOff>
    </xdr:from>
    <xdr:to>
      <xdr:col>3</xdr:col>
      <xdr:colOff>0</xdr:colOff>
      <xdr:row>3208</xdr:row>
      <xdr:rowOff>0</xdr:rowOff>
    </xdr:to>
    <xdr:grpSp>
      <xdr:nvGrpSpPr>
        <xdr:cNvPr id="20" name="Group 25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pSpPr/>
      </xdr:nvGrpSpPr>
      <xdr:grpSpPr>
        <a:xfrm>
          <a:off x="5536406" y="992814563"/>
          <a:ext cx="0" cy="261937"/>
          <a:chOff x="129" y="2534"/>
          <a:chExt cx="10" cy="14"/>
        </a:xfrm>
      </xdr:grpSpPr>
      <xdr:sp macro="" textlink="">
        <xdr:nvSpPr>
          <xdr:cNvPr id="21" name="Rectangle 26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22" name="Line 27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3208</xdr:row>
      <xdr:rowOff>47625</xdr:rowOff>
    </xdr:from>
    <xdr:to>
      <xdr:col>3</xdr:col>
      <xdr:colOff>0</xdr:colOff>
      <xdr:row>3209</xdr:row>
      <xdr:rowOff>0</xdr:rowOff>
    </xdr:to>
    <xdr:grpSp>
      <xdr:nvGrpSpPr>
        <xdr:cNvPr id="23" name="Group 28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pSpPr/>
      </xdr:nvGrpSpPr>
      <xdr:grpSpPr>
        <a:xfrm>
          <a:off x="5536406" y="993124125"/>
          <a:ext cx="0" cy="261938"/>
          <a:chOff x="129" y="2534"/>
          <a:chExt cx="10" cy="14"/>
        </a:xfrm>
      </xdr:grpSpPr>
      <xdr:sp macro="" textlink="">
        <xdr:nvSpPr>
          <xdr:cNvPr id="24" name="Rectangle 29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25" name="Line 30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>
    <xdr:from>
      <xdr:col>3</xdr:col>
      <xdr:colOff>0</xdr:colOff>
      <xdr:row>3209</xdr:row>
      <xdr:rowOff>0</xdr:rowOff>
    </xdr:from>
    <xdr:to>
      <xdr:col>3</xdr:col>
      <xdr:colOff>0</xdr:colOff>
      <xdr:row>3209</xdr:row>
      <xdr:rowOff>0</xdr:rowOff>
    </xdr:to>
    <xdr:grpSp>
      <xdr:nvGrpSpPr>
        <xdr:cNvPr id="26" name="Group 3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pSpPr/>
      </xdr:nvGrpSpPr>
      <xdr:grpSpPr>
        <a:xfrm>
          <a:off x="5536406" y="993386063"/>
          <a:ext cx="0" cy="0"/>
          <a:chOff x="129" y="2534"/>
          <a:chExt cx="10" cy="14"/>
        </a:xfrm>
      </xdr:grpSpPr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SpPr>
            <a:spLocks noChangeArrowheads="1"/>
          </xdr:cNvSpPr>
        </xdr:nvSpPr>
        <xdr:spPr>
          <a:xfrm>
            <a:off x="129" y="2534"/>
            <a:ext cx="10" cy="14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</a:ln>
        </xdr:spPr>
      </xdr:sp>
      <xdr:sp macro="" textlink="">
        <xdr:nvSpPr>
          <xdr:cNvPr id="28" name="Line 33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SpPr>
            <a:spLocks noChangeShapeType="1"/>
          </xdr:cNvSpPr>
        </xdr:nvSpPr>
        <xdr:spPr>
          <a:xfrm flipV="1">
            <a:off x="129" y="2534"/>
            <a:ext cx="10" cy="1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3</xdr:col>
      <xdr:colOff>0</xdr:colOff>
      <xdr:row>8</xdr:row>
      <xdr:rowOff>0</xdr:rowOff>
    </xdr:to>
    <xdr:sp macro="" textlink="">
      <xdr:nvSpPr>
        <xdr:cNvPr id="772174" name="Rectangle 1">
          <a:extLst>
            <a:ext uri="{FF2B5EF4-FFF2-40B4-BE49-F238E27FC236}">
              <a16:creationId xmlns:a16="http://schemas.microsoft.com/office/drawing/2014/main" id="{00000000-0008-0000-0900-00004EC80B00}"/>
            </a:ext>
          </a:extLst>
        </xdr:cNvPr>
        <xdr:cNvSpPr>
          <a:spLocks noChangeArrowheads="1"/>
        </xdr:cNvSpPr>
      </xdr:nvSpPr>
      <xdr:spPr>
        <a:xfrm>
          <a:off x="5267325" y="24384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75" name="Rectangle 2">
          <a:extLst>
            <a:ext uri="{FF2B5EF4-FFF2-40B4-BE49-F238E27FC236}">
              <a16:creationId xmlns:a16="http://schemas.microsoft.com/office/drawing/2014/main" id="{00000000-0008-0000-0900-00004F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76" name="Rectangle 3">
          <a:extLst>
            <a:ext uri="{FF2B5EF4-FFF2-40B4-BE49-F238E27FC236}">
              <a16:creationId xmlns:a16="http://schemas.microsoft.com/office/drawing/2014/main" id="{00000000-0008-0000-0900-000050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77" name="Rectangle 4">
          <a:extLst>
            <a:ext uri="{FF2B5EF4-FFF2-40B4-BE49-F238E27FC236}">
              <a16:creationId xmlns:a16="http://schemas.microsoft.com/office/drawing/2014/main" id="{00000000-0008-0000-0900-000051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78" name="Rectangle 5">
          <a:extLst>
            <a:ext uri="{FF2B5EF4-FFF2-40B4-BE49-F238E27FC236}">
              <a16:creationId xmlns:a16="http://schemas.microsoft.com/office/drawing/2014/main" id="{00000000-0008-0000-0900-000052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79" name="Rectangle 6">
          <a:extLst>
            <a:ext uri="{FF2B5EF4-FFF2-40B4-BE49-F238E27FC236}">
              <a16:creationId xmlns:a16="http://schemas.microsoft.com/office/drawing/2014/main" id="{00000000-0008-0000-0900-000053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0" name="Rectangle 7">
          <a:extLst>
            <a:ext uri="{FF2B5EF4-FFF2-40B4-BE49-F238E27FC236}">
              <a16:creationId xmlns:a16="http://schemas.microsoft.com/office/drawing/2014/main" id="{00000000-0008-0000-0900-000054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1" name="Rectangle 8">
          <a:extLst>
            <a:ext uri="{FF2B5EF4-FFF2-40B4-BE49-F238E27FC236}">
              <a16:creationId xmlns:a16="http://schemas.microsoft.com/office/drawing/2014/main" id="{00000000-0008-0000-0900-000055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2" name="Rectangle 9">
          <a:extLst>
            <a:ext uri="{FF2B5EF4-FFF2-40B4-BE49-F238E27FC236}">
              <a16:creationId xmlns:a16="http://schemas.microsoft.com/office/drawing/2014/main" id="{00000000-0008-0000-0900-000056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3" name="Rectangle 10">
          <a:extLst>
            <a:ext uri="{FF2B5EF4-FFF2-40B4-BE49-F238E27FC236}">
              <a16:creationId xmlns:a16="http://schemas.microsoft.com/office/drawing/2014/main" id="{00000000-0008-0000-0900-000057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4" name="Rectangle 11">
          <a:extLst>
            <a:ext uri="{FF2B5EF4-FFF2-40B4-BE49-F238E27FC236}">
              <a16:creationId xmlns:a16="http://schemas.microsoft.com/office/drawing/2014/main" id="{00000000-0008-0000-0900-000058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5" name="Rectangle 12">
          <a:extLst>
            <a:ext uri="{FF2B5EF4-FFF2-40B4-BE49-F238E27FC236}">
              <a16:creationId xmlns:a16="http://schemas.microsoft.com/office/drawing/2014/main" id="{00000000-0008-0000-0900-000059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6" name="Rectangle 13">
          <a:extLst>
            <a:ext uri="{FF2B5EF4-FFF2-40B4-BE49-F238E27FC236}">
              <a16:creationId xmlns:a16="http://schemas.microsoft.com/office/drawing/2014/main" id="{00000000-0008-0000-0900-00005A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7" name="Rectangle 14">
          <a:extLst>
            <a:ext uri="{FF2B5EF4-FFF2-40B4-BE49-F238E27FC236}">
              <a16:creationId xmlns:a16="http://schemas.microsoft.com/office/drawing/2014/main" id="{00000000-0008-0000-0900-00005B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8" name="Rectangle 15">
          <a:extLst>
            <a:ext uri="{FF2B5EF4-FFF2-40B4-BE49-F238E27FC236}">
              <a16:creationId xmlns:a16="http://schemas.microsoft.com/office/drawing/2014/main" id="{00000000-0008-0000-0900-00005C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99</xdr:row>
      <xdr:rowOff>0</xdr:rowOff>
    </xdr:from>
    <xdr:to>
      <xdr:col>3</xdr:col>
      <xdr:colOff>0</xdr:colOff>
      <xdr:row>99</xdr:row>
      <xdr:rowOff>0</xdr:rowOff>
    </xdr:to>
    <xdr:sp macro="" textlink="">
      <xdr:nvSpPr>
        <xdr:cNvPr id="772189" name="Rectangle 16">
          <a:extLst>
            <a:ext uri="{FF2B5EF4-FFF2-40B4-BE49-F238E27FC236}">
              <a16:creationId xmlns:a16="http://schemas.microsoft.com/office/drawing/2014/main" id="{00000000-0008-0000-0900-00005DC80B00}"/>
            </a:ext>
          </a:extLst>
        </xdr:cNvPr>
        <xdr:cNvSpPr>
          <a:spLocks noChangeArrowheads="1"/>
        </xdr:cNvSpPr>
      </xdr:nvSpPr>
      <xdr:spPr>
        <a:xfrm>
          <a:off x="5267325" y="3017520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Vajira2013\1.%20&#3611;&#3619;&#3633;&#3610;&#3611;&#3619;&#3640;&#3591;&#3606;&#3609;&#3609;&#3649;&#3621;&#3632;&#3607;&#3634;&#3591;&#3648;&#3604;&#3636;&#3609;&#3616;&#3634;&#3618;&#3651;&#3609;&#3588;&#3603;&#3632;&#3649;&#3614;&#3607;&#3618;&#3660;&#3631;\01.BOQ%20&#3619;&#3634;&#3588;&#3634;&#3585;&#3621;&#3634;&#3591;%20Final+&#3648;&#3614;&#3636;&#3656;&#3617;&#3619;&#3634;&#3588;&#3634;&#3618;&#3657;&#3634;&#3618;%20GEN.xlsx" TargetMode="External"/><Relationship Id="rId1" Type="http://schemas.openxmlformats.org/officeDocument/2006/relationships/externalLinkPath" Target="file:///D:\Vajira2013\1.%20&#3611;&#3619;&#3633;&#3610;&#3611;&#3619;&#3640;&#3591;&#3606;&#3609;&#3609;&#3649;&#3621;&#3632;&#3607;&#3634;&#3591;&#3648;&#3604;&#3636;&#3609;&#3616;&#3634;&#3618;&#3651;&#3609;&#3588;&#3603;&#3632;&#3649;&#3614;&#3607;&#3618;&#3660;&#3631;\01.BOQ%20&#3619;&#3634;&#3588;&#3634;&#3585;&#3621;&#3634;&#3591;%20Final+&#3648;&#3614;&#3636;&#3656;&#3617;&#3619;&#3634;&#3588;&#3634;&#3618;&#3657;&#3634;&#3618;%20GE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(f)"/>
      <sheetName val="SUMMARY (3)ใช้"/>
      <sheetName val="SUMMARY (f) (ใช้)"/>
      <sheetName val="ปร6"/>
      <sheetName val="ปร5.ก"/>
      <sheetName val="ปร4 พ"/>
      <sheetName val="สรุปส่วนงานที่1"/>
      <sheetName val="1.งานวิศวกรรมโครงสร้าง"/>
      <sheetName val="2.งานสถาปัตยกรรม "/>
      <sheetName val="3.งานระบบสุขาภิบาลและดับเพลิง"/>
      <sheetName val="4.งานระบบไฟฟ้าและสื่อสาร"/>
      <sheetName val="5.กลุ่มงานที่ 2"/>
      <sheetName val="5.งานครุภัณฑ์จัดจ้างหรือสั่งทำ"/>
      <sheetName val="6.ส่วนงานที่3"/>
      <sheetName val="ค่าใช้จ่ายพิเศษ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B12" t="str">
            <v>กลุ่มงานที่  1 งานปรับปรุงก่อสร้าง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249977111117893"/>
  </sheetPr>
  <dimension ref="A1:U33"/>
  <sheetViews>
    <sheetView showGridLines="0" view="pageBreakPreview" topLeftCell="A4" zoomScale="55" zoomScaleNormal="60" workbookViewId="0">
      <selection activeCell="K31" sqref="K31"/>
    </sheetView>
  </sheetViews>
  <sheetFormatPr defaultColWidth="9.42578125" defaultRowHeight="21.75"/>
  <cols>
    <col min="1" max="1" width="3.5703125" style="670" customWidth="1"/>
    <col min="2" max="2" width="9.42578125" style="671" customWidth="1"/>
    <col min="3" max="3" width="52.42578125" style="670" customWidth="1"/>
    <col min="4" max="4" width="12.5703125" style="672" customWidth="1"/>
    <col min="5" max="5" width="8.42578125" style="671" customWidth="1"/>
    <col min="6" max="7" width="16.42578125" style="673" customWidth="1"/>
    <col min="8" max="8" width="15.5703125" style="673" customWidth="1"/>
    <col min="9" max="9" width="17.5703125" style="673" customWidth="1"/>
    <col min="10" max="10" width="16.42578125" style="673" customWidth="1"/>
    <col min="11" max="11" width="17.42578125" style="673" customWidth="1"/>
    <col min="12" max="12" width="13.5703125" style="670" customWidth="1"/>
    <col min="13" max="13" width="12.5703125" style="672" customWidth="1"/>
    <col min="14" max="14" width="8.42578125" style="671" customWidth="1"/>
    <col min="15" max="16" width="16.42578125" style="673" customWidth="1"/>
    <col min="17" max="17" width="15.5703125" style="673" customWidth="1"/>
    <col min="18" max="18" width="17.5703125" style="673" customWidth="1"/>
    <col min="19" max="19" width="16.42578125" style="673" customWidth="1"/>
    <col min="20" max="20" width="17.42578125" style="673" customWidth="1"/>
    <col min="21" max="21" width="13.5703125" style="670" customWidth="1"/>
    <col min="22" max="16384" width="9.42578125" style="674"/>
  </cols>
  <sheetData>
    <row r="1" spans="1:21" ht="24.75" customHeight="1">
      <c r="B1" s="1542"/>
      <c r="C1" s="675" t="s">
        <v>0</v>
      </c>
      <c r="D1" s="676"/>
      <c r="E1" s="677"/>
      <c r="F1" s="678"/>
      <c r="G1" s="677"/>
      <c r="H1" s="679"/>
      <c r="I1" s="1537" t="s">
        <v>1</v>
      </c>
      <c r="J1" s="1538"/>
      <c r="K1" s="1538"/>
      <c r="L1" s="1539"/>
      <c r="M1" s="676"/>
      <c r="N1" s="677"/>
      <c r="O1" s="678"/>
      <c r="P1" s="677"/>
      <c r="Q1" s="679"/>
      <c r="R1" s="1537" t="s">
        <v>1</v>
      </c>
      <c r="S1" s="1538"/>
      <c r="T1" s="1538"/>
      <c r="U1" s="1539"/>
    </row>
    <row r="2" spans="1:21" ht="24.75" customHeight="1">
      <c r="B2" s="1543"/>
      <c r="C2" s="680" t="s">
        <v>2</v>
      </c>
      <c r="E2" s="670"/>
      <c r="F2" s="681"/>
      <c r="G2" s="1539" t="s">
        <v>3</v>
      </c>
      <c r="H2" s="1539"/>
      <c r="I2" s="1539" t="s">
        <v>4</v>
      </c>
      <c r="J2" s="1539"/>
      <c r="K2" s="1539"/>
      <c r="L2" s="1539"/>
      <c r="N2" s="670"/>
      <c r="O2" s="681"/>
      <c r="P2" s="1539" t="s">
        <v>3</v>
      </c>
      <c r="Q2" s="1539"/>
      <c r="R2" s="1539" t="s">
        <v>4</v>
      </c>
      <c r="S2" s="1539"/>
      <c r="T2" s="1539"/>
      <c r="U2" s="1539"/>
    </row>
    <row r="3" spans="1:21" s="664" customFormat="1" ht="23.25">
      <c r="A3" s="682"/>
      <c r="B3" s="1544" t="s">
        <v>5</v>
      </c>
      <c r="C3" s="680" t="s">
        <v>6</v>
      </c>
      <c r="D3" s="672"/>
      <c r="E3" s="670"/>
      <c r="F3" s="683"/>
      <c r="G3" s="670"/>
      <c r="H3" s="684"/>
      <c r="I3" s="1539" t="s">
        <v>7</v>
      </c>
      <c r="J3" s="1539"/>
      <c r="K3" s="1539"/>
      <c r="L3" s="1539"/>
      <c r="M3" s="672"/>
      <c r="N3" s="670"/>
      <c r="O3" s="683"/>
      <c r="P3" s="670"/>
      <c r="Q3" s="684"/>
      <c r="R3" s="1539" t="s">
        <v>7</v>
      </c>
      <c r="S3" s="1539"/>
      <c r="T3" s="1539"/>
      <c r="U3" s="1539"/>
    </row>
    <row r="4" spans="1:21" s="665" customFormat="1">
      <c r="A4" s="685"/>
      <c r="B4" s="1545"/>
      <c r="C4" s="686" t="s">
        <v>8</v>
      </c>
      <c r="D4" s="687"/>
      <c r="E4" s="688"/>
      <c r="F4" s="689"/>
      <c r="G4" s="688"/>
      <c r="H4" s="690"/>
      <c r="I4" s="1539" t="s">
        <v>9</v>
      </c>
      <c r="J4" s="1539"/>
      <c r="K4" s="1539"/>
      <c r="L4" s="1539"/>
      <c r="M4" s="687"/>
      <c r="N4" s="688"/>
      <c r="O4" s="689"/>
      <c r="P4" s="688"/>
      <c r="Q4" s="690"/>
      <c r="R4" s="1539" t="s">
        <v>9</v>
      </c>
      <c r="S4" s="1539"/>
      <c r="T4" s="1539"/>
      <c r="U4" s="1539"/>
    </row>
    <row r="5" spans="1:21" s="666" customFormat="1" ht="30.75">
      <c r="A5" s="691"/>
      <c r="B5" s="692"/>
      <c r="C5" s="693"/>
      <c r="D5" s="1539" t="s">
        <v>10</v>
      </c>
      <c r="E5" s="1539"/>
      <c r="F5" s="1539"/>
      <c r="G5" s="1539"/>
      <c r="H5" s="1539"/>
      <c r="I5" s="1539"/>
      <c r="J5" s="1539"/>
      <c r="K5" s="1539"/>
      <c r="L5" s="1539"/>
      <c r="M5" s="1539" t="s">
        <v>11</v>
      </c>
      <c r="N5" s="1539"/>
      <c r="O5" s="1539"/>
      <c r="P5" s="1539"/>
      <c r="Q5" s="1539"/>
      <c r="R5" s="1539"/>
      <c r="S5" s="1539"/>
      <c r="T5" s="1539"/>
      <c r="U5" s="1539"/>
    </row>
    <row r="6" spans="1:21">
      <c r="B6" s="1539" t="s">
        <v>12</v>
      </c>
      <c r="C6" s="1540" t="s">
        <v>13</v>
      </c>
      <c r="D6" s="1539" t="s">
        <v>14</v>
      </c>
      <c r="E6" s="1540" t="s">
        <v>15</v>
      </c>
      <c r="F6" s="1546" t="s">
        <v>16</v>
      </c>
      <c r="G6" s="1546"/>
      <c r="H6" s="1546"/>
      <c r="I6" s="1546" t="s">
        <v>17</v>
      </c>
      <c r="J6" s="1546"/>
      <c r="K6" s="1546"/>
      <c r="L6" s="1539" t="s">
        <v>18</v>
      </c>
      <c r="M6" s="1539" t="s">
        <v>14</v>
      </c>
      <c r="N6" s="1540" t="s">
        <v>15</v>
      </c>
      <c r="O6" s="1546" t="s">
        <v>16</v>
      </c>
      <c r="P6" s="1546"/>
      <c r="Q6" s="1546"/>
      <c r="R6" s="1546" t="s">
        <v>17</v>
      </c>
      <c r="S6" s="1546"/>
      <c r="T6" s="1546"/>
      <c r="U6" s="1539" t="s">
        <v>18</v>
      </c>
    </row>
    <row r="7" spans="1:21">
      <c r="B7" s="1539"/>
      <c r="C7" s="1541"/>
      <c r="D7" s="1539"/>
      <c r="E7" s="1541"/>
      <c r="F7" s="694" t="s">
        <v>19</v>
      </c>
      <c r="G7" s="694" t="s">
        <v>20</v>
      </c>
      <c r="H7" s="694" t="s">
        <v>21</v>
      </c>
      <c r="I7" s="694" t="s">
        <v>22</v>
      </c>
      <c r="J7" s="694" t="s">
        <v>23</v>
      </c>
      <c r="K7" s="694" t="s">
        <v>24</v>
      </c>
      <c r="L7" s="1539"/>
      <c r="M7" s="1539"/>
      <c r="N7" s="1541"/>
      <c r="O7" s="694" t="s">
        <v>19</v>
      </c>
      <c r="P7" s="694" t="s">
        <v>20</v>
      </c>
      <c r="Q7" s="694" t="s">
        <v>21</v>
      </c>
      <c r="R7" s="694" t="s">
        <v>22</v>
      </c>
      <c r="S7" s="694" t="s">
        <v>23</v>
      </c>
      <c r="T7" s="694" t="s">
        <v>24</v>
      </c>
      <c r="U7" s="1539"/>
    </row>
    <row r="8" spans="1:21" s="667" customFormat="1">
      <c r="A8" s="695"/>
      <c r="B8" s="782"/>
      <c r="C8" s="697" t="s">
        <v>25</v>
      </c>
      <c r="D8" s="698"/>
      <c r="E8" s="699"/>
      <c r="F8" s="700"/>
      <c r="G8" s="700"/>
      <c r="H8" s="700"/>
      <c r="I8" s="700"/>
      <c r="J8" s="700"/>
      <c r="K8" s="752"/>
      <c r="L8" s="753"/>
      <c r="M8" s="698"/>
      <c r="N8" s="699"/>
      <c r="O8" s="700"/>
      <c r="P8" s="700"/>
      <c r="Q8" s="700"/>
      <c r="R8" s="700"/>
      <c r="S8" s="700"/>
      <c r="T8" s="752"/>
      <c r="U8" s="753"/>
    </row>
    <row r="9" spans="1:21" s="668" customFormat="1" ht="24">
      <c r="A9" s="701"/>
      <c r="B9" s="783"/>
      <c r="C9" s="703"/>
      <c r="D9" s="704"/>
      <c r="E9" s="705"/>
      <c r="F9" s="706"/>
      <c r="G9" s="706"/>
      <c r="H9" s="706"/>
      <c r="I9" s="706"/>
      <c r="J9" s="706"/>
      <c r="K9" s="710"/>
      <c r="L9" s="755"/>
      <c r="M9" s="704"/>
      <c r="N9" s="705"/>
      <c r="O9" s="706"/>
      <c r="P9" s="706"/>
      <c r="Q9" s="706"/>
      <c r="R9" s="706"/>
      <c r="S9" s="706"/>
      <c r="T9" s="710"/>
      <c r="U9" s="755"/>
    </row>
    <row r="10" spans="1:21" s="669" customFormat="1" ht="24">
      <c r="A10" s="707"/>
      <c r="B10" s="783" t="s">
        <v>26</v>
      </c>
      <c r="C10" s="703" t="s">
        <v>27</v>
      </c>
      <c r="D10" s="708"/>
      <c r="E10" s="709"/>
      <c r="F10" s="710"/>
      <c r="G10" s="710"/>
      <c r="H10" s="710"/>
      <c r="I10" s="710"/>
      <c r="J10" s="710"/>
      <c r="K10" s="710" t="e">
        <f>#REF!</f>
        <v>#REF!</v>
      </c>
      <c r="L10" s="756"/>
      <c r="M10" s="708"/>
      <c r="N10" s="709"/>
      <c r="O10" s="710"/>
      <c r="P10" s="710"/>
      <c r="Q10" s="710"/>
      <c r="R10" s="710"/>
      <c r="S10" s="710"/>
      <c r="T10" s="710" t="e">
        <f>#REF!</f>
        <v>#REF!</v>
      </c>
      <c r="U10" s="756"/>
    </row>
    <row r="11" spans="1:21" s="669" customFormat="1" ht="24">
      <c r="A11" s="707"/>
      <c r="B11" s="783" t="s">
        <v>28</v>
      </c>
      <c r="C11" s="703" t="s">
        <v>29</v>
      </c>
      <c r="D11" s="708"/>
      <c r="E11" s="709"/>
      <c r="F11" s="710"/>
      <c r="G11" s="710"/>
      <c r="H11" s="710"/>
      <c r="I11" s="710"/>
      <c r="J11" s="710"/>
      <c r="K11" s="710" t="e">
        <f>#REF!</f>
        <v>#REF!</v>
      </c>
      <c r="L11" s="756"/>
      <c r="M11" s="708"/>
      <c r="N11" s="709"/>
      <c r="O11" s="710"/>
      <c r="P11" s="710"/>
      <c r="Q11" s="710"/>
      <c r="R11" s="710"/>
      <c r="S11" s="710"/>
      <c r="T11" s="710" t="e">
        <f>#REF!</f>
        <v>#REF!</v>
      </c>
      <c r="U11" s="756"/>
    </row>
    <row r="12" spans="1:21" s="669" customFormat="1" ht="24">
      <c r="A12" s="707"/>
      <c r="B12" s="783" t="s">
        <v>30</v>
      </c>
      <c r="C12" s="703" t="s">
        <v>31</v>
      </c>
      <c r="D12" s="708"/>
      <c r="E12" s="709"/>
      <c r="F12" s="710"/>
      <c r="G12" s="710"/>
      <c r="H12" s="710"/>
      <c r="I12" s="710"/>
      <c r="J12" s="710"/>
      <c r="K12" s="710" t="e">
        <f>#REF!</f>
        <v>#REF!</v>
      </c>
      <c r="L12" s="756"/>
      <c r="M12" s="708"/>
      <c r="N12" s="709"/>
      <c r="O12" s="710"/>
      <c r="P12" s="710"/>
      <c r="Q12" s="710"/>
      <c r="R12" s="710"/>
      <c r="S12" s="710"/>
      <c r="T12" s="710" t="e">
        <f>#REF!</f>
        <v>#REF!</v>
      </c>
      <c r="U12" s="756"/>
    </row>
    <row r="13" spans="1:21" s="669" customFormat="1" ht="24">
      <c r="A13" s="707"/>
      <c r="B13" s="784"/>
      <c r="C13" s="712"/>
      <c r="D13" s="713"/>
      <c r="E13" s="714"/>
      <c r="F13" s="715"/>
      <c r="G13" s="715"/>
      <c r="H13" s="715"/>
      <c r="I13" s="715"/>
      <c r="J13" s="715"/>
      <c r="K13" s="715"/>
      <c r="L13" s="758"/>
      <c r="M13" s="713"/>
      <c r="N13" s="714"/>
      <c r="O13" s="715"/>
      <c r="P13" s="715"/>
      <c r="Q13" s="715"/>
      <c r="R13" s="715"/>
      <c r="S13" s="715"/>
      <c r="T13" s="715"/>
      <c r="U13" s="758"/>
    </row>
    <row r="14" spans="1:21" s="669" customFormat="1" ht="24">
      <c r="A14" s="707"/>
      <c r="B14" s="793"/>
      <c r="C14" s="717" t="s">
        <v>24</v>
      </c>
      <c r="D14" s="718"/>
      <c r="E14" s="719"/>
      <c r="F14" s="720"/>
      <c r="G14" s="720"/>
      <c r="H14" s="720"/>
      <c r="I14" s="720"/>
      <c r="J14" s="720"/>
      <c r="K14" s="720" t="e">
        <f>SUM(K10:K13)</f>
        <v>#REF!</v>
      </c>
      <c r="L14" s="760"/>
      <c r="M14" s="718"/>
      <c r="N14" s="719"/>
      <c r="O14" s="720"/>
      <c r="P14" s="720"/>
      <c r="Q14" s="720"/>
      <c r="R14" s="720"/>
      <c r="S14" s="720"/>
      <c r="T14" s="720"/>
      <c r="U14" s="795"/>
    </row>
    <row r="15" spans="1:21" s="669" customFormat="1" ht="24">
      <c r="A15" s="707"/>
      <c r="B15" s="785"/>
      <c r="C15" s="722" t="s">
        <v>32</v>
      </c>
      <c r="D15" s="786">
        <v>1.1860999999999999</v>
      </c>
      <c r="E15" s="724"/>
      <c r="F15" s="725"/>
      <c r="G15" s="725"/>
      <c r="H15" s="725"/>
      <c r="I15" s="725"/>
      <c r="J15" s="725"/>
      <c r="K15" s="776" t="e">
        <f>K14*D15</f>
        <v>#REF!</v>
      </c>
      <c r="L15" s="762"/>
      <c r="M15" s="794"/>
      <c r="N15" s="724"/>
      <c r="O15" s="725"/>
      <c r="P15" s="725"/>
      <c r="Q15" s="725"/>
      <c r="R15" s="725"/>
      <c r="S15" s="725"/>
      <c r="T15" s="776"/>
      <c r="U15" s="762"/>
    </row>
    <row r="16" spans="1:21" s="669" customFormat="1" ht="24">
      <c r="A16" s="707"/>
      <c r="B16" s="793"/>
      <c r="C16" s="717" t="s">
        <v>24</v>
      </c>
      <c r="D16" s="718"/>
      <c r="E16" s="719"/>
      <c r="F16" s="720"/>
      <c r="G16" s="720"/>
      <c r="H16" s="720"/>
      <c r="I16" s="720"/>
      <c r="J16" s="720"/>
      <c r="K16" s="720" t="e">
        <f>SUM(K14:K15)</f>
        <v>#REF!</v>
      </c>
      <c r="L16" s="760"/>
      <c r="M16" s="718"/>
      <c r="N16" s="719"/>
      <c r="O16" s="720"/>
      <c r="P16" s="720"/>
      <c r="Q16" s="720"/>
      <c r="R16" s="720"/>
      <c r="S16" s="720"/>
      <c r="T16" s="720"/>
      <c r="U16" s="795"/>
    </row>
    <row r="17" spans="1:21">
      <c r="B17" s="787"/>
      <c r="C17" s="727"/>
      <c r="D17" s="733"/>
      <c r="E17" s="734"/>
      <c r="F17" s="730"/>
      <c r="G17" s="730"/>
      <c r="H17" s="730"/>
      <c r="I17" s="730"/>
      <c r="J17" s="730"/>
      <c r="K17" s="765"/>
      <c r="L17" s="764"/>
      <c r="M17" s="733"/>
      <c r="N17" s="734"/>
      <c r="O17" s="730"/>
      <c r="P17" s="730"/>
      <c r="Q17" s="730"/>
      <c r="R17" s="730"/>
      <c r="S17" s="730"/>
      <c r="T17" s="765"/>
      <c r="U17" s="764"/>
    </row>
    <row r="18" spans="1:21" s="668" customFormat="1" ht="24">
      <c r="A18" s="701"/>
      <c r="B18" s="783" t="s">
        <v>33</v>
      </c>
      <c r="C18" s="703" t="s">
        <v>34</v>
      </c>
      <c r="D18" s="704"/>
      <c r="E18" s="705"/>
      <c r="F18" s="706"/>
      <c r="G18" s="706"/>
      <c r="H18" s="706"/>
      <c r="I18" s="706"/>
      <c r="J18" s="706"/>
      <c r="K18" s="710" t="e">
        <f>+#REF!</f>
        <v>#REF!</v>
      </c>
      <c r="L18" s="755"/>
      <c r="M18" s="704"/>
      <c r="N18" s="705"/>
      <c r="O18" s="706"/>
      <c r="P18" s="706"/>
      <c r="Q18" s="706"/>
      <c r="R18" s="706"/>
      <c r="S18" s="706"/>
      <c r="T18" s="710" t="e">
        <f>#REF!</f>
        <v>#REF!</v>
      </c>
      <c r="U18" s="755"/>
    </row>
    <row r="19" spans="1:21">
      <c r="B19" s="788"/>
      <c r="C19" s="727"/>
      <c r="D19" s="733"/>
      <c r="E19" s="734"/>
      <c r="F19" s="731"/>
      <c r="G19" s="731"/>
      <c r="H19" s="731"/>
      <c r="I19" s="731"/>
      <c r="J19" s="731"/>
      <c r="K19" s="765"/>
      <c r="L19" s="764"/>
      <c r="M19" s="733"/>
      <c r="N19" s="734"/>
      <c r="O19" s="731"/>
      <c r="P19" s="731"/>
      <c r="Q19" s="731"/>
      <c r="R19" s="731"/>
      <c r="S19" s="731"/>
      <c r="T19" s="765"/>
      <c r="U19" s="764"/>
    </row>
    <row r="20" spans="1:21" s="669" customFormat="1" ht="24">
      <c r="A20" s="707"/>
      <c r="B20" s="793"/>
      <c r="C20" s="717" t="s">
        <v>24</v>
      </c>
      <c r="D20" s="718"/>
      <c r="E20" s="719"/>
      <c r="F20" s="720"/>
      <c r="G20" s="720"/>
      <c r="H20" s="720"/>
      <c r="I20" s="720"/>
      <c r="J20" s="720"/>
      <c r="K20" s="720" t="e">
        <f>+K18+K16</f>
        <v>#REF!</v>
      </c>
      <c r="L20" s="760"/>
      <c r="M20" s="718"/>
      <c r="N20" s="719"/>
      <c r="O20" s="720"/>
      <c r="P20" s="720"/>
      <c r="Q20" s="720"/>
      <c r="R20" s="720"/>
      <c r="S20" s="720"/>
      <c r="T20" s="720"/>
      <c r="U20" s="795"/>
    </row>
    <row r="21" spans="1:21">
      <c r="B21" s="788"/>
      <c r="C21" s="727"/>
      <c r="D21" s="732"/>
      <c r="E21" s="729"/>
      <c r="F21" s="730"/>
      <c r="G21" s="731"/>
      <c r="H21" s="731"/>
      <c r="I21" s="731"/>
      <c r="J21" s="731"/>
      <c r="K21" s="765"/>
      <c r="L21" s="764"/>
      <c r="M21" s="732"/>
      <c r="N21" s="729"/>
      <c r="O21" s="730"/>
      <c r="P21" s="731"/>
      <c r="Q21" s="731"/>
      <c r="R21" s="731"/>
      <c r="S21" s="731"/>
      <c r="T21" s="765"/>
      <c r="U21" s="764"/>
    </row>
    <row r="22" spans="1:21">
      <c r="B22" s="788"/>
      <c r="C22" s="727"/>
      <c r="D22" s="732"/>
      <c r="E22" s="729"/>
      <c r="F22" s="730"/>
      <c r="G22" s="731"/>
      <c r="H22" s="731"/>
      <c r="I22" s="731"/>
      <c r="J22" s="731"/>
      <c r="K22" s="765"/>
      <c r="L22" s="764"/>
      <c r="M22" s="732"/>
      <c r="N22" s="729"/>
      <c r="O22" s="730"/>
      <c r="P22" s="731"/>
      <c r="Q22" s="731"/>
      <c r="R22" s="731"/>
      <c r="S22" s="731"/>
      <c r="T22" s="765"/>
      <c r="U22" s="764"/>
    </row>
    <row r="23" spans="1:21">
      <c r="B23" s="787"/>
      <c r="C23" s="727"/>
      <c r="D23" s="732"/>
      <c r="E23" s="729"/>
      <c r="F23" s="730"/>
      <c r="G23" s="731"/>
      <c r="H23" s="731"/>
      <c r="I23" s="731"/>
      <c r="J23" s="731"/>
      <c r="K23" s="765"/>
      <c r="L23" s="764"/>
      <c r="M23" s="732"/>
      <c r="N23" s="729"/>
      <c r="O23" s="730"/>
      <c r="P23" s="731"/>
      <c r="Q23" s="731"/>
      <c r="R23" s="731"/>
      <c r="S23" s="731"/>
      <c r="T23" s="765"/>
      <c r="U23" s="764"/>
    </row>
    <row r="24" spans="1:21">
      <c r="B24" s="787"/>
      <c r="C24" s="727"/>
      <c r="D24" s="732"/>
      <c r="E24" s="729"/>
      <c r="F24" s="730"/>
      <c r="G24" s="731"/>
      <c r="H24" s="731"/>
      <c r="I24" s="731"/>
      <c r="J24" s="731"/>
      <c r="K24" s="765"/>
      <c r="L24" s="764"/>
      <c r="M24" s="732"/>
      <c r="N24" s="729"/>
      <c r="O24" s="730"/>
      <c r="P24" s="731"/>
      <c r="Q24" s="731"/>
      <c r="R24" s="731"/>
      <c r="S24" s="731"/>
      <c r="T24" s="765"/>
      <c r="U24" s="764"/>
    </row>
    <row r="25" spans="1:21">
      <c r="B25" s="787"/>
      <c r="C25" s="727"/>
      <c r="D25" s="732"/>
      <c r="E25" s="729"/>
      <c r="F25" s="730"/>
      <c r="G25" s="731"/>
      <c r="H25" s="731"/>
      <c r="I25" s="731"/>
      <c r="J25" s="731"/>
      <c r="K25" s="765"/>
      <c r="L25" s="764"/>
      <c r="M25" s="732"/>
      <c r="N25" s="729"/>
      <c r="O25" s="730"/>
      <c r="P25" s="731"/>
      <c r="Q25" s="731"/>
      <c r="R25" s="731"/>
      <c r="S25" s="731"/>
      <c r="T25" s="765"/>
      <c r="U25" s="764"/>
    </row>
    <row r="26" spans="1:21">
      <c r="B26" s="787"/>
      <c r="C26" s="727"/>
      <c r="D26" s="732"/>
      <c r="E26" s="729"/>
      <c r="F26" s="731"/>
      <c r="G26" s="730"/>
      <c r="H26" s="730"/>
      <c r="I26" s="730"/>
      <c r="J26" s="730"/>
      <c r="K26" s="765"/>
      <c r="L26" s="764"/>
      <c r="M26" s="732"/>
      <c r="N26" s="729"/>
      <c r="O26" s="731"/>
      <c r="P26" s="730"/>
      <c r="Q26" s="730"/>
      <c r="R26" s="730"/>
      <c r="S26" s="730"/>
      <c r="T26" s="765"/>
      <c r="U26" s="764"/>
    </row>
    <row r="27" spans="1:21">
      <c r="B27" s="790"/>
      <c r="C27" s="737"/>
      <c r="D27" s="738"/>
      <c r="E27" s="739"/>
      <c r="F27" s="740"/>
      <c r="G27" s="741"/>
      <c r="H27" s="741"/>
      <c r="I27" s="741"/>
      <c r="J27" s="741"/>
      <c r="K27" s="766"/>
      <c r="L27" s="767"/>
      <c r="M27" s="738"/>
      <c r="N27" s="739"/>
      <c r="O27" s="740"/>
      <c r="P27" s="741"/>
      <c r="Q27" s="741"/>
      <c r="R27" s="741"/>
      <c r="S27" s="741"/>
      <c r="T27" s="766"/>
      <c r="U27" s="767"/>
    </row>
    <row r="28" spans="1:21">
      <c r="B28" s="790"/>
      <c r="C28" s="737"/>
      <c r="D28" s="738"/>
      <c r="E28" s="739"/>
      <c r="F28" s="740"/>
      <c r="G28" s="741"/>
      <c r="H28" s="741"/>
      <c r="I28" s="741"/>
      <c r="J28" s="741"/>
      <c r="K28" s="766"/>
      <c r="L28" s="767"/>
      <c r="M28" s="738"/>
      <c r="N28" s="739"/>
      <c r="O28" s="740"/>
      <c r="P28" s="741"/>
      <c r="Q28" s="741"/>
      <c r="R28" s="741"/>
      <c r="S28" s="741"/>
      <c r="T28" s="766"/>
      <c r="U28" s="767"/>
    </row>
    <row r="29" spans="1:21">
      <c r="B29" s="790"/>
      <c r="C29" s="737"/>
      <c r="D29" s="738"/>
      <c r="E29" s="739"/>
      <c r="F29" s="740"/>
      <c r="G29" s="741"/>
      <c r="H29" s="741"/>
      <c r="I29" s="741"/>
      <c r="J29" s="741"/>
      <c r="K29" s="766"/>
      <c r="L29" s="767"/>
      <c r="M29" s="738"/>
      <c r="N29" s="739"/>
      <c r="O29" s="740"/>
      <c r="P29" s="741"/>
      <c r="Q29" s="741"/>
      <c r="R29" s="741"/>
      <c r="S29" s="741"/>
      <c r="T29" s="766"/>
      <c r="U29" s="767"/>
    </row>
    <row r="30" spans="1:21">
      <c r="B30" s="790"/>
      <c r="C30" s="737"/>
      <c r="D30" s="738"/>
      <c r="E30" s="739"/>
      <c r="F30" s="740"/>
      <c r="G30" s="741"/>
      <c r="H30" s="741"/>
      <c r="I30" s="741"/>
      <c r="J30" s="741"/>
      <c r="K30" s="766"/>
      <c r="L30" s="767"/>
      <c r="M30" s="738"/>
      <c r="N30" s="739"/>
      <c r="O30" s="740"/>
      <c r="P30" s="741"/>
      <c r="Q30" s="741"/>
      <c r="R30" s="741"/>
      <c r="S30" s="741"/>
      <c r="T30" s="766"/>
      <c r="U30" s="767"/>
    </row>
    <row r="31" spans="1:21">
      <c r="B31" s="790"/>
      <c r="C31" s="737"/>
      <c r="D31" s="738"/>
      <c r="E31" s="739"/>
      <c r="F31" s="740"/>
      <c r="G31" s="741"/>
      <c r="H31" s="741"/>
      <c r="I31" s="741"/>
      <c r="J31" s="741"/>
      <c r="K31" s="766"/>
      <c r="L31" s="767"/>
      <c r="M31" s="738"/>
      <c r="N31" s="739"/>
      <c r="O31" s="740"/>
      <c r="P31" s="741"/>
      <c r="Q31" s="741"/>
      <c r="R31" s="741"/>
      <c r="S31" s="741"/>
      <c r="T31" s="766"/>
      <c r="U31" s="767"/>
    </row>
    <row r="32" spans="1:21">
      <c r="B32" s="791"/>
      <c r="C32" s="743"/>
      <c r="D32" s="744"/>
      <c r="E32" s="745"/>
      <c r="F32" s="746"/>
      <c r="G32" s="746"/>
      <c r="H32" s="746"/>
      <c r="I32" s="746"/>
      <c r="J32" s="746"/>
      <c r="K32" s="746"/>
      <c r="L32" s="768"/>
      <c r="M32" s="744"/>
      <c r="N32" s="745"/>
      <c r="O32" s="746"/>
      <c r="P32" s="746"/>
      <c r="Q32" s="746"/>
      <c r="R32" s="746"/>
      <c r="S32" s="746"/>
      <c r="T32" s="746"/>
      <c r="U32" s="768"/>
    </row>
    <row r="33" spans="1:21" s="669" customFormat="1" ht="24">
      <c r="A33" s="747"/>
      <c r="B33" s="792"/>
      <c r="C33" s="749" t="s">
        <v>35</v>
      </c>
      <c r="D33" s="750"/>
      <c r="E33" s="749"/>
      <c r="F33" s="751"/>
      <c r="G33" s="751"/>
      <c r="H33" s="751"/>
      <c r="I33" s="751">
        <f>SUM(I9:I32)</f>
        <v>0</v>
      </c>
      <c r="J33" s="751">
        <f>SUM(J9:J32)</f>
        <v>0</v>
      </c>
      <c r="K33" s="769" t="e">
        <f>+K20</f>
        <v>#REF!</v>
      </c>
      <c r="L33" s="770"/>
      <c r="M33" s="750"/>
      <c r="N33" s="749"/>
      <c r="O33" s="751"/>
      <c r="P33" s="751"/>
      <c r="Q33" s="751"/>
      <c r="R33" s="751">
        <f>SUM(R9:R32)</f>
        <v>0</v>
      </c>
      <c r="S33" s="751">
        <f>SUM(S9:S32)</f>
        <v>0</v>
      </c>
      <c r="T33" s="751" t="e">
        <f>SUM(T9:T32)</f>
        <v>#REF!</v>
      </c>
      <c r="U33" s="770"/>
    </row>
  </sheetData>
  <autoFilter ref="B6:L33" xr:uid="{00000000-0009-0000-0000-000000000000}"/>
  <mergeCells count="26">
    <mergeCell ref="U6:U7"/>
    <mergeCell ref="F6:H6"/>
    <mergeCell ref="I6:K6"/>
    <mergeCell ref="O6:Q6"/>
    <mergeCell ref="R6:T6"/>
    <mergeCell ref="B1:B2"/>
    <mergeCell ref="B3:B4"/>
    <mergeCell ref="B6:B7"/>
    <mergeCell ref="C6:C7"/>
    <mergeCell ref="D6:D7"/>
    <mergeCell ref="E6:E7"/>
    <mergeCell ref="L6:L7"/>
    <mergeCell ref="M6:M7"/>
    <mergeCell ref="N6:N7"/>
    <mergeCell ref="I3:L3"/>
    <mergeCell ref="R3:U3"/>
    <mergeCell ref="I4:L4"/>
    <mergeCell ref="R4:U4"/>
    <mergeCell ref="D5:L5"/>
    <mergeCell ref="M5:U5"/>
    <mergeCell ref="I1:L1"/>
    <mergeCell ref="R1:U1"/>
    <mergeCell ref="G2:H2"/>
    <mergeCell ref="I2:L2"/>
    <mergeCell ref="P2:Q2"/>
    <mergeCell ref="R2:U2"/>
  </mergeCells>
  <printOptions horizontalCentered="1"/>
  <pageMargins left="0.54" right="0.5" top="0.5" bottom="0.5" header="0" footer="0"/>
  <pageSetup paperSize="8" scale="60" fitToHeight="13" orientation="landscape" r:id="rId1"/>
  <headerFooter alignWithMargins="0">
    <oddFooter>&amp;LFile : &amp;F&amp;C&amp;P/&amp;N&amp;R&amp;D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9999"/>
  </sheetPr>
  <dimension ref="A1:W223"/>
  <sheetViews>
    <sheetView showGridLines="0" view="pageBreakPreview" zoomScale="85" zoomScaleNormal="175" workbookViewId="0">
      <selection activeCell="O58" sqref="O58"/>
    </sheetView>
  </sheetViews>
  <sheetFormatPr defaultColWidth="9.42578125" defaultRowHeight="24" customHeight="1"/>
  <cols>
    <col min="1" max="1" width="12.85546875" style="67" customWidth="1"/>
    <col min="2" max="2" width="10.42578125" style="67" customWidth="1"/>
    <col min="3" max="3" width="55.7109375" style="67" customWidth="1"/>
    <col min="4" max="4" width="10.5703125" style="67" customWidth="1"/>
    <col min="5" max="5" width="9.7109375" style="305" customWidth="1"/>
    <col min="6" max="6" width="14.28515625" style="67" customWidth="1"/>
    <col min="7" max="7" width="14.28515625" style="328" customWidth="1"/>
    <col min="8" max="9" width="13.7109375" style="328" customWidth="1"/>
    <col min="10" max="10" width="14.85546875" style="328" customWidth="1"/>
    <col min="11" max="11" width="13" style="293" customWidth="1"/>
    <col min="12" max="12" width="20.7109375" style="67" customWidth="1"/>
    <col min="13" max="13" width="9.5703125" style="284" customWidth="1"/>
    <col min="14" max="14" width="9.42578125" style="284"/>
    <col min="15" max="15" width="10.85546875" style="284" customWidth="1"/>
    <col min="16" max="16" width="9.5703125" style="284" customWidth="1"/>
    <col min="17" max="16384" width="9.42578125" style="284"/>
  </cols>
  <sheetData>
    <row r="1" spans="1:16" ht="24" customHeight="1">
      <c r="K1" s="356" t="s">
        <v>117</v>
      </c>
    </row>
    <row r="2" spans="1:16" s="226" customFormat="1" ht="24" customHeight="1">
      <c r="A2" s="1601" t="s">
        <v>118</v>
      </c>
      <c r="B2" s="1601"/>
      <c r="C2" s="1601"/>
      <c r="D2" s="1601"/>
      <c r="E2" s="1601"/>
      <c r="F2" s="1601"/>
      <c r="G2" s="1601"/>
      <c r="H2" s="1601"/>
      <c r="I2" s="1601"/>
      <c r="J2" s="1601"/>
      <c r="K2" s="1601"/>
      <c r="L2" s="329"/>
    </row>
    <row r="3" spans="1:16" s="326" customFormat="1" ht="24" customHeight="1">
      <c r="A3" s="66" t="s">
        <v>45</v>
      </c>
      <c r="B3" s="66"/>
      <c r="C3" s="326" t="str">
        <f>ปร6!B3</f>
        <v>โครงการปรับปรุงห้องตรวจเวชศาสตร์ฉุกเฉิน</v>
      </c>
      <c r="F3" s="329"/>
      <c r="G3" s="205"/>
      <c r="H3" s="205"/>
      <c r="I3" s="205"/>
      <c r="J3" s="205"/>
    </row>
    <row r="4" spans="1:16" s="326" customFormat="1" ht="24" customHeight="1">
      <c r="A4" s="68" t="s">
        <v>47</v>
      </c>
      <c r="B4" s="68"/>
      <c r="C4" s="326" t="str">
        <f>ปร6!B4</f>
        <v>คณะแพทยศาสตร์วชิรพยาบาล  มหาวิทยาลัยนวมินทราธิราช</v>
      </c>
      <c r="F4" s="329"/>
      <c r="G4" s="205"/>
      <c r="H4" s="205"/>
      <c r="I4" s="205"/>
      <c r="J4" s="205"/>
      <c r="K4" s="356"/>
    </row>
    <row r="5" spans="1:16" s="326" customFormat="1" ht="24" customHeight="1">
      <c r="A5" s="68" t="s">
        <v>49</v>
      </c>
      <c r="B5" s="68"/>
      <c r="C5" s="326" t="str">
        <f>ปร6!B5</f>
        <v>ถนนสามเสน แขวงวชิรพยาบาล เขตดุสิต กรุงเทพฯ</v>
      </c>
      <c r="F5" s="329"/>
      <c r="G5" s="205"/>
      <c r="H5" s="205"/>
      <c r="I5" s="205"/>
      <c r="J5" s="205"/>
      <c r="K5" s="356"/>
    </row>
    <row r="6" spans="1:16" s="326" customFormat="1" ht="24" customHeight="1">
      <c r="A6" s="14" t="s">
        <v>51</v>
      </c>
      <c r="B6" s="14"/>
      <c r="C6" s="326" t="str">
        <f>ปร6!B6</f>
        <v>DS68-01-06</v>
      </c>
      <c r="F6" s="329"/>
      <c r="G6" s="205"/>
      <c r="H6" s="205"/>
      <c r="I6" s="205"/>
      <c r="J6" s="205"/>
      <c r="K6" s="356"/>
    </row>
    <row r="7" spans="1:16" s="326" customFormat="1" ht="24" customHeight="1">
      <c r="A7" s="19" t="s">
        <v>53</v>
      </c>
      <c r="B7" s="19"/>
      <c r="F7" s="329"/>
      <c r="G7" s="205"/>
      <c r="H7" s="205"/>
      <c r="I7" s="205"/>
      <c r="J7" s="205"/>
      <c r="K7" s="356"/>
    </row>
    <row r="8" spans="1:16" s="326" customFormat="1" ht="24" customHeight="1">
      <c r="A8" s="24" t="s">
        <v>54</v>
      </c>
      <c r="B8" s="24"/>
      <c r="C8" s="326" t="str">
        <f>ปร6!B8</f>
        <v>เมื่อวันที่  14 เดือน  สิงหาคม พ.ศ.2568</v>
      </c>
      <c r="F8" s="329"/>
      <c r="G8" s="205"/>
      <c r="H8" s="205"/>
      <c r="I8" s="205"/>
      <c r="J8" s="205"/>
      <c r="K8" s="356" t="s">
        <v>55</v>
      </c>
    </row>
    <row r="9" spans="1:16" s="306" customFormat="1" ht="24" customHeight="1">
      <c r="A9" s="1605" t="s">
        <v>12</v>
      </c>
      <c r="B9" s="1605" t="s">
        <v>13</v>
      </c>
      <c r="C9" s="1605"/>
      <c r="D9" s="1607" t="s">
        <v>14</v>
      </c>
      <c r="E9" s="1609" t="s">
        <v>15</v>
      </c>
      <c r="F9" s="1602" t="s">
        <v>16</v>
      </c>
      <c r="G9" s="1602"/>
      <c r="H9" s="1603" t="s">
        <v>119</v>
      </c>
      <c r="I9" s="1604"/>
      <c r="J9" s="1611" t="s">
        <v>24</v>
      </c>
      <c r="K9" s="1605" t="s">
        <v>18</v>
      </c>
    </row>
    <row r="10" spans="1:16" s="306" customFormat="1" ht="24" customHeight="1">
      <c r="A10" s="1606"/>
      <c r="B10" s="1606"/>
      <c r="C10" s="1606"/>
      <c r="D10" s="1608"/>
      <c r="E10" s="1610"/>
      <c r="F10" s="228" t="s">
        <v>19</v>
      </c>
      <c r="G10" s="228" t="s">
        <v>20</v>
      </c>
      <c r="H10" s="229" t="s">
        <v>22</v>
      </c>
      <c r="I10" s="229" t="s">
        <v>23</v>
      </c>
      <c r="J10" s="1612"/>
      <c r="K10" s="1606"/>
    </row>
    <row r="11" spans="1:16" s="327" customFormat="1" ht="24" customHeight="1">
      <c r="A11" s="330">
        <v>2</v>
      </c>
      <c r="B11" s="331" t="s">
        <v>218</v>
      </c>
      <c r="C11" s="332"/>
      <c r="D11" s="333"/>
      <c r="E11" s="334"/>
      <c r="F11" s="334"/>
      <c r="G11" s="334"/>
      <c r="H11" s="335"/>
      <c r="I11" s="335"/>
      <c r="J11" s="335"/>
      <c r="K11" s="357"/>
    </row>
    <row r="12" spans="1:16" ht="24" customHeight="1">
      <c r="A12" s="307">
        <v>2.1</v>
      </c>
      <c r="B12" s="1613" t="s">
        <v>219</v>
      </c>
      <c r="C12" s="1614"/>
      <c r="D12" s="302"/>
      <c r="E12" s="308"/>
      <c r="F12" s="287"/>
      <c r="G12" s="287"/>
      <c r="H12" s="336"/>
      <c r="I12" s="336"/>
      <c r="J12" s="336"/>
      <c r="K12" s="313"/>
      <c r="L12" s="306"/>
      <c r="M12" s="306"/>
      <c r="N12" s="306"/>
      <c r="O12" s="306"/>
      <c r="P12" s="306"/>
    </row>
    <row r="13" spans="1:16" ht="24" customHeight="1">
      <c r="A13" s="307" t="s">
        <v>220</v>
      </c>
      <c r="B13" s="1613" t="s">
        <v>221</v>
      </c>
      <c r="C13" s="1614"/>
      <c r="D13" s="302"/>
      <c r="E13" s="308"/>
      <c r="F13" s="287"/>
      <c r="G13" s="287"/>
      <c r="H13" s="287"/>
      <c r="I13" s="287"/>
      <c r="J13" s="287"/>
      <c r="K13" s="314"/>
      <c r="L13" s="284"/>
    </row>
    <row r="14" spans="1:16" s="306" customFormat="1" ht="24" customHeight="1">
      <c r="A14" s="337"/>
      <c r="B14" s="1613" t="s">
        <v>222</v>
      </c>
      <c r="C14" s="1614"/>
      <c r="D14" s="302"/>
      <c r="E14" s="308"/>
      <c r="F14" s="287"/>
      <c r="G14" s="287"/>
      <c r="H14" s="287"/>
      <c r="I14" s="287"/>
      <c r="J14" s="287"/>
      <c r="K14" s="314"/>
      <c r="L14" s="284"/>
      <c r="M14" s="284"/>
      <c r="N14" s="284"/>
      <c r="O14" s="284"/>
      <c r="P14" s="284"/>
    </row>
    <row r="15" spans="1:16" ht="24" customHeight="1">
      <c r="A15" s="337"/>
      <c r="B15" s="338" t="s">
        <v>223</v>
      </c>
      <c r="C15" s="339" t="s">
        <v>224</v>
      </c>
      <c r="D15" s="302">
        <v>10</v>
      </c>
      <c r="E15" s="308" t="s">
        <v>192</v>
      </c>
      <c r="F15" s="309">
        <v>2679.9</v>
      </c>
      <c r="G15" s="309">
        <v>579</v>
      </c>
      <c r="H15" s="340">
        <f t="shared" ref="H15" si="0">ROUND(F15*D15,2)</f>
        <v>26799</v>
      </c>
      <c r="I15" s="340">
        <f t="shared" ref="I15" si="1">ROUND(G15*D15,2)</f>
        <v>5790</v>
      </c>
      <c r="J15" s="340">
        <f t="shared" ref="J15" si="2">ROUND(SUM(H15:I15),2)</f>
        <v>32589</v>
      </c>
      <c r="K15" s="314"/>
      <c r="L15" s="292"/>
    </row>
    <row r="16" spans="1:16" ht="24" customHeight="1">
      <c r="A16" s="316"/>
      <c r="B16" s="1615" t="s">
        <v>225</v>
      </c>
      <c r="C16" s="1616"/>
      <c r="D16" s="303">
        <v>19</v>
      </c>
      <c r="E16" s="311"/>
      <c r="F16" s="341"/>
      <c r="G16" s="341"/>
      <c r="H16" s="340">
        <f t="shared" ref="H16:H35" si="3">ROUND(F16*D16,2)</f>
        <v>0</v>
      </c>
      <c r="I16" s="340">
        <f t="shared" ref="I16:I35" si="4">ROUND(G16*D16,2)</f>
        <v>0</v>
      </c>
      <c r="J16" s="340">
        <f t="shared" ref="J16:J35" si="5">ROUND(SUM(H16:I16),2)</f>
        <v>0</v>
      </c>
      <c r="K16" s="318"/>
      <c r="L16" s="284"/>
    </row>
    <row r="17" spans="1:12" s="221" customFormat="1" ht="24" customHeight="1">
      <c r="A17" s="342"/>
      <c r="B17" s="343" t="s">
        <v>223</v>
      </c>
      <c r="C17" s="344" t="s">
        <v>226</v>
      </c>
      <c r="D17" s="345">
        <f>D16</f>
        <v>19</v>
      </c>
      <c r="E17" s="346" t="s">
        <v>227</v>
      </c>
      <c r="F17" s="347">
        <v>0</v>
      </c>
      <c r="G17" s="347">
        <v>139</v>
      </c>
      <c r="H17" s="340">
        <f t="shared" si="3"/>
        <v>0</v>
      </c>
      <c r="I17" s="340">
        <f t="shared" si="4"/>
        <v>2641</v>
      </c>
      <c r="J17" s="340">
        <f t="shared" si="5"/>
        <v>2641</v>
      </c>
      <c r="K17" s="358"/>
      <c r="L17" s="46"/>
    </row>
    <row r="18" spans="1:12" s="221" customFormat="1" ht="24" customHeight="1">
      <c r="A18" s="342"/>
      <c r="B18" s="343" t="s">
        <v>223</v>
      </c>
      <c r="C18" s="344" t="s">
        <v>228</v>
      </c>
      <c r="D18" s="345">
        <f>D16*0.5</f>
        <v>9.5</v>
      </c>
      <c r="E18" s="346" t="s">
        <v>229</v>
      </c>
      <c r="F18" s="347">
        <v>400</v>
      </c>
      <c r="G18" s="347">
        <v>0</v>
      </c>
      <c r="H18" s="340">
        <f t="shared" si="3"/>
        <v>3800</v>
      </c>
      <c r="I18" s="340">
        <f t="shared" si="4"/>
        <v>0</v>
      </c>
      <c r="J18" s="340">
        <f t="shared" si="5"/>
        <v>3800</v>
      </c>
      <c r="K18" s="358"/>
      <c r="L18" s="46"/>
    </row>
    <row r="19" spans="1:12" s="221" customFormat="1" ht="24" customHeight="1">
      <c r="A19" s="342"/>
      <c r="B19" s="343" t="s">
        <v>223</v>
      </c>
      <c r="C19" s="344" t="s">
        <v>230</v>
      </c>
      <c r="D19" s="345">
        <f>D18*0.3</f>
        <v>2.85</v>
      </c>
      <c r="E19" s="346" t="s">
        <v>229</v>
      </c>
      <c r="F19" s="347">
        <v>400</v>
      </c>
      <c r="G19" s="347">
        <v>0</v>
      </c>
      <c r="H19" s="340">
        <f t="shared" si="3"/>
        <v>1140</v>
      </c>
      <c r="I19" s="340">
        <f t="shared" si="4"/>
        <v>0</v>
      </c>
      <c r="J19" s="340">
        <f t="shared" si="5"/>
        <v>1140</v>
      </c>
      <c r="K19" s="358"/>
      <c r="L19" s="46"/>
    </row>
    <row r="20" spans="1:12" s="221" customFormat="1" ht="24" customHeight="1">
      <c r="A20" s="342"/>
      <c r="B20" s="343" t="s">
        <v>223</v>
      </c>
      <c r="C20" s="344" t="s">
        <v>231</v>
      </c>
      <c r="D20" s="345">
        <f>D16*0.25</f>
        <v>4.75</v>
      </c>
      <c r="E20" s="346" t="s">
        <v>232</v>
      </c>
      <c r="F20" s="347">
        <v>24.42</v>
      </c>
      <c r="G20" s="347">
        <v>0</v>
      </c>
      <c r="H20" s="340">
        <f t="shared" si="3"/>
        <v>116</v>
      </c>
      <c r="I20" s="340">
        <f t="shared" si="4"/>
        <v>0</v>
      </c>
      <c r="J20" s="340">
        <f t="shared" si="5"/>
        <v>116</v>
      </c>
      <c r="K20" s="358"/>
      <c r="L20" s="46"/>
    </row>
    <row r="21" spans="1:12" ht="24" customHeight="1">
      <c r="A21" s="317"/>
      <c r="B21" s="1617" t="s">
        <v>233</v>
      </c>
      <c r="C21" s="1618"/>
      <c r="D21" s="297"/>
      <c r="E21" s="312"/>
      <c r="F21" s="202"/>
      <c r="G21" s="202"/>
      <c r="H21" s="340">
        <f t="shared" si="3"/>
        <v>0</v>
      </c>
      <c r="I21" s="340">
        <f t="shared" si="4"/>
        <v>0</v>
      </c>
      <c r="J21" s="340">
        <f t="shared" si="5"/>
        <v>0</v>
      </c>
      <c r="K21" s="315"/>
      <c r="L21" s="284"/>
    </row>
    <row r="22" spans="1:12" s="221" customFormat="1" ht="24" customHeight="1">
      <c r="A22" s="342"/>
      <c r="B22" s="343" t="s">
        <v>223</v>
      </c>
      <c r="C22" s="344" t="s">
        <v>234</v>
      </c>
      <c r="D22" s="345">
        <v>1325</v>
      </c>
      <c r="E22" s="346" t="s">
        <v>232</v>
      </c>
      <c r="F22" s="347">
        <v>21.5</v>
      </c>
      <c r="G22" s="347">
        <v>4.4000000000000004</v>
      </c>
      <c r="H22" s="340">
        <f t="shared" si="3"/>
        <v>28487.5</v>
      </c>
      <c r="I22" s="340">
        <f t="shared" si="4"/>
        <v>5830</v>
      </c>
      <c r="J22" s="340">
        <f t="shared" si="5"/>
        <v>34317.5</v>
      </c>
      <c r="K22" s="358"/>
      <c r="L22" s="46"/>
    </row>
    <row r="23" spans="1:12" s="221" customFormat="1" ht="24" customHeight="1">
      <c r="A23" s="342"/>
      <c r="B23" s="343" t="s">
        <v>223</v>
      </c>
      <c r="C23" s="344" t="s">
        <v>235</v>
      </c>
      <c r="D23" s="345">
        <f>SUM(D22:D22)*0.03</f>
        <v>39.75</v>
      </c>
      <c r="E23" s="346" t="s">
        <v>232</v>
      </c>
      <c r="F23" s="347">
        <v>25.83</v>
      </c>
      <c r="G23" s="347">
        <v>0</v>
      </c>
      <c r="H23" s="340">
        <f t="shared" si="3"/>
        <v>1026.74</v>
      </c>
      <c r="I23" s="340">
        <f t="shared" si="4"/>
        <v>0</v>
      </c>
      <c r="J23" s="340">
        <f t="shared" si="5"/>
        <v>1026.74</v>
      </c>
      <c r="K23" s="358"/>
      <c r="L23" s="46"/>
    </row>
    <row r="24" spans="1:12" ht="24" customHeight="1">
      <c r="A24" s="307" t="s">
        <v>236</v>
      </c>
      <c r="B24" s="1613" t="s">
        <v>237</v>
      </c>
      <c r="C24" s="1614"/>
      <c r="D24" s="302"/>
      <c r="E24" s="308"/>
      <c r="F24" s="287"/>
      <c r="G24" s="287"/>
      <c r="H24" s="340">
        <f t="shared" si="3"/>
        <v>0</v>
      </c>
      <c r="I24" s="340">
        <f t="shared" si="4"/>
        <v>0</v>
      </c>
      <c r="J24" s="340">
        <f t="shared" si="5"/>
        <v>0</v>
      </c>
      <c r="K24" s="314"/>
      <c r="L24" s="284"/>
    </row>
    <row r="25" spans="1:12" ht="24" customHeight="1">
      <c r="A25" s="316"/>
      <c r="B25" s="1615" t="s">
        <v>238</v>
      </c>
      <c r="C25" s="1616"/>
      <c r="D25" s="303"/>
      <c r="E25" s="311"/>
      <c r="F25" s="341"/>
      <c r="G25" s="341"/>
      <c r="H25" s="348">
        <f t="shared" si="3"/>
        <v>0</v>
      </c>
      <c r="I25" s="348">
        <f t="shared" si="4"/>
        <v>0</v>
      </c>
      <c r="J25" s="348">
        <f t="shared" si="5"/>
        <v>0</v>
      </c>
      <c r="K25" s="318"/>
      <c r="L25" s="284"/>
    </row>
    <row r="26" spans="1:12" s="221" customFormat="1" ht="24" customHeight="1">
      <c r="A26" s="342"/>
      <c r="B26" s="343" t="s">
        <v>223</v>
      </c>
      <c r="C26" s="344" t="s">
        <v>224</v>
      </c>
      <c r="D26" s="345">
        <v>7</v>
      </c>
      <c r="E26" s="346" t="s">
        <v>192</v>
      </c>
      <c r="F26" s="347">
        <v>2679.9</v>
      </c>
      <c r="G26" s="347">
        <v>579</v>
      </c>
      <c r="H26" s="340">
        <f t="shared" si="3"/>
        <v>18759.3</v>
      </c>
      <c r="I26" s="340">
        <f t="shared" si="4"/>
        <v>4053</v>
      </c>
      <c r="J26" s="340">
        <f t="shared" si="5"/>
        <v>22812.3</v>
      </c>
      <c r="K26" s="358"/>
      <c r="L26" s="46"/>
    </row>
    <row r="27" spans="1:12" ht="24" customHeight="1">
      <c r="A27" s="317"/>
      <c r="B27" s="1617" t="s">
        <v>239</v>
      </c>
      <c r="C27" s="1618"/>
      <c r="D27" s="297">
        <v>90</v>
      </c>
      <c r="E27" s="312"/>
      <c r="F27" s="202"/>
      <c r="G27" s="202"/>
      <c r="H27" s="340">
        <f t="shared" si="3"/>
        <v>0</v>
      </c>
      <c r="I27" s="340">
        <f t="shared" si="4"/>
        <v>0</v>
      </c>
      <c r="J27" s="340">
        <f t="shared" si="5"/>
        <v>0</v>
      </c>
      <c r="K27" s="315"/>
      <c r="L27" s="284"/>
    </row>
    <row r="28" spans="1:12" s="221" customFormat="1" ht="24" customHeight="1">
      <c r="A28" s="342"/>
      <c r="B28" s="343" t="s">
        <v>223</v>
      </c>
      <c r="C28" s="344" t="s">
        <v>226</v>
      </c>
      <c r="D28" s="345">
        <f>D27</f>
        <v>90</v>
      </c>
      <c r="E28" s="346" t="s">
        <v>227</v>
      </c>
      <c r="F28" s="347">
        <v>0</v>
      </c>
      <c r="G28" s="347">
        <v>139</v>
      </c>
      <c r="H28" s="340">
        <f t="shared" si="3"/>
        <v>0</v>
      </c>
      <c r="I28" s="340">
        <f t="shared" si="4"/>
        <v>12510</v>
      </c>
      <c r="J28" s="340">
        <f t="shared" si="5"/>
        <v>12510</v>
      </c>
      <c r="K28" s="358"/>
      <c r="L28" s="46"/>
    </row>
    <row r="29" spans="1:12" s="221" customFormat="1" ht="24" customHeight="1">
      <c r="A29" s="342"/>
      <c r="B29" s="343" t="s">
        <v>223</v>
      </c>
      <c r="C29" s="344" t="s">
        <v>228</v>
      </c>
      <c r="D29" s="345">
        <f>D27*0.5</f>
        <v>45</v>
      </c>
      <c r="E29" s="346" t="s">
        <v>229</v>
      </c>
      <c r="F29" s="347">
        <v>400</v>
      </c>
      <c r="G29" s="347">
        <v>0</v>
      </c>
      <c r="H29" s="340">
        <f t="shared" si="3"/>
        <v>18000</v>
      </c>
      <c r="I29" s="340">
        <f t="shared" si="4"/>
        <v>0</v>
      </c>
      <c r="J29" s="340">
        <f t="shared" si="5"/>
        <v>18000</v>
      </c>
      <c r="K29" s="358"/>
      <c r="L29" s="46"/>
    </row>
    <row r="30" spans="1:12" s="221" customFormat="1" ht="24" customHeight="1">
      <c r="A30" s="342"/>
      <c r="B30" s="343" t="s">
        <v>223</v>
      </c>
      <c r="C30" s="344" t="s">
        <v>230</v>
      </c>
      <c r="D30" s="345">
        <f>D29*0.3</f>
        <v>13.5</v>
      </c>
      <c r="E30" s="346" t="s">
        <v>229</v>
      </c>
      <c r="F30" s="347">
        <v>400</v>
      </c>
      <c r="G30" s="347">
        <v>0</v>
      </c>
      <c r="H30" s="340">
        <f t="shared" si="3"/>
        <v>5400</v>
      </c>
      <c r="I30" s="340">
        <f t="shared" si="4"/>
        <v>0</v>
      </c>
      <c r="J30" s="340">
        <f t="shared" si="5"/>
        <v>5400</v>
      </c>
      <c r="K30" s="358"/>
      <c r="L30" s="46"/>
    </row>
    <row r="31" spans="1:12" s="221" customFormat="1" ht="24" customHeight="1">
      <c r="A31" s="342"/>
      <c r="B31" s="343" t="s">
        <v>223</v>
      </c>
      <c r="C31" s="344" t="s">
        <v>231</v>
      </c>
      <c r="D31" s="345">
        <f>D27*0.25</f>
        <v>22.5</v>
      </c>
      <c r="E31" s="346" t="s">
        <v>232</v>
      </c>
      <c r="F31" s="347">
        <v>24.42</v>
      </c>
      <c r="G31" s="347">
        <v>0</v>
      </c>
      <c r="H31" s="340">
        <f t="shared" si="3"/>
        <v>549.45000000000005</v>
      </c>
      <c r="I31" s="340">
        <f t="shared" si="4"/>
        <v>0</v>
      </c>
      <c r="J31" s="340">
        <f t="shared" si="5"/>
        <v>549.45000000000005</v>
      </c>
      <c r="K31" s="358"/>
      <c r="L31" s="46"/>
    </row>
    <row r="32" spans="1:12" ht="24" customHeight="1">
      <c r="A32" s="317"/>
      <c r="B32" s="1617" t="s">
        <v>240</v>
      </c>
      <c r="C32" s="1618"/>
      <c r="D32" s="297"/>
      <c r="E32" s="312"/>
      <c r="F32" s="202"/>
      <c r="G32" s="202"/>
      <c r="H32" s="340">
        <f t="shared" si="3"/>
        <v>0</v>
      </c>
      <c r="I32" s="340">
        <f t="shared" si="4"/>
        <v>0</v>
      </c>
      <c r="J32" s="340">
        <f t="shared" si="5"/>
        <v>0</v>
      </c>
      <c r="K32" s="315"/>
      <c r="L32" s="284"/>
    </row>
    <row r="33" spans="1:16" s="221" customFormat="1" ht="24" customHeight="1">
      <c r="A33" s="342"/>
      <c r="B33" s="343" t="s">
        <v>223</v>
      </c>
      <c r="C33" s="344" t="s">
        <v>241</v>
      </c>
      <c r="D33" s="345">
        <v>237.7</v>
      </c>
      <c r="E33" s="346" t="s">
        <v>232</v>
      </c>
      <c r="F33" s="347">
        <v>21.5</v>
      </c>
      <c r="G33" s="347">
        <v>4.4000000000000004</v>
      </c>
      <c r="H33" s="340">
        <f t="shared" si="3"/>
        <v>5110.55</v>
      </c>
      <c r="I33" s="340">
        <f t="shared" si="4"/>
        <v>1045.8800000000001</v>
      </c>
      <c r="J33" s="340">
        <f t="shared" si="5"/>
        <v>6156.43</v>
      </c>
      <c r="K33" s="358"/>
      <c r="L33" s="46"/>
    </row>
    <row r="34" spans="1:16" s="221" customFormat="1" ht="24" customHeight="1">
      <c r="A34" s="342"/>
      <c r="B34" s="343" t="s">
        <v>223</v>
      </c>
      <c r="C34" s="344" t="s">
        <v>242</v>
      </c>
      <c r="D34" s="345">
        <v>985.7</v>
      </c>
      <c r="E34" s="346" t="s">
        <v>232</v>
      </c>
      <c r="F34" s="347">
        <v>21.4</v>
      </c>
      <c r="G34" s="347">
        <v>3.6</v>
      </c>
      <c r="H34" s="340">
        <f t="shared" si="3"/>
        <v>21093.98</v>
      </c>
      <c r="I34" s="340">
        <f t="shared" si="4"/>
        <v>3548.52</v>
      </c>
      <c r="J34" s="340">
        <f t="shared" si="5"/>
        <v>24642.5</v>
      </c>
      <c r="K34" s="358"/>
      <c r="L34" s="46"/>
    </row>
    <row r="35" spans="1:16" s="221" customFormat="1" ht="24" customHeight="1">
      <c r="A35" s="342"/>
      <c r="B35" s="343" t="s">
        <v>223</v>
      </c>
      <c r="C35" s="344" t="s">
        <v>235</v>
      </c>
      <c r="D35" s="345">
        <f>SUM(D33:D34)*0.03</f>
        <v>36.701999999999998</v>
      </c>
      <c r="E35" s="346" t="s">
        <v>232</v>
      </c>
      <c r="F35" s="347">
        <v>25.83</v>
      </c>
      <c r="G35" s="347">
        <v>0</v>
      </c>
      <c r="H35" s="340">
        <f t="shared" si="3"/>
        <v>948.01</v>
      </c>
      <c r="I35" s="340">
        <f t="shared" si="4"/>
        <v>0</v>
      </c>
      <c r="J35" s="340">
        <f t="shared" si="5"/>
        <v>948.01</v>
      </c>
      <c r="K35" s="358"/>
      <c r="L35" s="46"/>
    </row>
    <row r="36" spans="1:16" s="221" customFormat="1" ht="24" customHeight="1">
      <c r="A36" s="342"/>
      <c r="B36" s="343"/>
      <c r="C36" s="344"/>
      <c r="D36" s="345"/>
      <c r="E36" s="346"/>
      <c r="F36" s="347"/>
      <c r="G36" s="347"/>
      <c r="H36" s="340"/>
      <c r="I36" s="340"/>
      <c r="J36" s="340"/>
      <c r="K36" s="358"/>
      <c r="L36" s="46"/>
    </row>
    <row r="37" spans="1:16" ht="24" customHeight="1">
      <c r="A37" s="319"/>
      <c r="B37" s="320"/>
      <c r="C37" s="321" t="str">
        <f>"รวมราคา"&amp;B12</f>
        <v>รวมราคางานโครงสร้างชั้น 1</v>
      </c>
      <c r="D37" s="349"/>
      <c r="E37" s="322"/>
      <c r="F37" s="295"/>
      <c r="G37" s="295"/>
      <c r="H37" s="350">
        <f>SUM(H14:H36)</f>
        <v>131230.53</v>
      </c>
      <c r="I37" s="350">
        <f t="shared" ref="I37:J37" si="6">SUM(I14:I36)</f>
        <v>35418.400000000001</v>
      </c>
      <c r="J37" s="350">
        <f t="shared" si="6"/>
        <v>166648.93</v>
      </c>
      <c r="K37" s="350"/>
      <c r="L37" s="327"/>
      <c r="M37" s="327"/>
      <c r="N37" s="327"/>
    </row>
    <row r="38" spans="1:16" ht="24" customHeight="1">
      <c r="A38" s="351">
        <v>2.2000000000000002</v>
      </c>
      <c r="B38" s="1619" t="s">
        <v>243</v>
      </c>
      <c r="C38" s="1620"/>
      <c r="D38" s="352"/>
      <c r="E38" s="353"/>
      <c r="F38" s="354"/>
      <c r="G38" s="354"/>
      <c r="H38" s="355"/>
      <c r="I38" s="355"/>
      <c r="J38" s="355"/>
      <c r="K38" s="359"/>
      <c r="L38" s="306"/>
      <c r="M38" s="306"/>
      <c r="N38" s="306"/>
      <c r="O38" s="306"/>
      <c r="P38" s="306"/>
    </row>
    <row r="39" spans="1:16" ht="24" customHeight="1">
      <c r="A39" s="307" t="s">
        <v>244</v>
      </c>
      <c r="B39" s="1613" t="s">
        <v>221</v>
      </c>
      <c r="C39" s="1614"/>
      <c r="D39" s="302"/>
      <c r="E39" s="308"/>
      <c r="F39" s="287"/>
      <c r="G39" s="287"/>
      <c r="H39" s="287"/>
      <c r="I39" s="287"/>
      <c r="J39" s="287"/>
      <c r="K39" s="314"/>
      <c r="L39" s="284"/>
    </row>
    <row r="40" spans="1:16" s="306" customFormat="1" ht="24" customHeight="1">
      <c r="A40" s="337"/>
      <c r="B40" s="1613" t="s">
        <v>222</v>
      </c>
      <c r="C40" s="1614"/>
      <c r="D40" s="302"/>
      <c r="E40" s="308"/>
      <c r="F40" s="287"/>
      <c r="G40" s="287"/>
      <c r="H40" s="287"/>
      <c r="I40" s="287"/>
      <c r="J40" s="287"/>
      <c r="K40" s="314"/>
      <c r="L40" s="284"/>
      <c r="M40" s="284"/>
      <c r="N40" s="284"/>
      <c r="O40" s="284"/>
      <c r="P40" s="284"/>
    </row>
    <row r="41" spans="1:16" ht="24" customHeight="1">
      <c r="A41" s="337"/>
      <c r="B41" s="338" t="s">
        <v>223</v>
      </c>
      <c r="C41" s="339" t="s">
        <v>224</v>
      </c>
      <c r="D41" s="302">
        <v>19</v>
      </c>
      <c r="E41" s="308" t="s">
        <v>192</v>
      </c>
      <c r="F41" s="309">
        <v>2679.9</v>
      </c>
      <c r="G41" s="309">
        <v>579</v>
      </c>
      <c r="H41" s="340">
        <f t="shared" ref="H41" si="7">ROUND(F41*D41,2)</f>
        <v>50918.1</v>
      </c>
      <c r="I41" s="340">
        <f t="shared" ref="I41" si="8">ROUND(G41*D41,2)</f>
        <v>11001</v>
      </c>
      <c r="J41" s="340">
        <f t="shared" ref="J41" si="9">ROUND(SUM(H41:I41),2)</f>
        <v>61919.1</v>
      </c>
      <c r="K41" s="314"/>
      <c r="L41" s="292"/>
    </row>
    <row r="42" spans="1:16" ht="24" customHeight="1">
      <c r="A42" s="337"/>
      <c r="B42" s="1613" t="s">
        <v>225</v>
      </c>
      <c r="C42" s="1614"/>
      <c r="D42" s="302">
        <v>150</v>
      </c>
      <c r="E42" s="308"/>
      <c r="F42" s="287"/>
      <c r="G42" s="287"/>
      <c r="H42" s="340">
        <f t="shared" ref="H42:H78" si="10">ROUND(F42*D42,2)</f>
        <v>0</v>
      </c>
      <c r="I42" s="340">
        <f t="shared" ref="I42:I78" si="11">ROUND(G42*D42,2)</f>
        <v>0</v>
      </c>
      <c r="J42" s="340">
        <f t="shared" ref="J42:J78" si="12">ROUND(SUM(H42:I42),2)</f>
        <v>0</v>
      </c>
      <c r="K42" s="314"/>
      <c r="L42" s="284"/>
    </row>
    <row r="43" spans="1:16" ht="24" customHeight="1">
      <c r="A43" s="337"/>
      <c r="B43" s="338" t="s">
        <v>223</v>
      </c>
      <c r="C43" s="339" t="s">
        <v>226</v>
      </c>
      <c r="D43" s="302">
        <f>D42</f>
        <v>150</v>
      </c>
      <c r="E43" s="308" t="s">
        <v>227</v>
      </c>
      <c r="F43" s="309">
        <v>0</v>
      </c>
      <c r="G43" s="309">
        <v>139</v>
      </c>
      <c r="H43" s="340">
        <f t="shared" si="10"/>
        <v>0</v>
      </c>
      <c r="I43" s="340">
        <f t="shared" si="11"/>
        <v>20850</v>
      </c>
      <c r="J43" s="340">
        <f t="shared" si="12"/>
        <v>20850</v>
      </c>
      <c r="K43" s="314"/>
      <c r="L43" s="292"/>
    </row>
    <row r="44" spans="1:16" ht="24" customHeight="1">
      <c r="A44" s="337"/>
      <c r="B44" s="338" t="s">
        <v>223</v>
      </c>
      <c r="C44" s="339" t="s">
        <v>228</v>
      </c>
      <c r="D44" s="302">
        <f>D42*0.5</f>
        <v>75</v>
      </c>
      <c r="E44" s="308" t="s">
        <v>229</v>
      </c>
      <c r="F44" s="309">
        <v>400</v>
      </c>
      <c r="G44" s="309">
        <v>0</v>
      </c>
      <c r="H44" s="340">
        <f t="shared" si="10"/>
        <v>30000</v>
      </c>
      <c r="I44" s="340">
        <f t="shared" si="11"/>
        <v>0</v>
      </c>
      <c r="J44" s="340">
        <f t="shared" si="12"/>
        <v>30000</v>
      </c>
      <c r="K44" s="314"/>
      <c r="L44" s="292"/>
    </row>
    <row r="45" spans="1:16" ht="24" customHeight="1">
      <c r="A45" s="337"/>
      <c r="B45" s="338" t="s">
        <v>223</v>
      </c>
      <c r="C45" s="339" t="s">
        <v>230</v>
      </c>
      <c r="D45" s="302">
        <f>D44*0.3</f>
        <v>22.5</v>
      </c>
      <c r="E45" s="308" t="s">
        <v>229</v>
      </c>
      <c r="F45" s="309">
        <v>400</v>
      </c>
      <c r="G45" s="309">
        <v>0</v>
      </c>
      <c r="H45" s="340">
        <f t="shared" si="10"/>
        <v>9000</v>
      </c>
      <c r="I45" s="340">
        <f t="shared" si="11"/>
        <v>0</v>
      </c>
      <c r="J45" s="340">
        <f t="shared" si="12"/>
        <v>9000</v>
      </c>
      <c r="K45" s="314"/>
      <c r="L45" s="292"/>
    </row>
    <row r="46" spans="1:16" ht="24" customHeight="1">
      <c r="A46" s="337"/>
      <c r="B46" s="338" t="s">
        <v>223</v>
      </c>
      <c r="C46" s="339" t="s">
        <v>231</v>
      </c>
      <c r="D46" s="302">
        <f>D42*0.25</f>
        <v>37.5</v>
      </c>
      <c r="E46" s="308" t="s">
        <v>232</v>
      </c>
      <c r="F46" s="309">
        <v>24.42</v>
      </c>
      <c r="G46" s="309">
        <v>0</v>
      </c>
      <c r="H46" s="340">
        <f t="shared" si="10"/>
        <v>915.75</v>
      </c>
      <c r="I46" s="340">
        <f t="shared" si="11"/>
        <v>0</v>
      </c>
      <c r="J46" s="340">
        <f t="shared" si="12"/>
        <v>915.75</v>
      </c>
      <c r="K46" s="314"/>
      <c r="L46" s="292"/>
    </row>
    <row r="47" spans="1:16" ht="24" customHeight="1">
      <c r="A47" s="317"/>
      <c r="B47" s="1617" t="s">
        <v>233</v>
      </c>
      <c r="C47" s="1618"/>
      <c r="D47" s="297"/>
      <c r="E47" s="312"/>
      <c r="F47" s="202"/>
      <c r="G47" s="202"/>
      <c r="H47" s="340">
        <f t="shared" si="10"/>
        <v>0</v>
      </c>
      <c r="I47" s="340">
        <f t="shared" si="11"/>
        <v>0</v>
      </c>
      <c r="J47" s="340">
        <f t="shared" si="12"/>
        <v>0</v>
      </c>
      <c r="K47" s="315"/>
      <c r="L47" s="284"/>
    </row>
    <row r="48" spans="1:16" ht="24" customHeight="1">
      <c r="A48" s="337"/>
      <c r="B48" s="338" t="s">
        <v>223</v>
      </c>
      <c r="C48" s="339" t="s">
        <v>234</v>
      </c>
      <c r="D48" s="302">
        <v>25881</v>
      </c>
      <c r="E48" s="308" t="s">
        <v>232</v>
      </c>
      <c r="F48" s="309">
        <v>19.600000000000001</v>
      </c>
      <c r="G48" s="309">
        <v>4.4000000000000004</v>
      </c>
      <c r="H48" s="340">
        <f t="shared" si="10"/>
        <v>507267.6</v>
      </c>
      <c r="I48" s="340">
        <f t="shared" si="11"/>
        <v>113876.4</v>
      </c>
      <c r="J48" s="340">
        <f t="shared" si="12"/>
        <v>621144</v>
      </c>
      <c r="K48" s="314"/>
      <c r="L48" s="292"/>
    </row>
    <row r="49" spans="1:16" ht="24" customHeight="1">
      <c r="A49" s="337"/>
      <c r="B49" s="338" t="s">
        <v>223</v>
      </c>
      <c r="C49" s="339" t="s">
        <v>235</v>
      </c>
      <c r="D49" s="302">
        <f>SUM(D48:D48)*0.03</f>
        <v>776.43</v>
      </c>
      <c r="E49" s="308" t="s">
        <v>232</v>
      </c>
      <c r="F49" s="309">
        <v>25.83</v>
      </c>
      <c r="G49" s="309">
        <v>0</v>
      </c>
      <c r="H49" s="340">
        <f t="shared" si="10"/>
        <v>20055.189999999999</v>
      </c>
      <c r="I49" s="340">
        <f t="shared" si="11"/>
        <v>0</v>
      </c>
      <c r="J49" s="340">
        <f t="shared" si="12"/>
        <v>20055.189999999999</v>
      </c>
      <c r="K49" s="314"/>
      <c r="L49" s="292"/>
    </row>
    <row r="50" spans="1:16" ht="24" customHeight="1">
      <c r="A50" s="307" t="s">
        <v>245</v>
      </c>
      <c r="B50" s="1613" t="s">
        <v>237</v>
      </c>
      <c r="C50" s="1614"/>
      <c r="D50" s="302"/>
      <c r="E50" s="308"/>
      <c r="F50" s="287"/>
      <c r="G50" s="287"/>
      <c r="H50" s="340">
        <f t="shared" si="10"/>
        <v>0</v>
      </c>
      <c r="I50" s="340">
        <f t="shared" si="11"/>
        <v>0</v>
      </c>
      <c r="J50" s="340">
        <f t="shared" si="12"/>
        <v>0</v>
      </c>
      <c r="K50" s="314"/>
      <c r="L50" s="284"/>
    </row>
    <row r="51" spans="1:16" ht="24" customHeight="1">
      <c r="A51" s="316"/>
      <c r="B51" s="1615" t="s">
        <v>238</v>
      </c>
      <c r="C51" s="1616"/>
      <c r="D51" s="303"/>
      <c r="E51" s="311"/>
      <c r="F51" s="341"/>
      <c r="G51" s="341"/>
      <c r="H51" s="348">
        <f t="shared" si="10"/>
        <v>0</v>
      </c>
      <c r="I51" s="348">
        <f t="shared" si="11"/>
        <v>0</v>
      </c>
      <c r="J51" s="348">
        <f t="shared" si="12"/>
        <v>0</v>
      </c>
      <c r="K51" s="318"/>
      <c r="L51" s="284"/>
    </row>
    <row r="52" spans="1:16" ht="24" customHeight="1">
      <c r="A52" s="337"/>
      <c r="B52" s="338" t="s">
        <v>223</v>
      </c>
      <c r="C52" s="339" t="s">
        <v>224</v>
      </c>
      <c r="D52" s="302">
        <v>10</v>
      </c>
      <c r="E52" s="308" t="s">
        <v>192</v>
      </c>
      <c r="F52" s="309">
        <v>2679.9</v>
      </c>
      <c r="G52" s="309">
        <v>579</v>
      </c>
      <c r="H52" s="340">
        <f t="shared" si="10"/>
        <v>26799</v>
      </c>
      <c r="I52" s="340">
        <f t="shared" si="11"/>
        <v>5790</v>
      </c>
      <c r="J52" s="340">
        <f t="shared" si="12"/>
        <v>32589</v>
      </c>
      <c r="K52" s="314"/>
      <c r="L52" s="292"/>
    </row>
    <row r="53" spans="1:16" ht="24" customHeight="1">
      <c r="A53" s="317"/>
      <c r="B53" s="1617" t="s">
        <v>239</v>
      </c>
      <c r="C53" s="1618"/>
      <c r="D53" s="297">
        <v>124</v>
      </c>
      <c r="E53" s="312"/>
      <c r="F53" s="202"/>
      <c r="G53" s="202"/>
      <c r="H53" s="340">
        <f t="shared" si="10"/>
        <v>0</v>
      </c>
      <c r="I53" s="340">
        <f t="shared" si="11"/>
        <v>0</v>
      </c>
      <c r="J53" s="340">
        <f t="shared" si="12"/>
        <v>0</v>
      </c>
      <c r="K53" s="315"/>
      <c r="L53" s="284"/>
    </row>
    <row r="54" spans="1:16" ht="24" customHeight="1">
      <c r="A54" s="337"/>
      <c r="B54" s="338" t="s">
        <v>223</v>
      </c>
      <c r="C54" s="339" t="s">
        <v>226</v>
      </c>
      <c r="D54" s="302">
        <f>D53</f>
        <v>124</v>
      </c>
      <c r="E54" s="308" t="s">
        <v>227</v>
      </c>
      <c r="F54" s="309">
        <v>0</v>
      </c>
      <c r="G54" s="309">
        <v>139</v>
      </c>
      <c r="H54" s="340">
        <f t="shared" si="10"/>
        <v>0</v>
      </c>
      <c r="I54" s="340">
        <f t="shared" si="11"/>
        <v>17236</v>
      </c>
      <c r="J54" s="340">
        <f t="shared" si="12"/>
        <v>17236</v>
      </c>
      <c r="K54" s="314"/>
      <c r="L54" s="292"/>
    </row>
    <row r="55" spans="1:16" ht="24" customHeight="1">
      <c r="A55" s="337"/>
      <c r="B55" s="338" t="s">
        <v>223</v>
      </c>
      <c r="C55" s="339" t="s">
        <v>228</v>
      </c>
      <c r="D55" s="302">
        <f>D53*0.5</f>
        <v>62</v>
      </c>
      <c r="E55" s="308" t="s">
        <v>229</v>
      </c>
      <c r="F55" s="309">
        <v>400</v>
      </c>
      <c r="G55" s="309">
        <v>0</v>
      </c>
      <c r="H55" s="340">
        <f t="shared" si="10"/>
        <v>24800</v>
      </c>
      <c r="I55" s="340">
        <f t="shared" si="11"/>
        <v>0</v>
      </c>
      <c r="J55" s="340">
        <f t="shared" si="12"/>
        <v>24800</v>
      </c>
      <c r="K55" s="314"/>
      <c r="L55" s="292"/>
    </row>
    <row r="56" spans="1:16" ht="24" customHeight="1">
      <c r="A56" s="337"/>
      <c r="B56" s="338" t="s">
        <v>223</v>
      </c>
      <c r="C56" s="339" t="s">
        <v>230</v>
      </c>
      <c r="D56" s="302">
        <f>D55*0.3</f>
        <v>18.600000000000001</v>
      </c>
      <c r="E56" s="308" t="s">
        <v>229</v>
      </c>
      <c r="F56" s="309">
        <v>400</v>
      </c>
      <c r="G56" s="309">
        <v>0</v>
      </c>
      <c r="H56" s="340">
        <f t="shared" si="10"/>
        <v>7440</v>
      </c>
      <c r="I56" s="340">
        <f t="shared" si="11"/>
        <v>0</v>
      </c>
      <c r="J56" s="340">
        <f t="shared" si="12"/>
        <v>7440</v>
      </c>
      <c r="K56" s="314"/>
      <c r="L56" s="292"/>
    </row>
    <row r="57" spans="1:16" ht="24" customHeight="1">
      <c r="A57" s="337"/>
      <c r="B57" s="338" t="s">
        <v>223</v>
      </c>
      <c r="C57" s="339" t="s">
        <v>231</v>
      </c>
      <c r="D57" s="302">
        <f>D53*0.25</f>
        <v>31</v>
      </c>
      <c r="E57" s="308" t="s">
        <v>232</v>
      </c>
      <c r="F57" s="309">
        <v>24.42</v>
      </c>
      <c r="G57" s="309">
        <v>0</v>
      </c>
      <c r="H57" s="340">
        <f t="shared" si="10"/>
        <v>757.02</v>
      </c>
      <c r="I57" s="340">
        <f t="shared" si="11"/>
        <v>0</v>
      </c>
      <c r="J57" s="340">
        <f t="shared" si="12"/>
        <v>757.02</v>
      </c>
      <c r="K57" s="314"/>
      <c r="L57" s="292"/>
    </row>
    <row r="58" spans="1:16" ht="24" customHeight="1">
      <c r="A58" s="337"/>
      <c r="B58" s="1617" t="s">
        <v>240</v>
      </c>
      <c r="C58" s="1618"/>
      <c r="D58" s="302"/>
      <c r="E58" s="308"/>
      <c r="F58" s="309"/>
      <c r="G58" s="309"/>
      <c r="H58" s="340">
        <f t="shared" si="10"/>
        <v>0</v>
      </c>
      <c r="I58" s="340">
        <f t="shared" si="11"/>
        <v>0</v>
      </c>
      <c r="J58" s="340">
        <f t="shared" si="12"/>
        <v>0</v>
      </c>
      <c r="K58" s="314"/>
      <c r="L58" s="292"/>
    </row>
    <row r="59" spans="1:16" ht="24" customHeight="1">
      <c r="A59" s="337"/>
      <c r="B59" s="338" t="s">
        <v>223</v>
      </c>
      <c r="C59" s="339" t="s">
        <v>241</v>
      </c>
      <c r="D59" s="302">
        <v>224.8</v>
      </c>
      <c r="E59" s="308" t="s">
        <v>232</v>
      </c>
      <c r="F59" s="309">
        <v>20.350000000000001</v>
      </c>
      <c r="G59" s="309">
        <v>4.4000000000000004</v>
      </c>
      <c r="H59" s="340">
        <f t="shared" si="10"/>
        <v>4574.68</v>
      </c>
      <c r="I59" s="340">
        <f t="shared" si="11"/>
        <v>989.12</v>
      </c>
      <c r="J59" s="340">
        <f t="shared" si="12"/>
        <v>5563.8</v>
      </c>
      <c r="K59" s="314"/>
      <c r="L59" s="292"/>
    </row>
    <row r="60" spans="1:16" ht="24" customHeight="1">
      <c r="A60" s="337"/>
      <c r="B60" s="338" t="s">
        <v>223</v>
      </c>
      <c r="C60" s="339" t="s">
        <v>242</v>
      </c>
      <c r="D60" s="302">
        <v>1388.4</v>
      </c>
      <c r="E60" s="308" t="s">
        <v>232</v>
      </c>
      <c r="F60" s="309">
        <v>19.5</v>
      </c>
      <c r="G60" s="309">
        <v>3.6</v>
      </c>
      <c r="H60" s="340">
        <f t="shared" si="10"/>
        <v>27073.8</v>
      </c>
      <c r="I60" s="340">
        <f t="shared" si="11"/>
        <v>4998.24</v>
      </c>
      <c r="J60" s="340">
        <f t="shared" si="12"/>
        <v>32072.04</v>
      </c>
      <c r="K60" s="314"/>
      <c r="L60" s="292"/>
    </row>
    <row r="61" spans="1:16" ht="24" customHeight="1">
      <c r="A61" s="337"/>
      <c r="B61" s="338" t="s">
        <v>223</v>
      </c>
      <c r="C61" s="339" t="s">
        <v>235</v>
      </c>
      <c r="D61" s="302">
        <f>SUM(D59:D60)*0.03</f>
        <v>48.396000000000001</v>
      </c>
      <c r="E61" s="308" t="s">
        <v>232</v>
      </c>
      <c r="F61" s="309">
        <v>25.83</v>
      </c>
      <c r="G61" s="309">
        <v>0</v>
      </c>
      <c r="H61" s="340">
        <f t="shared" si="10"/>
        <v>1250.07</v>
      </c>
      <c r="I61" s="340">
        <f t="shared" si="11"/>
        <v>0</v>
      </c>
      <c r="J61" s="340">
        <f t="shared" si="12"/>
        <v>1250.07</v>
      </c>
      <c r="K61" s="314"/>
      <c r="L61" s="292"/>
    </row>
    <row r="62" spans="1:16" ht="24" customHeight="1">
      <c r="A62" s="310" t="s">
        <v>246</v>
      </c>
      <c r="B62" s="1617" t="s">
        <v>247</v>
      </c>
      <c r="C62" s="1618"/>
      <c r="D62" s="297"/>
      <c r="E62" s="312"/>
      <c r="F62" s="202"/>
      <c r="G62" s="202"/>
      <c r="H62" s="340">
        <f t="shared" si="10"/>
        <v>0</v>
      </c>
      <c r="I62" s="340">
        <f t="shared" si="11"/>
        <v>0</v>
      </c>
      <c r="J62" s="340">
        <f t="shared" si="12"/>
        <v>0</v>
      </c>
      <c r="K62" s="315"/>
      <c r="L62" s="284"/>
    </row>
    <row r="63" spans="1:16" ht="24" customHeight="1">
      <c r="A63" s="337"/>
      <c r="B63" s="338" t="s">
        <v>125</v>
      </c>
      <c r="C63" s="339" t="s">
        <v>248</v>
      </c>
      <c r="D63" s="302">
        <v>190</v>
      </c>
      <c r="E63" s="308" t="s">
        <v>227</v>
      </c>
      <c r="F63" s="309">
        <v>640</v>
      </c>
      <c r="G63" s="309">
        <v>90</v>
      </c>
      <c r="H63" s="340">
        <f t="shared" si="10"/>
        <v>121600</v>
      </c>
      <c r="I63" s="340">
        <f t="shared" si="11"/>
        <v>17100</v>
      </c>
      <c r="J63" s="340">
        <f t="shared" si="12"/>
        <v>138700</v>
      </c>
      <c r="K63" s="314"/>
      <c r="L63" s="292" t="s">
        <v>249</v>
      </c>
    </row>
    <row r="64" spans="1:16" ht="24" customHeight="1">
      <c r="A64" s="337"/>
      <c r="B64" s="338" t="s">
        <v>125</v>
      </c>
      <c r="C64" s="339" t="s">
        <v>250</v>
      </c>
      <c r="D64" s="302">
        <v>24</v>
      </c>
      <c r="E64" s="308" t="s">
        <v>251</v>
      </c>
      <c r="F64" s="309">
        <v>60</v>
      </c>
      <c r="G64" s="309">
        <v>20</v>
      </c>
      <c r="H64" s="340">
        <f t="shared" si="10"/>
        <v>1440</v>
      </c>
      <c r="I64" s="340">
        <f t="shared" si="11"/>
        <v>480</v>
      </c>
      <c r="J64" s="340">
        <f t="shared" si="12"/>
        <v>1920</v>
      </c>
      <c r="K64" s="314"/>
      <c r="L64" s="292"/>
      <c r="M64" s="284">
        <v>706.39</v>
      </c>
      <c r="N64" s="284" t="s">
        <v>232</v>
      </c>
      <c r="O64" s="284">
        <v>2.37</v>
      </c>
      <c r="P64" s="284">
        <v>4.0999999999999996</v>
      </c>
    </row>
    <row r="65" spans="1:16" ht="24" customHeight="1">
      <c r="A65" s="337"/>
      <c r="B65" s="338" t="s">
        <v>223</v>
      </c>
      <c r="C65" s="339" t="s">
        <v>252</v>
      </c>
      <c r="D65" s="302">
        <v>60</v>
      </c>
      <c r="E65" s="308" t="s">
        <v>253</v>
      </c>
      <c r="F65" s="309">
        <v>140</v>
      </c>
      <c r="G65" s="309">
        <v>20</v>
      </c>
      <c r="H65" s="340">
        <f t="shared" si="10"/>
        <v>8400</v>
      </c>
      <c r="I65" s="340">
        <f t="shared" si="11"/>
        <v>1200</v>
      </c>
      <c r="J65" s="340">
        <f t="shared" si="12"/>
        <v>9600</v>
      </c>
      <c r="K65" s="314"/>
      <c r="L65" s="292" t="s">
        <v>254</v>
      </c>
      <c r="M65" s="284">
        <v>69.459999999999994</v>
      </c>
      <c r="N65" s="284" t="s">
        <v>232</v>
      </c>
      <c r="O65" s="284">
        <v>29.42</v>
      </c>
      <c r="P65" s="284">
        <v>0</v>
      </c>
    </row>
    <row r="66" spans="1:16" ht="24" customHeight="1">
      <c r="A66" s="337"/>
      <c r="B66" s="338" t="s">
        <v>223</v>
      </c>
      <c r="C66" s="339" t="s">
        <v>255</v>
      </c>
      <c r="D66" s="302">
        <v>292</v>
      </c>
      <c r="E66" s="308" t="s">
        <v>251</v>
      </c>
      <c r="F66" s="309">
        <v>25</v>
      </c>
      <c r="G66" s="309">
        <v>20</v>
      </c>
      <c r="H66" s="340">
        <f t="shared" si="10"/>
        <v>7300</v>
      </c>
      <c r="I66" s="340">
        <f t="shared" si="11"/>
        <v>5840</v>
      </c>
      <c r="J66" s="340">
        <f t="shared" si="12"/>
        <v>13140</v>
      </c>
      <c r="K66" s="314"/>
      <c r="L66" s="292" t="s">
        <v>254</v>
      </c>
    </row>
    <row r="67" spans="1:16" ht="24" customHeight="1">
      <c r="A67" s="337"/>
      <c r="B67" s="338" t="s">
        <v>223</v>
      </c>
      <c r="C67" s="339" t="s">
        <v>256</v>
      </c>
      <c r="D67" s="302">
        <v>32.5</v>
      </c>
      <c r="E67" s="308" t="s">
        <v>192</v>
      </c>
      <c r="F67" s="309">
        <v>2529</v>
      </c>
      <c r="G67" s="309">
        <v>519</v>
      </c>
      <c r="H67" s="340">
        <f t="shared" si="10"/>
        <v>82192.5</v>
      </c>
      <c r="I67" s="340">
        <f t="shared" si="11"/>
        <v>16867.5</v>
      </c>
      <c r="J67" s="340">
        <f t="shared" si="12"/>
        <v>99060</v>
      </c>
      <c r="K67" s="314"/>
      <c r="L67" s="292" t="s">
        <v>257</v>
      </c>
      <c r="M67" s="284">
        <v>3</v>
      </c>
      <c r="N67" s="284" t="s">
        <v>258</v>
      </c>
      <c r="O67" s="284">
        <v>2629.9</v>
      </c>
      <c r="P67" s="284">
        <v>485</v>
      </c>
    </row>
    <row r="68" spans="1:16" ht="24" customHeight="1">
      <c r="A68" s="337"/>
      <c r="B68" s="338" t="s">
        <v>223</v>
      </c>
      <c r="C68" s="339" t="s">
        <v>259</v>
      </c>
      <c r="D68" s="302">
        <f>D63</f>
        <v>190</v>
      </c>
      <c r="E68" s="308" t="s">
        <v>227</v>
      </c>
      <c r="F68" s="309">
        <v>209</v>
      </c>
      <c r="G68" s="309">
        <v>5</v>
      </c>
      <c r="H68" s="340">
        <f t="shared" si="10"/>
        <v>39710</v>
      </c>
      <c r="I68" s="340">
        <f t="shared" si="11"/>
        <v>950</v>
      </c>
      <c r="J68" s="340">
        <f t="shared" si="12"/>
        <v>40660</v>
      </c>
      <c r="K68" s="314"/>
      <c r="L68" s="292" t="s">
        <v>257</v>
      </c>
      <c r="M68" s="284">
        <v>29.6</v>
      </c>
      <c r="N68" s="284" t="s">
        <v>260</v>
      </c>
    </row>
    <row r="69" spans="1:16" ht="24" customHeight="1">
      <c r="A69" s="310" t="s">
        <v>261</v>
      </c>
      <c r="B69" s="1617" t="s">
        <v>262</v>
      </c>
      <c r="C69" s="1618"/>
      <c r="D69" s="297"/>
      <c r="E69" s="312"/>
      <c r="F69" s="202"/>
      <c r="G69" s="202"/>
      <c r="H69" s="340">
        <f t="shared" si="10"/>
        <v>0</v>
      </c>
      <c r="I69" s="340">
        <f t="shared" si="11"/>
        <v>0</v>
      </c>
      <c r="J69" s="340">
        <f t="shared" si="12"/>
        <v>0</v>
      </c>
      <c r="K69" s="384"/>
      <c r="L69" s="306"/>
      <c r="M69" s="306"/>
      <c r="N69" s="306"/>
      <c r="O69" s="306"/>
      <c r="P69" s="306"/>
    </row>
    <row r="70" spans="1:16" ht="24" customHeight="1">
      <c r="A70" s="337"/>
      <c r="B70" s="338" t="s">
        <v>223</v>
      </c>
      <c r="C70" s="339" t="s">
        <v>263</v>
      </c>
      <c r="D70" s="302">
        <v>7699.2</v>
      </c>
      <c r="E70" s="308" t="s">
        <v>232</v>
      </c>
      <c r="F70" s="309">
        <v>33</v>
      </c>
      <c r="G70" s="309">
        <v>12</v>
      </c>
      <c r="H70" s="340">
        <f t="shared" si="10"/>
        <v>254073.60000000001</v>
      </c>
      <c r="I70" s="340">
        <f t="shared" si="11"/>
        <v>92390.399999999994</v>
      </c>
      <c r="J70" s="340">
        <f t="shared" si="12"/>
        <v>346464</v>
      </c>
      <c r="K70" s="314"/>
      <c r="L70" s="292"/>
    </row>
    <row r="71" spans="1:16" ht="24" customHeight="1">
      <c r="A71" s="337"/>
      <c r="B71" s="338" t="s">
        <v>223</v>
      </c>
      <c r="C71" s="339" t="s">
        <v>264</v>
      </c>
      <c r="D71" s="302">
        <v>713.4</v>
      </c>
      <c r="E71" s="308" t="s">
        <v>232</v>
      </c>
      <c r="F71" s="309">
        <v>23.4</v>
      </c>
      <c r="G71" s="309">
        <v>12</v>
      </c>
      <c r="H71" s="340">
        <f t="shared" si="10"/>
        <v>16693.560000000001</v>
      </c>
      <c r="I71" s="340">
        <f t="shared" si="11"/>
        <v>8560.7999999999993</v>
      </c>
      <c r="J71" s="340">
        <f t="shared" si="12"/>
        <v>25254.36</v>
      </c>
      <c r="K71" s="314"/>
      <c r="L71" s="292"/>
    </row>
    <row r="72" spans="1:16" ht="24" customHeight="1">
      <c r="A72" s="337"/>
      <c r="B72" s="338" t="s">
        <v>223</v>
      </c>
      <c r="C72" s="339" t="s">
        <v>265</v>
      </c>
      <c r="D72" s="302">
        <v>959</v>
      </c>
      <c r="E72" s="308" t="s">
        <v>232</v>
      </c>
      <c r="F72" s="309">
        <v>24.3</v>
      </c>
      <c r="G72" s="309">
        <v>10</v>
      </c>
      <c r="H72" s="340">
        <f t="shared" si="10"/>
        <v>23303.7</v>
      </c>
      <c r="I72" s="340">
        <f t="shared" si="11"/>
        <v>9590</v>
      </c>
      <c r="J72" s="340">
        <f t="shared" si="12"/>
        <v>32893.699999999997</v>
      </c>
      <c r="K72" s="314"/>
      <c r="L72" s="292"/>
    </row>
    <row r="73" spans="1:16" ht="24" customHeight="1">
      <c r="A73" s="337"/>
      <c r="B73" s="338" t="s">
        <v>223</v>
      </c>
      <c r="C73" s="339" t="s">
        <v>266</v>
      </c>
      <c r="D73" s="302">
        <v>388.4</v>
      </c>
      <c r="E73" s="308" t="s">
        <v>232</v>
      </c>
      <c r="F73" s="309">
        <v>24.3</v>
      </c>
      <c r="G73" s="309">
        <v>10</v>
      </c>
      <c r="H73" s="340">
        <f t="shared" si="10"/>
        <v>9438.1200000000008</v>
      </c>
      <c r="I73" s="340">
        <f t="shared" si="11"/>
        <v>3884</v>
      </c>
      <c r="J73" s="340">
        <f t="shared" si="12"/>
        <v>13322.12</v>
      </c>
      <c r="K73" s="314"/>
      <c r="L73" s="292"/>
    </row>
    <row r="74" spans="1:16" ht="24" customHeight="1">
      <c r="A74" s="337"/>
      <c r="B74" s="338" t="s">
        <v>125</v>
      </c>
      <c r="C74" s="360" t="s">
        <v>267</v>
      </c>
      <c r="D74" s="302">
        <v>2</v>
      </c>
      <c r="E74" s="308" t="s">
        <v>268</v>
      </c>
      <c r="F74" s="309">
        <v>9590</v>
      </c>
      <c r="G74" s="309">
        <v>3500</v>
      </c>
      <c r="H74" s="340">
        <f t="shared" si="10"/>
        <v>19180</v>
      </c>
      <c r="I74" s="340">
        <f t="shared" si="11"/>
        <v>7000</v>
      </c>
      <c r="J74" s="340">
        <f t="shared" si="12"/>
        <v>26180</v>
      </c>
      <c r="K74" s="314"/>
      <c r="L74" s="292"/>
    </row>
    <row r="75" spans="1:16" ht="24" customHeight="1">
      <c r="A75" s="337"/>
      <c r="B75" s="338" t="s">
        <v>223</v>
      </c>
      <c r="C75" s="339" t="s">
        <v>269</v>
      </c>
      <c r="D75" s="302">
        <v>64</v>
      </c>
      <c r="E75" s="308" t="s">
        <v>251</v>
      </c>
      <c r="F75" s="309">
        <v>342</v>
      </c>
      <c r="G75" s="309">
        <v>0</v>
      </c>
      <c r="H75" s="340">
        <f t="shared" si="10"/>
        <v>21888</v>
      </c>
      <c r="I75" s="340">
        <f t="shared" si="11"/>
        <v>0</v>
      </c>
      <c r="J75" s="340">
        <f t="shared" si="12"/>
        <v>21888</v>
      </c>
      <c r="K75" s="314"/>
      <c r="L75" s="292"/>
    </row>
    <row r="76" spans="1:16" ht="24" customHeight="1">
      <c r="A76" s="337"/>
      <c r="B76" s="338" t="s">
        <v>125</v>
      </c>
      <c r="C76" s="339" t="s">
        <v>270</v>
      </c>
      <c r="D76" s="302">
        <v>68</v>
      </c>
      <c r="E76" s="308" t="s">
        <v>251</v>
      </c>
      <c r="F76" s="309">
        <v>95</v>
      </c>
      <c r="G76" s="309">
        <v>0</v>
      </c>
      <c r="H76" s="340">
        <f t="shared" si="10"/>
        <v>6460</v>
      </c>
      <c r="I76" s="340">
        <f t="shared" si="11"/>
        <v>0</v>
      </c>
      <c r="J76" s="340">
        <f t="shared" si="12"/>
        <v>6460</v>
      </c>
      <c r="K76" s="314"/>
      <c r="L76" s="292"/>
    </row>
    <row r="77" spans="1:16" ht="24" customHeight="1">
      <c r="A77" s="337"/>
      <c r="B77" s="338" t="s">
        <v>125</v>
      </c>
      <c r="C77" s="339" t="s">
        <v>271</v>
      </c>
      <c r="D77" s="302">
        <v>18</v>
      </c>
      <c r="E77" s="308" t="s">
        <v>268</v>
      </c>
      <c r="F77" s="309">
        <v>880.51</v>
      </c>
      <c r="G77" s="309">
        <f>F77*0.3</f>
        <v>264.15300000000002</v>
      </c>
      <c r="H77" s="340">
        <f t="shared" si="10"/>
        <v>15849.18</v>
      </c>
      <c r="I77" s="340">
        <f t="shared" si="11"/>
        <v>4754.75</v>
      </c>
      <c r="J77" s="340">
        <f t="shared" si="12"/>
        <v>20603.93</v>
      </c>
      <c r="K77" s="314"/>
      <c r="L77" s="292"/>
    </row>
    <row r="78" spans="1:16" ht="24" customHeight="1">
      <c r="A78" s="337"/>
      <c r="B78" s="338" t="s">
        <v>125</v>
      </c>
      <c r="C78" s="360" t="s">
        <v>272</v>
      </c>
      <c r="D78" s="302">
        <v>365.9</v>
      </c>
      <c r="E78" s="308" t="s">
        <v>227</v>
      </c>
      <c r="F78" s="309">
        <v>58</v>
      </c>
      <c r="G78" s="309">
        <v>35</v>
      </c>
      <c r="H78" s="340">
        <f t="shared" si="10"/>
        <v>21222.2</v>
      </c>
      <c r="I78" s="340">
        <f t="shared" si="11"/>
        <v>12806.5</v>
      </c>
      <c r="J78" s="340">
        <f t="shared" si="12"/>
        <v>34028.699999999997</v>
      </c>
      <c r="K78" s="314"/>
      <c r="L78" s="292"/>
    </row>
    <row r="79" spans="1:16" ht="24" customHeight="1">
      <c r="A79" s="337"/>
      <c r="B79" s="338"/>
      <c r="C79" s="339"/>
      <c r="D79" s="302"/>
      <c r="E79" s="308"/>
      <c r="F79" s="309"/>
      <c r="G79" s="309"/>
      <c r="H79" s="340"/>
      <c r="I79" s="340"/>
      <c r="J79" s="340"/>
      <c r="K79" s="314"/>
      <c r="L79" s="292"/>
    </row>
    <row r="80" spans="1:16" ht="24" customHeight="1">
      <c r="A80" s="361"/>
      <c r="B80" s="362"/>
      <c r="C80" s="363" t="str">
        <f>"รวมราคา"&amp;B38</f>
        <v>รวมราคางานโครงสร้างชั้นลอย</v>
      </c>
      <c r="D80" s="364"/>
      <c r="E80" s="365"/>
      <c r="F80" s="366"/>
      <c r="G80" s="366"/>
      <c r="H80" s="367">
        <f>SUM(H39:H79)</f>
        <v>1359602.07</v>
      </c>
      <c r="I80" s="367">
        <f t="shared" ref="I80:J80" si="13">SUM(I39:I79)</f>
        <v>356164.71</v>
      </c>
      <c r="J80" s="367">
        <f t="shared" si="13"/>
        <v>1715766.78</v>
      </c>
      <c r="K80" s="367"/>
      <c r="L80" s="385"/>
      <c r="M80" s="327"/>
      <c r="N80" s="327"/>
    </row>
    <row r="81" spans="1:16" ht="24" customHeight="1">
      <c r="A81" s="368" t="s">
        <v>273</v>
      </c>
      <c r="B81" s="1619" t="s">
        <v>274</v>
      </c>
      <c r="C81" s="1620"/>
      <c r="D81" s="352"/>
      <c r="E81" s="353"/>
      <c r="F81" s="354"/>
      <c r="G81" s="354"/>
      <c r="H81" s="355"/>
      <c r="I81" s="355"/>
      <c r="J81" s="355"/>
      <c r="K81" s="355"/>
      <c r="L81" s="327"/>
      <c r="N81" s="327"/>
    </row>
    <row r="82" spans="1:16" ht="24" customHeight="1">
      <c r="A82" s="316"/>
      <c r="B82" s="1615" t="s">
        <v>275</v>
      </c>
      <c r="C82" s="1616"/>
      <c r="D82" s="303"/>
      <c r="E82" s="311"/>
      <c r="F82" s="341"/>
      <c r="G82" s="341"/>
      <c r="H82" s="341"/>
      <c r="I82" s="341"/>
      <c r="J82" s="341"/>
      <c r="K82" s="318"/>
      <c r="L82" s="327"/>
    </row>
    <row r="83" spans="1:16" ht="24" customHeight="1">
      <c r="A83" s="337"/>
      <c r="B83" s="338" t="s">
        <v>223</v>
      </c>
      <c r="C83" s="339" t="s">
        <v>276</v>
      </c>
      <c r="D83" s="302">
        <v>1637.2</v>
      </c>
      <c r="E83" s="308" t="s">
        <v>232</v>
      </c>
      <c r="F83" s="309">
        <v>28.5</v>
      </c>
      <c r="G83" s="309">
        <v>12</v>
      </c>
      <c r="H83" s="340">
        <f t="shared" ref="H83" si="14">ROUND(F83*D83,2)</f>
        <v>46660.2</v>
      </c>
      <c r="I83" s="340">
        <f t="shared" ref="I83" si="15">ROUND(G83*D83,2)</f>
        <v>19646.400000000001</v>
      </c>
      <c r="J83" s="340">
        <f t="shared" ref="J83" si="16">ROUND(SUM(H83:I83),2)</f>
        <v>66306.600000000006</v>
      </c>
      <c r="K83" s="314"/>
      <c r="L83" s="292"/>
    </row>
    <row r="84" spans="1:16" ht="24" customHeight="1">
      <c r="A84" s="337"/>
      <c r="B84" s="338" t="s">
        <v>223</v>
      </c>
      <c r="C84" s="339" t="s">
        <v>277</v>
      </c>
      <c r="D84" s="302">
        <v>1067.7</v>
      </c>
      <c r="E84" s="308" t="s">
        <v>232</v>
      </c>
      <c r="F84" s="309">
        <v>34.799999999999997</v>
      </c>
      <c r="G84" s="309">
        <v>12</v>
      </c>
      <c r="H84" s="340">
        <f t="shared" ref="H84:H96" si="17">ROUND(F84*D84,2)</f>
        <v>37155.96</v>
      </c>
      <c r="I84" s="340">
        <f t="shared" ref="I84:I96" si="18">ROUND(G84*D84,2)</f>
        <v>12812.4</v>
      </c>
      <c r="J84" s="340">
        <f t="shared" ref="J84:J96" si="19">ROUND(SUM(H84:I84),2)</f>
        <v>49968.36</v>
      </c>
      <c r="K84" s="314"/>
      <c r="L84" s="292"/>
    </row>
    <row r="85" spans="1:16" ht="24" customHeight="1">
      <c r="A85" s="337"/>
      <c r="B85" s="338" t="s">
        <v>223</v>
      </c>
      <c r="C85" s="339" t="s">
        <v>278</v>
      </c>
      <c r="D85" s="302">
        <v>1863.5</v>
      </c>
      <c r="E85" s="308" t="s">
        <v>232</v>
      </c>
      <c r="F85" s="309">
        <v>23.1</v>
      </c>
      <c r="G85" s="309">
        <v>10</v>
      </c>
      <c r="H85" s="340">
        <f t="shared" si="17"/>
        <v>43046.85</v>
      </c>
      <c r="I85" s="340">
        <f t="shared" si="18"/>
        <v>18635</v>
      </c>
      <c r="J85" s="340">
        <f t="shared" si="19"/>
        <v>61681.85</v>
      </c>
      <c r="K85" s="314"/>
      <c r="L85" s="292"/>
    </row>
    <row r="86" spans="1:16" ht="24" customHeight="1">
      <c r="A86" s="337"/>
      <c r="B86" s="338" t="s">
        <v>223</v>
      </c>
      <c r="C86" s="339" t="s">
        <v>279</v>
      </c>
      <c r="D86" s="302">
        <v>1484.4</v>
      </c>
      <c r="E86" s="308" t="s">
        <v>232</v>
      </c>
      <c r="F86" s="309">
        <v>24.9</v>
      </c>
      <c r="G86" s="309">
        <v>10</v>
      </c>
      <c r="H86" s="340">
        <f t="shared" si="17"/>
        <v>36961.56</v>
      </c>
      <c r="I86" s="340">
        <f t="shared" si="18"/>
        <v>14844</v>
      </c>
      <c r="J86" s="340">
        <f t="shared" si="19"/>
        <v>51805.56</v>
      </c>
      <c r="K86" s="314"/>
      <c r="L86" s="292"/>
    </row>
    <row r="87" spans="1:16" ht="24" customHeight="1">
      <c r="A87" s="337"/>
      <c r="B87" s="338" t="s">
        <v>223</v>
      </c>
      <c r="C87" s="339" t="s">
        <v>280</v>
      </c>
      <c r="D87" s="302">
        <v>80</v>
      </c>
      <c r="E87" s="308" t="s">
        <v>232</v>
      </c>
      <c r="F87" s="309">
        <v>13.8</v>
      </c>
      <c r="G87" s="309">
        <v>0</v>
      </c>
      <c r="H87" s="340">
        <f t="shared" si="17"/>
        <v>1104</v>
      </c>
      <c r="I87" s="340">
        <f t="shared" si="18"/>
        <v>0</v>
      </c>
      <c r="J87" s="340">
        <f t="shared" si="19"/>
        <v>1104</v>
      </c>
      <c r="K87" s="314"/>
      <c r="L87" s="292"/>
      <c r="M87" s="284">
        <v>491.6</v>
      </c>
      <c r="N87" s="284" t="s">
        <v>260</v>
      </c>
      <c r="O87" s="284">
        <v>450</v>
      </c>
      <c r="P87" s="284">
        <v>0</v>
      </c>
    </row>
    <row r="88" spans="1:16" ht="24" customHeight="1">
      <c r="A88" s="337"/>
      <c r="B88" s="338" t="s">
        <v>125</v>
      </c>
      <c r="C88" s="339" t="s">
        <v>272</v>
      </c>
      <c r="D88" s="302">
        <v>311</v>
      </c>
      <c r="E88" s="308" t="s">
        <v>227</v>
      </c>
      <c r="F88" s="309">
        <v>58</v>
      </c>
      <c r="G88" s="309">
        <v>35</v>
      </c>
      <c r="H88" s="340">
        <f t="shared" si="17"/>
        <v>18038</v>
      </c>
      <c r="I88" s="340">
        <f t="shared" si="18"/>
        <v>10885</v>
      </c>
      <c r="J88" s="340">
        <f t="shared" si="19"/>
        <v>28923</v>
      </c>
      <c r="K88" s="314"/>
      <c r="L88" s="292"/>
    </row>
    <row r="89" spans="1:16" ht="24" customHeight="1">
      <c r="A89" s="337"/>
      <c r="B89" s="338" t="s">
        <v>125</v>
      </c>
      <c r="C89" s="339" t="s">
        <v>281</v>
      </c>
      <c r="D89" s="302">
        <v>171</v>
      </c>
      <c r="E89" s="308" t="s">
        <v>227</v>
      </c>
      <c r="F89" s="309">
        <v>645</v>
      </c>
      <c r="G89" s="309">
        <v>70</v>
      </c>
      <c r="H89" s="340">
        <f t="shared" si="17"/>
        <v>110295</v>
      </c>
      <c r="I89" s="340">
        <f t="shared" si="18"/>
        <v>11970</v>
      </c>
      <c r="J89" s="340">
        <f t="shared" si="19"/>
        <v>122265</v>
      </c>
      <c r="K89" s="314"/>
      <c r="L89" s="292"/>
    </row>
    <row r="90" spans="1:16" ht="24" customHeight="1">
      <c r="A90" s="337"/>
      <c r="B90" s="338"/>
      <c r="C90" s="339" t="s">
        <v>282</v>
      </c>
      <c r="D90" s="302"/>
      <c r="E90" s="308"/>
      <c r="F90" s="309"/>
      <c r="G90" s="309"/>
      <c r="H90" s="340">
        <f t="shared" si="17"/>
        <v>0</v>
      </c>
      <c r="I90" s="340">
        <f t="shared" si="18"/>
        <v>0</v>
      </c>
      <c r="J90" s="340">
        <f t="shared" si="19"/>
        <v>0</v>
      </c>
      <c r="K90" s="314"/>
      <c r="L90" s="292"/>
    </row>
    <row r="91" spans="1:16" ht="24" customHeight="1">
      <c r="A91" s="337"/>
      <c r="B91" s="338" t="s">
        <v>125</v>
      </c>
      <c r="C91" s="339" t="s">
        <v>283</v>
      </c>
      <c r="D91" s="302">
        <v>12</v>
      </c>
      <c r="E91" s="308" t="s">
        <v>284</v>
      </c>
      <c r="F91" s="309">
        <v>220</v>
      </c>
      <c r="G91" s="309">
        <v>0</v>
      </c>
      <c r="H91" s="340">
        <f t="shared" si="17"/>
        <v>2640</v>
      </c>
      <c r="I91" s="340">
        <f t="shared" si="18"/>
        <v>0</v>
      </c>
      <c r="J91" s="340">
        <f t="shared" si="19"/>
        <v>2640</v>
      </c>
      <c r="K91" s="314"/>
      <c r="L91" s="292"/>
    </row>
    <row r="92" spans="1:16" ht="24" customHeight="1">
      <c r="A92" s="337"/>
      <c r="B92" s="338" t="s">
        <v>125</v>
      </c>
      <c r="C92" s="339" t="s">
        <v>285</v>
      </c>
      <c r="D92" s="302">
        <v>41</v>
      </c>
      <c r="E92" s="308" t="s">
        <v>253</v>
      </c>
      <c r="F92" s="309">
        <v>275</v>
      </c>
      <c r="G92" s="309">
        <v>50</v>
      </c>
      <c r="H92" s="340">
        <f t="shared" si="17"/>
        <v>11275</v>
      </c>
      <c r="I92" s="340">
        <f t="shared" si="18"/>
        <v>2050</v>
      </c>
      <c r="J92" s="340">
        <f t="shared" si="19"/>
        <v>13325</v>
      </c>
      <c r="K92" s="314"/>
      <c r="L92" s="292"/>
    </row>
    <row r="93" spans="1:16" ht="24" customHeight="1">
      <c r="A93" s="337"/>
      <c r="B93" s="338" t="s">
        <v>125</v>
      </c>
      <c r="C93" s="339" t="s">
        <v>286</v>
      </c>
      <c r="D93" s="302">
        <v>23</v>
      </c>
      <c r="E93" s="308" t="s">
        <v>253</v>
      </c>
      <c r="F93" s="309">
        <v>2350</v>
      </c>
      <c r="G93" s="309">
        <v>0</v>
      </c>
      <c r="H93" s="340">
        <f t="shared" si="17"/>
        <v>54050</v>
      </c>
      <c r="I93" s="340">
        <f t="shared" si="18"/>
        <v>0</v>
      </c>
      <c r="J93" s="340">
        <f t="shared" si="19"/>
        <v>54050</v>
      </c>
      <c r="K93" s="314"/>
      <c r="L93" s="292"/>
    </row>
    <row r="94" spans="1:16" ht="24" customHeight="1">
      <c r="A94" s="337"/>
      <c r="B94" s="338" t="s">
        <v>125</v>
      </c>
      <c r="C94" s="339" t="s">
        <v>287</v>
      </c>
      <c r="D94" s="302">
        <f>D84+D85+D86</f>
        <v>4415.6000000000004</v>
      </c>
      <c r="E94" s="308" t="s">
        <v>232</v>
      </c>
      <c r="F94" s="309">
        <v>0</v>
      </c>
      <c r="G94" s="309">
        <v>10</v>
      </c>
      <c r="H94" s="340">
        <f t="shared" si="17"/>
        <v>0</v>
      </c>
      <c r="I94" s="340">
        <f t="shared" si="18"/>
        <v>44156</v>
      </c>
      <c r="J94" s="340">
        <f t="shared" si="19"/>
        <v>44156</v>
      </c>
      <c r="K94" s="314"/>
      <c r="L94" s="292"/>
    </row>
    <row r="95" spans="1:16" ht="24" customHeight="1">
      <c r="A95" s="337"/>
      <c r="B95" s="338" t="s">
        <v>125</v>
      </c>
      <c r="C95" s="339" t="s">
        <v>288</v>
      </c>
      <c r="D95" s="302">
        <v>21</v>
      </c>
      <c r="E95" s="308" t="s">
        <v>253</v>
      </c>
      <c r="F95" s="309">
        <v>110</v>
      </c>
      <c r="G95" s="309">
        <v>70</v>
      </c>
      <c r="H95" s="340">
        <f t="shared" si="17"/>
        <v>2310</v>
      </c>
      <c r="I95" s="340">
        <f t="shared" si="18"/>
        <v>1470</v>
      </c>
      <c r="J95" s="340">
        <f t="shared" si="19"/>
        <v>3780</v>
      </c>
      <c r="K95" s="314"/>
      <c r="L95" s="292"/>
    </row>
    <row r="96" spans="1:16" ht="24" customHeight="1">
      <c r="A96" s="337"/>
      <c r="B96" s="338" t="s">
        <v>125</v>
      </c>
      <c r="C96" s="339" t="s">
        <v>289</v>
      </c>
      <c r="D96" s="302">
        <v>287</v>
      </c>
      <c r="E96" s="308" t="s">
        <v>227</v>
      </c>
      <c r="F96" s="309">
        <v>1650</v>
      </c>
      <c r="G96" s="309">
        <v>1500</v>
      </c>
      <c r="H96" s="340">
        <f t="shared" si="17"/>
        <v>473550</v>
      </c>
      <c r="I96" s="340">
        <f t="shared" si="18"/>
        <v>430500</v>
      </c>
      <c r="J96" s="340">
        <f t="shared" si="19"/>
        <v>904050</v>
      </c>
      <c r="K96" s="314"/>
      <c r="L96" s="292"/>
    </row>
    <row r="97" spans="1:14" ht="24" customHeight="1">
      <c r="A97" s="369"/>
      <c r="B97" s="370"/>
      <c r="C97" s="371"/>
      <c r="D97" s="372"/>
      <c r="E97" s="323"/>
      <c r="F97" s="324"/>
      <c r="G97" s="324"/>
      <c r="H97" s="348"/>
      <c r="I97" s="348"/>
      <c r="J97" s="348"/>
      <c r="K97" s="325"/>
      <c r="L97" s="292"/>
    </row>
    <row r="98" spans="1:14" ht="24" customHeight="1">
      <c r="A98" s="373"/>
      <c r="B98" s="374"/>
      <c r="C98" s="375" t="str">
        <f>"รวมราคา"&amp;B81</f>
        <v>รวมราคางานติดตั้งหลังคา</v>
      </c>
      <c r="D98" s="298"/>
      <c r="E98" s="376"/>
      <c r="F98" s="294"/>
      <c r="G98" s="294"/>
      <c r="H98" s="377">
        <f>SUM(H83:H97)</f>
        <v>837086.57</v>
      </c>
      <c r="I98" s="377">
        <f t="shared" ref="I98:J98" si="20">SUM(I83:I97)</f>
        <v>566968.80000000005</v>
      </c>
      <c r="J98" s="377">
        <f t="shared" si="20"/>
        <v>1404055.37</v>
      </c>
      <c r="K98" s="386"/>
      <c r="L98" s="292"/>
    </row>
    <row r="99" spans="1:14" ht="24" customHeight="1">
      <c r="A99" s="378"/>
      <c r="B99" s="379" t="str">
        <f>"รวมราคา"&amp;B11</f>
        <v>รวมราคางานวิศวกรรมโครงสร้าง</v>
      </c>
      <c r="C99" s="380"/>
      <c r="D99" s="381"/>
      <c r="E99" s="382"/>
      <c r="F99" s="382"/>
      <c r="G99" s="382"/>
      <c r="H99" s="383">
        <f>H98+H80+H37</f>
        <v>2327919.17</v>
      </c>
      <c r="I99" s="383">
        <f>I98+I80+I37</f>
        <v>958551.91</v>
      </c>
      <c r="J99" s="383">
        <f>J98+J80+J37</f>
        <v>3286471.08</v>
      </c>
      <c r="K99" s="383"/>
      <c r="L99" s="327"/>
      <c r="N99" s="67"/>
    </row>
    <row r="100" spans="1:14" ht="24" customHeight="1">
      <c r="G100" s="103"/>
      <c r="H100" s="103"/>
      <c r="I100" s="103"/>
      <c r="J100" s="103"/>
      <c r="L100" s="327"/>
    </row>
    <row r="101" spans="1:14" ht="24" customHeight="1">
      <c r="A101" s="285"/>
      <c r="B101" s="285"/>
      <c r="C101" s="39" t="s">
        <v>64</v>
      </c>
      <c r="D101" s="39"/>
      <c r="E101" s="39"/>
      <c r="F101" s="40"/>
      <c r="G101" s="41"/>
      <c r="H101" s="41"/>
      <c r="I101" s="41"/>
      <c r="J101" s="50"/>
      <c r="K101" s="227"/>
    </row>
    <row r="102" spans="1:14" ht="24" customHeight="1">
      <c r="A102" s="285"/>
      <c r="B102" s="285"/>
      <c r="C102" s="42" t="s">
        <v>65</v>
      </c>
      <c r="D102" s="43"/>
      <c r="E102" s="9"/>
      <c r="F102" s="281"/>
      <c r="G102" s="44" t="s">
        <v>66</v>
      </c>
      <c r="H102" s="45"/>
      <c r="I102" s="6"/>
      <c r="J102" s="50"/>
      <c r="K102" s="227"/>
      <c r="L102" s="227"/>
    </row>
    <row r="103" spans="1:14" ht="24" customHeight="1">
      <c r="A103" s="285"/>
      <c r="B103" s="285"/>
      <c r="C103" s="42" t="s">
        <v>67</v>
      </c>
      <c r="D103" s="46"/>
      <c r="E103" s="46"/>
      <c r="F103" s="46"/>
      <c r="G103" s="1575" t="s">
        <v>68</v>
      </c>
      <c r="H103" s="1575"/>
      <c r="I103" s="1575"/>
      <c r="J103" s="50"/>
      <c r="K103" s="227"/>
      <c r="L103" s="227"/>
    </row>
    <row r="104" spans="1:14" ht="24" customHeight="1">
      <c r="A104" s="285"/>
      <c r="B104" s="285"/>
      <c r="C104" s="42" t="s">
        <v>66</v>
      </c>
      <c r="D104" s="48"/>
      <c r="E104" s="42"/>
      <c r="F104" s="1"/>
      <c r="G104" s="49"/>
      <c r="H104" s="49"/>
      <c r="I104" s="49"/>
      <c r="J104" s="50"/>
      <c r="K104" s="227"/>
      <c r="L104" s="227"/>
      <c r="M104" s="327"/>
    </row>
    <row r="105" spans="1:14" ht="24" customHeight="1">
      <c r="A105" s="285"/>
      <c r="B105" s="285"/>
      <c r="C105" s="42" t="s">
        <v>69</v>
      </c>
      <c r="D105" s="48"/>
      <c r="E105" s="42"/>
      <c r="F105" s="1"/>
      <c r="G105" s="49"/>
      <c r="H105" s="49"/>
      <c r="I105" s="49"/>
      <c r="J105" s="50"/>
      <c r="K105" s="227"/>
      <c r="L105" s="227"/>
      <c r="M105" s="327"/>
    </row>
    <row r="106" spans="1:14" ht="24" customHeight="1">
      <c r="A106" s="285"/>
      <c r="B106" s="285"/>
      <c r="C106" s="304"/>
      <c r="D106" s="304"/>
      <c r="E106" s="50"/>
      <c r="F106" s="305"/>
      <c r="G106" s="50"/>
      <c r="H106" s="50"/>
      <c r="I106" s="50"/>
      <c r="J106" s="50"/>
      <c r="K106" s="227"/>
      <c r="L106" s="227"/>
    </row>
    <row r="107" spans="1:14" ht="24" customHeight="1">
      <c r="A107" s="227"/>
      <c r="B107" s="227"/>
      <c r="C107" s="50"/>
      <c r="D107" s="227"/>
      <c r="E107" s="50"/>
      <c r="F107" s="305"/>
      <c r="G107" s="50"/>
      <c r="H107" s="50"/>
      <c r="I107" s="50"/>
      <c r="J107" s="50"/>
      <c r="K107" s="227"/>
      <c r="L107" s="227"/>
    </row>
    <row r="108" spans="1:14" ht="24" customHeight="1">
      <c r="E108" s="67"/>
      <c r="G108" s="103"/>
      <c r="H108" s="103"/>
      <c r="I108" s="103"/>
      <c r="J108" s="103"/>
      <c r="K108" s="67"/>
      <c r="L108" s="227"/>
    </row>
    <row r="109" spans="1:14" ht="24" customHeight="1">
      <c r="E109" s="67"/>
      <c r="G109" s="103"/>
      <c r="H109" s="103"/>
      <c r="I109" s="103"/>
      <c r="J109" s="103"/>
      <c r="K109" s="67"/>
    </row>
    <row r="110" spans="1:14" ht="24" customHeight="1">
      <c r="E110" s="67"/>
      <c r="G110" s="103"/>
      <c r="H110" s="103"/>
      <c r="I110" s="103"/>
      <c r="J110" s="103"/>
      <c r="K110" s="67"/>
    </row>
    <row r="111" spans="1:14" ht="24" customHeight="1">
      <c r="E111" s="67"/>
      <c r="G111" s="103"/>
      <c r="H111" s="103"/>
      <c r="I111" s="103"/>
      <c r="J111" s="103"/>
      <c r="K111" s="67"/>
    </row>
    <row r="112" spans="1:14" ht="24" customHeight="1">
      <c r="E112" s="67"/>
      <c r="G112" s="103"/>
      <c r="H112" s="103"/>
      <c r="I112" s="103"/>
      <c r="J112" s="103"/>
      <c r="K112" s="67"/>
    </row>
    <row r="113" spans="1:16" ht="24" customHeight="1">
      <c r="E113" s="67"/>
      <c r="G113" s="103"/>
      <c r="H113" s="103"/>
      <c r="I113" s="103"/>
      <c r="J113" s="103"/>
      <c r="K113" s="67"/>
    </row>
    <row r="114" spans="1:16" s="327" customFormat="1" ht="24" customHeight="1">
      <c r="A114" s="67"/>
      <c r="B114" s="67"/>
      <c r="C114" s="67"/>
      <c r="D114" s="67"/>
      <c r="E114" s="67"/>
      <c r="F114" s="67"/>
      <c r="G114" s="103"/>
      <c r="H114" s="103"/>
      <c r="I114" s="103"/>
      <c r="J114" s="103"/>
      <c r="K114" s="67"/>
      <c r="L114" s="67"/>
      <c r="M114" s="67"/>
      <c r="N114" s="284"/>
      <c r="O114" s="67"/>
      <c r="P114" s="67"/>
    </row>
    <row r="115" spans="1:16" s="327" customFormat="1" ht="24" customHeight="1">
      <c r="A115" s="67"/>
      <c r="B115" s="67"/>
      <c r="C115" s="67"/>
      <c r="D115" s="67"/>
      <c r="E115" s="67"/>
      <c r="F115" s="67"/>
      <c r="G115" s="103"/>
      <c r="H115" s="103"/>
      <c r="I115" s="103"/>
      <c r="J115" s="103"/>
      <c r="K115" s="67"/>
      <c r="L115" s="67"/>
      <c r="M115" s="284"/>
      <c r="N115" s="284"/>
      <c r="O115" s="67"/>
      <c r="P115" s="67"/>
    </row>
    <row r="116" spans="1:16" ht="24" customHeight="1">
      <c r="E116" s="67"/>
      <c r="G116" s="103"/>
      <c r="H116" s="103"/>
      <c r="I116" s="103"/>
      <c r="J116" s="103"/>
      <c r="K116" s="67"/>
      <c r="M116" s="67"/>
      <c r="O116" s="67"/>
      <c r="P116" s="67"/>
    </row>
    <row r="117" spans="1:16" ht="24" customHeight="1">
      <c r="E117" s="67"/>
      <c r="G117" s="103"/>
      <c r="H117" s="103"/>
      <c r="I117" s="103"/>
      <c r="J117" s="103"/>
      <c r="K117" s="67"/>
      <c r="M117" s="67"/>
    </row>
    <row r="118" spans="1:16" ht="24" customHeight="1">
      <c r="E118" s="67"/>
      <c r="G118" s="103"/>
      <c r="H118" s="103"/>
      <c r="I118" s="103"/>
      <c r="J118" s="103"/>
      <c r="K118" s="67"/>
      <c r="M118" s="67"/>
    </row>
    <row r="119" spans="1:16" ht="24" customHeight="1">
      <c r="E119" s="67"/>
      <c r="G119" s="103"/>
      <c r="H119" s="103"/>
      <c r="I119" s="103"/>
      <c r="J119" s="103"/>
      <c r="K119" s="67"/>
      <c r="M119" s="67"/>
    </row>
    <row r="120" spans="1:16" ht="24" customHeight="1">
      <c r="E120" s="67"/>
      <c r="G120" s="103"/>
      <c r="H120" s="103"/>
      <c r="I120" s="103"/>
      <c r="J120" s="103"/>
      <c r="K120" s="67"/>
      <c r="M120" s="67"/>
    </row>
    <row r="121" spans="1:16" ht="24" customHeight="1">
      <c r="E121" s="67"/>
      <c r="G121" s="103"/>
      <c r="H121" s="103"/>
      <c r="I121" s="103"/>
      <c r="J121" s="103"/>
      <c r="K121" s="67"/>
      <c r="M121" s="67"/>
    </row>
    <row r="122" spans="1:16" ht="24" customHeight="1">
      <c r="E122" s="67"/>
      <c r="G122" s="103"/>
      <c r="H122" s="103"/>
      <c r="I122" s="103"/>
      <c r="J122" s="103"/>
      <c r="K122" s="67"/>
      <c r="M122" s="67"/>
    </row>
    <row r="123" spans="1:16" ht="24" customHeight="1">
      <c r="E123" s="67"/>
      <c r="G123" s="103"/>
      <c r="H123" s="103"/>
      <c r="I123" s="103"/>
      <c r="J123" s="103"/>
      <c r="K123" s="67"/>
    </row>
    <row r="124" spans="1:16" ht="24" customHeight="1">
      <c r="E124" s="67"/>
      <c r="G124" s="103"/>
      <c r="H124" s="103"/>
      <c r="I124" s="103"/>
      <c r="J124" s="103"/>
      <c r="K124" s="67"/>
    </row>
    <row r="125" spans="1:16" ht="24" customHeight="1">
      <c r="E125" s="67"/>
      <c r="G125" s="103"/>
      <c r="H125" s="103"/>
      <c r="I125" s="103"/>
      <c r="J125" s="103"/>
      <c r="K125" s="67"/>
      <c r="M125" s="327"/>
    </row>
    <row r="126" spans="1:16" ht="24" customHeight="1">
      <c r="E126" s="67"/>
      <c r="G126" s="103"/>
      <c r="H126" s="103"/>
      <c r="I126" s="103"/>
      <c r="J126" s="103"/>
      <c r="K126" s="67"/>
      <c r="M126" s="67"/>
    </row>
    <row r="127" spans="1:16" ht="24" customHeight="1">
      <c r="E127" s="67"/>
      <c r="G127" s="103"/>
      <c r="H127" s="103"/>
      <c r="I127" s="103"/>
      <c r="J127" s="103"/>
      <c r="K127" s="67"/>
      <c r="M127" s="327"/>
    </row>
    <row r="128" spans="1:16" ht="24" customHeight="1">
      <c r="E128" s="67"/>
      <c r="K128" s="67"/>
      <c r="M128" s="67"/>
    </row>
    <row r="129" spans="5:16" ht="24" customHeight="1">
      <c r="E129" s="67"/>
      <c r="K129" s="67"/>
      <c r="M129" s="227"/>
    </row>
    <row r="130" spans="5:16" ht="24" customHeight="1">
      <c r="E130" s="67"/>
      <c r="K130" s="67"/>
      <c r="M130" s="227"/>
    </row>
    <row r="131" spans="5:16" ht="24" customHeight="1">
      <c r="M131" s="227"/>
      <c r="N131" s="327"/>
    </row>
    <row r="132" spans="5:16" ht="24" customHeight="1">
      <c r="M132" s="227"/>
      <c r="N132" s="327"/>
    </row>
    <row r="133" spans="5:16" ht="24" customHeight="1">
      <c r="M133" s="227"/>
    </row>
    <row r="134" spans="5:16" ht="24" customHeight="1">
      <c r="M134" s="227"/>
    </row>
    <row r="135" spans="5:16" s="67" customFormat="1" ht="24" customHeight="1">
      <c r="E135" s="305"/>
      <c r="G135" s="328"/>
      <c r="H135" s="328"/>
      <c r="I135" s="328"/>
      <c r="J135" s="328"/>
      <c r="K135" s="293"/>
      <c r="M135" s="227"/>
      <c r="N135" s="284"/>
      <c r="O135" s="284"/>
      <c r="P135" s="284"/>
    </row>
    <row r="136" spans="5:16" s="67" customFormat="1" ht="24" customHeight="1">
      <c r="E136" s="305"/>
      <c r="G136" s="328"/>
      <c r="H136" s="328"/>
      <c r="I136" s="328"/>
      <c r="J136" s="328"/>
      <c r="K136" s="293"/>
      <c r="N136" s="284"/>
      <c r="O136" s="284"/>
      <c r="P136" s="284"/>
    </row>
    <row r="137" spans="5:16" s="67" customFormat="1" ht="24" customHeight="1">
      <c r="E137" s="305"/>
      <c r="G137" s="328"/>
      <c r="H137" s="328"/>
      <c r="I137" s="328"/>
      <c r="J137" s="328"/>
      <c r="K137" s="293"/>
      <c r="N137" s="284"/>
      <c r="O137" s="284"/>
      <c r="P137" s="284"/>
    </row>
    <row r="138" spans="5:16" ht="24" customHeight="1">
      <c r="M138" s="67"/>
    </row>
    <row r="139" spans="5:16" ht="24" customHeight="1">
      <c r="M139" s="67"/>
    </row>
    <row r="140" spans="5:16" ht="24" customHeight="1">
      <c r="M140" s="67"/>
    </row>
    <row r="141" spans="5:16" ht="24" customHeight="1">
      <c r="M141" s="67"/>
      <c r="N141" s="67"/>
    </row>
    <row r="142" spans="5:16" ht="24" customHeight="1">
      <c r="M142" s="67"/>
    </row>
    <row r="143" spans="5:16" ht="24" customHeight="1">
      <c r="M143" s="67"/>
      <c r="N143" s="67"/>
    </row>
    <row r="144" spans="5:16" ht="24" customHeight="1">
      <c r="M144" s="67"/>
      <c r="N144" s="67"/>
    </row>
    <row r="145" spans="13:16" ht="24" customHeight="1">
      <c r="M145" s="67"/>
      <c r="N145" s="67"/>
    </row>
    <row r="146" spans="13:16" ht="24" customHeight="1">
      <c r="M146" s="67"/>
      <c r="N146" s="67"/>
    </row>
    <row r="147" spans="13:16" ht="24" customHeight="1">
      <c r="M147" s="67"/>
      <c r="N147" s="67"/>
    </row>
    <row r="148" spans="13:16" ht="24" customHeight="1">
      <c r="M148" s="67"/>
      <c r="N148" s="67"/>
      <c r="O148" s="327"/>
      <c r="P148" s="327"/>
    </row>
    <row r="149" spans="13:16" ht="24" customHeight="1">
      <c r="M149" s="67"/>
      <c r="N149" s="67"/>
      <c r="O149" s="327"/>
      <c r="P149" s="327"/>
    </row>
    <row r="150" spans="13:16" ht="24" customHeight="1">
      <c r="M150" s="67"/>
    </row>
    <row r="151" spans="13:16" ht="24" customHeight="1">
      <c r="M151" s="67"/>
    </row>
    <row r="152" spans="13:16" ht="24" customHeight="1">
      <c r="M152" s="67"/>
      <c r="N152" s="327"/>
    </row>
    <row r="153" spans="13:16" ht="24" customHeight="1">
      <c r="M153" s="67"/>
      <c r="N153" s="67"/>
    </row>
    <row r="154" spans="13:16" ht="24" customHeight="1">
      <c r="M154" s="67"/>
      <c r="N154" s="327"/>
    </row>
    <row r="155" spans="13:16" ht="24" customHeight="1">
      <c r="M155" s="67"/>
      <c r="N155" s="67"/>
    </row>
    <row r="156" spans="13:16" ht="24" customHeight="1">
      <c r="M156" s="67"/>
      <c r="N156" s="227"/>
    </row>
    <row r="157" spans="13:16" ht="24" customHeight="1">
      <c r="M157" s="67"/>
      <c r="N157" s="227"/>
    </row>
    <row r="158" spans="13:16" ht="24" customHeight="1">
      <c r="N158" s="227"/>
      <c r="O158" s="67"/>
      <c r="P158" s="67"/>
    </row>
    <row r="159" spans="13:16" ht="24" customHeight="1">
      <c r="N159" s="227"/>
    </row>
    <row r="160" spans="13:16" ht="24" customHeight="1">
      <c r="N160" s="227"/>
      <c r="O160" s="67"/>
      <c r="P160" s="67"/>
    </row>
    <row r="161" spans="1:16" ht="24" customHeight="1">
      <c r="N161" s="227"/>
      <c r="O161" s="67"/>
      <c r="P161" s="67"/>
    </row>
    <row r="162" spans="1:16" ht="24" customHeight="1">
      <c r="N162" s="227"/>
      <c r="O162" s="67"/>
      <c r="P162" s="67"/>
    </row>
    <row r="163" spans="1:16" ht="24" customHeight="1">
      <c r="N163" s="67"/>
      <c r="O163" s="67"/>
      <c r="P163" s="67"/>
    </row>
    <row r="164" spans="1:16" ht="24" customHeight="1">
      <c r="N164" s="67"/>
      <c r="O164" s="67"/>
      <c r="P164" s="67"/>
    </row>
    <row r="165" spans="1:16" ht="24" customHeight="1">
      <c r="N165" s="67"/>
      <c r="O165" s="67"/>
      <c r="P165" s="67"/>
    </row>
    <row r="166" spans="1:16" ht="24" customHeight="1">
      <c r="N166" s="67"/>
      <c r="O166" s="67"/>
      <c r="P166" s="67"/>
    </row>
    <row r="167" spans="1:16" ht="24" customHeight="1">
      <c r="N167" s="67"/>
    </row>
    <row r="168" spans="1:16" ht="24" customHeight="1">
      <c r="N168" s="67"/>
    </row>
    <row r="169" spans="1:16" s="327" customFormat="1" ht="24" customHeight="1">
      <c r="A169" s="67"/>
      <c r="B169" s="67"/>
      <c r="C169" s="67"/>
      <c r="D169" s="67"/>
      <c r="E169" s="305"/>
      <c r="F169" s="67"/>
      <c r="G169" s="328"/>
      <c r="H169" s="328"/>
      <c r="I169" s="328"/>
      <c r="J169" s="328"/>
      <c r="K169" s="293"/>
      <c r="L169" s="67"/>
      <c r="M169" s="284"/>
      <c r="N169" s="67"/>
    </row>
    <row r="170" spans="1:16" s="327" customFormat="1" ht="24" customHeight="1">
      <c r="A170" s="67"/>
      <c r="B170" s="67"/>
      <c r="C170" s="67"/>
      <c r="D170" s="67"/>
      <c r="E170" s="305"/>
      <c r="F170" s="67"/>
      <c r="G170" s="328"/>
      <c r="H170" s="328"/>
      <c r="I170" s="328"/>
      <c r="J170" s="328"/>
      <c r="K170" s="293"/>
      <c r="L170" s="67"/>
      <c r="M170" s="284"/>
      <c r="N170" s="67"/>
      <c r="O170" s="67"/>
      <c r="P170" s="67"/>
    </row>
    <row r="171" spans="1:16" ht="24" customHeight="1">
      <c r="N171" s="67"/>
      <c r="O171" s="327"/>
      <c r="P171" s="327"/>
    </row>
    <row r="172" spans="1:16" ht="24" customHeight="1">
      <c r="N172" s="67"/>
      <c r="O172" s="67"/>
      <c r="P172" s="67"/>
    </row>
    <row r="173" spans="1:16" ht="24" customHeight="1">
      <c r="N173" s="67"/>
      <c r="O173" s="227"/>
      <c r="P173" s="227"/>
    </row>
    <row r="174" spans="1:16" ht="24" customHeight="1">
      <c r="N174" s="67"/>
      <c r="O174" s="227"/>
      <c r="P174" s="227"/>
    </row>
    <row r="175" spans="1:16" ht="24" customHeight="1">
      <c r="N175" s="67"/>
      <c r="O175" s="227"/>
      <c r="P175" s="227"/>
    </row>
    <row r="176" spans="1:16" ht="24" customHeight="1">
      <c r="N176" s="67"/>
      <c r="O176" s="227"/>
      <c r="P176" s="227"/>
    </row>
    <row r="177" spans="1:16" ht="24" customHeight="1">
      <c r="N177" s="67"/>
      <c r="O177" s="227"/>
      <c r="P177" s="227"/>
    </row>
    <row r="178" spans="1:16" ht="24" customHeight="1">
      <c r="N178" s="67"/>
      <c r="O178" s="227"/>
      <c r="P178" s="227"/>
    </row>
    <row r="179" spans="1:16" s="67" customFormat="1" ht="24" customHeight="1">
      <c r="E179" s="305"/>
      <c r="G179" s="328"/>
      <c r="H179" s="328"/>
      <c r="I179" s="328"/>
      <c r="J179" s="328"/>
      <c r="K179" s="293"/>
      <c r="M179" s="284"/>
      <c r="O179" s="227"/>
      <c r="P179" s="227"/>
    </row>
    <row r="180" spans="1:16" ht="24" customHeight="1">
      <c r="N180" s="67"/>
      <c r="O180" s="67"/>
      <c r="P180" s="67"/>
    </row>
    <row r="181" spans="1:16" s="67" customFormat="1" ht="24" customHeight="1">
      <c r="E181" s="305"/>
      <c r="G181" s="328"/>
      <c r="H181" s="328"/>
      <c r="I181" s="328"/>
      <c r="J181" s="328"/>
      <c r="K181" s="293"/>
      <c r="M181" s="284"/>
    </row>
    <row r="182" spans="1:16" s="67" customFormat="1" ht="24" customHeight="1">
      <c r="E182" s="305"/>
      <c r="G182" s="328"/>
      <c r="H182" s="328"/>
      <c r="I182" s="328"/>
      <c r="J182" s="328"/>
      <c r="K182" s="293"/>
      <c r="M182" s="284"/>
    </row>
    <row r="183" spans="1:16" s="67" customFormat="1" ht="24" customHeight="1">
      <c r="E183" s="305"/>
      <c r="G183" s="328"/>
      <c r="H183" s="328"/>
      <c r="I183" s="328"/>
      <c r="J183" s="328"/>
      <c r="K183" s="293"/>
      <c r="M183" s="284"/>
    </row>
    <row r="184" spans="1:16" s="67" customFormat="1" ht="24" customHeight="1">
      <c r="E184" s="305"/>
      <c r="G184" s="328"/>
      <c r="H184" s="328"/>
      <c r="I184" s="328"/>
      <c r="J184" s="328"/>
      <c r="K184" s="293"/>
      <c r="M184" s="284"/>
    </row>
    <row r="185" spans="1:16" s="67" customFormat="1" ht="24" customHeight="1">
      <c r="E185" s="305"/>
      <c r="G185" s="328"/>
      <c r="H185" s="328"/>
      <c r="I185" s="328"/>
      <c r="J185" s="328"/>
      <c r="K185" s="293"/>
      <c r="M185" s="284"/>
      <c r="N185" s="284"/>
    </row>
    <row r="186" spans="1:16" s="67" customFormat="1" ht="24" customHeight="1">
      <c r="E186" s="305"/>
      <c r="G186" s="328"/>
      <c r="H186" s="328"/>
      <c r="I186" s="328"/>
      <c r="J186" s="328"/>
      <c r="K186" s="293"/>
      <c r="M186" s="284"/>
      <c r="N186" s="284"/>
    </row>
    <row r="187" spans="1:16" s="67" customFormat="1" ht="24" customHeight="1">
      <c r="E187" s="305"/>
      <c r="G187" s="328"/>
      <c r="H187" s="328"/>
      <c r="I187" s="328"/>
      <c r="J187" s="328"/>
      <c r="K187" s="293"/>
      <c r="M187" s="284"/>
      <c r="N187" s="284"/>
    </row>
    <row r="188" spans="1:16" ht="24" customHeight="1">
      <c r="O188" s="67"/>
      <c r="P188" s="67"/>
    </row>
    <row r="189" spans="1:16" ht="24" customHeight="1">
      <c r="O189" s="67"/>
      <c r="P189" s="67"/>
    </row>
    <row r="190" spans="1:16" s="327" customFormat="1" ht="24" customHeight="1">
      <c r="A190" s="67"/>
      <c r="B190" s="67"/>
      <c r="C190" s="67"/>
      <c r="D190" s="67"/>
      <c r="E190" s="305"/>
      <c r="F190" s="67"/>
      <c r="G190" s="328"/>
      <c r="H190" s="328"/>
      <c r="I190" s="328"/>
      <c r="J190" s="328"/>
      <c r="K190" s="293"/>
      <c r="L190" s="67"/>
      <c r="M190" s="284"/>
      <c r="N190" s="284"/>
      <c r="O190" s="67"/>
      <c r="P190" s="67"/>
    </row>
    <row r="191" spans="1:16" s="67" customFormat="1" ht="24" customHeight="1">
      <c r="E191" s="305"/>
      <c r="G191" s="328"/>
      <c r="H191" s="328"/>
      <c r="I191" s="328"/>
      <c r="J191" s="328"/>
      <c r="K191" s="293"/>
      <c r="M191" s="284"/>
      <c r="N191" s="284"/>
    </row>
    <row r="192" spans="1:16" s="327" customFormat="1" ht="24" customHeight="1">
      <c r="A192" s="67"/>
      <c r="B192" s="67"/>
      <c r="C192" s="67"/>
      <c r="D192" s="67"/>
      <c r="E192" s="305"/>
      <c r="F192" s="67"/>
      <c r="G192" s="328"/>
      <c r="H192" s="328"/>
      <c r="I192" s="328"/>
      <c r="J192" s="328"/>
      <c r="K192" s="293"/>
      <c r="L192" s="67"/>
      <c r="M192" s="284"/>
      <c r="N192" s="284"/>
      <c r="O192" s="67"/>
      <c r="P192" s="67"/>
    </row>
    <row r="193" spans="1:16" s="67" customFormat="1" ht="24" customHeight="1">
      <c r="E193" s="305"/>
      <c r="G193" s="328"/>
      <c r="H193" s="328"/>
      <c r="I193" s="328"/>
      <c r="J193" s="328"/>
      <c r="K193" s="293"/>
      <c r="M193" s="284"/>
      <c r="N193" s="284"/>
    </row>
    <row r="194" spans="1:16" s="227" customFormat="1" ht="24" customHeight="1">
      <c r="A194" s="67"/>
      <c r="B194" s="67"/>
      <c r="C194" s="67"/>
      <c r="D194" s="67"/>
      <c r="E194" s="305"/>
      <c r="F194" s="67"/>
      <c r="G194" s="328"/>
      <c r="H194" s="328"/>
      <c r="I194" s="328"/>
      <c r="J194" s="328"/>
      <c r="K194" s="293"/>
      <c r="L194" s="67"/>
      <c r="M194" s="284"/>
      <c r="N194" s="284"/>
      <c r="O194" s="67"/>
      <c r="P194" s="67"/>
    </row>
    <row r="195" spans="1:16" s="227" customFormat="1" ht="24" customHeight="1">
      <c r="A195" s="67"/>
      <c r="B195" s="67"/>
      <c r="C195" s="67"/>
      <c r="D195" s="67"/>
      <c r="E195" s="305"/>
      <c r="F195" s="67"/>
      <c r="G195" s="328"/>
      <c r="H195" s="328"/>
      <c r="I195" s="328"/>
      <c r="J195" s="328"/>
      <c r="K195" s="293"/>
      <c r="L195" s="67"/>
      <c r="M195" s="284"/>
      <c r="N195" s="284"/>
      <c r="O195" s="67"/>
      <c r="P195" s="67"/>
    </row>
    <row r="196" spans="1:16" s="227" customFormat="1" ht="24" customHeight="1">
      <c r="A196" s="67"/>
      <c r="B196" s="67"/>
      <c r="C196" s="67"/>
      <c r="D196" s="67"/>
      <c r="E196" s="305"/>
      <c r="F196" s="67"/>
      <c r="G196" s="328"/>
      <c r="H196" s="328"/>
      <c r="I196" s="328"/>
      <c r="J196" s="328"/>
      <c r="K196" s="293"/>
      <c r="L196" s="67"/>
      <c r="M196" s="284"/>
      <c r="N196" s="284"/>
      <c r="O196" s="67"/>
      <c r="P196" s="67"/>
    </row>
    <row r="197" spans="1:16" s="227" customFormat="1" ht="24" customHeight="1">
      <c r="A197" s="67"/>
      <c r="B197" s="67"/>
      <c r="C197" s="67"/>
      <c r="D197" s="67"/>
      <c r="E197" s="305"/>
      <c r="F197" s="67"/>
      <c r="G197" s="328"/>
      <c r="H197" s="328"/>
      <c r="I197" s="328"/>
      <c r="J197" s="328"/>
      <c r="K197" s="293"/>
      <c r="L197" s="67"/>
      <c r="M197" s="284"/>
      <c r="N197" s="284"/>
      <c r="O197" s="67"/>
      <c r="P197" s="67"/>
    </row>
    <row r="198" spans="1:16" s="227" customFormat="1" ht="24" customHeight="1">
      <c r="A198" s="67"/>
      <c r="B198" s="67"/>
      <c r="C198" s="67"/>
      <c r="D198" s="67"/>
      <c r="E198" s="305"/>
      <c r="F198" s="67"/>
      <c r="G198" s="328"/>
      <c r="H198" s="328"/>
      <c r="I198" s="328"/>
      <c r="J198" s="328"/>
      <c r="K198" s="293"/>
      <c r="L198" s="67"/>
      <c r="M198" s="284"/>
      <c r="N198" s="284"/>
      <c r="O198" s="67"/>
      <c r="P198" s="67"/>
    </row>
    <row r="199" spans="1:16" s="227" customFormat="1" ht="24" customHeight="1">
      <c r="A199" s="67"/>
      <c r="B199" s="67"/>
      <c r="C199" s="67"/>
      <c r="D199" s="67"/>
      <c r="E199" s="305"/>
      <c r="F199" s="67"/>
      <c r="G199" s="328"/>
      <c r="H199" s="328"/>
      <c r="I199" s="328"/>
      <c r="J199" s="328"/>
      <c r="K199" s="293"/>
      <c r="L199" s="67"/>
      <c r="M199" s="284"/>
      <c r="N199" s="284"/>
      <c r="O199" s="67"/>
      <c r="P199" s="67"/>
    </row>
    <row r="200" spans="1:16" s="227" customFormat="1" ht="24" customHeight="1">
      <c r="A200" s="67"/>
      <c r="B200" s="67"/>
      <c r="C200" s="67"/>
      <c r="D200" s="67"/>
      <c r="E200" s="305"/>
      <c r="F200" s="67"/>
      <c r="G200" s="328"/>
      <c r="H200" s="328"/>
      <c r="I200" s="328"/>
      <c r="J200" s="328"/>
      <c r="K200" s="293"/>
      <c r="L200" s="67"/>
      <c r="M200" s="284"/>
      <c r="N200" s="284"/>
      <c r="O200" s="67"/>
      <c r="P200" s="67"/>
    </row>
    <row r="201" spans="1:16" s="67" customFormat="1" ht="24" customHeight="1">
      <c r="E201" s="305"/>
      <c r="G201" s="328"/>
      <c r="H201" s="328"/>
      <c r="I201" s="328"/>
      <c r="J201" s="328"/>
      <c r="K201" s="293"/>
      <c r="M201" s="284"/>
      <c r="N201" s="284"/>
    </row>
    <row r="202" spans="1:16" s="67" customFormat="1" ht="24" customHeight="1">
      <c r="E202" s="305"/>
      <c r="G202" s="328"/>
      <c r="H202" s="328"/>
      <c r="I202" s="328"/>
      <c r="J202" s="328"/>
      <c r="K202" s="293"/>
      <c r="M202" s="284"/>
      <c r="N202" s="284"/>
      <c r="O202" s="284"/>
      <c r="P202" s="284"/>
    </row>
    <row r="203" spans="1:16" s="67" customFormat="1" ht="24" customHeight="1">
      <c r="E203" s="305"/>
      <c r="G203" s="328"/>
      <c r="H203" s="328"/>
      <c r="I203" s="328"/>
      <c r="J203" s="328"/>
      <c r="K203" s="293"/>
      <c r="M203" s="284"/>
      <c r="N203" s="284"/>
      <c r="O203" s="284"/>
      <c r="P203" s="284"/>
    </row>
    <row r="204" spans="1:16" s="67" customFormat="1" ht="24" customHeight="1">
      <c r="E204" s="305"/>
      <c r="G204" s="328"/>
      <c r="H204" s="328"/>
      <c r="I204" s="328"/>
      <c r="J204" s="328"/>
      <c r="K204" s="293"/>
      <c r="M204" s="284"/>
      <c r="N204" s="284"/>
      <c r="O204" s="284"/>
      <c r="P204" s="284"/>
    </row>
    <row r="205" spans="1:16" s="67" customFormat="1" ht="24" customHeight="1">
      <c r="E205" s="305"/>
      <c r="G205" s="328"/>
      <c r="H205" s="328"/>
      <c r="I205" s="328"/>
      <c r="J205" s="328"/>
      <c r="K205" s="293"/>
      <c r="M205" s="284"/>
      <c r="N205" s="284"/>
      <c r="O205" s="284"/>
      <c r="P205" s="284"/>
    </row>
    <row r="206" spans="1:16" s="67" customFormat="1" ht="24" customHeight="1">
      <c r="E206" s="305"/>
      <c r="G206" s="328"/>
      <c r="H206" s="328"/>
      <c r="I206" s="328"/>
      <c r="J206" s="328"/>
      <c r="K206" s="293"/>
      <c r="M206" s="284"/>
      <c r="N206" s="284"/>
      <c r="O206" s="284"/>
      <c r="P206" s="284"/>
    </row>
    <row r="207" spans="1:16" s="67" customFormat="1" ht="24" customHeight="1">
      <c r="E207" s="305"/>
      <c r="G207" s="328"/>
      <c r="H207" s="328"/>
      <c r="I207" s="328"/>
      <c r="J207" s="328"/>
      <c r="K207" s="293"/>
      <c r="M207" s="284"/>
      <c r="N207" s="284"/>
      <c r="O207" s="284"/>
      <c r="P207" s="284"/>
    </row>
    <row r="208" spans="1:16" s="67" customFormat="1" ht="24" customHeight="1">
      <c r="E208" s="305"/>
      <c r="G208" s="328"/>
      <c r="H208" s="328"/>
      <c r="I208" s="328"/>
      <c r="J208" s="328"/>
      <c r="K208" s="293"/>
      <c r="M208" s="284"/>
      <c r="N208" s="284"/>
      <c r="O208" s="284"/>
      <c r="P208" s="284"/>
    </row>
    <row r="209" spans="5:23" s="67" customFormat="1" ht="24" customHeight="1">
      <c r="E209" s="305"/>
      <c r="G209" s="328"/>
      <c r="H209" s="328"/>
      <c r="I209" s="328"/>
      <c r="J209" s="328"/>
      <c r="K209" s="293"/>
      <c r="M209" s="284"/>
      <c r="N209" s="284"/>
      <c r="O209" s="284"/>
      <c r="P209" s="284"/>
    </row>
    <row r="210" spans="5:23" s="67" customFormat="1" ht="24" customHeight="1">
      <c r="E210" s="305"/>
      <c r="G210" s="328"/>
      <c r="H210" s="328"/>
      <c r="I210" s="328"/>
      <c r="J210" s="328"/>
      <c r="K210" s="293"/>
      <c r="M210" s="284"/>
      <c r="N210" s="284"/>
      <c r="O210" s="284"/>
      <c r="P210" s="284"/>
    </row>
    <row r="211" spans="5:23" s="67" customFormat="1" ht="24" customHeight="1">
      <c r="E211" s="305"/>
      <c r="G211" s="328"/>
      <c r="H211" s="328"/>
      <c r="I211" s="328"/>
      <c r="J211" s="328"/>
      <c r="K211" s="293"/>
      <c r="M211" s="284"/>
      <c r="N211" s="284"/>
      <c r="O211" s="284"/>
      <c r="P211" s="284"/>
    </row>
    <row r="212" spans="5:23" s="67" customFormat="1" ht="24" customHeight="1">
      <c r="E212" s="305"/>
      <c r="G212" s="328"/>
      <c r="H212" s="328"/>
      <c r="I212" s="328"/>
      <c r="J212" s="328"/>
      <c r="K212" s="293"/>
      <c r="M212" s="284"/>
      <c r="N212" s="284"/>
      <c r="O212" s="284"/>
      <c r="P212" s="284"/>
    </row>
    <row r="213" spans="5:23" s="67" customFormat="1" ht="24" customHeight="1">
      <c r="E213" s="305"/>
      <c r="G213" s="328"/>
      <c r="H213" s="328"/>
      <c r="I213" s="328"/>
      <c r="J213" s="328"/>
      <c r="K213" s="293"/>
      <c r="M213" s="284"/>
      <c r="N213" s="284"/>
      <c r="O213" s="284"/>
      <c r="P213" s="284"/>
    </row>
    <row r="214" spans="5:23" s="67" customFormat="1" ht="24" customHeight="1">
      <c r="E214" s="305"/>
      <c r="G214" s="328"/>
      <c r="H214" s="328"/>
      <c r="I214" s="328"/>
      <c r="J214" s="328"/>
      <c r="K214" s="293"/>
      <c r="M214" s="284"/>
      <c r="N214" s="284"/>
      <c r="O214" s="284"/>
      <c r="P214" s="284"/>
    </row>
    <row r="215" spans="5:23" s="67" customFormat="1" ht="24" customHeight="1">
      <c r="E215" s="305"/>
      <c r="G215" s="328"/>
      <c r="H215" s="328"/>
      <c r="I215" s="328"/>
      <c r="J215" s="328"/>
      <c r="K215" s="293"/>
      <c r="M215" s="284"/>
      <c r="N215" s="284"/>
      <c r="O215" s="284"/>
      <c r="P215" s="284"/>
    </row>
    <row r="216" spans="5:23" s="67" customFormat="1" ht="24" customHeight="1">
      <c r="E216" s="305"/>
      <c r="G216" s="328"/>
      <c r="H216" s="328"/>
      <c r="I216" s="328"/>
      <c r="J216" s="328"/>
      <c r="K216" s="293"/>
      <c r="M216" s="284"/>
      <c r="N216" s="284"/>
      <c r="O216" s="284"/>
      <c r="P216" s="284"/>
    </row>
    <row r="217" spans="5:23" s="67" customFormat="1" ht="24" customHeight="1">
      <c r="E217" s="305"/>
      <c r="G217" s="328"/>
      <c r="H217" s="328"/>
      <c r="I217" s="328"/>
      <c r="J217" s="328"/>
      <c r="K217" s="293"/>
      <c r="M217" s="284"/>
      <c r="N217" s="284"/>
      <c r="O217" s="284"/>
      <c r="P217" s="284"/>
    </row>
    <row r="218" spans="5:23" s="67" customFormat="1" ht="24" customHeight="1">
      <c r="E218" s="305"/>
      <c r="G218" s="328"/>
      <c r="H218" s="328"/>
      <c r="I218" s="328"/>
      <c r="J218" s="328"/>
      <c r="K218" s="293"/>
      <c r="M218" s="284"/>
      <c r="N218" s="284"/>
      <c r="O218" s="284"/>
      <c r="P218" s="284"/>
    </row>
    <row r="219" spans="5:23" s="67" customFormat="1" ht="24" customHeight="1">
      <c r="E219" s="305"/>
      <c r="G219" s="328"/>
      <c r="H219" s="328"/>
      <c r="I219" s="328"/>
      <c r="J219" s="328"/>
      <c r="K219" s="293"/>
      <c r="M219" s="284"/>
      <c r="N219" s="284"/>
      <c r="O219" s="284"/>
      <c r="P219" s="284"/>
    </row>
    <row r="220" spans="5:23" s="67" customFormat="1" ht="24" customHeight="1">
      <c r="E220" s="305"/>
      <c r="G220" s="328"/>
      <c r="H220" s="328"/>
      <c r="I220" s="328"/>
      <c r="J220" s="328"/>
      <c r="K220" s="293"/>
      <c r="M220" s="284"/>
      <c r="N220" s="284"/>
      <c r="O220" s="284"/>
      <c r="P220" s="284"/>
    </row>
    <row r="221" spans="5:23" s="67" customFormat="1" ht="24" customHeight="1">
      <c r="E221" s="305"/>
      <c r="G221" s="328"/>
      <c r="H221" s="328"/>
      <c r="I221" s="328"/>
      <c r="J221" s="328"/>
      <c r="K221" s="293"/>
      <c r="M221" s="284"/>
      <c r="N221" s="284"/>
      <c r="O221" s="284"/>
      <c r="P221" s="284"/>
    </row>
    <row r="222" spans="5:23" s="67" customFormat="1" ht="24" customHeight="1">
      <c r="E222" s="305"/>
      <c r="G222" s="328"/>
      <c r="H222" s="328"/>
      <c r="I222" s="328"/>
      <c r="J222" s="328"/>
      <c r="K222" s="293"/>
      <c r="M222" s="284"/>
      <c r="N222" s="284"/>
      <c r="O222" s="284"/>
      <c r="P222" s="284"/>
    </row>
    <row r="223" spans="5:23" s="67" customFormat="1" ht="24" customHeight="1">
      <c r="E223" s="305"/>
      <c r="G223" s="328"/>
      <c r="H223" s="328"/>
      <c r="I223" s="328"/>
      <c r="J223" s="328"/>
      <c r="K223" s="293"/>
      <c r="M223" s="284"/>
      <c r="N223" s="284"/>
      <c r="O223" s="284"/>
      <c r="P223" s="284"/>
      <c r="Q223" s="284"/>
      <c r="R223" s="284"/>
      <c r="S223" s="284"/>
      <c r="T223" s="284"/>
      <c r="U223" s="284"/>
      <c r="V223" s="284"/>
      <c r="W223" s="284"/>
    </row>
  </sheetData>
  <autoFilter ref="C2:C223" xr:uid="{00000000-0009-0000-0000-000009000000}"/>
  <mergeCells count="32">
    <mergeCell ref="G103:I103"/>
    <mergeCell ref="A9:A10"/>
    <mergeCell ref="D9:D10"/>
    <mergeCell ref="E9:E10"/>
    <mergeCell ref="J9:J10"/>
    <mergeCell ref="B9:C10"/>
    <mergeCell ref="B58:C58"/>
    <mergeCell ref="B62:C62"/>
    <mergeCell ref="B69:C69"/>
    <mergeCell ref="B81:C81"/>
    <mergeCell ref="B82:C82"/>
    <mergeCell ref="B42:C42"/>
    <mergeCell ref="B47:C47"/>
    <mergeCell ref="B50:C50"/>
    <mergeCell ref="B51:C51"/>
    <mergeCell ref="B53:C53"/>
    <mergeCell ref="B27:C27"/>
    <mergeCell ref="B32:C32"/>
    <mergeCell ref="B38:C38"/>
    <mergeCell ref="B39:C39"/>
    <mergeCell ref="B40:C40"/>
    <mergeCell ref="B14:C14"/>
    <mergeCell ref="B16:C16"/>
    <mergeCell ref="B21:C21"/>
    <mergeCell ref="B24:C24"/>
    <mergeCell ref="B25:C25"/>
    <mergeCell ref="A2:K2"/>
    <mergeCell ref="F9:G9"/>
    <mergeCell ref="H9:I9"/>
    <mergeCell ref="B12:C12"/>
    <mergeCell ref="B13:C13"/>
    <mergeCell ref="K9:K10"/>
  </mergeCells>
  <printOptions horizontalCentered="1"/>
  <pageMargins left="0.55118110236220497" right="0.43307086614173201" top="0.39370078740157499" bottom="0.196850393700787" header="0.31496062992126" footer="0.31496062992126"/>
  <pageSetup paperSize="9" scale="75" fitToHeight="0" orientation="landscape" r:id="rId1"/>
  <headerFooter alignWithMargins="0">
    <oddHeader>&amp;R&amp;"AngsanaUPC,Regular"&amp;16ปร.4 หน้าที่ &amp;P of &amp;N</oddHeader>
  </headerFooter>
  <rowBreaks count="2" manualBreakCount="2">
    <brk id="31" max="10" man="1"/>
    <brk id="94" max="1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9999"/>
  </sheetPr>
  <dimension ref="A1:Q54047"/>
  <sheetViews>
    <sheetView view="pageBreakPreview" topLeftCell="A181" zoomScale="75" zoomScaleNormal="85" workbookViewId="0">
      <selection activeCell="D87" sqref="A1:XFD1048576"/>
    </sheetView>
  </sheetViews>
  <sheetFormatPr defaultColWidth="16.5703125" defaultRowHeight="24" customHeight="1"/>
  <cols>
    <col min="1" max="1" width="12.7109375" style="1332" customWidth="1"/>
    <col min="2" max="2" width="8.28515625" style="1332" customWidth="1"/>
    <col min="3" max="3" width="63.140625" style="1333" customWidth="1"/>
    <col min="4" max="4" width="11" style="1393" customWidth="1"/>
    <col min="5" max="5" width="9.42578125" style="1393" customWidth="1"/>
    <col min="6" max="7" width="13" style="1222" customWidth="1"/>
    <col min="8" max="8" width="15" style="1222" customWidth="1"/>
    <col min="9" max="10" width="15.140625" style="1222" customWidth="1"/>
    <col min="11" max="11" width="13.42578125" style="1427" customWidth="1"/>
    <col min="12" max="12" width="20.42578125" style="1222" customWidth="1"/>
    <col min="13" max="13" width="16.5703125" style="920"/>
    <col min="14" max="14" width="16.7109375" style="920" customWidth="1"/>
    <col min="15" max="16384" width="16.5703125" style="1433"/>
  </cols>
  <sheetData>
    <row r="1" spans="1:14" ht="24" customHeight="1">
      <c r="K1" s="1054" t="s">
        <v>117</v>
      </c>
    </row>
    <row r="2" spans="1:14" s="1434" customFormat="1" ht="24" customHeight="1">
      <c r="A2" s="1621" t="s">
        <v>118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  <c r="L2" s="1338"/>
      <c r="M2" s="1394"/>
      <c r="N2" s="1394"/>
    </row>
    <row r="3" spans="1:14" s="1335" customFormat="1" ht="24" customHeight="1">
      <c r="A3" s="974" t="s">
        <v>45</v>
      </c>
      <c r="B3" s="974"/>
      <c r="C3" s="1333" t="str">
        <f>ปร6!B3</f>
        <v>โครงการปรับปรุงห้องตรวจเวชศาสตร์ฉุกเฉิน</v>
      </c>
      <c r="F3" s="1336"/>
      <c r="G3" s="1337"/>
      <c r="H3" s="1395"/>
      <c r="I3" s="1337"/>
      <c r="J3" s="1435"/>
      <c r="M3" s="920"/>
      <c r="N3" s="920"/>
    </row>
    <row r="4" spans="1:14" s="1335" customFormat="1" ht="24" customHeight="1">
      <c r="A4" s="979" t="s">
        <v>47</v>
      </c>
      <c r="B4" s="979"/>
      <c r="C4" s="1333" t="str">
        <f>ปร6!B4</f>
        <v>คณะแพทยศาสตร์วชิรพยาบาล  มหาวิทยาลัยนวมินทราธิราช</v>
      </c>
      <c r="F4" s="1337"/>
      <c r="G4" s="1337"/>
      <c r="H4" s="1395"/>
      <c r="I4" s="1337"/>
      <c r="J4" s="1435"/>
      <c r="K4" s="1337"/>
      <c r="M4" s="920"/>
      <c r="N4" s="920"/>
    </row>
    <row r="5" spans="1:14" s="1335" customFormat="1" ht="24" customHeight="1">
      <c r="A5" s="979" t="s">
        <v>49</v>
      </c>
      <c r="B5" s="979"/>
      <c r="C5" s="1333" t="str">
        <f>ปร6!B5</f>
        <v>ถนนสามเสน แขวงวชิรพยาบาล เขตดุสิต กรุงเทพฯ</v>
      </c>
      <c r="F5" s="1337"/>
      <c r="G5" s="1337"/>
      <c r="H5" s="1395"/>
      <c r="I5" s="1337"/>
      <c r="J5" s="1435"/>
      <c r="K5" s="1337"/>
      <c r="M5" s="920"/>
      <c r="N5" s="920"/>
    </row>
    <row r="6" spans="1:14" s="1335" customFormat="1" ht="24" customHeight="1">
      <c r="A6" s="981" t="s">
        <v>51</v>
      </c>
      <c r="B6" s="981"/>
      <c r="C6" s="1333" t="str">
        <f>ปร6!B6</f>
        <v>DS68-01-06</v>
      </c>
      <c r="F6" s="1337"/>
      <c r="G6" s="1337"/>
      <c r="H6" s="1395"/>
      <c r="I6" s="1337"/>
      <c r="J6" s="1435"/>
      <c r="K6" s="1337"/>
      <c r="M6" s="920"/>
      <c r="N6" s="920"/>
    </row>
    <row r="7" spans="1:14" s="1344" customFormat="1" ht="24" customHeight="1">
      <c r="A7" s="982" t="s">
        <v>53</v>
      </c>
      <c r="B7" s="982"/>
      <c r="C7" s="1333"/>
      <c r="D7" s="1436"/>
      <c r="E7" s="1436"/>
      <c r="F7" s="1437"/>
      <c r="G7" s="1337"/>
      <c r="H7" s="1395"/>
      <c r="I7" s="1337"/>
      <c r="J7" s="1435"/>
      <c r="K7" s="1337"/>
      <c r="M7" s="1002"/>
      <c r="N7" s="1002"/>
    </row>
    <row r="8" spans="1:14" s="1344" customFormat="1" ht="24" customHeight="1">
      <c r="A8" s="985" t="s">
        <v>54</v>
      </c>
      <c r="B8" s="985"/>
      <c r="C8" s="1333" t="str">
        <f>ปร6!B8</f>
        <v>เมื่อวันที่  14 เดือน  สิงหาคม พ.ศ.2568</v>
      </c>
      <c r="D8" s="1436"/>
      <c r="E8" s="1438"/>
      <c r="F8" s="1437"/>
      <c r="G8" s="1337"/>
      <c r="H8" s="1395"/>
      <c r="I8" s="1337"/>
      <c r="J8" s="1435"/>
      <c r="K8" s="1054" t="s">
        <v>55</v>
      </c>
      <c r="M8" s="1002"/>
      <c r="N8" s="1002"/>
    </row>
    <row r="9" spans="1:14" s="1440" customFormat="1" ht="24" customHeight="1">
      <c r="A9" s="1628" t="s">
        <v>12</v>
      </c>
      <c r="B9" s="1628" t="s">
        <v>13</v>
      </c>
      <c r="C9" s="1628"/>
      <c r="D9" s="1630" t="s">
        <v>14</v>
      </c>
      <c r="E9" s="1628" t="s">
        <v>15</v>
      </c>
      <c r="F9" s="1622" t="s">
        <v>16</v>
      </c>
      <c r="G9" s="1622"/>
      <c r="H9" s="1623" t="s">
        <v>119</v>
      </c>
      <c r="I9" s="1624"/>
      <c r="J9" s="1632" t="s">
        <v>24</v>
      </c>
      <c r="K9" s="1628" t="s">
        <v>18</v>
      </c>
      <c r="L9" s="1439"/>
      <c r="M9" s="1059"/>
      <c r="N9" s="1059"/>
    </row>
    <row r="10" spans="1:14" s="1440" customFormat="1" ht="24" customHeight="1">
      <c r="A10" s="1629"/>
      <c r="B10" s="1629"/>
      <c r="C10" s="1629"/>
      <c r="D10" s="1631"/>
      <c r="E10" s="1629"/>
      <c r="F10" s="1218" t="s">
        <v>19</v>
      </c>
      <c r="G10" s="1218" t="s">
        <v>20</v>
      </c>
      <c r="H10" s="1219" t="s">
        <v>22</v>
      </c>
      <c r="I10" s="1219" t="s">
        <v>23</v>
      </c>
      <c r="J10" s="1633"/>
      <c r="K10" s="1629"/>
      <c r="L10" s="1396"/>
      <c r="M10" s="1059"/>
      <c r="N10" s="1059"/>
    </row>
    <row r="11" spans="1:14" s="1440" customFormat="1" ht="24" customHeight="1">
      <c r="A11" s="1441">
        <v>3</v>
      </c>
      <c r="B11" s="1442" t="s">
        <v>27</v>
      </c>
      <c r="C11" s="1442"/>
      <c r="D11" s="1397"/>
      <c r="E11" s="1398"/>
      <c r="F11" s="1399"/>
      <c r="G11" s="1399"/>
      <c r="H11" s="1399"/>
      <c r="I11" s="1399"/>
      <c r="J11" s="1399"/>
      <c r="K11" s="1400"/>
      <c r="L11" s="1338"/>
      <c r="M11" s="1059"/>
      <c r="N11" s="1059"/>
    </row>
    <row r="12" spans="1:14" s="1443" customFormat="1" ht="24" customHeight="1">
      <c r="A12" s="1441">
        <v>3.1</v>
      </c>
      <c r="B12" s="1625" t="s">
        <v>290</v>
      </c>
      <c r="C12" s="1626"/>
      <c r="D12" s="1397"/>
      <c r="E12" s="1398"/>
      <c r="F12" s="1401"/>
      <c r="G12" s="1401"/>
      <c r="H12" s="1401"/>
      <c r="I12" s="1401"/>
      <c r="J12" s="1401"/>
      <c r="K12" s="1402"/>
      <c r="L12" s="1403"/>
      <c r="M12" s="1276"/>
      <c r="N12" s="1276"/>
    </row>
    <row r="13" spans="1:14" ht="24" customHeight="1">
      <c r="A13" s="1441" t="s">
        <v>291</v>
      </c>
      <c r="B13" s="1625" t="s">
        <v>292</v>
      </c>
      <c r="C13" s="1627"/>
      <c r="D13" s="1404"/>
      <c r="E13" s="1398"/>
      <c r="F13" s="1401"/>
      <c r="G13" s="1401"/>
      <c r="H13" s="1401"/>
      <c r="I13" s="1401"/>
      <c r="J13" s="1401"/>
      <c r="K13" s="1402"/>
    </row>
    <row r="14" spans="1:14" s="1005" customFormat="1" ht="46.5">
      <c r="A14" s="902"/>
      <c r="B14" s="1000" t="s">
        <v>293</v>
      </c>
      <c r="C14" s="1001" t="s">
        <v>294</v>
      </c>
      <c r="D14" s="905">
        <v>466.3</v>
      </c>
      <c r="E14" s="906" t="s">
        <v>227</v>
      </c>
      <c r="F14" s="907">
        <v>1170</v>
      </c>
      <c r="G14" s="907">
        <v>150</v>
      </c>
      <c r="H14" s="908">
        <f t="shared" ref="H14" si="0">ROUND(F14*D14,2)</f>
        <v>545571</v>
      </c>
      <c r="I14" s="908">
        <f t="shared" ref="I14" si="1">ROUND(G14*D14,2)</f>
        <v>69945</v>
      </c>
      <c r="J14" s="908">
        <f t="shared" ref="J14" si="2">ROUND(SUM(H14:I14),2)</f>
        <v>615516</v>
      </c>
      <c r="K14" s="941"/>
      <c r="L14" s="942"/>
      <c r="M14" s="1002"/>
      <c r="N14" s="1002"/>
    </row>
    <row r="15" spans="1:14" s="1005" customFormat="1" ht="46.5">
      <c r="A15" s="902"/>
      <c r="B15" s="1000" t="s">
        <v>295</v>
      </c>
      <c r="C15" s="1001" t="s">
        <v>296</v>
      </c>
      <c r="D15" s="905">
        <v>138.4</v>
      </c>
      <c r="E15" s="906" t="s">
        <v>227</v>
      </c>
      <c r="F15" s="907">
        <v>1170</v>
      </c>
      <c r="G15" s="907">
        <v>150</v>
      </c>
      <c r="H15" s="908">
        <f t="shared" ref="H15:H78" si="3">ROUND(F15*D15,2)</f>
        <v>161928</v>
      </c>
      <c r="I15" s="908">
        <f t="shared" ref="I15:I78" si="4">ROUND(G15*D15,2)</f>
        <v>20760</v>
      </c>
      <c r="J15" s="908">
        <f t="shared" ref="J15:J78" si="5">ROUND(SUM(H15:I15),2)</f>
        <v>182688</v>
      </c>
      <c r="K15" s="941"/>
      <c r="L15" s="942"/>
      <c r="M15" s="1002"/>
      <c r="N15" s="1002"/>
    </row>
    <row r="16" spans="1:14" s="1005" customFormat="1" ht="46.5">
      <c r="A16" s="902"/>
      <c r="B16" s="1000" t="s">
        <v>297</v>
      </c>
      <c r="C16" s="1001" t="s">
        <v>298</v>
      </c>
      <c r="D16" s="905">
        <v>510.2</v>
      </c>
      <c r="E16" s="906" t="s">
        <v>227</v>
      </c>
      <c r="F16" s="907">
        <v>1170</v>
      </c>
      <c r="G16" s="907">
        <v>150</v>
      </c>
      <c r="H16" s="908">
        <f t="shared" si="3"/>
        <v>596934</v>
      </c>
      <c r="I16" s="908">
        <f t="shared" si="4"/>
        <v>76530</v>
      </c>
      <c r="J16" s="908">
        <f t="shared" si="5"/>
        <v>673464</v>
      </c>
      <c r="K16" s="941"/>
      <c r="L16" s="942"/>
      <c r="M16" s="1002"/>
      <c r="N16" s="1002"/>
    </row>
    <row r="17" spans="1:14" s="1005" customFormat="1" ht="46.5">
      <c r="A17" s="902"/>
      <c r="B17" s="1000" t="s">
        <v>299</v>
      </c>
      <c r="C17" s="1001" t="s">
        <v>300</v>
      </c>
      <c r="D17" s="905">
        <v>248.6</v>
      </c>
      <c r="E17" s="906" t="s">
        <v>227</v>
      </c>
      <c r="F17" s="907">
        <v>1170</v>
      </c>
      <c r="G17" s="907">
        <v>150</v>
      </c>
      <c r="H17" s="908">
        <f t="shared" si="3"/>
        <v>290862</v>
      </c>
      <c r="I17" s="908">
        <f t="shared" si="4"/>
        <v>37290</v>
      </c>
      <c r="J17" s="908">
        <f t="shared" si="5"/>
        <v>328152</v>
      </c>
      <c r="K17" s="941"/>
      <c r="L17" s="942"/>
      <c r="M17" s="1002"/>
      <c r="N17" s="1002"/>
    </row>
    <row r="18" spans="1:14" s="1005" customFormat="1" ht="46.5">
      <c r="A18" s="902"/>
      <c r="B18" s="1000" t="s">
        <v>301</v>
      </c>
      <c r="C18" s="1001" t="s">
        <v>302</v>
      </c>
      <c r="D18" s="905">
        <v>64.5</v>
      </c>
      <c r="E18" s="906" t="s">
        <v>227</v>
      </c>
      <c r="F18" s="907">
        <v>1170</v>
      </c>
      <c r="G18" s="907">
        <v>150</v>
      </c>
      <c r="H18" s="908">
        <f t="shared" si="3"/>
        <v>75465</v>
      </c>
      <c r="I18" s="908">
        <f t="shared" si="4"/>
        <v>9675</v>
      </c>
      <c r="J18" s="908">
        <f t="shared" si="5"/>
        <v>85140</v>
      </c>
      <c r="K18" s="941"/>
      <c r="L18" s="942"/>
      <c r="M18" s="1002"/>
      <c r="N18" s="1002"/>
    </row>
    <row r="19" spans="1:14" s="1005" customFormat="1" ht="46.5">
      <c r="A19" s="902"/>
      <c r="B19" s="1000" t="s">
        <v>303</v>
      </c>
      <c r="C19" s="1001" t="s">
        <v>304</v>
      </c>
      <c r="D19" s="905">
        <v>171.2</v>
      </c>
      <c r="E19" s="906" t="s">
        <v>227</v>
      </c>
      <c r="F19" s="907">
        <v>2250</v>
      </c>
      <c r="G19" s="907">
        <v>500</v>
      </c>
      <c r="H19" s="908">
        <f t="shared" si="3"/>
        <v>385200</v>
      </c>
      <c r="I19" s="908">
        <f t="shared" si="4"/>
        <v>85600</v>
      </c>
      <c r="J19" s="908">
        <f t="shared" si="5"/>
        <v>470800</v>
      </c>
      <c r="K19" s="941"/>
      <c r="L19" s="942"/>
      <c r="M19" s="1002"/>
      <c r="N19" s="1002"/>
    </row>
    <row r="20" spans="1:14" s="1005" customFormat="1" ht="46.5">
      <c r="A20" s="902"/>
      <c r="B20" s="1000" t="s">
        <v>305</v>
      </c>
      <c r="C20" s="1001" t="s">
        <v>306</v>
      </c>
      <c r="D20" s="905">
        <v>42.5</v>
      </c>
      <c r="E20" s="906" t="s">
        <v>227</v>
      </c>
      <c r="F20" s="907">
        <v>599</v>
      </c>
      <c r="G20" s="907">
        <v>150</v>
      </c>
      <c r="H20" s="908">
        <f t="shared" si="3"/>
        <v>25457.5</v>
      </c>
      <c r="I20" s="908">
        <f t="shared" si="4"/>
        <v>6375</v>
      </c>
      <c r="J20" s="908">
        <f t="shared" si="5"/>
        <v>31832.5</v>
      </c>
      <c r="K20" s="941"/>
      <c r="L20" s="942"/>
      <c r="M20" s="1002"/>
      <c r="N20" s="1002"/>
    </row>
    <row r="21" spans="1:14" s="1005" customFormat="1" ht="46.5">
      <c r="A21" s="902"/>
      <c r="B21" s="1000" t="s">
        <v>307</v>
      </c>
      <c r="C21" s="1001" t="s">
        <v>308</v>
      </c>
      <c r="D21" s="905">
        <v>136.6</v>
      </c>
      <c r="E21" s="906" t="s">
        <v>227</v>
      </c>
      <c r="F21" s="907">
        <v>599</v>
      </c>
      <c r="G21" s="907">
        <v>150</v>
      </c>
      <c r="H21" s="908">
        <f t="shared" si="3"/>
        <v>81823.399999999994</v>
      </c>
      <c r="I21" s="908">
        <f t="shared" si="4"/>
        <v>20490</v>
      </c>
      <c r="J21" s="908">
        <f t="shared" si="5"/>
        <v>102313.4</v>
      </c>
      <c r="K21" s="941"/>
      <c r="L21" s="942"/>
      <c r="M21" s="1002"/>
      <c r="N21" s="1002"/>
    </row>
    <row r="22" spans="1:14" s="1005" customFormat="1" ht="46.5">
      <c r="A22" s="902"/>
      <c r="B22" s="1000" t="s">
        <v>309</v>
      </c>
      <c r="C22" s="1001" t="s">
        <v>308</v>
      </c>
      <c r="D22" s="905">
        <v>58.8</v>
      </c>
      <c r="E22" s="906" t="s">
        <v>227</v>
      </c>
      <c r="F22" s="907">
        <v>671</v>
      </c>
      <c r="G22" s="907">
        <v>150</v>
      </c>
      <c r="H22" s="908">
        <f t="shared" si="3"/>
        <v>39454.800000000003</v>
      </c>
      <c r="I22" s="908">
        <f t="shared" si="4"/>
        <v>8820</v>
      </c>
      <c r="J22" s="908">
        <f t="shared" si="5"/>
        <v>48274.8</v>
      </c>
      <c r="K22" s="941"/>
      <c r="L22" s="942"/>
      <c r="M22" s="1002"/>
      <c r="N22" s="1002"/>
    </row>
    <row r="23" spans="1:14" s="1005" customFormat="1" ht="23.25">
      <c r="A23" s="902"/>
      <c r="B23" s="1000" t="s">
        <v>310</v>
      </c>
      <c r="C23" s="1001" t="s">
        <v>311</v>
      </c>
      <c r="D23" s="905">
        <v>56.6</v>
      </c>
      <c r="E23" s="906" t="s">
        <v>227</v>
      </c>
      <c r="F23" s="907">
        <v>1200</v>
      </c>
      <c r="G23" s="907">
        <v>400</v>
      </c>
      <c r="H23" s="908">
        <f t="shared" si="3"/>
        <v>67920</v>
      </c>
      <c r="I23" s="908">
        <f t="shared" si="4"/>
        <v>22640</v>
      </c>
      <c r="J23" s="908">
        <f t="shared" si="5"/>
        <v>90560</v>
      </c>
      <c r="K23" s="941"/>
      <c r="L23" s="942"/>
      <c r="M23" s="1002"/>
      <c r="N23" s="1002"/>
    </row>
    <row r="24" spans="1:14" s="1005" customFormat="1" ht="23.25">
      <c r="A24" s="902"/>
      <c r="B24" s="1000" t="s">
        <v>125</v>
      </c>
      <c r="C24" s="1001" t="s">
        <v>312</v>
      </c>
      <c r="D24" s="905">
        <v>56.6</v>
      </c>
      <c r="E24" s="906" t="s">
        <v>227</v>
      </c>
      <c r="F24" s="907">
        <v>400</v>
      </c>
      <c r="G24" s="907">
        <v>0</v>
      </c>
      <c r="H24" s="908">
        <f t="shared" si="3"/>
        <v>22640</v>
      </c>
      <c r="I24" s="908">
        <f t="shared" si="4"/>
        <v>0</v>
      </c>
      <c r="J24" s="908">
        <f t="shared" si="5"/>
        <v>22640</v>
      </c>
      <c r="K24" s="941"/>
      <c r="L24" s="942"/>
      <c r="M24" s="1002"/>
      <c r="N24" s="1002"/>
    </row>
    <row r="25" spans="1:14" s="1005" customFormat="1" ht="23.25">
      <c r="A25" s="902"/>
      <c r="B25" s="1000" t="s">
        <v>125</v>
      </c>
      <c r="C25" s="1001" t="s">
        <v>313</v>
      </c>
      <c r="D25" s="905">
        <v>237.9</v>
      </c>
      <c r="E25" s="906" t="s">
        <v>227</v>
      </c>
      <c r="F25" s="907">
        <v>109</v>
      </c>
      <c r="G25" s="907">
        <v>64</v>
      </c>
      <c r="H25" s="908">
        <f t="shared" si="3"/>
        <v>25931.1</v>
      </c>
      <c r="I25" s="908">
        <f t="shared" si="4"/>
        <v>15225.6</v>
      </c>
      <c r="J25" s="908">
        <f t="shared" si="5"/>
        <v>41156.699999999997</v>
      </c>
      <c r="K25" s="941"/>
      <c r="L25" s="942"/>
      <c r="M25" s="1002"/>
      <c r="N25" s="1002"/>
    </row>
    <row r="26" spans="1:14" s="1005" customFormat="1" ht="23.25">
      <c r="A26" s="902"/>
      <c r="B26" s="1000" t="s">
        <v>125</v>
      </c>
      <c r="C26" s="1001" t="s">
        <v>314</v>
      </c>
      <c r="D26" s="905">
        <v>1408</v>
      </c>
      <c r="E26" s="906" t="s">
        <v>227</v>
      </c>
      <c r="F26" s="907">
        <v>180</v>
      </c>
      <c r="G26" s="907">
        <v>80</v>
      </c>
      <c r="H26" s="908">
        <f t="shared" si="3"/>
        <v>253440</v>
      </c>
      <c r="I26" s="908">
        <f t="shared" si="4"/>
        <v>112640</v>
      </c>
      <c r="J26" s="908">
        <f t="shared" si="5"/>
        <v>366080</v>
      </c>
      <c r="K26" s="941"/>
      <c r="L26" s="942"/>
      <c r="M26" s="1002"/>
      <c r="N26" s="1002"/>
    </row>
    <row r="27" spans="1:14" s="1005" customFormat="1" ht="23.25">
      <c r="A27" s="902"/>
      <c r="B27" s="1000" t="s">
        <v>125</v>
      </c>
      <c r="C27" s="1001" t="s">
        <v>315</v>
      </c>
      <c r="D27" s="905">
        <v>518</v>
      </c>
      <c r="E27" s="906" t="s">
        <v>253</v>
      </c>
      <c r="F27" s="907">
        <v>130</v>
      </c>
      <c r="G27" s="907">
        <v>40</v>
      </c>
      <c r="H27" s="908">
        <f t="shared" si="3"/>
        <v>67340</v>
      </c>
      <c r="I27" s="908">
        <f t="shared" si="4"/>
        <v>20720</v>
      </c>
      <c r="J27" s="908">
        <f t="shared" si="5"/>
        <v>88060</v>
      </c>
      <c r="K27" s="941"/>
      <c r="L27" s="942"/>
      <c r="M27" s="1002"/>
      <c r="N27" s="1002"/>
    </row>
    <row r="28" spans="1:14" s="1005" customFormat="1" ht="23.25">
      <c r="A28" s="902"/>
      <c r="B28" s="1000" t="s">
        <v>125</v>
      </c>
      <c r="C28" s="1001" t="s">
        <v>316</v>
      </c>
      <c r="D28" s="905">
        <v>392</v>
      </c>
      <c r="E28" s="906" t="s">
        <v>253</v>
      </c>
      <c r="F28" s="907">
        <v>80</v>
      </c>
      <c r="G28" s="907">
        <v>40</v>
      </c>
      <c r="H28" s="908">
        <f t="shared" si="3"/>
        <v>31360</v>
      </c>
      <c r="I28" s="908">
        <f t="shared" si="4"/>
        <v>15680</v>
      </c>
      <c r="J28" s="908">
        <f t="shared" si="5"/>
        <v>47040</v>
      </c>
      <c r="K28" s="941"/>
      <c r="L28" s="942"/>
      <c r="M28" s="1002"/>
      <c r="N28" s="1002"/>
    </row>
    <row r="29" spans="1:14" ht="24" customHeight="1">
      <c r="A29" s="1444" t="s">
        <v>317</v>
      </c>
      <c r="B29" s="1634" t="s">
        <v>318</v>
      </c>
      <c r="C29" s="1634"/>
      <c r="D29" s="1405"/>
      <c r="E29" s="1406"/>
      <c r="F29" s="1407"/>
      <c r="G29" s="1407"/>
      <c r="H29" s="908">
        <f t="shared" si="3"/>
        <v>0</v>
      </c>
      <c r="I29" s="908">
        <f t="shared" si="4"/>
        <v>0</v>
      </c>
      <c r="J29" s="908">
        <f t="shared" si="5"/>
        <v>0</v>
      </c>
      <c r="K29" s="1408"/>
    </row>
    <row r="30" spans="1:14" s="1005" customFormat="1" ht="23.25">
      <c r="A30" s="902"/>
      <c r="B30" s="1000" t="s">
        <v>319</v>
      </c>
      <c r="C30" s="1001" t="s">
        <v>320</v>
      </c>
      <c r="D30" s="905">
        <v>946.5</v>
      </c>
      <c r="E30" s="906" t="s">
        <v>227</v>
      </c>
      <c r="F30" s="907">
        <v>250</v>
      </c>
      <c r="G30" s="907">
        <v>56</v>
      </c>
      <c r="H30" s="908">
        <f t="shared" si="3"/>
        <v>236625</v>
      </c>
      <c r="I30" s="908">
        <f t="shared" si="4"/>
        <v>53004</v>
      </c>
      <c r="J30" s="908">
        <f t="shared" si="5"/>
        <v>289629</v>
      </c>
      <c r="K30" s="941"/>
      <c r="L30" s="942"/>
      <c r="M30" s="1002"/>
      <c r="N30" s="1002"/>
    </row>
    <row r="31" spans="1:14" s="1005" customFormat="1" ht="23.25">
      <c r="A31" s="902"/>
      <c r="B31" s="1000" t="s">
        <v>321</v>
      </c>
      <c r="C31" s="1001" t="s">
        <v>322</v>
      </c>
      <c r="D31" s="905">
        <v>514.29999999999995</v>
      </c>
      <c r="E31" s="906" t="s">
        <v>227</v>
      </c>
      <c r="F31" s="907">
        <v>1550</v>
      </c>
      <c r="G31" s="907">
        <f>SUM(F31)*0.3</f>
        <v>465</v>
      </c>
      <c r="H31" s="908">
        <f t="shared" si="3"/>
        <v>797165</v>
      </c>
      <c r="I31" s="908">
        <f t="shared" si="4"/>
        <v>239149.5</v>
      </c>
      <c r="J31" s="908">
        <f t="shared" si="5"/>
        <v>1036314.5</v>
      </c>
      <c r="K31" s="941"/>
      <c r="L31" s="942"/>
      <c r="M31" s="1002"/>
      <c r="N31" s="1002"/>
    </row>
    <row r="32" spans="1:14" s="1005" customFormat="1" ht="23.25">
      <c r="A32" s="902"/>
      <c r="B32" s="1000" t="s">
        <v>323</v>
      </c>
      <c r="C32" s="1001" t="s">
        <v>324</v>
      </c>
      <c r="D32" s="905">
        <v>7</v>
      </c>
      <c r="E32" s="906" t="s">
        <v>147</v>
      </c>
      <c r="F32" s="907">
        <v>16900</v>
      </c>
      <c r="G32" s="907">
        <v>850</v>
      </c>
      <c r="H32" s="908">
        <f t="shared" si="3"/>
        <v>118300</v>
      </c>
      <c r="I32" s="908">
        <f t="shared" si="4"/>
        <v>5950</v>
      </c>
      <c r="J32" s="908">
        <f t="shared" si="5"/>
        <v>124250</v>
      </c>
      <c r="K32" s="941"/>
      <c r="L32" s="942"/>
      <c r="M32" s="1002"/>
      <c r="N32" s="1002"/>
    </row>
    <row r="33" spans="1:14" s="1005" customFormat="1" ht="23.25">
      <c r="A33" s="902"/>
      <c r="B33" s="1000" t="s">
        <v>125</v>
      </c>
      <c r="C33" s="1001" t="s">
        <v>325</v>
      </c>
      <c r="D33" s="905">
        <v>14</v>
      </c>
      <c r="E33" s="906" t="s">
        <v>147</v>
      </c>
      <c r="F33" s="907">
        <v>6300</v>
      </c>
      <c r="G33" s="907">
        <v>750</v>
      </c>
      <c r="H33" s="908">
        <f t="shared" si="3"/>
        <v>88200</v>
      </c>
      <c r="I33" s="908">
        <f t="shared" si="4"/>
        <v>10500</v>
      </c>
      <c r="J33" s="908">
        <f t="shared" si="5"/>
        <v>98700</v>
      </c>
      <c r="K33" s="941"/>
      <c r="L33" s="942"/>
      <c r="M33" s="1002"/>
      <c r="N33" s="1002"/>
    </row>
    <row r="34" spans="1:14" s="1005" customFormat="1" ht="23.25">
      <c r="A34" s="902"/>
      <c r="B34" s="1000" t="s">
        <v>326</v>
      </c>
      <c r="C34" s="1001" t="s">
        <v>327</v>
      </c>
      <c r="D34" s="905">
        <v>481.2</v>
      </c>
      <c r="E34" s="906" t="s">
        <v>227</v>
      </c>
      <c r="F34" s="907">
        <v>114</v>
      </c>
      <c r="G34" s="907">
        <v>100</v>
      </c>
      <c r="H34" s="908">
        <f t="shared" si="3"/>
        <v>54856.800000000003</v>
      </c>
      <c r="I34" s="908">
        <f t="shared" si="4"/>
        <v>48120</v>
      </c>
      <c r="J34" s="908">
        <f t="shared" si="5"/>
        <v>102976.8</v>
      </c>
      <c r="K34" s="941"/>
      <c r="L34" s="942"/>
      <c r="M34" s="1002"/>
      <c r="N34" s="1002"/>
    </row>
    <row r="35" spans="1:14" s="1005" customFormat="1" ht="23.25">
      <c r="A35" s="902"/>
      <c r="B35" s="1000" t="s">
        <v>328</v>
      </c>
      <c r="C35" s="1001" t="s">
        <v>329</v>
      </c>
      <c r="D35" s="905">
        <v>335.3</v>
      </c>
      <c r="E35" s="906" t="s">
        <v>227</v>
      </c>
      <c r="F35" s="907">
        <v>114</v>
      </c>
      <c r="G35" s="907">
        <v>100</v>
      </c>
      <c r="H35" s="908">
        <f t="shared" si="3"/>
        <v>38224.199999999997</v>
      </c>
      <c r="I35" s="908">
        <f t="shared" si="4"/>
        <v>33530</v>
      </c>
      <c r="J35" s="908">
        <f t="shared" si="5"/>
        <v>71754.2</v>
      </c>
      <c r="K35" s="941"/>
      <c r="L35" s="942"/>
      <c r="M35" s="1002"/>
      <c r="N35" s="1002"/>
    </row>
    <row r="36" spans="1:14" s="1005" customFormat="1" ht="46.5">
      <c r="A36" s="902"/>
      <c r="B36" s="1000" t="s">
        <v>330</v>
      </c>
      <c r="C36" s="1001" t="s">
        <v>331</v>
      </c>
      <c r="D36" s="905">
        <v>124.8</v>
      </c>
      <c r="E36" s="906" t="s">
        <v>227</v>
      </c>
      <c r="F36" s="907">
        <v>314</v>
      </c>
      <c r="G36" s="907">
        <v>160</v>
      </c>
      <c r="H36" s="908">
        <f t="shared" si="3"/>
        <v>39187.199999999997</v>
      </c>
      <c r="I36" s="908">
        <f t="shared" si="4"/>
        <v>19968</v>
      </c>
      <c r="J36" s="908">
        <f t="shared" si="5"/>
        <v>59155.199999999997</v>
      </c>
      <c r="K36" s="941"/>
      <c r="L36" s="942"/>
      <c r="M36" s="1002"/>
      <c r="N36" s="1002"/>
    </row>
    <row r="37" spans="1:14" s="1005" customFormat="1" ht="23.25">
      <c r="A37" s="902"/>
      <c r="B37" s="1000" t="s">
        <v>332</v>
      </c>
      <c r="C37" s="1001" t="s">
        <v>333</v>
      </c>
      <c r="D37" s="905">
        <v>164.8</v>
      </c>
      <c r="E37" s="906" t="s">
        <v>227</v>
      </c>
      <c r="F37" s="907">
        <v>1350</v>
      </c>
      <c r="G37" s="907">
        <v>350</v>
      </c>
      <c r="H37" s="908">
        <f t="shared" si="3"/>
        <v>222480</v>
      </c>
      <c r="I37" s="908">
        <f t="shared" si="4"/>
        <v>57680</v>
      </c>
      <c r="J37" s="908">
        <f t="shared" si="5"/>
        <v>280160</v>
      </c>
      <c r="K37" s="941"/>
      <c r="L37" s="942"/>
      <c r="M37" s="1002"/>
      <c r="N37" s="1002"/>
    </row>
    <row r="38" spans="1:14" ht="24" customHeight="1">
      <c r="A38" s="1444" t="s">
        <v>334</v>
      </c>
      <c r="B38" s="1634" t="s">
        <v>335</v>
      </c>
      <c r="C38" s="1634"/>
      <c r="D38" s="1409"/>
      <c r="E38" s="1410"/>
      <c r="F38" s="1411"/>
      <c r="G38" s="1411"/>
      <c r="H38" s="908"/>
      <c r="I38" s="908"/>
      <c r="J38" s="908"/>
      <c r="K38" s="1408"/>
    </row>
    <row r="39" spans="1:14" s="1005" customFormat="1" ht="46.5">
      <c r="A39" s="902"/>
      <c r="B39" s="1000">
        <v>1</v>
      </c>
      <c r="C39" s="1001" t="s">
        <v>336</v>
      </c>
      <c r="D39" s="905">
        <v>92.2</v>
      </c>
      <c r="E39" s="906" t="s">
        <v>227</v>
      </c>
      <c r="F39" s="907">
        <v>120</v>
      </c>
      <c r="G39" s="907">
        <v>87</v>
      </c>
      <c r="H39" s="908">
        <f t="shared" si="3"/>
        <v>11064</v>
      </c>
      <c r="I39" s="908">
        <f t="shared" si="4"/>
        <v>8021.4</v>
      </c>
      <c r="J39" s="908">
        <f t="shared" si="5"/>
        <v>19085.400000000001</v>
      </c>
      <c r="K39" s="941"/>
      <c r="L39" s="942"/>
      <c r="M39" s="1002"/>
      <c r="N39" s="1002"/>
    </row>
    <row r="40" spans="1:14" s="1005" customFormat="1" ht="46.5">
      <c r="A40" s="902"/>
      <c r="B40" s="1000">
        <v>2</v>
      </c>
      <c r="C40" s="1001" t="s">
        <v>337</v>
      </c>
      <c r="D40" s="905">
        <v>311.3</v>
      </c>
      <c r="E40" s="906" t="s">
        <v>227</v>
      </c>
      <c r="F40" s="907">
        <v>120</v>
      </c>
      <c r="G40" s="907">
        <v>115</v>
      </c>
      <c r="H40" s="908">
        <f t="shared" si="3"/>
        <v>37356</v>
      </c>
      <c r="I40" s="908">
        <f t="shared" si="4"/>
        <v>35799.5</v>
      </c>
      <c r="J40" s="908">
        <f t="shared" si="5"/>
        <v>73155.5</v>
      </c>
      <c r="K40" s="941"/>
      <c r="L40" s="942"/>
      <c r="M40" s="1002"/>
      <c r="N40" s="1002"/>
    </row>
    <row r="41" spans="1:14" s="1005" customFormat="1" ht="46.5">
      <c r="A41" s="902"/>
      <c r="B41" s="1000">
        <v>3</v>
      </c>
      <c r="C41" s="1001" t="s">
        <v>338</v>
      </c>
      <c r="D41" s="905">
        <v>539.29999999999995</v>
      </c>
      <c r="E41" s="906" t="s">
        <v>227</v>
      </c>
      <c r="F41" s="907">
        <v>120</v>
      </c>
      <c r="G41" s="907">
        <v>87</v>
      </c>
      <c r="H41" s="908">
        <f t="shared" si="3"/>
        <v>64716</v>
      </c>
      <c r="I41" s="908">
        <f t="shared" si="4"/>
        <v>46919.1</v>
      </c>
      <c r="J41" s="908">
        <f t="shared" si="5"/>
        <v>111635.1</v>
      </c>
      <c r="K41" s="941"/>
      <c r="L41" s="942"/>
      <c r="M41" s="1002"/>
      <c r="N41" s="1002"/>
    </row>
    <row r="42" spans="1:14" s="1005" customFormat="1" ht="46.5">
      <c r="A42" s="902"/>
      <c r="B42" s="1000">
        <v>4</v>
      </c>
      <c r="C42" s="1001" t="s">
        <v>339</v>
      </c>
      <c r="D42" s="905">
        <v>493.1</v>
      </c>
      <c r="E42" s="906" t="s">
        <v>227</v>
      </c>
      <c r="F42" s="907">
        <v>120</v>
      </c>
      <c r="G42" s="907">
        <v>87</v>
      </c>
      <c r="H42" s="908">
        <f t="shared" si="3"/>
        <v>59172</v>
      </c>
      <c r="I42" s="908">
        <f t="shared" si="4"/>
        <v>42899.7</v>
      </c>
      <c r="J42" s="908">
        <f t="shared" si="5"/>
        <v>102071.7</v>
      </c>
      <c r="K42" s="941"/>
      <c r="L42" s="942"/>
      <c r="M42" s="1002"/>
      <c r="N42" s="1002"/>
    </row>
    <row r="43" spans="1:14" s="1005" customFormat="1" ht="46.5">
      <c r="A43" s="902"/>
      <c r="B43" s="1000">
        <v>5</v>
      </c>
      <c r="C43" s="1001" t="s">
        <v>340</v>
      </c>
      <c r="D43" s="905">
        <v>118.9</v>
      </c>
      <c r="E43" s="906" t="s">
        <v>227</v>
      </c>
      <c r="F43" s="907">
        <v>541</v>
      </c>
      <c r="G43" s="907">
        <v>130</v>
      </c>
      <c r="H43" s="908">
        <f t="shared" si="3"/>
        <v>64324.9</v>
      </c>
      <c r="I43" s="908">
        <f t="shared" si="4"/>
        <v>15457</v>
      </c>
      <c r="J43" s="908">
        <f t="shared" si="5"/>
        <v>79781.899999999994</v>
      </c>
      <c r="K43" s="941"/>
      <c r="L43" s="942"/>
      <c r="M43" s="1002"/>
      <c r="N43" s="1002"/>
    </row>
    <row r="44" spans="1:14" s="1005" customFormat="1" ht="46.5" customHeight="1">
      <c r="A44" s="902"/>
      <c r="B44" s="1000">
        <v>6</v>
      </c>
      <c r="C44" s="1001" t="s">
        <v>341</v>
      </c>
      <c r="D44" s="905">
        <v>575.79999999999995</v>
      </c>
      <c r="E44" s="906" t="s">
        <v>227</v>
      </c>
      <c r="F44" s="907">
        <v>541</v>
      </c>
      <c r="G44" s="907">
        <v>130</v>
      </c>
      <c r="H44" s="908">
        <f t="shared" si="3"/>
        <v>311507.8</v>
      </c>
      <c r="I44" s="908">
        <f t="shared" si="4"/>
        <v>74854</v>
      </c>
      <c r="J44" s="908">
        <f t="shared" si="5"/>
        <v>386361.8</v>
      </c>
      <c r="K44" s="941"/>
      <c r="L44" s="942"/>
      <c r="M44" s="1002"/>
      <c r="N44" s="1002"/>
    </row>
    <row r="45" spans="1:14" s="1005" customFormat="1" ht="46.5">
      <c r="A45" s="902"/>
      <c r="B45" s="1000">
        <v>7</v>
      </c>
      <c r="C45" s="1001" t="s">
        <v>342</v>
      </c>
      <c r="D45" s="905">
        <v>289.39999999999998</v>
      </c>
      <c r="E45" s="906" t="s">
        <v>227</v>
      </c>
      <c r="F45" s="907">
        <v>541</v>
      </c>
      <c r="G45" s="907">
        <v>130</v>
      </c>
      <c r="H45" s="908">
        <f t="shared" si="3"/>
        <v>156565.4</v>
      </c>
      <c r="I45" s="908">
        <f t="shared" si="4"/>
        <v>37622</v>
      </c>
      <c r="J45" s="908">
        <f t="shared" si="5"/>
        <v>194187.4</v>
      </c>
      <c r="K45" s="941"/>
      <c r="L45" s="942"/>
      <c r="M45" s="1002"/>
      <c r="N45" s="1002"/>
    </row>
    <row r="46" spans="1:14" s="1005" customFormat="1" ht="23.25">
      <c r="A46" s="902"/>
      <c r="B46" s="1000">
        <v>8</v>
      </c>
      <c r="C46" s="1001" t="s">
        <v>343</v>
      </c>
      <c r="D46" s="905">
        <v>453.8</v>
      </c>
      <c r="E46" s="906" t="s">
        <v>227</v>
      </c>
      <c r="F46" s="907">
        <v>570</v>
      </c>
      <c r="G46" s="907">
        <v>276</v>
      </c>
      <c r="H46" s="908">
        <f t="shared" si="3"/>
        <v>258666</v>
      </c>
      <c r="I46" s="908">
        <f t="shared" si="4"/>
        <v>125248.8</v>
      </c>
      <c r="J46" s="908">
        <f t="shared" si="5"/>
        <v>383914.8</v>
      </c>
      <c r="K46" s="941"/>
      <c r="L46" s="942"/>
      <c r="M46" s="1002"/>
      <c r="N46" s="1002"/>
    </row>
    <row r="47" spans="1:14" s="1005" customFormat="1" ht="46.5">
      <c r="A47" s="902"/>
      <c r="B47" s="1000">
        <v>9</v>
      </c>
      <c r="C47" s="1001" t="s">
        <v>344</v>
      </c>
      <c r="D47" s="905">
        <v>249.4</v>
      </c>
      <c r="E47" s="906" t="s">
        <v>227</v>
      </c>
      <c r="F47" s="907">
        <v>3160</v>
      </c>
      <c r="G47" s="907">
        <v>1200</v>
      </c>
      <c r="H47" s="908">
        <f t="shared" si="3"/>
        <v>788104</v>
      </c>
      <c r="I47" s="908">
        <f t="shared" si="4"/>
        <v>299280</v>
      </c>
      <c r="J47" s="908">
        <f t="shared" si="5"/>
        <v>1087384</v>
      </c>
      <c r="K47" s="941"/>
      <c r="L47" s="942"/>
      <c r="M47" s="1002"/>
      <c r="N47" s="1002"/>
    </row>
    <row r="48" spans="1:14" s="1005" customFormat="1" ht="46.5">
      <c r="A48" s="902"/>
      <c r="B48" s="1000">
        <v>12</v>
      </c>
      <c r="C48" s="1001" t="s">
        <v>345</v>
      </c>
      <c r="D48" s="905">
        <v>533.79999999999995</v>
      </c>
      <c r="E48" s="906" t="s">
        <v>227</v>
      </c>
      <c r="F48" s="907">
        <v>120</v>
      </c>
      <c r="G48" s="907">
        <v>87</v>
      </c>
      <c r="H48" s="908">
        <f t="shared" si="3"/>
        <v>64056</v>
      </c>
      <c r="I48" s="908">
        <f t="shared" si="4"/>
        <v>46440.6</v>
      </c>
      <c r="J48" s="908">
        <f t="shared" si="5"/>
        <v>110496.6</v>
      </c>
      <c r="K48" s="941"/>
      <c r="L48" s="942"/>
      <c r="M48" s="1002"/>
      <c r="N48" s="1002"/>
    </row>
    <row r="49" spans="1:14" s="1005" customFormat="1" ht="46.5">
      <c r="A49" s="902"/>
      <c r="B49" s="1000">
        <v>14</v>
      </c>
      <c r="C49" s="1001" t="s">
        <v>346</v>
      </c>
      <c r="D49" s="905">
        <v>114.2</v>
      </c>
      <c r="E49" s="906" t="s">
        <v>227</v>
      </c>
      <c r="F49" s="907">
        <v>144</v>
      </c>
      <c r="G49" s="907">
        <v>130</v>
      </c>
      <c r="H49" s="908">
        <f t="shared" si="3"/>
        <v>16444.8</v>
      </c>
      <c r="I49" s="908">
        <f t="shared" si="4"/>
        <v>14846</v>
      </c>
      <c r="J49" s="908">
        <f t="shared" si="5"/>
        <v>31290.799999999999</v>
      </c>
      <c r="K49" s="941"/>
      <c r="L49" s="942"/>
      <c r="M49" s="1002"/>
      <c r="N49" s="1002"/>
    </row>
    <row r="50" spans="1:14" s="1005" customFormat="1" ht="46.5">
      <c r="A50" s="902"/>
      <c r="B50" s="1000">
        <v>15</v>
      </c>
      <c r="C50" s="1001" t="s">
        <v>347</v>
      </c>
      <c r="D50" s="905">
        <v>206.3</v>
      </c>
      <c r="E50" s="906" t="s">
        <v>227</v>
      </c>
      <c r="F50" s="907">
        <v>11500</v>
      </c>
      <c r="G50" s="907">
        <v>2150</v>
      </c>
      <c r="H50" s="908">
        <f t="shared" si="3"/>
        <v>2372450</v>
      </c>
      <c r="I50" s="908">
        <f t="shared" si="4"/>
        <v>443545</v>
      </c>
      <c r="J50" s="908">
        <f t="shared" si="5"/>
        <v>2815995</v>
      </c>
      <c r="K50" s="941"/>
      <c r="L50" s="942"/>
      <c r="M50" s="1002"/>
      <c r="N50" s="1002"/>
    </row>
    <row r="51" spans="1:14" s="1005" customFormat="1" ht="23.25">
      <c r="A51" s="902"/>
      <c r="B51" s="1000"/>
      <c r="C51" s="1445" t="s">
        <v>348</v>
      </c>
      <c r="D51" s="905"/>
      <c r="E51" s="906"/>
      <c r="F51" s="907"/>
      <c r="G51" s="907"/>
      <c r="H51" s="908"/>
      <c r="I51" s="908"/>
      <c r="J51" s="908"/>
      <c r="K51" s="941"/>
      <c r="L51" s="942"/>
      <c r="M51" s="1002"/>
      <c r="N51" s="1002"/>
    </row>
    <row r="52" spans="1:14" s="1005" customFormat="1" ht="23.25">
      <c r="A52" s="902"/>
      <c r="B52" s="1000">
        <v>16</v>
      </c>
      <c r="C52" s="1001" t="s">
        <v>349</v>
      </c>
      <c r="D52" s="905">
        <v>4.5999999999999996</v>
      </c>
      <c r="E52" s="906" t="s">
        <v>227</v>
      </c>
      <c r="F52" s="907">
        <v>1800</v>
      </c>
      <c r="G52" s="907">
        <v>450</v>
      </c>
      <c r="H52" s="908">
        <f t="shared" si="3"/>
        <v>8280</v>
      </c>
      <c r="I52" s="908">
        <f t="shared" si="4"/>
        <v>2070</v>
      </c>
      <c r="J52" s="908">
        <f t="shared" si="5"/>
        <v>10350</v>
      </c>
      <c r="K52" s="941"/>
      <c r="L52" s="942"/>
      <c r="M52" s="1002"/>
      <c r="N52" s="1002"/>
    </row>
    <row r="53" spans="1:14" ht="24" customHeight="1">
      <c r="A53" s="1441" t="s">
        <v>350</v>
      </c>
      <c r="B53" s="1625" t="s">
        <v>351</v>
      </c>
      <c r="C53" s="1625"/>
      <c r="D53" s="1397"/>
      <c r="E53" s="1398"/>
      <c r="F53" s="1401"/>
      <c r="G53" s="1401"/>
      <c r="H53" s="908"/>
      <c r="I53" s="908"/>
      <c r="J53" s="908"/>
      <c r="K53" s="1402"/>
    </row>
    <row r="54" spans="1:14" s="1005" customFormat="1" ht="23.25">
      <c r="A54" s="902"/>
      <c r="B54" s="1000" t="s">
        <v>352</v>
      </c>
      <c r="C54" s="1001" t="s">
        <v>353</v>
      </c>
      <c r="D54" s="905">
        <v>3382.5</v>
      </c>
      <c r="E54" s="906" t="s">
        <v>227</v>
      </c>
      <c r="F54" s="907">
        <v>35</v>
      </c>
      <c r="G54" s="907">
        <v>30</v>
      </c>
      <c r="H54" s="908">
        <f t="shared" si="3"/>
        <v>118387.5</v>
      </c>
      <c r="I54" s="908">
        <f t="shared" si="4"/>
        <v>101475</v>
      </c>
      <c r="J54" s="908">
        <f t="shared" si="5"/>
        <v>219862.5</v>
      </c>
      <c r="K54" s="941"/>
      <c r="L54" s="942"/>
      <c r="M54" s="1002"/>
      <c r="N54" s="1002"/>
    </row>
    <row r="55" spans="1:14" s="1005" customFormat="1" ht="23.25">
      <c r="A55" s="902"/>
      <c r="B55" s="1000" t="s">
        <v>354</v>
      </c>
      <c r="C55" s="1001" t="s">
        <v>355</v>
      </c>
      <c r="D55" s="905">
        <f>D40</f>
        <v>311.3</v>
      </c>
      <c r="E55" s="906" t="s">
        <v>227</v>
      </c>
      <c r="F55" s="907">
        <v>44</v>
      </c>
      <c r="G55" s="907">
        <v>34</v>
      </c>
      <c r="H55" s="908">
        <f t="shared" si="3"/>
        <v>13697.2</v>
      </c>
      <c r="I55" s="908">
        <f t="shared" si="4"/>
        <v>10584.2</v>
      </c>
      <c r="J55" s="908">
        <f t="shared" si="5"/>
        <v>24281.4</v>
      </c>
      <c r="K55" s="941"/>
      <c r="L55" s="942"/>
      <c r="M55" s="1002"/>
      <c r="N55" s="1002"/>
    </row>
    <row r="56" spans="1:14" s="1005" customFormat="1" ht="42">
      <c r="A56" s="902"/>
      <c r="B56" s="1000" t="s">
        <v>356</v>
      </c>
      <c r="C56" s="1445" t="s">
        <v>357</v>
      </c>
      <c r="D56" s="905">
        <v>265.89999999999998</v>
      </c>
      <c r="E56" s="906" t="s">
        <v>227</v>
      </c>
      <c r="F56" s="907">
        <v>33</v>
      </c>
      <c r="G56" s="907">
        <v>30</v>
      </c>
      <c r="H56" s="908">
        <f t="shared" si="3"/>
        <v>8774.7000000000007</v>
      </c>
      <c r="I56" s="908">
        <f t="shared" si="4"/>
        <v>7977</v>
      </c>
      <c r="J56" s="908">
        <f t="shared" si="5"/>
        <v>16751.7</v>
      </c>
      <c r="K56" s="941"/>
      <c r="L56" s="942"/>
      <c r="M56" s="1002"/>
      <c r="N56" s="1002"/>
    </row>
    <row r="57" spans="1:14" s="1005" customFormat="1" ht="46.5">
      <c r="A57" s="902"/>
      <c r="B57" s="1000" t="s">
        <v>358</v>
      </c>
      <c r="C57" s="1001" t="s">
        <v>359</v>
      </c>
      <c r="D57" s="905">
        <v>0</v>
      </c>
      <c r="E57" s="906" t="s">
        <v>227</v>
      </c>
      <c r="F57" s="907">
        <v>35</v>
      </c>
      <c r="G57" s="907">
        <v>30</v>
      </c>
      <c r="H57" s="908">
        <f t="shared" si="3"/>
        <v>0</v>
      </c>
      <c r="I57" s="908">
        <f t="shared" si="4"/>
        <v>0</v>
      </c>
      <c r="J57" s="908">
        <f t="shared" si="5"/>
        <v>0</v>
      </c>
      <c r="K57" s="941"/>
      <c r="L57" s="942"/>
      <c r="M57" s="1002"/>
      <c r="N57" s="1002"/>
    </row>
    <row r="58" spans="1:14" s="1443" customFormat="1" ht="24" customHeight="1">
      <c r="A58" s="1444" t="s">
        <v>360</v>
      </c>
      <c r="B58" s="1634" t="s">
        <v>361</v>
      </c>
      <c r="C58" s="1635"/>
      <c r="D58" s="1409"/>
      <c r="E58" s="1410"/>
      <c r="F58" s="1411"/>
      <c r="G58" s="1411"/>
      <c r="H58" s="908">
        <f t="shared" si="3"/>
        <v>0</v>
      </c>
      <c r="I58" s="908">
        <f t="shared" si="4"/>
        <v>0</v>
      </c>
      <c r="J58" s="908">
        <f t="shared" si="5"/>
        <v>0</v>
      </c>
      <c r="K58" s="1408"/>
      <c r="L58" s="1403"/>
      <c r="M58" s="1276"/>
      <c r="N58" s="1276"/>
    </row>
    <row r="59" spans="1:14" s="1005" customFormat="1" ht="46.5">
      <c r="A59" s="902"/>
      <c r="B59" s="1000" t="s">
        <v>362</v>
      </c>
      <c r="C59" s="1001" t="s">
        <v>363</v>
      </c>
      <c r="D59" s="905">
        <v>1487.6</v>
      </c>
      <c r="E59" s="906" t="s">
        <v>227</v>
      </c>
      <c r="F59" s="907">
        <v>180</v>
      </c>
      <c r="G59" s="907">
        <v>52</v>
      </c>
      <c r="H59" s="908">
        <f t="shared" si="3"/>
        <v>267768</v>
      </c>
      <c r="I59" s="908">
        <f t="shared" si="4"/>
        <v>77355.199999999997</v>
      </c>
      <c r="J59" s="908">
        <f t="shared" si="5"/>
        <v>345123.2</v>
      </c>
      <c r="K59" s="941"/>
      <c r="L59" s="942"/>
      <c r="M59" s="1002"/>
      <c r="N59" s="1002"/>
    </row>
    <row r="60" spans="1:14" s="1005" customFormat="1" ht="69.75">
      <c r="A60" s="902"/>
      <c r="B60" s="1000" t="s">
        <v>364</v>
      </c>
      <c r="C60" s="1001" t="s">
        <v>365</v>
      </c>
      <c r="D60" s="905">
        <v>131</v>
      </c>
      <c r="E60" s="906" t="s">
        <v>227</v>
      </c>
      <c r="F60" s="907">
        <v>215</v>
      </c>
      <c r="G60" s="907">
        <v>75</v>
      </c>
      <c r="H60" s="908">
        <f t="shared" si="3"/>
        <v>28165</v>
      </c>
      <c r="I60" s="908">
        <f t="shared" si="4"/>
        <v>9825</v>
      </c>
      <c r="J60" s="908">
        <f t="shared" si="5"/>
        <v>37990</v>
      </c>
      <c r="K60" s="941"/>
      <c r="L60" s="942"/>
      <c r="M60" s="1002"/>
      <c r="N60" s="1002"/>
    </row>
    <row r="61" spans="1:14" s="1005" customFormat="1" ht="48.75" customHeight="1">
      <c r="A61" s="902"/>
      <c r="B61" s="1000" t="s">
        <v>366</v>
      </c>
      <c r="C61" s="1445" t="s">
        <v>367</v>
      </c>
      <c r="D61" s="905">
        <v>195</v>
      </c>
      <c r="E61" s="906" t="s">
        <v>227</v>
      </c>
      <c r="F61" s="907">
        <v>343</v>
      </c>
      <c r="G61" s="907">
        <v>75</v>
      </c>
      <c r="H61" s="908">
        <f t="shared" si="3"/>
        <v>66885</v>
      </c>
      <c r="I61" s="908">
        <f t="shared" si="4"/>
        <v>14625</v>
      </c>
      <c r="J61" s="908">
        <f t="shared" si="5"/>
        <v>81510</v>
      </c>
      <c r="K61" s="941"/>
      <c r="L61" s="942"/>
      <c r="M61" s="1002"/>
      <c r="N61" s="1002"/>
    </row>
    <row r="62" spans="1:14" s="1005" customFormat="1" ht="46.5">
      <c r="A62" s="902"/>
      <c r="B62" s="1000" t="s">
        <v>368</v>
      </c>
      <c r="C62" s="1001" t="s">
        <v>369</v>
      </c>
      <c r="D62" s="905">
        <v>180.4</v>
      </c>
      <c r="E62" s="906" t="s">
        <v>227</v>
      </c>
      <c r="F62" s="907">
        <v>96</v>
      </c>
      <c r="G62" s="907">
        <v>28.8</v>
      </c>
      <c r="H62" s="908">
        <f t="shared" si="3"/>
        <v>17318.400000000001</v>
      </c>
      <c r="I62" s="908">
        <f t="shared" si="4"/>
        <v>5195.5200000000004</v>
      </c>
      <c r="J62" s="908">
        <f t="shared" si="5"/>
        <v>22513.919999999998</v>
      </c>
      <c r="K62" s="941"/>
      <c r="L62" s="942"/>
      <c r="M62" s="1002"/>
      <c r="N62" s="1002"/>
    </row>
    <row r="63" spans="1:14" s="1005" customFormat="1" ht="23.25">
      <c r="A63" s="902"/>
      <c r="B63" s="1000" t="s">
        <v>370</v>
      </c>
      <c r="C63" s="1001" t="s">
        <v>371</v>
      </c>
      <c r="D63" s="905">
        <v>98.8</v>
      </c>
      <c r="E63" s="906" t="s">
        <v>227</v>
      </c>
      <c r="F63" s="907">
        <v>2150</v>
      </c>
      <c r="G63" s="907">
        <v>659</v>
      </c>
      <c r="H63" s="908">
        <f t="shared" si="3"/>
        <v>212420</v>
      </c>
      <c r="I63" s="908">
        <f t="shared" si="4"/>
        <v>65109.2</v>
      </c>
      <c r="J63" s="908">
        <f t="shared" si="5"/>
        <v>277529.2</v>
      </c>
      <c r="K63" s="941"/>
      <c r="L63" s="942"/>
      <c r="M63" s="1002"/>
      <c r="N63" s="1002"/>
    </row>
    <row r="64" spans="1:14" s="1005" customFormat="1" ht="42">
      <c r="A64" s="902"/>
      <c r="B64" s="1000" t="s">
        <v>372</v>
      </c>
      <c r="C64" s="1445" t="s">
        <v>373</v>
      </c>
      <c r="D64" s="905">
        <v>50.9</v>
      </c>
      <c r="E64" s="906" t="s">
        <v>227</v>
      </c>
      <c r="F64" s="907">
        <v>343</v>
      </c>
      <c r="G64" s="907">
        <v>75</v>
      </c>
      <c r="H64" s="908">
        <f t="shared" si="3"/>
        <v>17458.7</v>
      </c>
      <c r="I64" s="908">
        <f t="shared" si="4"/>
        <v>3817.5</v>
      </c>
      <c r="J64" s="908">
        <f t="shared" si="5"/>
        <v>21276.2</v>
      </c>
      <c r="K64" s="941"/>
      <c r="L64" s="942"/>
      <c r="M64" s="1002"/>
      <c r="N64" s="1002"/>
    </row>
    <row r="65" spans="1:17" ht="24" customHeight="1">
      <c r="A65" s="1441" t="s">
        <v>374</v>
      </c>
      <c r="B65" s="1625" t="s">
        <v>375</v>
      </c>
      <c r="C65" s="1627"/>
      <c r="D65" s="1397"/>
      <c r="E65" s="1398"/>
      <c r="F65" s="1401"/>
      <c r="G65" s="1401"/>
      <c r="H65" s="908"/>
      <c r="I65" s="908"/>
      <c r="J65" s="908"/>
      <c r="K65" s="1402"/>
    </row>
    <row r="66" spans="1:17" ht="24" customHeight="1">
      <c r="A66" s="1446"/>
      <c r="B66" s="1636" t="s">
        <v>376</v>
      </c>
      <c r="C66" s="1637"/>
      <c r="D66" s="1405"/>
      <c r="E66" s="1406"/>
      <c r="F66" s="1407"/>
      <c r="G66" s="1407"/>
      <c r="H66" s="908"/>
      <c r="I66" s="908"/>
      <c r="J66" s="908"/>
      <c r="K66" s="1412"/>
    </row>
    <row r="67" spans="1:17" s="1005" customFormat="1" ht="23.25">
      <c r="A67" s="902"/>
      <c r="B67" s="1000" t="s">
        <v>377</v>
      </c>
      <c r="C67" s="1001" t="s">
        <v>378</v>
      </c>
      <c r="D67" s="905">
        <v>3</v>
      </c>
      <c r="E67" s="906" t="s">
        <v>147</v>
      </c>
      <c r="F67" s="907">
        <v>251000</v>
      </c>
      <c r="G67" s="907">
        <f>F67*0.15</f>
        <v>37650</v>
      </c>
      <c r="H67" s="908">
        <f t="shared" si="3"/>
        <v>753000</v>
      </c>
      <c r="I67" s="908">
        <f t="shared" si="4"/>
        <v>112950</v>
      </c>
      <c r="J67" s="908">
        <f t="shared" si="5"/>
        <v>865950</v>
      </c>
      <c r="K67" s="1413"/>
      <c r="L67" s="942"/>
      <c r="M67" s="1002">
        <v>264000</v>
      </c>
      <c r="N67" s="1002">
        <f>SUM(M67)*0.95</f>
        <v>250800</v>
      </c>
      <c r="O67" s="1447">
        <f>ROUND(N67,-3)</f>
        <v>251000</v>
      </c>
    </row>
    <row r="68" spans="1:17" s="1005" customFormat="1" ht="23.25">
      <c r="A68" s="902"/>
      <c r="B68" s="1000" t="s">
        <v>380</v>
      </c>
      <c r="C68" s="1001" t="s">
        <v>381</v>
      </c>
      <c r="D68" s="905">
        <v>5</v>
      </c>
      <c r="E68" s="906" t="s">
        <v>147</v>
      </c>
      <c r="F68" s="907">
        <v>112000</v>
      </c>
      <c r="G68" s="907">
        <f t="shared" ref="G68:G95" si="6">F68*0.15</f>
        <v>16800</v>
      </c>
      <c r="H68" s="908">
        <f t="shared" si="3"/>
        <v>560000</v>
      </c>
      <c r="I68" s="908">
        <f t="shared" si="4"/>
        <v>84000</v>
      </c>
      <c r="J68" s="908">
        <f t="shared" si="5"/>
        <v>644000</v>
      </c>
      <c r="K68" s="1413"/>
      <c r="L68" s="942"/>
      <c r="M68" s="1002">
        <v>117600</v>
      </c>
      <c r="N68" s="1002">
        <f t="shared" ref="N68:N95" si="7">SUM(M68)*0.95</f>
        <v>111720</v>
      </c>
      <c r="O68" s="1447">
        <f t="shared" ref="O68:O95" si="8">ROUND(N68,-3)</f>
        <v>112000</v>
      </c>
    </row>
    <row r="69" spans="1:17" s="1005" customFormat="1" ht="46.5">
      <c r="A69" s="902"/>
      <c r="B69" s="1000" t="s">
        <v>382</v>
      </c>
      <c r="C69" s="1001" t="s">
        <v>383</v>
      </c>
      <c r="D69" s="905">
        <v>3</v>
      </c>
      <c r="E69" s="906" t="s">
        <v>147</v>
      </c>
      <c r="F69" s="907">
        <v>228000</v>
      </c>
      <c r="G69" s="907">
        <f t="shared" si="6"/>
        <v>34200</v>
      </c>
      <c r="H69" s="908">
        <f t="shared" si="3"/>
        <v>684000</v>
      </c>
      <c r="I69" s="908">
        <f t="shared" si="4"/>
        <v>102600</v>
      </c>
      <c r="J69" s="908">
        <f t="shared" si="5"/>
        <v>786600</v>
      </c>
      <c r="K69" s="1413"/>
      <c r="L69" s="942"/>
      <c r="M69" s="1002">
        <v>240000</v>
      </c>
      <c r="N69" s="1002">
        <f t="shared" si="7"/>
        <v>228000</v>
      </c>
      <c r="O69" s="1447">
        <f t="shared" si="8"/>
        <v>228000</v>
      </c>
    </row>
    <row r="70" spans="1:17" s="1005" customFormat="1" ht="23.25">
      <c r="A70" s="902"/>
      <c r="B70" s="1000" t="s">
        <v>384</v>
      </c>
      <c r="C70" s="1001" t="s">
        <v>385</v>
      </c>
      <c r="D70" s="905">
        <v>2</v>
      </c>
      <c r="E70" s="906" t="s">
        <v>147</v>
      </c>
      <c r="F70" s="907">
        <v>46000</v>
      </c>
      <c r="G70" s="907">
        <f t="shared" si="6"/>
        <v>6900</v>
      </c>
      <c r="H70" s="908">
        <f t="shared" si="3"/>
        <v>92000</v>
      </c>
      <c r="I70" s="908">
        <f t="shared" si="4"/>
        <v>13800</v>
      </c>
      <c r="J70" s="908">
        <f t="shared" si="5"/>
        <v>105800</v>
      </c>
      <c r="K70" s="1413"/>
      <c r="L70" s="942"/>
      <c r="M70" s="1002">
        <v>48000</v>
      </c>
      <c r="N70" s="1002">
        <f t="shared" si="7"/>
        <v>45600</v>
      </c>
      <c r="O70" s="1447">
        <f t="shared" si="8"/>
        <v>46000</v>
      </c>
    </row>
    <row r="71" spans="1:17" s="1005" customFormat="1" ht="23.25">
      <c r="A71" s="902"/>
      <c r="B71" s="1000" t="s">
        <v>386</v>
      </c>
      <c r="C71" s="1001" t="s">
        <v>387</v>
      </c>
      <c r="D71" s="905">
        <v>5</v>
      </c>
      <c r="E71" s="906" t="s">
        <v>147</v>
      </c>
      <c r="F71" s="907">
        <v>40000</v>
      </c>
      <c r="G71" s="907">
        <f t="shared" si="6"/>
        <v>6000</v>
      </c>
      <c r="H71" s="908">
        <f t="shared" si="3"/>
        <v>200000</v>
      </c>
      <c r="I71" s="908">
        <f t="shared" si="4"/>
        <v>30000</v>
      </c>
      <c r="J71" s="908">
        <f t="shared" si="5"/>
        <v>230000</v>
      </c>
      <c r="K71" s="1413"/>
      <c r="L71" s="942"/>
      <c r="M71" s="1002">
        <v>42000</v>
      </c>
      <c r="N71" s="1002">
        <f t="shared" si="7"/>
        <v>39900</v>
      </c>
      <c r="O71" s="1447">
        <f t="shared" si="8"/>
        <v>40000</v>
      </c>
    </row>
    <row r="72" spans="1:17" s="1005" customFormat="1" ht="23.25">
      <c r="A72" s="902"/>
      <c r="B72" s="1000" t="s">
        <v>388</v>
      </c>
      <c r="C72" s="1001" t="s">
        <v>389</v>
      </c>
      <c r="D72" s="905">
        <v>9</v>
      </c>
      <c r="E72" s="906" t="s">
        <v>147</v>
      </c>
      <c r="F72" s="907">
        <v>18000</v>
      </c>
      <c r="G72" s="907">
        <f t="shared" si="6"/>
        <v>2700</v>
      </c>
      <c r="H72" s="908">
        <f t="shared" si="3"/>
        <v>162000</v>
      </c>
      <c r="I72" s="908">
        <f t="shared" si="4"/>
        <v>24300</v>
      </c>
      <c r="J72" s="908">
        <f t="shared" si="5"/>
        <v>186300</v>
      </c>
      <c r="K72" s="1413"/>
      <c r="L72" s="942"/>
      <c r="M72" s="1002">
        <v>19200</v>
      </c>
      <c r="N72" s="1002">
        <f t="shared" si="7"/>
        <v>18240</v>
      </c>
      <c r="O72" s="1447">
        <f t="shared" si="8"/>
        <v>18000</v>
      </c>
    </row>
    <row r="73" spans="1:17" s="1005" customFormat="1" ht="23.25">
      <c r="A73" s="902"/>
      <c r="B73" s="1000" t="s">
        <v>390</v>
      </c>
      <c r="C73" s="1001" t="s">
        <v>391</v>
      </c>
      <c r="D73" s="905">
        <v>4</v>
      </c>
      <c r="E73" s="906" t="s">
        <v>147</v>
      </c>
      <c r="F73" s="907">
        <v>23000</v>
      </c>
      <c r="G73" s="907">
        <f t="shared" si="6"/>
        <v>3450</v>
      </c>
      <c r="H73" s="908">
        <f t="shared" si="3"/>
        <v>92000</v>
      </c>
      <c r="I73" s="908">
        <f t="shared" si="4"/>
        <v>13800</v>
      </c>
      <c r="J73" s="908">
        <f t="shared" si="5"/>
        <v>105800</v>
      </c>
      <c r="K73" s="941"/>
      <c r="L73" s="942"/>
      <c r="M73" s="1002">
        <v>24000</v>
      </c>
      <c r="N73" s="1002">
        <f t="shared" si="7"/>
        <v>22800</v>
      </c>
      <c r="O73" s="1447">
        <f t="shared" si="8"/>
        <v>23000</v>
      </c>
    </row>
    <row r="74" spans="1:17" s="1005" customFormat="1" ht="23.25">
      <c r="A74" s="902"/>
      <c r="B74" s="1000" t="s">
        <v>392</v>
      </c>
      <c r="C74" s="1001" t="s">
        <v>393</v>
      </c>
      <c r="D74" s="905">
        <v>1</v>
      </c>
      <c r="E74" s="906" t="s">
        <v>147</v>
      </c>
      <c r="F74" s="907">
        <v>13000</v>
      </c>
      <c r="G74" s="907">
        <f t="shared" si="6"/>
        <v>1950</v>
      </c>
      <c r="H74" s="908">
        <f t="shared" si="3"/>
        <v>13000</v>
      </c>
      <c r="I74" s="908">
        <f t="shared" si="4"/>
        <v>1950</v>
      </c>
      <c r="J74" s="908">
        <f t="shared" si="5"/>
        <v>14950</v>
      </c>
      <c r="K74" s="1413"/>
      <c r="L74" s="942"/>
      <c r="M74" s="1002">
        <v>13200</v>
      </c>
      <c r="N74" s="1002">
        <f t="shared" si="7"/>
        <v>12540</v>
      </c>
      <c r="O74" s="1447">
        <f t="shared" si="8"/>
        <v>13000</v>
      </c>
    </row>
    <row r="75" spans="1:17" s="1005" customFormat="1" ht="23.25">
      <c r="A75" s="902"/>
      <c r="B75" s="1000" t="s">
        <v>394</v>
      </c>
      <c r="C75" s="1001" t="s">
        <v>395</v>
      </c>
      <c r="D75" s="905">
        <v>3</v>
      </c>
      <c r="E75" s="906" t="s">
        <v>147</v>
      </c>
      <c r="F75" s="907">
        <v>15000</v>
      </c>
      <c r="G75" s="907">
        <f t="shared" si="6"/>
        <v>2250</v>
      </c>
      <c r="H75" s="908">
        <f t="shared" si="3"/>
        <v>45000</v>
      </c>
      <c r="I75" s="908">
        <f t="shared" si="4"/>
        <v>6750</v>
      </c>
      <c r="J75" s="908">
        <f t="shared" si="5"/>
        <v>51750</v>
      </c>
      <c r="K75" s="1413"/>
      <c r="L75" s="942"/>
      <c r="M75" s="1002">
        <v>15600</v>
      </c>
      <c r="N75" s="1002">
        <f t="shared" si="7"/>
        <v>14820</v>
      </c>
      <c r="O75" s="1447">
        <f t="shared" si="8"/>
        <v>15000</v>
      </c>
    </row>
    <row r="76" spans="1:17" s="1005" customFormat="1" ht="23.25">
      <c r="A76" s="902"/>
      <c r="B76" s="1000" t="s">
        <v>396</v>
      </c>
      <c r="C76" s="1001" t="s">
        <v>391</v>
      </c>
      <c r="D76" s="905">
        <v>1</v>
      </c>
      <c r="E76" s="906" t="s">
        <v>147</v>
      </c>
      <c r="F76" s="907">
        <v>25000</v>
      </c>
      <c r="G76" s="907">
        <f t="shared" si="6"/>
        <v>3750</v>
      </c>
      <c r="H76" s="908">
        <f t="shared" si="3"/>
        <v>25000</v>
      </c>
      <c r="I76" s="908">
        <f t="shared" si="4"/>
        <v>3750</v>
      </c>
      <c r="J76" s="908">
        <f t="shared" si="5"/>
        <v>28750</v>
      </c>
      <c r="K76" s="1413"/>
      <c r="L76" s="942"/>
      <c r="M76" s="1002">
        <v>26400</v>
      </c>
      <c r="N76" s="1002">
        <f t="shared" si="7"/>
        <v>25080</v>
      </c>
      <c r="O76" s="1447">
        <f t="shared" si="8"/>
        <v>25000</v>
      </c>
    </row>
    <row r="77" spans="1:17" s="1005" customFormat="1" ht="23.25">
      <c r="A77" s="902"/>
      <c r="B77" s="1000" t="s">
        <v>397</v>
      </c>
      <c r="C77" s="1001" t="s">
        <v>398</v>
      </c>
      <c r="D77" s="905">
        <v>1</v>
      </c>
      <c r="E77" s="906" t="s">
        <v>147</v>
      </c>
      <c r="F77" s="907">
        <v>143000</v>
      </c>
      <c r="G77" s="907">
        <f t="shared" si="6"/>
        <v>21450</v>
      </c>
      <c r="H77" s="908">
        <f t="shared" si="3"/>
        <v>143000</v>
      </c>
      <c r="I77" s="908">
        <f t="shared" si="4"/>
        <v>21450</v>
      </c>
      <c r="J77" s="908">
        <f t="shared" si="5"/>
        <v>164450</v>
      </c>
      <c r="K77" s="1413"/>
      <c r="L77" s="942"/>
      <c r="M77" s="1002">
        <v>150000</v>
      </c>
      <c r="N77" s="1002">
        <f t="shared" si="7"/>
        <v>142500</v>
      </c>
      <c r="O77" s="1447">
        <f t="shared" si="8"/>
        <v>143000</v>
      </c>
    </row>
    <row r="78" spans="1:17" s="1005" customFormat="1" ht="23.25">
      <c r="A78" s="902"/>
      <c r="B78" s="1000" t="s">
        <v>399</v>
      </c>
      <c r="C78" s="1001" t="s">
        <v>398</v>
      </c>
      <c r="D78" s="905">
        <v>1</v>
      </c>
      <c r="E78" s="906" t="s">
        <v>147</v>
      </c>
      <c r="F78" s="907">
        <v>200000</v>
      </c>
      <c r="G78" s="907">
        <f t="shared" si="6"/>
        <v>30000</v>
      </c>
      <c r="H78" s="908">
        <f t="shared" si="3"/>
        <v>200000</v>
      </c>
      <c r="I78" s="908">
        <f t="shared" si="4"/>
        <v>30000</v>
      </c>
      <c r="J78" s="908">
        <f t="shared" si="5"/>
        <v>230000</v>
      </c>
      <c r="K78" s="1413"/>
      <c r="L78" s="942"/>
      <c r="M78" s="1002">
        <v>210000</v>
      </c>
      <c r="N78" s="1002">
        <f t="shared" si="7"/>
        <v>199500</v>
      </c>
      <c r="O78" s="1447">
        <f t="shared" si="8"/>
        <v>200000</v>
      </c>
    </row>
    <row r="79" spans="1:17" s="1005" customFormat="1" ht="23.25">
      <c r="A79" s="902"/>
      <c r="B79" s="1000" t="s">
        <v>400</v>
      </c>
      <c r="C79" s="1001" t="s">
        <v>395</v>
      </c>
      <c r="D79" s="905">
        <v>2</v>
      </c>
      <c r="E79" s="906" t="s">
        <v>147</v>
      </c>
      <c r="F79" s="907">
        <v>10000</v>
      </c>
      <c r="G79" s="907">
        <f t="shared" si="6"/>
        <v>1500</v>
      </c>
      <c r="H79" s="908">
        <f t="shared" ref="H79:H138" si="9">ROUND(F79*D79,2)</f>
        <v>20000</v>
      </c>
      <c r="I79" s="908">
        <f t="shared" ref="I79:I138" si="10">ROUND(G79*D79,2)</f>
        <v>3000</v>
      </c>
      <c r="J79" s="908">
        <f t="shared" ref="J79:J138" si="11">ROUND(SUM(H79:I79),2)</f>
        <v>23000</v>
      </c>
      <c r="K79" s="1413"/>
      <c r="L79" s="942"/>
      <c r="M79" s="1002">
        <v>10200</v>
      </c>
      <c r="N79" s="1002">
        <f t="shared" si="7"/>
        <v>9690</v>
      </c>
      <c r="O79" s="1447">
        <f t="shared" si="8"/>
        <v>10000</v>
      </c>
    </row>
    <row r="80" spans="1:17" s="1005" customFormat="1" ht="23.25">
      <c r="A80" s="902"/>
      <c r="B80" s="1000" t="s">
        <v>401</v>
      </c>
      <c r="C80" s="1001" t="s">
        <v>402</v>
      </c>
      <c r="D80" s="905">
        <v>1</v>
      </c>
      <c r="E80" s="906" t="s">
        <v>147</v>
      </c>
      <c r="F80" s="907">
        <v>120000</v>
      </c>
      <c r="G80" s="907">
        <f t="shared" si="6"/>
        <v>18000</v>
      </c>
      <c r="H80" s="908">
        <f t="shared" si="9"/>
        <v>120000</v>
      </c>
      <c r="I80" s="908">
        <f t="shared" si="10"/>
        <v>18000</v>
      </c>
      <c r="J80" s="908">
        <f t="shared" si="11"/>
        <v>138000</v>
      </c>
      <c r="K80" s="1413"/>
      <c r="L80" s="942" t="s">
        <v>529</v>
      </c>
      <c r="M80" s="1002">
        <v>72000</v>
      </c>
      <c r="N80" s="1002">
        <f t="shared" si="7"/>
        <v>68400</v>
      </c>
      <c r="O80" s="1447">
        <f t="shared" si="8"/>
        <v>68000</v>
      </c>
      <c r="P80" s="907">
        <v>120000</v>
      </c>
      <c r="Q80" s="1003">
        <f>SUM(P80)*0.95</f>
        <v>114000</v>
      </c>
    </row>
    <row r="81" spans="1:17" s="1005" customFormat="1" ht="23.25">
      <c r="A81" s="902"/>
      <c r="B81" s="1000" t="s">
        <v>403</v>
      </c>
      <c r="C81" s="1001" t="s">
        <v>404</v>
      </c>
      <c r="D81" s="905">
        <v>2</v>
      </c>
      <c r="E81" s="906" t="s">
        <v>147</v>
      </c>
      <c r="F81" s="907">
        <v>360000</v>
      </c>
      <c r="G81" s="907">
        <f t="shared" si="6"/>
        <v>54000</v>
      </c>
      <c r="H81" s="908">
        <f t="shared" si="9"/>
        <v>720000</v>
      </c>
      <c r="I81" s="908">
        <f t="shared" si="10"/>
        <v>108000</v>
      </c>
      <c r="J81" s="908">
        <f t="shared" si="11"/>
        <v>828000</v>
      </c>
      <c r="K81" s="1413"/>
      <c r="L81" s="942" t="s">
        <v>529</v>
      </c>
      <c r="M81" s="1002">
        <v>108000</v>
      </c>
      <c r="N81" s="1002">
        <f t="shared" si="7"/>
        <v>102600</v>
      </c>
      <c r="O81" s="1447">
        <f t="shared" si="8"/>
        <v>103000</v>
      </c>
      <c r="P81" s="907">
        <v>360000</v>
      </c>
      <c r="Q81" s="1003">
        <f t="shared" ref="Q81:Q92" si="12">SUM(P81)*0.95</f>
        <v>342000</v>
      </c>
    </row>
    <row r="82" spans="1:17" s="1005" customFormat="1" ht="23.25">
      <c r="A82" s="902"/>
      <c r="B82" s="1000" t="s">
        <v>405</v>
      </c>
      <c r="C82" s="1001" t="s">
        <v>406</v>
      </c>
      <c r="D82" s="905">
        <v>1</v>
      </c>
      <c r="E82" s="906" t="s">
        <v>147</v>
      </c>
      <c r="F82" s="907">
        <v>120000</v>
      </c>
      <c r="G82" s="907">
        <f t="shared" si="6"/>
        <v>18000</v>
      </c>
      <c r="H82" s="908">
        <f t="shared" si="9"/>
        <v>120000</v>
      </c>
      <c r="I82" s="908">
        <f t="shared" si="10"/>
        <v>18000</v>
      </c>
      <c r="J82" s="908">
        <f t="shared" si="11"/>
        <v>138000</v>
      </c>
      <c r="K82" s="1413"/>
      <c r="L82" s="942" t="s">
        <v>529</v>
      </c>
      <c r="M82" s="1002">
        <v>108000</v>
      </c>
      <c r="N82" s="1002">
        <f t="shared" si="7"/>
        <v>102600</v>
      </c>
      <c r="O82" s="1447">
        <f t="shared" si="8"/>
        <v>103000</v>
      </c>
      <c r="P82" s="907">
        <v>120000</v>
      </c>
      <c r="Q82" s="1003">
        <f t="shared" si="12"/>
        <v>114000</v>
      </c>
    </row>
    <row r="83" spans="1:17" s="1005" customFormat="1" ht="46.5">
      <c r="A83" s="902"/>
      <c r="B83" s="1000" t="s">
        <v>407</v>
      </c>
      <c r="C83" s="1001" t="s">
        <v>408</v>
      </c>
      <c r="D83" s="905">
        <v>1</v>
      </c>
      <c r="E83" s="906" t="s">
        <v>147</v>
      </c>
      <c r="F83" s="907">
        <v>57000</v>
      </c>
      <c r="G83" s="907">
        <f t="shared" si="6"/>
        <v>8550</v>
      </c>
      <c r="H83" s="908">
        <f t="shared" si="9"/>
        <v>57000</v>
      </c>
      <c r="I83" s="908">
        <f t="shared" si="10"/>
        <v>8550</v>
      </c>
      <c r="J83" s="908">
        <f t="shared" si="11"/>
        <v>65550</v>
      </c>
      <c r="K83" s="1413"/>
      <c r="L83" s="942" t="s">
        <v>529</v>
      </c>
      <c r="M83" s="1002">
        <v>60000</v>
      </c>
      <c r="N83" s="1002">
        <f t="shared" si="7"/>
        <v>57000</v>
      </c>
      <c r="O83" s="1447">
        <f t="shared" si="8"/>
        <v>57000</v>
      </c>
      <c r="P83" s="907">
        <v>57000</v>
      </c>
      <c r="Q83" s="1003">
        <f t="shared" si="12"/>
        <v>54150</v>
      </c>
    </row>
    <row r="84" spans="1:17" s="1005" customFormat="1" ht="23.25">
      <c r="A84" s="902"/>
      <c r="B84" s="1000" t="s">
        <v>409</v>
      </c>
      <c r="C84" s="1001" t="s">
        <v>410</v>
      </c>
      <c r="D84" s="905">
        <v>2</v>
      </c>
      <c r="E84" s="906" t="s">
        <v>147</v>
      </c>
      <c r="F84" s="907">
        <v>27000</v>
      </c>
      <c r="G84" s="907">
        <f t="shared" si="6"/>
        <v>4050</v>
      </c>
      <c r="H84" s="908">
        <f t="shared" si="9"/>
        <v>54000</v>
      </c>
      <c r="I84" s="908">
        <f t="shared" si="10"/>
        <v>8100</v>
      </c>
      <c r="J84" s="908">
        <f t="shared" si="11"/>
        <v>62100</v>
      </c>
      <c r="K84" s="1413"/>
      <c r="L84" s="942"/>
      <c r="M84" s="1002">
        <v>28800</v>
      </c>
      <c r="N84" s="1002">
        <f t="shared" si="7"/>
        <v>27360</v>
      </c>
      <c r="O84" s="1447">
        <f t="shared" si="8"/>
        <v>27000</v>
      </c>
      <c r="Q84" s="1003">
        <f t="shared" si="12"/>
        <v>0</v>
      </c>
    </row>
    <row r="85" spans="1:17" s="1005" customFormat="1" ht="23.25">
      <c r="A85" s="902"/>
      <c r="B85" s="1000" t="s">
        <v>411</v>
      </c>
      <c r="C85" s="1001" t="s">
        <v>412</v>
      </c>
      <c r="D85" s="905">
        <v>4</v>
      </c>
      <c r="E85" s="906" t="s">
        <v>147</v>
      </c>
      <c r="F85" s="907">
        <v>18000</v>
      </c>
      <c r="G85" s="907">
        <f t="shared" si="6"/>
        <v>2700</v>
      </c>
      <c r="H85" s="908">
        <f t="shared" si="9"/>
        <v>72000</v>
      </c>
      <c r="I85" s="908">
        <f t="shared" si="10"/>
        <v>10800</v>
      </c>
      <c r="J85" s="908">
        <f t="shared" si="11"/>
        <v>82800</v>
      </c>
      <c r="K85" s="1413"/>
      <c r="L85" s="942"/>
      <c r="M85" s="1002">
        <v>19200</v>
      </c>
      <c r="N85" s="1002">
        <f t="shared" si="7"/>
        <v>18240</v>
      </c>
      <c r="O85" s="1447">
        <f t="shared" si="8"/>
        <v>18000</v>
      </c>
      <c r="Q85" s="1003">
        <f t="shared" si="12"/>
        <v>0</v>
      </c>
    </row>
    <row r="86" spans="1:17" s="1005" customFormat="1" ht="23.25">
      <c r="A86" s="902"/>
      <c r="B86" s="1000" t="s">
        <v>413</v>
      </c>
      <c r="C86" s="1001" t="s">
        <v>395</v>
      </c>
      <c r="D86" s="905">
        <v>2</v>
      </c>
      <c r="E86" s="906" t="s">
        <v>147</v>
      </c>
      <c r="F86" s="907">
        <v>10000</v>
      </c>
      <c r="G86" s="907">
        <f t="shared" si="6"/>
        <v>1500</v>
      </c>
      <c r="H86" s="908">
        <f t="shared" si="9"/>
        <v>20000</v>
      </c>
      <c r="I86" s="908">
        <f t="shared" si="10"/>
        <v>3000</v>
      </c>
      <c r="J86" s="908">
        <f t="shared" si="11"/>
        <v>23000</v>
      </c>
      <c r="K86" s="1413"/>
      <c r="L86" s="942"/>
      <c r="M86" s="1002">
        <v>10200</v>
      </c>
      <c r="N86" s="1002">
        <f t="shared" si="7"/>
        <v>9690</v>
      </c>
      <c r="O86" s="1447">
        <f t="shared" si="8"/>
        <v>10000</v>
      </c>
      <c r="Q86" s="1003">
        <f t="shared" si="12"/>
        <v>0</v>
      </c>
    </row>
    <row r="87" spans="1:17" s="1005" customFormat="1" ht="23.25">
      <c r="A87" s="902"/>
      <c r="B87" s="1000" t="s">
        <v>414</v>
      </c>
      <c r="C87" s="1001" t="s">
        <v>415</v>
      </c>
      <c r="D87" s="905">
        <v>1</v>
      </c>
      <c r="E87" s="906" t="s">
        <v>147</v>
      </c>
      <c r="F87" s="907">
        <v>91000</v>
      </c>
      <c r="G87" s="907">
        <f t="shared" si="6"/>
        <v>13650</v>
      </c>
      <c r="H87" s="908">
        <f t="shared" si="9"/>
        <v>91000</v>
      </c>
      <c r="I87" s="908">
        <f t="shared" si="10"/>
        <v>13650</v>
      </c>
      <c r="J87" s="908">
        <f t="shared" si="11"/>
        <v>104650</v>
      </c>
      <c r="K87" s="1413"/>
      <c r="L87" s="942"/>
      <c r="M87" s="1002">
        <v>96000</v>
      </c>
      <c r="N87" s="1002">
        <f t="shared" si="7"/>
        <v>91200</v>
      </c>
      <c r="O87" s="1447">
        <f t="shared" si="8"/>
        <v>91000</v>
      </c>
      <c r="Q87" s="1003">
        <f t="shared" si="12"/>
        <v>0</v>
      </c>
    </row>
    <row r="88" spans="1:17" s="1005" customFormat="1" ht="23.25">
      <c r="A88" s="902"/>
      <c r="B88" s="1000" t="s">
        <v>416</v>
      </c>
      <c r="C88" s="1445" t="s">
        <v>417</v>
      </c>
      <c r="D88" s="905">
        <v>1</v>
      </c>
      <c r="E88" s="906" t="s">
        <v>147</v>
      </c>
      <c r="F88" s="907">
        <v>46000</v>
      </c>
      <c r="G88" s="907">
        <f t="shared" si="6"/>
        <v>6900</v>
      </c>
      <c r="H88" s="908">
        <f t="shared" si="9"/>
        <v>46000</v>
      </c>
      <c r="I88" s="908">
        <f t="shared" si="10"/>
        <v>6900</v>
      </c>
      <c r="J88" s="908">
        <f t="shared" si="11"/>
        <v>52900</v>
      </c>
      <c r="K88" s="1413"/>
      <c r="L88" s="942"/>
      <c r="M88" s="1002">
        <v>48000</v>
      </c>
      <c r="N88" s="1002">
        <f t="shared" si="7"/>
        <v>45600</v>
      </c>
      <c r="O88" s="1447">
        <f t="shared" si="8"/>
        <v>46000</v>
      </c>
      <c r="Q88" s="1003">
        <f t="shared" si="12"/>
        <v>0</v>
      </c>
    </row>
    <row r="89" spans="1:17" s="1005" customFormat="1" ht="46.5">
      <c r="A89" s="902"/>
      <c r="B89" s="1000" t="s">
        <v>418</v>
      </c>
      <c r="C89" s="1001" t="s">
        <v>419</v>
      </c>
      <c r="D89" s="905">
        <v>1</v>
      </c>
      <c r="E89" s="906" t="s">
        <v>147</v>
      </c>
      <c r="F89" s="907">
        <v>51000</v>
      </c>
      <c r="G89" s="907">
        <f t="shared" si="6"/>
        <v>7650</v>
      </c>
      <c r="H89" s="908">
        <f t="shared" si="9"/>
        <v>51000</v>
      </c>
      <c r="I89" s="908">
        <f t="shared" si="10"/>
        <v>7650</v>
      </c>
      <c r="J89" s="908">
        <f t="shared" si="11"/>
        <v>58650</v>
      </c>
      <c r="K89" s="1413"/>
      <c r="L89" s="942"/>
      <c r="M89" s="1002">
        <v>54000</v>
      </c>
      <c r="N89" s="1002">
        <f t="shared" si="7"/>
        <v>51300</v>
      </c>
      <c r="O89" s="1447">
        <f t="shared" si="8"/>
        <v>51000</v>
      </c>
      <c r="Q89" s="1003">
        <f t="shared" si="12"/>
        <v>0</v>
      </c>
    </row>
    <row r="90" spans="1:17" s="1005" customFormat="1" ht="23.25">
      <c r="A90" s="902"/>
      <c r="B90" s="1000" t="s">
        <v>420</v>
      </c>
      <c r="C90" s="1001" t="s">
        <v>421</v>
      </c>
      <c r="D90" s="905">
        <v>1</v>
      </c>
      <c r="E90" s="906" t="s">
        <v>147</v>
      </c>
      <c r="F90" s="907">
        <v>74000</v>
      </c>
      <c r="G90" s="907">
        <f t="shared" si="6"/>
        <v>11100</v>
      </c>
      <c r="H90" s="908">
        <f t="shared" si="9"/>
        <v>74000</v>
      </c>
      <c r="I90" s="908">
        <f t="shared" si="10"/>
        <v>11100</v>
      </c>
      <c r="J90" s="908">
        <f t="shared" si="11"/>
        <v>85100</v>
      </c>
      <c r="K90" s="1413"/>
      <c r="L90" s="942"/>
      <c r="M90" s="1002">
        <v>78000</v>
      </c>
      <c r="N90" s="1002">
        <f t="shared" si="7"/>
        <v>74100</v>
      </c>
      <c r="O90" s="1447">
        <f t="shared" si="8"/>
        <v>74000</v>
      </c>
      <c r="Q90" s="1003">
        <f t="shared" si="12"/>
        <v>0</v>
      </c>
    </row>
    <row r="91" spans="1:17" ht="24" customHeight="1">
      <c r="A91" s="1448"/>
      <c r="B91" s="1638" t="s">
        <v>422</v>
      </c>
      <c r="C91" s="1639"/>
      <c r="D91" s="1414"/>
      <c r="E91" s="1091"/>
      <c r="F91" s="1415">
        <v>0</v>
      </c>
      <c r="G91" s="1411"/>
      <c r="H91" s="908"/>
      <c r="I91" s="908"/>
      <c r="J91" s="908"/>
      <c r="K91" s="1408"/>
      <c r="N91" s="1002">
        <f t="shared" si="7"/>
        <v>0</v>
      </c>
      <c r="O91" s="1447">
        <f t="shared" si="8"/>
        <v>0</v>
      </c>
      <c r="Q91" s="1003">
        <f t="shared" si="12"/>
        <v>0</v>
      </c>
    </row>
    <row r="92" spans="1:17" s="1005" customFormat="1" ht="23.25">
      <c r="A92" s="902"/>
      <c r="B92" s="1000" t="s">
        <v>423</v>
      </c>
      <c r="C92" s="1001" t="s">
        <v>424</v>
      </c>
      <c r="D92" s="905">
        <v>1</v>
      </c>
      <c r="E92" s="906" t="s">
        <v>147</v>
      </c>
      <c r="F92" s="907">
        <v>286000</v>
      </c>
      <c r="G92" s="907">
        <f t="shared" si="6"/>
        <v>42900</v>
      </c>
      <c r="H92" s="908">
        <f t="shared" si="9"/>
        <v>286000</v>
      </c>
      <c r="I92" s="908">
        <f t="shared" si="10"/>
        <v>42900</v>
      </c>
      <c r="J92" s="908">
        <f t="shared" si="11"/>
        <v>328900</v>
      </c>
      <c r="K92" s="1413"/>
      <c r="L92" s="942" t="s">
        <v>529</v>
      </c>
      <c r="M92" s="1002">
        <v>48000</v>
      </c>
      <c r="N92" s="1002">
        <f t="shared" si="7"/>
        <v>45600</v>
      </c>
      <c r="O92" s="1447">
        <f t="shared" si="8"/>
        <v>46000</v>
      </c>
      <c r="P92" s="907">
        <v>286000</v>
      </c>
      <c r="Q92" s="1003">
        <f t="shared" si="12"/>
        <v>271700</v>
      </c>
    </row>
    <row r="93" spans="1:17" s="1005" customFormat="1" ht="23.25">
      <c r="A93" s="902"/>
      <c r="B93" s="1000" t="s">
        <v>425</v>
      </c>
      <c r="C93" s="1001" t="s">
        <v>426</v>
      </c>
      <c r="D93" s="905">
        <v>2</v>
      </c>
      <c r="E93" s="906" t="s">
        <v>147</v>
      </c>
      <c r="F93" s="907">
        <v>19000</v>
      </c>
      <c r="G93" s="907">
        <f t="shared" si="6"/>
        <v>2850</v>
      </c>
      <c r="H93" s="908">
        <f t="shared" si="9"/>
        <v>38000</v>
      </c>
      <c r="I93" s="908">
        <f t="shared" si="10"/>
        <v>5700</v>
      </c>
      <c r="J93" s="908">
        <f t="shared" si="11"/>
        <v>43700</v>
      </c>
      <c r="K93" s="1413"/>
      <c r="L93" s="942"/>
      <c r="M93" s="1002">
        <v>19800</v>
      </c>
      <c r="N93" s="1002">
        <f t="shared" si="7"/>
        <v>18810</v>
      </c>
      <c r="O93" s="1447">
        <f t="shared" si="8"/>
        <v>19000</v>
      </c>
    </row>
    <row r="94" spans="1:17" s="1005" customFormat="1" ht="23.25">
      <c r="A94" s="902"/>
      <c r="B94" s="1000" t="s">
        <v>427</v>
      </c>
      <c r="C94" s="1001" t="s">
        <v>426</v>
      </c>
      <c r="D94" s="905">
        <v>1</v>
      </c>
      <c r="E94" s="906" t="s">
        <v>147</v>
      </c>
      <c r="F94" s="907">
        <v>23000</v>
      </c>
      <c r="G94" s="907">
        <f t="shared" si="6"/>
        <v>3450</v>
      </c>
      <c r="H94" s="908">
        <f t="shared" si="9"/>
        <v>23000</v>
      </c>
      <c r="I94" s="908">
        <f t="shared" si="10"/>
        <v>3450</v>
      </c>
      <c r="J94" s="908">
        <f t="shared" si="11"/>
        <v>26450</v>
      </c>
      <c r="K94" s="1413"/>
      <c r="L94" s="942"/>
      <c r="M94" s="1002">
        <v>24000</v>
      </c>
      <c r="N94" s="1002">
        <f t="shared" si="7"/>
        <v>22800</v>
      </c>
      <c r="O94" s="1447">
        <f t="shared" si="8"/>
        <v>23000</v>
      </c>
    </row>
    <row r="95" spans="1:17" s="1005" customFormat="1" ht="23.25">
      <c r="A95" s="902"/>
      <c r="B95" s="1000" t="s">
        <v>428</v>
      </c>
      <c r="C95" s="1001" t="s">
        <v>426</v>
      </c>
      <c r="D95" s="905">
        <v>1</v>
      </c>
      <c r="E95" s="906" t="s">
        <v>147</v>
      </c>
      <c r="F95" s="907">
        <v>14000</v>
      </c>
      <c r="G95" s="907">
        <f t="shared" si="6"/>
        <v>2100</v>
      </c>
      <c r="H95" s="908">
        <f t="shared" si="9"/>
        <v>14000</v>
      </c>
      <c r="I95" s="908">
        <f t="shared" si="10"/>
        <v>2100</v>
      </c>
      <c r="J95" s="908">
        <f t="shared" si="11"/>
        <v>16100</v>
      </c>
      <c r="K95" s="1413"/>
      <c r="L95" s="942"/>
      <c r="M95" s="1002">
        <v>14400</v>
      </c>
      <c r="N95" s="1002">
        <f t="shared" si="7"/>
        <v>13680</v>
      </c>
      <c r="O95" s="1447">
        <f t="shared" si="8"/>
        <v>14000</v>
      </c>
    </row>
    <row r="96" spans="1:17" ht="24" customHeight="1">
      <c r="A96" s="1444" t="s">
        <v>429</v>
      </c>
      <c r="B96" s="1634" t="s">
        <v>430</v>
      </c>
      <c r="C96" s="1635"/>
      <c r="D96" s="1409"/>
      <c r="E96" s="1410"/>
      <c r="F96" s="1411"/>
      <c r="G96" s="1411"/>
      <c r="H96" s="908"/>
      <c r="I96" s="908"/>
      <c r="J96" s="908"/>
      <c r="K96" s="1408"/>
    </row>
    <row r="97" spans="1:14" s="1005" customFormat="1" ht="23.25">
      <c r="A97" s="902"/>
      <c r="B97" s="1000" t="s">
        <v>125</v>
      </c>
      <c r="C97" s="1001" t="s">
        <v>431</v>
      </c>
      <c r="D97" s="905">
        <v>14</v>
      </c>
      <c r="E97" s="906" t="s">
        <v>147</v>
      </c>
      <c r="F97" s="907">
        <v>7260</v>
      </c>
      <c r="G97" s="907">
        <v>450</v>
      </c>
      <c r="H97" s="908">
        <f t="shared" si="9"/>
        <v>101640</v>
      </c>
      <c r="I97" s="908">
        <f t="shared" si="10"/>
        <v>6300</v>
      </c>
      <c r="J97" s="908">
        <f t="shared" si="11"/>
        <v>107940</v>
      </c>
      <c r="K97" s="1413"/>
      <c r="L97" s="942"/>
      <c r="M97" s="1002"/>
      <c r="N97" s="1002"/>
    </row>
    <row r="98" spans="1:14" s="1005" customFormat="1" ht="23.25">
      <c r="A98" s="902"/>
      <c r="B98" s="1000"/>
      <c r="C98" s="1001" t="s">
        <v>432</v>
      </c>
      <c r="D98" s="905">
        <f>D97</f>
        <v>14</v>
      </c>
      <c r="E98" s="906" t="s">
        <v>147</v>
      </c>
      <c r="F98" s="907">
        <v>350</v>
      </c>
      <c r="G98" s="907">
        <v>0</v>
      </c>
      <c r="H98" s="908">
        <f t="shared" si="9"/>
        <v>4900</v>
      </c>
      <c r="I98" s="908">
        <f t="shared" si="10"/>
        <v>0</v>
      </c>
      <c r="J98" s="908">
        <f t="shared" si="11"/>
        <v>4900</v>
      </c>
      <c r="K98" s="1413"/>
      <c r="L98" s="942"/>
      <c r="M98" s="1002"/>
      <c r="N98" s="1002"/>
    </row>
    <row r="99" spans="1:14" s="1005" customFormat="1" ht="23.25">
      <c r="A99" s="902"/>
      <c r="B99" s="1000"/>
      <c r="C99" s="1001" t="s">
        <v>433</v>
      </c>
      <c r="D99" s="905">
        <f>D97</f>
        <v>14</v>
      </c>
      <c r="E99" s="906" t="s">
        <v>147</v>
      </c>
      <c r="F99" s="907">
        <v>490</v>
      </c>
      <c r="G99" s="907">
        <v>0</v>
      </c>
      <c r="H99" s="908">
        <f t="shared" si="9"/>
        <v>6860</v>
      </c>
      <c r="I99" s="908">
        <f t="shared" si="10"/>
        <v>0</v>
      </c>
      <c r="J99" s="908">
        <f t="shared" si="11"/>
        <v>6860</v>
      </c>
      <c r="K99" s="1413"/>
      <c r="L99" s="942"/>
      <c r="M99" s="1002"/>
      <c r="N99" s="1002"/>
    </row>
    <row r="100" spans="1:14" s="1005" customFormat="1" ht="23.25">
      <c r="A100" s="902"/>
      <c r="B100" s="1000" t="s">
        <v>125</v>
      </c>
      <c r="C100" s="1001" t="s">
        <v>434</v>
      </c>
      <c r="D100" s="905">
        <v>4</v>
      </c>
      <c r="E100" s="906" t="s">
        <v>147</v>
      </c>
      <c r="F100" s="907">
        <v>4530</v>
      </c>
      <c r="G100" s="907">
        <v>35</v>
      </c>
      <c r="H100" s="908">
        <f t="shared" si="9"/>
        <v>18120</v>
      </c>
      <c r="I100" s="908">
        <f t="shared" si="10"/>
        <v>140</v>
      </c>
      <c r="J100" s="908">
        <f t="shared" si="11"/>
        <v>18260</v>
      </c>
      <c r="K100" s="1413"/>
      <c r="L100" s="942"/>
      <c r="M100" s="1002"/>
      <c r="N100" s="1002"/>
    </row>
    <row r="101" spans="1:14" s="1005" customFormat="1" ht="23.25">
      <c r="A101" s="902"/>
      <c r="B101" s="1000"/>
      <c r="C101" s="1001" t="s">
        <v>435</v>
      </c>
      <c r="D101" s="905">
        <f>D100</f>
        <v>4</v>
      </c>
      <c r="E101" s="906" t="s">
        <v>147</v>
      </c>
      <c r="F101" s="907">
        <v>1155</v>
      </c>
      <c r="G101" s="907">
        <v>450</v>
      </c>
      <c r="H101" s="908">
        <f t="shared" si="9"/>
        <v>4620</v>
      </c>
      <c r="I101" s="908">
        <f t="shared" si="10"/>
        <v>1800</v>
      </c>
      <c r="J101" s="908">
        <f t="shared" si="11"/>
        <v>6420</v>
      </c>
      <c r="K101" s="1413"/>
      <c r="L101" s="942"/>
      <c r="M101" s="1002"/>
      <c r="N101" s="1002"/>
    </row>
    <row r="102" spans="1:14" s="1005" customFormat="1" ht="23.25">
      <c r="A102" s="902"/>
      <c r="B102" s="1000" t="s">
        <v>125</v>
      </c>
      <c r="C102" s="1001" t="s">
        <v>436</v>
      </c>
      <c r="D102" s="905">
        <v>2</v>
      </c>
      <c r="E102" s="906" t="s">
        <v>147</v>
      </c>
      <c r="F102" s="907">
        <v>4000</v>
      </c>
      <c r="G102" s="907">
        <v>170</v>
      </c>
      <c r="H102" s="908">
        <f t="shared" si="9"/>
        <v>8000</v>
      </c>
      <c r="I102" s="908">
        <f t="shared" si="10"/>
        <v>340</v>
      </c>
      <c r="J102" s="908">
        <f t="shared" si="11"/>
        <v>8340</v>
      </c>
      <c r="K102" s="1413"/>
      <c r="L102" s="942"/>
      <c r="M102" s="1002"/>
      <c r="N102" s="1002"/>
    </row>
    <row r="103" spans="1:14" s="1005" customFormat="1" ht="23.25">
      <c r="A103" s="902"/>
      <c r="B103" s="1000" t="s">
        <v>125</v>
      </c>
      <c r="C103" s="1001" t="s">
        <v>437</v>
      </c>
      <c r="D103" s="905">
        <v>12</v>
      </c>
      <c r="E103" s="906" t="s">
        <v>147</v>
      </c>
      <c r="F103" s="907">
        <v>3800</v>
      </c>
      <c r="G103" s="907">
        <v>450</v>
      </c>
      <c r="H103" s="908">
        <f t="shared" si="9"/>
        <v>45600</v>
      </c>
      <c r="I103" s="908">
        <f t="shared" si="10"/>
        <v>5400</v>
      </c>
      <c r="J103" s="908">
        <f t="shared" si="11"/>
        <v>51000</v>
      </c>
      <c r="K103" s="1413"/>
      <c r="L103" s="942"/>
      <c r="M103" s="1002"/>
      <c r="N103" s="1002"/>
    </row>
    <row r="104" spans="1:14" s="1005" customFormat="1" ht="23.25">
      <c r="A104" s="902"/>
      <c r="B104" s="1000"/>
      <c r="C104" s="1001" t="s">
        <v>438</v>
      </c>
      <c r="D104" s="905">
        <f>D103</f>
        <v>12</v>
      </c>
      <c r="E104" s="906" t="s">
        <v>147</v>
      </c>
      <c r="F104" s="907">
        <v>3910</v>
      </c>
      <c r="G104" s="907">
        <v>0</v>
      </c>
      <c r="H104" s="908">
        <f t="shared" si="9"/>
        <v>46920</v>
      </c>
      <c r="I104" s="908">
        <f t="shared" si="10"/>
        <v>0</v>
      </c>
      <c r="J104" s="908">
        <f t="shared" si="11"/>
        <v>46920</v>
      </c>
      <c r="K104" s="1413"/>
      <c r="L104" s="942"/>
      <c r="M104" s="1002"/>
      <c r="N104" s="1002"/>
    </row>
    <row r="105" spans="1:14" s="1005" customFormat="1" ht="23.25">
      <c r="A105" s="902"/>
      <c r="B105" s="1000"/>
      <c r="C105" s="1001" t="s">
        <v>439</v>
      </c>
      <c r="D105" s="905">
        <f>D103</f>
        <v>12</v>
      </c>
      <c r="E105" s="906" t="s">
        <v>147</v>
      </c>
      <c r="F105" s="907">
        <v>990</v>
      </c>
      <c r="G105" s="907">
        <v>0</v>
      </c>
      <c r="H105" s="908">
        <f t="shared" si="9"/>
        <v>11880</v>
      </c>
      <c r="I105" s="908">
        <f t="shared" si="10"/>
        <v>0</v>
      </c>
      <c r="J105" s="908">
        <f t="shared" si="11"/>
        <v>11880</v>
      </c>
      <c r="K105" s="1413"/>
      <c r="L105" s="942"/>
      <c r="M105" s="1002"/>
      <c r="N105" s="1002"/>
    </row>
    <row r="106" spans="1:14" s="1005" customFormat="1" ht="23.25">
      <c r="A106" s="902"/>
      <c r="B106" s="1000"/>
      <c r="C106" s="1001" t="s">
        <v>440</v>
      </c>
      <c r="D106" s="905">
        <f>D103</f>
        <v>12</v>
      </c>
      <c r="E106" s="906" t="s">
        <v>147</v>
      </c>
      <c r="F106" s="907">
        <v>950</v>
      </c>
      <c r="G106" s="907">
        <v>0</v>
      </c>
      <c r="H106" s="908">
        <f t="shared" si="9"/>
        <v>11400</v>
      </c>
      <c r="I106" s="908">
        <f t="shared" si="10"/>
        <v>0</v>
      </c>
      <c r="J106" s="908">
        <f t="shared" si="11"/>
        <v>11400</v>
      </c>
      <c r="K106" s="1413"/>
      <c r="L106" s="942"/>
      <c r="M106" s="1002"/>
      <c r="N106" s="1002"/>
    </row>
    <row r="107" spans="1:14" s="1005" customFormat="1" ht="23.25">
      <c r="A107" s="902"/>
      <c r="B107" s="1000"/>
      <c r="C107" s="1001" t="s">
        <v>441</v>
      </c>
      <c r="D107" s="905">
        <f>D103</f>
        <v>12</v>
      </c>
      <c r="E107" s="906" t="s">
        <v>147</v>
      </c>
      <c r="F107" s="907">
        <v>350</v>
      </c>
      <c r="G107" s="907">
        <v>0</v>
      </c>
      <c r="H107" s="908">
        <f t="shared" si="9"/>
        <v>4200</v>
      </c>
      <c r="I107" s="908">
        <f t="shared" si="10"/>
        <v>0</v>
      </c>
      <c r="J107" s="908">
        <f t="shared" si="11"/>
        <v>4200</v>
      </c>
      <c r="K107" s="1413"/>
      <c r="L107" s="942"/>
      <c r="M107" s="1002"/>
      <c r="N107" s="1002"/>
    </row>
    <row r="108" spans="1:14" s="1005" customFormat="1" ht="23.25">
      <c r="A108" s="902"/>
      <c r="B108" s="1000"/>
      <c r="C108" s="1001" t="s">
        <v>433</v>
      </c>
      <c r="D108" s="905">
        <f>D103</f>
        <v>12</v>
      </c>
      <c r="E108" s="906" t="s">
        <v>147</v>
      </c>
      <c r="F108" s="907">
        <v>490</v>
      </c>
      <c r="G108" s="907">
        <v>35</v>
      </c>
      <c r="H108" s="908">
        <f t="shared" si="9"/>
        <v>5880</v>
      </c>
      <c r="I108" s="908">
        <f t="shared" si="10"/>
        <v>420</v>
      </c>
      <c r="J108" s="908">
        <f t="shared" si="11"/>
        <v>6300</v>
      </c>
      <c r="K108" s="1413"/>
      <c r="L108" s="942"/>
      <c r="M108" s="1002"/>
      <c r="N108" s="1002"/>
    </row>
    <row r="109" spans="1:14" s="1005" customFormat="1" ht="23.25">
      <c r="A109" s="902"/>
      <c r="B109" s="1000" t="s">
        <v>125</v>
      </c>
      <c r="C109" s="1001" t="s">
        <v>442</v>
      </c>
      <c r="D109" s="905">
        <v>6</v>
      </c>
      <c r="E109" s="906" t="s">
        <v>147</v>
      </c>
      <c r="F109" s="907">
        <v>12000</v>
      </c>
      <c r="G109" s="907">
        <v>450</v>
      </c>
      <c r="H109" s="908">
        <f t="shared" si="9"/>
        <v>72000</v>
      </c>
      <c r="I109" s="908">
        <f t="shared" si="10"/>
        <v>2700</v>
      </c>
      <c r="J109" s="908">
        <f t="shared" si="11"/>
        <v>74700</v>
      </c>
      <c r="K109" s="1413"/>
      <c r="L109" s="942"/>
      <c r="M109" s="1002"/>
      <c r="N109" s="1002"/>
    </row>
    <row r="110" spans="1:14" s="1005" customFormat="1" ht="23.25">
      <c r="A110" s="902"/>
      <c r="B110" s="1000"/>
      <c r="C110" s="1001" t="s">
        <v>438</v>
      </c>
      <c r="D110" s="905">
        <f>D109</f>
        <v>6</v>
      </c>
      <c r="E110" s="906" t="s">
        <v>147</v>
      </c>
      <c r="F110" s="907">
        <v>3910</v>
      </c>
      <c r="G110" s="907">
        <v>0</v>
      </c>
      <c r="H110" s="908">
        <f t="shared" si="9"/>
        <v>23460</v>
      </c>
      <c r="I110" s="908">
        <f t="shared" si="10"/>
        <v>0</v>
      </c>
      <c r="J110" s="908">
        <f t="shared" si="11"/>
        <v>23460</v>
      </c>
      <c r="K110" s="1413"/>
      <c r="L110" s="942"/>
      <c r="M110" s="1002"/>
      <c r="N110" s="1002"/>
    </row>
    <row r="111" spans="1:14" s="1005" customFormat="1" ht="23.25">
      <c r="A111" s="902"/>
      <c r="B111" s="1000"/>
      <c r="C111" s="1001" t="s">
        <v>443</v>
      </c>
      <c r="D111" s="905">
        <f>D109</f>
        <v>6</v>
      </c>
      <c r="E111" s="906" t="s">
        <v>147</v>
      </c>
      <c r="F111" s="907">
        <v>990</v>
      </c>
      <c r="G111" s="907">
        <v>0</v>
      </c>
      <c r="H111" s="908">
        <f t="shared" si="9"/>
        <v>5940</v>
      </c>
      <c r="I111" s="908">
        <f t="shared" si="10"/>
        <v>0</v>
      </c>
      <c r="J111" s="908">
        <f t="shared" si="11"/>
        <v>5940</v>
      </c>
      <c r="K111" s="1413"/>
      <c r="L111" s="942"/>
      <c r="M111" s="1002"/>
      <c r="N111" s="1002"/>
    </row>
    <row r="112" spans="1:14" s="1005" customFormat="1" ht="23.25">
      <c r="A112" s="902"/>
      <c r="B112" s="1000"/>
      <c r="C112" s="1001" t="s">
        <v>444</v>
      </c>
      <c r="D112" s="905">
        <f>D109</f>
        <v>6</v>
      </c>
      <c r="E112" s="906" t="s">
        <v>147</v>
      </c>
      <c r="F112" s="907">
        <v>950</v>
      </c>
      <c r="G112" s="907">
        <v>0</v>
      </c>
      <c r="H112" s="908">
        <f t="shared" si="9"/>
        <v>5700</v>
      </c>
      <c r="I112" s="908">
        <f t="shared" si="10"/>
        <v>0</v>
      </c>
      <c r="J112" s="908">
        <f t="shared" si="11"/>
        <v>5700</v>
      </c>
      <c r="K112" s="1413"/>
      <c r="L112" s="942"/>
      <c r="M112" s="1002"/>
      <c r="N112" s="1002"/>
    </row>
    <row r="113" spans="1:14" s="1005" customFormat="1" ht="23.25">
      <c r="A113" s="902"/>
      <c r="B113" s="1000"/>
      <c r="C113" s="1001" t="s">
        <v>441</v>
      </c>
      <c r="D113" s="905">
        <f>D109</f>
        <v>6</v>
      </c>
      <c r="E113" s="906" t="s">
        <v>147</v>
      </c>
      <c r="F113" s="907">
        <v>350</v>
      </c>
      <c r="G113" s="907">
        <v>0</v>
      </c>
      <c r="H113" s="908">
        <f t="shared" si="9"/>
        <v>2100</v>
      </c>
      <c r="I113" s="908">
        <f t="shared" si="10"/>
        <v>0</v>
      </c>
      <c r="J113" s="908">
        <f t="shared" si="11"/>
        <v>2100</v>
      </c>
      <c r="K113" s="1413"/>
      <c r="L113" s="942"/>
      <c r="M113" s="1002"/>
      <c r="N113" s="1002"/>
    </row>
    <row r="114" spans="1:14" s="1005" customFormat="1" ht="23.25">
      <c r="A114" s="902"/>
      <c r="B114" s="1000"/>
      <c r="C114" s="1001" t="s">
        <v>433</v>
      </c>
      <c r="D114" s="905">
        <f>D109</f>
        <v>6</v>
      </c>
      <c r="E114" s="906" t="s">
        <v>147</v>
      </c>
      <c r="F114" s="907">
        <v>490</v>
      </c>
      <c r="G114" s="907">
        <v>35</v>
      </c>
      <c r="H114" s="908">
        <f t="shared" si="9"/>
        <v>2940</v>
      </c>
      <c r="I114" s="908">
        <f t="shared" si="10"/>
        <v>210</v>
      </c>
      <c r="J114" s="908">
        <f t="shared" si="11"/>
        <v>3150</v>
      </c>
      <c r="K114" s="1413"/>
      <c r="L114" s="942"/>
      <c r="M114" s="1002"/>
      <c r="N114" s="1002"/>
    </row>
    <row r="115" spans="1:14" s="1005" customFormat="1" ht="23.25">
      <c r="A115" s="902"/>
      <c r="B115" s="1000" t="s">
        <v>125</v>
      </c>
      <c r="C115" s="1001" t="s">
        <v>445</v>
      </c>
      <c r="D115" s="905">
        <v>5</v>
      </c>
      <c r="E115" s="906" t="s">
        <v>147</v>
      </c>
      <c r="F115" s="907">
        <v>14950</v>
      </c>
      <c r="G115" s="907">
        <v>105</v>
      </c>
      <c r="H115" s="908">
        <f t="shared" si="9"/>
        <v>74750</v>
      </c>
      <c r="I115" s="908">
        <f t="shared" si="10"/>
        <v>525</v>
      </c>
      <c r="J115" s="908">
        <f t="shared" si="11"/>
        <v>75275</v>
      </c>
      <c r="K115" s="1413"/>
      <c r="L115" s="942"/>
      <c r="M115" s="1002"/>
      <c r="N115" s="1002"/>
    </row>
    <row r="116" spans="1:14" s="1005" customFormat="1" ht="23.25">
      <c r="A116" s="902"/>
      <c r="B116" s="1000" t="s">
        <v>125</v>
      </c>
      <c r="C116" s="1001" t="s">
        <v>446</v>
      </c>
      <c r="D116" s="905">
        <v>5</v>
      </c>
      <c r="E116" s="906" t="s">
        <v>147</v>
      </c>
      <c r="F116" s="907">
        <v>12980</v>
      </c>
      <c r="G116" s="907">
        <v>105</v>
      </c>
      <c r="H116" s="908">
        <f t="shared" si="9"/>
        <v>64900</v>
      </c>
      <c r="I116" s="908">
        <f t="shared" si="10"/>
        <v>525</v>
      </c>
      <c r="J116" s="908">
        <f t="shared" si="11"/>
        <v>65425</v>
      </c>
      <c r="K116" s="1413"/>
      <c r="L116" s="942"/>
      <c r="M116" s="1002"/>
      <c r="N116" s="1002"/>
    </row>
    <row r="117" spans="1:14" s="1005" customFormat="1" ht="23.25">
      <c r="A117" s="902"/>
      <c r="B117" s="1000" t="s">
        <v>125</v>
      </c>
      <c r="C117" s="1001" t="s">
        <v>447</v>
      </c>
      <c r="D117" s="905">
        <v>5</v>
      </c>
      <c r="E117" s="906" t="s">
        <v>147</v>
      </c>
      <c r="F117" s="907">
        <v>4970</v>
      </c>
      <c r="G117" s="907">
        <v>105</v>
      </c>
      <c r="H117" s="908">
        <f t="shared" si="9"/>
        <v>24850</v>
      </c>
      <c r="I117" s="908">
        <f t="shared" si="10"/>
        <v>525</v>
      </c>
      <c r="J117" s="908">
        <f t="shared" si="11"/>
        <v>25375</v>
      </c>
      <c r="K117" s="1413"/>
      <c r="L117" s="942"/>
      <c r="M117" s="1002"/>
      <c r="N117" s="1002"/>
    </row>
    <row r="118" spans="1:14" s="1005" customFormat="1" ht="23.25">
      <c r="A118" s="902"/>
      <c r="B118" s="1000" t="s">
        <v>125</v>
      </c>
      <c r="C118" s="1001" t="s">
        <v>448</v>
      </c>
      <c r="D118" s="905">
        <v>5</v>
      </c>
      <c r="E118" s="906" t="s">
        <v>147</v>
      </c>
      <c r="F118" s="907">
        <v>3190</v>
      </c>
      <c r="G118" s="907">
        <v>105</v>
      </c>
      <c r="H118" s="908">
        <f t="shared" si="9"/>
        <v>15950</v>
      </c>
      <c r="I118" s="908">
        <f t="shared" si="10"/>
        <v>525</v>
      </c>
      <c r="J118" s="908">
        <f t="shared" si="11"/>
        <v>16475</v>
      </c>
      <c r="K118" s="1413"/>
      <c r="L118" s="942"/>
      <c r="M118" s="1002"/>
      <c r="N118" s="1002"/>
    </row>
    <row r="119" spans="1:14" s="1005" customFormat="1" ht="23.25">
      <c r="A119" s="902"/>
      <c r="B119" s="1000" t="s">
        <v>125</v>
      </c>
      <c r="C119" s="1001" t="s">
        <v>449</v>
      </c>
      <c r="D119" s="905">
        <v>8</v>
      </c>
      <c r="E119" s="906" t="s">
        <v>147</v>
      </c>
      <c r="F119" s="907">
        <v>2980</v>
      </c>
      <c r="G119" s="907">
        <v>105</v>
      </c>
      <c r="H119" s="908">
        <f t="shared" si="9"/>
        <v>23840</v>
      </c>
      <c r="I119" s="908">
        <f t="shared" si="10"/>
        <v>840</v>
      </c>
      <c r="J119" s="908">
        <f t="shared" si="11"/>
        <v>24680</v>
      </c>
      <c r="K119" s="1413"/>
      <c r="L119" s="942"/>
      <c r="M119" s="1002"/>
      <c r="N119" s="1002"/>
    </row>
    <row r="120" spans="1:14" s="1005" customFormat="1" ht="23.25">
      <c r="A120" s="902"/>
      <c r="B120" s="1000" t="s">
        <v>125</v>
      </c>
      <c r="C120" s="1001" t="s">
        <v>450</v>
      </c>
      <c r="D120" s="905">
        <v>8</v>
      </c>
      <c r="E120" s="906" t="s">
        <v>147</v>
      </c>
      <c r="F120" s="907">
        <v>2450</v>
      </c>
      <c r="G120" s="907">
        <v>70</v>
      </c>
      <c r="H120" s="908">
        <f t="shared" si="9"/>
        <v>19600</v>
      </c>
      <c r="I120" s="908">
        <f t="shared" si="10"/>
        <v>560</v>
      </c>
      <c r="J120" s="908">
        <f t="shared" si="11"/>
        <v>20160</v>
      </c>
      <c r="K120" s="1413"/>
      <c r="L120" s="942"/>
      <c r="M120" s="1002"/>
      <c r="N120" s="1002"/>
    </row>
    <row r="121" spans="1:14" s="1005" customFormat="1" ht="23.25">
      <c r="A121" s="902"/>
      <c r="B121" s="1000" t="s">
        <v>125</v>
      </c>
      <c r="C121" s="1001" t="s">
        <v>451</v>
      </c>
      <c r="D121" s="905">
        <v>5</v>
      </c>
      <c r="E121" s="906" t="s">
        <v>147</v>
      </c>
      <c r="F121" s="907">
        <v>6450</v>
      </c>
      <c r="G121" s="907">
        <v>70</v>
      </c>
      <c r="H121" s="908">
        <f t="shared" si="9"/>
        <v>32250</v>
      </c>
      <c r="I121" s="908">
        <f t="shared" si="10"/>
        <v>350</v>
      </c>
      <c r="J121" s="908">
        <f t="shared" si="11"/>
        <v>32600</v>
      </c>
      <c r="K121" s="1413"/>
      <c r="L121" s="942"/>
      <c r="M121" s="1002"/>
      <c r="N121" s="1002"/>
    </row>
    <row r="122" spans="1:14" s="1005" customFormat="1" ht="23.25">
      <c r="A122" s="902"/>
      <c r="B122" s="1000" t="s">
        <v>125</v>
      </c>
      <c r="C122" s="1001" t="s">
        <v>452</v>
      </c>
      <c r="D122" s="905">
        <v>2</v>
      </c>
      <c r="E122" s="906" t="s">
        <v>147</v>
      </c>
      <c r="F122" s="907">
        <v>19210</v>
      </c>
      <c r="G122" s="907">
        <v>170</v>
      </c>
      <c r="H122" s="908">
        <f t="shared" si="9"/>
        <v>38420</v>
      </c>
      <c r="I122" s="908">
        <f t="shared" si="10"/>
        <v>340</v>
      </c>
      <c r="J122" s="908">
        <f t="shared" si="11"/>
        <v>38760</v>
      </c>
      <c r="K122" s="1413"/>
      <c r="L122" s="942"/>
      <c r="M122" s="1002"/>
      <c r="N122" s="1002"/>
    </row>
    <row r="123" spans="1:14" s="1005" customFormat="1" ht="23.25">
      <c r="A123" s="902"/>
      <c r="B123" s="1000"/>
      <c r="C123" s="1001" t="s">
        <v>433</v>
      </c>
      <c r="D123" s="905">
        <f>D122</f>
        <v>2</v>
      </c>
      <c r="E123" s="906" t="s">
        <v>147</v>
      </c>
      <c r="F123" s="907">
        <v>490</v>
      </c>
      <c r="G123" s="907">
        <v>35</v>
      </c>
      <c r="H123" s="908">
        <f t="shared" si="9"/>
        <v>980</v>
      </c>
      <c r="I123" s="908">
        <f t="shared" si="10"/>
        <v>70</v>
      </c>
      <c r="J123" s="908">
        <f t="shared" si="11"/>
        <v>1050</v>
      </c>
      <c r="K123" s="1413"/>
      <c r="L123" s="942"/>
      <c r="M123" s="1002"/>
      <c r="N123" s="1002"/>
    </row>
    <row r="124" spans="1:14" s="1005" customFormat="1" ht="23.25">
      <c r="A124" s="902"/>
      <c r="B124" s="1000" t="s">
        <v>125</v>
      </c>
      <c r="C124" s="1001" t="s">
        <v>453</v>
      </c>
      <c r="D124" s="905">
        <v>2</v>
      </c>
      <c r="E124" s="906" t="s">
        <v>147</v>
      </c>
      <c r="F124" s="907">
        <v>1150</v>
      </c>
      <c r="G124" s="907">
        <v>70</v>
      </c>
      <c r="H124" s="908">
        <f t="shared" si="9"/>
        <v>2300</v>
      </c>
      <c r="I124" s="908">
        <f t="shared" si="10"/>
        <v>140</v>
      </c>
      <c r="J124" s="908">
        <f t="shared" si="11"/>
        <v>2440</v>
      </c>
      <c r="K124" s="1413"/>
      <c r="L124" s="942"/>
      <c r="M124" s="1002"/>
      <c r="N124" s="1002"/>
    </row>
    <row r="125" spans="1:14" s="1005" customFormat="1" ht="23.25">
      <c r="A125" s="902"/>
      <c r="B125" s="1000" t="s">
        <v>125</v>
      </c>
      <c r="C125" s="1001" t="s">
        <v>454</v>
      </c>
      <c r="D125" s="905">
        <v>14</v>
      </c>
      <c r="E125" s="906" t="s">
        <v>147</v>
      </c>
      <c r="F125" s="907">
        <v>575</v>
      </c>
      <c r="G125" s="907">
        <v>70</v>
      </c>
      <c r="H125" s="908">
        <f t="shared" si="9"/>
        <v>8050</v>
      </c>
      <c r="I125" s="908">
        <f t="shared" si="10"/>
        <v>980</v>
      </c>
      <c r="J125" s="908">
        <f t="shared" si="11"/>
        <v>9030</v>
      </c>
      <c r="K125" s="1413"/>
      <c r="L125" s="942"/>
      <c r="M125" s="1002"/>
      <c r="N125" s="1002"/>
    </row>
    <row r="126" spans="1:14" s="1005" customFormat="1" ht="23.25">
      <c r="A126" s="902"/>
      <c r="B126" s="1000"/>
      <c r="C126" s="1001" t="s">
        <v>433</v>
      </c>
      <c r="D126" s="905">
        <f>D125</f>
        <v>14</v>
      </c>
      <c r="E126" s="906" t="s">
        <v>147</v>
      </c>
      <c r="F126" s="907">
        <v>490</v>
      </c>
      <c r="G126" s="907">
        <v>35</v>
      </c>
      <c r="H126" s="908">
        <f t="shared" si="9"/>
        <v>6860</v>
      </c>
      <c r="I126" s="908">
        <f t="shared" si="10"/>
        <v>490</v>
      </c>
      <c r="J126" s="908">
        <f t="shared" si="11"/>
        <v>7350</v>
      </c>
      <c r="K126" s="1413"/>
      <c r="L126" s="942"/>
      <c r="M126" s="1002"/>
      <c r="N126" s="1002"/>
    </row>
    <row r="127" spans="1:14" s="1005" customFormat="1" ht="23.25">
      <c r="A127" s="902"/>
      <c r="B127" s="1000" t="s">
        <v>125</v>
      </c>
      <c r="C127" s="1001" t="s">
        <v>455</v>
      </c>
      <c r="D127" s="905">
        <v>6</v>
      </c>
      <c r="E127" s="906" t="s">
        <v>147</v>
      </c>
      <c r="F127" s="907">
        <v>660</v>
      </c>
      <c r="G127" s="907">
        <v>70</v>
      </c>
      <c r="H127" s="908">
        <f t="shared" si="9"/>
        <v>3960</v>
      </c>
      <c r="I127" s="908">
        <f t="shared" si="10"/>
        <v>420</v>
      </c>
      <c r="J127" s="908">
        <f t="shared" si="11"/>
        <v>4380</v>
      </c>
      <c r="K127" s="1413"/>
      <c r="L127" s="942"/>
      <c r="M127" s="1002"/>
      <c r="N127" s="1002"/>
    </row>
    <row r="128" spans="1:14" s="1005" customFormat="1" ht="23.25">
      <c r="A128" s="902"/>
      <c r="B128" s="1000" t="s">
        <v>125</v>
      </c>
      <c r="C128" s="1001" t="s">
        <v>456</v>
      </c>
      <c r="D128" s="905">
        <v>7</v>
      </c>
      <c r="E128" s="906" t="s">
        <v>147</v>
      </c>
      <c r="F128" s="907">
        <v>8025</v>
      </c>
      <c r="G128" s="907">
        <v>200</v>
      </c>
      <c r="H128" s="908">
        <f t="shared" si="9"/>
        <v>56175</v>
      </c>
      <c r="I128" s="908">
        <f t="shared" si="10"/>
        <v>1400</v>
      </c>
      <c r="J128" s="908">
        <f t="shared" si="11"/>
        <v>57575</v>
      </c>
      <c r="K128" s="1413"/>
      <c r="L128" s="942"/>
      <c r="M128" s="1002"/>
      <c r="N128" s="1002"/>
    </row>
    <row r="129" spans="1:14" s="1005" customFormat="1" ht="23.25">
      <c r="A129" s="902"/>
      <c r="B129" s="1000" t="s">
        <v>125</v>
      </c>
      <c r="C129" s="1001" t="s">
        <v>457</v>
      </c>
      <c r="D129" s="905">
        <v>9</v>
      </c>
      <c r="E129" s="906" t="s">
        <v>147</v>
      </c>
      <c r="F129" s="907">
        <v>4640</v>
      </c>
      <c r="G129" s="907">
        <v>70</v>
      </c>
      <c r="H129" s="908">
        <f t="shared" si="9"/>
        <v>41760</v>
      </c>
      <c r="I129" s="908">
        <f t="shared" si="10"/>
        <v>630</v>
      </c>
      <c r="J129" s="908">
        <f t="shared" si="11"/>
        <v>42390</v>
      </c>
      <c r="K129" s="1413"/>
      <c r="L129" s="942"/>
      <c r="M129" s="1002"/>
      <c r="N129" s="1002"/>
    </row>
    <row r="130" spans="1:14" s="1005" customFormat="1" ht="23.25">
      <c r="A130" s="902"/>
      <c r="B130" s="1000" t="s">
        <v>125</v>
      </c>
      <c r="C130" s="1001" t="s">
        <v>458</v>
      </c>
      <c r="D130" s="905">
        <v>6</v>
      </c>
      <c r="E130" s="906" t="s">
        <v>147</v>
      </c>
      <c r="F130" s="907">
        <v>860</v>
      </c>
      <c r="G130" s="907">
        <v>70</v>
      </c>
      <c r="H130" s="908">
        <f t="shared" si="9"/>
        <v>5160</v>
      </c>
      <c r="I130" s="908">
        <f t="shared" si="10"/>
        <v>420</v>
      </c>
      <c r="J130" s="908">
        <f t="shared" si="11"/>
        <v>5580</v>
      </c>
      <c r="K130" s="1413"/>
      <c r="L130" s="942"/>
      <c r="M130" s="1002"/>
      <c r="N130" s="1002"/>
    </row>
    <row r="131" spans="1:14" s="1005" customFormat="1" ht="23.25">
      <c r="A131" s="902"/>
      <c r="B131" s="1000" t="s">
        <v>125</v>
      </c>
      <c r="C131" s="1001" t="s">
        <v>459</v>
      </c>
      <c r="D131" s="905">
        <v>10</v>
      </c>
      <c r="E131" s="906" t="s">
        <v>147</v>
      </c>
      <c r="F131" s="907">
        <v>1230</v>
      </c>
      <c r="G131" s="907">
        <v>25</v>
      </c>
      <c r="H131" s="908">
        <f t="shared" si="9"/>
        <v>12300</v>
      </c>
      <c r="I131" s="908">
        <f t="shared" si="10"/>
        <v>250</v>
      </c>
      <c r="J131" s="908">
        <f t="shared" si="11"/>
        <v>12550</v>
      </c>
      <c r="K131" s="1413"/>
      <c r="L131" s="942"/>
      <c r="M131" s="1002"/>
      <c r="N131" s="1002"/>
    </row>
    <row r="132" spans="1:14" s="1005" customFormat="1" ht="23.25">
      <c r="A132" s="902"/>
      <c r="B132" s="1000" t="s">
        <v>125</v>
      </c>
      <c r="C132" s="1001" t="s">
        <v>460</v>
      </c>
      <c r="D132" s="905">
        <v>16</v>
      </c>
      <c r="E132" s="906" t="s">
        <v>147</v>
      </c>
      <c r="F132" s="907">
        <v>890</v>
      </c>
      <c r="G132" s="907">
        <v>75</v>
      </c>
      <c r="H132" s="908">
        <f t="shared" si="9"/>
        <v>14240</v>
      </c>
      <c r="I132" s="908">
        <f t="shared" si="10"/>
        <v>1200</v>
      </c>
      <c r="J132" s="908">
        <f t="shared" si="11"/>
        <v>15440</v>
      </c>
      <c r="K132" s="1413"/>
      <c r="L132" s="942"/>
      <c r="M132" s="1002"/>
      <c r="N132" s="1002"/>
    </row>
    <row r="133" spans="1:14" s="1005" customFormat="1" ht="23.25">
      <c r="A133" s="902"/>
      <c r="B133" s="1000" t="s">
        <v>125</v>
      </c>
      <c r="C133" s="1001" t="s">
        <v>461</v>
      </c>
      <c r="D133" s="905">
        <v>8.3000000000000007</v>
      </c>
      <c r="E133" s="906" t="s">
        <v>227</v>
      </c>
      <c r="F133" s="907">
        <v>5500</v>
      </c>
      <c r="G133" s="907">
        <v>2000</v>
      </c>
      <c r="H133" s="908">
        <f t="shared" si="9"/>
        <v>45650</v>
      </c>
      <c r="I133" s="908">
        <f t="shared" si="10"/>
        <v>16600</v>
      </c>
      <c r="J133" s="908">
        <f t="shared" si="11"/>
        <v>62250</v>
      </c>
      <c r="K133" s="1413"/>
      <c r="L133" s="942"/>
      <c r="M133" s="1002"/>
      <c r="N133" s="1002"/>
    </row>
    <row r="134" spans="1:14" s="1005" customFormat="1" ht="23.25">
      <c r="A134" s="902"/>
      <c r="B134" s="1000" t="s">
        <v>125</v>
      </c>
      <c r="C134" s="1001" t="s">
        <v>462</v>
      </c>
      <c r="D134" s="905">
        <v>8.3000000000000007</v>
      </c>
      <c r="E134" s="906" t="s">
        <v>227</v>
      </c>
      <c r="F134" s="907">
        <v>3028</v>
      </c>
      <c r="G134" s="907">
        <v>392</v>
      </c>
      <c r="H134" s="908">
        <f t="shared" si="9"/>
        <v>25132.400000000001</v>
      </c>
      <c r="I134" s="908">
        <f t="shared" si="10"/>
        <v>3253.6</v>
      </c>
      <c r="J134" s="908">
        <f t="shared" si="11"/>
        <v>28386</v>
      </c>
      <c r="K134" s="1413"/>
      <c r="L134" s="942"/>
      <c r="M134" s="1002"/>
      <c r="N134" s="1002"/>
    </row>
    <row r="135" spans="1:14" ht="24" customHeight="1">
      <c r="A135" s="1444" t="s">
        <v>463</v>
      </c>
      <c r="B135" s="1640" t="s">
        <v>464</v>
      </c>
      <c r="C135" s="1640"/>
      <c r="D135" s="1409"/>
      <c r="E135" s="1410"/>
      <c r="F135" s="1411"/>
      <c r="G135" s="1411"/>
      <c r="H135" s="908"/>
      <c r="I135" s="908"/>
      <c r="J135" s="908"/>
      <c r="K135" s="1408"/>
    </row>
    <row r="136" spans="1:14" s="1005" customFormat="1" ht="23.25">
      <c r="A136" s="902"/>
      <c r="B136" s="1000" t="s">
        <v>125</v>
      </c>
      <c r="C136" s="1001" t="s">
        <v>465</v>
      </c>
      <c r="D136" s="905">
        <v>1011.3</v>
      </c>
      <c r="E136" s="906" t="s">
        <v>227</v>
      </c>
      <c r="F136" s="907">
        <v>96</v>
      </c>
      <c r="G136" s="907">
        <v>28.8</v>
      </c>
      <c r="H136" s="908">
        <f t="shared" si="9"/>
        <v>97084.800000000003</v>
      </c>
      <c r="I136" s="908">
        <f t="shared" si="10"/>
        <v>29125.439999999999</v>
      </c>
      <c r="J136" s="908">
        <f t="shared" si="11"/>
        <v>126210.24000000001</v>
      </c>
      <c r="K136" s="1413"/>
      <c r="L136" s="942"/>
      <c r="M136" s="1002"/>
      <c r="N136" s="1002"/>
    </row>
    <row r="137" spans="1:14" s="1005" customFormat="1" ht="23.25">
      <c r="A137" s="902"/>
      <c r="B137" s="1000" t="s">
        <v>125</v>
      </c>
      <c r="C137" s="1001" t="s">
        <v>466</v>
      </c>
      <c r="D137" s="905">
        <v>257.39999999999998</v>
      </c>
      <c r="E137" s="906" t="s">
        <v>467</v>
      </c>
      <c r="F137" s="907">
        <v>2200</v>
      </c>
      <c r="G137" s="907">
        <v>350</v>
      </c>
      <c r="H137" s="908">
        <f t="shared" si="9"/>
        <v>566280</v>
      </c>
      <c r="I137" s="908">
        <f t="shared" si="10"/>
        <v>90090</v>
      </c>
      <c r="J137" s="908">
        <f t="shared" si="11"/>
        <v>656370</v>
      </c>
      <c r="K137" s="1413"/>
      <c r="L137" s="942"/>
      <c r="M137" s="1002"/>
      <c r="N137" s="1002"/>
    </row>
    <row r="138" spans="1:14" s="1005" customFormat="1" ht="23.25">
      <c r="A138" s="902"/>
      <c r="B138" s="1000" t="s">
        <v>125</v>
      </c>
      <c r="C138" s="1001" t="s">
        <v>468</v>
      </c>
      <c r="D138" s="905">
        <v>188</v>
      </c>
      <c r="E138" s="906" t="s">
        <v>147</v>
      </c>
      <c r="F138" s="907">
        <v>100</v>
      </c>
      <c r="G138" s="907">
        <v>0</v>
      </c>
      <c r="H138" s="908">
        <f t="shared" si="9"/>
        <v>18800</v>
      </c>
      <c r="I138" s="908">
        <f t="shared" si="10"/>
        <v>0</v>
      </c>
      <c r="J138" s="908">
        <f t="shared" si="11"/>
        <v>18800</v>
      </c>
      <c r="K138" s="1413"/>
      <c r="L138" s="942"/>
      <c r="M138" s="1002"/>
      <c r="N138" s="1002"/>
    </row>
    <row r="139" spans="1:14" s="1005" customFormat="1" ht="23.25">
      <c r="A139" s="902"/>
      <c r="B139" s="1000"/>
      <c r="C139" s="1001"/>
      <c r="D139" s="905"/>
      <c r="E139" s="906"/>
      <c r="F139" s="907"/>
      <c r="G139" s="907"/>
      <c r="H139" s="907"/>
      <c r="I139" s="907"/>
      <c r="J139" s="907"/>
      <c r="K139" s="1413"/>
      <c r="L139" s="942"/>
      <c r="M139" s="1002"/>
      <c r="N139" s="1002"/>
    </row>
    <row r="140" spans="1:14" ht="24" customHeight="1">
      <c r="A140" s="1449"/>
      <c r="B140" s="1450"/>
      <c r="C140" s="1451" t="str">
        <f>"รวมราคา"&amp;B12</f>
        <v>รวมราคางานสถาปัตยกรรม ชั้น 1</v>
      </c>
      <c r="D140" s="1416"/>
      <c r="E140" s="1417"/>
      <c r="F140" s="1418"/>
      <c r="G140" s="1418"/>
      <c r="H140" s="1418">
        <f>SUM(H13:H138)</f>
        <v>15586398.6</v>
      </c>
      <c r="I140" s="1418">
        <f>SUM(I13:I138)</f>
        <v>3362077.8600000008</v>
      </c>
      <c r="J140" s="1418">
        <f>SUM(J13:J138)</f>
        <v>18948476.459999997</v>
      </c>
      <c r="K140" s="1418"/>
      <c r="L140" s="1338"/>
    </row>
    <row r="141" spans="1:14" s="1443" customFormat="1" ht="24" customHeight="1">
      <c r="A141" s="1452">
        <v>3.2</v>
      </c>
      <c r="B141" s="1641" t="s">
        <v>469</v>
      </c>
      <c r="C141" s="1642"/>
      <c r="D141" s="1419"/>
      <c r="E141" s="1420"/>
      <c r="F141" s="1421"/>
      <c r="G141" s="1421"/>
      <c r="H141" s="1421"/>
      <c r="I141" s="1421"/>
      <c r="J141" s="1421"/>
      <c r="K141" s="1422"/>
      <c r="L141" s="1403"/>
      <c r="M141" s="1276"/>
      <c r="N141" s="1276"/>
    </row>
    <row r="142" spans="1:14" ht="24" customHeight="1">
      <c r="A142" s="1441" t="s">
        <v>470</v>
      </c>
      <c r="B142" s="1625" t="s">
        <v>292</v>
      </c>
      <c r="C142" s="1627"/>
      <c r="D142" s="1404"/>
      <c r="E142" s="1398"/>
      <c r="F142" s="1401"/>
      <c r="G142" s="1401"/>
      <c r="H142" s="1401"/>
      <c r="I142" s="1401"/>
      <c r="J142" s="1401"/>
      <c r="K142" s="1402"/>
    </row>
    <row r="143" spans="1:14" s="1005" customFormat="1" ht="46.5">
      <c r="A143" s="902"/>
      <c r="B143" s="1000" t="s">
        <v>293</v>
      </c>
      <c r="C143" s="1001" t="s">
        <v>294</v>
      </c>
      <c r="D143" s="905">
        <v>1344.7</v>
      </c>
      <c r="E143" s="906" t="s">
        <v>227</v>
      </c>
      <c r="F143" s="907">
        <v>1170</v>
      </c>
      <c r="G143" s="907">
        <v>150</v>
      </c>
      <c r="H143" s="908">
        <f>ROUND(F143*D143,2)</f>
        <v>1573299</v>
      </c>
      <c r="I143" s="908">
        <f t="shared" ref="I143" si="13">ROUND(G143*D143,2)</f>
        <v>201705</v>
      </c>
      <c r="J143" s="908">
        <f t="shared" ref="J143" si="14">ROUND(SUM(H143:I143),2)</f>
        <v>1775004</v>
      </c>
      <c r="K143" s="1413"/>
      <c r="L143" s="942"/>
      <c r="M143" s="1002"/>
      <c r="N143" s="1002"/>
    </row>
    <row r="144" spans="1:14" s="1005" customFormat="1" ht="46.5">
      <c r="A144" s="902"/>
      <c r="B144" s="1000" t="s">
        <v>307</v>
      </c>
      <c r="C144" s="1001" t="s">
        <v>308</v>
      </c>
      <c r="D144" s="905">
        <v>191.8</v>
      </c>
      <c r="E144" s="906" t="s">
        <v>227</v>
      </c>
      <c r="F144" s="907">
        <v>599</v>
      </c>
      <c r="G144" s="907">
        <v>150</v>
      </c>
      <c r="H144" s="908">
        <f t="shared" ref="H144:H206" si="15">ROUND(F144*D144,2)</f>
        <v>114888.2</v>
      </c>
      <c r="I144" s="908">
        <f t="shared" ref="I144:I206" si="16">ROUND(G144*D144,2)</f>
        <v>28770</v>
      </c>
      <c r="J144" s="908">
        <f t="shared" ref="J144:J206" si="17">ROUND(SUM(H144:I144),2)</f>
        <v>143658.20000000001</v>
      </c>
      <c r="K144" s="1413"/>
      <c r="L144" s="942"/>
      <c r="M144" s="1002"/>
      <c r="N144" s="1002"/>
    </row>
    <row r="145" spans="1:14" s="1005" customFormat="1" ht="23.25">
      <c r="A145" s="902"/>
      <c r="B145" s="1000" t="s">
        <v>471</v>
      </c>
      <c r="C145" s="1001" t="s">
        <v>472</v>
      </c>
      <c r="D145" s="905">
        <v>317.37</v>
      </c>
      <c r="E145" s="906" t="s">
        <v>227</v>
      </c>
      <c r="F145" s="907">
        <v>680</v>
      </c>
      <c r="G145" s="907">
        <v>60</v>
      </c>
      <c r="H145" s="908">
        <f t="shared" si="15"/>
        <v>215811.6</v>
      </c>
      <c r="I145" s="908">
        <f t="shared" si="16"/>
        <v>19042.2</v>
      </c>
      <c r="J145" s="908">
        <f t="shared" si="17"/>
        <v>234853.8</v>
      </c>
      <c r="K145" s="1413"/>
      <c r="L145" s="942"/>
      <c r="M145" s="1002"/>
      <c r="N145" s="1002"/>
    </row>
    <row r="146" spans="1:14" s="1005" customFormat="1" ht="23.25">
      <c r="A146" s="902"/>
      <c r="B146" s="1000" t="s">
        <v>125</v>
      </c>
      <c r="C146" s="1001" t="s">
        <v>313</v>
      </c>
      <c r="D146" s="905">
        <f>D144</f>
        <v>191.8</v>
      </c>
      <c r="E146" s="906" t="s">
        <v>227</v>
      </c>
      <c r="F146" s="907">
        <v>109</v>
      </c>
      <c r="G146" s="907">
        <v>64</v>
      </c>
      <c r="H146" s="908">
        <f t="shared" si="15"/>
        <v>20906.2</v>
      </c>
      <c r="I146" s="908">
        <f t="shared" si="16"/>
        <v>12275.2</v>
      </c>
      <c r="J146" s="908">
        <f t="shared" si="17"/>
        <v>33181.4</v>
      </c>
      <c r="K146" s="1413"/>
      <c r="L146" s="942"/>
      <c r="M146" s="1002"/>
      <c r="N146" s="1002"/>
    </row>
    <row r="147" spans="1:14" s="1005" customFormat="1" ht="23.25">
      <c r="A147" s="902"/>
      <c r="B147" s="1000" t="s">
        <v>125</v>
      </c>
      <c r="C147" s="1001" t="s">
        <v>314</v>
      </c>
      <c r="D147" s="905">
        <f>D143+D145</f>
        <v>1662.07</v>
      </c>
      <c r="E147" s="906" t="s">
        <v>227</v>
      </c>
      <c r="F147" s="907">
        <v>180</v>
      </c>
      <c r="G147" s="907">
        <v>80</v>
      </c>
      <c r="H147" s="908">
        <f t="shared" si="15"/>
        <v>299172.59999999998</v>
      </c>
      <c r="I147" s="908">
        <f t="shared" si="16"/>
        <v>132965.6</v>
      </c>
      <c r="J147" s="908">
        <f t="shared" si="17"/>
        <v>432138.2</v>
      </c>
      <c r="K147" s="1413"/>
      <c r="L147" s="942"/>
      <c r="M147" s="1002"/>
      <c r="N147" s="1002"/>
    </row>
    <row r="148" spans="1:14" s="1005" customFormat="1" ht="23.25">
      <c r="A148" s="902"/>
      <c r="B148" s="1000" t="s">
        <v>125</v>
      </c>
      <c r="C148" s="1001" t="s">
        <v>315</v>
      </c>
      <c r="D148" s="905">
        <v>1358.6</v>
      </c>
      <c r="E148" s="906" t="s">
        <v>253</v>
      </c>
      <c r="F148" s="907">
        <v>130</v>
      </c>
      <c r="G148" s="907">
        <v>40</v>
      </c>
      <c r="H148" s="908">
        <f t="shared" si="15"/>
        <v>176618</v>
      </c>
      <c r="I148" s="908">
        <f t="shared" si="16"/>
        <v>54344</v>
      </c>
      <c r="J148" s="908">
        <f t="shared" si="17"/>
        <v>230962</v>
      </c>
      <c r="K148" s="1413"/>
      <c r="L148" s="942"/>
      <c r="M148" s="1002"/>
      <c r="N148" s="1002"/>
    </row>
    <row r="149" spans="1:14" ht="24" customHeight="1">
      <c r="A149" s="1444" t="s">
        <v>473</v>
      </c>
      <c r="B149" s="1634" t="s">
        <v>318</v>
      </c>
      <c r="C149" s="1634"/>
      <c r="D149" s="1405"/>
      <c r="E149" s="1406"/>
      <c r="F149" s="1407"/>
      <c r="G149" s="1407"/>
      <c r="H149" s="908"/>
      <c r="I149" s="908"/>
      <c r="J149" s="908"/>
      <c r="K149" s="1408"/>
    </row>
    <row r="150" spans="1:14" s="1005" customFormat="1" ht="23.25">
      <c r="A150" s="902"/>
      <c r="B150" s="1000" t="s">
        <v>319</v>
      </c>
      <c r="C150" s="1001" t="s">
        <v>320</v>
      </c>
      <c r="D150" s="905">
        <v>622.5</v>
      </c>
      <c r="E150" s="906" t="s">
        <v>227</v>
      </c>
      <c r="F150" s="907">
        <v>250</v>
      </c>
      <c r="G150" s="907">
        <v>56</v>
      </c>
      <c r="H150" s="908">
        <f t="shared" si="15"/>
        <v>155625</v>
      </c>
      <c r="I150" s="908">
        <f t="shared" si="16"/>
        <v>34860</v>
      </c>
      <c r="J150" s="908">
        <f t="shared" si="17"/>
        <v>190485</v>
      </c>
      <c r="K150" s="1413"/>
      <c r="L150" s="942"/>
      <c r="M150" s="1002"/>
      <c r="N150" s="1002"/>
    </row>
    <row r="151" spans="1:14" s="1005" customFormat="1" ht="23.25">
      <c r="A151" s="902"/>
      <c r="B151" s="1000" t="s">
        <v>323</v>
      </c>
      <c r="C151" s="1001" t="s">
        <v>324</v>
      </c>
      <c r="D151" s="905">
        <v>12</v>
      </c>
      <c r="E151" s="906" t="s">
        <v>147</v>
      </c>
      <c r="F151" s="907">
        <v>16900</v>
      </c>
      <c r="G151" s="907">
        <v>850</v>
      </c>
      <c r="H151" s="908">
        <f t="shared" si="15"/>
        <v>202800</v>
      </c>
      <c r="I151" s="908">
        <f t="shared" si="16"/>
        <v>10200</v>
      </c>
      <c r="J151" s="908">
        <f t="shared" si="17"/>
        <v>213000</v>
      </c>
      <c r="K151" s="1413"/>
      <c r="L151" s="942"/>
      <c r="M151" s="1002"/>
      <c r="N151" s="1002"/>
    </row>
    <row r="152" spans="1:14" s="1005" customFormat="1" ht="23.25">
      <c r="A152" s="902"/>
      <c r="B152" s="1000"/>
      <c r="C152" s="1001" t="s">
        <v>325</v>
      </c>
      <c r="D152" s="905">
        <v>15</v>
      </c>
      <c r="E152" s="906" t="s">
        <v>147</v>
      </c>
      <c r="F152" s="907">
        <v>6300</v>
      </c>
      <c r="G152" s="907">
        <v>750</v>
      </c>
      <c r="H152" s="908">
        <f t="shared" si="15"/>
        <v>94500</v>
      </c>
      <c r="I152" s="908">
        <f t="shared" si="16"/>
        <v>11250</v>
      </c>
      <c r="J152" s="908">
        <f t="shared" si="17"/>
        <v>105750</v>
      </c>
      <c r="K152" s="1413"/>
      <c r="L152" s="942"/>
      <c r="M152" s="1002"/>
      <c r="N152" s="1002"/>
    </row>
    <row r="153" spans="1:14" s="1005" customFormat="1" ht="23.25">
      <c r="A153" s="902"/>
      <c r="B153" s="1000" t="s">
        <v>328</v>
      </c>
      <c r="C153" s="1001" t="s">
        <v>329</v>
      </c>
      <c r="D153" s="905">
        <v>506.25</v>
      </c>
      <c r="E153" s="906" t="s">
        <v>227</v>
      </c>
      <c r="F153" s="907">
        <v>114</v>
      </c>
      <c r="G153" s="907">
        <v>100</v>
      </c>
      <c r="H153" s="908">
        <f t="shared" si="15"/>
        <v>57712.5</v>
      </c>
      <c r="I153" s="908">
        <f t="shared" si="16"/>
        <v>50625</v>
      </c>
      <c r="J153" s="908">
        <f t="shared" si="17"/>
        <v>108337.5</v>
      </c>
      <c r="K153" s="1413"/>
      <c r="L153" s="942"/>
      <c r="M153" s="1002"/>
      <c r="N153" s="1002"/>
    </row>
    <row r="154" spans="1:14" s="1005" customFormat="1" ht="46.5">
      <c r="A154" s="902"/>
      <c r="B154" s="1000" t="s">
        <v>330</v>
      </c>
      <c r="C154" s="1001" t="s">
        <v>331</v>
      </c>
      <c r="D154" s="905">
        <v>632</v>
      </c>
      <c r="E154" s="906" t="s">
        <v>227</v>
      </c>
      <c r="F154" s="907">
        <v>314</v>
      </c>
      <c r="G154" s="907">
        <v>160</v>
      </c>
      <c r="H154" s="908">
        <f t="shared" si="15"/>
        <v>198448</v>
      </c>
      <c r="I154" s="908">
        <f t="shared" si="16"/>
        <v>101120</v>
      </c>
      <c r="J154" s="908">
        <f t="shared" si="17"/>
        <v>299568</v>
      </c>
      <c r="K154" s="1413"/>
      <c r="L154" s="942"/>
      <c r="M154" s="1002"/>
      <c r="N154" s="1002"/>
    </row>
    <row r="155" spans="1:14" ht="24" customHeight="1">
      <c r="A155" s="1444" t="s">
        <v>474</v>
      </c>
      <c r="B155" s="1634" t="s">
        <v>335</v>
      </c>
      <c r="C155" s="1634"/>
      <c r="D155" s="1409"/>
      <c r="E155" s="1410"/>
      <c r="F155" s="1411"/>
      <c r="G155" s="1411"/>
      <c r="H155" s="908"/>
      <c r="I155" s="908"/>
      <c r="J155" s="908"/>
      <c r="K155" s="1408"/>
    </row>
    <row r="156" spans="1:14" s="1005" customFormat="1" ht="46.5">
      <c r="A156" s="902"/>
      <c r="B156" s="1000">
        <v>1</v>
      </c>
      <c r="C156" s="1001" t="s">
        <v>336</v>
      </c>
      <c r="D156" s="905">
        <v>804.1</v>
      </c>
      <c r="E156" s="906" t="s">
        <v>227</v>
      </c>
      <c r="F156" s="907">
        <v>120</v>
      </c>
      <c r="G156" s="907">
        <v>87</v>
      </c>
      <c r="H156" s="908">
        <f t="shared" si="15"/>
        <v>96492</v>
      </c>
      <c r="I156" s="908">
        <f t="shared" si="16"/>
        <v>69956.7</v>
      </c>
      <c r="J156" s="908">
        <f t="shared" si="17"/>
        <v>166448.70000000001</v>
      </c>
      <c r="K156" s="1413"/>
      <c r="L156" s="942"/>
      <c r="M156" s="1002"/>
      <c r="N156" s="1002"/>
    </row>
    <row r="157" spans="1:14" s="1005" customFormat="1" ht="46.5">
      <c r="A157" s="902"/>
      <c r="B157" s="1000">
        <v>2</v>
      </c>
      <c r="C157" s="1001" t="s">
        <v>337</v>
      </c>
      <c r="D157" s="905">
        <v>19.600000000000001</v>
      </c>
      <c r="E157" s="906" t="s">
        <v>227</v>
      </c>
      <c r="F157" s="907">
        <v>120</v>
      </c>
      <c r="G157" s="907">
        <v>115</v>
      </c>
      <c r="H157" s="908">
        <f t="shared" si="15"/>
        <v>2352</v>
      </c>
      <c r="I157" s="908">
        <f t="shared" si="16"/>
        <v>2254</v>
      </c>
      <c r="J157" s="908">
        <f t="shared" si="17"/>
        <v>4606</v>
      </c>
      <c r="K157" s="1413"/>
      <c r="L157" s="942"/>
      <c r="M157" s="1002"/>
      <c r="N157" s="1002"/>
    </row>
    <row r="158" spans="1:14" s="1005" customFormat="1" ht="46.5">
      <c r="A158" s="902"/>
      <c r="B158" s="1000">
        <v>5</v>
      </c>
      <c r="C158" s="1001" t="s">
        <v>340</v>
      </c>
      <c r="D158" s="905">
        <v>1877</v>
      </c>
      <c r="E158" s="906" t="s">
        <v>227</v>
      </c>
      <c r="F158" s="907">
        <v>541</v>
      </c>
      <c r="G158" s="907">
        <v>130</v>
      </c>
      <c r="H158" s="908">
        <f t="shared" si="15"/>
        <v>1015457</v>
      </c>
      <c r="I158" s="908">
        <f t="shared" si="16"/>
        <v>244010</v>
      </c>
      <c r="J158" s="908">
        <f t="shared" si="17"/>
        <v>1259467</v>
      </c>
      <c r="K158" s="1413"/>
      <c r="L158" s="942"/>
      <c r="M158" s="1002"/>
      <c r="N158" s="1002"/>
    </row>
    <row r="159" spans="1:14" s="1005" customFormat="1" ht="23.25">
      <c r="A159" s="902"/>
      <c r="B159" s="1000">
        <v>8</v>
      </c>
      <c r="C159" s="1001" t="s">
        <v>343</v>
      </c>
      <c r="D159" s="905">
        <v>384.5</v>
      </c>
      <c r="E159" s="906" t="s">
        <v>227</v>
      </c>
      <c r="F159" s="907">
        <v>570</v>
      </c>
      <c r="G159" s="907">
        <v>276</v>
      </c>
      <c r="H159" s="908">
        <f t="shared" si="15"/>
        <v>219165</v>
      </c>
      <c r="I159" s="908">
        <f t="shared" si="16"/>
        <v>106122</v>
      </c>
      <c r="J159" s="908">
        <f t="shared" si="17"/>
        <v>325287</v>
      </c>
      <c r="K159" s="1413"/>
      <c r="L159" s="942"/>
      <c r="M159" s="1002"/>
      <c r="N159" s="1002"/>
    </row>
    <row r="160" spans="1:14" s="1005" customFormat="1" ht="23.25">
      <c r="A160" s="902"/>
      <c r="B160" s="1000">
        <v>10</v>
      </c>
      <c r="C160" s="1001" t="s">
        <v>475</v>
      </c>
      <c r="D160" s="905">
        <v>203.7</v>
      </c>
      <c r="E160" s="906" t="s">
        <v>227</v>
      </c>
      <c r="F160" s="907">
        <v>1620</v>
      </c>
      <c r="G160" s="907">
        <v>437</v>
      </c>
      <c r="H160" s="908">
        <f t="shared" si="15"/>
        <v>329994</v>
      </c>
      <c r="I160" s="908">
        <f t="shared" si="16"/>
        <v>89016.9</v>
      </c>
      <c r="J160" s="908">
        <f t="shared" si="17"/>
        <v>419010.9</v>
      </c>
      <c r="K160" s="1413"/>
      <c r="L160" s="942"/>
      <c r="M160" s="1002"/>
      <c r="N160" s="1002"/>
    </row>
    <row r="161" spans="1:15" s="1005" customFormat="1" ht="46.5">
      <c r="A161" s="902"/>
      <c r="B161" s="1000">
        <v>11</v>
      </c>
      <c r="C161" s="1001" t="s">
        <v>476</v>
      </c>
      <c r="D161" s="905">
        <v>305</v>
      </c>
      <c r="E161" s="906" t="s">
        <v>227</v>
      </c>
      <c r="F161" s="907">
        <v>2041</v>
      </c>
      <c r="G161" s="907">
        <v>480</v>
      </c>
      <c r="H161" s="908">
        <f t="shared" si="15"/>
        <v>622505</v>
      </c>
      <c r="I161" s="908">
        <f t="shared" si="16"/>
        <v>146400</v>
      </c>
      <c r="J161" s="908">
        <f t="shared" si="17"/>
        <v>768905</v>
      </c>
      <c r="K161" s="1413"/>
      <c r="L161" s="942"/>
      <c r="M161" s="1002"/>
      <c r="N161" s="1002"/>
    </row>
    <row r="162" spans="1:15" s="1005" customFormat="1" ht="46.5">
      <c r="A162" s="902"/>
      <c r="B162" s="1000">
        <v>13</v>
      </c>
      <c r="C162" s="1001" t="s">
        <v>477</v>
      </c>
      <c r="D162" s="905">
        <v>818</v>
      </c>
      <c r="E162" s="906" t="s">
        <v>227</v>
      </c>
      <c r="F162" s="907">
        <v>40</v>
      </c>
      <c r="G162" s="907">
        <v>40</v>
      </c>
      <c r="H162" s="908">
        <f t="shared" si="15"/>
        <v>32720</v>
      </c>
      <c r="I162" s="908">
        <f t="shared" si="16"/>
        <v>32720</v>
      </c>
      <c r="J162" s="908">
        <f t="shared" si="17"/>
        <v>65440</v>
      </c>
      <c r="K162" s="1413"/>
      <c r="L162" s="942"/>
      <c r="M162" s="1002"/>
      <c r="N162" s="1002"/>
    </row>
    <row r="163" spans="1:15" s="1005" customFormat="1" ht="23.25">
      <c r="A163" s="902"/>
      <c r="B163" s="1000"/>
      <c r="C163" s="1001" t="s">
        <v>478</v>
      </c>
      <c r="D163" s="905"/>
      <c r="E163" s="906"/>
      <c r="F163" s="907"/>
      <c r="G163" s="907"/>
      <c r="H163" s="908"/>
      <c r="I163" s="908"/>
      <c r="J163" s="908"/>
      <c r="K163" s="1413"/>
      <c r="L163" s="942"/>
      <c r="M163" s="1002"/>
      <c r="N163" s="1002"/>
    </row>
    <row r="164" spans="1:15" ht="24" customHeight="1">
      <c r="A164" s="1444" t="s">
        <v>479</v>
      </c>
      <c r="B164" s="1634" t="s">
        <v>351</v>
      </c>
      <c r="C164" s="1634"/>
      <c r="D164" s="1409"/>
      <c r="E164" s="1410"/>
      <c r="F164" s="1411"/>
      <c r="G164" s="1411"/>
      <c r="H164" s="908"/>
      <c r="I164" s="908"/>
      <c r="J164" s="908"/>
      <c r="K164" s="1408"/>
    </row>
    <row r="165" spans="1:15" s="1005" customFormat="1" ht="23.25">
      <c r="A165" s="902"/>
      <c r="B165" s="1000" t="s">
        <v>352</v>
      </c>
      <c r="C165" s="1001" t="s">
        <v>353</v>
      </c>
      <c r="D165" s="905">
        <v>3772.7</v>
      </c>
      <c r="E165" s="906" t="s">
        <v>227</v>
      </c>
      <c r="F165" s="907">
        <v>35</v>
      </c>
      <c r="G165" s="907">
        <v>30</v>
      </c>
      <c r="H165" s="908">
        <f t="shared" si="15"/>
        <v>132044.5</v>
      </c>
      <c r="I165" s="908">
        <f t="shared" si="16"/>
        <v>113181</v>
      </c>
      <c r="J165" s="908">
        <f t="shared" si="17"/>
        <v>245225.5</v>
      </c>
      <c r="K165" s="1413"/>
      <c r="L165" s="942"/>
      <c r="M165" s="1002"/>
      <c r="N165" s="1002"/>
    </row>
    <row r="166" spans="1:15" s="1005" customFormat="1" ht="23.25">
      <c r="A166" s="902"/>
      <c r="B166" s="1000" t="s">
        <v>354</v>
      </c>
      <c r="C166" s="1001" t="s">
        <v>355</v>
      </c>
      <c r="D166" s="905">
        <f>D157</f>
        <v>19.600000000000001</v>
      </c>
      <c r="E166" s="906" t="s">
        <v>227</v>
      </c>
      <c r="F166" s="907">
        <v>44</v>
      </c>
      <c r="G166" s="907">
        <v>34</v>
      </c>
      <c r="H166" s="908">
        <f t="shared" si="15"/>
        <v>862.4</v>
      </c>
      <c r="I166" s="908">
        <f t="shared" si="16"/>
        <v>666.4</v>
      </c>
      <c r="J166" s="908">
        <f t="shared" si="17"/>
        <v>1528.8</v>
      </c>
      <c r="K166" s="1413"/>
      <c r="L166" s="942"/>
      <c r="M166" s="1002"/>
      <c r="N166" s="1002"/>
    </row>
    <row r="167" spans="1:15" s="1005" customFormat="1" ht="42">
      <c r="A167" s="902"/>
      <c r="B167" s="1000" t="s">
        <v>356</v>
      </c>
      <c r="C167" s="1445" t="s">
        <v>357</v>
      </c>
      <c r="D167" s="905">
        <v>186.5</v>
      </c>
      <c r="E167" s="906" t="s">
        <v>227</v>
      </c>
      <c r="F167" s="907">
        <v>33</v>
      </c>
      <c r="G167" s="907">
        <v>30</v>
      </c>
      <c r="H167" s="908">
        <f t="shared" si="15"/>
        <v>6154.5</v>
      </c>
      <c r="I167" s="908">
        <f t="shared" si="16"/>
        <v>5595</v>
      </c>
      <c r="J167" s="908">
        <f t="shared" si="17"/>
        <v>11749.5</v>
      </c>
      <c r="K167" s="1413"/>
      <c r="L167" s="942"/>
      <c r="M167" s="1002"/>
      <c r="N167" s="1002"/>
    </row>
    <row r="168" spans="1:15" s="1005" customFormat="1" ht="23.25">
      <c r="A168" s="902"/>
      <c r="B168" s="1000" t="s">
        <v>358</v>
      </c>
      <c r="C168" s="1445" t="s">
        <v>359</v>
      </c>
      <c r="D168" s="905">
        <v>982.9</v>
      </c>
      <c r="E168" s="906" t="s">
        <v>227</v>
      </c>
      <c r="F168" s="907">
        <v>35</v>
      </c>
      <c r="G168" s="907">
        <v>30</v>
      </c>
      <c r="H168" s="908">
        <f t="shared" si="15"/>
        <v>34401.5</v>
      </c>
      <c r="I168" s="908">
        <f t="shared" si="16"/>
        <v>29487</v>
      </c>
      <c r="J168" s="908">
        <f t="shared" si="17"/>
        <v>63888.5</v>
      </c>
      <c r="K168" s="1413"/>
      <c r="L168" s="942"/>
      <c r="M168" s="1002"/>
      <c r="N168" s="1002"/>
    </row>
    <row r="169" spans="1:15" s="1443" customFormat="1" ht="24" customHeight="1">
      <c r="A169" s="1444" t="s">
        <v>480</v>
      </c>
      <c r="B169" s="1634" t="s">
        <v>361</v>
      </c>
      <c r="C169" s="1635"/>
      <c r="D169" s="1409"/>
      <c r="E169" s="1410"/>
      <c r="F169" s="1411"/>
      <c r="G169" s="1411"/>
      <c r="H169" s="908">
        <f t="shared" si="15"/>
        <v>0</v>
      </c>
      <c r="I169" s="908">
        <f t="shared" si="16"/>
        <v>0</v>
      </c>
      <c r="J169" s="908">
        <f t="shared" si="17"/>
        <v>0</v>
      </c>
      <c r="K169" s="1408"/>
      <c r="L169" s="1403"/>
      <c r="M169" s="1276"/>
      <c r="N169" s="1276"/>
    </row>
    <row r="170" spans="1:15" s="1005" customFormat="1" ht="46.5">
      <c r="A170" s="902"/>
      <c r="B170" s="1000" t="s">
        <v>362</v>
      </c>
      <c r="C170" s="1001" t="s">
        <v>363</v>
      </c>
      <c r="D170" s="905">
        <v>277.7</v>
      </c>
      <c r="E170" s="906" t="s">
        <v>227</v>
      </c>
      <c r="F170" s="907">
        <v>180</v>
      </c>
      <c r="G170" s="907">
        <v>52</v>
      </c>
      <c r="H170" s="908">
        <f t="shared" si="15"/>
        <v>49986</v>
      </c>
      <c r="I170" s="908">
        <f t="shared" si="16"/>
        <v>14440.4</v>
      </c>
      <c r="J170" s="908">
        <f t="shared" si="17"/>
        <v>64426.400000000001</v>
      </c>
      <c r="K170" s="1413"/>
      <c r="L170" s="942"/>
      <c r="M170" s="1002"/>
      <c r="N170" s="1002"/>
    </row>
    <row r="171" spans="1:15" s="1005" customFormat="1" ht="42">
      <c r="A171" s="902"/>
      <c r="B171" s="1000" t="s">
        <v>364</v>
      </c>
      <c r="C171" s="1445" t="s">
        <v>365</v>
      </c>
      <c r="D171" s="905">
        <v>186.5</v>
      </c>
      <c r="E171" s="906" t="s">
        <v>227</v>
      </c>
      <c r="F171" s="907">
        <v>343</v>
      </c>
      <c r="G171" s="907">
        <v>75</v>
      </c>
      <c r="H171" s="908">
        <f t="shared" si="15"/>
        <v>63969.5</v>
      </c>
      <c r="I171" s="908">
        <f t="shared" si="16"/>
        <v>13987.5</v>
      </c>
      <c r="J171" s="908">
        <f t="shared" si="17"/>
        <v>77957</v>
      </c>
      <c r="K171" s="1413"/>
      <c r="L171" s="942"/>
      <c r="M171" s="1002"/>
      <c r="N171" s="1002"/>
    </row>
    <row r="172" spans="1:15" s="1005" customFormat="1" ht="46.5">
      <c r="A172" s="902"/>
      <c r="B172" s="1000" t="s">
        <v>368</v>
      </c>
      <c r="C172" s="1001" t="s">
        <v>369</v>
      </c>
      <c r="D172" s="905">
        <v>1362</v>
      </c>
      <c r="E172" s="906" t="s">
        <v>227</v>
      </c>
      <c r="F172" s="907">
        <v>96</v>
      </c>
      <c r="G172" s="907">
        <v>28.8</v>
      </c>
      <c r="H172" s="908">
        <f t="shared" si="15"/>
        <v>130752</v>
      </c>
      <c r="I172" s="908">
        <f t="shared" si="16"/>
        <v>39225.599999999999</v>
      </c>
      <c r="J172" s="908">
        <f t="shared" si="17"/>
        <v>169977.60000000001</v>
      </c>
      <c r="K172" s="1413"/>
      <c r="L172" s="942"/>
      <c r="M172" s="1002"/>
      <c r="N172" s="1002"/>
    </row>
    <row r="173" spans="1:15" ht="24" customHeight="1">
      <c r="A173" s="1441" t="s">
        <v>481</v>
      </c>
      <c r="B173" s="1625" t="s">
        <v>375</v>
      </c>
      <c r="C173" s="1627"/>
      <c r="D173" s="1397"/>
      <c r="E173" s="1398"/>
      <c r="F173" s="1401"/>
      <c r="G173" s="1401"/>
      <c r="H173" s="908"/>
      <c r="I173" s="908"/>
      <c r="J173" s="908"/>
      <c r="K173" s="1402"/>
    </row>
    <row r="174" spans="1:15" ht="24" customHeight="1">
      <c r="A174" s="1446"/>
      <c r="B174" s="1636" t="s">
        <v>376</v>
      </c>
      <c r="C174" s="1637"/>
      <c r="D174" s="1405"/>
      <c r="E174" s="1406"/>
      <c r="F174" s="1407"/>
      <c r="G174" s="1407"/>
      <c r="H174" s="1299"/>
      <c r="I174" s="1299"/>
      <c r="J174" s="1299"/>
      <c r="K174" s="1412"/>
    </row>
    <row r="175" spans="1:15" s="1005" customFormat="1" ht="23.25">
      <c r="A175" s="902"/>
      <c r="B175" s="1000" t="s">
        <v>380</v>
      </c>
      <c r="C175" s="1001" t="s">
        <v>381</v>
      </c>
      <c r="D175" s="905">
        <v>1</v>
      </c>
      <c r="E175" s="906" t="s">
        <v>147</v>
      </c>
      <c r="F175" s="907">
        <v>112000</v>
      </c>
      <c r="G175" s="907">
        <f t="shared" ref="G175:G180" si="18">F175*0.15</f>
        <v>16800</v>
      </c>
      <c r="H175" s="908">
        <f t="shared" si="15"/>
        <v>112000</v>
      </c>
      <c r="I175" s="908">
        <f t="shared" si="16"/>
        <v>16800</v>
      </c>
      <c r="J175" s="908">
        <f t="shared" si="17"/>
        <v>128800</v>
      </c>
      <c r="K175" s="1413" t="s">
        <v>379</v>
      </c>
      <c r="L175" s="942"/>
      <c r="M175" s="1002">
        <v>117600</v>
      </c>
      <c r="N175" s="1002">
        <f>SUM(M175)*0.95</f>
        <v>111720</v>
      </c>
      <c r="O175" s="1447">
        <f>ROUND(N175,-3)</f>
        <v>112000</v>
      </c>
    </row>
    <row r="176" spans="1:15" s="1005" customFormat="1" ht="23.25">
      <c r="A176" s="902"/>
      <c r="B176" s="1000" t="s">
        <v>409</v>
      </c>
      <c r="C176" s="1001" t="s">
        <v>410</v>
      </c>
      <c r="D176" s="905">
        <v>18</v>
      </c>
      <c r="E176" s="906" t="s">
        <v>147</v>
      </c>
      <c r="F176" s="907">
        <v>27000</v>
      </c>
      <c r="G176" s="907">
        <f t="shared" si="18"/>
        <v>4050</v>
      </c>
      <c r="H176" s="908">
        <f t="shared" si="15"/>
        <v>486000</v>
      </c>
      <c r="I176" s="908">
        <f t="shared" si="16"/>
        <v>72900</v>
      </c>
      <c r="J176" s="908">
        <f t="shared" si="17"/>
        <v>558900</v>
      </c>
      <c r="K176" s="1413"/>
      <c r="L176" s="942"/>
      <c r="M176" s="1002">
        <v>28800</v>
      </c>
      <c r="N176" s="1002">
        <f t="shared" ref="N176:N180" si="19">SUM(M176)*0.95</f>
        <v>27360</v>
      </c>
      <c r="O176" s="1447">
        <f t="shared" ref="O176:O180" si="20">ROUND(N176,-3)</f>
        <v>27000</v>
      </c>
    </row>
    <row r="177" spans="1:15" s="1005" customFormat="1" ht="23.25">
      <c r="A177" s="902"/>
      <c r="B177" s="1000" t="s">
        <v>413</v>
      </c>
      <c r="C177" s="1001" t="s">
        <v>395</v>
      </c>
      <c r="D177" s="905">
        <v>7</v>
      </c>
      <c r="E177" s="906" t="s">
        <v>147</v>
      </c>
      <c r="F177" s="907">
        <v>10000</v>
      </c>
      <c r="G177" s="907">
        <f t="shared" si="18"/>
        <v>1500</v>
      </c>
      <c r="H177" s="908">
        <f t="shared" si="15"/>
        <v>70000</v>
      </c>
      <c r="I177" s="908">
        <f t="shared" si="16"/>
        <v>10500</v>
      </c>
      <c r="J177" s="908">
        <f t="shared" si="17"/>
        <v>80500</v>
      </c>
      <c r="K177" s="1413"/>
      <c r="L177" s="942"/>
      <c r="M177" s="1002">
        <v>10200</v>
      </c>
      <c r="N177" s="1002">
        <f t="shared" si="19"/>
        <v>9690</v>
      </c>
      <c r="O177" s="1447">
        <f t="shared" si="20"/>
        <v>10000</v>
      </c>
    </row>
    <row r="178" spans="1:15" s="1005" customFormat="1" ht="23.25">
      <c r="A178" s="902"/>
      <c r="B178" s="1000" t="s">
        <v>482</v>
      </c>
      <c r="C178" s="1001" t="s">
        <v>483</v>
      </c>
      <c r="D178" s="905">
        <v>29</v>
      </c>
      <c r="E178" s="906" t="s">
        <v>147</v>
      </c>
      <c r="F178" s="907">
        <v>10000</v>
      </c>
      <c r="G178" s="907">
        <f t="shared" si="18"/>
        <v>1500</v>
      </c>
      <c r="H178" s="908">
        <f t="shared" si="15"/>
        <v>290000</v>
      </c>
      <c r="I178" s="908">
        <f t="shared" si="16"/>
        <v>43500</v>
      </c>
      <c r="J178" s="908">
        <f t="shared" si="17"/>
        <v>333500</v>
      </c>
      <c r="K178" s="1413"/>
      <c r="L178" s="942"/>
      <c r="M178" s="1002">
        <v>10200</v>
      </c>
      <c r="N178" s="1002">
        <f t="shared" si="19"/>
        <v>9690</v>
      </c>
      <c r="O178" s="1447">
        <f t="shared" si="20"/>
        <v>10000</v>
      </c>
    </row>
    <row r="179" spans="1:15" s="1005" customFormat="1" ht="23.25">
      <c r="A179" s="902"/>
      <c r="B179" s="1000" t="s">
        <v>414</v>
      </c>
      <c r="C179" s="1001" t="s">
        <v>415</v>
      </c>
      <c r="D179" s="905">
        <v>2</v>
      </c>
      <c r="E179" s="906" t="s">
        <v>147</v>
      </c>
      <c r="F179" s="907">
        <v>91000</v>
      </c>
      <c r="G179" s="907">
        <f t="shared" si="18"/>
        <v>13650</v>
      </c>
      <c r="H179" s="908">
        <f t="shared" si="15"/>
        <v>182000</v>
      </c>
      <c r="I179" s="908">
        <f t="shared" si="16"/>
        <v>27300</v>
      </c>
      <c r="J179" s="908">
        <f t="shared" si="17"/>
        <v>209300</v>
      </c>
      <c r="K179" s="1413"/>
      <c r="L179" s="942"/>
      <c r="M179" s="1002">
        <v>96000</v>
      </c>
      <c r="N179" s="1002">
        <f t="shared" si="19"/>
        <v>91200</v>
      </c>
      <c r="O179" s="1447">
        <f t="shared" si="20"/>
        <v>91000</v>
      </c>
    </row>
    <row r="180" spans="1:15" s="1005" customFormat="1" ht="23.25">
      <c r="A180" s="902"/>
      <c r="B180" s="1000" t="s">
        <v>484</v>
      </c>
      <c r="C180" s="1445" t="s">
        <v>485</v>
      </c>
      <c r="D180" s="905">
        <v>1</v>
      </c>
      <c r="E180" s="906" t="s">
        <v>147</v>
      </c>
      <c r="F180" s="907">
        <v>46000</v>
      </c>
      <c r="G180" s="907">
        <f t="shared" si="18"/>
        <v>6900</v>
      </c>
      <c r="H180" s="908">
        <f t="shared" si="15"/>
        <v>46000</v>
      </c>
      <c r="I180" s="908">
        <f t="shared" si="16"/>
        <v>6900</v>
      </c>
      <c r="J180" s="908">
        <f t="shared" si="17"/>
        <v>52900</v>
      </c>
      <c r="K180" s="1413"/>
      <c r="L180" s="942"/>
      <c r="M180" s="1002">
        <v>48000</v>
      </c>
      <c r="N180" s="1002">
        <f t="shared" si="19"/>
        <v>45600</v>
      </c>
      <c r="O180" s="1447">
        <f t="shared" si="20"/>
        <v>46000</v>
      </c>
    </row>
    <row r="181" spans="1:15" ht="24" customHeight="1">
      <c r="A181" s="1444" t="s">
        <v>486</v>
      </c>
      <c r="B181" s="1634" t="s">
        <v>430</v>
      </c>
      <c r="C181" s="1635"/>
      <c r="D181" s="1409"/>
      <c r="E181" s="1410"/>
      <c r="F181" s="1411"/>
      <c r="G181" s="1411"/>
      <c r="H181" s="908"/>
      <c r="I181" s="908"/>
      <c r="J181" s="908"/>
      <c r="K181" s="1408"/>
    </row>
    <row r="182" spans="1:15" s="1005" customFormat="1" ht="23.25">
      <c r="A182" s="902"/>
      <c r="B182" s="1000" t="s">
        <v>125</v>
      </c>
      <c r="C182" s="1001" t="s">
        <v>431</v>
      </c>
      <c r="D182" s="905">
        <v>11</v>
      </c>
      <c r="E182" s="906" t="s">
        <v>147</v>
      </c>
      <c r="F182" s="907">
        <v>7260</v>
      </c>
      <c r="G182" s="907">
        <v>450</v>
      </c>
      <c r="H182" s="908">
        <f t="shared" si="15"/>
        <v>79860</v>
      </c>
      <c r="I182" s="908">
        <f t="shared" si="16"/>
        <v>4950</v>
      </c>
      <c r="J182" s="908">
        <f t="shared" si="17"/>
        <v>84810</v>
      </c>
      <c r="K182" s="1413"/>
      <c r="L182" s="942"/>
      <c r="M182" s="1002"/>
      <c r="N182" s="1002"/>
    </row>
    <row r="183" spans="1:15" s="1005" customFormat="1" ht="23.25">
      <c r="A183" s="902"/>
      <c r="B183" s="1000"/>
      <c r="C183" s="1001" t="s">
        <v>432</v>
      </c>
      <c r="D183" s="905">
        <f>D182</f>
        <v>11</v>
      </c>
      <c r="E183" s="906" t="s">
        <v>147</v>
      </c>
      <c r="F183" s="907">
        <v>350</v>
      </c>
      <c r="G183" s="907">
        <v>0</v>
      </c>
      <c r="H183" s="908">
        <f t="shared" si="15"/>
        <v>3850</v>
      </c>
      <c r="I183" s="908">
        <f t="shared" si="16"/>
        <v>0</v>
      </c>
      <c r="J183" s="908">
        <f t="shared" si="17"/>
        <v>3850</v>
      </c>
      <c r="K183" s="1413"/>
      <c r="L183" s="942"/>
      <c r="M183" s="1002"/>
      <c r="N183" s="1002"/>
    </row>
    <row r="184" spans="1:15" s="1005" customFormat="1" ht="23.25">
      <c r="A184" s="902"/>
      <c r="B184" s="1000"/>
      <c r="C184" s="1001" t="s">
        <v>433</v>
      </c>
      <c r="D184" s="905">
        <f>D182</f>
        <v>11</v>
      </c>
      <c r="E184" s="906" t="s">
        <v>147</v>
      </c>
      <c r="F184" s="907">
        <v>490</v>
      </c>
      <c r="G184" s="907">
        <v>0</v>
      </c>
      <c r="H184" s="908">
        <f t="shared" si="15"/>
        <v>5390</v>
      </c>
      <c r="I184" s="908">
        <f t="shared" si="16"/>
        <v>0</v>
      </c>
      <c r="J184" s="908">
        <f t="shared" si="17"/>
        <v>5390</v>
      </c>
      <c r="K184" s="1413"/>
      <c r="L184" s="942"/>
      <c r="M184" s="1002"/>
      <c r="N184" s="1002"/>
    </row>
    <row r="185" spans="1:15" s="1005" customFormat="1" ht="23.25">
      <c r="A185" s="902"/>
      <c r="B185" s="1000" t="s">
        <v>125</v>
      </c>
      <c r="C185" s="1001" t="s">
        <v>434</v>
      </c>
      <c r="D185" s="905">
        <v>4</v>
      </c>
      <c r="E185" s="906" t="s">
        <v>147</v>
      </c>
      <c r="F185" s="907">
        <v>4530</v>
      </c>
      <c r="G185" s="907">
        <v>35</v>
      </c>
      <c r="H185" s="908">
        <f t="shared" si="15"/>
        <v>18120</v>
      </c>
      <c r="I185" s="908">
        <f t="shared" si="16"/>
        <v>140</v>
      </c>
      <c r="J185" s="908">
        <f t="shared" si="17"/>
        <v>18260</v>
      </c>
      <c r="K185" s="1413"/>
      <c r="L185" s="942"/>
      <c r="M185" s="1002"/>
      <c r="N185" s="1002"/>
    </row>
    <row r="186" spans="1:15" s="1005" customFormat="1" ht="23.25">
      <c r="A186" s="902"/>
      <c r="B186" s="1000"/>
      <c r="C186" s="1001" t="s">
        <v>435</v>
      </c>
      <c r="D186" s="905">
        <f>D185</f>
        <v>4</v>
      </c>
      <c r="E186" s="906" t="s">
        <v>147</v>
      </c>
      <c r="F186" s="907">
        <v>1155</v>
      </c>
      <c r="G186" s="907">
        <v>450</v>
      </c>
      <c r="H186" s="908">
        <f t="shared" si="15"/>
        <v>4620</v>
      </c>
      <c r="I186" s="908">
        <f t="shared" si="16"/>
        <v>1800</v>
      </c>
      <c r="J186" s="908">
        <f t="shared" si="17"/>
        <v>6420</v>
      </c>
      <c r="K186" s="1413"/>
      <c r="L186" s="942"/>
      <c r="M186" s="1002"/>
      <c r="N186" s="1002"/>
    </row>
    <row r="187" spans="1:15" s="1005" customFormat="1" ht="23.25">
      <c r="A187" s="902"/>
      <c r="B187" s="1000" t="s">
        <v>125</v>
      </c>
      <c r="C187" s="1001" t="s">
        <v>436</v>
      </c>
      <c r="D187" s="905">
        <v>5</v>
      </c>
      <c r="E187" s="906" t="s">
        <v>147</v>
      </c>
      <c r="F187" s="907">
        <v>4000</v>
      </c>
      <c r="G187" s="907">
        <v>170</v>
      </c>
      <c r="H187" s="908">
        <f t="shared" si="15"/>
        <v>20000</v>
      </c>
      <c r="I187" s="908">
        <f t="shared" si="16"/>
        <v>850</v>
      </c>
      <c r="J187" s="908">
        <f t="shared" si="17"/>
        <v>20850</v>
      </c>
      <c r="K187" s="1413"/>
      <c r="L187" s="942"/>
      <c r="M187" s="1002"/>
      <c r="N187" s="1002"/>
    </row>
    <row r="188" spans="1:15" s="1005" customFormat="1" ht="23.25">
      <c r="A188" s="902"/>
      <c r="B188" s="1000" t="s">
        <v>125</v>
      </c>
      <c r="C188" s="1001" t="s">
        <v>437</v>
      </c>
      <c r="D188" s="905">
        <v>16</v>
      </c>
      <c r="E188" s="906" t="s">
        <v>147</v>
      </c>
      <c r="F188" s="907">
        <v>3800</v>
      </c>
      <c r="G188" s="907">
        <v>450</v>
      </c>
      <c r="H188" s="908">
        <f t="shared" si="15"/>
        <v>60800</v>
      </c>
      <c r="I188" s="908">
        <f t="shared" si="16"/>
        <v>7200</v>
      </c>
      <c r="J188" s="908">
        <f t="shared" si="17"/>
        <v>68000</v>
      </c>
      <c r="K188" s="1413"/>
      <c r="L188" s="942"/>
      <c r="M188" s="1002"/>
      <c r="N188" s="1002"/>
    </row>
    <row r="189" spans="1:15" s="1005" customFormat="1" ht="23.25">
      <c r="A189" s="902"/>
      <c r="B189" s="1000"/>
      <c r="C189" s="1001" t="s">
        <v>438</v>
      </c>
      <c r="D189" s="905">
        <f>D188</f>
        <v>16</v>
      </c>
      <c r="E189" s="906" t="s">
        <v>147</v>
      </c>
      <c r="F189" s="907">
        <v>3910</v>
      </c>
      <c r="G189" s="907">
        <v>0</v>
      </c>
      <c r="H189" s="908">
        <f t="shared" si="15"/>
        <v>62560</v>
      </c>
      <c r="I189" s="908">
        <f t="shared" si="16"/>
        <v>0</v>
      </c>
      <c r="J189" s="908">
        <f t="shared" si="17"/>
        <v>62560</v>
      </c>
      <c r="K189" s="1413"/>
      <c r="L189" s="942"/>
      <c r="M189" s="1002"/>
      <c r="N189" s="1002"/>
    </row>
    <row r="190" spans="1:15" s="1005" customFormat="1" ht="23.25">
      <c r="A190" s="902"/>
      <c r="B190" s="1000"/>
      <c r="C190" s="1001" t="s">
        <v>439</v>
      </c>
      <c r="D190" s="905">
        <f>D188</f>
        <v>16</v>
      </c>
      <c r="E190" s="906" t="s">
        <v>147</v>
      </c>
      <c r="F190" s="907">
        <v>990</v>
      </c>
      <c r="G190" s="907">
        <v>0</v>
      </c>
      <c r="H190" s="908">
        <f t="shared" si="15"/>
        <v>15840</v>
      </c>
      <c r="I190" s="908">
        <f t="shared" si="16"/>
        <v>0</v>
      </c>
      <c r="J190" s="908">
        <f t="shared" si="17"/>
        <v>15840</v>
      </c>
      <c r="K190" s="1413"/>
      <c r="L190" s="942"/>
      <c r="M190" s="1002"/>
      <c r="N190" s="1002"/>
    </row>
    <row r="191" spans="1:15" s="1005" customFormat="1" ht="23.25">
      <c r="A191" s="902"/>
      <c r="B191" s="1000"/>
      <c r="C191" s="1001" t="s">
        <v>440</v>
      </c>
      <c r="D191" s="905">
        <f>D188</f>
        <v>16</v>
      </c>
      <c r="E191" s="906" t="s">
        <v>147</v>
      </c>
      <c r="F191" s="907">
        <v>950</v>
      </c>
      <c r="G191" s="907">
        <v>0</v>
      </c>
      <c r="H191" s="908">
        <f t="shared" si="15"/>
        <v>15200</v>
      </c>
      <c r="I191" s="908">
        <f t="shared" si="16"/>
        <v>0</v>
      </c>
      <c r="J191" s="908">
        <f t="shared" si="17"/>
        <v>15200</v>
      </c>
      <c r="K191" s="1413"/>
      <c r="L191" s="942"/>
      <c r="M191" s="1002"/>
      <c r="N191" s="1002"/>
    </row>
    <row r="192" spans="1:15" s="1005" customFormat="1" ht="23.25">
      <c r="A192" s="902"/>
      <c r="B192" s="1000"/>
      <c r="C192" s="1001" t="s">
        <v>441</v>
      </c>
      <c r="D192" s="905">
        <f>D188</f>
        <v>16</v>
      </c>
      <c r="E192" s="906" t="s">
        <v>147</v>
      </c>
      <c r="F192" s="907">
        <v>350</v>
      </c>
      <c r="G192" s="907">
        <v>0</v>
      </c>
      <c r="H192" s="908">
        <f t="shared" si="15"/>
        <v>5600</v>
      </c>
      <c r="I192" s="908">
        <f t="shared" si="16"/>
        <v>0</v>
      </c>
      <c r="J192" s="908">
        <f t="shared" si="17"/>
        <v>5600</v>
      </c>
      <c r="K192" s="1413"/>
      <c r="L192" s="942"/>
      <c r="M192" s="1002"/>
      <c r="N192" s="1002"/>
    </row>
    <row r="193" spans="1:14" s="1005" customFormat="1" ht="23.25">
      <c r="A193" s="902"/>
      <c r="B193" s="1000"/>
      <c r="C193" s="1001" t="s">
        <v>433</v>
      </c>
      <c r="D193" s="905">
        <f>D188</f>
        <v>16</v>
      </c>
      <c r="E193" s="906" t="s">
        <v>147</v>
      </c>
      <c r="F193" s="907">
        <v>490</v>
      </c>
      <c r="G193" s="907">
        <v>35</v>
      </c>
      <c r="H193" s="908">
        <f t="shared" si="15"/>
        <v>7840</v>
      </c>
      <c r="I193" s="908">
        <f t="shared" si="16"/>
        <v>560</v>
      </c>
      <c r="J193" s="908">
        <f t="shared" si="17"/>
        <v>8400</v>
      </c>
      <c r="K193" s="1413"/>
      <c r="L193" s="942"/>
      <c r="M193" s="1002"/>
      <c r="N193" s="1002"/>
    </row>
    <row r="194" spans="1:14" s="1005" customFormat="1" ht="23.25">
      <c r="A194" s="902"/>
      <c r="B194" s="1000" t="s">
        <v>125</v>
      </c>
      <c r="C194" s="1001" t="s">
        <v>450</v>
      </c>
      <c r="D194" s="905">
        <v>14</v>
      </c>
      <c r="E194" s="906" t="s">
        <v>147</v>
      </c>
      <c r="F194" s="907">
        <v>2450</v>
      </c>
      <c r="G194" s="907">
        <v>70</v>
      </c>
      <c r="H194" s="908">
        <f t="shared" si="15"/>
        <v>34300</v>
      </c>
      <c r="I194" s="908">
        <f t="shared" si="16"/>
        <v>980</v>
      </c>
      <c r="J194" s="908">
        <f t="shared" si="17"/>
        <v>35280</v>
      </c>
      <c r="K194" s="1413"/>
      <c r="L194" s="942"/>
      <c r="M194" s="1002"/>
      <c r="N194" s="1002"/>
    </row>
    <row r="195" spans="1:14" s="1005" customFormat="1" ht="23.25">
      <c r="A195" s="902"/>
      <c r="B195" s="1000" t="s">
        <v>125</v>
      </c>
      <c r="C195" s="1001" t="s">
        <v>452</v>
      </c>
      <c r="D195" s="905">
        <v>4</v>
      </c>
      <c r="E195" s="906" t="s">
        <v>147</v>
      </c>
      <c r="F195" s="907">
        <v>19210</v>
      </c>
      <c r="G195" s="907">
        <v>170</v>
      </c>
      <c r="H195" s="908">
        <f t="shared" si="15"/>
        <v>76840</v>
      </c>
      <c r="I195" s="908">
        <f t="shared" si="16"/>
        <v>680</v>
      </c>
      <c r="J195" s="908">
        <f t="shared" si="17"/>
        <v>77520</v>
      </c>
      <c r="K195" s="1413"/>
      <c r="L195" s="942"/>
      <c r="M195" s="1002"/>
      <c r="N195" s="1002"/>
    </row>
    <row r="196" spans="1:14" s="1005" customFormat="1" ht="23.25">
      <c r="A196" s="902"/>
      <c r="B196" s="1000"/>
      <c r="C196" s="1001" t="s">
        <v>433</v>
      </c>
      <c r="D196" s="905">
        <f>D195</f>
        <v>4</v>
      </c>
      <c r="E196" s="906" t="s">
        <v>147</v>
      </c>
      <c r="F196" s="907">
        <v>490</v>
      </c>
      <c r="G196" s="907">
        <v>35</v>
      </c>
      <c r="H196" s="908">
        <f t="shared" si="15"/>
        <v>1960</v>
      </c>
      <c r="I196" s="908">
        <f t="shared" si="16"/>
        <v>140</v>
      </c>
      <c r="J196" s="908">
        <f t="shared" si="17"/>
        <v>2100</v>
      </c>
      <c r="K196" s="1413"/>
      <c r="L196" s="942"/>
      <c r="M196" s="1002"/>
      <c r="N196" s="1002"/>
    </row>
    <row r="197" spans="1:14" s="1005" customFormat="1" ht="23.25">
      <c r="A197" s="902"/>
      <c r="B197" s="1000" t="s">
        <v>125</v>
      </c>
      <c r="C197" s="1001" t="s">
        <v>487</v>
      </c>
      <c r="D197" s="905">
        <v>7</v>
      </c>
      <c r="E197" s="906" t="s">
        <v>147</v>
      </c>
      <c r="F197" s="907">
        <v>1150</v>
      </c>
      <c r="G197" s="907">
        <v>70</v>
      </c>
      <c r="H197" s="908">
        <f t="shared" si="15"/>
        <v>8050</v>
      </c>
      <c r="I197" s="908">
        <f t="shared" si="16"/>
        <v>490</v>
      </c>
      <c r="J197" s="908">
        <f t="shared" si="17"/>
        <v>8540</v>
      </c>
      <c r="K197" s="1413"/>
      <c r="L197" s="942"/>
      <c r="M197" s="1002"/>
      <c r="N197" s="1002"/>
    </row>
    <row r="198" spans="1:14" s="1005" customFormat="1" ht="23.25">
      <c r="A198" s="902"/>
      <c r="B198" s="1000" t="s">
        <v>125</v>
      </c>
      <c r="C198" s="1001" t="s">
        <v>454</v>
      </c>
      <c r="D198" s="905">
        <v>17</v>
      </c>
      <c r="E198" s="906" t="s">
        <v>147</v>
      </c>
      <c r="F198" s="907">
        <v>575</v>
      </c>
      <c r="G198" s="907">
        <v>70</v>
      </c>
      <c r="H198" s="908">
        <f t="shared" si="15"/>
        <v>9775</v>
      </c>
      <c r="I198" s="908">
        <f t="shared" si="16"/>
        <v>1190</v>
      </c>
      <c r="J198" s="908">
        <f t="shared" si="17"/>
        <v>10965</v>
      </c>
      <c r="K198" s="1413"/>
      <c r="L198" s="942"/>
      <c r="M198" s="1002"/>
      <c r="N198" s="1002"/>
    </row>
    <row r="199" spans="1:14" s="1005" customFormat="1" ht="23.25">
      <c r="A199" s="902"/>
      <c r="B199" s="1000"/>
      <c r="C199" s="1001" t="s">
        <v>433</v>
      </c>
      <c r="D199" s="905">
        <f>D198</f>
        <v>17</v>
      </c>
      <c r="E199" s="906" t="s">
        <v>147</v>
      </c>
      <c r="F199" s="907">
        <v>490</v>
      </c>
      <c r="G199" s="907">
        <v>35</v>
      </c>
      <c r="H199" s="908">
        <f t="shared" si="15"/>
        <v>8330</v>
      </c>
      <c r="I199" s="908">
        <f t="shared" si="16"/>
        <v>595</v>
      </c>
      <c r="J199" s="908">
        <f t="shared" si="17"/>
        <v>8925</v>
      </c>
      <c r="K199" s="1413"/>
      <c r="L199" s="942"/>
      <c r="M199" s="1002"/>
      <c r="N199" s="1002"/>
    </row>
    <row r="200" spans="1:14" s="1005" customFormat="1" ht="23.25">
      <c r="A200" s="902"/>
      <c r="B200" s="1000" t="s">
        <v>125</v>
      </c>
      <c r="C200" s="1001" t="s">
        <v>455</v>
      </c>
      <c r="D200" s="905">
        <v>5</v>
      </c>
      <c r="E200" s="906" t="s">
        <v>147</v>
      </c>
      <c r="F200" s="907">
        <v>660</v>
      </c>
      <c r="G200" s="907">
        <v>70</v>
      </c>
      <c r="H200" s="908">
        <f t="shared" si="15"/>
        <v>3300</v>
      </c>
      <c r="I200" s="908">
        <f t="shared" si="16"/>
        <v>350</v>
      </c>
      <c r="J200" s="908">
        <f t="shared" si="17"/>
        <v>3650</v>
      </c>
      <c r="K200" s="1413"/>
      <c r="L200" s="942"/>
      <c r="M200" s="1002"/>
      <c r="N200" s="1002"/>
    </row>
    <row r="201" spans="1:14" s="1005" customFormat="1" ht="23.25">
      <c r="A201" s="902"/>
      <c r="B201" s="1000" t="s">
        <v>125</v>
      </c>
      <c r="C201" s="1001" t="s">
        <v>456</v>
      </c>
      <c r="D201" s="905">
        <v>11</v>
      </c>
      <c r="E201" s="906" t="s">
        <v>147</v>
      </c>
      <c r="F201" s="907">
        <v>8025</v>
      </c>
      <c r="G201" s="907">
        <v>200</v>
      </c>
      <c r="H201" s="908">
        <f t="shared" si="15"/>
        <v>88275</v>
      </c>
      <c r="I201" s="908">
        <f t="shared" si="16"/>
        <v>2200</v>
      </c>
      <c r="J201" s="908">
        <f t="shared" si="17"/>
        <v>90475</v>
      </c>
      <c r="K201" s="1413"/>
      <c r="L201" s="942"/>
      <c r="M201" s="1002"/>
      <c r="N201" s="1002"/>
    </row>
    <row r="202" spans="1:14" s="1005" customFormat="1" ht="23.25">
      <c r="A202" s="902"/>
      <c r="B202" s="1000" t="s">
        <v>125</v>
      </c>
      <c r="C202" s="1001" t="s">
        <v>457</v>
      </c>
      <c r="D202" s="905">
        <v>16</v>
      </c>
      <c r="E202" s="906" t="s">
        <v>147</v>
      </c>
      <c r="F202" s="907">
        <v>4640</v>
      </c>
      <c r="G202" s="907">
        <v>70</v>
      </c>
      <c r="H202" s="908">
        <f t="shared" si="15"/>
        <v>74240</v>
      </c>
      <c r="I202" s="908">
        <f t="shared" si="16"/>
        <v>1120</v>
      </c>
      <c r="J202" s="908">
        <f t="shared" si="17"/>
        <v>75360</v>
      </c>
      <c r="K202" s="1413"/>
      <c r="L202" s="942"/>
      <c r="M202" s="1002"/>
      <c r="N202" s="1002"/>
    </row>
    <row r="203" spans="1:14" s="1005" customFormat="1" ht="23.25">
      <c r="A203" s="902"/>
      <c r="B203" s="1000" t="s">
        <v>125</v>
      </c>
      <c r="C203" s="1001" t="s">
        <v>459</v>
      </c>
      <c r="D203" s="905">
        <v>11</v>
      </c>
      <c r="E203" s="906" t="s">
        <v>147</v>
      </c>
      <c r="F203" s="907">
        <v>1230</v>
      </c>
      <c r="G203" s="907">
        <v>25</v>
      </c>
      <c r="H203" s="908">
        <f t="shared" si="15"/>
        <v>13530</v>
      </c>
      <c r="I203" s="908">
        <f t="shared" si="16"/>
        <v>275</v>
      </c>
      <c r="J203" s="908">
        <f t="shared" si="17"/>
        <v>13805</v>
      </c>
      <c r="K203" s="1413"/>
      <c r="L203" s="942"/>
      <c r="M203" s="1002"/>
      <c r="N203" s="1002"/>
    </row>
    <row r="204" spans="1:14" s="1005" customFormat="1" ht="23.25">
      <c r="A204" s="902"/>
      <c r="B204" s="1000" t="s">
        <v>125</v>
      </c>
      <c r="C204" s="1001" t="s">
        <v>460</v>
      </c>
      <c r="D204" s="905">
        <v>18</v>
      </c>
      <c r="E204" s="906" t="s">
        <v>147</v>
      </c>
      <c r="F204" s="907">
        <v>890</v>
      </c>
      <c r="G204" s="907">
        <v>75</v>
      </c>
      <c r="H204" s="908">
        <f t="shared" si="15"/>
        <v>16020</v>
      </c>
      <c r="I204" s="908">
        <f t="shared" si="16"/>
        <v>1350</v>
      </c>
      <c r="J204" s="908">
        <f t="shared" si="17"/>
        <v>17370</v>
      </c>
      <c r="K204" s="1413"/>
      <c r="L204" s="942"/>
      <c r="M204" s="1002"/>
      <c r="N204" s="1002"/>
    </row>
    <row r="205" spans="1:14" s="1005" customFormat="1" ht="23.25">
      <c r="A205" s="902"/>
      <c r="B205" s="1000" t="s">
        <v>125</v>
      </c>
      <c r="C205" s="1001" t="s">
        <v>461</v>
      </c>
      <c r="D205" s="905">
        <v>12.4</v>
      </c>
      <c r="E205" s="906" t="s">
        <v>227</v>
      </c>
      <c r="F205" s="907">
        <v>5500</v>
      </c>
      <c r="G205" s="907">
        <v>2000</v>
      </c>
      <c r="H205" s="908">
        <f t="shared" si="15"/>
        <v>68200</v>
      </c>
      <c r="I205" s="908">
        <f t="shared" si="16"/>
        <v>24800</v>
      </c>
      <c r="J205" s="908">
        <f t="shared" si="17"/>
        <v>93000</v>
      </c>
      <c r="K205" s="1413"/>
      <c r="L205" s="942"/>
      <c r="M205" s="1002"/>
      <c r="N205" s="1002"/>
    </row>
    <row r="206" spans="1:14" s="1005" customFormat="1" ht="23.25">
      <c r="A206" s="902"/>
      <c r="B206" s="1000" t="s">
        <v>125</v>
      </c>
      <c r="C206" s="1001" t="s">
        <v>462</v>
      </c>
      <c r="D206" s="905">
        <v>12.4</v>
      </c>
      <c r="E206" s="906" t="s">
        <v>227</v>
      </c>
      <c r="F206" s="907">
        <v>3028</v>
      </c>
      <c r="G206" s="907">
        <v>392</v>
      </c>
      <c r="H206" s="908">
        <f t="shared" si="15"/>
        <v>37547.199999999997</v>
      </c>
      <c r="I206" s="908">
        <f t="shared" si="16"/>
        <v>4860.8</v>
      </c>
      <c r="J206" s="908">
        <f t="shared" si="17"/>
        <v>42408</v>
      </c>
      <c r="K206" s="1413"/>
      <c r="L206" s="942"/>
      <c r="M206" s="1002"/>
      <c r="N206" s="1002"/>
    </row>
    <row r="207" spans="1:14" ht="24" customHeight="1">
      <c r="A207" s="1444" t="s">
        <v>488</v>
      </c>
      <c r="B207" s="1640" t="s">
        <v>464</v>
      </c>
      <c r="C207" s="1640"/>
      <c r="D207" s="1409"/>
      <c r="E207" s="1410"/>
      <c r="F207" s="1411"/>
      <c r="G207" s="1411"/>
      <c r="H207" s="908"/>
      <c r="I207" s="908"/>
      <c r="J207" s="908"/>
      <c r="K207" s="1408"/>
    </row>
    <row r="208" spans="1:14" s="1005" customFormat="1" ht="23.25">
      <c r="A208" s="902"/>
      <c r="B208" s="1000" t="s">
        <v>125</v>
      </c>
      <c r="C208" s="1001" t="s">
        <v>465</v>
      </c>
      <c r="D208" s="905">
        <v>1077</v>
      </c>
      <c r="E208" s="906" t="s">
        <v>253</v>
      </c>
      <c r="F208" s="907">
        <v>96</v>
      </c>
      <c r="G208" s="907">
        <v>28.8</v>
      </c>
      <c r="H208" s="908">
        <f>ROUND(F208*D208,2)</f>
        <v>103392</v>
      </c>
      <c r="I208" s="908">
        <f t="shared" ref="I208" si="21">ROUND(G208*D208,2)</f>
        <v>31017.599999999999</v>
      </c>
      <c r="J208" s="908">
        <f t="shared" ref="J208" si="22">ROUND(SUM(H208:I208),2)</f>
        <v>134409.60000000001</v>
      </c>
      <c r="K208" s="1413"/>
      <c r="L208" s="942"/>
      <c r="M208" s="1002"/>
      <c r="N208" s="1002"/>
    </row>
    <row r="209" spans="1:14" s="1005" customFormat="1" ht="23.25">
      <c r="A209" s="902"/>
      <c r="B209" s="1000"/>
      <c r="C209" s="1001"/>
      <c r="D209" s="905"/>
      <c r="E209" s="906"/>
      <c r="F209" s="907"/>
      <c r="G209" s="907"/>
      <c r="H209" s="908"/>
      <c r="I209" s="908"/>
      <c r="J209" s="908"/>
      <c r="K209" s="1413"/>
      <c r="L209" s="942"/>
      <c r="M209" s="1002"/>
      <c r="N209" s="1002"/>
    </row>
    <row r="210" spans="1:14" s="1005" customFormat="1" ht="23.25">
      <c r="A210" s="1449"/>
      <c r="B210" s="1450"/>
      <c r="C210" s="1451" t="str">
        <f>"รวมราคา"&amp;B141</f>
        <v>รวมราคางานสถาปัตยกรรม ชั้นลอย</v>
      </c>
      <c r="D210" s="1416"/>
      <c r="E210" s="1417"/>
      <c r="F210" s="1418"/>
      <c r="G210" s="1418"/>
      <c r="H210" s="1418">
        <f>SUM(H142:H208)</f>
        <v>7876075.7000000002</v>
      </c>
      <c r="I210" s="1418">
        <f>SUM(I142:I208)</f>
        <v>1827667.9</v>
      </c>
      <c r="J210" s="1418">
        <f>SUM(J142:J208)</f>
        <v>9703743.5999999996</v>
      </c>
      <c r="K210" s="1418"/>
      <c r="L210" s="942"/>
      <c r="M210" s="1002"/>
      <c r="N210" s="1002"/>
    </row>
    <row r="211" spans="1:14" ht="24" customHeight="1">
      <c r="A211" s="1453"/>
      <c r="B211" s="1454" t="str">
        <f>"รวมราคา"&amp;B11</f>
        <v>รวมราคางานสถาปัตยกรรม</v>
      </c>
      <c r="C211" s="1455"/>
      <c r="D211" s="1423"/>
      <c r="E211" s="1424"/>
      <c r="F211" s="1425"/>
      <c r="G211" s="1425"/>
      <c r="H211" s="1425">
        <f>SUM(H140,H210)</f>
        <v>23462474.300000001</v>
      </c>
      <c r="I211" s="1425">
        <f>SUM(I140,I210)</f>
        <v>5189745.7600000007</v>
      </c>
      <c r="J211" s="1425">
        <f>SUM(J140,J210)</f>
        <v>28652220.059999995</v>
      </c>
      <c r="K211" s="1426"/>
      <c r="L211" s="1338"/>
    </row>
    <row r="212" spans="1:14" ht="24" customHeight="1">
      <c r="L212" s="1428"/>
    </row>
    <row r="213" spans="1:14" ht="24" customHeight="1">
      <c r="C213" s="1148" t="s">
        <v>64</v>
      </c>
      <c r="D213" s="1148"/>
      <c r="E213" s="1148"/>
      <c r="F213" s="1149"/>
      <c r="G213" s="1150"/>
      <c r="H213" s="1150"/>
      <c r="I213" s="1150"/>
      <c r="J213" s="920"/>
      <c r="L213" s="1456"/>
    </row>
    <row r="214" spans="1:14" ht="24" customHeight="1">
      <c r="B214" s="1457"/>
      <c r="C214" s="1151" t="s">
        <v>65</v>
      </c>
      <c r="D214" s="1152"/>
      <c r="E214" s="1153"/>
      <c r="F214" s="1327"/>
      <c r="G214" s="1154" t="s">
        <v>66</v>
      </c>
      <c r="H214" s="1155"/>
      <c r="I214" s="976"/>
      <c r="J214" s="920"/>
      <c r="K214" s="1335"/>
      <c r="L214" s="1335"/>
    </row>
    <row r="215" spans="1:14" ht="24" customHeight="1">
      <c r="B215" s="1457"/>
      <c r="C215" s="1151" t="s">
        <v>67</v>
      </c>
      <c r="D215" s="1156"/>
      <c r="E215" s="1156"/>
      <c r="F215" s="1156"/>
      <c r="G215" s="1554" t="s">
        <v>68</v>
      </c>
      <c r="H215" s="1554"/>
      <c r="I215" s="1554"/>
      <c r="J215" s="920"/>
      <c r="K215" s="1335"/>
      <c r="L215" s="1335"/>
    </row>
    <row r="216" spans="1:14" ht="24" customHeight="1">
      <c r="B216" s="1457"/>
      <c r="C216" s="1151" t="s">
        <v>66</v>
      </c>
      <c r="D216" s="1157"/>
      <c r="E216" s="1151"/>
      <c r="F216" s="1159"/>
      <c r="G216" s="1158"/>
      <c r="H216" s="1158"/>
      <c r="I216" s="1158"/>
      <c r="J216" s="920"/>
      <c r="K216" s="1335"/>
      <c r="L216" s="1335"/>
    </row>
    <row r="217" spans="1:14" s="1458" customFormat="1" ht="24" customHeight="1">
      <c r="A217" s="1332"/>
      <c r="B217" s="1457"/>
      <c r="C217" s="1151" t="s">
        <v>69</v>
      </c>
      <c r="D217" s="1157"/>
      <c r="E217" s="1151"/>
      <c r="F217" s="1159"/>
      <c r="G217" s="1158"/>
      <c r="H217" s="1158"/>
      <c r="I217" s="1158"/>
      <c r="J217" s="920"/>
      <c r="K217" s="1335"/>
      <c r="L217" s="1335"/>
      <c r="M217" s="1429"/>
      <c r="N217" s="1429"/>
    </row>
    <row r="218" spans="1:14" s="1440" customFormat="1" ht="24" customHeight="1">
      <c r="A218" s="1332"/>
      <c r="B218" s="1355"/>
      <c r="C218" s="1430"/>
      <c r="D218" s="1391"/>
      <c r="E218" s="920"/>
      <c r="F218" s="1393"/>
      <c r="G218" s="920"/>
      <c r="H218" s="920"/>
      <c r="I218" s="1335"/>
      <c r="J218" s="1335"/>
      <c r="K218" s="1335"/>
      <c r="L218" s="1335"/>
      <c r="M218" s="1059"/>
      <c r="N218" s="1059"/>
    </row>
    <row r="219" spans="1:14" s="1335" customFormat="1" ht="24" customHeight="1">
      <c r="A219" s="1332"/>
      <c r="B219" s="1332"/>
      <c r="C219" s="1431"/>
      <c r="E219" s="920"/>
      <c r="F219" s="1393"/>
      <c r="G219" s="920"/>
      <c r="H219" s="920"/>
      <c r="M219" s="920"/>
      <c r="N219" s="920"/>
    </row>
    <row r="220" spans="1:14" s="1335" customFormat="1" ht="24" customHeight="1">
      <c r="B220" s="1332"/>
      <c r="D220" s="1432"/>
      <c r="L220" s="1222"/>
      <c r="M220" s="920"/>
      <c r="N220" s="920"/>
    </row>
    <row r="221" spans="1:14" s="1335" customFormat="1" ht="24" customHeight="1">
      <c r="A221" s="1355"/>
      <c r="B221" s="1332"/>
      <c r="C221" s="1333"/>
      <c r="D221" s="1393"/>
      <c r="E221" s="1393"/>
      <c r="F221" s="1222"/>
      <c r="G221" s="1222"/>
      <c r="H221" s="1222"/>
      <c r="I221" s="1222"/>
      <c r="J221" s="1222"/>
      <c r="K221" s="1427"/>
      <c r="L221" s="1222"/>
      <c r="M221" s="920"/>
      <c r="N221" s="920"/>
    </row>
    <row r="222" spans="1:14" s="1335" customFormat="1" ht="24" customHeight="1">
      <c r="A222" s="1355"/>
      <c r="B222" s="1332"/>
      <c r="C222" s="1333"/>
      <c r="D222" s="1393"/>
      <c r="E222" s="1393"/>
      <c r="F222" s="1222"/>
      <c r="G222" s="1222"/>
      <c r="H222" s="1222"/>
      <c r="I222" s="1222"/>
      <c r="J222" s="1222"/>
      <c r="K222" s="1427"/>
      <c r="L222" s="1222"/>
      <c r="M222" s="920"/>
      <c r="N222" s="920"/>
    </row>
    <row r="223" spans="1:14" s="1335" customFormat="1" ht="24" customHeight="1">
      <c r="A223" s="1355"/>
      <c r="B223" s="1332"/>
      <c r="C223" s="1333"/>
      <c r="D223" s="1393"/>
      <c r="E223" s="1393"/>
      <c r="F223" s="1222"/>
      <c r="G223" s="1222"/>
      <c r="H223" s="1222"/>
      <c r="I223" s="1222"/>
      <c r="J223" s="1222"/>
      <c r="K223" s="1427"/>
      <c r="L223" s="1222"/>
      <c r="M223" s="920"/>
      <c r="N223" s="920"/>
    </row>
    <row r="224" spans="1:14" s="1335" customFormat="1" ht="24" customHeight="1">
      <c r="A224" s="1355"/>
      <c r="B224" s="1332"/>
      <c r="C224" s="1333"/>
      <c r="D224" s="1393"/>
      <c r="E224" s="1393"/>
      <c r="F224" s="1222"/>
      <c r="G224" s="1222"/>
      <c r="H224" s="1222"/>
      <c r="I224" s="1222"/>
      <c r="J224" s="1222"/>
      <c r="K224" s="1427"/>
      <c r="L224" s="1222"/>
      <c r="M224" s="920"/>
      <c r="N224" s="920"/>
    </row>
    <row r="225" spans="1:14" s="1335" customFormat="1" ht="24" customHeight="1">
      <c r="A225" s="1355"/>
      <c r="B225" s="1332"/>
      <c r="C225" s="1333"/>
      <c r="D225" s="1393"/>
      <c r="E225" s="1393"/>
      <c r="F225" s="1222"/>
      <c r="G225" s="1222"/>
      <c r="H225" s="1222"/>
      <c r="I225" s="1222"/>
      <c r="J225" s="1222"/>
      <c r="K225" s="1427"/>
      <c r="L225" s="1222"/>
      <c r="M225" s="920"/>
      <c r="N225" s="920"/>
    </row>
    <row r="226" spans="1:14" ht="24" customHeight="1">
      <c r="A226" s="1355"/>
    </row>
    <row r="227" spans="1:14" ht="24" customHeight="1">
      <c r="A227" s="1355"/>
    </row>
    <row r="228" spans="1:14" ht="24" customHeight="1">
      <c r="A228" s="1355"/>
    </row>
    <row r="229" spans="1:14" ht="24" customHeight="1">
      <c r="A229" s="1355"/>
    </row>
    <row r="230" spans="1:14" ht="24" customHeight="1">
      <c r="A230" s="1355"/>
    </row>
    <row r="231" spans="1:14" ht="24" customHeight="1">
      <c r="A231" s="1355"/>
      <c r="B231" s="1355"/>
      <c r="C231" s="1433"/>
      <c r="E231" s="1433"/>
      <c r="K231" s="1433"/>
    </row>
    <row r="232" spans="1:14" ht="24" customHeight="1">
      <c r="A232" s="1355"/>
      <c r="B232" s="1355"/>
      <c r="C232" s="1433"/>
      <c r="E232" s="1433"/>
      <c r="K232" s="1433"/>
    </row>
    <row r="233" spans="1:14" ht="24" customHeight="1">
      <c r="A233" s="1355"/>
      <c r="B233" s="1355"/>
      <c r="C233" s="1433"/>
      <c r="E233" s="1433"/>
      <c r="K233" s="1433"/>
    </row>
    <row r="234" spans="1:14" ht="24" customHeight="1">
      <c r="A234" s="1355"/>
      <c r="B234" s="1355"/>
      <c r="C234" s="1433"/>
      <c r="E234" s="1433"/>
      <c r="K234" s="1433"/>
    </row>
    <row r="235" spans="1:14" ht="24" customHeight="1">
      <c r="A235" s="1355"/>
      <c r="B235" s="1355"/>
      <c r="C235" s="1433"/>
      <c r="E235" s="1433"/>
      <c r="K235" s="1433"/>
    </row>
    <row r="236" spans="1:14" ht="24" customHeight="1">
      <c r="A236" s="1355"/>
      <c r="B236" s="1355"/>
      <c r="C236" s="1433"/>
      <c r="E236" s="1433"/>
      <c r="K236" s="1433"/>
    </row>
    <row r="237" spans="1:14" ht="24" customHeight="1">
      <c r="A237" s="1355"/>
      <c r="B237" s="1355"/>
      <c r="C237" s="1433"/>
      <c r="E237" s="1433"/>
      <c r="K237" s="1433"/>
    </row>
    <row r="238" spans="1:14" ht="24" customHeight="1">
      <c r="A238" s="1355"/>
      <c r="B238" s="1355"/>
      <c r="C238" s="1433"/>
      <c r="E238" s="1433"/>
      <c r="K238" s="1433"/>
    </row>
    <row r="239" spans="1:14" ht="24" customHeight="1">
      <c r="A239" s="1355"/>
      <c r="B239" s="1355"/>
      <c r="C239" s="1433"/>
      <c r="E239" s="1433"/>
      <c r="K239" s="1433"/>
    </row>
    <row r="240" spans="1:14" ht="24" customHeight="1">
      <c r="A240" s="1355"/>
      <c r="B240" s="1355"/>
      <c r="C240" s="1433"/>
      <c r="E240" s="1433"/>
      <c r="K240" s="1433"/>
    </row>
    <row r="241" spans="1:11" ht="24" customHeight="1">
      <c r="A241" s="1355"/>
      <c r="B241" s="1355"/>
      <c r="C241" s="1433"/>
      <c r="E241" s="1433"/>
      <c r="K241" s="1433"/>
    </row>
    <row r="242" spans="1:11" ht="24" customHeight="1">
      <c r="A242" s="1355"/>
      <c r="B242" s="1355"/>
      <c r="C242" s="1433"/>
      <c r="E242" s="1433"/>
      <c r="K242" s="1433"/>
    </row>
    <row r="243" spans="1:11" ht="24" customHeight="1">
      <c r="A243" s="1355"/>
      <c r="B243" s="1355"/>
      <c r="C243" s="1433"/>
      <c r="E243" s="1433"/>
      <c r="K243" s="1433"/>
    </row>
    <row r="244" spans="1:11" ht="24" customHeight="1">
      <c r="A244" s="1355"/>
      <c r="B244" s="1355"/>
      <c r="C244" s="1433"/>
      <c r="E244" s="1433"/>
      <c r="K244" s="1433"/>
    </row>
    <row r="245" spans="1:11" ht="24" customHeight="1">
      <c r="A245" s="1355"/>
      <c r="B245" s="1355"/>
      <c r="C245" s="1433"/>
      <c r="E245" s="1433"/>
      <c r="K245" s="1433"/>
    </row>
    <row r="246" spans="1:11" ht="24" customHeight="1">
      <c r="A246" s="1355"/>
      <c r="B246" s="1355"/>
      <c r="C246" s="1433"/>
      <c r="E246" s="1433"/>
      <c r="K246" s="1433"/>
    </row>
    <row r="247" spans="1:11" ht="24" customHeight="1">
      <c r="A247" s="1355"/>
      <c r="B247" s="1355"/>
      <c r="C247" s="1433"/>
      <c r="E247" s="1433"/>
      <c r="K247" s="1433"/>
    </row>
    <row r="248" spans="1:11" ht="24" customHeight="1">
      <c r="A248" s="1355"/>
      <c r="B248" s="1355"/>
      <c r="C248" s="1433"/>
      <c r="E248" s="1433"/>
      <c r="K248" s="1433"/>
    </row>
    <row r="249" spans="1:11" ht="24" customHeight="1">
      <c r="A249" s="1355"/>
      <c r="B249" s="1355"/>
      <c r="C249" s="1433"/>
      <c r="E249" s="1433"/>
      <c r="K249" s="1433"/>
    </row>
    <row r="250" spans="1:11" ht="24" customHeight="1">
      <c r="A250" s="1355"/>
      <c r="B250" s="1355"/>
      <c r="C250" s="1433"/>
      <c r="E250" s="1433"/>
      <c r="K250" s="1433"/>
    </row>
    <row r="251" spans="1:11" ht="24" customHeight="1">
      <c r="A251" s="1355"/>
      <c r="B251" s="1355"/>
      <c r="C251" s="1433"/>
      <c r="E251" s="1433"/>
      <c r="K251" s="1433"/>
    </row>
    <row r="252" spans="1:11" ht="24" customHeight="1">
      <c r="A252" s="1355"/>
      <c r="B252" s="1355"/>
      <c r="C252" s="1433"/>
      <c r="E252" s="1433"/>
      <c r="K252" s="1433"/>
    </row>
    <row r="253" spans="1:11" ht="24" customHeight="1">
      <c r="A253" s="1355"/>
      <c r="B253" s="1355"/>
      <c r="C253" s="1433"/>
      <c r="E253" s="1433"/>
      <c r="K253" s="1433"/>
    </row>
    <row r="254" spans="1:11" ht="24" customHeight="1">
      <c r="A254" s="1355"/>
      <c r="B254" s="1355"/>
      <c r="C254" s="1433"/>
      <c r="E254" s="1433"/>
      <c r="K254" s="1433"/>
    </row>
    <row r="255" spans="1:11" ht="24" customHeight="1">
      <c r="A255" s="1355"/>
      <c r="B255" s="1355"/>
      <c r="C255" s="1433"/>
      <c r="E255" s="1433"/>
      <c r="K255" s="1433"/>
    </row>
    <row r="256" spans="1:11" ht="24" customHeight="1">
      <c r="A256" s="1355"/>
      <c r="B256" s="1355"/>
      <c r="C256" s="1433"/>
      <c r="E256" s="1433"/>
      <c r="K256" s="1433"/>
    </row>
    <row r="257" spans="1:11" ht="24" customHeight="1">
      <c r="A257" s="1355"/>
      <c r="B257" s="1355"/>
      <c r="C257" s="1433"/>
      <c r="E257" s="1433"/>
      <c r="K257" s="1433"/>
    </row>
    <row r="258" spans="1:11" ht="24" customHeight="1">
      <c r="A258" s="1355"/>
      <c r="B258" s="1355"/>
      <c r="C258" s="1433"/>
      <c r="E258" s="1433"/>
      <c r="K258" s="1433"/>
    </row>
    <row r="259" spans="1:11" ht="24" customHeight="1">
      <c r="A259" s="1355"/>
      <c r="B259" s="1355"/>
      <c r="C259" s="1433"/>
      <c r="E259" s="1433"/>
      <c r="K259" s="1433"/>
    </row>
    <row r="260" spans="1:11" ht="24" customHeight="1">
      <c r="A260" s="1355"/>
      <c r="B260" s="1355"/>
      <c r="C260" s="1433"/>
      <c r="E260" s="1433"/>
      <c r="K260" s="1433"/>
    </row>
    <row r="261" spans="1:11" ht="24" customHeight="1">
      <c r="A261" s="1355"/>
      <c r="B261" s="1355"/>
      <c r="C261" s="1433"/>
      <c r="E261" s="1433"/>
      <c r="K261" s="1433"/>
    </row>
    <row r="262" spans="1:11" ht="24" customHeight="1">
      <c r="A262" s="1355"/>
      <c r="B262" s="1355"/>
      <c r="C262" s="1433"/>
      <c r="E262" s="1433"/>
      <c r="K262" s="1433"/>
    </row>
    <row r="263" spans="1:11" ht="24" customHeight="1">
      <c r="A263" s="1355"/>
      <c r="B263" s="1355"/>
      <c r="C263" s="1433"/>
      <c r="E263" s="1433"/>
      <c r="K263" s="1433"/>
    </row>
    <row r="264" spans="1:11" ht="24" customHeight="1">
      <c r="A264" s="1355"/>
      <c r="B264" s="1355"/>
      <c r="C264" s="1433"/>
      <c r="E264" s="1433"/>
      <c r="K264" s="1433"/>
    </row>
    <row r="265" spans="1:11" ht="24" customHeight="1">
      <c r="A265" s="1355"/>
      <c r="B265" s="1355"/>
      <c r="C265" s="1433"/>
      <c r="E265" s="1433"/>
      <c r="K265" s="1433"/>
    </row>
    <row r="266" spans="1:11" ht="24" customHeight="1">
      <c r="A266" s="1355"/>
      <c r="B266" s="1355"/>
      <c r="C266" s="1433"/>
      <c r="E266" s="1433"/>
      <c r="K266" s="1433"/>
    </row>
    <row r="267" spans="1:11" ht="24" customHeight="1">
      <c r="A267" s="1355"/>
      <c r="B267" s="1355"/>
      <c r="C267" s="1433"/>
      <c r="E267" s="1433"/>
      <c r="K267" s="1433"/>
    </row>
    <row r="268" spans="1:11" ht="24" customHeight="1">
      <c r="A268" s="1355"/>
      <c r="B268" s="1355"/>
      <c r="C268" s="1433"/>
      <c r="E268" s="1433"/>
      <c r="K268" s="1433"/>
    </row>
    <row r="269" spans="1:11" ht="24" customHeight="1">
      <c r="A269" s="1355"/>
      <c r="B269" s="1355"/>
      <c r="C269" s="1433"/>
      <c r="E269" s="1433"/>
      <c r="K269" s="1433"/>
    </row>
    <row r="270" spans="1:11" ht="24" customHeight="1">
      <c r="A270" s="1355"/>
      <c r="B270" s="1355"/>
      <c r="C270" s="1433"/>
      <c r="E270" s="1433"/>
      <c r="K270" s="1433"/>
    </row>
    <row r="271" spans="1:11" ht="24" customHeight="1">
      <c r="A271" s="1355"/>
      <c r="B271" s="1355"/>
      <c r="C271" s="1433"/>
      <c r="E271" s="1433"/>
      <c r="K271" s="1433"/>
    </row>
    <row r="272" spans="1:11" ht="24" customHeight="1">
      <c r="A272" s="1355"/>
      <c r="B272" s="1355"/>
      <c r="C272" s="1433"/>
      <c r="E272" s="1433"/>
      <c r="K272" s="1433"/>
    </row>
    <row r="273" spans="1:11" ht="24" customHeight="1">
      <c r="A273" s="1355"/>
      <c r="B273" s="1355"/>
      <c r="C273" s="1433"/>
      <c r="E273" s="1433"/>
      <c r="K273" s="1433"/>
    </row>
    <row r="274" spans="1:11" ht="24" customHeight="1">
      <c r="A274" s="1355"/>
      <c r="B274" s="1355"/>
      <c r="C274" s="1433"/>
      <c r="E274" s="1433"/>
      <c r="K274" s="1433"/>
    </row>
    <row r="275" spans="1:11" ht="24" customHeight="1">
      <c r="A275" s="1355"/>
      <c r="B275" s="1355"/>
      <c r="C275" s="1433"/>
      <c r="E275" s="1433"/>
      <c r="K275" s="1433"/>
    </row>
    <row r="276" spans="1:11" ht="24" customHeight="1">
      <c r="A276" s="1355"/>
      <c r="B276" s="1355"/>
      <c r="C276" s="1433"/>
      <c r="E276" s="1433"/>
      <c r="K276" s="1433"/>
    </row>
    <row r="277" spans="1:11" ht="24" customHeight="1">
      <c r="A277" s="1355"/>
      <c r="B277" s="1355"/>
      <c r="C277" s="1433"/>
      <c r="E277" s="1433"/>
      <c r="K277" s="1433"/>
    </row>
    <row r="278" spans="1:11" ht="24" customHeight="1">
      <c r="A278" s="1355"/>
      <c r="B278" s="1355"/>
      <c r="C278" s="1433"/>
      <c r="E278" s="1433"/>
      <c r="K278" s="1433"/>
    </row>
    <row r="279" spans="1:11" ht="24" customHeight="1">
      <c r="A279" s="1355"/>
      <c r="B279" s="1355"/>
      <c r="C279" s="1433"/>
      <c r="E279" s="1433"/>
      <c r="K279" s="1433"/>
    </row>
    <row r="280" spans="1:11" ht="24" customHeight="1">
      <c r="A280" s="1355"/>
      <c r="B280" s="1355"/>
      <c r="C280" s="1433"/>
      <c r="E280" s="1433"/>
      <c r="K280" s="1433"/>
    </row>
    <row r="281" spans="1:11" ht="24" customHeight="1">
      <c r="A281" s="1355"/>
      <c r="B281" s="1355"/>
      <c r="C281" s="1433"/>
      <c r="E281" s="1433"/>
      <c r="K281" s="1433"/>
    </row>
    <row r="282" spans="1:11" ht="24" customHeight="1">
      <c r="A282" s="1355"/>
      <c r="B282" s="1355"/>
      <c r="C282" s="1433"/>
      <c r="E282" s="1433"/>
      <c r="K282" s="1433"/>
    </row>
    <row r="283" spans="1:11" ht="24" customHeight="1">
      <c r="A283" s="1355"/>
      <c r="B283" s="1355"/>
      <c r="C283" s="1433"/>
      <c r="E283" s="1433"/>
      <c r="K283" s="1433"/>
    </row>
    <row r="284" spans="1:11" ht="24" customHeight="1">
      <c r="A284" s="1355"/>
      <c r="B284" s="1355"/>
      <c r="C284" s="1433"/>
      <c r="E284" s="1433"/>
      <c r="K284" s="1433"/>
    </row>
    <row r="285" spans="1:11" ht="24" customHeight="1">
      <c r="A285" s="1355"/>
      <c r="B285" s="1355"/>
      <c r="C285" s="1433"/>
      <c r="E285" s="1433"/>
      <c r="K285" s="1433"/>
    </row>
    <row r="286" spans="1:11" ht="24" customHeight="1">
      <c r="A286" s="1355"/>
      <c r="B286" s="1355"/>
      <c r="C286" s="1433"/>
      <c r="E286" s="1433"/>
      <c r="K286" s="1433"/>
    </row>
    <row r="287" spans="1:11" ht="24" customHeight="1">
      <c r="A287" s="1355"/>
      <c r="B287" s="1355"/>
      <c r="C287" s="1433"/>
      <c r="E287" s="1433"/>
      <c r="K287" s="1433"/>
    </row>
    <row r="288" spans="1:11" ht="24" customHeight="1">
      <c r="A288" s="1355"/>
      <c r="B288" s="1355"/>
      <c r="C288" s="1433"/>
      <c r="E288" s="1433"/>
      <c r="K288" s="1433"/>
    </row>
    <row r="289" spans="1:11" ht="24" customHeight="1">
      <c r="A289" s="1355"/>
      <c r="B289" s="1355"/>
      <c r="C289" s="1433"/>
      <c r="E289" s="1433"/>
      <c r="K289" s="1433"/>
    </row>
    <row r="290" spans="1:11" ht="24" customHeight="1">
      <c r="A290" s="1355"/>
      <c r="B290" s="1355"/>
      <c r="C290" s="1433"/>
      <c r="E290" s="1433"/>
      <c r="K290" s="1433"/>
    </row>
    <row r="291" spans="1:11" ht="24" customHeight="1">
      <c r="A291" s="1355"/>
      <c r="B291" s="1355"/>
      <c r="C291" s="1433"/>
      <c r="E291" s="1433"/>
      <c r="K291" s="1433"/>
    </row>
    <row r="292" spans="1:11" ht="24" customHeight="1">
      <c r="A292" s="1355"/>
      <c r="B292" s="1355"/>
      <c r="C292" s="1433"/>
      <c r="E292" s="1433"/>
      <c r="K292" s="1433"/>
    </row>
    <row r="293" spans="1:11" ht="24" customHeight="1">
      <c r="A293" s="1355"/>
      <c r="B293" s="1355"/>
      <c r="C293" s="1433"/>
      <c r="E293" s="1433"/>
      <c r="K293" s="1433"/>
    </row>
    <row r="294" spans="1:11" ht="24" customHeight="1">
      <c r="A294" s="1355"/>
      <c r="B294" s="1355"/>
      <c r="C294" s="1433"/>
      <c r="E294" s="1433"/>
      <c r="K294" s="1433"/>
    </row>
    <row r="295" spans="1:11" ht="24" customHeight="1">
      <c r="A295" s="1355"/>
      <c r="B295" s="1355"/>
      <c r="C295" s="1433"/>
      <c r="E295" s="1433"/>
      <c r="K295" s="1433"/>
    </row>
    <row r="296" spans="1:11" ht="24" customHeight="1">
      <c r="A296" s="1355"/>
      <c r="B296" s="1355"/>
      <c r="C296" s="1433"/>
      <c r="E296" s="1433"/>
      <c r="K296" s="1433"/>
    </row>
    <row r="297" spans="1:11" ht="24" customHeight="1">
      <c r="A297" s="1355"/>
      <c r="B297" s="1355"/>
      <c r="C297" s="1433"/>
      <c r="E297" s="1433"/>
      <c r="K297" s="1433"/>
    </row>
    <row r="298" spans="1:11" ht="24" customHeight="1">
      <c r="A298" s="1355"/>
      <c r="B298" s="1355"/>
      <c r="C298" s="1433"/>
      <c r="E298" s="1433"/>
      <c r="K298" s="1433"/>
    </row>
    <row r="299" spans="1:11" ht="24" customHeight="1">
      <c r="A299" s="1355"/>
      <c r="B299" s="1355"/>
      <c r="C299" s="1433"/>
      <c r="E299" s="1433"/>
      <c r="K299" s="1433"/>
    </row>
    <row r="300" spans="1:11" ht="24" customHeight="1">
      <c r="A300" s="1355"/>
      <c r="B300" s="1355"/>
      <c r="C300" s="1433"/>
      <c r="E300" s="1433"/>
      <c r="K300" s="1433"/>
    </row>
    <row r="301" spans="1:11" ht="24" customHeight="1">
      <c r="A301" s="1355"/>
      <c r="B301" s="1355"/>
      <c r="C301" s="1433"/>
      <c r="E301" s="1433"/>
      <c r="K301" s="1433"/>
    </row>
    <row r="302" spans="1:11" ht="24" customHeight="1">
      <c r="A302" s="1355"/>
      <c r="B302" s="1355"/>
      <c r="C302" s="1433"/>
      <c r="E302" s="1433"/>
      <c r="K302" s="1433"/>
    </row>
    <row r="303" spans="1:11" ht="24" customHeight="1">
      <c r="A303" s="1355"/>
      <c r="B303" s="1355"/>
      <c r="C303" s="1433"/>
      <c r="E303" s="1433"/>
      <c r="K303" s="1433"/>
    </row>
    <row r="304" spans="1:11" ht="24" customHeight="1">
      <c r="A304" s="1355"/>
      <c r="B304" s="1355"/>
      <c r="C304" s="1433"/>
      <c r="E304" s="1433"/>
      <c r="K304" s="1433"/>
    </row>
    <row r="305" spans="1:11" ht="24" customHeight="1">
      <c r="A305" s="1355"/>
      <c r="B305" s="1355"/>
      <c r="C305" s="1433"/>
      <c r="E305" s="1433"/>
      <c r="K305" s="1433"/>
    </row>
    <row r="306" spans="1:11" ht="24" customHeight="1">
      <c r="A306" s="1355"/>
      <c r="B306" s="1355"/>
      <c r="C306" s="1433"/>
      <c r="E306" s="1433"/>
      <c r="K306" s="1433"/>
    </row>
    <row r="307" spans="1:11" ht="24" customHeight="1">
      <c r="A307" s="1355"/>
      <c r="B307" s="1355"/>
      <c r="C307" s="1433"/>
      <c r="E307" s="1433"/>
      <c r="K307" s="1433"/>
    </row>
    <row r="308" spans="1:11" ht="24" customHeight="1">
      <c r="A308" s="1355"/>
      <c r="B308" s="1355"/>
      <c r="C308" s="1433"/>
      <c r="E308" s="1433"/>
      <c r="K308" s="1433"/>
    </row>
    <row r="309" spans="1:11" ht="24" customHeight="1">
      <c r="A309" s="1355"/>
      <c r="B309" s="1355"/>
      <c r="C309" s="1433"/>
      <c r="E309" s="1433"/>
      <c r="K309" s="1433"/>
    </row>
    <row r="310" spans="1:11" ht="24" customHeight="1">
      <c r="A310" s="1355"/>
      <c r="B310" s="1355"/>
      <c r="C310" s="1433"/>
      <c r="E310" s="1433"/>
      <c r="K310" s="1433"/>
    </row>
    <row r="311" spans="1:11" ht="24" customHeight="1">
      <c r="A311" s="1355"/>
      <c r="B311" s="1355"/>
      <c r="C311" s="1433"/>
      <c r="E311" s="1433"/>
      <c r="K311" s="1433"/>
    </row>
    <row r="312" spans="1:11" ht="24" customHeight="1">
      <c r="A312" s="1355"/>
      <c r="B312" s="1355"/>
      <c r="C312" s="1433"/>
      <c r="E312" s="1433"/>
      <c r="K312" s="1433"/>
    </row>
    <row r="313" spans="1:11" ht="24" customHeight="1">
      <c r="A313" s="1355"/>
      <c r="B313" s="1355"/>
      <c r="C313" s="1433"/>
      <c r="E313" s="1433"/>
      <c r="K313" s="1433"/>
    </row>
    <row r="314" spans="1:11" ht="24" customHeight="1">
      <c r="A314" s="1355"/>
      <c r="B314" s="1355"/>
      <c r="C314" s="1433"/>
      <c r="E314" s="1433"/>
      <c r="K314" s="1433"/>
    </row>
    <row r="315" spans="1:11" ht="24" customHeight="1">
      <c r="A315" s="1355"/>
      <c r="B315" s="1355"/>
      <c r="C315" s="1433"/>
      <c r="E315" s="1433"/>
      <c r="K315" s="1433"/>
    </row>
    <row r="316" spans="1:11" ht="24" customHeight="1">
      <c r="A316" s="1355"/>
      <c r="B316" s="1355"/>
      <c r="C316" s="1433"/>
      <c r="E316" s="1433"/>
      <c r="K316" s="1433"/>
    </row>
    <row r="317" spans="1:11" ht="24" customHeight="1">
      <c r="A317" s="1355"/>
      <c r="B317" s="1355"/>
      <c r="C317" s="1433"/>
      <c r="E317" s="1433"/>
      <c r="K317" s="1433"/>
    </row>
    <row r="318" spans="1:11" ht="24" customHeight="1">
      <c r="A318" s="1355"/>
      <c r="B318" s="1355"/>
      <c r="C318" s="1433"/>
      <c r="E318" s="1433"/>
      <c r="K318" s="1433"/>
    </row>
    <row r="319" spans="1:11" ht="24" customHeight="1">
      <c r="A319" s="1355"/>
      <c r="B319" s="1355"/>
      <c r="C319" s="1433"/>
      <c r="E319" s="1433"/>
      <c r="K319" s="1433"/>
    </row>
    <row r="320" spans="1:11" ht="24" customHeight="1">
      <c r="A320" s="1355"/>
      <c r="B320" s="1355"/>
      <c r="C320" s="1433"/>
      <c r="E320" s="1433"/>
      <c r="K320" s="1433"/>
    </row>
    <row r="321" spans="1:11" ht="24" customHeight="1">
      <c r="A321" s="1355"/>
      <c r="B321" s="1355"/>
      <c r="C321" s="1433"/>
      <c r="E321" s="1433"/>
      <c r="K321" s="1433"/>
    </row>
    <row r="322" spans="1:11" ht="24" customHeight="1">
      <c r="A322" s="1355"/>
      <c r="B322" s="1355"/>
      <c r="C322" s="1433"/>
      <c r="E322" s="1433"/>
      <c r="K322" s="1433"/>
    </row>
    <row r="323" spans="1:11" ht="24" customHeight="1">
      <c r="A323" s="1355"/>
      <c r="B323" s="1355"/>
      <c r="C323" s="1433"/>
      <c r="E323" s="1433"/>
      <c r="K323" s="1433"/>
    </row>
    <row r="324" spans="1:11" ht="24" customHeight="1">
      <c r="A324" s="1355"/>
      <c r="B324" s="1355"/>
      <c r="C324" s="1433"/>
      <c r="E324" s="1433"/>
      <c r="K324" s="1433"/>
    </row>
    <row r="325" spans="1:11" ht="24" customHeight="1">
      <c r="A325" s="1355"/>
      <c r="B325" s="1355"/>
      <c r="C325" s="1433"/>
      <c r="E325" s="1433"/>
      <c r="K325" s="1433"/>
    </row>
    <row r="326" spans="1:11" ht="24" customHeight="1">
      <c r="A326" s="1355"/>
      <c r="B326" s="1355"/>
      <c r="C326" s="1433"/>
      <c r="E326" s="1433"/>
      <c r="K326" s="1433"/>
    </row>
    <row r="327" spans="1:11" ht="24" customHeight="1">
      <c r="A327" s="1355"/>
      <c r="B327" s="1355"/>
      <c r="C327" s="1433"/>
      <c r="E327" s="1433"/>
      <c r="K327" s="1433"/>
    </row>
    <row r="328" spans="1:11" ht="24" customHeight="1">
      <c r="A328" s="1355"/>
      <c r="B328" s="1355"/>
      <c r="C328" s="1433"/>
      <c r="E328" s="1433"/>
      <c r="K328" s="1433"/>
    </row>
    <row r="329" spans="1:11" ht="24" customHeight="1">
      <c r="A329" s="1355"/>
      <c r="B329" s="1355"/>
      <c r="C329" s="1433"/>
      <c r="E329" s="1433"/>
      <c r="K329" s="1433"/>
    </row>
    <row r="330" spans="1:11" ht="24" customHeight="1">
      <c r="A330" s="1355"/>
      <c r="B330" s="1355"/>
      <c r="C330" s="1433"/>
      <c r="E330" s="1433"/>
      <c r="K330" s="1433"/>
    </row>
    <row r="331" spans="1:11" ht="24" customHeight="1">
      <c r="A331" s="1355"/>
      <c r="B331" s="1355"/>
      <c r="C331" s="1433"/>
      <c r="E331" s="1433"/>
      <c r="K331" s="1433"/>
    </row>
    <row r="332" spans="1:11" ht="24" customHeight="1">
      <c r="A332" s="1355"/>
      <c r="B332" s="1355"/>
      <c r="C332" s="1433"/>
      <c r="E332" s="1433"/>
      <c r="K332" s="1433"/>
    </row>
    <row r="333" spans="1:11" ht="24" customHeight="1">
      <c r="A333" s="1355"/>
      <c r="B333" s="1355"/>
      <c r="C333" s="1433"/>
      <c r="E333" s="1433"/>
      <c r="K333" s="1433"/>
    </row>
    <row r="334" spans="1:11" ht="24" customHeight="1">
      <c r="A334" s="1355"/>
      <c r="B334" s="1355"/>
      <c r="C334" s="1433"/>
      <c r="E334" s="1433"/>
      <c r="K334" s="1433"/>
    </row>
    <row r="335" spans="1:11" ht="24" customHeight="1">
      <c r="A335" s="1355"/>
      <c r="B335" s="1355"/>
      <c r="C335" s="1433"/>
      <c r="E335" s="1433"/>
      <c r="K335" s="1433"/>
    </row>
    <row r="336" spans="1:11" ht="24" customHeight="1">
      <c r="A336" s="1355"/>
      <c r="B336" s="1355"/>
      <c r="C336" s="1433"/>
      <c r="E336" s="1433"/>
      <c r="K336" s="1433"/>
    </row>
    <row r="337" spans="1:11" ht="24" customHeight="1">
      <c r="A337" s="1355"/>
      <c r="B337" s="1355"/>
      <c r="C337" s="1433"/>
      <c r="E337" s="1433"/>
      <c r="K337" s="1433"/>
    </row>
    <row r="338" spans="1:11" ht="24" customHeight="1">
      <c r="A338" s="1355"/>
      <c r="B338" s="1355"/>
      <c r="C338" s="1433"/>
      <c r="E338" s="1433"/>
      <c r="K338" s="1433"/>
    </row>
    <row r="339" spans="1:11" ht="24" customHeight="1">
      <c r="A339" s="1355"/>
      <c r="B339" s="1355"/>
      <c r="C339" s="1433"/>
      <c r="E339" s="1433"/>
      <c r="K339" s="1433"/>
    </row>
    <row r="340" spans="1:11" ht="24" customHeight="1">
      <c r="A340" s="1355"/>
      <c r="B340" s="1355"/>
      <c r="C340" s="1433"/>
      <c r="E340" s="1433"/>
      <c r="K340" s="1433"/>
    </row>
    <row r="341" spans="1:11" ht="24" customHeight="1">
      <c r="A341" s="1355"/>
      <c r="B341" s="1355"/>
      <c r="C341" s="1433"/>
      <c r="E341" s="1433"/>
      <c r="K341" s="1433"/>
    </row>
    <row r="342" spans="1:11" ht="24" customHeight="1">
      <c r="A342" s="1355"/>
      <c r="B342" s="1355"/>
      <c r="C342" s="1433"/>
      <c r="E342" s="1433"/>
      <c r="K342" s="1433"/>
    </row>
    <row r="343" spans="1:11" ht="24" customHeight="1">
      <c r="A343" s="1355"/>
      <c r="B343" s="1355"/>
      <c r="C343" s="1433"/>
      <c r="E343" s="1433"/>
      <c r="K343" s="1433"/>
    </row>
    <row r="344" spans="1:11" ht="24" customHeight="1">
      <c r="A344" s="1355"/>
      <c r="B344" s="1355"/>
      <c r="C344" s="1433"/>
      <c r="E344" s="1433"/>
      <c r="K344" s="1433"/>
    </row>
    <row r="345" spans="1:11" ht="24" customHeight="1">
      <c r="A345" s="1355"/>
      <c r="B345" s="1355"/>
      <c r="C345" s="1433"/>
      <c r="E345" s="1433"/>
      <c r="K345" s="1433"/>
    </row>
    <row r="346" spans="1:11" ht="24" customHeight="1">
      <c r="A346" s="1355"/>
      <c r="B346" s="1355"/>
      <c r="C346" s="1433"/>
      <c r="E346" s="1433"/>
      <c r="K346" s="1433"/>
    </row>
    <row r="347" spans="1:11" ht="24" customHeight="1">
      <c r="A347" s="1355"/>
      <c r="B347" s="1355"/>
      <c r="C347" s="1433"/>
      <c r="E347" s="1433"/>
      <c r="K347" s="1433"/>
    </row>
    <row r="348" spans="1:11" ht="24" customHeight="1">
      <c r="A348" s="1355"/>
      <c r="B348" s="1355"/>
      <c r="C348" s="1433"/>
      <c r="E348" s="1433"/>
      <c r="K348" s="1433"/>
    </row>
    <row r="349" spans="1:11" ht="24" customHeight="1">
      <c r="A349" s="1355"/>
      <c r="B349" s="1355"/>
      <c r="C349" s="1433"/>
      <c r="E349" s="1433"/>
      <c r="K349" s="1433"/>
    </row>
    <row r="350" spans="1:11" ht="24" customHeight="1">
      <c r="A350" s="1355"/>
      <c r="B350" s="1355"/>
      <c r="C350" s="1433"/>
      <c r="E350" s="1433"/>
      <c r="K350" s="1433"/>
    </row>
    <row r="351" spans="1:11" ht="24" customHeight="1">
      <c r="A351" s="1355"/>
      <c r="B351" s="1355"/>
      <c r="C351" s="1433"/>
      <c r="E351" s="1433"/>
      <c r="K351" s="1433"/>
    </row>
    <row r="352" spans="1:11" ht="24" customHeight="1">
      <c r="A352" s="1355"/>
      <c r="B352" s="1355"/>
      <c r="C352" s="1433"/>
      <c r="E352" s="1433"/>
      <c r="K352" s="1433"/>
    </row>
    <row r="353" spans="1:11" ht="24" customHeight="1">
      <c r="A353" s="1355"/>
      <c r="B353" s="1355"/>
      <c r="C353" s="1433"/>
      <c r="E353" s="1433"/>
      <c r="K353" s="1433"/>
    </row>
    <row r="354" spans="1:11" ht="24" customHeight="1">
      <c r="A354" s="1355"/>
      <c r="B354" s="1355"/>
      <c r="C354" s="1433"/>
      <c r="E354" s="1433"/>
      <c r="K354" s="1433"/>
    </row>
    <row r="355" spans="1:11" ht="24" customHeight="1">
      <c r="A355" s="1355"/>
      <c r="B355" s="1355"/>
      <c r="C355" s="1433"/>
      <c r="E355" s="1433"/>
      <c r="K355" s="1433"/>
    </row>
    <row r="356" spans="1:11" ht="24" customHeight="1">
      <c r="A356" s="1355"/>
      <c r="B356" s="1355"/>
      <c r="C356" s="1433"/>
      <c r="E356" s="1433"/>
      <c r="K356" s="1433"/>
    </row>
    <row r="357" spans="1:11" ht="24" customHeight="1">
      <c r="A357" s="1355"/>
      <c r="B357" s="1355"/>
      <c r="C357" s="1433"/>
      <c r="E357" s="1433"/>
      <c r="K357" s="1433"/>
    </row>
    <row r="358" spans="1:11" ht="24" customHeight="1">
      <c r="A358" s="1355"/>
      <c r="B358" s="1355"/>
      <c r="C358" s="1433"/>
      <c r="E358" s="1433"/>
      <c r="K358" s="1433"/>
    </row>
    <row r="359" spans="1:11" ht="24" customHeight="1">
      <c r="A359" s="1355"/>
      <c r="B359" s="1355"/>
      <c r="C359" s="1433"/>
      <c r="E359" s="1433"/>
      <c r="K359" s="1433"/>
    </row>
    <row r="360" spans="1:11" ht="24" customHeight="1">
      <c r="A360" s="1355"/>
      <c r="B360" s="1355"/>
      <c r="C360" s="1433"/>
      <c r="E360" s="1433"/>
      <c r="K360" s="1433"/>
    </row>
    <row r="361" spans="1:11" ht="24" customHeight="1">
      <c r="A361" s="1355"/>
      <c r="B361" s="1355"/>
      <c r="C361" s="1433"/>
      <c r="E361" s="1433"/>
      <c r="K361" s="1433"/>
    </row>
    <row r="362" spans="1:11" ht="24" customHeight="1">
      <c r="A362" s="1355"/>
      <c r="B362" s="1355"/>
      <c r="C362" s="1433"/>
      <c r="E362" s="1433"/>
      <c r="K362" s="1433"/>
    </row>
    <row r="363" spans="1:11" ht="24" customHeight="1">
      <c r="A363" s="1355"/>
      <c r="B363" s="1355"/>
      <c r="C363" s="1433"/>
      <c r="E363" s="1433"/>
      <c r="K363" s="1433"/>
    </row>
    <row r="364" spans="1:11" ht="24" customHeight="1">
      <c r="A364" s="1355"/>
      <c r="B364" s="1355"/>
      <c r="C364" s="1433"/>
      <c r="E364" s="1433"/>
      <c r="K364" s="1433"/>
    </row>
    <row r="365" spans="1:11" ht="24" customHeight="1">
      <c r="A365" s="1355"/>
      <c r="B365" s="1355"/>
      <c r="C365" s="1433"/>
      <c r="E365" s="1433"/>
      <c r="K365" s="1433"/>
    </row>
    <row r="366" spans="1:11" ht="24" customHeight="1">
      <c r="A366" s="1355"/>
      <c r="B366" s="1355"/>
      <c r="C366" s="1433"/>
      <c r="E366" s="1433"/>
      <c r="K366" s="1433"/>
    </row>
    <row r="367" spans="1:11" ht="24" customHeight="1">
      <c r="A367" s="1355"/>
      <c r="B367" s="1355"/>
      <c r="C367" s="1433"/>
      <c r="E367" s="1433"/>
      <c r="K367" s="1433"/>
    </row>
    <row r="368" spans="1:11" ht="24" customHeight="1">
      <c r="A368" s="1355"/>
      <c r="B368" s="1355"/>
      <c r="C368" s="1433"/>
      <c r="E368" s="1433"/>
      <c r="K368" s="1433"/>
    </row>
    <row r="369" spans="1:11" ht="24" customHeight="1">
      <c r="A369" s="1355"/>
      <c r="B369" s="1355"/>
      <c r="C369" s="1433"/>
      <c r="E369" s="1433"/>
      <c r="K369" s="1433"/>
    </row>
    <row r="370" spans="1:11" ht="24" customHeight="1">
      <c r="A370" s="1355"/>
      <c r="B370" s="1355"/>
      <c r="C370" s="1433"/>
      <c r="E370" s="1433"/>
      <c r="K370" s="1433"/>
    </row>
    <row r="371" spans="1:11" ht="24" customHeight="1">
      <c r="A371" s="1355"/>
      <c r="B371" s="1355"/>
      <c r="C371" s="1433"/>
      <c r="E371" s="1433"/>
      <c r="K371" s="1433"/>
    </row>
    <row r="372" spans="1:11" ht="24" customHeight="1">
      <c r="A372" s="1355"/>
      <c r="B372" s="1355"/>
      <c r="C372" s="1433"/>
      <c r="E372" s="1433"/>
      <c r="K372" s="1433"/>
    </row>
    <row r="373" spans="1:11" ht="24" customHeight="1">
      <c r="A373" s="1355"/>
      <c r="B373" s="1355"/>
      <c r="C373" s="1433"/>
      <c r="E373" s="1433"/>
      <c r="K373" s="1433"/>
    </row>
    <row r="374" spans="1:11" ht="24" customHeight="1">
      <c r="A374" s="1355"/>
      <c r="B374" s="1355"/>
      <c r="C374" s="1433"/>
      <c r="E374" s="1433"/>
      <c r="K374" s="1433"/>
    </row>
    <row r="375" spans="1:11" ht="24" customHeight="1">
      <c r="A375" s="1355"/>
      <c r="B375" s="1355"/>
      <c r="C375" s="1433"/>
      <c r="E375" s="1433"/>
      <c r="K375" s="1433"/>
    </row>
    <row r="376" spans="1:11" ht="24" customHeight="1">
      <c r="A376" s="1355"/>
      <c r="B376" s="1355"/>
      <c r="C376" s="1433"/>
      <c r="E376" s="1433"/>
      <c r="K376" s="1433"/>
    </row>
    <row r="377" spans="1:11" ht="24" customHeight="1">
      <c r="A377" s="1355"/>
      <c r="B377" s="1355"/>
      <c r="C377" s="1433"/>
      <c r="E377" s="1433"/>
      <c r="K377" s="1433"/>
    </row>
    <row r="378" spans="1:11" ht="24" customHeight="1">
      <c r="A378" s="1355"/>
      <c r="B378" s="1355"/>
      <c r="C378" s="1433"/>
      <c r="E378" s="1433"/>
      <c r="K378" s="1433"/>
    </row>
    <row r="379" spans="1:11" ht="24" customHeight="1">
      <c r="A379" s="1355"/>
      <c r="B379" s="1355"/>
      <c r="C379" s="1433"/>
      <c r="E379" s="1433"/>
      <c r="K379" s="1433"/>
    </row>
    <row r="380" spans="1:11" ht="24" customHeight="1">
      <c r="A380" s="1355"/>
      <c r="B380" s="1355"/>
      <c r="C380" s="1433"/>
      <c r="E380" s="1433"/>
      <c r="K380" s="1433"/>
    </row>
    <row r="381" spans="1:11" ht="24" customHeight="1">
      <c r="A381" s="1355"/>
      <c r="B381" s="1355"/>
      <c r="C381" s="1433"/>
      <c r="E381" s="1433"/>
      <c r="K381" s="1433"/>
    </row>
    <row r="382" spans="1:11" ht="24" customHeight="1">
      <c r="A382" s="1355"/>
      <c r="B382" s="1355"/>
      <c r="C382" s="1433"/>
      <c r="E382" s="1433"/>
      <c r="K382" s="1433"/>
    </row>
    <row r="383" spans="1:11" ht="24" customHeight="1">
      <c r="A383" s="1355"/>
      <c r="B383" s="1355"/>
      <c r="C383" s="1433"/>
      <c r="E383" s="1433"/>
      <c r="K383" s="1433"/>
    </row>
    <row r="384" spans="1:11" ht="24" customHeight="1">
      <c r="A384" s="1355"/>
      <c r="B384" s="1355"/>
      <c r="C384" s="1433"/>
      <c r="E384" s="1433"/>
      <c r="K384" s="1433"/>
    </row>
    <row r="385" spans="1:11" ht="24" customHeight="1">
      <c r="A385" s="1355"/>
      <c r="B385" s="1355"/>
      <c r="C385" s="1433"/>
      <c r="E385" s="1433"/>
      <c r="K385" s="1433"/>
    </row>
    <row r="386" spans="1:11" ht="24" customHeight="1">
      <c r="A386" s="1355"/>
      <c r="B386" s="1355"/>
      <c r="C386" s="1433"/>
      <c r="E386" s="1433"/>
      <c r="K386" s="1433"/>
    </row>
    <row r="387" spans="1:11" ht="24" customHeight="1">
      <c r="A387" s="1355"/>
      <c r="B387" s="1355"/>
      <c r="C387" s="1433"/>
      <c r="E387" s="1433"/>
      <c r="K387" s="1433"/>
    </row>
    <row r="388" spans="1:11" ht="24" customHeight="1">
      <c r="A388" s="1355"/>
      <c r="B388" s="1355"/>
      <c r="C388" s="1433"/>
      <c r="E388" s="1433"/>
      <c r="K388" s="1433"/>
    </row>
    <row r="389" spans="1:11" ht="24" customHeight="1">
      <c r="A389" s="1355"/>
      <c r="B389" s="1355"/>
      <c r="C389" s="1433"/>
      <c r="E389" s="1433"/>
      <c r="K389" s="1433"/>
    </row>
    <row r="390" spans="1:11" ht="24" customHeight="1">
      <c r="A390" s="1355"/>
      <c r="B390" s="1355"/>
      <c r="C390" s="1433"/>
      <c r="E390" s="1433"/>
      <c r="K390" s="1433"/>
    </row>
    <row r="391" spans="1:11" ht="24" customHeight="1">
      <c r="A391" s="1355"/>
      <c r="B391" s="1355"/>
      <c r="C391" s="1433"/>
      <c r="E391" s="1433"/>
      <c r="K391" s="1433"/>
    </row>
    <row r="392" spans="1:11" ht="24" customHeight="1">
      <c r="A392" s="1355"/>
      <c r="B392" s="1355"/>
      <c r="C392" s="1433"/>
      <c r="E392" s="1433"/>
      <c r="K392" s="1433"/>
    </row>
    <row r="393" spans="1:11" ht="24" customHeight="1">
      <c r="A393" s="1355"/>
      <c r="B393" s="1355"/>
      <c r="C393" s="1433"/>
      <c r="E393" s="1433"/>
      <c r="K393" s="1433"/>
    </row>
    <row r="394" spans="1:11" ht="24" customHeight="1">
      <c r="A394" s="1355"/>
      <c r="B394" s="1355"/>
      <c r="C394" s="1433"/>
      <c r="E394" s="1433"/>
      <c r="K394" s="1433"/>
    </row>
    <row r="395" spans="1:11" ht="24" customHeight="1">
      <c r="A395" s="1355"/>
      <c r="B395" s="1355"/>
      <c r="C395" s="1433"/>
      <c r="E395" s="1433"/>
      <c r="K395" s="1433"/>
    </row>
    <row r="396" spans="1:11" ht="24" customHeight="1">
      <c r="A396" s="1355"/>
      <c r="B396" s="1355"/>
      <c r="C396" s="1433"/>
      <c r="E396" s="1433"/>
      <c r="K396" s="1433"/>
    </row>
    <row r="397" spans="1:11" ht="24" customHeight="1">
      <c r="A397" s="1355"/>
      <c r="B397" s="1355"/>
      <c r="C397" s="1433"/>
      <c r="E397" s="1433"/>
      <c r="K397" s="1433"/>
    </row>
    <row r="398" spans="1:11" ht="24" customHeight="1">
      <c r="A398" s="1355"/>
      <c r="B398" s="1355"/>
      <c r="C398" s="1433"/>
      <c r="E398" s="1433"/>
      <c r="K398" s="1433"/>
    </row>
    <row r="399" spans="1:11" ht="24" customHeight="1">
      <c r="A399" s="1355"/>
      <c r="B399" s="1355"/>
      <c r="C399" s="1433"/>
      <c r="E399" s="1433"/>
      <c r="K399" s="1433"/>
    </row>
    <row r="400" spans="1:11" ht="24" customHeight="1">
      <c r="A400" s="1355"/>
      <c r="B400" s="1355"/>
      <c r="C400" s="1433"/>
      <c r="E400" s="1433"/>
      <c r="K400" s="1433"/>
    </row>
    <row r="401" spans="1:11" ht="24" customHeight="1">
      <c r="A401" s="1355"/>
      <c r="B401" s="1355"/>
      <c r="C401" s="1433"/>
      <c r="E401" s="1433"/>
      <c r="K401" s="1433"/>
    </row>
    <row r="402" spans="1:11" ht="24" customHeight="1">
      <c r="A402" s="1355"/>
      <c r="B402" s="1355"/>
      <c r="C402" s="1433"/>
      <c r="E402" s="1433"/>
      <c r="K402" s="1433"/>
    </row>
    <row r="403" spans="1:11" ht="24" customHeight="1">
      <c r="A403" s="1355"/>
      <c r="B403" s="1355"/>
      <c r="C403" s="1433"/>
      <c r="E403" s="1433"/>
      <c r="K403" s="1433"/>
    </row>
    <row r="404" spans="1:11" ht="24" customHeight="1">
      <c r="A404" s="1355"/>
      <c r="B404" s="1355"/>
      <c r="C404" s="1433"/>
      <c r="E404" s="1433"/>
      <c r="K404" s="1433"/>
    </row>
    <row r="405" spans="1:11" ht="24" customHeight="1">
      <c r="A405" s="1355"/>
      <c r="B405" s="1355"/>
      <c r="C405" s="1433"/>
      <c r="E405" s="1433"/>
      <c r="K405" s="1433"/>
    </row>
    <row r="406" spans="1:11" ht="24" customHeight="1">
      <c r="A406" s="1355"/>
      <c r="B406" s="1355"/>
      <c r="C406" s="1433"/>
      <c r="E406" s="1433"/>
      <c r="K406" s="1433"/>
    </row>
    <row r="407" spans="1:11" ht="24" customHeight="1">
      <c r="A407" s="1355"/>
      <c r="B407" s="1355"/>
      <c r="C407" s="1433"/>
      <c r="E407" s="1433"/>
      <c r="K407" s="1433"/>
    </row>
    <row r="408" spans="1:11" ht="24" customHeight="1">
      <c r="A408" s="1355"/>
      <c r="B408" s="1355"/>
      <c r="C408" s="1433"/>
      <c r="E408" s="1433"/>
      <c r="K408" s="1433"/>
    </row>
    <row r="409" spans="1:11" ht="24" customHeight="1">
      <c r="A409" s="1355"/>
      <c r="B409" s="1355"/>
      <c r="C409" s="1433"/>
      <c r="E409" s="1433"/>
      <c r="K409" s="1433"/>
    </row>
    <row r="410" spans="1:11" ht="24" customHeight="1">
      <c r="A410" s="1355"/>
      <c r="B410" s="1355"/>
      <c r="C410" s="1433"/>
      <c r="E410" s="1433"/>
      <c r="K410" s="1433"/>
    </row>
    <row r="411" spans="1:11" ht="24" customHeight="1">
      <c r="A411" s="1355"/>
      <c r="B411" s="1355"/>
      <c r="C411" s="1433"/>
      <c r="E411" s="1433"/>
      <c r="K411" s="1433"/>
    </row>
    <row r="412" spans="1:11" ht="24" customHeight="1">
      <c r="A412" s="1355"/>
      <c r="B412" s="1355"/>
      <c r="C412" s="1433"/>
      <c r="E412" s="1433"/>
      <c r="K412" s="1433"/>
    </row>
    <row r="413" spans="1:11" ht="24" customHeight="1">
      <c r="A413" s="1355"/>
      <c r="B413" s="1355"/>
      <c r="C413" s="1433"/>
      <c r="E413" s="1433"/>
      <c r="K413" s="1433"/>
    </row>
    <row r="414" spans="1:11" ht="24" customHeight="1">
      <c r="A414" s="1355"/>
      <c r="B414" s="1355"/>
      <c r="C414" s="1433"/>
      <c r="E414" s="1433"/>
      <c r="K414" s="1433"/>
    </row>
    <row r="415" spans="1:11" ht="24" customHeight="1">
      <c r="A415" s="1355"/>
      <c r="B415" s="1355"/>
      <c r="C415" s="1433"/>
      <c r="E415" s="1433"/>
      <c r="K415" s="1433"/>
    </row>
    <row r="416" spans="1:11" ht="24" customHeight="1">
      <c r="A416" s="1355"/>
      <c r="B416" s="1355"/>
      <c r="C416" s="1433"/>
      <c r="E416" s="1433"/>
      <c r="K416" s="1433"/>
    </row>
    <row r="417" spans="1:11" ht="24" customHeight="1">
      <c r="A417" s="1355"/>
      <c r="B417" s="1355"/>
      <c r="C417" s="1433"/>
      <c r="E417" s="1433"/>
      <c r="K417" s="1433"/>
    </row>
    <row r="418" spans="1:11" ht="24" customHeight="1">
      <c r="A418" s="1355"/>
      <c r="B418" s="1355"/>
      <c r="C418" s="1433"/>
      <c r="E418" s="1433"/>
      <c r="K418" s="1433"/>
    </row>
    <row r="419" spans="1:11" ht="24" customHeight="1">
      <c r="A419" s="1355"/>
      <c r="B419" s="1355"/>
      <c r="C419" s="1433"/>
      <c r="E419" s="1433"/>
      <c r="K419" s="1433"/>
    </row>
    <row r="420" spans="1:11" ht="24" customHeight="1">
      <c r="A420" s="1355"/>
      <c r="B420" s="1355"/>
      <c r="C420" s="1433"/>
      <c r="E420" s="1433"/>
      <c r="K420" s="1433"/>
    </row>
    <row r="421" spans="1:11" ht="24" customHeight="1">
      <c r="A421" s="1355"/>
      <c r="B421" s="1355"/>
      <c r="C421" s="1433"/>
      <c r="E421" s="1433"/>
      <c r="K421" s="1433"/>
    </row>
    <row r="422" spans="1:11" ht="24" customHeight="1">
      <c r="A422" s="1355"/>
      <c r="B422" s="1355"/>
      <c r="C422" s="1433"/>
      <c r="E422" s="1433"/>
      <c r="K422" s="1433"/>
    </row>
    <row r="423" spans="1:11" ht="24" customHeight="1">
      <c r="A423" s="1355"/>
      <c r="B423" s="1355"/>
      <c r="C423" s="1433"/>
      <c r="E423" s="1433"/>
      <c r="K423" s="1433"/>
    </row>
    <row r="424" spans="1:11" ht="24" customHeight="1">
      <c r="A424" s="1355"/>
      <c r="B424" s="1355"/>
      <c r="C424" s="1433"/>
      <c r="E424" s="1433"/>
      <c r="K424" s="1433"/>
    </row>
    <row r="425" spans="1:11" ht="24" customHeight="1">
      <c r="A425" s="1355"/>
      <c r="B425" s="1355"/>
      <c r="C425" s="1433"/>
      <c r="E425" s="1433"/>
      <c r="K425" s="1433"/>
    </row>
    <row r="426" spans="1:11" ht="24" customHeight="1">
      <c r="A426" s="1355"/>
      <c r="B426" s="1355"/>
      <c r="C426" s="1433"/>
      <c r="E426" s="1433"/>
      <c r="K426" s="1433"/>
    </row>
    <row r="427" spans="1:11" ht="24" customHeight="1">
      <c r="A427" s="1355"/>
      <c r="B427" s="1355"/>
      <c r="C427" s="1433"/>
      <c r="E427" s="1433"/>
      <c r="K427" s="1433"/>
    </row>
    <row r="428" spans="1:11" ht="24" customHeight="1">
      <c r="A428" s="1355"/>
      <c r="B428" s="1355"/>
      <c r="C428" s="1433"/>
      <c r="E428" s="1433"/>
      <c r="K428" s="1433"/>
    </row>
    <row r="429" spans="1:11" ht="24" customHeight="1">
      <c r="A429" s="1355"/>
      <c r="B429" s="1355"/>
      <c r="C429" s="1433"/>
      <c r="E429" s="1433"/>
      <c r="K429" s="1433"/>
    </row>
    <row r="430" spans="1:11" ht="24" customHeight="1">
      <c r="A430" s="1355"/>
      <c r="B430" s="1355"/>
      <c r="C430" s="1433"/>
      <c r="E430" s="1433"/>
      <c r="K430" s="1433"/>
    </row>
    <row r="431" spans="1:11" ht="24" customHeight="1">
      <c r="A431" s="1355"/>
      <c r="B431" s="1355"/>
      <c r="C431" s="1433"/>
      <c r="E431" s="1433"/>
      <c r="K431" s="1433"/>
    </row>
    <row r="432" spans="1:11" ht="24" customHeight="1">
      <c r="A432" s="1355"/>
      <c r="B432" s="1355"/>
      <c r="C432" s="1433"/>
      <c r="E432" s="1433"/>
      <c r="K432" s="1433"/>
    </row>
    <row r="433" spans="1:11" ht="24" customHeight="1">
      <c r="A433" s="1355"/>
      <c r="B433" s="1355"/>
      <c r="C433" s="1433"/>
      <c r="E433" s="1433"/>
      <c r="K433" s="1433"/>
    </row>
    <row r="434" spans="1:11" ht="24" customHeight="1">
      <c r="A434" s="1355"/>
      <c r="B434" s="1355"/>
      <c r="C434" s="1433"/>
      <c r="E434" s="1433"/>
      <c r="K434" s="1433"/>
    </row>
    <row r="435" spans="1:11" ht="24" customHeight="1">
      <c r="A435" s="1355"/>
      <c r="B435" s="1355"/>
      <c r="C435" s="1433"/>
      <c r="E435" s="1433"/>
      <c r="K435" s="1433"/>
    </row>
    <row r="436" spans="1:11" ht="24" customHeight="1">
      <c r="A436" s="1355"/>
      <c r="B436" s="1355"/>
      <c r="C436" s="1433"/>
      <c r="E436" s="1433"/>
      <c r="K436" s="1433"/>
    </row>
    <row r="437" spans="1:11" ht="24" customHeight="1">
      <c r="A437" s="1355"/>
      <c r="B437" s="1355"/>
      <c r="C437" s="1433"/>
      <c r="E437" s="1433"/>
      <c r="K437" s="1433"/>
    </row>
    <row r="438" spans="1:11" ht="24" customHeight="1">
      <c r="A438" s="1355"/>
      <c r="B438" s="1355"/>
      <c r="C438" s="1433"/>
      <c r="E438" s="1433"/>
      <c r="K438" s="1433"/>
    </row>
    <row r="439" spans="1:11" ht="24" customHeight="1">
      <c r="A439" s="1355"/>
      <c r="B439" s="1355"/>
      <c r="C439" s="1433"/>
      <c r="E439" s="1433"/>
      <c r="K439" s="1433"/>
    </row>
    <row r="440" spans="1:11" ht="24" customHeight="1">
      <c r="A440" s="1355"/>
      <c r="B440" s="1355"/>
      <c r="C440" s="1433"/>
      <c r="E440" s="1433"/>
      <c r="K440" s="1433"/>
    </row>
    <row r="441" spans="1:11" ht="24" customHeight="1">
      <c r="A441" s="1355"/>
      <c r="B441" s="1355"/>
      <c r="C441" s="1433"/>
      <c r="E441" s="1433"/>
      <c r="K441" s="1433"/>
    </row>
    <row r="442" spans="1:11" ht="24" customHeight="1">
      <c r="A442" s="1355"/>
      <c r="B442" s="1355"/>
      <c r="C442" s="1433"/>
      <c r="E442" s="1433"/>
      <c r="K442" s="1433"/>
    </row>
    <row r="443" spans="1:11" ht="24" customHeight="1">
      <c r="A443" s="1355"/>
      <c r="B443" s="1355"/>
      <c r="C443" s="1433"/>
      <c r="E443" s="1433"/>
      <c r="K443" s="1433"/>
    </row>
    <row r="444" spans="1:11" ht="24" customHeight="1">
      <c r="A444" s="1355"/>
      <c r="B444" s="1355"/>
      <c r="C444" s="1433"/>
      <c r="E444" s="1433"/>
      <c r="K444" s="1433"/>
    </row>
    <row r="445" spans="1:11" ht="24" customHeight="1">
      <c r="A445" s="1355"/>
      <c r="B445" s="1355"/>
      <c r="C445" s="1433"/>
      <c r="E445" s="1433"/>
      <c r="K445" s="1433"/>
    </row>
    <row r="446" spans="1:11" ht="24" customHeight="1">
      <c r="A446" s="1355"/>
      <c r="B446" s="1355"/>
      <c r="C446" s="1433"/>
      <c r="E446" s="1433"/>
      <c r="K446" s="1433"/>
    </row>
    <row r="447" spans="1:11" ht="24" customHeight="1">
      <c r="A447" s="1355"/>
      <c r="B447" s="1355"/>
      <c r="C447" s="1433"/>
      <c r="E447" s="1433"/>
      <c r="K447" s="1433"/>
    </row>
    <row r="448" spans="1:11" ht="24" customHeight="1">
      <c r="A448" s="1355"/>
      <c r="B448" s="1355"/>
      <c r="C448" s="1433"/>
      <c r="E448" s="1433"/>
      <c r="K448" s="1433"/>
    </row>
    <row r="449" spans="1:11" ht="24" customHeight="1">
      <c r="A449" s="1355"/>
      <c r="B449" s="1355"/>
      <c r="C449" s="1433"/>
      <c r="E449" s="1433"/>
      <c r="K449" s="1433"/>
    </row>
    <row r="450" spans="1:11" ht="24" customHeight="1">
      <c r="A450" s="1355"/>
      <c r="B450" s="1355"/>
      <c r="C450" s="1433"/>
      <c r="E450" s="1433"/>
      <c r="K450" s="1433"/>
    </row>
    <row r="451" spans="1:11" ht="24" customHeight="1">
      <c r="A451" s="1355"/>
      <c r="B451" s="1355"/>
      <c r="C451" s="1433"/>
      <c r="E451" s="1433"/>
      <c r="K451" s="1433"/>
    </row>
    <row r="452" spans="1:11" ht="24" customHeight="1">
      <c r="A452" s="1355"/>
      <c r="B452" s="1355"/>
      <c r="C452" s="1433"/>
      <c r="E452" s="1433"/>
      <c r="K452" s="1433"/>
    </row>
    <row r="453" spans="1:11" ht="24" customHeight="1">
      <c r="A453" s="1355"/>
      <c r="B453" s="1355"/>
      <c r="C453" s="1433"/>
      <c r="E453" s="1433"/>
      <c r="K453" s="1433"/>
    </row>
    <row r="454" spans="1:11" ht="24" customHeight="1">
      <c r="A454" s="1355"/>
      <c r="B454" s="1355"/>
      <c r="C454" s="1433"/>
      <c r="E454" s="1433"/>
      <c r="K454" s="1433"/>
    </row>
    <row r="455" spans="1:11" ht="24" customHeight="1">
      <c r="A455" s="1355"/>
      <c r="B455" s="1355"/>
      <c r="C455" s="1433"/>
      <c r="E455" s="1433"/>
      <c r="K455" s="1433"/>
    </row>
    <row r="456" spans="1:11" ht="24" customHeight="1">
      <c r="A456" s="1355"/>
      <c r="B456" s="1355"/>
      <c r="C456" s="1433"/>
      <c r="E456" s="1433"/>
      <c r="K456" s="1433"/>
    </row>
    <row r="457" spans="1:11" ht="24" customHeight="1">
      <c r="A457" s="1355"/>
      <c r="B457" s="1355"/>
      <c r="C457" s="1433"/>
      <c r="E457" s="1433"/>
      <c r="K457" s="1433"/>
    </row>
    <row r="458" spans="1:11" ht="24" customHeight="1">
      <c r="A458" s="1355"/>
      <c r="B458" s="1355"/>
      <c r="C458" s="1433"/>
      <c r="E458" s="1433"/>
      <c r="K458" s="1433"/>
    </row>
    <row r="459" spans="1:11" ht="24" customHeight="1">
      <c r="A459" s="1355"/>
      <c r="B459" s="1355"/>
      <c r="C459" s="1433"/>
      <c r="E459" s="1433"/>
      <c r="K459" s="1433"/>
    </row>
    <row r="460" spans="1:11" ht="24" customHeight="1">
      <c r="A460" s="1355"/>
      <c r="B460" s="1355"/>
      <c r="C460" s="1433"/>
      <c r="E460" s="1433"/>
      <c r="K460" s="1433"/>
    </row>
    <row r="461" spans="1:11" ht="24" customHeight="1">
      <c r="A461" s="1355"/>
      <c r="B461" s="1355"/>
      <c r="C461" s="1433"/>
      <c r="E461" s="1433"/>
      <c r="K461" s="1433"/>
    </row>
    <row r="462" spans="1:11" ht="24" customHeight="1">
      <c r="A462" s="1355"/>
      <c r="B462" s="1355"/>
      <c r="C462" s="1433"/>
      <c r="E462" s="1433"/>
      <c r="K462" s="1433"/>
    </row>
    <row r="463" spans="1:11" ht="24" customHeight="1">
      <c r="A463" s="1355"/>
      <c r="B463" s="1355"/>
      <c r="C463" s="1433"/>
      <c r="E463" s="1433"/>
      <c r="K463" s="1433"/>
    </row>
    <row r="464" spans="1:11" ht="24" customHeight="1">
      <c r="A464" s="1355"/>
      <c r="B464" s="1355"/>
      <c r="C464" s="1433"/>
      <c r="E464" s="1433"/>
      <c r="K464" s="1433"/>
    </row>
    <row r="465" spans="1:11" ht="24" customHeight="1">
      <c r="A465" s="1355"/>
      <c r="B465" s="1355"/>
      <c r="C465" s="1433"/>
      <c r="E465" s="1433"/>
      <c r="K465" s="1433"/>
    </row>
    <row r="466" spans="1:11" ht="24" customHeight="1">
      <c r="A466" s="1355"/>
      <c r="B466" s="1355"/>
      <c r="C466" s="1433"/>
      <c r="E466" s="1433"/>
      <c r="K466" s="1433"/>
    </row>
    <row r="467" spans="1:11" ht="24" customHeight="1">
      <c r="A467" s="1355"/>
      <c r="B467" s="1355"/>
      <c r="C467" s="1433"/>
      <c r="E467" s="1433"/>
      <c r="K467" s="1433"/>
    </row>
    <row r="468" spans="1:11" ht="24" customHeight="1">
      <c r="A468" s="1355"/>
      <c r="B468" s="1355"/>
      <c r="C468" s="1433"/>
      <c r="E468" s="1433"/>
      <c r="K468" s="1433"/>
    </row>
    <row r="469" spans="1:11" ht="24" customHeight="1">
      <c r="A469" s="1355"/>
      <c r="B469" s="1355"/>
      <c r="C469" s="1433"/>
      <c r="E469" s="1433"/>
      <c r="K469" s="1433"/>
    </row>
    <row r="470" spans="1:11" ht="24" customHeight="1">
      <c r="A470" s="1355"/>
      <c r="B470" s="1355"/>
      <c r="C470" s="1433"/>
      <c r="E470" s="1433"/>
      <c r="K470" s="1433"/>
    </row>
    <row r="471" spans="1:11" ht="24" customHeight="1">
      <c r="A471" s="1355"/>
      <c r="B471" s="1355"/>
      <c r="C471" s="1433"/>
      <c r="E471" s="1433"/>
      <c r="K471" s="1433"/>
    </row>
    <row r="472" spans="1:11" ht="24" customHeight="1">
      <c r="A472" s="1355"/>
      <c r="B472" s="1355"/>
      <c r="C472" s="1433"/>
      <c r="E472" s="1433"/>
      <c r="K472" s="1433"/>
    </row>
    <row r="473" spans="1:11" ht="24" customHeight="1">
      <c r="A473" s="1355"/>
      <c r="B473" s="1355"/>
      <c r="C473" s="1433"/>
      <c r="E473" s="1433"/>
      <c r="K473" s="1433"/>
    </row>
    <row r="474" spans="1:11" ht="24" customHeight="1">
      <c r="A474" s="1355"/>
      <c r="B474" s="1355"/>
      <c r="C474" s="1433"/>
      <c r="E474" s="1433"/>
      <c r="K474" s="1433"/>
    </row>
    <row r="475" spans="1:11" ht="24" customHeight="1">
      <c r="A475" s="1355"/>
      <c r="B475" s="1355"/>
      <c r="C475" s="1433"/>
      <c r="E475" s="1433"/>
      <c r="K475" s="1433"/>
    </row>
    <row r="476" spans="1:11" ht="24" customHeight="1">
      <c r="A476" s="1355"/>
      <c r="B476" s="1355"/>
      <c r="C476" s="1433"/>
      <c r="E476" s="1433"/>
      <c r="K476" s="1433"/>
    </row>
    <row r="477" spans="1:11" ht="24" customHeight="1">
      <c r="A477" s="1355"/>
      <c r="B477" s="1355"/>
      <c r="C477" s="1433"/>
      <c r="E477" s="1433"/>
      <c r="K477" s="1433"/>
    </row>
    <row r="478" spans="1:11" ht="24" customHeight="1">
      <c r="A478" s="1355"/>
      <c r="B478" s="1355"/>
      <c r="C478" s="1433"/>
      <c r="E478" s="1433"/>
      <c r="K478" s="1433"/>
    </row>
    <row r="479" spans="1:11" ht="24" customHeight="1">
      <c r="A479" s="1355"/>
      <c r="B479" s="1355"/>
      <c r="C479" s="1433"/>
      <c r="E479" s="1433"/>
      <c r="K479" s="1433"/>
    </row>
    <row r="480" spans="1:11" ht="24" customHeight="1">
      <c r="A480" s="1355"/>
      <c r="B480" s="1355"/>
      <c r="C480" s="1433"/>
      <c r="E480" s="1433"/>
      <c r="K480" s="1433"/>
    </row>
    <row r="481" spans="1:11" ht="24" customHeight="1">
      <c r="A481" s="1355"/>
      <c r="B481" s="1355"/>
      <c r="C481" s="1433"/>
      <c r="E481" s="1433"/>
      <c r="K481" s="1433"/>
    </row>
    <row r="482" spans="1:11" ht="24" customHeight="1">
      <c r="A482" s="1355"/>
      <c r="B482" s="1355"/>
      <c r="C482" s="1433"/>
      <c r="E482" s="1433"/>
      <c r="K482" s="1433"/>
    </row>
    <row r="483" spans="1:11" ht="24" customHeight="1">
      <c r="A483" s="1355"/>
      <c r="B483" s="1355"/>
      <c r="C483" s="1433"/>
      <c r="E483" s="1433"/>
      <c r="K483" s="1433"/>
    </row>
    <row r="484" spans="1:11" ht="24" customHeight="1">
      <c r="A484" s="1355"/>
      <c r="B484" s="1355"/>
      <c r="C484" s="1433"/>
      <c r="E484" s="1433"/>
      <c r="K484" s="1433"/>
    </row>
    <row r="485" spans="1:11" ht="24" customHeight="1">
      <c r="A485" s="1355"/>
      <c r="B485" s="1355"/>
      <c r="C485" s="1433"/>
      <c r="E485" s="1433"/>
      <c r="K485" s="1433"/>
    </row>
    <row r="486" spans="1:11" ht="24" customHeight="1">
      <c r="A486" s="1355"/>
      <c r="B486" s="1355"/>
      <c r="C486" s="1433"/>
      <c r="E486" s="1433"/>
      <c r="K486" s="1433"/>
    </row>
    <row r="487" spans="1:11" ht="24" customHeight="1">
      <c r="A487" s="1355"/>
      <c r="B487" s="1355"/>
      <c r="C487" s="1433"/>
      <c r="E487" s="1433"/>
      <c r="K487" s="1433"/>
    </row>
    <row r="488" spans="1:11" ht="24" customHeight="1">
      <c r="A488" s="1355"/>
      <c r="B488" s="1355"/>
      <c r="C488" s="1433"/>
      <c r="E488" s="1433"/>
      <c r="K488" s="1433"/>
    </row>
    <row r="489" spans="1:11" ht="24" customHeight="1">
      <c r="A489" s="1355"/>
      <c r="B489" s="1355"/>
      <c r="C489" s="1433"/>
      <c r="E489" s="1433"/>
      <c r="K489" s="1433"/>
    </row>
    <row r="490" spans="1:11" ht="24" customHeight="1">
      <c r="A490" s="1355"/>
      <c r="B490" s="1355"/>
      <c r="C490" s="1433"/>
      <c r="E490" s="1433"/>
      <c r="K490" s="1433"/>
    </row>
    <row r="491" spans="1:11" ht="24" customHeight="1">
      <c r="A491" s="1355"/>
      <c r="B491" s="1355"/>
      <c r="C491" s="1433"/>
      <c r="E491" s="1433"/>
      <c r="K491" s="1433"/>
    </row>
    <row r="492" spans="1:11" ht="24" customHeight="1">
      <c r="A492" s="1355"/>
      <c r="B492" s="1355"/>
      <c r="C492" s="1433"/>
      <c r="E492" s="1433"/>
      <c r="K492" s="1433"/>
    </row>
    <row r="493" spans="1:11" ht="24" customHeight="1">
      <c r="A493" s="1355"/>
      <c r="B493" s="1355"/>
      <c r="C493" s="1433"/>
      <c r="E493" s="1433"/>
      <c r="K493" s="1433"/>
    </row>
    <row r="494" spans="1:11" ht="24" customHeight="1">
      <c r="A494" s="1355"/>
      <c r="B494" s="1355"/>
      <c r="C494" s="1433"/>
      <c r="E494" s="1433"/>
      <c r="K494" s="1433"/>
    </row>
    <row r="495" spans="1:11" ht="24" customHeight="1">
      <c r="A495" s="1355"/>
      <c r="B495" s="1355"/>
      <c r="C495" s="1433"/>
      <c r="E495" s="1433"/>
      <c r="K495" s="1433"/>
    </row>
    <row r="496" spans="1:11" ht="24" customHeight="1">
      <c r="A496" s="1355"/>
      <c r="B496" s="1355"/>
      <c r="C496" s="1433"/>
      <c r="E496" s="1433"/>
      <c r="K496" s="1433"/>
    </row>
    <row r="497" spans="1:11" ht="24" customHeight="1">
      <c r="A497" s="1355"/>
      <c r="B497" s="1355"/>
      <c r="C497" s="1433"/>
      <c r="E497" s="1433"/>
      <c r="K497" s="1433"/>
    </row>
    <row r="498" spans="1:11" ht="24" customHeight="1">
      <c r="A498" s="1355"/>
      <c r="B498" s="1355"/>
      <c r="C498" s="1433"/>
      <c r="E498" s="1433"/>
      <c r="K498" s="1433"/>
    </row>
    <row r="499" spans="1:11" ht="24" customHeight="1">
      <c r="A499" s="1355"/>
      <c r="B499" s="1355"/>
      <c r="C499" s="1433"/>
      <c r="E499" s="1433"/>
      <c r="K499" s="1433"/>
    </row>
    <row r="500" spans="1:11" ht="24" customHeight="1">
      <c r="A500" s="1355"/>
      <c r="B500" s="1355"/>
      <c r="C500" s="1433"/>
      <c r="E500" s="1433"/>
      <c r="K500" s="1433"/>
    </row>
    <row r="501" spans="1:11" ht="24" customHeight="1">
      <c r="A501" s="1355"/>
      <c r="B501" s="1355"/>
      <c r="C501" s="1433"/>
      <c r="E501" s="1433"/>
      <c r="K501" s="1433"/>
    </row>
    <row r="502" spans="1:11" ht="24" customHeight="1">
      <c r="A502" s="1355"/>
      <c r="B502" s="1355"/>
      <c r="C502" s="1433"/>
      <c r="E502" s="1433"/>
      <c r="K502" s="1433"/>
    </row>
    <row r="503" spans="1:11" ht="24" customHeight="1">
      <c r="A503" s="1355"/>
      <c r="B503" s="1355"/>
      <c r="C503" s="1433"/>
      <c r="E503" s="1433"/>
      <c r="K503" s="1433"/>
    </row>
    <row r="504" spans="1:11" ht="24" customHeight="1">
      <c r="A504" s="1355"/>
      <c r="B504" s="1355"/>
      <c r="C504" s="1433"/>
      <c r="E504" s="1433"/>
      <c r="K504" s="1433"/>
    </row>
    <row r="505" spans="1:11" ht="24" customHeight="1">
      <c r="A505" s="1355"/>
      <c r="B505" s="1355"/>
      <c r="C505" s="1433"/>
      <c r="E505" s="1433"/>
      <c r="K505" s="1433"/>
    </row>
    <row r="506" spans="1:11" ht="24" customHeight="1">
      <c r="A506" s="1355"/>
      <c r="B506" s="1355"/>
      <c r="C506" s="1433"/>
      <c r="E506" s="1433"/>
      <c r="K506" s="1433"/>
    </row>
    <row r="507" spans="1:11" ht="24" customHeight="1">
      <c r="A507" s="1355"/>
      <c r="B507" s="1355"/>
      <c r="C507" s="1433"/>
      <c r="E507" s="1433"/>
      <c r="K507" s="1433"/>
    </row>
    <row r="508" spans="1:11" ht="24" customHeight="1">
      <c r="A508" s="1355"/>
      <c r="B508" s="1355"/>
      <c r="C508" s="1433"/>
      <c r="E508" s="1433"/>
      <c r="K508" s="1433"/>
    </row>
    <row r="509" spans="1:11" ht="24" customHeight="1">
      <c r="A509" s="1355"/>
      <c r="B509" s="1355"/>
      <c r="C509" s="1433"/>
      <c r="E509" s="1433"/>
      <c r="K509" s="1433"/>
    </row>
    <row r="510" spans="1:11" ht="24" customHeight="1">
      <c r="A510" s="1355"/>
      <c r="B510" s="1355"/>
      <c r="C510" s="1433"/>
      <c r="E510" s="1433"/>
      <c r="K510" s="1433"/>
    </row>
    <row r="511" spans="1:11" ht="24" customHeight="1">
      <c r="A511" s="1355"/>
      <c r="B511" s="1355"/>
      <c r="C511" s="1433"/>
      <c r="E511" s="1433"/>
      <c r="K511" s="1433"/>
    </row>
    <row r="512" spans="1:11" ht="24" customHeight="1">
      <c r="A512" s="1355"/>
      <c r="B512" s="1355"/>
      <c r="C512" s="1433"/>
      <c r="E512" s="1433"/>
      <c r="K512" s="1433"/>
    </row>
    <row r="513" spans="1:11" ht="24" customHeight="1">
      <c r="A513" s="1355"/>
      <c r="B513" s="1355"/>
      <c r="C513" s="1433"/>
      <c r="E513" s="1433"/>
      <c r="K513" s="1433"/>
    </row>
    <row r="514" spans="1:11" ht="24" customHeight="1">
      <c r="A514" s="1355"/>
      <c r="B514" s="1355"/>
      <c r="C514" s="1433"/>
      <c r="E514" s="1433"/>
      <c r="K514" s="1433"/>
    </row>
    <row r="515" spans="1:11" ht="24" customHeight="1">
      <c r="A515" s="1355"/>
      <c r="B515" s="1355"/>
      <c r="C515" s="1433"/>
      <c r="E515" s="1433"/>
      <c r="K515" s="1433"/>
    </row>
    <row r="516" spans="1:11" ht="24" customHeight="1">
      <c r="A516" s="1355"/>
      <c r="B516" s="1355"/>
      <c r="C516" s="1433"/>
      <c r="E516" s="1433"/>
      <c r="K516" s="1433"/>
    </row>
    <row r="517" spans="1:11" ht="24" customHeight="1">
      <c r="A517" s="1355"/>
      <c r="B517" s="1355"/>
      <c r="C517" s="1433"/>
      <c r="E517" s="1433"/>
      <c r="K517" s="1433"/>
    </row>
    <row r="518" spans="1:11" ht="24" customHeight="1">
      <c r="A518" s="1355"/>
      <c r="B518" s="1355"/>
      <c r="C518" s="1433"/>
      <c r="E518" s="1433"/>
      <c r="K518" s="1433"/>
    </row>
    <row r="519" spans="1:11" ht="24" customHeight="1">
      <c r="A519" s="1355"/>
      <c r="B519" s="1355"/>
      <c r="C519" s="1433"/>
      <c r="E519" s="1433"/>
      <c r="K519" s="1433"/>
    </row>
    <row r="520" spans="1:11" ht="24" customHeight="1">
      <c r="A520" s="1355"/>
      <c r="B520" s="1355"/>
      <c r="C520" s="1433"/>
      <c r="E520" s="1433"/>
      <c r="K520" s="1433"/>
    </row>
    <row r="521" spans="1:11" ht="24" customHeight="1">
      <c r="A521" s="1355"/>
      <c r="B521" s="1355"/>
      <c r="C521" s="1433"/>
      <c r="E521" s="1433"/>
      <c r="K521" s="1433"/>
    </row>
    <row r="522" spans="1:11" ht="24" customHeight="1">
      <c r="A522" s="1355"/>
      <c r="B522" s="1355"/>
      <c r="C522" s="1433"/>
      <c r="E522" s="1433"/>
      <c r="K522" s="1433"/>
    </row>
    <row r="523" spans="1:11" ht="24" customHeight="1">
      <c r="A523" s="1355"/>
      <c r="B523" s="1355"/>
      <c r="C523" s="1433"/>
      <c r="E523" s="1433"/>
      <c r="K523" s="1433"/>
    </row>
    <row r="524" spans="1:11" ht="24" customHeight="1">
      <c r="A524" s="1355"/>
      <c r="B524" s="1355"/>
      <c r="C524" s="1433"/>
      <c r="E524" s="1433"/>
      <c r="K524" s="1433"/>
    </row>
    <row r="525" spans="1:11" ht="24" customHeight="1">
      <c r="A525" s="1355"/>
      <c r="B525" s="1355"/>
      <c r="C525" s="1433"/>
      <c r="E525" s="1433"/>
      <c r="K525" s="1433"/>
    </row>
    <row r="526" spans="1:11" ht="24" customHeight="1">
      <c r="A526" s="1355"/>
      <c r="B526" s="1355"/>
      <c r="C526" s="1433"/>
      <c r="E526" s="1433"/>
      <c r="K526" s="1433"/>
    </row>
    <row r="527" spans="1:11" ht="24" customHeight="1">
      <c r="A527" s="1355"/>
      <c r="B527" s="1355"/>
      <c r="C527" s="1433"/>
      <c r="E527" s="1433"/>
      <c r="K527" s="1433"/>
    </row>
    <row r="528" spans="1:11" ht="24" customHeight="1">
      <c r="A528" s="1355"/>
      <c r="B528" s="1355"/>
      <c r="C528" s="1433"/>
      <c r="E528" s="1433"/>
      <c r="K528" s="1433"/>
    </row>
    <row r="529" spans="1:11" ht="24" customHeight="1">
      <c r="A529" s="1355"/>
      <c r="B529" s="1355"/>
      <c r="C529" s="1433"/>
      <c r="E529" s="1433"/>
      <c r="K529" s="1433"/>
    </row>
    <row r="530" spans="1:11" ht="24" customHeight="1">
      <c r="A530" s="1355"/>
      <c r="B530" s="1355"/>
      <c r="C530" s="1433"/>
      <c r="E530" s="1433"/>
      <c r="K530" s="1433"/>
    </row>
    <row r="531" spans="1:11" ht="24" customHeight="1">
      <c r="A531" s="1355"/>
      <c r="B531" s="1355"/>
      <c r="C531" s="1433"/>
      <c r="E531" s="1433"/>
      <c r="K531" s="1433"/>
    </row>
    <row r="532" spans="1:11" ht="24" customHeight="1">
      <c r="A532" s="1355"/>
      <c r="B532" s="1355"/>
      <c r="C532" s="1433"/>
      <c r="E532" s="1433"/>
      <c r="K532" s="1433"/>
    </row>
    <row r="533" spans="1:11" ht="24" customHeight="1">
      <c r="A533" s="1355"/>
      <c r="B533" s="1355"/>
      <c r="C533" s="1433"/>
      <c r="E533" s="1433"/>
      <c r="K533" s="1433"/>
    </row>
    <row r="534" spans="1:11" ht="24" customHeight="1">
      <c r="A534" s="1355"/>
      <c r="B534" s="1355"/>
      <c r="C534" s="1433"/>
      <c r="E534" s="1433"/>
      <c r="K534" s="1433"/>
    </row>
    <row r="535" spans="1:11" ht="24" customHeight="1">
      <c r="A535" s="1355"/>
      <c r="B535" s="1355"/>
      <c r="C535" s="1433"/>
      <c r="E535" s="1433"/>
      <c r="K535" s="1433"/>
    </row>
    <row r="536" spans="1:11" ht="24" customHeight="1">
      <c r="A536" s="1355"/>
      <c r="B536" s="1355"/>
      <c r="C536" s="1433"/>
      <c r="E536" s="1433"/>
      <c r="K536" s="1433"/>
    </row>
    <row r="537" spans="1:11" ht="24" customHeight="1">
      <c r="A537" s="1355"/>
      <c r="B537" s="1355"/>
      <c r="C537" s="1433"/>
      <c r="E537" s="1433"/>
      <c r="K537" s="1433"/>
    </row>
    <row r="538" spans="1:11" ht="24" customHeight="1">
      <c r="A538" s="1355"/>
      <c r="B538" s="1355"/>
      <c r="C538" s="1433"/>
      <c r="E538" s="1433"/>
      <c r="K538" s="1433"/>
    </row>
    <row r="539" spans="1:11" ht="24" customHeight="1">
      <c r="A539" s="1355"/>
      <c r="B539" s="1355"/>
      <c r="C539" s="1433"/>
      <c r="E539" s="1433"/>
      <c r="K539" s="1433"/>
    </row>
    <row r="540" spans="1:11" ht="24" customHeight="1">
      <c r="A540" s="1355"/>
      <c r="B540" s="1355"/>
      <c r="C540" s="1433"/>
      <c r="E540" s="1433"/>
      <c r="K540" s="1433"/>
    </row>
    <row r="541" spans="1:11" ht="24" customHeight="1">
      <c r="A541" s="1355"/>
      <c r="B541" s="1355"/>
      <c r="C541" s="1433"/>
      <c r="E541" s="1433"/>
      <c r="K541" s="1433"/>
    </row>
    <row r="542" spans="1:11" ht="24" customHeight="1">
      <c r="A542" s="1355"/>
      <c r="B542" s="1355"/>
      <c r="C542" s="1433"/>
      <c r="E542" s="1433"/>
      <c r="K542" s="1433"/>
    </row>
    <row r="543" spans="1:11" ht="24" customHeight="1">
      <c r="A543" s="1355"/>
      <c r="B543" s="1355"/>
      <c r="C543" s="1433"/>
      <c r="E543" s="1433"/>
      <c r="K543" s="1433"/>
    </row>
    <row r="544" spans="1:11" ht="24" customHeight="1">
      <c r="A544" s="1355"/>
      <c r="B544" s="1355"/>
      <c r="C544" s="1433"/>
      <c r="E544" s="1433"/>
      <c r="K544" s="1433"/>
    </row>
    <row r="545" spans="1:11" ht="24" customHeight="1">
      <c r="A545" s="1355"/>
      <c r="B545" s="1355"/>
      <c r="C545" s="1433"/>
      <c r="E545" s="1433"/>
      <c r="K545" s="1433"/>
    </row>
    <row r="546" spans="1:11" ht="24" customHeight="1">
      <c r="A546" s="1355"/>
      <c r="B546" s="1355"/>
      <c r="C546" s="1433"/>
      <c r="E546" s="1433"/>
      <c r="K546" s="1433"/>
    </row>
    <row r="547" spans="1:11" ht="24" customHeight="1">
      <c r="A547" s="1355"/>
      <c r="B547" s="1355"/>
      <c r="C547" s="1433"/>
      <c r="E547" s="1433"/>
      <c r="K547" s="1433"/>
    </row>
    <row r="548" spans="1:11" ht="24" customHeight="1">
      <c r="A548" s="1355"/>
      <c r="B548" s="1355"/>
      <c r="C548" s="1433"/>
      <c r="E548" s="1433"/>
      <c r="K548" s="1433"/>
    </row>
    <row r="549" spans="1:11" ht="24" customHeight="1">
      <c r="A549" s="1355"/>
      <c r="B549" s="1355"/>
      <c r="C549" s="1433"/>
      <c r="E549" s="1433"/>
      <c r="K549" s="1433"/>
    </row>
    <row r="550" spans="1:11" ht="24" customHeight="1">
      <c r="A550" s="1355"/>
      <c r="B550" s="1355"/>
      <c r="C550" s="1433"/>
      <c r="E550" s="1433"/>
      <c r="K550" s="1433"/>
    </row>
    <row r="551" spans="1:11" ht="24" customHeight="1">
      <c r="A551" s="1355"/>
      <c r="B551" s="1355"/>
      <c r="C551" s="1433"/>
      <c r="E551" s="1433"/>
      <c r="K551" s="1433"/>
    </row>
    <row r="552" spans="1:11" ht="24" customHeight="1">
      <c r="A552" s="1355"/>
      <c r="B552" s="1355"/>
      <c r="C552" s="1433"/>
      <c r="E552" s="1433"/>
      <c r="K552" s="1433"/>
    </row>
    <row r="553" spans="1:11" ht="24" customHeight="1">
      <c r="A553" s="1355"/>
      <c r="B553" s="1355"/>
      <c r="C553" s="1433"/>
      <c r="E553" s="1433"/>
      <c r="K553" s="1433"/>
    </row>
    <row r="554" spans="1:11" ht="24" customHeight="1">
      <c r="A554" s="1355"/>
      <c r="B554" s="1355"/>
      <c r="C554" s="1433"/>
      <c r="E554" s="1433"/>
      <c r="K554" s="1433"/>
    </row>
    <row r="555" spans="1:11" ht="24" customHeight="1">
      <c r="A555" s="1355"/>
      <c r="B555" s="1355"/>
      <c r="C555" s="1433"/>
      <c r="E555" s="1433"/>
      <c r="K555" s="1433"/>
    </row>
    <row r="556" spans="1:11" ht="24" customHeight="1">
      <c r="A556" s="1355"/>
      <c r="B556" s="1355"/>
      <c r="C556" s="1433"/>
      <c r="E556" s="1433"/>
      <c r="K556" s="1433"/>
    </row>
    <row r="557" spans="1:11" ht="24" customHeight="1">
      <c r="A557" s="1355"/>
      <c r="B557" s="1355"/>
      <c r="C557" s="1433"/>
      <c r="E557" s="1433"/>
      <c r="K557" s="1433"/>
    </row>
    <row r="558" spans="1:11" ht="24" customHeight="1">
      <c r="A558" s="1355"/>
      <c r="B558" s="1355"/>
      <c r="C558" s="1433"/>
      <c r="E558" s="1433"/>
      <c r="K558" s="1433"/>
    </row>
    <row r="559" spans="1:11" ht="24" customHeight="1">
      <c r="A559" s="1355"/>
      <c r="B559" s="1355"/>
      <c r="C559" s="1433"/>
      <c r="E559" s="1433"/>
      <c r="K559" s="1433"/>
    </row>
    <row r="560" spans="1:11" ht="24" customHeight="1">
      <c r="A560" s="1355"/>
      <c r="B560" s="1355"/>
      <c r="C560" s="1433"/>
      <c r="E560" s="1433"/>
      <c r="K560" s="1433"/>
    </row>
    <row r="561" spans="1:11" ht="24" customHeight="1">
      <c r="A561" s="1355"/>
      <c r="B561" s="1355"/>
      <c r="C561" s="1433"/>
      <c r="E561" s="1433"/>
      <c r="K561" s="1433"/>
    </row>
    <row r="562" spans="1:11" ht="24" customHeight="1">
      <c r="A562" s="1355"/>
      <c r="B562" s="1355"/>
      <c r="C562" s="1433"/>
      <c r="E562" s="1433"/>
      <c r="K562" s="1433"/>
    </row>
    <row r="563" spans="1:11" ht="24" customHeight="1">
      <c r="A563" s="1355"/>
      <c r="B563" s="1355"/>
      <c r="C563" s="1433"/>
      <c r="E563" s="1433"/>
      <c r="K563" s="1433"/>
    </row>
    <row r="564" spans="1:11" ht="24" customHeight="1">
      <c r="A564" s="1355"/>
      <c r="B564" s="1355"/>
      <c r="C564" s="1433"/>
      <c r="E564" s="1433"/>
      <c r="K564" s="1433"/>
    </row>
    <row r="565" spans="1:11" ht="24" customHeight="1">
      <c r="A565" s="1355"/>
      <c r="B565" s="1355"/>
      <c r="C565" s="1433"/>
      <c r="E565" s="1433"/>
      <c r="K565" s="1433"/>
    </row>
    <row r="566" spans="1:11" ht="24" customHeight="1">
      <c r="A566" s="1355"/>
      <c r="B566" s="1355"/>
      <c r="C566" s="1433"/>
      <c r="E566" s="1433"/>
      <c r="K566" s="1433"/>
    </row>
    <row r="567" spans="1:11" ht="24" customHeight="1">
      <c r="A567" s="1355"/>
      <c r="B567" s="1355"/>
      <c r="C567" s="1433"/>
      <c r="E567" s="1433"/>
      <c r="K567" s="1433"/>
    </row>
    <row r="568" spans="1:11" ht="24" customHeight="1">
      <c r="A568" s="1355"/>
      <c r="B568" s="1355"/>
      <c r="C568" s="1433"/>
      <c r="E568" s="1433"/>
      <c r="K568" s="1433"/>
    </row>
    <row r="569" spans="1:11" ht="24" customHeight="1">
      <c r="A569" s="1355"/>
      <c r="B569" s="1355"/>
      <c r="C569" s="1433"/>
      <c r="E569" s="1433"/>
      <c r="K569" s="1433"/>
    </row>
    <row r="570" spans="1:11" ht="24" customHeight="1">
      <c r="A570" s="1355"/>
      <c r="B570" s="1355"/>
      <c r="C570" s="1433"/>
      <c r="E570" s="1433"/>
      <c r="K570" s="1433"/>
    </row>
    <row r="571" spans="1:11" ht="24" customHeight="1">
      <c r="A571" s="1355"/>
      <c r="B571" s="1355"/>
      <c r="C571" s="1433"/>
      <c r="E571" s="1433"/>
      <c r="K571" s="1433"/>
    </row>
    <row r="572" spans="1:11" ht="24" customHeight="1">
      <c r="A572" s="1355"/>
      <c r="B572" s="1355"/>
      <c r="C572" s="1433"/>
      <c r="E572" s="1433"/>
      <c r="K572" s="1433"/>
    </row>
    <row r="573" spans="1:11" ht="24" customHeight="1">
      <c r="A573" s="1355"/>
      <c r="B573" s="1355"/>
      <c r="C573" s="1433"/>
      <c r="E573" s="1433"/>
      <c r="K573" s="1433"/>
    </row>
    <row r="574" spans="1:11" ht="24" customHeight="1">
      <c r="A574" s="1355"/>
      <c r="B574" s="1355"/>
      <c r="C574" s="1433"/>
      <c r="E574" s="1433"/>
      <c r="K574" s="1433"/>
    </row>
    <row r="575" spans="1:11" ht="24" customHeight="1">
      <c r="A575" s="1355"/>
      <c r="B575" s="1355"/>
      <c r="C575" s="1433"/>
      <c r="E575" s="1433"/>
      <c r="K575" s="1433"/>
    </row>
    <row r="576" spans="1:11" ht="24" customHeight="1">
      <c r="A576" s="1355"/>
      <c r="B576" s="1355"/>
      <c r="C576" s="1433"/>
      <c r="E576" s="1433"/>
      <c r="K576" s="1433"/>
    </row>
    <row r="577" spans="1:11" ht="24" customHeight="1">
      <c r="A577" s="1355"/>
      <c r="B577" s="1355"/>
      <c r="C577" s="1433"/>
      <c r="E577" s="1433"/>
      <c r="K577" s="1433"/>
    </row>
    <row r="578" spans="1:11" ht="24" customHeight="1">
      <c r="A578" s="1355"/>
      <c r="B578" s="1355"/>
      <c r="C578" s="1433"/>
      <c r="E578" s="1433"/>
      <c r="K578" s="1433"/>
    </row>
    <row r="579" spans="1:11" ht="24" customHeight="1">
      <c r="A579" s="1355"/>
      <c r="B579" s="1355"/>
      <c r="C579" s="1433"/>
      <c r="E579" s="1433"/>
      <c r="K579" s="1433"/>
    </row>
    <row r="580" spans="1:11" ht="24" customHeight="1">
      <c r="A580" s="1355"/>
      <c r="B580" s="1355"/>
      <c r="C580" s="1433"/>
      <c r="E580" s="1433"/>
      <c r="K580" s="1433"/>
    </row>
    <row r="581" spans="1:11" ht="24" customHeight="1">
      <c r="A581" s="1355"/>
      <c r="B581" s="1355"/>
      <c r="C581" s="1433"/>
      <c r="E581" s="1433"/>
      <c r="K581" s="1433"/>
    </row>
    <row r="582" spans="1:11" ht="24" customHeight="1">
      <c r="A582" s="1355"/>
      <c r="B582" s="1355"/>
      <c r="C582" s="1433"/>
      <c r="E582" s="1433"/>
      <c r="K582" s="1433"/>
    </row>
    <row r="583" spans="1:11" ht="24" customHeight="1">
      <c r="A583" s="1355"/>
      <c r="B583" s="1355"/>
      <c r="C583" s="1433"/>
      <c r="E583" s="1433"/>
      <c r="K583" s="1433"/>
    </row>
    <row r="584" spans="1:11" ht="24" customHeight="1">
      <c r="A584" s="1355"/>
      <c r="B584" s="1355"/>
      <c r="C584" s="1433"/>
      <c r="E584" s="1433"/>
      <c r="K584" s="1433"/>
    </row>
    <row r="585" spans="1:11" ht="24" customHeight="1">
      <c r="A585" s="1355"/>
      <c r="B585" s="1355"/>
      <c r="C585" s="1433"/>
      <c r="E585" s="1433"/>
      <c r="K585" s="1433"/>
    </row>
    <row r="586" spans="1:11" ht="24" customHeight="1">
      <c r="A586" s="1355"/>
      <c r="B586" s="1355"/>
      <c r="C586" s="1433"/>
      <c r="E586" s="1433"/>
      <c r="K586" s="1433"/>
    </row>
    <row r="587" spans="1:11" ht="24" customHeight="1">
      <c r="A587" s="1355"/>
      <c r="B587" s="1355"/>
      <c r="C587" s="1433"/>
      <c r="E587" s="1433"/>
      <c r="K587" s="1433"/>
    </row>
    <row r="588" spans="1:11" ht="24" customHeight="1">
      <c r="A588" s="1355"/>
      <c r="B588" s="1355"/>
      <c r="C588" s="1433"/>
      <c r="E588" s="1433"/>
      <c r="K588" s="1433"/>
    </row>
    <row r="589" spans="1:11" ht="24" customHeight="1">
      <c r="A589" s="1355"/>
      <c r="B589" s="1355"/>
      <c r="C589" s="1433"/>
      <c r="E589" s="1433"/>
      <c r="K589" s="1433"/>
    </row>
    <row r="590" spans="1:11" ht="24" customHeight="1">
      <c r="A590" s="1355"/>
      <c r="B590" s="1355"/>
      <c r="C590" s="1433"/>
      <c r="E590" s="1433"/>
      <c r="K590" s="1433"/>
    </row>
    <row r="591" spans="1:11" ht="24" customHeight="1">
      <c r="A591" s="1355"/>
      <c r="B591" s="1355"/>
      <c r="C591" s="1433"/>
      <c r="E591" s="1433"/>
      <c r="K591" s="1433"/>
    </row>
    <row r="592" spans="1:11" ht="24" customHeight="1">
      <c r="A592" s="1355"/>
      <c r="B592" s="1355"/>
      <c r="C592" s="1433"/>
      <c r="E592" s="1433"/>
      <c r="K592" s="1433"/>
    </row>
    <row r="593" spans="1:11" ht="24" customHeight="1">
      <c r="A593" s="1355"/>
      <c r="B593" s="1355"/>
      <c r="C593" s="1433"/>
      <c r="E593" s="1433"/>
      <c r="K593" s="1433"/>
    </row>
    <row r="594" spans="1:11" ht="24" customHeight="1">
      <c r="A594" s="1355"/>
      <c r="B594" s="1355"/>
      <c r="C594" s="1433"/>
      <c r="E594" s="1433"/>
      <c r="K594" s="1433"/>
    </row>
    <row r="595" spans="1:11" ht="24" customHeight="1">
      <c r="A595" s="1355"/>
      <c r="B595" s="1355"/>
      <c r="C595" s="1433"/>
      <c r="E595" s="1433"/>
      <c r="K595" s="1433"/>
    </row>
    <row r="596" spans="1:11" ht="24" customHeight="1">
      <c r="A596" s="1355"/>
      <c r="B596" s="1355"/>
      <c r="C596" s="1433"/>
      <c r="E596" s="1433"/>
      <c r="K596" s="1433"/>
    </row>
    <row r="597" spans="1:11" ht="24" customHeight="1">
      <c r="A597" s="1355"/>
      <c r="B597" s="1355"/>
      <c r="C597" s="1433"/>
      <c r="E597" s="1433"/>
      <c r="K597" s="1433"/>
    </row>
    <row r="598" spans="1:11" ht="24" customHeight="1">
      <c r="A598" s="1355"/>
      <c r="B598" s="1355"/>
      <c r="C598" s="1433"/>
      <c r="E598" s="1433"/>
      <c r="K598" s="1433"/>
    </row>
    <row r="599" spans="1:11" ht="24" customHeight="1">
      <c r="A599" s="1355"/>
      <c r="B599" s="1355"/>
      <c r="C599" s="1433"/>
      <c r="E599" s="1433"/>
      <c r="K599" s="1433"/>
    </row>
    <row r="600" spans="1:11" ht="24" customHeight="1">
      <c r="A600" s="1355"/>
      <c r="B600" s="1355"/>
      <c r="C600" s="1433"/>
      <c r="E600" s="1433"/>
      <c r="K600" s="1433"/>
    </row>
    <row r="601" spans="1:11" ht="24" customHeight="1">
      <c r="A601" s="1355"/>
      <c r="B601" s="1355"/>
      <c r="C601" s="1433"/>
      <c r="E601" s="1433"/>
      <c r="K601" s="1433"/>
    </row>
    <row r="602" spans="1:11" ht="24" customHeight="1">
      <c r="A602" s="1355"/>
      <c r="B602" s="1355"/>
      <c r="C602" s="1433"/>
      <c r="E602" s="1433"/>
      <c r="K602" s="1433"/>
    </row>
    <row r="603" spans="1:11" ht="24" customHeight="1">
      <c r="A603" s="1355"/>
      <c r="B603" s="1355"/>
      <c r="C603" s="1433"/>
      <c r="E603" s="1433"/>
      <c r="K603" s="1433"/>
    </row>
    <row r="604" spans="1:11" ht="24" customHeight="1">
      <c r="A604" s="1355"/>
      <c r="B604" s="1355"/>
      <c r="C604" s="1433"/>
      <c r="E604" s="1433"/>
      <c r="K604" s="1433"/>
    </row>
    <row r="605" spans="1:11" ht="24" customHeight="1">
      <c r="A605" s="1355"/>
      <c r="B605" s="1355"/>
      <c r="C605" s="1433"/>
      <c r="E605" s="1433"/>
      <c r="K605" s="1433"/>
    </row>
    <row r="606" spans="1:11" ht="24" customHeight="1">
      <c r="A606" s="1355"/>
      <c r="B606" s="1355"/>
      <c r="C606" s="1433"/>
      <c r="E606" s="1433"/>
      <c r="K606" s="1433"/>
    </row>
    <row r="607" spans="1:11" ht="24" customHeight="1">
      <c r="A607" s="1355"/>
      <c r="B607" s="1355"/>
      <c r="C607" s="1433"/>
      <c r="E607" s="1433"/>
      <c r="K607" s="1433"/>
    </row>
    <row r="608" spans="1:11" ht="24" customHeight="1">
      <c r="A608" s="1355"/>
      <c r="B608" s="1355"/>
      <c r="C608" s="1433"/>
      <c r="E608" s="1433"/>
      <c r="K608" s="1433"/>
    </row>
    <row r="609" spans="1:11" ht="24" customHeight="1">
      <c r="A609" s="1355"/>
      <c r="B609" s="1355"/>
      <c r="C609" s="1433"/>
      <c r="E609" s="1433"/>
      <c r="K609" s="1433"/>
    </row>
    <row r="610" spans="1:11" ht="24" customHeight="1">
      <c r="A610" s="1355"/>
      <c r="B610" s="1355"/>
      <c r="C610" s="1433"/>
      <c r="E610" s="1433"/>
      <c r="K610" s="1433"/>
    </row>
    <row r="611" spans="1:11" ht="24" customHeight="1">
      <c r="A611" s="1355"/>
      <c r="B611" s="1355"/>
      <c r="C611" s="1433"/>
      <c r="E611" s="1433"/>
      <c r="K611" s="1433"/>
    </row>
    <row r="612" spans="1:11" ht="24" customHeight="1">
      <c r="A612" s="1355"/>
      <c r="B612" s="1355"/>
      <c r="C612" s="1433"/>
      <c r="E612" s="1433"/>
      <c r="K612" s="1433"/>
    </row>
    <row r="613" spans="1:11" ht="24" customHeight="1">
      <c r="A613" s="1355"/>
      <c r="B613" s="1355"/>
      <c r="C613" s="1433"/>
      <c r="E613" s="1433"/>
      <c r="K613" s="1433"/>
    </row>
    <row r="614" spans="1:11" ht="24" customHeight="1">
      <c r="A614" s="1355"/>
      <c r="B614" s="1355"/>
      <c r="C614" s="1433"/>
      <c r="E614" s="1433"/>
      <c r="K614" s="1433"/>
    </row>
    <row r="615" spans="1:11" ht="24" customHeight="1">
      <c r="A615" s="1355"/>
      <c r="B615" s="1355"/>
      <c r="C615" s="1433"/>
      <c r="E615" s="1433"/>
      <c r="K615" s="1433"/>
    </row>
    <row r="616" spans="1:11" ht="24" customHeight="1">
      <c r="A616" s="1355"/>
      <c r="B616" s="1355"/>
      <c r="C616" s="1433"/>
      <c r="E616" s="1433"/>
      <c r="K616" s="1433"/>
    </row>
    <row r="617" spans="1:11" ht="24" customHeight="1">
      <c r="A617" s="1355"/>
      <c r="B617" s="1355"/>
      <c r="C617" s="1433"/>
      <c r="E617" s="1433"/>
      <c r="K617" s="1433"/>
    </row>
    <row r="618" spans="1:11" ht="24" customHeight="1">
      <c r="A618" s="1355"/>
      <c r="B618" s="1355"/>
      <c r="C618" s="1433"/>
      <c r="E618" s="1433"/>
      <c r="K618" s="1433"/>
    </row>
    <row r="619" spans="1:11" ht="24" customHeight="1">
      <c r="A619" s="1355"/>
      <c r="B619" s="1355"/>
      <c r="C619" s="1433"/>
      <c r="E619" s="1433"/>
      <c r="K619" s="1433"/>
    </row>
    <row r="620" spans="1:11" ht="24" customHeight="1">
      <c r="A620" s="1355"/>
      <c r="B620" s="1355"/>
      <c r="C620" s="1433"/>
      <c r="E620" s="1433"/>
      <c r="K620" s="1433"/>
    </row>
    <row r="621" spans="1:11" ht="24" customHeight="1">
      <c r="A621" s="1355"/>
      <c r="B621" s="1355"/>
      <c r="C621" s="1433"/>
      <c r="E621" s="1433"/>
      <c r="K621" s="1433"/>
    </row>
    <row r="622" spans="1:11" ht="24" customHeight="1">
      <c r="A622" s="1355"/>
      <c r="B622" s="1355"/>
      <c r="C622" s="1433"/>
      <c r="E622" s="1433"/>
      <c r="K622" s="1433"/>
    </row>
    <row r="623" spans="1:11" ht="24" customHeight="1">
      <c r="A623" s="1355"/>
      <c r="B623" s="1355"/>
      <c r="C623" s="1433"/>
      <c r="E623" s="1433"/>
      <c r="K623" s="1433"/>
    </row>
    <row r="624" spans="1:11" ht="24" customHeight="1">
      <c r="A624" s="1355"/>
      <c r="B624" s="1355"/>
      <c r="C624" s="1433"/>
      <c r="E624" s="1433"/>
      <c r="K624" s="1433"/>
    </row>
    <row r="625" spans="1:11" ht="24" customHeight="1">
      <c r="A625" s="1355"/>
      <c r="B625" s="1355"/>
      <c r="C625" s="1433"/>
      <c r="E625" s="1433"/>
      <c r="K625" s="1433"/>
    </row>
    <row r="626" spans="1:11" ht="24" customHeight="1">
      <c r="A626" s="1355"/>
      <c r="B626" s="1355"/>
      <c r="C626" s="1433"/>
      <c r="E626" s="1433"/>
      <c r="K626" s="1433"/>
    </row>
    <row r="627" spans="1:11" ht="24" customHeight="1">
      <c r="A627" s="1355"/>
      <c r="B627" s="1355"/>
      <c r="C627" s="1433"/>
      <c r="E627" s="1433"/>
      <c r="K627" s="1433"/>
    </row>
    <row r="628" spans="1:11" ht="24" customHeight="1">
      <c r="A628" s="1355"/>
      <c r="B628" s="1355"/>
      <c r="C628" s="1433"/>
      <c r="E628" s="1433"/>
      <c r="K628" s="1433"/>
    </row>
    <row r="629" spans="1:11" ht="24" customHeight="1">
      <c r="A629" s="1355"/>
      <c r="B629" s="1355"/>
      <c r="C629" s="1433"/>
      <c r="E629" s="1433"/>
      <c r="K629" s="1433"/>
    </row>
    <row r="630" spans="1:11" ht="24" customHeight="1">
      <c r="A630" s="1355"/>
      <c r="B630" s="1355"/>
      <c r="C630" s="1433"/>
      <c r="E630" s="1433"/>
      <c r="K630" s="1433"/>
    </row>
    <row r="631" spans="1:11" ht="24" customHeight="1">
      <c r="A631" s="1355"/>
      <c r="B631" s="1355"/>
      <c r="C631" s="1433"/>
      <c r="E631" s="1433"/>
      <c r="K631" s="1433"/>
    </row>
    <row r="632" spans="1:11" ht="24" customHeight="1">
      <c r="A632" s="1355"/>
      <c r="B632" s="1355"/>
      <c r="C632" s="1433"/>
      <c r="E632" s="1433"/>
      <c r="K632" s="1433"/>
    </row>
    <row r="633" spans="1:11" ht="24" customHeight="1">
      <c r="A633" s="1355"/>
      <c r="B633" s="1355"/>
      <c r="C633" s="1433"/>
      <c r="E633" s="1433"/>
      <c r="K633" s="1433"/>
    </row>
    <row r="634" spans="1:11" ht="24" customHeight="1">
      <c r="A634" s="1355"/>
      <c r="B634" s="1355"/>
      <c r="C634" s="1433"/>
      <c r="E634" s="1433"/>
      <c r="K634" s="1433"/>
    </row>
    <row r="635" spans="1:11" ht="24" customHeight="1">
      <c r="A635" s="1355"/>
      <c r="B635" s="1355"/>
      <c r="C635" s="1433"/>
      <c r="E635" s="1433"/>
      <c r="K635" s="1433"/>
    </row>
    <row r="636" spans="1:11" ht="24" customHeight="1">
      <c r="A636" s="1355"/>
      <c r="B636" s="1355"/>
      <c r="C636" s="1433"/>
      <c r="E636" s="1433"/>
      <c r="K636" s="1433"/>
    </row>
    <row r="637" spans="1:11" ht="24" customHeight="1">
      <c r="A637" s="1355"/>
      <c r="B637" s="1355"/>
      <c r="C637" s="1433"/>
      <c r="E637" s="1433"/>
      <c r="K637" s="1433"/>
    </row>
    <row r="638" spans="1:11" ht="24" customHeight="1">
      <c r="A638" s="1355"/>
      <c r="B638" s="1355"/>
      <c r="C638" s="1433"/>
      <c r="E638" s="1433"/>
      <c r="K638" s="1433"/>
    </row>
    <row r="639" spans="1:11" ht="24" customHeight="1">
      <c r="A639" s="1355"/>
      <c r="B639" s="1355"/>
      <c r="C639" s="1433"/>
      <c r="E639" s="1433"/>
      <c r="K639" s="1433"/>
    </row>
    <row r="640" spans="1:11" ht="24" customHeight="1">
      <c r="A640" s="1355"/>
      <c r="B640" s="1355"/>
      <c r="C640" s="1433"/>
      <c r="E640" s="1433"/>
      <c r="K640" s="1433"/>
    </row>
    <row r="641" spans="1:11" ht="24" customHeight="1">
      <c r="A641" s="1355"/>
      <c r="B641" s="1355"/>
      <c r="C641" s="1433"/>
      <c r="E641" s="1433"/>
      <c r="K641" s="1433"/>
    </row>
    <row r="642" spans="1:11" ht="24" customHeight="1">
      <c r="A642" s="1355"/>
      <c r="B642" s="1355"/>
      <c r="C642" s="1433"/>
      <c r="E642" s="1433"/>
      <c r="K642" s="1433"/>
    </row>
    <row r="643" spans="1:11" ht="24" customHeight="1">
      <c r="A643" s="1355"/>
      <c r="B643" s="1355"/>
      <c r="C643" s="1433"/>
      <c r="E643" s="1433"/>
      <c r="K643" s="1433"/>
    </row>
    <row r="644" spans="1:11" ht="24" customHeight="1">
      <c r="A644" s="1355"/>
      <c r="B644" s="1355"/>
      <c r="C644" s="1433"/>
      <c r="E644" s="1433"/>
      <c r="K644" s="1433"/>
    </row>
    <row r="645" spans="1:11" ht="24" customHeight="1">
      <c r="A645" s="1355"/>
      <c r="B645" s="1355"/>
      <c r="C645" s="1433"/>
      <c r="E645" s="1433"/>
      <c r="K645" s="1433"/>
    </row>
    <row r="646" spans="1:11" ht="24" customHeight="1">
      <c r="A646" s="1355"/>
      <c r="B646" s="1355"/>
      <c r="C646" s="1433"/>
      <c r="E646" s="1433"/>
      <c r="K646" s="1433"/>
    </row>
    <row r="647" spans="1:11" ht="24" customHeight="1">
      <c r="A647" s="1355"/>
      <c r="B647" s="1355"/>
      <c r="C647" s="1433"/>
      <c r="E647" s="1433"/>
      <c r="K647" s="1433"/>
    </row>
    <row r="648" spans="1:11" ht="24" customHeight="1">
      <c r="A648" s="1355"/>
      <c r="B648" s="1355"/>
      <c r="C648" s="1433"/>
      <c r="E648" s="1433"/>
      <c r="K648" s="1433"/>
    </row>
    <row r="649" spans="1:11" ht="24" customHeight="1">
      <c r="A649" s="1355"/>
      <c r="B649" s="1355"/>
      <c r="C649" s="1433"/>
      <c r="E649" s="1433"/>
      <c r="K649" s="1433"/>
    </row>
    <row r="650" spans="1:11" ht="24" customHeight="1">
      <c r="A650" s="1355"/>
      <c r="B650" s="1355"/>
      <c r="C650" s="1433"/>
      <c r="E650" s="1433"/>
      <c r="K650" s="1433"/>
    </row>
    <row r="651" spans="1:11" ht="24" customHeight="1">
      <c r="A651" s="1355"/>
      <c r="B651" s="1355"/>
      <c r="C651" s="1433"/>
      <c r="E651" s="1433"/>
      <c r="K651" s="1433"/>
    </row>
    <row r="652" spans="1:11" ht="24" customHeight="1">
      <c r="A652" s="1355"/>
      <c r="B652" s="1355"/>
      <c r="C652" s="1433"/>
      <c r="E652" s="1433"/>
      <c r="K652" s="1433"/>
    </row>
    <row r="653" spans="1:11" ht="24" customHeight="1">
      <c r="A653" s="1355"/>
      <c r="B653" s="1355"/>
      <c r="C653" s="1433"/>
      <c r="E653" s="1433"/>
      <c r="K653" s="1433"/>
    </row>
    <row r="654" spans="1:11" ht="24" customHeight="1">
      <c r="A654" s="1355"/>
      <c r="B654" s="1355"/>
      <c r="C654" s="1433"/>
      <c r="E654" s="1433"/>
      <c r="K654" s="1433"/>
    </row>
    <row r="655" spans="1:11" ht="24" customHeight="1">
      <c r="A655" s="1355"/>
      <c r="B655" s="1355"/>
      <c r="C655" s="1433"/>
      <c r="E655" s="1433"/>
      <c r="K655" s="1433"/>
    </row>
    <row r="656" spans="1:11" ht="24" customHeight="1">
      <c r="A656" s="1355"/>
      <c r="B656" s="1355"/>
      <c r="C656" s="1433"/>
      <c r="E656" s="1433"/>
      <c r="K656" s="1433"/>
    </row>
    <row r="657" spans="1:11" ht="24" customHeight="1">
      <c r="A657" s="1355"/>
      <c r="B657" s="1355"/>
      <c r="C657" s="1433"/>
      <c r="E657" s="1433"/>
      <c r="K657" s="1433"/>
    </row>
    <row r="658" spans="1:11" ht="24" customHeight="1">
      <c r="A658" s="1355"/>
      <c r="B658" s="1355"/>
      <c r="C658" s="1433"/>
      <c r="E658" s="1433"/>
      <c r="K658" s="1433"/>
    </row>
    <row r="659" spans="1:11" ht="24" customHeight="1">
      <c r="A659" s="1355"/>
      <c r="B659" s="1355"/>
      <c r="C659" s="1433"/>
      <c r="E659" s="1433"/>
      <c r="K659" s="1433"/>
    </row>
    <row r="660" spans="1:11" ht="24" customHeight="1">
      <c r="A660" s="1355"/>
      <c r="B660" s="1355"/>
      <c r="C660" s="1433"/>
      <c r="E660" s="1433"/>
      <c r="K660" s="1433"/>
    </row>
    <row r="661" spans="1:11" ht="24" customHeight="1">
      <c r="A661" s="1355"/>
      <c r="B661" s="1355"/>
      <c r="C661" s="1433"/>
      <c r="E661" s="1433"/>
      <c r="K661" s="1433"/>
    </row>
    <row r="662" spans="1:11" ht="24" customHeight="1">
      <c r="A662" s="1355"/>
      <c r="B662" s="1355"/>
      <c r="C662" s="1433"/>
      <c r="E662" s="1433"/>
      <c r="K662" s="1433"/>
    </row>
    <row r="663" spans="1:11" ht="24" customHeight="1">
      <c r="A663" s="1355"/>
      <c r="B663" s="1355"/>
      <c r="C663" s="1433"/>
      <c r="E663" s="1433"/>
      <c r="K663" s="1433"/>
    </row>
    <row r="664" spans="1:11" ht="24" customHeight="1">
      <c r="A664" s="1355"/>
      <c r="B664" s="1355"/>
      <c r="C664" s="1433"/>
      <c r="E664" s="1433"/>
      <c r="K664" s="1433"/>
    </row>
    <row r="665" spans="1:11" ht="24" customHeight="1">
      <c r="A665" s="1355"/>
      <c r="B665" s="1355"/>
      <c r="C665" s="1433"/>
      <c r="E665" s="1433"/>
      <c r="K665" s="1433"/>
    </row>
    <row r="666" spans="1:11" ht="24" customHeight="1">
      <c r="A666" s="1355"/>
      <c r="B666" s="1355"/>
      <c r="C666" s="1433"/>
      <c r="E666" s="1433"/>
      <c r="K666" s="1433"/>
    </row>
    <row r="667" spans="1:11" ht="24" customHeight="1">
      <c r="A667" s="1355"/>
      <c r="B667" s="1355"/>
      <c r="C667" s="1433"/>
      <c r="E667" s="1433"/>
      <c r="K667" s="1433"/>
    </row>
    <row r="668" spans="1:11" ht="24" customHeight="1">
      <c r="A668" s="1355"/>
      <c r="B668" s="1355"/>
      <c r="C668" s="1433"/>
      <c r="E668" s="1433"/>
      <c r="K668" s="1433"/>
    </row>
    <row r="669" spans="1:11" ht="24" customHeight="1">
      <c r="A669" s="1355"/>
      <c r="B669" s="1355"/>
      <c r="C669" s="1433"/>
      <c r="E669" s="1433"/>
      <c r="K669" s="1433"/>
    </row>
    <row r="670" spans="1:11" ht="24" customHeight="1">
      <c r="A670" s="1355"/>
      <c r="B670" s="1355"/>
      <c r="C670" s="1433"/>
      <c r="E670" s="1433"/>
      <c r="K670" s="1433"/>
    </row>
    <row r="671" spans="1:11" ht="24" customHeight="1">
      <c r="A671" s="1355"/>
      <c r="B671" s="1355"/>
      <c r="C671" s="1433"/>
      <c r="E671" s="1433"/>
      <c r="K671" s="1433"/>
    </row>
    <row r="672" spans="1:11" ht="24" customHeight="1">
      <c r="A672" s="1355"/>
      <c r="B672" s="1355"/>
      <c r="C672" s="1433"/>
      <c r="E672" s="1433"/>
      <c r="K672" s="1433"/>
    </row>
    <row r="673" spans="1:11" ht="24" customHeight="1">
      <c r="A673" s="1355"/>
      <c r="B673" s="1355"/>
      <c r="C673" s="1433"/>
      <c r="E673" s="1433"/>
      <c r="K673" s="1433"/>
    </row>
    <row r="674" spans="1:11" ht="24" customHeight="1">
      <c r="A674" s="1355"/>
      <c r="B674" s="1355"/>
      <c r="C674" s="1433"/>
      <c r="E674" s="1433"/>
      <c r="K674" s="1433"/>
    </row>
    <row r="675" spans="1:11" ht="24" customHeight="1">
      <c r="A675" s="1355"/>
      <c r="B675" s="1355"/>
      <c r="C675" s="1433"/>
      <c r="E675" s="1433"/>
      <c r="K675" s="1433"/>
    </row>
    <row r="676" spans="1:11" ht="24" customHeight="1">
      <c r="A676" s="1355"/>
      <c r="B676" s="1355"/>
      <c r="C676" s="1433"/>
      <c r="E676" s="1433"/>
      <c r="K676" s="1433"/>
    </row>
    <row r="677" spans="1:11" ht="24" customHeight="1">
      <c r="A677" s="1355"/>
      <c r="B677" s="1355"/>
      <c r="C677" s="1433"/>
      <c r="E677" s="1433"/>
      <c r="K677" s="1433"/>
    </row>
    <row r="678" spans="1:11" ht="24" customHeight="1">
      <c r="A678" s="1355"/>
      <c r="B678" s="1355"/>
      <c r="C678" s="1433"/>
      <c r="E678" s="1433"/>
      <c r="K678" s="1433"/>
    </row>
    <row r="679" spans="1:11" ht="24" customHeight="1">
      <c r="A679" s="1355"/>
      <c r="B679" s="1355"/>
      <c r="C679" s="1433"/>
      <c r="E679" s="1433"/>
      <c r="K679" s="1433"/>
    </row>
    <row r="680" spans="1:11" ht="24" customHeight="1">
      <c r="A680" s="1355"/>
      <c r="B680" s="1355"/>
      <c r="C680" s="1433"/>
      <c r="E680" s="1433"/>
      <c r="K680" s="1433"/>
    </row>
    <row r="681" spans="1:11" ht="24" customHeight="1">
      <c r="A681" s="1355"/>
      <c r="B681" s="1355"/>
      <c r="C681" s="1433"/>
      <c r="E681" s="1433"/>
      <c r="K681" s="1433"/>
    </row>
    <row r="682" spans="1:11" ht="24" customHeight="1">
      <c r="A682" s="1355"/>
      <c r="B682" s="1355"/>
      <c r="C682" s="1433"/>
      <c r="E682" s="1433"/>
      <c r="K682" s="1433"/>
    </row>
    <row r="683" spans="1:11" ht="24" customHeight="1">
      <c r="A683" s="1355"/>
      <c r="B683" s="1355"/>
      <c r="C683" s="1433"/>
      <c r="E683" s="1433"/>
      <c r="K683" s="1433"/>
    </row>
    <row r="684" spans="1:11" ht="24" customHeight="1">
      <c r="A684" s="1355"/>
      <c r="B684" s="1355"/>
      <c r="C684" s="1433"/>
      <c r="E684" s="1433"/>
      <c r="K684" s="1433"/>
    </row>
    <row r="685" spans="1:11" ht="24" customHeight="1">
      <c r="A685" s="1355"/>
      <c r="B685" s="1355"/>
      <c r="C685" s="1433"/>
      <c r="E685" s="1433"/>
      <c r="K685" s="1433"/>
    </row>
    <row r="686" spans="1:11" ht="24" customHeight="1">
      <c r="A686" s="1355"/>
      <c r="B686" s="1355"/>
      <c r="C686" s="1433"/>
      <c r="E686" s="1433"/>
      <c r="K686" s="1433"/>
    </row>
    <row r="687" spans="1:11" ht="24" customHeight="1">
      <c r="A687" s="1355"/>
      <c r="B687" s="1355"/>
      <c r="C687" s="1433"/>
      <c r="E687" s="1433"/>
      <c r="K687" s="1433"/>
    </row>
    <row r="688" spans="1:11" ht="24" customHeight="1">
      <c r="A688" s="1355"/>
      <c r="B688" s="1355"/>
      <c r="C688" s="1433"/>
      <c r="E688" s="1433"/>
      <c r="K688" s="1433"/>
    </row>
    <row r="689" spans="1:11" ht="24" customHeight="1">
      <c r="A689" s="1355"/>
      <c r="B689" s="1355"/>
      <c r="C689" s="1433"/>
      <c r="E689" s="1433"/>
      <c r="K689" s="1433"/>
    </row>
    <row r="690" spans="1:11" ht="24" customHeight="1">
      <c r="A690" s="1355"/>
      <c r="B690" s="1355"/>
      <c r="C690" s="1433"/>
      <c r="E690" s="1433"/>
      <c r="K690" s="1433"/>
    </row>
    <row r="691" spans="1:11" ht="24" customHeight="1">
      <c r="A691" s="1355"/>
      <c r="B691" s="1355"/>
      <c r="C691" s="1433"/>
      <c r="E691" s="1433"/>
      <c r="K691" s="1433"/>
    </row>
    <row r="692" spans="1:11" ht="24" customHeight="1">
      <c r="A692" s="1355"/>
      <c r="B692" s="1355"/>
      <c r="C692" s="1433"/>
      <c r="E692" s="1433"/>
      <c r="K692" s="1433"/>
    </row>
    <row r="693" spans="1:11" ht="24" customHeight="1">
      <c r="A693" s="1355"/>
      <c r="B693" s="1355"/>
      <c r="C693" s="1433"/>
      <c r="E693" s="1433"/>
      <c r="K693" s="1433"/>
    </row>
    <row r="694" spans="1:11" ht="24" customHeight="1">
      <c r="A694" s="1355"/>
      <c r="B694" s="1355"/>
      <c r="C694" s="1433"/>
      <c r="E694" s="1433"/>
      <c r="K694" s="1433"/>
    </row>
    <row r="695" spans="1:11" ht="24" customHeight="1">
      <c r="A695" s="1355"/>
      <c r="B695" s="1355"/>
      <c r="C695" s="1433"/>
      <c r="E695" s="1433"/>
      <c r="K695" s="1433"/>
    </row>
    <row r="696" spans="1:11" ht="24" customHeight="1">
      <c r="A696" s="1355"/>
      <c r="B696" s="1355"/>
      <c r="C696" s="1433"/>
      <c r="E696" s="1433"/>
      <c r="K696" s="1433"/>
    </row>
    <row r="697" spans="1:11" ht="24" customHeight="1">
      <c r="A697" s="1355"/>
      <c r="B697" s="1355"/>
      <c r="C697" s="1433"/>
      <c r="E697" s="1433"/>
      <c r="K697" s="1433"/>
    </row>
    <row r="698" spans="1:11" ht="24" customHeight="1">
      <c r="A698" s="1355"/>
      <c r="B698" s="1355"/>
      <c r="C698" s="1433"/>
      <c r="E698" s="1433"/>
      <c r="K698" s="1433"/>
    </row>
    <row r="699" spans="1:11" ht="24" customHeight="1">
      <c r="A699" s="1355"/>
      <c r="B699" s="1355"/>
      <c r="C699" s="1433"/>
      <c r="E699" s="1433"/>
      <c r="K699" s="1433"/>
    </row>
    <row r="700" spans="1:11" ht="24" customHeight="1">
      <c r="A700" s="1355"/>
      <c r="B700" s="1355"/>
      <c r="C700" s="1433"/>
      <c r="E700" s="1433"/>
      <c r="K700" s="1433"/>
    </row>
    <row r="701" spans="1:11" ht="24" customHeight="1">
      <c r="A701" s="1355"/>
      <c r="B701" s="1355"/>
      <c r="C701" s="1433"/>
      <c r="E701" s="1433"/>
      <c r="K701" s="1433"/>
    </row>
    <row r="702" spans="1:11" ht="24" customHeight="1">
      <c r="A702" s="1355"/>
      <c r="B702" s="1355"/>
      <c r="C702" s="1433"/>
      <c r="E702" s="1433"/>
      <c r="K702" s="1433"/>
    </row>
    <row r="703" spans="1:11" ht="24" customHeight="1">
      <c r="A703" s="1355"/>
      <c r="B703" s="1355"/>
      <c r="C703" s="1433"/>
      <c r="E703" s="1433"/>
      <c r="K703" s="1433"/>
    </row>
    <row r="704" spans="1:11" ht="24" customHeight="1">
      <c r="A704" s="1355"/>
      <c r="B704" s="1355"/>
      <c r="C704" s="1433"/>
      <c r="E704" s="1433"/>
      <c r="K704" s="1433"/>
    </row>
    <row r="705" spans="1:11" ht="24" customHeight="1">
      <c r="A705" s="1355"/>
      <c r="B705" s="1355"/>
      <c r="C705" s="1433"/>
      <c r="E705" s="1433"/>
      <c r="K705" s="1433"/>
    </row>
    <row r="706" spans="1:11" ht="24" customHeight="1">
      <c r="A706" s="1355"/>
      <c r="B706" s="1355"/>
      <c r="C706" s="1433"/>
      <c r="E706" s="1433"/>
      <c r="K706" s="1433"/>
    </row>
    <row r="707" spans="1:11" ht="24" customHeight="1">
      <c r="A707" s="1355"/>
      <c r="B707" s="1355"/>
      <c r="C707" s="1433"/>
      <c r="E707" s="1433"/>
      <c r="K707" s="1433"/>
    </row>
    <row r="708" spans="1:11" ht="24" customHeight="1">
      <c r="A708" s="1355"/>
      <c r="B708" s="1355"/>
      <c r="C708" s="1433"/>
      <c r="E708" s="1433"/>
      <c r="K708" s="1433"/>
    </row>
    <row r="709" spans="1:11" ht="24" customHeight="1">
      <c r="A709" s="1355"/>
      <c r="B709" s="1355"/>
      <c r="C709" s="1433"/>
      <c r="E709" s="1433"/>
      <c r="K709" s="1433"/>
    </row>
    <row r="710" spans="1:11" ht="24" customHeight="1">
      <c r="A710" s="1355"/>
      <c r="B710" s="1355"/>
      <c r="C710" s="1433"/>
      <c r="E710" s="1433"/>
      <c r="K710" s="1433"/>
    </row>
    <row r="711" spans="1:11" ht="24" customHeight="1">
      <c r="A711" s="1355"/>
      <c r="B711" s="1355"/>
      <c r="C711" s="1433"/>
      <c r="E711" s="1433"/>
      <c r="K711" s="1433"/>
    </row>
    <row r="712" spans="1:11" ht="24" customHeight="1">
      <c r="A712" s="1355"/>
      <c r="B712" s="1355"/>
      <c r="C712" s="1433"/>
      <c r="E712" s="1433"/>
      <c r="K712" s="1433"/>
    </row>
    <row r="713" spans="1:11" ht="24" customHeight="1">
      <c r="A713" s="1355"/>
      <c r="B713" s="1355"/>
      <c r="C713" s="1433"/>
      <c r="E713" s="1433"/>
      <c r="K713" s="1433"/>
    </row>
    <row r="714" spans="1:11" ht="24" customHeight="1">
      <c r="A714" s="1355"/>
      <c r="B714" s="1355"/>
      <c r="C714" s="1433"/>
      <c r="E714" s="1433"/>
      <c r="K714" s="1433"/>
    </row>
    <row r="715" spans="1:11" ht="24" customHeight="1">
      <c r="A715" s="1355"/>
      <c r="B715" s="1355"/>
      <c r="C715" s="1433"/>
      <c r="E715" s="1433"/>
      <c r="K715" s="1433"/>
    </row>
    <row r="716" spans="1:11" ht="24" customHeight="1">
      <c r="A716" s="1355"/>
      <c r="B716" s="1355"/>
      <c r="C716" s="1433"/>
      <c r="E716" s="1433"/>
      <c r="K716" s="1433"/>
    </row>
    <row r="717" spans="1:11" ht="24" customHeight="1">
      <c r="A717" s="1355"/>
      <c r="B717" s="1355"/>
      <c r="C717" s="1433"/>
      <c r="E717" s="1433"/>
      <c r="K717" s="1433"/>
    </row>
    <row r="718" spans="1:11" ht="24" customHeight="1">
      <c r="A718" s="1355"/>
      <c r="B718" s="1355"/>
      <c r="C718" s="1433"/>
      <c r="E718" s="1433"/>
      <c r="K718" s="1433"/>
    </row>
    <row r="719" spans="1:11" ht="24" customHeight="1">
      <c r="A719" s="1355"/>
      <c r="B719" s="1355"/>
      <c r="C719" s="1433"/>
      <c r="E719" s="1433"/>
      <c r="K719" s="1433"/>
    </row>
    <row r="720" spans="1:11" ht="24" customHeight="1">
      <c r="A720" s="1355"/>
      <c r="B720" s="1355"/>
      <c r="C720" s="1433"/>
      <c r="E720" s="1433"/>
      <c r="K720" s="1433"/>
    </row>
    <row r="721" spans="1:11" ht="24" customHeight="1">
      <c r="A721" s="1355"/>
      <c r="B721" s="1355"/>
      <c r="C721" s="1433"/>
      <c r="E721" s="1433"/>
      <c r="K721" s="1433"/>
    </row>
    <row r="722" spans="1:11" ht="24" customHeight="1">
      <c r="A722" s="1355"/>
      <c r="B722" s="1355"/>
      <c r="C722" s="1433"/>
      <c r="E722" s="1433"/>
      <c r="K722" s="1433"/>
    </row>
    <row r="723" spans="1:11" ht="24" customHeight="1">
      <c r="A723" s="1355"/>
      <c r="B723" s="1355"/>
      <c r="C723" s="1433"/>
      <c r="E723" s="1433"/>
      <c r="K723" s="1433"/>
    </row>
    <row r="724" spans="1:11" ht="24" customHeight="1">
      <c r="A724" s="1355"/>
      <c r="B724" s="1355"/>
      <c r="C724" s="1433"/>
      <c r="E724" s="1433"/>
      <c r="K724" s="1433"/>
    </row>
    <row r="725" spans="1:11" ht="24" customHeight="1">
      <c r="A725" s="1355"/>
      <c r="B725" s="1355"/>
      <c r="C725" s="1433"/>
      <c r="E725" s="1433"/>
      <c r="K725" s="1433"/>
    </row>
    <row r="726" spans="1:11" ht="24" customHeight="1">
      <c r="A726" s="1355"/>
      <c r="B726" s="1355"/>
      <c r="C726" s="1433"/>
      <c r="E726" s="1433"/>
      <c r="K726" s="1433"/>
    </row>
    <row r="727" spans="1:11" ht="24" customHeight="1">
      <c r="A727" s="1355"/>
      <c r="B727" s="1355"/>
      <c r="C727" s="1433"/>
      <c r="E727" s="1433"/>
      <c r="K727" s="1433"/>
    </row>
    <row r="728" spans="1:11" ht="24" customHeight="1">
      <c r="A728" s="1355"/>
      <c r="B728" s="1355"/>
      <c r="C728" s="1433"/>
      <c r="E728" s="1433"/>
      <c r="K728" s="1433"/>
    </row>
    <row r="729" spans="1:11" ht="24" customHeight="1">
      <c r="A729" s="1355"/>
      <c r="B729" s="1355"/>
      <c r="C729" s="1433"/>
      <c r="E729" s="1433"/>
      <c r="K729" s="1433"/>
    </row>
    <row r="730" spans="1:11" ht="24" customHeight="1">
      <c r="A730" s="1355"/>
      <c r="B730" s="1355"/>
      <c r="C730" s="1433"/>
      <c r="E730" s="1433"/>
      <c r="K730" s="1433"/>
    </row>
    <row r="731" spans="1:11" ht="24" customHeight="1">
      <c r="A731" s="1355"/>
      <c r="B731" s="1355"/>
      <c r="C731" s="1433"/>
      <c r="E731" s="1433"/>
      <c r="K731" s="1433"/>
    </row>
    <row r="732" spans="1:11" ht="24" customHeight="1">
      <c r="A732" s="1355"/>
      <c r="B732" s="1355"/>
      <c r="C732" s="1433"/>
      <c r="E732" s="1433"/>
      <c r="K732" s="1433"/>
    </row>
    <row r="733" spans="1:11" ht="24" customHeight="1">
      <c r="A733" s="1355"/>
      <c r="B733" s="1355"/>
      <c r="C733" s="1433"/>
      <c r="E733" s="1433"/>
      <c r="K733" s="1433"/>
    </row>
    <row r="734" spans="1:11" ht="24" customHeight="1">
      <c r="A734" s="1355"/>
      <c r="B734" s="1355"/>
      <c r="C734" s="1433"/>
      <c r="E734" s="1433"/>
      <c r="K734" s="1433"/>
    </row>
    <row r="735" spans="1:11" ht="24" customHeight="1">
      <c r="A735" s="1355"/>
      <c r="B735" s="1355"/>
      <c r="C735" s="1433"/>
      <c r="E735" s="1433"/>
      <c r="K735" s="1433"/>
    </row>
    <row r="736" spans="1:11" ht="24" customHeight="1">
      <c r="A736" s="1355"/>
      <c r="B736" s="1355"/>
      <c r="C736" s="1433"/>
      <c r="E736" s="1433"/>
      <c r="K736" s="1433"/>
    </row>
    <row r="737" spans="1:11" ht="24" customHeight="1">
      <c r="A737" s="1355"/>
      <c r="B737" s="1355"/>
      <c r="C737" s="1433"/>
      <c r="E737" s="1433"/>
      <c r="K737" s="1433"/>
    </row>
    <row r="738" spans="1:11" ht="24" customHeight="1">
      <c r="A738" s="1355"/>
      <c r="B738" s="1355"/>
      <c r="C738" s="1433"/>
      <c r="E738" s="1433"/>
      <c r="K738" s="1433"/>
    </row>
    <row r="739" spans="1:11" ht="24" customHeight="1">
      <c r="A739" s="1355"/>
      <c r="B739" s="1355"/>
      <c r="C739" s="1433"/>
      <c r="E739" s="1433"/>
      <c r="K739" s="1433"/>
    </row>
    <row r="740" spans="1:11" ht="24" customHeight="1">
      <c r="A740" s="1355"/>
      <c r="B740" s="1355"/>
      <c r="C740" s="1433"/>
      <c r="E740" s="1433"/>
      <c r="K740" s="1433"/>
    </row>
    <row r="741" spans="1:11" ht="24" customHeight="1">
      <c r="A741" s="1355"/>
      <c r="B741" s="1355"/>
      <c r="C741" s="1433"/>
      <c r="E741" s="1433"/>
      <c r="K741" s="1433"/>
    </row>
    <row r="742" spans="1:11" ht="24" customHeight="1">
      <c r="A742" s="1355"/>
      <c r="B742" s="1355"/>
      <c r="C742" s="1433"/>
      <c r="E742" s="1433"/>
      <c r="K742" s="1433"/>
    </row>
    <row r="743" spans="1:11" ht="24" customHeight="1">
      <c r="A743" s="1355"/>
      <c r="B743" s="1355"/>
      <c r="C743" s="1433"/>
      <c r="E743" s="1433"/>
      <c r="K743" s="1433"/>
    </row>
    <row r="744" spans="1:11" ht="24" customHeight="1">
      <c r="A744" s="1355"/>
      <c r="B744" s="1355"/>
      <c r="C744" s="1433"/>
      <c r="E744" s="1433"/>
      <c r="K744" s="1433"/>
    </row>
    <row r="745" spans="1:11" ht="24" customHeight="1">
      <c r="A745" s="1355"/>
      <c r="B745" s="1355"/>
      <c r="C745" s="1433"/>
      <c r="E745" s="1433"/>
      <c r="K745" s="1433"/>
    </row>
    <row r="746" spans="1:11" ht="24" customHeight="1">
      <c r="A746" s="1355"/>
      <c r="B746" s="1355"/>
      <c r="C746" s="1433"/>
      <c r="E746" s="1433"/>
      <c r="K746" s="1433"/>
    </row>
    <row r="747" spans="1:11" ht="24" customHeight="1">
      <c r="A747" s="1355"/>
      <c r="B747" s="1355"/>
      <c r="C747" s="1433"/>
      <c r="E747" s="1433"/>
      <c r="K747" s="1433"/>
    </row>
    <row r="748" spans="1:11" ht="24" customHeight="1">
      <c r="A748" s="1355"/>
      <c r="B748" s="1355"/>
      <c r="C748" s="1433"/>
      <c r="E748" s="1433"/>
      <c r="K748" s="1433"/>
    </row>
    <row r="749" spans="1:11" ht="24" customHeight="1">
      <c r="A749" s="1355"/>
      <c r="B749" s="1355"/>
      <c r="C749" s="1433"/>
      <c r="E749" s="1433"/>
      <c r="K749" s="1433"/>
    </row>
    <row r="750" spans="1:11" ht="24" customHeight="1">
      <c r="A750" s="1355"/>
      <c r="B750" s="1355"/>
      <c r="C750" s="1433"/>
      <c r="E750" s="1433"/>
      <c r="K750" s="1433"/>
    </row>
    <row r="751" spans="1:11" ht="24" customHeight="1">
      <c r="A751" s="1355"/>
      <c r="B751" s="1355"/>
      <c r="C751" s="1433"/>
      <c r="E751" s="1433"/>
      <c r="K751" s="1433"/>
    </row>
    <row r="752" spans="1:11" ht="24" customHeight="1">
      <c r="A752" s="1355"/>
      <c r="B752" s="1355"/>
      <c r="C752" s="1433"/>
      <c r="E752" s="1433"/>
      <c r="K752" s="1433"/>
    </row>
    <row r="753" spans="1:11" ht="24" customHeight="1">
      <c r="A753" s="1355"/>
      <c r="B753" s="1355"/>
      <c r="C753" s="1433"/>
      <c r="E753" s="1433"/>
      <c r="K753" s="1433"/>
    </row>
    <row r="754" spans="1:11" ht="24" customHeight="1">
      <c r="A754" s="1355"/>
      <c r="B754" s="1355"/>
      <c r="C754" s="1433"/>
      <c r="E754" s="1433"/>
      <c r="K754" s="1433"/>
    </row>
    <row r="755" spans="1:11" ht="24" customHeight="1">
      <c r="A755" s="1355"/>
      <c r="B755" s="1355"/>
      <c r="C755" s="1433"/>
      <c r="E755" s="1433"/>
      <c r="K755" s="1433"/>
    </row>
    <row r="756" spans="1:11" ht="24" customHeight="1">
      <c r="A756" s="1355"/>
      <c r="B756" s="1355"/>
      <c r="C756" s="1433"/>
      <c r="E756" s="1433"/>
      <c r="K756" s="1433"/>
    </row>
    <row r="757" spans="1:11" ht="24" customHeight="1">
      <c r="A757" s="1355"/>
      <c r="B757" s="1355"/>
      <c r="C757" s="1433"/>
      <c r="E757" s="1433"/>
      <c r="K757" s="1433"/>
    </row>
    <row r="758" spans="1:11" ht="24" customHeight="1">
      <c r="A758" s="1355"/>
      <c r="B758" s="1355"/>
      <c r="C758" s="1433"/>
      <c r="E758" s="1433"/>
      <c r="K758" s="1433"/>
    </row>
    <row r="759" spans="1:11" ht="24" customHeight="1">
      <c r="A759" s="1355"/>
      <c r="B759" s="1355"/>
      <c r="C759" s="1433"/>
      <c r="E759" s="1433"/>
      <c r="K759" s="1433"/>
    </row>
    <row r="760" spans="1:11" ht="24" customHeight="1">
      <c r="A760" s="1355"/>
      <c r="B760" s="1355"/>
      <c r="C760" s="1433"/>
      <c r="E760" s="1433"/>
      <c r="K760" s="1433"/>
    </row>
    <row r="761" spans="1:11" ht="24" customHeight="1">
      <c r="A761" s="1355"/>
      <c r="B761" s="1355"/>
      <c r="C761" s="1433"/>
      <c r="E761" s="1433"/>
      <c r="K761" s="1433"/>
    </row>
    <row r="762" spans="1:11" ht="24" customHeight="1">
      <c r="A762" s="1355"/>
      <c r="B762" s="1355"/>
      <c r="C762" s="1433"/>
      <c r="E762" s="1433"/>
      <c r="K762" s="1433"/>
    </row>
    <row r="763" spans="1:11" ht="24" customHeight="1">
      <c r="A763" s="1355"/>
      <c r="B763" s="1355"/>
      <c r="C763" s="1433"/>
      <c r="E763" s="1433"/>
      <c r="K763" s="1433"/>
    </row>
    <row r="764" spans="1:11" ht="24" customHeight="1">
      <c r="A764" s="1355"/>
      <c r="B764" s="1355"/>
      <c r="C764" s="1433"/>
      <c r="E764" s="1433"/>
      <c r="K764" s="1433"/>
    </row>
    <row r="765" spans="1:11" ht="24" customHeight="1">
      <c r="A765" s="1355"/>
      <c r="B765" s="1355"/>
      <c r="C765" s="1433"/>
      <c r="E765" s="1433"/>
      <c r="K765" s="1433"/>
    </row>
    <row r="766" spans="1:11" ht="24" customHeight="1">
      <c r="A766" s="1355"/>
      <c r="B766" s="1355"/>
      <c r="C766" s="1433"/>
      <c r="E766" s="1433"/>
      <c r="K766" s="1433"/>
    </row>
    <row r="767" spans="1:11" ht="24" customHeight="1">
      <c r="A767" s="1355"/>
      <c r="B767" s="1355"/>
      <c r="C767" s="1433"/>
      <c r="E767" s="1433"/>
      <c r="K767" s="1433"/>
    </row>
    <row r="768" spans="1:11" ht="24" customHeight="1">
      <c r="A768" s="1355"/>
      <c r="B768" s="1355"/>
      <c r="C768" s="1433"/>
      <c r="E768" s="1433"/>
      <c r="K768" s="1433"/>
    </row>
    <row r="769" spans="1:11" ht="24" customHeight="1">
      <c r="A769" s="1355"/>
      <c r="B769" s="1355"/>
      <c r="C769" s="1433"/>
      <c r="E769" s="1433"/>
      <c r="K769" s="1433"/>
    </row>
    <row r="770" spans="1:11" ht="24" customHeight="1">
      <c r="A770" s="1355"/>
      <c r="B770" s="1355"/>
      <c r="C770" s="1433"/>
      <c r="E770" s="1433"/>
      <c r="K770" s="1433"/>
    </row>
    <row r="771" spans="1:11" ht="24" customHeight="1">
      <c r="A771" s="1355"/>
      <c r="B771" s="1355"/>
      <c r="C771" s="1433"/>
      <c r="E771" s="1433"/>
      <c r="K771" s="1433"/>
    </row>
    <row r="772" spans="1:11" ht="24" customHeight="1">
      <c r="A772" s="1355"/>
      <c r="B772" s="1355"/>
      <c r="C772" s="1433"/>
      <c r="E772" s="1433"/>
      <c r="K772" s="1433"/>
    </row>
    <row r="773" spans="1:11" ht="24" customHeight="1">
      <c r="A773" s="1355"/>
      <c r="B773" s="1355"/>
      <c r="C773" s="1433"/>
      <c r="E773" s="1433"/>
      <c r="K773" s="1433"/>
    </row>
    <row r="774" spans="1:11" ht="24" customHeight="1">
      <c r="A774" s="1355"/>
      <c r="B774" s="1355"/>
      <c r="C774" s="1433"/>
      <c r="E774" s="1433"/>
      <c r="K774" s="1433"/>
    </row>
    <row r="775" spans="1:11" ht="24" customHeight="1">
      <c r="A775" s="1355"/>
      <c r="B775" s="1355"/>
      <c r="C775" s="1433"/>
      <c r="E775" s="1433"/>
      <c r="K775" s="1433"/>
    </row>
    <row r="776" spans="1:11" ht="24" customHeight="1">
      <c r="A776" s="1355"/>
      <c r="B776" s="1355"/>
      <c r="C776" s="1433"/>
      <c r="E776" s="1433"/>
      <c r="K776" s="1433"/>
    </row>
    <row r="777" spans="1:11" ht="24" customHeight="1">
      <c r="A777" s="1355"/>
      <c r="B777" s="1355"/>
      <c r="C777" s="1433"/>
      <c r="E777" s="1433"/>
      <c r="K777" s="1433"/>
    </row>
    <row r="778" spans="1:11" ht="24" customHeight="1">
      <c r="A778" s="1355"/>
      <c r="B778" s="1355"/>
      <c r="C778" s="1433"/>
      <c r="E778" s="1433"/>
      <c r="K778" s="1433"/>
    </row>
    <row r="779" spans="1:11" ht="24" customHeight="1">
      <c r="A779" s="1355"/>
      <c r="B779" s="1355"/>
      <c r="C779" s="1433"/>
      <c r="E779" s="1433"/>
      <c r="K779" s="1433"/>
    </row>
    <row r="780" spans="1:11" ht="24" customHeight="1">
      <c r="A780" s="1355"/>
      <c r="B780" s="1355"/>
      <c r="C780" s="1433"/>
      <c r="E780" s="1433"/>
      <c r="K780" s="1433"/>
    </row>
    <row r="781" spans="1:11" ht="24" customHeight="1">
      <c r="A781" s="1355"/>
      <c r="B781" s="1355"/>
      <c r="C781" s="1433"/>
      <c r="E781" s="1433"/>
      <c r="K781" s="1433"/>
    </row>
    <row r="782" spans="1:11" ht="24" customHeight="1">
      <c r="A782" s="1355"/>
      <c r="B782" s="1355"/>
      <c r="C782" s="1433"/>
      <c r="E782" s="1433"/>
      <c r="K782" s="1433"/>
    </row>
    <row r="783" spans="1:11" ht="24" customHeight="1">
      <c r="A783" s="1355"/>
      <c r="B783" s="1355"/>
      <c r="C783" s="1433"/>
      <c r="E783" s="1433"/>
      <c r="K783" s="1433"/>
    </row>
    <row r="784" spans="1:11" ht="24" customHeight="1">
      <c r="A784" s="1355"/>
      <c r="B784" s="1355"/>
      <c r="C784" s="1433"/>
      <c r="E784" s="1433"/>
      <c r="K784" s="1433"/>
    </row>
    <row r="785" spans="1:11" ht="24" customHeight="1">
      <c r="A785" s="1355"/>
      <c r="B785" s="1355"/>
      <c r="C785" s="1433"/>
      <c r="E785" s="1433"/>
      <c r="K785" s="1433"/>
    </row>
    <row r="786" spans="1:11" ht="24" customHeight="1">
      <c r="A786" s="1355"/>
      <c r="B786" s="1355"/>
      <c r="C786" s="1433"/>
      <c r="E786" s="1433"/>
      <c r="K786" s="1433"/>
    </row>
    <row r="787" spans="1:11" ht="24" customHeight="1">
      <c r="A787" s="1355"/>
      <c r="B787" s="1355"/>
      <c r="C787" s="1433"/>
      <c r="E787" s="1433"/>
      <c r="K787" s="1433"/>
    </row>
    <row r="788" spans="1:11" ht="24" customHeight="1">
      <c r="A788" s="1355"/>
      <c r="B788" s="1355"/>
      <c r="C788" s="1433"/>
      <c r="E788" s="1433"/>
      <c r="K788" s="1433"/>
    </row>
    <row r="789" spans="1:11" ht="24" customHeight="1">
      <c r="A789" s="1355"/>
      <c r="B789" s="1355"/>
      <c r="C789" s="1433"/>
      <c r="E789" s="1433"/>
      <c r="K789" s="1433"/>
    </row>
    <row r="790" spans="1:11" ht="24" customHeight="1">
      <c r="A790" s="1355"/>
      <c r="B790" s="1355"/>
      <c r="C790" s="1433"/>
      <c r="E790" s="1433"/>
      <c r="K790" s="1433"/>
    </row>
    <row r="791" spans="1:11" ht="24" customHeight="1">
      <c r="A791" s="1355"/>
      <c r="B791" s="1355"/>
      <c r="C791" s="1433"/>
      <c r="E791" s="1433"/>
      <c r="K791" s="1433"/>
    </row>
    <row r="792" spans="1:11" ht="24" customHeight="1">
      <c r="A792" s="1355"/>
      <c r="B792" s="1355"/>
      <c r="C792" s="1433"/>
      <c r="E792" s="1433"/>
      <c r="K792" s="1433"/>
    </row>
    <row r="793" spans="1:11" ht="24" customHeight="1">
      <c r="A793" s="1355"/>
      <c r="B793" s="1355"/>
      <c r="C793" s="1433"/>
      <c r="E793" s="1433"/>
      <c r="K793" s="1433"/>
    </row>
    <row r="794" spans="1:11" ht="24" customHeight="1">
      <c r="A794" s="1355"/>
      <c r="B794" s="1355"/>
      <c r="C794" s="1433"/>
      <c r="E794" s="1433"/>
      <c r="K794" s="1433"/>
    </row>
    <row r="795" spans="1:11" ht="24" customHeight="1">
      <c r="A795" s="1355"/>
      <c r="B795" s="1355"/>
      <c r="C795" s="1433"/>
      <c r="E795" s="1433"/>
      <c r="K795" s="1433"/>
    </row>
    <row r="796" spans="1:11" ht="24" customHeight="1">
      <c r="A796" s="1355"/>
      <c r="B796" s="1355"/>
      <c r="C796" s="1433"/>
      <c r="E796" s="1433"/>
      <c r="K796" s="1433"/>
    </row>
    <row r="797" spans="1:11" ht="24" customHeight="1">
      <c r="A797" s="1355"/>
      <c r="B797" s="1355"/>
      <c r="C797" s="1433"/>
      <c r="E797" s="1433"/>
      <c r="K797" s="1433"/>
    </row>
    <row r="798" spans="1:11" ht="24" customHeight="1">
      <c r="A798" s="1355"/>
      <c r="B798" s="1355"/>
      <c r="C798" s="1433"/>
      <c r="E798" s="1433"/>
      <c r="K798" s="1433"/>
    </row>
    <row r="799" spans="1:11" ht="24" customHeight="1">
      <c r="A799" s="1355"/>
      <c r="B799" s="1355"/>
      <c r="C799" s="1433"/>
      <c r="E799" s="1433"/>
      <c r="K799" s="1433"/>
    </row>
    <row r="800" spans="1:11" ht="24" customHeight="1">
      <c r="A800" s="1355"/>
      <c r="B800" s="1355"/>
      <c r="C800" s="1433"/>
      <c r="E800" s="1433"/>
      <c r="K800" s="1433"/>
    </row>
    <row r="801" spans="1:11" ht="24" customHeight="1">
      <c r="A801" s="1355"/>
      <c r="B801" s="1355"/>
      <c r="C801" s="1433"/>
      <c r="E801" s="1433"/>
      <c r="K801" s="1433"/>
    </row>
    <row r="802" spans="1:11" ht="24" customHeight="1">
      <c r="A802" s="1355"/>
      <c r="B802" s="1355"/>
      <c r="C802" s="1433"/>
      <c r="E802" s="1433"/>
      <c r="K802" s="1433"/>
    </row>
    <row r="803" spans="1:11" ht="24" customHeight="1">
      <c r="A803" s="1355"/>
      <c r="B803" s="1355"/>
      <c r="C803" s="1433"/>
      <c r="E803" s="1433"/>
      <c r="K803" s="1433"/>
    </row>
    <row r="804" spans="1:11" ht="24" customHeight="1">
      <c r="A804" s="1355"/>
      <c r="B804" s="1355"/>
      <c r="C804" s="1433"/>
      <c r="E804" s="1433"/>
      <c r="K804" s="1433"/>
    </row>
    <row r="805" spans="1:11" ht="24" customHeight="1">
      <c r="A805" s="1355"/>
      <c r="B805" s="1355"/>
      <c r="C805" s="1433"/>
      <c r="E805" s="1433"/>
      <c r="K805" s="1433"/>
    </row>
    <row r="806" spans="1:11" ht="24" customHeight="1">
      <c r="A806" s="1355"/>
      <c r="B806" s="1355"/>
      <c r="C806" s="1433"/>
      <c r="E806" s="1433"/>
      <c r="K806" s="1433"/>
    </row>
    <row r="807" spans="1:11" ht="24" customHeight="1">
      <c r="A807" s="1355"/>
      <c r="B807" s="1355"/>
      <c r="C807" s="1433"/>
      <c r="E807" s="1433"/>
      <c r="K807" s="1433"/>
    </row>
    <row r="808" spans="1:11" ht="24" customHeight="1">
      <c r="A808" s="1355"/>
      <c r="B808" s="1355"/>
      <c r="C808" s="1433"/>
      <c r="E808" s="1433"/>
      <c r="K808" s="1433"/>
    </row>
    <row r="809" spans="1:11" ht="24" customHeight="1">
      <c r="A809" s="1355"/>
      <c r="B809" s="1355"/>
      <c r="C809" s="1433"/>
      <c r="E809" s="1433"/>
      <c r="K809" s="1433"/>
    </row>
    <row r="810" spans="1:11" ht="24" customHeight="1">
      <c r="A810" s="1355"/>
      <c r="B810" s="1355"/>
      <c r="C810" s="1433"/>
      <c r="E810" s="1433"/>
      <c r="K810" s="1433"/>
    </row>
    <row r="811" spans="1:11" ht="24" customHeight="1">
      <c r="A811" s="1355"/>
      <c r="B811" s="1355"/>
      <c r="C811" s="1433"/>
      <c r="E811" s="1433"/>
      <c r="K811" s="1433"/>
    </row>
    <row r="812" spans="1:11" ht="24" customHeight="1">
      <c r="A812" s="1355"/>
      <c r="B812" s="1355"/>
      <c r="C812" s="1433"/>
      <c r="E812" s="1433"/>
      <c r="K812" s="1433"/>
    </row>
    <row r="813" spans="1:11" ht="24" customHeight="1">
      <c r="A813" s="1355"/>
      <c r="B813" s="1355"/>
      <c r="C813" s="1433"/>
      <c r="E813" s="1433"/>
      <c r="K813" s="1433"/>
    </row>
    <row r="814" spans="1:11" ht="24" customHeight="1">
      <c r="A814" s="1355"/>
      <c r="B814" s="1355"/>
      <c r="C814" s="1433"/>
      <c r="E814" s="1433"/>
      <c r="K814" s="1433"/>
    </row>
    <row r="815" spans="1:11" ht="24" customHeight="1">
      <c r="A815" s="1355"/>
      <c r="B815" s="1355"/>
      <c r="C815" s="1433"/>
      <c r="E815" s="1433"/>
      <c r="K815" s="1433"/>
    </row>
    <row r="816" spans="1:11" ht="24" customHeight="1">
      <c r="A816" s="1355"/>
      <c r="B816" s="1355"/>
      <c r="C816" s="1433"/>
      <c r="E816" s="1433"/>
      <c r="K816" s="1433"/>
    </row>
    <row r="817" spans="1:11" ht="24" customHeight="1">
      <c r="A817" s="1355"/>
      <c r="B817" s="1355"/>
      <c r="C817" s="1433"/>
      <c r="E817" s="1433"/>
      <c r="K817" s="1433"/>
    </row>
    <row r="818" spans="1:11" ht="24" customHeight="1">
      <c r="A818" s="1355"/>
      <c r="B818" s="1355"/>
      <c r="C818" s="1433"/>
      <c r="E818" s="1433"/>
      <c r="K818" s="1433"/>
    </row>
    <row r="819" spans="1:11" ht="24" customHeight="1">
      <c r="A819" s="1355"/>
      <c r="B819" s="1355"/>
      <c r="C819" s="1433"/>
      <c r="E819" s="1433"/>
      <c r="K819" s="1433"/>
    </row>
    <row r="820" spans="1:11" ht="24" customHeight="1">
      <c r="A820" s="1355"/>
      <c r="B820" s="1355"/>
      <c r="C820" s="1433"/>
      <c r="E820" s="1433"/>
      <c r="K820" s="1433"/>
    </row>
    <row r="821" spans="1:11" ht="24" customHeight="1">
      <c r="A821" s="1355"/>
      <c r="B821" s="1355"/>
      <c r="C821" s="1433"/>
      <c r="E821" s="1433"/>
      <c r="K821" s="1433"/>
    </row>
    <row r="822" spans="1:11" ht="24" customHeight="1">
      <c r="A822" s="1355"/>
      <c r="B822" s="1355"/>
      <c r="C822" s="1433"/>
      <c r="E822" s="1433"/>
      <c r="K822" s="1433"/>
    </row>
    <row r="823" spans="1:11" ht="24" customHeight="1">
      <c r="A823" s="1355"/>
      <c r="B823" s="1355"/>
      <c r="C823" s="1433"/>
      <c r="E823" s="1433"/>
      <c r="K823" s="1433"/>
    </row>
    <row r="824" spans="1:11" ht="24" customHeight="1">
      <c r="A824" s="1355"/>
      <c r="B824" s="1355"/>
      <c r="C824" s="1433"/>
      <c r="E824" s="1433"/>
      <c r="K824" s="1433"/>
    </row>
    <row r="825" spans="1:11" ht="24" customHeight="1">
      <c r="A825" s="1355"/>
      <c r="B825" s="1355"/>
      <c r="C825" s="1433"/>
      <c r="E825" s="1433"/>
      <c r="K825" s="1433"/>
    </row>
    <row r="826" spans="1:11" ht="24" customHeight="1">
      <c r="A826" s="1355"/>
      <c r="B826" s="1355"/>
      <c r="C826" s="1433"/>
      <c r="E826" s="1433"/>
      <c r="K826" s="1433"/>
    </row>
    <row r="827" spans="1:11" ht="24" customHeight="1">
      <c r="A827" s="1355"/>
      <c r="B827" s="1355"/>
      <c r="C827" s="1433"/>
      <c r="E827" s="1433"/>
      <c r="K827" s="1433"/>
    </row>
    <row r="828" spans="1:11" ht="24" customHeight="1">
      <c r="A828" s="1355"/>
      <c r="B828" s="1355"/>
      <c r="C828" s="1433"/>
      <c r="E828" s="1433"/>
      <c r="K828" s="1433"/>
    </row>
    <row r="829" spans="1:11" ht="24" customHeight="1">
      <c r="A829" s="1355"/>
      <c r="B829" s="1355"/>
      <c r="C829" s="1433"/>
      <c r="E829" s="1433"/>
      <c r="K829" s="1433"/>
    </row>
    <row r="830" spans="1:11" ht="24" customHeight="1">
      <c r="A830" s="1355"/>
      <c r="B830" s="1355"/>
      <c r="C830" s="1433"/>
      <c r="E830" s="1433"/>
      <c r="K830" s="1433"/>
    </row>
    <row r="831" spans="1:11" ht="24" customHeight="1">
      <c r="A831" s="1355"/>
      <c r="B831" s="1355"/>
      <c r="C831" s="1433"/>
      <c r="E831" s="1433"/>
      <c r="K831" s="1433"/>
    </row>
    <row r="832" spans="1:11" ht="24" customHeight="1">
      <c r="A832" s="1355"/>
      <c r="B832" s="1355"/>
      <c r="C832" s="1433"/>
      <c r="E832" s="1433"/>
      <c r="K832" s="1433"/>
    </row>
    <row r="833" spans="1:11" ht="24" customHeight="1">
      <c r="A833" s="1355"/>
      <c r="B833" s="1355"/>
      <c r="C833" s="1433"/>
      <c r="E833" s="1433"/>
      <c r="K833" s="1433"/>
    </row>
    <row r="834" spans="1:11" ht="24" customHeight="1">
      <c r="A834" s="1355"/>
      <c r="B834" s="1355"/>
      <c r="C834" s="1433"/>
      <c r="E834" s="1433"/>
      <c r="K834" s="1433"/>
    </row>
    <row r="835" spans="1:11" ht="24" customHeight="1">
      <c r="A835" s="1355"/>
      <c r="B835" s="1355"/>
      <c r="C835" s="1433"/>
      <c r="E835" s="1433"/>
      <c r="K835" s="1433"/>
    </row>
    <row r="836" spans="1:11" ht="24" customHeight="1">
      <c r="A836" s="1355"/>
      <c r="B836" s="1355"/>
      <c r="C836" s="1433"/>
      <c r="E836" s="1433"/>
      <c r="K836" s="1433"/>
    </row>
    <row r="837" spans="1:11" ht="24" customHeight="1">
      <c r="A837" s="1355"/>
      <c r="B837" s="1355"/>
      <c r="C837" s="1433"/>
      <c r="E837" s="1433"/>
      <c r="K837" s="1433"/>
    </row>
    <row r="838" spans="1:11" ht="24" customHeight="1">
      <c r="A838" s="1355"/>
      <c r="B838" s="1355"/>
      <c r="C838" s="1433"/>
      <c r="E838" s="1433"/>
      <c r="K838" s="1433"/>
    </row>
    <row r="839" spans="1:11" ht="24" customHeight="1">
      <c r="A839" s="1355"/>
      <c r="B839" s="1355"/>
      <c r="C839" s="1433"/>
      <c r="E839" s="1433"/>
      <c r="K839" s="1433"/>
    </row>
    <row r="840" spans="1:11" ht="24" customHeight="1">
      <c r="A840" s="1355"/>
      <c r="B840" s="1355"/>
      <c r="C840" s="1433"/>
      <c r="E840" s="1433"/>
      <c r="K840" s="1433"/>
    </row>
    <row r="841" spans="1:11" ht="24" customHeight="1">
      <c r="A841" s="1355"/>
      <c r="B841" s="1355"/>
      <c r="C841" s="1433"/>
      <c r="E841" s="1433"/>
      <c r="K841" s="1433"/>
    </row>
    <row r="842" spans="1:11" ht="24" customHeight="1">
      <c r="A842" s="1355"/>
      <c r="B842" s="1355"/>
      <c r="C842" s="1433"/>
      <c r="E842" s="1433"/>
      <c r="K842" s="1433"/>
    </row>
    <row r="843" spans="1:11" ht="24" customHeight="1">
      <c r="A843" s="1355"/>
      <c r="B843" s="1355"/>
      <c r="C843" s="1433"/>
      <c r="E843" s="1433"/>
      <c r="K843" s="1433"/>
    </row>
    <row r="844" spans="1:11" ht="24" customHeight="1">
      <c r="A844" s="1355"/>
      <c r="B844" s="1355"/>
      <c r="C844" s="1433"/>
      <c r="E844" s="1433"/>
      <c r="K844" s="1433"/>
    </row>
    <row r="845" spans="1:11" ht="24" customHeight="1">
      <c r="A845" s="1355"/>
      <c r="B845" s="1355"/>
      <c r="C845" s="1433"/>
      <c r="E845" s="1433"/>
      <c r="K845" s="1433"/>
    </row>
    <row r="846" spans="1:11" ht="24" customHeight="1">
      <c r="A846" s="1355"/>
      <c r="B846" s="1355"/>
      <c r="C846" s="1433"/>
      <c r="E846" s="1433"/>
      <c r="K846" s="1433"/>
    </row>
    <row r="847" spans="1:11" ht="24" customHeight="1">
      <c r="A847" s="1355"/>
      <c r="B847" s="1355"/>
      <c r="C847" s="1433"/>
      <c r="E847" s="1433"/>
      <c r="K847" s="1433"/>
    </row>
    <row r="848" spans="1:11" ht="24" customHeight="1">
      <c r="A848" s="1355"/>
      <c r="B848" s="1355"/>
      <c r="C848" s="1433"/>
      <c r="E848" s="1433"/>
      <c r="K848" s="1433"/>
    </row>
    <row r="849" spans="1:11" ht="24" customHeight="1">
      <c r="A849" s="1355"/>
      <c r="B849" s="1355"/>
      <c r="C849" s="1433"/>
      <c r="E849" s="1433"/>
      <c r="K849" s="1433"/>
    </row>
    <row r="850" spans="1:11" ht="24" customHeight="1">
      <c r="A850" s="1355"/>
      <c r="B850" s="1355"/>
      <c r="C850" s="1433"/>
      <c r="E850" s="1433"/>
      <c r="K850" s="1433"/>
    </row>
    <row r="851" spans="1:11" ht="24" customHeight="1">
      <c r="A851" s="1355"/>
      <c r="B851" s="1355"/>
      <c r="C851" s="1433"/>
      <c r="E851" s="1433"/>
      <c r="K851" s="1433"/>
    </row>
    <row r="852" spans="1:11" ht="24" customHeight="1">
      <c r="A852" s="1355"/>
      <c r="B852" s="1355"/>
      <c r="C852" s="1433"/>
      <c r="E852" s="1433"/>
      <c r="K852" s="1433"/>
    </row>
    <row r="853" spans="1:11" ht="24" customHeight="1">
      <c r="A853" s="1355"/>
      <c r="B853" s="1355"/>
      <c r="C853" s="1433"/>
      <c r="E853" s="1433"/>
      <c r="K853" s="1433"/>
    </row>
    <row r="854" spans="1:11" ht="24" customHeight="1">
      <c r="A854" s="1355"/>
      <c r="B854" s="1355"/>
      <c r="C854" s="1433"/>
      <c r="E854" s="1433"/>
      <c r="K854" s="1433"/>
    </row>
    <row r="855" spans="1:11" ht="24" customHeight="1">
      <c r="A855" s="1355"/>
      <c r="B855" s="1355"/>
      <c r="C855" s="1433"/>
      <c r="E855" s="1433"/>
      <c r="K855" s="1433"/>
    </row>
    <row r="856" spans="1:11" ht="24" customHeight="1">
      <c r="A856" s="1355"/>
      <c r="B856" s="1355"/>
      <c r="C856" s="1433"/>
      <c r="E856" s="1433"/>
      <c r="K856" s="1433"/>
    </row>
    <row r="857" spans="1:11" ht="24" customHeight="1">
      <c r="A857" s="1355"/>
      <c r="B857" s="1355"/>
      <c r="C857" s="1433"/>
      <c r="E857" s="1433"/>
      <c r="K857" s="1433"/>
    </row>
    <row r="858" spans="1:11" ht="24" customHeight="1">
      <c r="A858" s="1355"/>
      <c r="B858" s="1355"/>
      <c r="C858" s="1433"/>
      <c r="E858" s="1433"/>
      <c r="K858" s="1433"/>
    </row>
    <row r="859" spans="1:11" ht="24" customHeight="1">
      <c r="A859" s="1355"/>
      <c r="B859" s="1355"/>
      <c r="C859" s="1433"/>
      <c r="E859" s="1433"/>
      <c r="K859" s="1433"/>
    </row>
    <row r="860" spans="1:11" ht="24" customHeight="1">
      <c r="A860" s="1355"/>
      <c r="B860" s="1355"/>
      <c r="C860" s="1433"/>
      <c r="E860" s="1433"/>
      <c r="K860" s="1433"/>
    </row>
    <row r="861" spans="1:11" ht="24" customHeight="1">
      <c r="A861" s="1355"/>
      <c r="B861" s="1355"/>
      <c r="C861" s="1433"/>
      <c r="E861" s="1433"/>
      <c r="K861" s="1433"/>
    </row>
    <row r="862" spans="1:11" ht="24" customHeight="1">
      <c r="A862" s="1355"/>
      <c r="B862" s="1355"/>
      <c r="C862" s="1433"/>
      <c r="E862" s="1433"/>
      <c r="K862" s="1433"/>
    </row>
    <row r="863" spans="1:11" ht="24" customHeight="1">
      <c r="A863" s="1355"/>
      <c r="B863" s="1355"/>
      <c r="C863" s="1433"/>
      <c r="E863" s="1433"/>
      <c r="K863" s="1433"/>
    </row>
    <row r="864" spans="1:11" ht="24" customHeight="1">
      <c r="A864" s="1355"/>
      <c r="B864" s="1355"/>
      <c r="C864" s="1433"/>
      <c r="E864" s="1433"/>
      <c r="K864" s="1433"/>
    </row>
    <row r="865" spans="1:11" ht="24" customHeight="1">
      <c r="A865" s="1355"/>
      <c r="B865" s="1355"/>
      <c r="C865" s="1433"/>
      <c r="E865" s="1433"/>
      <c r="K865" s="1433"/>
    </row>
    <row r="866" spans="1:11" ht="24" customHeight="1">
      <c r="A866" s="1355"/>
      <c r="B866" s="1355"/>
      <c r="C866" s="1433"/>
      <c r="E866" s="1433"/>
      <c r="K866" s="1433"/>
    </row>
    <row r="867" spans="1:11" ht="24" customHeight="1">
      <c r="A867" s="1355"/>
      <c r="B867" s="1355"/>
      <c r="C867" s="1433"/>
      <c r="E867" s="1433"/>
      <c r="K867" s="1433"/>
    </row>
    <row r="868" spans="1:11" ht="24" customHeight="1">
      <c r="A868" s="1355"/>
      <c r="B868" s="1355"/>
      <c r="C868" s="1433"/>
      <c r="E868" s="1433"/>
      <c r="K868" s="1433"/>
    </row>
    <row r="869" spans="1:11" ht="24" customHeight="1">
      <c r="A869" s="1355"/>
      <c r="B869" s="1355"/>
      <c r="C869" s="1433"/>
      <c r="E869" s="1433"/>
      <c r="K869" s="1433"/>
    </row>
    <row r="870" spans="1:11" ht="24" customHeight="1">
      <c r="A870" s="1355"/>
      <c r="B870" s="1355"/>
      <c r="C870" s="1433"/>
      <c r="E870" s="1433"/>
      <c r="K870" s="1433"/>
    </row>
    <row r="871" spans="1:11" ht="24" customHeight="1">
      <c r="A871" s="1355"/>
      <c r="B871" s="1355"/>
      <c r="C871" s="1433"/>
      <c r="E871" s="1433"/>
      <c r="K871" s="1433"/>
    </row>
    <row r="872" spans="1:11" ht="24" customHeight="1">
      <c r="A872" s="1355"/>
      <c r="B872" s="1355"/>
      <c r="C872" s="1433"/>
      <c r="E872" s="1433"/>
      <c r="K872" s="1433"/>
    </row>
    <row r="873" spans="1:11" ht="24" customHeight="1">
      <c r="A873" s="1355"/>
      <c r="B873" s="1355"/>
      <c r="C873" s="1433"/>
      <c r="E873" s="1433"/>
      <c r="K873" s="1433"/>
    </row>
    <row r="874" spans="1:11" ht="24" customHeight="1">
      <c r="A874" s="1355"/>
      <c r="B874" s="1355"/>
      <c r="C874" s="1433"/>
      <c r="E874" s="1433"/>
      <c r="K874" s="1433"/>
    </row>
    <row r="875" spans="1:11" ht="24" customHeight="1">
      <c r="A875" s="1355"/>
      <c r="B875" s="1355"/>
      <c r="C875" s="1433"/>
      <c r="E875" s="1433"/>
      <c r="K875" s="1433"/>
    </row>
    <row r="876" spans="1:11" ht="24" customHeight="1">
      <c r="A876" s="1355"/>
      <c r="B876" s="1355"/>
      <c r="C876" s="1433"/>
      <c r="E876" s="1433"/>
      <c r="K876" s="1433"/>
    </row>
    <row r="877" spans="1:11" ht="24" customHeight="1">
      <c r="A877" s="1355"/>
      <c r="B877" s="1355"/>
      <c r="C877" s="1433"/>
      <c r="E877" s="1433"/>
      <c r="K877" s="1433"/>
    </row>
    <row r="878" spans="1:11" ht="24" customHeight="1">
      <c r="A878" s="1355"/>
      <c r="B878" s="1355"/>
      <c r="C878" s="1433"/>
      <c r="E878" s="1433"/>
      <c r="K878" s="1433"/>
    </row>
    <row r="879" spans="1:11" ht="24" customHeight="1">
      <c r="A879" s="1355"/>
      <c r="B879" s="1355"/>
      <c r="C879" s="1433"/>
      <c r="E879" s="1433"/>
      <c r="K879" s="1433"/>
    </row>
    <row r="880" spans="1:11" ht="24" customHeight="1">
      <c r="A880" s="1355"/>
      <c r="B880" s="1355"/>
      <c r="C880" s="1433"/>
      <c r="E880" s="1433"/>
      <c r="K880" s="1433"/>
    </row>
    <row r="881" spans="1:11" ht="24" customHeight="1">
      <c r="A881" s="1355"/>
      <c r="B881" s="1355"/>
      <c r="C881" s="1433"/>
      <c r="E881" s="1433"/>
      <c r="K881" s="1433"/>
    </row>
    <row r="882" spans="1:11" ht="24" customHeight="1">
      <c r="A882" s="1355"/>
      <c r="B882" s="1355"/>
      <c r="C882" s="1433"/>
      <c r="E882" s="1433"/>
      <c r="K882" s="1433"/>
    </row>
    <row r="883" spans="1:11" ht="24" customHeight="1">
      <c r="A883" s="1355"/>
      <c r="B883" s="1355"/>
      <c r="C883" s="1433"/>
      <c r="E883" s="1433"/>
      <c r="K883" s="1433"/>
    </row>
    <row r="884" spans="1:11" ht="24" customHeight="1">
      <c r="A884" s="1355"/>
      <c r="B884" s="1355"/>
      <c r="C884" s="1433"/>
      <c r="E884" s="1433"/>
      <c r="K884" s="1433"/>
    </row>
    <row r="885" spans="1:11" ht="24" customHeight="1">
      <c r="A885" s="1355"/>
      <c r="B885" s="1355"/>
      <c r="C885" s="1433"/>
      <c r="E885" s="1433"/>
      <c r="K885" s="1433"/>
    </row>
    <row r="886" spans="1:11" ht="24" customHeight="1">
      <c r="A886" s="1355"/>
      <c r="B886" s="1355"/>
      <c r="C886" s="1433"/>
      <c r="E886" s="1433"/>
      <c r="K886" s="1433"/>
    </row>
    <row r="887" spans="1:11" ht="24" customHeight="1">
      <c r="A887" s="1355"/>
      <c r="B887" s="1355"/>
      <c r="C887" s="1433"/>
      <c r="E887" s="1433"/>
      <c r="K887" s="1433"/>
    </row>
    <row r="888" spans="1:11" ht="24" customHeight="1">
      <c r="A888" s="1355"/>
      <c r="B888" s="1355"/>
      <c r="C888" s="1433"/>
      <c r="E888" s="1433"/>
      <c r="K888" s="1433"/>
    </row>
    <row r="889" spans="1:11" ht="24" customHeight="1">
      <c r="A889" s="1355"/>
      <c r="B889" s="1355"/>
      <c r="C889" s="1433"/>
      <c r="E889" s="1433"/>
      <c r="K889" s="1433"/>
    </row>
    <row r="890" spans="1:11" ht="24" customHeight="1">
      <c r="A890" s="1355"/>
      <c r="B890" s="1355"/>
      <c r="C890" s="1433"/>
      <c r="E890" s="1433"/>
      <c r="K890" s="1433"/>
    </row>
    <row r="891" spans="1:11" ht="24" customHeight="1">
      <c r="A891" s="1355"/>
      <c r="B891" s="1355"/>
      <c r="C891" s="1433"/>
      <c r="E891" s="1433"/>
      <c r="K891" s="1433"/>
    </row>
    <row r="892" spans="1:11" ht="24" customHeight="1">
      <c r="A892" s="1355"/>
      <c r="B892" s="1355"/>
      <c r="C892" s="1433"/>
      <c r="E892" s="1433"/>
      <c r="K892" s="1433"/>
    </row>
    <row r="893" spans="1:11" ht="24" customHeight="1">
      <c r="A893" s="1355"/>
      <c r="B893" s="1355"/>
      <c r="C893" s="1433"/>
      <c r="E893" s="1433"/>
      <c r="K893" s="1433"/>
    </row>
    <row r="894" spans="1:11" ht="24" customHeight="1">
      <c r="A894" s="1355"/>
      <c r="B894" s="1355"/>
      <c r="C894" s="1433"/>
      <c r="E894" s="1433"/>
      <c r="K894" s="1433"/>
    </row>
    <row r="895" spans="1:11" ht="24" customHeight="1">
      <c r="A895" s="1355"/>
      <c r="B895" s="1355"/>
      <c r="C895" s="1433"/>
      <c r="E895" s="1433"/>
      <c r="K895" s="1433"/>
    </row>
    <row r="896" spans="1:11" ht="24" customHeight="1">
      <c r="A896" s="1355"/>
      <c r="B896" s="1355"/>
      <c r="C896" s="1433"/>
      <c r="E896" s="1433"/>
      <c r="K896" s="1433"/>
    </row>
    <row r="897" spans="1:11" ht="24" customHeight="1">
      <c r="A897" s="1355"/>
      <c r="B897" s="1355"/>
      <c r="C897" s="1433"/>
      <c r="E897" s="1433"/>
      <c r="K897" s="1433"/>
    </row>
    <row r="898" spans="1:11" ht="24" customHeight="1">
      <c r="A898" s="1355"/>
      <c r="B898" s="1355"/>
      <c r="C898" s="1433"/>
      <c r="E898" s="1433"/>
      <c r="K898" s="1433"/>
    </row>
    <row r="899" spans="1:11" ht="24" customHeight="1">
      <c r="A899" s="1355"/>
      <c r="B899" s="1355"/>
      <c r="C899" s="1433"/>
      <c r="E899" s="1433"/>
      <c r="K899" s="1433"/>
    </row>
    <row r="900" spans="1:11" ht="24" customHeight="1">
      <c r="A900" s="1355"/>
      <c r="B900" s="1355"/>
      <c r="C900" s="1433"/>
      <c r="E900" s="1433"/>
      <c r="K900" s="1433"/>
    </row>
    <row r="901" spans="1:11" ht="24" customHeight="1">
      <c r="A901" s="1355"/>
      <c r="B901" s="1355"/>
      <c r="C901" s="1433"/>
      <c r="E901" s="1433"/>
      <c r="K901" s="1433"/>
    </row>
    <row r="902" spans="1:11" ht="24" customHeight="1">
      <c r="A902" s="1355"/>
      <c r="B902" s="1355"/>
      <c r="C902" s="1433"/>
      <c r="E902" s="1433"/>
      <c r="K902" s="1433"/>
    </row>
    <row r="903" spans="1:11" ht="24" customHeight="1">
      <c r="A903" s="1355"/>
      <c r="B903" s="1355"/>
      <c r="C903" s="1433"/>
      <c r="E903" s="1433"/>
      <c r="K903" s="1433"/>
    </row>
    <row r="904" spans="1:11" ht="24" customHeight="1">
      <c r="A904" s="1355"/>
      <c r="B904" s="1355"/>
      <c r="C904" s="1433"/>
      <c r="E904" s="1433"/>
      <c r="K904" s="1433"/>
    </row>
    <row r="905" spans="1:11" ht="24" customHeight="1">
      <c r="A905" s="1355"/>
      <c r="B905" s="1355"/>
      <c r="C905" s="1433"/>
      <c r="E905" s="1433"/>
      <c r="K905" s="1433"/>
    </row>
    <row r="906" spans="1:11" ht="24" customHeight="1">
      <c r="A906" s="1355"/>
      <c r="B906" s="1355"/>
      <c r="C906" s="1433"/>
      <c r="E906" s="1433"/>
      <c r="K906" s="1433"/>
    </row>
    <row r="907" spans="1:11" ht="24" customHeight="1">
      <c r="A907" s="1355"/>
      <c r="B907" s="1355"/>
      <c r="C907" s="1433"/>
      <c r="E907" s="1433"/>
      <c r="K907" s="1433"/>
    </row>
    <row r="908" spans="1:11" ht="24" customHeight="1">
      <c r="A908" s="1355"/>
      <c r="B908" s="1355"/>
      <c r="C908" s="1433"/>
      <c r="E908" s="1433"/>
      <c r="K908" s="1433"/>
    </row>
    <row r="909" spans="1:11" ht="24" customHeight="1">
      <c r="A909" s="1355"/>
      <c r="B909" s="1355"/>
      <c r="C909" s="1433"/>
      <c r="E909" s="1433"/>
      <c r="K909" s="1433"/>
    </row>
    <row r="910" spans="1:11" ht="24" customHeight="1">
      <c r="A910" s="1355"/>
      <c r="B910" s="1355"/>
      <c r="C910" s="1433"/>
      <c r="E910" s="1433"/>
      <c r="K910" s="1433"/>
    </row>
    <row r="911" spans="1:11" ht="24" customHeight="1">
      <c r="A911" s="1355"/>
      <c r="B911" s="1355"/>
      <c r="C911" s="1433"/>
      <c r="E911" s="1433"/>
      <c r="K911" s="1433"/>
    </row>
    <row r="912" spans="1:11" ht="24" customHeight="1">
      <c r="A912" s="1355"/>
      <c r="B912" s="1355"/>
      <c r="C912" s="1433"/>
      <c r="E912" s="1433"/>
      <c r="K912" s="1433"/>
    </row>
    <row r="913" spans="1:11" ht="24" customHeight="1">
      <c r="A913" s="1355"/>
      <c r="B913" s="1355"/>
      <c r="C913" s="1433"/>
      <c r="E913" s="1433"/>
      <c r="K913" s="1433"/>
    </row>
    <row r="914" spans="1:11" ht="24" customHeight="1">
      <c r="A914" s="1355"/>
      <c r="B914" s="1355"/>
      <c r="C914" s="1433"/>
      <c r="E914" s="1433"/>
      <c r="K914" s="1433"/>
    </row>
    <row r="915" spans="1:11" ht="24" customHeight="1">
      <c r="A915" s="1355"/>
      <c r="B915" s="1355"/>
      <c r="C915" s="1433"/>
      <c r="E915" s="1433"/>
      <c r="K915" s="1433"/>
    </row>
    <row r="916" spans="1:11" ht="24" customHeight="1">
      <c r="A916" s="1355"/>
      <c r="B916" s="1355"/>
      <c r="C916" s="1433"/>
      <c r="E916" s="1433"/>
      <c r="K916" s="1433"/>
    </row>
    <row r="917" spans="1:11" ht="24" customHeight="1">
      <c r="A917" s="1355"/>
      <c r="B917" s="1355"/>
      <c r="C917" s="1433"/>
      <c r="E917" s="1433"/>
      <c r="K917" s="1433"/>
    </row>
    <row r="918" spans="1:11" ht="24" customHeight="1">
      <c r="A918" s="1355"/>
      <c r="B918" s="1355"/>
      <c r="C918" s="1433"/>
      <c r="E918" s="1433"/>
      <c r="K918" s="1433"/>
    </row>
    <row r="919" spans="1:11" ht="24" customHeight="1">
      <c r="A919" s="1355"/>
      <c r="B919" s="1355"/>
      <c r="C919" s="1433"/>
      <c r="E919" s="1433"/>
      <c r="K919" s="1433"/>
    </row>
    <row r="920" spans="1:11" ht="24" customHeight="1">
      <c r="A920" s="1355"/>
      <c r="B920" s="1355"/>
      <c r="C920" s="1433"/>
      <c r="E920" s="1433"/>
      <c r="K920" s="1433"/>
    </row>
    <row r="921" spans="1:11" ht="24" customHeight="1">
      <c r="A921" s="1355"/>
      <c r="B921" s="1355"/>
      <c r="C921" s="1433"/>
      <c r="E921" s="1433"/>
      <c r="K921" s="1433"/>
    </row>
    <row r="922" spans="1:11" ht="24" customHeight="1">
      <c r="A922" s="1355"/>
      <c r="B922" s="1355"/>
      <c r="C922" s="1433"/>
      <c r="E922" s="1433"/>
      <c r="K922" s="1433"/>
    </row>
    <row r="923" spans="1:11" ht="24" customHeight="1">
      <c r="A923" s="1355"/>
      <c r="B923" s="1355"/>
      <c r="C923" s="1433"/>
      <c r="E923" s="1433"/>
      <c r="K923" s="1433"/>
    </row>
    <row r="924" spans="1:11" ht="24" customHeight="1">
      <c r="A924" s="1355"/>
      <c r="B924" s="1355"/>
      <c r="C924" s="1433"/>
      <c r="E924" s="1433"/>
      <c r="K924" s="1433"/>
    </row>
    <row r="925" spans="1:11" ht="24" customHeight="1">
      <c r="A925" s="1355"/>
      <c r="B925" s="1355"/>
      <c r="C925" s="1433"/>
      <c r="E925" s="1433"/>
      <c r="K925" s="1433"/>
    </row>
    <row r="926" spans="1:11" ht="24" customHeight="1">
      <c r="A926" s="1355"/>
      <c r="B926" s="1355"/>
      <c r="C926" s="1433"/>
      <c r="E926" s="1433"/>
      <c r="K926" s="1433"/>
    </row>
    <row r="927" spans="1:11" ht="24" customHeight="1">
      <c r="A927" s="1355"/>
      <c r="B927" s="1355"/>
      <c r="C927" s="1433"/>
      <c r="E927" s="1433"/>
      <c r="K927" s="1433"/>
    </row>
    <row r="928" spans="1:11" ht="24" customHeight="1">
      <c r="A928" s="1355"/>
      <c r="B928" s="1355"/>
      <c r="C928" s="1433"/>
      <c r="E928" s="1433"/>
      <c r="K928" s="1433"/>
    </row>
    <row r="929" spans="1:11" ht="24" customHeight="1">
      <c r="A929" s="1355"/>
      <c r="B929" s="1355"/>
      <c r="C929" s="1433"/>
      <c r="E929" s="1433"/>
      <c r="K929" s="1433"/>
    </row>
    <row r="930" spans="1:11" ht="24" customHeight="1">
      <c r="A930" s="1355"/>
      <c r="B930" s="1355"/>
      <c r="C930" s="1433"/>
      <c r="E930" s="1433"/>
      <c r="K930" s="1433"/>
    </row>
    <row r="931" spans="1:11" ht="24" customHeight="1">
      <c r="A931" s="1355"/>
      <c r="B931" s="1355"/>
      <c r="C931" s="1433"/>
      <c r="E931" s="1433"/>
      <c r="K931" s="1433"/>
    </row>
    <row r="932" spans="1:11" ht="24" customHeight="1">
      <c r="A932" s="1355"/>
      <c r="B932" s="1355"/>
      <c r="C932" s="1433"/>
      <c r="E932" s="1433"/>
      <c r="K932" s="1433"/>
    </row>
    <row r="933" spans="1:11" ht="24" customHeight="1">
      <c r="A933" s="1355"/>
      <c r="B933" s="1355"/>
      <c r="C933" s="1433"/>
      <c r="E933" s="1433"/>
      <c r="K933" s="1433"/>
    </row>
    <row r="934" spans="1:11" ht="24" customHeight="1">
      <c r="A934" s="1355"/>
      <c r="B934" s="1355"/>
      <c r="C934" s="1433"/>
      <c r="E934" s="1433"/>
      <c r="K934" s="1433"/>
    </row>
    <row r="935" spans="1:11" ht="24" customHeight="1">
      <c r="A935" s="1355"/>
      <c r="B935" s="1355"/>
      <c r="C935" s="1433"/>
      <c r="E935" s="1433"/>
      <c r="K935" s="1433"/>
    </row>
    <row r="936" spans="1:11" ht="24" customHeight="1">
      <c r="A936" s="1355"/>
      <c r="B936" s="1355"/>
      <c r="C936" s="1433"/>
      <c r="E936" s="1433"/>
      <c r="K936" s="1433"/>
    </row>
    <row r="937" spans="1:11" ht="24" customHeight="1">
      <c r="A937" s="1355"/>
      <c r="B937" s="1355"/>
      <c r="C937" s="1433"/>
      <c r="E937" s="1433"/>
      <c r="K937" s="1433"/>
    </row>
    <row r="938" spans="1:11" ht="24" customHeight="1">
      <c r="A938" s="1355"/>
      <c r="B938" s="1355"/>
      <c r="C938" s="1433"/>
      <c r="E938" s="1433"/>
      <c r="K938" s="1433"/>
    </row>
    <row r="939" spans="1:11" ht="24" customHeight="1">
      <c r="A939" s="1355"/>
      <c r="B939" s="1355"/>
      <c r="C939" s="1433"/>
      <c r="E939" s="1433"/>
      <c r="K939" s="1433"/>
    </row>
    <row r="940" spans="1:11" ht="24" customHeight="1">
      <c r="A940" s="1355"/>
      <c r="B940" s="1355"/>
      <c r="C940" s="1433"/>
      <c r="E940" s="1433"/>
      <c r="K940" s="1433"/>
    </row>
    <row r="941" spans="1:11" ht="24" customHeight="1">
      <c r="A941" s="1355"/>
      <c r="B941" s="1355"/>
      <c r="C941" s="1433"/>
      <c r="E941" s="1433"/>
      <c r="K941" s="1433"/>
    </row>
    <row r="942" spans="1:11" ht="24" customHeight="1">
      <c r="A942" s="1355"/>
      <c r="B942" s="1355"/>
      <c r="C942" s="1433"/>
      <c r="E942" s="1433"/>
      <c r="K942" s="1433"/>
    </row>
    <row r="943" spans="1:11" ht="24" customHeight="1">
      <c r="A943" s="1355"/>
      <c r="B943" s="1355"/>
      <c r="C943" s="1433"/>
      <c r="E943" s="1433"/>
      <c r="K943" s="1433"/>
    </row>
    <row r="944" spans="1:11" ht="24" customHeight="1">
      <c r="A944" s="1355"/>
      <c r="B944" s="1355"/>
      <c r="C944" s="1433"/>
      <c r="E944" s="1433"/>
      <c r="K944" s="1433"/>
    </row>
    <row r="945" spans="1:12" ht="24" customHeight="1">
      <c r="A945" s="1355"/>
      <c r="B945" s="1355"/>
      <c r="C945" s="1433"/>
      <c r="E945" s="1433"/>
      <c r="K945" s="1433"/>
    </row>
    <row r="946" spans="1:12" ht="24" customHeight="1">
      <c r="A946" s="1355"/>
      <c r="B946" s="1355"/>
      <c r="C946" s="1433"/>
      <c r="E946" s="1433"/>
      <c r="K946" s="1433"/>
    </row>
    <row r="947" spans="1:12" ht="24" customHeight="1">
      <c r="A947" s="1355"/>
      <c r="B947" s="1355"/>
      <c r="C947" s="1433"/>
      <c r="E947" s="1433"/>
      <c r="K947" s="1433"/>
    </row>
    <row r="948" spans="1:12" ht="24" customHeight="1">
      <c r="A948" s="1355"/>
      <c r="B948" s="1355"/>
      <c r="C948" s="1433"/>
      <c r="E948" s="1433"/>
      <c r="K948" s="1433"/>
    </row>
    <row r="949" spans="1:12" ht="24" customHeight="1">
      <c r="A949" s="1355"/>
      <c r="B949" s="1355"/>
      <c r="C949" s="1433"/>
      <c r="E949" s="1433"/>
      <c r="K949" s="1433"/>
    </row>
    <row r="950" spans="1:12" ht="24" customHeight="1">
      <c r="A950" s="1355"/>
      <c r="B950" s="1355"/>
      <c r="C950" s="1433"/>
      <c r="E950" s="1433"/>
      <c r="K950" s="1433"/>
    </row>
    <row r="951" spans="1:12" ht="24" customHeight="1">
      <c r="A951" s="1355"/>
      <c r="B951" s="1355"/>
      <c r="C951" s="1433"/>
      <c r="E951" s="1433"/>
      <c r="K951" s="1433"/>
    </row>
    <row r="952" spans="1:12" ht="24" customHeight="1">
      <c r="A952" s="1355"/>
      <c r="B952" s="1355"/>
      <c r="C952" s="1433"/>
      <c r="E952" s="1433"/>
      <c r="K952" s="1433"/>
    </row>
    <row r="953" spans="1:12" ht="24" customHeight="1">
      <c r="A953" s="1355"/>
      <c r="B953" s="1355"/>
      <c r="C953" s="1433"/>
      <c r="E953" s="1433"/>
      <c r="K953" s="1433"/>
    </row>
    <row r="954" spans="1:12" ht="24" customHeight="1">
      <c r="A954" s="1355"/>
      <c r="B954" s="1355"/>
      <c r="C954" s="1433"/>
      <c r="E954" s="1433"/>
      <c r="K954" s="1433"/>
    </row>
    <row r="955" spans="1:12" ht="24" customHeight="1">
      <c r="A955" s="1355"/>
      <c r="B955" s="1355"/>
      <c r="C955" s="1433"/>
      <c r="E955" s="1433"/>
      <c r="K955" s="1433"/>
      <c r="L955" s="1334"/>
    </row>
    <row r="956" spans="1:12" ht="24" customHeight="1">
      <c r="A956" s="1355"/>
      <c r="B956" s="1355"/>
      <c r="C956" s="1433"/>
      <c r="E956" s="1433"/>
      <c r="K956" s="1433"/>
      <c r="L956" s="1334"/>
    </row>
    <row r="957" spans="1:12" ht="24" customHeight="1">
      <c r="A957" s="1355"/>
      <c r="B957" s="1355"/>
      <c r="C957" s="1433"/>
      <c r="E957" s="1433"/>
      <c r="K957" s="1433"/>
      <c r="L957" s="1334"/>
    </row>
    <row r="958" spans="1:12" ht="24" customHeight="1">
      <c r="A958" s="1355"/>
      <c r="B958" s="1355"/>
      <c r="C958" s="1433"/>
      <c r="E958" s="1433"/>
      <c r="K958" s="1433"/>
      <c r="L958" s="1334"/>
    </row>
    <row r="959" spans="1:12" ht="24" customHeight="1">
      <c r="A959" s="1355"/>
      <c r="B959" s="1355"/>
      <c r="C959" s="1433"/>
      <c r="E959" s="1433"/>
      <c r="K959" s="1433"/>
      <c r="L959" s="1334"/>
    </row>
    <row r="960" spans="1:12" ht="24" customHeight="1">
      <c r="A960" s="1355"/>
      <c r="B960" s="1355"/>
      <c r="C960" s="1433"/>
      <c r="E960" s="1433"/>
      <c r="K960" s="1433"/>
      <c r="L960" s="1334"/>
    </row>
    <row r="961" spans="1:12" ht="24" customHeight="1">
      <c r="A961" s="1355"/>
      <c r="B961" s="1355"/>
      <c r="C961" s="1433"/>
      <c r="E961" s="1433"/>
      <c r="K961" s="1433"/>
      <c r="L961" s="1334"/>
    </row>
    <row r="962" spans="1:12" ht="24" customHeight="1">
      <c r="A962" s="1355"/>
      <c r="B962" s="1355"/>
      <c r="C962" s="1433"/>
      <c r="E962" s="1433"/>
      <c r="K962" s="1433"/>
      <c r="L962" s="1334"/>
    </row>
    <row r="963" spans="1:12" ht="24" customHeight="1">
      <c r="A963" s="1355"/>
      <c r="B963" s="1355"/>
      <c r="C963" s="1433"/>
      <c r="E963" s="1433"/>
      <c r="K963" s="1433"/>
      <c r="L963" s="1334"/>
    </row>
    <row r="964" spans="1:12" ht="24" customHeight="1">
      <c r="A964" s="1355"/>
      <c r="B964" s="1355"/>
      <c r="C964" s="1433"/>
      <c r="E964" s="1433"/>
      <c r="K964" s="1433"/>
      <c r="L964" s="1334"/>
    </row>
    <row r="965" spans="1:12" ht="24" customHeight="1">
      <c r="A965" s="1355"/>
      <c r="B965" s="1355"/>
      <c r="C965" s="1433"/>
      <c r="E965" s="1433"/>
      <c r="K965" s="1433"/>
      <c r="L965" s="1334"/>
    </row>
    <row r="966" spans="1:12" ht="24" customHeight="1">
      <c r="A966" s="1355"/>
      <c r="B966" s="1355"/>
      <c r="C966" s="1433"/>
      <c r="E966" s="1433"/>
      <c r="K966" s="1433"/>
      <c r="L966" s="1334"/>
    </row>
    <row r="967" spans="1:12" ht="24" customHeight="1">
      <c r="A967" s="1355"/>
      <c r="B967" s="1355"/>
      <c r="C967" s="1433"/>
      <c r="E967" s="1433"/>
      <c r="K967" s="1433"/>
      <c r="L967" s="1334"/>
    </row>
    <row r="968" spans="1:12" ht="24" customHeight="1">
      <c r="A968" s="1355"/>
      <c r="B968" s="1355"/>
      <c r="C968" s="1433"/>
      <c r="E968" s="1433"/>
      <c r="K968" s="1433"/>
      <c r="L968" s="1334"/>
    </row>
    <row r="969" spans="1:12" ht="24" customHeight="1">
      <c r="A969" s="1355"/>
      <c r="B969" s="1355"/>
      <c r="C969" s="1433"/>
      <c r="E969" s="1433"/>
      <c r="K969" s="1433"/>
      <c r="L969" s="1334"/>
    </row>
    <row r="970" spans="1:12" ht="24" customHeight="1">
      <c r="A970" s="1355"/>
      <c r="B970" s="1355"/>
      <c r="C970" s="1433"/>
      <c r="E970" s="1433"/>
      <c r="K970" s="1433"/>
      <c r="L970" s="1334"/>
    </row>
    <row r="971" spans="1:12" ht="24" customHeight="1">
      <c r="A971" s="1355"/>
      <c r="B971" s="1355"/>
      <c r="C971" s="1433"/>
      <c r="E971" s="1433"/>
      <c r="K971" s="1433"/>
      <c r="L971" s="1334"/>
    </row>
    <row r="972" spans="1:12" ht="24" customHeight="1">
      <c r="A972" s="1355"/>
      <c r="B972" s="1355"/>
      <c r="C972" s="1433"/>
      <c r="E972" s="1433"/>
      <c r="K972" s="1433"/>
      <c r="L972" s="1334"/>
    </row>
    <row r="973" spans="1:12" ht="24" customHeight="1">
      <c r="A973" s="1355"/>
      <c r="B973" s="1355"/>
      <c r="C973" s="1433"/>
      <c r="E973" s="1433"/>
      <c r="K973" s="1433"/>
      <c r="L973" s="1334"/>
    </row>
    <row r="974" spans="1:12" ht="24" customHeight="1">
      <c r="A974" s="1355"/>
      <c r="B974" s="1355"/>
      <c r="C974" s="1433"/>
      <c r="E974" s="1433"/>
      <c r="K974" s="1433"/>
      <c r="L974" s="1334"/>
    </row>
    <row r="975" spans="1:12" ht="24" customHeight="1">
      <c r="A975" s="1355"/>
      <c r="B975" s="1355"/>
      <c r="C975" s="1433"/>
      <c r="E975" s="1433"/>
      <c r="K975" s="1433"/>
      <c r="L975" s="1334"/>
    </row>
    <row r="976" spans="1:12" ht="24" customHeight="1">
      <c r="A976" s="1355"/>
      <c r="B976" s="1355"/>
      <c r="C976" s="1433"/>
      <c r="E976" s="1433"/>
      <c r="K976" s="1433"/>
      <c r="L976" s="1334"/>
    </row>
    <row r="977" spans="1:12" ht="24" customHeight="1">
      <c r="A977" s="1355"/>
      <c r="B977" s="1355"/>
      <c r="C977" s="1433"/>
      <c r="E977" s="1433"/>
      <c r="K977" s="1433"/>
      <c r="L977" s="1334"/>
    </row>
    <row r="978" spans="1:12" ht="24" customHeight="1">
      <c r="A978" s="1355"/>
      <c r="B978" s="1355"/>
      <c r="C978" s="1433"/>
      <c r="E978" s="1433"/>
      <c r="K978" s="1433"/>
      <c r="L978" s="1334"/>
    </row>
    <row r="979" spans="1:12" ht="24" customHeight="1">
      <c r="A979" s="1355"/>
      <c r="B979" s="1355"/>
      <c r="C979" s="1433"/>
      <c r="E979" s="1433"/>
      <c r="K979" s="1433"/>
      <c r="L979" s="1334"/>
    </row>
    <row r="980" spans="1:12" ht="24" customHeight="1">
      <c r="A980" s="1355"/>
      <c r="B980" s="1355"/>
      <c r="C980" s="1433"/>
      <c r="E980" s="1433"/>
      <c r="K980" s="1433"/>
      <c r="L980" s="1334"/>
    </row>
    <row r="981" spans="1:12" ht="24" customHeight="1">
      <c r="A981" s="1355"/>
      <c r="B981" s="1355"/>
      <c r="C981" s="1433"/>
      <c r="E981" s="1433"/>
      <c r="K981" s="1433"/>
      <c r="L981" s="1334"/>
    </row>
    <row r="982" spans="1:12" ht="24" customHeight="1">
      <c r="A982" s="1355"/>
      <c r="B982" s="1355"/>
      <c r="C982" s="1433"/>
      <c r="E982" s="1433"/>
      <c r="K982" s="1433"/>
      <c r="L982" s="1334"/>
    </row>
    <row r="983" spans="1:12" ht="24" customHeight="1">
      <c r="A983" s="1355"/>
      <c r="B983" s="1355"/>
      <c r="C983" s="1433"/>
      <c r="E983" s="1433"/>
      <c r="K983" s="1433"/>
      <c r="L983" s="1334"/>
    </row>
    <row r="984" spans="1:12" ht="24" customHeight="1">
      <c r="A984" s="1355"/>
      <c r="B984" s="1355"/>
      <c r="C984" s="1433"/>
      <c r="E984" s="1433"/>
      <c r="K984" s="1433"/>
      <c r="L984" s="1334"/>
    </row>
    <row r="985" spans="1:12" ht="24" customHeight="1">
      <c r="A985" s="1355"/>
      <c r="B985" s="1355"/>
      <c r="C985" s="1433"/>
      <c r="E985" s="1433"/>
      <c r="K985" s="1433"/>
      <c r="L985" s="1334"/>
    </row>
    <row r="986" spans="1:12" ht="24" customHeight="1">
      <c r="A986" s="1355"/>
      <c r="B986" s="1355"/>
      <c r="C986" s="1433"/>
      <c r="E986" s="1433"/>
      <c r="K986" s="1433"/>
      <c r="L986" s="1334"/>
    </row>
    <row r="987" spans="1:12" ht="24" customHeight="1">
      <c r="A987" s="1355"/>
      <c r="B987" s="1355"/>
      <c r="C987" s="1433"/>
      <c r="E987" s="1433"/>
      <c r="K987" s="1433"/>
      <c r="L987" s="1334"/>
    </row>
    <row r="988" spans="1:12" ht="24" customHeight="1">
      <c r="A988" s="1355"/>
      <c r="B988" s="1355"/>
      <c r="C988" s="1433"/>
      <c r="E988" s="1433"/>
      <c r="K988" s="1433"/>
      <c r="L988" s="1334"/>
    </row>
    <row r="989" spans="1:12" ht="24" customHeight="1">
      <c r="A989" s="1355"/>
      <c r="B989" s="1355"/>
      <c r="C989" s="1433"/>
      <c r="E989" s="1433"/>
      <c r="K989" s="1433"/>
      <c r="L989" s="1334"/>
    </row>
    <row r="990" spans="1:12" ht="24" customHeight="1">
      <c r="A990" s="1355"/>
      <c r="B990" s="1355"/>
      <c r="C990" s="1433"/>
      <c r="E990" s="1433"/>
      <c r="K990" s="1433"/>
      <c r="L990" s="1334"/>
    </row>
    <row r="991" spans="1:12" ht="24" customHeight="1">
      <c r="A991" s="1355"/>
      <c r="B991" s="1355"/>
      <c r="C991" s="1433"/>
      <c r="E991" s="1433"/>
      <c r="K991" s="1433"/>
      <c r="L991" s="1334"/>
    </row>
    <row r="992" spans="1:12" ht="24" customHeight="1">
      <c r="A992" s="1355"/>
      <c r="B992" s="1355"/>
      <c r="C992" s="1433"/>
      <c r="E992" s="1433"/>
      <c r="K992" s="1433"/>
      <c r="L992" s="1334"/>
    </row>
    <row r="993" spans="1:12" ht="24" customHeight="1">
      <c r="A993" s="1355"/>
      <c r="B993" s="1355"/>
      <c r="C993" s="1433"/>
      <c r="E993" s="1433"/>
      <c r="K993" s="1433"/>
      <c r="L993" s="1334"/>
    </row>
    <row r="994" spans="1:12" ht="24" customHeight="1">
      <c r="A994" s="1355"/>
      <c r="B994" s="1355"/>
      <c r="C994" s="1433"/>
      <c r="E994" s="1433"/>
      <c r="K994" s="1433"/>
      <c r="L994" s="1334"/>
    </row>
    <row r="995" spans="1:12" ht="24" customHeight="1">
      <c r="A995" s="1355"/>
      <c r="B995" s="1355"/>
      <c r="C995" s="1433"/>
      <c r="E995" s="1433"/>
      <c r="K995" s="1433"/>
      <c r="L995" s="1334"/>
    </row>
    <row r="996" spans="1:12" ht="24" customHeight="1">
      <c r="A996" s="1355"/>
      <c r="B996" s="1355"/>
      <c r="C996" s="1433"/>
      <c r="E996" s="1433"/>
      <c r="K996" s="1433"/>
      <c r="L996" s="1334"/>
    </row>
    <row r="997" spans="1:12" ht="24" customHeight="1">
      <c r="A997" s="1355"/>
      <c r="B997" s="1355"/>
      <c r="C997" s="1433"/>
      <c r="E997" s="1433"/>
      <c r="K997" s="1433"/>
      <c r="L997" s="1334"/>
    </row>
    <row r="998" spans="1:12" ht="24" customHeight="1">
      <c r="A998" s="1355"/>
      <c r="B998" s="1355"/>
      <c r="C998" s="1433"/>
      <c r="E998" s="1433"/>
      <c r="K998" s="1433"/>
      <c r="L998" s="1334"/>
    </row>
    <row r="999" spans="1:12" ht="24" customHeight="1">
      <c r="A999" s="1355"/>
      <c r="B999" s="1355"/>
      <c r="C999" s="1433"/>
      <c r="E999" s="1433"/>
      <c r="K999" s="1433"/>
      <c r="L999" s="1334"/>
    </row>
    <row r="1000" spans="1:12" ht="24" customHeight="1">
      <c r="A1000" s="1355"/>
      <c r="B1000" s="1355"/>
      <c r="C1000" s="1433"/>
      <c r="E1000" s="1433"/>
      <c r="K1000" s="1433"/>
      <c r="L1000" s="1334"/>
    </row>
    <row r="1001" spans="1:12" ht="24" customHeight="1">
      <c r="A1001" s="1355"/>
      <c r="B1001" s="1355"/>
      <c r="C1001" s="1433"/>
      <c r="E1001" s="1433"/>
      <c r="K1001" s="1433"/>
      <c r="L1001" s="1334"/>
    </row>
    <row r="1002" spans="1:12" ht="24" customHeight="1">
      <c r="A1002" s="1355"/>
      <c r="B1002" s="1355"/>
      <c r="C1002" s="1433"/>
      <c r="E1002" s="1433"/>
      <c r="K1002" s="1433"/>
      <c r="L1002" s="1334"/>
    </row>
    <row r="1003" spans="1:12" ht="24" customHeight="1">
      <c r="A1003" s="1355"/>
      <c r="B1003" s="1355"/>
      <c r="C1003" s="1433"/>
      <c r="E1003" s="1433"/>
      <c r="K1003" s="1433"/>
      <c r="L1003" s="1334"/>
    </row>
    <row r="1004" spans="1:12" ht="24" customHeight="1">
      <c r="A1004" s="1355"/>
      <c r="B1004" s="1355"/>
      <c r="C1004" s="1433"/>
      <c r="E1004" s="1433"/>
      <c r="K1004" s="1433"/>
      <c r="L1004" s="1334"/>
    </row>
    <row r="1005" spans="1:12" ht="24" customHeight="1">
      <c r="A1005" s="1355"/>
      <c r="B1005" s="1355"/>
      <c r="C1005" s="1433"/>
      <c r="E1005" s="1433"/>
      <c r="K1005" s="1433"/>
      <c r="L1005" s="1334"/>
    </row>
    <row r="1006" spans="1:12" ht="24" customHeight="1">
      <c r="A1006" s="1355"/>
      <c r="B1006" s="1355"/>
      <c r="C1006" s="1433"/>
      <c r="E1006" s="1433"/>
      <c r="K1006" s="1433"/>
      <c r="L1006" s="1334"/>
    </row>
    <row r="1007" spans="1:12" ht="24" customHeight="1">
      <c r="A1007" s="1355"/>
      <c r="B1007" s="1355"/>
      <c r="C1007" s="1433"/>
      <c r="E1007" s="1433"/>
      <c r="K1007" s="1433"/>
      <c r="L1007" s="1334"/>
    </row>
    <row r="1008" spans="1:12" ht="24" customHeight="1">
      <c r="A1008" s="1355"/>
      <c r="B1008" s="1355"/>
      <c r="C1008" s="1433"/>
      <c r="E1008" s="1433"/>
      <c r="K1008" s="1433"/>
      <c r="L1008" s="1334"/>
    </row>
    <row r="1009" spans="1:12" ht="24" customHeight="1">
      <c r="A1009" s="1355"/>
      <c r="B1009" s="1355"/>
      <c r="C1009" s="1433"/>
      <c r="E1009" s="1433"/>
      <c r="K1009" s="1433"/>
      <c r="L1009" s="1334"/>
    </row>
    <row r="1010" spans="1:12" ht="24" customHeight="1">
      <c r="A1010" s="1355"/>
      <c r="B1010" s="1355"/>
      <c r="C1010" s="1433"/>
      <c r="E1010" s="1433"/>
      <c r="K1010" s="1433"/>
      <c r="L1010" s="1334"/>
    </row>
    <row r="1011" spans="1:12" ht="24" customHeight="1">
      <c r="A1011" s="1355"/>
      <c r="B1011" s="1355"/>
      <c r="C1011" s="1433"/>
      <c r="E1011" s="1433"/>
      <c r="K1011" s="1433"/>
      <c r="L1011" s="1334"/>
    </row>
    <row r="1012" spans="1:12" ht="24" customHeight="1">
      <c r="A1012" s="1355"/>
      <c r="B1012" s="1355"/>
      <c r="C1012" s="1433"/>
      <c r="E1012" s="1433"/>
      <c r="K1012" s="1433"/>
      <c r="L1012" s="1334"/>
    </row>
    <row r="1013" spans="1:12" ht="24" customHeight="1">
      <c r="A1013" s="1355"/>
      <c r="B1013" s="1355"/>
      <c r="C1013" s="1433"/>
      <c r="E1013" s="1433"/>
      <c r="K1013" s="1433"/>
      <c r="L1013" s="1334"/>
    </row>
    <row r="1014" spans="1:12" ht="24" customHeight="1">
      <c r="A1014" s="1355"/>
      <c r="B1014" s="1355"/>
      <c r="C1014" s="1433"/>
      <c r="E1014" s="1433"/>
      <c r="K1014" s="1433"/>
      <c r="L1014" s="1334"/>
    </row>
    <row r="1015" spans="1:12" ht="24" customHeight="1">
      <c r="A1015" s="1355"/>
      <c r="B1015" s="1355"/>
      <c r="C1015" s="1433"/>
      <c r="E1015" s="1433"/>
      <c r="K1015" s="1433"/>
      <c r="L1015" s="1334"/>
    </row>
    <row r="1016" spans="1:12" ht="24" customHeight="1">
      <c r="A1016" s="1355"/>
      <c r="B1016" s="1355"/>
      <c r="C1016" s="1433"/>
      <c r="E1016" s="1433"/>
      <c r="K1016" s="1433"/>
      <c r="L1016" s="1334"/>
    </row>
    <row r="1017" spans="1:12" ht="24" customHeight="1">
      <c r="A1017" s="1355"/>
      <c r="B1017" s="1355"/>
      <c r="C1017" s="1433"/>
      <c r="E1017" s="1433"/>
      <c r="K1017" s="1433"/>
      <c r="L1017" s="1334"/>
    </row>
    <row r="1018" spans="1:12" ht="24" customHeight="1">
      <c r="A1018" s="1355"/>
      <c r="B1018" s="1355"/>
      <c r="C1018" s="1433"/>
      <c r="E1018" s="1433"/>
      <c r="K1018" s="1433"/>
      <c r="L1018" s="1334"/>
    </row>
    <row r="1019" spans="1:12" ht="24" customHeight="1">
      <c r="A1019" s="1355"/>
      <c r="B1019" s="1355"/>
      <c r="C1019" s="1433"/>
      <c r="E1019" s="1433"/>
      <c r="K1019" s="1433"/>
      <c r="L1019" s="1334"/>
    </row>
    <row r="1020" spans="1:12" ht="24" customHeight="1">
      <c r="A1020" s="1355"/>
      <c r="B1020" s="1355"/>
      <c r="C1020" s="1433"/>
      <c r="E1020" s="1433"/>
      <c r="K1020" s="1433"/>
      <c r="L1020" s="1334"/>
    </row>
    <row r="1021" spans="1:12" ht="24" customHeight="1">
      <c r="A1021" s="1355"/>
      <c r="B1021" s="1355"/>
      <c r="C1021" s="1433"/>
      <c r="E1021" s="1433"/>
      <c r="K1021" s="1433"/>
      <c r="L1021" s="1334"/>
    </row>
    <row r="1022" spans="1:12" ht="24" customHeight="1">
      <c r="A1022" s="1355"/>
      <c r="B1022" s="1355"/>
      <c r="C1022" s="1433"/>
      <c r="E1022" s="1433"/>
      <c r="K1022" s="1433"/>
      <c r="L1022" s="1334"/>
    </row>
    <row r="1023" spans="1:12" ht="24" customHeight="1">
      <c r="A1023" s="1355"/>
      <c r="B1023" s="1355"/>
      <c r="C1023" s="1433"/>
      <c r="E1023" s="1433"/>
      <c r="K1023" s="1433"/>
      <c r="L1023" s="1334"/>
    </row>
    <row r="1024" spans="1:12" ht="24" customHeight="1">
      <c r="A1024" s="1355"/>
      <c r="B1024" s="1355"/>
      <c r="C1024" s="1433"/>
      <c r="E1024" s="1433"/>
      <c r="K1024" s="1433"/>
      <c r="L1024" s="1334"/>
    </row>
    <row r="1025" spans="1:12" ht="24" customHeight="1">
      <c r="A1025" s="1355"/>
      <c r="B1025" s="1355"/>
      <c r="C1025" s="1433"/>
      <c r="E1025" s="1433"/>
      <c r="K1025" s="1433"/>
      <c r="L1025" s="1334"/>
    </row>
    <row r="1026" spans="1:12" ht="24" customHeight="1">
      <c r="A1026" s="1355"/>
      <c r="B1026" s="1355"/>
      <c r="C1026" s="1433"/>
      <c r="E1026" s="1433"/>
      <c r="K1026" s="1433"/>
      <c r="L1026" s="1334"/>
    </row>
    <row r="1027" spans="1:12" ht="24" customHeight="1">
      <c r="A1027" s="1355"/>
      <c r="B1027" s="1355"/>
      <c r="C1027" s="1433"/>
      <c r="E1027" s="1433"/>
      <c r="K1027" s="1433"/>
      <c r="L1027" s="1334"/>
    </row>
    <row r="1028" spans="1:12" ht="24" customHeight="1">
      <c r="A1028" s="1355"/>
      <c r="B1028" s="1355"/>
      <c r="C1028" s="1433"/>
      <c r="E1028" s="1433"/>
      <c r="K1028" s="1433"/>
      <c r="L1028" s="1334"/>
    </row>
    <row r="1029" spans="1:12" ht="24" customHeight="1">
      <c r="A1029" s="1355"/>
      <c r="B1029" s="1355"/>
      <c r="C1029" s="1433"/>
      <c r="E1029" s="1433"/>
      <c r="K1029" s="1433"/>
      <c r="L1029" s="1334"/>
    </row>
    <row r="1030" spans="1:12" ht="24" customHeight="1">
      <c r="A1030" s="1355"/>
      <c r="B1030" s="1355"/>
      <c r="C1030" s="1433"/>
      <c r="E1030" s="1433"/>
      <c r="K1030" s="1433"/>
      <c r="L1030" s="1334"/>
    </row>
    <row r="1031" spans="1:12" ht="24" customHeight="1">
      <c r="A1031" s="1355"/>
      <c r="B1031" s="1355"/>
      <c r="C1031" s="1433"/>
      <c r="E1031" s="1433"/>
      <c r="K1031" s="1433"/>
      <c r="L1031" s="1334"/>
    </row>
    <row r="1032" spans="1:12" ht="24" customHeight="1">
      <c r="A1032" s="1355"/>
      <c r="B1032" s="1355"/>
      <c r="C1032" s="1433"/>
      <c r="E1032" s="1433"/>
      <c r="K1032" s="1433"/>
      <c r="L1032" s="1334"/>
    </row>
    <row r="1033" spans="1:12" ht="24" customHeight="1">
      <c r="A1033" s="1355"/>
      <c r="B1033" s="1355"/>
      <c r="C1033" s="1433"/>
      <c r="E1033" s="1433"/>
      <c r="K1033" s="1433"/>
      <c r="L1033" s="1334"/>
    </row>
    <row r="1034" spans="1:12" ht="24" customHeight="1">
      <c r="A1034" s="1355"/>
      <c r="B1034" s="1355"/>
      <c r="C1034" s="1433"/>
      <c r="E1034" s="1433"/>
      <c r="K1034" s="1433"/>
      <c r="L1034" s="1334"/>
    </row>
    <row r="1035" spans="1:12" ht="24" customHeight="1">
      <c r="A1035" s="1355"/>
      <c r="B1035" s="1355"/>
      <c r="C1035" s="1433"/>
      <c r="E1035" s="1433"/>
      <c r="K1035" s="1433"/>
      <c r="L1035" s="1334"/>
    </row>
    <row r="1036" spans="1:12" ht="24" customHeight="1">
      <c r="A1036" s="1355"/>
      <c r="B1036" s="1355"/>
      <c r="C1036" s="1433"/>
      <c r="E1036" s="1433"/>
      <c r="K1036" s="1433"/>
      <c r="L1036" s="1334"/>
    </row>
    <row r="1037" spans="1:12" ht="24" customHeight="1">
      <c r="A1037" s="1355"/>
      <c r="B1037" s="1355"/>
      <c r="C1037" s="1433"/>
      <c r="E1037" s="1433"/>
      <c r="K1037" s="1433"/>
      <c r="L1037" s="1334"/>
    </row>
    <row r="1038" spans="1:12" ht="24" customHeight="1">
      <c r="A1038" s="1355"/>
      <c r="B1038" s="1355"/>
      <c r="C1038" s="1433"/>
      <c r="E1038" s="1433"/>
      <c r="K1038" s="1433"/>
      <c r="L1038" s="1334"/>
    </row>
    <row r="1039" spans="1:12" ht="24" customHeight="1">
      <c r="A1039" s="1355"/>
      <c r="B1039" s="1355"/>
      <c r="C1039" s="1433"/>
      <c r="E1039" s="1433"/>
      <c r="K1039" s="1433"/>
      <c r="L1039" s="1334"/>
    </row>
    <row r="1040" spans="1:12" ht="24" customHeight="1">
      <c r="A1040" s="1355"/>
      <c r="B1040" s="1355"/>
      <c r="C1040" s="1433"/>
      <c r="E1040" s="1433"/>
      <c r="K1040" s="1433"/>
      <c r="L1040" s="1334"/>
    </row>
    <row r="1041" spans="1:12" ht="24" customHeight="1">
      <c r="A1041" s="1355"/>
      <c r="B1041" s="1355"/>
      <c r="C1041" s="1433"/>
      <c r="E1041" s="1433"/>
      <c r="K1041" s="1433"/>
      <c r="L1041" s="1334"/>
    </row>
    <row r="1042" spans="1:12" ht="24" customHeight="1">
      <c r="A1042" s="1355"/>
      <c r="B1042" s="1355"/>
      <c r="C1042" s="1433"/>
      <c r="E1042" s="1433"/>
      <c r="K1042" s="1433"/>
      <c r="L1042" s="1334"/>
    </row>
    <row r="1043" spans="1:12" ht="24" customHeight="1">
      <c r="A1043" s="1355"/>
      <c r="B1043" s="1355"/>
      <c r="C1043" s="1433"/>
      <c r="E1043" s="1433"/>
      <c r="K1043" s="1433"/>
      <c r="L1043" s="1334"/>
    </row>
    <row r="1044" spans="1:12" ht="24" customHeight="1">
      <c r="A1044" s="1355"/>
      <c r="B1044" s="1355"/>
      <c r="C1044" s="1433"/>
      <c r="E1044" s="1433"/>
      <c r="K1044" s="1433"/>
      <c r="L1044" s="1334"/>
    </row>
    <row r="1045" spans="1:12" ht="24" customHeight="1">
      <c r="A1045" s="1355"/>
      <c r="B1045" s="1355"/>
      <c r="C1045" s="1433"/>
      <c r="E1045" s="1433"/>
      <c r="K1045" s="1433"/>
      <c r="L1045" s="1334"/>
    </row>
    <row r="1046" spans="1:12" ht="24" customHeight="1">
      <c r="A1046" s="1355"/>
      <c r="B1046" s="1355"/>
      <c r="C1046" s="1433"/>
      <c r="E1046" s="1433"/>
      <c r="K1046" s="1433"/>
      <c r="L1046" s="1334"/>
    </row>
    <row r="1047" spans="1:12" ht="24" customHeight="1">
      <c r="A1047" s="1355"/>
      <c r="B1047" s="1355"/>
      <c r="C1047" s="1433"/>
      <c r="E1047" s="1433"/>
      <c r="K1047" s="1433"/>
      <c r="L1047" s="1334"/>
    </row>
    <row r="1048" spans="1:12" ht="24" customHeight="1">
      <c r="A1048" s="1355"/>
      <c r="B1048" s="1355"/>
      <c r="C1048" s="1433"/>
      <c r="E1048" s="1433"/>
      <c r="K1048" s="1433"/>
      <c r="L1048" s="1334"/>
    </row>
    <row r="1049" spans="1:12" ht="24" customHeight="1">
      <c r="A1049" s="1355"/>
      <c r="B1049" s="1355"/>
      <c r="C1049" s="1433"/>
      <c r="E1049" s="1433"/>
      <c r="K1049" s="1433"/>
      <c r="L1049" s="1334"/>
    </row>
    <row r="1050" spans="1:12" ht="24" customHeight="1">
      <c r="A1050" s="1355"/>
      <c r="B1050" s="1355"/>
      <c r="C1050" s="1433"/>
      <c r="E1050" s="1433"/>
      <c r="K1050" s="1433"/>
      <c r="L1050" s="1334"/>
    </row>
    <row r="1051" spans="1:12" ht="24" customHeight="1">
      <c r="A1051" s="1355"/>
      <c r="B1051" s="1355"/>
      <c r="C1051" s="1433"/>
      <c r="E1051" s="1433"/>
      <c r="K1051" s="1433"/>
      <c r="L1051" s="1334"/>
    </row>
    <row r="1052" spans="1:12" ht="24" customHeight="1">
      <c r="A1052" s="1355"/>
      <c r="B1052" s="1355"/>
      <c r="C1052" s="1433"/>
      <c r="E1052" s="1433"/>
      <c r="K1052" s="1433"/>
      <c r="L1052" s="1334"/>
    </row>
    <row r="1053" spans="1:12" ht="24" customHeight="1">
      <c r="A1053" s="1355"/>
      <c r="B1053" s="1355"/>
      <c r="C1053" s="1433"/>
      <c r="E1053" s="1433"/>
      <c r="K1053" s="1433"/>
      <c r="L1053" s="1334"/>
    </row>
    <row r="1054" spans="1:12" ht="24" customHeight="1">
      <c r="A1054" s="1355"/>
      <c r="B1054" s="1355"/>
      <c r="C1054" s="1433"/>
      <c r="E1054" s="1433"/>
      <c r="K1054" s="1433"/>
      <c r="L1054" s="1334"/>
    </row>
    <row r="1055" spans="1:12" ht="24" customHeight="1">
      <c r="A1055" s="1355"/>
      <c r="B1055" s="1355"/>
      <c r="C1055" s="1433"/>
      <c r="E1055" s="1433"/>
      <c r="K1055" s="1433"/>
      <c r="L1055" s="1334"/>
    </row>
    <row r="1056" spans="1:12" ht="24" customHeight="1">
      <c r="A1056" s="1355"/>
      <c r="B1056" s="1355"/>
      <c r="C1056" s="1433"/>
      <c r="E1056" s="1433"/>
      <c r="K1056" s="1433"/>
      <c r="L1056" s="1334"/>
    </row>
    <row r="1057" spans="1:12" ht="24" customHeight="1">
      <c r="A1057" s="1355"/>
      <c r="B1057" s="1355"/>
      <c r="C1057" s="1433"/>
      <c r="E1057" s="1433"/>
      <c r="K1057" s="1433"/>
      <c r="L1057" s="1334"/>
    </row>
    <row r="1058" spans="1:12" ht="24" customHeight="1">
      <c r="A1058" s="1355"/>
      <c r="B1058" s="1355"/>
      <c r="C1058" s="1433"/>
      <c r="E1058" s="1433"/>
      <c r="K1058" s="1433"/>
      <c r="L1058" s="1334"/>
    </row>
    <row r="1059" spans="1:12" ht="24" customHeight="1">
      <c r="A1059" s="1355"/>
      <c r="B1059" s="1355"/>
      <c r="C1059" s="1433"/>
      <c r="E1059" s="1433"/>
      <c r="K1059" s="1433"/>
      <c r="L1059" s="1334"/>
    </row>
    <row r="1060" spans="1:12" ht="24" customHeight="1">
      <c r="A1060" s="1355"/>
      <c r="B1060" s="1355"/>
      <c r="C1060" s="1433"/>
      <c r="E1060" s="1433"/>
      <c r="K1060" s="1433"/>
      <c r="L1060" s="1334"/>
    </row>
    <row r="1061" spans="1:12" ht="24" customHeight="1">
      <c r="A1061" s="1355"/>
      <c r="B1061" s="1355"/>
      <c r="C1061" s="1433"/>
      <c r="E1061" s="1433"/>
      <c r="K1061" s="1433"/>
      <c r="L1061" s="1334"/>
    </row>
    <row r="1062" spans="1:12" ht="24" customHeight="1">
      <c r="A1062" s="1355"/>
      <c r="B1062" s="1355"/>
      <c r="C1062" s="1433"/>
      <c r="E1062" s="1433"/>
      <c r="K1062" s="1433"/>
      <c r="L1062" s="1334"/>
    </row>
    <row r="1063" spans="1:12" ht="24" customHeight="1">
      <c r="A1063" s="1355"/>
      <c r="B1063" s="1355"/>
      <c r="C1063" s="1433"/>
      <c r="E1063" s="1433"/>
      <c r="K1063" s="1433"/>
      <c r="L1063" s="1334"/>
    </row>
    <row r="1064" spans="1:12" ht="24" customHeight="1">
      <c r="A1064" s="1355"/>
      <c r="B1064" s="1355"/>
      <c r="C1064" s="1433"/>
      <c r="E1064" s="1433"/>
      <c r="K1064" s="1433"/>
      <c r="L1064" s="1334"/>
    </row>
    <row r="1065" spans="1:12" ht="24" customHeight="1">
      <c r="A1065" s="1355"/>
      <c r="B1065" s="1355"/>
      <c r="C1065" s="1433"/>
      <c r="E1065" s="1433"/>
      <c r="K1065" s="1433"/>
      <c r="L1065" s="1334"/>
    </row>
    <row r="1066" spans="1:12" ht="24" customHeight="1">
      <c r="A1066" s="1355"/>
      <c r="B1066" s="1355"/>
      <c r="C1066" s="1433"/>
      <c r="E1066" s="1433"/>
      <c r="K1066" s="1433"/>
      <c r="L1066" s="1334"/>
    </row>
    <row r="1067" spans="1:12" ht="24" customHeight="1">
      <c r="A1067" s="1355"/>
      <c r="B1067" s="1355"/>
      <c r="C1067" s="1433"/>
      <c r="E1067" s="1433"/>
      <c r="K1067" s="1433"/>
      <c r="L1067" s="1334"/>
    </row>
    <row r="1068" spans="1:12" ht="24" customHeight="1">
      <c r="A1068" s="1355"/>
      <c r="B1068" s="1355"/>
      <c r="C1068" s="1433"/>
      <c r="E1068" s="1433"/>
      <c r="K1068" s="1433"/>
      <c r="L1068" s="1334"/>
    </row>
    <row r="1069" spans="1:12" ht="24" customHeight="1">
      <c r="A1069" s="1355"/>
      <c r="B1069" s="1355"/>
      <c r="C1069" s="1433"/>
      <c r="E1069" s="1433"/>
      <c r="K1069" s="1433"/>
      <c r="L1069" s="1334"/>
    </row>
    <row r="1070" spans="1:12" ht="24" customHeight="1">
      <c r="A1070" s="1355"/>
      <c r="B1070" s="1355"/>
      <c r="C1070" s="1433"/>
      <c r="E1070" s="1433"/>
      <c r="K1070" s="1433"/>
      <c r="L1070" s="1334"/>
    </row>
    <row r="1071" spans="1:12" ht="24" customHeight="1">
      <c r="A1071" s="1355"/>
      <c r="B1071" s="1355"/>
      <c r="C1071" s="1433"/>
      <c r="E1071" s="1433"/>
      <c r="K1071" s="1433"/>
      <c r="L1071" s="1334"/>
    </row>
    <row r="1072" spans="1:12" ht="24" customHeight="1">
      <c r="A1072" s="1355"/>
      <c r="B1072" s="1355"/>
      <c r="C1072" s="1433"/>
      <c r="E1072" s="1433"/>
      <c r="K1072" s="1433"/>
      <c r="L1072" s="1334"/>
    </row>
    <row r="1073" spans="1:12" ht="24" customHeight="1">
      <c r="A1073" s="1355"/>
      <c r="B1073" s="1355"/>
      <c r="C1073" s="1433"/>
      <c r="E1073" s="1433"/>
      <c r="K1073" s="1433"/>
      <c r="L1073" s="1334"/>
    </row>
    <row r="1074" spans="1:12" ht="24" customHeight="1">
      <c r="A1074" s="1355"/>
      <c r="B1074" s="1355"/>
      <c r="C1074" s="1433"/>
      <c r="E1074" s="1433"/>
      <c r="K1074" s="1433"/>
      <c r="L1074" s="1334"/>
    </row>
    <row r="1075" spans="1:12" ht="24" customHeight="1">
      <c r="A1075" s="1355"/>
      <c r="B1075" s="1355"/>
      <c r="C1075" s="1433"/>
      <c r="E1075" s="1433"/>
      <c r="K1075" s="1433"/>
      <c r="L1075" s="1334"/>
    </row>
    <row r="1076" spans="1:12" ht="24" customHeight="1">
      <c r="A1076" s="1355"/>
      <c r="B1076" s="1355"/>
      <c r="C1076" s="1433"/>
      <c r="E1076" s="1433"/>
      <c r="K1076" s="1433"/>
      <c r="L1076" s="1334"/>
    </row>
    <row r="1077" spans="1:12" ht="24" customHeight="1">
      <c r="A1077" s="1355"/>
      <c r="B1077" s="1355"/>
      <c r="C1077" s="1433"/>
      <c r="E1077" s="1433"/>
      <c r="K1077" s="1433"/>
      <c r="L1077" s="1334"/>
    </row>
    <row r="1078" spans="1:12" ht="24" customHeight="1">
      <c r="A1078" s="1355"/>
      <c r="B1078" s="1355"/>
      <c r="C1078" s="1433"/>
      <c r="E1078" s="1433"/>
      <c r="K1078" s="1433"/>
      <c r="L1078" s="1334"/>
    </row>
    <row r="1079" spans="1:12" ht="24" customHeight="1">
      <c r="A1079" s="1355"/>
      <c r="B1079" s="1355"/>
      <c r="C1079" s="1433"/>
      <c r="E1079" s="1433"/>
      <c r="K1079" s="1433"/>
      <c r="L1079" s="1334"/>
    </row>
    <row r="1080" spans="1:12" ht="24" customHeight="1">
      <c r="A1080" s="1355"/>
      <c r="B1080" s="1355"/>
      <c r="C1080" s="1433"/>
      <c r="E1080" s="1433"/>
      <c r="K1080" s="1433"/>
      <c r="L1080" s="1334"/>
    </row>
    <row r="1081" spans="1:12" ht="24" customHeight="1">
      <c r="A1081" s="1355"/>
      <c r="B1081" s="1355"/>
      <c r="C1081" s="1433"/>
      <c r="E1081" s="1433"/>
      <c r="K1081" s="1433"/>
      <c r="L1081" s="1334"/>
    </row>
    <row r="1082" spans="1:12" ht="24" customHeight="1">
      <c r="A1082" s="1355"/>
      <c r="B1082" s="1355"/>
      <c r="C1082" s="1433"/>
      <c r="E1082" s="1433"/>
      <c r="K1082" s="1433"/>
      <c r="L1082" s="1334"/>
    </row>
    <row r="1083" spans="1:12" ht="24" customHeight="1">
      <c r="A1083" s="1355"/>
      <c r="B1083" s="1355"/>
      <c r="C1083" s="1433"/>
      <c r="E1083" s="1433"/>
      <c r="K1083" s="1433"/>
      <c r="L1083" s="1334"/>
    </row>
    <row r="1084" spans="1:12" ht="24" customHeight="1">
      <c r="A1084" s="1355"/>
      <c r="B1084" s="1355"/>
      <c r="C1084" s="1433"/>
      <c r="E1084" s="1433"/>
      <c r="K1084" s="1433"/>
      <c r="L1084" s="1334"/>
    </row>
    <row r="1085" spans="1:12" ht="24" customHeight="1">
      <c r="A1085" s="1355"/>
      <c r="B1085" s="1355"/>
      <c r="C1085" s="1433"/>
      <c r="E1085" s="1433"/>
      <c r="K1085" s="1433"/>
      <c r="L1085" s="1334"/>
    </row>
    <row r="1086" spans="1:12" ht="24" customHeight="1">
      <c r="A1086" s="1355"/>
      <c r="B1086" s="1355"/>
      <c r="C1086" s="1433"/>
      <c r="E1086" s="1433"/>
      <c r="K1086" s="1433"/>
      <c r="L1086" s="1334"/>
    </row>
    <row r="1087" spans="1:12" ht="24" customHeight="1">
      <c r="A1087" s="1355"/>
      <c r="B1087" s="1355"/>
      <c r="C1087" s="1433"/>
      <c r="E1087" s="1433"/>
      <c r="K1087" s="1433"/>
      <c r="L1087" s="1334"/>
    </row>
    <row r="1088" spans="1:12" ht="24" customHeight="1">
      <c r="A1088" s="1355"/>
      <c r="B1088" s="1355"/>
      <c r="C1088" s="1433"/>
      <c r="E1088" s="1433"/>
      <c r="K1088" s="1433"/>
      <c r="L1088" s="1334"/>
    </row>
    <row r="1089" spans="1:12" ht="24" customHeight="1">
      <c r="A1089" s="1355"/>
      <c r="B1089" s="1355"/>
      <c r="C1089" s="1433"/>
      <c r="E1089" s="1433"/>
      <c r="K1089" s="1433"/>
      <c r="L1089" s="1334"/>
    </row>
    <row r="1090" spans="1:12" ht="24" customHeight="1">
      <c r="A1090" s="1355"/>
      <c r="B1090" s="1355"/>
      <c r="C1090" s="1433"/>
      <c r="E1090" s="1433"/>
      <c r="K1090" s="1433"/>
      <c r="L1090" s="1334"/>
    </row>
    <row r="1091" spans="1:12" ht="24" customHeight="1">
      <c r="A1091" s="1355"/>
      <c r="B1091" s="1355"/>
      <c r="C1091" s="1433"/>
      <c r="E1091" s="1433"/>
      <c r="K1091" s="1433"/>
      <c r="L1091" s="1334"/>
    </row>
    <row r="1092" spans="1:12" ht="24" customHeight="1">
      <c r="A1092" s="1355"/>
      <c r="B1092" s="1355"/>
      <c r="C1092" s="1433"/>
      <c r="E1092" s="1433"/>
      <c r="K1092" s="1433"/>
      <c r="L1092" s="1334"/>
    </row>
    <row r="1093" spans="1:12" ht="24" customHeight="1">
      <c r="A1093" s="1355"/>
      <c r="B1093" s="1355"/>
      <c r="C1093" s="1433"/>
      <c r="E1093" s="1433"/>
      <c r="K1093" s="1433"/>
      <c r="L1093" s="1334"/>
    </row>
    <row r="1094" spans="1:12" ht="24" customHeight="1">
      <c r="A1094" s="1355"/>
      <c r="B1094" s="1355"/>
      <c r="C1094" s="1433"/>
      <c r="E1094" s="1433"/>
      <c r="K1094" s="1433"/>
      <c r="L1094" s="1334"/>
    </row>
    <row r="1095" spans="1:12" ht="24" customHeight="1">
      <c r="A1095" s="1355"/>
      <c r="B1095" s="1355"/>
      <c r="C1095" s="1433"/>
      <c r="E1095" s="1433"/>
      <c r="K1095" s="1433"/>
      <c r="L1095" s="1334"/>
    </row>
    <row r="1096" spans="1:12" ht="24" customHeight="1">
      <c r="A1096" s="1355"/>
      <c r="B1096" s="1355"/>
      <c r="C1096" s="1433"/>
      <c r="E1096" s="1433"/>
      <c r="K1096" s="1433"/>
      <c r="L1096" s="1334"/>
    </row>
    <row r="1097" spans="1:12" ht="24" customHeight="1">
      <c r="A1097" s="1355"/>
      <c r="B1097" s="1355"/>
      <c r="C1097" s="1433"/>
      <c r="E1097" s="1433"/>
      <c r="K1097" s="1433"/>
      <c r="L1097" s="1334"/>
    </row>
    <row r="1098" spans="1:12" ht="24" customHeight="1">
      <c r="A1098" s="1355"/>
      <c r="B1098" s="1355"/>
      <c r="C1098" s="1433"/>
      <c r="E1098" s="1433"/>
      <c r="K1098" s="1433"/>
      <c r="L1098" s="1334"/>
    </row>
    <row r="1099" spans="1:12" ht="24" customHeight="1">
      <c r="A1099" s="1355"/>
      <c r="B1099" s="1355"/>
      <c r="C1099" s="1433"/>
      <c r="E1099" s="1433"/>
      <c r="K1099" s="1433"/>
      <c r="L1099" s="1334"/>
    </row>
    <row r="1100" spans="1:12" ht="24" customHeight="1">
      <c r="A1100" s="1355"/>
      <c r="B1100" s="1355"/>
      <c r="C1100" s="1433"/>
      <c r="E1100" s="1433"/>
      <c r="K1100" s="1433"/>
      <c r="L1100" s="1334"/>
    </row>
    <row r="1101" spans="1:12" ht="24" customHeight="1">
      <c r="A1101" s="1355"/>
      <c r="B1101" s="1355"/>
      <c r="C1101" s="1433"/>
      <c r="E1101" s="1433"/>
      <c r="K1101" s="1433"/>
      <c r="L1101" s="1334"/>
    </row>
    <row r="1102" spans="1:12" ht="24" customHeight="1">
      <c r="A1102" s="1355"/>
      <c r="B1102" s="1355"/>
      <c r="C1102" s="1433"/>
      <c r="E1102" s="1433"/>
      <c r="K1102" s="1433"/>
      <c r="L1102" s="1334"/>
    </row>
    <row r="1103" spans="1:12" ht="24" customHeight="1">
      <c r="A1103" s="1355"/>
      <c r="B1103" s="1355"/>
      <c r="C1103" s="1433"/>
      <c r="E1103" s="1433"/>
      <c r="K1103" s="1433"/>
      <c r="L1103" s="1334"/>
    </row>
    <row r="1104" spans="1:12" ht="24" customHeight="1">
      <c r="A1104" s="1355"/>
      <c r="B1104" s="1355"/>
      <c r="C1104" s="1433"/>
      <c r="E1104" s="1433"/>
      <c r="K1104" s="1433"/>
      <c r="L1104" s="1334"/>
    </row>
    <row r="1105" spans="1:12" ht="24" customHeight="1">
      <c r="A1105" s="1355"/>
      <c r="B1105" s="1355"/>
      <c r="C1105" s="1433"/>
      <c r="E1105" s="1433"/>
      <c r="K1105" s="1433"/>
      <c r="L1105" s="1334"/>
    </row>
    <row r="1106" spans="1:12" ht="24" customHeight="1">
      <c r="A1106" s="1355"/>
      <c r="B1106" s="1355"/>
      <c r="C1106" s="1433"/>
      <c r="E1106" s="1433"/>
      <c r="K1106" s="1433"/>
      <c r="L1106" s="1334"/>
    </row>
    <row r="1107" spans="1:12" ht="24" customHeight="1">
      <c r="A1107" s="1355"/>
      <c r="B1107" s="1355"/>
      <c r="C1107" s="1433"/>
      <c r="E1107" s="1433"/>
      <c r="K1107" s="1433"/>
      <c r="L1107" s="1334"/>
    </row>
    <row r="1108" spans="1:12" ht="24" customHeight="1">
      <c r="A1108" s="1355"/>
      <c r="B1108" s="1355"/>
      <c r="C1108" s="1433"/>
      <c r="E1108" s="1433"/>
      <c r="K1108" s="1433"/>
      <c r="L1108" s="1334"/>
    </row>
    <row r="1109" spans="1:12" ht="24" customHeight="1">
      <c r="A1109" s="1355"/>
      <c r="B1109" s="1355"/>
      <c r="C1109" s="1433"/>
      <c r="E1109" s="1433"/>
      <c r="K1109" s="1433"/>
      <c r="L1109" s="1334"/>
    </row>
    <row r="1110" spans="1:12" ht="24" customHeight="1">
      <c r="A1110" s="1355"/>
      <c r="B1110" s="1355"/>
      <c r="C1110" s="1433"/>
      <c r="E1110" s="1433"/>
      <c r="K1110" s="1433"/>
      <c r="L1110" s="1334"/>
    </row>
    <row r="1111" spans="1:12" ht="24" customHeight="1">
      <c r="A1111" s="1355"/>
      <c r="B1111" s="1355"/>
      <c r="C1111" s="1433"/>
      <c r="E1111" s="1433"/>
      <c r="K1111" s="1433"/>
      <c r="L1111" s="1334"/>
    </row>
    <row r="1112" spans="1:12" ht="24" customHeight="1">
      <c r="A1112" s="1355"/>
      <c r="B1112" s="1355"/>
      <c r="C1112" s="1433"/>
      <c r="E1112" s="1433"/>
      <c r="K1112" s="1433"/>
      <c r="L1112" s="1334"/>
    </row>
    <row r="1113" spans="1:12" ht="24" customHeight="1">
      <c r="A1113" s="1355"/>
      <c r="B1113" s="1355"/>
      <c r="C1113" s="1433"/>
      <c r="E1113" s="1433"/>
      <c r="K1113" s="1433"/>
      <c r="L1113" s="1334"/>
    </row>
    <row r="1114" spans="1:12" ht="24" customHeight="1">
      <c r="A1114" s="1355"/>
      <c r="B1114" s="1355"/>
      <c r="C1114" s="1433"/>
      <c r="E1114" s="1433"/>
      <c r="K1114" s="1433"/>
      <c r="L1114" s="1334"/>
    </row>
    <row r="1115" spans="1:12" ht="24" customHeight="1">
      <c r="A1115" s="1355"/>
      <c r="B1115" s="1355"/>
      <c r="C1115" s="1433"/>
      <c r="E1115" s="1433"/>
      <c r="K1115" s="1433"/>
      <c r="L1115" s="1334"/>
    </row>
    <row r="1116" spans="1:12" ht="24" customHeight="1">
      <c r="A1116" s="1355"/>
      <c r="B1116" s="1355"/>
      <c r="C1116" s="1433"/>
      <c r="E1116" s="1433"/>
      <c r="K1116" s="1433"/>
      <c r="L1116" s="1334"/>
    </row>
    <row r="1117" spans="1:12" ht="24" customHeight="1">
      <c r="A1117" s="1355"/>
      <c r="B1117" s="1355"/>
      <c r="C1117" s="1433"/>
      <c r="E1117" s="1433"/>
      <c r="K1117" s="1433"/>
      <c r="L1117" s="1334"/>
    </row>
    <row r="1118" spans="1:12" ht="24" customHeight="1">
      <c r="A1118" s="1355"/>
      <c r="B1118" s="1355"/>
      <c r="C1118" s="1433"/>
      <c r="E1118" s="1433"/>
      <c r="K1118" s="1433"/>
      <c r="L1118" s="1334"/>
    </row>
    <row r="1119" spans="1:12" ht="24" customHeight="1">
      <c r="A1119" s="1355"/>
      <c r="B1119" s="1355"/>
      <c r="C1119" s="1433"/>
      <c r="E1119" s="1433"/>
      <c r="K1119" s="1433"/>
      <c r="L1119" s="1334"/>
    </row>
    <row r="1120" spans="1:12" ht="24" customHeight="1">
      <c r="A1120" s="1355"/>
      <c r="B1120" s="1355"/>
      <c r="C1120" s="1433"/>
      <c r="E1120" s="1433"/>
      <c r="K1120" s="1433"/>
      <c r="L1120" s="1334"/>
    </row>
    <row r="1121" spans="1:12" ht="24" customHeight="1">
      <c r="A1121" s="1355"/>
      <c r="B1121" s="1355"/>
      <c r="C1121" s="1433"/>
      <c r="E1121" s="1433"/>
      <c r="K1121" s="1433"/>
      <c r="L1121" s="1334"/>
    </row>
    <row r="1122" spans="1:12" ht="24" customHeight="1">
      <c r="A1122" s="1355"/>
      <c r="B1122" s="1355"/>
      <c r="C1122" s="1433"/>
      <c r="E1122" s="1433"/>
      <c r="K1122" s="1433"/>
      <c r="L1122" s="1334"/>
    </row>
    <row r="1123" spans="1:12" ht="24" customHeight="1">
      <c r="A1123" s="1355"/>
      <c r="B1123" s="1355"/>
      <c r="C1123" s="1433"/>
      <c r="E1123" s="1433"/>
      <c r="K1123" s="1433"/>
      <c r="L1123" s="1334"/>
    </row>
    <row r="1124" spans="1:12" ht="24" customHeight="1">
      <c r="A1124" s="1355"/>
      <c r="B1124" s="1355"/>
      <c r="C1124" s="1433"/>
      <c r="E1124" s="1433"/>
      <c r="K1124" s="1433"/>
      <c r="L1124" s="1334"/>
    </row>
    <row r="1125" spans="1:12" ht="24" customHeight="1">
      <c r="A1125" s="1355"/>
      <c r="B1125" s="1355"/>
      <c r="C1125" s="1433"/>
      <c r="E1125" s="1433"/>
      <c r="K1125" s="1433"/>
      <c r="L1125" s="1334"/>
    </row>
    <row r="1126" spans="1:12" ht="24" customHeight="1">
      <c r="A1126" s="1355"/>
      <c r="B1126" s="1355"/>
      <c r="C1126" s="1433"/>
      <c r="E1126" s="1433"/>
      <c r="K1126" s="1433"/>
      <c r="L1126" s="1334"/>
    </row>
    <row r="1127" spans="1:12" ht="24" customHeight="1">
      <c r="A1127" s="1355"/>
      <c r="B1127" s="1355"/>
      <c r="C1127" s="1433"/>
      <c r="E1127" s="1433"/>
      <c r="K1127" s="1433"/>
      <c r="L1127" s="1334"/>
    </row>
    <row r="1128" spans="1:12" ht="24" customHeight="1">
      <c r="A1128" s="1355"/>
      <c r="B1128" s="1355"/>
      <c r="C1128" s="1433"/>
      <c r="E1128" s="1433"/>
      <c r="K1128" s="1433"/>
      <c r="L1128" s="1334"/>
    </row>
    <row r="1129" spans="1:12" ht="24" customHeight="1">
      <c r="A1129" s="1355"/>
      <c r="B1129" s="1355"/>
      <c r="C1129" s="1433"/>
      <c r="E1129" s="1433"/>
      <c r="K1129" s="1433"/>
      <c r="L1129" s="1334"/>
    </row>
    <row r="1130" spans="1:12" ht="24" customHeight="1">
      <c r="A1130" s="1355"/>
      <c r="B1130" s="1355"/>
      <c r="C1130" s="1433"/>
      <c r="E1130" s="1433"/>
      <c r="K1130" s="1433"/>
      <c r="L1130" s="1334"/>
    </row>
    <row r="1131" spans="1:12" ht="24" customHeight="1">
      <c r="A1131" s="1355"/>
      <c r="B1131" s="1355"/>
      <c r="C1131" s="1433"/>
      <c r="E1131" s="1433"/>
      <c r="K1131" s="1433"/>
      <c r="L1131" s="1334"/>
    </row>
    <row r="1132" spans="1:12" ht="24" customHeight="1">
      <c r="A1132" s="1355"/>
      <c r="B1132" s="1355"/>
      <c r="C1132" s="1433"/>
      <c r="E1132" s="1433"/>
      <c r="K1132" s="1433"/>
      <c r="L1132" s="1334"/>
    </row>
    <row r="1133" spans="1:12" ht="24" customHeight="1">
      <c r="A1133" s="1355"/>
      <c r="B1133" s="1355"/>
      <c r="C1133" s="1433"/>
      <c r="E1133" s="1433"/>
      <c r="K1133" s="1433"/>
      <c r="L1133" s="1334"/>
    </row>
    <row r="1134" spans="1:12" ht="24" customHeight="1">
      <c r="A1134" s="1355"/>
      <c r="B1134" s="1355"/>
      <c r="C1134" s="1433"/>
      <c r="E1134" s="1433"/>
      <c r="K1134" s="1433"/>
      <c r="L1134" s="1334"/>
    </row>
    <row r="1135" spans="1:12" ht="24" customHeight="1">
      <c r="A1135" s="1355"/>
      <c r="B1135" s="1355"/>
      <c r="C1135" s="1433"/>
      <c r="E1135" s="1433"/>
      <c r="K1135" s="1433"/>
      <c r="L1135" s="1334"/>
    </row>
    <row r="1136" spans="1:12" ht="24" customHeight="1">
      <c r="A1136" s="1355"/>
      <c r="B1136" s="1355"/>
      <c r="C1136" s="1433"/>
      <c r="E1136" s="1433"/>
      <c r="K1136" s="1433"/>
      <c r="L1136" s="1334"/>
    </row>
    <row r="1137" spans="1:12" ht="24" customHeight="1">
      <c r="A1137" s="1355"/>
      <c r="B1137" s="1355"/>
      <c r="C1137" s="1433"/>
      <c r="E1137" s="1433"/>
      <c r="K1137" s="1433"/>
      <c r="L1137" s="1334"/>
    </row>
    <row r="1138" spans="1:12" ht="24" customHeight="1">
      <c r="A1138" s="1355"/>
      <c r="B1138" s="1355"/>
      <c r="C1138" s="1433"/>
      <c r="E1138" s="1433"/>
      <c r="K1138" s="1433"/>
      <c r="L1138" s="1334"/>
    </row>
    <row r="1139" spans="1:12" ht="24" customHeight="1">
      <c r="A1139" s="1355"/>
      <c r="B1139" s="1355"/>
      <c r="C1139" s="1433"/>
      <c r="E1139" s="1433"/>
      <c r="K1139" s="1433"/>
      <c r="L1139" s="1334"/>
    </row>
    <row r="1140" spans="1:12" ht="24" customHeight="1">
      <c r="A1140" s="1355"/>
      <c r="B1140" s="1355"/>
      <c r="C1140" s="1433"/>
      <c r="E1140" s="1433"/>
      <c r="K1140" s="1433"/>
      <c r="L1140" s="1334"/>
    </row>
    <row r="1141" spans="1:12" ht="24" customHeight="1">
      <c r="A1141" s="1355"/>
      <c r="B1141" s="1355"/>
      <c r="C1141" s="1433"/>
      <c r="E1141" s="1433"/>
      <c r="K1141" s="1433"/>
      <c r="L1141" s="1334"/>
    </row>
    <row r="1142" spans="1:12" ht="24" customHeight="1">
      <c r="A1142" s="1355"/>
      <c r="B1142" s="1355"/>
      <c r="C1142" s="1433"/>
      <c r="E1142" s="1433"/>
      <c r="K1142" s="1433"/>
      <c r="L1142" s="1334"/>
    </row>
    <row r="1143" spans="1:12" ht="24" customHeight="1">
      <c r="A1143" s="1355"/>
      <c r="B1143" s="1355"/>
      <c r="C1143" s="1433"/>
      <c r="E1143" s="1433"/>
      <c r="K1143" s="1433"/>
      <c r="L1143" s="1334"/>
    </row>
    <row r="1144" spans="1:12" ht="24" customHeight="1">
      <c r="A1144" s="1355"/>
      <c r="B1144" s="1355"/>
      <c r="C1144" s="1433"/>
      <c r="E1144" s="1433"/>
      <c r="K1144" s="1433"/>
      <c r="L1144" s="1334"/>
    </row>
    <row r="1145" spans="1:12" ht="24" customHeight="1">
      <c r="A1145" s="1355"/>
      <c r="B1145" s="1355"/>
      <c r="C1145" s="1433"/>
      <c r="E1145" s="1433"/>
      <c r="K1145" s="1433"/>
      <c r="L1145" s="1334"/>
    </row>
    <row r="1146" spans="1:12" ht="24" customHeight="1">
      <c r="A1146" s="1355"/>
      <c r="B1146" s="1355"/>
      <c r="C1146" s="1433"/>
      <c r="E1146" s="1433"/>
      <c r="K1146" s="1433"/>
      <c r="L1146" s="1334"/>
    </row>
    <row r="1147" spans="1:12" ht="24" customHeight="1">
      <c r="A1147" s="1355"/>
      <c r="B1147" s="1355"/>
      <c r="C1147" s="1433"/>
      <c r="E1147" s="1433"/>
      <c r="K1147" s="1433"/>
      <c r="L1147" s="1334"/>
    </row>
    <row r="1148" spans="1:12" ht="24" customHeight="1">
      <c r="A1148" s="1355"/>
      <c r="B1148" s="1355"/>
      <c r="C1148" s="1433"/>
      <c r="E1148" s="1433"/>
      <c r="K1148" s="1433"/>
      <c r="L1148" s="1334"/>
    </row>
    <row r="1149" spans="1:12" ht="24" customHeight="1">
      <c r="A1149" s="1355"/>
      <c r="B1149" s="1355"/>
      <c r="C1149" s="1433"/>
      <c r="E1149" s="1433"/>
      <c r="K1149" s="1433"/>
      <c r="L1149" s="1334"/>
    </row>
    <row r="1150" spans="1:12" ht="24" customHeight="1">
      <c r="A1150" s="1355"/>
      <c r="B1150" s="1355"/>
      <c r="C1150" s="1433"/>
      <c r="E1150" s="1433"/>
      <c r="K1150" s="1433"/>
      <c r="L1150" s="1334"/>
    </row>
    <row r="1151" spans="1:12" ht="24" customHeight="1">
      <c r="A1151" s="1355"/>
      <c r="B1151" s="1355"/>
      <c r="C1151" s="1433"/>
      <c r="E1151" s="1433"/>
      <c r="K1151" s="1433"/>
      <c r="L1151" s="1334"/>
    </row>
    <row r="1152" spans="1:12" ht="24" customHeight="1">
      <c r="A1152" s="1355"/>
      <c r="B1152" s="1355"/>
      <c r="C1152" s="1433"/>
      <c r="E1152" s="1433"/>
      <c r="K1152" s="1433"/>
      <c r="L1152" s="1334"/>
    </row>
    <row r="1153" spans="1:12" ht="24" customHeight="1">
      <c r="A1153" s="1355"/>
      <c r="B1153" s="1355"/>
      <c r="C1153" s="1433"/>
      <c r="E1153" s="1433"/>
      <c r="K1153" s="1433"/>
      <c r="L1153" s="1334"/>
    </row>
    <row r="1154" spans="1:12" ht="24" customHeight="1">
      <c r="A1154" s="1355"/>
      <c r="B1154" s="1355"/>
      <c r="C1154" s="1433"/>
      <c r="E1154" s="1433"/>
      <c r="K1154" s="1433"/>
      <c r="L1154" s="1334"/>
    </row>
    <row r="1155" spans="1:12" ht="24" customHeight="1">
      <c r="A1155" s="1355"/>
      <c r="B1155" s="1355"/>
      <c r="C1155" s="1433"/>
      <c r="E1155" s="1433"/>
      <c r="K1155" s="1433"/>
      <c r="L1155" s="1334"/>
    </row>
    <row r="1156" spans="1:12" ht="24" customHeight="1">
      <c r="A1156" s="1355"/>
      <c r="B1156" s="1355"/>
      <c r="C1156" s="1433"/>
      <c r="E1156" s="1433"/>
      <c r="K1156" s="1433"/>
      <c r="L1156" s="1334"/>
    </row>
    <row r="1157" spans="1:12" ht="24" customHeight="1">
      <c r="A1157" s="1355"/>
      <c r="B1157" s="1355"/>
      <c r="C1157" s="1433"/>
      <c r="E1157" s="1433"/>
      <c r="K1157" s="1433"/>
      <c r="L1157" s="1334"/>
    </row>
    <row r="1158" spans="1:12" ht="24" customHeight="1">
      <c r="A1158" s="1355"/>
      <c r="B1158" s="1355"/>
      <c r="C1158" s="1433"/>
      <c r="E1158" s="1433"/>
      <c r="K1158" s="1433"/>
      <c r="L1158" s="1334"/>
    </row>
    <row r="1159" spans="1:12" ht="24" customHeight="1">
      <c r="A1159" s="1355"/>
      <c r="B1159" s="1355"/>
      <c r="C1159" s="1433"/>
      <c r="E1159" s="1433"/>
      <c r="K1159" s="1433"/>
      <c r="L1159" s="1334"/>
    </row>
    <row r="1160" spans="1:12" ht="24" customHeight="1">
      <c r="A1160" s="1355"/>
      <c r="B1160" s="1355"/>
      <c r="C1160" s="1433"/>
      <c r="E1160" s="1433"/>
      <c r="K1160" s="1433"/>
      <c r="L1160" s="1334"/>
    </row>
    <row r="1161" spans="1:12" ht="24" customHeight="1">
      <c r="A1161" s="1355"/>
      <c r="B1161" s="1355"/>
      <c r="C1161" s="1433"/>
      <c r="E1161" s="1433"/>
      <c r="K1161" s="1433"/>
      <c r="L1161" s="1334"/>
    </row>
    <row r="1162" spans="1:12" ht="24" customHeight="1">
      <c r="A1162" s="1355"/>
      <c r="B1162" s="1355"/>
      <c r="C1162" s="1433"/>
      <c r="E1162" s="1433"/>
      <c r="K1162" s="1433"/>
      <c r="L1162" s="1334"/>
    </row>
    <row r="1163" spans="1:12" ht="24" customHeight="1">
      <c r="A1163" s="1355"/>
      <c r="B1163" s="1355"/>
      <c r="C1163" s="1433"/>
      <c r="E1163" s="1433"/>
      <c r="K1163" s="1433"/>
      <c r="L1163" s="1334"/>
    </row>
    <row r="1164" spans="1:12" ht="24" customHeight="1">
      <c r="A1164" s="1355"/>
      <c r="B1164" s="1355"/>
      <c r="C1164" s="1433"/>
      <c r="E1164" s="1433"/>
      <c r="K1164" s="1433"/>
      <c r="L1164" s="1334"/>
    </row>
    <row r="1165" spans="1:12" ht="24" customHeight="1">
      <c r="A1165" s="1355"/>
      <c r="B1165" s="1355"/>
      <c r="C1165" s="1433"/>
      <c r="E1165" s="1433"/>
      <c r="K1165" s="1433"/>
      <c r="L1165" s="1334"/>
    </row>
    <row r="1166" spans="1:12" ht="24" customHeight="1">
      <c r="A1166" s="1355"/>
      <c r="B1166" s="1355"/>
      <c r="C1166" s="1433"/>
      <c r="E1166" s="1433"/>
      <c r="K1166" s="1433"/>
      <c r="L1166" s="1334"/>
    </row>
    <row r="1167" spans="1:12" ht="24" customHeight="1">
      <c r="A1167" s="1355"/>
      <c r="B1167" s="1355"/>
      <c r="C1167" s="1433"/>
      <c r="E1167" s="1433"/>
      <c r="K1167" s="1433"/>
      <c r="L1167" s="1334"/>
    </row>
    <row r="1168" spans="1:12" ht="24" customHeight="1">
      <c r="A1168" s="1355"/>
      <c r="B1168" s="1355"/>
      <c r="C1168" s="1433"/>
      <c r="E1168" s="1433"/>
      <c r="K1168" s="1433"/>
      <c r="L1168" s="1334"/>
    </row>
    <row r="1169" spans="1:12" ht="24" customHeight="1">
      <c r="A1169" s="1355"/>
      <c r="B1169" s="1355"/>
      <c r="C1169" s="1433"/>
      <c r="E1169" s="1433"/>
      <c r="K1169" s="1433"/>
      <c r="L1169" s="1334"/>
    </row>
    <row r="1170" spans="1:12" ht="24" customHeight="1">
      <c r="A1170" s="1355"/>
      <c r="B1170" s="1355"/>
      <c r="C1170" s="1433"/>
      <c r="E1170" s="1433"/>
      <c r="K1170" s="1433"/>
      <c r="L1170" s="1334"/>
    </row>
    <row r="1171" spans="1:12" ht="24" customHeight="1">
      <c r="A1171" s="1355"/>
      <c r="B1171" s="1355"/>
      <c r="C1171" s="1433"/>
      <c r="E1171" s="1433"/>
      <c r="K1171" s="1433"/>
      <c r="L1171" s="1334"/>
    </row>
    <row r="1172" spans="1:12" ht="24" customHeight="1">
      <c r="A1172" s="1355"/>
      <c r="B1172" s="1355"/>
      <c r="C1172" s="1433"/>
      <c r="E1172" s="1433"/>
      <c r="K1172" s="1433"/>
      <c r="L1172" s="1334"/>
    </row>
    <row r="1173" spans="1:12" ht="24" customHeight="1">
      <c r="A1173" s="1355"/>
      <c r="B1173" s="1355"/>
      <c r="C1173" s="1433"/>
      <c r="E1173" s="1433"/>
      <c r="K1173" s="1433"/>
      <c r="L1173" s="1334"/>
    </row>
    <row r="1174" spans="1:12" ht="24" customHeight="1">
      <c r="A1174" s="1355"/>
      <c r="B1174" s="1355"/>
      <c r="C1174" s="1433"/>
      <c r="E1174" s="1433"/>
      <c r="K1174" s="1433"/>
      <c r="L1174" s="1334"/>
    </row>
    <row r="1175" spans="1:12" ht="24" customHeight="1">
      <c r="A1175" s="1355"/>
      <c r="B1175" s="1355"/>
      <c r="C1175" s="1433"/>
      <c r="E1175" s="1433"/>
      <c r="K1175" s="1433"/>
      <c r="L1175" s="1334"/>
    </row>
    <row r="1176" spans="1:12" ht="24" customHeight="1">
      <c r="A1176" s="1355"/>
      <c r="B1176" s="1355"/>
      <c r="C1176" s="1433"/>
      <c r="E1176" s="1433"/>
      <c r="K1176" s="1433"/>
      <c r="L1176" s="1334"/>
    </row>
    <row r="1177" spans="1:12" ht="24" customHeight="1">
      <c r="A1177" s="1355"/>
      <c r="B1177" s="1355"/>
      <c r="C1177" s="1433"/>
      <c r="E1177" s="1433"/>
      <c r="K1177" s="1433"/>
      <c r="L1177" s="1334"/>
    </row>
    <row r="1178" spans="1:12" ht="24" customHeight="1">
      <c r="A1178" s="1355"/>
      <c r="B1178" s="1355"/>
      <c r="C1178" s="1433"/>
      <c r="E1178" s="1433"/>
      <c r="K1178" s="1433"/>
      <c r="L1178" s="1334"/>
    </row>
    <row r="1179" spans="1:12" ht="24" customHeight="1">
      <c r="A1179" s="1355"/>
      <c r="B1179" s="1355"/>
      <c r="C1179" s="1433"/>
      <c r="E1179" s="1433"/>
      <c r="K1179" s="1433"/>
      <c r="L1179" s="1334"/>
    </row>
    <row r="1180" spans="1:12" ht="24" customHeight="1">
      <c r="A1180" s="1355"/>
      <c r="B1180" s="1355"/>
      <c r="C1180" s="1433"/>
      <c r="E1180" s="1433"/>
      <c r="K1180" s="1433"/>
      <c r="L1180" s="1334"/>
    </row>
    <row r="1181" spans="1:12" ht="24" customHeight="1">
      <c r="A1181" s="1355"/>
      <c r="B1181" s="1355"/>
      <c r="C1181" s="1433"/>
      <c r="E1181" s="1433"/>
      <c r="K1181" s="1433"/>
      <c r="L1181" s="1334"/>
    </row>
    <row r="1182" spans="1:12" ht="24" customHeight="1">
      <c r="A1182" s="1355"/>
      <c r="B1182" s="1355"/>
      <c r="C1182" s="1433"/>
      <c r="E1182" s="1433"/>
      <c r="K1182" s="1433"/>
      <c r="L1182" s="1334"/>
    </row>
    <row r="1183" spans="1:12" ht="24" customHeight="1">
      <c r="A1183" s="1355"/>
      <c r="B1183" s="1355"/>
      <c r="C1183" s="1433"/>
      <c r="E1183" s="1433"/>
      <c r="K1183" s="1433"/>
      <c r="L1183" s="1334"/>
    </row>
    <row r="1184" spans="1:12" ht="24" customHeight="1">
      <c r="A1184" s="1355"/>
      <c r="B1184" s="1355"/>
      <c r="C1184" s="1433"/>
      <c r="E1184" s="1433"/>
      <c r="K1184" s="1433"/>
      <c r="L1184" s="1334"/>
    </row>
    <row r="1185" spans="1:12" ht="24" customHeight="1">
      <c r="A1185" s="1355"/>
      <c r="B1185" s="1355"/>
      <c r="C1185" s="1433"/>
      <c r="E1185" s="1433"/>
      <c r="K1185" s="1433"/>
      <c r="L1185" s="1334"/>
    </row>
    <row r="1186" spans="1:12" ht="24" customHeight="1">
      <c r="A1186" s="1355"/>
      <c r="B1186" s="1355"/>
      <c r="C1186" s="1433"/>
      <c r="E1186" s="1433"/>
      <c r="K1186" s="1433"/>
      <c r="L1186" s="1334"/>
    </row>
    <row r="1187" spans="1:12" ht="24" customHeight="1">
      <c r="A1187" s="1355"/>
      <c r="B1187" s="1355"/>
      <c r="C1187" s="1433"/>
      <c r="E1187" s="1433"/>
      <c r="K1187" s="1433"/>
      <c r="L1187" s="1334"/>
    </row>
    <row r="1188" spans="1:12" ht="24" customHeight="1">
      <c r="A1188" s="1355"/>
      <c r="B1188" s="1355"/>
      <c r="C1188" s="1433"/>
      <c r="E1188" s="1433"/>
      <c r="K1188" s="1433"/>
      <c r="L1188" s="1334"/>
    </row>
    <row r="1189" spans="1:12" ht="24" customHeight="1">
      <c r="A1189" s="1355"/>
      <c r="B1189" s="1355"/>
      <c r="C1189" s="1433"/>
      <c r="E1189" s="1433"/>
      <c r="K1189" s="1433"/>
      <c r="L1189" s="1334"/>
    </row>
    <row r="1190" spans="1:12" ht="24" customHeight="1">
      <c r="A1190" s="1355"/>
      <c r="B1190" s="1355"/>
      <c r="C1190" s="1433"/>
      <c r="E1190" s="1433"/>
      <c r="K1190" s="1433"/>
      <c r="L1190" s="1334"/>
    </row>
    <row r="1191" spans="1:12" ht="24" customHeight="1">
      <c r="A1191" s="1355"/>
      <c r="B1191" s="1355"/>
      <c r="C1191" s="1433"/>
      <c r="E1191" s="1433"/>
      <c r="K1191" s="1433"/>
      <c r="L1191" s="1334"/>
    </row>
    <row r="1192" spans="1:12" ht="24" customHeight="1">
      <c r="A1192" s="1355"/>
      <c r="B1192" s="1355"/>
      <c r="C1192" s="1433"/>
      <c r="E1192" s="1433"/>
      <c r="K1192" s="1433"/>
      <c r="L1192" s="1334"/>
    </row>
    <row r="1193" spans="1:12" ht="24" customHeight="1">
      <c r="A1193" s="1355"/>
      <c r="B1193" s="1355"/>
      <c r="C1193" s="1433"/>
      <c r="E1193" s="1433"/>
      <c r="K1193" s="1433"/>
      <c r="L1193" s="1334"/>
    </row>
    <row r="1194" spans="1:12" ht="24" customHeight="1">
      <c r="A1194" s="1355"/>
      <c r="B1194" s="1355"/>
      <c r="C1194" s="1433"/>
      <c r="E1194" s="1433"/>
      <c r="K1194" s="1433"/>
      <c r="L1194" s="1334"/>
    </row>
    <row r="1195" spans="1:12" ht="24" customHeight="1">
      <c r="A1195" s="1355"/>
      <c r="B1195" s="1355"/>
      <c r="C1195" s="1433"/>
      <c r="E1195" s="1433"/>
      <c r="K1195" s="1433"/>
      <c r="L1195" s="1334"/>
    </row>
    <row r="1196" spans="1:12" ht="24" customHeight="1">
      <c r="A1196" s="1355"/>
      <c r="B1196" s="1355"/>
      <c r="C1196" s="1433"/>
      <c r="E1196" s="1433"/>
      <c r="K1196" s="1433"/>
      <c r="L1196" s="1334"/>
    </row>
    <row r="1197" spans="1:12" ht="24" customHeight="1">
      <c r="A1197" s="1355"/>
      <c r="B1197" s="1355"/>
      <c r="C1197" s="1433"/>
      <c r="E1197" s="1433"/>
      <c r="K1197" s="1433"/>
      <c r="L1197" s="1334"/>
    </row>
    <row r="1198" spans="1:12" ht="24" customHeight="1">
      <c r="A1198" s="1355"/>
      <c r="B1198" s="1355"/>
      <c r="C1198" s="1433"/>
      <c r="E1198" s="1433"/>
      <c r="K1198" s="1433"/>
      <c r="L1198" s="1334"/>
    </row>
    <row r="1199" spans="1:12" ht="24" customHeight="1">
      <c r="A1199" s="1355"/>
      <c r="B1199" s="1355"/>
      <c r="C1199" s="1433"/>
      <c r="E1199" s="1433"/>
      <c r="K1199" s="1433"/>
      <c r="L1199" s="1334"/>
    </row>
    <row r="1200" spans="1:12" ht="24" customHeight="1">
      <c r="A1200" s="1355"/>
      <c r="B1200" s="1355"/>
      <c r="C1200" s="1433"/>
      <c r="E1200" s="1433"/>
      <c r="K1200" s="1433"/>
      <c r="L1200" s="1334"/>
    </row>
    <row r="1201" spans="1:12" ht="24" customHeight="1">
      <c r="A1201" s="1355"/>
      <c r="B1201" s="1355"/>
      <c r="C1201" s="1433"/>
      <c r="E1201" s="1433"/>
      <c r="K1201" s="1433"/>
      <c r="L1201" s="1334"/>
    </row>
    <row r="1202" spans="1:12" ht="24" customHeight="1">
      <c r="A1202" s="1355"/>
      <c r="B1202" s="1355"/>
      <c r="C1202" s="1433"/>
      <c r="E1202" s="1433"/>
      <c r="K1202" s="1433"/>
      <c r="L1202" s="1334"/>
    </row>
    <row r="1203" spans="1:12" ht="24" customHeight="1">
      <c r="A1203" s="1355"/>
      <c r="B1203" s="1355"/>
      <c r="C1203" s="1433"/>
      <c r="E1203" s="1433"/>
      <c r="K1203" s="1433"/>
      <c r="L1203" s="1334"/>
    </row>
    <row r="1204" spans="1:12" ht="24" customHeight="1">
      <c r="A1204" s="1355"/>
      <c r="B1204" s="1355"/>
      <c r="C1204" s="1433"/>
      <c r="E1204" s="1433"/>
      <c r="K1204" s="1433"/>
      <c r="L1204" s="1334"/>
    </row>
    <row r="1205" spans="1:12" ht="24" customHeight="1">
      <c r="A1205" s="1355"/>
      <c r="B1205" s="1355"/>
      <c r="C1205" s="1433"/>
      <c r="E1205" s="1433"/>
      <c r="K1205" s="1433"/>
      <c r="L1205" s="1334"/>
    </row>
    <row r="1206" spans="1:12" ht="24" customHeight="1">
      <c r="A1206" s="1355"/>
      <c r="B1206" s="1355"/>
      <c r="C1206" s="1433"/>
      <c r="E1206" s="1433"/>
      <c r="K1206" s="1433"/>
      <c r="L1206" s="1334"/>
    </row>
    <row r="1207" spans="1:12" ht="24" customHeight="1">
      <c r="A1207" s="1355"/>
      <c r="B1207" s="1355"/>
      <c r="C1207" s="1433"/>
      <c r="E1207" s="1433"/>
      <c r="K1207" s="1433"/>
      <c r="L1207" s="1334"/>
    </row>
    <row r="1208" spans="1:12" ht="24" customHeight="1">
      <c r="A1208" s="1355"/>
      <c r="B1208" s="1355"/>
      <c r="C1208" s="1433"/>
      <c r="E1208" s="1433"/>
      <c r="K1208" s="1433"/>
      <c r="L1208" s="1334"/>
    </row>
    <row r="1209" spans="1:12" ht="24" customHeight="1">
      <c r="A1209" s="1355"/>
      <c r="B1209" s="1355"/>
      <c r="C1209" s="1433"/>
      <c r="E1209" s="1433"/>
      <c r="K1209" s="1433"/>
      <c r="L1209" s="1334"/>
    </row>
    <row r="1210" spans="1:12" ht="24" customHeight="1">
      <c r="A1210" s="1355"/>
      <c r="B1210" s="1355"/>
      <c r="C1210" s="1433"/>
      <c r="E1210" s="1433"/>
      <c r="K1210" s="1433"/>
      <c r="L1210" s="1334"/>
    </row>
    <row r="1211" spans="1:12" ht="24" customHeight="1">
      <c r="A1211" s="1355"/>
      <c r="B1211" s="1355"/>
      <c r="C1211" s="1433"/>
      <c r="E1211" s="1433"/>
      <c r="K1211" s="1433"/>
      <c r="L1211" s="1334"/>
    </row>
    <row r="1212" spans="1:12" ht="24" customHeight="1">
      <c r="A1212" s="1355"/>
      <c r="B1212" s="1355"/>
      <c r="C1212" s="1433"/>
      <c r="E1212" s="1433"/>
      <c r="K1212" s="1433"/>
      <c r="L1212" s="1334"/>
    </row>
    <row r="1213" spans="1:12" ht="24" customHeight="1">
      <c r="A1213" s="1355"/>
      <c r="B1213" s="1355"/>
      <c r="C1213" s="1433"/>
      <c r="E1213" s="1433"/>
      <c r="K1213" s="1433"/>
      <c r="L1213" s="1334"/>
    </row>
    <row r="1214" spans="1:12" ht="24" customHeight="1">
      <c r="A1214" s="1355"/>
      <c r="B1214" s="1355"/>
      <c r="C1214" s="1433"/>
      <c r="E1214" s="1433"/>
      <c r="K1214" s="1433"/>
      <c r="L1214" s="1334"/>
    </row>
    <row r="1215" spans="1:12" ht="24" customHeight="1">
      <c r="A1215" s="1355"/>
      <c r="B1215" s="1355"/>
      <c r="C1215" s="1433"/>
      <c r="E1215" s="1433"/>
      <c r="K1215" s="1433"/>
      <c r="L1215" s="1334"/>
    </row>
    <row r="1216" spans="1:12" ht="24" customHeight="1">
      <c r="A1216" s="1355"/>
      <c r="B1216" s="1355"/>
      <c r="C1216" s="1433"/>
      <c r="E1216" s="1433"/>
      <c r="K1216" s="1433"/>
      <c r="L1216" s="1334"/>
    </row>
    <row r="1217" spans="1:12" ht="24" customHeight="1">
      <c r="A1217" s="1355"/>
      <c r="B1217" s="1355"/>
      <c r="C1217" s="1433"/>
      <c r="E1217" s="1433"/>
      <c r="K1217" s="1433"/>
      <c r="L1217" s="1334"/>
    </row>
    <row r="1218" spans="1:12" ht="24" customHeight="1">
      <c r="A1218" s="1355"/>
      <c r="B1218" s="1355"/>
      <c r="C1218" s="1433"/>
      <c r="E1218" s="1433"/>
      <c r="K1218" s="1433"/>
      <c r="L1218" s="1334"/>
    </row>
    <row r="1219" spans="1:12" ht="24" customHeight="1">
      <c r="A1219" s="1355"/>
      <c r="B1219" s="1355"/>
      <c r="C1219" s="1433"/>
      <c r="E1219" s="1433"/>
      <c r="K1219" s="1433"/>
      <c r="L1219" s="1334"/>
    </row>
    <row r="1220" spans="1:12" ht="24" customHeight="1">
      <c r="A1220" s="1355"/>
      <c r="B1220" s="1355"/>
      <c r="C1220" s="1433"/>
      <c r="E1220" s="1433"/>
      <c r="K1220" s="1433"/>
      <c r="L1220" s="1334"/>
    </row>
    <row r="1221" spans="1:12" ht="24" customHeight="1">
      <c r="A1221" s="1355"/>
      <c r="B1221" s="1355"/>
      <c r="C1221" s="1433"/>
      <c r="E1221" s="1433"/>
      <c r="K1221" s="1433"/>
      <c r="L1221" s="1334"/>
    </row>
    <row r="1222" spans="1:12" ht="24" customHeight="1">
      <c r="A1222" s="1355"/>
      <c r="B1222" s="1355"/>
      <c r="C1222" s="1433"/>
      <c r="E1222" s="1433"/>
      <c r="K1222" s="1433"/>
      <c r="L1222" s="1334"/>
    </row>
    <row r="1223" spans="1:12" ht="24" customHeight="1">
      <c r="A1223" s="1355"/>
      <c r="B1223" s="1355"/>
      <c r="C1223" s="1433"/>
      <c r="E1223" s="1433"/>
      <c r="K1223" s="1433"/>
      <c r="L1223" s="1334"/>
    </row>
    <row r="1224" spans="1:12" ht="24" customHeight="1">
      <c r="A1224" s="1355"/>
      <c r="B1224" s="1355"/>
      <c r="C1224" s="1433"/>
      <c r="E1224" s="1433"/>
      <c r="K1224" s="1433"/>
      <c r="L1224" s="1334"/>
    </row>
    <row r="1225" spans="1:12" ht="24" customHeight="1">
      <c r="A1225" s="1355"/>
      <c r="B1225" s="1355"/>
      <c r="C1225" s="1433"/>
      <c r="E1225" s="1433"/>
      <c r="K1225" s="1433"/>
      <c r="L1225" s="1334"/>
    </row>
    <row r="1226" spans="1:12" ht="24" customHeight="1">
      <c r="A1226" s="1355"/>
      <c r="B1226" s="1355"/>
      <c r="C1226" s="1433"/>
      <c r="E1226" s="1433"/>
      <c r="K1226" s="1433"/>
      <c r="L1226" s="1334"/>
    </row>
    <row r="1227" spans="1:12" ht="24" customHeight="1">
      <c r="A1227" s="1355"/>
      <c r="B1227" s="1355"/>
      <c r="C1227" s="1433"/>
      <c r="E1227" s="1433"/>
      <c r="K1227" s="1433"/>
      <c r="L1227" s="1334"/>
    </row>
    <row r="1228" spans="1:12" ht="24" customHeight="1">
      <c r="A1228" s="1355"/>
      <c r="B1228" s="1355"/>
      <c r="C1228" s="1433"/>
      <c r="E1228" s="1433"/>
      <c r="K1228" s="1433"/>
      <c r="L1228" s="1334"/>
    </row>
    <row r="1229" spans="1:12" ht="24" customHeight="1">
      <c r="A1229" s="1355"/>
      <c r="B1229" s="1355"/>
      <c r="C1229" s="1433"/>
      <c r="E1229" s="1433"/>
      <c r="K1229" s="1433"/>
      <c r="L1229" s="1334"/>
    </row>
    <row r="1230" spans="1:12" ht="24" customHeight="1">
      <c r="A1230" s="1355"/>
      <c r="B1230" s="1355"/>
      <c r="C1230" s="1433"/>
      <c r="E1230" s="1433"/>
      <c r="K1230" s="1433"/>
      <c r="L1230" s="1334"/>
    </row>
    <row r="1231" spans="1:12" ht="24" customHeight="1">
      <c r="A1231" s="1355"/>
      <c r="B1231" s="1355"/>
      <c r="C1231" s="1433"/>
      <c r="E1231" s="1433"/>
      <c r="K1231" s="1433"/>
      <c r="L1231" s="1334"/>
    </row>
    <row r="1232" spans="1:12" ht="24" customHeight="1">
      <c r="A1232" s="1355"/>
      <c r="B1232" s="1355"/>
      <c r="C1232" s="1433"/>
      <c r="E1232" s="1433"/>
      <c r="K1232" s="1433"/>
      <c r="L1232" s="1334"/>
    </row>
    <row r="1233" spans="1:12" ht="24" customHeight="1">
      <c r="A1233" s="1355"/>
      <c r="B1233" s="1355"/>
      <c r="C1233" s="1433"/>
      <c r="E1233" s="1433"/>
      <c r="K1233" s="1433"/>
      <c r="L1233" s="1334"/>
    </row>
    <row r="1234" spans="1:12" ht="24" customHeight="1">
      <c r="A1234" s="1355"/>
      <c r="B1234" s="1355"/>
      <c r="C1234" s="1433"/>
      <c r="E1234" s="1433"/>
      <c r="K1234" s="1433"/>
      <c r="L1234" s="1334"/>
    </row>
    <row r="1235" spans="1:12" ht="24" customHeight="1">
      <c r="A1235" s="1355"/>
      <c r="B1235" s="1355"/>
      <c r="C1235" s="1433"/>
      <c r="E1235" s="1433"/>
      <c r="K1235" s="1433"/>
      <c r="L1235" s="1334"/>
    </row>
    <row r="1236" spans="1:12" ht="24" customHeight="1">
      <c r="A1236" s="1355"/>
      <c r="B1236" s="1355"/>
      <c r="C1236" s="1433"/>
      <c r="E1236" s="1433"/>
      <c r="K1236" s="1433"/>
      <c r="L1236" s="1334"/>
    </row>
    <row r="1237" spans="1:12" ht="24" customHeight="1">
      <c r="A1237" s="1355"/>
      <c r="B1237" s="1355"/>
      <c r="C1237" s="1433"/>
      <c r="E1237" s="1433"/>
      <c r="K1237" s="1433"/>
      <c r="L1237" s="1334"/>
    </row>
    <row r="1238" spans="1:12" ht="24" customHeight="1">
      <c r="A1238" s="1355"/>
      <c r="B1238" s="1355"/>
      <c r="C1238" s="1433"/>
      <c r="E1238" s="1433"/>
      <c r="K1238" s="1433"/>
      <c r="L1238" s="1334"/>
    </row>
    <row r="1239" spans="1:12" ht="24" customHeight="1">
      <c r="A1239" s="1355"/>
      <c r="B1239" s="1355"/>
      <c r="C1239" s="1433"/>
      <c r="E1239" s="1433"/>
      <c r="K1239" s="1433"/>
      <c r="L1239" s="1334"/>
    </row>
    <row r="1240" spans="1:12" ht="24" customHeight="1">
      <c r="A1240" s="1355"/>
      <c r="B1240" s="1355"/>
      <c r="C1240" s="1433"/>
      <c r="E1240" s="1433"/>
      <c r="K1240" s="1433"/>
      <c r="L1240" s="1334"/>
    </row>
    <row r="1241" spans="1:12" ht="24" customHeight="1">
      <c r="A1241" s="1355"/>
      <c r="B1241" s="1355"/>
      <c r="C1241" s="1433"/>
      <c r="E1241" s="1433"/>
      <c r="K1241" s="1433"/>
      <c r="L1241" s="1334"/>
    </row>
    <row r="1242" spans="1:12" ht="24" customHeight="1">
      <c r="A1242" s="1355"/>
      <c r="B1242" s="1355"/>
      <c r="C1242" s="1433"/>
      <c r="E1242" s="1433"/>
      <c r="K1242" s="1433"/>
      <c r="L1242" s="1334"/>
    </row>
    <row r="1243" spans="1:12" ht="24" customHeight="1">
      <c r="A1243" s="1355"/>
      <c r="B1243" s="1355"/>
      <c r="C1243" s="1433"/>
      <c r="E1243" s="1433"/>
      <c r="K1243" s="1433"/>
      <c r="L1243" s="1334"/>
    </row>
    <row r="1244" spans="1:12" ht="24" customHeight="1">
      <c r="A1244" s="1355"/>
      <c r="B1244" s="1355"/>
      <c r="C1244" s="1433"/>
      <c r="E1244" s="1433"/>
      <c r="K1244" s="1433"/>
      <c r="L1244" s="1334"/>
    </row>
    <row r="1245" spans="1:12" ht="24" customHeight="1">
      <c r="A1245" s="1355"/>
      <c r="B1245" s="1355"/>
      <c r="C1245" s="1433"/>
      <c r="E1245" s="1433"/>
      <c r="K1245" s="1433"/>
      <c r="L1245" s="1334"/>
    </row>
    <row r="1246" spans="1:12" ht="24" customHeight="1">
      <c r="A1246" s="1355"/>
      <c r="B1246" s="1355"/>
      <c r="C1246" s="1433"/>
      <c r="E1246" s="1433"/>
      <c r="K1246" s="1433"/>
      <c r="L1246" s="1334"/>
    </row>
    <row r="1247" spans="1:12" ht="24" customHeight="1">
      <c r="A1247" s="1355"/>
      <c r="B1247" s="1355"/>
      <c r="C1247" s="1433"/>
      <c r="E1247" s="1433"/>
      <c r="K1247" s="1433"/>
      <c r="L1247" s="1334"/>
    </row>
    <row r="1248" spans="1:12" ht="24" customHeight="1">
      <c r="A1248" s="1355"/>
      <c r="B1248" s="1355"/>
      <c r="C1248" s="1433"/>
      <c r="E1248" s="1433"/>
      <c r="K1248" s="1433"/>
      <c r="L1248" s="1334"/>
    </row>
    <row r="1249" spans="1:12" ht="24" customHeight="1">
      <c r="A1249" s="1355"/>
      <c r="B1249" s="1355"/>
      <c r="C1249" s="1433"/>
      <c r="E1249" s="1433"/>
      <c r="K1249" s="1433"/>
      <c r="L1249" s="1334"/>
    </row>
    <row r="1250" spans="1:12" ht="24" customHeight="1">
      <c r="A1250" s="1355"/>
      <c r="B1250" s="1355"/>
      <c r="C1250" s="1433"/>
      <c r="E1250" s="1433"/>
      <c r="K1250" s="1433"/>
      <c r="L1250" s="1334"/>
    </row>
    <row r="1251" spans="1:12" ht="24" customHeight="1">
      <c r="A1251" s="1355"/>
      <c r="B1251" s="1355"/>
      <c r="C1251" s="1433"/>
      <c r="E1251" s="1433"/>
      <c r="K1251" s="1433"/>
      <c r="L1251" s="1334"/>
    </row>
    <row r="1252" spans="1:12" ht="24" customHeight="1">
      <c r="A1252" s="1355"/>
      <c r="B1252" s="1355"/>
      <c r="C1252" s="1433"/>
      <c r="E1252" s="1433"/>
      <c r="K1252" s="1433"/>
      <c r="L1252" s="1334"/>
    </row>
    <row r="1253" spans="1:12" ht="24" customHeight="1">
      <c r="A1253" s="1355"/>
      <c r="B1253" s="1355"/>
      <c r="C1253" s="1433"/>
      <c r="E1253" s="1433"/>
      <c r="K1253" s="1433"/>
      <c r="L1253" s="1334"/>
    </row>
    <row r="1254" spans="1:12" ht="24" customHeight="1">
      <c r="A1254" s="1355"/>
      <c r="B1254" s="1355"/>
      <c r="C1254" s="1433"/>
      <c r="E1254" s="1433"/>
      <c r="K1254" s="1433"/>
      <c r="L1254" s="1334"/>
    </row>
    <row r="1255" spans="1:12" ht="24" customHeight="1">
      <c r="A1255" s="1355"/>
      <c r="B1255" s="1355"/>
      <c r="C1255" s="1433"/>
      <c r="E1255" s="1433"/>
      <c r="K1255" s="1433"/>
      <c r="L1255" s="1334"/>
    </row>
    <row r="1256" spans="1:12" ht="24" customHeight="1">
      <c r="A1256" s="1355"/>
      <c r="B1256" s="1355"/>
      <c r="C1256" s="1433"/>
      <c r="E1256" s="1433"/>
      <c r="K1256" s="1433"/>
      <c r="L1256" s="1334"/>
    </row>
    <row r="1257" spans="1:12" ht="24" customHeight="1">
      <c r="A1257" s="1355"/>
      <c r="B1257" s="1355"/>
      <c r="C1257" s="1433"/>
      <c r="E1257" s="1433"/>
      <c r="K1257" s="1433"/>
      <c r="L1257" s="1334"/>
    </row>
    <row r="1258" spans="1:12" ht="24" customHeight="1">
      <c r="A1258" s="1355"/>
      <c r="B1258" s="1355"/>
      <c r="C1258" s="1433"/>
      <c r="E1258" s="1433"/>
      <c r="K1258" s="1433"/>
      <c r="L1258" s="1334"/>
    </row>
    <row r="1259" spans="1:12" ht="24" customHeight="1">
      <c r="A1259" s="1355"/>
      <c r="B1259" s="1355"/>
      <c r="C1259" s="1433"/>
      <c r="E1259" s="1433"/>
      <c r="K1259" s="1433"/>
      <c r="L1259" s="1334"/>
    </row>
    <row r="1260" spans="1:12" ht="24" customHeight="1">
      <c r="A1260" s="1355"/>
      <c r="B1260" s="1355"/>
      <c r="C1260" s="1433"/>
      <c r="E1260" s="1433"/>
      <c r="K1260" s="1433"/>
      <c r="L1260" s="1334"/>
    </row>
    <row r="1261" spans="1:12" ht="24" customHeight="1">
      <c r="A1261" s="1355"/>
      <c r="B1261" s="1355"/>
      <c r="C1261" s="1433"/>
      <c r="E1261" s="1433"/>
      <c r="K1261" s="1433"/>
      <c r="L1261" s="1334"/>
    </row>
    <row r="1262" spans="1:12" ht="24" customHeight="1">
      <c r="A1262" s="1355"/>
      <c r="B1262" s="1355"/>
      <c r="C1262" s="1433"/>
      <c r="E1262" s="1433"/>
      <c r="K1262" s="1433"/>
      <c r="L1262" s="1334"/>
    </row>
    <row r="1263" spans="1:12" ht="24" customHeight="1">
      <c r="A1263" s="1355"/>
      <c r="B1263" s="1355"/>
      <c r="C1263" s="1433"/>
      <c r="E1263" s="1433"/>
      <c r="K1263" s="1433"/>
      <c r="L1263" s="1334"/>
    </row>
    <row r="1264" spans="1:12" ht="24" customHeight="1">
      <c r="A1264" s="1355"/>
      <c r="B1264" s="1355"/>
      <c r="C1264" s="1433"/>
      <c r="E1264" s="1433"/>
      <c r="K1264" s="1433"/>
      <c r="L1264" s="1334"/>
    </row>
    <row r="1265" spans="1:12" ht="24" customHeight="1">
      <c r="A1265" s="1355"/>
      <c r="B1265" s="1355"/>
      <c r="C1265" s="1433"/>
      <c r="E1265" s="1433"/>
      <c r="K1265" s="1433"/>
      <c r="L1265" s="1334"/>
    </row>
    <row r="1266" spans="1:12" ht="24" customHeight="1">
      <c r="A1266" s="1355"/>
      <c r="B1266" s="1355"/>
      <c r="C1266" s="1433"/>
      <c r="E1266" s="1433"/>
      <c r="K1266" s="1433"/>
      <c r="L1266" s="1334"/>
    </row>
    <row r="1267" spans="1:12" ht="24" customHeight="1">
      <c r="A1267" s="1355"/>
      <c r="B1267" s="1355"/>
      <c r="C1267" s="1433"/>
      <c r="E1267" s="1433"/>
      <c r="K1267" s="1433"/>
      <c r="L1267" s="1334"/>
    </row>
    <row r="1268" spans="1:12" ht="24" customHeight="1">
      <c r="A1268" s="1355"/>
      <c r="B1268" s="1355"/>
      <c r="C1268" s="1433"/>
      <c r="E1268" s="1433"/>
      <c r="K1268" s="1433"/>
      <c r="L1268" s="1334"/>
    </row>
    <row r="1269" spans="1:12" ht="24" customHeight="1">
      <c r="A1269" s="1355"/>
      <c r="B1269" s="1355"/>
      <c r="C1269" s="1433"/>
      <c r="E1269" s="1433"/>
      <c r="K1269" s="1433"/>
      <c r="L1269" s="1334"/>
    </row>
    <row r="1270" spans="1:12" ht="24" customHeight="1">
      <c r="A1270" s="1355"/>
      <c r="B1270" s="1355"/>
      <c r="C1270" s="1433"/>
      <c r="E1270" s="1433"/>
      <c r="K1270" s="1433"/>
      <c r="L1270" s="1334"/>
    </row>
    <row r="1271" spans="1:12" ht="24" customHeight="1">
      <c r="A1271" s="1355"/>
      <c r="B1271" s="1355"/>
      <c r="C1271" s="1433"/>
      <c r="E1271" s="1433"/>
      <c r="K1271" s="1433"/>
      <c r="L1271" s="1334"/>
    </row>
    <row r="1272" spans="1:12" ht="24" customHeight="1">
      <c r="A1272" s="1355"/>
      <c r="B1272" s="1355"/>
      <c r="C1272" s="1433"/>
      <c r="E1272" s="1433"/>
      <c r="K1272" s="1433"/>
      <c r="L1272" s="1334"/>
    </row>
    <row r="1273" spans="1:12" ht="24" customHeight="1">
      <c r="A1273" s="1355"/>
      <c r="B1273" s="1355"/>
      <c r="C1273" s="1433"/>
      <c r="E1273" s="1433"/>
      <c r="K1273" s="1433"/>
      <c r="L1273" s="1334"/>
    </row>
    <row r="1274" spans="1:12" ht="24" customHeight="1">
      <c r="A1274" s="1355"/>
      <c r="B1274" s="1355"/>
      <c r="C1274" s="1433"/>
      <c r="E1274" s="1433"/>
      <c r="K1274" s="1433"/>
      <c r="L1274" s="1334"/>
    </row>
    <row r="1275" spans="1:12" ht="24" customHeight="1">
      <c r="A1275" s="1355"/>
      <c r="B1275" s="1355"/>
      <c r="C1275" s="1433"/>
      <c r="E1275" s="1433"/>
      <c r="K1275" s="1433"/>
      <c r="L1275" s="1334"/>
    </row>
    <row r="1276" spans="1:12" ht="24" customHeight="1">
      <c r="A1276" s="1355"/>
      <c r="B1276" s="1355"/>
      <c r="C1276" s="1433"/>
      <c r="E1276" s="1433"/>
      <c r="K1276" s="1433"/>
      <c r="L1276" s="1334"/>
    </row>
    <row r="1277" spans="1:12" ht="24" customHeight="1">
      <c r="A1277" s="1355"/>
      <c r="B1277" s="1355"/>
      <c r="C1277" s="1433"/>
      <c r="E1277" s="1433"/>
      <c r="K1277" s="1433"/>
      <c r="L1277" s="1334"/>
    </row>
    <row r="1278" spans="1:12" ht="24" customHeight="1">
      <c r="A1278" s="1355"/>
      <c r="B1278" s="1355"/>
      <c r="C1278" s="1433"/>
      <c r="E1278" s="1433"/>
      <c r="K1278" s="1433"/>
      <c r="L1278" s="1334"/>
    </row>
    <row r="1279" spans="1:12" ht="24" customHeight="1">
      <c r="A1279" s="1355"/>
      <c r="B1279" s="1355"/>
      <c r="C1279" s="1433"/>
      <c r="E1279" s="1433"/>
      <c r="K1279" s="1433"/>
      <c r="L1279" s="1334"/>
    </row>
    <row r="1280" spans="1:12" ht="24" customHeight="1">
      <c r="A1280" s="1355"/>
      <c r="B1280" s="1355"/>
      <c r="C1280" s="1433"/>
      <c r="E1280" s="1433"/>
      <c r="K1280" s="1433"/>
      <c r="L1280" s="1334"/>
    </row>
    <row r="1281" spans="1:12" ht="24" customHeight="1">
      <c r="A1281" s="1355"/>
      <c r="B1281" s="1355"/>
      <c r="C1281" s="1433"/>
      <c r="E1281" s="1433"/>
      <c r="K1281" s="1433"/>
      <c r="L1281" s="1334"/>
    </row>
    <row r="1282" spans="1:12" ht="24" customHeight="1">
      <c r="A1282" s="1355"/>
      <c r="B1282" s="1355"/>
      <c r="C1282" s="1433"/>
      <c r="E1282" s="1433"/>
      <c r="K1282" s="1433"/>
      <c r="L1282" s="1334"/>
    </row>
    <row r="1283" spans="1:12" ht="24" customHeight="1">
      <c r="A1283" s="1355"/>
      <c r="B1283" s="1355"/>
      <c r="C1283" s="1433"/>
      <c r="E1283" s="1433"/>
      <c r="K1283" s="1433"/>
      <c r="L1283" s="1334"/>
    </row>
    <row r="1284" spans="1:12" ht="24" customHeight="1">
      <c r="A1284" s="1355"/>
      <c r="B1284" s="1355"/>
      <c r="C1284" s="1433"/>
      <c r="E1284" s="1433"/>
      <c r="K1284" s="1433"/>
      <c r="L1284" s="1334"/>
    </row>
    <row r="1285" spans="1:12" ht="24" customHeight="1">
      <c r="A1285" s="1355"/>
      <c r="B1285" s="1355"/>
      <c r="C1285" s="1433"/>
      <c r="E1285" s="1433"/>
      <c r="K1285" s="1433"/>
      <c r="L1285" s="1334"/>
    </row>
    <row r="1286" spans="1:12" ht="24" customHeight="1">
      <c r="A1286" s="1355"/>
      <c r="B1286" s="1355"/>
      <c r="C1286" s="1433"/>
      <c r="E1286" s="1433"/>
      <c r="K1286" s="1433"/>
      <c r="L1286" s="1334"/>
    </row>
    <row r="1287" spans="1:12" ht="24" customHeight="1">
      <c r="A1287" s="1355"/>
      <c r="B1287" s="1355"/>
      <c r="C1287" s="1433"/>
      <c r="E1287" s="1433"/>
      <c r="K1287" s="1433"/>
      <c r="L1287" s="1334"/>
    </row>
    <row r="1288" spans="1:12" ht="24" customHeight="1">
      <c r="A1288" s="1355"/>
      <c r="B1288" s="1355"/>
      <c r="C1288" s="1433"/>
      <c r="E1288" s="1433"/>
      <c r="K1288" s="1433"/>
      <c r="L1288" s="1334"/>
    </row>
    <row r="1289" spans="1:12" ht="24" customHeight="1">
      <c r="A1289" s="1355"/>
      <c r="B1289" s="1355"/>
      <c r="C1289" s="1433"/>
      <c r="E1289" s="1433"/>
      <c r="K1289" s="1433"/>
      <c r="L1289" s="1334"/>
    </row>
    <row r="1290" spans="1:12" ht="24" customHeight="1">
      <c r="A1290" s="1355"/>
      <c r="B1290" s="1355"/>
      <c r="C1290" s="1433"/>
      <c r="E1290" s="1433"/>
      <c r="K1290" s="1433"/>
      <c r="L1290" s="1334"/>
    </row>
    <row r="1291" spans="1:12" ht="24" customHeight="1">
      <c r="A1291" s="1355"/>
      <c r="B1291" s="1355"/>
      <c r="C1291" s="1433"/>
      <c r="E1291" s="1433"/>
      <c r="K1291" s="1433"/>
      <c r="L1291" s="1334"/>
    </row>
    <row r="1292" spans="1:12" ht="24" customHeight="1">
      <c r="A1292" s="1355"/>
      <c r="B1292" s="1355"/>
      <c r="C1292" s="1433"/>
      <c r="E1292" s="1433"/>
      <c r="K1292" s="1433"/>
      <c r="L1292" s="1334"/>
    </row>
    <row r="1293" spans="1:12" ht="24" customHeight="1">
      <c r="A1293" s="1355"/>
      <c r="B1293" s="1355"/>
      <c r="C1293" s="1433"/>
      <c r="E1293" s="1433"/>
      <c r="K1293" s="1433"/>
      <c r="L1293" s="1334"/>
    </row>
    <row r="1294" spans="1:12" ht="24" customHeight="1">
      <c r="A1294" s="1355"/>
      <c r="B1294" s="1355"/>
      <c r="C1294" s="1433"/>
      <c r="E1294" s="1433"/>
      <c r="K1294" s="1433"/>
      <c r="L1294" s="1334"/>
    </row>
    <row r="1295" spans="1:12" ht="24" customHeight="1">
      <c r="A1295" s="1355"/>
      <c r="B1295" s="1355"/>
      <c r="C1295" s="1433"/>
      <c r="E1295" s="1433"/>
      <c r="K1295" s="1433"/>
      <c r="L1295" s="1334"/>
    </row>
    <row r="1296" spans="1:12" ht="24" customHeight="1">
      <c r="A1296" s="1355"/>
      <c r="B1296" s="1355"/>
      <c r="C1296" s="1433"/>
      <c r="E1296" s="1433"/>
      <c r="K1296" s="1433"/>
      <c r="L1296" s="1334"/>
    </row>
    <row r="1297" spans="1:12" ht="24" customHeight="1">
      <c r="A1297" s="1355"/>
      <c r="B1297" s="1355"/>
      <c r="C1297" s="1433"/>
      <c r="E1297" s="1433"/>
      <c r="K1297" s="1433"/>
      <c r="L1297" s="1334"/>
    </row>
    <row r="1298" spans="1:12" ht="24" customHeight="1">
      <c r="A1298" s="1355"/>
      <c r="B1298" s="1355"/>
      <c r="C1298" s="1433"/>
      <c r="E1298" s="1433"/>
      <c r="K1298" s="1433"/>
      <c r="L1298" s="1334"/>
    </row>
    <row r="1299" spans="1:12" ht="24" customHeight="1">
      <c r="A1299" s="1355"/>
      <c r="B1299" s="1355"/>
      <c r="C1299" s="1433"/>
      <c r="E1299" s="1433"/>
      <c r="K1299" s="1433"/>
      <c r="L1299" s="1334"/>
    </row>
    <row r="1300" spans="1:12" ht="24" customHeight="1">
      <c r="A1300" s="1355"/>
      <c r="B1300" s="1355"/>
      <c r="C1300" s="1433"/>
      <c r="E1300" s="1433"/>
      <c r="K1300" s="1433"/>
      <c r="L1300" s="1334"/>
    </row>
    <row r="1301" spans="1:12" ht="24" customHeight="1">
      <c r="A1301" s="1355"/>
      <c r="B1301" s="1355"/>
      <c r="C1301" s="1433"/>
      <c r="E1301" s="1433"/>
      <c r="K1301" s="1433"/>
      <c r="L1301" s="1334"/>
    </row>
    <row r="1302" spans="1:12" ht="24" customHeight="1">
      <c r="A1302" s="1355"/>
      <c r="B1302" s="1355"/>
      <c r="C1302" s="1433"/>
      <c r="E1302" s="1433"/>
      <c r="K1302" s="1433"/>
      <c r="L1302" s="1334"/>
    </row>
    <row r="1303" spans="1:12" ht="24" customHeight="1">
      <c r="A1303" s="1355"/>
      <c r="B1303" s="1355"/>
      <c r="C1303" s="1433"/>
      <c r="E1303" s="1433"/>
      <c r="K1303" s="1433"/>
      <c r="L1303" s="1334"/>
    </row>
    <row r="1304" spans="1:12" ht="24" customHeight="1">
      <c r="A1304" s="1355"/>
      <c r="B1304" s="1355"/>
      <c r="C1304" s="1433"/>
      <c r="E1304" s="1433"/>
      <c r="K1304" s="1433"/>
      <c r="L1304" s="1334"/>
    </row>
    <row r="1305" spans="1:12" ht="24" customHeight="1">
      <c r="A1305" s="1355"/>
      <c r="B1305" s="1355"/>
      <c r="C1305" s="1433"/>
      <c r="E1305" s="1433"/>
      <c r="K1305" s="1433"/>
      <c r="L1305" s="1334"/>
    </row>
    <row r="1306" spans="1:12" ht="24" customHeight="1">
      <c r="A1306" s="1355"/>
      <c r="B1306" s="1355"/>
      <c r="C1306" s="1433"/>
      <c r="E1306" s="1433"/>
      <c r="K1306" s="1433"/>
      <c r="L1306" s="1334"/>
    </row>
    <row r="1307" spans="1:12" ht="24" customHeight="1">
      <c r="A1307" s="1355"/>
      <c r="B1307" s="1355"/>
      <c r="C1307" s="1433"/>
      <c r="E1307" s="1433"/>
      <c r="K1307" s="1433"/>
      <c r="L1307" s="1334"/>
    </row>
    <row r="1308" spans="1:12" ht="24" customHeight="1">
      <c r="A1308" s="1355"/>
      <c r="B1308" s="1355"/>
      <c r="C1308" s="1433"/>
      <c r="E1308" s="1433"/>
      <c r="K1308" s="1433"/>
      <c r="L1308" s="1334"/>
    </row>
    <row r="1309" spans="1:12" ht="24" customHeight="1">
      <c r="A1309" s="1355"/>
      <c r="B1309" s="1355"/>
      <c r="C1309" s="1433"/>
      <c r="E1309" s="1433"/>
      <c r="K1309" s="1433"/>
      <c r="L1309" s="1334"/>
    </row>
    <row r="1310" spans="1:12" ht="24" customHeight="1">
      <c r="A1310" s="1355"/>
      <c r="B1310" s="1355"/>
      <c r="C1310" s="1433"/>
      <c r="E1310" s="1433"/>
      <c r="K1310" s="1433"/>
      <c r="L1310" s="1334"/>
    </row>
    <row r="1311" spans="1:12" ht="24" customHeight="1">
      <c r="A1311" s="1355"/>
      <c r="B1311" s="1355"/>
      <c r="C1311" s="1433"/>
      <c r="E1311" s="1433"/>
      <c r="K1311" s="1433"/>
      <c r="L1311" s="1334"/>
    </row>
    <row r="1312" spans="1:12" ht="24" customHeight="1">
      <c r="A1312" s="1355"/>
      <c r="B1312" s="1355"/>
      <c r="C1312" s="1433"/>
      <c r="E1312" s="1433"/>
      <c r="K1312" s="1433"/>
      <c r="L1312" s="1334"/>
    </row>
    <row r="1313" spans="1:12" ht="24" customHeight="1">
      <c r="A1313" s="1355"/>
      <c r="B1313" s="1355"/>
      <c r="C1313" s="1433"/>
      <c r="E1313" s="1433"/>
      <c r="K1313" s="1433"/>
      <c r="L1313" s="1334"/>
    </row>
    <row r="1314" spans="1:12" ht="24" customHeight="1">
      <c r="A1314" s="1355"/>
      <c r="B1314" s="1355"/>
      <c r="C1314" s="1433"/>
      <c r="E1314" s="1433"/>
      <c r="K1314" s="1433"/>
      <c r="L1314" s="1334"/>
    </row>
    <row r="1315" spans="1:12" ht="24" customHeight="1">
      <c r="A1315" s="1355"/>
      <c r="B1315" s="1355"/>
      <c r="C1315" s="1433"/>
      <c r="E1315" s="1433"/>
      <c r="K1315" s="1433"/>
      <c r="L1315" s="1334"/>
    </row>
    <row r="1316" spans="1:12" ht="24" customHeight="1">
      <c r="A1316" s="1355"/>
      <c r="B1316" s="1355"/>
      <c r="C1316" s="1433"/>
      <c r="E1316" s="1433"/>
      <c r="K1316" s="1433"/>
      <c r="L1316" s="1334"/>
    </row>
    <row r="1317" spans="1:12" ht="24" customHeight="1">
      <c r="A1317" s="1355"/>
      <c r="B1317" s="1355"/>
      <c r="C1317" s="1433"/>
      <c r="E1317" s="1433"/>
      <c r="K1317" s="1433"/>
      <c r="L1317" s="1334"/>
    </row>
    <row r="1318" spans="1:12" ht="24" customHeight="1">
      <c r="A1318" s="1355"/>
      <c r="B1318" s="1355"/>
      <c r="C1318" s="1433"/>
      <c r="E1318" s="1433"/>
      <c r="K1318" s="1433"/>
      <c r="L1318" s="1334"/>
    </row>
    <row r="1319" spans="1:12" ht="24" customHeight="1">
      <c r="A1319" s="1355"/>
      <c r="B1319" s="1355"/>
      <c r="C1319" s="1433"/>
      <c r="E1319" s="1433"/>
      <c r="K1319" s="1433"/>
      <c r="L1319" s="1334"/>
    </row>
    <row r="1320" spans="1:12" ht="24" customHeight="1">
      <c r="A1320" s="1355"/>
      <c r="B1320" s="1355"/>
      <c r="C1320" s="1433"/>
      <c r="E1320" s="1433"/>
      <c r="K1320" s="1433"/>
      <c r="L1320" s="1334"/>
    </row>
    <row r="1321" spans="1:12" ht="24" customHeight="1">
      <c r="A1321" s="1355"/>
      <c r="B1321" s="1355"/>
      <c r="C1321" s="1433"/>
      <c r="E1321" s="1433"/>
      <c r="K1321" s="1433"/>
      <c r="L1321" s="1334"/>
    </row>
    <row r="1322" spans="1:12" ht="24" customHeight="1">
      <c r="A1322" s="1355"/>
      <c r="B1322" s="1355"/>
      <c r="C1322" s="1433"/>
      <c r="E1322" s="1433"/>
      <c r="K1322" s="1433"/>
      <c r="L1322" s="1334"/>
    </row>
    <row r="1323" spans="1:12" ht="24" customHeight="1">
      <c r="A1323" s="1355"/>
      <c r="B1323" s="1355"/>
      <c r="C1323" s="1433"/>
      <c r="E1323" s="1433"/>
      <c r="K1323" s="1433"/>
      <c r="L1323" s="1334"/>
    </row>
    <row r="1324" spans="1:12" ht="24" customHeight="1">
      <c r="A1324" s="1355"/>
      <c r="B1324" s="1355"/>
      <c r="C1324" s="1433"/>
      <c r="E1324" s="1433"/>
      <c r="K1324" s="1433"/>
      <c r="L1324" s="1334"/>
    </row>
    <row r="1325" spans="1:12" ht="24" customHeight="1">
      <c r="A1325" s="1355"/>
      <c r="B1325" s="1355"/>
      <c r="C1325" s="1433"/>
      <c r="E1325" s="1433"/>
      <c r="K1325" s="1433"/>
      <c r="L1325" s="1334"/>
    </row>
    <row r="1326" spans="1:12" ht="24" customHeight="1">
      <c r="A1326" s="1355"/>
      <c r="B1326" s="1355"/>
      <c r="C1326" s="1433"/>
      <c r="E1326" s="1433"/>
      <c r="K1326" s="1433"/>
      <c r="L1326" s="1334"/>
    </row>
    <row r="1327" spans="1:12" ht="24" customHeight="1">
      <c r="A1327" s="1355"/>
      <c r="B1327" s="1355"/>
      <c r="C1327" s="1433"/>
      <c r="E1327" s="1433"/>
      <c r="K1327" s="1433"/>
      <c r="L1327" s="1334"/>
    </row>
    <row r="1328" spans="1:12" ht="24" customHeight="1">
      <c r="A1328" s="1355"/>
      <c r="B1328" s="1355"/>
      <c r="C1328" s="1433"/>
      <c r="E1328" s="1433"/>
      <c r="K1328" s="1433"/>
      <c r="L1328" s="1334"/>
    </row>
    <row r="1329" spans="1:12" ht="24" customHeight="1">
      <c r="A1329" s="1355"/>
      <c r="B1329" s="1355"/>
      <c r="C1329" s="1433"/>
      <c r="E1329" s="1433"/>
      <c r="K1329" s="1433"/>
      <c r="L1329" s="1334"/>
    </row>
    <row r="1330" spans="1:12" ht="24" customHeight="1">
      <c r="A1330" s="1355"/>
      <c r="B1330" s="1355"/>
      <c r="C1330" s="1433"/>
      <c r="E1330" s="1433"/>
      <c r="K1330" s="1433"/>
      <c r="L1330" s="1334"/>
    </row>
    <row r="1331" spans="1:12" ht="24" customHeight="1">
      <c r="A1331" s="1355"/>
      <c r="B1331" s="1355"/>
      <c r="C1331" s="1433"/>
      <c r="E1331" s="1433"/>
      <c r="K1331" s="1433"/>
      <c r="L1331" s="1334"/>
    </row>
    <row r="1332" spans="1:12" ht="24" customHeight="1">
      <c r="A1332" s="1355"/>
      <c r="B1332" s="1355"/>
      <c r="C1332" s="1433"/>
      <c r="E1332" s="1433"/>
      <c r="K1332" s="1433"/>
      <c r="L1332" s="1334"/>
    </row>
    <row r="1333" spans="1:12" ht="24" customHeight="1">
      <c r="A1333" s="1355"/>
      <c r="B1333" s="1355"/>
      <c r="C1333" s="1433"/>
      <c r="E1333" s="1433"/>
      <c r="K1333" s="1433"/>
      <c r="L1333" s="1334"/>
    </row>
    <row r="1334" spans="1:12" ht="24" customHeight="1">
      <c r="A1334" s="1355"/>
      <c r="B1334" s="1355"/>
      <c r="C1334" s="1433"/>
      <c r="E1334" s="1433"/>
      <c r="K1334" s="1433"/>
      <c r="L1334" s="1334"/>
    </row>
    <row r="1335" spans="1:12" ht="24" customHeight="1">
      <c r="A1335" s="1355"/>
      <c r="B1335" s="1355"/>
      <c r="C1335" s="1433"/>
      <c r="E1335" s="1433"/>
      <c r="K1335" s="1433"/>
      <c r="L1335" s="1334"/>
    </row>
    <row r="1336" spans="1:12" ht="24" customHeight="1">
      <c r="A1336" s="1355"/>
      <c r="B1336" s="1355"/>
      <c r="C1336" s="1433"/>
      <c r="E1336" s="1433"/>
      <c r="K1336" s="1433"/>
      <c r="L1336" s="1334"/>
    </row>
    <row r="1337" spans="1:12" ht="24" customHeight="1">
      <c r="A1337" s="1355"/>
      <c r="B1337" s="1355"/>
      <c r="C1337" s="1433"/>
      <c r="E1337" s="1433"/>
      <c r="K1337" s="1433"/>
      <c r="L1337" s="1334"/>
    </row>
    <row r="1338" spans="1:12" ht="24" customHeight="1">
      <c r="A1338" s="1355"/>
      <c r="B1338" s="1355"/>
      <c r="C1338" s="1433"/>
      <c r="E1338" s="1433"/>
      <c r="K1338" s="1433"/>
      <c r="L1338" s="1334"/>
    </row>
    <row r="1339" spans="1:12" ht="24" customHeight="1">
      <c r="A1339" s="1355"/>
      <c r="B1339" s="1355"/>
      <c r="C1339" s="1433"/>
      <c r="E1339" s="1433"/>
      <c r="K1339" s="1433"/>
      <c r="L1339" s="1334"/>
    </row>
    <row r="1340" spans="1:12" ht="24" customHeight="1">
      <c r="A1340" s="1355"/>
      <c r="B1340" s="1355"/>
      <c r="C1340" s="1433"/>
      <c r="E1340" s="1433"/>
      <c r="K1340" s="1433"/>
      <c r="L1340" s="1334"/>
    </row>
    <row r="1341" spans="1:12" ht="24" customHeight="1">
      <c r="A1341" s="1355"/>
      <c r="B1341" s="1355"/>
      <c r="C1341" s="1433"/>
      <c r="E1341" s="1433"/>
      <c r="K1341" s="1433"/>
      <c r="L1341" s="1334"/>
    </row>
    <row r="1342" spans="1:12" ht="24" customHeight="1">
      <c r="A1342" s="1355"/>
      <c r="B1342" s="1355"/>
      <c r="C1342" s="1433"/>
      <c r="E1342" s="1433"/>
      <c r="K1342" s="1433"/>
      <c r="L1342" s="1334"/>
    </row>
    <row r="1343" spans="1:12" ht="24" customHeight="1">
      <c r="A1343" s="1355"/>
      <c r="B1343" s="1355"/>
      <c r="C1343" s="1433"/>
      <c r="E1343" s="1433"/>
      <c r="K1343" s="1433"/>
      <c r="L1343" s="1334"/>
    </row>
    <row r="1344" spans="1:12" ht="24" customHeight="1">
      <c r="A1344" s="1355"/>
      <c r="B1344" s="1355"/>
      <c r="C1344" s="1433"/>
      <c r="E1344" s="1433"/>
      <c r="K1344" s="1433"/>
      <c r="L1344" s="1334"/>
    </row>
    <row r="1345" spans="1:12" ht="24" customHeight="1">
      <c r="A1345" s="1355"/>
      <c r="B1345" s="1355"/>
      <c r="C1345" s="1433"/>
      <c r="E1345" s="1433"/>
      <c r="K1345" s="1433"/>
      <c r="L1345" s="1334"/>
    </row>
    <row r="1346" spans="1:12" ht="24" customHeight="1">
      <c r="A1346" s="1355"/>
      <c r="B1346" s="1355"/>
      <c r="C1346" s="1433"/>
      <c r="E1346" s="1433"/>
      <c r="K1346" s="1433"/>
      <c r="L1346" s="1334"/>
    </row>
    <row r="1347" spans="1:12" ht="24" customHeight="1">
      <c r="A1347" s="1355"/>
      <c r="B1347" s="1355"/>
      <c r="C1347" s="1433"/>
      <c r="E1347" s="1433"/>
      <c r="K1347" s="1433"/>
      <c r="L1347" s="1334"/>
    </row>
    <row r="1348" spans="1:12" ht="24" customHeight="1">
      <c r="A1348" s="1355"/>
      <c r="B1348" s="1355"/>
      <c r="C1348" s="1433"/>
      <c r="E1348" s="1433"/>
      <c r="K1348" s="1433"/>
      <c r="L1348" s="1334"/>
    </row>
    <row r="1349" spans="1:12" ht="24" customHeight="1">
      <c r="A1349" s="1355"/>
      <c r="B1349" s="1355"/>
      <c r="C1349" s="1433"/>
      <c r="E1349" s="1433"/>
      <c r="K1349" s="1433"/>
      <c r="L1349" s="1334"/>
    </row>
    <row r="1350" spans="1:12" ht="24" customHeight="1">
      <c r="A1350" s="1355"/>
      <c r="B1350" s="1355"/>
      <c r="C1350" s="1433"/>
      <c r="E1350" s="1433"/>
      <c r="K1350" s="1433"/>
      <c r="L1350" s="1334"/>
    </row>
    <row r="1351" spans="1:12" ht="24" customHeight="1">
      <c r="A1351" s="1355"/>
      <c r="B1351" s="1355"/>
      <c r="C1351" s="1433"/>
      <c r="E1351" s="1433"/>
      <c r="K1351" s="1433"/>
      <c r="L1351" s="1334"/>
    </row>
    <row r="1352" spans="1:12" ht="24" customHeight="1">
      <c r="A1352" s="1355"/>
      <c r="B1352" s="1355"/>
      <c r="C1352" s="1433"/>
      <c r="E1352" s="1433"/>
      <c r="K1352" s="1433"/>
      <c r="L1352" s="1334"/>
    </row>
    <row r="1353" spans="1:12" ht="24" customHeight="1">
      <c r="A1353" s="1355"/>
      <c r="B1353" s="1355"/>
      <c r="C1353" s="1433"/>
      <c r="E1353" s="1433"/>
      <c r="K1353" s="1433"/>
      <c r="L1353" s="1334"/>
    </row>
    <row r="1354" spans="1:12" ht="24" customHeight="1">
      <c r="A1354" s="1355"/>
      <c r="B1354" s="1355"/>
      <c r="C1354" s="1433"/>
      <c r="E1354" s="1433"/>
      <c r="K1354" s="1433"/>
      <c r="L1354" s="1334"/>
    </row>
    <row r="1355" spans="1:12" ht="24" customHeight="1">
      <c r="A1355" s="1355"/>
      <c r="B1355" s="1355"/>
      <c r="C1355" s="1433"/>
      <c r="E1355" s="1433"/>
      <c r="K1355" s="1433"/>
      <c r="L1355" s="1334"/>
    </row>
    <row r="1356" spans="1:12" ht="24" customHeight="1">
      <c r="A1356" s="1355"/>
      <c r="B1356" s="1355"/>
      <c r="C1356" s="1433"/>
      <c r="E1356" s="1433"/>
      <c r="K1356" s="1433"/>
      <c r="L1356" s="1334"/>
    </row>
    <row r="1357" spans="1:12" ht="24" customHeight="1">
      <c r="A1357" s="1355"/>
      <c r="B1357" s="1355"/>
      <c r="C1357" s="1433"/>
      <c r="E1357" s="1433"/>
      <c r="K1357" s="1433"/>
      <c r="L1357" s="1334"/>
    </row>
    <row r="1358" spans="1:12" ht="24" customHeight="1">
      <c r="A1358" s="1355"/>
      <c r="B1358" s="1355"/>
      <c r="C1358" s="1433"/>
      <c r="E1358" s="1433"/>
      <c r="K1358" s="1433"/>
      <c r="L1358" s="1334"/>
    </row>
    <row r="1359" spans="1:12" ht="24" customHeight="1">
      <c r="A1359" s="1355"/>
      <c r="B1359" s="1355"/>
      <c r="C1359" s="1433"/>
      <c r="E1359" s="1433"/>
      <c r="K1359" s="1433"/>
      <c r="L1359" s="1334"/>
    </row>
    <row r="1360" spans="1:12" ht="24" customHeight="1">
      <c r="A1360" s="1355"/>
      <c r="B1360" s="1355"/>
      <c r="C1360" s="1433"/>
      <c r="E1360" s="1433"/>
      <c r="K1360" s="1433"/>
      <c r="L1360" s="1334"/>
    </row>
    <row r="1361" spans="1:12" ht="24" customHeight="1">
      <c r="A1361" s="1355"/>
      <c r="B1361" s="1355"/>
      <c r="C1361" s="1433"/>
      <c r="E1361" s="1433"/>
      <c r="K1361" s="1433"/>
      <c r="L1361" s="1334"/>
    </row>
    <row r="1362" spans="1:12" ht="24" customHeight="1">
      <c r="A1362" s="1355"/>
      <c r="B1362" s="1355"/>
      <c r="C1362" s="1433"/>
      <c r="E1362" s="1433"/>
      <c r="K1362" s="1433"/>
      <c r="L1362" s="1334"/>
    </row>
    <row r="1363" spans="1:12" ht="24" customHeight="1">
      <c r="A1363" s="1355"/>
      <c r="B1363" s="1355"/>
      <c r="C1363" s="1433"/>
      <c r="E1363" s="1433"/>
      <c r="K1363" s="1433"/>
      <c r="L1363" s="1334"/>
    </row>
    <row r="1364" spans="1:12" ht="24" customHeight="1">
      <c r="A1364" s="1355"/>
      <c r="B1364" s="1355"/>
      <c r="C1364" s="1433"/>
      <c r="E1364" s="1433"/>
      <c r="K1364" s="1433"/>
      <c r="L1364" s="1334"/>
    </row>
    <row r="1365" spans="1:12" ht="24" customHeight="1">
      <c r="A1365" s="1355"/>
      <c r="B1365" s="1355"/>
      <c r="C1365" s="1433"/>
      <c r="E1365" s="1433"/>
      <c r="K1365" s="1433"/>
      <c r="L1365" s="1334"/>
    </row>
    <row r="1366" spans="1:12" ht="24" customHeight="1">
      <c r="A1366" s="1355"/>
      <c r="B1366" s="1355"/>
      <c r="C1366" s="1433"/>
      <c r="E1366" s="1433"/>
      <c r="K1366" s="1433"/>
      <c r="L1366" s="1334"/>
    </row>
    <row r="1367" spans="1:12" ht="24" customHeight="1">
      <c r="A1367" s="1355"/>
      <c r="B1367" s="1355"/>
      <c r="C1367" s="1433"/>
      <c r="E1367" s="1433"/>
      <c r="K1367" s="1433"/>
      <c r="L1367" s="1334"/>
    </row>
    <row r="1368" spans="1:12" ht="24" customHeight="1">
      <c r="A1368" s="1355"/>
      <c r="B1368" s="1355"/>
      <c r="C1368" s="1433"/>
      <c r="E1368" s="1433"/>
      <c r="K1368" s="1433"/>
      <c r="L1368" s="1334"/>
    </row>
    <row r="1369" spans="1:12" ht="24" customHeight="1">
      <c r="A1369" s="1355"/>
      <c r="B1369" s="1355"/>
      <c r="C1369" s="1433"/>
      <c r="E1369" s="1433"/>
      <c r="K1369" s="1433"/>
      <c r="L1369" s="1334"/>
    </row>
    <row r="1370" spans="1:12" ht="24" customHeight="1">
      <c r="A1370" s="1355"/>
      <c r="B1370" s="1355"/>
      <c r="C1370" s="1433"/>
      <c r="E1370" s="1433"/>
      <c r="K1370" s="1433"/>
      <c r="L1370" s="1334"/>
    </row>
    <row r="1371" spans="1:12" ht="24" customHeight="1">
      <c r="A1371" s="1355"/>
      <c r="B1371" s="1355"/>
      <c r="C1371" s="1433"/>
      <c r="E1371" s="1433"/>
      <c r="K1371" s="1433"/>
      <c r="L1371" s="1334"/>
    </row>
    <row r="1372" spans="1:12" ht="24" customHeight="1">
      <c r="A1372" s="1355"/>
      <c r="B1372" s="1355"/>
      <c r="C1372" s="1433"/>
      <c r="E1372" s="1433"/>
      <c r="K1372" s="1433"/>
      <c r="L1372" s="1334"/>
    </row>
    <row r="1373" spans="1:12" ht="24" customHeight="1">
      <c r="A1373" s="1355"/>
      <c r="B1373" s="1355"/>
      <c r="C1373" s="1433"/>
      <c r="E1373" s="1433"/>
      <c r="K1373" s="1433"/>
      <c r="L1373" s="1334"/>
    </row>
    <row r="1374" spans="1:12" ht="24" customHeight="1">
      <c r="A1374" s="1355"/>
      <c r="B1374" s="1355"/>
      <c r="C1374" s="1433"/>
      <c r="E1374" s="1433"/>
      <c r="K1374" s="1433"/>
      <c r="L1374" s="1334"/>
    </row>
    <row r="1375" spans="1:12" ht="24" customHeight="1">
      <c r="A1375" s="1355"/>
      <c r="B1375" s="1355"/>
      <c r="C1375" s="1433"/>
      <c r="E1375" s="1433"/>
      <c r="K1375" s="1433"/>
      <c r="L1375" s="1334"/>
    </row>
    <row r="1376" spans="1:12" ht="24" customHeight="1">
      <c r="A1376" s="1355"/>
      <c r="B1376" s="1355"/>
      <c r="C1376" s="1433"/>
      <c r="E1376" s="1433"/>
      <c r="K1376" s="1433"/>
      <c r="L1376" s="1334"/>
    </row>
    <row r="1377" spans="1:12" ht="24" customHeight="1">
      <c r="A1377" s="1355"/>
      <c r="B1377" s="1355"/>
      <c r="C1377" s="1433"/>
      <c r="E1377" s="1433"/>
      <c r="K1377" s="1433"/>
      <c r="L1377" s="1334"/>
    </row>
    <row r="1378" spans="1:12" ht="24" customHeight="1">
      <c r="A1378" s="1355"/>
      <c r="B1378" s="1355"/>
      <c r="C1378" s="1433"/>
      <c r="E1378" s="1433"/>
      <c r="K1378" s="1433"/>
      <c r="L1378" s="1334"/>
    </row>
    <row r="1379" spans="1:12" ht="24" customHeight="1">
      <c r="A1379" s="1355"/>
      <c r="B1379" s="1355"/>
      <c r="C1379" s="1433"/>
      <c r="E1379" s="1433"/>
      <c r="K1379" s="1433"/>
      <c r="L1379" s="1334"/>
    </row>
    <row r="1380" spans="1:12" ht="24" customHeight="1">
      <c r="A1380" s="1355"/>
      <c r="B1380" s="1355"/>
      <c r="C1380" s="1433"/>
      <c r="E1380" s="1433"/>
      <c r="K1380" s="1433"/>
      <c r="L1380" s="1334"/>
    </row>
    <row r="1381" spans="1:12" ht="24" customHeight="1">
      <c r="A1381" s="1355"/>
      <c r="B1381" s="1355"/>
      <c r="C1381" s="1433"/>
      <c r="E1381" s="1433"/>
      <c r="K1381" s="1433"/>
      <c r="L1381" s="1334"/>
    </row>
    <row r="1382" spans="1:12" ht="24" customHeight="1">
      <c r="A1382" s="1355"/>
      <c r="B1382" s="1355"/>
      <c r="C1382" s="1433"/>
      <c r="E1382" s="1433"/>
      <c r="K1382" s="1433"/>
      <c r="L1382" s="1334"/>
    </row>
    <row r="1383" spans="1:12" ht="24" customHeight="1">
      <c r="A1383" s="1355"/>
      <c r="B1383" s="1355"/>
      <c r="C1383" s="1433"/>
      <c r="E1383" s="1433"/>
      <c r="K1383" s="1433"/>
      <c r="L1383" s="1334"/>
    </row>
    <row r="1384" spans="1:12" ht="24" customHeight="1">
      <c r="A1384" s="1355"/>
      <c r="B1384" s="1355"/>
      <c r="C1384" s="1433"/>
      <c r="E1384" s="1433"/>
      <c r="K1384" s="1433"/>
      <c r="L1384" s="1334"/>
    </row>
    <row r="1385" spans="1:12" ht="24" customHeight="1">
      <c r="A1385" s="1355"/>
      <c r="B1385" s="1355"/>
      <c r="C1385" s="1433"/>
      <c r="E1385" s="1433"/>
      <c r="K1385" s="1433"/>
      <c r="L1385" s="1334"/>
    </row>
    <row r="1386" spans="1:12" ht="24" customHeight="1">
      <c r="A1386" s="1355"/>
      <c r="B1386" s="1355"/>
      <c r="C1386" s="1433"/>
      <c r="E1386" s="1433"/>
      <c r="K1386" s="1433"/>
      <c r="L1386" s="1334"/>
    </row>
    <row r="1387" spans="1:12" ht="24" customHeight="1">
      <c r="A1387" s="1355"/>
      <c r="B1387" s="1355"/>
      <c r="C1387" s="1433"/>
      <c r="E1387" s="1433"/>
      <c r="K1387" s="1433"/>
      <c r="L1387" s="1334"/>
    </row>
    <row r="1388" spans="1:12" ht="24" customHeight="1">
      <c r="A1388" s="1355"/>
      <c r="B1388" s="1355"/>
      <c r="C1388" s="1433"/>
      <c r="E1388" s="1433"/>
      <c r="K1388" s="1433"/>
      <c r="L1388" s="1334"/>
    </row>
    <row r="1389" spans="1:12" ht="24" customHeight="1">
      <c r="A1389" s="1355"/>
      <c r="B1389" s="1355"/>
      <c r="C1389" s="1433"/>
      <c r="E1389" s="1433"/>
      <c r="K1389" s="1433"/>
      <c r="L1389" s="1334"/>
    </row>
    <row r="1390" spans="1:12" ht="24" customHeight="1">
      <c r="A1390" s="1355"/>
      <c r="B1390" s="1355"/>
      <c r="C1390" s="1433"/>
      <c r="E1390" s="1433"/>
      <c r="K1390" s="1433"/>
      <c r="L1390" s="1334"/>
    </row>
    <row r="1391" spans="1:12" ht="24" customHeight="1">
      <c r="A1391" s="1355"/>
      <c r="B1391" s="1355"/>
      <c r="C1391" s="1433"/>
      <c r="E1391" s="1433"/>
      <c r="K1391" s="1433"/>
      <c r="L1391" s="1334"/>
    </row>
    <row r="1392" spans="1:12" ht="24" customHeight="1">
      <c r="A1392" s="1355"/>
      <c r="B1392" s="1355"/>
      <c r="C1392" s="1433"/>
      <c r="E1392" s="1433"/>
      <c r="K1392" s="1433"/>
      <c r="L1392" s="1334"/>
    </row>
    <row r="1393" spans="1:12" ht="24" customHeight="1">
      <c r="A1393" s="1355"/>
      <c r="B1393" s="1355"/>
      <c r="C1393" s="1433"/>
      <c r="E1393" s="1433"/>
      <c r="K1393" s="1433"/>
      <c r="L1393" s="1334"/>
    </row>
    <row r="1394" spans="1:12" ht="24" customHeight="1">
      <c r="A1394" s="1355"/>
      <c r="B1394" s="1355"/>
      <c r="C1394" s="1433"/>
      <c r="E1394" s="1433"/>
      <c r="K1394" s="1433"/>
      <c r="L1394" s="1334"/>
    </row>
    <row r="1395" spans="1:12" ht="24" customHeight="1">
      <c r="A1395" s="1355"/>
      <c r="B1395" s="1355"/>
      <c r="C1395" s="1433"/>
      <c r="E1395" s="1433"/>
      <c r="K1395" s="1433"/>
      <c r="L1395" s="1334"/>
    </row>
    <row r="1396" spans="1:12" ht="24" customHeight="1">
      <c r="A1396" s="1355"/>
      <c r="B1396" s="1355"/>
      <c r="C1396" s="1433"/>
      <c r="E1396" s="1433"/>
      <c r="K1396" s="1433"/>
      <c r="L1396" s="1334"/>
    </row>
    <row r="1397" spans="1:12" ht="24" customHeight="1">
      <c r="A1397" s="1355"/>
      <c r="B1397" s="1355"/>
      <c r="C1397" s="1433"/>
      <c r="E1397" s="1433"/>
      <c r="K1397" s="1433"/>
      <c r="L1397" s="1334"/>
    </row>
    <row r="1398" spans="1:12" ht="24" customHeight="1">
      <c r="A1398" s="1355"/>
      <c r="B1398" s="1355"/>
      <c r="C1398" s="1433"/>
      <c r="E1398" s="1433"/>
      <c r="K1398" s="1433"/>
      <c r="L1398" s="1334"/>
    </row>
    <row r="1399" spans="1:12" ht="24" customHeight="1">
      <c r="A1399" s="1355"/>
      <c r="B1399" s="1355"/>
      <c r="C1399" s="1433"/>
      <c r="E1399" s="1433"/>
      <c r="K1399" s="1433"/>
      <c r="L1399" s="1334"/>
    </row>
    <row r="1400" spans="1:12" ht="24" customHeight="1">
      <c r="A1400" s="1355"/>
      <c r="B1400" s="1355"/>
      <c r="C1400" s="1433"/>
      <c r="E1400" s="1433"/>
      <c r="K1400" s="1433"/>
      <c r="L1400" s="1334"/>
    </row>
    <row r="1401" spans="1:12" ht="24" customHeight="1">
      <c r="A1401" s="1355"/>
      <c r="B1401" s="1355"/>
      <c r="C1401" s="1433"/>
      <c r="E1401" s="1433"/>
      <c r="K1401" s="1433"/>
      <c r="L1401" s="1334"/>
    </row>
    <row r="1402" spans="1:12" ht="24" customHeight="1">
      <c r="A1402" s="1355"/>
      <c r="B1402" s="1355"/>
      <c r="C1402" s="1433"/>
      <c r="E1402" s="1433"/>
      <c r="K1402" s="1433"/>
      <c r="L1402" s="1334"/>
    </row>
    <row r="1403" spans="1:12" ht="24" customHeight="1">
      <c r="A1403" s="1355"/>
      <c r="B1403" s="1355"/>
      <c r="C1403" s="1433"/>
      <c r="E1403" s="1433"/>
      <c r="K1403" s="1433"/>
      <c r="L1403" s="1334"/>
    </row>
    <row r="1404" spans="1:12" ht="24" customHeight="1">
      <c r="A1404" s="1355"/>
      <c r="B1404" s="1355"/>
      <c r="C1404" s="1433"/>
      <c r="E1404" s="1433"/>
      <c r="K1404" s="1433"/>
      <c r="L1404" s="1334"/>
    </row>
    <row r="1405" spans="1:12" ht="24" customHeight="1">
      <c r="A1405" s="1355"/>
      <c r="B1405" s="1355"/>
      <c r="C1405" s="1433"/>
      <c r="E1405" s="1433"/>
      <c r="K1405" s="1433"/>
      <c r="L1405" s="1334"/>
    </row>
    <row r="1406" spans="1:12" ht="24" customHeight="1">
      <c r="A1406" s="1355"/>
      <c r="B1406" s="1355"/>
      <c r="C1406" s="1433"/>
      <c r="E1406" s="1433"/>
      <c r="K1406" s="1433"/>
      <c r="L1406" s="1334"/>
    </row>
    <row r="1407" spans="1:12" ht="24" customHeight="1">
      <c r="A1407" s="1355"/>
      <c r="B1407" s="1355"/>
      <c r="C1407" s="1433"/>
      <c r="E1407" s="1433"/>
      <c r="K1407" s="1433"/>
      <c r="L1407" s="1334"/>
    </row>
    <row r="1408" spans="1:12" ht="24" customHeight="1">
      <c r="A1408" s="1355"/>
      <c r="B1408" s="1355"/>
      <c r="C1408" s="1433"/>
      <c r="E1408" s="1433"/>
      <c r="K1408" s="1433"/>
      <c r="L1408" s="1334"/>
    </row>
    <row r="1409" spans="1:12" ht="24" customHeight="1">
      <c r="A1409" s="1355"/>
      <c r="B1409" s="1355"/>
      <c r="C1409" s="1433"/>
      <c r="E1409" s="1433"/>
      <c r="K1409" s="1433"/>
      <c r="L1409" s="1334"/>
    </row>
    <row r="1410" spans="1:12" ht="24" customHeight="1">
      <c r="A1410" s="1355"/>
      <c r="B1410" s="1355"/>
      <c r="C1410" s="1433"/>
      <c r="E1410" s="1433"/>
      <c r="K1410" s="1433"/>
      <c r="L1410" s="1334"/>
    </row>
    <row r="1411" spans="1:12" ht="24" customHeight="1">
      <c r="A1411" s="1355"/>
      <c r="B1411" s="1355"/>
      <c r="C1411" s="1433"/>
      <c r="E1411" s="1433"/>
      <c r="K1411" s="1433"/>
      <c r="L1411" s="1334"/>
    </row>
    <row r="1412" spans="1:12" ht="24" customHeight="1">
      <c r="A1412" s="1355"/>
      <c r="B1412" s="1355"/>
      <c r="C1412" s="1433"/>
      <c r="E1412" s="1433"/>
      <c r="K1412" s="1433"/>
      <c r="L1412" s="1334"/>
    </row>
    <row r="1413" spans="1:12" ht="24" customHeight="1">
      <c r="A1413" s="1355"/>
      <c r="B1413" s="1355"/>
      <c r="C1413" s="1433"/>
      <c r="E1413" s="1433"/>
      <c r="K1413" s="1433"/>
      <c r="L1413" s="1334"/>
    </row>
    <row r="1414" spans="1:12" ht="24" customHeight="1">
      <c r="A1414" s="1355"/>
      <c r="B1414" s="1355"/>
      <c r="C1414" s="1433"/>
      <c r="E1414" s="1433"/>
      <c r="K1414" s="1433"/>
      <c r="L1414" s="1334"/>
    </row>
    <row r="1415" spans="1:12" ht="24" customHeight="1">
      <c r="A1415" s="1355"/>
      <c r="B1415" s="1355"/>
      <c r="C1415" s="1433"/>
      <c r="E1415" s="1433"/>
      <c r="K1415" s="1433"/>
      <c r="L1415" s="1334"/>
    </row>
    <row r="1416" spans="1:12" ht="24" customHeight="1">
      <c r="A1416" s="1355"/>
      <c r="B1416" s="1355"/>
      <c r="C1416" s="1433"/>
      <c r="E1416" s="1433"/>
      <c r="K1416" s="1433"/>
      <c r="L1416" s="1334"/>
    </row>
    <row r="1417" spans="1:12" ht="24" customHeight="1">
      <c r="A1417" s="1355"/>
      <c r="B1417" s="1355"/>
      <c r="C1417" s="1433"/>
      <c r="E1417" s="1433"/>
      <c r="K1417" s="1433"/>
      <c r="L1417" s="1334"/>
    </row>
    <row r="1418" spans="1:12" ht="24" customHeight="1">
      <c r="A1418" s="1355"/>
      <c r="B1418" s="1355"/>
      <c r="C1418" s="1433"/>
      <c r="E1418" s="1433"/>
      <c r="K1418" s="1433"/>
      <c r="L1418" s="1334"/>
    </row>
    <row r="1419" spans="1:12" ht="24" customHeight="1">
      <c r="A1419" s="1355"/>
      <c r="B1419" s="1355"/>
      <c r="C1419" s="1433"/>
      <c r="E1419" s="1433"/>
      <c r="K1419" s="1433"/>
      <c r="L1419" s="1334"/>
    </row>
    <row r="1420" spans="1:12" ht="24" customHeight="1">
      <c r="A1420" s="1355"/>
      <c r="B1420" s="1355"/>
      <c r="C1420" s="1433"/>
      <c r="E1420" s="1433"/>
      <c r="K1420" s="1433"/>
      <c r="L1420" s="1334"/>
    </row>
    <row r="1421" spans="1:12" ht="24" customHeight="1">
      <c r="A1421" s="1355"/>
      <c r="B1421" s="1355"/>
      <c r="C1421" s="1433"/>
      <c r="E1421" s="1433"/>
      <c r="K1421" s="1433"/>
      <c r="L1421" s="1334"/>
    </row>
    <row r="1422" spans="1:12" ht="24" customHeight="1">
      <c r="A1422" s="1355"/>
      <c r="B1422" s="1355"/>
      <c r="C1422" s="1433"/>
      <c r="E1422" s="1433"/>
      <c r="K1422" s="1433"/>
      <c r="L1422" s="1334"/>
    </row>
    <row r="1423" spans="1:12" ht="24" customHeight="1">
      <c r="A1423" s="1355"/>
      <c r="B1423" s="1355"/>
      <c r="C1423" s="1433"/>
      <c r="E1423" s="1433"/>
      <c r="K1423" s="1433"/>
      <c r="L1423" s="1334"/>
    </row>
    <row r="1424" spans="1:12" ht="24" customHeight="1">
      <c r="A1424" s="1355"/>
      <c r="B1424" s="1355"/>
      <c r="C1424" s="1433"/>
      <c r="E1424" s="1433"/>
      <c r="K1424" s="1433"/>
      <c r="L1424" s="1334"/>
    </row>
    <row r="1425" spans="1:12" ht="24" customHeight="1">
      <c r="A1425" s="1355"/>
      <c r="B1425" s="1355"/>
      <c r="C1425" s="1433"/>
      <c r="E1425" s="1433"/>
      <c r="K1425" s="1433"/>
      <c r="L1425" s="1334"/>
    </row>
    <row r="1426" spans="1:12" ht="24" customHeight="1">
      <c r="A1426" s="1355"/>
      <c r="B1426" s="1355"/>
      <c r="C1426" s="1433"/>
      <c r="E1426" s="1433"/>
      <c r="K1426" s="1433"/>
      <c r="L1426" s="1334"/>
    </row>
    <row r="1427" spans="1:12" ht="24" customHeight="1">
      <c r="A1427" s="1355"/>
      <c r="B1427" s="1355"/>
      <c r="C1427" s="1433"/>
      <c r="E1427" s="1433"/>
      <c r="K1427" s="1433"/>
      <c r="L1427" s="1334"/>
    </row>
    <row r="1428" spans="1:12" ht="24" customHeight="1">
      <c r="A1428" s="1355"/>
      <c r="B1428" s="1355"/>
      <c r="C1428" s="1433"/>
      <c r="E1428" s="1433"/>
      <c r="K1428" s="1433"/>
      <c r="L1428" s="1334"/>
    </row>
    <row r="1429" spans="1:12" ht="24" customHeight="1">
      <c r="A1429" s="1355"/>
      <c r="B1429" s="1355"/>
      <c r="C1429" s="1433"/>
      <c r="E1429" s="1433"/>
      <c r="K1429" s="1433"/>
      <c r="L1429" s="1334"/>
    </row>
    <row r="1430" spans="1:12" ht="24" customHeight="1">
      <c r="A1430" s="1355"/>
      <c r="B1430" s="1355"/>
      <c r="C1430" s="1433"/>
      <c r="E1430" s="1433"/>
      <c r="K1430" s="1433"/>
      <c r="L1430" s="1334"/>
    </row>
    <row r="1431" spans="1:12" ht="24" customHeight="1">
      <c r="A1431" s="1355"/>
      <c r="B1431" s="1355"/>
      <c r="C1431" s="1433"/>
      <c r="E1431" s="1433"/>
      <c r="K1431" s="1433"/>
      <c r="L1431" s="1334"/>
    </row>
    <row r="1432" spans="1:12" ht="24" customHeight="1">
      <c r="A1432" s="1355"/>
      <c r="B1432" s="1355"/>
      <c r="C1432" s="1433"/>
      <c r="E1432" s="1433"/>
      <c r="K1432" s="1433"/>
      <c r="L1432" s="1334"/>
    </row>
    <row r="1433" spans="1:12" ht="24" customHeight="1">
      <c r="A1433" s="1355"/>
      <c r="B1433" s="1355"/>
      <c r="C1433" s="1433"/>
      <c r="E1433" s="1433"/>
      <c r="K1433" s="1433"/>
      <c r="L1433" s="1334"/>
    </row>
    <row r="1434" spans="1:12" ht="24" customHeight="1">
      <c r="A1434" s="1355"/>
      <c r="B1434" s="1355"/>
      <c r="C1434" s="1433"/>
      <c r="E1434" s="1433"/>
      <c r="K1434" s="1433"/>
      <c r="L1434" s="1334"/>
    </row>
    <row r="1435" spans="1:12" ht="24" customHeight="1">
      <c r="A1435" s="1355"/>
      <c r="B1435" s="1355"/>
      <c r="C1435" s="1433"/>
      <c r="E1435" s="1433"/>
      <c r="K1435" s="1433"/>
      <c r="L1435" s="1334"/>
    </row>
    <row r="1436" spans="1:12" ht="24" customHeight="1">
      <c r="A1436" s="1355"/>
      <c r="B1436" s="1355"/>
      <c r="C1436" s="1433"/>
      <c r="E1436" s="1433"/>
      <c r="K1436" s="1433"/>
      <c r="L1436" s="1334"/>
    </row>
    <row r="1437" spans="1:12" ht="24" customHeight="1">
      <c r="A1437" s="1355"/>
      <c r="B1437" s="1355"/>
      <c r="C1437" s="1433"/>
      <c r="E1437" s="1433"/>
      <c r="K1437" s="1433"/>
      <c r="L1437" s="1334"/>
    </row>
    <row r="1438" spans="1:12" ht="24" customHeight="1">
      <c r="A1438" s="1355"/>
      <c r="B1438" s="1355"/>
      <c r="C1438" s="1433"/>
      <c r="E1438" s="1433"/>
      <c r="K1438" s="1433"/>
      <c r="L1438" s="1334"/>
    </row>
    <row r="1439" spans="1:12" ht="24" customHeight="1">
      <c r="A1439" s="1355"/>
      <c r="B1439" s="1355"/>
      <c r="C1439" s="1433"/>
      <c r="E1439" s="1433"/>
      <c r="K1439" s="1433"/>
      <c r="L1439" s="1334"/>
    </row>
    <row r="1440" spans="1:12" ht="24" customHeight="1">
      <c r="A1440" s="1355"/>
      <c r="B1440" s="1355"/>
      <c r="C1440" s="1433"/>
      <c r="E1440" s="1433"/>
      <c r="K1440" s="1433"/>
      <c r="L1440" s="1334"/>
    </row>
    <row r="1441" spans="1:12" ht="24" customHeight="1">
      <c r="A1441" s="1355"/>
      <c r="B1441" s="1355"/>
      <c r="C1441" s="1433"/>
      <c r="E1441" s="1433"/>
      <c r="K1441" s="1433"/>
      <c r="L1441" s="1334"/>
    </row>
    <row r="1442" spans="1:12" ht="24" customHeight="1">
      <c r="A1442" s="1355"/>
      <c r="B1442" s="1355"/>
      <c r="C1442" s="1433"/>
      <c r="E1442" s="1433"/>
      <c r="K1442" s="1433"/>
      <c r="L1442" s="1334"/>
    </row>
    <row r="1443" spans="1:12" ht="24" customHeight="1">
      <c r="A1443" s="1355"/>
      <c r="B1443" s="1355"/>
      <c r="C1443" s="1433"/>
      <c r="E1443" s="1433"/>
      <c r="K1443" s="1433"/>
      <c r="L1443" s="1334"/>
    </row>
    <row r="1444" spans="1:12" ht="24" customHeight="1">
      <c r="A1444" s="1355"/>
      <c r="B1444" s="1355"/>
      <c r="C1444" s="1433"/>
      <c r="E1444" s="1433"/>
      <c r="K1444" s="1433"/>
      <c r="L1444" s="1334"/>
    </row>
    <row r="1445" spans="1:12" ht="24" customHeight="1">
      <c r="A1445" s="1355"/>
      <c r="B1445" s="1355"/>
      <c r="C1445" s="1433"/>
      <c r="E1445" s="1433"/>
      <c r="K1445" s="1433"/>
      <c r="L1445" s="1334"/>
    </row>
    <row r="1446" spans="1:12" ht="24" customHeight="1">
      <c r="A1446" s="1355"/>
      <c r="B1446" s="1355"/>
      <c r="C1446" s="1433"/>
      <c r="E1446" s="1433"/>
      <c r="K1446" s="1433"/>
      <c r="L1446" s="1334"/>
    </row>
    <row r="1447" spans="1:12" ht="24" customHeight="1">
      <c r="A1447" s="1355"/>
      <c r="B1447" s="1355"/>
      <c r="C1447" s="1433"/>
      <c r="E1447" s="1433"/>
      <c r="K1447" s="1433"/>
      <c r="L1447" s="1334"/>
    </row>
    <row r="1448" spans="1:12" ht="24" customHeight="1">
      <c r="A1448" s="1355"/>
      <c r="B1448" s="1355"/>
      <c r="C1448" s="1433"/>
      <c r="E1448" s="1433"/>
      <c r="K1448" s="1433"/>
      <c r="L1448" s="1334"/>
    </row>
    <row r="1449" spans="1:12" ht="24" customHeight="1">
      <c r="A1449" s="1355"/>
      <c r="B1449" s="1355"/>
      <c r="C1449" s="1433"/>
      <c r="E1449" s="1433"/>
      <c r="K1449" s="1433"/>
      <c r="L1449" s="1334"/>
    </row>
    <row r="1450" spans="1:12" ht="24" customHeight="1">
      <c r="A1450" s="1355"/>
      <c r="B1450" s="1355"/>
      <c r="C1450" s="1433"/>
      <c r="E1450" s="1433"/>
      <c r="K1450" s="1433"/>
      <c r="L1450" s="1334"/>
    </row>
    <row r="1451" spans="1:12" ht="24" customHeight="1">
      <c r="A1451" s="1355"/>
      <c r="B1451" s="1355"/>
      <c r="C1451" s="1433"/>
      <c r="E1451" s="1433"/>
      <c r="K1451" s="1433"/>
      <c r="L1451" s="1334"/>
    </row>
    <row r="1452" spans="1:12" ht="24" customHeight="1">
      <c r="A1452" s="1355"/>
      <c r="B1452" s="1355"/>
      <c r="C1452" s="1433"/>
      <c r="E1452" s="1433"/>
      <c r="K1452" s="1433"/>
      <c r="L1452" s="1334"/>
    </row>
    <row r="1453" spans="1:12" ht="24" customHeight="1">
      <c r="A1453" s="1355"/>
      <c r="B1453" s="1355"/>
      <c r="C1453" s="1433"/>
      <c r="E1453" s="1433"/>
      <c r="K1453" s="1433"/>
      <c r="L1453" s="1334"/>
    </row>
    <row r="1454" spans="1:12" ht="24" customHeight="1">
      <c r="A1454" s="1355"/>
      <c r="B1454" s="1355"/>
      <c r="C1454" s="1433"/>
      <c r="E1454" s="1433"/>
      <c r="K1454" s="1433"/>
      <c r="L1454" s="1334"/>
    </row>
    <row r="1455" spans="1:12" ht="24" customHeight="1">
      <c r="A1455" s="1355"/>
      <c r="B1455" s="1355"/>
      <c r="C1455" s="1433"/>
      <c r="E1455" s="1433"/>
      <c r="K1455" s="1433"/>
      <c r="L1455" s="1334"/>
    </row>
    <row r="1456" spans="1:12" ht="24" customHeight="1">
      <c r="A1456" s="1355"/>
      <c r="B1456" s="1355"/>
      <c r="C1456" s="1433"/>
      <c r="E1456" s="1433"/>
      <c r="K1456" s="1433"/>
      <c r="L1456" s="1334"/>
    </row>
    <row r="1457" spans="1:12" ht="24" customHeight="1">
      <c r="A1457" s="1355"/>
      <c r="B1457" s="1355"/>
      <c r="C1457" s="1433"/>
      <c r="E1457" s="1433"/>
      <c r="K1457" s="1433"/>
      <c r="L1457" s="1334"/>
    </row>
    <row r="1458" spans="1:12" ht="24" customHeight="1">
      <c r="A1458" s="1355"/>
      <c r="B1458" s="1355"/>
      <c r="C1458" s="1433"/>
      <c r="E1458" s="1433"/>
      <c r="K1458" s="1433"/>
      <c r="L1458" s="1334"/>
    </row>
    <row r="1459" spans="1:12" ht="24" customHeight="1">
      <c r="A1459" s="1355"/>
      <c r="B1459" s="1355"/>
      <c r="C1459" s="1433"/>
      <c r="E1459" s="1433"/>
      <c r="K1459" s="1433"/>
      <c r="L1459" s="1334"/>
    </row>
    <row r="1460" spans="1:12" ht="24" customHeight="1">
      <c r="A1460" s="1355"/>
      <c r="B1460" s="1355"/>
      <c r="C1460" s="1433"/>
      <c r="E1460" s="1433"/>
      <c r="K1460" s="1433"/>
      <c r="L1460" s="1334"/>
    </row>
    <row r="1461" spans="1:12" ht="24" customHeight="1">
      <c r="A1461" s="1355"/>
      <c r="B1461" s="1355"/>
      <c r="C1461" s="1433"/>
      <c r="E1461" s="1433"/>
      <c r="K1461" s="1433"/>
      <c r="L1461" s="1334"/>
    </row>
    <row r="1462" spans="1:12" ht="24" customHeight="1">
      <c r="A1462" s="1355"/>
      <c r="B1462" s="1355"/>
      <c r="C1462" s="1433"/>
      <c r="E1462" s="1433"/>
      <c r="K1462" s="1433"/>
      <c r="L1462" s="1334"/>
    </row>
    <row r="1463" spans="1:12" ht="24" customHeight="1">
      <c r="A1463" s="1355"/>
      <c r="B1463" s="1355"/>
      <c r="C1463" s="1433"/>
      <c r="E1463" s="1433"/>
      <c r="K1463" s="1433"/>
      <c r="L1463" s="1334"/>
    </row>
    <row r="1464" spans="1:12" ht="24" customHeight="1">
      <c r="A1464" s="1355"/>
      <c r="B1464" s="1355"/>
      <c r="C1464" s="1433"/>
      <c r="E1464" s="1433"/>
      <c r="K1464" s="1433"/>
      <c r="L1464" s="1334"/>
    </row>
    <row r="1465" spans="1:12" ht="24" customHeight="1">
      <c r="A1465" s="1355"/>
      <c r="B1465" s="1355"/>
      <c r="C1465" s="1433"/>
      <c r="E1465" s="1433"/>
      <c r="K1465" s="1433"/>
      <c r="L1465" s="1334"/>
    </row>
    <row r="1466" spans="1:12" ht="24" customHeight="1">
      <c r="A1466" s="1355"/>
      <c r="B1466" s="1355"/>
      <c r="C1466" s="1433"/>
      <c r="E1466" s="1433"/>
      <c r="K1466" s="1433"/>
      <c r="L1466" s="1334"/>
    </row>
    <row r="1467" spans="1:12" ht="24" customHeight="1">
      <c r="A1467" s="1355"/>
      <c r="B1467" s="1355"/>
      <c r="C1467" s="1433"/>
      <c r="E1467" s="1433"/>
      <c r="K1467" s="1433"/>
      <c r="L1467" s="1334"/>
    </row>
    <row r="1468" spans="1:12" ht="24" customHeight="1">
      <c r="A1468" s="1355"/>
      <c r="B1468" s="1355"/>
      <c r="C1468" s="1433"/>
      <c r="E1468" s="1433"/>
      <c r="K1468" s="1433"/>
      <c r="L1468" s="1334"/>
    </row>
    <row r="1469" spans="1:12" ht="24" customHeight="1">
      <c r="A1469" s="1355"/>
      <c r="B1469" s="1355"/>
      <c r="C1469" s="1433"/>
      <c r="E1469" s="1433"/>
      <c r="K1469" s="1433"/>
      <c r="L1469" s="1334"/>
    </row>
    <row r="1470" spans="1:12" ht="24" customHeight="1">
      <c r="A1470" s="1355"/>
      <c r="B1470" s="1355"/>
      <c r="C1470" s="1433"/>
      <c r="E1470" s="1433"/>
      <c r="K1470" s="1433"/>
      <c r="L1470" s="1334"/>
    </row>
    <row r="1471" spans="1:12" ht="24" customHeight="1">
      <c r="A1471" s="1355"/>
      <c r="B1471" s="1355"/>
      <c r="C1471" s="1433"/>
      <c r="E1471" s="1433"/>
      <c r="K1471" s="1433"/>
      <c r="L1471" s="1334"/>
    </row>
    <row r="1472" spans="1:12" ht="24" customHeight="1">
      <c r="A1472" s="1355"/>
      <c r="B1472" s="1355"/>
      <c r="C1472" s="1433"/>
      <c r="E1472" s="1433"/>
      <c r="K1472" s="1433"/>
      <c r="L1472" s="1334"/>
    </row>
    <row r="1473" spans="1:12" ht="24" customHeight="1">
      <c r="A1473" s="1355"/>
      <c r="B1473" s="1355"/>
      <c r="C1473" s="1433"/>
      <c r="E1473" s="1433"/>
      <c r="K1473" s="1433"/>
      <c r="L1473" s="1334"/>
    </row>
    <row r="1474" spans="1:12" ht="24" customHeight="1">
      <c r="A1474" s="1355"/>
      <c r="B1474" s="1355"/>
      <c r="C1474" s="1433"/>
      <c r="E1474" s="1433"/>
      <c r="K1474" s="1433"/>
      <c r="L1474" s="1334"/>
    </row>
    <row r="1475" spans="1:12" ht="24" customHeight="1">
      <c r="A1475" s="1355"/>
      <c r="B1475" s="1355"/>
      <c r="C1475" s="1433"/>
      <c r="E1475" s="1433"/>
      <c r="K1475" s="1433"/>
      <c r="L1475" s="1334"/>
    </row>
    <row r="1476" spans="1:12" ht="24" customHeight="1">
      <c r="A1476" s="1355"/>
      <c r="B1476" s="1355"/>
      <c r="C1476" s="1433"/>
      <c r="E1476" s="1433"/>
      <c r="K1476" s="1433"/>
      <c r="L1476" s="1334"/>
    </row>
    <row r="1477" spans="1:12" ht="24" customHeight="1">
      <c r="A1477" s="1355"/>
      <c r="B1477" s="1355"/>
      <c r="C1477" s="1433"/>
      <c r="E1477" s="1433"/>
      <c r="K1477" s="1433"/>
      <c r="L1477" s="1334"/>
    </row>
    <row r="1478" spans="1:12" ht="24" customHeight="1">
      <c r="A1478" s="1355"/>
      <c r="B1478" s="1355"/>
      <c r="C1478" s="1433"/>
      <c r="E1478" s="1433"/>
      <c r="K1478" s="1433"/>
      <c r="L1478" s="1334"/>
    </row>
    <row r="1479" spans="1:12" ht="24" customHeight="1">
      <c r="A1479" s="1355"/>
      <c r="B1479" s="1355"/>
      <c r="C1479" s="1433"/>
      <c r="E1479" s="1433"/>
      <c r="K1479" s="1433"/>
      <c r="L1479" s="1334"/>
    </row>
    <row r="1480" spans="1:12" ht="24" customHeight="1">
      <c r="A1480" s="1355"/>
      <c r="B1480" s="1355"/>
      <c r="C1480" s="1433"/>
      <c r="E1480" s="1433"/>
      <c r="K1480" s="1433"/>
      <c r="L1480" s="1334"/>
    </row>
    <row r="1481" spans="1:12" ht="24" customHeight="1">
      <c r="A1481" s="1355"/>
      <c r="B1481" s="1355"/>
      <c r="C1481" s="1433"/>
      <c r="E1481" s="1433"/>
      <c r="K1481" s="1433"/>
      <c r="L1481" s="1334"/>
    </row>
    <row r="1482" spans="1:12" ht="24" customHeight="1">
      <c r="A1482" s="1355"/>
      <c r="B1482" s="1355"/>
      <c r="C1482" s="1433"/>
      <c r="E1482" s="1433"/>
      <c r="K1482" s="1433"/>
      <c r="L1482" s="1334"/>
    </row>
    <row r="1483" spans="1:12" ht="24" customHeight="1">
      <c r="A1483" s="1355"/>
      <c r="B1483" s="1355"/>
      <c r="C1483" s="1433"/>
      <c r="E1483" s="1433"/>
      <c r="K1483" s="1433"/>
      <c r="L1483" s="1334"/>
    </row>
    <row r="1484" spans="1:12" ht="24" customHeight="1">
      <c r="A1484" s="1355"/>
      <c r="B1484" s="1355"/>
      <c r="C1484" s="1433"/>
      <c r="E1484" s="1433"/>
      <c r="K1484" s="1433"/>
      <c r="L1484" s="1334"/>
    </row>
    <row r="1485" spans="1:12" ht="24" customHeight="1">
      <c r="A1485" s="1355"/>
      <c r="B1485" s="1355"/>
      <c r="C1485" s="1433"/>
      <c r="E1485" s="1433"/>
      <c r="K1485" s="1433"/>
      <c r="L1485" s="1334"/>
    </row>
    <row r="1486" spans="1:12" ht="24" customHeight="1">
      <c r="A1486" s="1355"/>
      <c r="B1486" s="1355"/>
      <c r="C1486" s="1433"/>
      <c r="E1486" s="1433"/>
      <c r="K1486" s="1433"/>
      <c r="L1486" s="1334"/>
    </row>
    <row r="1487" spans="1:12" ht="24" customHeight="1">
      <c r="A1487" s="1355"/>
      <c r="B1487" s="1355"/>
      <c r="C1487" s="1433"/>
      <c r="E1487" s="1433"/>
      <c r="K1487" s="1433"/>
      <c r="L1487" s="1334"/>
    </row>
    <row r="1488" spans="1:12" ht="24" customHeight="1">
      <c r="A1488" s="1355"/>
      <c r="B1488" s="1355"/>
      <c r="C1488" s="1433"/>
      <c r="E1488" s="1433"/>
      <c r="K1488" s="1433"/>
      <c r="L1488" s="1334"/>
    </row>
    <row r="1489" spans="1:12" ht="24" customHeight="1">
      <c r="A1489" s="1355"/>
      <c r="B1489" s="1355"/>
      <c r="C1489" s="1433"/>
      <c r="E1489" s="1433"/>
      <c r="K1489" s="1433"/>
      <c r="L1489" s="1334"/>
    </row>
    <row r="1490" spans="1:12" ht="24" customHeight="1">
      <c r="A1490" s="1355"/>
      <c r="B1490" s="1355"/>
      <c r="C1490" s="1433"/>
      <c r="E1490" s="1433"/>
      <c r="K1490" s="1433"/>
      <c r="L1490" s="1334"/>
    </row>
    <row r="1491" spans="1:12" ht="24" customHeight="1">
      <c r="A1491" s="1355"/>
      <c r="B1491" s="1355"/>
      <c r="C1491" s="1433"/>
      <c r="E1491" s="1433"/>
      <c r="K1491" s="1433"/>
      <c r="L1491" s="1334"/>
    </row>
    <row r="1492" spans="1:12" ht="24" customHeight="1">
      <c r="A1492" s="1355"/>
      <c r="B1492" s="1355"/>
      <c r="C1492" s="1433"/>
      <c r="E1492" s="1433"/>
      <c r="K1492" s="1433"/>
      <c r="L1492" s="1334"/>
    </row>
    <row r="1493" spans="1:12" ht="24" customHeight="1">
      <c r="A1493" s="1355"/>
      <c r="B1493" s="1355"/>
      <c r="C1493" s="1433"/>
      <c r="E1493" s="1433"/>
      <c r="K1493" s="1433"/>
      <c r="L1493" s="1334"/>
    </row>
    <row r="1494" spans="1:12" ht="24" customHeight="1">
      <c r="A1494" s="1355"/>
      <c r="B1494" s="1355"/>
      <c r="C1494" s="1433"/>
      <c r="E1494" s="1433"/>
      <c r="K1494" s="1433"/>
      <c r="L1494" s="1334"/>
    </row>
    <row r="1495" spans="1:12" ht="24" customHeight="1">
      <c r="A1495" s="1355"/>
      <c r="B1495" s="1355"/>
      <c r="C1495" s="1433"/>
      <c r="E1495" s="1433"/>
      <c r="K1495" s="1433"/>
      <c r="L1495" s="1334"/>
    </row>
    <row r="1496" spans="1:12" ht="24" customHeight="1">
      <c r="A1496" s="1355"/>
      <c r="B1496" s="1355"/>
      <c r="C1496" s="1433"/>
      <c r="E1496" s="1433"/>
      <c r="K1496" s="1433"/>
      <c r="L1496" s="1334"/>
    </row>
    <row r="1497" spans="1:12" ht="24" customHeight="1">
      <c r="A1497" s="1355"/>
      <c r="B1497" s="1355"/>
      <c r="C1497" s="1433"/>
      <c r="E1497" s="1433"/>
      <c r="K1497" s="1433"/>
      <c r="L1497" s="1334"/>
    </row>
    <row r="1498" spans="1:12" ht="24" customHeight="1">
      <c r="A1498" s="1355"/>
      <c r="B1498" s="1355"/>
      <c r="C1498" s="1433"/>
      <c r="E1498" s="1433"/>
      <c r="K1498" s="1433"/>
      <c r="L1498" s="1334"/>
    </row>
    <row r="1499" spans="1:12" ht="24" customHeight="1">
      <c r="A1499" s="1355"/>
      <c r="B1499" s="1355"/>
      <c r="C1499" s="1433"/>
      <c r="E1499" s="1433"/>
      <c r="K1499" s="1433"/>
      <c r="L1499" s="1334"/>
    </row>
    <row r="1500" spans="1:12" ht="24" customHeight="1">
      <c r="A1500" s="1355"/>
      <c r="B1500" s="1355"/>
      <c r="C1500" s="1433"/>
      <c r="E1500" s="1433"/>
      <c r="K1500" s="1433"/>
      <c r="L1500" s="1334"/>
    </row>
    <row r="1501" spans="1:12" ht="24" customHeight="1">
      <c r="A1501" s="1355"/>
      <c r="B1501" s="1355"/>
      <c r="C1501" s="1433"/>
      <c r="E1501" s="1433"/>
      <c r="K1501" s="1433"/>
      <c r="L1501" s="1334"/>
    </row>
    <row r="1502" spans="1:12" ht="24" customHeight="1">
      <c r="A1502" s="1355"/>
      <c r="B1502" s="1355"/>
      <c r="C1502" s="1433"/>
      <c r="E1502" s="1433"/>
      <c r="K1502" s="1433"/>
      <c r="L1502" s="1334"/>
    </row>
    <row r="1503" spans="1:12" ht="24" customHeight="1">
      <c r="A1503" s="1355"/>
      <c r="B1503" s="1355"/>
      <c r="C1503" s="1433"/>
      <c r="E1503" s="1433"/>
      <c r="K1503" s="1433"/>
      <c r="L1503" s="1334"/>
    </row>
    <row r="1504" spans="1:12" ht="24" customHeight="1">
      <c r="A1504" s="1355"/>
      <c r="B1504" s="1355"/>
      <c r="C1504" s="1433"/>
      <c r="E1504" s="1433"/>
      <c r="K1504" s="1433"/>
      <c r="L1504" s="1334"/>
    </row>
    <row r="1505" spans="1:12" ht="24" customHeight="1">
      <c r="A1505" s="1355"/>
      <c r="B1505" s="1355"/>
      <c r="C1505" s="1433"/>
      <c r="E1505" s="1433"/>
      <c r="K1505" s="1433"/>
      <c r="L1505" s="1334"/>
    </row>
    <row r="1506" spans="1:12" ht="24" customHeight="1">
      <c r="A1506" s="1355"/>
      <c r="B1506" s="1355"/>
      <c r="C1506" s="1433"/>
      <c r="E1506" s="1433"/>
      <c r="K1506" s="1433"/>
      <c r="L1506" s="1334"/>
    </row>
    <row r="1507" spans="1:12" ht="24" customHeight="1">
      <c r="A1507" s="1355"/>
      <c r="B1507" s="1355"/>
      <c r="C1507" s="1433"/>
      <c r="E1507" s="1433"/>
      <c r="K1507" s="1433"/>
      <c r="L1507" s="1334"/>
    </row>
    <row r="1508" spans="1:12" ht="24" customHeight="1">
      <c r="A1508" s="1355"/>
      <c r="B1508" s="1355"/>
      <c r="C1508" s="1433"/>
      <c r="E1508" s="1433"/>
      <c r="K1508" s="1433"/>
      <c r="L1508" s="1334"/>
    </row>
    <row r="1509" spans="1:12" ht="24" customHeight="1">
      <c r="A1509" s="1355"/>
      <c r="B1509" s="1355"/>
      <c r="C1509" s="1433"/>
      <c r="E1509" s="1433"/>
      <c r="K1509" s="1433"/>
      <c r="L1509" s="1334"/>
    </row>
    <row r="1510" spans="1:12" ht="24" customHeight="1">
      <c r="A1510" s="1355"/>
      <c r="B1510" s="1355"/>
      <c r="C1510" s="1433"/>
      <c r="E1510" s="1433"/>
      <c r="K1510" s="1433"/>
      <c r="L1510" s="1334"/>
    </row>
    <row r="1511" spans="1:12" ht="24" customHeight="1">
      <c r="A1511" s="1355"/>
      <c r="B1511" s="1355"/>
      <c r="C1511" s="1433"/>
      <c r="E1511" s="1433"/>
      <c r="K1511" s="1433"/>
      <c r="L1511" s="1334"/>
    </row>
    <row r="1512" spans="1:12" ht="24" customHeight="1">
      <c r="A1512" s="1355"/>
      <c r="B1512" s="1355"/>
      <c r="C1512" s="1433"/>
      <c r="E1512" s="1433"/>
      <c r="K1512" s="1433"/>
      <c r="L1512" s="1334"/>
    </row>
    <row r="1513" spans="1:12" ht="24" customHeight="1">
      <c r="A1513" s="1355"/>
      <c r="B1513" s="1355"/>
      <c r="C1513" s="1433"/>
      <c r="E1513" s="1433"/>
      <c r="K1513" s="1433"/>
      <c r="L1513" s="1334"/>
    </row>
    <row r="1514" spans="1:12" ht="24" customHeight="1">
      <c r="A1514" s="1355"/>
      <c r="B1514" s="1355"/>
      <c r="C1514" s="1433"/>
      <c r="E1514" s="1433"/>
      <c r="K1514" s="1433"/>
      <c r="L1514" s="1334"/>
    </row>
    <row r="1515" spans="1:12" ht="24" customHeight="1">
      <c r="A1515" s="1355"/>
      <c r="B1515" s="1355"/>
      <c r="C1515" s="1433"/>
      <c r="E1515" s="1433"/>
      <c r="K1515" s="1433"/>
      <c r="L1515" s="1334"/>
    </row>
    <row r="1516" spans="1:12" ht="24" customHeight="1">
      <c r="A1516" s="1355"/>
      <c r="B1516" s="1355"/>
      <c r="C1516" s="1433"/>
      <c r="E1516" s="1433"/>
      <c r="K1516" s="1433"/>
      <c r="L1516" s="1334"/>
    </row>
    <row r="1517" spans="1:12" ht="24" customHeight="1">
      <c r="A1517" s="1355"/>
      <c r="B1517" s="1355"/>
      <c r="C1517" s="1433"/>
      <c r="E1517" s="1433"/>
      <c r="K1517" s="1433"/>
      <c r="L1517" s="1334"/>
    </row>
    <row r="1518" spans="1:12" ht="24" customHeight="1">
      <c r="A1518" s="1355"/>
      <c r="B1518" s="1355"/>
      <c r="C1518" s="1433"/>
      <c r="E1518" s="1433"/>
      <c r="K1518" s="1433"/>
      <c r="L1518" s="1334"/>
    </row>
    <row r="1519" spans="1:12" ht="24" customHeight="1">
      <c r="A1519" s="1355"/>
      <c r="B1519" s="1355"/>
      <c r="C1519" s="1433"/>
      <c r="E1519" s="1433"/>
      <c r="K1519" s="1433"/>
      <c r="L1519" s="1334"/>
    </row>
    <row r="1520" spans="1:12" ht="24" customHeight="1">
      <c r="A1520" s="1355"/>
      <c r="B1520" s="1355"/>
      <c r="C1520" s="1433"/>
      <c r="E1520" s="1433"/>
      <c r="K1520" s="1433"/>
      <c r="L1520" s="1334"/>
    </row>
    <row r="1521" spans="1:12" ht="24" customHeight="1">
      <c r="A1521" s="1355"/>
      <c r="B1521" s="1355"/>
      <c r="C1521" s="1433"/>
      <c r="E1521" s="1433"/>
      <c r="K1521" s="1433"/>
      <c r="L1521" s="1334"/>
    </row>
    <row r="1522" spans="1:12" ht="24" customHeight="1">
      <c r="A1522" s="1355"/>
      <c r="B1522" s="1355"/>
      <c r="C1522" s="1433"/>
      <c r="E1522" s="1433"/>
      <c r="K1522" s="1433"/>
      <c r="L1522" s="1334"/>
    </row>
    <row r="1523" spans="1:12" ht="24" customHeight="1">
      <c r="A1523" s="1355"/>
      <c r="B1523" s="1355"/>
      <c r="C1523" s="1433"/>
      <c r="E1523" s="1433"/>
      <c r="K1523" s="1433"/>
      <c r="L1523" s="1334"/>
    </row>
    <row r="1524" spans="1:12" ht="24" customHeight="1">
      <c r="A1524" s="1355"/>
      <c r="B1524" s="1355"/>
      <c r="C1524" s="1433"/>
      <c r="E1524" s="1433"/>
      <c r="K1524" s="1433"/>
      <c r="L1524" s="1334"/>
    </row>
    <row r="1525" spans="1:12" ht="24" customHeight="1">
      <c r="A1525" s="1355"/>
      <c r="B1525" s="1355"/>
      <c r="C1525" s="1433"/>
      <c r="E1525" s="1433"/>
      <c r="K1525" s="1433"/>
      <c r="L1525" s="1334"/>
    </row>
    <row r="1526" spans="1:12" ht="24" customHeight="1">
      <c r="A1526" s="1355"/>
      <c r="B1526" s="1355"/>
      <c r="C1526" s="1433"/>
      <c r="E1526" s="1433"/>
      <c r="K1526" s="1433"/>
      <c r="L1526" s="1334"/>
    </row>
    <row r="1527" spans="1:12" ht="24" customHeight="1">
      <c r="A1527" s="1355"/>
      <c r="B1527" s="1355"/>
      <c r="C1527" s="1433"/>
      <c r="E1527" s="1433"/>
      <c r="K1527" s="1433"/>
      <c r="L1527" s="1334"/>
    </row>
    <row r="1528" spans="1:12" ht="24" customHeight="1">
      <c r="A1528" s="1355"/>
      <c r="B1528" s="1355"/>
      <c r="C1528" s="1433"/>
      <c r="E1528" s="1433"/>
      <c r="K1528" s="1433"/>
      <c r="L1528" s="1334"/>
    </row>
    <row r="1529" spans="1:12" ht="24" customHeight="1">
      <c r="A1529" s="1355"/>
      <c r="B1529" s="1355"/>
      <c r="C1529" s="1433"/>
      <c r="E1529" s="1433"/>
      <c r="K1529" s="1433"/>
      <c r="L1529" s="1334"/>
    </row>
    <row r="1530" spans="1:12" ht="24" customHeight="1">
      <c r="A1530" s="1355"/>
      <c r="B1530" s="1355"/>
      <c r="C1530" s="1433"/>
      <c r="E1530" s="1433"/>
      <c r="K1530" s="1433"/>
      <c r="L1530" s="1334"/>
    </row>
    <row r="1531" spans="1:12" ht="24" customHeight="1">
      <c r="A1531" s="1355"/>
      <c r="B1531" s="1355"/>
      <c r="C1531" s="1433"/>
      <c r="E1531" s="1433"/>
      <c r="K1531" s="1433"/>
      <c r="L1531" s="1334"/>
    </row>
    <row r="1532" spans="1:12" ht="24" customHeight="1">
      <c r="A1532" s="1355"/>
      <c r="B1532" s="1355"/>
      <c r="C1532" s="1433"/>
      <c r="E1532" s="1433"/>
      <c r="K1532" s="1433"/>
      <c r="L1532" s="1334"/>
    </row>
    <row r="1533" spans="1:12" ht="24" customHeight="1">
      <c r="A1533" s="1355"/>
      <c r="B1533" s="1355"/>
      <c r="C1533" s="1433"/>
      <c r="E1533" s="1433"/>
      <c r="K1533" s="1433"/>
      <c r="L1533" s="1334"/>
    </row>
    <row r="1534" spans="1:12" ht="24" customHeight="1">
      <c r="A1534" s="1355"/>
      <c r="B1534" s="1355"/>
      <c r="C1534" s="1433"/>
      <c r="E1534" s="1433"/>
      <c r="K1534" s="1433"/>
      <c r="L1534" s="1334"/>
    </row>
    <row r="1535" spans="1:12" ht="24" customHeight="1">
      <c r="A1535" s="1355"/>
      <c r="B1535" s="1355"/>
      <c r="C1535" s="1433"/>
      <c r="E1535" s="1433"/>
      <c r="K1535" s="1433"/>
      <c r="L1535" s="1334"/>
    </row>
    <row r="1536" spans="1:12" ht="24" customHeight="1">
      <c r="A1536" s="1355"/>
      <c r="B1536" s="1355"/>
      <c r="C1536" s="1433"/>
      <c r="E1536" s="1433"/>
      <c r="K1536" s="1433"/>
      <c r="L1536" s="1334"/>
    </row>
    <row r="1537" spans="1:12" ht="24" customHeight="1">
      <c r="A1537" s="1355"/>
      <c r="B1537" s="1355"/>
      <c r="C1537" s="1433"/>
      <c r="E1537" s="1433"/>
      <c r="K1537" s="1433"/>
      <c r="L1537" s="1334"/>
    </row>
    <row r="1538" spans="1:12" ht="24" customHeight="1">
      <c r="A1538" s="1355"/>
      <c r="B1538" s="1355"/>
      <c r="C1538" s="1433"/>
      <c r="E1538" s="1433"/>
      <c r="K1538" s="1433"/>
      <c r="L1538" s="1334"/>
    </row>
    <row r="1539" spans="1:12" ht="24" customHeight="1">
      <c r="A1539" s="1355"/>
      <c r="B1539" s="1355"/>
      <c r="C1539" s="1433"/>
      <c r="E1539" s="1433"/>
      <c r="K1539" s="1433"/>
      <c r="L1539" s="1334"/>
    </row>
    <row r="1540" spans="1:12" ht="24" customHeight="1">
      <c r="A1540" s="1355"/>
      <c r="B1540" s="1355"/>
      <c r="C1540" s="1433"/>
      <c r="E1540" s="1433"/>
      <c r="K1540" s="1433"/>
      <c r="L1540" s="1334"/>
    </row>
    <row r="1541" spans="1:12" ht="24" customHeight="1">
      <c r="A1541" s="1355"/>
      <c r="B1541" s="1355"/>
      <c r="C1541" s="1433"/>
      <c r="E1541" s="1433"/>
      <c r="K1541" s="1433"/>
      <c r="L1541" s="1334"/>
    </row>
    <row r="1542" spans="1:12" ht="24" customHeight="1">
      <c r="A1542" s="1355"/>
      <c r="B1542" s="1355"/>
      <c r="C1542" s="1433"/>
      <c r="E1542" s="1433"/>
      <c r="K1542" s="1433"/>
      <c r="L1542" s="1334"/>
    </row>
    <row r="1543" spans="1:12" ht="24" customHeight="1">
      <c r="A1543" s="1355"/>
      <c r="B1543" s="1355"/>
      <c r="C1543" s="1433"/>
      <c r="E1543" s="1433"/>
      <c r="K1543" s="1433"/>
      <c r="L1543" s="1334"/>
    </row>
    <row r="1544" spans="1:12" ht="24" customHeight="1">
      <c r="A1544" s="1355"/>
      <c r="B1544" s="1355"/>
      <c r="C1544" s="1433"/>
      <c r="E1544" s="1433"/>
      <c r="K1544" s="1433"/>
      <c r="L1544" s="1334"/>
    </row>
    <row r="1545" spans="1:12" ht="24" customHeight="1">
      <c r="A1545" s="1355"/>
      <c r="B1545" s="1355"/>
      <c r="C1545" s="1433"/>
      <c r="E1545" s="1433"/>
      <c r="K1545" s="1433"/>
      <c r="L1545" s="1334"/>
    </row>
    <row r="1546" spans="1:12" ht="24" customHeight="1">
      <c r="A1546" s="1355"/>
      <c r="B1546" s="1355"/>
      <c r="C1546" s="1433"/>
      <c r="E1546" s="1433"/>
      <c r="K1546" s="1433"/>
      <c r="L1546" s="1334"/>
    </row>
    <row r="1547" spans="1:12" ht="24" customHeight="1">
      <c r="A1547" s="1355"/>
      <c r="B1547" s="1355"/>
      <c r="C1547" s="1433"/>
      <c r="E1547" s="1433"/>
      <c r="K1547" s="1433"/>
      <c r="L1547" s="1334"/>
    </row>
    <row r="1548" spans="1:12" ht="24" customHeight="1">
      <c r="A1548" s="1355"/>
      <c r="B1548" s="1355"/>
      <c r="C1548" s="1433"/>
      <c r="E1548" s="1433"/>
      <c r="K1548" s="1433"/>
      <c r="L1548" s="1334"/>
    </row>
    <row r="1549" spans="1:12" ht="24" customHeight="1">
      <c r="A1549" s="1355"/>
      <c r="B1549" s="1355"/>
      <c r="C1549" s="1433"/>
      <c r="E1549" s="1433"/>
      <c r="K1549" s="1433"/>
      <c r="L1549" s="1334"/>
    </row>
    <row r="1550" spans="1:12" ht="24" customHeight="1">
      <c r="A1550" s="1355"/>
      <c r="B1550" s="1355"/>
      <c r="C1550" s="1433"/>
      <c r="E1550" s="1433"/>
      <c r="K1550" s="1433"/>
      <c r="L1550" s="1334"/>
    </row>
    <row r="1551" spans="1:12" ht="24" customHeight="1">
      <c r="A1551" s="1355"/>
      <c r="B1551" s="1355"/>
      <c r="C1551" s="1433"/>
      <c r="E1551" s="1433"/>
      <c r="K1551" s="1433"/>
      <c r="L1551" s="1334"/>
    </row>
    <row r="1552" spans="1:12" ht="24" customHeight="1">
      <c r="A1552" s="1355"/>
      <c r="B1552" s="1355"/>
      <c r="C1552" s="1433"/>
      <c r="E1552" s="1433"/>
      <c r="K1552" s="1433"/>
      <c r="L1552" s="1334"/>
    </row>
    <row r="1553" spans="1:12" ht="24" customHeight="1">
      <c r="A1553" s="1355"/>
      <c r="B1553" s="1355"/>
      <c r="C1553" s="1433"/>
      <c r="E1553" s="1433"/>
      <c r="K1553" s="1433"/>
      <c r="L1553" s="1334"/>
    </row>
    <row r="1554" spans="1:12" ht="24" customHeight="1">
      <c r="A1554" s="1355"/>
      <c r="B1554" s="1355"/>
      <c r="C1554" s="1433"/>
      <c r="E1554" s="1433"/>
      <c r="K1554" s="1433"/>
      <c r="L1554" s="1334"/>
    </row>
    <row r="1555" spans="1:12" ht="24" customHeight="1">
      <c r="A1555" s="1355"/>
      <c r="B1555" s="1355"/>
      <c r="C1555" s="1433"/>
      <c r="E1555" s="1433"/>
      <c r="K1555" s="1433"/>
      <c r="L1555" s="1334"/>
    </row>
    <row r="1556" spans="1:12" ht="24" customHeight="1">
      <c r="A1556" s="1355"/>
      <c r="B1556" s="1355"/>
      <c r="C1556" s="1433"/>
      <c r="E1556" s="1433"/>
      <c r="K1556" s="1433"/>
      <c r="L1556" s="1334"/>
    </row>
    <row r="1557" spans="1:12" ht="24" customHeight="1">
      <c r="A1557" s="1355"/>
      <c r="B1557" s="1355"/>
      <c r="C1557" s="1433"/>
      <c r="E1557" s="1433"/>
      <c r="K1557" s="1433"/>
      <c r="L1557" s="1334"/>
    </row>
    <row r="1558" spans="1:12" ht="24" customHeight="1">
      <c r="A1558" s="1355"/>
      <c r="B1558" s="1355"/>
      <c r="C1558" s="1433"/>
      <c r="E1558" s="1433"/>
      <c r="K1558" s="1433"/>
      <c r="L1558" s="1334"/>
    </row>
    <row r="1559" spans="1:12" ht="24" customHeight="1">
      <c r="A1559" s="1355"/>
      <c r="B1559" s="1355"/>
      <c r="C1559" s="1433"/>
      <c r="E1559" s="1433"/>
      <c r="K1559" s="1433"/>
      <c r="L1559" s="1334"/>
    </row>
    <row r="1560" spans="1:12" ht="24" customHeight="1">
      <c r="A1560" s="1355"/>
      <c r="B1560" s="1355"/>
      <c r="C1560" s="1433"/>
      <c r="E1560" s="1433"/>
      <c r="K1560" s="1433"/>
      <c r="L1560" s="1334"/>
    </row>
    <row r="1561" spans="1:12" ht="24" customHeight="1">
      <c r="A1561" s="1355"/>
      <c r="B1561" s="1355"/>
      <c r="C1561" s="1433"/>
      <c r="E1561" s="1433"/>
      <c r="K1561" s="1433"/>
      <c r="L1561" s="1334"/>
    </row>
    <row r="1562" spans="1:12" ht="24" customHeight="1">
      <c r="A1562" s="1355"/>
      <c r="B1562" s="1355"/>
      <c r="C1562" s="1433"/>
      <c r="E1562" s="1433"/>
      <c r="K1562" s="1433"/>
      <c r="L1562" s="1334"/>
    </row>
    <row r="1563" spans="1:12" ht="24" customHeight="1">
      <c r="A1563" s="1355"/>
      <c r="B1563" s="1355"/>
      <c r="C1563" s="1433"/>
      <c r="E1563" s="1433"/>
      <c r="K1563" s="1433"/>
      <c r="L1563" s="1334"/>
    </row>
    <row r="1564" spans="1:12" ht="24" customHeight="1">
      <c r="A1564" s="1355"/>
      <c r="B1564" s="1355"/>
      <c r="C1564" s="1433"/>
      <c r="E1564" s="1433"/>
      <c r="K1564" s="1433"/>
      <c r="L1564" s="1334"/>
    </row>
    <row r="1565" spans="1:12" ht="24" customHeight="1">
      <c r="A1565" s="1355"/>
      <c r="B1565" s="1355"/>
      <c r="C1565" s="1433"/>
      <c r="E1565" s="1433"/>
      <c r="K1565" s="1433"/>
      <c r="L1565" s="1334"/>
    </row>
    <row r="1566" spans="1:12" ht="24" customHeight="1">
      <c r="A1566" s="1355"/>
      <c r="B1566" s="1355"/>
      <c r="C1566" s="1433"/>
      <c r="E1566" s="1433"/>
      <c r="K1566" s="1433"/>
      <c r="L1566" s="1334"/>
    </row>
    <row r="1567" spans="1:12" ht="24" customHeight="1">
      <c r="A1567" s="1355"/>
      <c r="B1567" s="1355"/>
      <c r="C1567" s="1433"/>
      <c r="E1567" s="1433"/>
      <c r="K1567" s="1433"/>
      <c r="L1567" s="1334"/>
    </row>
    <row r="1568" spans="1:12" ht="24" customHeight="1">
      <c r="A1568" s="1355"/>
      <c r="B1568" s="1355"/>
      <c r="C1568" s="1433"/>
      <c r="E1568" s="1433"/>
      <c r="K1568" s="1433"/>
      <c r="L1568" s="1334"/>
    </row>
    <row r="1569" spans="1:12" ht="24" customHeight="1">
      <c r="A1569" s="1355"/>
      <c r="B1569" s="1355"/>
      <c r="C1569" s="1433"/>
      <c r="E1569" s="1433"/>
      <c r="K1569" s="1433"/>
      <c r="L1569" s="1334"/>
    </row>
    <row r="1570" spans="1:12" ht="24" customHeight="1">
      <c r="A1570" s="1355"/>
      <c r="B1570" s="1355"/>
      <c r="C1570" s="1433"/>
      <c r="E1570" s="1433"/>
      <c r="K1570" s="1433"/>
      <c r="L1570" s="1334"/>
    </row>
    <row r="1571" spans="1:12" ht="24" customHeight="1">
      <c r="A1571" s="1355"/>
      <c r="B1571" s="1355"/>
      <c r="C1571" s="1433"/>
      <c r="E1571" s="1433"/>
      <c r="K1571" s="1433"/>
      <c r="L1571" s="1334"/>
    </row>
    <row r="1572" spans="1:12" ht="24" customHeight="1">
      <c r="A1572" s="1355"/>
      <c r="B1572" s="1355"/>
      <c r="C1572" s="1433"/>
      <c r="E1572" s="1433"/>
      <c r="K1572" s="1433"/>
      <c r="L1572" s="1334"/>
    </row>
    <row r="1573" spans="1:12" ht="24" customHeight="1">
      <c r="A1573" s="1355"/>
      <c r="B1573" s="1355"/>
      <c r="C1573" s="1433"/>
      <c r="E1573" s="1433"/>
      <c r="K1573" s="1433"/>
      <c r="L1573" s="1334"/>
    </row>
    <row r="1574" spans="1:12" ht="24" customHeight="1">
      <c r="A1574" s="1355"/>
      <c r="B1574" s="1355"/>
      <c r="C1574" s="1433"/>
      <c r="E1574" s="1433"/>
      <c r="K1574" s="1433"/>
      <c r="L1574" s="1334"/>
    </row>
    <row r="1575" spans="1:12" ht="24" customHeight="1">
      <c r="A1575" s="1355"/>
      <c r="B1575" s="1355"/>
      <c r="C1575" s="1433"/>
      <c r="E1575" s="1433"/>
      <c r="K1575" s="1433"/>
      <c r="L1575" s="1334"/>
    </row>
    <row r="1576" spans="1:12" ht="24" customHeight="1">
      <c r="A1576" s="1355"/>
      <c r="B1576" s="1355"/>
      <c r="C1576" s="1433"/>
      <c r="E1576" s="1433"/>
      <c r="K1576" s="1433"/>
      <c r="L1576" s="1334"/>
    </row>
    <row r="1577" spans="1:12" ht="24" customHeight="1">
      <c r="A1577" s="1355"/>
      <c r="B1577" s="1355"/>
      <c r="C1577" s="1433"/>
      <c r="E1577" s="1433"/>
      <c r="K1577" s="1433"/>
      <c r="L1577" s="1334"/>
    </row>
    <row r="1578" spans="1:12" ht="24" customHeight="1">
      <c r="A1578" s="1355"/>
      <c r="B1578" s="1355"/>
      <c r="C1578" s="1433"/>
      <c r="E1578" s="1433"/>
      <c r="K1578" s="1433"/>
      <c r="L1578" s="1334"/>
    </row>
    <row r="1579" spans="1:12" ht="24" customHeight="1">
      <c r="A1579" s="1355"/>
      <c r="B1579" s="1355"/>
      <c r="C1579" s="1433"/>
      <c r="E1579" s="1433"/>
      <c r="K1579" s="1433"/>
      <c r="L1579" s="1334"/>
    </row>
    <row r="1580" spans="1:12" ht="24" customHeight="1">
      <c r="A1580" s="1355"/>
      <c r="B1580" s="1355"/>
      <c r="C1580" s="1433"/>
      <c r="E1580" s="1433"/>
      <c r="K1580" s="1433"/>
      <c r="L1580" s="1334"/>
    </row>
    <row r="1581" spans="1:12" ht="24" customHeight="1">
      <c r="A1581" s="1355"/>
      <c r="B1581" s="1355"/>
      <c r="C1581" s="1433"/>
      <c r="E1581" s="1433"/>
      <c r="K1581" s="1433"/>
      <c r="L1581" s="1334"/>
    </row>
    <row r="1582" spans="1:12" ht="24" customHeight="1">
      <c r="A1582" s="1355"/>
      <c r="B1582" s="1355"/>
      <c r="C1582" s="1433"/>
      <c r="E1582" s="1433"/>
      <c r="K1582" s="1433"/>
      <c r="L1582" s="1334"/>
    </row>
    <row r="1583" spans="1:12" ht="24" customHeight="1">
      <c r="A1583" s="1355"/>
      <c r="B1583" s="1355"/>
      <c r="C1583" s="1433"/>
      <c r="E1583" s="1433"/>
      <c r="K1583" s="1433"/>
      <c r="L1583" s="1334"/>
    </row>
    <row r="1584" spans="1:12" ht="24" customHeight="1">
      <c r="A1584" s="1355"/>
      <c r="B1584" s="1355"/>
      <c r="C1584" s="1433"/>
      <c r="E1584" s="1433"/>
      <c r="K1584" s="1433"/>
      <c r="L1584" s="1334"/>
    </row>
    <row r="1585" spans="1:12" ht="24" customHeight="1">
      <c r="A1585" s="1355"/>
      <c r="B1585" s="1355"/>
      <c r="C1585" s="1433"/>
      <c r="E1585" s="1433"/>
      <c r="K1585" s="1433"/>
      <c r="L1585" s="1334"/>
    </row>
    <row r="1586" spans="1:12" ht="24" customHeight="1">
      <c r="A1586" s="1355"/>
      <c r="B1586" s="1355"/>
      <c r="C1586" s="1433"/>
      <c r="E1586" s="1433"/>
      <c r="K1586" s="1433"/>
      <c r="L1586" s="1334"/>
    </row>
    <row r="1587" spans="1:12" ht="24" customHeight="1">
      <c r="A1587" s="1355"/>
      <c r="B1587" s="1355"/>
      <c r="C1587" s="1433"/>
      <c r="E1587" s="1433"/>
      <c r="K1587" s="1433"/>
      <c r="L1587" s="1334"/>
    </row>
    <row r="1588" spans="1:12" ht="24" customHeight="1">
      <c r="A1588" s="1355"/>
      <c r="B1588" s="1355"/>
      <c r="C1588" s="1433"/>
      <c r="E1588" s="1433"/>
      <c r="K1588" s="1433"/>
      <c r="L1588" s="1334"/>
    </row>
    <row r="1589" spans="1:12" ht="24" customHeight="1">
      <c r="A1589" s="1355"/>
      <c r="B1589" s="1355"/>
      <c r="C1589" s="1433"/>
      <c r="E1589" s="1433"/>
      <c r="K1589" s="1433"/>
      <c r="L1589" s="1334"/>
    </row>
    <row r="1590" spans="1:12" ht="24" customHeight="1">
      <c r="A1590" s="1355"/>
      <c r="B1590" s="1355"/>
      <c r="C1590" s="1433"/>
      <c r="E1590" s="1433"/>
      <c r="K1590" s="1433"/>
      <c r="L1590" s="1334"/>
    </row>
    <row r="1591" spans="1:12" ht="24" customHeight="1">
      <c r="A1591" s="1355"/>
      <c r="B1591" s="1355"/>
      <c r="C1591" s="1433"/>
      <c r="E1591" s="1433"/>
      <c r="K1591" s="1433"/>
      <c r="L1591" s="1334"/>
    </row>
    <row r="1592" spans="1:12" ht="24" customHeight="1">
      <c r="A1592" s="1355"/>
      <c r="B1592" s="1355"/>
      <c r="C1592" s="1433"/>
      <c r="E1592" s="1433"/>
      <c r="K1592" s="1433"/>
      <c r="L1592" s="1334"/>
    </row>
    <row r="1593" spans="1:12" ht="24" customHeight="1">
      <c r="A1593" s="1355"/>
      <c r="B1593" s="1355"/>
      <c r="C1593" s="1433"/>
      <c r="E1593" s="1433"/>
      <c r="K1593" s="1433"/>
      <c r="L1593" s="1334"/>
    </row>
    <row r="1594" spans="1:12" ht="24" customHeight="1">
      <c r="A1594" s="1355"/>
      <c r="B1594" s="1355"/>
      <c r="C1594" s="1433"/>
      <c r="E1594" s="1433"/>
      <c r="K1594" s="1433"/>
      <c r="L1594" s="1334"/>
    </row>
    <row r="1595" spans="1:12" ht="24" customHeight="1">
      <c r="A1595" s="1355"/>
      <c r="B1595" s="1355"/>
      <c r="C1595" s="1433"/>
      <c r="E1595" s="1433"/>
      <c r="K1595" s="1433"/>
      <c r="L1595" s="1334"/>
    </row>
    <row r="1596" spans="1:12" ht="24" customHeight="1">
      <c r="A1596" s="1355"/>
      <c r="B1596" s="1355"/>
      <c r="C1596" s="1433"/>
      <c r="E1596" s="1433"/>
      <c r="K1596" s="1433"/>
      <c r="L1596" s="1334"/>
    </row>
    <row r="1597" spans="1:12" ht="24" customHeight="1">
      <c r="A1597" s="1355"/>
      <c r="B1597" s="1355"/>
      <c r="C1597" s="1433"/>
      <c r="E1597" s="1433"/>
      <c r="K1597" s="1433"/>
      <c r="L1597" s="1334"/>
    </row>
    <row r="1598" spans="1:12" ht="24" customHeight="1">
      <c r="A1598" s="1355"/>
      <c r="B1598" s="1355"/>
      <c r="C1598" s="1433"/>
      <c r="E1598" s="1433"/>
      <c r="K1598" s="1433"/>
      <c r="L1598" s="1334"/>
    </row>
    <row r="1599" spans="1:12" ht="24" customHeight="1">
      <c r="A1599" s="1355"/>
      <c r="B1599" s="1355"/>
      <c r="C1599" s="1433"/>
      <c r="E1599" s="1433"/>
      <c r="K1599" s="1433"/>
      <c r="L1599" s="1334"/>
    </row>
    <row r="1600" spans="1:12" ht="24" customHeight="1">
      <c r="A1600" s="1355"/>
      <c r="B1600" s="1355"/>
      <c r="C1600" s="1433"/>
      <c r="E1600" s="1433"/>
      <c r="K1600" s="1433"/>
      <c r="L1600" s="1334"/>
    </row>
    <row r="1601" spans="1:12" ht="24" customHeight="1">
      <c r="A1601" s="1355"/>
      <c r="B1601" s="1355"/>
      <c r="C1601" s="1433"/>
      <c r="E1601" s="1433"/>
      <c r="K1601" s="1433"/>
      <c r="L1601" s="1334"/>
    </row>
    <row r="1602" spans="1:12" ht="24" customHeight="1">
      <c r="A1602" s="1355"/>
      <c r="B1602" s="1355"/>
      <c r="C1602" s="1433"/>
      <c r="E1602" s="1433"/>
      <c r="K1602" s="1433"/>
      <c r="L1602" s="1334"/>
    </row>
    <row r="1603" spans="1:12" ht="24" customHeight="1">
      <c r="A1603" s="1355"/>
      <c r="B1603" s="1355"/>
      <c r="C1603" s="1433"/>
      <c r="E1603" s="1433"/>
      <c r="K1603" s="1433"/>
      <c r="L1603" s="1334"/>
    </row>
    <row r="1604" spans="1:12" ht="24" customHeight="1">
      <c r="A1604" s="1355"/>
      <c r="B1604" s="1355"/>
      <c r="C1604" s="1433"/>
      <c r="E1604" s="1433"/>
      <c r="K1604" s="1433"/>
      <c r="L1604" s="1334"/>
    </row>
    <row r="1605" spans="1:12" ht="24" customHeight="1">
      <c r="A1605" s="1355"/>
      <c r="B1605" s="1355"/>
      <c r="C1605" s="1433"/>
      <c r="E1605" s="1433"/>
      <c r="K1605" s="1433"/>
      <c r="L1605" s="1334"/>
    </row>
    <row r="1606" spans="1:12" ht="24" customHeight="1">
      <c r="A1606" s="1355"/>
      <c r="B1606" s="1355"/>
      <c r="C1606" s="1433"/>
      <c r="E1606" s="1433"/>
      <c r="K1606" s="1433"/>
      <c r="L1606" s="1334"/>
    </row>
    <row r="1607" spans="1:12" ht="24" customHeight="1">
      <c r="A1607" s="1355"/>
      <c r="B1607" s="1355"/>
      <c r="C1607" s="1433"/>
      <c r="E1607" s="1433"/>
      <c r="K1607" s="1433"/>
      <c r="L1607" s="1334"/>
    </row>
    <row r="1608" spans="1:12" ht="24" customHeight="1">
      <c r="A1608" s="1355"/>
      <c r="B1608" s="1355"/>
      <c r="C1608" s="1433"/>
      <c r="E1608" s="1433"/>
      <c r="K1608" s="1433"/>
      <c r="L1608" s="1334"/>
    </row>
    <row r="1609" spans="1:12" ht="24" customHeight="1">
      <c r="A1609" s="1355"/>
      <c r="B1609" s="1355"/>
      <c r="C1609" s="1433"/>
      <c r="E1609" s="1433"/>
      <c r="K1609" s="1433"/>
      <c r="L1609" s="1334"/>
    </row>
    <row r="1610" spans="1:12" ht="24" customHeight="1">
      <c r="A1610" s="1355"/>
      <c r="B1610" s="1355"/>
      <c r="C1610" s="1433"/>
      <c r="E1610" s="1433"/>
      <c r="K1610" s="1433"/>
      <c r="L1610" s="1334"/>
    </row>
    <row r="1611" spans="1:12" ht="24" customHeight="1">
      <c r="A1611" s="1355"/>
      <c r="B1611" s="1355"/>
      <c r="C1611" s="1433"/>
      <c r="E1611" s="1433"/>
      <c r="K1611" s="1433"/>
      <c r="L1611" s="1334"/>
    </row>
    <row r="1612" spans="1:12" ht="24" customHeight="1">
      <c r="A1612" s="1355"/>
      <c r="B1612" s="1355"/>
      <c r="C1612" s="1433"/>
      <c r="E1612" s="1433"/>
      <c r="K1612" s="1433"/>
      <c r="L1612" s="1334"/>
    </row>
    <row r="1613" spans="1:12" ht="24" customHeight="1">
      <c r="A1613" s="1355"/>
      <c r="B1613" s="1355"/>
      <c r="C1613" s="1433"/>
      <c r="E1613" s="1433"/>
      <c r="K1613" s="1433"/>
      <c r="L1613" s="1334"/>
    </row>
    <row r="1614" spans="1:12" ht="24" customHeight="1">
      <c r="A1614" s="1355"/>
      <c r="B1614" s="1355"/>
      <c r="C1614" s="1433"/>
      <c r="E1614" s="1433"/>
      <c r="K1614" s="1433"/>
      <c r="L1614" s="1334"/>
    </row>
    <row r="1615" spans="1:12" ht="24" customHeight="1">
      <c r="A1615" s="1355"/>
      <c r="B1615" s="1355"/>
      <c r="C1615" s="1433"/>
      <c r="E1615" s="1433"/>
      <c r="K1615" s="1433"/>
      <c r="L1615" s="1334"/>
    </row>
    <row r="1616" spans="1:12" ht="24" customHeight="1">
      <c r="A1616" s="1355"/>
      <c r="B1616" s="1355"/>
      <c r="C1616" s="1433"/>
      <c r="E1616" s="1433"/>
      <c r="K1616" s="1433"/>
      <c r="L1616" s="1334"/>
    </row>
    <row r="1617" spans="1:12" ht="24" customHeight="1">
      <c r="A1617" s="1355"/>
      <c r="B1617" s="1355"/>
      <c r="C1617" s="1433"/>
      <c r="E1617" s="1433"/>
      <c r="K1617" s="1433"/>
      <c r="L1617" s="1334"/>
    </row>
    <row r="1618" spans="1:12" ht="24" customHeight="1">
      <c r="A1618" s="1355"/>
      <c r="B1618" s="1355"/>
      <c r="C1618" s="1433"/>
      <c r="E1618" s="1433"/>
      <c r="K1618" s="1433"/>
      <c r="L1618" s="1334"/>
    </row>
    <row r="1619" spans="1:12" ht="24" customHeight="1">
      <c r="A1619" s="1355"/>
      <c r="B1619" s="1355"/>
      <c r="C1619" s="1433"/>
      <c r="E1619" s="1433"/>
      <c r="K1619" s="1433"/>
      <c r="L1619" s="1334"/>
    </row>
    <row r="1620" spans="1:12" ht="24" customHeight="1">
      <c r="A1620" s="1355"/>
      <c r="B1620" s="1355"/>
      <c r="C1620" s="1433"/>
      <c r="E1620" s="1433"/>
      <c r="K1620" s="1433"/>
      <c r="L1620" s="1334"/>
    </row>
    <row r="1621" spans="1:12" ht="24" customHeight="1">
      <c r="A1621" s="1355"/>
      <c r="B1621" s="1355"/>
      <c r="C1621" s="1433"/>
      <c r="E1621" s="1433"/>
      <c r="K1621" s="1433"/>
      <c r="L1621" s="1334"/>
    </row>
    <row r="1622" spans="1:12" ht="24" customHeight="1">
      <c r="A1622" s="1355"/>
      <c r="B1622" s="1355"/>
      <c r="C1622" s="1433"/>
      <c r="E1622" s="1433"/>
      <c r="K1622" s="1433"/>
      <c r="L1622" s="1334"/>
    </row>
    <row r="1623" spans="1:12" ht="24" customHeight="1">
      <c r="A1623" s="1355"/>
      <c r="B1623" s="1355"/>
      <c r="C1623" s="1433"/>
      <c r="E1623" s="1433"/>
      <c r="K1623" s="1433"/>
      <c r="L1623" s="1334"/>
    </row>
    <row r="1624" spans="1:12" ht="24" customHeight="1">
      <c r="A1624" s="1355"/>
      <c r="B1624" s="1355"/>
      <c r="C1624" s="1433"/>
      <c r="E1624" s="1433"/>
      <c r="K1624" s="1433"/>
      <c r="L1624" s="1334"/>
    </row>
    <row r="1625" spans="1:12" ht="24" customHeight="1">
      <c r="A1625" s="1355"/>
      <c r="B1625" s="1355"/>
      <c r="C1625" s="1433"/>
      <c r="E1625" s="1433"/>
      <c r="K1625" s="1433"/>
      <c r="L1625" s="1334"/>
    </row>
    <row r="1626" spans="1:12" ht="24" customHeight="1">
      <c r="A1626" s="1355"/>
      <c r="B1626" s="1355"/>
      <c r="C1626" s="1433"/>
      <c r="E1626" s="1433"/>
      <c r="K1626" s="1433"/>
      <c r="L1626" s="1334"/>
    </row>
    <row r="1627" spans="1:12" ht="24" customHeight="1">
      <c r="A1627" s="1355"/>
      <c r="B1627" s="1355"/>
      <c r="C1627" s="1433"/>
      <c r="E1627" s="1433"/>
      <c r="K1627" s="1433"/>
      <c r="L1627" s="1334"/>
    </row>
    <row r="1628" spans="1:12" ht="24" customHeight="1">
      <c r="A1628" s="1355"/>
      <c r="B1628" s="1355"/>
      <c r="C1628" s="1433"/>
      <c r="E1628" s="1433"/>
      <c r="K1628" s="1433"/>
      <c r="L1628" s="1334"/>
    </row>
    <row r="1629" spans="1:12" ht="24" customHeight="1">
      <c r="A1629" s="1355"/>
      <c r="B1629" s="1355"/>
      <c r="C1629" s="1433"/>
      <c r="E1629" s="1433"/>
      <c r="K1629" s="1433"/>
      <c r="L1629" s="1334"/>
    </row>
    <row r="1630" spans="1:12" ht="24" customHeight="1">
      <c r="A1630" s="1355"/>
      <c r="B1630" s="1355"/>
      <c r="C1630" s="1433"/>
      <c r="E1630" s="1433"/>
      <c r="K1630" s="1433"/>
      <c r="L1630" s="1334"/>
    </row>
    <row r="1631" spans="1:12" ht="24" customHeight="1">
      <c r="A1631" s="1355"/>
      <c r="B1631" s="1355"/>
      <c r="C1631" s="1433"/>
      <c r="E1631" s="1433"/>
      <c r="K1631" s="1433"/>
      <c r="L1631" s="1334"/>
    </row>
    <row r="1632" spans="1:12" ht="24" customHeight="1">
      <c r="A1632" s="1355"/>
      <c r="B1632" s="1355"/>
      <c r="C1632" s="1433"/>
      <c r="E1632" s="1433"/>
      <c r="K1632" s="1433"/>
      <c r="L1632" s="1334"/>
    </row>
    <row r="1633" spans="1:12" ht="24" customHeight="1">
      <c r="A1633" s="1355"/>
      <c r="B1633" s="1355"/>
      <c r="C1633" s="1433"/>
      <c r="E1633" s="1433"/>
      <c r="K1633" s="1433"/>
      <c r="L1633" s="1334"/>
    </row>
    <row r="1634" spans="1:12" ht="24" customHeight="1">
      <c r="A1634" s="1355"/>
      <c r="B1634" s="1355"/>
      <c r="C1634" s="1433"/>
      <c r="E1634" s="1433"/>
      <c r="K1634" s="1433"/>
      <c r="L1634" s="1334"/>
    </row>
    <row r="1635" spans="1:12" ht="24" customHeight="1">
      <c r="A1635" s="1355"/>
      <c r="B1635" s="1355"/>
      <c r="C1635" s="1433"/>
      <c r="E1635" s="1433"/>
      <c r="K1635" s="1433"/>
      <c r="L1635" s="1334"/>
    </row>
    <row r="1636" spans="1:12" ht="24" customHeight="1">
      <c r="A1636" s="1355"/>
      <c r="B1636" s="1355"/>
      <c r="C1636" s="1433"/>
      <c r="E1636" s="1433"/>
      <c r="K1636" s="1433"/>
      <c r="L1636" s="1334"/>
    </row>
    <row r="1637" spans="1:12" ht="24" customHeight="1">
      <c r="A1637" s="1355"/>
      <c r="B1637" s="1355"/>
      <c r="C1637" s="1433"/>
      <c r="E1637" s="1433"/>
      <c r="K1637" s="1433"/>
      <c r="L1637" s="1334"/>
    </row>
    <row r="1638" spans="1:12" ht="24" customHeight="1">
      <c r="A1638" s="1355"/>
      <c r="B1638" s="1355"/>
      <c r="C1638" s="1433"/>
      <c r="E1638" s="1433"/>
      <c r="K1638" s="1433"/>
      <c r="L1638" s="1334"/>
    </row>
    <row r="1639" spans="1:12" ht="24" customHeight="1">
      <c r="A1639" s="1355"/>
      <c r="B1639" s="1355"/>
      <c r="C1639" s="1433"/>
      <c r="E1639" s="1433"/>
      <c r="K1639" s="1433"/>
      <c r="L1639" s="1334"/>
    </row>
    <row r="1640" spans="1:12" ht="24" customHeight="1">
      <c r="A1640" s="1355"/>
      <c r="B1640" s="1355"/>
      <c r="C1640" s="1433"/>
      <c r="E1640" s="1433"/>
      <c r="K1640" s="1433"/>
      <c r="L1640" s="1334"/>
    </row>
    <row r="1641" spans="1:12" ht="24" customHeight="1">
      <c r="A1641" s="1355"/>
      <c r="B1641" s="1355"/>
      <c r="C1641" s="1433"/>
      <c r="E1641" s="1433"/>
      <c r="K1641" s="1433"/>
      <c r="L1641" s="1334"/>
    </row>
    <row r="1642" spans="1:12" ht="24" customHeight="1">
      <c r="A1642" s="1355"/>
      <c r="B1642" s="1355"/>
      <c r="C1642" s="1433"/>
      <c r="E1642" s="1433"/>
      <c r="K1642" s="1433"/>
      <c r="L1642" s="1334"/>
    </row>
    <row r="1643" spans="1:12" ht="24" customHeight="1">
      <c r="A1643" s="1355"/>
      <c r="B1643" s="1355"/>
      <c r="C1643" s="1433"/>
      <c r="E1643" s="1433"/>
      <c r="K1643" s="1433"/>
      <c r="L1643" s="1334"/>
    </row>
    <row r="1644" spans="1:12" ht="24" customHeight="1">
      <c r="A1644" s="1355"/>
      <c r="B1644" s="1355"/>
      <c r="C1644" s="1433"/>
      <c r="E1644" s="1433"/>
      <c r="K1644" s="1433"/>
      <c r="L1644" s="1334"/>
    </row>
    <row r="1645" spans="1:12" ht="24" customHeight="1">
      <c r="A1645" s="1355"/>
      <c r="B1645" s="1355"/>
      <c r="C1645" s="1433"/>
      <c r="E1645" s="1433"/>
      <c r="K1645" s="1433"/>
      <c r="L1645" s="1334"/>
    </row>
    <row r="1646" spans="1:12" ht="24" customHeight="1">
      <c r="A1646" s="1355"/>
      <c r="B1646" s="1355"/>
      <c r="C1646" s="1433"/>
      <c r="E1646" s="1433"/>
      <c r="K1646" s="1433"/>
      <c r="L1646" s="1334"/>
    </row>
    <row r="1647" spans="1:12" ht="24" customHeight="1">
      <c r="A1647" s="1355"/>
      <c r="B1647" s="1355"/>
      <c r="C1647" s="1433"/>
      <c r="E1647" s="1433"/>
      <c r="K1647" s="1433"/>
      <c r="L1647" s="1334"/>
    </row>
    <row r="1648" spans="1:12" ht="24" customHeight="1">
      <c r="A1648" s="1355"/>
      <c r="B1648" s="1355"/>
      <c r="C1648" s="1433"/>
      <c r="E1648" s="1433"/>
      <c r="K1648" s="1433"/>
      <c r="L1648" s="1334"/>
    </row>
    <row r="1649" spans="1:12" ht="24" customHeight="1">
      <c r="A1649" s="1355"/>
      <c r="B1649" s="1355"/>
      <c r="C1649" s="1433"/>
      <c r="E1649" s="1433"/>
      <c r="K1649" s="1433"/>
      <c r="L1649" s="1334"/>
    </row>
    <row r="1650" spans="1:12" ht="24" customHeight="1">
      <c r="A1650" s="1355"/>
      <c r="B1650" s="1355"/>
      <c r="C1650" s="1433"/>
      <c r="E1650" s="1433"/>
      <c r="K1650" s="1433"/>
      <c r="L1650" s="1334"/>
    </row>
    <row r="1651" spans="1:12" ht="24" customHeight="1">
      <c r="A1651" s="1355"/>
      <c r="B1651" s="1355"/>
      <c r="C1651" s="1433"/>
      <c r="E1651" s="1433"/>
      <c r="K1651" s="1433"/>
      <c r="L1651" s="1334"/>
    </row>
    <row r="1652" spans="1:12" ht="24" customHeight="1">
      <c r="A1652" s="1355"/>
      <c r="B1652" s="1355"/>
      <c r="C1652" s="1433"/>
      <c r="E1652" s="1433"/>
      <c r="K1652" s="1433"/>
      <c r="L1652" s="1334"/>
    </row>
    <row r="1653" spans="1:12" ht="24" customHeight="1">
      <c r="A1653" s="1355"/>
      <c r="B1653" s="1355"/>
      <c r="C1653" s="1433"/>
      <c r="E1653" s="1433"/>
      <c r="K1653" s="1433"/>
      <c r="L1653" s="1334"/>
    </row>
    <row r="1654" spans="1:12" ht="24" customHeight="1">
      <c r="A1654" s="1355"/>
      <c r="B1654" s="1355"/>
      <c r="C1654" s="1433"/>
      <c r="E1654" s="1433"/>
      <c r="K1654" s="1433"/>
      <c r="L1654" s="1334"/>
    </row>
    <row r="1655" spans="1:12" ht="24" customHeight="1">
      <c r="A1655" s="1355"/>
      <c r="B1655" s="1355"/>
      <c r="C1655" s="1433"/>
      <c r="E1655" s="1433"/>
      <c r="K1655" s="1433"/>
      <c r="L1655" s="1334"/>
    </row>
    <row r="1656" spans="1:12" ht="24" customHeight="1">
      <c r="A1656" s="1355"/>
      <c r="B1656" s="1355"/>
      <c r="C1656" s="1433"/>
      <c r="E1656" s="1433"/>
      <c r="K1656" s="1433"/>
      <c r="L1656" s="1334"/>
    </row>
    <row r="1657" spans="1:12" ht="24" customHeight="1">
      <c r="A1657" s="1355"/>
      <c r="B1657" s="1355"/>
      <c r="C1657" s="1433"/>
      <c r="E1657" s="1433"/>
      <c r="K1657" s="1433"/>
      <c r="L1657" s="1334"/>
    </row>
    <row r="1658" spans="1:12" ht="24" customHeight="1">
      <c r="A1658" s="1355"/>
      <c r="B1658" s="1355"/>
      <c r="C1658" s="1433"/>
      <c r="E1658" s="1433"/>
      <c r="K1658" s="1433"/>
      <c r="L1658" s="1334"/>
    </row>
    <row r="1659" spans="1:12" ht="24" customHeight="1">
      <c r="A1659" s="1355"/>
      <c r="B1659" s="1355"/>
      <c r="C1659" s="1433"/>
      <c r="E1659" s="1433"/>
      <c r="K1659" s="1433"/>
      <c r="L1659" s="1334"/>
    </row>
    <row r="1660" spans="1:12" ht="24" customHeight="1">
      <c r="A1660" s="1355"/>
      <c r="B1660" s="1355"/>
      <c r="C1660" s="1433"/>
      <c r="E1660" s="1433"/>
      <c r="K1660" s="1433"/>
      <c r="L1660" s="1334"/>
    </row>
    <row r="1661" spans="1:12" ht="24" customHeight="1">
      <c r="A1661" s="1355"/>
      <c r="B1661" s="1355"/>
      <c r="C1661" s="1433"/>
      <c r="E1661" s="1433"/>
      <c r="K1661" s="1433"/>
      <c r="L1661" s="1334"/>
    </row>
    <row r="1662" spans="1:12" ht="24" customHeight="1">
      <c r="A1662" s="1355"/>
      <c r="B1662" s="1355"/>
      <c r="C1662" s="1433"/>
      <c r="E1662" s="1433"/>
      <c r="K1662" s="1433"/>
      <c r="L1662" s="1334"/>
    </row>
    <row r="1663" spans="1:12" ht="24" customHeight="1">
      <c r="A1663" s="1355"/>
      <c r="B1663" s="1355"/>
      <c r="C1663" s="1433"/>
      <c r="E1663" s="1433"/>
      <c r="K1663" s="1433"/>
      <c r="L1663" s="1334"/>
    </row>
    <row r="1664" spans="1:12" ht="24" customHeight="1">
      <c r="A1664" s="1355"/>
      <c r="B1664" s="1355"/>
      <c r="C1664" s="1433"/>
      <c r="E1664" s="1433"/>
      <c r="K1664" s="1433"/>
      <c r="L1664" s="1334"/>
    </row>
    <row r="1665" spans="1:12" ht="24" customHeight="1">
      <c r="A1665" s="1355"/>
      <c r="B1665" s="1355"/>
      <c r="C1665" s="1433"/>
      <c r="E1665" s="1433"/>
      <c r="K1665" s="1433"/>
      <c r="L1665" s="1334"/>
    </row>
    <row r="1666" spans="1:12" ht="24" customHeight="1">
      <c r="A1666" s="1355"/>
      <c r="B1666" s="1355"/>
      <c r="C1666" s="1433"/>
      <c r="E1666" s="1433"/>
      <c r="K1666" s="1433"/>
      <c r="L1666" s="1334"/>
    </row>
    <row r="1667" spans="1:12" ht="24" customHeight="1">
      <c r="A1667" s="1355"/>
      <c r="B1667" s="1355"/>
      <c r="C1667" s="1433"/>
      <c r="E1667" s="1433"/>
      <c r="K1667" s="1433"/>
      <c r="L1667" s="1334"/>
    </row>
    <row r="1668" spans="1:12" ht="24" customHeight="1">
      <c r="A1668" s="1355"/>
      <c r="B1668" s="1355"/>
      <c r="C1668" s="1433"/>
      <c r="E1668" s="1433"/>
      <c r="K1668" s="1433"/>
      <c r="L1668" s="1334"/>
    </row>
    <row r="1669" spans="1:12" ht="24" customHeight="1">
      <c r="A1669" s="1355"/>
      <c r="B1669" s="1355"/>
      <c r="C1669" s="1433"/>
      <c r="E1669" s="1433"/>
      <c r="K1669" s="1433"/>
      <c r="L1669" s="1334"/>
    </row>
    <row r="1670" spans="1:12" ht="24" customHeight="1">
      <c r="A1670" s="1355"/>
      <c r="B1670" s="1355"/>
      <c r="C1670" s="1433"/>
      <c r="E1670" s="1433"/>
      <c r="K1670" s="1433"/>
      <c r="L1670" s="1334"/>
    </row>
    <row r="1671" spans="1:12" ht="24" customHeight="1">
      <c r="A1671" s="1355"/>
      <c r="B1671" s="1355"/>
      <c r="C1671" s="1433"/>
      <c r="E1671" s="1433"/>
      <c r="K1671" s="1433"/>
      <c r="L1671" s="1334"/>
    </row>
    <row r="1672" spans="1:12" ht="24" customHeight="1">
      <c r="A1672" s="1355"/>
      <c r="B1672" s="1355"/>
      <c r="C1672" s="1433"/>
      <c r="E1672" s="1433"/>
      <c r="K1672" s="1433"/>
      <c r="L1672" s="1334"/>
    </row>
    <row r="1673" spans="1:12" ht="24" customHeight="1">
      <c r="A1673" s="1355"/>
      <c r="B1673" s="1355"/>
      <c r="C1673" s="1433"/>
      <c r="E1673" s="1433"/>
      <c r="K1673" s="1433"/>
      <c r="L1673" s="1334"/>
    </row>
    <row r="1674" spans="1:12" ht="24" customHeight="1">
      <c r="A1674" s="1355"/>
      <c r="B1674" s="1355"/>
      <c r="C1674" s="1433"/>
      <c r="E1674" s="1433"/>
      <c r="K1674" s="1433"/>
      <c r="L1674" s="1334"/>
    </row>
    <row r="1675" spans="1:12" ht="24" customHeight="1">
      <c r="A1675" s="1355"/>
      <c r="B1675" s="1355"/>
      <c r="C1675" s="1433"/>
      <c r="E1675" s="1433"/>
      <c r="K1675" s="1433"/>
      <c r="L1675" s="1334"/>
    </row>
    <row r="1676" spans="1:12" ht="24" customHeight="1">
      <c r="A1676" s="1355"/>
      <c r="B1676" s="1355"/>
      <c r="C1676" s="1433"/>
      <c r="E1676" s="1433"/>
      <c r="K1676" s="1433"/>
      <c r="L1676" s="1334"/>
    </row>
    <row r="1677" spans="1:12" ht="24" customHeight="1">
      <c r="A1677" s="1355"/>
      <c r="B1677" s="1355"/>
      <c r="C1677" s="1433"/>
      <c r="E1677" s="1433"/>
      <c r="K1677" s="1433"/>
      <c r="L1677" s="1334"/>
    </row>
    <row r="1678" spans="1:12" ht="24" customHeight="1">
      <c r="A1678" s="1355"/>
      <c r="B1678" s="1355"/>
      <c r="C1678" s="1433"/>
      <c r="E1678" s="1433"/>
      <c r="K1678" s="1433"/>
      <c r="L1678" s="1334"/>
    </row>
    <row r="1679" spans="1:12" ht="24" customHeight="1">
      <c r="A1679" s="1355"/>
      <c r="B1679" s="1355"/>
      <c r="C1679" s="1433"/>
      <c r="E1679" s="1433"/>
      <c r="K1679" s="1433"/>
      <c r="L1679" s="1334"/>
    </row>
    <row r="1680" spans="1:12" ht="24" customHeight="1">
      <c r="A1680" s="1355"/>
      <c r="B1680" s="1355"/>
      <c r="C1680" s="1433"/>
      <c r="E1680" s="1433"/>
      <c r="K1680" s="1433"/>
      <c r="L1680" s="1334"/>
    </row>
    <row r="1681" spans="1:12" ht="24" customHeight="1">
      <c r="A1681" s="1355"/>
      <c r="B1681" s="1355"/>
      <c r="C1681" s="1433"/>
      <c r="E1681" s="1433"/>
      <c r="K1681" s="1433"/>
      <c r="L1681" s="1334"/>
    </row>
    <row r="1682" spans="1:12" ht="24" customHeight="1">
      <c r="A1682" s="1355"/>
      <c r="B1682" s="1355"/>
      <c r="C1682" s="1433"/>
      <c r="E1682" s="1433"/>
      <c r="K1682" s="1433"/>
      <c r="L1682" s="1334"/>
    </row>
    <row r="1683" spans="1:12" ht="24" customHeight="1">
      <c r="A1683" s="1355"/>
      <c r="B1683" s="1355"/>
      <c r="C1683" s="1433"/>
      <c r="E1683" s="1433"/>
      <c r="K1683" s="1433"/>
      <c r="L1683" s="1334"/>
    </row>
    <row r="1684" spans="1:12" ht="24" customHeight="1">
      <c r="A1684" s="1355"/>
      <c r="B1684" s="1355"/>
      <c r="C1684" s="1433"/>
      <c r="E1684" s="1433"/>
      <c r="K1684" s="1433"/>
      <c r="L1684" s="1334"/>
    </row>
    <row r="1685" spans="1:12" ht="24" customHeight="1">
      <c r="A1685" s="1355"/>
      <c r="B1685" s="1355"/>
      <c r="C1685" s="1433"/>
      <c r="E1685" s="1433"/>
      <c r="K1685" s="1433"/>
      <c r="L1685" s="1334"/>
    </row>
    <row r="1686" spans="1:12" ht="24" customHeight="1">
      <c r="A1686" s="1355"/>
      <c r="B1686" s="1355"/>
      <c r="C1686" s="1433"/>
      <c r="E1686" s="1433"/>
      <c r="K1686" s="1433"/>
      <c r="L1686" s="1334"/>
    </row>
    <row r="1687" spans="1:12" ht="24" customHeight="1">
      <c r="A1687" s="1355"/>
      <c r="B1687" s="1355"/>
      <c r="C1687" s="1433"/>
      <c r="E1687" s="1433"/>
      <c r="K1687" s="1433"/>
      <c r="L1687" s="1334"/>
    </row>
    <row r="1688" spans="1:12" ht="24" customHeight="1">
      <c r="A1688" s="1355"/>
      <c r="B1688" s="1355"/>
      <c r="C1688" s="1433"/>
      <c r="E1688" s="1433"/>
      <c r="K1688" s="1433"/>
      <c r="L1688" s="1334"/>
    </row>
    <row r="1689" spans="1:12" ht="24" customHeight="1">
      <c r="A1689" s="1355"/>
      <c r="B1689" s="1355"/>
      <c r="C1689" s="1433"/>
      <c r="E1689" s="1433"/>
      <c r="K1689" s="1433"/>
      <c r="L1689" s="1334"/>
    </row>
    <row r="1690" spans="1:12" ht="24" customHeight="1">
      <c r="A1690" s="1355"/>
      <c r="B1690" s="1355"/>
      <c r="C1690" s="1433"/>
      <c r="E1690" s="1433"/>
      <c r="K1690" s="1433"/>
      <c r="L1690" s="1334"/>
    </row>
    <row r="1691" spans="1:12" ht="24" customHeight="1">
      <c r="A1691" s="1355"/>
      <c r="B1691" s="1355"/>
      <c r="C1691" s="1433"/>
      <c r="E1691" s="1433"/>
      <c r="K1691" s="1433"/>
      <c r="L1691" s="1334"/>
    </row>
    <row r="1692" spans="1:12" ht="24" customHeight="1">
      <c r="A1692" s="1355"/>
      <c r="B1692" s="1355"/>
      <c r="C1692" s="1433"/>
      <c r="E1692" s="1433"/>
      <c r="K1692" s="1433"/>
      <c r="L1692" s="1334"/>
    </row>
    <row r="1693" spans="1:12" ht="24" customHeight="1">
      <c r="A1693" s="1355"/>
      <c r="B1693" s="1355"/>
      <c r="C1693" s="1433"/>
      <c r="E1693" s="1433"/>
      <c r="K1693" s="1433"/>
      <c r="L1693" s="1334"/>
    </row>
    <row r="1694" spans="1:12" ht="24" customHeight="1">
      <c r="A1694" s="1355"/>
      <c r="B1694" s="1355"/>
      <c r="C1694" s="1433"/>
      <c r="E1694" s="1433"/>
      <c r="K1694" s="1433"/>
      <c r="L1694" s="1334"/>
    </row>
    <row r="1695" spans="1:12" ht="24" customHeight="1">
      <c r="A1695" s="1355"/>
      <c r="B1695" s="1355"/>
      <c r="C1695" s="1433"/>
      <c r="E1695" s="1433"/>
      <c r="K1695" s="1433"/>
      <c r="L1695" s="1334"/>
    </row>
    <row r="1696" spans="1:12" ht="24" customHeight="1">
      <c r="A1696" s="1355"/>
      <c r="B1696" s="1355"/>
      <c r="C1696" s="1433"/>
      <c r="E1696" s="1433"/>
      <c r="K1696" s="1433"/>
      <c r="L1696" s="1334"/>
    </row>
    <row r="1697" spans="1:12" ht="24" customHeight="1">
      <c r="A1697" s="1355"/>
      <c r="B1697" s="1355"/>
      <c r="C1697" s="1433"/>
      <c r="E1697" s="1433"/>
      <c r="K1697" s="1433"/>
      <c r="L1697" s="1334"/>
    </row>
    <row r="1698" spans="1:12" ht="24" customHeight="1">
      <c r="A1698" s="1355"/>
      <c r="B1698" s="1355"/>
      <c r="C1698" s="1433"/>
      <c r="E1698" s="1433"/>
      <c r="K1698" s="1433"/>
      <c r="L1698" s="1334"/>
    </row>
    <row r="1699" spans="1:12" ht="24" customHeight="1">
      <c r="A1699" s="1355"/>
      <c r="B1699" s="1355"/>
      <c r="C1699" s="1433"/>
      <c r="E1699" s="1433"/>
      <c r="K1699" s="1433"/>
      <c r="L1699" s="1334"/>
    </row>
    <row r="1700" spans="1:12" ht="24" customHeight="1">
      <c r="A1700" s="1355"/>
      <c r="B1700" s="1355"/>
      <c r="C1700" s="1433"/>
      <c r="E1700" s="1433"/>
      <c r="K1700" s="1433"/>
      <c r="L1700" s="1334"/>
    </row>
    <row r="1701" spans="1:12" ht="24" customHeight="1">
      <c r="A1701" s="1355"/>
      <c r="B1701" s="1355"/>
      <c r="C1701" s="1433"/>
      <c r="E1701" s="1433"/>
      <c r="K1701" s="1433"/>
      <c r="L1701" s="1334"/>
    </row>
    <row r="1702" spans="1:12" ht="24" customHeight="1">
      <c r="A1702" s="1355"/>
      <c r="B1702" s="1355"/>
      <c r="C1702" s="1433"/>
      <c r="E1702" s="1433"/>
      <c r="K1702" s="1433"/>
      <c r="L1702" s="1334"/>
    </row>
    <row r="1703" spans="1:12" ht="24" customHeight="1">
      <c r="A1703" s="1355"/>
      <c r="B1703" s="1355"/>
      <c r="C1703" s="1433"/>
      <c r="E1703" s="1433"/>
      <c r="K1703" s="1433"/>
      <c r="L1703" s="1334"/>
    </row>
    <row r="1704" spans="1:12" ht="24" customHeight="1">
      <c r="A1704" s="1355"/>
      <c r="B1704" s="1355"/>
      <c r="C1704" s="1433"/>
      <c r="E1704" s="1433"/>
      <c r="K1704" s="1433"/>
      <c r="L1704" s="1334"/>
    </row>
    <row r="1705" spans="1:12" ht="24" customHeight="1">
      <c r="A1705" s="1355"/>
      <c r="B1705" s="1355"/>
      <c r="C1705" s="1433"/>
      <c r="E1705" s="1433"/>
      <c r="K1705" s="1433"/>
      <c r="L1705" s="1334"/>
    </row>
    <row r="1706" spans="1:12" ht="24" customHeight="1">
      <c r="A1706" s="1355"/>
      <c r="B1706" s="1355"/>
      <c r="C1706" s="1433"/>
      <c r="E1706" s="1433"/>
      <c r="K1706" s="1433"/>
      <c r="L1706" s="1334"/>
    </row>
    <row r="1707" spans="1:12" ht="24" customHeight="1">
      <c r="A1707" s="1355"/>
      <c r="B1707" s="1355"/>
      <c r="C1707" s="1433"/>
      <c r="E1707" s="1433"/>
      <c r="K1707" s="1433"/>
      <c r="L1707" s="1334"/>
    </row>
    <row r="1708" spans="1:12" ht="24" customHeight="1">
      <c r="A1708" s="1355"/>
      <c r="B1708" s="1355"/>
      <c r="C1708" s="1433"/>
      <c r="E1708" s="1433"/>
      <c r="K1708" s="1433"/>
      <c r="L1708" s="1334"/>
    </row>
    <row r="1709" spans="1:12" ht="24" customHeight="1">
      <c r="A1709" s="1355"/>
      <c r="B1709" s="1355"/>
      <c r="C1709" s="1433"/>
      <c r="E1709" s="1433"/>
      <c r="K1709" s="1433"/>
      <c r="L1709" s="1334"/>
    </row>
    <row r="1710" spans="1:12" ht="24" customHeight="1">
      <c r="A1710" s="1355"/>
      <c r="B1710" s="1355"/>
      <c r="C1710" s="1433"/>
      <c r="E1710" s="1433"/>
      <c r="K1710" s="1433"/>
      <c r="L1710" s="1334"/>
    </row>
    <row r="1711" spans="1:12" ht="24" customHeight="1">
      <c r="A1711" s="1355"/>
      <c r="B1711" s="1355"/>
      <c r="C1711" s="1433"/>
      <c r="E1711" s="1433"/>
      <c r="K1711" s="1433"/>
      <c r="L1711" s="1334"/>
    </row>
    <row r="1712" spans="1:12" ht="24" customHeight="1">
      <c r="A1712" s="1355"/>
      <c r="B1712" s="1355"/>
      <c r="C1712" s="1433"/>
      <c r="E1712" s="1433"/>
      <c r="K1712" s="1433"/>
      <c r="L1712" s="1334"/>
    </row>
    <row r="1713" spans="1:12" ht="24" customHeight="1">
      <c r="A1713" s="1355"/>
      <c r="B1713" s="1355"/>
      <c r="C1713" s="1433"/>
      <c r="E1713" s="1433"/>
      <c r="K1713" s="1433"/>
      <c r="L1713" s="1334"/>
    </row>
    <row r="1714" spans="1:12" ht="24" customHeight="1">
      <c r="A1714" s="1355"/>
      <c r="B1714" s="1355"/>
      <c r="C1714" s="1433"/>
      <c r="E1714" s="1433"/>
      <c r="K1714" s="1433"/>
      <c r="L1714" s="1334"/>
    </row>
    <row r="1715" spans="1:12" ht="24" customHeight="1">
      <c r="A1715" s="1355"/>
      <c r="B1715" s="1355"/>
      <c r="C1715" s="1433"/>
      <c r="E1715" s="1433"/>
      <c r="K1715" s="1433"/>
      <c r="L1715" s="1334"/>
    </row>
    <row r="1716" spans="1:12" ht="24" customHeight="1">
      <c r="A1716" s="1355"/>
      <c r="B1716" s="1355"/>
      <c r="C1716" s="1433"/>
      <c r="E1716" s="1433"/>
      <c r="K1716" s="1433"/>
      <c r="L1716" s="1334"/>
    </row>
    <row r="1717" spans="1:12" ht="24" customHeight="1">
      <c r="A1717" s="1355"/>
      <c r="B1717" s="1355"/>
      <c r="C1717" s="1433"/>
      <c r="E1717" s="1433"/>
      <c r="K1717" s="1433"/>
      <c r="L1717" s="1334"/>
    </row>
    <row r="1718" spans="1:12" ht="24" customHeight="1">
      <c r="A1718" s="1355"/>
      <c r="B1718" s="1355"/>
      <c r="C1718" s="1433"/>
      <c r="E1718" s="1433"/>
      <c r="K1718" s="1433"/>
      <c r="L1718" s="1334"/>
    </row>
    <row r="1719" spans="1:12" ht="24" customHeight="1">
      <c r="A1719" s="1355"/>
      <c r="B1719" s="1355"/>
      <c r="C1719" s="1433"/>
      <c r="E1719" s="1433"/>
      <c r="K1719" s="1433"/>
      <c r="L1719" s="1334"/>
    </row>
    <row r="1720" spans="1:12" ht="24" customHeight="1">
      <c r="A1720" s="1355"/>
      <c r="B1720" s="1355"/>
      <c r="C1720" s="1433"/>
      <c r="E1720" s="1433"/>
      <c r="K1720" s="1433"/>
      <c r="L1720" s="1334"/>
    </row>
    <row r="1721" spans="1:12" ht="24" customHeight="1">
      <c r="A1721" s="1355"/>
      <c r="B1721" s="1355"/>
      <c r="C1721" s="1433"/>
      <c r="E1721" s="1433"/>
      <c r="K1721" s="1433"/>
      <c r="L1721" s="1334"/>
    </row>
    <row r="1722" spans="1:12" ht="24" customHeight="1">
      <c r="A1722" s="1355"/>
      <c r="B1722" s="1355"/>
      <c r="C1722" s="1433"/>
      <c r="E1722" s="1433"/>
      <c r="K1722" s="1433"/>
      <c r="L1722" s="1334"/>
    </row>
    <row r="1723" spans="1:12" ht="24" customHeight="1">
      <c r="A1723" s="1355"/>
      <c r="B1723" s="1355"/>
      <c r="C1723" s="1433"/>
      <c r="E1723" s="1433"/>
      <c r="K1723" s="1433"/>
      <c r="L1723" s="1334"/>
    </row>
    <row r="1724" spans="1:12" ht="24" customHeight="1">
      <c r="A1724" s="1355"/>
      <c r="B1724" s="1355"/>
      <c r="C1724" s="1433"/>
      <c r="E1724" s="1433"/>
      <c r="K1724" s="1433"/>
      <c r="L1724" s="1334"/>
    </row>
    <row r="1725" spans="1:12" ht="24" customHeight="1">
      <c r="A1725" s="1355"/>
      <c r="B1725" s="1355"/>
      <c r="C1725" s="1433"/>
      <c r="E1725" s="1433"/>
      <c r="K1725" s="1433"/>
      <c r="L1725" s="1334"/>
    </row>
    <row r="1726" spans="1:12" ht="24" customHeight="1">
      <c r="A1726" s="1355"/>
      <c r="B1726" s="1355"/>
      <c r="C1726" s="1433"/>
      <c r="E1726" s="1433"/>
      <c r="K1726" s="1433"/>
      <c r="L1726" s="1334"/>
    </row>
    <row r="1727" spans="1:12" ht="24" customHeight="1">
      <c r="A1727" s="1355"/>
      <c r="B1727" s="1355"/>
      <c r="C1727" s="1433"/>
      <c r="E1727" s="1433"/>
      <c r="K1727" s="1433"/>
      <c r="L1727" s="1334"/>
    </row>
    <row r="1728" spans="1:12" ht="24" customHeight="1">
      <c r="A1728" s="1355"/>
      <c r="B1728" s="1355"/>
      <c r="C1728" s="1433"/>
      <c r="E1728" s="1433"/>
      <c r="K1728" s="1433"/>
      <c r="L1728" s="1334"/>
    </row>
    <row r="1729" spans="1:12" ht="24" customHeight="1">
      <c r="A1729" s="1355"/>
      <c r="B1729" s="1355"/>
      <c r="C1729" s="1433"/>
      <c r="E1729" s="1433"/>
      <c r="K1729" s="1433"/>
      <c r="L1729" s="1334"/>
    </row>
    <row r="1730" spans="1:12" ht="24" customHeight="1">
      <c r="A1730" s="1355"/>
      <c r="B1730" s="1355"/>
      <c r="C1730" s="1433"/>
      <c r="E1730" s="1433"/>
      <c r="K1730" s="1433"/>
      <c r="L1730" s="1334"/>
    </row>
    <row r="1731" spans="1:12" ht="24" customHeight="1">
      <c r="A1731" s="1355"/>
      <c r="B1731" s="1355"/>
      <c r="C1731" s="1433"/>
      <c r="E1731" s="1433"/>
      <c r="K1731" s="1433"/>
      <c r="L1731" s="1334"/>
    </row>
    <row r="1732" spans="1:12" ht="24" customHeight="1">
      <c r="A1732" s="1355"/>
      <c r="B1732" s="1355"/>
      <c r="C1732" s="1433"/>
      <c r="E1732" s="1433"/>
      <c r="K1732" s="1433"/>
      <c r="L1732" s="1334"/>
    </row>
    <row r="1733" spans="1:12" ht="24" customHeight="1">
      <c r="A1733" s="1355"/>
      <c r="B1733" s="1355"/>
      <c r="C1733" s="1433"/>
      <c r="E1733" s="1433"/>
      <c r="K1733" s="1433"/>
      <c r="L1733" s="1334"/>
    </row>
    <row r="1734" spans="1:12" ht="24" customHeight="1">
      <c r="A1734" s="1355"/>
      <c r="B1734" s="1355"/>
      <c r="C1734" s="1433"/>
      <c r="E1734" s="1433"/>
      <c r="K1734" s="1433"/>
      <c r="L1734" s="1334"/>
    </row>
    <row r="1735" spans="1:12" ht="24" customHeight="1">
      <c r="A1735" s="1355"/>
      <c r="B1735" s="1355"/>
      <c r="C1735" s="1433"/>
      <c r="E1735" s="1433"/>
      <c r="K1735" s="1433"/>
      <c r="L1735" s="1334"/>
    </row>
    <row r="1736" spans="1:12" ht="24" customHeight="1">
      <c r="A1736" s="1355"/>
      <c r="B1736" s="1355"/>
      <c r="C1736" s="1433"/>
      <c r="E1736" s="1433"/>
      <c r="K1736" s="1433"/>
      <c r="L1736" s="1334"/>
    </row>
    <row r="1737" spans="1:12" ht="24" customHeight="1">
      <c r="A1737" s="1355"/>
      <c r="B1737" s="1355"/>
      <c r="C1737" s="1433"/>
      <c r="E1737" s="1433"/>
      <c r="K1737" s="1433"/>
      <c r="L1737" s="1334"/>
    </row>
    <row r="1738" spans="1:12" ht="24" customHeight="1">
      <c r="A1738" s="1355"/>
      <c r="B1738" s="1355"/>
      <c r="C1738" s="1433"/>
      <c r="E1738" s="1433"/>
      <c r="K1738" s="1433"/>
      <c r="L1738" s="1334"/>
    </row>
    <row r="1739" spans="1:12" ht="24" customHeight="1">
      <c r="A1739" s="1355"/>
      <c r="B1739" s="1355"/>
      <c r="C1739" s="1433"/>
      <c r="E1739" s="1433"/>
      <c r="K1739" s="1433"/>
      <c r="L1739" s="1334"/>
    </row>
    <row r="1740" spans="1:12" ht="24" customHeight="1">
      <c r="A1740" s="1355"/>
      <c r="B1740" s="1355"/>
      <c r="C1740" s="1433"/>
      <c r="E1740" s="1433"/>
      <c r="K1740" s="1433"/>
      <c r="L1740" s="1334"/>
    </row>
    <row r="1741" spans="1:12" ht="24" customHeight="1">
      <c r="A1741" s="1355"/>
      <c r="B1741" s="1355"/>
      <c r="C1741" s="1433"/>
      <c r="E1741" s="1433"/>
      <c r="K1741" s="1433"/>
      <c r="L1741" s="1334"/>
    </row>
    <row r="1742" spans="1:12" ht="24" customHeight="1">
      <c r="A1742" s="1355"/>
      <c r="B1742" s="1355"/>
      <c r="C1742" s="1433"/>
      <c r="E1742" s="1433"/>
      <c r="K1742" s="1433"/>
      <c r="L1742" s="1334"/>
    </row>
    <row r="1743" spans="1:12" ht="24" customHeight="1">
      <c r="A1743" s="1355"/>
      <c r="B1743" s="1355"/>
      <c r="C1743" s="1433"/>
      <c r="E1743" s="1433"/>
      <c r="K1743" s="1433"/>
      <c r="L1743" s="1334"/>
    </row>
    <row r="1744" spans="1:12" ht="24" customHeight="1">
      <c r="A1744" s="1355"/>
      <c r="B1744" s="1355"/>
      <c r="C1744" s="1433"/>
      <c r="E1744" s="1433"/>
      <c r="K1744" s="1433"/>
      <c r="L1744" s="1334"/>
    </row>
    <row r="1745" spans="1:12" ht="24" customHeight="1">
      <c r="A1745" s="1355"/>
      <c r="B1745" s="1355"/>
      <c r="C1745" s="1433"/>
      <c r="E1745" s="1433"/>
      <c r="K1745" s="1433"/>
      <c r="L1745" s="1334"/>
    </row>
    <row r="1746" spans="1:12" ht="24" customHeight="1">
      <c r="A1746" s="1355"/>
      <c r="B1746" s="1355"/>
      <c r="C1746" s="1433"/>
      <c r="E1746" s="1433"/>
      <c r="K1746" s="1433"/>
      <c r="L1746" s="1334"/>
    </row>
    <row r="1747" spans="1:12" ht="24" customHeight="1">
      <c r="A1747" s="1355"/>
      <c r="B1747" s="1355"/>
      <c r="C1747" s="1433"/>
      <c r="E1747" s="1433"/>
      <c r="K1747" s="1433"/>
      <c r="L1747" s="1334"/>
    </row>
    <row r="1748" spans="1:12" ht="24" customHeight="1">
      <c r="A1748" s="1355"/>
      <c r="B1748" s="1355"/>
      <c r="C1748" s="1433"/>
      <c r="E1748" s="1433"/>
      <c r="K1748" s="1433"/>
      <c r="L1748" s="1334"/>
    </row>
    <row r="1749" spans="1:12" ht="24" customHeight="1">
      <c r="A1749" s="1355"/>
      <c r="B1749" s="1355"/>
      <c r="C1749" s="1433"/>
      <c r="E1749" s="1433"/>
      <c r="K1749" s="1433"/>
      <c r="L1749" s="1334"/>
    </row>
    <row r="1750" spans="1:12" ht="24" customHeight="1">
      <c r="A1750" s="1355"/>
      <c r="B1750" s="1355"/>
      <c r="C1750" s="1433"/>
      <c r="E1750" s="1433"/>
      <c r="K1750" s="1433"/>
      <c r="L1750" s="1334"/>
    </row>
    <row r="1751" spans="1:12" ht="24" customHeight="1">
      <c r="A1751" s="1355"/>
      <c r="B1751" s="1355"/>
      <c r="C1751" s="1433"/>
      <c r="E1751" s="1433"/>
      <c r="K1751" s="1433"/>
      <c r="L1751" s="1334"/>
    </row>
    <row r="1752" spans="1:12" ht="24" customHeight="1">
      <c r="A1752" s="1355"/>
      <c r="B1752" s="1355"/>
      <c r="C1752" s="1433"/>
      <c r="E1752" s="1433"/>
      <c r="K1752" s="1433"/>
      <c r="L1752" s="1334"/>
    </row>
    <row r="1753" spans="1:12" ht="24" customHeight="1">
      <c r="A1753" s="1355"/>
      <c r="B1753" s="1355"/>
      <c r="C1753" s="1433"/>
      <c r="E1753" s="1433"/>
      <c r="K1753" s="1433"/>
      <c r="L1753" s="1334"/>
    </row>
    <row r="1754" spans="1:12" ht="24" customHeight="1">
      <c r="A1754" s="1355"/>
      <c r="B1754" s="1355"/>
      <c r="C1754" s="1433"/>
      <c r="E1754" s="1433"/>
      <c r="K1754" s="1433"/>
      <c r="L1754" s="1334"/>
    </row>
    <row r="1755" spans="1:12" ht="24" customHeight="1">
      <c r="A1755" s="1355"/>
      <c r="B1755" s="1355"/>
      <c r="C1755" s="1433"/>
      <c r="E1755" s="1433"/>
      <c r="K1755" s="1433"/>
      <c r="L1755" s="1334"/>
    </row>
    <row r="1756" spans="1:12" ht="24" customHeight="1">
      <c r="A1756" s="1355"/>
      <c r="B1756" s="1355"/>
      <c r="C1756" s="1433"/>
      <c r="E1756" s="1433"/>
      <c r="K1756" s="1433"/>
      <c r="L1756" s="1334"/>
    </row>
    <row r="1757" spans="1:12" ht="24" customHeight="1">
      <c r="A1757" s="1355"/>
      <c r="B1757" s="1355"/>
      <c r="C1757" s="1433"/>
      <c r="E1757" s="1433"/>
      <c r="K1757" s="1433"/>
      <c r="L1757" s="1334"/>
    </row>
    <row r="1758" spans="1:12" ht="24" customHeight="1">
      <c r="A1758" s="1355"/>
      <c r="B1758" s="1355"/>
      <c r="C1758" s="1433"/>
      <c r="E1758" s="1433"/>
      <c r="K1758" s="1433"/>
      <c r="L1758" s="1334"/>
    </row>
    <row r="1759" spans="1:12" ht="24" customHeight="1">
      <c r="A1759" s="1355"/>
      <c r="B1759" s="1355"/>
      <c r="C1759" s="1433"/>
      <c r="E1759" s="1433"/>
      <c r="K1759" s="1433"/>
      <c r="L1759" s="1334"/>
    </row>
    <row r="1760" spans="1:12" ht="24" customHeight="1">
      <c r="A1760" s="1355"/>
      <c r="B1760" s="1355"/>
      <c r="C1760" s="1433"/>
      <c r="E1760" s="1433"/>
      <c r="K1760" s="1433"/>
      <c r="L1760" s="1334"/>
    </row>
    <row r="1761" spans="1:12" ht="24" customHeight="1">
      <c r="A1761" s="1355"/>
      <c r="B1761" s="1355"/>
      <c r="C1761" s="1433"/>
      <c r="E1761" s="1433"/>
      <c r="K1761" s="1433"/>
      <c r="L1761" s="1334"/>
    </row>
    <row r="1762" spans="1:12" ht="24" customHeight="1">
      <c r="A1762" s="1355"/>
      <c r="B1762" s="1355"/>
      <c r="C1762" s="1433"/>
      <c r="E1762" s="1433"/>
      <c r="K1762" s="1433"/>
      <c r="L1762" s="1334"/>
    </row>
    <row r="1763" spans="1:12" ht="24" customHeight="1">
      <c r="A1763" s="1355"/>
      <c r="B1763" s="1355"/>
      <c r="C1763" s="1433"/>
      <c r="E1763" s="1433"/>
      <c r="K1763" s="1433"/>
      <c r="L1763" s="1334"/>
    </row>
    <row r="1764" spans="1:12" ht="24" customHeight="1">
      <c r="A1764" s="1355"/>
      <c r="B1764" s="1355"/>
      <c r="C1764" s="1433"/>
      <c r="E1764" s="1433"/>
      <c r="K1764" s="1433"/>
      <c r="L1764" s="1334"/>
    </row>
    <row r="1765" spans="1:12" ht="24" customHeight="1">
      <c r="A1765" s="1355"/>
      <c r="B1765" s="1355"/>
      <c r="C1765" s="1433"/>
      <c r="E1765" s="1433"/>
      <c r="K1765" s="1433"/>
      <c r="L1765" s="1334"/>
    </row>
    <row r="1766" spans="1:12" ht="24" customHeight="1">
      <c r="A1766" s="1355"/>
      <c r="B1766" s="1355"/>
      <c r="C1766" s="1433"/>
      <c r="E1766" s="1433"/>
      <c r="K1766" s="1433"/>
      <c r="L1766" s="1334"/>
    </row>
    <row r="1767" spans="1:12" ht="24" customHeight="1">
      <c r="A1767" s="1355"/>
      <c r="B1767" s="1355"/>
      <c r="C1767" s="1433"/>
      <c r="E1767" s="1433"/>
      <c r="K1767" s="1433"/>
      <c r="L1767" s="1334"/>
    </row>
    <row r="1768" spans="1:12" ht="24" customHeight="1">
      <c r="A1768" s="1355"/>
      <c r="B1768" s="1355"/>
      <c r="C1768" s="1433"/>
      <c r="E1768" s="1433"/>
      <c r="K1768" s="1433"/>
      <c r="L1768" s="1334"/>
    </row>
    <row r="1769" spans="1:12" ht="24" customHeight="1">
      <c r="A1769" s="1355"/>
      <c r="B1769" s="1355"/>
      <c r="C1769" s="1433"/>
      <c r="E1769" s="1433"/>
      <c r="K1769" s="1433"/>
      <c r="L1769" s="1334"/>
    </row>
    <row r="1770" spans="1:12" ht="24" customHeight="1">
      <c r="A1770" s="1355"/>
      <c r="B1770" s="1355"/>
      <c r="C1770" s="1433"/>
      <c r="E1770" s="1433"/>
      <c r="K1770" s="1433"/>
      <c r="L1770" s="1334"/>
    </row>
    <row r="1771" spans="1:12" ht="24" customHeight="1">
      <c r="A1771" s="1355"/>
      <c r="B1771" s="1355"/>
      <c r="C1771" s="1433"/>
      <c r="E1771" s="1433"/>
      <c r="K1771" s="1433"/>
      <c r="L1771" s="1334"/>
    </row>
    <row r="1772" spans="1:12" ht="24" customHeight="1">
      <c r="A1772" s="1355"/>
      <c r="B1772" s="1355"/>
      <c r="C1772" s="1433"/>
      <c r="E1772" s="1433"/>
      <c r="K1772" s="1433"/>
      <c r="L1772" s="1334"/>
    </row>
    <row r="1773" spans="1:12" ht="24" customHeight="1">
      <c r="A1773" s="1355"/>
      <c r="B1773" s="1355"/>
      <c r="C1773" s="1433"/>
      <c r="E1773" s="1433"/>
      <c r="K1773" s="1433"/>
      <c r="L1773" s="1334"/>
    </row>
    <row r="1774" spans="1:12" ht="24" customHeight="1">
      <c r="A1774" s="1355"/>
      <c r="B1774" s="1355"/>
      <c r="C1774" s="1433"/>
      <c r="E1774" s="1433"/>
      <c r="K1774" s="1433"/>
      <c r="L1774" s="1334"/>
    </row>
    <row r="1775" spans="1:12" ht="24" customHeight="1">
      <c r="A1775" s="1355"/>
      <c r="B1775" s="1355"/>
      <c r="C1775" s="1433"/>
      <c r="E1775" s="1433"/>
      <c r="K1775" s="1433"/>
      <c r="L1775" s="1334"/>
    </row>
    <row r="1776" spans="1:12" ht="24" customHeight="1">
      <c r="A1776" s="1355"/>
      <c r="B1776" s="1355"/>
      <c r="C1776" s="1433"/>
      <c r="E1776" s="1433"/>
      <c r="K1776" s="1433"/>
      <c r="L1776" s="1334"/>
    </row>
    <row r="1777" spans="1:12" ht="24" customHeight="1">
      <c r="A1777" s="1355"/>
      <c r="B1777" s="1355"/>
      <c r="C1777" s="1433"/>
      <c r="E1777" s="1433"/>
      <c r="K1777" s="1433"/>
      <c r="L1777" s="1334"/>
    </row>
    <row r="1778" spans="1:12" ht="24" customHeight="1">
      <c r="A1778" s="1355"/>
      <c r="B1778" s="1355"/>
      <c r="C1778" s="1433"/>
      <c r="E1778" s="1433"/>
      <c r="K1778" s="1433"/>
      <c r="L1778" s="1334"/>
    </row>
    <row r="1779" spans="1:12" ht="24" customHeight="1">
      <c r="A1779" s="1355"/>
      <c r="B1779" s="1355"/>
      <c r="C1779" s="1433"/>
      <c r="E1779" s="1433"/>
      <c r="K1779" s="1433"/>
      <c r="L1779" s="1334"/>
    </row>
    <row r="1780" spans="1:12" ht="24" customHeight="1">
      <c r="A1780" s="1355"/>
      <c r="B1780" s="1355"/>
      <c r="C1780" s="1433"/>
      <c r="E1780" s="1433"/>
      <c r="K1780" s="1433"/>
      <c r="L1780" s="1334"/>
    </row>
    <row r="1781" spans="1:12" ht="24" customHeight="1">
      <c r="A1781" s="1355"/>
      <c r="B1781" s="1355"/>
      <c r="C1781" s="1433"/>
      <c r="E1781" s="1433"/>
      <c r="K1781" s="1433"/>
      <c r="L1781" s="1334"/>
    </row>
    <row r="1782" spans="1:12" ht="24" customHeight="1">
      <c r="A1782" s="1355"/>
      <c r="B1782" s="1355"/>
      <c r="C1782" s="1433"/>
      <c r="E1782" s="1433"/>
      <c r="K1782" s="1433"/>
      <c r="L1782" s="1334"/>
    </row>
    <row r="1783" spans="1:12" ht="24" customHeight="1">
      <c r="A1783" s="1355"/>
      <c r="B1783" s="1355"/>
      <c r="C1783" s="1433"/>
      <c r="E1783" s="1433"/>
      <c r="K1783" s="1433"/>
      <c r="L1783" s="1334"/>
    </row>
    <row r="1784" spans="1:12" ht="24" customHeight="1">
      <c r="A1784" s="1355"/>
      <c r="B1784" s="1355"/>
      <c r="C1784" s="1433"/>
      <c r="E1784" s="1433"/>
      <c r="K1784" s="1433"/>
      <c r="L1784" s="1334"/>
    </row>
    <row r="1785" spans="1:12" ht="24" customHeight="1">
      <c r="A1785" s="1355"/>
      <c r="B1785" s="1355"/>
      <c r="C1785" s="1433"/>
      <c r="E1785" s="1433"/>
      <c r="K1785" s="1433"/>
      <c r="L1785" s="1334"/>
    </row>
    <row r="1786" spans="1:12" ht="24" customHeight="1">
      <c r="A1786" s="1355"/>
      <c r="B1786" s="1355"/>
      <c r="C1786" s="1433"/>
      <c r="E1786" s="1433"/>
      <c r="K1786" s="1433"/>
      <c r="L1786" s="1334"/>
    </row>
    <row r="1787" spans="1:12" ht="24" customHeight="1">
      <c r="A1787" s="1355"/>
      <c r="B1787" s="1355"/>
      <c r="C1787" s="1433"/>
      <c r="E1787" s="1433"/>
      <c r="K1787" s="1433"/>
      <c r="L1787" s="1334"/>
    </row>
    <row r="1788" spans="1:12" ht="24" customHeight="1">
      <c r="A1788" s="1355"/>
      <c r="B1788" s="1355"/>
      <c r="C1788" s="1433"/>
      <c r="E1788" s="1433"/>
      <c r="K1788" s="1433"/>
      <c r="L1788" s="1334"/>
    </row>
    <row r="1789" spans="1:12" ht="24" customHeight="1">
      <c r="A1789" s="1355"/>
      <c r="B1789" s="1355"/>
      <c r="C1789" s="1433"/>
      <c r="E1789" s="1433"/>
      <c r="K1789" s="1433"/>
      <c r="L1789" s="1334"/>
    </row>
    <row r="1790" spans="1:12" ht="24" customHeight="1">
      <c r="A1790" s="1355"/>
      <c r="B1790" s="1355"/>
      <c r="C1790" s="1433"/>
      <c r="E1790" s="1433"/>
      <c r="K1790" s="1433"/>
      <c r="L1790" s="1334"/>
    </row>
    <row r="1791" spans="1:12" ht="24" customHeight="1">
      <c r="A1791" s="1355"/>
      <c r="B1791" s="1355"/>
      <c r="C1791" s="1433"/>
      <c r="E1791" s="1433"/>
      <c r="K1791" s="1433"/>
      <c r="L1791" s="1334"/>
    </row>
    <row r="1792" spans="1:12" ht="24" customHeight="1">
      <c r="A1792" s="1355"/>
      <c r="B1792" s="1355"/>
      <c r="C1792" s="1433"/>
      <c r="E1792" s="1433"/>
      <c r="K1792" s="1433"/>
      <c r="L1792" s="1334"/>
    </row>
    <row r="1793" spans="1:12" ht="24" customHeight="1">
      <c r="A1793" s="1355"/>
      <c r="B1793" s="1355"/>
      <c r="C1793" s="1433"/>
      <c r="E1793" s="1433"/>
      <c r="K1793" s="1433"/>
      <c r="L1793" s="1334"/>
    </row>
    <row r="1794" spans="1:12" ht="24" customHeight="1">
      <c r="A1794" s="1355"/>
      <c r="B1794" s="1355"/>
      <c r="C1794" s="1433"/>
      <c r="E1794" s="1433"/>
      <c r="K1794" s="1433"/>
      <c r="L1794" s="1334"/>
    </row>
    <row r="1795" spans="1:12" ht="24" customHeight="1">
      <c r="A1795" s="1355"/>
      <c r="B1795" s="1355"/>
      <c r="C1795" s="1433"/>
      <c r="E1795" s="1433"/>
      <c r="K1795" s="1433"/>
      <c r="L1795" s="1334"/>
    </row>
    <row r="1796" spans="1:12" ht="24" customHeight="1">
      <c r="A1796" s="1355"/>
      <c r="B1796" s="1355"/>
      <c r="C1796" s="1433"/>
      <c r="E1796" s="1433"/>
      <c r="K1796" s="1433"/>
      <c r="L1796" s="1334"/>
    </row>
    <row r="1797" spans="1:12" ht="24" customHeight="1">
      <c r="A1797" s="1355"/>
      <c r="B1797" s="1355"/>
      <c r="C1797" s="1433"/>
      <c r="E1797" s="1433"/>
      <c r="K1797" s="1433"/>
      <c r="L1797" s="1334"/>
    </row>
    <row r="1798" spans="1:12" ht="24" customHeight="1">
      <c r="A1798" s="1355"/>
      <c r="B1798" s="1355"/>
      <c r="C1798" s="1433"/>
      <c r="E1798" s="1433"/>
      <c r="K1798" s="1433"/>
      <c r="L1798" s="1334"/>
    </row>
    <row r="1799" spans="1:12" ht="24" customHeight="1">
      <c r="A1799" s="1355"/>
      <c r="B1799" s="1355"/>
      <c r="C1799" s="1433"/>
      <c r="E1799" s="1433"/>
      <c r="K1799" s="1433"/>
      <c r="L1799" s="1334"/>
    </row>
    <row r="1800" spans="1:12" ht="24" customHeight="1">
      <c r="A1800" s="1355"/>
      <c r="B1800" s="1355"/>
      <c r="C1800" s="1433"/>
      <c r="E1800" s="1433"/>
      <c r="K1800" s="1433"/>
      <c r="L1800" s="1334"/>
    </row>
    <row r="1801" spans="1:12" ht="24" customHeight="1">
      <c r="A1801" s="1355"/>
      <c r="B1801" s="1355"/>
      <c r="C1801" s="1433"/>
      <c r="E1801" s="1433"/>
      <c r="K1801" s="1433"/>
      <c r="L1801" s="1334"/>
    </row>
    <row r="1802" spans="1:12" ht="24" customHeight="1">
      <c r="A1802" s="1355"/>
      <c r="B1802" s="1355"/>
      <c r="C1802" s="1433"/>
      <c r="E1802" s="1433"/>
      <c r="K1802" s="1433"/>
      <c r="L1802" s="1334"/>
    </row>
    <row r="1803" spans="1:12" ht="24" customHeight="1">
      <c r="A1803" s="1355"/>
      <c r="B1803" s="1355"/>
      <c r="C1803" s="1433"/>
      <c r="E1803" s="1433"/>
      <c r="K1803" s="1433"/>
      <c r="L1803" s="1334"/>
    </row>
    <row r="1804" spans="1:12" ht="24" customHeight="1">
      <c r="A1804" s="1355"/>
      <c r="B1804" s="1355"/>
      <c r="C1804" s="1433"/>
      <c r="E1804" s="1433"/>
      <c r="K1804" s="1433"/>
      <c r="L1804" s="1334"/>
    </row>
    <row r="1805" spans="1:12" ht="24" customHeight="1">
      <c r="A1805" s="1355"/>
      <c r="B1805" s="1355"/>
      <c r="C1805" s="1433"/>
      <c r="E1805" s="1433"/>
      <c r="K1805" s="1433"/>
      <c r="L1805" s="1334"/>
    </row>
    <row r="1806" spans="1:12" ht="24" customHeight="1">
      <c r="A1806" s="1355"/>
      <c r="B1806" s="1355"/>
      <c r="C1806" s="1433"/>
      <c r="E1806" s="1433"/>
      <c r="K1806" s="1433"/>
      <c r="L1806" s="1334"/>
    </row>
    <row r="1807" spans="1:12" ht="24" customHeight="1">
      <c r="A1807" s="1355"/>
      <c r="B1807" s="1355"/>
      <c r="C1807" s="1433"/>
      <c r="E1807" s="1433"/>
      <c r="K1807" s="1433"/>
      <c r="L1807" s="1334"/>
    </row>
    <row r="1808" spans="1:12" ht="24" customHeight="1">
      <c r="A1808" s="1355"/>
      <c r="B1808" s="1355"/>
      <c r="C1808" s="1433"/>
      <c r="E1808" s="1433"/>
      <c r="K1808" s="1433"/>
      <c r="L1808" s="1334"/>
    </row>
    <row r="1809" spans="1:12" ht="24" customHeight="1">
      <c r="A1809" s="1355"/>
      <c r="B1809" s="1355"/>
      <c r="C1809" s="1433"/>
      <c r="E1809" s="1433"/>
      <c r="K1809" s="1433"/>
      <c r="L1809" s="1334"/>
    </row>
    <row r="1810" spans="1:12" ht="24" customHeight="1">
      <c r="A1810" s="1355"/>
      <c r="B1810" s="1355"/>
      <c r="C1810" s="1433"/>
      <c r="E1810" s="1433"/>
      <c r="K1810" s="1433"/>
      <c r="L1810" s="1334"/>
    </row>
    <row r="1811" spans="1:12" ht="24" customHeight="1">
      <c r="A1811" s="1355"/>
      <c r="B1811" s="1355"/>
      <c r="C1811" s="1433"/>
      <c r="E1811" s="1433"/>
      <c r="K1811" s="1433"/>
      <c r="L1811" s="1334"/>
    </row>
    <row r="1812" spans="1:12" ht="24" customHeight="1">
      <c r="A1812" s="1355"/>
      <c r="B1812" s="1355"/>
      <c r="C1812" s="1433"/>
      <c r="E1812" s="1433"/>
      <c r="K1812" s="1433"/>
      <c r="L1812" s="1334"/>
    </row>
    <row r="1813" spans="1:12" ht="24" customHeight="1">
      <c r="A1813" s="1355"/>
      <c r="B1813" s="1355"/>
      <c r="C1813" s="1433"/>
      <c r="E1813" s="1433"/>
      <c r="K1813" s="1433"/>
      <c r="L1813" s="1334"/>
    </row>
    <row r="1814" spans="1:12" ht="24" customHeight="1">
      <c r="A1814" s="1355"/>
      <c r="B1814" s="1355"/>
      <c r="C1814" s="1433"/>
      <c r="E1814" s="1433"/>
      <c r="K1814" s="1433"/>
      <c r="L1814" s="1334"/>
    </row>
    <row r="1815" spans="1:12" ht="24" customHeight="1">
      <c r="A1815" s="1355"/>
      <c r="B1815" s="1355"/>
      <c r="C1815" s="1433"/>
      <c r="E1815" s="1433"/>
      <c r="K1815" s="1433"/>
      <c r="L1815" s="1334"/>
    </row>
    <row r="1816" spans="1:12" ht="24" customHeight="1">
      <c r="A1816" s="1355"/>
      <c r="B1816" s="1355"/>
      <c r="C1816" s="1433"/>
      <c r="E1816" s="1433"/>
      <c r="K1816" s="1433"/>
      <c r="L1816" s="1334"/>
    </row>
    <row r="1817" spans="1:12" ht="24" customHeight="1">
      <c r="A1817" s="1355"/>
      <c r="B1817" s="1355"/>
      <c r="C1817" s="1433"/>
      <c r="E1817" s="1433"/>
      <c r="K1817" s="1433"/>
      <c r="L1817" s="1334"/>
    </row>
    <row r="1818" spans="1:12" ht="24" customHeight="1">
      <c r="A1818" s="1355"/>
      <c r="B1818" s="1355"/>
      <c r="C1818" s="1433"/>
      <c r="E1818" s="1433"/>
      <c r="K1818" s="1433"/>
      <c r="L1818" s="1334"/>
    </row>
    <row r="1819" spans="1:12" ht="24" customHeight="1">
      <c r="A1819" s="1355"/>
      <c r="B1819" s="1355"/>
      <c r="C1819" s="1433"/>
      <c r="E1819" s="1433"/>
      <c r="K1819" s="1433"/>
      <c r="L1819" s="1334"/>
    </row>
    <row r="1820" spans="1:12" ht="24" customHeight="1">
      <c r="A1820" s="1355"/>
      <c r="B1820" s="1355"/>
      <c r="C1820" s="1433"/>
      <c r="E1820" s="1433"/>
      <c r="K1820" s="1433"/>
      <c r="L1820" s="1334"/>
    </row>
    <row r="1821" spans="1:12" ht="24" customHeight="1">
      <c r="A1821" s="1355"/>
      <c r="B1821" s="1355"/>
      <c r="C1821" s="1433"/>
      <c r="E1821" s="1433"/>
      <c r="K1821" s="1433"/>
      <c r="L1821" s="1334"/>
    </row>
    <row r="1822" spans="1:12" ht="24" customHeight="1">
      <c r="A1822" s="1355"/>
      <c r="B1822" s="1355"/>
      <c r="C1822" s="1433"/>
      <c r="E1822" s="1433"/>
      <c r="K1822" s="1433"/>
      <c r="L1822" s="1334"/>
    </row>
    <row r="1823" spans="1:12" ht="24" customHeight="1">
      <c r="A1823" s="1355"/>
      <c r="B1823" s="1355"/>
      <c r="C1823" s="1433"/>
      <c r="E1823" s="1433"/>
      <c r="K1823" s="1433"/>
      <c r="L1823" s="1334"/>
    </row>
    <row r="1824" spans="1:12" ht="24" customHeight="1">
      <c r="A1824" s="1355"/>
      <c r="B1824" s="1355"/>
      <c r="C1824" s="1433"/>
      <c r="E1824" s="1433"/>
      <c r="K1824" s="1433"/>
      <c r="L1824" s="1334"/>
    </row>
    <row r="1825" spans="1:12" ht="24" customHeight="1">
      <c r="A1825" s="1355"/>
      <c r="B1825" s="1355"/>
      <c r="C1825" s="1433"/>
      <c r="E1825" s="1433"/>
      <c r="K1825" s="1433"/>
      <c r="L1825" s="1334"/>
    </row>
    <row r="1826" spans="1:12" ht="24" customHeight="1">
      <c r="A1826" s="1355"/>
      <c r="B1826" s="1355"/>
      <c r="C1826" s="1433"/>
      <c r="E1826" s="1433"/>
      <c r="K1826" s="1433"/>
      <c r="L1826" s="1334"/>
    </row>
    <row r="1827" spans="1:12" ht="24" customHeight="1">
      <c r="A1827" s="1355"/>
      <c r="B1827" s="1355"/>
      <c r="C1827" s="1433"/>
      <c r="E1827" s="1433"/>
      <c r="K1827" s="1433"/>
      <c r="L1827" s="1334"/>
    </row>
    <row r="1828" spans="1:12" ht="24" customHeight="1">
      <c r="A1828" s="1355"/>
      <c r="B1828" s="1355"/>
      <c r="C1828" s="1433"/>
      <c r="E1828" s="1433"/>
      <c r="K1828" s="1433"/>
      <c r="L1828" s="1334"/>
    </row>
    <row r="1829" spans="1:12" ht="24" customHeight="1">
      <c r="A1829" s="1355"/>
      <c r="B1829" s="1355"/>
      <c r="C1829" s="1433"/>
      <c r="E1829" s="1433"/>
      <c r="K1829" s="1433"/>
      <c r="L1829" s="1334"/>
    </row>
    <row r="1830" spans="1:12" ht="24" customHeight="1">
      <c r="A1830" s="1355"/>
      <c r="B1830" s="1355"/>
      <c r="C1830" s="1433"/>
      <c r="E1830" s="1433"/>
      <c r="K1830" s="1433"/>
      <c r="L1830" s="1334"/>
    </row>
    <row r="1831" spans="1:12" ht="24" customHeight="1">
      <c r="A1831" s="1355"/>
      <c r="B1831" s="1355"/>
      <c r="C1831" s="1433"/>
      <c r="E1831" s="1433"/>
      <c r="K1831" s="1433"/>
      <c r="L1831" s="1334"/>
    </row>
    <row r="1832" spans="1:12" ht="24" customHeight="1">
      <c r="A1832" s="1355"/>
      <c r="B1832" s="1355"/>
      <c r="C1832" s="1433"/>
      <c r="E1832" s="1433"/>
      <c r="K1832" s="1433"/>
      <c r="L1832" s="1334"/>
    </row>
    <row r="1833" spans="1:12" ht="24" customHeight="1">
      <c r="A1833" s="1355"/>
      <c r="B1833" s="1355"/>
      <c r="C1833" s="1433"/>
      <c r="E1833" s="1433"/>
      <c r="K1833" s="1433"/>
      <c r="L1833" s="1334"/>
    </row>
    <row r="1834" spans="1:12" ht="24" customHeight="1">
      <c r="A1834" s="1355"/>
      <c r="B1834" s="1355"/>
      <c r="C1834" s="1433"/>
      <c r="E1834" s="1433"/>
      <c r="K1834" s="1433"/>
      <c r="L1834" s="1334"/>
    </row>
    <row r="1835" spans="1:12" ht="24" customHeight="1">
      <c r="A1835" s="1355"/>
      <c r="B1835" s="1355"/>
      <c r="C1835" s="1433"/>
      <c r="E1835" s="1433"/>
      <c r="K1835" s="1433"/>
      <c r="L1835" s="1334"/>
    </row>
    <row r="1836" spans="1:12" ht="24" customHeight="1">
      <c r="A1836" s="1355"/>
      <c r="B1836" s="1355"/>
      <c r="C1836" s="1433"/>
      <c r="E1836" s="1433"/>
      <c r="K1836" s="1433"/>
      <c r="L1836" s="1334"/>
    </row>
    <row r="1837" spans="1:12" ht="24" customHeight="1">
      <c r="A1837" s="1355"/>
      <c r="B1837" s="1355"/>
      <c r="C1837" s="1433"/>
      <c r="E1837" s="1433"/>
      <c r="K1837" s="1433"/>
      <c r="L1837" s="1334"/>
    </row>
    <row r="1838" spans="1:12" ht="24" customHeight="1">
      <c r="A1838" s="1355"/>
      <c r="B1838" s="1355"/>
      <c r="C1838" s="1433"/>
      <c r="E1838" s="1433"/>
      <c r="K1838" s="1433"/>
      <c r="L1838" s="1334"/>
    </row>
    <row r="1839" spans="1:12" ht="24" customHeight="1">
      <c r="A1839" s="1355"/>
      <c r="B1839" s="1355"/>
      <c r="C1839" s="1433"/>
      <c r="E1839" s="1433"/>
      <c r="K1839" s="1433"/>
      <c r="L1839" s="1334"/>
    </row>
    <row r="1840" spans="1:12" ht="24" customHeight="1">
      <c r="A1840" s="1355"/>
      <c r="B1840" s="1355"/>
      <c r="C1840" s="1433"/>
      <c r="E1840" s="1433"/>
      <c r="K1840" s="1433"/>
      <c r="L1840" s="1334"/>
    </row>
    <row r="1841" spans="1:12" ht="24" customHeight="1">
      <c r="A1841" s="1355"/>
      <c r="B1841" s="1355"/>
      <c r="C1841" s="1433"/>
      <c r="E1841" s="1433"/>
      <c r="K1841" s="1433"/>
      <c r="L1841" s="1334"/>
    </row>
    <row r="1842" spans="1:12" ht="24" customHeight="1">
      <c r="A1842" s="1355"/>
      <c r="B1842" s="1355"/>
      <c r="C1842" s="1433"/>
      <c r="E1842" s="1433"/>
      <c r="K1842" s="1433"/>
      <c r="L1842" s="1334"/>
    </row>
    <row r="1843" spans="1:12" ht="24" customHeight="1">
      <c r="A1843" s="1355"/>
      <c r="B1843" s="1355"/>
      <c r="C1843" s="1433"/>
      <c r="E1843" s="1433"/>
      <c r="K1843" s="1433"/>
      <c r="L1843" s="1334"/>
    </row>
    <row r="1844" spans="1:12" ht="24" customHeight="1">
      <c r="A1844" s="1355"/>
      <c r="B1844" s="1355"/>
      <c r="C1844" s="1433"/>
      <c r="E1844" s="1433"/>
      <c r="K1844" s="1433"/>
      <c r="L1844" s="1334"/>
    </row>
    <row r="1845" spans="1:12" ht="24" customHeight="1">
      <c r="A1845" s="1355"/>
      <c r="B1845" s="1355"/>
      <c r="C1845" s="1433"/>
      <c r="E1845" s="1433"/>
      <c r="K1845" s="1433"/>
      <c r="L1845" s="1334"/>
    </row>
    <row r="1846" spans="1:12" ht="24" customHeight="1">
      <c r="A1846" s="1355"/>
      <c r="B1846" s="1355"/>
      <c r="C1846" s="1433"/>
      <c r="E1846" s="1433"/>
      <c r="K1846" s="1433"/>
      <c r="L1846" s="1334"/>
    </row>
    <row r="1847" spans="1:12" ht="24" customHeight="1">
      <c r="A1847" s="1355"/>
      <c r="B1847" s="1355"/>
      <c r="C1847" s="1433"/>
      <c r="E1847" s="1433"/>
      <c r="K1847" s="1433"/>
      <c r="L1847" s="1334"/>
    </row>
    <row r="1848" spans="1:12" ht="24" customHeight="1">
      <c r="A1848" s="1355"/>
      <c r="B1848" s="1355"/>
      <c r="C1848" s="1433"/>
      <c r="E1848" s="1433"/>
      <c r="K1848" s="1433"/>
      <c r="L1848" s="1334"/>
    </row>
    <row r="1849" spans="1:12" ht="24" customHeight="1">
      <c r="A1849" s="1355"/>
      <c r="B1849" s="1355"/>
      <c r="C1849" s="1433"/>
      <c r="E1849" s="1433"/>
      <c r="K1849" s="1433"/>
      <c r="L1849" s="1334"/>
    </row>
    <row r="1850" spans="1:12" ht="24" customHeight="1">
      <c r="A1850" s="1355"/>
      <c r="B1850" s="1355"/>
      <c r="C1850" s="1433"/>
      <c r="E1850" s="1433"/>
      <c r="K1850" s="1433"/>
      <c r="L1850" s="1334"/>
    </row>
    <row r="1851" spans="1:12" ht="24" customHeight="1">
      <c r="A1851" s="1355"/>
      <c r="B1851" s="1355"/>
      <c r="C1851" s="1433"/>
      <c r="E1851" s="1433"/>
      <c r="K1851" s="1433"/>
      <c r="L1851" s="1334"/>
    </row>
    <row r="1852" spans="1:12" ht="24" customHeight="1">
      <c r="A1852" s="1355"/>
      <c r="B1852" s="1355"/>
      <c r="C1852" s="1433"/>
      <c r="E1852" s="1433"/>
      <c r="K1852" s="1433"/>
      <c r="L1852" s="1334"/>
    </row>
    <row r="1853" spans="1:12" ht="24" customHeight="1">
      <c r="A1853" s="1355"/>
      <c r="B1853" s="1355"/>
      <c r="C1853" s="1433"/>
      <c r="E1853" s="1433"/>
      <c r="K1853" s="1433"/>
      <c r="L1853" s="1334"/>
    </row>
    <row r="1854" spans="1:12" ht="24" customHeight="1">
      <c r="A1854" s="1355"/>
      <c r="B1854" s="1355"/>
      <c r="C1854" s="1433"/>
      <c r="E1854" s="1433"/>
      <c r="K1854" s="1433"/>
      <c r="L1854" s="1334"/>
    </row>
    <row r="1855" spans="1:12" ht="24" customHeight="1">
      <c r="A1855" s="1355"/>
      <c r="B1855" s="1355"/>
      <c r="C1855" s="1433"/>
      <c r="E1855" s="1433"/>
      <c r="K1855" s="1433"/>
      <c r="L1855" s="1334"/>
    </row>
    <row r="1856" spans="1:12" ht="24" customHeight="1">
      <c r="A1856" s="1355"/>
      <c r="B1856" s="1355"/>
      <c r="C1856" s="1433"/>
      <c r="E1856" s="1433"/>
      <c r="K1856" s="1433"/>
      <c r="L1856" s="1334"/>
    </row>
    <row r="1857" spans="1:12" ht="24" customHeight="1">
      <c r="A1857" s="1355"/>
      <c r="B1857" s="1355"/>
      <c r="C1857" s="1433"/>
      <c r="E1857" s="1433"/>
      <c r="K1857" s="1433"/>
      <c r="L1857" s="1334"/>
    </row>
    <row r="1858" spans="1:12" ht="24" customHeight="1">
      <c r="A1858" s="1355"/>
      <c r="B1858" s="1355"/>
      <c r="C1858" s="1433"/>
      <c r="E1858" s="1433"/>
      <c r="K1858" s="1433"/>
      <c r="L1858" s="1334"/>
    </row>
    <row r="1859" spans="1:12" ht="24" customHeight="1">
      <c r="A1859" s="1355"/>
      <c r="B1859" s="1355"/>
      <c r="C1859" s="1433"/>
      <c r="E1859" s="1433"/>
      <c r="K1859" s="1433"/>
      <c r="L1859" s="1334"/>
    </row>
    <row r="1860" spans="1:12" ht="24" customHeight="1">
      <c r="A1860" s="1355"/>
      <c r="B1860" s="1355"/>
      <c r="C1860" s="1433"/>
      <c r="E1860" s="1433"/>
      <c r="K1860" s="1433"/>
      <c r="L1860" s="1334"/>
    </row>
    <row r="1861" spans="1:12" ht="24" customHeight="1">
      <c r="A1861" s="1355"/>
      <c r="B1861" s="1355"/>
      <c r="C1861" s="1433"/>
      <c r="E1861" s="1433"/>
      <c r="K1861" s="1433"/>
      <c r="L1861" s="1334"/>
    </row>
    <row r="1862" spans="1:12" ht="24" customHeight="1">
      <c r="A1862" s="1355"/>
      <c r="B1862" s="1355"/>
      <c r="C1862" s="1433"/>
      <c r="E1862" s="1433"/>
      <c r="K1862" s="1433"/>
      <c r="L1862" s="1334"/>
    </row>
    <row r="1863" spans="1:12" ht="24" customHeight="1">
      <c r="A1863" s="1355"/>
      <c r="B1863" s="1355"/>
      <c r="C1863" s="1433"/>
      <c r="E1863" s="1433"/>
      <c r="K1863" s="1433"/>
      <c r="L1863" s="1334"/>
    </row>
    <row r="1864" spans="1:12" ht="24" customHeight="1">
      <c r="A1864" s="1355"/>
      <c r="B1864" s="1355"/>
      <c r="C1864" s="1433"/>
      <c r="E1864" s="1433"/>
      <c r="K1864" s="1433"/>
      <c r="L1864" s="1334"/>
    </row>
    <row r="1865" spans="1:12" ht="24" customHeight="1">
      <c r="A1865" s="1355"/>
      <c r="B1865" s="1355"/>
      <c r="C1865" s="1433"/>
      <c r="E1865" s="1433"/>
      <c r="K1865" s="1433"/>
      <c r="L1865" s="1334"/>
    </row>
    <row r="1866" spans="1:12" ht="24" customHeight="1">
      <c r="A1866" s="1355"/>
      <c r="B1866" s="1355"/>
      <c r="C1866" s="1433"/>
      <c r="E1866" s="1433"/>
      <c r="K1866" s="1433"/>
      <c r="L1866" s="1334"/>
    </row>
    <row r="1867" spans="1:12" ht="24" customHeight="1">
      <c r="A1867" s="1355"/>
      <c r="B1867" s="1355"/>
      <c r="C1867" s="1433"/>
      <c r="E1867" s="1433"/>
      <c r="K1867" s="1433"/>
      <c r="L1867" s="1334"/>
    </row>
    <row r="1868" spans="1:12" ht="24" customHeight="1">
      <c r="A1868" s="1355"/>
      <c r="B1868" s="1355"/>
      <c r="C1868" s="1433"/>
      <c r="E1868" s="1433"/>
      <c r="K1868" s="1433"/>
      <c r="L1868" s="1334"/>
    </row>
    <row r="1869" spans="1:12" ht="24" customHeight="1">
      <c r="A1869" s="1355"/>
      <c r="B1869" s="1355"/>
      <c r="C1869" s="1433"/>
      <c r="E1869" s="1433"/>
      <c r="K1869" s="1433"/>
      <c r="L1869" s="1334"/>
    </row>
    <row r="1870" spans="1:12" ht="24" customHeight="1">
      <c r="A1870" s="1355"/>
      <c r="B1870" s="1355"/>
      <c r="C1870" s="1433"/>
      <c r="E1870" s="1433"/>
      <c r="K1870" s="1433"/>
      <c r="L1870" s="1334"/>
    </row>
    <row r="1871" spans="1:12" ht="24" customHeight="1">
      <c r="A1871" s="1355"/>
      <c r="B1871" s="1355"/>
      <c r="C1871" s="1433"/>
      <c r="E1871" s="1433"/>
      <c r="K1871" s="1433"/>
      <c r="L1871" s="1334"/>
    </row>
    <row r="1872" spans="1:12" ht="24" customHeight="1">
      <c r="A1872" s="1355"/>
      <c r="B1872" s="1355"/>
      <c r="C1872" s="1433"/>
      <c r="E1872" s="1433"/>
      <c r="K1872" s="1433"/>
      <c r="L1872" s="1334"/>
    </row>
    <row r="1873" spans="1:12" ht="24" customHeight="1">
      <c r="A1873" s="1355"/>
      <c r="B1873" s="1355"/>
      <c r="C1873" s="1433"/>
      <c r="E1873" s="1433"/>
      <c r="K1873" s="1433"/>
      <c r="L1873" s="1334"/>
    </row>
    <row r="1874" spans="1:12" ht="24" customHeight="1">
      <c r="A1874" s="1355"/>
      <c r="B1874" s="1355"/>
      <c r="C1874" s="1433"/>
      <c r="E1874" s="1433"/>
      <c r="K1874" s="1433"/>
      <c r="L1874" s="1334"/>
    </row>
    <row r="1875" spans="1:12" ht="24" customHeight="1">
      <c r="A1875" s="1355"/>
      <c r="B1875" s="1355"/>
      <c r="C1875" s="1433"/>
      <c r="E1875" s="1433"/>
      <c r="K1875" s="1433"/>
      <c r="L1875" s="1334"/>
    </row>
    <row r="1876" spans="1:12" ht="24" customHeight="1">
      <c r="A1876" s="1355"/>
      <c r="B1876" s="1355"/>
      <c r="C1876" s="1433"/>
      <c r="E1876" s="1433"/>
      <c r="K1876" s="1433"/>
      <c r="L1876" s="1334"/>
    </row>
    <row r="1877" spans="1:12" ht="24" customHeight="1">
      <c r="A1877" s="1355"/>
      <c r="B1877" s="1355"/>
      <c r="C1877" s="1433"/>
      <c r="E1877" s="1433"/>
      <c r="K1877" s="1433"/>
      <c r="L1877" s="1334"/>
    </row>
    <row r="1878" spans="1:12" ht="24" customHeight="1">
      <c r="A1878" s="1355"/>
      <c r="B1878" s="1355"/>
      <c r="C1878" s="1433"/>
      <c r="E1878" s="1433"/>
      <c r="K1878" s="1433"/>
      <c r="L1878" s="1334"/>
    </row>
    <row r="1879" spans="1:12" ht="24" customHeight="1">
      <c r="A1879" s="1355"/>
      <c r="B1879" s="1355"/>
      <c r="C1879" s="1433"/>
      <c r="E1879" s="1433"/>
      <c r="K1879" s="1433"/>
      <c r="L1879" s="1334"/>
    </row>
    <row r="1880" spans="1:12" ht="24" customHeight="1">
      <c r="A1880" s="1355"/>
      <c r="B1880" s="1355"/>
      <c r="C1880" s="1433"/>
      <c r="E1880" s="1433"/>
      <c r="K1880" s="1433"/>
      <c r="L1880" s="1334"/>
    </row>
    <row r="1881" spans="1:12" ht="24" customHeight="1">
      <c r="A1881" s="1355"/>
      <c r="B1881" s="1355"/>
      <c r="C1881" s="1433"/>
      <c r="E1881" s="1433"/>
      <c r="K1881" s="1433"/>
      <c r="L1881" s="1334"/>
    </row>
    <row r="1882" spans="1:12" ht="24" customHeight="1">
      <c r="A1882" s="1355"/>
      <c r="B1882" s="1355"/>
      <c r="C1882" s="1433"/>
      <c r="E1882" s="1433"/>
      <c r="K1882" s="1433"/>
      <c r="L1882" s="1334"/>
    </row>
    <row r="1883" spans="1:12" ht="24" customHeight="1">
      <c r="A1883" s="1355"/>
      <c r="B1883" s="1355"/>
      <c r="C1883" s="1433"/>
      <c r="E1883" s="1433"/>
      <c r="K1883" s="1433"/>
      <c r="L1883" s="1334"/>
    </row>
    <row r="1884" spans="1:12" ht="24" customHeight="1">
      <c r="A1884" s="1355"/>
      <c r="B1884" s="1355"/>
      <c r="C1884" s="1433"/>
      <c r="E1884" s="1433"/>
      <c r="K1884" s="1433"/>
      <c r="L1884" s="1334"/>
    </row>
    <row r="1885" spans="1:12" ht="24" customHeight="1">
      <c r="A1885" s="1355"/>
      <c r="B1885" s="1355"/>
      <c r="C1885" s="1433"/>
      <c r="E1885" s="1433"/>
      <c r="K1885" s="1433"/>
      <c r="L1885" s="1334"/>
    </row>
    <row r="1886" spans="1:12" ht="24" customHeight="1">
      <c r="A1886" s="1355"/>
      <c r="B1886" s="1355"/>
      <c r="C1886" s="1433"/>
      <c r="E1886" s="1433"/>
      <c r="K1886" s="1433"/>
      <c r="L1886" s="1334"/>
    </row>
    <row r="1887" spans="1:12" ht="24" customHeight="1">
      <c r="A1887" s="1355"/>
      <c r="B1887" s="1355"/>
      <c r="C1887" s="1433"/>
      <c r="E1887" s="1433"/>
      <c r="K1887" s="1433"/>
      <c r="L1887" s="1334"/>
    </row>
    <row r="1888" spans="1:12" ht="24" customHeight="1">
      <c r="A1888" s="1355"/>
      <c r="B1888" s="1355"/>
      <c r="C1888" s="1433"/>
      <c r="E1888" s="1433"/>
      <c r="K1888" s="1433"/>
      <c r="L1888" s="1334"/>
    </row>
    <row r="1889" spans="1:12" ht="24" customHeight="1">
      <c r="A1889" s="1355"/>
      <c r="B1889" s="1355"/>
      <c r="C1889" s="1433"/>
      <c r="E1889" s="1433"/>
      <c r="K1889" s="1433"/>
      <c r="L1889" s="1334"/>
    </row>
    <row r="1890" spans="1:12" ht="24" customHeight="1">
      <c r="A1890" s="1355"/>
      <c r="B1890" s="1355"/>
      <c r="C1890" s="1433"/>
      <c r="E1890" s="1433"/>
      <c r="K1890" s="1433"/>
      <c r="L1890" s="1334"/>
    </row>
    <row r="1891" spans="1:12" ht="24" customHeight="1">
      <c r="A1891" s="1355"/>
      <c r="B1891" s="1355"/>
      <c r="C1891" s="1433"/>
      <c r="E1891" s="1433"/>
      <c r="K1891" s="1433"/>
      <c r="L1891" s="1334"/>
    </row>
    <row r="1892" spans="1:12" ht="24" customHeight="1">
      <c r="A1892" s="1355"/>
      <c r="B1892" s="1355"/>
      <c r="C1892" s="1433"/>
      <c r="E1892" s="1433"/>
      <c r="K1892" s="1433"/>
      <c r="L1892" s="1334"/>
    </row>
    <row r="1893" spans="1:12" ht="24" customHeight="1">
      <c r="A1893" s="1355"/>
      <c r="B1893" s="1355"/>
      <c r="C1893" s="1433"/>
      <c r="E1893" s="1433"/>
      <c r="K1893" s="1433"/>
      <c r="L1893" s="1334"/>
    </row>
    <row r="1894" spans="1:12" ht="24" customHeight="1">
      <c r="A1894" s="1355"/>
      <c r="B1894" s="1355"/>
      <c r="C1894" s="1433"/>
      <c r="E1894" s="1433"/>
      <c r="K1894" s="1433"/>
      <c r="L1894" s="1334"/>
    </row>
    <row r="1895" spans="1:12" ht="24" customHeight="1">
      <c r="A1895" s="1355"/>
      <c r="B1895" s="1355"/>
      <c r="C1895" s="1433"/>
      <c r="E1895" s="1433"/>
      <c r="K1895" s="1433"/>
      <c r="L1895" s="1334"/>
    </row>
    <row r="1896" spans="1:12" ht="24" customHeight="1">
      <c r="A1896" s="1355"/>
      <c r="B1896" s="1355"/>
      <c r="C1896" s="1433"/>
      <c r="E1896" s="1433"/>
      <c r="K1896" s="1433"/>
      <c r="L1896" s="1334"/>
    </row>
    <row r="1897" spans="1:12" ht="24" customHeight="1">
      <c r="A1897" s="1355"/>
      <c r="B1897" s="1355"/>
      <c r="C1897" s="1433"/>
      <c r="E1897" s="1433"/>
      <c r="K1897" s="1433"/>
      <c r="L1897" s="1334"/>
    </row>
    <row r="1898" spans="1:12" ht="24" customHeight="1">
      <c r="A1898" s="1355"/>
      <c r="B1898" s="1355"/>
      <c r="C1898" s="1433"/>
      <c r="E1898" s="1433"/>
      <c r="K1898" s="1433"/>
      <c r="L1898" s="1334"/>
    </row>
    <row r="1899" spans="1:12" ht="24" customHeight="1">
      <c r="A1899" s="1355"/>
      <c r="B1899" s="1355"/>
      <c r="C1899" s="1433"/>
      <c r="E1899" s="1433"/>
      <c r="K1899" s="1433"/>
      <c r="L1899" s="1334"/>
    </row>
    <row r="1900" spans="1:12" ht="24" customHeight="1">
      <c r="A1900" s="1355"/>
      <c r="B1900" s="1355"/>
      <c r="C1900" s="1433"/>
      <c r="E1900" s="1433"/>
      <c r="K1900" s="1433"/>
      <c r="L1900" s="1334"/>
    </row>
    <row r="1901" spans="1:12" ht="24" customHeight="1">
      <c r="A1901" s="1355"/>
      <c r="B1901" s="1355"/>
      <c r="C1901" s="1433"/>
      <c r="E1901" s="1433"/>
      <c r="K1901" s="1433"/>
      <c r="L1901" s="1334"/>
    </row>
    <row r="1902" spans="1:12" ht="24" customHeight="1">
      <c r="A1902" s="1355"/>
      <c r="B1902" s="1355"/>
      <c r="C1902" s="1433"/>
      <c r="E1902" s="1433"/>
      <c r="K1902" s="1433"/>
      <c r="L1902" s="1334"/>
    </row>
    <row r="1903" spans="1:12" ht="24" customHeight="1">
      <c r="A1903" s="1355"/>
      <c r="B1903" s="1355"/>
      <c r="C1903" s="1433"/>
      <c r="E1903" s="1433"/>
      <c r="K1903" s="1433"/>
      <c r="L1903" s="1334"/>
    </row>
    <row r="1904" spans="1:12" ht="24" customHeight="1">
      <c r="A1904" s="1355"/>
      <c r="B1904" s="1355"/>
      <c r="C1904" s="1433"/>
      <c r="E1904" s="1433"/>
      <c r="K1904" s="1433"/>
      <c r="L1904" s="1334"/>
    </row>
    <row r="1905" spans="1:12" ht="24" customHeight="1">
      <c r="A1905" s="1355"/>
      <c r="B1905" s="1355"/>
      <c r="C1905" s="1433"/>
      <c r="E1905" s="1433"/>
      <c r="K1905" s="1433"/>
      <c r="L1905" s="1334"/>
    </row>
    <row r="1906" spans="1:12" ht="24" customHeight="1">
      <c r="A1906" s="1355"/>
      <c r="B1906" s="1355"/>
      <c r="C1906" s="1433"/>
      <c r="E1906" s="1433"/>
      <c r="K1906" s="1433"/>
      <c r="L1906" s="1334"/>
    </row>
    <row r="1907" spans="1:12" ht="24" customHeight="1">
      <c r="A1907" s="1355"/>
      <c r="B1907" s="1355"/>
      <c r="C1907" s="1433"/>
      <c r="E1907" s="1433"/>
      <c r="K1907" s="1433"/>
      <c r="L1907" s="1334"/>
    </row>
    <row r="1908" spans="1:12" ht="24" customHeight="1">
      <c r="A1908" s="1355"/>
      <c r="B1908" s="1355"/>
      <c r="C1908" s="1433"/>
      <c r="E1908" s="1433"/>
      <c r="K1908" s="1433"/>
      <c r="L1908" s="1334"/>
    </row>
    <row r="1909" spans="1:12" ht="24" customHeight="1">
      <c r="A1909" s="1355"/>
      <c r="B1909" s="1355"/>
      <c r="C1909" s="1433"/>
      <c r="E1909" s="1433"/>
      <c r="K1909" s="1433"/>
      <c r="L1909" s="1334"/>
    </row>
    <row r="1910" spans="1:12" ht="24" customHeight="1">
      <c r="A1910" s="1355"/>
      <c r="B1910" s="1355"/>
      <c r="C1910" s="1433"/>
      <c r="E1910" s="1433"/>
      <c r="K1910" s="1433"/>
      <c r="L1910" s="1334"/>
    </row>
    <row r="1911" spans="1:12" ht="24" customHeight="1">
      <c r="A1911" s="1355"/>
      <c r="B1911" s="1355"/>
      <c r="C1911" s="1433"/>
      <c r="E1911" s="1433"/>
      <c r="K1911" s="1433"/>
      <c r="L1911" s="1334"/>
    </row>
    <row r="1912" spans="1:12" ht="24" customHeight="1">
      <c r="A1912" s="1355"/>
      <c r="B1912" s="1355"/>
      <c r="C1912" s="1433"/>
      <c r="E1912" s="1433"/>
      <c r="K1912" s="1433"/>
      <c r="L1912" s="1334"/>
    </row>
    <row r="1913" spans="1:12" ht="24" customHeight="1">
      <c r="A1913" s="1355"/>
      <c r="B1913" s="1355"/>
      <c r="C1913" s="1433"/>
      <c r="E1913" s="1433"/>
      <c r="K1913" s="1433"/>
      <c r="L1913" s="1334"/>
    </row>
    <row r="1914" spans="1:12" ht="24" customHeight="1">
      <c r="A1914" s="1355"/>
      <c r="B1914" s="1355"/>
      <c r="C1914" s="1433"/>
      <c r="E1914" s="1433"/>
      <c r="K1914" s="1433"/>
      <c r="L1914" s="1334"/>
    </row>
    <row r="1915" spans="1:12" ht="24" customHeight="1">
      <c r="A1915" s="1355"/>
      <c r="B1915" s="1355"/>
      <c r="C1915" s="1433"/>
      <c r="E1915" s="1433"/>
      <c r="K1915" s="1433"/>
      <c r="L1915" s="1334"/>
    </row>
    <row r="1916" spans="1:12" ht="24" customHeight="1">
      <c r="A1916" s="1355"/>
      <c r="B1916" s="1355"/>
      <c r="C1916" s="1433"/>
      <c r="E1916" s="1433"/>
      <c r="K1916" s="1433"/>
      <c r="L1916" s="1334"/>
    </row>
    <row r="1917" spans="1:12" ht="24" customHeight="1">
      <c r="A1917" s="1355"/>
      <c r="B1917" s="1355"/>
      <c r="C1917" s="1433"/>
      <c r="E1917" s="1433"/>
      <c r="K1917" s="1433"/>
      <c r="L1917" s="1334"/>
    </row>
    <row r="1918" spans="1:12" ht="24" customHeight="1">
      <c r="A1918" s="1355"/>
      <c r="B1918" s="1355"/>
      <c r="C1918" s="1433"/>
      <c r="E1918" s="1433"/>
      <c r="K1918" s="1433"/>
      <c r="L1918" s="1334"/>
    </row>
    <row r="1919" spans="1:12" ht="24" customHeight="1">
      <c r="A1919" s="1355"/>
      <c r="B1919" s="1355"/>
      <c r="C1919" s="1433"/>
      <c r="E1919" s="1433"/>
      <c r="K1919" s="1433"/>
      <c r="L1919" s="1334"/>
    </row>
    <row r="1920" spans="1:12" ht="24" customHeight="1">
      <c r="A1920" s="1355"/>
      <c r="B1920" s="1355"/>
      <c r="C1920" s="1433"/>
      <c r="E1920" s="1433"/>
      <c r="K1920" s="1433"/>
      <c r="L1920" s="1334"/>
    </row>
    <row r="1921" spans="1:12" ht="24" customHeight="1">
      <c r="A1921" s="1355"/>
      <c r="B1921" s="1355"/>
      <c r="C1921" s="1433"/>
      <c r="E1921" s="1433"/>
      <c r="K1921" s="1433"/>
      <c r="L1921" s="1334"/>
    </row>
    <row r="1922" spans="1:12" ht="24" customHeight="1">
      <c r="A1922" s="1355"/>
      <c r="B1922" s="1355"/>
      <c r="C1922" s="1433"/>
      <c r="E1922" s="1433"/>
      <c r="K1922" s="1433"/>
      <c r="L1922" s="1334"/>
    </row>
    <row r="1923" spans="1:12" ht="24" customHeight="1">
      <c r="A1923" s="1355"/>
      <c r="B1923" s="1355"/>
      <c r="C1923" s="1433"/>
      <c r="E1923" s="1433"/>
      <c r="K1923" s="1433"/>
      <c r="L1923" s="1334"/>
    </row>
    <row r="1924" spans="1:12" ht="24" customHeight="1">
      <c r="A1924" s="1355"/>
      <c r="B1924" s="1355"/>
      <c r="C1924" s="1433"/>
      <c r="E1924" s="1433"/>
      <c r="K1924" s="1433"/>
      <c r="L1924" s="1334"/>
    </row>
    <row r="1925" spans="1:12" ht="24" customHeight="1">
      <c r="A1925" s="1355"/>
      <c r="B1925" s="1355"/>
      <c r="C1925" s="1433"/>
      <c r="E1925" s="1433"/>
      <c r="K1925" s="1433"/>
      <c r="L1925" s="1334"/>
    </row>
    <row r="1926" spans="1:12" ht="24" customHeight="1">
      <c r="A1926" s="1355"/>
      <c r="B1926" s="1355"/>
      <c r="C1926" s="1433"/>
      <c r="E1926" s="1433"/>
      <c r="K1926" s="1433"/>
      <c r="L1926" s="1334"/>
    </row>
    <row r="1927" spans="1:12" ht="24" customHeight="1">
      <c r="A1927" s="1355"/>
      <c r="B1927" s="1355"/>
      <c r="C1927" s="1433"/>
      <c r="E1927" s="1433"/>
      <c r="K1927" s="1433"/>
      <c r="L1927" s="1334"/>
    </row>
    <row r="1928" spans="1:12" ht="24" customHeight="1">
      <c r="A1928" s="1355"/>
      <c r="B1928" s="1355"/>
      <c r="C1928" s="1433"/>
      <c r="E1928" s="1433"/>
      <c r="K1928" s="1433"/>
      <c r="L1928" s="1334"/>
    </row>
    <row r="1929" spans="1:12" ht="24" customHeight="1">
      <c r="A1929" s="1355"/>
      <c r="B1929" s="1355"/>
      <c r="C1929" s="1433"/>
      <c r="E1929" s="1433"/>
      <c r="K1929" s="1433"/>
      <c r="L1929" s="1334"/>
    </row>
    <row r="1930" spans="1:12" ht="24" customHeight="1">
      <c r="A1930" s="1355"/>
      <c r="B1930" s="1355"/>
      <c r="C1930" s="1433"/>
      <c r="E1930" s="1433"/>
      <c r="K1930" s="1433"/>
      <c r="L1930" s="1334"/>
    </row>
    <row r="1931" spans="1:12" ht="24" customHeight="1">
      <c r="A1931" s="1355"/>
      <c r="B1931" s="1355"/>
      <c r="C1931" s="1433"/>
      <c r="E1931" s="1433"/>
      <c r="K1931" s="1433"/>
      <c r="L1931" s="1334"/>
    </row>
    <row r="1932" spans="1:12" ht="24" customHeight="1">
      <c r="A1932" s="1355"/>
      <c r="B1932" s="1355"/>
      <c r="C1932" s="1433"/>
      <c r="E1932" s="1433"/>
      <c r="K1932" s="1433"/>
      <c r="L1932" s="1334"/>
    </row>
    <row r="1933" spans="1:12" ht="24" customHeight="1">
      <c r="A1933" s="1355"/>
      <c r="B1933" s="1355"/>
      <c r="C1933" s="1433"/>
      <c r="E1933" s="1433"/>
      <c r="K1933" s="1433"/>
      <c r="L1933" s="1334"/>
    </row>
    <row r="1934" spans="1:12" ht="24" customHeight="1">
      <c r="A1934" s="1355"/>
      <c r="B1934" s="1355"/>
      <c r="C1934" s="1433"/>
      <c r="E1934" s="1433"/>
      <c r="K1934" s="1433"/>
      <c r="L1934" s="1334"/>
    </row>
    <row r="1935" spans="1:12" ht="24" customHeight="1">
      <c r="A1935" s="1355"/>
      <c r="B1935" s="1355"/>
      <c r="C1935" s="1433"/>
      <c r="E1935" s="1433"/>
      <c r="K1935" s="1433"/>
      <c r="L1935" s="1334"/>
    </row>
    <row r="1936" spans="1:12" ht="24" customHeight="1">
      <c r="A1936" s="1355"/>
      <c r="B1936" s="1355"/>
      <c r="C1936" s="1433"/>
      <c r="E1936" s="1433"/>
      <c r="K1936" s="1433"/>
      <c r="L1936" s="1334"/>
    </row>
    <row r="1937" spans="1:12" ht="24" customHeight="1">
      <c r="A1937" s="1355"/>
      <c r="B1937" s="1355"/>
      <c r="C1937" s="1433"/>
      <c r="E1937" s="1433"/>
      <c r="K1937" s="1433"/>
      <c r="L1937" s="1334"/>
    </row>
    <row r="1938" spans="1:12" ht="24" customHeight="1">
      <c r="A1938" s="1355"/>
      <c r="B1938" s="1355"/>
      <c r="C1938" s="1433"/>
      <c r="E1938" s="1433"/>
      <c r="K1938" s="1433"/>
      <c r="L1938" s="1334"/>
    </row>
    <row r="1939" spans="1:12" ht="24" customHeight="1">
      <c r="A1939" s="1355"/>
      <c r="B1939" s="1355"/>
      <c r="C1939" s="1433"/>
      <c r="E1939" s="1433"/>
      <c r="K1939" s="1433"/>
      <c r="L1939" s="1334"/>
    </row>
    <row r="1940" spans="1:12" ht="24" customHeight="1">
      <c r="A1940" s="1355"/>
      <c r="B1940" s="1355"/>
      <c r="C1940" s="1433"/>
      <c r="E1940" s="1433"/>
      <c r="K1940" s="1433"/>
      <c r="L1940" s="1334"/>
    </row>
    <row r="1941" spans="1:12" ht="24" customHeight="1">
      <c r="A1941" s="1355"/>
      <c r="B1941" s="1355"/>
      <c r="C1941" s="1433"/>
      <c r="E1941" s="1433"/>
      <c r="K1941" s="1433"/>
      <c r="L1941" s="1334"/>
    </row>
    <row r="1942" spans="1:12" ht="24" customHeight="1">
      <c r="A1942" s="1355"/>
      <c r="B1942" s="1355"/>
      <c r="C1942" s="1433"/>
      <c r="E1942" s="1433"/>
      <c r="K1942" s="1433"/>
      <c r="L1942" s="1334"/>
    </row>
    <row r="1943" spans="1:12" ht="24" customHeight="1">
      <c r="A1943" s="1355"/>
      <c r="B1943" s="1355"/>
      <c r="C1943" s="1433"/>
      <c r="E1943" s="1433"/>
      <c r="K1943" s="1433"/>
      <c r="L1943" s="1334"/>
    </row>
    <row r="1944" spans="1:12" ht="24" customHeight="1">
      <c r="A1944" s="1355"/>
      <c r="B1944" s="1355"/>
      <c r="C1944" s="1433"/>
      <c r="E1944" s="1433"/>
      <c r="K1944" s="1433"/>
      <c r="L1944" s="1334"/>
    </row>
    <row r="1945" spans="1:12" ht="24" customHeight="1">
      <c r="A1945" s="1355"/>
      <c r="B1945" s="1355"/>
      <c r="C1945" s="1433"/>
      <c r="E1945" s="1433"/>
      <c r="K1945" s="1433"/>
      <c r="L1945" s="1334"/>
    </row>
    <row r="1946" spans="1:12" ht="24" customHeight="1">
      <c r="A1946" s="1355"/>
      <c r="B1946" s="1355"/>
      <c r="C1946" s="1433"/>
      <c r="E1946" s="1433"/>
      <c r="K1946" s="1433"/>
      <c r="L1946" s="1334"/>
    </row>
    <row r="1947" spans="1:12" ht="24" customHeight="1">
      <c r="A1947" s="1355"/>
      <c r="B1947" s="1355"/>
      <c r="C1947" s="1433"/>
      <c r="E1947" s="1433"/>
      <c r="K1947" s="1433"/>
      <c r="L1947" s="1334"/>
    </row>
    <row r="1948" spans="1:12" ht="24" customHeight="1">
      <c r="A1948" s="1355"/>
      <c r="B1948" s="1355"/>
      <c r="C1948" s="1433"/>
      <c r="E1948" s="1433"/>
      <c r="K1948" s="1433"/>
      <c r="L1948" s="1334"/>
    </row>
    <row r="1949" spans="1:12" ht="24" customHeight="1">
      <c r="A1949" s="1355"/>
      <c r="B1949" s="1355"/>
      <c r="C1949" s="1433"/>
      <c r="E1949" s="1433"/>
      <c r="K1949" s="1433"/>
      <c r="L1949" s="1334"/>
    </row>
    <row r="1950" spans="1:12" ht="24" customHeight="1">
      <c r="A1950" s="1355"/>
      <c r="B1950" s="1355"/>
      <c r="C1950" s="1433"/>
      <c r="E1950" s="1433"/>
      <c r="K1950" s="1433"/>
      <c r="L1950" s="1334"/>
    </row>
    <row r="1951" spans="1:12" ht="24" customHeight="1">
      <c r="A1951" s="1355"/>
      <c r="B1951" s="1355"/>
      <c r="C1951" s="1433"/>
      <c r="E1951" s="1433"/>
      <c r="K1951" s="1433"/>
      <c r="L1951" s="1334"/>
    </row>
    <row r="1952" spans="1:12" ht="24" customHeight="1">
      <c r="A1952" s="1355"/>
      <c r="B1952" s="1355"/>
      <c r="C1952" s="1433"/>
      <c r="E1952" s="1433"/>
      <c r="K1952" s="1433"/>
      <c r="L1952" s="1334"/>
    </row>
    <row r="1953" spans="1:12" ht="24" customHeight="1">
      <c r="A1953" s="1355"/>
      <c r="B1953" s="1355"/>
      <c r="C1953" s="1433"/>
      <c r="E1953" s="1433"/>
      <c r="K1953" s="1433"/>
      <c r="L1953" s="1334"/>
    </row>
    <row r="1954" spans="1:12" ht="24" customHeight="1">
      <c r="A1954" s="1355"/>
      <c r="B1954" s="1355"/>
      <c r="C1954" s="1433"/>
      <c r="E1954" s="1433"/>
      <c r="K1954" s="1433"/>
      <c r="L1954" s="1334"/>
    </row>
    <row r="1955" spans="1:12" ht="24" customHeight="1">
      <c r="A1955" s="1355"/>
      <c r="B1955" s="1355"/>
      <c r="C1955" s="1433"/>
      <c r="E1955" s="1433"/>
      <c r="K1955" s="1433"/>
      <c r="L1955" s="1334"/>
    </row>
    <row r="1956" spans="1:12" ht="24" customHeight="1">
      <c r="A1956" s="1355"/>
      <c r="B1956" s="1355"/>
      <c r="C1956" s="1433"/>
      <c r="E1956" s="1433"/>
      <c r="K1956" s="1433"/>
      <c r="L1956" s="1334"/>
    </row>
    <row r="1957" spans="1:12" ht="24" customHeight="1">
      <c r="A1957" s="1355"/>
      <c r="B1957" s="1355"/>
      <c r="C1957" s="1433"/>
      <c r="E1957" s="1433"/>
      <c r="K1957" s="1433"/>
      <c r="L1957" s="1334"/>
    </row>
    <row r="1958" spans="1:12" ht="24" customHeight="1">
      <c r="A1958" s="1355"/>
      <c r="B1958" s="1355"/>
      <c r="C1958" s="1433"/>
      <c r="E1958" s="1433"/>
      <c r="K1958" s="1433"/>
      <c r="L1958" s="1334"/>
    </row>
    <row r="1959" spans="1:12" ht="24" customHeight="1">
      <c r="A1959" s="1355"/>
      <c r="B1959" s="1355"/>
      <c r="C1959" s="1433"/>
      <c r="E1959" s="1433"/>
      <c r="K1959" s="1433"/>
      <c r="L1959" s="1334"/>
    </row>
    <row r="1960" spans="1:12" ht="24" customHeight="1">
      <c r="A1960" s="1355"/>
      <c r="B1960" s="1355"/>
      <c r="C1960" s="1433"/>
      <c r="E1960" s="1433"/>
      <c r="K1960" s="1433"/>
      <c r="L1960" s="1334"/>
    </row>
    <row r="1961" spans="1:12" ht="24" customHeight="1">
      <c r="A1961" s="1355"/>
      <c r="B1961" s="1355"/>
      <c r="C1961" s="1433"/>
      <c r="E1961" s="1433"/>
      <c r="K1961" s="1433"/>
      <c r="L1961" s="1334"/>
    </row>
    <row r="1962" spans="1:12" ht="24" customHeight="1">
      <c r="A1962" s="1355"/>
      <c r="B1962" s="1355"/>
      <c r="C1962" s="1433"/>
      <c r="E1962" s="1433"/>
      <c r="K1962" s="1433"/>
      <c r="L1962" s="1334"/>
    </row>
    <row r="1963" spans="1:12" ht="24" customHeight="1">
      <c r="A1963" s="1355"/>
      <c r="B1963" s="1355"/>
      <c r="C1963" s="1433"/>
      <c r="E1963" s="1433"/>
      <c r="K1963" s="1433"/>
      <c r="L1963" s="1334"/>
    </row>
    <row r="1964" spans="1:12" ht="24" customHeight="1">
      <c r="A1964" s="1355"/>
      <c r="B1964" s="1355"/>
      <c r="C1964" s="1433"/>
      <c r="E1964" s="1433"/>
      <c r="K1964" s="1433"/>
      <c r="L1964" s="1334"/>
    </row>
    <row r="1965" spans="1:12" ht="24" customHeight="1">
      <c r="A1965" s="1355"/>
      <c r="B1965" s="1355"/>
      <c r="C1965" s="1433"/>
      <c r="E1965" s="1433"/>
      <c r="K1965" s="1433"/>
      <c r="L1965" s="1334"/>
    </row>
    <row r="1966" spans="1:12" ht="24" customHeight="1">
      <c r="A1966" s="1355"/>
      <c r="B1966" s="1355"/>
      <c r="C1966" s="1433"/>
      <c r="E1966" s="1433"/>
      <c r="K1966" s="1433"/>
      <c r="L1966" s="1334"/>
    </row>
    <row r="1967" spans="1:12" ht="24" customHeight="1">
      <c r="A1967" s="1355"/>
      <c r="B1967" s="1355"/>
      <c r="C1967" s="1433"/>
      <c r="E1967" s="1433"/>
      <c r="K1967" s="1433"/>
      <c r="L1967" s="1334"/>
    </row>
    <row r="1968" spans="1:12" ht="24" customHeight="1">
      <c r="A1968" s="1355"/>
      <c r="B1968" s="1355"/>
      <c r="C1968" s="1433"/>
      <c r="E1968" s="1433"/>
      <c r="K1968" s="1433"/>
      <c r="L1968" s="1334"/>
    </row>
    <row r="1969" spans="1:12" ht="24" customHeight="1">
      <c r="A1969" s="1355"/>
      <c r="B1969" s="1355"/>
      <c r="C1969" s="1433"/>
      <c r="E1969" s="1433"/>
      <c r="K1969" s="1433"/>
      <c r="L1969" s="1334"/>
    </row>
    <row r="1970" spans="1:12" ht="24" customHeight="1">
      <c r="A1970" s="1355"/>
      <c r="B1970" s="1355"/>
      <c r="C1970" s="1433"/>
      <c r="E1970" s="1433"/>
      <c r="K1970" s="1433"/>
      <c r="L1970" s="1334"/>
    </row>
    <row r="1971" spans="1:12" ht="24" customHeight="1">
      <c r="A1971" s="1355"/>
      <c r="B1971" s="1355"/>
      <c r="C1971" s="1433"/>
      <c r="E1971" s="1433"/>
      <c r="K1971" s="1433"/>
      <c r="L1971" s="1334"/>
    </row>
    <row r="1972" spans="1:12" ht="24" customHeight="1">
      <c r="A1972" s="1355"/>
      <c r="B1972" s="1355"/>
      <c r="C1972" s="1433"/>
      <c r="E1972" s="1433"/>
      <c r="K1972" s="1433"/>
      <c r="L1972" s="1334"/>
    </row>
    <row r="1973" spans="1:12" ht="24" customHeight="1">
      <c r="A1973" s="1355"/>
      <c r="B1973" s="1355"/>
      <c r="C1973" s="1433"/>
      <c r="E1973" s="1433"/>
      <c r="K1973" s="1433"/>
      <c r="L1973" s="1334"/>
    </row>
    <row r="1974" spans="1:12" ht="24" customHeight="1">
      <c r="A1974" s="1355"/>
      <c r="B1974" s="1355"/>
      <c r="C1974" s="1433"/>
      <c r="E1974" s="1433"/>
      <c r="K1974" s="1433"/>
      <c r="L1974" s="1334"/>
    </row>
    <row r="1975" spans="1:12" ht="24" customHeight="1">
      <c r="A1975" s="1355"/>
      <c r="B1975" s="1355"/>
      <c r="C1975" s="1433"/>
      <c r="E1975" s="1433"/>
      <c r="K1975" s="1433"/>
      <c r="L1975" s="1334"/>
    </row>
    <row r="1976" spans="1:12" ht="24" customHeight="1">
      <c r="A1976" s="1355"/>
      <c r="B1976" s="1355"/>
      <c r="C1976" s="1433"/>
      <c r="E1976" s="1433"/>
      <c r="K1976" s="1433"/>
      <c r="L1976" s="1334"/>
    </row>
    <row r="1977" spans="1:12" ht="24" customHeight="1">
      <c r="A1977" s="1355"/>
      <c r="B1977" s="1355"/>
      <c r="C1977" s="1433"/>
      <c r="E1977" s="1433"/>
      <c r="K1977" s="1433"/>
      <c r="L1977" s="1334"/>
    </row>
    <row r="1978" spans="1:12" ht="24" customHeight="1">
      <c r="A1978" s="1355"/>
      <c r="B1978" s="1355"/>
      <c r="C1978" s="1433"/>
      <c r="E1978" s="1433"/>
      <c r="K1978" s="1433"/>
      <c r="L1978" s="1334"/>
    </row>
    <row r="1979" spans="1:12" ht="24" customHeight="1">
      <c r="A1979" s="1355"/>
      <c r="B1979" s="1355"/>
      <c r="C1979" s="1433"/>
      <c r="E1979" s="1433"/>
      <c r="K1979" s="1433"/>
      <c r="L1979" s="1334"/>
    </row>
    <row r="1980" spans="1:12" ht="24" customHeight="1">
      <c r="A1980" s="1355"/>
      <c r="B1980" s="1355"/>
      <c r="C1980" s="1433"/>
      <c r="E1980" s="1433"/>
      <c r="K1980" s="1433"/>
      <c r="L1980" s="1334"/>
    </row>
    <row r="1981" spans="1:12" ht="24" customHeight="1">
      <c r="A1981" s="1355"/>
      <c r="B1981" s="1355"/>
      <c r="C1981" s="1433"/>
      <c r="E1981" s="1433"/>
      <c r="K1981" s="1433"/>
      <c r="L1981" s="1334"/>
    </row>
    <row r="1982" spans="1:12" ht="24" customHeight="1">
      <c r="A1982" s="1355"/>
      <c r="B1982" s="1355"/>
      <c r="C1982" s="1433"/>
      <c r="E1982" s="1433"/>
      <c r="K1982" s="1433"/>
      <c r="L1982" s="1334"/>
    </row>
    <row r="1983" spans="1:12" ht="24" customHeight="1">
      <c r="A1983" s="1355"/>
      <c r="B1983" s="1355"/>
      <c r="C1983" s="1433"/>
      <c r="E1983" s="1433"/>
      <c r="K1983" s="1433"/>
      <c r="L1983" s="1334"/>
    </row>
    <row r="1984" spans="1:12" ht="24" customHeight="1">
      <c r="A1984" s="1355"/>
      <c r="B1984" s="1355"/>
      <c r="C1984" s="1433"/>
      <c r="E1984" s="1433"/>
      <c r="K1984" s="1433"/>
      <c r="L1984" s="1334"/>
    </row>
    <row r="1985" spans="1:12" ht="24" customHeight="1">
      <c r="A1985" s="1355"/>
      <c r="B1985" s="1355"/>
      <c r="C1985" s="1433"/>
      <c r="E1985" s="1433"/>
      <c r="K1985" s="1433"/>
      <c r="L1985" s="1334"/>
    </row>
    <row r="1986" spans="1:12" ht="24" customHeight="1">
      <c r="A1986" s="1355"/>
      <c r="B1986" s="1355"/>
      <c r="C1986" s="1433"/>
      <c r="E1986" s="1433"/>
      <c r="K1986" s="1433"/>
      <c r="L1986" s="1334"/>
    </row>
    <row r="1987" spans="1:12" ht="24" customHeight="1">
      <c r="A1987" s="1355"/>
      <c r="B1987" s="1355"/>
      <c r="C1987" s="1433"/>
      <c r="E1987" s="1433"/>
      <c r="K1987" s="1433"/>
      <c r="L1987" s="1334"/>
    </row>
    <row r="1988" spans="1:12" ht="24" customHeight="1">
      <c r="A1988" s="1355"/>
      <c r="B1988" s="1355"/>
      <c r="C1988" s="1433"/>
      <c r="E1988" s="1433"/>
      <c r="K1988" s="1433"/>
      <c r="L1988" s="1334"/>
    </row>
    <row r="1989" spans="1:12" ht="24" customHeight="1">
      <c r="A1989" s="1355"/>
      <c r="B1989" s="1355"/>
      <c r="C1989" s="1433"/>
      <c r="E1989" s="1433"/>
      <c r="K1989" s="1433"/>
      <c r="L1989" s="1334"/>
    </row>
    <row r="1990" spans="1:12" ht="24" customHeight="1">
      <c r="A1990" s="1355"/>
      <c r="B1990" s="1355"/>
      <c r="C1990" s="1433"/>
      <c r="E1990" s="1433"/>
      <c r="K1990" s="1433"/>
      <c r="L1990" s="1334"/>
    </row>
    <row r="1991" spans="1:12" ht="24" customHeight="1">
      <c r="A1991" s="1355"/>
      <c r="B1991" s="1355"/>
      <c r="C1991" s="1433"/>
      <c r="E1991" s="1433"/>
      <c r="K1991" s="1433"/>
      <c r="L1991" s="1334"/>
    </row>
    <row r="1992" spans="1:12" ht="24" customHeight="1">
      <c r="A1992" s="1355"/>
      <c r="B1992" s="1355"/>
      <c r="C1992" s="1433"/>
      <c r="E1992" s="1433"/>
      <c r="K1992" s="1433"/>
      <c r="L1992" s="1334"/>
    </row>
    <row r="1993" spans="1:12" ht="24" customHeight="1">
      <c r="A1993" s="1355"/>
      <c r="B1993" s="1355"/>
      <c r="C1993" s="1433"/>
      <c r="E1993" s="1433"/>
      <c r="K1993" s="1433"/>
      <c r="L1993" s="1334"/>
    </row>
    <row r="1994" spans="1:12" ht="24" customHeight="1">
      <c r="A1994" s="1355"/>
      <c r="B1994" s="1355"/>
      <c r="C1994" s="1433"/>
      <c r="E1994" s="1433"/>
      <c r="K1994" s="1433"/>
      <c r="L1994" s="1334"/>
    </row>
    <row r="1995" spans="1:12" ht="24" customHeight="1">
      <c r="A1995" s="1355"/>
      <c r="B1995" s="1355"/>
      <c r="C1995" s="1433"/>
      <c r="E1995" s="1433"/>
      <c r="K1995" s="1433"/>
      <c r="L1995" s="1334"/>
    </row>
    <row r="1996" spans="1:12" ht="24" customHeight="1">
      <c r="A1996" s="1355"/>
      <c r="B1996" s="1355"/>
      <c r="C1996" s="1433"/>
      <c r="E1996" s="1433"/>
      <c r="K1996" s="1433"/>
      <c r="L1996" s="1334"/>
    </row>
    <row r="1997" spans="1:12" ht="24" customHeight="1">
      <c r="A1997" s="1355"/>
      <c r="B1997" s="1355"/>
      <c r="C1997" s="1433"/>
      <c r="E1997" s="1433"/>
      <c r="K1997" s="1433"/>
      <c r="L1997" s="1334"/>
    </row>
    <row r="1998" spans="1:12" ht="24" customHeight="1">
      <c r="A1998" s="1355"/>
      <c r="B1998" s="1355"/>
      <c r="C1998" s="1433"/>
      <c r="E1998" s="1433"/>
      <c r="K1998" s="1433"/>
      <c r="L1998" s="1334"/>
    </row>
    <row r="1999" spans="1:12" ht="24" customHeight="1">
      <c r="A1999" s="1355"/>
      <c r="B1999" s="1355"/>
      <c r="C1999" s="1433"/>
      <c r="E1999" s="1433"/>
      <c r="K1999" s="1433"/>
      <c r="L1999" s="1334"/>
    </row>
    <row r="2000" spans="1:12" ht="24" customHeight="1">
      <c r="A2000" s="1355"/>
      <c r="B2000" s="1355"/>
      <c r="C2000" s="1433"/>
      <c r="E2000" s="1433"/>
      <c r="K2000" s="1433"/>
      <c r="L2000" s="1334"/>
    </row>
    <row r="2001" spans="1:12" ht="24" customHeight="1">
      <c r="A2001" s="1355"/>
      <c r="B2001" s="1355"/>
      <c r="C2001" s="1433"/>
      <c r="E2001" s="1433"/>
      <c r="K2001" s="1433"/>
      <c r="L2001" s="1334"/>
    </row>
    <row r="2002" spans="1:12" ht="24" customHeight="1">
      <c r="A2002" s="1355"/>
      <c r="B2002" s="1355"/>
      <c r="C2002" s="1433"/>
      <c r="E2002" s="1433"/>
      <c r="K2002" s="1433"/>
      <c r="L2002" s="1334"/>
    </row>
    <row r="2003" spans="1:12" ht="24" customHeight="1">
      <c r="A2003" s="1355"/>
      <c r="B2003" s="1355"/>
      <c r="C2003" s="1433"/>
      <c r="E2003" s="1433"/>
      <c r="K2003" s="1433"/>
      <c r="L2003" s="1334"/>
    </row>
    <row r="2004" spans="1:12" ht="24" customHeight="1">
      <c r="A2004" s="1355"/>
      <c r="B2004" s="1355"/>
      <c r="C2004" s="1433"/>
      <c r="E2004" s="1433"/>
      <c r="K2004" s="1433"/>
      <c r="L2004" s="1334"/>
    </row>
    <row r="2005" spans="1:12" ht="24" customHeight="1">
      <c r="A2005" s="1355"/>
      <c r="B2005" s="1355"/>
      <c r="C2005" s="1433"/>
      <c r="E2005" s="1433"/>
      <c r="K2005" s="1433"/>
      <c r="L2005" s="1334"/>
    </row>
    <row r="2006" spans="1:12" ht="24" customHeight="1">
      <c r="A2006" s="1355"/>
      <c r="B2006" s="1355"/>
      <c r="C2006" s="1433"/>
      <c r="E2006" s="1433"/>
      <c r="K2006" s="1433"/>
      <c r="L2006" s="1334"/>
    </row>
    <row r="2007" spans="1:12" ht="24" customHeight="1">
      <c r="A2007" s="1355"/>
      <c r="B2007" s="1355"/>
      <c r="C2007" s="1433"/>
      <c r="E2007" s="1433"/>
      <c r="K2007" s="1433"/>
      <c r="L2007" s="1334"/>
    </row>
    <row r="2008" spans="1:12" ht="24" customHeight="1">
      <c r="A2008" s="1355"/>
      <c r="B2008" s="1355"/>
      <c r="C2008" s="1433"/>
      <c r="E2008" s="1433"/>
      <c r="K2008" s="1433"/>
      <c r="L2008" s="1334"/>
    </row>
    <row r="2009" spans="1:12" ht="24" customHeight="1">
      <c r="A2009" s="1355"/>
      <c r="B2009" s="1355"/>
      <c r="C2009" s="1433"/>
      <c r="E2009" s="1433"/>
      <c r="K2009" s="1433"/>
      <c r="L2009" s="1334"/>
    </row>
    <row r="2010" spans="1:12" ht="24" customHeight="1">
      <c r="A2010" s="1355"/>
      <c r="B2010" s="1355"/>
      <c r="C2010" s="1433"/>
      <c r="E2010" s="1433"/>
      <c r="K2010" s="1433"/>
      <c r="L2010" s="1334"/>
    </row>
    <row r="2011" spans="1:12" ht="24" customHeight="1">
      <c r="A2011" s="1355"/>
      <c r="B2011" s="1355"/>
      <c r="C2011" s="1433"/>
      <c r="E2011" s="1433"/>
      <c r="K2011" s="1433"/>
      <c r="L2011" s="1334"/>
    </row>
    <row r="2012" spans="1:12" ht="24" customHeight="1">
      <c r="A2012" s="1355"/>
      <c r="B2012" s="1355"/>
      <c r="C2012" s="1433"/>
      <c r="E2012" s="1433"/>
      <c r="K2012" s="1433"/>
      <c r="L2012" s="1334"/>
    </row>
    <row r="2013" spans="1:12" ht="24" customHeight="1">
      <c r="A2013" s="1355"/>
      <c r="B2013" s="1355"/>
      <c r="C2013" s="1433"/>
      <c r="E2013" s="1433"/>
      <c r="K2013" s="1433"/>
      <c r="L2013" s="1334"/>
    </row>
    <row r="2014" spans="1:12" ht="24" customHeight="1">
      <c r="A2014" s="1355"/>
      <c r="B2014" s="1355"/>
      <c r="C2014" s="1433"/>
      <c r="E2014" s="1433"/>
      <c r="K2014" s="1433"/>
      <c r="L2014" s="1334"/>
    </row>
    <row r="2015" spans="1:12" ht="24" customHeight="1">
      <c r="A2015" s="1355"/>
      <c r="B2015" s="1355"/>
      <c r="C2015" s="1433"/>
      <c r="E2015" s="1433"/>
      <c r="K2015" s="1433"/>
      <c r="L2015" s="1334"/>
    </row>
    <row r="2016" spans="1:12" ht="24" customHeight="1">
      <c r="A2016" s="1355"/>
      <c r="B2016" s="1355"/>
      <c r="C2016" s="1433"/>
      <c r="E2016" s="1433"/>
      <c r="K2016" s="1433"/>
      <c r="L2016" s="1334"/>
    </row>
    <row r="2017" spans="1:12" ht="24" customHeight="1">
      <c r="A2017" s="1355"/>
      <c r="B2017" s="1355"/>
      <c r="C2017" s="1433"/>
      <c r="E2017" s="1433"/>
      <c r="K2017" s="1433"/>
      <c r="L2017" s="1334"/>
    </row>
    <row r="2018" spans="1:12" ht="24" customHeight="1">
      <c r="A2018" s="1355"/>
      <c r="B2018" s="1355"/>
      <c r="C2018" s="1433"/>
      <c r="E2018" s="1433"/>
      <c r="K2018" s="1433"/>
      <c r="L2018" s="1334"/>
    </row>
    <row r="2019" spans="1:12" ht="24" customHeight="1">
      <c r="A2019" s="1355"/>
      <c r="B2019" s="1355"/>
      <c r="C2019" s="1433"/>
      <c r="E2019" s="1433"/>
      <c r="K2019" s="1433"/>
      <c r="L2019" s="1334"/>
    </row>
    <row r="2020" spans="1:12" ht="24" customHeight="1">
      <c r="A2020" s="1355"/>
      <c r="B2020" s="1355"/>
      <c r="C2020" s="1433"/>
      <c r="E2020" s="1433"/>
      <c r="K2020" s="1433"/>
      <c r="L2020" s="1334"/>
    </row>
    <row r="2021" spans="1:12" ht="24" customHeight="1">
      <c r="A2021" s="1355"/>
      <c r="B2021" s="1355"/>
      <c r="C2021" s="1433"/>
      <c r="E2021" s="1433"/>
      <c r="K2021" s="1433"/>
      <c r="L2021" s="1334"/>
    </row>
    <row r="2022" spans="1:12" ht="24" customHeight="1">
      <c r="A2022" s="1355"/>
      <c r="B2022" s="1355"/>
      <c r="C2022" s="1433"/>
      <c r="E2022" s="1433"/>
      <c r="K2022" s="1433"/>
      <c r="L2022" s="1334"/>
    </row>
    <row r="2023" spans="1:12" ht="24" customHeight="1">
      <c r="A2023" s="1355"/>
      <c r="B2023" s="1355"/>
      <c r="C2023" s="1433"/>
      <c r="E2023" s="1433"/>
      <c r="K2023" s="1433"/>
      <c r="L2023" s="1334"/>
    </row>
    <row r="2024" spans="1:12" ht="24" customHeight="1">
      <c r="A2024" s="1355"/>
      <c r="B2024" s="1355"/>
      <c r="C2024" s="1433"/>
      <c r="E2024" s="1433"/>
      <c r="K2024" s="1433"/>
      <c r="L2024" s="1334"/>
    </row>
    <row r="2025" spans="1:12" ht="24" customHeight="1">
      <c r="A2025" s="1355"/>
      <c r="B2025" s="1355"/>
      <c r="C2025" s="1433"/>
      <c r="E2025" s="1433"/>
      <c r="K2025" s="1433"/>
      <c r="L2025" s="1334"/>
    </row>
    <row r="2026" spans="1:12" ht="24" customHeight="1">
      <c r="A2026" s="1355"/>
      <c r="B2026" s="1355"/>
      <c r="C2026" s="1433"/>
      <c r="E2026" s="1433"/>
      <c r="K2026" s="1433"/>
      <c r="L2026" s="1334"/>
    </row>
    <row r="2027" spans="1:12" ht="24" customHeight="1">
      <c r="A2027" s="1355"/>
      <c r="B2027" s="1355"/>
      <c r="C2027" s="1433"/>
      <c r="E2027" s="1433"/>
      <c r="K2027" s="1433"/>
      <c r="L2027" s="1334"/>
    </row>
    <row r="2028" spans="1:12" ht="24" customHeight="1">
      <c r="A2028" s="1355"/>
      <c r="B2028" s="1355"/>
      <c r="C2028" s="1433"/>
      <c r="E2028" s="1433"/>
      <c r="K2028" s="1433"/>
      <c r="L2028" s="1334"/>
    </row>
    <row r="2029" spans="1:12" ht="24" customHeight="1">
      <c r="A2029" s="1355"/>
      <c r="B2029" s="1355"/>
      <c r="C2029" s="1433"/>
      <c r="E2029" s="1433"/>
      <c r="K2029" s="1433"/>
      <c r="L2029" s="1334"/>
    </row>
    <row r="2030" spans="1:12" ht="24" customHeight="1">
      <c r="A2030" s="1355"/>
      <c r="B2030" s="1355"/>
      <c r="C2030" s="1433"/>
      <c r="E2030" s="1433"/>
      <c r="K2030" s="1433"/>
      <c r="L2030" s="1334"/>
    </row>
    <row r="2031" spans="1:12" ht="24" customHeight="1">
      <c r="A2031" s="1355"/>
      <c r="B2031" s="1355"/>
      <c r="C2031" s="1433"/>
      <c r="E2031" s="1433"/>
      <c r="K2031" s="1433"/>
      <c r="L2031" s="1334"/>
    </row>
    <row r="2032" spans="1:12" ht="24" customHeight="1">
      <c r="A2032" s="1355"/>
      <c r="B2032" s="1355"/>
      <c r="C2032" s="1433"/>
      <c r="E2032" s="1433"/>
      <c r="K2032" s="1433"/>
      <c r="L2032" s="1334"/>
    </row>
    <row r="2033" spans="1:12" ht="24" customHeight="1">
      <c r="A2033" s="1355"/>
      <c r="B2033" s="1355"/>
      <c r="C2033" s="1433"/>
      <c r="E2033" s="1433"/>
      <c r="K2033" s="1433"/>
      <c r="L2033" s="1334"/>
    </row>
    <row r="2034" spans="1:12" ht="24" customHeight="1">
      <c r="A2034" s="1355"/>
      <c r="B2034" s="1355"/>
      <c r="C2034" s="1433"/>
      <c r="E2034" s="1433"/>
      <c r="K2034" s="1433"/>
      <c r="L2034" s="1334"/>
    </row>
    <row r="2035" spans="1:12" ht="24" customHeight="1">
      <c r="A2035" s="1355"/>
      <c r="B2035" s="1355"/>
      <c r="C2035" s="1433"/>
      <c r="E2035" s="1433"/>
      <c r="K2035" s="1433"/>
      <c r="L2035" s="1334"/>
    </row>
    <row r="2036" spans="1:12" ht="24" customHeight="1">
      <c r="A2036" s="1355"/>
      <c r="B2036" s="1355"/>
      <c r="C2036" s="1433"/>
      <c r="E2036" s="1433"/>
      <c r="K2036" s="1433"/>
      <c r="L2036" s="1334"/>
    </row>
    <row r="2037" spans="1:12" ht="24" customHeight="1">
      <c r="A2037" s="1355"/>
      <c r="B2037" s="1355"/>
      <c r="C2037" s="1433"/>
      <c r="E2037" s="1433"/>
      <c r="K2037" s="1433"/>
      <c r="L2037" s="1334"/>
    </row>
    <row r="2038" spans="1:12" ht="24" customHeight="1">
      <c r="A2038" s="1355"/>
      <c r="B2038" s="1355"/>
      <c r="C2038" s="1433"/>
      <c r="E2038" s="1433"/>
      <c r="K2038" s="1433"/>
      <c r="L2038" s="1334"/>
    </row>
    <row r="2039" spans="1:12" ht="24" customHeight="1">
      <c r="A2039" s="1355"/>
      <c r="B2039" s="1355"/>
      <c r="C2039" s="1433"/>
      <c r="E2039" s="1433"/>
      <c r="K2039" s="1433"/>
      <c r="L2039" s="1334"/>
    </row>
    <row r="2040" spans="1:12" ht="24" customHeight="1">
      <c r="A2040" s="1355"/>
      <c r="B2040" s="1355"/>
      <c r="C2040" s="1433"/>
      <c r="E2040" s="1433"/>
      <c r="K2040" s="1433"/>
      <c r="L2040" s="1334"/>
    </row>
    <row r="2041" spans="1:12" ht="24" customHeight="1">
      <c r="A2041" s="1355"/>
      <c r="B2041" s="1355"/>
      <c r="C2041" s="1433"/>
      <c r="E2041" s="1433"/>
      <c r="K2041" s="1433"/>
      <c r="L2041" s="1334"/>
    </row>
    <row r="2042" spans="1:12" ht="24" customHeight="1">
      <c r="A2042" s="1355"/>
      <c r="B2042" s="1355"/>
      <c r="C2042" s="1433"/>
      <c r="E2042" s="1433"/>
      <c r="K2042" s="1433"/>
      <c r="L2042" s="1334"/>
    </row>
    <row r="2043" spans="1:12" ht="24" customHeight="1">
      <c r="A2043" s="1355"/>
      <c r="B2043" s="1355"/>
      <c r="C2043" s="1433"/>
      <c r="E2043" s="1433"/>
      <c r="K2043" s="1433"/>
      <c r="L2043" s="1334"/>
    </row>
    <row r="2044" spans="1:12" ht="24" customHeight="1">
      <c r="A2044" s="1355"/>
      <c r="B2044" s="1355"/>
      <c r="C2044" s="1433"/>
      <c r="E2044" s="1433"/>
      <c r="K2044" s="1433"/>
      <c r="L2044" s="1334"/>
    </row>
    <row r="2045" spans="1:12" ht="24" customHeight="1">
      <c r="A2045" s="1355"/>
      <c r="B2045" s="1355"/>
      <c r="C2045" s="1433"/>
      <c r="E2045" s="1433"/>
      <c r="K2045" s="1433"/>
      <c r="L2045" s="1334"/>
    </row>
    <row r="2046" spans="1:12" ht="24" customHeight="1">
      <c r="A2046" s="1355"/>
      <c r="B2046" s="1355"/>
      <c r="C2046" s="1433"/>
      <c r="E2046" s="1433"/>
      <c r="K2046" s="1433"/>
      <c r="L2046" s="1334"/>
    </row>
    <row r="2047" spans="1:12" ht="24" customHeight="1">
      <c r="A2047" s="1355"/>
      <c r="B2047" s="1355"/>
      <c r="C2047" s="1433"/>
      <c r="E2047" s="1433"/>
      <c r="K2047" s="1433"/>
      <c r="L2047" s="1334"/>
    </row>
    <row r="2048" spans="1:12" ht="24" customHeight="1">
      <c r="A2048" s="1355"/>
      <c r="B2048" s="1355"/>
      <c r="C2048" s="1433"/>
      <c r="E2048" s="1433"/>
      <c r="K2048" s="1433"/>
      <c r="L2048" s="1334"/>
    </row>
    <row r="2049" spans="1:12" ht="24" customHeight="1">
      <c r="A2049" s="1355"/>
      <c r="B2049" s="1355"/>
      <c r="C2049" s="1433"/>
      <c r="E2049" s="1433"/>
      <c r="K2049" s="1433"/>
      <c r="L2049" s="1334"/>
    </row>
    <row r="2050" spans="1:12" ht="24" customHeight="1">
      <c r="A2050" s="1355"/>
      <c r="B2050" s="1355"/>
      <c r="C2050" s="1433"/>
      <c r="E2050" s="1433"/>
      <c r="K2050" s="1433"/>
      <c r="L2050" s="1334"/>
    </row>
    <row r="2051" spans="1:12" ht="24" customHeight="1">
      <c r="A2051" s="1355"/>
      <c r="B2051" s="1355"/>
      <c r="C2051" s="1433"/>
      <c r="E2051" s="1433"/>
      <c r="K2051" s="1433"/>
      <c r="L2051" s="1334"/>
    </row>
    <row r="2052" spans="1:12" ht="24" customHeight="1">
      <c r="A2052" s="1355"/>
      <c r="B2052" s="1355"/>
      <c r="C2052" s="1433"/>
      <c r="E2052" s="1433"/>
      <c r="K2052" s="1433"/>
      <c r="L2052" s="1334"/>
    </row>
    <row r="2053" spans="1:12" ht="24" customHeight="1">
      <c r="A2053" s="1355"/>
      <c r="B2053" s="1355"/>
      <c r="C2053" s="1433"/>
      <c r="E2053" s="1433"/>
      <c r="K2053" s="1433"/>
      <c r="L2053" s="1334"/>
    </row>
    <row r="2054" spans="1:12" ht="24" customHeight="1">
      <c r="A2054" s="1355"/>
      <c r="B2054" s="1355"/>
      <c r="C2054" s="1433"/>
      <c r="E2054" s="1433"/>
      <c r="K2054" s="1433"/>
      <c r="L2054" s="1334"/>
    </row>
    <row r="2055" spans="1:12" ht="24" customHeight="1">
      <c r="A2055" s="1355"/>
      <c r="B2055" s="1355"/>
      <c r="C2055" s="1433"/>
      <c r="E2055" s="1433"/>
      <c r="K2055" s="1433"/>
      <c r="L2055" s="1334"/>
    </row>
    <row r="2056" spans="1:12" ht="24" customHeight="1">
      <c r="A2056" s="1355"/>
      <c r="B2056" s="1355"/>
      <c r="C2056" s="1433"/>
      <c r="E2056" s="1433"/>
      <c r="K2056" s="1433"/>
      <c r="L2056" s="1334"/>
    </row>
    <row r="2057" spans="1:12" ht="24" customHeight="1">
      <c r="A2057" s="1355"/>
      <c r="B2057" s="1355"/>
      <c r="C2057" s="1433"/>
      <c r="E2057" s="1433"/>
      <c r="K2057" s="1433"/>
      <c r="L2057" s="1334"/>
    </row>
    <row r="2058" spans="1:12" ht="24" customHeight="1">
      <c r="A2058" s="1355"/>
      <c r="B2058" s="1355"/>
      <c r="C2058" s="1433"/>
      <c r="E2058" s="1433"/>
      <c r="K2058" s="1433"/>
      <c r="L2058" s="1334"/>
    </row>
    <row r="2059" spans="1:12" ht="24" customHeight="1">
      <c r="A2059" s="1355"/>
      <c r="B2059" s="1355"/>
      <c r="C2059" s="1433"/>
      <c r="E2059" s="1433"/>
      <c r="K2059" s="1433"/>
      <c r="L2059" s="1334"/>
    </row>
    <row r="2060" spans="1:12" ht="24" customHeight="1">
      <c r="A2060" s="1355"/>
      <c r="B2060" s="1355"/>
      <c r="C2060" s="1433"/>
      <c r="E2060" s="1433"/>
      <c r="K2060" s="1433"/>
      <c r="L2060" s="1334"/>
    </row>
    <row r="2061" spans="1:12" ht="24" customHeight="1">
      <c r="A2061" s="1355"/>
      <c r="B2061" s="1355"/>
      <c r="C2061" s="1433"/>
      <c r="E2061" s="1433"/>
      <c r="K2061" s="1433"/>
      <c r="L2061" s="1334"/>
    </row>
    <row r="2062" spans="1:12" ht="24" customHeight="1">
      <c r="A2062" s="1355"/>
      <c r="B2062" s="1355"/>
      <c r="C2062" s="1433"/>
      <c r="E2062" s="1433"/>
      <c r="K2062" s="1433"/>
      <c r="L2062" s="1334"/>
    </row>
    <row r="2063" spans="1:12" ht="24" customHeight="1">
      <c r="A2063" s="1355"/>
      <c r="B2063" s="1355"/>
      <c r="C2063" s="1433"/>
      <c r="E2063" s="1433"/>
      <c r="K2063" s="1433"/>
      <c r="L2063" s="1334"/>
    </row>
    <row r="2064" spans="1:12" ht="24" customHeight="1">
      <c r="A2064" s="1355"/>
      <c r="B2064" s="1355"/>
      <c r="C2064" s="1433"/>
      <c r="E2064" s="1433"/>
      <c r="K2064" s="1433"/>
      <c r="L2064" s="1334"/>
    </row>
    <row r="2065" spans="1:12" ht="24" customHeight="1">
      <c r="A2065" s="1355"/>
      <c r="B2065" s="1355"/>
      <c r="C2065" s="1433"/>
      <c r="E2065" s="1433"/>
      <c r="K2065" s="1433"/>
      <c r="L2065" s="1334"/>
    </row>
    <row r="2066" spans="1:12" ht="24" customHeight="1">
      <c r="A2066" s="1355"/>
      <c r="B2066" s="1355"/>
      <c r="C2066" s="1433"/>
      <c r="E2066" s="1433"/>
      <c r="K2066" s="1433"/>
      <c r="L2066" s="1334"/>
    </row>
    <row r="2067" spans="1:12" ht="24" customHeight="1">
      <c r="A2067" s="1355"/>
      <c r="B2067" s="1355"/>
      <c r="C2067" s="1433"/>
      <c r="E2067" s="1433"/>
      <c r="K2067" s="1433"/>
      <c r="L2067" s="1334"/>
    </row>
    <row r="2068" spans="1:12" ht="24" customHeight="1">
      <c r="A2068" s="1355"/>
      <c r="B2068" s="1355"/>
      <c r="C2068" s="1433"/>
      <c r="E2068" s="1433"/>
      <c r="K2068" s="1433"/>
      <c r="L2068" s="1334"/>
    </row>
    <row r="2069" spans="1:12" ht="24" customHeight="1">
      <c r="A2069" s="1355"/>
      <c r="B2069" s="1355"/>
      <c r="C2069" s="1433"/>
      <c r="E2069" s="1433"/>
      <c r="K2069" s="1433"/>
      <c r="L2069" s="1334"/>
    </row>
    <row r="2070" spans="1:12" ht="24" customHeight="1">
      <c r="A2070" s="1355"/>
      <c r="B2070" s="1355"/>
      <c r="C2070" s="1433"/>
      <c r="E2070" s="1433"/>
      <c r="K2070" s="1433"/>
      <c r="L2070" s="1334"/>
    </row>
    <row r="2071" spans="1:12" ht="24" customHeight="1">
      <c r="A2071" s="1355"/>
      <c r="B2071" s="1355"/>
      <c r="C2071" s="1433"/>
      <c r="E2071" s="1433"/>
      <c r="K2071" s="1433"/>
      <c r="L2071" s="1334"/>
    </row>
    <row r="2072" spans="1:12" ht="24" customHeight="1">
      <c r="A2072" s="1355"/>
      <c r="B2072" s="1355"/>
      <c r="C2072" s="1433"/>
      <c r="E2072" s="1433"/>
      <c r="K2072" s="1433"/>
      <c r="L2072" s="1334"/>
    </row>
    <row r="2073" spans="1:12" ht="24" customHeight="1">
      <c r="A2073" s="1355"/>
      <c r="B2073" s="1355"/>
      <c r="C2073" s="1433"/>
      <c r="E2073" s="1433"/>
      <c r="K2073" s="1433"/>
      <c r="L2073" s="1334"/>
    </row>
    <row r="2074" spans="1:12" ht="24" customHeight="1">
      <c r="A2074" s="1355"/>
      <c r="B2074" s="1355"/>
      <c r="C2074" s="1433"/>
      <c r="E2074" s="1433"/>
      <c r="K2074" s="1433"/>
      <c r="L2074" s="1334"/>
    </row>
    <row r="2075" spans="1:12" ht="24" customHeight="1">
      <c r="A2075" s="1355"/>
      <c r="B2075" s="1355"/>
      <c r="C2075" s="1433"/>
      <c r="E2075" s="1433"/>
      <c r="K2075" s="1433"/>
      <c r="L2075" s="1334"/>
    </row>
    <row r="2076" spans="1:12" ht="24" customHeight="1">
      <c r="A2076" s="1355"/>
      <c r="B2076" s="1355"/>
      <c r="C2076" s="1433"/>
      <c r="E2076" s="1433"/>
      <c r="K2076" s="1433"/>
      <c r="L2076" s="1334"/>
    </row>
    <row r="2077" spans="1:12" ht="24" customHeight="1">
      <c r="A2077" s="1355"/>
      <c r="B2077" s="1355"/>
      <c r="C2077" s="1433"/>
      <c r="E2077" s="1433"/>
      <c r="K2077" s="1433"/>
      <c r="L2077" s="1334"/>
    </row>
    <row r="2078" spans="1:12" ht="24" customHeight="1">
      <c r="A2078" s="1355"/>
      <c r="B2078" s="1355"/>
      <c r="C2078" s="1433"/>
      <c r="E2078" s="1433"/>
      <c r="K2078" s="1433"/>
      <c r="L2078" s="1334"/>
    </row>
    <row r="2079" spans="1:12" ht="24" customHeight="1">
      <c r="A2079" s="1355"/>
      <c r="B2079" s="1355"/>
      <c r="C2079" s="1433"/>
      <c r="E2079" s="1433"/>
      <c r="K2079" s="1433"/>
      <c r="L2079" s="1334"/>
    </row>
    <row r="2080" spans="1:12" ht="24" customHeight="1">
      <c r="A2080" s="1355"/>
      <c r="B2080" s="1355"/>
      <c r="C2080" s="1433"/>
      <c r="E2080" s="1433"/>
      <c r="K2080" s="1433"/>
      <c r="L2080" s="1334"/>
    </row>
    <row r="2081" spans="1:12" ht="24" customHeight="1">
      <c r="A2081" s="1355"/>
      <c r="B2081" s="1355"/>
      <c r="C2081" s="1433"/>
      <c r="E2081" s="1433"/>
      <c r="K2081" s="1433"/>
      <c r="L2081" s="1334"/>
    </row>
    <row r="2082" spans="1:12" ht="24" customHeight="1">
      <c r="A2082" s="1355"/>
      <c r="B2082" s="1355"/>
      <c r="C2082" s="1433"/>
      <c r="E2082" s="1433"/>
      <c r="K2082" s="1433"/>
      <c r="L2082" s="1334"/>
    </row>
    <row r="2083" spans="1:12" ht="24" customHeight="1">
      <c r="A2083" s="1355"/>
      <c r="B2083" s="1355"/>
      <c r="C2083" s="1433"/>
      <c r="E2083" s="1433"/>
      <c r="K2083" s="1433"/>
      <c r="L2083" s="1334"/>
    </row>
    <row r="2084" spans="1:12" ht="24" customHeight="1">
      <c r="A2084" s="1355"/>
      <c r="B2084" s="1355"/>
      <c r="C2084" s="1433"/>
      <c r="E2084" s="1433"/>
      <c r="K2084" s="1433"/>
      <c r="L2084" s="1334"/>
    </row>
    <row r="2085" spans="1:12" ht="24" customHeight="1">
      <c r="A2085" s="1355"/>
      <c r="B2085" s="1355"/>
      <c r="C2085" s="1433"/>
      <c r="E2085" s="1433"/>
      <c r="K2085" s="1433"/>
      <c r="L2085" s="1334"/>
    </row>
    <row r="2086" spans="1:12" ht="24" customHeight="1">
      <c r="A2086" s="1355"/>
      <c r="B2086" s="1355"/>
      <c r="C2086" s="1433"/>
      <c r="E2086" s="1433"/>
      <c r="K2086" s="1433"/>
      <c r="L2086" s="1334"/>
    </row>
    <row r="2087" spans="1:12" ht="24" customHeight="1">
      <c r="A2087" s="1355"/>
      <c r="B2087" s="1355"/>
      <c r="C2087" s="1433"/>
      <c r="E2087" s="1433"/>
      <c r="K2087" s="1433"/>
      <c r="L2087" s="1334"/>
    </row>
    <row r="2088" spans="1:12" ht="24" customHeight="1">
      <c r="A2088" s="1355"/>
      <c r="B2088" s="1355"/>
      <c r="C2088" s="1433"/>
      <c r="E2088" s="1433"/>
      <c r="K2088" s="1433"/>
      <c r="L2088" s="1334"/>
    </row>
    <row r="2089" spans="1:12" ht="24" customHeight="1">
      <c r="A2089" s="1355"/>
      <c r="B2089" s="1355"/>
      <c r="C2089" s="1433"/>
      <c r="E2089" s="1433"/>
      <c r="K2089" s="1433"/>
      <c r="L2089" s="1334"/>
    </row>
    <row r="2090" spans="1:12" ht="24" customHeight="1">
      <c r="A2090" s="1355"/>
      <c r="B2090" s="1355"/>
      <c r="C2090" s="1433"/>
      <c r="E2090" s="1433"/>
      <c r="K2090" s="1433"/>
      <c r="L2090" s="1334"/>
    </row>
    <row r="2091" spans="1:12" ht="24" customHeight="1">
      <c r="A2091" s="1355"/>
      <c r="B2091" s="1355"/>
      <c r="C2091" s="1433"/>
      <c r="E2091" s="1433"/>
      <c r="K2091" s="1433"/>
      <c r="L2091" s="1334"/>
    </row>
    <row r="2092" spans="1:12" ht="24" customHeight="1">
      <c r="A2092" s="1355"/>
      <c r="B2092" s="1355"/>
      <c r="C2092" s="1433"/>
      <c r="E2092" s="1433"/>
      <c r="K2092" s="1433"/>
      <c r="L2092" s="1334"/>
    </row>
    <row r="2093" spans="1:12" ht="24" customHeight="1">
      <c r="A2093" s="1355"/>
      <c r="B2093" s="1355"/>
      <c r="C2093" s="1433"/>
      <c r="E2093" s="1433"/>
      <c r="K2093" s="1433"/>
      <c r="L2093" s="1334"/>
    </row>
    <row r="2094" spans="1:12" ht="24" customHeight="1">
      <c r="A2094" s="1355"/>
      <c r="B2094" s="1355"/>
      <c r="C2094" s="1433"/>
      <c r="E2094" s="1433"/>
      <c r="K2094" s="1433"/>
      <c r="L2094" s="1334"/>
    </row>
    <row r="2095" spans="1:12" ht="24" customHeight="1">
      <c r="A2095" s="1355"/>
      <c r="B2095" s="1355"/>
      <c r="C2095" s="1433"/>
      <c r="E2095" s="1433"/>
      <c r="K2095" s="1433"/>
      <c r="L2095" s="1334"/>
    </row>
    <row r="2096" spans="1:12" ht="24" customHeight="1">
      <c r="A2096" s="1355"/>
      <c r="B2096" s="1355"/>
      <c r="C2096" s="1433"/>
      <c r="E2096" s="1433"/>
      <c r="K2096" s="1433"/>
      <c r="L2096" s="1334"/>
    </row>
    <row r="2097" spans="1:12" ht="24" customHeight="1">
      <c r="A2097" s="1355"/>
      <c r="B2097" s="1355"/>
      <c r="C2097" s="1433"/>
      <c r="E2097" s="1433"/>
      <c r="K2097" s="1433"/>
      <c r="L2097" s="1334"/>
    </row>
    <row r="2098" spans="1:12" ht="24" customHeight="1">
      <c r="A2098" s="1355"/>
      <c r="B2098" s="1355"/>
      <c r="C2098" s="1433"/>
      <c r="E2098" s="1433"/>
      <c r="K2098" s="1433"/>
      <c r="L2098" s="1334"/>
    </row>
    <row r="2099" spans="1:12" ht="24" customHeight="1">
      <c r="A2099" s="1355"/>
      <c r="B2099" s="1355"/>
      <c r="C2099" s="1433"/>
      <c r="E2099" s="1433"/>
      <c r="K2099" s="1433"/>
      <c r="L2099" s="1334"/>
    </row>
    <row r="2100" spans="1:12" ht="24" customHeight="1">
      <c r="A2100" s="1355"/>
      <c r="B2100" s="1355"/>
      <c r="C2100" s="1433"/>
      <c r="E2100" s="1433"/>
      <c r="K2100" s="1433"/>
      <c r="L2100" s="1334"/>
    </row>
    <row r="2101" spans="1:12" ht="24" customHeight="1">
      <c r="A2101" s="1355"/>
      <c r="B2101" s="1355"/>
      <c r="C2101" s="1433"/>
      <c r="E2101" s="1433"/>
      <c r="K2101" s="1433"/>
      <c r="L2101" s="1334"/>
    </row>
    <row r="2102" spans="1:12" ht="24" customHeight="1">
      <c r="A2102" s="1355"/>
      <c r="B2102" s="1355"/>
      <c r="C2102" s="1433"/>
      <c r="E2102" s="1433"/>
      <c r="K2102" s="1433"/>
      <c r="L2102" s="1334"/>
    </row>
    <row r="2103" spans="1:12" ht="24" customHeight="1">
      <c r="A2103" s="1355"/>
      <c r="B2103" s="1355"/>
      <c r="C2103" s="1433"/>
      <c r="E2103" s="1433"/>
      <c r="K2103" s="1433"/>
      <c r="L2103" s="1334"/>
    </row>
    <row r="2104" spans="1:12" ht="24" customHeight="1">
      <c r="A2104" s="1355"/>
      <c r="B2104" s="1355"/>
      <c r="C2104" s="1433"/>
      <c r="E2104" s="1433"/>
      <c r="K2104" s="1433"/>
      <c r="L2104" s="1334"/>
    </row>
    <row r="2105" spans="1:12" ht="24" customHeight="1">
      <c r="A2105" s="1355"/>
      <c r="B2105" s="1355"/>
      <c r="C2105" s="1433"/>
      <c r="E2105" s="1433"/>
      <c r="K2105" s="1433"/>
      <c r="L2105" s="1334"/>
    </row>
    <row r="2106" spans="1:12" ht="24" customHeight="1">
      <c r="A2106" s="1355"/>
      <c r="B2106" s="1355"/>
      <c r="C2106" s="1433"/>
      <c r="E2106" s="1433"/>
      <c r="K2106" s="1433"/>
      <c r="L2106" s="1334"/>
    </row>
    <row r="2107" spans="1:12" ht="24" customHeight="1">
      <c r="A2107" s="1355"/>
      <c r="B2107" s="1355"/>
      <c r="C2107" s="1433"/>
      <c r="E2107" s="1433"/>
      <c r="K2107" s="1433"/>
      <c r="L2107" s="1334"/>
    </row>
    <row r="2108" spans="1:12" ht="24" customHeight="1">
      <c r="A2108" s="1355"/>
      <c r="B2108" s="1355"/>
      <c r="C2108" s="1433"/>
      <c r="E2108" s="1433"/>
      <c r="K2108" s="1433"/>
      <c r="L2108" s="1334"/>
    </row>
    <row r="2109" spans="1:12" ht="24" customHeight="1">
      <c r="A2109" s="1355"/>
      <c r="B2109" s="1355"/>
      <c r="C2109" s="1433"/>
      <c r="E2109" s="1433"/>
      <c r="K2109" s="1433"/>
      <c r="L2109" s="1334"/>
    </row>
    <row r="2110" spans="1:12" ht="24" customHeight="1">
      <c r="A2110" s="1355"/>
      <c r="B2110" s="1355"/>
      <c r="C2110" s="1433"/>
      <c r="E2110" s="1433"/>
      <c r="K2110" s="1433"/>
      <c r="L2110" s="1334"/>
    </row>
    <row r="2111" spans="1:12" ht="24" customHeight="1">
      <c r="A2111" s="1355"/>
      <c r="B2111" s="1355"/>
      <c r="C2111" s="1433"/>
      <c r="E2111" s="1433"/>
      <c r="K2111" s="1433"/>
      <c r="L2111" s="1334"/>
    </row>
    <row r="2112" spans="1:12" ht="24" customHeight="1">
      <c r="A2112" s="1355"/>
      <c r="B2112" s="1355"/>
      <c r="C2112" s="1433"/>
      <c r="E2112" s="1433"/>
      <c r="K2112" s="1433"/>
      <c r="L2112" s="1334"/>
    </row>
    <row r="2113" spans="1:12" ht="24" customHeight="1">
      <c r="A2113" s="1355"/>
      <c r="B2113" s="1355"/>
      <c r="C2113" s="1433"/>
      <c r="E2113" s="1433"/>
      <c r="K2113" s="1433"/>
      <c r="L2113" s="1334"/>
    </row>
    <row r="2114" spans="1:12" ht="24" customHeight="1">
      <c r="A2114" s="1355"/>
      <c r="B2114" s="1355"/>
      <c r="C2114" s="1433"/>
      <c r="E2114" s="1433"/>
      <c r="K2114" s="1433"/>
      <c r="L2114" s="1334"/>
    </row>
    <row r="2115" spans="1:12" ht="24" customHeight="1">
      <c r="A2115" s="1355"/>
      <c r="B2115" s="1355"/>
      <c r="C2115" s="1433"/>
      <c r="E2115" s="1433"/>
      <c r="K2115" s="1433"/>
      <c r="L2115" s="1334"/>
    </row>
    <row r="2116" spans="1:12" ht="24" customHeight="1">
      <c r="A2116" s="1355"/>
      <c r="B2116" s="1355"/>
      <c r="C2116" s="1433"/>
      <c r="E2116" s="1433"/>
      <c r="K2116" s="1433"/>
      <c r="L2116" s="1334"/>
    </row>
    <row r="2117" spans="1:12" ht="24" customHeight="1">
      <c r="A2117" s="1355"/>
      <c r="B2117" s="1355"/>
      <c r="C2117" s="1433"/>
      <c r="E2117" s="1433"/>
      <c r="K2117" s="1433"/>
      <c r="L2117" s="1334"/>
    </row>
    <row r="2118" spans="1:12" ht="24" customHeight="1">
      <c r="A2118" s="1355"/>
      <c r="B2118" s="1355"/>
      <c r="C2118" s="1433"/>
      <c r="E2118" s="1433"/>
      <c r="K2118" s="1433"/>
      <c r="L2118" s="1334"/>
    </row>
    <row r="2119" spans="1:12" ht="24" customHeight="1">
      <c r="A2119" s="1355"/>
      <c r="B2119" s="1355"/>
      <c r="C2119" s="1433"/>
      <c r="E2119" s="1433"/>
      <c r="K2119" s="1433"/>
      <c r="L2119" s="1334"/>
    </row>
    <row r="2120" spans="1:12" ht="24" customHeight="1">
      <c r="A2120" s="1355"/>
      <c r="B2120" s="1355"/>
      <c r="C2120" s="1433"/>
      <c r="E2120" s="1433"/>
      <c r="K2120" s="1433"/>
      <c r="L2120" s="1334"/>
    </row>
    <row r="2121" spans="1:12" ht="24" customHeight="1">
      <c r="A2121" s="1355"/>
      <c r="B2121" s="1355"/>
      <c r="C2121" s="1433"/>
      <c r="E2121" s="1433"/>
      <c r="K2121" s="1433"/>
      <c r="L2121" s="1334"/>
    </row>
    <row r="2122" spans="1:12" ht="24" customHeight="1">
      <c r="A2122" s="1355"/>
      <c r="B2122" s="1355"/>
      <c r="C2122" s="1433"/>
      <c r="E2122" s="1433"/>
      <c r="K2122" s="1433"/>
      <c r="L2122" s="1334"/>
    </row>
    <row r="2123" spans="1:12" ht="24" customHeight="1">
      <c r="A2123" s="1355"/>
      <c r="B2123" s="1355"/>
      <c r="C2123" s="1433"/>
      <c r="E2123" s="1433"/>
      <c r="K2123" s="1433"/>
      <c r="L2123" s="1334"/>
    </row>
    <row r="2124" spans="1:12" ht="24" customHeight="1">
      <c r="A2124" s="1355"/>
      <c r="B2124" s="1355"/>
      <c r="C2124" s="1433"/>
      <c r="E2124" s="1433"/>
      <c r="K2124" s="1433"/>
      <c r="L2124" s="1334"/>
    </row>
    <row r="2125" spans="1:12" ht="24" customHeight="1">
      <c r="A2125" s="1355"/>
      <c r="B2125" s="1355"/>
      <c r="C2125" s="1433"/>
      <c r="E2125" s="1433"/>
      <c r="K2125" s="1433"/>
      <c r="L2125" s="1334"/>
    </row>
    <row r="2126" spans="1:12" ht="24" customHeight="1">
      <c r="A2126" s="1355"/>
      <c r="B2126" s="1355"/>
      <c r="C2126" s="1433"/>
      <c r="E2126" s="1433"/>
      <c r="K2126" s="1433"/>
      <c r="L2126" s="1334"/>
    </row>
    <row r="2127" spans="1:12" ht="24" customHeight="1">
      <c r="A2127" s="1355"/>
      <c r="B2127" s="1355"/>
      <c r="C2127" s="1433"/>
      <c r="E2127" s="1433"/>
      <c r="K2127" s="1433"/>
      <c r="L2127" s="1334"/>
    </row>
    <row r="2128" spans="1:12" ht="24" customHeight="1">
      <c r="A2128" s="1355"/>
      <c r="B2128" s="1355"/>
      <c r="C2128" s="1433"/>
      <c r="E2128" s="1433"/>
      <c r="K2128" s="1433"/>
      <c r="L2128" s="1334"/>
    </row>
    <row r="2129" spans="1:12" ht="24" customHeight="1">
      <c r="A2129" s="1355"/>
      <c r="B2129" s="1355"/>
      <c r="C2129" s="1433"/>
      <c r="E2129" s="1433"/>
      <c r="K2129" s="1433"/>
      <c r="L2129" s="1334"/>
    </row>
    <row r="2130" spans="1:12" ht="24" customHeight="1">
      <c r="A2130" s="1355"/>
      <c r="B2130" s="1355"/>
      <c r="C2130" s="1433"/>
      <c r="E2130" s="1433"/>
      <c r="K2130" s="1433"/>
      <c r="L2130" s="1334"/>
    </row>
    <row r="2131" spans="1:12" ht="24" customHeight="1">
      <c r="A2131" s="1355"/>
      <c r="B2131" s="1355"/>
      <c r="C2131" s="1433"/>
      <c r="E2131" s="1433"/>
      <c r="K2131" s="1433"/>
      <c r="L2131" s="1334"/>
    </row>
    <row r="2132" spans="1:12" ht="24" customHeight="1">
      <c r="A2132" s="1355"/>
      <c r="B2132" s="1355"/>
      <c r="C2132" s="1433"/>
      <c r="E2132" s="1433"/>
      <c r="K2132" s="1433"/>
      <c r="L2132" s="1334"/>
    </row>
    <row r="2133" spans="1:12" ht="24" customHeight="1">
      <c r="A2133" s="1355"/>
      <c r="B2133" s="1355"/>
      <c r="C2133" s="1433"/>
      <c r="E2133" s="1433"/>
      <c r="K2133" s="1433"/>
      <c r="L2133" s="1334"/>
    </row>
    <row r="2134" spans="1:12" ht="24" customHeight="1">
      <c r="A2134" s="1355"/>
      <c r="B2134" s="1355"/>
      <c r="C2134" s="1433"/>
      <c r="E2134" s="1433"/>
      <c r="K2134" s="1433"/>
      <c r="L2134" s="1334"/>
    </row>
    <row r="2135" spans="1:12" ht="24" customHeight="1">
      <c r="A2135" s="1355"/>
      <c r="B2135" s="1355"/>
      <c r="C2135" s="1433"/>
      <c r="E2135" s="1433"/>
      <c r="K2135" s="1433"/>
      <c r="L2135" s="1334"/>
    </row>
    <row r="2136" spans="1:12" ht="24" customHeight="1">
      <c r="A2136" s="1355"/>
      <c r="B2136" s="1355"/>
      <c r="C2136" s="1433"/>
      <c r="E2136" s="1433"/>
      <c r="K2136" s="1433"/>
      <c r="L2136" s="1334"/>
    </row>
    <row r="2137" spans="1:12" ht="24" customHeight="1">
      <c r="A2137" s="1355"/>
      <c r="B2137" s="1355"/>
      <c r="C2137" s="1433"/>
      <c r="E2137" s="1433"/>
      <c r="K2137" s="1433"/>
      <c r="L2137" s="1334"/>
    </row>
    <row r="2138" spans="1:12" ht="24" customHeight="1">
      <c r="A2138" s="1355"/>
      <c r="B2138" s="1355"/>
      <c r="C2138" s="1433"/>
      <c r="E2138" s="1433"/>
      <c r="K2138" s="1433"/>
      <c r="L2138" s="1334"/>
    </row>
    <row r="2139" spans="1:12" ht="24" customHeight="1">
      <c r="A2139" s="1355"/>
      <c r="B2139" s="1355"/>
      <c r="C2139" s="1433"/>
      <c r="E2139" s="1433"/>
      <c r="K2139" s="1433"/>
      <c r="L2139" s="1334"/>
    </row>
    <row r="2140" spans="1:12" ht="24" customHeight="1">
      <c r="A2140" s="1355"/>
      <c r="B2140" s="1355"/>
      <c r="C2140" s="1433"/>
      <c r="E2140" s="1433"/>
      <c r="K2140" s="1433"/>
      <c r="L2140" s="1334"/>
    </row>
    <row r="2141" spans="1:12" ht="24" customHeight="1">
      <c r="A2141" s="1355"/>
      <c r="B2141" s="1355"/>
      <c r="C2141" s="1433"/>
      <c r="E2141" s="1433"/>
      <c r="K2141" s="1433"/>
      <c r="L2141" s="1334"/>
    </row>
    <row r="2142" spans="1:12" ht="24" customHeight="1">
      <c r="A2142" s="1355"/>
      <c r="B2142" s="1355"/>
      <c r="C2142" s="1433"/>
      <c r="E2142" s="1433"/>
      <c r="K2142" s="1433"/>
      <c r="L2142" s="1334"/>
    </row>
    <row r="2143" spans="1:12" ht="24" customHeight="1">
      <c r="A2143" s="1355"/>
      <c r="B2143" s="1355"/>
      <c r="C2143" s="1433"/>
      <c r="E2143" s="1433"/>
      <c r="K2143" s="1433"/>
      <c r="L2143" s="1334"/>
    </row>
    <row r="2144" spans="1:12" ht="24" customHeight="1">
      <c r="A2144" s="1355"/>
      <c r="B2144" s="1355"/>
      <c r="C2144" s="1433"/>
      <c r="E2144" s="1433"/>
      <c r="K2144" s="1433"/>
      <c r="L2144" s="1334"/>
    </row>
    <row r="2145" spans="1:12" ht="24" customHeight="1">
      <c r="A2145" s="1355"/>
      <c r="B2145" s="1355"/>
      <c r="C2145" s="1433"/>
      <c r="E2145" s="1433"/>
      <c r="K2145" s="1433"/>
      <c r="L2145" s="1334"/>
    </row>
    <row r="2146" spans="1:12" ht="24" customHeight="1">
      <c r="A2146" s="1355"/>
      <c r="B2146" s="1355"/>
      <c r="C2146" s="1433"/>
      <c r="E2146" s="1433"/>
      <c r="K2146" s="1433"/>
      <c r="L2146" s="1334"/>
    </row>
    <row r="2147" spans="1:12" ht="24" customHeight="1">
      <c r="A2147" s="1355"/>
      <c r="B2147" s="1355"/>
      <c r="C2147" s="1433"/>
      <c r="E2147" s="1433"/>
      <c r="K2147" s="1433"/>
      <c r="L2147" s="1334"/>
    </row>
    <row r="2148" spans="1:12" ht="24" customHeight="1">
      <c r="A2148" s="1355"/>
      <c r="B2148" s="1355"/>
      <c r="C2148" s="1433"/>
      <c r="E2148" s="1433"/>
      <c r="K2148" s="1433"/>
      <c r="L2148" s="1334"/>
    </row>
    <row r="2149" spans="1:12" ht="24" customHeight="1">
      <c r="A2149" s="1355"/>
      <c r="B2149" s="1355"/>
      <c r="C2149" s="1433"/>
      <c r="E2149" s="1433"/>
      <c r="K2149" s="1433"/>
      <c r="L2149" s="1334"/>
    </row>
    <row r="2150" spans="1:12" ht="24" customHeight="1">
      <c r="A2150" s="1355"/>
      <c r="B2150" s="1355"/>
      <c r="C2150" s="1433"/>
      <c r="E2150" s="1433"/>
      <c r="K2150" s="1433"/>
      <c r="L2150" s="1334"/>
    </row>
    <row r="2151" spans="1:12" ht="24" customHeight="1">
      <c r="A2151" s="1355"/>
      <c r="B2151" s="1355"/>
      <c r="C2151" s="1433"/>
      <c r="E2151" s="1433"/>
      <c r="K2151" s="1433"/>
      <c r="L2151" s="1334"/>
    </row>
    <row r="2152" spans="1:12" ht="24" customHeight="1">
      <c r="A2152" s="1355"/>
      <c r="B2152" s="1355"/>
      <c r="C2152" s="1433"/>
      <c r="E2152" s="1433"/>
      <c r="K2152" s="1433"/>
      <c r="L2152" s="1334"/>
    </row>
    <row r="2153" spans="1:12" ht="24" customHeight="1">
      <c r="A2153" s="1355"/>
      <c r="B2153" s="1355"/>
      <c r="C2153" s="1433"/>
      <c r="E2153" s="1433"/>
      <c r="K2153" s="1433"/>
      <c r="L2153" s="1334"/>
    </row>
    <row r="2154" spans="1:12" ht="24" customHeight="1">
      <c r="A2154" s="1355"/>
      <c r="B2154" s="1355"/>
      <c r="C2154" s="1433"/>
      <c r="E2154" s="1433"/>
      <c r="K2154" s="1433"/>
      <c r="L2154" s="1334"/>
    </row>
    <row r="2155" spans="1:12" ht="24" customHeight="1">
      <c r="A2155" s="1355"/>
      <c r="B2155" s="1355"/>
      <c r="C2155" s="1433"/>
      <c r="E2155" s="1433"/>
      <c r="K2155" s="1433"/>
      <c r="L2155" s="1334"/>
    </row>
    <row r="2156" spans="1:12" ht="24" customHeight="1">
      <c r="A2156" s="1355"/>
      <c r="B2156" s="1355"/>
      <c r="C2156" s="1433"/>
      <c r="E2156" s="1433"/>
      <c r="K2156" s="1433"/>
      <c r="L2156" s="1334"/>
    </row>
    <row r="2157" spans="1:12" ht="24" customHeight="1">
      <c r="A2157" s="1355"/>
      <c r="B2157" s="1355"/>
      <c r="C2157" s="1433"/>
      <c r="E2157" s="1433"/>
      <c r="K2157" s="1433"/>
      <c r="L2157" s="1334"/>
    </row>
    <row r="2158" spans="1:12" ht="24" customHeight="1">
      <c r="A2158" s="1355"/>
      <c r="B2158" s="1355"/>
      <c r="C2158" s="1433"/>
      <c r="E2158" s="1433"/>
      <c r="K2158" s="1433"/>
      <c r="L2158" s="1334"/>
    </row>
    <row r="2159" spans="1:12" ht="24" customHeight="1">
      <c r="A2159" s="1355"/>
      <c r="B2159" s="1355"/>
      <c r="C2159" s="1433"/>
      <c r="E2159" s="1433"/>
      <c r="K2159" s="1433"/>
      <c r="L2159" s="1334"/>
    </row>
    <row r="2160" spans="1:12" ht="24" customHeight="1">
      <c r="A2160" s="1355"/>
      <c r="B2160" s="1355"/>
      <c r="C2160" s="1433"/>
      <c r="E2160" s="1433"/>
      <c r="K2160" s="1433"/>
      <c r="L2160" s="1334"/>
    </row>
    <row r="2161" spans="1:12" ht="24" customHeight="1">
      <c r="A2161" s="1355"/>
      <c r="B2161" s="1355"/>
      <c r="C2161" s="1433"/>
      <c r="E2161" s="1433"/>
      <c r="K2161" s="1433"/>
      <c r="L2161" s="1334"/>
    </row>
    <row r="2162" spans="1:12" ht="24" customHeight="1">
      <c r="A2162" s="1355"/>
      <c r="B2162" s="1355"/>
      <c r="C2162" s="1433"/>
      <c r="E2162" s="1433"/>
      <c r="K2162" s="1433"/>
      <c r="L2162" s="1334"/>
    </row>
    <row r="2163" spans="1:12" ht="24" customHeight="1">
      <c r="A2163" s="1355"/>
      <c r="B2163" s="1355"/>
      <c r="C2163" s="1433"/>
      <c r="E2163" s="1433"/>
      <c r="K2163" s="1433"/>
      <c r="L2163" s="1334"/>
    </row>
    <row r="2164" spans="1:12" ht="24" customHeight="1">
      <c r="A2164" s="1355"/>
      <c r="B2164" s="1355"/>
      <c r="C2164" s="1433"/>
      <c r="E2164" s="1433"/>
      <c r="K2164" s="1433"/>
      <c r="L2164" s="1334"/>
    </row>
    <row r="2165" spans="1:12" ht="24" customHeight="1">
      <c r="A2165" s="1355"/>
      <c r="B2165" s="1355"/>
      <c r="C2165" s="1433"/>
      <c r="E2165" s="1433"/>
      <c r="K2165" s="1433"/>
      <c r="L2165" s="1334"/>
    </row>
    <row r="2166" spans="1:12" ht="24" customHeight="1">
      <c r="A2166" s="1355"/>
      <c r="B2166" s="1355"/>
      <c r="C2166" s="1433"/>
      <c r="E2166" s="1433"/>
      <c r="K2166" s="1433"/>
      <c r="L2166" s="1334"/>
    </row>
    <row r="2167" spans="1:12" ht="24" customHeight="1">
      <c r="A2167" s="1355"/>
      <c r="B2167" s="1355"/>
      <c r="C2167" s="1433"/>
      <c r="E2167" s="1433"/>
      <c r="K2167" s="1433"/>
      <c r="L2167" s="1334"/>
    </row>
    <row r="2168" spans="1:12" ht="24" customHeight="1">
      <c r="A2168" s="1355"/>
      <c r="B2168" s="1355"/>
      <c r="C2168" s="1433"/>
      <c r="E2168" s="1433"/>
      <c r="K2168" s="1433"/>
      <c r="L2168" s="1334"/>
    </row>
    <row r="2169" spans="1:12" ht="24" customHeight="1">
      <c r="A2169" s="1355"/>
      <c r="B2169" s="1355"/>
      <c r="C2169" s="1433"/>
      <c r="E2169" s="1433"/>
      <c r="K2169" s="1433"/>
      <c r="L2169" s="1334"/>
    </row>
    <row r="2170" spans="1:12" ht="24" customHeight="1">
      <c r="A2170" s="1355"/>
      <c r="B2170" s="1355"/>
      <c r="C2170" s="1433"/>
      <c r="E2170" s="1433"/>
      <c r="K2170" s="1433"/>
      <c r="L2170" s="1334"/>
    </row>
    <row r="2171" spans="1:12" ht="24" customHeight="1">
      <c r="A2171" s="1355"/>
      <c r="B2171" s="1355"/>
      <c r="C2171" s="1433"/>
      <c r="E2171" s="1433"/>
      <c r="K2171" s="1433"/>
      <c r="L2171" s="1334"/>
    </row>
    <row r="2172" spans="1:12" ht="24" customHeight="1">
      <c r="A2172" s="1355"/>
      <c r="B2172" s="1355"/>
      <c r="C2172" s="1433"/>
      <c r="E2172" s="1433"/>
      <c r="K2172" s="1433"/>
      <c r="L2172" s="1334"/>
    </row>
    <row r="2173" spans="1:12" ht="24" customHeight="1">
      <c r="A2173" s="1355"/>
      <c r="B2173" s="1355"/>
      <c r="C2173" s="1433"/>
      <c r="E2173" s="1433"/>
      <c r="K2173" s="1433"/>
      <c r="L2173" s="1334"/>
    </row>
    <row r="2174" spans="1:12" ht="24" customHeight="1">
      <c r="A2174" s="1355"/>
      <c r="B2174" s="1355"/>
      <c r="C2174" s="1433"/>
      <c r="E2174" s="1433"/>
      <c r="K2174" s="1433"/>
      <c r="L2174" s="1334"/>
    </row>
    <row r="2175" spans="1:12" ht="24" customHeight="1">
      <c r="A2175" s="1355"/>
      <c r="B2175" s="1355"/>
      <c r="C2175" s="1433"/>
      <c r="E2175" s="1433"/>
      <c r="K2175" s="1433"/>
      <c r="L2175" s="1334"/>
    </row>
    <row r="2176" spans="1:12" ht="24" customHeight="1">
      <c r="A2176" s="1355"/>
      <c r="B2176" s="1355"/>
      <c r="C2176" s="1433"/>
      <c r="E2176" s="1433"/>
      <c r="K2176" s="1433"/>
      <c r="L2176" s="1334"/>
    </row>
    <row r="2177" spans="1:12" ht="24" customHeight="1">
      <c r="A2177" s="1355"/>
      <c r="B2177" s="1355"/>
      <c r="C2177" s="1433"/>
      <c r="E2177" s="1433"/>
      <c r="K2177" s="1433"/>
      <c r="L2177" s="1334"/>
    </row>
    <row r="2178" spans="1:12" ht="24" customHeight="1">
      <c r="A2178" s="1355"/>
      <c r="B2178" s="1355"/>
      <c r="C2178" s="1433"/>
      <c r="E2178" s="1433"/>
      <c r="K2178" s="1433"/>
      <c r="L2178" s="1334"/>
    </row>
    <row r="2179" spans="1:12" ht="24" customHeight="1">
      <c r="A2179" s="1355"/>
      <c r="B2179" s="1355"/>
      <c r="C2179" s="1433"/>
      <c r="E2179" s="1433"/>
      <c r="K2179" s="1433"/>
      <c r="L2179" s="1334"/>
    </row>
    <row r="2180" spans="1:12" ht="24" customHeight="1">
      <c r="A2180" s="1355"/>
      <c r="B2180" s="1355"/>
      <c r="C2180" s="1433"/>
      <c r="E2180" s="1433"/>
      <c r="K2180" s="1433"/>
      <c r="L2180" s="1334"/>
    </row>
    <row r="2181" spans="1:12" ht="24" customHeight="1">
      <c r="A2181" s="1355"/>
      <c r="B2181" s="1355"/>
      <c r="C2181" s="1433"/>
      <c r="E2181" s="1433"/>
      <c r="K2181" s="1433"/>
      <c r="L2181" s="1334"/>
    </row>
    <row r="2182" spans="1:12" ht="24" customHeight="1">
      <c r="A2182" s="1355"/>
      <c r="B2182" s="1355"/>
      <c r="C2182" s="1433"/>
      <c r="E2182" s="1433"/>
      <c r="K2182" s="1433"/>
      <c r="L2182" s="1334"/>
    </row>
    <row r="2183" spans="1:12" ht="24" customHeight="1">
      <c r="A2183" s="1355"/>
      <c r="B2183" s="1355"/>
      <c r="C2183" s="1433"/>
      <c r="E2183" s="1433"/>
      <c r="K2183" s="1433"/>
      <c r="L2183" s="1334"/>
    </row>
    <row r="2184" spans="1:12" ht="24" customHeight="1">
      <c r="A2184" s="1355"/>
      <c r="B2184" s="1355"/>
      <c r="C2184" s="1433"/>
      <c r="E2184" s="1433"/>
      <c r="K2184" s="1433"/>
      <c r="L2184" s="1334"/>
    </row>
    <row r="2185" spans="1:12" ht="24" customHeight="1">
      <c r="A2185" s="1355"/>
      <c r="B2185" s="1355"/>
      <c r="C2185" s="1433"/>
      <c r="E2185" s="1433"/>
      <c r="K2185" s="1433"/>
      <c r="L2185" s="1334"/>
    </row>
    <row r="2186" spans="1:12" ht="24" customHeight="1">
      <c r="A2186" s="1355"/>
      <c r="B2186" s="1355"/>
      <c r="C2186" s="1433"/>
      <c r="E2186" s="1433"/>
      <c r="K2186" s="1433"/>
      <c r="L2186" s="1334"/>
    </row>
    <row r="2187" spans="1:12" ht="24" customHeight="1">
      <c r="A2187" s="1355"/>
      <c r="B2187" s="1355"/>
      <c r="C2187" s="1433"/>
      <c r="E2187" s="1433"/>
      <c r="K2187" s="1433"/>
      <c r="L2187" s="1334"/>
    </row>
    <row r="2188" spans="1:12" ht="24" customHeight="1">
      <c r="A2188" s="1355"/>
      <c r="B2188" s="1355"/>
      <c r="C2188" s="1433"/>
      <c r="E2188" s="1433"/>
      <c r="K2188" s="1433"/>
      <c r="L2188" s="1334"/>
    </row>
    <row r="2189" spans="1:12" ht="24" customHeight="1">
      <c r="A2189" s="1355"/>
      <c r="B2189" s="1355"/>
      <c r="C2189" s="1433"/>
      <c r="E2189" s="1433"/>
      <c r="K2189" s="1433"/>
      <c r="L2189" s="1334"/>
    </row>
    <row r="2190" spans="1:12" ht="24" customHeight="1">
      <c r="A2190" s="1355"/>
      <c r="B2190" s="1355"/>
      <c r="C2190" s="1433"/>
      <c r="E2190" s="1433"/>
      <c r="K2190" s="1433"/>
      <c r="L2190" s="1334"/>
    </row>
    <row r="2191" spans="1:12" ht="24" customHeight="1">
      <c r="A2191" s="1355"/>
      <c r="B2191" s="1355"/>
      <c r="C2191" s="1433"/>
      <c r="E2191" s="1433"/>
      <c r="K2191" s="1433"/>
      <c r="L2191" s="1334"/>
    </row>
    <row r="2192" spans="1:12" ht="24" customHeight="1">
      <c r="A2192" s="1355"/>
      <c r="B2192" s="1355"/>
      <c r="C2192" s="1433"/>
      <c r="E2192" s="1433"/>
      <c r="K2192" s="1433"/>
      <c r="L2192" s="1334"/>
    </row>
    <row r="2193" spans="1:12" ht="24" customHeight="1">
      <c r="A2193" s="1355"/>
      <c r="B2193" s="1355"/>
      <c r="C2193" s="1433"/>
      <c r="E2193" s="1433"/>
      <c r="K2193" s="1433"/>
      <c r="L2193" s="1334"/>
    </row>
    <row r="2194" spans="1:12" ht="24" customHeight="1">
      <c r="A2194" s="1355"/>
      <c r="B2194" s="1355"/>
      <c r="C2194" s="1433"/>
      <c r="E2194" s="1433"/>
      <c r="K2194" s="1433"/>
      <c r="L2194" s="1334"/>
    </row>
    <row r="2195" spans="1:12" ht="24" customHeight="1">
      <c r="A2195" s="1355"/>
      <c r="B2195" s="1355"/>
      <c r="C2195" s="1433"/>
      <c r="E2195" s="1433"/>
      <c r="K2195" s="1433"/>
      <c r="L2195" s="1334"/>
    </row>
    <row r="2196" spans="1:12" ht="24" customHeight="1">
      <c r="A2196" s="1355"/>
      <c r="B2196" s="1355"/>
      <c r="C2196" s="1433"/>
      <c r="E2196" s="1433"/>
      <c r="K2196" s="1433"/>
      <c r="L2196" s="1334"/>
    </row>
    <row r="2197" spans="1:12" ht="24" customHeight="1">
      <c r="A2197" s="1355"/>
      <c r="B2197" s="1355"/>
      <c r="C2197" s="1433"/>
      <c r="E2197" s="1433"/>
      <c r="K2197" s="1433"/>
      <c r="L2197" s="1334"/>
    </row>
    <row r="2198" spans="1:12" ht="24" customHeight="1">
      <c r="A2198" s="1355"/>
      <c r="B2198" s="1355"/>
      <c r="C2198" s="1433"/>
      <c r="E2198" s="1433"/>
      <c r="K2198" s="1433"/>
      <c r="L2198" s="1334"/>
    </row>
    <row r="2199" spans="1:12" ht="24" customHeight="1">
      <c r="A2199" s="1355"/>
      <c r="B2199" s="1355"/>
      <c r="C2199" s="1433"/>
      <c r="E2199" s="1433"/>
      <c r="K2199" s="1433"/>
      <c r="L2199" s="1334"/>
    </row>
    <row r="2200" spans="1:12" ht="24" customHeight="1">
      <c r="A2200" s="1355"/>
      <c r="B2200" s="1355"/>
      <c r="C2200" s="1433"/>
      <c r="E2200" s="1433"/>
      <c r="K2200" s="1433"/>
      <c r="L2200" s="1334"/>
    </row>
    <row r="2201" spans="1:12" ht="24" customHeight="1">
      <c r="A2201" s="1355"/>
      <c r="B2201" s="1355"/>
      <c r="C2201" s="1433"/>
      <c r="E2201" s="1433"/>
      <c r="K2201" s="1433"/>
      <c r="L2201" s="1334"/>
    </row>
    <row r="2202" spans="1:12" ht="24" customHeight="1">
      <c r="A2202" s="1355"/>
      <c r="B2202" s="1355"/>
      <c r="C2202" s="1433"/>
      <c r="E2202" s="1433"/>
      <c r="K2202" s="1433"/>
      <c r="L2202" s="1334"/>
    </row>
    <row r="2203" spans="1:12" ht="24" customHeight="1">
      <c r="A2203" s="1355"/>
      <c r="B2203" s="1355"/>
      <c r="C2203" s="1433"/>
      <c r="E2203" s="1433"/>
      <c r="K2203" s="1433"/>
      <c r="L2203" s="1334"/>
    </row>
    <row r="2204" spans="1:12" ht="24" customHeight="1">
      <c r="A2204" s="1355"/>
      <c r="B2204" s="1355"/>
      <c r="C2204" s="1433"/>
      <c r="E2204" s="1433"/>
      <c r="K2204" s="1433"/>
      <c r="L2204" s="1334"/>
    </row>
    <row r="2205" spans="1:12" ht="24" customHeight="1">
      <c r="A2205" s="1355"/>
      <c r="B2205" s="1355"/>
      <c r="C2205" s="1433"/>
      <c r="E2205" s="1433"/>
      <c r="K2205" s="1433"/>
      <c r="L2205" s="1334"/>
    </row>
    <row r="2206" spans="1:12" ht="24" customHeight="1">
      <c r="A2206" s="1355"/>
      <c r="B2206" s="1355"/>
      <c r="C2206" s="1433"/>
      <c r="E2206" s="1433"/>
      <c r="K2206" s="1433"/>
      <c r="L2206" s="1334"/>
    </row>
    <row r="2207" spans="1:12" ht="24" customHeight="1">
      <c r="A2207" s="1355"/>
      <c r="B2207" s="1355"/>
      <c r="C2207" s="1433"/>
      <c r="E2207" s="1433"/>
      <c r="K2207" s="1433"/>
      <c r="L2207" s="1334"/>
    </row>
    <row r="2208" spans="1:12" ht="24" customHeight="1">
      <c r="A2208" s="1355"/>
      <c r="B2208" s="1355"/>
      <c r="C2208" s="1433"/>
      <c r="E2208" s="1433"/>
      <c r="K2208" s="1433"/>
      <c r="L2208" s="1334"/>
    </row>
    <row r="2209" spans="1:12" ht="24" customHeight="1">
      <c r="A2209" s="1355"/>
      <c r="B2209" s="1355"/>
      <c r="C2209" s="1433"/>
      <c r="E2209" s="1433"/>
      <c r="K2209" s="1433"/>
      <c r="L2209" s="1334"/>
    </row>
    <row r="2210" spans="1:12" ht="24" customHeight="1">
      <c r="A2210" s="1355"/>
      <c r="B2210" s="1355"/>
      <c r="C2210" s="1433"/>
      <c r="E2210" s="1433"/>
      <c r="K2210" s="1433"/>
      <c r="L2210" s="1334"/>
    </row>
    <row r="2211" spans="1:12" ht="24" customHeight="1">
      <c r="A2211" s="1355"/>
      <c r="B2211" s="1355"/>
      <c r="C2211" s="1433"/>
      <c r="E2211" s="1433"/>
      <c r="K2211" s="1433"/>
      <c r="L2211" s="1334"/>
    </row>
    <row r="2212" spans="1:12" ht="24" customHeight="1">
      <c r="A2212" s="1355"/>
      <c r="B2212" s="1355"/>
      <c r="C2212" s="1433"/>
      <c r="E2212" s="1433"/>
      <c r="K2212" s="1433"/>
      <c r="L2212" s="1334"/>
    </row>
    <row r="2213" spans="1:12" ht="24" customHeight="1">
      <c r="A2213" s="1355"/>
      <c r="B2213" s="1355"/>
      <c r="C2213" s="1433"/>
      <c r="E2213" s="1433"/>
      <c r="K2213" s="1433"/>
      <c r="L2213" s="1334"/>
    </row>
    <row r="2214" spans="1:12" ht="24" customHeight="1">
      <c r="A2214" s="1355"/>
      <c r="B2214" s="1355"/>
      <c r="C2214" s="1433"/>
      <c r="E2214" s="1433"/>
      <c r="K2214" s="1433"/>
      <c r="L2214" s="1334"/>
    </row>
    <row r="2215" spans="1:12" ht="24" customHeight="1">
      <c r="A2215" s="1355"/>
      <c r="B2215" s="1355"/>
      <c r="C2215" s="1433"/>
      <c r="E2215" s="1433"/>
      <c r="K2215" s="1433"/>
      <c r="L2215" s="1334"/>
    </row>
    <row r="2216" spans="1:12" ht="24" customHeight="1">
      <c r="A2216" s="1355"/>
      <c r="B2216" s="1355"/>
      <c r="C2216" s="1433"/>
      <c r="E2216" s="1433"/>
      <c r="K2216" s="1433"/>
      <c r="L2216" s="1334"/>
    </row>
    <row r="2217" spans="1:12" ht="24" customHeight="1">
      <c r="A2217" s="1355"/>
      <c r="B2217" s="1355"/>
      <c r="C2217" s="1433"/>
      <c r="E2217" s="1433"/>
      <c r="K2217" s="1433"/>
      <c r="L2217" s="1334"/>
    </row>
    <row r="2218" spans="1:12" ht="24" customHeight="1">
      <c r="A2218" s="1355"/>
      <c r="B2218" s="1355"/>
      <c r="C2218" s="1433"/>
      <c r="E2218" s="1433"/>
      <c r="K2218" s="1433"/>
      <c r="L2218" s="1334"/>
    </row>
    <row r="2219" spans="1:12" ht="24" customHeight="1">
      <c r="A2219" s="1355"/>
      <c r="B2219" s="1355"/>
      <c r="C2219" s="1433"/>
      <c r="E2219" s="1433"/>
      <c r="K2219" s="1433"/>
      <c r="L2219" s="1334"/>
    </row>
    <row r="2220" spans="1:12" ht="24" customHeight="1">
      <c r="A2220" s="1355"/>
      <c r="B2220" s="1355"/>
      <c r="C2220" s="1433"/>
      <c r="E2220" s="1433"/>
      <c r="K2220" s="1433"/>
      <c r="L2220" s="1334"/>
    </row>
    <row r="2221" spans="1:12" ht="24" customHeight="1">
      <c r="A2221" s="1355"/>
      <c r="B2221" s="1355"/>
      <c r="C2221" s="1433"/>
      <c r="E2221" s="1433"/>
      <c r="K2221" s="1433"/>
      <c r="L2221" s="1334"/>
    </row>
    <row r="2222" spans="1:12" ht="24" customHeight="1">
      <c r="A2222" s="1355"/>
      <c r="B2222" s="1355"/>
      <c r="C2222" s="1433"/>
      <c r="E2222" s="1433"/>
      <c r="K2222" s="1433"/>
      <c r="L2222" s="1334"/>
    </row>
    <row r="2223" spans="1:12" ht="24" customHeight="1">
      <c r="A2223" s="1355"/>
      <c r="B2223" s="1355"/>
      <c r="C2223" s="1433"/>
      <c r="E2223" s="1433"/>
      <c r="K2223" s="1433"/>
      <c r="L2223" s="1334"/>
    </row>
    <row r="2224" spans="1:12" ht="24" customHeight="1">
      <c r="A2224" s="1355"/>
      <c r="B2224" s="1355"/>
      <c r="C2224" s="1433"/>
      <c r="E2224" s="1433"/>
      <c r="K2224" s="1433"/>
      <c r="L2224" s="1334"/>
    </row>
    <row r="2225" spans="1:12" ht="24" customHeight="1">
      <c r="A2225" s="1355"/>
      <c r="B2225" s="1355"/>
      <c r="C2225" s="1433"/>
      <c r="E2225" s="1433"/>
      <c r="K2225" s="1433"/>
      <c r="L2225" s="1334"/>
    </row>
    <row r="2226" spans="1:12" ht="24" customHeight="1">
      <c r="A2226" s="1355"/>
      <c r="B2226" s="1355"/>
      <c r="C2226" s="1433"/>
      <c r="E2226" s="1433"/>
      <c r="K2226" s="1433"/>
      <c r="L2226" s="1334"/>
    </row>
    <row r="2227" spans="1:12" ht="24" customHeight="1">
      <c r="A2227" s="1355"/>
      <c r="B2227" s="1355"/>
      <c r="C2227" s="1433"/>
      <c r="E2227" s="1433"/>
      <c r="K2227" s="1433"/>
      <c r="L2227" s="1334"/>
    </row>
    <row r="2228" spans="1:12" ht="24" customHeight="1">
      <c r="A2228" s="1355"/>
      <c r="B2228" s="1355"/>
      <c r="C2228" s="1433"/>
      <c r="E2228" s="1433"/>
      <c r="K2228" s="1433"/>
      <c r="L2228" s="1334"/>
    </row>
    <row r="2229" spans="1:12" ht="24" customHeight="1">
      <c r="A2229" s="1355"/>
      <c r="B2229" s="1355"/>
      <c r="C2229" s="1433"/>
      <c r="E2229" s="1433"/>
      <c r="K2229" s="1433"/>
      <c r="L2229" s="1334"/>
    </row>
    <row r="2230" spans="1:12" ht="24" customHeight="1">
      <c r="A2230" s="1355"/>
      <c r="B2230" s="1355"/>
      <c r="C2230" s="1433"/>
      <c r="E2230" s="1433"/>
      <c r="K2230" s="1433"/>
      <c r="L2230" s="1334"/>
    </row>
    <row r="2231" spans="1:12" ht="24" customHeight="1">
      <c r="A2231" s="1355"/>
      <c r="B2231" s="1355"/>
      <c r="C2231" s="1433"/>
      <c r="E2231" s="1433"/>
      <c r="K2231" s="1433"/>
      <c r="L2231" s="1334"/>
    </row>
    <row r="2232" spans="1:12" ht="24" customHeight="1">
      <c r="A2232" s="1355"/>
      <c r="B2232" s="1355"/>
      <c r="C2232" s="1433"/>
      <c r="E2232" s="1433"/>
      <c r="K2232" s="1433"/>
      <c r="L2232" s="1334"/>
    </row>
    <row r="2233" spans="1:12" ht="24" customHeight="1">
      <c r="A2233" s="1355"/>
      <c r="B2233" s="1355"/>
      <c r="C2233" s="1433"/>
      <c r="E2233" s="1433"/>
      <c r="K2233" s="1433"/>
      <c r="L2233" s="1334"/>
    </row>
    <row r="2234" spans="1:12" ht="24" customHeight="1">
      <c r="A2234" s="1355"/>
      <c r="B2234" s="1355"/>
      <c r="C2234" s="1433"/>
      <c r="E2234" s="1433"/>
      <c r="K2234" s="1433"/>
      <c r="L2234" s="1334"/>
    </row>
    <row r="2235" spans="1:12" ht="24" customHeight="1">
      <c r="A2235" s="1355"/>
      <c r="B2235" s="1355"/>
      <c r="C2235" s="1433"/>
      <c r="E2235" s="1433"/>
      <c r="K2235" s="1433"/>
      <c r="L2235" s="1334"/>
    </row>
    <row r="2236" spans="1:12" ht="24" customHeight="1">
      <c r="A2236" s="1355"/>
      <c r="B2236" s="1355"/>
      <c r="C2236" s="1433"/>
      <c r="E2236" s="1433"/>
      <c r="K2236" s="1433"/>
      <c r="L2236" s="1334"/>
    </row>
    <row r="2237" spans="1:12" ht="24" customHeight="1">
      <c r="A2237" s="1355"/>
      <c r="B2237" s="1355"/>
      <c r="C2237" s="1433"/>
      <c r="E2237" s="1433"/>
      <c r="K2237" s="1433"/>
      <c r="L2237" s="1334"/>
    </row>
    <row r="2238" spans="1:12" ht="24" customHeight="1">
      <c r="A2238" s="1355"/>
      <c r="B2238" s="1355"/>
      <c r="C2238" s="1433"/>
      <c r="E2238" s="1433"/>
      <c r="K2238" s="1433"/>
      <c r="L2238" s="1334"/>
    </row>
    <row r="2239" spans="1:12" ht="24" customHeight="1">
      <c r="A2239" s="1355"/>
      <c r="B2239" s="1355"/>
      <c r="C2239" s="1433"/>
      <c r="E2239" s="1433"/>
      <c r="K2239" s="1433"/>
      <c r="L2239" s="1334"/>
    </row>
    <row r="2240" spans="1:12" ht="24" customHeight="1">
      <c r="A2240" s="1355"/>
      <c r="B2240" s="1355"/>
      <c r="C2240" s="1433"/>
      <c r="E2240" s="1433"/>
      <c r="K2240" s="1433"/>
      <c r="L2240" s="1334"/>
    </row>
    <row r="2241" spans="1:12" ht="24" customHeight="1">
      <c r="A2241" s="1355"/>
      <c r="B2241" s="1355"/>
      <c r="C2241" s="1433"/>
      <c r="E2241" s="1433"/>
      <c r="K2241" s="1433"/>
      <c r="L2241" s="1334"/>
    </row>
    <row r="2242" spans="1:12" ht="24" customHeight="1">
      <c r="A2242" s="1355"/>
      <c r="B2242" s="1355"/>
      <c r="C2242" s="1433"/>
      <c r="E2242" s="1433"/>
      <c r="K2242" s="1433"/>
      <c r="L2242" s="1334"/>
    </row>
    <row r="2243" spans="1:12" ht="24" customHeight="1">
      <c r="A2243" s="1355"/>
      <c r="B2243" s="1355"/>
      <c r="C2243" s="1433"/>
      <c r="E2243" s="1433"/>
      <c r="K2243" s="1433"/>
      <c r="L2243" s="1334"/>
    </row>
    <row r="2244" spans="1:12" ht="24" customHeight="1">
      <c r="A2244" s="1355"/>
      <c r="B2244" s="1355"/>
      <c r="C2244" s="1433"/>
      <c r="E2244" s="1433"/>
      <c r="K2244" s="1433"/>
      <c r="L2244" s="1334"/>
    </row>
    <row r="2245" spans="1:12" ht="24" customHeight="1">
      <c r="A2245" s="1355"/>
      <c r="B2245" s="1355"/>
      <c r="C2245" s="1433"/>
      <c r="E2245" s="1433"/>
      <c r="K2245" s="1433"/>
      <c r="L2245" s="1334"/>
    </row>
    <row r="2246" spans="1:12" ht="24" customHeight="1">
      <c r="A2246" s="1355"/>
      <c r="B2246" s="1355"/>
      <c r="C2246" s="1433"/>
      <c r="E2246" s="1433"/>
      <c r="K2246" s="1433"/>
      <c r="L2246" s="1334"/>
    </row>
    <row r="2247" spans="1:12" ht="24" customHeight="1">
      <c r="A2247" s="1355"/>
      <c r="B2247" s="1355"/>
      <c r="C2247" s="1433"/>
      <c r="E2247" s="1433"/>
      <c r="K2247" s="1433"/>
      <c r="L2247" s="1334"/>
    </row>
    <row r="2248" spans="1:12" ht="24" customHeight="1">
      <c r="A2248" s="1355"/>
      <c r="B2248" s="1355"/>
      <c r="C2248" s="1433"/>
      <c r="E2248" s="1433"/>
      <c r="K2248" s="1433"/>
      <c r="L2248" s="1334"/>
    </row>
    <row r="2249" spans="1:12" ht="24" customHeight="1">
      <c r="A2249" s="1355"/>
      <c r="B2249" s="1355"/>
      <c r="C2249" s="1433"/>
      <c r="E2249" s="1433"/>
      <c r="K2249" s="1433"/>
      <c r="L2249" s="1334"/>
    </row>
    <row r="2250" spans="1:12" ht="24" customHeight="1">
      <c r="A2250" s="1355"/>
      <c r="B2250" s="1355"/>
      <c r="C2250" s="1433"/>
      <c r="E2250" s="1433"/>
      <c r="K2250" s="1433"/>
      <c r="L2250" s="1334"/>
    </row>
    <row r="2251" spans="1:12" ht="24" customHeight="1">
      <c r="A2251" s="1355"/>
      <c r="B2251" s="1355"/>
      <c r="C2251" s="1433"/>
      <c r="E2251" s="1433"/>
      <c r="K2251" s="1433"/>
      <c r="L2251" s="1334"/>
    </row>
    <row r="2252" spans="1:12" ht="24" customHeight="1">
      <c r="A2252" s="1355"/>
      <c r="B2252" s="1355"/>
      <c r="C2252" s="1433"/>
      <c r="E2252" s="1433"/>
      <c r="K2252" s="1433"/>
      <c r="L2252" s="1334"/>
    </row>
    <row r="2253" spans="1:12" ht="24" customHeight="1">
      <c r="A2253" s="1355"/>
      <c r="B2253" s="1355"/>
      <c r="C2253" s="1433"/>
      <c r="E2253" s="1433"/>
      <c r="K2253" s="1433"/>
      <c r="L2253" s="1334"/>
    </row>
    <row r="2254" spans="1:12" ht="24" customHeight="1">
      <c r="A2254" s="1355"/>
      <c r="B2254" s="1355"/>
      <c r="C2254" s="1433"/>
      <c r="E2254" s="1433"/>
      <c r="K2254" s="1433"/>
      <c r="L2254" s="1334"/>
    </row>
    <row r="2255" spans="1:12" ht="24" customHeight="1">
      <c r="A2255" s="1355"/>
      <c r="B2255" s="1355"/>
      <c r="C2255" s="1433"/>
      <c r="E2255" s="1433"/>
      <c r="K2255" s="1433"/>
      <c r="L2255" s="1334"/>
    </row>
    <row r="2256" spans="1:12" ht="24" customHeight="1">
      <c r="A2256" s="1355"/>
      <c r="B2256" s="1355"/>
      <c r="C2256" s="1433"/>
      <c r="E2256" s="1433"/>
      <c r="K2256" s="1433"/>
      <c r="L2256" s="1334"/>
    </row>
    <row r="2257" spans="1:12" ht="24" customHeight="1">
      <c r="A2257" s="1355"/>
      <c r="B2257" s="1355"/>
      <c r="C2257" s="1433"/>
      <c r="E2257" s="1433"/>
      <c r="K2257" s="1433"/>
      <c r="L2257" s="1334"/>
    </row>
    <row r="2258" spans="1:12" ht="24" customHeight="1">
      <c r="A2258" s="1355"/>
      <c r="B2258" s="1355"/>
      <c r="C2258" s="1433"/>
      <c r="E2258" s="1433"/>
      <c r="K2258" s="1433"/>
      <c r="L2258" s="1334"/>
    </row>
    <row r="2259" spans="1:12" ht="24" customHeight="1">
      <c r="A2259" s="1355"/>
      <c r="B2259" s="1355"/>
      <c r="C2259" s="1433"/>
      <c r="E2259" s="1433"/>
      <c r="K2259" s="1433"/>
      <c r="L2259" s="1334"/>
    </row>
    <row r="2260" spans="1:12" ht="24" customHeight="1">
      <c r="A2260" s="1355"/>
      <c r="B2260" s="1355"/>
      <c r="C2260" s="1433"/>
      <c r="E2260" s="1433"/>
      <c r="K2260" s="1433"/>
      <c r="L2260" s="1334"/>
    </row>
    <row r="2261" spans="1:12" ht="24" customHeight="1">
      <c r="A2261" s="1355"/>
      <c r="B2261" s="1355"/>
      <c r="C2261" s="1433"/>
      <c r="E2261" s="1433"/>
      <c r="K2261" s="1433"/>
      <c r="L2261" s="1334"/>
    </row>
    <row r="2262" spans="1:12" ht="24" customHeight="1">
      <c r="A2262" s="1355"/>
      <c r="B2262" s="1355"/>
      <c r="C2262" s="1433"/>
      <c r="E2262" s="1433"/>
      <c r="K2262" s="1433"/>
      <c r="L2262" s="1334"/>
    </row>
    <row r="2263" spans="1:12" ht="24" customHeight="1">
      <c r="A2263" s="1355"/>
      <c r="B2263" s="1355"/>
      <c r="C2263" s="1433"/>
      <c r="E2263" s="1433"/>
      <c r="K2263" s="1433"/>
      <c r="L2263" s="1334"/>
    </row>
    <row r="2264" spans="1:12" ht="24" customHeight="1">
      <c r="A2264" s="1355"/>
      <c r="B2264" s="1355"/>
      <c r="C2264" s="1433"/>
      <c r="E2264" s="1433"/>
      <c r="K2264" s="1433"/>
      <c r="L2264" s="1334"/>
    </row>
    <row r="2265" spans="1:12" ht="24" customHeight="1">
      <c r="A2265" s="1355"/>
      <c r="B2265" s="1355"/>
      <c r="C2265" s="1433"/>
      <c r="E2265" s="1433"/>
      <c r="K2265" s="1433"/>
      <c r="L2265" s="1334"/>
    </row>
    <row r="2266" spans="1:12" ht="24" customHeight="1">
      <c r="A2266" s="1355"/>
      <c r="B2266" s="1355"/>
      <c r="C2266" s="1433"/>
      <c r="E2266" s="1433"/>
      <c r="K2266" s="1433"/>
      <c r="L2266" s="1334"/>
    </row>
    <row r="2267" spans="1:12" ht="24" customHeight="1">
      <c r="A2267" s="1355"/>
      <c r="B2267" s="1355"/>
      <c r="C2267" s="1433"/>
      <c r="E2267" s="1433"/>
      <c r="K2267" s="1433"/>
      <c r="L2267" s="1334"/>
    </row>
    <row r="2268" spans="1:12" ht="24" customHeight="1">
      <c r="A2268" s="1355"/>
      <c r="B2268" s="1355"/>
      <c r="C2268" s="1433"/>
      <c r="E2268" s="1433"/>
      <c r="K2268" s="1433"/>
      <c r="L2268" s="1334"/>
    </row>
    <row r="2269" spans="1:12" ht="24" customHeight="1">
      <c r="A2269" s="1355"/>
      <c r="B2269" s="1355"/>
      <c r="C2269" s="1433"/>
      <c r="E2269" s="1433"/>
      <c r="K2269" s="1433"/>
      <c r="L2269" s="1334"/>
    </row>
    <row r="2270" spans="1:12" ht="24" customHeight="1">
      <c r="A2270" s="1355"/>
      <c r="B2270" s="1355"/>
      <c r="C2270" s="1433"/>
      <c r="E2270" s="1433"/>
      <c r="K2270" s="1433"/>
      <c r="L2270" s="1334"/>
    </row>
    <row r="2271" spans="1:12" ht="24" customHeight="1">
      <c r="A2271" s="1355"/>
      <c r="B2271" s="1355"/>
      <c r="C2271" s="1433"/>
      <c r="E2271" s="1433"/>
      <c r="K2271" s="1433"/>
      <c r="L2271" s="1334"/>
    </row>
    <row r="2272" spans="1:12" ht="24" customHeight="1">
      <c r="A2272" s="1355"/>
      <c r="B2272" s="1355"/>
      <c r="C2272" s="1433"/>
      <c r="E2272" s="1433"/>
      <c r="K2272" s="1433"/>
      <c r="L2272" s="1334"/>
    </row>
    <row r="2273" spans="1:12" ht="24" customHeight="1">
      <c r="A2273" s="1355"/>
      <c r="B2273" s="1355"/>
      <c r="C2273" s="1433"/>
      <c r="E2273" s="1433"/>
      <c r="K2273" s="1433"/>
      <c r="L2273" s="1334"/>
    </row>
    <row r="2274" spans="1:12" ht="24" customHeight="1">
      <c r="A2274" s="1355"/>
      <c r="B2274" s="1355"/>
      <c r="C2274" s="1433"/>
      <c r="E2274" s="1433"/>
      <c r="K2274" s="1433"/>
      <c r="L2274" s="1334"/>
    </row>
    <row r="2275" spans="1:12" ht="24" customHeight="1">
      <c r="A2275" s="1355"/>
      <c r="B2275" s="1355"/>
      <c r="C2275" s="1433"/>
      <c r="E2275" s="1433"/>
      <c r="K2275" s="1433"/>
      <c r="L2275" s="1334"/>
    </row>
    <row r="2276" spans="1:12" ht="24" customHeight="1">
      <c r="A2276" s="1355"/>
      <c r="B2276" s="1355"/>
      <c r="C2276" s="1433"/>
      <c r="E2276" s="1433"/>
      <c r="K2276" s="1433"/>
      <c r="L2276" s="1334"/>
    </row>
    <row r="2277" spans="1:12" ht="24" customHeight="1">
      <c r="A2277" s="1355"/>
      <c r="B2277" s="1355"/>
      <c r="C2277" s="1433"/>
      <c r="E2277" s="1433"/>
      <c r="K2277" s="1433"/>
      <c r="L2277" s="1334"/>
    </row>
    <row r="2278" spans="1:12" ht="24" customHeight="1">
      <c r="A2278" s="1355"/>
      <c r="B2278" s="1355"/>
      <c r="C2278" s="1433"/>
      <c r="E2278" s="1433"/>
      <c r="K2278" s="1433"/>
      <c r="L2278" s="1334"/>
    </row>
    <row r="2279" spans="1:12" ht="24" customHeight="1">
      <c r="A2279" s="1355"/>
      <c r="B2279" s="1355"/>
      <c r="C2279" s="1433"/>
      <c r="E2279" s="1433"/>
      <c r="K2279" s="1433"/>
      <c r="L2279" s="1334"/>
    </row>
    <row r="2280" spans="1:12" ht="24" customHeight="1">
      <c r="A2280" s="1355"/>
      <c r="B2280" s="1355"/>
      <c r="C2280" s="1433"/>
      <c r="E2280" s="1433"/>
      <c r="K2280" s="1433"/>
      <c r="L2280" s="1334"/>
    </row>
    <row r="2281" spans="1:12" ht="24" customHeight="1">
      <c r="A2281" s="1355"/>
      <c r="B2281" s="1355"/>
      <c r="C2281" s="1433"/>
      <c r="E2281" s="1433"/>
      <c r="K2281" s="1433"/>
      <c r="L2281" s="1334"/>
    </row>
    <row r="2282" spans="1:12" ht="24" customHeight="1">
      <c r="A2282" s="1355"/>
      <c r="B2282" s="1355"/>
      <c r="C2282" s="1433"/>
      <c r="E2282" s="1433"/>
      <c r="K2282" s="1433"/>
      <c r="L2282" s="1334"/>
    </row>
    <row r="2283" spans="1:12" ht="24" customHeight="1">
      <c r="A2283" s="1355"/>
      <c r="B2283" s="1355"/>
      <c r="C2283" s="1433"/>
      <c r="E2283" s="1433"/>
      <c r="K2283" s="1433"/>
      <c r="L2283" s="1334"/>
    </row>
    <row r="2284" spans="1:12" ht="24" customHeight="1">
      <c r="A2284" s="1355"/>
      <c r="B2284" s="1355"/>
      <c r="C2284" s="1433"/>
      <c r="E2284" s="1433"/>
      <c r="K2284" s="1433"/>
      <c r="L2284" s="1334"/>
    </row>
    <row r="2285" spans="1:12" ht="24" customHeight="1">
      <c r="A2285" s="1355"/>
      <c r="B2285" s="1355"/>
      <c r="C2285" s="1433"/>
      <c r="E2285" s="1433"/>
      <c r="K2285" s="1433"/>
      <c r="L2285" s="1334"/>
    </row>
    <row r="2286" spans="1:12" ht="24" customHeight="1">
      <c r="A2286" s="1355"/>
      <c r="B2286" s="1355"/>
      <c r="C2286" s="1433"/>
      <c r="E2286" s="1433"/>
      <c r="K2286" s="1433"/>
      <c r="L2286" s="1334"/>
    </row>
    <row r="2287" spans="1:12" ht="24" customHeight="1">
      <c r="A2287" s="1355"/>
      <c r="B2287" s="1355"/>
      <c r="C2287" s="1433"/>
      <c r="E2287" s="1433"/>
      <c r="K2287" s="1433"/>
      <c r="L2287" s="1334"/>
    </row>
    <row r="2288" spans="1:12" ht="24" customHeight="1">
      <c r="A2288" s="1355"/>
      <c r="B2288" s="1355"/>
      <c r="C2288" s="1433"/>
      <c r="E2288" s="1433"/>
      <c r="K2288" s="1433"/>
      <c r="L2288" s="1334"/>
    </row>
    <row r="2289" spans="1:12" ht="24" customHeight="1">
      <c r="A2289" s="1355"/>
      <c r="B2289" s="1355"/>
      <c r="C2289" s="1433"/>
      <c r="E2289" s="1433"/>
      <c r="K2289" s="1433"/>
      <c r="L2289" s="1334"/>
    </row>
    <row r="2290" spans="1:12" ht="24" customHeight="1">
      <c r="A2290" s="1355"/>
      <c r="B2290" s="1355"/>
      <c r="C2290" s="1433"/>
      <c r="E2290" s="1433"/>
      <c r="K2290" s="1433"/>
      <c r="L2290" s="1334"/>
    </row>
    <row r="2291" spans="1:12" ht="24" customHeight="1">
      <c r="A2291" s="1355"/>
      <c r="B2291" s="1355"/>
      <c r="C2291" s="1433"/>
      <c r="E2291" s="1433"/>
      <c r="K2291" s="1433"/>
      <c r="L2291" s="1334"/>
    </row>
    <row r="2292" spans="1:12" ht="24" customHeight="1">
      <c r="A2292" s="1355"/>
      <c r="B2292" s="1355"/>
      <c r="C2292" s="1433"/>
      <c r="E2292" s="1433"/>
      <c r="K2292" s="1433"/>
      <c r="L2292" s="1334"/>
    </row>
    <row r="2293" spans="1:12" ht="24" customHeight="1">
      <c r="A2293" s="1355"/>
      <c r="B2293" s="1355"/>
      <c r="C2293" s="1433"/>
      <c r="E2293" s="1433"/>
      <c r="K2293" s="1433"/>
      <c r="L2293" s="1334"/>
    </row>
    <row r="2294" spans="1:12" ht="24" customHeight="1">
      <c r="A2294" s="1355"/>
      <c r="B2294" s="1355"/>
      <c r="C2294" s="1433"/>
      <c r="E2294" s="1433"/>
      <c r="K2294" s="1433"/>
      <c r="L2294" s="1334"/>
    </row>
    <row r="2295" spans="1:12" ht="24" customHeight="1">
      <c r="A2295" s="1355"/>
      <c r="B2295" s="1355"/>
      <c r="C2295" s="1433"/>
      <c r="E2295" s="1433"/>
      <c r="K2295" s="1433"/>
      <c r="L2295" s="1334"/>
    </row>
    <row r="2296" spans="1:12" ht="24" customHeight="1">
      <c r="A2296" s="1355"/>
      <c r="B2296" s="1355"/>
      <c r="C2296" s="1433"/>
      <c r="E2296" s="1433"/>
      <c r="K2296" s="1433"/>
      <c r="L2296" s="1334"/>
    </row>
    <row r="2297" spans="1:12" ht="24" customHeight="1">
      <c r="A2297" s="1355"/>
      <c r="B2297" s="1355"/>
      <c r="C2297" s="1433"/>
      <c r="E2297" s="1433"/>
      <c r="K2297" s="1433"/>
      <c r="L2297" s="1334"/>
    </row>
    <row r="2298" spans="1:12" ht="24" customHeight="1">
      <c r="A2298" s="1355"/>
      <c r="B2298" s="1355"/>
      <c r="C2298" s="1433"/>
      <c r="E2298" s="1433"/>
      <c r="K2298" s="1433"/>
      <c r="L2298" s="1334"/>
    </row>
    <row r="2299" spans="1:12" ht="24" customHeight="1">
      <c r="A2299" s="1355"/>
      <c r="B2299" s="1355"/>
      <c r="C2299" s="1433"/>
      <c r="E2299" s="1433"/>
      <c r="K2299" s="1433"/>
      <c r="L2299" s="1334"/>
    </row>
    <row r="2300" spans="1:12" ht="24" customHeight="1">
      <c r="A2300" s="1355"/>
      <c r="B2300" s="1355"/>
      <c r="C2300" s="1433"/>
      <c r="E2300" s="1433"/>
      <c r="K2300" s="1433"/>
      <c r="L2300" s="1334"/>
    </row>
    <row r="2301" spans="1:12" ht="24" customHeight="1">
      <c r="A2301" s="1355"/>
      <c r="B2301" s="1355"/>
      <c r="C2301" s="1433"/>
      <c r="E2301" s="1433"/>
      <c r="K2301" s="1433"/>
      <c r="L2301" s="1334"/>
    </row>
    <row r="2302" spans="1:12" ht="24" customHeight="1">
      <c r="A2302" s="1355"/>
      <c r="B2302" s="1355"/>
      <c r="C2302" s="1433"/>
      <c r="E2302" s="1433"/>
      <c r="K2302" s="1433"/>
      <c r="L2302" s="1334"/>
    </row>
    <row r="2303" spans="1:12" ht="24" customHeight="1">
      <c r="A2303" s="1355"/>
      <c r="B2303" s="1355"/>
      <c r="C2303" s="1433"/>
      <c r="E2303" s="1433"/>
      <c r="K2303" s="1433"/>
      <c r="L2303" s="1334"/>
    </row>
    <row r="2304" spans="1:12" ht="24" customHeight="1">
      <c r="A2304" s="1355"/>
      <c r="B2304" s="1355"/>
      <c r="C2304" s="1433"/>
      <c r="E2304" s="1433"/>
      <c r="K2304" s="1433"/>
      <c r="L2304" s="1334"/>
    </row>
    <row r="2305" spans="1:12" ht="24" customHeight="1">
      <c r="A2305" s="1355"/>
      <c r="B2305" s="1355"/>
      <c r="C2305" s="1433"/>
      <c r="E2305" s="1433"/>
      <c r="K2305" s="1433"/>
      <c r="L2305" s="1334"/>
    </row>
    <row r="2306" spans="1:12" ht="24" customHeight="1">
      <c r="A2306" s="1355"/>
      <c r="B2306" s="1355"/>
      <c r="C2306" s="1433"/>
      <c r="E2306" s="1433"/>
      <c r="K2306" s="1433"/>
      <c r="L2306" s="1334"/>
    </row>
    <row r="2307" spans="1:12" ht="24" customHeight="1">
      <c r="A2307" s="1355"/>
      <c r="B2307" s="1355"/>
      <c r="C2307" s="1433"/>
      <c r="E2307" s="1433"/>
      <c r="K2307" s="1433"/>
      <c r="L2307" s="1334"/>
    </row>
    <row r="2308" spans="1:12" ht="24" customHeight="1">
      <c r="A2308" s="1355"/>
      <c r="B2308" s="1355"/>
      <c r="C2308" s="1433"/>
      <c r="E2308" s="1433"/>
      <c r="K2308" s="1433"/>
      <c r="L2308" s="1334"/>
    </row>
    <row r="2309" spans="1:12" ht="24" customHeight="1">
      <c r="A2309" s="1355"/>
      <c r="B2309" s="1355"/>
      <c r="C2309" s="1433"/>
      <c r="E2309" s="1433"/>
      <c r="K2309" s="1433"/>
      <c r="L2309" s="1334"/>
    </row>
    <row r="2310" spans="1:12" ht="24" customHeight="1">
      <c r="A2310" s="1355"/>
      <c r="B2310" s="1355"/>
      <c r="C2310" s="1433"/>
      <c r="E2310" s="1433"/>
      <c r="K2310" s="1433"/>
      <c r="L2310" s="1334"/>
    </row>
    <row r="2311" spans="1:12" ht="24" customHeight="1">
      <c r="A2311" s="1355"/>
      <c r="B2311" s="1355"/>
      <c r="C2311" s="1433"/>
      <c r="E2311" s="1433"/>
      <c r="K2311" s="1433"/>
      <c r="L2311" s="1334"/>
    </row>
    <row r="2312" spans="1:12" ht="24" customHeight="1">
      <c r="A2312" s="1355"/>
      <c r="B2312" s="1355"/>
      <c r="C2312" s="1433"/>
      <c r="E2312" s="1433"/>
      <c r="K2312" s="1433"/>
      <c r="L2312" s="1334"/>
    </row>
    <row r="2313" spans="1:12" ht="24" customHeight="1">
      <c r="A2313" s="1355"/>
      <c r="B2313" s="1355"/>
      <c r="C2313" s="1433"/>
      <c r="E2313" s="1433"/>
      <c r="K2313" s="1433"/>
      <c r="L2313" s="1334"/>
    </row>
    <row r="2314" spans="1:12" ht="24" customHeight="1">
      <c r="A2314" s="1355"/>
      <c r="B2314" s="1355"/>
      <c r="C2314" s="1433"/>
      <c r="E2314" s="1433"/>
      <c r="K2314" s="1433"/>
      <c r="L2314" s="1334"/>
    </row>
    <row r="2315" spans="1:12" ht="24" customHeight="1">
      <c r="A2315" s="1355"/>
      <c r="B2315" s="1355"/>
      <c r="C2315" s="1433"/>
      <c r="E2315" s="1433"/>
      <c r="K2315" s="1433"/>
      <c r="L2315" s="1334"/>
    </row>
    <row r="2316" spans="1:12" ht="24" customHeight="1">
      <c r="A2316" s="1355"/>
      <c r="B2316" s="1355"/>
      <c r="C2316" s="1433"/>
      <c r="E2316" s="1433"/>
      <c r="K2316" s="1433"/>
      <c r="L2316" s="1334"/>
    </row>
    <row r="2317" spans="1:12" ht="24" customHeight="1">
      <c r="A2317" s="1355"/>
      <c r="B2317" s="1355"/>
      <c r="C2317" s="1433"/>
      <c r="E2317" s="1433"/>
      <c r="K2317" s="1433"/>
      <c r="L2317" s="1334"/>
    </row>
    <row r="2318" spans="1:12" ht="24" customHeight="1">
      <c r="A2318" s="1355"/>
      <c r="B2318" s="1355"/>
      <c r="C2318" s="1433"/>
      <c r="E2318" s="1433"/>
      <c r="K2318" s="1433"/>
      <c r="L2318" s="1334"/>
    </row>
    <row r="2319" spans="1:12" ht="24" customHeight="1">
      <c r="A2319" s="1355"/>
      <c r="B2319" s="1355"/>
      <c r="C2319" s="1433"/>
      <c r="E2319" s="1433"/>
      <c r="K2319" s="1433"/>
      <c r="L2319" s="1334"/>
    </row>
    <row r="2320" spans="1:12" ht="24" customHeight="1">
      <c r="A2320" s="1355"/>
      <c r="B2320" s="1355"/>
      <c r="C2320" s="1433"/>
      <c r="E2320" s="1433"/>
      <c r="K2320" s="1433"/>
      <c r="L2320" s="1334"/>
    </row>
    <row r="2321" spans="1:12" ht="24" customHeight="1">
      <c r="A2321" s="1355"/>
      <c r="B2321" s="1355"/>
      <c r="C2321" s="1433"/>
      <c r="E2321" s="1433"/>
      <c r="K2321" s="1433"/>
      <c r="L2321" s="1334"/>
    </row>
    <row r="2322" spans="1:12" ht="24" customHeight="1">
      <c r="A2322" s="1355"/>
      <c r="B2322" s="1355"/>
      <c r="C2322" s="1433"/>
      <c r="E2322" s="1433"/>
      <c r="K2322" s="1433"/>
      <c r="L2322" s="1334"/>
    </row>
    <row r="2323" spans="1:12" ht="24" customHeight="1">
      <c r="A2323" s="1355"/>
      <c r="B2323" s="1355"/>
      <c r="C2323" s="1433"/>
      <c r="E2323" s="1433"/>
      <c r="K2323" s="1433"/>
      <c r="L2323" s="1334"/>
    </row>
    <row r="2324" spans="1:12" ht="24" customHeight="1">
      <c r="A2324" s="1355"/>
      <c r="B2324" s="1355"/>
      <c r="C2324" s="1433"/>
      <c r="E2324" s="1433"/>
      <c r="K2324" s="1433"/>
      <c r="L2324" s="1334"/>
    </row>
    <row r="2325" spans="1:12" ht="24" customHeight="1">
      <c r="A2325" s="1355"/>
      <c r="B2325" s="1355"/>
      <c r="C2325" s="1433"/>
      <c r="E2325" s="1433"/>
      <c r="K2325" s="1433"/>
      <c r="L2325" s="1334"/>
    </row>
    <row r="2326" spans="1:12" ht="24" customHeight="1">
      <c r="A2326" s="1355"/>
      <c r="B2326" s="1355"/>
      <c r="C2326" s="1433"/>
      <c r="E2326" s="1433"/>
      <c r="K2326" s="1433"/>
      <c r="L2326" s="1334"/>
    </row>
    <row r="2327" spans="1:12" ht="24" customHeight="1">
      <c r="A2327" s="1355"/>
      <c r="B2327" s="1355"/>
      <c r="C2327" s="1433"/>
      <c r="E2327" s="1433"/>
      <c r="K2327" s="1433"/>
      <c r="L2327" s="1334"/>
    </row>
    <row r="2328" spans="1:12" ht="24" customHeight="1">
      <c r="A2328" s="1355"/>
      <c r="B2328" s="1355"/>
      <c r="C2328" s="1433"/>
      <c r="E2328" s="1433"/>
      <c r="K2328" s="1433"/>
      <c r="L2328" s="1334"/>
    </row>
    <row r="2329" spans="1:12" ht="24" customHeight="1">
      <c r="A2329" s="1355"/>
      <c r="B2329" s="1355"/>
      <c r="C2329" s="1433"/>
      <c r="E2329" s="1433"/>
      <c r="K2329" s="1433"/>
      <c r="L2329" s="1334"/>
    </row>
    <row r="2330" spans="1:12" ht="24" customHeight="1">
      <c r="A2330" s="1355"/>
      <c r="B2330" s="1355"/>
      <c r="C2330" s="1433"/>
      <c r="E2330" s="1433"/>
      <c r="K2330" s="1433"/>
      <c r="L2330" s="1334"/>
    </row>
    <row r="2331" spans="1:12" ht="24" customHeight="1">
      <c r="A2331" s="1355"/>
      <c r="B2331" s="1355"/>
      <c r="C2331" s="1433"/>
      <c r="E2331" s="1433"/>
      <c r="K2331" s="1433"/>
      <c r="L2331" s="1334"/>
    </row>
    <row r="2332" spans="1:12" ht="24" customHeight="1">
      <c r="A2332" s="1355"/>
      <c r="B2332" s="1355"/>
      <c r="C2332" s="1433"/>
      <c r="E2332" s="1433"/>
      <c r="K2332" s="1433"/>
      <c r="L2332" s="1334"/>
    </row>
    <row r="2333" spans="1:12" ht="24" customHeight="1">
      <c r="A2333" s="1355"/>
      <c r="B2333" s="1355"/>
      <c r="C2333" s="1433"/>
      <c r="E2333" s="1433"/>
      <c r="K2333" s="1433"/>
      <c r="L2333" s="1334"/>
    </row>
    <row r="2334" spans="1:12" ht="24" customHeight="1">
      <c r="A2334" s="1355"/>
      <c r="B2334" s="1355"/>
      <c r="C2334" s="1433"/>
      <c r="E2334" s="1433"/>
      <c r="K2334" s="1433"/>
      <c r="L2334" s="1334"/>
    </row>
    <row r="2335" spans="1:12" ht="24" customHeight="1">
      <c r="A2335" s="1355"/>
      <c r="B2335" s="1355"/>
      <c r="C2335" s="1433"/>
      <c r="E2335" s="1433"/>
      <c r="K2335" s="1433"/>
      <c r="L2335" s="1334"/>
    </row>
    <row r="2336" spans="1:12" ht="24" customHeight="1">
      <c r="A2336" s="1355"/>
      <c r="B2336" s="1355"/>
      <c r="C2336" s="1433"/>
      <c r="E2336" s="1433"/>
      <c r="K2336" s="1433"/>
      <c r="L2336" s="1334"/>
    </row>
    <row r="2337" spans="1:12" ht="24" customHeight="1">
      <c r="A2337" s="1355"/>
      <c r="B2337" s="1355"/>
      <c r="C2337" s="1433"/>
      <c r="E2337" s="1433"/>
      <c r="K2337" s="1433"/>
      <c r="L2337" s="1334"/>
    </row>
    <row r="2338" spans="1:12" ht="24" customHeight="1">
      <c r="A2338" s="1355"/>
      <c r="B2338" s="1355"/>
      <c r="C2338" s="1433"/>
      <c r="E2338" s="1433"/>
      <c r="K2338" s="1433"/>
      <c r="L2338" s="1334"/>
    </row>
    <row r="2339" spans="1:12" ht="24" customHeight="1">
      <c r="A2339" s="1355"/>
      <c r="B2339" s="1355"/>
      <c r="C2339" s="1433"/>
      <c r="E2339" s="1433"/>
      <c r="K2339" s="1433"/>
      <c r="L2339" s="1334"/>
    </row>
    <row r="2340" spans="1:12" ht="24" customHeight="1">
      <c r="A2340" s="1355"/>
      <c r="B2340" s="1355"/>
      <c r="C2340" s="1433"/>
      <c r="E2340" s="1433"/>
      <c r="K2340" s="1433"/>
      <c r="L2340" s="1334"/>
    </row>
    <row r="2341" spans="1:12" ht="24" customHeight="1">
      <c r="A2341" s="1355"/>
      <c r="B2341" s="1355"/>
      <c r="C2341" s="1433"/>
      <c r="E2341" s="1433"/>
      <c r="K2341" s="1433"/>
      <c r="L2341" s="1334"/>
    </row>
    <row r="2342" spans="1:12" ht="24" customHeight="1">
      <c r="A2342" s="1355"/>
      <c r="B2342" s="1355"/>
      <c r="C2342" s="1433"/>
      <c r="E2342" s="1433"/>
      <c r="K2342" s="1433"/>
      <c r="L2342" s="1334"/>
    </row>
    <row r="2343" spans="1:12" ht="24" customHeight="1">
      <c r="A2343" s="1355"/>
      <c r="B2343" s="1355"/>
      <c r="C2343" s="1433"/>
      <c r="E2343" s="1433"/>
      <c r="K2343" s="1433"/>
      <c r="L2343" s="1334"/>
    </row>
    <row r="2344" spans="1:12" ht="24" customHeight="1">
      <c r="A2344" s="1355"/>
      <c r="B2344" s="1355"/>
      <c r="C2344" s="1433"/>
      <c r="E2344" s="1433"/>
      <c r="K2344" s="1433"/>
      <c r="L2344" s="1334"/>
    </row>
    <row r="2345" spans="1:12" ht="24" customHeight="1">
      <c r="A2345" s="1355"/>
      <c r="B2345" s="1355"/>
      <c r="C2345" s="1433"/>
      <c r="E2345" s="1433"/>
      <c r="K2345" s="1433"/>
      <c r="L2345" s="1334"/>
    </row>
    <row r="2346" spans="1:12" ht="24" customHeight="1">
      <c r="A2346" s="1355"/>
      <c r="B2346" s="1355"/>
      <c r="C2346" s="1433"/>
      <c r="E2346" s="1433"/>
      <c r="K2346" s="1433"/>
      <c r="L2346" s="1334"/>
    </row>
    <row r="2347" spans="1:12" ht="24" customHeight="1">
      <c r="A2347" s="1355"/>
      <c r="B2347" s="1355"/>
      <c r="C2347" s="1433"/>
      <c r="E2347" s="1433"/>
      <c r="K2347" s="1433"/>
      <c r="L2347" s="1334"/>
    </row>
    <row r="2348" spans="1:12" ht="24" customHeight="1">
      <c r="A2348" s="1355"/>
      <c r="B2348" s="1355"/>
      <c r="C2348" s="1433"/>
      <c r="E2348" s="1433"/>
      <c r="K2348" s="1433"/>
      <c r="L2348" s="1334"/>
    </row>
    <row r="2349" spans="1:12" ht="24" customHeight="1">
      <c r="A2349" s="1355"/>
      <c r="B2349" s="1355"/>
      <c r="C2349" s="1433"/>
      <c r="E2349" s="1433"/>
      <c r="K2349" s="1433"/>
      <c r="L2349" s="1334"/>
    </row>
    <row r="2350" spans="1:12" ht="24" customHeight="1">
      <c r="A2350" s="1355"/>
      <c r="B2350" s="1355"/>
      <c r="C2350" s="1433"/>
      <c r="E2350" s="1433"/>
      <c r="K2350" s="1433"/>
      <c r="L2350" s="1334"/>
    </row>
    <row r="2351" spans="1:12" ht="24" customHeight="1">
      <c r="A2351" s="1355"/>
      <c r="B2351" s="1355"/>
      <c r="C2351" s="1433"/>
      <c r="E2351" s="1433"/>
      <c r="K2351" s="1433"/>
      <c r="L2351" s="1334"/>
    </row>
    <row r="2352" spans="1:12" ht="24" customHeight="1">
      <c r="A2352" s="1355"/>
      <c r="B2352" s="1355"/>
      <c r="C2352" s="1433"/>
      <c r="E2352" s="1433"/>
      <c r="K2352" s="1433"/>
      <c r="L2352" s="1334"/>
    </row>
    <row r="2353" spans="1:12" ht="24" customHeight="1">
      <c r="A2353" s="1355"/>
      <c r="B2353" s="1355"/>
      <c r="C2353" s="1433"/>
      <c r="E2353" s="1433"/>
      <c r="K2353" s="1433"/>
      <c r="L2353" s="1334"/>
    </row>
    <row r="2354" spans="1:12" ht="24" customHeight="1">
      <c r="A2354" s="1355"/>
      <c r="B2354" s="1355"/>
      <c r="C2354" s="1433"/>
      <c r="E2354" s="1433"/>
      <c r="K2354" s="1433"/>
      <c r="L2354" s="1334"/>
    </row>
    <row r="2355" spans="1:12" ht="24" customHeight="1">
      <c r="A2355" s="1355"/>
      <c r="B2355" s="1355"/>
      <c r="C2355" s="1433"/>
      <c r="E2355" s="1433"/>
      <c r="K2355" s="1433"/>
      <c r="L2355" s="1334"/>
    </row>
    <row r="2356" spans="1:12" ht="24" customHeight="1">
      <c r="A2356" s="1355"/>
      <c r="B2356" s="1355"/>
      <c r="C2356" s="1433"/>
      <c r="E2356" s="1433"/>
      <c r="K2356" s="1433"/>
      <c r="L2356" s="1334"/>
    </row>
    <row r="2357" spans="1:12" ht="24" customHeight="1">
      <c r="A2357" s="1355"/>
      <c r="B2357" s="1355"/>
      <c r="C2357" s="1433"/>
      <c r="E2357" s="1433"/>
      <c r="K2357" s="1433"/>
      <c r="L2357" s="1334"/>
    </row>
    <row r="2358" spans="1:12" ht="24" customHeight="1">
      <c r="A2358" s="1355"/>
      <c r="B2358" s="1355"/>
      <c r="C2358" s="1433"/>
      <c r="E2358" s="1433"/>
      <c r="K2358" s="1433"/>
      <c r="L2358" s="1334"/>
    </row>
    <row r="2359" spans="1:12" ht="24" customHeight="1">
      <c r="A2359" s="1355"/>
      <c r="B2359" s="1355"/>
      <c r="C2359" s="1433"/>
      <c r="E2359" s="1433"/>
      <c r="K2359" s="1433"/>
      <c r="L2359" s="1334"/>
    </row>
    <row r="2360" spans="1:12" ht="24" customHeight="1">
      <c r="A2360" s="1355"/>
      <c r="B2360" s="1355"/>
      <c r="C2360" s="1433"/>
      <c r="E2360" s="1433"/>
      <c r="K2360" s="1433"/>
      <c r="L2360" s="1334"/>
    </row>
    <row r="2361" spans="1:12" ht="24" customHeight="1">
      <c r="A2361" s="1355"/>
      <c r="B2361" s="1355"/>
      <c r="C2361" s="1433"/>
      <c r="E2361" s="1433"/>
      <c r="K2361" s="1433"/>
      <c r="L2361" s="1334"/>
    </row>
    <row r="2362" spans="1:12" ht="24" customHeight="1">
      <c r="A2362" s="1355"/>
      <c r="B2362" s="1355"/>
      <c r="C2362" s="1433"/>
      <c r="E2362" s="1433"/>
      <c r="K2362" s="1433"/>
      <c r="L2362" s="1334"/>
    </row>
    <row r="2363" spans="1:12" ht="24" customHeight="1">
      <c r="A2363" s="1355"/>
      <c r="B2363" s="1355"/>
      <c r="C2363" s="1433"/>
      <c r="E2363" s="1433"/>
      <c r="K2363" s="1433"/>
      <c r="L2363" s="1334"/>
    </row>
    <row r="2364" spans="1:12" ht="24" customHeight="1">
      <c r="A2364" s="1355"/>
      <c r="B2364" s="1355"/>
      <c r="C2364" s="1433"/>
      <c r="E2364" s="1433"/>
      <c r="K2364" s="1433"/>
      <c r="L2364" s="1334"/>
    </row>
    <row r="2365" spans="1:12" ht="24" customHeight="1">
      <c r="A2365" s="1355"/>
      <c r="B2365" s="1355"/>
      <c r="C2365" s="1433"/>
      <c r="E2365" s="1433"/>
      <c r="K2365" s="1433"/>
      <c r="L2365" s="1334"/>
    </row>
    <row r="2366" spans="1:12" ht="24" customHeight="1">
      <c r="A2366" s="1355"/>
      <c r="B2366" s="1355"/>
      <c r="C2366" s="1433"/>
      <c r="E2366" s="1433"/>
      <c r="K2366" s="1433"/>
      <c r="L2366" s="1334"/>
    </row>
    <row r="2367" spans="1:12" ht="24" customHeight="1">
      <c r="A2367" s="1355"/>
      <c r="B2367" s="1355"/>
      <c r="C2367" s="1433"/>
      <c r="E2367" s="1433"/>
      <c r="K2367" s="1433"/>
      <c r="L2367" s="1334"/>
    </row>
    <row r="2368" spans="1:12" ht="24" customHeight="1">
      <c r="A2368" s="1355"/>
      <c r="B2368" s="1355"/>
      <c r="C2368" s="1433"/>
      <c r="E2368" s="1433"/>
      <c r="K2368" s="1433"/>
      <c r="L2368" s="1334"/>
    </row>
    <row r="2369" spans="1:12" ht="24" customHeight="1">
      <c r="A2369" s="1355"/>
      <c r="B2369" s="1355"/>
      <c r="C2369" s="1433"/>
      <c r="E2369" s="1433"/>
      <c r="K2369" s="1433"/>
      <c r="L2369" s="1334"/>
    </row>
    <row r="2370" spans="1:12" ht="24" customHeight="1">
      <c r="A2370" s="1355"/>
      <c r="B2370" s="1355"/>
      <c r="C2370" s="1433"/>
      <c r="E2370" s="1433"/>
      <c r="K2370" s="1433"/>
      <c r="L2370" s="1334"/>
    </row>
    <row r="2371" spans="1:12" ht="24" customHeight="1">
      <c r="A2371" s="1355"/>
      <c r="B2371" s="1355"/>
      <c r="C2371" s="1433"/>
      <c r="E2371" s="1433"/>
      <c r="K2371" s="1433"/>
      <c r="L2371" s="1334"/>
    </row>
    <row r="2372" spans="1:12" ht="24" customHeight="1">
      <c r="A2372" s="1355"/>
      <c r="B2372" s="1355"/>
      <c r="C2372" s="1433"/>
      <c r="E2372" s="1433"/>
      <c r="K2372" s="1433"/>
      <c r="L2372" s="1334"/>
    </row>
    <row r="2373" spans="1:12" ht="24" customHeight="1">
      <c r="A2373" s="1355"/>
      <c r="B2373" s="1355"/>
      <c r="C2373" s="1433"/>
      <c r="E2373" s="1433"/>
      <c r="K2373" s="1433"/>
      <c r="L2373" s="1334"/>
    </row>
    <row r="2374" spans="1:12" ht="24" customHeight="1">
      <c r="A2374" s="1355"/>
      <c r="B2374" s="1355"/>
      <c r="C2374" s="1433"/>
      <c r="E2374" s="1433"/>
      <c r="K2374" s="1433"/>
      <c r="L2374" s="1334"/>
    </row>
    <row r="2375" spans="1:12" ht="24" customHeight="1">
      <c r="A2375" s="1355"/>
      <c r="B2375" s="1355"/>
      <c r="C2375" s="1433"/>
      <c r="E2375" s="1433"/>
      <c r="K2375" s="1433"/>
      <c r="L2375" s="1334"/>
    </row>
    <row r="2376" spans="1:12" ht="24" customHeight="1">
      <c r="A2376" s="1355"/>
      <c r="B2376" s="1355"/>
      <c r="C2376" s="1433"/>
      <c r="E2376" s="1433"/>
      <c r="K2376" s="1433"/>
      <c r="L2376" s="1334"/>
    </row>
    <row r="2377" spans="1:12" ht="24" customHeight="1">
      <c r="A2377" s="1355"/>
      <c r="B2377" s="1355"/>
      <c r="C2377" s="1433"/>
      <c r="E2377" s="1433"/>
      <c r="K2377" s="1433"/>
      <c r="L2377" s="1334"/>
    </row>
    <row r="2378" spans="1:12" ht="24" customHeight="1">
      <c r="A2378" s="1355"/>
      <c r="B2378" s="1355"/>
      <c r="C2378" s="1433"/>
      <c r="E2378" s="1433"/>
      <c r="K2378" s="1433"/>
      <c r="L2378" s="1334"/>
    </row>
    <row r="2379" spans="1:12" ht="24" customHeight="1">
      <c r="A2379" s="1355"/>
      <c r="B2379" s="1355"/>
      <c r="C2379" s="1433"/>
      <c r="E2379" s="1433"/>
      <c r="K2379" s="1433"/>
      <c r="L2379" s="1334"/>
    </row>
    <row r="2380" spans="1:12" ht="24" customHeight="1">
      <c r="A2380" s="1355"/>
      <c r="B2380" s="1355"/>
      <c r="C2380" s="1433"/>
      <c r="E2380" s="1433"/>
      <c r="K2380" s="1433"/>
      <c r="L2380" s="1334"/>
    </row>
    <row r="2381" spans="1:12" ht="24" customHeight="1">
      <c r="A2381" s="1355"/>
      <c r="B2381" s="1355"/>
      <c r="C2381" s="1433"/>
      <c r="E2381" s="1433"/>
      <c r="K2381" s="1433"/>
      <c r="L2381" s="1334"/>
    </row>
    <row r="2382" spans="1:12" ht="24" customHeight="1">
      <c r="A2382" s="1355"/>
      <c r="B2382" s="1355"/>
      <c r="C2382" s="1433"/>
      <c r="E2382" s="1433"/>
      <c r="K2382" s="1433"/>
      <c r="L2382" s="1334"/>
    </row>
    <row r="2383" spans="1:12" ht="24" customHeight="1">
      <c r="A2383" s="1355"/>
      <c r="B2383" s="1355"/>
      <c r="C2383" s="1433"/>
      <c r="E2383" s="1433"/>
      <c r="K2383" s="1433"/>
      <c r="L2383" s="1334"/>
    </row>
    <row r="2384" spans="1:12" ht="24" customHeight="1">
      <c r="A2384" s="1355"/>
      <c r="B2384" s="1355"/>
      <c r="C2384" s="1433"/>
      <c r="E2384" s="1433"/>
      <c r="K2384" s="1433"/>
      <c r="L2384" s="1334"/>
    </row>
    <row r="2385" spans="1:12" ht="24" customHeight="1">
      <c r="A2385" s="1355"/>
      <c r="B2385" s="1355"/>
      <c r="C2385" s="1433"/>
      <c r="E2385" s="1433"/>
      <c r="K2385" s="1433"/>
      <c r="L2385" s="1334"/>
    </row>
    <row r="2386" spans="1:12" ht="24" customHeight="1">
      <c r="A2386" s="1355"/>
      <c r="B2386" s="1355"/>
      <c r="C2386" s="1433"/>
      <c r="E2386" s="1433"/>
      <c r="K2386" s="1433"/>
      <c r="L2386" s="1334"/>
    </row>
    <row r="2387" spans="1:12" ht="24" customHeight="1">
      <c r="A2387" s="1355"/>
      <c r="B2387" s="1355"/>
      <c r="C2387" s="1433"/>
      <c r="E2387" s="1433"/>
      <c r="K2387" s="1433"/>
      <c r="L2387" s="1334"/>
    </row>
    <row r="2388" spans="1:12" ht="24" customHeight="1">
      <c r="A2388" s="1355"/>
      <c r="B2388" s="1355"/>
      <c r="C2388" s="1433"/>
      <c r="E2388" s="1433"/>
      <c r="K2388" s="1433"/>
      <c r="L2388" s="1334"/>
    </row>
    <row r="2389" spans="1:12" ht="24" customHeight="1">
      <c r="A2389" s="1355"/>
      <c r="B2389" s="1355"/>
      <c r="C2389" s="1433"/>
      <c r="E2389" s="1433"/>
      <c r="K2389" s="1433"/>
      <c r="L2389" s="1334"/>
    </row>
    <row r="2390" spans="1:12" ht="24" customHeight="1">
      <c r="A2390" s="1355"/>
      <c r="B2390" s="1355"/>
      <c r="C2390" s="1433"/>
      <c r="E2390" s="1433"/>
      <c r="K2390" s="1433"/>
      <c r="L2390" s="1334"/>
    </row>
    <row r="2391" spans="1:12" ht="24" customHeight="1">
      <c r="A2391" s="1355"/>
      <c r="B2391" s="1355"/>
      <c r="C2391" s="1433"/>
      <c r="E2391" s="1433"/>
      <c r="K2391" s="1433"/>
      <c r="L2391" s="1334"/>
    </row>
    <row r="2392" spans="1:12" ht="24" customHeight="1">
      <c r="A2392" s="1355"/>
      <c r="B2392" s="1355"/>
      <c r="C2392" s="1433"/>
      <c r="E2392" s="1433"/>
      <c r="K2392" s="1433"/>
      <c r="L2392" s="1334"/>
    </row>
    <row r="2393" spans="1:12" ht="24" customHeight="1">
      <c r="A2393" s="1355"/>
      <c r="B2393" s="1355"/>
      <c r="C2393" s="1433"/>
      <c r="E2393" s="1433"/>
      <c r="K2393" s="1433"/>
      <c r="L2393" s="1334"/>
    </row>
    <row r="2394" spans="1:12" ht="24" customHeight="1">
      <c r="A2394" s="1355"/>
      <c r="B2394" s="1355"/>
      <c r="C2394" s="1433"/>
      <c r="E2394" s="1433"/>
      <c r="K2394" s="1433"/>
      <c r="L2394" s="1334"/>
    </row>
    <row r="2395" spans="1:12" ht="24" customHeight="1">
      <c r="A2395" s="1355"/>
      <c r="B2395" s="1355"/>
      <c r="C2395" s="1433"/>
      <c r="E2395" s="1433"/>
      <c r="K2395" s="1433"/>
      <c r="L2395" s="1334"/>
    </row>
    <row r="2396" spans="1:12" ht="24" customHeight="1">
      <c r="A2396" s="1355"/>
      <c r="B2396" s="1355"/>
      <c r="C2396" s="1433"/>
      <c r="E2396" s="1433"/>
      <c r="K2396" s="1433"/>
      <c r="L2396" s="1334"/>
    </row>
    <row r="2397" spans="1:12" ht="24" customHeight="1">
      <c r="A2397" s="1355"/>
      <c r="B2397" s="1355"/>
      <c r="C2397" s="1433"/>
      <c r="E2397" s="1433"/>
      <c r="K2397" s="1433"/>
      <c r="L2397" s="1334"/>
    </row>
    <row r="2398" spans="1:12" ht="24" customHeight="1">
      <c r="A2398" s="1355"/>
      <c r="B2398" s="1355"/>
      <c r="C2398" s="1433"/>
      <c r="E2398" s="1433"/>
      <c r="K2398" s="1433"/>
      <c r="L2398" s="1334"/>
    </row>
    <row r="2399" spans="1:12" ht="24" customHeight="1">
      <c r="A2399" s="1355"/>
      <c r="B2399" s="1355"/>
      <c r="C2399" s="1433"/>
      <c r="E2399" s="1433"/>
      <c r="K2399" s="1433"/>
      <c r="L2399" s="1334"/>
    </row>
    <row r="2400" spans="1:12" ht="24" customHeight="1">
      <c r="A2400" s="1355"/>
      <c r="B2400" s="1355"/>
      <c r="C2400" s="1433"/>
      <c r="E2400" s="1433"/>
      <c r="K2400" s="1433"/>
      <c r="L2400" s="1334"/>
    </row>
    <row r="2401" spans="1:12" ht="24" customHeight="1">
      <c r="A2401" s="1355"/>
      <c r="B2401" s="1355"/>
      <c r="C2401" s="1433"/>
      <c r="E2401" s="1433"/>
      <c r="K2401" s="1433"/>
      <c r="L2401" s="1334"/>
    </row>
    <row r="2402" spans="1:12" ht="24" customHeight="1">
      <c r="A2402" s="1355"/>
      <c r="B2402" s="1355"/>
      <c r="C2402" s="1433"/>
      <c r="E2402" s="1433"/>
      <c r="K2402" s="1433"/>
      <c r="L2402" s="1334"/>
    </row>
    <row r="2403" spans="1:12" ht="24" customHeight="1">
      <c r="A2403" s="1355"/>
      <c r="B2403" s="1355"/>
      <c r="C2403" s="1433"/>
      <c r="E2403" s="1433"/>
      <c r="K2403" s="1433"/>
      <c r="L2403" s="1334"/>
    </row>
    <row r="2404" spans="1:12" ht="24" customHeight="1">
      <c r="A2404" s="1355"/>
      <c r="B2404" s="1355"/>
      <c r="C2404" s="1433"/>
      <c r="E2404" s="1433"/>
      <c r="K2404" s="1433"/>
      <c r="L2404" s="1334"/>
    </row>
    <row r="2405" spans="1:12" ht="24" customHeight="1">
      <c r="A2405" s="1355"/>
      <c r="B2405" s="1355"/>
      <c r="C2405" s="1433"/>
      <c r="E2405" s="1433"/>
      <c r="K2405" s="1433"/>
      <c r="L2405" s="1334"/>
    </row>
    <row r="2406" spans="1:12" ht="24" customHeight="1">
      <c r="A2406" s="1355"/>
      <c r="B2406" s="1355"/>
      <c r="C2406" s="1433"/>
      <c r="E2406" s="1433"/>
      <c r="K2406" s="1433"/>
      <c r="L2406" s="1334"/>
    </row>
    <row r="2407" spans="1:12" ht="24" customHeight="1">
      <c r="A2407" s="1355"/>
      <c r="B2407" s="1355"/>
      <c r="C2407" s="1433"/>
      <c r="E2407" s="1433"/>
      <c r="K2407" s="1433"/>
      <c r="L2407" s="1334"/>
    </row>
    <row r="2408" spans="1:12" ht="24" customHeight="1">
      <c r="A2408" s="1355"/>
      <c r="B2408" s="1355"/>
      <c r="C2408" s="1433"/>
      <c r="E2408" s="1433"/>
      <c r="K2408" s="1433"/>
      <c r="L2408" s="1334"/>
    </row>
    <row r="2409" spans="1:12" ht="24" customHeight="1">
      <c r="A2409" s="1355"/>
      <c r="B2409" s="1355"/>
      <c r="C2409" s="1433"/>
      <c r="E2409" s="1433"/>
      <c r="K2409" s="1433"/>
      <c r="L2409" s="1334"/>
    </row>
    <row r="2410" spans="1:12" ht="24" customHeight="1">
      <c r="A2410" s="1355"/>
      <c r="B2410" s="1355"/>
      <c r="C2410" s="1433"/>
      <c r="E2410" s="1433"/>
      <c r="K2410" s="1433"/>
      <c r="L2410" s="1334"/>
    </row>
    <row r="2411" spans="1:12" ht="24" customHeight="1">
      <c r="A2411" s="1355"/>
      <c r="B2411" s="1355"/>
      <c r="C2411" s="1433"/>
      <c r="E2411" s="1433"/>
      <c r="K2411" s="1433"/>
      <c r="L2411" s="1334"/>
    </row>
    <row r="2412" spans="1:12" ht="24" customHeight="1">
      <c r="A2412" s="1355"/>
      <c r="B2412" s="1355"/>
      <c r="C2412" s="1433"/>
      <c r="E2412" s="1433"/>
      <c r="K2412" s="1433"/>
      <c r="L2412" s="1334"/>
    </row>
    <row r="2413" spans="1:12" ht="24" customHeight="1">
      <c r="A2413" s="1355"/>
      <c r="B2413" s="1355"/>
      <c r="C2413" s="1433"/>
      <c r="E2413" s="1433"/>
      <c r="K2413" s="1433"/>
      <c r="L2413" s="1334"/>
    </row>
    <row r="2414" spans="1:12" ht="24" customHeight="1">
      <c r="A2414" s="1355"/>
      <c r="B2414" s="1355"/>
      <c r="C2414" s="1433"/>
      <c r="E2414" s="1433"/>
      <c r="K2414" s="1433"/>
      <c r="L2414" s="1334"/>
    </row>
    <row r="2415" spans="1:12" ht="24" customHeight="1">
      <c r="A2415" s="1355"/>
      <c r="B2415" s="1355"/>
      <c r="C2415" s="1433"/>
      <c r="E2415" s="1433"/>
      <c r="K2415" s="1433"/>
      <c r="L2415" s="1334"/>
    </row>
    <row r="2416" spans="1:12" ht="24" customHeight="1">
      <c r="A2416" s="1355"/>
      <c r="B2416" s="1355"/>
      <c r="C2416" s="1433"/>
      <c r="E2416" s="1433"/>
      <c r="K2416" s="1433"/>
      <c r="L2416" s="1334"/>
    </row>
    <row r="2417" spans="1:12" ht="24" customHeight="1">
      <c r="A2417" s="1355"/>
      <c r="B2417" s="1355"/>
      <c r="C2417" s="1433"/>
      <c r="E2417" s="1433"/>
      <c r="K2417" s="1433"/>
      <c r="L2417" s="1334"/>
    </row>
    <row r="2418" spans="1:12" ht="24" customHeight="1">
      <c r="A2418" s="1355"/>
      <c r="B2418" s="1355"/>
      <c r="C2418" s="1433"/>
      <c r="E2418" s="1433"/>
      <c r="K2418" s="1433"/>
      <c r="L2418" s="1334"/>
    </row>
    <row r="2419" spans="1:12" ht="24" customHeight="1">
      <c r="A2419" s="1355"/>
      <c r="B2419" s="1355"/>
      <c r="C2419" s="1433"/>
      <c r="E2419" s="1433"/>
      <c r="K2419" s="1433"/>
      <c r="L2419" s="1334"/>
    </row>
    <row r="2420" spans="1:12" ht="24" customHeight="1">
      <c r="A2420" s="1355"/>
      <c r="B2420" s="1355"/>
      <c r="C2420" s="1433"/>
      <c r="E2420" s="1433"/>
      <c r="K2420" s="1433"/>
      <c r="L2420" s="1334"/>
    </row>
    <row r="2421" spans="1:12" ht="24" customHeight="1">
      <c r="A2421" s="1355"/>
      <c r="B2421" s="1355"/>
      <c r="C2421" s="1433"/>
      <c r="E2421" s="1433"/>
      <c r="K2421" s="1433"/>
      <c r="L2421" s="1334"/>
    </row>
    <row r="2422" spans="1:12" ht="24" customHeight="1">
      <c r="A2422" s="1355"/>
      <c r="B2422" s="1355"/>
      <c r="C2422" s="1433"/>
      <c r="E2422" s="1433"/>
      <c r="K2422" s="1433"/>
      <c r="L2422" s="1334"/>
    </row>
    <row r="2423" spans="1:12" ht="24" customHeight="1">
      <c r="A2423" s="1355"/>
      <c r="B2423" s="1355"/>
      <c r="C2423" s="1433"/>
      <c r="E2423" s="1433"/>
      <c r="K2423" s="1433"/>
      <c r="L2423" s="1334"/>
    </row>
    <row r="2424" spans="1:12" ht="24" customHeight="1">
      <c r="A2424" s="1355"/>
      <c r="B2424" s="1355"/>
      <c r="C2424" s="1433"/>
      <c r="E2424" s="1433"/>
      <c r="K2424" s="1433"/>
      <c r="L2424" s="1334"/>
    </row>
    <row r="2425" spans="1:12" ht="24" customHeight="1">
      <c r="A2425" s="1355"/>
      <c r="B2425" s="1355"/>
      <c r="C2425" s="1433"/>
      <c r="E2425" s="1433"/>
      <c r="K2425" s="1433"/>
      <c r="L2425" s="1334"/>
    </row>
    <row r="2426" spans="1:12" ht="24" customHeight="1">
      <c r="A2426" s="1355"/>
      <c r="B2426" s="1355"/>
      <c r="C2426" s="1433"/>
      <c r="E2426" s="1433"/>
      <c r="K2426" s="1433"/>
      <c r="L2426" s="1334"/>
    </row>
    <row r="2427" spans="1:12" ht="24" customHeight="1">
      <c r="A2427" s="1355"/>
      <c r="B2427" s="1355"/>
      <c r="C2427" s="1433"/>
      <c r="E2427" s="1433"/>
      <c r="K2427" s="1433"/>
      <c r="L2427" s="1334"/>
    </row>
    <row r="2428" spans="1:12" ht="24" customHeight="1">
      <c r="A2428" s="1355"/>
      <c r="B2428" s="1355"/>
      <c r="C2428" s="1433"/>
      <c r="E2428" s="1433"/>
      <c r="K2428" s="1433"/>
      <c r="L2428" s="1334"/>
    </row>
    <row r="2429" spans="1:12" ht="24" customHeight="1">
      <c r="A2429" s="1355"/>
      <c r="B2429" s="1355"/>
      <c r="C2429" s="1433"/>
      <c r="E2429" s="1433"/>
      <c r="K2429" s="1433"/>
      <c r="L2429" s="1334"/>
    </row>
    <row r="2430" spans="1:12" ht="24" customHeight="1">
      <c r="A2430" s="1355"/>
      <c r="B2430" s="1355"/>
      <c r="C2430" s="1433"/>
      <c r="E2430" s="1433"/>
      <c r="K2430" s="1433"/>
      <c r="L2430" s="1334"/>
    </row>
    <row r="2431" spans="1:12" ht="24" customHeight="1">
      <c r="A2431" s="1355"/>
      <c r="B2431" s="1355"/>
      <c r="C2431" s="1433"/>
      <c r="E2431" s="1433"/>
      <c r="K2431" s="1433"/>
      <c r="L2431" s="1334"/>
    </row>
    <row r="2432" spans="1:12" ht="24" customHeight="1">
      <c r="A2432" s="1355"/>
      <c r="B2432" s="1355"/>
      <c r="C2432" s="1433"/>
      <c r="E2432" s="1433"/>
      <c r="K2432" s="1433"/>
      <c r="L2432" s="1334"/>
    </row>
    <row r="2433" spans="1:12" ht="24" customHeight="1">
      <c r="A2433" s="1355"/>
      <c r="B2433" s="1355"/>
      <c r="C2433" s="1433"/>
      <c r="E2433" s="1433"/>
      <c r="K2433" s="1433"/>
      <c r="L2433" s="1334"/>
    </row>
    <row r="2434" spans="1:12" ht="24" customHeight="1">
      <c r="A2434" s="1355"/>
      <c r="B2434" s="1355"/>
      <c r="C2434" s="1433"/>
      <c r="E2434" s="1433"/>
      <c r="K2434" s="1433"/>
      <c r="L2434" s="1334"/>
    </row>
    <row r="2435" spans="1:12" ht="24" customHeight="1">
      <c r="A2435" s="1355"/>
      <c r="B2435" s="1355"/>
      <c r="C2435" s="1433"/>
      <c r="E2435" s="1433"/>
      <c r="K2435" s="1433"/>
      <c r="L2435" s="1334"/>
    </row>
    <row r="2436" spans="1:12" ht="24" customHeight="1">
      <c r="A2436" s="1355"/>
      <c r="B2436" s="1355"/>
      <c r="C2436" s="1433"/>
      <c r="E2436" s="1433"/>
      <c r="K2436" s="1433"/>
      <c r="L2436" s="1334"/>
    </row>
    <row r="2437" spans="1:12" ht="24" customHeight="1">
      <c r="A2437" s="1355"/>
      <c r="B2437" s="1355"/>
      <c r="C2437" s="1433"/>
      <c r="E2437" s="1433"/>
      <c r="K2437" s="1433"/>
      <c r="L2437" s="1334"/>
    </row>
    <row r="2438" spans="1:12" ht="24" customHeight="1">
      <c r="A2438" s="1355"/>
      <c r="B2438" s="1355"/>
      <c r="C2438" s="1433"/>
      <c r="E2438" s="1433"/>
      <c r="K2438" s="1433"/>
      <c r="L2438" s="1334"/>
    </row>
    <row r="2439" spans="1:12" ht="24" customHeight="1">
      <c r="A2439" s="1355"/>
      <c r="B2439" s="1355"/>
      <c r="C2439" s="1433"/>
      <c r="E2439" s="1433"/>
      <c r="K2439" s="1433"/>
      <c r="L2439" s="1334"/>
    </row>
    <row r="2440" spans="1:12" ht="24" customHeight="1">
      <c r="A2440" s="1355"/>
      <c r="B2440" s="1355"/>
      <c r="C2440" s="1433"/>
      <c r="E2440" s="1433"/>
      <c r="K2440" s="1433"/>
      <c r="L2440" s="1334"/>
    </row>
    <row r="2441" spans="1:12" ht="24" customHeight="1">
      <c r="A2441" s="1355"/>
      <c r="B2441" s="1355"/>
      <c r="C2441" s="1433"/>
      <c r="E2441" s="1433"/>
      <c r="K2441" s="1433"/>
      <c r="L2441" s="1334"/>
    </row>
    <row r="2442" spans="1:12" ht="24" customHeight="1">
      <c r="A2442" s="1355"/>
      <c r="B2442" s="1355"/>
      <c r="C2442" s="1433"/>
      <c r="E2442" s="1433"/>
      <c r="K2442" s="1433"/>
      <c r="L2442" s="1334"/>
    </row>
    <row r="2443" spans="1:12" ht="24" customHeight="1">
      <c r="A2443" s="1355"/>
      <c r="B2443" s="1355"/>
      <c r="C2443" s="1433"/>
      <c r="E2443" s="1433"/>
      <c r="K2443" s="1433"/>
      <c r="L2443" s="1334"/>
    </row>
    <row r="2444" spans="1:12" ht="24" customHeight="1">
      <c r="A2444" s="1355"/>
      <c r="B2444" s="1355"/>
      <c r="C2444" s="1433"/>
      <c r="E2444" s="1433"/>
      <c r="K2444" s="1433"/>
      <c r="L2444" s="1334"/>
    </row>
    <row r="2445" spans="1:12" ht="24" customHeight="1">
      <c r="A2445" s="1355"/>
      <c r="B2445" s="1355"/>
      <c r="C2445" s="1433"/>
      <c r="E2445" s="1433"/>
      <c r="K2445" s="1433"/>
      <c r="L2445" s="1334"/>
    </row>
    <row r="2446" spans="1:12" ht="24" customHeight="1">
      <c r="A2446" s="1355"/>
      <c r="B2446" s="1355"/>
      <c r="C2446" s="1433"/>
      <c r="E2446" s="1433"/>
      <c r="K2446" s="1433"/>
      <c r="L2446" s="1334"/>
    </row>
    <row r="2447" spans="1:12" ht="24" customHeight="1">
      <c r="A2447" s="1355"/>
      <c r="B2447" s="1355"/>
      <c r="C2447" s="1433"/>
      <c r="E2447" s="1433"/>
      <c r="K2447" s="1433"/>
      <c r="L2447" s="1334"/>
    </row>
    <row r="2448" spans="1:12" ht="24" customHeight="1">
      <c r="A2448" s="1355"/>
      <c r="B2448" s="1355"/>
      <c r="C2448" s="1433"/>
      <c r="E2448" s="1433"/>
      <c r="K2448" s="1433"/>
      <c r="L2448" s="1334"/>
    </row>
    <row r="2449" spans="1:12" ht="24" customHeight="1">
      <c r="A2449" s="1355"/>
      <c r="B2449" s="1355"/>
      <c r="C2449" s="1433"/>
      <c r="E2449" s="1433"/>
      <c r="K2449" s="1433"/>
      <c r="L2449" s="1334"/>
    </row>
    <row r="2450" spans="1:12" ht="24" customHeight="1">
      <c r="A2450" s="1355"/>
      <c r="B2450" s="1355"/>
      <c r="C2450" s="1433"/>
      <c r="E2450" s="1433"/>
      <c r="K2450" s="1433"/>
      <c r="L2450" s="1334"/>
    </row>
    <row r="2451" spans="1:12" ht="24" customHeight="1">
      <c r="A2451" s="1355"/>
      <c r="B2451" s="1355"/>
      <c r="C2451" s="1433"/>
      <c r="E2451" s="1433"/>
      <c r="K2451" s="1433"/>
      <c r="L2451" s="1334"/>
    </row>
    <row r="2452" spans="1:12" ht="24" customHeight="1">
      <c r="A2452" s="1355"/>
      <c r="B2452" s="1355"/>
      <c r="C2452" s="1433"/>
      <c r="E2452" s="1433"/>
      <c r="K2452" s="1433"/>
      <c r="L2452" s="1334"/>
    </row>
    <row r="2453" spans="1:12" ht="24" customHeight="1">
      <c r="A2453" s="1355"/>
      <c r="B2453" s="1355"/>
      <c r="C2453" s="1433"/>
      <c r="E2453" s="1433"/>
      <c r="K2453" s="1433"/>
      <c r="L2453" s="1334"/>
    </row>
    <row r="2454" spans="1:12" ht="24" customHeight="1">
      <c r="A2454" s="1355"/>
      <c r="B2454" s="1355"/>
      <c r="C2454" s="1433"/>
      <c r="E2454" s="1433"/>
      <c r="K2454" s="1433"/>
      <c r="L2454" s="1334"/>
    </row>
    <row r="2455" spans="1:12" ht="24" customHeight="1">
      <c r="A2455" s="1355"/>
      <c r="B2455" s="1355"/>
      <c r="C2455" s="1433"/>
      <c r="E2455" s="1433"/>
      <c r="K2455" s="1433"/>
      <c r="L2455" s="1334"/>
    </row>
    <row r="2456" spans="1:12" ht="24" customHeight="1">
      <c r="A2456" s="1355"/>
      <c r="B2456" s="1355"/>
      <c r="C2456" s="1433"/>
      <c r="E2456" s="1433"/>
      <c r="K2456" s="1433"/>
      <c r="L2456" s="1334"/>
    </row>
    <row r="2457" spans="1:12" ht="24" customHeight="1">
      <c r="A2457" s="1355"/>
      <c r="B2457" s="1355"/>
      <c r="C2457" s="1433"/>
      <c r="E2457" s="1433"/>
      <c r="K2457" s="1433"/>
      <c r="L2457" s="1334"/>
    </row>
    <row r="2458" spans="1:12" ht="24" customHeight="1">
      <c r="A2458" s="1355"/>
      <c r="B2458" s="1355"/>
      <c r="C2458" s="1433"/>
      <c r="E2458" s="1433"/>
      <c r="K2458" s="1433"/>
      <c r="L2458" s="1334"/>
    </row>
    <row r="2459" spans="1:12" ht="24" customHeight="1">
      <c r="A2459" s="1355"/>
      <c r="B2459" s="1355"/>
      <c r="C2459" s="1433"/>
      <c r="E2459" s="1433"/>
      <c r="K2459" s="1433"/>
      <c r="L2459" s="1334"/>
    </row>
    <row r="2460" spans="1:12" ht="24" customHeight="1">
      <c r="A2460" s="1355"/>
      <c r="B2460" s="1355"/>
      <c r="C2460" s="1433"/>
      <c r="E2460" s="1433"/>
      <c r="K2460" s="1433"/>
      <c r="L2460" s="1334"/>
    </row>
    <row r="2461" spans="1:12" ht="24" customHeight="1">
      <c r="A2461" s="1355"/>
      <c r="B2461" s="1355"/>
      <c r="C2461" s="1433"/>
      <c r="E2461" s="1433"/>
      <c r="K2461" s="1433"/>
      <c r="L2461" s="1334"/>
    </row>
    <row r="2462" spans="1:12" ht="24" customHeight="1">
      <c r="A2462" s="1355"/>
      <c r="B2462" s="1355"/>
      <c r="C2462" s="1433"/>
      <c r="E2462" s="1433"/>
      <c r="K2462" s="1433"/>
      <c r="L2462" s="1334"/>
    </row>
    <row r="2463" spans="1:12" ht="24" customHeight="1">
      <c r="A2463" s="1355"/>
      <c r="B2463" s="1355"/>
      <c r="C2463" s="1433"/>
      <c r="E2463" s="1433"/>
      <c r="K2463" s="1433"/>
      <c r="L2463" s="1334"/>
    </row>
    <row r="2464" spans="1:12" ht="24" customHeight="1">
      <c r="A2464" s="1355"/>
      <c r="B2464" s="1355"/>
      <c r="C2464" s="1433"/>
      <c r="E2464" s="1433"/>
      <c r="K2464" s="1433"/>
      <c r="L2464" s="1334"/>
    </row>
    <row r="2465" spans="1:12" ht="24" customHeight="1">
      <c r="A2465" s="1355"/>
      <c r="B2465" s="1355"/>
      <c r="C2465" s="1433"/>
      <c r="E2465" s="1433"/>
      <c r="K2465" s="1433"/>
      <c r="L2465" s="1334"/>
    </row>
    <row r="2466" spans="1:12" ht="24" customHeight="1">
      <c r="A2466" s="1355"/>
      <c r="B2466" s="1355"/>
      <c r="C2466" s="1433"/>
      <c r="E2466" s="1433"/>
      <c r="K2466" s="1433"/>
      <c r="L2466" s="1334"/>
    </row>
    <row r="2467" spans="1:12" ht="24" customHeight="1">
      <c r="A2467" s="1355"/>
      <c r="B2467" s="1355"/>
      <c r="C2467" s="1433"/>
      <c r="E2467" s="1433"/>
      <c r="K2467" s="1433"/>
      <c r="L2467" s="1334"/>
    </row>
    <row r="2468" spans="1:12" ht="24" customHeight="1">
      <c r="A2468" s="1355"/>
      <c r="B2468" s="1355"/>
      <c r="C2468" s="1433"/>
      <c r="E2468" s="1433"/>
      <c r="K2468" s="1433"/>
      <c r="L2468" s="1334"/>
    </row>
    <row r="2469" spans="1:12" ht="24" customHeight="1">
      <c r="A2469" s="1355"/>
      <c r="B2469" s="1355"/>
      <c r="C2469" s="1433"/>
      <c r="E2469" s="1433"/>
      <c r="K2469" s="1433"/>
      <c r="L2469" s="1334"/>
    </row>
    <row r="2470" spans="1:12" ht="24" customHeight="1">
      <c r="A2470" s="1355"/>
      <c r="B2470" s="1355"/>
      <c r="C2470" s="1433"/>
      <c r="E2470" s="1433"/>
      <c r="K2470" s="1433"/>
      <c r="L2470" s="1334"/>
    </row>
    <row r="2471" spans="1:12" ht="24" customHeight="1">
      <c r="A2471" s="1355"/>
      <c r="B2471" s="1355"/>
      <c r="C2471" s="1433"/>
      <c r="E2471" s="1433"/>
      <c r="K2471" s="1433"/>
      <c r="L2471" s="1334"/>
    </row>
    <row r="2472" spans="1:12" ht="24" customHeight="1">
      <c r="A2472" s="1355"/>
      <c r="B2472" s="1355"/>
      <c r="C2472" s="1433"/>
      <c r="E2472" s="1433"/>
      <c r="K2472" s="1433"/>
      <c r="L2472" s="1334"/>
    </row>
    <row r="2473" spans="1:12" ht="24" customHeight="1">
      <c r="A2473" s="1355"/>
      <c r="B2473" s="1355"/>
      <c r="C2473" s="1433"/>
      <c r="E2473" s="1433"/>
      <c r="K2473" s="1433"/>
      <c r="L2473" s="1334"/>
    </row>
    <row r="2474" spans="1:12" ht="24" customHeight="1">
      <c r="A2474" s="1355"/>
      <c r="B2474" s="1355"/>
      <c r="C2474" s="1433"/>
      <c r="E2474" s="1433"/>
      <c r="K2474" s="1433"/>
      <c r="L2474" s="1334"/>
    </row>
    <row r="2475" spans="1:12" ht="24" customHeight="1">
      <c r="A2475" s="1355"/>
      <c r="B2475" s="1355"/>
      <c r="C2475" s="1433"/>
      <c r="E2475" s="1433"/>
      <c r="K2475" s="1433"/>
      <c r="L2475" s="1334"/>
    </row>
    <row r="2476" spans="1:12" ht="24" customHeight="1">
      <c r="A2476" s="1355"/>
      <c r="B2476" s="1355"/>
      <c r="C2476" s="1433"/>
      <c r="E2476" s="1433"/>
      <c r="K2476" s="1433"/>
      <c r="L2476" s="1334"/>
    </row>
    <row r="2477" spans="1:12" ht="24" customHeight="1">
      <c r="A2477" s="1355"/>
      <c r="B2477" s="1355"/>
      <c r="C2477" s="1433"/>
      <c r="E2477" s="1433"/>
      <c r="K2477" s="1433"/>
      <c r="L2477" s="1334"/>
    </row>
    <row r="2478" spans="1:12" ht="24" customHeight="1">
      <c r="A2478" s="1355"/>
      <c r="B2478" s="1355"/>
      <c r="C2478" s="1433"/>
      <c r="E2478" s="1433"/>
      <c r="K2478" s="1433"/>
      <c r="L2478" s="1334"/>
    </row>
    <row r="2479" spans="1:12" ht="24" customHeight="1">
      <c r="A2479" s="1355"/>
      <c r="B2479" s="1355"/>
      <c r="C2479" s="1433"/>
      <c r="E2479" s="1433"/>
      <c r="K2479" s="1433"/>
      <c r="L2479" s="1334"/>
    </row>
    <row r="2480" spans="1:12" ht="24" customHeight="1">
      <c r="A2480" s="1355"/>
      <c r="B2480" s="1355"/>
      <c r="C2480" s="1433"/>
      <c r="E2480" s="1433"/>
      <c r="K2480" s="1433"/>
      <c r="L2480" s="1334"/>
    </row>
    <row r="2481" spans="1:12" ht="24" customHeight="1">
      <c r="A2481" s="1355"/>
      <c r="B2481" s="1355"/>
      <c r="C2481" s="1433"/>
      <c r="E2481" s="1433"/>
      <c r="K2481" s="1433"/>
      <c r="L2481" s="1334"/>
    </row>
    <row r="2482" spans="1:12" ht="24" customHeight="1">
      <c r="A2482" s="1355"/>
      <c r="B2482" s="1355"/>
      <c r="C2482" s="1433"/>
      <c r="E2482" s="1433"/>
      <c r="K2482" s="1433"/>
      <c r="L2482" s="1334"/>
    </row>
    <row r="2483" spans="1:12" ht="24" customHeight="1">
      <c r="A2483" s="1355"/>
      <c r="B2483" s="1355"/>
      <c r="C2483" s="1433"/>
      <c r="E2483" s="1433"/>
      <c r="K2483" s="1433"/>
      <c r="L2483" s="1334"/>
    </row>
    <row r="2484" spans="1:12" ht="24" customHeight="1">
      <c r="A2484" s="1355"/>
      <c r="B2484" s="1355"/>
      <c r="C2484" s="1433"/>
      <c r="E2484" s="1433"/>
      <c r="K2484" s="1433"/>
      <c r="L2484" s="1334"/>
    </row>
    <row r="2485" spans="1:12" ht="24" customHeight="1">
      <c r="A2485" s="1355"/>
      <c r="B2485" s="1355"/>
      <c r="C2485" s="1433"/>
      <c r="E2485" s="1433"/>
      <c r="K2485" s="1433"/>
      <c r="L2485" s="1334"/>
    </row>
    <row r="2486" spans="1:12" ht="24" customHeight="1">
      <c r="A2486" s="1355"/>
      <c r="B2486" s="1355"/>
      <c r="C2486" s="1433"/>
      <c r="E2486" s="1433"/>
      <c r="K2486" s="1433"/>
      <c r="L2486" s="1334"/>
    </row>
    <row r="2487" spans="1:12" ht="24" customHeight="1">
      <c r="A2487" s="1355"/>
      <c r="B2487" s="1355"/>
      <c r="C2487" s="1433"/>
      <c r="E2487" s="1433"/>
      <c r="K2487" s="1433"/>
      <c r="L2487" s="1334"/>
    </row>
    <row r="2488" spans="1:12" ht="24" customHeight="1">
      <c r="A2488" s="1355"/>
      <c r="B2488" s="1355"/>
      <c r="C2488" s="1433"/>
      <c r="E2488" s="1433"/>
      <c r="K2488" s="1433"/>
      <c r="L2488" s="1334"/>
    </row>
    <row r="2489" spans="1:12" ht="24" customHeight="1">
      <c r="A2489" s="1355"/>
      <c r="B2489" s="1355"/>
      <c r="C2489" s="1433"/>
      <c r="E2489" s="1433"/>
      <c r="K2489" s="1433"/>
      <c r="L2489" s="1334"/>
    </row>
    <row r="2490" spans="1:12" ht="24" customHeight="1">
      <c r="A2490" s="1355"/>
      <c r="B2490" s="1355"/>
      <c r="C2490" s="1433"/>
      <c r="E2490" s="1433"/>
      <c r="K2490" s="1433"/>
      <c r="L2490" s="1334"/>
    </row>
    <row r="2491" spans="1:12" ht="24" customHeight="1">
      <c r="A2491" s="1355"/>
      <c r="B2491" s="1355"/>
      <c r="C2491" s="1433"/>
      <c r="E2491" s="1433"/>
      <c r="K2491" s="1433"/>
      <c r="L2491" s="1334"/>
    </row>
    <row r="2492" spans="1:12" ht="24" customHeight="1">
      <c r="A2492" s="1355"/>
      <c r="B2492" s="1355"/>
      <c r="C2492" s="1433"/>
      <c r="E2492" s="1433"/>
      <c r="K2492" s="1433"/>
      <c r="L2492" s="1334"/>
    </row>
    <row r="2493" spans="1:12" ht="24" customHeight="1">
      <c r="A2493" s="1355"/>
      <c r="B2493" s="1355"/>
      <c r="C2493" s="1433"/>
      <c r="E2493" s="1433"/>
      <c r="K2493" s="1433"/>
      <c r="L2493" s="1334"/>
    </row>
    <row r="2494" spans="1:12" ht="24" customHeight="1">
      <c r="A2494" s="1355"/>
      <c r="B2494" s="1355"/>
      <c r="C2494" s="1433"/>
      <c r="E2494" s="1433"/>
      <c r="K2494" s="1433"/>
      <c r="L2494" s="1334"/>
    </row>
    <row r="2495" spans="1:12" ht="24" customHeight="1">
      <c r="A2495" s="1355"/>
      <c r="B2495" s="1355"/>
      <c r="C2495" s="1433"/>
      <c r="E2495" s="1433"/>
      <c r="K2495" s="1433"/>
      <c r="L2495" s="1334"/>
    </row>
    <row r="2496" spans="1:12" ht="24" customHeight="1">
      <c r="A2496" s="1355"/>
      <c r="B2496" s="1355"/>
      <c r="C2496" s="1433"/>
      <c r="E2496" s="1433"/>
      <c r="K2496" s="1433"/>
      <c r="L2496" s="1334"/>
    </row>
    <row r="2497" spans="1:12" ht="24" customHeight="1">
      <c r="A2497" s="1355"/>
      <c r="B2497" s="1355"/>
      <c r="C2497" s="1433"/>
      <c r="E2497" s="1433"/>
      <c r="K2497" s="1433"/>
      <c r="L2497" s="1334"/>
    </row>
    <row r="2498" spans="1:12" ht="24" customHeight="1">
      <c r="A2498" s="1355"/>
      <c r="B2498" s="1355"/>
      <c r="C2498" s="1433"/>
      <c r="E2498" s="1433"/>
      <c r="K2498" s="1433"/>
      <c r="L2498" s="1334"/>
    </row>
    <row r="2499" spans="1:12" ht="24" customHeight="1">
      <c r="A2499" s="1355"/>
      <c r="B2499" s="1355"/>
      <c r="C2499" s="1433"/>
      <c r="E2499" s="1433"/>
      <c r="K2499" s="1433"/>
      <c r="L2499" s="1334"/>
    </row>
    <row r="2500" spans="1:12" ht="24" customHeight="1">
      <c r="A2500" s="1355"/>
      <c r="B2500" s="1355"/>
      <c r="C2500" s="1433"/>
      <c r="E2500" s="1433"/>
      <c r="K2500" s="1433"/>
      <c r="L2500" s="1334"/>
    </row>
    <row r="2501" spans="1:12" ht="24" customHeight="1">
      <c r="A2501" s="1355"/>
      <c r="B2501" s="1355"/>
      <c r="C2501" s="1433"/>
      <c r="E2501" s="1433"/>
      <c r="K2501" s="1433"/>
      <c r="L2501" s="1334"/>
    </row>
    <row r="2502" spans="1:12" ht="24" customHeight="1">
      <c r="A2502" s="1355"/>
      <c r="B2502" s="1355"/>
      <c r="C2502" s="1433"/>
      <c r="E2502" s="1433"/>
      <c r="K2502" s="1433"/>
      <c r="L2502" s="1334"/>
    </row>
    <row r="2503" spans="1:12" ht="24" customHeight="1">
      <c r="A2503" s="1355"/>
      <c r="B2503" s="1355"/>
      <c r="C2503" s="1433"/>
      <c r="E2503" s="1433"/>
      <c r="K2503" s="1433"/>
      <c r="L2503" s="1334"/>
    </row>
    <row r="2504" spans="1:12" ht="24" customHeight="1">
      <c r="A2504" s="1355"/>
      <c r="B2504" s="1355"/>
      <c r="C2504" s="1433"/>
      <c r="E2504" s="1433"/>
      <c r="K2504" s="1433"/>
      <c r="L2504" s="1334"/>
    </row>
    <row r="2505" spans="1:12" ht="24" customHeight="1">
      <c r="A2505" s="1355"/>
      <c r="B2505" s="1355"/>
      <c r="C2505" s="1433"/>
      <c r="E2505" s="1433"/>
      <c r="K2505" s="1433"/>
      <c r="L2505" s="1334"/>
    </row>
    <row r="2506" spans="1:12" ht="24" customHeight="1">
      <c r="A2506" s="1355"/>
      <c r="B2506" s="1355"/>
      <c r="C2506" s="1433"/>
      <c r="E2506" s="1433"/>
      <c r="K2506" s="1433"/>
      <c r="L2506" s="1334"/>
    </row>
    <row r="2507" spans="1:12" ht="24" customHeight="1">
      <c r="A2507" s="1355"/>
      <c r="B2507" s="1355"/>
      <c r="C2507" s="1433"/>
      <c r="E2507" s="1433"/>
      <c r="K2507" s="1433"/>
      <c r="L2507" s="1334"/>
    </row>
    <row r="2508" spans="1:12" ht="24" customHeight="1">
      <c r="A2508" s="1355"/>
      <c r="B2508" s="1355"/>
      <c r="C2508" s="1433"/>
      <c r="E2508" s="1433"/>
      <c r="K2508" s="1433"/>
      <c r="L2508" s="1334"/>
    </row>
    <row r="2509" spans="1:12" ht="24" customHeight="1">
      <c r="A2509" s="1355"/>
      <c r="B2509" s="1355"/>
      <c r="C2509" s="1433"/>
      <c r="E2509" s="1433"/>
      <c r="K2509" s="1433"/>
      <c r="L2509" s="1334"/>
    </row>
    <row r="2510" spans="1:12" ht="24" customHeight="1">
      <c r="A2510" s="1355"/>
      <c r="B2510" s="1355"/>
      <c r="C2510" s="1433"/>
      <c r="E2510" s="1433"/>
      <c r="K2510" s="1433"/>
      <c r="L2510" s="1334"/>
    </row>
    <row r="2511" spans="1:12" ht="24" customHeight="1">
      <c r="A2511" s="1355"/>
      <c r="B2511" s="1355"/>
      <c r="C2511" s="1433"/>
      <c r="E2511" s="1433"/>
      <c r="K2511" s="1433"/>
      <c r="L2511" s="1334"/>
    </row>
    <row r="2512" spans="1:12" ht="24" customHeight="1">
      <c r="A2512" s="1355"/>
      <c r="B2512" s="1355"/>
      <c r="C2512" s="1433"/>
      <c r="E2512" s="1433"/>
      <c r="K2512" s="1433"/>
      <c r="L2512" s="1334"/>
    </row>
    <row r="2513" spans="1:12" ht="24" customHeight="1">
      <c r="A2513" s="1355"/>
      <c r="B2513" s="1355"/>
      <c r="C2513" s="1433"/>
      <c r="E2513" s="1433"/>
      <c r="K2513" s="1433"/>
      <c r="L2513" s="1334"/>
    </row>
    <row r="2514" spans="1:12" ht="24" customHeight="1">
      <c r="A2514" s="1355"/>
      <c r="B2514" s="1355"/>
      <c r="C2514" s="1433"/>
      <c r="E2514" s="1433"/>
      <c r="K2514" s="1433"/>
      <c r="L2514" s="1334"/>
    </row>
    <row r="2515" spans="1:12" ht="24" customHeight="1">
      <c r="A2515" s="1355"/>
      <c r="B2515" s="1355"/>
      <c r="C2515" s="1433"/>
      <c r="E2515" s="1433"/>
      <c r="K2515" s="1433"/>
      <c r="L2515" s="1334"/>
    </row>
    <row r="2516" spans="1:12" ht="24" customHeight="1">
      <c r="A2516" s="1355"/>
      <c r="B2516" s="1355"/>
      <c r="C2516" s="1433"/>
      <c r="E2516" s="1433"/>
      <c r="K2516" s="1433"/>
      <c r="L2516" s="1334"/>
    </row>
    <row r="2517" spans="1:12" ht="24" customHeight="1">
      <c r="A2517" s="1355"/>
      <c r="B2517" s="1355"/>
      <c r="C2517" s="1433"/>
      <c r="E2517" s="1433"/>
      <c r="K2517" s="1433"/>
      <c r="L2517" s="1334"/>
    </row>
    <row r="2518" spans="1:12" ht="24" customHeight="1">
      <c r="A2518" s="1355"/>
      <c r="B2518" s="1355"/>
      <c r="C2518" s="1433"/>
      <c r="E2518" s="1433"/>
      <c r="K2518" s="1433"/>
      <c r="L2518" s="1334"/>
    </row>
    <row r="2519" spans="1:12" ht="24" customHeight="1">
      <c r="A2519" s="1355"/>
      <c r="B2519" s="1355"/>
      <c r="C2519" s="1433"/>
      <c r="E2519" s="1433"/>
      <c r="K2519" s="1433"/>
      <c r="L2519" s="1334"/>
    </row>
    <row r="2520" spans="1:12" ht="24" customHeight="1">
      <c r="A2520" s="1355"/>
      <c r="B2520" s="1355"/>
      <c r="C2520" s="1433"/>
      <c r="E2520" s="1433"/>
      <c r="K2520" s="1433"/>
      <c r="L2520" s="1334"/>
    </row>
    <row r="2521" spans="1:12" ht="24" customHeight="1">
      <c r="A2521" s="1355"/>
      <c r="B2521" s="1355"/>
      <c r="C2521" s="1433"/>
      <c r="E2521" s="1433"/>
      <c r="K2521" s="1433"/>
      <c r="L2521" s="1334"/>
    </row>
    <row r="2522" spans="1:12" ht="24" customHeight="1">
      <c r="A2522" s="1355"/>
      <c r="B2522" s="1355"/>
      <c r="C2522" s="1433"/>
      <c r="E2522" s="1433"/>
      <c r="K2522" s="1433"/>
      <c r="L2522" s="1334"/>
    </row>
    <row r="2523" spans="1:12" ht="24" customHeight="1">
      <c r="A2523" s="1355"/>
      <c r="B2523" s="1355"/>
      <c r="C2523" s="1433"/>
      <c r="E2523" s="1433"/>
      <c r="K2523" s="1433"/>
      <c r="L2523" s="1334"/>
    </row>
    <row r="2524" spans="1:12" ht="24" customHeight="1">
      <c r="A2524" s="1355"/>
      <c r="B2524" s="1355"/>
      <c r="C2524" s="1433"/>
      <c r="E2524" s="1433"/>
      <c r="K2524" s="1433"/>
      <c r="L2524" s="1334"/>
    </row>
    <row r="2525" spans="1:12" ht="24" customHeight="1">
      <c r="A2525" s="1355"/>
      <c r="B2525" s="1355"/>
      <c r="C2525" s="1433"/>
      <c r="E2525" s="1433"/>
      <c r="K2525" s="1433"/>
      <c r="L2525" s="1334"/>
    </row>
    <row r="2526" spans="1:12" ht="24" customHeight="1">
      <c r="A2526" s="1355"/>
      <c r="B2526" s="1355"/>
      <c r="C2526" s="1433"/>
      <c r="E2526" s="1433"/>
      <c r="K2526" s="1433"/>
      <c r="L2526" s="1334"/>
    </row>
    <row r="2527" spans="1:12" ht="24" customHeight="1">
      <c r="A2527" s="1355"/>
      <c r="B2527" s="1355"/>
      <c r="C2527" s="1433"/>
      <c r="E2527" s="1433"/>
      <c r="K2527" s="1433"/>
      <c r="L2527" s="1334"/>
    </row>
    <row r="2528" spans="1:12" ht="24" customHeight="1">
      <c r="A2528" s="1355"/>
      <c r="B2528" s="1355"/>
      <c r="C2528" s="1433"/>
      <c r="E2528" s="1433"/>
      <c r="K2528" s="1433"/>
      <c r="L2528" s="1334"/>
    </row>
    <row r="2529" spans="1:12" ht="24" customHeight="1">
      <c r="A2529" s="1355"/>
      <c r="B2529" s="1355"/>
      <c r="C2529" s="1433"/>
      <c r="E2529" s="1433"/>
      <c r="K2529" s="1433"/>
      <c r="L2529" s="1334"/>
    </row>
    <row r="2530" spans="1:12" ht="24" customHeight="1">
      <c r="A2530" s="1355"/>
      <c r="B2530" s="1355"/>
      <c r="C2530" s="1433"/>
      <c r="E2530" s="1433"/>
      <c r="K2530" s="1433"/>
      <c r="L2530" s="1334"/>
    </row>
    <row r="2531" spans="1:12" ht="24" customHeight="1">
      <c r="A2531" s="1355"/>
      <c r="B2531" s="1355"/>
      <c r="C2531" s="1433"/>
      <c r="E2531" s="1433"/>
      <c r="K2531" s="1433"/>
      <c r="L2531" s="1334"/>
    </row>
    <row r="2532" spans="1:12" ht="24" customHeight="1">
      <c r="A2532" s="1355"/>
      <c r="B2532" s="1355"/>
      <c r="C2532" s="1433"/>
      <c r="E2532" s="1433"/>
      <c r="K2532" s="1433"/>
      <c r="L2532" s="1334"/>
    </row>
    <row r="2533" spans="1:12" ht="24" customHeight="1">
      <c r="A2533" s="1355"/>
      <c r="B2533" s="1355"/>
      <c r="C2533" s="1433"/>
      <c r="E2533" s="1433"/>
      <c r="K2533" s="1433"/>
      <c r="L2533" s="1334"/>
    </row>
    <row r="2534" spans="1:12" ht="24" customHeight="1">
      <c r="A2534" s="1355"/>
      <c r="B2534" s="1355"/>
      <c r="C2534" s="1433"/>
      <c r="E2534" s="1433"/>
      <c r="K2534" s="1433"/>
      <c r="L2534" s="1334"/>
    </row>
    <row r="2535" spans="1:12" ht="24" customHeight="1">
      <c r="A2535" s="1355"/>
      <c r="B2535" s="1355"/>
      <c r="C2535" s="1433"/>
      <c r="E2535" s="1433"/>
      <c r="K2535" s="1433"/>
      <c r="L2535" s="1334"/>
    </row>
    <row r="2536" spans="1:12" ht="24" customHeight="1">
      <c r="A2536" s="1355"/>
      <c r="B2536" s="1355"/>
      <c r="C2536" s="1433"/>
      <c r="E2536" s="1433"/>
      <c r="K2536" s="1433"/>
      <c r="L2536" s="1334"/>
    </row>
    <row r="2537" spans="1:12" ht="24" customHeight="1">
      <c r="A2537" s="1355"/>
      <c r="B2537" s="1355"/>
      <c r="C2537" s="1433"/>
      <c r="E2537" s="1433"/>
      <c r="K2537" s="1433"/>
      <c r="L2537" s="1334"/>
    </row>
    <row r="2538" spans="1:12" ht="24" customHeight="1">
      <c r="A2538" s="1355"/>
      <c r="B2538" s="1355"/>
      <c r="C2538" s="1433"/>
      <c r="E2538" s="1433"/>
      <c r="K2538" s="1433"/>
      <c r="L2538" s="1334"/>
    </row>
    <row r="2539" spans="1:12" ht="24" customHeight="1">
      <c r="A2539" s="1355"/>
      <c r="B2539" s="1355"/>
      <c r="C2539" s="1433"/>
      <c r="E2539" s="1433"/>
      <c r="K2539" s="1433"/>
      <c r="L2539" s="1334"/>
    </row>
    <row r="2540" spans="1:12" ht="24" customHeight="1">
      <c r="A2540" s="1355"/>
      <c r="B2540" s="1355"/>
      <c r="C2540" s="1433"/>
      <c r="E2540" s="1433"/>
      <c r="K2540" s="1433"/>
      <c r="L2540" s="1334"/>
    </row>
    <row r="2541" spans="1:12" ht="24" customHeight="1">
      <c r="A2541" s="1355"/>
      <c r="B2541" s="1355"/>
      <c r="C2541" s="1433"/>
      <c r="E2541" s="1433"/>
      <c r="K2541" s="1433"/>
      <c r="L2541" s="1334"/>
    </row>
    <row r="2542" spans="1:12" ht="24" customHeight="1">
      <c r="A2542" s="1355"/>
      <c r="B2542" s="1355"/>
      <c r="C2542" s="1433"/>
      <c r="E2542" s="1433"/>
      <c r="K2542" s="1433"/>
      <c r="L2542" s="1334"/>
    </row>
    <row r="2543" spans="1:12" ht="24" customHeight="1">
      <c r="A2543" s="1355"/>
      <c r="B2543" s="1355"/>
      <c r="C2543" s="1433"/>
      <c r="E2543" s="1433"/>
      <c r="K2543" s="1433"/>
      <c r="L2543" s="1334"/>
    </row>
    <row r="2544" spans="1:12" ht="24" customHeight="1">
      <c r="A2544" s="1355"/>
      <c r="B2544" s="1355"/>
      <c r="C2544" s="1433"/>
      <c r="E2544" s="1433"/>
      <c r="K2544" s="1433"/>
      <c r="L2544" s="1334"/>
    </row>
    <row r="2545" spans="1:12" ht="24" customHeight="1">
      <c r="A2545" s="1355"/>
      <c r="B2545" s="1355"/>
      <c r="C2545" s="1433"/>
      <c r="E2545" s="1433"/>
      <c r="K2545" s="1433"/>
      <c r="L2545" s="1334"/>
    </row>
    <row r="2546" spans="1:12" ht="24" customHeight="1">
      <c r="A2546" s="1355"/>
      <c r="B2546" s="1355"/>
      <c r="C2546" s="1433"/>
      <c r="E2546" s="1433"/>
      <c r="K2546" s="1433"/>
      <c r="L2546" s="1334"/>
    </row>
    <row r="2547" spans="1:12" ht="24" customHeight="1">
      <c r="A2547" s="1355"/>
      <c r="B2547" s="1355"/>
      <c r="C2547" s="1433"/>
      <c r="E2547" s="1433"/>
      <c r="K2547" s="1433"/>
      <c r="L2547" s="1334"/>
    </row>
    <row r="2548" spans="1:12" ht="24" customHeight="1">
      <c r="A2548" s="1355"/>
      <c r="B2548" s="1355"/>
      <c r="C2548" s="1433"/>
      <c r="E2548" s="1433"/>
      <c r="K2548" s="1433"/>
      <c r="L2548" s="1334"/>
    </row>
    <row r="2549" spans="1:12" ht="24" customHeight="1">
      <c r="A2549" s="1355"/>
      <c r="B2549" s="1355"/>
      <c r="C2549" s="1433"/>
      <c r="E2549" s="1433"/>
      <c r="K2549" s="1433"/>
      <c r="L2549" s="1334"/>
    </row>
    <row r="2550" spans="1:12" ht="24" customHeight="1">
      <c r="A2550" s="1355"/>
      <c r="B2550" s="1355"/>
      <c r="C2550" s="1433"/>
      <c r="E2550" s="1433"/>
      <c r="K2550" s="1433"/>
      <c r="L2550" s="1334"/>
    </row>
    <row r="2551" spans="1:12" ht="24" customHeight="1">
      <c r="A2551" s="1355"/>
      <c r="B2551" s="1355"/>
      <c r="C2551" s="1433"/>
      <c r="E2551" s="1433"/>
      <c r="K2551" s="1433"/>
      <c r="L2551" s="1334"/>
    </row>
    <row r="2552" spans="1:12" ht="24" customHeight="1">
      <c r="A2552" s="1355"/>
      <c r="B2552" s="1355"/>
      <c r="C2552" s="1433"/>
      <c r="E2552" s="1433"/>
      <c r="K2552" s="1433"/>
      <c r="L2552" s="1334"/>
    </row>
    <row r="2553" spans="1:12" ht="24" customHeight="1">
      <c r="A2553" s="1355"/>
      <c r="B2553" s="1355"/>
      <c r="C2553" s="1433"/>
      <c r="E2553" s="1433"/>
      <c r="K2553" s="1433"/>
      <c r="L2553" s="1334"/>
    </row>
    <row r="2554" spans="1:12" ht="24" customHeight="1">
      <c r="A2554" s="1355"/>
      <c r="B2554" s="1355"/>
      <c r="C2554" s="1433"/>
      <c r="E2554" s="1433"/>
      <c r="K2554" s="1433"/>
      <c r="L2554" s="1334"/>
    </row>
    <row r="2555" spans="1:12" ht="24" customHeight="1">
      <c r="A2555" s="1355"/>
      <c r="B2555" s="1355"/>
      <c r="C2555" s="1433"/>
      <c r="E2555" s="1433"/>
      <c r="K2555" s="1433"/>
      <c r="L2555" s="1334"/>
    </row>
    <row r="2556" spans="1:12" ht="24" customHeight="1">
      <c r="A2556" s="1355"/>
      <c r="B2556" s="1355"/>
      <c r="C2556" s="1433"/>
      <c r="E2556" s="1433"/>
      <c r="K2556" s="1433"/>
      <c r="L2556" s="1334"/>
    </row>
    <row r="2557" spans="1:12" ht="24" customHeight="1">
      <c r="A2557" s="1355"/>
      <c r="B2557" s="1355"/>
      <c r="C2557" s="1433"/>
      <c r="E2557" s="1433"/>
      <c r="K2557" s="1433"/>
      <c r="L2557" s="1334"/>
    </row>
    <row r="2558" spans="1:12" ht="24" customHeight="1">
      <c r="A2558" s="1355"/>
      <c r="B2558" s="1355"/>
      <c r="C2558" s="1433"/>
      <c r="E2558" s="1433"/>
      <c r="K2558" s="1433"/>
      <c r="L2558" s="1334"/>
    </row>
    <row r="2559" spans="1:12" ht="24" customHeight="1">
      <c r="A2559" s="1355"/>
      <c r="B2559" s="1355"/>
      <c r="C2559" s="1433"/>
      <c r="E2559" s="1433"/>
      <c r="K2559" s="1433"/>
      <c r="L2559" s="1334"/>
    </row>
    <row r="2560" spans="1:12" ht="24" customHeight="1">
      <c r="A2560" s="1355"/>
      <c r="B2560" s="1355"/>
      <c r="C2560" s="1433"/>
      <c r="E2560" s="1433"/>
      <c r="K2560" s="1433"/>
      <c r="L2560" s="1334"/>
    </row>
    <row r="2561" spans="1:12" ht="24" customHeight="1">
      <c r="A2561" s="1355"/>
      <c r="B2561" s="1355"/>
      <c r="C2561" s="1433"/>
      <c r="E2561" s="1433"/>
      <c r="K2561" s="1433"/>
      <c r="L2561" s="1334"/>
    </row>
    <row r="2562" spans="1:12" ht="24" customHeight="1">
      <c r="A2562" s="1355"/>
      <c r="B2562" s="1355"/>
      <c r="C2562" s="1433"/>
      <c r="E2562" s="1433"/>
      <c r="K2562" s="1433"/>
      <c r="L2562" s="1334"/>
    </row>
    <row r="2563" spans="1:12" ht="24" customHeight="1">
      <c r="A2563" s="1355"/>
      <c r="B2563" s="1355"/>
      <c r="C2563" s="1433"/>
      <c r="E2563" s="1433"/>
      <c r="K2563" s="1433"/>
      <c r="L2563" s="1334"/>
    </row>
    <row r="2564" spans="1:12" ht="24" customHeight="1">
      <c r="A2564" s="1355"/>
      <c r="B2564" s="1355"/>
      <c r="C2564" s="1433"/>
      <c r="E2564" s="1433"/>
      <c r="K2564" s="1433"/>
      <c r="L2564" s="1334"/>
    </row>
    <row r="2565" spans="1:12" ht="24" customHeight="1">
      <c r="A2565" s="1355"/>
      <c r="B2565" s="1355"/>
      <c r="C2565" s="1433"/>
      <c r="E2565" s="1433"/>
      <c r="K2565" s="1433"/>
      <c r="L2565" s="1334"/>
    </row>
    <row r="2566" spans="1:12" ht="24" customHeight="1">
      <c r="A2566" s="1355"/>
      <c r="B2566" s="1355"/>
      <c r="C2566" s="1433"/>
      <c r="E2566" s="1433"/>
      <c r="K2566" s="1433"/>
      <c r="L2566" s="1334"/>
    </row>
    <row r="2567" spans="1:12" ht="24" customHeight="1">
      <c r="A2567" s="1355"/>
      <c r="B2567" s="1355"/>
      <c r="C2567" s="1433"/>
      <c r="E2567" s="1433"/>
      <c r="K2567" s="1433"/>
      <c r="L2567" s="1334"/>
    </row>
    <row r="2568" spans="1:12" ht="24" customHeight="1">
      <c r="A2568" s="1355"/>
      <c r="B2568" s="1355"/>
      <c r="C2568" s="1433"/>
      <c r="E2568" s="1433"/>
      <c r="K2568" s="1433"/>
      <c r="L2568" s="1334"/>
    </row>
    <row r="2569" spans="1:12" ht="24" customHeight="1">
      <c r="A2569" s="1355"/>
      <c r="B2569" s="1355"/>
      <c r="C2569" s="1433"/>
      <c r="E2569" s="1433"/>
      <c r="K2569" s="1433"/>
      <c r="L2569" s="1334"/>
    </row>
    <row r="2570" spans="1:12" ht="24" customHeight="1">
      <c r="A2570" s="1355"/>
      <c r="B2570" s="1355"/>
      <c r="C2570" s="1433"/>
      <c r="E2570" s="1433"/>
      <c r="K2570" s="1433"/>
      <c r="L2570" s="1334"/>
    </row>
    <row r="2571" spans="1:12" ht="24" customHeight="1">
      <c r="A2571" s="1355"/>
      <c r="B2571" s="1355"/>
      <c r="C2571" s="1433"/>
      <c r="E2571" s="1433"/>
      <c r="K2571" s="1433"/>
      <c r="L2571" s="1334"/>
    </row>
    <row r="2572" spans="1:12" ht="24" customHeight="1">
      <c r="A2572" s="1355"/>
      <c r="B2572" s="1355"/>
      <c r="C2572" s="1433"/>
      <c r="E2572" s="1433"/>
      <c r="K2572" s="1433"/>
      <c r="L2572" s="1334"/>
    </row>
    <row r="2573" spans="1:12" ht="24" customHeight="1">
      <c r="A2573" s="1355"/>
      <c r="B2573" s="1355"/>
      <c r="C2573" s="1433"/>
      <c r="E2573" s="1433"/>
      <c r="K2573" s="1433"/>
      <c r="L2573" s="1334"/>
    </row>
    <row r="2574" spans="1:12" ht="24" customHeight="1">
      <c r="A2574" s="1355"/>
      <c r="B2574" s="1355"/>
      <c r="C2574" s="1433"/>
      <c r="E2574" s="1433"/>
      <c r="K2574" s="1433"/>
      <c r="L2574" s="1334"/>
    </row>
    <row r="2575" spans="1:12" ht="24" customHeight="1">
      <c r="A2575" s="1355"/>
      <c r="B2575" s="1355"/>
      <c r="C2575" s="1433"/>
      <c r="E2575" s="1433"/>
      <c r="K2575" s="1433"/>
      <c r="L2575" s="1334"/>
    </row>
    <row r="2576" spans="1:12" ht="24" customHeight="1">
      <c r="A2576" s="1355"/>
      <c r="B2576" s="1355"/>
      <c r="C2576" s="1433"/>
      <c r="E2576" s="1433"/>
      <c r="K2576" s="1433"/>
      <c r="L2576" s="1334"/>
    </row>
    <row r="2577" spans="1:12" ht="24" customHeight="1">
      <c r="A2577" s="1355"/>
      <c r="B2577" s="1355"/>
      <c r="C2577" s="1433"/>
      <c r="E2577" s="1433"/>
      <c r="K2577" s="1433"/>
      <c r="L2577" s="1334"/>
    </row>
    <row r="2578" spans="1:12" ht="24" customHeight="1">
      <c r="A2578" s="1355"/>
      <c r="B2578" s="1355"/>
      <c r="C2578" s="1433"/>
      <c r="E2578" s="1433"/>
      <c r="K2578" s="1433"/>
      <c r="L2578" s="1334"/>
    </row>
    <row r="2579" spans="1:12" ht="24" customHeight="1">
      <c r="A2579" s="1355"/>
      <c r="B2579" s="1355"/>
      <c r="C2579" s="1433"/>
      <c r="E2579" s="1433"/>
      <c r="K2579" s="1433"/>
      <c r="L2579" s="1334"/>
    </row>
    <row r="2580" spans="1:12" ht="24" customHeight="1">
      <c r="A2580" s="1355"/>
      <c r="B2580" s="1355"/>
      <c r="C2580" s="1433"/>
      <c r="E2580" s="1433"/>
      <c r="K2580" s="1433"/>
      <c r="L2580" s="1334"/>
    </row>
    <row r="2581" spans="1:12" ht="24" customHeight="1">
      <c r="A2581" s="1355"/>
      <c r="B2581" s="1355"/>
      <c r="C2581" s="1433"/>
      <c r="E2581" s="1433"/>
      <c r="K2581" s="1433"/>
      <c r="L2581" s="1334"/>
    </row>
    <row r="2582" spans="1:12" ht="24" customHeight="1">
      <c r="A2582" s="1355"/>
      <c r="B2582" s="1355"/>
      <c r="C2582" s="1433"/>
      <c r="E2582" s="1433"/>
      <c r="K2582" s="1433"/>
      <c r="L2582" s="1334"/>
    </row>
    <row r="2583" spans="1:12" ht="24" customHeight="1">
      <c r="A2583" s="1355"/>
      <c r="B2583" s="1355"/>
      <c r="C2583" s="1433"/>
      <c r="E2583" s="1433"/>
      <c r="K2583" s="1433"/>
      <c r="L2583" s="1334"/>
    </row>
    <row r="2584" spans="1:12" ht="24" customHeight="1">
      <c r="A2584" s="1355"/>
      <c r="B2584" s="1355"/>
      <c r="C2584" s="1433"/>
      <c r="E2584" s="1433"/>
      <c r="K2584" s="1433"/>
      <c r="L2584" s="1334"/>
    </row>
    <row r="2585" spans="1:12" ht="24" customHeight="1">
      <c r="A2585" s="1355"/>
      <c r="B2585" s="1355"/>
      <c r="C2585" s="1433"/>
      <c r="E2585" s="1433"/>
      <c r="K2585" s="1433"/>
      <c r="L2585" s="1334"/>
    </row>
    <row r="2586" spans="1:12" ht="24" customHeight="1">
      <c r="A2586" s="1355"/>
      <c r="B2586" s="1355"/>
      <c r="C2586" s="1433"/>
      <c r="E2586" s="1433"/>
      <c r="K2586" s="1433"/>
      <c r="L2586" s="1334"/>
    </row>
    <row r="2587" spans="1:12" ht="24" customHeight="1">
      <c r="A2587" s="1355"/>
      <c r="B2587" s="1355"/>
      <c r="C2587" s="1433"/>
      <c r="E2587" s="1433"/>
      <c r="K2587" s="1433"/>
      <c r="L2587" s="1334"/>
    </row>
    <row r="2588" spans="1:12" ht="24" customHeight="1">
      <c r="A2588" s="1355"/>
      <c r="B2588" s="1355"/>
      <c r="C2588" s="1433"/>
      <c r="E2588" s="1433"/>
      <c r="K2588" s="1433"/>
      <c r="L2588" s="1334"/>
    </row>
    <row r="2589" spans="1:12" ht="24" customHeight="1">
      <c r="A2589" s="1355"/>
      <c r="B2589" s="1355"/>
      <c r="C2589" s="1433"/>
      <c r="E2589" s="1433"/>
      <c r="K2589" s="1433"/>
      <c r="L2589" s="1334"/>
    </row>
    <row r="2590" spans="1:12" ht="24" customHeight="1">
      <c r="A2590" s="1355"/>
      <c r="B2590" s="1355"/>
      <c r="C2590" s="1433"/>
      <c r="E2590" s="1433"/>
      <c r="K2590" s="1433"/>
      <c r="L2590" s="1334"/>
    </row>
    <row r="2591" spans="1:12" ht="24" customHeight="1">
      <c r="A2591" s="1355"/>
      <c r="B2591" s="1355"/>
      <c r="C2591" s="1433"/>
      <c r="E2591" s="1433"/>
      <c r="K2591" s="1433"/>
      <c r="L2591" s="1334"/>
    </row>
    <row r="2592" spans="1:12" ht="24" customHeight="1">
      <c r="A2592" s="1355"/>
      <c r="B2592" s="1355"/>
      <c r="C2592" s="1433"/>
      <c r="E2592" s="1433"/>
      <c r="K2592" s="1433"/>
      <c r="L2592" s="1334"/>
    </row>
    <row r="2593" spans="1:12" ht="24" customHeight="1">
      <c r="A2593" s="1355"/>
      <c r="B2593" s="1355"/>
      <c r="C2593" s="1433"/>
      <c r="E2593" s="1433"/>
      <c r="K2593" s="1433"/>
      <c r="L2593" s="1334"/>
    </row>
    <row r="2594" spans="1:12" ht="24" customHeight="1">
      <c r="A2594" s="1355"/>
      <c r="B2594" s="1355"/>
      <c r="C2594" s="1433"/>
      <c r="E2594" s="1433"/>
      <c r="K2594" s="1433"/>
      <c r="L2594" s="1334"/>
    </row>
    <row r="2595" spans="1:12" ht="24" customHeight="1">
      <c r="A2595" s="1355"/>
      <c r="B2595" s="1355"/>
      <c r="C2595" s="1433"/>
      <c r="E2595" s="1433"/>
      <c r="K2595" s="1433"/>
      <c r="L2595" s="1334"/>
    </row>
    <row r="2596" spans="1:12" ht="24" customHeight="1">
      <c r="A2596" s="1355"/>
      <c r="B2596" s="1355"/>
      <c r="C2596" s="1433"/>
      <c r="E2596" s="1433"/>
      <c r="K2596" s="1433"/>
      <c r="L2596" s="1334"/>
    </row>
    <row r="2597" spans="1:12" ht="24" customHeight="1">
      <c r="A2597" s="1355"/>
      <c r="B2597" s="1355"/>
      <c r="C2597" s="1433"/>
      <c r="E2597" s="1433"/>
      <c r="K2597" s="1433"/>
      <c r="L2597" s="1334"/>
    </row>
    <row r="2598" spans="1:12" ht="24" customHeight="1">
      <c r="A2598" s="1355"/>
      <c r="B2598" s="1355"/>
      <c r="C2598" s="1433"/>
      <c r="E2598" s="1433"/>
      <c r="K2598" s="1433"/>
      <c r="L2598" s="1334"/>
    </row>
    <row r="2599" spans="1:12" ht="24" customHeight="1">
      <c r="A2599" s="1355"/>
      <c r="B2599" s="1355"/>
      <c r="C2599" s="1433"/>
      <c r="E2599" s="1433"/>
      <c r="K2599" s="1433"/>
      <c r="L2599" s="1334"/>
    </row>
    <row r="2600" spans="1:12" ht="24" customHeight="1">
      <c r="A2600" s="1355"/>
      <c r="B2600" s="1355"/>
      <c r="C2600" s="1433"/>
      <c r="E2600" s="1433"/>
      <c r="K2600" s="1433"/>
      <c r="L2600" s="1334"/>
    </row>
    <row r="2601" spans="1:12" ht="24" customHeight="1">
      <c r="A2601" s="1355"/>
      <c r="B2601" s="1355"/>
      <c r="C2601" s="1433"/>
      <c r="E2601" s="1433"/>
      <c r="K2601" s="1433"/>
      <c r="L2601" s="1334"/>
    </row>
    <row r="2602" spans="1:12" ht="24" customHeight="1">
      <c r="A2602" s="1355"/>
      <c r="B2602" s="1355"/>
      <c r="C2602" s="1433"/>
      <c r="E2602" s="1433"/>
      <c r="K2602" s="1433"/>
      <c r="L2602" s="1334"/>
    </row>
    <row r="2603" spans="1:12" ht="24" customHeight="1">
      <c r="A2603" s="1355"/>
      <c r="B2603" s="1355"/>
      <c r="C2603" s="1433"/>
      <c r="E2603" s="1433"/>
      <c r="K2603" s="1433"/>
      <c r="L2603" s="1334"/>
    </row>
    <row r="2604" spans="1:12" ht="24" customHeight="1">
      <c r="A2604" s="1355"/>
      <c r="B2604" s="1355"/>
      <c r="C2604" s="1433"/>
      <c r="E2604" s="1433"/>
      <c r="K2604" s="1433"/>
      <c r="L2604" s="1334"/>
    </row>
    <row r="2605" spans="1:12" ht="24" customHeight="1">
      <c r="A2605" s="1355"/>
      <c r="B2605" s="1355"/>
      <c r="C2605" s="1433"/>
      <c r="E2605" s="1433"/>
      <c r="K2605" s="1433"/>
      <c r="L2605" s="1334"/>
    </row>
    <row r="2606" spans="1:12" ht="24" customHeight="1">
      <c r="A2606" s="1355"/>
      <c r="B2606" s="1355"/>
      <c r="C2606" s="1433"/>
      <c r="E2606" s="1433"/>
      <c r="K2606" s="1433"/>
      <c r="L2606" s="1334"/>
    </row>
    <row r="2607" spans="1:12" ht="24" customHeight="1">
      <c r="A2607" s="1355"/>
      <c r="B2607" s="1355"/>
      <c r="C2607" s="1433"/>
      <c r="E2607" s="1433"/>
      <c r="K2607" s="1433"/>
      <c r="L2607" s="1334"/>
    </row>
    <row r="2608" spans="1:12" ht="24" customHeight="1">
      <c r="A2608" s="1355"/>
      <c r="B2608" s="1355"/>
      <c r="C2608" s="1433"/>
      <c r="E2608" s="1433"/>
      <c r="K2608" s="1433"/>
      <c r="L2608" s="1334"/>
    </row>
    <row r="2609" spans="1:12" ht="24" customHeight="1">
      <c r="A2609" s="1355"/>
      <c r="B2609" s="1355"/>
      <c r="C2609" s="1433"/>
      <c r="E2609" s="1433"/>
      <c r="K2609" s="1433"/>
      <c r="L2609" s="1334"/>
    </row>
    <row r="2610" spans="1:12" ht="24" customHeight="1">
      <c r="A2610" s="1355"/>
      <c r="B2610" s="1355"/>
      <c r="C2610" s="1433"/>
      <c r="E2610" s="1433"/>
      <c r="K2610" s="1433"/>
      <c r="L2610" s="1334"/>
    </row>
    <row r="2611" spans="1:12" ht="24" customHeight="1">
      <c r="A2611" s="1355"/>
      <c r="B2611" s="1355"/>
      <c r="C2611" s="1433"/>
      <c r="E2611" s="1433"/>
      <c r="K2611" s="1433"/>
      <c r="L2611" s="1334"/>
    </row>
    <row r="2612" spans="1:12" ht="24" customHeight="1">
      <c r="A2612" s="1355"/>
      <c r="B2612" s="1355"/>
      <c r="C2612" s="1433"/>
      <c r="E2612" s="1433"/>
      <c r="K2612" s="1433"/>
      <c r="L2612" s="1334"/>
    </row>
    <row r="2613" spans="1:12" ht="24" customHeight="1">
      <c r="A2613" s="1355"/>
      <c r="B2613" s="1355"/>
      <c r="C2613" s="1433"/>
      <c r="E2613" s="1433"/>
      <c r="K2613" s="1433"/>
      <c r="L2613" s="1334"/>
    </row>
    <row r="2614" spans="1:12" ht="24" customHeight="1">
      <c r="A2614" s="1355"/>
      <c r="B2614" s="1355"/>
      <c r="C2614" s="1433"/>
      <c r="E2614" s="1433"/>
      <c r="K2614" s="1433"/>
      <c r="L2614" s="1334"/>
    </row>
    <row r="2615" spans="1:12" ht="24" customHeight="1">
      <c r="A2615" s="1355"/>
      <c r="B2615" s="1355"/>
      <c r="C2615" s="1433"/>
      <c r="E2615" s="1433"/>
      <c r="K2615" s="1433"/>
      <c r="L2615" s="1334"/>
    </row>
    <row r="2616" spans="1:12" ht="24" customHeight="1">
      <c r="A2616" s="1355"/>
      <c r="B2616" s="1355"/>
      <c r="C2616" s="1433"/>
      <c r="E2616" s="1433"/>
      <c r="K2616" s="1433"/>
      <c r="L2616" s="1334"/>
    </row>
    <row r="2617" spans="1:12" ht="24" customHeight="1">
      <c r="A2617" s="1355"/>
      <c r="B2617" s="1355"/>
      <c r="C2617" s="1433"/>
      <c r="E2617" s="1433"/>
      <c r="K2617" s="1433"/>
      <c r="L2617" s="1334"/>
    </row>
    <row r="2618" spans="1:12" ht="24" customHeight="1">
      <c r="A2618" s="1355"/>
      <c r="B2618" s="1355"/>
      <c r="C2618" s="1433"/>
      <c r="E2618" s="1433"/>
      <c r="K2618" s="1433"/>
      <c r="L2618" s="1334"/>
    </row>
    <row r="2619" spans="1:12" ht="24" customHeight="1">
      <c r="A2619" s="1355"/>
      <c r="B2619" s="1355"/>
      <c r="C2619" s="1433"/>
      <c r="E2619" s="1433"/>
      <c r="K2619" s="1433"/>
      <c r="L2619" s="1334"/>
    </row>
    <row r="2620" spans="1:12" ht="24" customHeight="1">
      <c r="A2620" s="1355"/>
      <c r="B2620" s="1355"/>
      <c r="C2620" s="1433"/>
      <c r="E2620" s="1433"/>
      <c r="K2620" s="1433"/>
      <c r="L2620" s="1334"/>
    </row>
    <row r="2621" spans="1:12" ht="24" customHeight="1">
      <c r="A2621" s="1355"/>
      <c r="B2621" s="1355"/>
      <c r="C2621" s="1433"/>
      <c r="E2621" s="1433"/>
      <c r="K2621" s="1433"/>
      <c r="L2621" s="1334"/>
    </row>
    <row r="2622" spans="1:12" ht="24" customHeight="1">
      <c r="A2622" s="1355"/>
      <c r="B2622" s="1355"/>
      <c r="C2622" s="1433"/>
      <c r="E2622" s="1433"/>
      <c r="K2622" s="1433"/>
      <c r="L2622" s="1334"/>
    </row>
    <row r="2623" spans="1:12" ht="24" customHeight="1">
      <c r="A2623" s="1355"/>
      <c r="B2623" s="1355"/>
      <c r="C2623" s="1433"/>
      <c r="E2623" s="1433"/>
      <c r="K2623" s="1433"/>
      <c r="L2623" s="1334"/>
    </row>
    <row r="2624" spans="1:12" ht="24" customHeight="1">
      <c r="A2624" s="1355"/>
      <c r="B2624" s="1355"/>
      <c r="C2624" s="1433"/>
      <c r="E2624" s="1433"/>
      <c r="K2624" s="1433"/>
      <c r="L2624" s="1334"/>
    </row>
    <row r="2625" spans="1:12" ht="24" customHeight="1">
      <c r="A2625" s="1355"/>
      <c r="B2625" s="1355"/>
      <c r="C2625" s="1433"/>
      <c r="E2625" s="1433"/>
      <c r="K2625" s="1433"/>
      <c r="L2625" s="1334"/>
    </row>
    <row r="2626" spans="1:12" ht="24" customHeight="1">
      <c r="A2626" s="1355"/>
      <c r="B2626" s="1355"/>
      <c r="C2626" s="1433"/>
      <c r="E2626" s="1433"/>
      <c r="K2626" s="1433"/>
      <c r="L2626" s="1334"/>
    </row>
    <row r="2627" spans="1:12" ht="24" customHeight="1">
      <c r="A2627" s="1355"/>
      <c r="B2627" s="1355"/>
      <c r="C2627" s="1433"/>
      <c r="E2627" s="1433"/>
      <c r="K2627" s="1433"/>
      <c r="L2627" s="1334"/>
    </row>
    <row r="2628" spans="1:12" ht="24" customHeight="1">
      <c r="A2628" s="1355"/>
      <c r="B2628" s="1355"/>
      <c r="C2628" s="1433"/>
      <c r="E2628" s="1433"/>
      <c r="K2628" s="1433"/>
      <c r="L2628" s="1334"/>
    </row>
    <row r="2629" spans="1:12" ht="24" customHeight="1">
      <c r="A2629" s="1355"/>
      <c r="B2629" s="1355"/>
      <c r="C2629" s="1433"/>
      <c r="E2629" s="1433"/>
      <c r="K2629" s="1433"/>
      <c r="L2629" s="1334"/>
    </row>
    <row r="2630" spans="1:12" ht="24" customHeight="1">
      <c r="A2630" s="1355"/>
      <c r="B2630" s="1355"/>
      <c r="C2630" s="1433"/>
      <c r="E2630" s="1433"/>
      <c r="K2630" s="1433"/>
      <c r="L2630" s="1334"/>
    </row>
    <row r="2631" spans="1:12" ht="24" customHeight="1">
      <c r="A2631" s="1355"/>
      <c r="B2631" s="1355"/>
      <c r="C2631" s="1433"/>
      <c r="E2631" s="1433"/>
      <c r="K2631" s="1433"/>
      <c r="L2631" s="1334"/>
    </row>
    <row r="2632" spans="1:12" ht="24" customHeight="1">
      <c r="A2632" s="1355"/>
      <c r="B2632" s="1355"/>
      <c r="C2632" s="1433"/>
      <c r="E2632" s="1433"/>
      <c r="K2632" s="1433"/>
      <c r="L2632" s="1334"/>
    </row>
    <row r="2633" spans="1:12" ht="24" customHeight="1">
      <c r="A2633" s="1355"/>
      <c r="B2633" s="1355"/>
      <c r="C2633" s="1433"/>
      <c r="E2633" s="1433"/>
      <c r="K2633" s="1433"/>
      <c r="L2633" s="1334"/>
    </row>
    <row r="2634" spans="1:12" ht="24" customHeight="1">
      <c r="A2634" s="1355"/>
      <c r="B2634" s="1355"/>
      <c r="C2634" s="1433"/>
      <c r="E2634" s="1433"/>
      <c r="K2634" s="1433"/>
      <c r="L2634" s="1334"/>
    </row>
    <row r="2635" spans="1:12" ht="24" customHeight="1">
      <c r="A2635" s="1355"/>
      <c r="B2635" s="1355"/>
      <c r="C2635" s="1433"/>
      <c r="E2635" s="1433"/>
      <c r="K2635" s="1433"/>
      <c r="L2635" s="1334"/>
    </row>
    <row r="2636" spans="1:12" ht="24" customHeight="1">
      <c r="A2636" s="1355"/>
      <c r="B2636" s="1355"/>
      <c r="C2636" s="1433"/>
      <c r="E2636" s="1433"/>
      <c r="K2636" s="1433"/>
      <c r="L2636" s="1334"/>
    </row>
    <row r="2637" spans="1:12" ht="24" customHeight="1">
      <c r="A2637" s="1355"/>
      <c r="B2637" s="1355"/>
      <c r="C2637" s="1433"/>
      <c r="E2637" s="1433"/>
      <c r="K2637" s="1433"/>
      <c r="L2637" s="1334"/>
    </row>
    <row r="2638" spans="1:12" ht="24" customHeight="1">
      <c r="A2638" s="1355"/>
      <c r="B2638" s="1355"/>
      <c r="C2638" s="1433"/>
      <c r="E2638" s="1433"/>
      <c r="K2638" s="1433"/>
      <c r="L2638" s="1334"/>
    </row>
    <row r="2639" spans="1:12" ht="24" customHeight="1">
      <c r="A2639" s="1355"/>
      <c r="B2639" s="1355"/>
      <c r="C2639" s="1433"/>
      <c r="E2639" s="1433"/>
      <c r="K2639" s="1433"/>
      <c r="L2639" s="1334"/>
    </row>
    <row r="2640" spans="1:12" ht="24" customHeight="1">
      <c r="A2640" s="1355"/>
      <c r="B2640" s="1355"/>
      <c r="C2640" s="1433"/>
      <c r="E2640" s="1433"/>
      <c r="K2640" s="1433"/>
      <c r="L2640" s="1334"/>
    </row>
    <row r="2641" spans="1:12" ht="24" customHeight="1">
      <c r="A2641" s="1355"/>
      <c r="B2641" s="1355"/>
      <c r="C2641" s="1433"/>
      <c r="E2641" s="1433"/>
      <c r="K2641" s="1433"/>
      <c r="L2641" s="1334"/>
    </row>
    <row r="2642" spans="1:12" ht="24" customHeight="1">
      <c r="A2642" s="1355"/>
      <c r="B2642" s="1355"/>
      <c r="C2642" s="1433"/>
      <c r="E2642" s="1433"/>
      <c r="K2642" s="1433"/>
      <c r="L2642" s="1334"/>
    </row>
    <row r="2643" spans="1:12" ht="24" customHeight="1">
      <c r="A2643" s="1355"/>
      <c r="B2643" s="1355"/>
      <c r="C2643" s="1433"/>
      <c r="E2643" s="1433"/>
      <c r="K2643" s="1433"/>
      <c r="L2643" s="1334"/>
    </row>
    <row r="2644" spans="1:12" ht="24" customHeight="1">
      <c r="A2644" s="1355"/>
      <c r="B2644" s="1355"/>
      <c r="C2644" s="1433"/>
      <c r="E2644" s="1433"/>
      <c r="K2644" s="1433"/>
      <c r="L2644" s="1334"/>
    </row>
    <row r="2645" spans="1:12" ht="24" customHeight="1">
      <c r="A2645" s="1355"/>
      <c r="B2645" s="1355"/>
      <c r="C2645" s="1433"/>
      <c r="E2645" s="1433"/>
      <c r="K2645" s="1433"/>
      <c r="L2645" s="1334"/>
    </row>
    <row r="2646" spans="1:12" ht="24" customHeight="1">
      <c r="A2646" s="1355"/>
      <c r="B2646" s="1355"/>
      <c r="C2646" s="1433"/>
      <c r="E2646" s="1433"/>
      <c r="K2646" s="1433"/>
      <c r="L2646" s="1334"/>
    </row>
    <row r="2647" spans="1:12" ht="24" customHeight="1">
      <c r="A2647" s="1355"/>
      <c r="B2647" s="1355"/>
      <c r="C2647" s="1433"/>
      <c r="E2647" s="1433"/>
      <c r="K2647" s="1433"/>
      <c r="L2647" s="1334"/>
    </row>
    <row r="2648" spans="1:12" ht="24" customHeight="1">
      <c r="A2648" s="1355"/>
      <c r="B2648" s="1355"/>
      <c r="C2648" s="1433"/>
      <c r="E2648" s="1433"/>
      <c r="K2648" s="1433"/>
      <c r="L2648" s="1334"/>
    </row>
    <row r="2649" spans="1:12" ht="24" customHeight="1">
      <c r="A2649" s="1355"/>
      <c r="B2649" s="1355"/>
      <c r="C2649" s="1433"/>
      <c r="E2649" s="1433"/>
      <c r="K2649" s="1433"/>
      <c r="L2649" s="1334"/>
    </row>
    <row r="2650" spans="1:12" ht="24" customHeight="1">
      <c r="A2650" s="1355"/>
      <c r="B2650" s="1355"/>
      <c r="C2650" s="1433"/>
      <c r="E2650" s="1433"/>
      <c r="K2650" s="1433"/>
      <c r="L2650" s="1334"/>
    </row>
    <row r="2651" spans="1:12" ht="24" customHeight="1">
      <c r="A2651" s="1355"/>
      <c r="B2651" s="1355"/>
      <c r="C2651" s="1433"/>
      <c r="E2651" s="1433"/>
      <c r="K2651" s="1433"/>
      <c r="L2651" s="1334"/>
    </row>
    <row r="2652" spans="1:12" ht="24" customHeight="1">
      <c r="A2652" s="1355"/>
      <c r="B2652" s="1355"/>
      <c r="C2652" s="1433"/>
      <c r="E2652" s="1433"/>
      <c r="K2652" s="1433"/>
      <c r="L2652" s="1334"/>
    </row>
    <row r="2653" spans="1:12" ht="24" customHeight="1">
      <c r="A2653" s="1355"/>
      <c r="B2653" s="1355"/>
      <c r="C2653" s="1433"/>
      <c r="E2653" s="1433"/>
      <c r="K2653" s="1433"/>
      <c r="L2653" s="1334"/>
    </row>
    <row r="2654" spans="1:12" ht="24" customHeight="1">
      <c r="A2654" s="1355"/>
      <c r="B2654" s="1355"/>
      <c r="C2654" s="1433"/>
      <c r="E2654" s="1433"/>
      <c r="K2654" s="1433"/>
      <c r="L2654" s="1334"/>
    </row>
    <row r="2655" spans="1:12" ht="24" customHeight="1">
      <c r="A2655" s="1355"/>
      <c r="B2655" s="1355"/>
      <c r="C2655" s="1433"/>
      <c r="E2655" s="1433"/>
      <c r="K2655" s="1433"/>
      <c r="L2655" s="1334"/>
    </row>
    <row r="2656" spans="1:12" ht="24" customHeight="1">
      <c r="A2656" s="1355"/>
      <c r="B2656" s="1355"/>
      <c r="C2656" s="1433"/>
      <c r="E2656" s="1433"/>
      <c r="K2656" s="1433"/>
      <c r="L2656" s="1334"/>
    </row>
    <row r="2657" spans="1:12" ht="24" customHeight="1">
      <c r="A2657" s="1355"/>
      <c r="B2657" s="1355"/>
      <c r="C2657" s="1433"/>
      <c r="E2657" s="1433"/>
      <c r="K2657" s="1433"/>
      <c r="L2657" s="1334"/>
    </row>
    <row r="2658" spans="1:12" ht="24" customHeight="1">
      <c r="A2658" s="1355"/>
      <c r="B2658" s="1355"/>
      <c r="C2658" s="1433"/>
      <c r="E2658" s="1433"/>
      <c r="K2658" s="1433"/>
      <c r="L2658" s="1334"/>
    </row>
    <row r="2659" spans="1:12" ht="24" customHeight="1">
      <c r="A2659" s="1355"/>
      <c r="B2659" s="1355"/>
      <c r="C2659" s="1433"/>
      <c r="E2659" s="1433"/>
      <c r="K2659" s="1433"/>
      <c r="L2659" s="1334"/>
    </row>
    <row r="2660" spans="1:12" ht="24" customHeight="1">
      <c r="A2660" s="1355"/>
      <c r="B2660" s="1355"/>
      <c r="C2660" s="1433"/>
      <c r="E2660" s="1433"/>
      <c r="K2660" s="1433"/>
      <c r="L2660" s="1334"/>
    </row>
    <row r="2661" spans="1:12" ht="24" customHeight="1">
      <c r="A2661" s="1355"/>
      <c r="B2661" s="1355"/>
      <c r="C2661" s="1433"/>
      <c r="E2661" s="1433"/>
      <c r="K2661" s="1433"/>
      <c r="L2661" s="1334"/>
    </row>
    <row r="2662" spans="1:12" ht="24" customHeight="1">
      <c r="A2662" s="1355"/>
      <c r="B2662" s="1355"/>
      <c r="C2662" s="1433"/>
      <c r="E2662" s="1433"/>
      <c r="K2662" s="1433"/>
      <c r="L2662" s="1334"/>
    </row>
    <row r="2663" spans="1:12" ht="24" customHeight="1">
      <c r="A2663" s="1355"/>
      <c r="B2663" s="1355"/>
      <c r="C2663" s="1433"/>
      <c r="E2663" s="1433"/>
      <c r="K2663" s="1433"/>
      <c r="L2663" s="1334"/>
    </row>
    <row r="2664" spans="1:12" ht="24" customHeight="1">
      <c r="A2664" s="1355"/>
      <c r="B2664" s="1355"/>
      <c r="C2664" s="1433"/>
      <c r="E2664" s="1433"/>
      <c r="K2664" s="1433"/>
      <c r="L2664" s="1334"/>
    </row>
    <row r="2665" spans="1:12" ht="24" customHeight="1">
      <c r="A2665" s="1355"/>
      <c r="B2665" s="1355"/>
      <c r="C2665" s="1433"/>
      <c r="E2665" s="1433"/>
      <c r="K2665" s="1433"/>
      <c r="L2665" s="1334"/>
    </row>
    <row r="2666" spans="1:12" ht="24" customHeight="1">
      <c r="A2666" s="1355"/>
      <c r="B2666" s="1355"/>
      <c r="C2666" s="1433"/>
      <c r="E2666" s="1433"/>
      <c r="K2666" s="1433"/>
      <c r="L2666" s="1334"/>
    </row>
    <row r="2667" spans="1:12" ht="24" customHeight="1">
      <c r="A2667" s="1355"/>
      <c r="B2667" s="1355"/>
      <c r="C2667" s="1433"/>
      <c r="E2667" s="1433"/>
      <c r="K2667" s="1433"/>
      <c r="L2667" s="1334"/>
    </row>
    <row r="2668" spans="1:12" ht="24" customHeight="1">
      <c r="A2668" s="1355"/>
      <c r="B2668" s="1355"/>
      <c r="C2668" s="1433"/>
      <c r="E2668" s="1433"/>
      <c r="K2668" s="1433"/>
      <c r="L2668" s="1334"/>
    </row>
    <row r="2669" spans="1:12" ht="24" customHeight="1">
      <c r="A2669" s="1355"/>
      <c r="B2669" s="1355"/>
      <c r="C2669" s="1433"/>
      <c r="E2669" s="1433"/>
      <c r="K2669" s="1433"/>
      <c r="L2669" s="1334"/>
    </row>
    <row r="2670" spans="1:12" ht="24" customHeight="1">
      <c r="A2670" s="1355"/>
      <c r="B2670" s="1355"/>
      <c r="C2670" s="1433"/>
      <c r="E2670" s="1433"/>
      <c r="K2670" s="1433"/>
      <c r="L2670" s="1334"/>
    </row>
    <row r="2671" spans="1:12" ht="24" customHeight="1">
      <c r="A2671" s="1355"/>
      <c r="B2671" s="1355"/>
      <c r="C2671" s="1433"/>
      <c r="E2671" s="1433"/>
      <c r="K2671" s="1433"/>
      <c r="L2671" s="1334"/>
    </row>
    <row r="2672" spans="1:12" ht="24" customHeight="1">
      <c r="A2672" s="1355"/>
      <c r="B2672" s="1355"/>
      <c r="C2672" s="1433"/>
      <c r="E2672" s="1433"/>
      <c r="K2672" s="1433"/>
      <c r="L2672" s="1334"/>
    </row>
    <row r="2673" spans="1:12" ht="24" customHeight="1">
      <c r="A2673" s="1355"/>
      <c r="B2673" s="1355"/>
      <c r="C2673" s="1433"/>
      <c r="E2673" s="1433"/>
      <c r="K2673" s="1433"/>
      <c r="L2673" s="1334"/>
    </row>
    <row r="2674" spans="1:12" ht="24" customHeight="1">
      <c r="A2674" s="1355"/>
      <c r="B2674" s="1355"/>
      <c r="C2674" s="1433"/>
      <c r="E2674" s="1433"/>
      <c r="K2674" s="1433"/>
      <c r="L2674" s="1334"/>
    </row>
    <row r="2675" spans="1:12" ht="24" customHeight="1">
      <c r="A2675" s="1355"/>
      <c r="B2675" s="1355"/>
      <c r="C2675" s="1433"/>
      <c r="E2675" s="1433"/>
      <c r="K2675" s="1433"/>
      <c r="L2675" s="1334"/>
    </row>
    <row r="2676" spans="1:12" ht="24" customHeight="1">
      <c r="A2676" s="1355"/>
      <c r="B2676" s="1355"/>
      <c r="C2676" s="1433"/>
      <c r="E2676" s="1433"/>
      <c r="K2676" s="1433"/>
      <c r="L2676" s="1334"/>
    </row>
    <row r="2677" spans="1:12" ht="24" customHeight="1">
      <c r="A2677" s="1355"/>
      <c r="B2677" s="1355"/>
      <c r="C2677" s="1433"/>
      <c r="E2677" s="1433"/>
      <c r="K2677" s="1433"/>
      <c r="L2677" s="1334"/>
    </row>
    <row r="2678" spans="1:12" ht="24" customHeight="1">
      <c r="A2678" s="1355"/>
      <c r="B2678" s="1355"/>
      <c r="C2678" s="1433"/>
      <c r="E2678" s="1433"/>
      <c r="K2678" s="1433"/>
      <c r="L2678" s="1334"/>
    </row>
    <row r="2679" spans="1:12" ht="24" customHeight="1">
      <c r="A2679" s="1355"/>
      <c r="B2679" s="1355"/>
      <c r="C2679" s="1433"/>
      <c r="E2679" s="1433"/>
      <c r="K2679" s="1433"/>
      <c r="L2679" s="1334"/>
    </row>
    <row r="2680" spans="1:12" ht="24" customHeight="1">
      <c r="A2680" s="1355"/>
      <c r="B2680" s="1355"/>
      <c r="C2680" s="1433"/>
      <c r="E2680" s="1433"/>
      <c r="K2680" s="1433"/>
      <c r="L2680" s="1334"/>
    </row>
    <row r="2681" spans="1:12" ht="24" customHeight="1">
      <c r="A2681" s="1355"/>
      <c r="B2681" s="1355"/>
      <c r="C2681" s="1433"/>
      <c r="E2681" s="1433"/>
      <c r="K2681" s="1433"/>
      <c r="L2681" s="1334"/>
    </row>
    <row r="2682" spans="1:12" ht="24" customHeight="1">
      <c r="A2682" s="1355"/>
      <c r="B2682" s="1355"/>
      <c r="C2682" s="1433"/>
      <c r="E2682" s="1433"/>
      <c r="K2682" s="1433"/>
      <c r="L2682" s="1334"/>
    </row>
    <row r="2683" spans="1:12" ht="24" customHeight="1">
      <c r="A2683" s="1355"/>
      <c r="B2683" s="1355"/>
      <c r="C2683" s="1433"/>
      <c r="E2683" s="1433"/>
      <c r="K2683" s="1433"/>
      <c r="L2683" s="1334"/>
    </row>
    <row r="2684" spans="1:12" ht="24" customHeight="1">
      <c r="A2684" s="1355"/>
      <c r="B2684" s="1355"/>
      <c r="C2684" s="1433"/>
      <c r="E2684" s="1433"/>
      <c r="K2684" s="1433"/>
      <c r="L2684" s="1334"/>
    </row>
    <row r="2685" spans="1:12" ht="24" customHeight="1">
      <c r="A2685" s="1355"/>
      <c r="B2685" s="1355"/>
      <c r="C2685" s="1433"/>
      <c r="E2685" s="1433"/>
      <c r="K2685" s="1433"/>
      <c r="L2685" s="1334"/>
    </row>
    <row r="2686" spans="1:12" ht="24" customHeight="1">
      <c r="A2686" s="1355"/>
      <c r="B2686" s="1355"/>
      <c r="C2686" s="1433"/>
      <c r="E2686" s="1433"/>
      <c r="K2686" s="1433"/>
      <c r="L2686" s="1334"/>
    </row>
    <row r="2687" spans="1:12" ht="24" customHeight="1">
      <c r="A2687" s="1355"/>
      <c r="B2687" s="1355"/>
      <c r="C2687" s="1433"/>
      <c r="E2687" s="1433"/>
      <c r="K2687" s="1433"/>
      <c r="L2687" s="1334"/>
    </row>
    <row r="2688" spans="1:12" ht="24" customHeight="1">
      <c r="A2688" s="1355"/>
      <c r="B2688" s="1355"/>
      <c r="C2688" s="1433"/>
      <c r="E2688" s="1433"/>
      <c r="K2688" s="1433"/>
      <c r="L2688" s="1334"/>
    </row>
    <row r="2689" spans="1:12" ht="24" customHeight="1">
      <c r="A2689" s="1355"/>
      <c r="B2689" s="1355"/>
      <c r="C2689" s="1433"/>
      <c r="E2689" s="1433"/>
      <c r="K2689" s="1433"/>
      <c r="L2689" s="1334"/>
    </row>
    <row r="2690" spans="1:12" ht="24" customHeight="1">
      <c r="A2690" s="1355"/>
      <c r="B2690" s="1355"/>
      <c r="C2690" s="1433"/>
      <c r="E2690" s="1433"/>
      <c r="K2690" s="1433"/>
      <c r="L2690" s="1334"/>
    </row>
    <row r="2691" spans="1:12" ht="24" customHeight="1">
      <c r="A2691" s="1355"/>
      <c r="B2691" s="1355"/>
      <c r="C2691" s="1433"/>
      <c r="E2691" s="1433"/>
      <c r="K2691" s="1433"/>
      <c r="L2691" s="1334"/>
    </row>
    <row r="2692" spans="1:12" ht="24" customHeight="1">
      <c r="A2692" s="1355"/>
      <c r="B2692" s="1355"/>
      <c r="C2692" s="1433"/>
      <c r="E2692" s="1433"/>
      <c r="K2692" s="1433"/>
      <c r="L2692" s="1334"/>
    </row>
    <row r="2693" spans="1:12" ht="24" customHeight="1">
      <c r="A2693" s="1355"/>
      <c r="B2693" s="1355"/>
      <c r="C2693" s="1433"/>
      <c r="E2693" s="1433"/>
      <c r="K2693" s="1433"/>
      <c r="L2693" s="1334"/>
    </row>
    <row r="2694" spans="1:12" ht="24" customHeight="1">
      <c r="A2694" s="1355"/>
      <c r="B2694" s="1355"/>
      <c r="C2694" s="1433"/>
      <c r="E2694" s="1433"/>
      <c r="K2694" s="1433"/>
      <c r="L2694" s="1334"/>
    </row>
    <row r="2695" spans="1:12" ht="24" customHeight="1">
      <c r="A2695" s="1355"/>
      <c r="B2695" s="1355"/>
      <c r="C2695" s="1433"/>
      <c r="E2695" s="1433"/>
      <c r="K2695" s="1433"/>
      <c r="L2695" s="1334"/>
    </row>
    <row r="2696" spans="1:12" ht="24" customHeight="1">
      <c r="A2696" s="1355"/>
      <c r="B2696" s="1355"/>
      <c r="C2696" s="1433"/>
      <c r="E2696" s="1433"/>
      <c r="K2696" s="1433"/>
      <c r="L2696" s="1334"/>
    </row>
    <row r="2697" spans="1:12" ht="24" customHeight="1">
      <c r="A2697" s="1355"/>
      <c r="B2697" s="1355"/>
      <c r="C2697" s="1433"/>
      <c r="E2697" s="1433"/>
      <c r="K2697" s="1433"/>
      <c r="L2697" s="1334"/>
    </row>
    <row r="2698" spans="1:12" ht="24" customHeight="1">
      <c r="A2698" s="1355"/>
      <c r="B2698" s="1355"/>
      <c r="C2698" s="1433"/>
      <c r="E2698" s="1433"/>
      <c r="K2698" s="1433"/>
      <c r="L2698" s="1334"/>
    </row>
    <row r="2699" spans="1:12" ht="24" customHeight="1">
      <c r="A2699" s="1355"/>
      <c r="B2699" s="1355"/>
      <c r="C2699" s="1433"/>
      <c r="E2699" s="1433"/>
      <c r="K2699" s="1433"/>
      <c r="L2699" s="1334"/>
    </row>
    <row r="2700" spans="1:12" ht="24" customHeight="1">
      <c r="A2700" s="1355"/>
      <c r="B2700" s="1355"/>
      <c r="C2700" s="1433"/>
      <c r="E2700" s="1433"/>
      <c r="K2700" s="1433"/>
      <c r="L2700" s="1334"/>
    </row>
    <row r="2701" spans="1:12" ht="24" customHeight="1">
      <c r="A2701" s="1355"/>
      <c r="B2701" s="1355"/>
      <c r="C2701" s="1433"/>
      <c r="E2701" s="1433"/>
      <c r="K2701" s="1433"/>
      <c r="L2701" s="1334"/>
    </row>
    <row r="2702" spans="1:12" ht="24" customHeight="1">
      <c r="A2702" s="1355"/>
      <c r="B2702" s="1355"/>
      <c r="C2702" s="1433"/>
      <c r="E2702" s="1433"/>
      <c r="K2702" s="1433"/>
      <c r="L2702" s="1334"/>
    </row>
    <row r="2703" spans="1:12" ht="24" customHeight="1">
      <c r="A2703" s="1355"/>
      <c r="B2703" s="1355"/>
      <c r="C2703" s="1433"/>
      <c r="E2703" s="1433"/>
      <c r="K2703" s="1433"/>
      <c r="L2703" s="1334"/>
    </row>
    <row r="2704" spans="1:12" ht="24" customHeight="1">
      <c r="A2704" s="1355"/>
      <c r="B2704" s="1355"/>
      <c r="C2704" s="1433"/>
      <c r="E2704" s="1433"/>
      <c r="K2704" s="1433"/>
      <c r="L2704" s="1334"/>
    </row>
    <row r="2705" spans="1:12" ht="24" customHeight="1">
      <c r="A2705" s="1355"/>
      <c r="B2705" s="1355"/>
      <c r="C2705" s="1433"/>
      <c r="E2705" s="1433"/>
      <c r="K2705" s="1433"/>
      <c r="L2705" s="1334"/>
    </row>
    <row r="2706" spans="1:12" ht="24" customHeight="1">
      <c r="A2706" s="1355"/>
      <c r="B2706" s="1355"/>
      <c r="C2706" s="1433"/>
      <c r="E2706" s="1433"/>
      <c r="K2706" s="1433"/>
      <c r="L2706" s="1334"/>
    </row>
    <row r="2707" spans="1:12" ht="24" customHeight="1">
      <c r="A2707" s="1355"/>
      <c r="B2707" s="1355"/>
      <c r="C2707" s="1433"/>
      <c r="E2707" s="1433"/>
      <c r="K2707" s="1433"/>
      <c r="L2707" s="1334"/>
    </row>
    <row r="2708" spans="1:12" ht="24" customHeight="1">
      <c r="A2708" s="1355"/>
      <c r="B2708" s="1355"/>
      <c r="C2708" s="1433"/>
      <c r="E2708" s="1433"/>
      <c r="K2708" s="1433"/>
      <c r="L2708" s="1334"/>
    </row>
    <row r="2709" spans="1:12" ht="24" customHeight="1">
      <c r="A2709" s="1355"/>
      <c r="B2709" s="1355"/>
      <c r="C2709" s="1433"/>
      <c r="E2709" s="1433"/>
      <c r="K2709" s="1433"/>
      <c r="L2709" s="1334"/>
    </row>
    <row r="2710" spans="1:12" ht="24" customHeight="1">
      <c r="A2710" s="1355"/>
      <c r="B2710" s="1355"/>
      <c r="C2710" s="1433"/>
      <c r="E2710" s="1433"/>
      <c r="K2710" s="1433"/>
      <c r="L2710" s="1334"/>
    </row>
    <row r="2711" spans="1:12" ht="24" customHeight="1">
      <c r="A2711" s="1355"/>
      <c r="B2711" s="1355"/>
      <c r="C2711" s="1433"/>
      <c r="E2711" s="1433"/>
      <c r="K2711" s="1433"/>
      <c r="L2711" s="1334"/>
    </row>
    <row r="2712" spans="1:12" ht="24" customHeight="1">
      <c r="A2712" s="1355"/>
      <c r="B2712" s="1355"/>
      <c r="C2712" s="1433"/>
      <c r="E2712" s="1433"/>
      <c r="K2712" s="1433"/>
      <c r="L2712" s="1334"/>
    </row>
    <row r="2713" spans="1:12" ht="24" customHeight="1">
      <c r="A2713" s="1355"/>
      <c r="B2713" s="1355"/>
      <c r="C2713" s="1433"/>
      <c r="E2713" s="1433"/>
      <c r="K2713" s="1433"/>
      <c r="L2713" s="1334"/>
    </row>
    <row r="2714" spans="1:12" ht="24" customHeight="1">
      <c r="A2714" s="1355"/>
      <c r="B2714" s="1355"/>
      <c r="C2714" s="1433"/>
      <c r="E2714" s="1433"/>
      <c r="K2714" s="1433"/>
      <c r="L2714" s="1334"/>
    </row>
    <row r="2715" spans="1:12" ht="24" customHeight="1">
      <c r="A2715" s="1355"/>
      <c r="B2715" s="1355"/>
      <c r="C2715" s="1433"/>
      <c r="E2715" s="1433"/>
      <c r="K2715" s="1433"/>
      <c r="L2715" s="1334"/>
    </row>
    <row r="2716" spans="1:12" ht="24" customHeight="1">
      <c r="A2716" s="1355"/>
      <c r="B2716" s="1355"/>
      <c r="C2716" s="1433"/>
      <c r="E2716" s="1433"/>
      <c r="K2716" s="1433"/>
      <c r="L2716" s="1334"/>
    </row>
    <row r="2717" spans="1:12" ht="24" customHeight="1">
      <c r="A2717" s="1355"/>
      <c r="B2717" s="1355"/>
      <c r="C2717" s="1433"/>
      <c r="E2717" s="1433"/>
      <c r="K2717" s="1433"/>
      <c r="L2717" s="1334"/>
    </row>
    <row r="2718" spans="1:12" ht="24" customHeight="1">
      <c r="A2718" s="1355"/>
      <c r="B2718" s="1355"/>
      <c r="C2718" s="1433"/>
      <c r="E2718" s="1433"/>
      <c r="K2718" s="1433"/>
      <c r="L2718" s="1334"/>
    </row>
    <row r="2719" spans="1:12" ht="24" customHeight="1">
      <c r="A2719" s="1355"/>
      <c r="B2719" s="1355"/>
      <c r="C2719" s="1433"/>
      <c r="E2719" s="1433"/>
      <c r="K2719" s="1433"/>
      <c r="L2719" s="1334"/>
    </row>
    <row r="2720" spans="1:12" ht="24" customHeight="1">
      <c r="A2720" s="1355"/>
      <c r="B2720" s="1355"/>
      <c r="C2720" s="1433"/>
      <c r="E2720" s="1433"/>
      <c r="K2720" s="1433"/>
      <c r="L2720" s="1334"/>
    </row>
    <row r="2721" spans="1:12" ht="24" customHeight="1">
      <c r="A2721" s="1355"/>
      <c r="B2721" s="1355"/>
      <c r="C2721" s="1433"/>
      <c r="E2721" s="1433"/>
      <c r="K2721" s="1433"/>
      <c r="L2721" s="1334"/>
    </row>
    <row r="2722" spans="1:12" ht="24" customHeight="1">
      <c r="A2722" s="1355"/>
      <c r="B2722" s="1355"/>
      <c r="C2722" s="1433"/>
      <c r="E2722" s="1433"/>
      <c r="K2722" s="1433"/>
      <c r="L2722" s="1334"/>
    </row>
    <row r="2723" spans="1:12" ht="24" customHeight="1">
      <c r="A2723" s="1355"/>
      <c r="B2723" s="1355"/>
      <c r="C2723" s="1433"/>
      <c r="E2723" s="1433"/>
      <c r="K2723" s="1433"/>
      <c r="L2723" s="1334"/>
    </row>
    <row r="2724" spans="1:12" ht="24" customHeight="1">
      <c r="A2724" s="1355"/>
      <c r="B2724" s="1355"/>
      <c r="C2724" s="1433"/>
      <c r="E2724" s="1433"/>
      <c r="K2724" s="1433"/>
      <c r="L2724" s="1334"/>
    </row>
    <row r="2725" spans="1:12" ht="24" customHeight="1">
      <c r="A2725" s="1355"/>
      <c r="B2725" s="1355"/>
      <c r="C2725" s="1433"/>
      <c r="E2725" s="1433"/>
      <c r="K2725" s="1433"/>
      <c r="L2725" s="1334"/>
    </row>
    <row r="2726" spans="1:12" ht="24" customHeight="1">
      <c r="A2726" s="1355"/>
      <c r="B2726" s="1355"/>
      <c r="C2726" s="1433"/>
      <c r="E2726" s="1433"/>
      <c r="K2726" s="1433"/>
      <c r="L2726" s="1334"/>
    </row>
    <row r="2727" spans="1:12" ht="24" customHeight="1">
      <c r="A2727" s="1355"/>
      <c r="B2727" s="1355"/>
      <c r="C2727" s="1433"/>
      <c r="E2727" s="1433"/>
      <c r="K2727" s="1433"/>
      <c r="L2727" s="1334"/>
    </row>
    <row r="2728" spans="1:12" ht="24" customHeight="1">
      <c r="A2728" s="1355"/>
      <c r="B2728" s="1355"/>
      <c r="C2728" s="1433"/>
      <c r="E2728" s="1433"/>
      <c r="K2728" s="1433"/>
      <c r="L2728" s="1334"/>
    </row>
    <row r="2729" spans="1:12" ht="24" customHeight="1">
      <c r="A2729" s="1355"/>
      <c r="B2729" s="1355"/>
      <c r="C2729" s="1433"/>
      <c r="E2729" s="1433"/>
      <c r="K2729" s="1433"/>
      <c r="L2729" s="1334"/>
    </row>
    <row r="2730" spans="1:12" ht="24" customHeight="1">
      <c r="A2730" s="1355"/>
      <c r="B2730" s="1355"/>
      <c r="C2730" s="1433"/>
      <c r="E2730" s="1433"/>
      <c r="K2730" s="1433"/>
      <c r="L2730" s="1334"/>
    </row>
    <row r="2731" spans="1:12" ht="24" customHeight="1">
      <c r="A2731" s="1355"/>
      <c r="B2731" s="1355"/>
      <c r="C2731" s="1433"/>
      <c r="E2731" s="1433"/>
      <c r="K2731" s="1433"/>
      <c r="L2731" s="1334"/>
    </row>
    <row r="2732" spans="1:12" ht="24" customHeight="1">
      <c r="A2732" s="1355"/>
      <c r="B2732" s="1355"/>
      <c r="C2732" s="1433"/>
      <c r="E2732" s="1433"/>
      <c r="K2732" s="1433"/>
      <c r="L2732" s="1334"/>
    </row>
    <row r="2733" spans="1:12" ht="24" customHeight="1">
      <c r="A2733" s="1355"/>
      <c r="B2733" s="1355"/>
      <c r="C2733" s="1433"/>
      <c r="E2733" s="1433"/>
      <c r="K2733" s="1433"/>
      <c r="L2733" s="1334"/>
    </row>
    <row r="2734" spans="1:12" ht="24" customHeight="1">
      <c r="A2734" s="1355"/>
      <c r="B2734" s="1355"/>
      <c r="C2734" s="1433"/>
      <c r="E2734" s="1433"/>
      <c r="K2734" s="1433"/>
      <c r="L2734" s="1334"/>
    </row>
    <row r="2735" spans="1:12" ht="24" customHeight="1">
      <c r="A2735" s="1355"/>
      <c r="B2735" s="1355"/>
      <c r="C2735" s="1433"/>
      <c r="E2735" s="1433"/>
      <c r="K2735" s="1433"/>
      <c r="L2735" s="1334"/>
    </row>
    <row r="2736" spans="1:12" ht="24" customHeight="1">
      <c r="A2736" s="1355"/>
      <c r="B2736" s="1355"/>
      <c r="C2736" s="1433"/>
      <c r="E2736" s="1433"/>
      <c r="K2736" s="1433"/>
      <c r="L2736" s="1334"/>
    </row>
    <row r="2737" spans="1:12" ht="24" customHeight="1">
      <c r="A2737" s="1355"/>
      <c r="B2737" s="1355"/>
      <c r="C2737" s="1433"/>
      <c r="E2737" s="1433"/>
      <c r="K2737" s="1433"/>
      <c r="L2737" s="1334"/>
    </row>
    <row r="2738" spans="1:12" ht="24" customHeight="1">
      <c r="A2738" s="1355"/>
      <c r="B2738" s="1355"/>
      <c r="C2738" s="1433"/>
      <c r="E2738" s="1433"/>
      <c r="K2738" s="1433"/>
      <c r="L2738" s="1334"/>
    </row>
    <row r="2739" spans="1:12" ht="24" customHeight="1">
      <c r="A2739" s="1355"/>
      <c r="B2739" s="1355"/>
      <c r="C2739" s="1433"/>
      <c r="E2739" s="1433"/>
      <c r="K2739" s="1433"/>
      <c r="L2739" s="1334"/>
    </row>
    <row r="2740" spans="1:12" ht="24" customHeight="1">
      <c r="A2740" s="1355"/>
      <c r="B2740" s="1355"/>
      <c r="C2740" s="1433"/>
      <c r="E2740" s="1433"/>
      <c r="K2740" s="1433"/>
      <c r="L2740" s="1334"/>
    </row>
    <row r="2741" spans="1:12" ht="24" customHeight="1">
      <c r="A2741" s="1355"/>
      <c r="B2741" s="1355"/>
      <c r="C2741" s="1433"/>
      <c r="E2741" s="1433"/>
      <c r="K2741" s="1433"/>
      <c r="L2741" s="1334"/>
    </row>
    <row r="2742" spans="1:12" ht="24" customHeight="1">
      <c r="A2742" s="1355"/>
      <c r="B2742" s="1355"/>
      <c r="C2742" s="1433"/>
      <c r="E2742" s="1433"/>
      <c r="K2742" s="1433"/>
      <c r="L2742" s="1334"/>
    </row>
    <row r="2743" spans="1:12" ht="24" customHeight="1">
      <c r="A2743" s="1355"/>
      <c r="B2743" s="1355"/>
      <c r="C2743" s="1433"/>
      <c r="E2743" s="1433"/>
      <c r="K2743" s="1433"/>
      <c r="L2743" s="1334"/>
    </row>
    <row r="2744" spans="1:12" ht="24" customHeight="1">
      <c r="A2744" s="1355"/>
      <c r="B2744" s="1355"/>
      <c r="C2744" s="1433"/>
      <c r="E2744" s="1433"/>
      <c r="K2744" s="1433"/>
      <c r="L2744" s="1334"/>
    </row>
    <row r="2745" spans="1:12" ht="24" customHeight="1">
      <c r="A2745" s="1355"/>
      <c r="B2745" s="1355"/>
      <c r="C2745" s="1433"/>
      <c r="E2745" s="1433"/>
      <c r="K2745" s="1433"/>
      <c r="L2745" s="1334"/>
    </row>
    <row r="2746" spans="1:12" ht="24" customHeight="1">
      <c r="A2746" s="1355"/>
      <c r="B2746" s="1355"/>
      <c r="C2746" s="1433"/>
      <c r="E2746" s="1433"/>
      <c r="K2746" s="1433"/>
      <c r="L2746" s="1334"/>
    </row>
    <row r="2747" spans="1:12" ht="24" customHeight="1">
      <c r="A2747" s="1355"/>
      <c r="B2747" s="1355"/>
      <c r="C2747" s="1433"/>
      <c r="E2747" s="1433"/>
      <c r="K2747" s="1433"/>
      <c r="L2747" s="1334"/>
    </row>
    <row r="2748" spans="1:12" ht="24" customHeight="1">
      <c r="A2748" s="1355"/>
      <c r="B2748" s="1355"/>
      <c r="C2748" s="1433"/>
      <c r="E2748" s="1433"/>
      <c r="K2748" s="1433"/>
      <c r="L2748" s="1334"/>
    </row>
    <row r="2749" spans="1:12" ht="24" customHeight="1">
      <c r="A2749" s="1355"/>
      <c r="B2749" s="1355"/>
      <c r="C2749" s="1433"/>
      <c r="E2749" s="1433"/>
      <c r="K2749" s="1433"/>
      <c r="L2749" s="1334"/>
    </row>
    <row r="2750" spans="1:12" ht="24" customHeight="1">
      <c r="A2750" s="1355"/>
      <c r="B2750" s="1355"/>
      <c r="C2750" s="1433"/>
      <c r="E2750" s="1433"/>
      <c r="K2750" s="1433"/>
      <c r="L2750" s="1334"/>
    </row>
    <row r="2751" spans="1:12" ht="24" customHeight="1">
      <c r="A2751" s="1355"/>
      <c r="B2751" s="1355"/>
      <c r="C2751" s="1433"/>
      <c r="E2751" s="1433"/>
      <c r="K2751" s="1433"/>
      <c r="L2751" s="1334"/>
    </row>
    <row r="2752" spans="1:12" ht="24" customHeight="1">
      <c r="A2752" s="1355"/>
      <c r="B2752" s="1355"/>
      <c r="C2752" s="1433"/>
      <c r="E2752" s="1433"/>
      <c r="K2752" s="1433"/>
      <c r="L2752" s="1334"/>
    </row>
    <row r="2753" spans="1:12" ht="24" customHeight="1">
      <c r="A2753" s="1355"/>
      <c r="B2753" s="1355"/>
      <c r="C2753" s="1433"/>
      <c r="E2753" s="1433"/>
      <c r="K2753" s="1433"/>
      <c r="L2753" s="1334"/>
    </row>
    <row r="2754" spans="1:12" ht="24" customHeight="1">
      <c r="A2754" s="1355"/>
      <c r="B2754" s="1355"/>
      <c r="C2754" s="1433"/>
      <c r="E2754" s="1433"/>
      <c r="K2754" s="1433"/>
      <c r="L2754" s="1334"/>
    </row>
    <row r="2755" spans="1:12" ht="24" customHeight="1">
      <c r="A2755" s="1355"/>
      <c r="B2755" s="1355"/>
      <c r="C2755" s="1433"/>
      <c r="E2755" s="1433"/>
      <c r="K2755" s="1433"/>
      <c r="L2755" s="1334"/>
    </row>
    <row r="2756" spans="1:12" ht="24" customHeight="1">
      <c r="A2756" s="1355"/>
      <c r="B2756" s="1355"/>
      <c r="C2756" s="1433"/>
      <c r="E2756" s="1433"/>
      <c r="K2756" s="1433"/>
      <c r="L2756" s="1334"/>
    </row>
    <row r="2757" spans="1:12" ht="24" customHeight="1">
      <c r="A2757" s="1355"/>
      <c r="B2757" s="1355"/>
      <c r="C2757" s="1433"/>
      <c r="E2757" s="1433"/>
      <c r="K2757" s="1433"/>
      <c r="L2757" s="1334"/>
    </row>
    <row r="2758" spans="1:12" ht="24" customHeight="1">
      <c r="A2758" s="1355"/>
      <c r="B2758" s="1355"/>
      <c r="C2758" s="1433"/>
      <c r="E2758" s="1433"/>
      <c r="K2758" s="1433"/>
      <c r="L2758" s="1334"/>
    </row>
    <row r="2759" spans="1:12" ht="24" customHeight="1">
      <c r="A2759" s="1355"/>
      <c r="B2759" s="1355"/>
      <c r="C2759" s="1433"/>
      <c r="E2759" s="1433"/>
      <c r="K2759" s="1433"/>
      <c r="L2759" s="1334"/>
    </row>
    <row r="2760" spans="1:12" ht="24" customHeight="1">
      <c r="A2760" s="1355"/>
      <c r="B2760" s="1355"/>
      <c r="C2760" s="1433"/>
      <c r="E2760" s="1433"/>
      <c r="K2760" s="1433"/>
      <c r="L2760" s="1334"/>
    </row>
    <row r="2761" spans="1:12" ht="24" customHeight="1">
      <c r="A2761" s="1355"/>
      <c r="B2761" s="1355"/>
      <c r="C2761" s="1433"/>
      <c r="E2761" s="1433"/>
      <c r="K2761" s="1433"/>
      <c r="L2761" s="1334"/>
    </row>
    <row r="2762" spans="1:12" ht="24" customHeight="1">
      <c r="A2762" s="1355"/>
      <c r="B2762" s="1355"/>
      <c r="C2762" s="1433"/>
      <c r="E2762" s="1433"/>
      <c r="K2762" s="1433"/>
      <c r="L2762" s="1334"/>
    </row>
    <row r="2763" spans="1:12" ht="24" customHeight="1">
      <c r="A2763" s="1355"/>
      <c r="B2763" s="1355"/>
      <c r="C2763" s="1433"/>
      <c r="E2763" s="1433"/>
      <c r="K2763" s="1433"/>
      <c r="L2763" s="1334"/>
    </row>
    <row r="2764" spans="1:12" ht="24" customHeight="1">
      <c r="A2764" s="1355"/>
      <c r="B2764" s="1355"/>
      <c r="C2764" s="1433"/>
      <c r="E2764" s="1433"/>
      <c r="K2764" s="1433"/>
      <c r="L2764" s="1334"/>
    </row>
    <row r="2765" spans="1:12" ht="24" customHeight="1">
      <c r="A2765" s="1355"/>
      <c r="B2765" s="1355"/>
      <c r="C2765" s="1433"/>
      <c r="E2765" s="1433"/>
      <c r="K2765" s="1433"/>
      <c r="L2765" s="1334"/>
    </row>
    <row r="2766" spans="1:12" ht="24" customHeight="1">
      <c r="A2766" s="1355"/>
      <c r="B2766" s="1355"/>
      <c r="C2766" s="1433"/>
      <c r="E2766" s="1433"/>
      <c r="K2766" s="1433"/>
      <c r="L2766" s="1334"/>
    </row>
    <row r="2767" spans="1:12" ht="24" customHeight="1">
      <c r="A2767" s="1355"/>
      <c r="B2767" s="1355"/>
      <c r="C2767" s="1433"/>
      <c r="E2767" s="1433"/>
      <c r="K2767" s="1433"/>
      <c r="L2767" s="1334"/>
    </row>
    <row r="2768" spans="1:12" ht="24" customHeight="1">
      <c r="A2768" s="1355"/>
      <c r="B2768" s="1355"/>
      <c r="C2768" s="1433"/>
      <c r="E2768" s="1433"/>
      <c r="K2768" s="1433"/>
      <c r="L2768" s="1334"/>
    </row>
    <row r="2769" spans="1:12" ht="24" customHeight="1">
      <c r="A2769" s="1355"/>
      <c r="B2769" s="1355"/>
      <c r="C2769" s="1433"/>
      <c r="E2769" s="1433"/>
      <c r="K2769" s="1433"/>
      <c r="L2769" s="1334"/>
    </row>
    <row r="2770" spans="1:12" ht="24" customHeight="1">
      <c r="A2770" s="1355"/>
      <c r="B2770" s="1355"/>
      <c r="C2770" s="1433"/>
      <c r="E2770" s="1433"/>
      <c r="K2770" s="1433"/>
      <c r="L2770" s="1334"/>
    </row>
    <row r="2771" spans="1:12" ht="24" customHeight="1">
      <c r="A2771" s="1355"/>
      <c r="B2771" s="1355"/>
      <c r="C2771" s="1433"/>
      <c r="E2771" s="1433"/>
      <c r="K2771" s="1433"/>
      <c r="L2771" s="1334"/>
    </row>
    <row r="2772" spans="1:12" ht="24" customHeight="1">
      <c r="A2772" s="1355"/>
      <c r="B2772" s="1355"/>
      <c r="C2772" s="1433"/>
      <c r="E2772" s="1433"/>
      <c r="K2772" s="1433"/>
      <c r="L2772" s="1334"/>
    </row>
    <row r="2773" spans="1:12" ht="24" customHeight="1">
      <c r="A2773" s="1355"/>
      <c r="B2773" s="1355"/>
      <c r="C2773" s="1433"/>
      <c r="E2773" s="1433"/>
      <c r="K2773" s="1433"/>
      <c r="L2773" s="1334"/>
    </row>
    <row r="2774" spans="1:12" ht="24" customHeight="1">
      <c r="A2774" s="1355"/>
      <c r="B2774" s="1355"/>
      <c r="C2774" s="1433"/>
      <c r="E2774" s="1433"/>
      <c r="K2774" s="1433"/>
      <c r="L2774" s="1334"/>
    </row>
    <row r="2775" spans="1:12" ht="24" customHeight="1">
      <c r="A2775" s="1355"/>
      <c r="B2775" s="1355"/>
      <c r="C2775" s="1433"/>
      <c r="E2775" s="1433"/>
      <c r="K2775" s="1433"/>
      <c r="L2775" s="1334"/>
    </row>
    <row r="2776" spans="1:12" ht="24" customHeight="1">
      <c r="A2776" s="1355"/>
      <c r="B2776" s="1355"/>
      <c r="C2776" s="1433"/>
      <c r="E2776" s="1433"/>
      <c r="K2776" s="1433"/>
      <c r="L2776" s="1334"/>
    </row>
    <row r="2777" spans="1:12" ht="24" customHeight="1">
      <c r="A2777" s="1355"/>
      <c r="B2777" s="1355"/>
      <c r="C2777" s="1433"/>
      <c r="E2777" s="1433"/>
      <c r="K2777" s="1433"/>
      <c r="L2777" s="1334"/>
    </row>
    <row r="2778" spans="1:12" ht="24" customHeight="1">
      <c r="A2778" s="1355"/>
      <c r="B2778" s="1355"/>
      <c r="C2778" s="1433"/>
      <c r="E2778" s="1433"/>
      <c r="K2778" s="1433"/>
      <c r="L2778" s="1334"/>
    </row>
    <row r="2779" spans="1:12" ht="24" customHeight="1">
      <c r="A2779" s="1355"/>
      <c r="B2779" s="1355"/>
      <c r="C2779" s="1433"/>
      <c r="E2779" s="1433"/>
      <c r="K2779" s="1433"/>
      <c r="L2779" s="1334"/>
    </row>
    <row r="2780" spans="1:12" ht="24" customHeight="1">
      <c r="A2780" s="1355"/>
      <c r="B2780" s="1355"/>
      <c r="C2780" s="1433"/>
      <c r="E2780" s="1433"/>
      <c r="K2780" s="1433"/>
      <c r="L2780" s="1334"/>
    </row>
    <row r="2781" spans="1:12" ht="24" customHeight="1">
      <c r="A2781" s="1355"/>
      <c r="B2781" s="1355"/>
      <c r="C2781" s="1433"/>
      <c r="E2781" s="1433"/>
      <c r="K2781" s="1433"/>
      <c r="L2781" s="1334"/>
    </row>
    <row r="2782" spans="1:12" ht="24" customHeight="1">
      <c r="A2782" s="1355"/>
      <c r="B2782" s="1355"/>
      <c r="C2782" s="1433"/>
      <c r="E2782" s="1433"/>
      <c r="K2782" s="1433"/>
      <c r="L2782" s="1334"/>
    </row>
    <row r="2783" spans="1:12" ht="24" customHeight="1">
      <c r="A2783" s="1355"/>
      <c r="B2783" s="1355"/>
      <c r="C2783" s="1433"/>
      <c r="E2783" s="1433"/>
      <c r="K2783" s="1433"/>
      <c r="L2783" s="1334"/>
    </row>
    <row r="2784" spans="1:12" ht="24" customHeight="1">
      <c r="A2784" s="1355"/>
      <c r="B2784" s="1355"/>
      <c r="C2784" s="1433"/>
      <c r="E2784" s="1433"/>
      <c r="K2784" s="1433"/>
      <c r="L2784" s="1334"/>
    </row>
    <row r="2785" spans="1:12" ht="24" customHeight="1">
      <c r="A2785" s="1355"/>
      <c r="B2785" s="1355"/>
      <c r="C2785" s="1433"/>
      <c r="E2785" s="1433"/>
      <c r="K2785" s="1433"/>
      <c r="L2785" s="1334"/>
    </row>
    <row r="2786" spans="1:12" ht="24" customHeight="1">
      <c r="A2786" s="1355"/>
      <c r="B2786" s="1355"/>
      <c r="C2786" s="1433"/>
      <c r="E2786" s="1433"/>
      <c r="K2786" s="1433"/>
      <c r="L2786" s="1334"/>
    </row>
    <row r="2787" spans="1:12" ht="24" customHeight="1">
      <c r="A2787" s="1355"/>
      <c r="B2787" s="1355"/>
      <c r="C2787" s="1433"/>
      <c r="E2787" s="1433"/>
      <c r="K2787" s="1433"/>
      <c r="L2787" s="1334"/>
    </row>
    <row r="2788" spans="1:12" ht="24" customHeight="1">
      <c r="A2788" s="1355"/>
      <c r="B2788" s="1355"/>
      <c r="C2788" s="1433"/>
      <c r="E2788" s="1433"/>
      <c r="K2788" s="1433"/>
      <c r="L2788" s="1334"/>
    </row>
    <row r="2789" spans="1:12" ht="24" customHeight="1">
      <c r="A2789" s="1355"/>
      <c r="B2789" s="1355"/>
      <c r="C2789" s="1433"/>
      <c r="E2789" s="1433"/>
      <c r="K2789" s="1433"/>
      <c r="L2789" s="1334"/>
    </row>
    <row r="2790" spans="1:12" ht="24" customHeight="1">
      <c r="A2790" s="1355"/>
      <c r="B2790" s="1355"/>
      <c r="C2790" s="1433"/>
      <c r="E2790" s="1433"/>
      <c r="K2790" s="1433"/>
      <c r="L2790" s="1334"/>
    </row>
    <row r="2791" spans="1:12" ht="24" customHeight="1">
      <c r="A2791" s="1355"/>
      <c r="B2791" s="1355"/>
      <c r="C2791" s="1433"/>
      <c r="E2791" s="1433"/>
      <c r="K2791" s="1433"/>
      <c r="L2791" s="1334"/>
    </row>
    <row r="2792" spans="1:12" ht="24" customHeight="1">
      <c r="A2792" s="1355"/>
      <c r="B2792" s="1355"/>
      <c r="C2792" s="1433"/>
      <c r="E2792" s="1433"/>
      <c r="K2792" s="1433"/>
      <c r="L2792" s="1334"/>
    </row>
    <row r="2793" spans="1:12" ht="24" customHeight="1">
      <c r="A2793" s="1355"/>
      <c r="B2793" s="1355"/>
      <c r="C2793" s="1433"/>
      <c r="E2793" s="1433"/>
      <c r="K2793" s="1433"/>
      <c r="L2793" s="1334"/>
    </row>
    <row r="2794" spans="1:12" ht="24" customHeight="1">
      <c r="A2794" s="1355"/>
      <c r="B2794" s="1355"/>
      <c r="C2794" s="1433"/>
      <c r="E2794" s="1433"/>
      <c r="K2794" s="1433"/>
      <c r="L2794" s="1334"/>
    </row>
    <row r="2795" spans="1:12" ht="24" customHeight="1">
      <c r="A2795" s="1355"/>
      <c r="B2795" s="1355"/>
      <c r="C2795" s="1433"/>
      <c r="E2795" s="1433"/>
      <c r="K2795" s="1433"/>
      <c r="L2795" s="1334"/>
    </row>
    <row r="2796" spans="1:12" ht="24" customHeight="1">
      <c r="A2796" s="1355"/>
      <c r="B2796" s="1355"/>
      <c r="C2796" s="1433"/>
      <c r="E2796" s="1433"/>
      <c r="K2796" s="1433"/>
      <c r="L2796" s="1334"/>
    </row>
    <row r="2797" spans="1:12" ht="24" customHeight="1">
      <c r="A2797" s="1355"/>
      <c r="B2797" s="1355"/>
      <c r="C2797" s="1433"/>
      <c r="E2797" s="1433"/>
      <c r="K2797" s="1433"/>
      <c r="L2797" s="1334"/>
    </row>
    <row r="2798" spans="1:12" ht="24" customHeight="1">
      <c r="A2798" s="1355"/>
      <c r="B2798" s="1355"/>
      <c r="C2798" s="1433"/>
      <c r="E2798" s="1433"/>
      <c r="K2798" s="1433"/>
      <c r="L2798" s="1334"/>
    </row>
    <row r="2799" spans="1:12" ht="24" customHeight="1">
      <c r="A2799" s="1355"/>
      <c r="B2799" s="1355"/>
      <c r="C2799" s="1433"/>
      <c r="E2799" s="1433"/>
      <c r="K2799" s="1433"/>
      <c r="L2799" s="1334"/>
    </row>
    <row r="2800" spans="1:12" ht="24" customHeight="1">
      <c r="A2800" s="1355"/>
      <c r="B2800" s="1355"/>
      <c r="C2800" s="1433"/>
      <c r="E2800" s="1433"/>
      <c r="K2800" s="1433"/>
      <c r="L2800" s="1334"/>
    </row>
    <row r="2801" spans="1:12" ht="24" customHeight="1">
      <c r="A2801" s="1355"/>
      <c r="B2801" s="1355"/>
      <c r="C2801" s="1433"/>
      <c r="E2801" s="1433"/>
      <c r="K2801" s="1433"/>
      <c r="L2801" s="1334"/>
    </row>
    <row r="2802" spans="1:12" ht="24" customHeight="1">
      <c r="A2802" s="1355"/>
      <c r="B2802" s="1355"/>
      <c r="C2802" s="1433"/>
      <c r="E2802" s="1433"/>
      <c r="K2802" s="1433"/>
      <c r="L2802" s="1334"/>
    </row>
    <row r="2803" spans="1:12" ht="24" customHeight="1">
      <c r="A2803" s="1355"/>
      <c r="B2803" s="1355"/>
      <c r="C2803" s="1433"/>
      <c r="E2803" s="1433"/>
      <c r="K2803" s="1433"/>
      <c r="L2803" s="1334"/>
    </row>
    <row r="2804" spans="1:12" ht="24" customHeight="1">
      <c r="A2804" s="1355"/>
      <c r="B2804" s="1355"/>
      <c r="C2804" s="1433"/>
      <c r="E2804" s="1433"/>
      <c r="K2804" s="1433"/>
      <c r="L2804" s="1334"/>
    </row>
    <row r="2805" spans="1:12" ht="24" customHeight="1">
      <c r="A2805" s="1355"/>
      <c r="B2805" s="1355"/>
      <c r="C2805" s="1433"/>
      <c r="E2805" s="1433"/>
      <c r="K2805" s="1433"/>
      <c r="L2805" s="1334"/>
    </row>
    <row r="2806" spans="1:12" ht="24" customHeight="1">
      <c r="A2806" s="1355"/>
      <c r="B2806" s="1355"/>
      <c r="C2806" s="1433"/>
      <c r="E2806" s="1433"/>
      <c r="K2806" s="1433"/>
      <c r="L2806" s="1334"/>
    </row>
    <row r="2807" spans="1:12" ht="24" customHeight="1">
      <c r="A2807" s="1355"/>
      <c r="B2807" s="1355"/>
      <c r="C2807" s="1433"/>
      <c r="E2807" s="1433"/>
      <c r="K2807" s="1433"/>
      <c r="L2807" s="1334"/>
    </row>
    <row r="2808" spans="1:12" ht="24" customHeight="1">
      <c r="A2808" s="1355"/>
      <c r="B2808" s="1355"/>
      <c r="C2808" s="1433"/>
      <c r="E2808" s="1433"/>
      <c r="K2808" s="1433"/>
      <c r="L2808" s="1334"/>
    </row>
    <row r="2809" spans="1:12" ht="24" customHeight="1">
      <c r="A2809" s="1355"/>
      <c r="B2809" s="1355"/>
      <c r="C2809" s="1433"/>
      <c r="E2809" s="1433"/>
      <c r="K2809" s="1433"/>
      <c r="L2809" s="1334"/>
    </row>
    <row r="2810" spans="1:12" ht="24" customHeight="1">
      <c r="A2810" s="1355"/>
      <c r="B2810" s="1355"/>
      <c r="C2810" s="1433"/>
      <c r="E2810" s="1433"/>
      <c r="K2810" s="1433"/>
      <c r="L2810" s="1334"/>
    </row>
    <row r="2811" spans="1:12" ht="24" customHeight="1">
      <c r="A2811" s="1355"/>
      <c r="B2811" s="1355"/>
      <c r="C2811" s="1433"/>
      <c r="E2811" s="1433"/>
      <c r="K2811" s="1433"/>
      <c r="L2811" s="1334"/>
    </row>
    <row r="2812" spans="1:12" ht="24" customHeight="1">
      <c r="A2812" s="1355"/>
      <c r="B2812" s="1355"/>
      <c r="C2812" s="1433"/>
      <c r="E2812" s="1433"/>
      <c r="K2812" s="1433"/>
      <c r="L2812" s="1334"/>
    </row>
    <row r="2813" spans="1:12" ht="24" customHeight="1">
      <c r="A2813" s="1355"/>
      <c r="B2813" s="1355"/>
      <c r="C2813" s="1433"/>
      <c r="E2813" s="1433"/>
      <c r="K2813" s="1433"/>
      <c r="L2813" s="1334"/>
    </row>
    <row r="2814" spans="1:12" ht="24" customHeight="1">
      <c r="A2814" s="1355"/>
      <c r="B2814" s="1355"/>
      <c r="C2814" s="1433"/>
      <c r="E2814" s="1433"/>
      <c r="K2814" s="1433"/>
      <c r="L2814" s="1334"/>
    </row>
    <row r="2815" spans="1:12" ht="24" customHeight="1">
      <c r="A2815" s="1355"/>
      <c r="B2815" s="1355"/>
      <c r="C2815" s="1433"/>
      <c r="E2815" s="1433"/>
      <c r="K2815" s="1433"/>
      <c r="L2815" s="1334"/>
    </row>
    <row r="2816" spans="1:12" ht="24" customHeight="1">
      <c r="A2816" s="1355"/>
      <c r="B2816" s="1355"/>
      <c r="C2816" s="1433"/>
      <c r="E2816" s="1433"/>
      <c r="K2816" s="1433"/>
      <c r="L2816" s="1334"/>
    </row>
    <row r="2817" spans="1:12" ht="24" customHeight="1">
      <c r="A2817" s="1355"/>
      <c r="B2817" s="1355"/>
      <c r="C2817" s="1433"/>
      <c r="E2817" s="1433"/>
      <c r="K2817" s="1433"/>
      <c r="L2817" s="1334"/>
    </row>
    <row r="2818" spans="1:12" ht="24" customHeight="1">
      <c r="A2818" s="1355"/>
      <c r="B2818" s="1355"/>
      <c r="C2818" s="1433"/>
      <c r="E2818" s="1433"/>
      <c r="K2818" s="1433"/>
      <c r="L2818" s="1334"/>
    </row>
    <row r="2819" spans="1:12" ht="24" customHeight="1">
      <c r="A2819" s="1355"/>
      <c r="B2819" s="1355"/>
      <c r="C2819" s="1433"/>
      <c r="E2819" s="1433"/>
      <c r="K2819" s="1433"/>
      <c r="L2819" s="1334"/>
    </row>
    <row r="2820" spans="1:12" ht="24" customHeight="1">
      <c r="A2820" s="1355"/>
      <c r="B2820" s="1355"/>
      <c r="C2820" s="1433"/>
      <c r="E2820" s="1433"/>
      <c r="K2820" s="1433"/>
      <c r="L2820" s="1334"/>
    </row>
    <row r="2821" spans="1:12" ht="24" customHeight="1">
      <c r="A2821" s="1355"/>
      <c r="B2821" s="1355"/>
      <c r="C2821" s="1433"/>
      <c r="E2821" s="1433"/>
      <c r="K2821" s="1433"/>
      <c r="L2821" s="1334"/>
    </row>
    <row r="2822" spans="1:12" ht="24" customHeight="1">
      <c r="A2822" s="1355"/>
      <c r="B2822" s="1355"/>
      <c r="C2822" s="1433"/>
      <c r="E2822" s="1433"/>
      <c r="K2822" s="1433"/>
      <c r="L2822" s="1334"/>
    </row>
    <row r="2823" spans="1:12" ht="24" customHeight="1">
      <c r="A2823" s="1355"/>
      <c r="B2823" s="1355"/>
      <c r="C2823" s="1433"/>
      <c r="E2823" s="1433"/>
      <c r="K2823" s="1433"/>
      <c r="L2823" s="1334"/>
    </row>
    <row r="2824" spans="1:12" ht="24" customHeight="1">
      <c r="A2824" s="1355"/>
      <c r="B2824" s="1355"/>
      <c r="C2824" s="1433"/>
      <c r="E2824" s="1433"/>
      <c r="K2824" s="1433"/>
      <c r="L2824" s="1334"/>
    </row>
    <row r="2825" spans="1:12" ht="24" customHeight="1">
      <c r="A2825" s="1355"/>
      <c r="B2825" s="1355"/>
      <c r="C2825" s="1433"/>
      <c r="E2825" s="1433"/>
      <c r="K2825" s="1433"/>
      <c r="L2825" s="1334"/>
    </row>
    <row r="2826" spans="1:12" ht="24" customHeight="1">
      <c r="A2826" s="1355"/>
      <c r="B2826" s="1355"/>
      <c r="C2826" s="1433"/>
      <c r="E2826" s="1433"/>
      <c r="K2826" s="1433"/>
      <c r="L2826" s="1334"/>
    </row>
    <row r="2827" spans="1:12" ht="24" customHeight="1">
      <c r="A2827" s="1355"/>
      <c r="B2827" s="1355"/>
      <c r="C2827" s="1433"/>
      <c r="E2827" s="1433"/>
      <c r="K2827" s="1433"/>
      <c r="L2827" s="1334"/>
    </row>
    <row r="2828" spans="1:12" ht="24" customHeight="1">
      <c r="A2828" s="1355"/>
      <c r="B2828" s="1355"/>
      <c r="C2828" s="1433"/>
      <c r="E2828" s="1433"/>
      <c r="K2828" s="1433"/>
      <c r="L2828" s="1334"/>
    </row>
    <row r="2829" spans="1:12" ht="24" customHeight="1">
      <c r="A2829" s="1355"/>
      <c r="B2829" s="1355"/>
      <c r="C2829" s="1433"/>
      <c r="E2829" s="1433"/>
      <c r="K2829" s="1433"/>
      <c r="L2829" s="1334"/>
    </row>
    <row r="2830" spans="1:12" ht="24" customHeight="1">
      <c r="A2830" s="1355"/>
      <c r="B2830" s="1355"/>
      <c r="C2830" s="1433"/>
      <c r="E2830" s="1433"/>
      <c r="K2830" s="1433"/>
      <c r="L2830" s="1334"/>
    </row>
    <row r="2831" spans="1:12" ht="24" customHeight="1">
      <c r="A2831" s="1355"/>
      <c r="B2831" s="1355"/>
      <c r="C2831" s="1433"/>
      <c r="E2831" s="1433"/>
      <c r="K2831" s="1433"/>
      <c r="L2831" s="1334"/>
    </row>
    <row r="2832" spans="1:12" ht="24" customHeight="1">
      <c r="A2832" s="1355"/>
      <c r="B2832" s="1355"/>
      <c r="C2832" s="1433"/>
      <c r="E2832" s="1433"/>
      <c r="K2832" s="1433"/>
      <c r="L2832" s="1334"/>
    </row>
    <row r="2833" spans="1:12" ht="24" customHeight="1">
      <c r="A2833" s="1355"/>
      <c r="B2833" s="1355"/>
      <c r="C2833" s="1433"/>
      <c r="E2833" s="1433"/>
      <c r="K2833" s="1433"/>
      <c r="L2833" s="1334"/>
    </row>
    <row r="2834" spans="1:12" ht="24" customHeight="1">
      <c r="A2834" s="1355"/>
      <c r="B2834" s="1355"/>
      <c r="C2834" s="1433"/>
      <c r="E2834" s="1433"/>
      <c r="K2834" s="1433"/>
      <c r="L2834" s="1334"/>
    </row>
    <row r="2835" spans="1:12" ht="24" customHeight="1">
      <c r="A2835" s="1355"/>
      <c r="B2835" s="1355"/>
      <c r="C2835" s="1433"/>
      <c r="E2835" s="1433"/>
      <c r="K2835" s="1433"/>
      <c r="L2835" s="1334"/>
    </row>
    <row r="2836" spans="1:12" ht="24" customHeight="1">
      <c r="A2836" s="1355"/>
      <c r="B2836" s="1355"/>
      <c r="C2836" s="1433"/>
      <c r="E2836" s="1433"/>
      <c r="K2836" s="1433"/>
      <c r="L2836" s="1334"/>
    </row>
    <row r="2837" spans="1:12" ht="24" customHeight="1">
      <c r="A2837" s="1355"/>
      <c r="B2837" s="1355"/>
      <c r="C2837" s="1433"/>
      <c r="E2837" s="1433"/>
      <c r="K2837" s="1433"/>
      <c r="L2837" s="1334"/>
    </row>
    <row r="2838" spans="1:12" ht="24" customHeight="1">
      <c r="A2838" s="1355"/>
      <c r="B2838" s="1355"/>
      <c r="C2838" s="1433"/>
      <c r="E2838" s="1433"/>
      <c r="K2838" s="1433"/>
      <c r="L2838" s="1334"/>
    </row>
    <row r="2839" spans="1:12" ht="24" customHeight="1">
      <c r="A2839" s="1355"/>
      <c r="B2839" s="1355"/>
      <c r="C2839" s="1433"/>
      <c r="E2839" s="1433"/>
      <c r="K2839" s="1433"/>
      <c r="L2839" s="1334"/>
    </row>
    <row r="2840" spans="1:12" ht="24" customHeight="1">
      <c r="A2840" s="1355"/>
      <c r="B2840" s="1355"/>
      <c r="C2840" s="1433"/>
      <c r="E2840" s="1433"/>
      <c r="K2840" s="1433"/>
      <c r="L2840" s="1334"/>
    </row>
    <row r="2841" spans="1:12" ht="24" customHeight="1">
      <c r="A2841" s="1355"/>
      <c r="B2841" s="1355"/>
      <c r="C2841" s="1433"/>
      <c r="E2841" s="1433"/>
      <c r="K2841" s="1433"/>
      <c r="L2841" s="1334"/>
    </row>
    <row r="2842" spans="1:12" ht="24" customHeight="1">
      <c r="A2842" s="1355"/>
      <c r="B2842" s="1355"/>
      <c r="C2842" s="1433"/>
      <c r="E2842" s="1433"/>
      <c r="K2842" s="1433"/>
      <c r="L2842" s="1334"/>
    </row>
    <row r="2843" spans="1:12" ht="24" customHeight="1">
      <c r="A2843" s="1355"/>
      <c r="B2843" s="1355"/>
      <c r="C2843" s="1433"/>
      <c r="E2843" s="1433"/>
      <c r="K2843" s="1433"/>
      <c r="L2843" s="1334"/>
    </row>
    <row r="2844" spans="1:12" ht="24" customHeight="1">
      <c r="A2844" s="1355"/>
      <c r="B2844" s="1355"/>
      <c r="C2844" s="1433"/>
      <c r="E2844" s="1433"/>
      <c r="K2844" s="1433"/>
      <c r="L2844" s="1334"/>
    </row>
    <row r="2845" spans="1:12" ht="24" customHeight="1">
      <c r="A2845" s="1355"/>
      <c r="B2845" s="1355"/>
      <c r="C2845" s="1433"/>
      <c r="E2845" s="1433"/>
      <c r="K2845" s="1433"/>
      <c r="L2845" s="1334"/>
    </row>
    <row r="2846" spans="1:12" ht="24" customHeight="1">
      <c r="A2846" s="1355"/>
      <c r="B2846" s="1355"/>
      <c r="C2846" s="1433"/>
      <c r="E2846" s="1433"/>
      <c r="K2846" s="1433"/>
      <c r="L2846" s="1334"/>
    </row>
    <row r="2847" spans="1:12" ht="24" customHeight="1">
      <c r="A2847" s="1355"/>
      <c r="B2847" s="1355"/>
      <c r="C2847" s="1433"/>
      <c r="E2847" s="1433"/>
      <c r="K2847" s="1433"/>
      <c r="L2847" s="1334"/>
    </row>
    <row r="2848" spans="1:12" ht="24" customHeight="1">
      <c r="A2848" s="1355"/>
      <c r="B2848" s="1355"/>
      <c r="C2848" s="1433"/>
      <c r="E2848" s="1433"/>
      <c r="K2848" s="1433"/>
      <c r="L2848" s="1334"/>
    </row>
    <row r="2849" spans="1:12" ht="24" customHeight="1">
      <c r="A2849" s="1355"/>
      <c r="B2849" s="1355"/>
      <c r="C2849" s="1433"/>
      <c r="E2849" s="1433"/>
      <c r="K2849" s="1433"/>
      <c r="L2849" s="1334"/>
    </row>
    <row r="2850" spans="1:12" ht="24" customHeight="1">
      <c r="A2850" s="1355"/>
      <c r="B2850" s="1355"/>
      <c r="C2850" s="1433"/>
      <c r="E2850" s="1433"/>
      <c r="K2850" s="1433"/>
      <c r="L2850" s="1334"/>
    </row>
    <row r="2851" spans="1:12" ht="24" customHeight="1">
      <c r="A2851" s="1355"/>
      <c r="B2851" s="1355"/>
      <c r="C2851" s="1433"/>
      <c r="E2851" s="1433"/>
      <c r="K2851" s="1433"/>
      <c r="L2851" s="1334"/>
    </row>
    <row r="2852" spans="1:12" ht="24" customHeight="1">
      <c r="A2852" s="1355"/>
      <c r="B2852" s="1355"/>
      <c r="C2852" s="1433"/>
      <c r="E2852" s="1433"/>
      <c r="K2852" s="1433"/>
      <c r="L2852" s="1334"/>
    </row>
    <row r="2853" spans="1:12" ht="24" customHeight="1">
      <c r="A2853" s="1355"/>
      <c r="B2853" s="1355"/>
      <c r="C2853" s="1433"/>
      <c r="E2853" s="1433"/>
      <c r="K2853" s="1433"/>
      <c r="L2853" s="1334"/>
    </row>
    <row r="2854" spans="1:12" ht="24" customHeight="1">
      <c r="A2854" s="1355"/>
      <c r="B2854" s="1355"/>
      <c r="C2854" s="1433"/>
      <c r="E2854" s="1433"/>
      <c r="K2854" s="1433"/>
      <c r="L2854" s="1334"/>
    </row>
    <row r="2855" spans="1:12" ht="24" customHeight="1">
      <c r="A2855" s="1355"/>
      <c r="B2855" s="1355"/>
      <c r="C2855" s="1433"/>
      <c r="E2855" s="1433"/>
      <c r="K2855" s="1433"/>
      <c r="L2855" s="1334"/>
    </row>
    <row r="2856" spans="1:12" ht="24" customHeight="1">
      <c r="A2856" s="1355"/>
      <c r="B2856" s="1355"/>
      <c r="C2856" s="1433"/>
      <c r="E2856" s="1433"/>
      <c r="K2856" s="1433"/>
      <c r="L2856" s="1334"/>
    </row>
    <row r="2857" spans="1:12" ht="24" customHeight="1">
      <c r="A2857" s="1355"/>
      <c r="B2857" s="1355"/>
      <c r="C2857" s="1433"/>
      <c r="E2857" s="1433"/>
      <c r="K2857" s="1433"/>
      <c r="L2857" s="1334"/>
    </row>
    <row r="2858" spans="1:12" ht="24" customHeight="1">
      <c r="A2858" s="1355"/>
      <c r="B2858" s="1355"/>
      <c r="C2858" s="1433"/>
      <c r="E2858" s="1433"/>
      <c r="K2858" s="1433"/>
      <c r="L2858" s="1334"/>
    </row>
    <row r="2859" spans="1:12" ht="24" customHeight="1">
      <c r="A2859" s="1355"/>
      <c r="B2859" s="1355"/>
      <c r="C2859" s="1433"/>
      <c r="E2859" s="1433"/>
      <c r="K2859" s="1433"/>
      <c r="L2859" s="1334"/>
    </row>
    <row r="2860" spans="1:12" ht="24" customHeight="1">
      <c r="A2860" s="1355"/>
      <c r="B2860" s="1355"/>
      <c r="C2860" s="1433"/>
      <c r="E2860" s="1433"/>
      <c r="K2860" s="1433"/>
      <c r="L2860" s="1334"/>
    </row>
    <row r="2861" spans="1:12" ht="24" customHeight="1">
      <c r="A2861" s="1355"/>
      <c r="B2861" s="1355"/>
      <c r="C2861" s="1433"/>
      <c r="E2861" s="1433"/>
      <c r="K2861" s="1433"/>
      <c r="L2861" s="1334"/>
    </row>
    <row r="2862" spans="1:12" ht="24" customHeight="1">
      <c r="A2862" s="1355"/>
      <c r="B2862" s="1355"/>
      <c r="C2862" s="1433"/>
      <c r="E2862" s="1433"/>
      <c r="K2862" s="1433"/>
      <c r="L2862" s="1334"/>
    </row>
    <row r="2863" spans="1:12" ht="24" customHeight="1">
      <c r="A2863" s="1355"/>
      <c r="B2863" s="1355"/>
      <c r="C2863" s="1433"/>
      <c r="E2863" s="1433"/>
      <c r="K2863" s="1433"/>
      <c r="L2863" s="1334"/>
    </row>
    <row r="2864" spans="1:12" ht="24" customHeight="1">
      <c r="A2864" s="1355"/>
      <c r="B2864" s="1355"/>
      <c r="C2864" s="1433"/>
      <c r="E2864" s="1433"/>
      <c r="K2864" s="1433"/>
      <c r="L2864" s="1334"/>
    </row>
    <row r="2865" spans="1:12" ht="24" customHeight="1">
      <c r="A2865" s="1355"/>
      <c r="B2865" s="1355"/>
      <c r="C2865" s="1433"/>
      <c r="E2865" s="1433"/>
      <c r="K2865" s="1433"/>
      <c r="L2865" s="1334"/>
    </row>
    <row r="2866" spans="1:12" ht="24" customHeight="1">
      <c r="A2866" s="1355"/>
      <c r="B2866" s="1355"/>
      <c r="C2866" s="1433"/>
      <c r="E2866" s="1433"/>
      <c r="K2866" s="1433"/>
      <c r="L2866" s="1334"/>
    </row>
    <row r="2867" spans="1:12" ht="24" customHeight="1">
      <c r="A2867" s="1355"/>
      <c r="B2867" s="1355"/>
      <c r="C2867" s="1433"/>
      <c r="E2867" s="1433"/>
      <c r="K2867" s="1433"/>
      <c r="L2867" s="1334"/>
    </row>
    <row r="2868" spans="1:12" ht="24" customHeight="1">
      <c r="A2868" s="1355"/>
      <c r="B2868" s="1355"/>
      <c r="C2868" s="1433"/>
      <c r="E2868" s="1433"/>
      <c r="K2868" s="1433"/>
      <c r="L2868" s="1334"/>
    </row>
    <row r="2869" spans="1:12" ht="24" customHeight="1">
      <c r="A2869" s="1355"/>
      <c r="B2869" s="1355"/>
      <c r="C2869" s="1433"/>
      <c r="E2869" s="1433"/>
      <c r="K2869" s="1433"/>
      <c r="L2869" s="1334"/>
    </row>
    <row r="2870" spans="1:12" ht="24" customHeight="1">
      <c r="A2870" s="1355"/>
      <c r="B2870" s="1355"/>
      <c r="C2870" s="1433"/>
      <c r="E2870" s="1433"/>
      <c r="K2870" s="1433"/>
      <c r="L2870" s="1334"/>
    </row>
    <row r="2871" spans="1:12" ht="24" customHeight="1">
      <c r="A2871" s="1355"/>
      <c r="B2871" s="1355"/>
      <c r="C2871" s="1433"/>
      <c r="E2871" s="1433"/>
      <c r="K2871" s="1433"/>
      <c r="L2871" s="1334"/>
    </row>
    <row r="2872" spans="1:12" ht="24" customHeight="1">
      <c r="A2872" s="1355"/>
      <c r="B2872" s="1355"/>
      <c r="C2872" s="1433"/>
      <c r="E2872" s="1433"/>
      <c r="K2872" s="1433"/>
      <c r="L2872" s="1334"/>
    </row>
    <row r="2873" spans="1:12" ht="24" customHeight="1">
      <c r="A2873" s="1355"/>
      <c r="B2873" s="1355"/>
      <c r="C2873" s="1433"/>
      <c r="E2873" s="1433"/>
      <c r="K2873" s="1433"/>
      <c r="L2873" s="1334"/>
    </row>
    <row r="2874" spans="1:12" ht="24" customHeight="1">
      <c r="A2874" s="1355"/>
      <c r="B2874" s="1355"/>
      <c r="C2874" s="1433"/>
      <c r="E2874" s="1433"/>
      <c r="K2874" s="1433"/>
      <c r="L2874" s="1334"/>
    </row>
    <row r="2875" spans="1:12" ht="24" customHeight="1">
      <c r="A2875" s="1355"/>
      <c r="B2875" s="1355"/>
      <c r="C2875" s="1433"/>
      <c r="E2875" s="1433"/>
      <c r="K2875" s="1433"/>
      <c r="L2875" s="1334"/>
    </row>
    <row r="2876" spans="1:12" ht="24" customHeight="1">
      <c r="A2876" s="1355"/>
      <c r="B2876" s="1355"/>
      <c r="C2876" s="1433"/>
      <c r="E2876" s="1433"/>
      <c r="K2876" s="1433"/>
      <c r="L2876" s="1334"/>
    </row>
    <row r="2877" spans="1:12" ht="24" customHeight="1">
      <c r="A2877" s="1355"/>
      <c r="B2877" s="1355"/>
      <c r="C2877" s="1433"/>
      <c r="E2877" s="1433"/>
      <c r="K2877" s="1433"/>
      <c r="L2877" s="1334"/>
    </row>
    <row r="2878" spans="1:12" ht="24" customHeight="1">
      <c r="A2878" s="1355"/>
      <c r="B2878" s="1355"/>
      <c r="C2878" s="1433"/>
      <c r="E2878" s="1433"/>
      <c r="K2878" s="1433"/>
      <c r="L2878" s="1334"/>
    </row>
    <row r="2879" spans="1:12" ht="24" customHeight="1">
      <c r="A2879" s="1355"/>
      <c r="B2879" s="1355"/>
      <c r="C2879" s="1433"/>
      <c r="E2879" s="1433"/>
      <c r="K2879" s="1433"/>
      <c r="L2879" s="1334"/>
    </row>
    <row r="2880" spans="1:12" ht="24" customHeight="1">
      <c r="A2880" s="1355"/>
      <c r="B2880" s="1355"/>
      <c r="C2880" s="1433"/>
      <c r="E2880" s="1433"/>
      <c r="K2880" s="1433"/>
      <c r="L2880" s="1334"/>
    </row>
    <row r="2881" spans="1:12" ht="24" customHeight="1">
      <c r="A2881" s="1355"/>
      <c r="B2881" s="1355"/>
      <c r="C2881" s="1433"/>
      <c r="E2881" s="1433"/>
      <c r="K2881" s="1433"/>
      <c r="L2881" s="1334"/>
    </row>
    <row r="2882" spans="1:12" ht="24" customHeight="1">
      <c r="A2882" s="1355"/>
      <c r="B2882" s="1355"/>
      <c r="C2882" s="1433"/>
      <c r="E2882" s="1433"/>
      <c r="K2882" s="1433"/>
      <c r="L2882" s="1334"/>
    </row>
    <row r="2883" spans="1:12" ht="24" customHeight="1">
      <c r="A2883" s="1355"/>
      <c r="B2883" s="1355"/>
      <c r="C2883" s="1433"/>
      <c r="E2883" s="1433"/>
      <c r="K2883" s="1433"/>
      <c r="L2883" s="1334"/>
    </row>
    <row r="2884" spans="1:12" ht="24" customHeight="1">
      <c r="A2884" s="1355"/>
      <c r="B2884" s="1355"/>
      <c r="C2884" s="1433"/>
      <c r="E2884" s="1433"/>
      <c r="K2884" s="1433"/>
      <c r="L2884" s="1334"/>
    </row>
    <row r="2885" spans="1:12" ht="24" customHeight="1">
      <c r="A2885" s="1355"/>
      <c r="B2885" s="1355"/>
      <c r="C2885" s="1433"/>
      <c r="E2885" s="1433"/>
      <c r="K2885" s="1433"/>
      <c r="L2885" s="1334"/>
    </row>
    <row r="2886" spans="1:12" ht="24" customHeight="1">
      <c r="A2886" s="1355"/>
      <c r="B2886" s="1355"/>
      <c r="C2886" s="1433"/>
      <c r="E2886" s="1433"/>
      <c r="K2886" s="1433"/>
      <c r="L2886" s="1334"/>
    </row>
    <row r="2887" spans="1:12" ht="24" customHeight="1">
      <c r="A2887" s="1355"/>
      <c r="B2887" s="1355"/>
      <c r="C2887" s="1433"/>
      <c r="E2887" s="1433"/>
      <c r="K2887" s="1433"/>
      <c r="L2887" s="1334"/>
    </row>
    <row r="2888" spans="1:12" ht="24" customHeight="1">
      <c r="A2888" s="1355"/>
      <c r="B2888" s="1355"/>
      <c r="C2888" s="1433"/>
      <c r="E2888" s="1433"/>
      <c r="K2888" s="1433"/>
      <c r="L2888" s="1334"/>
    </row>
    <row r="2889" spans="1:12" ht="24" customHeight="1">
      <c r="A2889" s="1355"/>
      <c r="B2889" s="1355"/>
      <c r="C2889" s="1433"/>
      <c r="E2889" s="1433"/>
      <c r="K2889" s="1433"/>
      <c r="L2889" s="1334"/>
    </row>
    <row r="2890" spans="1:12" ht="24" customHeight="1">
      <c r="A2890" s="1355"/>
      <c r="B2890" s="1355"/>
      <c r="C2890" s="1433"/>
      <c r="E2890" s="1433"/>
      <c r="K2890" s="1433"/>
      <c r="L2890" s="1334"/>
    </row>
    <row r="2891" spans="1:12" ht="24" customHeight="1">
      <c r="A2891" s="1355"/>
      <c r="B2891" s="1355"/>
      <c r="C2891" s="1433"/>
      <c r="E2891" s="1433"/>
      <c r="K2891" s="1433"/>
      <c r="L2891" s="1334"/>
    </row>
    <row r="2892" spans="1:12" ht="24" customHeight="1">
      <c r="A2892" s="1355"/>
      <c r="B2892" s="1355"/>
      <c r="C2892" s="1433"/>
      <c r="E2892" s="1433"/>
      <c r="K2892" s="1433"/>
      <c r="L2892" s="1334"/>
    </row>
    <row r="2893" spans="1:12" ht="24" customHeight="1">
      <c r="A2893" s="1355"/>
      <c r="B2893" s="1355"/>
      <c r="C2893" s="1433"/>
      <c r="E2893" s="1433"/>
      <c r="K2893" s="1433"/>
      <c r="L2893" s="1334"/>
    </row>
    <row r="2894" spans="1:12" ht="24" customHeight="1">
      <c r="A2894" s="1355"/>
      <c r="B2894" s="1355"/>
      <c r="C2894" s="1433"/>
      <c r="E2894" s="1433"/>
      <c r="K2894" s="1433"/>
      <c r="L2894" s="1334"/>
    </row>
    <row r="2895" spans="1:12" ht="24" customHeight="1">
      <c r="A2895" s="1355"/>
      <c r="B2895" s="1355"/>
      <c r="C2895" s="1433"/>
      <c r="E2895" s="1433"/>
      <c r="K2895" s="1433"/>
      <c r="L2895" s="1334"/>
    </row>
    <row r="2896" spans="1:12" ht="24" customHeight="1">
      <c r="A2896" s="1355"/>
      <c r="B2896" s="1355"/>
      <c r="C2896" s="1433"/>
      <c r="E2896" s="1433"/>
      <c r="K2896" s="1433"/>
      <c r="L2896" s="1334"/>
    </row>
    <row r="2897" spans="1:12" ht="24" customHeight="1">
      <c r="A2897" s="1355"/>
      <c r="B2897" s="1355"/>
      <c r="C2897" s="1433"/>
      <c r="E2897" s="1433"/>
      <c r="K2897" s="1433"/>
      <c r="L2897" s="1334"/>
    </row>
    <row r="2898" spans="1:12" ht="24" customHeight="1">
      <c r="A2898" s="1355"/>
      <c r="B2898" s="1355"/>
      <c r="C2898" s="1433"/>
      <c r="E2898" s="1433"/>
      <c r="K2898" s="1433"/>
      <c r="L2898" s="1334"/>
    </row>
    <row r="2899" spans="1:12" ht="24" customHeight="1">
      <c r="A2899" s="1355"/>
      <c r="B2899" s="1355"/>
      <c r="C2899" s="1433"/>
      <c r="E2899" s="1433"/>
      <c r="K2899" s="1433"/>
      <c r="L2899" s="1334"/>
    </row>
    <row r="2900" spans="1:12" ht="24" customHeight="1">
      <c r="A2900" s="1355"/>
      <c r="B2900" s="1355"/>
      <c r="C2900" s="1433"/>
      <c r="E2900" s="1433"/>
      <c r="K2900" s="1433"/>
      <c r="L2900" s="1334"/>
    </row>
    <row r="2901" spans="1:12" ht="24" customHeight="1">
      <c r="A2901" s="1355"/>
      <c r="B2901" s="1355"/>
      <c r="C2901" s="1433"/>
      <c r="E2901" s="1433"/>
      <c r="K2901" s="1433"/>
      <c r="L2901" s="1334"/>
    </row>
    <row r="2902" spans="1:12" ht="24" customHeight="1">
      <c r="A2902" s="1355"/>
      <c r="B2902" s="1355"/>
      <c r="C2902" s="1433"/>
      <c r="E2902" s="1433"/>
      <c r="K2902" s="1433"/>
      <c r="L2902" s="1334"/>
    </row>
    <row r="2903" spans="1:12" ht="24" customHeight="1">
      <c r="A2903" s="1355"/>
      <c r="B2903" s="1355"/>
      <c r="C2903" s="1433"/>
      <c r="E2903" s="1433"/>
      <c r="K2903" s="1433"/>
      <c r="L2903" s="1334"/>
    </row>
    <row r="2904" spans="1:12" ht="24" customHeight="1">
      <c r="A2904" s="1355"/>
      <c r="B2904" s="1355"/>
      <c r="C2904" s="1433"/>
      <c r="E2904" s="1433"/>
      <c r="K2904" s="1433"/>
      <c r="L2904" s="1334"/>
    </row>
    <row r="2905" spans="1:12" ht="24" customHeight="1">
      <c r="A2905" s="1355"/>
      <c r="B2905" s="1355"/>
      <c r="C2905" s="1433"/>
      <c r="E2905" s="1433"/>
      <c r="K2905" s="1433"/>
      <c r="L2905" s="1334"/>
    </row>
    <row r="2906" spans="1:12" ht="24" customHeight="1">
      <c r="A2906" s="1355"/>
      <c r="B2906" s="1355"/>
      <c r="C2906" s="1433"/>
      <c r="E2906" s="1433"/>
      <c r="K2906" s="1433"/>
      <c r="L2906" s="1334"/>
    </row>
    <row r="2907" spans="1:12" ht="24" customHeight="1">
      <c r="A2907" s="1355"/>
      <c r="B2907" s="1355"/>
      <c r="C2907" s="1433"/>
      <c r="E2907" s="1433"/>
      <c r="K2907" s="1433"/>
      <c r="L2907" s="1334"/>
    </row>
    <row r="2908" spans="1:12" ht="24" customHeight="1">
      <c r="A2908" s="1355"/>
      <c r="B2908" s="1355"/>
      <c r="C2908" s="1433"/>
      <c r="E2908" s="1433"/>
      <c r="K2908" s="1433"/>
      <c r="L2908" s="1334"/>
    </row>
    <row r="2909" spans="1:12" ht="24" customHeight="1">
      <c r="A2909" s="1355"/>
      <c r="B2909" s="1355"/>
      <c r="C2909" s="1433"/>
      <c r="E2909" s="1433"/>
      <c r="K2909" s="1433"/>
      <c r="L2909" s="1334"/>
    </row>
    <row r="2910" spans="1:12" ht="24" customHeight="1">
      <c r="A2910" s="1355"/>
      <c r="B2910" s="1355"/>
      <c r="C2910" s="1433"/>
      <c r="E2910" s="1433"/>
      <c r="K2910" s="1433"/>
      <c r="L2910" s="1334"/>
    </row>
    <row r="2911" spans="1:12" ht="24" customHeight="1">
      <c r="A2911" s="1355"/>
      <c r="B2911" s="1355"/>
      <c r="C2911" s="1433"/>
      <c r="E2911" s="1433"/>
      <c r="K2911" s="1433"/>
      <c r="L2911" s="1334"/>
    </row>
    <row r="2912" spans="1:12" ht="24" customHeight="1">
      <c r="A2912" s="1355"/>
      <c r="B2912" s="1355"/>
      <c r="C2912" s="1433"/>
      <c r="E2912" s="1433"/>
      <c r="K2912" s="1433"/>
      <c r="L2912" s="1334"/>
    </row>
    <row r="2913" spans="1:12" ht="24" customHeight="1">
      <c r="A2913" s="1355"/>
      <c r="B2913" s="1355"/>
      <c r="C2913" s="1433"/>
      <c r="E2913" s="1433"/>
      <c r="K2913" s="1433"/>
      <c r="L2913" s="1334"/>
    </row>
    <row r="2914" spans="1:12" ht="24" customHeight="1">
      <c r="A2914" s="1355"/>
      <c r="B2914" s="1355"/>
      <c r="C2914" s="1433"/>
      <c r="E2914" s="1433"/>
      <c r="K2914" s="1433"/>
      <c r="L2914" s="1334"/>
    </row>
    <row r="2915" spans="1:12" ht="24" customHeight="1">
      <c r="A2915" s="1355"/>
      <c r="B2915" s="1355"/>
      <c r="C2915" s="1433"/>
      <c r="E2915" s="1433"/>
      <c r="K2915" s="1433"/>
      <c r="L2915" s="1334"/>
    </row>
    <row r="2916" spans="1:12" ht="24" customHeight="1">
      <c r="A2916" s="1355"/>
      <c r="B2916" s="1355"/>
      <c r="C2916" s="1433"/>
      <c r="E2916" s="1433"/>
      <c r="K2916" s="1433"/>
      <c r="L2916" s="1334"/>
    </row>
    <row r="2917" spans="1:12" ht="24" customHeight="1">
      <c r="A2917" s="1355"/>
      <c r="B2917" s="1355"/>
      <c r="C2917" s="1433"/>
      <c r="E2917" s="1433"/>
      <c r="K2917" s="1433"/>
      <c r="L2917" s="1334"/>
    </row>
    <row r="2918" spans="1:12" ht="24" customHeight="1">
      <c r="A2918" s="1355"/>
      <c r="B2918" s="1355"/>
      <c r="C2918" s="1433"/>
      <c r="E2918" s="1433"/>
      <c r="K2918" s="1433"/>
      <c r="L2918" s="1334"/>
    </row>
    <row r="2919" spans="1:12" ht="24" customHeight="1">
      <c r="A2919" s="1355"/>
      <c r="B2919" s="1355"/>
      <c r="C2919" s="1433"/>
      <c r="E2919" s="1433"/>
      <c r="K2919" s="1433"/>
      <c r="L2919" s="1334"/>
    </row>
    <row r="2920" spans="1:12" ht="24" customHeight="1">
      <c r="A2920" s="1355"/>
      <c r="B2920" s="1355"/>
      <c r="C2920" s="1433"/>
      <c r="E2920" s="1433"/>
      <c r="K2920" s="1433"/>
      <c r="L2920" s="1334"/>
    </row>
    <row r="2921" spans="1:12" ht="24" customHeight="1">
      <c r="A2921" s="1355"/>
      <c r="B2921" s="1355"/>
      <c r="C2921" s="1433"/>
      <c r="E2921" s="1433"/>
      <c r="K2921" s="1433"/>
      <c r="L2921" s="1334"/>
    </row>
    <row r="2922" spans="1:12" ht="24" customHeight="1">
      <c r="A2922" s="1355"/>
      <c r="B2922" s="1355"/>
      <c r="C2922" s="1433"/>
      <c r="E2922" s="1433"/>
      <c r="K2922" s="1433"/>
      <c r="L2922" s="1334"/>
    </row>
    <row r="2923" spans="1:12" ht="24" customHeight="1">
      <c r="A2923" s="1355"/>
      <c r="B2923" s="1355"/>
      <c r="C2923" s="1433"/>
      <c r="E2923" s="1433"/>
      <c r="K2923" s="1433"/>
      <c r="L2923" s="1334"/>
    </row>
    <row r="2924" spans="1:12" ht="24" customHeight="1">
      <c r="A2924" s="1355"/>
      <c r="B2924" s="1355"/>
      <c r="C2924" s="1433"/>
      <c r="E2924" s="1433"/>
      <c r="K2924" s="1433"/>
      <c r="L2924" s="1334"/>
    </row>
    <row r="2925" spans="1:12" ht="24" customHeight="1">
      <c r="A2925" s="1355"/>
      <c r="B2925" s="1355"/>
      <c r="C2925" s="1433"/>
      <c r="E2925" s="1433"/>
      <c r="K2925" s="1433"/>
      <c r="L2925" s="1334"/>
    </row>
    <row r="2926" spans="1:12" ht="24" customHeight="1">
      <c r="A2926" s="1355"/>
      <c r="B2926" s="1355"/>
      <c r="C2926" s="1433"/>
      <c r="E2926" s="1433"/>
      <c r="K2926" s="1433"/>
      <c r="L2926" s="1334"/>
    </row>
    <row r="2927" spans="1:12" ht="24" customHeight="1">
      <c r="A2927" s="1355"/>
      <c r="B2927" s="1355"/>
      <c r="C2927" s="1433"/>
      <c r="E2927" s="1433"/>
      <c r="K2927" s="1433"/>
      <c r="L2927" s="1334"/>
    </row>
    <row r="2928" spans="1:12" ht="24" customHeight="1">
      <c r="A2928" s="1355"/>
      <c r="B2928" s="1355"/>
      <c r="C2928" s="1433"/>
      <c r="E2928" s="1433"/>
      <c r="K2928" s="1433"/>
      <c r="L2928" s="1334"/>
    </row>
    <row r="2929" spans="1:12" ht="24" customHeight="1">
      <c r="A2929" s="1355"/>
      <c r="B2929" s="1355"/>
      <c r="C2929" s="1433"/>
      <c r="E2929" s="1433"/>
      <c r="K2929" s="1433"/>
      <c r="L2929" s="1334"/>
    </row>
    <row r="2930" spans="1:12" ht="24" customHeight="1">
      <c r="A2930" s="1355"/>
      <c r="B2930" s="1355"/>
      <c r="C2930" s="1433"/>
      <c r="E2930" s="1433"/>
      <c r="K2930" s="1433"/>
      <c r="L2930" s="1334"/>
    </row>
    <row r="2931" spans="1:12" ht="24" customHeight="1">
      <c r="A2931" s="1355"/>
      <c r="B2931" s="1355"/>
      <c r="C2931" s="1433"/>
      <c r="E2931" s="1433"/>
      <c r="K2931" s="1433"/>
      <c r="L2931" s="1334"/>
    </row>
    <row r="2932" spans="1:12" ht="24" customHeight="1">
      <c r="A2932" s="1355"/>
      <c r="B2932" s="1355"/>
      <c r="C2932" s="1433"/>
      <c r="E2932" s="1433"/>
      <c r="K2932" s="1433"/>
      <c r="L2932" s="1334"/>
    </row>
    <row r="2933" spans="1:12" ht="24" customHeight="1">
      <c r="A2933" s="1355"/>
      <c r="B2933" s="1355"/>
      <c r="C2933" s="1433"/>
      <c r="E2933" s="1433"/>
      <c r="K2933" s="1433"/>
      <c r="L2933" s="1334"/>
    </row>
    <row r="2934" spans="1:12" ht="24" customHeight="1">
      <c r="A2934" s="1355"/>
      <c r="B2934" s="1355"/>
      <c r="C2934" s="1433"/>
      <c r="E2934" s="1433"/>
      <c r="K2934" s="1433"/>
      <c r="L2934" s="1334"/>
    </row>
    <row r="2935" spans="1:12" ht="24" customHeight="1">
      <c r="A2935" s="1355"/>
      <c r="B2935" s="1355"/>
      <c r="C2935" s="1433"/>
      <c r="E2935" s="1433"/>
      <c r="K2935" s="1433"/>
      <c r="L2935" s="1334"/>
    </row>
    <row r="2936" spans="1:12" ht="24" customHeight="1">
      <c r="A2936" s="1355"/>
      <c r="B2936" s="1355"/>
      <c r="C2936" s="1433"/>
      <c r="E2936" s="1433"/>
      <c r="K2936" s="1433"/>
      <c r="L2936" s="1334"/>
    </row>
    <row r="2937" spans="1:12" ht="24" customHeight="1">
      <c r="A2937" s="1355"/>
      <c r="B2937" s="1355"/>
      <c r="C2937" s="1433"/>
      <c r="E2937" s="1433"/>
      <c r="K2937" s="1433"/>
      <c r="L2937" s="1334"/>
    </row>
    <row r="2938" spans="1:12" ht="24" customHeight="1">
      <c r="A2938" s="1355"/>
      <c r="B2938" s="1355"/>
      <c r="C2938" s="1433"/>
      <c r="E2938" s="1433"/>
      <c r="K2938" s="1433"/>
      <c r="L2938" s="1334"/>
    </row>
    <row r="2939" spans="1:12" ht="24" customHeight="1">
      <c r="A2939" s="1355"/>
      <c r="B2939" s="1355"/>
      <c r="C2939" s="1433"/>
      <c r="E2939" s="1433"/>
      <c r="K2939" s="1433"/>
      <c r="L2939" s="1334"/>
    </row>
    <row r="2940" spans="1:12" ht="24" customHeight="1">
      <c r="A2940" s="1355"/>
      <c r="B2940" s="1355"/>
      <c r="C2940" s="1433"/>
      <c r="E2940" s="1433"/>
      <c r="K2940" s="1433"/>
      <c r="L2940" s="1334"/>
    </row>
    <row r="2941" spans="1:12" ht="24" customHeight="1">
      <c r="A2941" s="1355"/>
      <c r="B2941" s="1355"/>
      <c r="C2941" s="1433"/>
      <c r="E2941" s="1433"/>
      <c r="K2941" s="1433"/>
      <c r="L2941" s="1334"/>
    </row>
    <row r="2942" spans="1:12" ht="24" customHeight="1">
      <c r="A2942" s="1355"/>
      <c r="B2942" s="1355"/>
      <c r="C2942" s="1433"/>
      <c r="E2942" s="1433"/>
      <c r="K2942" s="1433"/>
      <c r="L2942" s="1334"/>
    </row>
    <row r="2943" spans="1:12" ht="24" customHeight="1">
      <c r="A2943" s="1355"/>
      <c r="B2943" s="1355"/>
      <c r="C2943" s="1433"/>
      <c r="E2943" s="1433"/>
      <c r="K2943" s="1433"/>
      <c r="L2943" s="1334"/>
    </row>
    <row r="2944" spans="1:12" ht="24" customHeight="1">
      <c r="A2944" s="1355"/>
      <c r="B2944" s="1355"/>
      <c r="C2944" s="1433"/>
      <c r="E2944" s="1433"/>
      <c r="K2944" s="1433"/>
      <c r="L2944" s="1334"/>
    </row>
    <row r="2945" spans="1:12" ht="24" customHeight="1">
      <c r="A2945" s="1355"/>
      <c r="B2945" s="1355"/>
      <c r="C2945" s="1433"/>
      <c r="E2945" s="1433"/>
      <c r="K2945" s="1433"/>
      <c r="L2945" s="1334"/>
    </row>
    <row r="2946" spans="1:12" ht="24" customHeight="1">
      <c r="A2946" s="1355"/>
      <c r="B2946" s="1355"/>
      <c r="C2946" s="1433"/>
      <c r="E2946" s="1433"/>
      <c r="K2946" s="1433"/>
      <c r="L2946" s="1334"/>
    </row>
    <row r="2947" spans="1:12" ht="24" customHeight="1">
      <c r="A2947" s="1355"/>
      <c r="B2947" s="1355"/>
      <c r="C2947" s="1433"/>
      <c r="E2947" s="1433"/>
      <c r="K2947" s="1433"/>
      <c r="L2947" s="1334"/>
    </row>
    <row r="2948" spans="1:12" ht="24" customHeight="1">
      <c r="A2948" s="1355"/>
      <c r="B2948" s="1355"/>
      <c r="C2948" s="1433"/>
      <c r="E2948" s="1433"/>
      <c r="K2948" s="1433"/>
      <c r="L2948" s="1334"/>
    </row>
    <row r="2949" spans="1:12" ht="24" customHeight="1">
      <c r="A2949" s="1355"/>
      <c r="B2949" s="1355"/>
      <c r="C2949" s="1433"/>
      <c r="E2949" s="1433"/>
      <c r="K2949" s="1433"/>
      <c r="L2949" s="1334"/>
    </row>
    <row r="2950" spans="1:12" ht="24" customHeight="1">
      <c r="A2950" s="1355"/>
      <c r="B2950" s="1355"/>
      <c r="C2950" s="1433"/>
      <c r="E2950" s="1433"/>
      <c r="K2950" s="1433"/>
      <c r="L2950" s="1334"/>
    </row>
    <row r="2951" spans="1:12" ht="24" customHeight="1">
      <c r="A2951" s="1355"/>
      <c r="B2951" s="1355"/>
      <c r="C2951" s="1433"/>
      <c r="E2951" s="1433"/>
      <c r="K2951" s="1433"/>
      <c r="L2951" s="1334"/>
    </row>
    <row r="2952" spans="1:12" ht="24" customHeight="1">
      <c r="A2952" s="1355"/>
      <c r="B2952" s="1355"/>
      <c r="C2952" s="1433"/>
      <c r="E2952" s="1433"/>
      <c r="K2952" s="1433"/>
      <c r="L2952" s="1334"/>
    </row>
    <row r="2953" spans="1:12" ht="24" customHeight="1">
      <c r="A2953" s="1355"/>
      <c r="B2953" s="1355"/>
      <c r="C2953" s="1433"/>
      <c r="E2953" s="1433"/>
      <c r="K2953" s="1433"/>
      <c r="L2953" s="1334"/>
    </row>
    <row r="2954" spans="1:12" ht="24" customHeight="1">
      <c r="A2954" s="1355"/>
      <c r="B2954" s="1355"/>
      <c r="C2954" s="1433"/>
      <c r="E2954" s="1433"/>
      <c r="K2954" s="1433"/>
      <c r="L2954" s="1334"/>
    </row>
    <row r="2955" spans="1:12" ht="24" customHeight="1">
      <c r="A2955" s="1355"/>
      <c r="B2955" s="1355"/>
      <c r="C2955" s="1433"/>
      <c r="E2955" s="1433"/>
      <c r="K2955" s="1433"/>
      <c r="L2955" s="1334"/>
    </row>
    <row r="2956" spans="1:12" ht="24" customHeight="1">
      <c r="A2956" s="1355"/>
      <c r="B2956" s="1355"/>
      <c r="C2956" s="1433"/>
      <c r="E2956" s="1433"/>
      <c r="K2956" s="1433"/>
      <c r="L2956" s="1334"/>
    </row>
    <row r="2957" spans="1:12" ht="24" customHeight="1">
      <c r="A2957" s="1355"/>
      <c r="B2957" s="1355"/>
      <c r="C2957" s="1433"/>
      <c r="E2957" s="1433"/>
      <c r="K2957" s="1433"/>
      <c r="L2957" s="1334"/>
    </row>
    <row r="2958" spans="1:12" ht="24" customHeight="1">
      <c r="A2958" s="1355"/>
      <c r="B2958" s="1355"/>
      <c r="C2958" s="1433"/>
      <c r="E2958" s="1433"/>
      <c r="K2958" s="1433"/>
      <c r="L2958" s="1334"/>
    </row>
    <row r="2959" spans="1:12" ht="24" customHeight="1">
      <c r="A2959" s="1355"/>
      <c r="B2959" s="1355"/>
      <c r="C2959" s="1433"/>
      <c r="E2959" s="1433"/>
      <c r="K2959" s="1433"/>
      <c r="L2959" s="1334"/>
    </row>
    <row r="2960" spans="1:12" ht="24" customHeight="1">
      <c r="A2960" s="1355"/>
      <c r="B2960" s="1355"/>
      <c r="C2960" s="1433"/>
      <c r="E2960" s="1433"/>
      <c r="K2960" s="1433"/>
      <c r="L2960" s="1334"/>
    </row>
    <row r="2961" spans="1:12" ht="24" customHeight="1">
      <c r="A2961" s="1355"/>
      <c r="B2961" s="1355"/>
      <c r="C2961" s="1433"/>
      <c r="E2961" s="1433"/>
      <c r="K2961" s="1433"/>
      <c r="L2961" s="1334"/>
    </row>
    <row r="2962" spans="1:12" ht="24" customHeight="1">
      <c r="A2962" s="1355"/>
      <c r="B2962" s="1355"/>
      <c r="C2962" s="1433"/>
      <c r="E2962" s="1433"/>
      <c r="K2962" s="1433"/>
      <c r="L2962" s="1334"/>
    </row>
    <row r="2963" spans="1:12" ht="24" customHeight="1">
      <c r="A2963" s="1355"/>
      <c r="B2963" s="1355"/>
      <c r="C2963" s="1433"/>
      <c r="E2963" s="1433"/>
      <c r="K2963" s="1433"/>
      <c r="L2963" s="1334"/>
    </row>
    <row r="2964" spans="1:12" ht="24" customHeight="1">
      <c r="A2964" s="1355"/>
      <c r="B2964" s="1355"/>
      <c r="C2964" s="1433"/>
      <c r="E2964" s="1433"/>
      <c r="K2964" s="1433"/>
      <c r="L2964" s="1334"/>
    </row>
    <row r="2965" spans="1:12" ht="24" customHeight="1">
      <c r="A2965" s="1355"/>
      <c r="B2965" s="1355"/>
      <c r="C2965" s="1433"/>
      <c r="E2965" s="1433"/>
      <c r="K2965" s="1433"/>
      <c r="L2965" s="1334"/>
    </row>
    <row r="2966" spans="1:12" ht="24" customHeight="1">
      <c r="A2966" s="1355"/>
      <c r="B2966" s="1355"/>
      <c r="C2966" s="1433"/>
      <c r="E2966" s="1433"/>
      <c r="K2966" s="1433"/>
      <c r="L2966" s="1334"/>
    </row>
    <row r="2967" spans="1:12" ht="24" customHeight="1">
      <c r="A2967" s="1355"/>
      <c r="B2967" s="1355"/>
      <c r="C2967" s="1433"/>
      <c r="E2967" s="1433"/>
      <c r="K2967" s="1433"/>
      <c r="L2967" s="1334"/>
    </row>
    <row r="2968" spans="1:12" ht="24" customHeight="1">
      <c r="A2968" s="1355"/>
      <c r="B2968" s="1355"/>
      <c r="C2968" s="1433"/>
      <c r="E2968" s="1433"/>
      <c r="K2968" s="1433"/>
      <c r="L2968" s="1334"/>
    </row>
    <row r="2969" spans="1:12" ht="24" customHeight="1">
      <c r="A2969" s="1355"/>
      <c r="B2969" s="1355"/>
      <c r="C2969" s="1433"/>
      <c r="E2969" s="1433"/>
      <c r="K2969" s="1433"/>
      <c r="L2969" s="1334"/>
    </row>
    <row r="2970" spans="1:12" ht="24" customHeight="1">
      <c r="A2970" s="1355"/>
      <c r="B2970" s="1355"/>
      <c r="C2970" s="1433"/>
      <c r="E2970" s="1433"/>
      <c r="K2970" s="1433"/>
      <c r="L2970" s="1334"/>
    </row>
    <row r="2971" spans="1:12" ht="24" customHeight="1">
      <c r="A2971" s="1355"/>
      <c r="B2971" s="1355"/>
      <c r="C2971" s="1433"/>
      <c r="E2971" s="1433"/>
      <c r="K2971" s="1433"/>
      <c r="L2971" s="1334"/>
    </row>
    <row r="2972" spans="1:12" ht="24" customHeight="1">
      <c r="A2972" s="1355"/>
      <c r="B2972" s="1355"/>
      <c r="C2972" s="1433"/>
      <c r="E2972" s="1433"/>
      <c r="K2972" s="1433"/>
      <c r="L2972" s="1334"/>
    </row>
    <row r="2973" spans="1:12" ht="24" customHeight="1">
      <c r="A2973" s="1355"/>
      <c r="B2973" s="1355"/>
      <c r="C2973" s="1433"/>
      <c r="E2973" s="1433"/>
      <c r="K2973" s="1433"/>
      <c r="L2973" s="1334"/>
    </row>
    <row r="2974" spans="1:12" ht="24" customHeight="1">
      <c r="A2974" s="1355"/>
      <c r="B2974" s="1355"/>
      <c r="C2974" s="1433"/>
      <c r="E2974" s="1433"/>
      <c r="K2974" s="1433"/>
      <c r="L2974" s="1334"/>
    </row>
    <row r="2975" spans="1:12" ht="24" customHeight="1">
      <c r="A2975" s="1355"/>
      <c r="B2975" s="1355"/>
      <c r="C2975" s="1433"/>
      <c r="E2975" s="1433"/>
      <c r="K2975" s="1433"/>
      <c r="L2975" s="1334"/>
    </row>
    <row r="2976" spans="1:12" ht="24" customHeight="1">
      <c r="A2976" s="1355"/>
      <c r="B2976" s="1355"/>
      <c r="C2976" s="1433"/>
      <c r="E2976" s="1433"/>
      <c r="K2976" s="1433"/>
      <c r="L2976" s="1334"/>
    </row>
    <row r="2977" spans="1:12" ht="24" customHeight="1">
      <c r="A2977" s="1355"/>
      <c r="B2977" s="1355"/>
      <c r="C2977" s="1433"/>
      <c r="E2977" s="1433"/>
      <c r="K2977" s="1433"/>
      <c r="L2977" s="1334"/>
    </row>
    <row r="2978" spans="1:12" ht="24" customHeight="1">
      <c r="A2978" s="1355"/>
      <c r="B2978" s="1355"/>
      <c r="C2978" s="1433"/>
      <c r="E2978" s="1433"/>
      <c r="K2978" s="1433"/>
      <c r="L2978" s="1334"/>
    </row>
    <row r="2979" spans="1:12" ht="24" customHeight="1">
      <c r="A2979" s="1355"/>
      <c r="B2979" s="1355"/>
      <c r="C2979" s="1433"/>
      <c r="E2979" s="1433"/>
      <c r="K2979" s="1433"/>
      <c r="L2979" s="1334"/>
    </row>
    <row r="2980" spans="1:12" ht="24" customHeight="1">
      <c r="A2980" s="1355"/>
      <c r="B2980" s="1355"/>
      <c r="C2980" s="1433"/>
      <c r="E2980" s="1433"/>
      <c r="K2980" s="1433"/>
      <c r="L2980" s="1334"/>
    </row>
    <row r="2981" spans="1:12" ht="24" customHeight="1">
      <c r="A2981" s="1355"/>
      <c r="B2981" s="1355"/>
      <c r="C2981" s="1433"/>
      <c r="E2981" s="1433"/>
      <c r="K2981" s="1433"/>
      <c r="L2981" s="1334"/>
    </row>
    <row r="2982" spans="1:12" ht="24" customHeight="1">
      <c r="A2982" s="1355"/>
      <c r="B2982" s="1355"/>
      <c r="C2982" s="1433"/>
      <c r="E2982" s="1433"/>
      <c r="K2982" s="1433"/>
      <c r="L2982" s="1334"/>
    </row>
    <row r="2983" spans="1:12" ht="24" customHeight="1">
      <c r="A2983" s="1355"/>
      <c r="B2983" s="1355"/>
      <c r="C2983" s="1433"/>
      <c r="E2983" s="1433"/>
      <c r="K2983" s="1433"/>
      <c r="L2983" s="1334"/>
    </row>
    <row r="2984" spans="1:12" ht="24" customHeight="1">
      <c r="A2984" s="1355"/>
      <c r="B2984" s="1355"/>
      <c r="C2984" s="1433"/>
      <c r="E2984" s="1433"/>
      <c r="K2984" s="1433"/>
      <c r="L2984" s="1334"/>
    </row>
    <row r="2985" spans="1:12" ht="24" customHeight="1">
      <c r="A2985" s="1355"/>
      <c r="B2985" s="1355"/>
      <c r="C2985" s="1433"/>
      <c r="E2985" s="1433"/>
      <c r="K2985" s="1433"/>
      <c r="L2985" s="1334"/>
    </row>
    <row r="2986" spans="1:12" ht="24" customHeight="1">
      <c r="A2986" s="1355"/>
      <c r="B2986" s="1355"/>
      <c r="C2986" s="1433"/>
      <c r="E2986" s="1433"/>
      <c r="K2986" s="1433"/>
      <c r="L2986" s="1334"/>
    </row>
    <row r="2987" spans="1:12" ht="24" customHeight="1">
      <c r="A2987" s="1355"/>
      <c r="B2987" s="1355"/>
      <c r="C2987" s="1433"/>
      <c r="E2987" s="1433"/>
      <c r="K2987" s="1433"/>
      <c r="L2987" s="1334"/>
    </row>
    <row r="2988" spans="1:12" ht="24" customHeight="1">
      <c r="A2988" s="1355"/>
      <c r="B2988" s="1355"/>
      <c r="C2988" s="1433"/>
      <c r="E2988" s="1433"/>
      <c r="K2988" s="1433"/>
      <c r="L2988" s="1334"/>
    </row>
    <row r="2989" spans="1:12" ht="24" customHeight="1">
      <c r="A2989" s="1355"/>
      <c r="B2989" s="1355"/>
      <c r="C2989" s="1433"/>
      <c r="E2989" s="1433"/>
      <c r="K2989" s="1433"/>
      <c r="L2989" s="1334"/>
    </row>
    <row r="2990" spans="1:12" ht="24" customHeight="1">
      <c r="A2990" s="1355"/>
      <c r="B2990" s="1355"/>
      <c r="C2990" s="1433"/>
      <c r="E2990" s="1433"/>
      <c r="K2990" s="1433"/>
      <c r="L2990" s="1334"/>
    </row>
    <row r="2991" spans="1:12" ht="24" customHeight="1">
      <c r="A2991" s="1355"/>
      <c r="B2991" s="1355"/>
      <c r="C2991" s="1433"/>
      <c r="E2991" s="1433"/>
      <c r="K2991" s="1433"/>
      <c r="L2991" s="1334"/>
    </row>
    <row r="2992" spans="1:12" ht="24" customHeight="1">
      <c r="A2992" s="1355"/>
      <c r="B2992" s="1355"/>
      <c r="C2992" s="1433"/>
      <c r="E2992" s="1433"/>
      <c r="K2992" s="1433"/>
      <c r="L2992" s="1334"/>
    </row>
    <row r="2993" spans="1:12" ht="24" customHeight="1">
      <c r="A2993" s="1355"/>
      <c r="B2993" s="1355"/>
      <c r="C2993" s="1433"/>
      <c r="E2993" s="1433"/>
      <c r="K2993" s="1433"/>
      <c r="L2993" s="1334"/>
    </row>
    <row r="2994" spans="1:12" ht="24" customHeight="1">
      <c r="A2994" s="1355"/>
      <c r="B2994" s="1355"/>
      <c r="C2994" s="1433"/>
      <c r="E2994" s="1433"/>
      <c r="K2994" s="1433"/>
      <c r="L2994" s="1334"/>
    </row>
    <row r="2995" spans="1:12" ht="24" customHeight="1">
      <c r="A2995" s="1355"/>
      <c r="B2995" s="1355"/>
      <c r="C2995" s="1433"/>
      <c r="E2995" s="1433"/>
      <c r="K2995" s="1433"/>
      <c r="L2995" s="1334"/>
    </row>
    <row r="2996" spans="1:12" ht="24" customHeight="1">
      <c r="A2996" s="1355"/>
      <c r="B2996" s="1355"/>
      <c r="C2996" s="1433"/>
      <c r="E2996" s="1433"/>
      <c r="K2996" s="1433"/>
      <c r="L2996" s="1334"/>
    </row>
    <row r="2997" spans="1:12" ht="24" customHeight="1">
      <c r="A2997" s="1355"/>
      <c r="B2997" s="1355"/>
      <c r="C2997" s="1433"/>
      <c r="E2997" s="1433"/>
      <c r="K2997" s="1433"/>
      <c r="L2997" s="1334"/>
    </row>
    <row r="2998" spans="1:12" ht="24" customHeight="1">
      <c r="A2998" s="1355"/>
      <c r="B2998" s="1355"/>
      <c r="C2998" s="1433"/>
      <c r="E2998" s="1433"/>
      <c r="K2998" s="1433"/>
      <c r="L2998" s="1334"/>
    </row>
    <row r="2999" spans="1:12" ht="24" customHeight="1">
      <c r="A2999" s="1355"/>
      <c r="B2999" s="1355"/>
      <c r="C2999" s="1433"/>
      <c r="E2999" s="1433"/>
      <c r="K2999" s="1433"/>
      <c r="L2999" s="1334"/>
    </row>
    <row r="3000" spans="1:12" ht="24" customHeight="1">
      <c r="A3000" s="1355"/>
      <c r="B3000" s="1355"/>
      <c r="C3000" s="1433"/>
      <c r="E3000" s="1433"/>
      <c r="K3000" s="1433"/>
      <c r="L3000" s="1334"/>
    </row>
    <row r="3001" spans="1:12" ht="24" customHeight="1">
      <c r="A3001" s="1355"/>
      <c r="B3001" s="1355"/>
      <c r="C3001" s="1433"/>
      <c r="E3001" s="1433"/>
      <c r="K3001" s="1433"/>
      <c r="L3001" s="1334"/>
    </row>
    <row r="3002" spans="1:12" ht="24" customHeight="1">
      <c r="A3002" s="1355"/>
      <c r="B3002" s="1355"/>
      <c r="C3002" s="1433"/>
      <c r="E3002" s="1433"/>
      <c r="K3002" s="1433"/>
      <c r="L3002" s="1334"/>
    </row>
    <row r="3003" spans="1:12" ht="24" customHeight="1">
      <c r="A3003" s="1355"/>
      <c r="B3003" s="1355"/>
      <c r="C3003" s="1433"/>
      <c r="E3003" s="1433"/>
      <c r="K3003" s="1433"/>
      <c r="L3003" s="1334"/>
    </row>
    <row r="3004" spans="1:12" ht="24" customHeight="1">
      <c r="A3004" s="1355"/>
      <c r="B3004" s="1355"/>
      <c r="C3004" s="1433"/>
      <c r="E3004" s="1433"/>
      <c r="K3004" s="1433"/>
      <c r="L3004" s="1334"/>
    </row>
    <row r="3005" spans="1:12" ht="24" customHeight="1">
      <c r="A3005" s="1355"/>
      <c r="B3005" s="1355"/>
      <c r="C3005" s="1433"/>
      <c r="E3005" s="1433"/>
      <c r="K3005" s="1433"/>
      <c r="L3005" s="1334"/>
    </row>
    <row r="3006" spans="1:12" ht="24" customHeight="1">
      <c r="A3006" s="1355"/>
      <c r="B3006" s="1355"/>
      <c r="C3006" s="1433"/>
      <c r="E3006" s="1433"/>
      <c r="K3006" s="1433"/>
      <c r="L3006" s="1334"/>
    </row>
    <row r="3007" spans="1:12" ht="24" customHeight="1">
      <c r="A3007" s="1355"/>
      <c r="B3007" s="1355"/>
      <c r="C3007" s="1433"/>
      <c r="E3007" s="1433"/>
      <c r="K3007" s="1433"/>
      <c r="L3007" s="1334"/>
    </row>
    <row r="3008" spans="1:12" ht="24" customHeight="1">
      <c r="A3008" s="1355"/>
      <c r="B3008" s="1355"/>
      <c r="C3008" s="1433"/>
      <c r="E3008" s="1433"/>
      <c r="K3008" s="1433"/>
      <c r="L3008" s="1334"/>
    </row>
    <row r="3009" spans="1:12" ht="24" customHeight="1">
      <c r="A3009" s="1355"/>
      <c r="B3009" s="1355"/>
      <c r="C3009" s="1433"/>
      <c r="E3009" s="1433"/>
      <c r="K3009" s="1433"/>
      <c r="L3009" s="1334"/>
    </row>
    <row r="3010" spans="1:12" ht="24" customHeight="1">
      <c r="A3010" s="1355"/>
      <c r="B3010" s="1355"/>
      <c r="C3010" s="1433"/>
      <c r="E3010" s="1433"/>
      <c r="K3010" s="1433"/>
      <c r="L3010" s="1334"/>
    </row>
    <row r="3011" spans="1:12" ht="24" customHeight="1">
      <c r="A3011" s="1355"/>
      <c r="B3011" s="1355"/>
      <c r="C3011" s="1433"/>
      <c r="E3011" s="1433"/>
      <c r="K3011" s="1433"/>
      <c r="L3011" s="1334"/>
    </row>
    <row r="3012" spans="1:12" ht="24" customHeight="1">
      <c r="A3012" s="1355"/>
      <c r="B3012" s="1355"/>
      <c r="C3012" s="1433"/>
      <c r="E3012" s="1433"/>
      <c r="K3012" s="1433"/>
      <c r="L3012" s="1334"/>
    </row>
    <row r="3013" spans="1:12" ht="24" customHeight="1">
      <c r="A3013" s="1355"/>
      <c r="B3013" s="1355"/>
      <c r="C3013" s="1433"/>
      <c r="E3013" s="1433"/>
      <c r="K3013" s="1433"/>
      <c r="L3013" s="1334"/>
    </row>
    <row r="3014" spans="1:12" ht="24" customHeight="1">
      <c r="A3014" s="1355"/>
      <c r="B3014" s="1355"/>
      <c r="C3014" s="1433"/>
      <c r="E3014" s="1433"/>
      <c r="K3014" s="1433"/>
      <c r="L3014" s="1334"/>
    </row>
    <row r="3015" spans="1:12" ht="24" customHeight="1">
      <c r="A3015" s="1355"/>
      <c r="B3015" s="1355"/>
      <c r="C3015" s="1433"/>
      <c r="E3015" s="1433"/>
      <c r="K3015" s="1433"/>
      <c r="L3015" s="1334"/>
    </row>
    <row r="3016" spans="1:12" ht="24" customHeight="1">
      <c r="A3016" s="1355"/>
      <c r="B3016" s="1355"/>
      <c r="C3016" s="1433"/>
      <c r="E3016" s="1433"/>
      <c r="K3016" s="1433"/>
      <c r="L3016" s="1334"/>
    </row>
    <row r="3017" spans="1:12" ht="24" customHeight="1">
      <c r="A3017" s="1355"/>
      <c r="B3017" s="1355"/>
      <c r="C3017" s="1433"/>
      <c r="E3017" s="1433"/>
      <c r="K3017" s="1433"/>
      <c r="L3017" s="1334"/>
    </row>
    <row r="3018" spans="1:12" ht="24" customHeight="1">
      <c r="A3018" s="1355"/>
      <c r="B3018" s="1355"/>
      <c r="C3018" s="1433"/>
      <c r="E3018" s="1433"/>
      <c r="K3018" s="1433"/>
      <c r="L3018" s="1334"/>
    </row>
    <row r="3019" spans="1:12" ht="24" customHeight="1">
      <c r="A3019" s="1355"/>
      <c r="B3019" s="1355"/>
      <c r="C3019" s="1433"/>
      <c r="E3019" s="1433"/>
      <c r="K3019" s="1433"/>
      <c r="L3019" s="1334"/>
    </row>
    <row r="3020" spans="1:12" ht="24" customHeight="1">
      <c r="A3020" s="1355"/>
      <c r="B3020" s="1355"/>
      <c r="C3020" s="1433"/>
      <c r="E3020" s="1433"/>
      <c r="K3020" s="1433"/>
      <c r="L3020" s="1334"/>
    </row>
    <row r="3021" spans="1:12" ht="24" customHeight="1">
      <c r="A3021" s="1355"/>
      <c r="B3021" s="1355"/>
      <c r="C3021" s="1433"/>
      <c r="E3021" s="1433"/>
      <c r="K3021" s="1433"/>
      <c r="L3021" s="1334"/>
    </row>
    <row r="3022" spans="1:12" ht="24" customHeight="1">
      <c r="A3022" s="1355"/>
      <c r="B3022" s="1355"/>
      <c r="C3022" s="1433"/>
      <c r="E3022" s="1433"/>
      <c r="K3022" s="1433"/>
      <c r="L3022" s="1334"/>
    </row>
    <row r="3023" spans="1:12" ht="24" customHeight="1">
      <c r="A3023" s="1355"/>
      <c r="B3023" s="1355"/>
      <c r="C3023" s="1433"/>
      <c r="E3023" s="1433"/>
      <c r="K3023" s="1433"/>
      <c r="L3023" s="1334"/>
    </row>
    <row r="3024" spans="1:12" ht="24" customHeight="1">
      <c r="A3024" s="1355"/>
      <c r="B3024" s="1355"/>
      <c r="C3024" s="1433"/>
      <c r="E3024" s="1433"/>
      <c r="K3024" s="1433"/>
      <c r="L3024" s="1334"/>
    </row>
    <row r="3025" spans="1:12" ht="24" customHeight="1">
      <c r="A3025" s="1355"/>
      <c r="B3025" s="1355"/>
      <c r="C3025" s="1433"/>
      <c r="E3025" s="1433"/>
      <c r="K3025" s="1433"/>
      <c r="L3025" s="1334"/>
    </row>
    <row r="3026" spans="1:12" ht="24" customHeight="1">
      <c r="A3026" s="1355"/>
      <c r="B3026" s="1355"/>
      <c r="C3026" s="1433"/>
      <c r="E3026" s="1433"/>
      <c r="K3026" s="1433"/>
      <c r="L3026" s="1334"/>
    </row>
    <row r="3027" spans="1:12" ht="24" customHeight="1">
      <c r="A3027" s="1355"/>
      <c r="B3027" s="1355"/>
      <c r="C3027" s="1433"/>
      <c r="E3027" s="1433"/>
      <c r="K3027" s="1433"/>
      <c r="L3027" s="1334"/>
    </row>
    <row r="3028" spans="1:12" ht="24" customHeight="1">
      <c r="A3028" s="1355"/>
      <c r="B3028" s="1355"/>
      <c r="C3028" s="1433"/>
      <c r="E3028" s="1433"/>
      <c r="K3028" s="1433"/>
      <c r="L3028" s="1334"/>
    </row>
    <row r="3029" spans="1:12" ht="24" customHeight="1">
      <c r="A3029" s="1355"/>
      <c r="B3029" s="1355"/>
      <c r="C3029" s="1433"/>
      <c r="E3029" s="1433"/>
      <c r="K3029" s="1433"/>
      <c r="L3029" s="1334"/>
    </row>
    <row r="3030" spans="1:12" ht="24" customHeight="1">
      <c r="A3030" s="1355"/>
      <c r="B3030" s="1355"/>
      <c r="C3030" s="1433"/>
      <c r="E3030" s="1433"/>
      <c r="K3030" s="1433"/>
      <c r="L3030" s="1334"/>
    </row>
    <row r="3031" spans="1:12" ht="24" customHeight="1">
      <c r="A3031" s="1355"/>
      <c r="B3031" s="1355"/>
      <c r="C3031" s="1433"/>
      <c r="E3031" s="1433"/>
      <c r="K3031" s="1433"/>
      <c r="L3031" s="1334"/>
    </row>
    <row r="3032" spans="1:12" ht="24" customHeight="1">
      <c r="A3032" s="1355"/>
      <c r="B3032" s="1355"/>
      <c r="C3032" s="1433"/>
      <c r="E3032" s="1433"/>
      <c r="K3032" s="1433"/>
      <c r="L3032" s="1334"/>
    </row>
    <row r="3033" spans="1:12" ht="24" customHeight="1">
      <c r="A3033" s="1355"/>
      <c r="B3033" s="1355"/>
      <c r="C3033" s="1433"/>
      <c r="E3033" s="1433"/>
      <c r="K3033" s="1433"/>
      <c r="L3033" s="1334"/>
    </row>
    <row r="3034" spans="1:12" ht="24" customHeight="1">
      <c r="A3034" s="1355"/>
      <c r="B3034" s="1355"/>
      <c r="C3034" s="1433"/>
      <c r="E3034" s="1433"/>
      <c r="K3034" s="1433"/>
      <c r="L3034" s="1334"/>
    </row>
    <row r="3035" spans="1:12" ht="24" customHeight="1">
      <c r="A3035" s="1355"/>
      <c r="B3035" s="1355"/>
      <c r="C3035" s="1433"/>
      <c r="E3035" s="1433"/>
      <c r="K3035" s="1433"/>
      <c r="L3035" s="1334"/>
    </row>
    <row r="3036" spans="1:12" ht="24" customHeight="1">
      <c r="A3036" s="1355"/>
      <c r="B3036" s="1355"/>
      <c r="C3036" s="1433"/>
      <c r="E3036" s="1433"/>
      <c r="K3036" s="1433"/>
      <c r="L3036" s="1334"/>
    </row>
    <row r="3037" spans="1:12" ht="24" customHeight="1">
      <c r="A3037" s="1355"/>
      <c r="B3037" s="1355"/>
      <c r="C3037" s="1433"/>
      <c r="E3037" s="1433"/>
      <c r="K3037" s="1433"/>
      <c r="L3037" s="1334"/>
    </row>
    <row r="3038" spans="1:12" ht="24" customHeight="1">
      <c r="A3038" s="1355"/>
      <c r="B3038" s="1355"/>
      <c r="C3038" s="1433"/>
      <c r="E3038" s="1433"/>
      <c r="K3038" s="1433"/>
      <c r="L3038" s="1334"/>
    </row>
    <row r="3039" spans="1:12" ht="24" customHeight="1">
      <c r="A3039" s="1355"/>
      <c r="B3039" s="1355"/>
      <c r="C3039" s="1433"/>
      <c r="E3039" s="1433"/>
      <c r="K3039" s="1433"/>
      <c r="L3039" s="1334"/>
    </row>
    <row r="3040" spans="1:12" ht="24" customHeight="1">
      <c r="A3040" s="1355"/>
      <c r="B3040" s="1355"/>
      <c r="C3040" s="1433"/>
      <c r="E3040" s="1433"/>
      <c r="K3040" s="1433"/>
      <c r="L3040" s="1334"/>
    </row>
    <row r="3041" spans="1:12" ht="24" customHeight="1">
      <c r="A3041" s="1355"/>
      <c r="B3041" s="1355"/>
      <c r="C3041" s="1433"/>
      <c r="E3041" s="1433"/>
      <c r="K3041" s="1433"/>
      <c r="L3041" s="1334"/>
    </row>
    <row r="3042" spans="1:12" ht="24" customHeight="1">
      <c r="A3042" s="1355"/>
      <c r="B3042" s="1355"/>
      <c r="C3042" s="1433"/>
      <c r="E3042" s="1433"/>
      <c r="K3042" s="1433"/>
      <c r="L3042" s="1334"/>
    </row>
    <row r="3043" spans="1:12" ht="24" customHeight="1">
      <c r="A3043" s="1355"/>
      <c r="B3043" s="1355"/>
      <c r="C3043" s="1433"/>
      <c r="E3043" s="1433"/>
      <c r="K3043" s="1433"/>
      <c r="L3043" s="1334"/>
    </row>
    <row r="3044" spans="1:12" ht="24" customHeight="1">
      <c r="A3044" s="1355"/>
      <c r="B3044" s="1355"/>
      <c r="C3044" s="1433"/>
      <c r="E3044" s="1433"/>
      <c r="K3044" s="1433"/>
      <c r="L3044" s="1334"/>
    </row>
    <row r="3045" spans="1:12" ht="24" customHeight="1">
      <c r="A3045" s="1355"/>
      <c r="B3045" s="1355"/>
      <c r="C3045" s="1433"/>
      <c r="E3045" s="1433"/>
      <c r="K3045" s="1433"/>
      <c r="L3045" s="1334"/>
    </row>
    <row r="3046" spans="1:12" ht="24" customHeight="1">
      <c r="A3046" s="1355"/>
      <c r="B3046" s="1355"/>
      <c r="C3046" s="1433"/>
      <c r="E3046" s="1433"/>
      <c r="K3046" s="1433"/>
      <c r="L3046" s="1334"/>
    </row>
    <row r="3047" spans="1:12" ht="24" customHeight="1">
      <c r="A3047" s="1355"/>
      <c r="B3047" s="1355"/>
      <c r="C3047" s="1433"/>
      <c r="E3047" s="1433"/>
      <c r="K3047" s="1433"/>
      <c r="L3047" s="1334"/>
    </row>
    <row r="3048" spans="1:12" ht="24" customHeight="1">
      <c r="A3048" s="1355"/>
      <c r="B3048" s="1355"/>
      <c r="C3048" s="1433"/>
      <c r="E3048" s="1433"/>
      <c r="K3048" s="1433"/>
      <c r="L3048" s="1334"/>
    </row>
    <row r="3049" spans="1:12" ht="24" customHeight="1">
      <c r="A3049" s="1355"/>
      <c r="B3049" s="1355"/>
      <c r="C3049" s="1433"/>
      <c r="E3049" s="1433"/>
      <c r="K3049" s="1433"/>
      <c r="L3049" s="1334"/>
    </row>
    <row r="3050" spans="1:12" ht="24" customHeight="1">
      <c r="A3050" s="1355"/>
      <c r="B3050" s="1355"/>
      <c r="C3050" s="1433"/>
      <c r="E3050" s="1433"/>
      <c r="K3050" s="1433"/>
      <c r="L3050" s="1334"/>
    </row>
    <row r="3051" spans="1:12" ht="24" customHeight="1">
      <c r="A3051" s="1355"/>
      <c r="B3051" s="1355"/>
      <c r="C3051" s="1433"/>
      <c r="E3051" s="1433"/>
      <c r="K3051" s="1433"/>
      <c r="L3051" s="1334"/>
    </row>
    <row r="3052" spans="1:12" ht="24" customHeight="1">
      <c r="A3052" s="1355"/>
      <c r="B3052" s="1355"/>
      <c r="C3052" s="1433"/>
      <c r="E3052" s="1433"/>
      <c r="K3052" s="1433"/>
      <c r="L3052" s="1334"/>
    </row>
    <row r="3053" spans="1:12" ht="24" customHeight="1">
      <c r="A3053" s="1355"/>
      <c r="B3053" s="1355"/>
      <c r="C3053" s="1433"/>
      <c r="E3053" s="1433"/>
      <c r="K3053" s="1433"/>
      <c r="L3053" s="1334"/>
    </row>
    <row r="3054" spans="1:12" ht="24" customHeight="1">
      <c r="A3054" s="1355"/>
      <c r="B3054" s="1355"/>
      <c r="C3054" s="1433"/>
      <c r="E3054" s="1433"/>
      <c r="K3054" s="1433"/>
      <c r="L3054" s="1334"/>
    </row>
    <row r="3055" spans="1:12" ht="24" customHeight="1">
      <c r="A3055" s="1355"/>
      <c r="B3055" s="1355"/>
      <c r="C3055" s="1433"/>
      <c r="E3055" s="1433"/>
      <c r="K3055" s="1433"/>
      <c r="L3055" s="1334"/>
    </row>
    <row r="3056" spans="1:12" ht="24" customHeight="1">
      <c r="A3056" s="1355"/>
      <c r="B3056" s="1355"/>
      <c r="C3056" s="1433"/>
      <c r="E3056" s="1433"/>
      <c r="K3056" s="1433"/>
      <c r="L3056" s="1334"/>
    </row>
    <row r="3057" spans="1:12" ht="24" customHeight="1">
      <c r="A3057" s="1355"/>
      <c r="B3057" s="1355"/>
      <c r="C3057" s="1433"/>
      <c r="E3057" s="1433"/>
      <c r="K3057" s="1433"/>
      <c r="L3057" s="1334"/>
    </row>
    <row r="3058" spans="1:12" ht="24" customHeight="1">
      <c r="A3058" s="1355"/>
      <c r="B3058" s="1355"/>
      <c r="C3058" s="1433"/>
      <c r="E3058" s="1433"/>
      <c r="K3058" s="1433"/>
      <c r="L3058" s="1334"/>
    </row>
    <row r="3059" spans="1:12" ht="24" customHeight="1">
      <c r="A3059" s="1355"/>
      <c r="B3059" s="1355"/>
      <c r="C3059" s="1433"/>
      <c r="E3059" s="1433"/>
      <c r="K3059" s="1433"/>
      <c r="L3059" s="1334"/>
    </row>
    <row r="3060" spans="1:12" ht="24" customHeight="1">
      <c r="A3060" s="1355"/>
      <c r="B3060" s="1355"/>
      <c r="C3060" s="1433"/>
      <c r="E3060" s="1433"/>
      <c r="K3060" s="1433"/>
      <c r="L3060" s="1334"/>
    </row>
    <row r="3061" spans="1:12" ht="24" customHeight="1">
      <c r="A3061" s="1355"/>
      <c r="B3061" s="1355"/>
      <c r="C3061" s="1433"/>
      <c r="E3061" s="1433"/>
      <c r="K3061" s="1433"/>
      <c r="L3061" s="1334"/>
    </row>
    <row r="3062" spans="1:12" ht="24" customHeight="1">
      <c r="A3062" s="1355"/>
      <c r="B3062" s="1355"/>
      <c r="C3062" s="1433"/>
      <c r="E3062" s="1433"/>
      <c r="K3062" s="1433"/>
      <c r="L3062" s="1334"/>
    </row>
    <row r="3063" spans="1:12" ht="24" customHeight="1">
      <c r="A3063" s="1355"/>
      <c r="B3063" s="1355"/>
      <c r="C3063" s="1433"/>
      <c r="E3063" s="1433"/>
      <c r="K3063" s="1433"/>
      <c r="L3063" s="1334"/>
    </row>
    <row r="3064" spans="1:12" ht="24" customHeight="1">
      <c r="A3064" s="1355"/>
      <c r="B3064" s="1355"/>
      <c r="C3064" s="1433"/>
      <c r="E3064" s="1433"/>
      <c r="K3064" s="1433"/>
      <c r="L3064" s="1334"/>
    </row>
    <row r="3065" spans="1:12" ht="24" customHeight="1">
      <c r="A3065" s="1355"/>
      <c r="B3065" s="1355"/>
      <c r="C3065" s="1433"/>
      <c r="E3065" s="1433"/>
      <c r="K3065" s="1433"/>
      <c r="L3065" s="1334"/>
    </row>
    <row r="3066" spans="1:12" ht="24" customHeight="1">
      <c r="A3066" s="1355"/>
      <c r="B3066" s="1355"/>
      <c r="C3066" s="1433"/>
      <c r="E3066" s="1433"/>
      <c r="K3066" s="1433"/>
      <c r="L3066" s="1334"/>
    </row>
    <row r="3067" spans="1:12" ht="24" customHeight="1">
      <c r="A3067" s="1355"/>
      <c r="B3067" s="1355"/>
      <c r="C3067" s="1433"/>
      <c r="E3067" s="1433"/>
      <c r="K3067" s="1433"/>
      <c r="L3067" s="1334"/>
    </row>
    <row r="3068" spans="1:12" ht="24" customHeight="1">
      <c r="A3068" s="1355"/>
      <c r="B3068" s="1355"/>
      <c r="C3068" s="1433"/>
      <c r="E3068" s="1433"/>
      <c r="K3068" s="1433"/>
      <c r="L3068" s="1334"/>
    </row>
    <row r="3069" spans="1:12" ht="24" customHeight="1">
      <c r="A3069" s="1355"/>
      <c r="B3069" s="1355"/>
      <c r="C3069" s="1433"/>
      <c r="E3069" s="1433"/>
      <c r="K3069" s="1433"/>
      <c r="L3069" s="1334"/>
    </row>
    <row r="3070" spans="1:12" ht="24" customHeight="1">
      <c r="A3070" s="1355"/>
      <c r="B3070" s="1355"/>
      <c r="C3070" s="1433"/>
      <c r="E3070" s="1433"/>
      <c r="K3070" s="1433"/>
      <c r="L3070" s="1334"/>
    </row>
    <row r="3071" spans="1:12" ht="24" customHeight="1">
      <c r="A3071" s="1355"/>
      <c r="B3071" s="1355"/>
      <c r="C3071" s="1433"/>
      <c r="E3071" s="1433"/>
      <c r="K3071" s="1433"/>
      <c r="L3071" s="1334"/>
    </row>
    <row r="3072" spans="1:12" ht="24" customHeight="1">
      <c r="A3072" s="1355"/>
      <c r="B3072" s="1355"/>
      <c r="C3072" s="1433"/>
      <c r="E3072" s="1433"/>
      <c r="K3072" s="1433"/>
      <c r="L3072" s="1334"/>
    </row>
    <row r="3073" spans="1:12" ht="24" customHeight="1">
      <c r="A3073" s="1355"/>
      <c r="B3073" s="1355"/>
      <c r="C3073" s="1433"/>
      <c r="E3073" s="1433"/>
      <c r="K3073" s="1433"/>
      <c r="L3073" s="1334"/>
    </row>
    <row r="3074" spans="1:12" ht="24" customHeight="1">
      <c r="A3074" s="1355"/>
      <c r="B3074" s="1355"/>
      <c r="C3074" s="1433"/>
      <c r="E3074" s="1433"/>
      <c r="K3074" s="1433"/>
      <c r="L3074" s="1334"/>
    </row>
    <row r="3075" spans="1:12" ht="24" customHeight="1">
      <c r="A3075" s="1355"/>
      <c r="B3075" s="1355"/>
      <c r="C3075" s="1433"/>
      <c r="E3075" s="1433"/>
      <c r="K3075" s="1433"/>
      <c r="L3075" s="1334"/>
    </row>
    <row r="3076" spans="1:12" ht="24" customHeight="1">
      <c r="A3076" s="1355"/>
      <c r="B3076" s="1355"/>
      <c r="C3076" s="1433"/>
      <c r="E3076" s="1433"/>
      <c r="K3076" s="1433"/>
      <c r="L3076" s="1334"/>
    </row>
    <row r="3077" spans="1:12" ht="24" customHeight="1">
      <c r="A3077" s="1355"/>
      <c r="B3077" s="1355"/>
      <c r="C3077" s="1433"/>
      <c r="E3077" s="1433"/>
      <c r="K3077" s="1433"/>
      <c r="L3077" s="1334"/>
    </row>
    <row r="3078" spans="1:12" ht="24" customHeight="1">
      <c r="A3078" s="1355"/>
      <c r="B3078" s="1355"/>
      <c r="C3078" s="1433"/>
      <c r="E3078" s="1433"/>
      <c r="K3078" s="1433"/>
      <c r="L3078" s="1334"/>
    </row>
    <row r="3079" spans="1:12" ht="24" customHeight="1">
      <c r="A3079" s="1355"/>
      <c r="B3079" s="1355"/>
      <c r="C3079" s="1433"/>
      <c r="E3079" s="1433"/>
      <c r="K3079" s="1433"/>
      <c r="L3079" s="1334"/>
    </row>
    <row r="3080" spans="1:12" ht="24" customHeight="1">
      <c r="A3080" s="1355"/>
      <c r="B3080" s="1355"/>
      <c r="C3080" s="1433"/>
      <c r="E3080" s="1433"/>
      <c r="K3080" s="1433"/>
      <c r="L3080" s="1334"/>
    </row>
    <row r="3081" spans="1:12" ht="24" customHeight="1">
      <c r="A3081" s="1355"/>
      <c r="B3081" s="1355"/>
      <c r="C3081" s="1433"/>
      <c r="E3081" s="1433"/>
      <c r="K3081" s="1433"/>
      <c r="L3081" s="1334"/>
    </row>
    <row r="3082" spans="1:12" ht="24" customHeight="1">
      <c r="A3082" s="1355"/>
      <c r="B3082" s="1355"/>
      <c r="C3082" s="1433"/>
      <c r="E3082" s="1433"/>
      <c r="K3082" s="1433"/>
      <c r="L3082" s="1334"/>
    </row>
    <row r="3083" spans="1:12" ht="24" customHeight="1">
      <c r="A3083" s="1355"/>
      <c r="B3083" s="1355"/>
      <c r="C3083" s="1433"/>
      <c r="E3083" s="1433"/>
      <c r="K3083" s="1433"/>
      <c r="L3083" s="1334"/>
    </row>
    <row r="3084" spans="1:12" ht="24" customHeight="1">
      <c r="A3084" s="1355"/>
      <c r="B3084" s="1355"/>
      <c r="C3084" s="1433"/>
      <c r="E3084" s="1433"/>
      <c r="K3084" s="1433"/>
      <c r="L3084" s="1334"/>
    </row>
    <row r="3085" spans="1:12" ht="24" customHeight="1">
      <c r="A3085" s="1355"/>
      <c r="B3085" s="1355"/>
      <c r="C3085" s="1433"/>
      <c r="E3085" s="1433"/>
      <c r="K3085" s="1433"/>
      <c r="L3085" s="1334"/>
    </row>
    <row r="3086" spans="1:12" ht="24" customHeight="1">
      <c r="A3086" s="1355"/>
      <c r="B3086" s="1355"/>
      <c r="C3086" s="1433"/>
      <c r="E3086" s="1433"/>
      <c r="K3086" s="1433"/>
      <c r="L3086" s="1334"/>
    </row>
    <row r="3087" spans="1:12" ht="24" customHeight="1">
      <c r="A3087" s="1355"/>
      <c r="B3087" s="1355"/>
      <c r="C3087" s="1433"/>
      <c r="E3087" s="1433"/>
      <c r="K3087" s="1433"/>
      <c r="L3087" s="1334"/>
    </row>
    <row r="3088" spans="1:12" ht="24" customHeight="1">
      <c r="A3088" s="1355"/>
      <c r="B3088" s="1355"/>
      <c r="C3088" s="1433"/>
      <c r="E3088" s="1433"/>
      <c r="K3088" s="1433"/>
      <c r="L3088" s="1334"/>
    </row>
    <row r="3089" spans="1:12" ht="24" customHeight="1">
      <c r="A3089" s="1355"/>
      <c r="B3089" s="1355"/>
      <c r="C3089" s="1433"/>
      <c r="E3089" s="1433"/>
      <c r="K3089" s="1433"/>
      <c r="L3089" s="1334"/>
    </row>
    <row r="3090" spans="1:12" ht="24" customHeight="1">
      <c r="A3090" s="1355"/>
      <c r="B3090" s="1355"/>
      <c r="C3090" s="1433"/>
      <c r="E3090" s="1433"/>
      <c r="K3090" s="1433"/>
      <c r="L3090" s="1334"/>
    </row>
    <row r="3091" spans="1:12" ht="24" customHeight="1">
      <c r="A3091" s="1355"/>
      <c r="B3091" s="1355"/>
      <c r="C3091" s="1433"/>
      <c r="E3091" s="1433"/>
      <c r="K3091" s="1433"/>
      <c r="L3091" s="1334"/>
    </row>
    <row r="3092" spans="1:12" ht="24" customHeight="1">
      <c r="A3092" s="1355"/>
      <c r="B3092" s="1355"/>
      <c r="C3092" s="1433"/>
      <c r="E3092" s="1433"/>
      <c r="K3092" s="1433"/>
      <c r="L3092" s="1334"/>
    </row>
    <row r="3093" spans="1:12" ht="24" customHeight="1">
      <c r="A3093" s="1355"/>
      <c r="B3093" s="1355"/>
      <c r="C3093" s="1433"/>
      <c r="E3093" s="1433"/>
      <c r="K3093" s="1433"/>
      <c r="L3093" s="1334"/>
    </row>
    <row r="3094" spans="1:12" ht="24" customHeight="1">
      <c r="A3094" s="1355"/>
      <c r="B3094" s="1355"/>
      <c r="C3094" s="1433"/>
      <c r="E3094" s="1433"/>
      <c r="K3094" s="1433"/>
      <c r="L3094" s="1334"/>
    </row>
    <row r="3095" spans="1:12" ht="24" customHeight="1">
      <c r="A3095" s="1355"/>
      <c r="B3095" s="1355"/>
      <c r="C3095" s="1433"/>
      <c r="E3095" s="1433"/>
      <c r="K3095" s="1433"/>
      <c r="L3095" s="1334"/>
    </row>
    <row r="3096" spans="1:12" ht="24" customHeight="1">
      <c r="A3096" s="1355"/>
      <c r="B3096" s="1355"/>
      <c r="C3096" s="1433"/>
      <c r="E3096" s="1433"/>
      <c r="K3096" s="1433"/>
      <c r="L3096" s="1334"/>
    </row>
    <row r="3097" spans="1:12" ht="24" customHeight="1">
      <c r="A3097" s="1355"/>
      <c r="B3097" s="1355"/>
      <c r="C3097" s="1433"/>
      <c r="E3097" s="1433"/>
      <c r="K3097" s="1433"/>
      <c r="L3097" s="1334"/>
    </row>
    <row r="3098" spans="1:12" ht="24" customHeight="1">
      <c r="A3098" s="1355"/>
      <c r="B3098" s="1355"/>
      <c r="C3098" s="1433"/>
      <c r="E3098" s="1433"/>
      <c r="K3098" s="1433"/>
      <c r="L3098" s="1334"/>
    </row>
    <row r="3099" spans="1:12" ht="24" customHeight="1">
      <c r="A3099" s="1355"/>
      <c r="B3099" s="1355"/>
      <c r="C3099" s="1433"/>
      <c r="E3099" s="1433"/>
      <c r="K3099" s="1433"/>
      <c r="L3099" s="1334"/>
    </row>
    <row r="3100" spans="1:12" ht="24" customHeight="1">
      <c r="A3100" s="1355"/>
      <c r="B3100" s="1355"/>
      <c r="C3100" s="1433"/>
      <c r="E3100" s="1433"/>
      <c r="K3100" s="1433"/>
      <c r="L3100" s="1334"/>
    </row>
    <row r="3101" spans="1:12" ht="24" customHeight="1">
      <c r="A3101" s="1355"/>
      <c r="B3101" s="1355"/>
      <c r="C3101" s="1433"/>
      <c r="E3101" s="1433"/>
      <c r="K3101" s="1433"/>
      <c r="L3101" s="1334"/>
    </row>
    <row r="3102" spans="1:12" ht="24" customHeight="1">
      <c r="A3102" s="1355"/>
      <c r="B3102" s="1355"/>
      <c r="C3102" s="1433"/>
      <c r="E3102" s="1433"/>
      <c r="K3102" s="1433"/>
      <c r="L3102" s="1334"/>
    </row>
    <row r="3103" spans="1:12" ht="24" customHeight="1">
      <c r="A3103" s="1355"/>
      <c r="B3103" s="1355"/>
      <c r="C3103" s="1433"/>
      <c r="E3103" s="1433"/>
      <c r="K3103" s="1433"/>
      <c r="L3103" s="1334"/>
    </row>
    <row r="3104" spans="1:12" ht="24" customHeight="1">
      <c r="A3104" s="1355"/>
      <c r="B3104" s="1355"/>
      <c r="C3104" s="1433"/>
      <c r="E3104" s="1433"/>
      <c r="K3104" s="1433"/>
      <c r="L3104" s="1334"/>
    </row>
    <row r="3105" spans="1:12" ht="24" customHeight="1">
      <c r="A3105" s="1355"/>
      <c r="B3105" s="1355"/>
      <c r="C3105" s="1433"/>
      <c r="E3105" s="1433"/>
      <c r="K3105" s="1433"/>
      <c r="L3105" s="1334"/>
    </row>
    <row r="3106" spans="1:12" ht="24" customHeight="1">
      <c r="A3106" s="1355"/>
      <c r="B3106" s="1355"/>
      <c r="C3106" s="1433"/>
      <c r="E3106" s="1433"/>
      <c r="K3106" s="1433"/>
      <c r="L3106" s="1334"/>
    </row>
    <row r="3107" spans="1:12" ht="24" customHeight="1">
      <c r="A3107" s="1355"/>
      <c r="B3107" s="1355"/>
      <c r="C3107" s="1433"/>
      <c r="E3107" s="1433"/>
      <c r="K3107" s="1433"/>
      <c r="L3107" s="1334"/>
    </row>
    <row r="3108" spans="1:12" ht="24" customHeight="1">
      <c r="A3108" s="1355"/>
      <c r="B3108" s="1355"/>
      <c r="C3108" s="1433"/>
      <c r="E3108" s="1433"/>
      <c r="K3108" s="1433"/>
      <c r="L3108" s="1334"/>
    </row>
    <row r="3109" spans="1:12" ht="24" customHeight="1">
      <c r="A3109" s="1355"/>
      <c r="B3109" s="1355"/>
      <c r="C3109" s="1433"/>
      <c r="E3109" s="1433"/>
      <c r="K3109" s="1433"/>
      <c r="L3109" s="1334"/>
    </row>
    <row r="3110" spans="1:12" ht="24" customHeight="1">
      <c r="A3110" s="1355"/>
      <c r="B3110" s="1355"/>
      <c r="C3110" s="1433"/>
      <c r="E3110" s="1433"/>
      <c r="K3110" s="1433"/>
      <c r="L3110" s="1334"/>
    </row>
    <row r="3111" spans="1:12" ht="24" customHeight="1">
      <c r="A3111" s="1355"/>
      <c r="B3111" s="1355"/>
      <c r="C3111" s="1433"/>
      <c r="E3111" s="1433"/>
      <c r="K3111" s="1433"/>
      <c r="L3111" s="1334"/>
    </row>
    <row r="3112" spans="1:12" ht="24" customHeight="1">
      <c r="A3112" s="1355"/>
      <c r="B3112" s="1355"/>
      <c r="C3112" s="1433"/>
      <c r="E3112" s="1433"/>
      <c r="K3112" s="1433"/>
      <c r="L3112" s="1334"/>
    </row>
    <row r="3113" spans="1:12" ht="24" customHeight="1">
      <c r="A3113" s="1355"/>
      <c r="B3113" s="1355"/>
      <c r="C3113" s="1433"/>
      <c r="E3113" s="1433"/>
      <c r="K3113" s="1433"/>
      <c r="L3113" s="1334"/>
    </row>
    <row r="3114" spans="1:12" ht="24" customHeight="1">
      <c r="A3114" s="1355"/>
      <c r="B3114" s="1355"/>
      <c r="C3114" s="1433"/>
      <c r="E3114" s="1433"/>
      <c r="K3114" s="1433"/>
      <c r="L3114" s="1334"/>
    </row>
    <row r="3115" spans="1:12" ht="24" customHeight="1">
      <c r="A3115" s="1355"/>
      <c r="B3115" s="1355"/>
      <c r="C3115" s="1433"/>
      <c r="E3115" s="1433"/>
      <c r="K3115" s="1433"/>
      <c r="L3115" s="1334"/>
    </row>
    <row r="3116" spans="1:12" ht="24" customHeight="1">
      <c r="A3116" s="1355"/>
      <c r="B3116" s="1355"/>
      <c r="C3116" s="1433"/>
      <c r="E3116" s="1433"/>
      <c r="K3116" s="1433"/>
      <c r="L3116" s="1334"/>
    </row>
    <row r="3117" spans="1:12" ht="24" customHeight="1">
      <c r="A3117" s="1355"/>
      <c r="B3117" s="1355"/>
      <c r="C3117" s="1433"/>
      <c r="E3117" s="1433"/>
      <c r="K3117" s="1433"/>
      <c r="L3117" s="1334"/>
    </row>
    <row r="3118" spans="1:12" ht="24" customHeight="1">
      <c r="A3118" s="1355"/>
      <c r="B3118" s="1355"/>
      <c r="C3118" s="1433"/>
      <c r="E3118" s="1433"/>
      <c r="K3118" s="1433"/>
      <c r="L3118" s="1334"/>
    </row>
    <row r="3119" spans="1:12" ht="24" customHeight="1">
      <c r="A3119" s="1355"/>
      <c r="B3119" s="1355"/>
      <c r="C3119" s="1433"/>
      <c r="E3119" s="1433"/>
      <c r="K3119" s="1433"/>
      <c r="L3119" s="1334"/>
    </row>
    <row r="3120" spans="1:12" ht="24" customHeight="1">
      <c r="A3120" s="1355"/>
      <c r="B3120" s="1355"/>
      <c r="C3120" s="1433"/>
      <c r="E3120" s="1433"/>
      <c r="K3120" s="1433"/>
      <c r="L3120" s="1334"/>
    </row>
    <row r="3121" spans="1:12" ht="24" customHeight="1">
      <c r="A3121" s="1355"/>
      <c r="B3121" s="1355"/>
      <c r="C3121" s="1433"/>
      <c r="E3121" s="1433"/>
      <c r="K3121" s="1433"/>
      <c r="L3121" s="1334"/>
    </row>
    <row r="3122" spans="1:12" ht="24" customHeight="1">
      <c r="A3122" s="1355"/>
      <c r="B3122" s="1355"/>
      <c r="C3122" s="1433"/>
      <c r="E3122" s="1433"/>
      <c r="K3122" s="1433"/>
      <c r="L3122" s="1334"/>
    </row>
    <row r="3123" spans="1:12" ht="24" customHeight="1">
      <c r="A3123" s="1355"/>
      <c r="B3123" s="1355"/>
      <c r="C3123" s="1433"/>
      <c r="E3123" s="1433"/>
      <c r="K3123" s="1433"/>
      <c r="L3123" s="1334"/>
    </row>
    <row r="3124" spans="1:12" ht="24" customHeight="1">
      <c r="A3124" s="1355"/>
      <c r="B3124" s="1355"/>
      <c r="C3124" s="1433"/>
      <c r="E3124" s="1433"/>
      <c r="K3124" s="1433"/>
      <c r="L3124" s="1334"/>
    </row>
    <row r="3125" spans="1:12" ht="24" customHeight="1">
      <c r="A3125" s="1355"/>
      <c r="B3125" s="1355"/>
      <c r="C3125" s="1433"/>
      <c r="E3125" s="1433"/>
      <c r="K3125" s="1433"/>
      <c r="L3125" s="1334"/>
    </row>
    <row r="3126" spans="1:12" ht="24" customHeight="1">
      <c r="A3126" s="1355"/>
      <c r="B3126" s="1355"/>
      <c r="C3126" s="1433"/>
      <c r="E3126" s="1433"/>
      <c r="K3126" s="1433"/>
      <c r="L3126" s="1334"/>
    </row>
    <row r="3127" spans="1:12" ht="24" customHeight="1">
      <c r="A3127" s="1355"/>
      <c r="B3127" s="1355"/>
      <c r="C3127" s="1433"/>
      <c r="E3127" s="1433"/>
      <c r="K3127" s="1433"/>
      <c r="L3127" s="1334"/>
    </row>
    <row r="3128" spans="1:12" ht="24" customHeight="1">
      <c r="A3128" s="1355"/>
      <c r="B3128" s="1355"/>
      <c r="C3128" s="1433"/>
      <c r="E3128" s="1433"/>
      <c r="K3128" s="1433"/>
      <c r="L3128" s="1334"/>
    </row>
    <row r="3129" spans="1:12" ht="24" customHeight="1">
      <c r="A3129" s="1355"/>
      <c r="B3129" s="1355"/>
      <c r="C3129" s="1433"/>
      <c r="E3129" s="1433"/>
      <c r="K3129" s="1433"/>
      <c r="L3129" s="1334"/>
    </row>
    <row r="3130" spans="1:12" ht="24" customHeight="1">
      <c r="A3130" s="1355"/>
      <c r="B3130" s="1355"/>
      <c r="C3130" s="1433"/>
      <c r="E3130" s="1433"/>
      <c r="K3130" s="1433"/>
      <c r="L3130" s="1334"/>
    </row>
    <row r="3131" spans="1:12" ht="24" customHeight="1">
      <c r="A3131" s="1355"/>
      <c r="B3131" s="1355"/>
      <c r="C3131" s="1433"/>
      <c r="E3131" s="1433"/>
      <c r="K3131" s="1433"/>
      <c r="L3131" s="1334"/>
    </row>
    <row r="3132" spans="1:12" ht="24" customHeight="1">
      <c r="A3132" s="1355"/>
      <c r="B3132" s="1355"/>
      <c r="C3132" s="1433"/>
      <c r="E3132" s="1433"/>
      <c r="K3132" s="1433"/>
      <c r="L3132" s="1334"/>
    </row>
    <row r="3133" spans="1:12" ht="24" customHeight="1">
      <c r="A3133" s="1355"/>
      <c r="B3133" s="1355"/>
      <c r="C3133" s="1433"/>
      <c r="E3133" s="1433"/>
      <c r="K3133" s="1433"/>
      <c r="L3133" s="1334"/>
    </row>
    <row r="3134" spans="1:12" ht="24" customHeight="1">
      <c r="A3134" s="1355"/>
      <c r="B3134" s="1355"/>
      <c r="C3134" s="1433"/>
      <c r="E3134" s="1433"/>
      <c r="K3134" s="1433"/>
      <c r="L3134" s="1334"/>
    </row>
    <row r="3135" spans="1:12" ht="24" customHeight="1">
      <c r="A3135" s="1355"/>
      <c r="B3135" s="1355"/>
      <c r="C3135" s="1433"/>
      <c r="E3135" s="1433"/>
      <c r="K3135" s="1433"/>
      <c r="L3135" s="1334"/>
    </row>
    <row r="3136" spans="1:12" ht="24" customHeight="1">
      <c r="A3136" s="1355"/>
      <c r="B3136" s="1355"/>
      <c r="C3136" s="1433"/>
      <c r="E3136" s="1433"/>
      <c r="K3136" s="1433"/>
      <c r="L3136" s="1334"/>
    </row>
    <row r="3137" spans="1:12" ht="24" customHeight="1">
      <c r="A3137" s="1355"/>
      <c r="B3137" s="1355"/>
      <c r="C3137" s="1433"/>
      <c r="E3137" s="1433"/>
      <c r="K3137" s="1433"/>
      <c r="L3137" s="1334"/>
    </row>
    <row r="3138" spans="1:12" ht="24" customHeight="1">
      <c r="A3138" s="1355"/>
      <c r="B3138" s="1355"/>
      <c r="C3138" s="1433"/>
      <c r="E3138" s="1433"/>
      <c r="K3138" s="1433"/>
      <c r="L3138" s="1334"/>
    </row>
    <row r="3139" spans="1:12" ht="24" customHeight="1">
      <c r="A3139" s="1355"/>
      <c r="B3139" s="1355"/>
      <c r="C3139" s="1433"/>
      <c r="E3139" s="1433"/>
      <c r="K3139" s="1433"/>
      <c r="L3139" s="1334"/>
    </row>
    <row r="3140" spans="1:12" ht="24" customHeight="1">
      <c r="A3140" s="1355"/>
      <c r="B3140" s="1355"/>
      <c r="C3140" s="1433"/>
      <c r="E3140" s="1433"/>
      <c r="K3140" s="1433"/>
      <c r="L3140" s="1334"/>
    </row>
    <row r="3141" spans="1:12" ht="24" customHeight="1">
      <c r="A3141" s="1355"/>
      <c r="B3141" s="1355"/>
      <c r="C3141" s="1433"/>
      <c r="E3141" s="1433"/>
      <c r="K3141" s="1433"/>
      <c r="L3141" s="1334"/>
    </row>
    <row r="3142" spans="1:12" ht="24" customHeight="1">
      <c r="A3142" s="1355"/>
      <c r="B3142" s="1355"/>
      <c r="C3142" s="1433"/>
      <c r="E3142" s="1433"/>
      <c r="K3142" s="1433"/>
      <c r="L3142" s="1334"/>
    </row>
    <row r="3143" spans="1:12" ht="24" customHeight="1">
      <c r="A3143" s="1355"/>
      <c r="B3143" s="1355"/>
      <c r="C3143" s="1433"/>
      <c r="E3143" s="1433"/>
      <c r="K3143" s="1433"/>
      <c r="L3143" s="1334"/>
    </row>
    <row r="3144" spans="1:12" ht="24" customHeight="1">
      <c r="A3144" s="1355"/>
      <c r="B3144" s="1355"/>
      <c r="C3144" s="1433"/>
      <c r="E3144" s="1433"/>
      <c r="K3144" s="1433"/>
      <c r="L3144" s="1334"/>
    </row>
    <row r="3145" spans="1:12" ht="24" customHeight="1">
      <c r="A3145" s="1355"/>
      <c r="B3145" s="1355"/>
      <c r="C3145" s="1433"/>
      <c r="E3145" s="1433"/>
      <c r="K3145" s="1433"/>
      <c r="L3145" s="1334"/>
    </row>
    <row r="3146" spans="1:12" ht="24" customHeight="1">
      <c r="A3146" s="1355"/>
      <c r="B3146" s="1355"/>
      <c r="C3146" s="1433"/>
      <c r="E3146" s="1433"/>
      <c r="K3146" s="1433"/>
      <c r="L3146" s="1334"/>
    </row>
    <row r="3147" spans="1:12" ht="24" customHeight="1">
      <c r="A3147" s="1355"/>
      <c r="B3147" s="1355"/>
      <c r="C3147" s="1433"/>
      <c r="E3147" s="1433"/>
      <c r="K3147" s="1433"/>
      <c r="L3147" s="1334"/>
    </row>
    <row r="3148" spans="1:12" ht="24" customHeight="1">
      <c r="A3148" s="1355"/>
      <c r="B3148" s="1355"/>
      <c r="C3148" s="1433"/>
      <c r="E3148" s="1433"/>
      <c r="K3148" s="1433"/>
      <c r="L3148" s="1334"/>
    </row>
    <row r="3149" spans="1:12" ht="24" customHeight="1">
      <c r="A3149" s="1355"/>
      <c r="B3149" s="1355"/>
      <c r="C3149" s="1433"/>
      <c r="E3149" s="1433"/>
      <c r="K3149" s="1433"/>
      <c r="L3149" s="1334"/>
    </row>
    <row r="3150" spans="1:12" ht="24" customHeight="1">
      <c r="A3150" s="1355"/>
      <c r="B3150" s="1355"/>
      <c r="C3150" s="1433"/>
      <c r="E3150" s="1433"/>
      <c r="K3150" s="1433"/>
      <c r="L3150" s="1334"/>
    </row>
    <row r="3151" spans="1:12" ht="24" customHeight="1">
      <c r="A3151" s="1355"/>
      <c r="B3151" s="1355"/>
      <c r="C3151" s="1433"/>
      <c r="E3151" s="1433"/>
      <c r="K3151" s="1433"/>
      <c r="L3151" s="1334"/>
    </row>
    <row r="3152" spans="1:12" ht="24" customHeight="1">
      <c r="A3152" s="1355"/>
      <c r="B3152" s="1355"/>
      <c r="C3152" s="1433"/>
      <c r="E3152" s="1433"/>
      <c r="K3152" s="1433"/>
      <c r="L3152" s="1334"/>
    </row>
    <row r="3153" spans="1:12" ht="24" customHeight="1">
      <c r="A3153" s="1355"/>
      <c r="B3153" s="1355"/>
      <c r="C3153" s="1433"/>
      <c r="E3153" s="1433"/>
      <c r="K3153" s="1433"/>
      <c r="L3153" s="1334"/>
    </row>
    <row r="3154" spans="1:12" ht="24" customHeight="1">
      <c r="A3154" s="1355"/>
      <c r="B3154" s="1355"/>
      <c r="C3154" s="1433"/>
      <c r="E3154" s="1433"/>
      <c r="K3154" s="1433"/>
      <c r="L3154" s="1334"/>
    </row>
    <row r="3155" spans="1:12" ht="24" customHeight="1">
      <c r="A3155" s="1355"/>
      <c r="B3155" s="1355"/>
      <c r="C3155" s="1433"/>
      <c r="E3155" s="1433"/>
      <c r="K3155" s="1433"/>
      <c r="L3155" s="1334"/>
    </row>
    <row r="3156" spans="1:12" ht="24" customHeight="1">
      <c r="A3156" s="1355"/>
      <c r="B3156" s="1355"/>
      <c r="C3156" s="1433"/>
      <c r="E3156" s="1433"/>
      <c r="K3156" s="1433"/>
      <c r="L3156" s="1334"/>
    </row>
    <row r="3157" spans="1:12" ht="24" customHeight="1">
      <c r="A3157" s="1355"/>
      <c r="B3157" s="1355"/>
      <c r="C3157" s="1433"/>
      <c r="E3157" s="1433"/>
      <c r="K3157" s="1433"/>
      <c r="L3157" s="1334"/>
    </row>
    <row r="3158" spans="1:12" ht="24" customHeight="1">
      <c r="A3158" s="1355"/>
      <c r="B3158" s="1355"/>
      <c r="C3158" s="1433"/>
      <c r="E3158" s="1433"/>
      <c r="K3158" s="1433"/>
      <c r="L3158" s="1334"/>
    </row>
    <row r="3159" spans="1:12" ht="24" customHeight="1">
      <c r="A3159" s="1355"/>
      <c r="B3159" s="1355"/>
      <c r="C3159" s="1433"/>
      <c r="E3159" s="1433"/>
      <c r="K3159" s="1433"/>
      <c r="L3159" s="1334"/>
    </row>
    <row r="3160" spans="1:12" ht="24" customHeight="1">
      <c r="A3160" s="1355"/>
      <c r="B3160" s="1355"/>
      <c r="C3160" s="1433"/>
      <c r="E3160" s="1433"/>
      <c r="K3160" s="1433"/>
      <c r="L3160" s="1334"/>
    </row>
    <row r="3161" spans="1:12" ht="24" customHeight="1">
      <c r="A3161" s="1355"/>
      <c r="B3161" s="1355"/>
      <c r="C3161" s="1433"/>
      <c r="E3161" s="1433"/>
      <c r="K3161" s="1433"/>
      <c r="L3161" s="1334"/>
    </row>
    <row r="3162" spans="1:12" ht="24" customHeight="1">
      <c r="A3162" s="1355"/>
      <c r="B3162" s="1355"/>
      <c r="C3162" s="1433"/>
      <c r="E3162" s="1433"/>
      <c r="K3162" s="1433"/>
      <c r="L3162" s="1334"/>
    </row>
    <row r="3163" spans="1:12" ht="24" customHeight="1">
      <c r="A3163" s="1355"/>
      <c r="B3163" s="1355"/>
      <c r="C3163" s="1433"/>
      <c r="E3163" s="1433"/>
      <c r="K3163" s="1433"/>
      <c r="L3163" s="1334"/>
    </row>
    <row r="3164" spans="1:12" ht="24" customHeight="1">
      <c r="A3164" s="1355"/>
      <c r="B3164" s="1355"/>
      <c r="C3164" s="1433"/>
      <c r="E3164" s="1433"/>
      <c r="K3164" s="1433"/>
      <c r="L3164" s="1334"/>
    </row>
    <row r="3165" spans="1:12" ht="24" customHeight="1">
      <c r="A3165" s="1355"/>
      <c r="B3165" s="1355"/>
      <c r="C3165" s="1433"/>
      <c r="E3165" s="1433"/>
      <c r="K3165" s="1433"/>
      <c r="L3165" s="1334"/>
    </row>
    <row r="3166" spans="1:12" ht="24" customHeight="1">
      <c r="A3166" s="1355"/>
      <c r="B3166" s="1355"/>
      <c r="C3166" s="1433"/>
      <c r="E3166" s="1433"/>
      <c r="K3166" s="1433"/>
      <c r="L3166" s="1334"/>
    </row>
    <row r="3167" spans="1:12" ht="24" customHeight="1">
      <c r="A3167" s="1355"/>
      <c r="B3167" s="1355"/>
      <c r="C3167" s="1433"/>
      <c r="E3167" s="1433"/>
      <c r="K3167" s="1433"/>
      <c r="L3167" s="1334"/>
    </row>
    <row r="3168" spans="1:12" ht="24" customHeight="1">
      <c r="A3168" s="1355"/>
      <c r="B3168" s="1355"/>
      <c r="C3168" s="1433"/>
      <c r="E3168" s="1433"/>
      <c r="K3168" s="1433"/>
      <c r="L3168" s="1334"/>
    </row>
    <row r="3169" spans="1:12" ht="24" customHeight="1">
      <c r="A3169" s="1355"/>
      <c r="B3169" s="1355"/>
      <c r="C3169" s="1433"/>
      <c r="E3169" s="1433"/>
      <c r="K3169" s="1433"/>
      <c r="L3169" s="1334"/>
    </row>
    <row r="3170" spans="1:12" ht="24" customHeight="1">
      <c r="A3170" s="1355"/>
      <c r="B3170" s="1355"/>
      <c r="C3170" s="1433"/>
      <c r="E3170" s="1433"/>
      <c r="K3170" s="1433"/>
      <c r="L3170" s="1334"/>
    </row>
    <row r="3171" spans="1:12" ht="24" customHeight="1">
      <c r="A3171" s="1355"/>
      <c r="B3171" s="1355"/>
      <c r="C3171" s="1433"/>
      <c r="E3171" s="1433"/>
      <c r="K3171" s="1433"/>
      <c r="L3171" s="1334"/>
    </row>
    <row r="3172" spans="1:12" ht="24" customHeight="1">
      <c r="A3172" s="1355"/>
      <c r="B3172" s="1355"/>
      <c r="C3172" s="1433"/>
      <c r="E3172" s="1433"/>
      <c r="K3172" s="1433"/>
      <c r="L3172" s="1334"/>
    </row>
    <row r="3173" spans="1:12" ht="24" customHeight="1">
      <c r="A3173" s="1355"/>
      <c r="B3173" s="1355"/>
      <c r="C3173" s="1433"/>
      <c r="E3173" s="1433"/>
      <c r="K3173" s="1433"/>
      <c r="L3173" s="1334"/>
    </row>
    <row r="3174" spans="1:12" ht="24" customHeight="1">
      <c r="A3174" s="1355"/>
      <c r="B3174" s="1355"/>
      <c r="C3174" s="1433"/>
      <c r="E3174" s="1433"/>
      <c r="K3174" s="1433"/>
      <c r="L3174" s="1334"/>
    </row>
    <row r="3175" spans="1:12" ht="24" customHeight="1">
      <c r="A3175" s="1355"/>
      <c r="B3175" s="1355"/>
      <c r="C3175" s="1433"/>
      <c r="E3175" s="1433"/>
      <c r="K3175" s="1433"/>
      <c r="L3175" s="1334"/>
    </row>
    <row r="3176" spans="1:12" ht="24" customHeight="1">
      <c r="A3176" s="1355"/>
      <c r="B3176" s="1355"/>
      <c r="C3176" s="1433"/>
      <c r="E3176" s="1433"/>
      <c r="K3176" s="1433"/>
      <c r="L3176" s="1334"/>
    </row>
    <row r="3177" spans="1:12" ht="24" customHeight="1">
      <c r="A3177" s="1355"/>
      <c r="B3177" s="1355"/>
      <c r="C3177" s="1433"/>
      <c r="E3177" s="1433"/>
      <c r="K3177" s="1433"/>
      <c r="L3177" s="1334"/>
    </row>
    <row r="3178" spans="1:12" ht="24" customHeight="1">
      <c r="A3178" s="1355"/>
      <c r="B3178" s="1355"/>
      <c r="C3178" s="1433"/>
      <c r="E3178" s="1433"/>
      <c r="K3178" s="1433"/>
      <c r="L3178" s="1334"/>
    </row>
    <row r="3179" spans="1:12" ht="24" customHeight="1">
      <c r="A3179" s="1355"/>
      <c r="B3179" s="1355"/>
      <c r="C3179" s="1433"/>
      <c r="E3179" s="1433"/>
      <c r="K3179" s="1433"/>
      <c r="L3179" s="1334"/>
    </row>
    <row r="3180" spans="1:12" ht="24" customHeight="1">
      <c r="A3180" s="1355"/>
      <c r="B3180" s="1355"/>
      <c r="C3180" s="1433"/>
      <c r="E3180" s="1433"/>
      <c r="K3180" s="1433"/>
      <c r="L3180" s="1334"/>
    </row>
    <row r="3181" spans="1:12" ht="24" customHeight="1">
      <c r="A3181" s="1355"/>
      <c r="B3181" s="1355"/>
      <c r="C3181" s="1433"/>
      <c r="E3181" s="1433"/>
      <c r="K3181" s="1433"/>
      <c r="L3181" s="1334"/>
    </row>
    <row r="3182" spans="1:12" ht="24" customHeight="1">
      <c r="A3182" s="1355"/>
      <c r="B3182" s="1355"/>
      <c r="C3182" s="1433"/>
      <c r="E3182" s="1433"/>
      <c r="K3182" s="1433"/>
      <c r="L3182" s="1334"/>
    </row>
    <row r="3183" spans="1:12" ht="24" customHeight="1">
      <c r="A3183" s="1355"/>
      <c r="B3183" s="1355"/>
      <c r="C3183" s="1433"/>
      <c r="E3183" s="1433"/>
      <c r="K3183" s="1433"/>
      <c r="L3183" s="1334"/>
    </row>
    <row r="3184" spans="1:12" ht="24" customHeight="1">
      <c r="A3184" s="1355"/>
      <c r="B3184" s="1355"/>
      <c r="C3184" s="1433"/>
      <c r="E3184" s="1433"/>
      <c r="K3184" s="1433"/>
      <c r="L3184" s="1334"/>
    </row>
    <row r="3185" spans="1:12" ht="24" customHeight="1">
      <c r="A3185" s="1355"/>
      <c r="B3185" s="1355"/>
      <c r="C3185" s="1433"/>
      <c r="E3185" s="1433"/>
      <c r="K3185" s="1433"/>
      <c r="L3185" s="1334"/>
    </row>
    <row r="3186" spans="1:12" ht="24" customHeight="1">
      <c r="A3186" s="1355"/>
      <c r="B3186" s="1355"/>
      <c r="C3186" s="1433"/>
      <c r="E3186" s="1433"/>
      <c r="K3186" s="1433"/>
      <c r="L3186" s="1334"/>
    </row>
    <row r="3187" spans="1:12" ht="24" customHeight="1">
      <c r="A3187" s="1355"/>
      <c r="B3187" s="1355"/>
      <c r="C3187" s="1433"/>
      <c r="E3187" s="1433"/>
      <c r="K3187" s="1433"/>
      <c r="L3187" s="1334"/>
    </row>
    <row r="3188" spans="1:12" ht="24" customHeight="1">
      <c r="A3188" s="1355"/>
      <c r="B3188" s="1355"/>
      <c r="C3188" s="1433"/>
      <c r="E3188" s="1433"/>
      <c r="K3188" s="1433"/>
      <c r="L3188" s="1334"/>
    </row>
    <row r="3189" spans="1:12" ht="24" customHeight="1">
      <c r="A3189" s="1355"/>
      <c r="B3189" s="1355"/>
      <c r="C3189" s="1433"/>
      <c r="E3189" s="1433"/>
      <c r="K3189" s="1433"/>
      <c r="L3189" s="1334"/>
    </row>
    <row r="3190" spans="1:12" ht="24" customHeight="1">
      <c r="A3190" s="1355"/>
      <c r="B3190" s="1355"/>
      <c r="C3190" s="1433"/>
      <c r="E3190" s="1433"/>
      <c r="K3190" s="1433"/>
      <c r="L3190" s="1334"/>
    </row>
    <row r="3191" spans="1:12" ht="24" customHeight="1">
      <c r="A3191" s="1355"/>
      <c r="B3191" s="1355"/>
      <c r="C3191" s="1433"/>
      <c r="E3191" s="1433"/>
      <c r="K3191" s="1433"/>
      <c r="L3191" s="1334"/>
    </row>
    <row r="3192" spans="1:12" ht="24" customHeight="1">
      <c r="A3192" s="1355"/>
      <c r="B3192" s="1355"/>
      <c r="C3192" s="1433"/>
      <c r="E3192" s="1433"/>
      <c r="K3192" s="1433"/>
      <c r="L3192" s="1334"/>
    </row>
    <row r="3193" spans="1:12" ht="24" customHeight="1">
      <c r="A3193" s="1355"/>
      <c r="B3193" s="1355"/>
      <c r="C3193" s="1433"/>
      <c r="E3193" s="1433"/>
      <c r="K3193" s="1433"/>
      <c r="L3193" s="1334"/>
    </row>
    <row r="3194" spans="1:12" ht="24" customHeight="1">
      <c r="A3194" s="1355"/>
      <c r="B3194" s="1355"/>
      <c r="C3194" s="1433"/>
      <c r="E3194" s="1433"/>
      <c r="K3194" s="1433"/>
      <c r="L3194" s="1334"/>
    </row>
    <row r="3195" spans="1:12" ht="24" customHeight="1">
      <c r="A3195" s="1355"/>
      <c r="B3195" s="1355"/>
      <c r="C3195" s="1433"/>
      <c r="E3195" s="1433"/>
      <c r="K3195" s="1433"/>
      <c r="L3195" s="1334"/>
    </row>
    <row r="3196" spans="1:12" ht="24" customHeight="1">
      <c r="A3196" s="1355"/>
      <c r="B3196" s="1355"/>
      <c r="C3196" s="1433"/>
      <c r="E3196" s="1433"/>
      <c r="K3196" s="1433"/>
      <c r="L3196" s="1334"/>
    </row>
    <row r="3197" spans="1:12" ht="24" customHeight="1">
      <c r="A3197" s="1355"/>
      <c r="B3197" s="1355"/>
      <c r="C3197" s="1433"/>
      <c r="E3197" s="1433"/>
      <c r="K3197" s="1433"/>
      <c r="L3197" s="1334"/>
    </row>
    <row r="3198" spans="1:12" ht="24" customHeight="1">
      <c r="A3198" s="1355"/>
      <c r="B3198" s="1355"/>
      <c r="C3198" s="1433"/>
      <c r="E3198" s="1433"/>
      <c r="K3198" s="1433"/>
      <c r="L3198" s="1334"/>
    </row>
    <row r="3199" spans="1:12" ht="24" customHeight="1">
      <c r="A3199" s="1355"/>
      <c r="B3199" s="1355"/>
      <c r="C3199" s="1433"/>
      <c r="E3199" s="1433"/>
      <c r="K3199" s="1433"/>
      <c r="L3199" s="1334"/>
    </row>
    <row r="3200" spans="1:12" ht="24" customHeight="1">
      <c r="A3200" s="1355"/>
      <c r="B3200" s="1355"/>
      <c r="C3200" s="1433"/>
      <c r="E3200" s="1433"/>
      <c r="K3200" s="1433"/>
      <c r="L3200" s="1334"/>
    </row>
    <row r="3201" spans="1:12" ht="24" customHeight="1">
      <c r="A3201" s="1355"/>
      <c r="B3201" s="1355"/>
      <c r="C3201" s="1433"/>
      <c r="E3201" s="1433"/>
      <c r="K3201" s="1433"/>
      <c r="L3201" s="1334"/>
    </row>
    <row r="3202" spans="1:12" ht="24" customHeight="1">
      <c r="A3202" s="1355"/>
      <c r="B3202" s="1355"/>
      <c r="C3202" s="1433"/>
      <c r="E3202" s="1433"/>
      <c r="K3202" s="1433"/>
      <c r="L3202" s="1334"/>
    </row>
    <row r="3203" spans="1:12" ht="24" customHeight="1">
      <c r="A3203" s="1355"/>
      <c r="B3203" s="1355"/>
      <c r="C3203" s="1433"/>
      <c r="E3203" s="1433"/>
      <c r="K3203" s="1433"/>
      <c r="L3203" s="1334"/>
    </row>
    <row r="3204" spans="1:12" ht="24" customHeight="1">
      <c r="A3204" s="1355"/>
      <c r="B3204" s="1355"/>
      <c r="C3204" s="1433"/>
      <c r="E3204" s="1433"/>
      <c r="K3204" s="1433"/>
      <c r="L3204" s="1334"/>
    </row>
    <row r="3205" spans="1:12" ht="24" customHeight="1">
      <c r="A3205" s="1355"/>
      <c r="B3205" s="1355"/>
      <c r="C3205" s="1433"/>
      <c r="E3205" s="1433"/>
      <c r="K3205" s="1433"/>
      <c r="L3205" s="1334"/>
    </row>
    <row r="3206" spans="1:12" ht="24" customHeight="1">
      <c r="A3206" s="1355"/>
      <c r="B3206" s="1355"/>
      <c r="C3206" s="1433"/>
      <c r="E3206" s="1433"/>
      <c r="K3206" s="1433"/>
      <c r="L3206" s="1334"/>
    </row>
    <row r="3207" spans="1:12" ht="24" customHeight="1">
      <c r="A3207" s="1355"/>
      <c r="B3207" s="1355"/>
      <c r="C3207" s="1433"/>
      <c r="E3207" s="1433"/>
      <c r="K3207" s="1433"/>
      <c r="L3207" s="1334"/>
    </row>
    <row r="3208" spans="1:12" ht="24" customHeight="1">
      <c r="A3208" s="1355"/>
      <c r="B3208" s="1355"/>
      <c r="C3208" s="1433"/>
      <c r="E3208" s="1433"/>
      <c r="K3208" s="1433"/>
      <c r="L3208" s="1334"/>
    </row>
    <row r="3209" spans="1:12" ht="24" customHeight="1">
      <c r="A3209" s="1355"/>
      <c r="B3209" s="1355"/>
      <c r="C3209" s="1433"/>
      <c r="E3209" s="1433"/>
      <c r="K3209" s="1433"/>
      <c r="L3209" s="1334"/>
    </row>
    <row r="3210" spans="1:12" ht="24" customHeight="1">
      <c r="A3210" s="1355"/>
      <c r="B3210" s="1355"/>
      <c r="C3210" s="1433"/>
      <c r="E3210" s="1433"/>
      <c r="K3210" s="1433"/>
      <c r="L3210" s="1334"/>
    </row>
    <row r="3211" spans="1:12" ht="24" customHeight="1">
      <c r="A3211" s="1355"/>
      <c r="B3211" s="1355"/>
      <c r="C3211" s="1433"/>
      <c r="E3211" s="1433"/>
      <c r="K3211" s="1433"/>
      <c r="L3211" s="1334"/>
    </row>
    <row r="3212" spans="1:12" ht="24" customHeight="1">
      <c r="A3212" s="1355"/>
      <c r="B3212" s="1355"/>
      <c r="C3212" s="1433"/>
      <c r="E3212" s="1433"/>
      <c r="K3212" s="1433"/>
      <c r="L3212" s="1334"/>
    </row>
    <row r="3213" spans="1:12" ht="24" customHeight="1">
      <c r="A3213" s="1355"/>
      <c r="B3213" s="1355"/>
      <c r="C3213" s="1433"/>
      <c r="E3213" s="1433"/>
      <c r="K3213" s="1433"/>
      <c r="L3213" s="1334"/>
    </row>
    <row r="3214" spans="1:12" ht="24" customHeight="1">
      <c r="A3214" s="1355"/>
      <c r="B3214" s="1355"/>
      <c r="C3214" s="1433"/>
      <c r="E3214" s="1433"/>
      <c r="K3214" s="1433"/>
      <c r="L3214" s="1334"/>
    </row>
    <row r="3215" spans="1:12" ht="24" customHeight="1">
      <c r="A3215" s="1355"/>
      <c r="B3215" s="1355"/>
      <c r="C3215" s="1433"/>
      <c r="E3215" s="1433"/>
      <c r="K3215" s="1433"/>
      <c r="L3215" s="1334"/>
    </row>
    <row r="3216" spans="1:12" ht="24" customHeight="1">
      <c r="A3216" s="1355"/>
      <c r="B3216" s="1355"/>
      <c r="C3216" s="1433"/>
      <c r="E3216" s="1433"/>
      <c r="K3216" s="1433"/>
      <c r="L3216" s="1334"/>
    </row>
    <row r="3217" spans="1:12" ht="24" customHeight="1">
      <c r="A3217" s="1355"/>
      <c r="B3217" s="1355"/>
      <c r="C3217" s="1433"/>
      <c r="E3217" s="1433"/>
      <c r="K3217" s="1433"/>
      <c r="L3217" s="1334"/>
    </row>
    <row r="3218" spans="1:12" ht="24" customHeight="1">
      <c r="A3218" s="1355"/>
      <c r="B3218" s="1355"/>
      <c r="C3218" s="1433"/>
      <c r="E3218" s="1433"/>
      <c r="K3218" s="1433"/>
      <c r="L3218" s="1334"/>
    </row>
    <row r="3219" spans="1:12" ht="24" customHeight="1">
      <c r="A3219" s="1355"/>
      <c r="B3219" s="1355"/>
      <c r="C3219" s="1433"/>
      <c r="E3219" s="1433"/>
      <c r="K3219" s="1433"/>
      <c r="L3219" s="1334"/>
    </row>
    <row r="3220" spans="1:12" ht="24" customHeight="1">
      <c r="A3220" s="1355"/>
      <c r="B3220" s="1355"/>
      <c r="C3220" s="1433"/>
      <c r="E3220" s="1433"/>
      <c r="K3220" s="1433"/>
      <c r="L3220" s="1334"/>
    </row>
    <row r="3221" spans="1:12" ht="24" customHeight="1">
      <c r="A3221" s="1355"/>
      <c r="B3221" s="1355"/>
      <c r="C3221" s="1433"/>
      <c r="E3221" s="1433"/>
      <c r="K3221" s="1433"/>
      <c r="L3221" s="1334"/>
    </row>
    <row r="3222" spans="1:12" ht="24" customHeight="1">
      <c r="A3222" s="1355"/>
      <c r="B3222" s="1355"/>
      <c r="C3222" s="1433"/>
      <c r="E3222" s="1433"/>
      <c r="K3222" s="1433"/>
      <c r="L3222" s="1334"/>
    </row>
    <row r="3223" spans="1:12" ht="24" customHeight="1">
      <c r="A3223" s="1355"/>
      <c r="B3223" s="1355"/>
      <c r="C3223" s="1433"/>
      <c r="E3223" s="1433"/>
      <c r="K3223" s="1433"/>
      <c r="L3223" s="1334"/>
    </row>
    <row r="3224" spans="1:12" ht="24" customHeight="1">
      <c r="A3224" s="1355"/>
      <c r="B3224" s="1355"/>
      <c r="C3224" s="1433"/>
      <c r="E3224" s="1433"/>
      <c r="K3224" s="1433"/>
      <c r="L3224" s="1334"/>
    </row>
    <row r="3225" spans="1:12" ht="24" customHeight="1">
      <c r="A3225" s="1355"/>
      <c r="B3225" s="1355"/>
      <c r="C3225" s="1433"/>
      <c r="E3225" s="1433"/>
      <c r="K3225" s="1433"/>
      <c r="L3225" s="1334"/>
    </row>
    <row r="3226" spans="1:12" ht="24" customHeight="1">
      <c r="A3226" s="1355"/>
      <c r="B3226" s="1355"/>
      <c r="C3226" s="1433"/>
      <c r="E3226" s="1433"/>
      <c r="K3226" s="1433"/>
      <c r="L3226" s="1334"/>
    </row>
    <row r="3227" spans="1:12" ht="24" customHeight="1">
      <c r="A3227" s="1355"/>
      <c r="B3227" s="1355"/>
      <c r="C3227" s="1433"/>
      <c r="E3227" s="1433"/>
      <c r="K3227" s="1433"/>
      <c r="L3227" s="1334"/>
    </row>
    <row r="3228" spans="1:12" ht="24" customHeight="1">
      <c r="A3228" s="1355"/>
      <c r="B3228" s="1355"/>
      <c r="C3228" s="1433"/>
      <c r="E3228" s="1433"/>
      <c r="K3228" s="1433"/>
      <c r="L3228" s="1334"/>
    </row>
    <row r="3229" spans="1:12" ht="24" customHeight="1">
      <c r="A3229" s="1355"/>
      <c r="B3229" s="1355"/>
      <c r="C3229" s="1433"/>
      <c r="E3229" s="1433"/>
      <c r="K3229" s="1433"/>
      <c r="L3229" s="1334"/>
    </row>
    <row r="3230" spans="1:12" ht="24" customHeight="1">
      <c r="A3230" s="1355"/>
      <c r="B3230" s="1355"/>
      <c r="C3230" s="1433"/>
      <c r="E3230" s="1433"/>
      <c r="K3230" s="1433"/>
      <c r="L3230" s="1334"/>
    </row>
    <row r="3231" spans="1:12" ht="24" customHeight="1">
      <c r="A3231" s="1355"/>
      <c r="B3231" s="1355"/>
      <c r="C3231" s="1433"/>
      <c r="E3231" s="1433"/>
      <c r="K3231" s="1433"/>
      <c r="L3231" s="1334"/>
    </row>
    <row r="3232" spans="1:12" ht="24" customHeight="1">
      <c r="A3232" s="1355"/>
      <c r="B3232" s="1355"/>
      <c r="C3232" s="1433"/>
      <c r="E3232" s="1433"/>
      <c r="K3232" s="1433"/>
      <c r="L3232" s="1334"/>
    </row>
    <row r="3233" spans="1:12" ht="24" customHeight="1">
      <c r="A3233" s="1355"/>
      <c r="B3233" s="1355"/>
      <c r="C3233" s="1433"/>
      <c r="E3233" s="1433"/>
      <c r="K3233" s="1433"/>
      <c r="L3233" s="1334"/>
    </row>
    <row r="3234" spans="1:12" ht="24" customHeight="1">
      <c r="A3234" s="1355"/>
      <c r="B3234" s="1355"/>
      <c r="C3234" s="1433"/>
      <c r="E3234" s="1433"/>
      <c r="K3234" s="1433"/>
      <c r="L3234" s="1334"/>
    </row>
    <row r="3235" spans="1:12" ht="24" customHeight="1">
      <c r="A3235" s="1355"/>
      <c r="B3235" s="1355"/>
      <c r="C3235" s="1433"/>
      <c r="E3235" s="1433"/>
      <c r="K3235" s="1433"/>
      <c r="L3235" s="1334"/>
    </row>
    <row r="3236" spans="1:12" ht="24" customHeight="1">
      <c r="A3236" s="1355"/>
      <c r="B3236" s="1355"/>
      <c r="C3236" s="1433"/>
      <c r="E3236" s="1433"/>
      <c r="K3236" s="1433"/>
      <c r="L3236" s="1334"/>
    </row>
    <row r="3237" spans="1:12" ht="24" customHeight="1">
      <c r="A3237" s="1355"/>
      <c r="B3237" s="1355"/>
      <c r="C3237" s="1433"/>
      <c r="E3237" s="1433"/>
      <c r="K3237" s="1433"/>
      <c r="L3237" s="1334"/>
    </row>
    <row r="3238" spans="1:12" ht="24" customHeight="1">
      <c r="A3238" s="1355"/>
      <c r="B3238" s="1355"/>
      <c r="C3238" s="1433"/>
      <c r="E3238" s="1433"/>
      <c r="K3238" s="1433"/>
      <c r="L3238" s="1334"/>
    </row>
    <row r="3239" spans="1:12" ht="24" customHeight="1">
      <c r="A3239" s="1355"/>
      <c r="B3239" s="1355"/>
      <c r="C3239" s="1433"/>
      <c r="E3239" s="1433"/>
      <c r="K3239" s="1433"/>
      <c r="L3239" s="1334"/>
    </row>
    <row r="3240" spans="1:12" ht="24" customHeight="1">
      <c r="A3240" s="1355"/>
      <c r="B3240" s="1355"/>
      <c r="C3240" s="1433"/>
      <c r="E3240" s="1433"/>
      <c r="K3240" s="1433"/>
      <c r="L3240" s="1334"/>
    </row>
    <row r="3241" spans="1:12" ht="24" customHeight="1">
      <c r="A3241" s="1355"/>
      <c r="B3241" s="1355"/>
      <c r="C3241" s="1433"/>
      <c r="E3241" s="1433"/>
      <c r="K3241" s="1433"/>
      <c r="L3241" s="1334"/>
    </row>
    <row r="3242" spans="1:12" ht="24" customHeight="1">
      <c r="A3242" s="1355"/>
      <c r="B3242" s="1355"/>
      <c r="C3242" s="1433"/>
      <c r="E3242" s="1433"/>
      <c r="K3242" s="1433"/>
      <c r="L3242" s="1334"/>
    </row>
    <row r="3243" spans="1:12" ht="24" customHeight="1">
      <c r="A3243" s="1355"/>
      <c r="B3243" s="1355"/>
      <c r="C3243" s="1433"/>
      <c r="E3243" s="1433"/>
      <c r="K3243" s="1433"/>
      <c r="L3243" s="1334"/>
    </row>
    <row r="3244" spans="1:12" ht="24" customHeight="1">
      <c r="A3244" s="1355"/>
      <c r="B3244" s="1355"/>
      <c r="C3244" s="1433"/>
      <c r="E3244" s="1433"/>
      <c r="K3244" s="1433"/>
      <c r="L3244" s="1334"/>
    </row>
    <row r="3245" spans="1:12" ht="24" customHeight="1">
      <c r="A3245" s="1355"/>
      <c r="B3245" s="1355"/>
      <c r="C3245" s="1433"/>
      <c r="E3245" s="1433"/>
      <c r="K3245" s="1433"/>
      <c r="L3245" s="1334"/>
    </row>
    <row r="3246" spans="1:12" ht="24" customHeight="1">
      <c r="A3246" s="1355"/>
      <c r="B3246" s="1355"/>
      <c r="C3246" s="1433"/>
      <c r="E3246" s="1433"/>
      <c r="K3246" s="1433"/>
      <c r="L3246" s="1334"/>
    </row>
    <row r="3247" spans="1:12" ht="24" customHeight="1">
      <c r="A3247" s="1355"/>
      <c r="B3247" s="1355"/>
      <c r="C3247" s="1433"/>
      <c r="E3247" s="1433"/>
      <c r="K3247" s="1433"/>
      <c r="L3247" s="1334"/>
    </row>
    <row r="3248" spans="1:12" ht="24" customHeight="1">
      <c r="A3248" s="1355"/>
      <c r="B3248" s="1355"/>
      <c r="C3248" s="1433"/>
      <c r="E3248" s="1433"/>
      <c r="K3248" s="1433"/>
      <c r="L3248" s="1334"/>
    </row>
    <row r="3249" spans="1:12" ht="24" customHeight="1">
      <c r="A3249" s="1355"/>
      <c r="B3249" s="1355"/>
      <c r="C3249" s="1433"/>
      <c r="E3249" s="1433"/>
      <c r="K3249" s="1433"/>
      <c r="L3249" s="1334"/>
    </row>
    <row r="3250" spans="1:12" ht="24" customHeight="1">
      <c r="A3250" s="1355"/>
      <c r="B3250" s="1355"/>
      <c r="C3250" s="1433"/>
      <c r="E3250" s="1433"/>
      <c r="K3250" s="1433"/>
      <c r="L3250" s="1334"/>
    </row>
    <row r="3251" spans="1:12" ht="24" customHeight="1">
      <c r="A3251" s="1355"/>
      <c r="B3251" s="1355"/>
      <c r="C3251" s="1433"/>
      <c r="E3251" s="1433"/>
      <c r="K3251" s="1433"/>
      <c r="L3251" s="1334"/>
    </row>
    <row r="3252" spans="1:12" ht="24" customHeight="1">
      <c r="A3252" s="1355"/>
      <c r="B3252" s="1355"/>
      <c r="C3252" s="1433"/>
      <c r="E3252" s="1433"/>
      <c r="K3252" s="1433"/>
      <c r="L3252" s="1334"/>
    </row>
    <row r="3253" spans="1:12" ht="24" customHeight="1">
      <c r="A3253" s="1355"/>
      <c r="B3253" s="1355"/>
      <c r="C3253" s="1433"/>
      <c r="E3253" s="1433"/>
      <c r="K3253" s="1433"/>
      <c r="L3253" s="1334"/>
    </row>
    <row r="3254" spans="1:12" ht="24" customHeight="1">
      <c r="A3254" s="1355"/>
      <c r="B3254" s="1355"/>
      <c r="C3254" s="1433"/>
      <c r="E3254" s="1433"/>
      <c r="K3254" s="1433"/>
      <c r="L3254" s="1334"/>
    </row>
    <row r="3255" spans="1:12" ht="24" customHeight="1">
      <c r="A3255" s="1355"/>
      <c r="B3255" s="1355"/>
      <c r="C3255" s="1433"/>
      <c r="E3255" s="1433"/>
      <c r="K3255" s="1433"/>
      <c r="L3255" s="1334"/>
    </row>
    <row r="3256" spans="1:12" ht="24" customHeight="1">
      <c r="A3256" s="1355"/>
      <c r="B3256" s="1355"/>
      <c r="C3256" s="1433"/>
      <c r="E3256" s="1433"/>
      <c r="K3256" s="1433"/>
      <c r="L3256" s="1334"/>
    </row>
    <row r="3257" spans="1:12" ht="24" customHeight="1">
      <c r="A3257" s="1355"/>
      <c r="B3257" s="1355"/>
      <c r="C3257" s="1433"/>
      <c r="E3257" s="1433"/>
      <c r="K3257" s="1433"/>
      <c r="L3257" s="1334"/>
    </row>
    <row r="3258" spans="1:12" ht="24" customHeight="1">
      <c r="A3258" s="1355"/>
      <c r="B3258" s="1355"/>
      <c r="C3258" s="1433"/>
      <c r="E3258" s="1433"/>
      <c r="K3258" s="1433"/>
      <c r="L3258" s="1334"/>
    </row>
    <row r="3259" spans="1:12" ht="24" customHeight="1">
      <c r="A3259" s="1355"/>
      <c r="B3259" s="1355"/>
      <c r="C3259" s="1433"/>
      <c r="E3259" s="1433"/>
      <c r="K3259" s="1433"/>
      <c r="L3259" s="1334"/>
    </row>
    <row r="3260" spans="1:12" ht="24" customHeight="1">
      <c r="A3260" s="1355"/>
      <c r="B3260" s="1355"/>
      <c r="C3260" s="1433"/>
      <c r="E3260" s="1433"/>
      <c r="K3260" s="1433"/>
      <c r="L3260" s="1334"/>
    </row>
    <row r="3261" spans="1:12" ht="24" customHeight="1">
      <c r="A3261" s="1355"/>
      <c r="B3261" s="1355"/>
      <c r="C3261" s="1433"/>
      <c r="E3261" s="1433"/>
      <c r="K3261" s="1433"/>
      <c r="L3261" s="1334"/>
    </row>
    <row r="3262" spans="1:12" ht="24" customHeight="1">
      <c r="A3262" s="1355"/>
      <c r="B3262" s="1355"/>
      <c r="C3262" s="1433"/>
      <c r="E3262" s="1433"/>
      <c r="K3262" s="1433"/>
      <c r="L3262" s="1334"/>
    </row>
    <row r="3263" spans="1:12" ht="24" customHeight="1">
      <c r="A3263" s="1355"/>
      <c r="B3263" s="1355"/>
      <c r="C3263" s="1433"/>
      <c r="E3263" s="1433"/>
      <c r="K3263" s="1433"/>
      <c r="L3263" s="1334"/>
    </row>
    <row r="3264" spans="1:12" ht="24" customHeight="1">
      <c r="A3264" s="1355"/>
      <c r="B3264" s="1355"/>
      <c r="C3264" s="1433"/>
      <c r="E3264" s="1433"/>
      <c r="K3264" s="1433"/>
      <c r="L3264" s="1334"/>
    </row>
    <row r="3265" spans="1:12" ht="24" customHeight="1">
      <c r="A3265" s="1355"/>
      <c r="B3265" s="1355"/>
      <c r="C3265" s="1433"/>
      <c r="E3265" s="1433"/>
      <c r="K3265" s="1433"/>
      <c r="L3265" s="1334"/>
    </row>
    <row r="3266" spans="1:12" ht="24" customHeight="1">
      <c r="A3266" s="1355"/>
      <c r="B3266" s="1355"/>
      <c r="C3266" s="1433"/>
      <c r="E3266" s="1433"/>
      <c r="K3266" s="1433"/>
      <c r="L3266" s="1334"/>
    </row>
    <row r="3267" spans="1:12" ht="24" customHeight="1">
      <c r="A3267" s="1355"/>
      <c r="B3267" s="1355"/>
      <c r="C3267" s="1433"/>
      <c r="E3267" s="1433"/>
      <c r="K3267" s="1433"/>
      <c r="L3267" s="1334"/>
    </row>
    <row r="3268" spans="1:12" ht="24" customHeight="1">
      <c r="A3268" s="1355"/>
      <c r="B3268" s="1355"/>
      <c r="C3268" s="1433"/>
      <c r="E3268" s="1433"/>
      <c r="K3268" s="1433"/>
      <c r="L3268" s="1334"/>
    </row>
    <row r="3269" spans="1:12" ht="24" customHeight="1">
      <c r="A3269" s="1355"/>
      <c r="B3269" s="1355"/>
      <c r="C3269" s="1433"/>
      <c r="E3269" s="1433"/>
      <c r="K3269" s="1433"/>
      <c r="L3269" s="1334"/>
    </row>
    <row r="3270" spans="1:12" ht="24" customHeight="1">
      <c r="A3270" s="1355"/>
      <c r="B3270" s="1355"/>
      <c r="C3270" s="1433"/>
      <c r="E3270" s="1433"/>
      <c r="K3270" s="1433"/>
      <c r="L3270" s="1334"/>
    </row>
    <row r="3271" spans="1:12" ht="24" customHeight="1">
      <c r="A3271" s="1355"/>
      <c r="B3271" s="1355"/>
      <c r="C3271" s="1433"/>
      <c r="E3271" s="1433"/>
      <c r="K3271" s="1433"/>
      <c r="L3271" s="1334"/>
    </row>
    <row r="3272" spans="1:12" ht="24" customHeight="1">
      <c r="A3272" s="1355"/>
      <c r="B3272" s="1355"/>
      <c r="C3272" s="1433"/>
      <c r="E3272" s="1433"/>
      <c r="K3272" s="1433"/>
      <c r="L3272" s="1334"/>
    </row>
    <row r="3273" spans="1:12" ht="24" customHeight="1">
      <c r="A3273" s="1355"/>
      <c r="B3273" s="1355"/>
      <c r="C3273" s="1433"/>
      <c r="E3273" s="1433"/>
      <c r="K3273" s="1433"/>
      <c r="L3273" s="1334"/>
    </row>
    <row r="3274" spans="1:12" ht="24" customHeight="1">
      <c r="A3274" s="1355"/>
      <c r="B3274" s="1355"/>
      <c r="C3274" s="1433"/>
      <c r="E3274" s="1433"/>
      <c r="K3274" s="1433"/>
      <c r="L3274" s="1334"/>
    </row>
    <row r="3275" spans="1:12" ht="24" customHeight="1">
      <c r="A3275" s="1355"/>
      <c r="B3275" s="1355"/>
      <c r="C3275" s="1433"/>
      <c r="E3275" s="1433"/>
      <c r="K3275" s="1433"/>
      <c r="L3275" s="1334"/>
    </row>
    <row r="3276" spans="1:12" ht="24" customHeight="1">
      <c r="A3276" s="1355"/>
      <c r="B3276" s="1355"/>
      <c r="C3276" s="1433"/>
      <c r="E3276" s="1433"/>
      <c r="K3276" s="1433"/>
      <c r="L3276" s="1334"/>
    </row>
    <row r="3277" spans="1:12" ht="24" customHeight="1">
      <c r="A3277" s="1355"/>
      <c r="B3277" s="1355"/>
      <c r="C3277" s="1433"/>
      <c r="E3277" s="1433"/>
      <c r="K3277" s="1433"/>
      <c r="L3277" s="1334"/>
    </row>
    <row r="3278" spans="1:12" ht="24" customHeight="1">
      <c r="A3278" s="1355"/>
      <c r="B3278" s="1355"/>
      <c r="C3278" s="1433"/>
      <c r="E3278" s="1433"/>
      <c r="K3278" s="1433"/>
      <c r="L3278" s="1334"/>
    </row>
    <row r="3279" spans="1:12" ht="24" customHeight="1">
      <c r="A3279" s="1355"/>
      <c r="B3279" s="1355"/>
      <c r="C3279" s="1433"/>
      <c r="E3279" s="1433"/>
      <c r="K3279" s="1433"/>
      <c r="L3279" s="1334"/>
    </row>
    <row r="3280" spans="1:12" ht="24" customHeight="1">
      <c r="A3280" s="1355"/>
      <c r="B3280" s="1355"/>
      <c r="C3280" s="1433"/>
      <c r="E3280" s="1433"/>
      <c r="K3280" s="1433"/>
      <c r="L3280" s="1334"/>
    </row>
    <row r="3281" spans="1:12" ht="24" customHeight="1">
      <c r="A3281" s="1355"/>
      <c r="B3281" s="1355"/>
      <c r="C3281" s="1433"/>
      <c r="E3281" s="1433"/>
      <c r="K3281" s="1433"/>
      <c r="L3281" s="1334"/>
    </row>
    <row r="3282" spans="1:12" ht="24" customHeight="1">
      <c r="A3282" s="1355"/>
      <c r="B3282" s="1355"/>
      <c r="C3282" s="1433"/>
      <c r="E3282" s="1433"/>
      <c r="K3282" s="1433"/>
      <c r="L3282" s="1334"/>
    </row>
    <row r="3283" spans="1:12" ht="24" customHeight="1">
      <c r="A3283" s="1355"/>
      <c r="B3283" s="1355"/>
      <c r="C3283" s="1433"/>
      <c r="E3283" s="1433"/>
      <c r="K3283" s="1433"/>
      <c r="L3283" s="1334"/>
    </row>
    <row r="3284" spans="1:12" ht="24" customHeight="1">
      <c r="A3284" s="1355"/>
      <c r="B3284" s="1355"/>
      <c r="C3284" s="1433"/>
      <c r="E3284" s="1433"/>
      <c r="K3284" s="1433"/>
      <c r="L3284" s="1334"/>
    </row>
    <row r="3285" spans="1:12" ht="24" customHeight="1">
      <c r="A3285" s="1355"/>
      <c r="B3285" s="1355"/>
      <c r="C3285" s="1433"/>
      <c r="E3285" s="1433"/>
      <c r="K3285" s="1433"/>
      <c r="L3285" s="1334"/>
    </row>
    <row r="3286" spans="1:12" ht="24" customHeight="1">
      <c r="A3286" s="1355"/>
      <c r="B3286" s="1355"/>
      <c r="C3286" s="1433"/>
      <c r="E3286" s="1433"/>
      <c r="K3286" s="1433"/>
      <c r="L3286" s="1334"/>
    </row>
    <row r="3287" spans="1:12" ht="24" customHeight="1">
      <c r="A3287" s="1355"/>
      <c r="B3287" s="1355"/>
      <c r="C3287" s="1433"/>
      <c r="E3287" s="1433"/>
      <c r="K3287" s="1433"/>
      <c r="L3287" s="1334"/>
    </row>
    <row r="3288" spans="1:12" ht="24" customHeight="1">
      <c r="A3288" s="1355"/>
      <c r="B3288" s="1355"/>
      <c r="C3288" s="1433"/>
      <c r="E3288" s="1433"/>
      <c r="K3288" s="1433"/>
      <c r="L3288" s="1334"/>
    </row>
    <row r="3289" spans="1:12" ht="24" customHeight="1">
      <c r="A3289" s="1355"/>
      <c r="B3289" s="1355"/>
      <c r="C3289" s="1433"/>
      <c r="E3289" s="1433"/>
      <c r="K3289" s="1433"/>
      <c r="L3289" s="1334"/>
    </row>
    <row r="3290" spans="1:12" ht="24" customHeight="1">
      <c r="A3290" s="1355"/>
      <c r="B3290" s="1355"/>
      <c r="C3290" s="1433"/>
      <c r="E3290" s="1433"/>
      <c r="K3290" s="1433"/>
      <c r="L3290" s="1334"/>
    </row>
    <row r="3291" spans="1:12" ht="24" customHeight="1">
      <c r="A3291" s="1355"/>
      <c r="B3291" s="1355"/>
      <c r="C3291" s="1433"/>
      <c r="E3291" s="1433"/>
      <c r="K3291" s="1433"/>
      <c r="L3291" s="1334"/>
    </row>
    <row r="3292" spans="1:12" ht="24" customHeight="1">
      <c r="A3292" s="1355"/>
      <c r="B3292" s="1355"/>
      <c r="C3292" s="1433"/>
      <c r="E3292" s="1433"/>
      <c r="K3292" s="1433"/>
      <c r="L3292" s="1334"/>
    </row>
    <row r="3293" spans="1:12" ht="24" customHeight="1">
      <c r="A3293" s="1355"/>
      <c r="B3293" s="1355"/>
      <c r="C3293" s="1433"/>
      <c r="E3293" s="1433"/>
      <c r="K3293" s="1433"/>
      <c r="L3293" s="1334"/>
    </row>
    <row r="3294" spans="1:12" ht="24" customHeight="1">
      <c r="A3294" s="1355"/>
      <c r="B3294" s="1355"/>
      <c r="C3294" s="1433"/>
      <c r="E3294" s="1433"/>
      <c r="K3294" s="1433"/>
      <c r="L3294" s="1334"/>
    </row>
    <row r="3295" spans="1:12" ht="24" customHeight="1">
      <c r="A3295" s="1355"/>
      <c r="B3295" s="1355"/>
      <c r="C3295" s="1433"/>
      <c r="E3295" s="1433"/>
      <c r="K3295" s="1433"/>
      <c r="L3295" s="1334"/>
    </row>
    <row r="3296" spans="1:12" ht="24" customHeight="1">
      <c r="A3296" s="1355"/>
      <c r="B3296" s="1355"/>
      <c r="C3296" s="1433"/>
      <c r="E3296" s="1433"/>
      <c r="K3296" s="1433"/>
      <c r="L3296" s="1334"/>
    </row>
    <row r="3297" spans="1:12" ht="24" customHeight="1">
      <c r="A3297" s="1355"/>
      <c r="B3297" s="1355"/>
      <c r="C3297" s="1433"/>
      <c r="E3297" s="1433"/>
      <c r="K3297" s="1433"/>
      <c r="L3297" s="1334"/>
    </row>
    <row r="3298" spans="1:12" ht="24" customHeight="1">
      <c r="A3298" s="1355"/>
      <c r="B3298" s="1355"/>
      <c r="C3298" s="1433"/>
      <c r="E3298" s="1433"/>
      <c r="K3298" s="1433"/>
      <c r="L3298" s="1334"/>
    </row>
    <row r="3299" spans="1:12" ht="24" customHeight="1">
      <c r="A3299" s="1355"/>
      <c r="B3299" s="1355"/>
      <c r="C3299" s="1433"/>
      <c r="E3299" s="1433"/>
      <c r="K3299" s="1433"/>
      <c r="L3299" s="1334"/>
    </row>
    <row r="3300" spans="1:12" ht="24" customHeight="1">
      <c r="A3300" s="1355"/>
      <c r="B3300" s="1355"/>
      <c r="C3300" s="1433"/>
      <c r="E3300" s="1433"/>
      <c r="K3300" s="1433"/>
      <c r="L3300" s="1334"/>
    </row>
    <row r="3301" spans="1:12" ht="24" customHeight="1">
      <c r="A3301" s="1355"/>
      <c r="B3301" s="1355"/>
      <c r="C3301" s="1433"/>
      <c r="E3301" s="1433"/>
      <c r="K3301" s="1433"/>
      <c r="L3301" s="1334"/>
    </row>
    <row r="3302" spans="1:12" ht="24" customHeight="1">
      <c r="A3302" s="1355"/>
      <c r="B3302" s="1355"/>
      <c r="C3302" s="1433"/>
      <c r="E3302" s="1433"/>
      <c r="K3302" s="1433"/>
      <c r="L3302" s="1334"/>
    </row>
    <row r="3303" spans="1:12" ht="24" customHeight="1">
      <c r="A3303" s="1355"/>
      <c r="B3303" s="1355"/>
      <c r="C3303" s="1433"/>
      <c r="E3303" s="1433"/>
      <c r="K3303" s="1433"/>
      <c r="L3303" s="1334"/>
    </row>
    <row r="3304" spans="1:12" ht="24" customHeight="1">
      <c r="A3304" s="1355"/>
      <c r="B3304" s="1355"/>
      <c r="C3304" s="1433"/>
      <c r="E3304" s="1433"/>
      <c r="K3304" s="1433"/>
      <c r="L3304" s="1334"/>
    </row>
    <row r="3305" spans="1:12" ht="24" customHeight="1">
      <c r="A3305" s="1355"/>
      <c r="B3305" s="1355"/>
      <c r="C3305" s="1433"/>
      <c r="E3305" s="1433"/>
      <c r="K3305" s="1433"/>
      <c r="L3305" s="1334"/>
    </row>
    <row r="3306" spans="1:12" ht="24" customHeight="1">
      <c r="A3306" s="1355"/>
      <c r="B3306" s="1355"/>
      <c r="C3306" s="1433"/>
      <c r="E3306" s="1433"/>
      <c r="K3306" s="1433"/>
      <c r="L3306" s="1334"/>
    </row>
    <row r="3307" spans="1:12" ht="24" customHeight="1">
      <c r="A3307" s="1355"/>
      <c r="B3307" s="1355"/>
      <c r="C3307" s="1433"/>
      <c r="E3307" s="1433"/>
      <c r="K3307" s="1433"/>
      <c r="L3307" s="1334"/>
    </row>
    <row r="3308" spans="1:12" ht="24" customHeight="1">
      <c r="A3308" s="1355"/>
      <c r="B3308" s="1355"/>
      <c r="C3308" s="1433"/>
      <c r="E3308" s="1433"/>
      <c r="K3308" s="1433"/>
      <c r="L3308" s="1334"/>
    </row>
    <row r="3309" spans="1:12" ht="24" customHeight="1">
      <c r="A3309" s="1355"/>
      <c r="B3309" s="1355"/>
      <c r="C3309" s="1433"/>
      <c r="E3309" s="1433"/>
      <c r="K3309" s="1433"/>
      <c r="L3309" s="1334"/>
    </row>
    <row r="3310" spans="1:12" ht="24" customHeight="1">
      <c r="A3310" s="1355"/>
      <c r="B3310" s="1355"/>
      <c r="C3310" s="1433"/>
      <c r="E3310" s="1433"/>
      <c r="K3310" s="1433"/>
      <c r="L3310" s="1334"/>
    </row>
    <row r="3311" spans="1:12" ht="24" customHeight="1">
      <c r="A3311" s="1355"/>
      <c r="B3311" s="1355"/>
      <c r="C3311" s="1433"/>
      <c r="E3311" s="1433"/>
      <c r="K3311" s="1433"/>
      <c r="L3311" s="1334"/>
    </row>
    <row r="3312" spans="1:12" ht="24" customHeight="1">
      <c r="A3312" s="1355"/>
      <c r="B3312" s="1355"/>
      <c r="C3312" s="1433"/>
      <c r="E3312" s="1433"/>
      <c r="K3312" s="1433"/>
      <c r="L3312" s="1334"/>
    </row>
    <row r="3313" spans="1:12" ht="24" customHeight="1">
      <c r="A3313" s="1355"/>
      <c r="B3313" s="1355"/>
      <c r="C3313" s="1433"/>
      <c r="E3313" s="1433"/>
      <c r="K3313" s="1433"/>
      <c r="L3313" s="1334"/>
    </row>
    <row r="3314" spans="1:12" ht="24" customHeight="1">
      <c r="A3314" s="1355"/>
      <c r="B3314" s="1355"/>
      <c r="C3314" s="1433"/>
      <c r="E3314" s="1433"/>
      <c r="K3314" s="1433"/>
      <c r="L3314" s="1334"/>
    </row>
    <row r="3315" spans="1:12" ht="24" customHeight="1">
      <c r="A3315" s="1355"/>
      <c r="B3315" s="1355"/>
      <c r="C3315" s="1433"/>
      <c r="E3315" s="1433"/>
      <c r="K3315" s="1433"/>
      <c r="L3315" s="1334"/>
    </row>
    <row r="3316" spans="1:12" ht="24" customHeight="1">
      <c r="A3316" s="1355"/>
      <c r="B3316" s="1355"/>
      <c r="C3316" s="1433"/>
      <c r="E3316" s="1433"/>
      <c r="K3316" s="1433"/>
      <c r="L3316" s="1334"/>
    </row>
    <row r="3317" spans="1:12" ht="24" customHeight="1">
      <c r="A3317" s="1355"/>
      <c r="B3317" s="1355"/>
      <c r="C3317" s="1433"/>
      <c r="E3317" s="1433"/>
      <c r="K3317" s="1433"/>
      <c r="L3317" s="1334"/>
    </row>
    <row r="3318" spans="1:12" ht="24" customHeight="1">
      <c r="A3318" s="1355"/>
      <c r="B3318" s="1355"/>
      <c r="C3318" s="1433"/>
      <c r="E3318" s="1433"/>
      <c r="K3318" s="1433"/>
      <c r="L3318" s="1334"/>
    </row>
    <row r="3319" spans="1:12" ht="24" customHeight="1">
      <c r="A3319" s="1355"/>
      <c r="B3319" s="1355"/>
      <c r="C3319" s="1433"/>
      <c r="E3319" s="1433"/>
      <c r="K3319" s="1433"/>
      <c r="L3319" s="1334"/>
    </row>
    <row r="3320" spans="1:12" ht="24" customHeight="1">
      <c r="A3320" s="1355"/>
      <c r="B3320" s="1355"/>
      <c r="C3320" s="1433"/>
      <c r="E3320" s="1433"/>
      <c r="K3320" s="1433"/>
      <c r="L3320" s="1334"/>
    </row>
    <row r="3321" spans="1:12" ht="24" customHeight="1">
      <c r="A3321" s="1355"/>
      <c r="B3321" s="1355"/>
      <c r="C3321" s="1433"/>
      <c r="E3321" s="1433"/>
      <c r="K3321" s="1433"/>
      <c r="L3321" s="1334"/>
    </row>
    <row r="3322" spans="1:12" ht="24" customHeight="1">
      <c r="A3322" s="1355"/>
      <c r="B3322" s="1355"/>
      <c r="C3322" s="1433"/>
      <c r="E3322" s="1433"/>
      <c r="K3322" s="1433"/>
      <c r="L3322" s="1334"/>
    </row>
    <row r="3323" spans="1:12" ht="24" customHeight="1">
      <c r="A3323" s="1355"/>
      <c r="B3323" s="1355"/>
      <c r="C3323" s="1433"/>
      <c r="E3323" s="1433"/>
      <c r="K3323" s="1433"/>
      <c r="L3323" s="1334"/>
    </row>
    <row r="3324" spans="1:12" ht="24" customHeight="1">
      <c r="A3324" s="1355"/>
      <c r="B3324" s="1355"/>
      <c r="C3324" s="1433"/>
      <c r="E3324" s="1433"/>
      <c r="K3324" s="1433"/>
      <c r="L3324" s="1334"/>
    </row>
    <row r="3325" spans="1:12" ht="24" customHeight="1">
      <c r="A3325" s="1355"/>
      <c r="B3325" s="1355"/>
      <c r="C3325" s="1433"/>
      <c r="E3325" s="1433"/>
      <c r="K3325" s="1433"/>
      <c r="L3325" s="1334"/>
    </row>
    <row r="3326" spans="1:12" ht="24" customHeight="1">
      <c r="A3326" s="1355"/>
      <c r="B3326" s="1355"/>
      <c r="C3326" s="1433"/>
      <c r="E3326" s="1433"/>
      <c r="K3326" s="1433"/>
      <c r="L3326" s="1334"/>
    </row>
    <row r="3327" spans="1:12" ht="24" customHeight="1">
      <c r="A3327" s="1355"/>
      <c r="B3327" s="1355"/>
      <c r="C3327" s="1433"/>
      <c r="E3327" s="1433"/>
      <c r="K3327" s="1433"/>
      <c r="L3327" s="1334"/>
    </row>
    <row r="3328" spans="1:12" ht="24" customHeight="1">
      <c r="A3328" s="1355"/>
      <c r="B3328" s="1355"/>
      <c r="C3328" s="1433"/>
      <c r="E3328" s="1433"/>
      <c r="K3328" s="1433"/>
      <c r="L3328" s="1334"/>
    </row>
    <row r="3329" spans="1:12" ht="24" customHeight="1">
      <c r="A3329" s="1355"/>
      <c r="B3329" s="1355"/>
      <c r="C3329" s="1433"/>
      <c r="E3329" s="1433"/>
      <c r="K3329" s="1433"/>
      <c r="L3329" s="1334"/>
    </row>
    <row r="3330" spans="1:12" ht="24" customHeight="1">
      <c r="A3330" s="1355"/>
      <c r="B3330" s="1355"/>
      <c r="C3330" s="1433"/>
      <c r="E3330" s="1433"/>
      <c r="K3330" s="1433"/>
      <c r="L3330" s="1334"/>
    </row>
    <row r="3331" spans="1:12" ht="24" customHeight="1">
      <c r="A3331" s="1355"/>
      <c r="B3331" s="1355"/>
      <c r="C3331" s="1433"/>
      <c r="E3331" s="1433"/>
      <c r="K3331" s="1433"/>
      <c r="L3331" s="1334"/>
    </row>
    <row r="3332" spans="1:12" ht="24" customHeight="1">
      <c r="A3332" s="1355"/>
      <c r="B3332" s="1355"/>
      <c r="C3332" s="1433"/>
      <c r="E3332" s="1433"/>
      <c r="K3332" s="1433"/>
      <c r="L3332" s="1334"/>
    </row>
    <row r="3333" spans="1:12" ht="24" customHeight="1">
      <c r="A3333" s="1355"/>
      <c r="B3333" s="1355"/>
      <c r="C3333" s="1433"/>
      <c r="E3333" s="1433"/>
      <c r="K3333" s="1433"/>
      <c r="L3333" s="1334"/>
    </row>
    <row r="3334" spans="1:12" ht="24" customHeight="1">
      <c r="A3334" s="1355"/>
      <c r="B3334" s="1355"/>
      <c r="C3334" s="1433"/>
      <c r="E3334" s="1433"/>
      <c r="K3334" s="1433"/>
      <c r="L3334" s="1334"/>
    </row>
    <row r="3335" spans="1:12" ht="24" customHeight="1">
      <c r="A3335" s="1355"/>
      <c r="B3335" s="1355"/>
      <c r="C3335" s="1433"/>
      <c r="E3335" s="1433"/>
      <c r="K3335" s="1433"/>
      <c r="L3335" s="1334"/>
    </row>
    <row r="3336" spans="1:12" ht="24" customHeight="1">
      <c r="A3336" s="1355"/>
      <c r="B3336" s="1355"/>
      <c r="C3336" s="1433"/>
      <c r="E3336" s="1433"/>
      <c r="K3336" s="1433"/>
      <c r="L3336" s="1334"/>
    </row>
    <row r="3337" spans="1:12" ht="24" customHeight="1">
      <c r="A3337" s="1355"/>
      <c r="B3337" s="1355"/>
      <c r="C3337" s="1433"/>
      <c r="E3337" s="1433"/>
      <c r="K3337" s="1433"/>
      <c r="L3337" s="1334"/>
    </row>
    <row r="3338" spans="1:12" ht="24" customHeight="1">
      <c r="A3338" s="1355"/>
      <c r="B3338" s="1355"/>
      <c r="C3338" s="1433"/>
      <c r="E3338" s="1433"/>
      <c r="K3338" s="1433"/>
      <c r="L3338" s="1334"/>
    </row>
    <row r="3339" spans="1:12" ht="24" customHeight="1">
      <c r="A3339" s="1355"/>
      <c r="B3339" s="1355"/>
      <c r="C3339" s="1433"/>
      <c r="E3339" s="1433"/>
      <c r="K3339" s="1433"/>
      <c r="L3339" s="1334"/>
    </row>
    <row r="3340" spans="1:12" ht="24" customHeight="1">
      <c r="A3340" s="1355"/>
      <c r="B3340" s="1355"/>
      <c r="C3340" s="1433"/>
      <c r="E3340" s="1433"/>
      <c r="K3340" s="1433"/>
      <c r="L3340" s="1334"/>
    </row>
    <row r="3341" spans="1:12" ht="24" customHeight="1">
      <c r="A3341" s="1355"/>
      <c r="B3341" s="1355"/>
      <c r="C3341" s="1433"/>
      <c r="E3341" s="1433"/>
      <c r="K3341" s="1433"/>
      <c r="L3341" s="1334"/>
    </row>
    <row r="3342" spans="1:12" ht="24" customHeight="1">
      <c r="A3342" s="1355"/>
      <c r="B3342" s="1355"/>
      <c r="C3342" s="1433"/>
      <c r="E3342" s="1433"/>
      <c r="K3342" s="1433"/>
      <c r="L3342" s="1334"/>
    </row>
    <row r="3343" spans="1:12" ht="24" customHeight="1">
      <c r="A3343" s="1355"/>
      <c r="B3343" s="1355"/>
      <c r="C3343" s="1433"/>
      <c r="E3343" s="1433"/>
      <c r="K3343" s="1433"/>
      <c r="L3343" s="1334"/>
    </row>
    <row r="3344" spans="1:12" ht="24" customHeight="1">
      <c r="A3344" s="1355"/>
      <c r="B3344" s="1355"/>
      <c r="C3344" s="1433"/>
      <c r="E3344" s="1433"/>
      <c r="K3344" s="1433"/>
      <c r="L3344" s="1334"/>
    </row>
    <row r="3345" spans="1:12" ht="24" customHeight="1">
      <c r="A3345" s="1355"/>
      <c r="B3345" s="1355"/>
      <c r="C3345" s="1433"/>
      <c r="E3345" s="1433"/>
      <c r="K3345" s="1433"/>
      <c r="L3345" s="1334"/>
    </row>
    <row r="3346" spans="1:12" ht="24" customHeight="1">
      <c r="A3346" s="1355"/>
      <c r="B3346" s="1355"/>
      <c r="C3346" s="1433"/>
      <c r="E3346" s="1433"/>
      <c r="K3346" s="1433"/>
      <c r="L3346" s="1334"/>
    </row>
    <row r="3347" spans="1:12" ht="24" customHeight="1">
      <c r="A3347" s="1355"/>
      <c r="B3347" s="1355"/>
      <c r="C3347" s="1433"/>
      <c r="E3347" s="1433"/>
      <c r="K3347" s="1433"/>
      <c r="L3347" s="1334"/>
    </row>
    <row r="3348" spans="1:12" ht="24" customHeight="1">
      <c r="A3348" s="1355"/>
      <c r="B3348" s="1355"/>
      <c r="C3348" s="1433"/>
      <c r="E3348" s="1433"/>
      <c r="K3348" s="1433"/>
      <c r="L3348" s="1334"/>
    </row>
    <row r="3349" spans="1:12" ht="24" customHeight="1">
      <c r="A3349" s="1355"/>
      <c r="B3349" s="1355"/>
      <c r="C3349" s="1433"/>
      <c r="E3349" s="1433"/>
      <c r="K3349" s="1433"/>
      <c r="L3349" s="1334"/>
    </row>
    <row r="3350" spans="1:12" ht="24" customHeight="1">
      <c r="A3350" s="1355"/>
      <c r="B3350" s="1355"/>
      <c r="C3350" s="1433"/>
      <c r="E3350" s="1433"/>
      <c r="K3350" s="1433"/>
      <c r="L3350" s="1334"/>
    </row>
    <row r="3351" spans="1:12" ht="24" customHeight="1">
      <c r="A3351" s="1355"/>
      <c r="B3351" s="1355"/>
      <c r="C3351" s="1433"/>
      <c r="E3351" s="1433"/>
      <c r="K3351" s="1433"/>
      <c r="L3351" s="1334"/>
    </row>
    <row r="3352" spans="1:12" ht="24" customHeight="1">
      <c r="A3352" s="1355"/>
      <c r="B3352" s="1355"/>
      <c r="C3352" s="1433"/>
      <c r="E3352" s="1433"/>
      <c r="K3352" s="1433"/>
      <c r="L3352" s="1334"/>
    </row>
    <row r="3353" spans="1:12" ht="24" customHeight="1">
      <c r="A3353" s="1355"/>
      <c r="B3353" s="1355"/>
      <c r="C3353" s="1433"/>
      <c r="E3353" s="1433"/>
      <c r="K3353" s="1433"/>
      <c r="L3353" s="1334"/>
    </row>
    <row r="3354" spans="1:12" ht="24" customHeight="1">
      <c r="A3354" s="1355"/>
      <c r="B3354" s="1355"/>
      <c r="C3354" s="1433"/>
      <c r="E3354" s="1433"/>
      <c r="K3354" s="1433"/>
      <c r="L3354" s="1334"/>
    </row>
    <row r="3355" spans="1:12" ht="24" customHeight="1">
      <c r="A3355" s="1355"/>
      <c r="B3355" s="1355"/>
      <c r="C3355" s="1433"/>
      <c r="E3355" s="1433"/>
      <c r="K3355" s="1433"/>
      <c r="L3355" s="1334"/>
    </row>
    <row r="3356" spans="1:12" ht="24" customHeight="1">
      <c r="A3356" s="1355"/>
      <c r="B3356" s="1355"/>
      <c r="C3356" s="1433"/>
      <c r="E3356" s="1433"/>
      <c r="K3356" s="1433"/>
      <c r="L3356" s="1334"/>
    </row>
    <row r="3357" spans="1:12" ht="24" customHeight="1">
      <c r="A3357" s="1355"/>
      <c r="B3357" s="1355"/>
      <c r="C3357" s="1433"/>
      <c r="E3357" s="1433"/>
      <c r="K3357" s="1433"/>
      <c r="L3357" s="1334"/>
    </row>
    <row r="3358" spans="1:12" ht="24" customHeight="1">
      <c r="A3358" s="1355"/>
      <c r="B3358" s="1355"/>
      <c r="C3358" s="1433"/>
      <c r="E3358" s="1433"/>
      <c r="K3358" s="1433"/>
      <c r="L3358" s="1334"/>
    </row>
    <row r="3359" spans="1:12" ht="24" customHeight="1">
      <c r="A3359" s="1355"/>
      <c r="B3359" s="1355"/>
      <c r="C3359" s="1433"/>
      <c r="E3359" s="1433"/>
      <c r="K3359" s="1433"/>
      <c r="L3359" s="1334"/>
    </row>
    <row r="3360" spans="1:12" ht="24" customHeight="1">
      <c r="A3360" s="1355"/>
      <c r="B3360" s="1355"/>
      <c r="C3360" s="1433"/>
      <c r="E3360" s="1433"/>
      <c r="K3360" s="1433"/>
      <c r="L3360" s="1334"/>
    </row>
    <row r="3361" spans="1:12" ht="24" customHeight="1">
      <c r="A3361" s="1355"/>
      <c r="B3361" s="1355"/>
      <c r="C3361" s="1433"/>
      <c r="E3361" s="1433"/>
      <c r="K3361" s="1433"/>
      <c r="L3361" s="1334"/>
    </row>
    <row r="3362" spans="1:12" ht="24" customHeight="1">
      <c r="A3362" s="1355"/>
      <c r="B3362" s="1355"/>
      <c r="C3362" s="1433"/>
      <c r="E3362" s="1433"/>
      <c r="K3362" s="1433"/>
      <c r="L3362" s="1334"/>
    </row>
    <row r="3363" spans="1:12" ht="24" customHeight="1">
      <c r="A3363" s="1355"/>
      <c r="B3363" s="1355"/>
      <c r="C3363" s="1433"/>
      <c r="E3363" s="1433"/>
      <c r="K3363" s="1433"/>
      <c r="L3363" s="1334"/>
    </row>
    <row r="3364" spans="1:12" ht="24" customHeight="1">
      <c r="A3364" s="1355"/>
      <c r="B3364" s="1355"/>
      <c r="C3364" s="1433"/>
      <c r="E3364" s="1433"/>
      <c r="K3364" s="1433"/>
      <c r="L3364" s="1334"/>
    </row>
    <row r="3365" spans="1:12" ht="24" customHeight="1">
      <c r="A3365" s="1355"/>
      <c r="B3365" s="1355"/>
      <c r="C3365" s="1433"/>
      <c r="E3365" s="1433"/>
      <c r="K3365" s="1433"/>
      <c r="L3365" s="1334"/>
    </row>
    <row r="3366" spans="1:12" ht="24" customHeight="1">
      <c r="A3366" s="1355"/>
      <c r="B3366" s="1355"/>
      <c r="C3366" s="1433"/>
      <c r="E3366" s="1433"/>
      <c r="K3366" s="1433"/>
      <c r="L3366" s="1334"/>
    </row>
    <row r="3367" spans="1:12" ht="24" customHeight="1">
      <c r="A3367" s="1355"/>
      <c r="B3367" s="1355"/>
      <c r="C3367" s="1433"/>
      <c r="E3367" s="1433"/>
      <c r="K3367" s="1433"/>
      <c r="L3367" s="1334"/>
    </row>
    <row r="3368" spans="1:12" ht="24" customHeight="1">
      <c r="A3368" s="1355"/>
      <c r="B3368" s="1355"/>
      <c r="C3368" s="1433"/>
      <c r="E3368" s="1433"/>
      <c r="K3368" s="1433"/>
      <c r="L3368" s="1334"/>
    </row>
    <row r="3369" spans="1:12" ht="24" customHeight="1">
      <c r="A3369" s="1355"/>
      <c r="B3369" s="1355"/>
      <c r="C3369" s="1433"/>
      <c r="E3369" s="1433"/>
      <c r="K3369" s="1433"/>
      <c r="L3369" s="1334"/>
    </row>
    <row r="3370" spans="1:12" ht="24" customHeight="1">
      <c r="A3370" s="1355"/>
      <c r="B3370" s="1355"/>
      <c r="C3370" s="1433"/>
      <c r="E3370" s="1433"/>
      <c r="K3370" s="1433"/>
      <c r="L3370" s="1334"/>
    </row>
    <row r="3371" spans="1:12" ht="24" customHeight="1">
      <c r="A3371" s="1355"/>
      <c r="B3371" s="1355"/>
      <c r="C3371" s="1433"/>
      <c r="E3371" s="1433"/>
      <c r="K3371" s="1433"/>
      <c r="L3371" s="1334"/>
    </row>
    <row r="3372" spans="1:12" ht="24" customHeight="1">
      <c r="A3372" s="1355"/>
      <c r="B3372" s="1355"/>
      <c r="C3372" s="1433"/>
      <c r="E3372" s="1433"/>
      <c r="K3372" s="1433"/>
      <c r="L3372" s="1334"/>
    </row>
    <row r="3373" spans="1:12" ht="24" customHeight="1">
      <c r="A3373" s="1355"/>
      <c r="B3373" s="1355"/>
      <c r="C3373" s="1433"/>
      <c r="E3373" s="1433"/>
      <c r="K3373" s="1433"/>
      <c r="L3373" s="1334"/>
    </row>
    <row r="3374" spans="1:12" ht="24" customHeight="1">
      <c r="A3374" s="1355"/>
      <c r="B3374" s="1355"/>
      <c r="C3374" s="1433"/>
      <c r="E3374" s="1433"/>
      <c r="K3374" s="1433"/>
      <c r="L3374" s="1334"/>
    </row>
    <row r="3375" spans="1:12" ht="24" customHeight="1">
      <c r="A3375" s="1355"/>
      <c r="B3375" s="1355"/>
      <c r="C3375" s="1433"/>
      <c r="E3375" s="1433"/>
      <c r="K3375" s="1433"/>
      <c r="L3375" s="1334"/>
    </row>
    <row r="3376" spans="1:12" ht="24" customHeight="1">
      <c r="A3376" s="1355"/>
      <c r="B3376" s="1355"/>
      <c r="C3376" s="1433"/>
      <c r="E3376" s="1433"/>
      <c r="K3376" s="1433"/>
      <c r="L3376" s="1334"/>
    </row>
    <row r="3377" spans="1:12" ht="24" customHeight="1">
      <c r="A3377" s="1355"/>
      <c r="B3377" s="1355"/>
      <c r="C3377" s="1433"/>
      <c r="E3377" s="1433"/>
      <c r="K3377" s="1433"/>
      <c r="L3377" s="1334"/>
    </row>
    <row r="3378" spans="1:12" ht="24" customHeight="1">
      <c r="A3378" s="1355"/>
      <c r="B3378" s="1355"/>
      <c r="C3378" s="1433"/>
      <c r="E3378" s="1433"/>
      <c r="K3378" s="1433"/>
      <c r="L3378" s="1334"/>
    </row>
    <row r="3379" spans="1:12" ht="24" customHeight="1">
      <c r="A3379" s="1355"/>
      <c r="B3379" s="1355"/>
      <c r="C3379" s="1433"/>
      <c r="E3379" s="1433"/>
      <c r="K3379" s="1433"/>
      <c r="L3379" s="1334"/>
    </row>
    <row r="3380" spans="1:12" ht="24" customHeight="1">
      <c r="A3380" s="1355"/>
      <c r="B3380" s="1355"/>
      <c r="C3380" s="1433"/>
      <c r="E3380" s="1433"/>
      <c r="K3380" s="1433"/>
      <c r="L3380" s="1334"/>
    </row>
    <row r="3381" spans="1:12" ht="24" customHeight="1">
      <c r="A3381" s="1355"/>
      <c r="B3381" s="1355"/>
      <c r="C3381" s="1433"/>
      <c r="E3381" s="1433"/>
      <c r="K3381" s="1433"/>
      <c r="L3381" s="1334"/>
    </row>
    <row r="3382" spans="1:12" ht="24" customHeight="1">
      <c r="A3382" s="1355"/>
      <c r="B3382" s="1355"/>
      <c r="C3382" s="1433"/>
      <c r="E3382" s="1433"/>
      <c r="K3382" s="1433"/>
      <c r="L3382" s="1334"/>
    </row>
    <row r="3383" spans="1:12" ht="24" customHeight="1">
      <c r="A3383" s="1355"/>
      <c r="B3383" s="1355"/>
      <c r="C3383" s="1433"/>
      <c r="E3383" s="1433"/>
      <c r="K3383" s="1433"/>
      <c r="L3383" s="1334"/>
    </row>
    <row r="3384" spans="1:12" ht="24" customHeight="1">
      <c r="A3384" s="1355"/>
      <c r="B3384" s="1355"/>
      <c r="C3384" s="1433"/>
      <c r="E3384" s="1433"/>
      <c r="K3384" s="1433"/>
      <c r="L3384" s="1334"/>
    </row>
    <row r="3385" spans="1:12" ht="24" customHeight="1">
      <c r="A3385" s="1355"/>
      <c r="B3385" s="1355"/>
      <c r="C3385" s="1433"/>
      <c r="E3385" s="1433"/>
      <c r="K3385" s="1433"/>
      <c r="L3385" s="1334"/>
    </row>
    <row r="3386" spans="1:12" ht="24" customHeight="1">
      <c r="A3386" s="1355"/>
      <c r="B3386" s="1355"/>
      <c r="C3386" s="1433"/>
      <c r="E3386" s="1433"/>
      <c r="K3386" s="1433"/>
      <c r="L3386" s="1334"/>
    </row>
    <row r="3387" spans="1:12" ht="24" customHeight="1">
      <c r="A3387" s="1355"/>
      <c r="B3387" s="1355"/>
      <c r="C3387" s="1433"/>
      <c r="E3387" s="1433"/>
      <c r="K3387" s="1433"/>
      <c r="L3387" s="1334"/>
    </row>
    <row r="3388" spans="1:12" ht="24" customHeight="1">
      <c r="A3388" s="1355"/>
      <c r="B3388" s="1355"/>
      <c r="C3388" s="1433"/>
      <c r="E3388" s="1433"/>
      <c r="K3388" s="1433"/>
      <c r="L3388" s="1334"/>
    </row>
    <row r="3389" spans="1:12" ht="24" customHeight="1">
      <c r="A3389" s="1355"/>
      <c r="B3389" s="1355"/>
      <c r="C3389" s="1433"/>
      <c r="E3389" s="1433"/>
      <c r="K3389" s="1433"/>
      <c r="L3389" s="1334"/>
    </row>
    <row r="3390" spans="1:12" ht="24" customHeight="1">
      <c r="A3390" s="1355"/>
      <c r="B3390" s="1355"/>
      <c r="C3390" s="1433"/>
      <c r="E3390" s="1433"/>
      <c r="K3390" s="1433"/>
      <c r="L3390" s="1334"/>
    </row>
    <row r="3391" spans="1:12" ht="24" customHeight="1">
      <c r="A3391" s="1355"/>
      <c r="B3391" s="1355"/>
      <c r="C3391" s="1433"/>
      <c r="E3391" s="1433"/>
      <c r="K3391" s="1433"/>
      <c r="L3391" s="1334"/>
    </row>
    <row r="3392" spans="1:12" ht="24" customHeight="1">
      <c r="A3392" s="1355"/>
      <c r="B3392" s="1355"/>
      <c r="C3392" s="1433"/>
      <c r="E3392" s="1433"/>
      <c r="K3392" s="1433"/>
      <c r="L3392" s="1334"/>
    </row>
    <row r="3393" spans="1:12" ht="24" customHeight="1">
      <c r="A3393" s="1355"/>
      <c r="B3393" s="1355"/>
      <c r="C3393" s="1433"/>
      <c r="E3393" s="1433"/>
      <c r="K3393" s="1433"/>
      <c r="L3393" s="1334"/>
    </row>
    <row r="3394" spans="1:12" ht="24" customHeight="1">
      <c r="A3394" s="1355"/>
      <c r="B3394" s="1355"/>
      <c r="C3394" s="1433"/>
      <c r="E3394" s="1433"/>
      <c r="K3394" s="1433"/>
      <c r="L3394" s="1334"/>
    </row>
    <row r="3395" spans="1:12" ht="24" customHeight="1">
      <c r="A3395" s="1355"/>
      <c r="B3395" s="1355"/>
      <c r="C3395" s="1433"/>
      <c r="E3395" s="1433"/>
      <c r="K3395" s="1433"/>
      <c r="L3395" s="1334"/>
    </row>
    <row r="3396" spans="1:12" ht="24" customHeight="1">
      <c r="A3396" s="1355"/>
      <c r="B3396" s="1355"/>
      <c r="C3396" s="1433"/>
      <c r="E3396" s="1433"/>
      <c r="K3396" s="1433"/>
      <c r="L3396" s="1334"/>
    </row>
    <row r="3397" spans="1:12" ht="24" customHeight="1">
      <c r="A3397" s="1355"/>
      <c r="B3397" s="1355"/>
      <c r="C3397" s="1433"/>
      <c r="E3397" s="1433"/>
      <c r="K3397" s="1433"/>
      <c r="L3397" s="1334"/>
    </row>
    <row r="3398" spans="1:12" ht="24" customHeight="1">
      <c r="A3398" s="1355"/>
      <c r="B3398" s="1355"/>
      <c r="C3398" s="1433"/>
      <c r="E3398" s="1433"/>
      <c r="K3398" s="1433"/>
      <c r="L3398" s="1334"/>
    </row>
    <row r="3399" spans="1:12" ht="24" customHeight="1">
      <c r="A3399" s="1355"/>
      <c r="B3399" s="1355"/>
      <c r="C3399" s="1433"/>
      <c r="E3399" s="1433"/>
      <c r="K3399" s="1433"/>
      <c r="L3399" s="1334"/>
    </row>
    <row r="3400" spans="1:12" ht="24" customHeight="1">
      <c r="A3400" s="1355"/>
      <c r="B3400" s="1355"/>
      <c r="C3400" s="1433"/>
      <c r="E3400" s="1433"/>
      <c r="K3400" s="1433"/>
      <c r="L3400" s="1334"/>
    </row>
    <row r="3401" spans="1:12" ht="24" customHeight="1">
      <c r="A3401" s="1355"/>
      <c r="B3401" s="1355"/>
      <c r="C3401" s="1433"/>
      <c r="E3401" s="1433"/>
      <c r="K3401" s="1433"/>
      <c r="L3401" s="1334"/>
    </row>
    <row r="3402" spans="1:12" ht="24" customHeight="1">
      <c r="A3402" s="1355"/>
      <c r="B3402" s="1355"/>
      <c r="C3402" s="1433"/>
      <c r="E3402" s="1433"/>
      <c r="K3402" s="1433"/>
      <c r="L3402" s="1334"/>
    </row>
    <row r="3403" spans="1:12" ht="24" customHeight="1">
      <c r="A3403" s="1355"/>
      <c r="B3403" s="1355"/>
      <c r="C3403" s="1433"/>
      <c r="E3403" s="1433"/>
      <c r="K3403" s="1433"/>
      <c r="L3403" s="1334"/>
    </row>
    <row r="3404" spans="1:12" ht="24" customHeight="1">
      <c r="A3404" s="1355"/>
      <c r="B3404" s="1355"/>
      <c r="C3404" s="1433"/>
      <c r="E3404" s="1433"/>
      <c r="K3404" s="1433"/>
      <c r="L3404" s="1334"/>
    </row>
    <row r="3405" spans="1:12" ht="24" customHeight="1">
      <c r="A3405" s="1355"/>
      <c r="B3405" s="1355"/>
      <c r="C3405" s="1433"/>
      <c r="E3405" s="1433"/>
      <c r="K3405" s="1433"/>
      <c r="L3405" s="1334"/>
    </row>
    <row r="3406" spans="1:12" ht="24" customHeight="1">
      <c r="A3406" s="1355"/>
      <c r="B3406" s="1355"/>
      <c r="C3406" s="1433"/>
      <c r="E3406" s="1433"/>
      <c r="K3406" s="1433"/>
      <c r="L3406" s="1334"/>
    </row>
    <row r="3407" spans="1:12" ht="24" customHeight="1">
      <c r="A3407" s="1355"/>
      <c r="B3407" s="1355"/>
      <c r="C3407" s="1433"/>
      <c r="E3407" s="1433"/>
      <c r="K3407" s="1433"/>
      <c r="L3407" s="1334"/>
    </row>
    <row r="3408" spans="1:12" ht="24" customHeight="1">
      <c r="A3408" s="1355"/>
      <c r="B3408" s="1355"/>
      <c r="C3408" s="1433"/>
      <c r="E3408" s="1433"/>
      <c r="K3408" s="1433"/>
      <c r="L3408" s="1334"/>
    </row>
    <row r="3409" spans="1:12" ht="24" customHeight="1">
      <c r="A3409" s="1355"/>
      <c r="B3409" s="1355"/>
      <c r="C3409" s="1433"/>
      <c r="E3409" s="1433"/>
      <c r="K3409" s="1433"/>
      <c r="L3409" s="1334"/>
    </row>
    <row r="3410" spans="1:12" ht="24" customHeight="1">
      <c r="A3410" s="1355"/>
      <c r="B3410" s="1355"/>
      <c r="C3410" s="1433"/>
      <c r="E3410" s="1433"/>
      <c r="K3410" s="1433"/>
      <c r="L3410" s="1334"/>
    </row>
    <row r="3411" spans="1:12" ht="24" customHeight="1">
      <c r="A3411" s="1355"/>
      <c r="B3411" s="1355"/>
      <c r="C3411" s="1433"/>
      <c r="E3411" s="1433"/>
      <c r="K3411" s="1433"/>
      <c r="L3411" s="1334"/>
    </row>
    <row r="3412" spans="1:12" ht="24" customHeight="1">
      <c r="A3412" s="1355"/>
      <c r="B3412" s="1355"/>
      <c r="C3412" s="1433"/>
      <c r="E3412" s="1433"/>
      <c r="K3412" s="1433"/>
      <c r="L3412" s="1334"/>
    </row>
    <row r="3413" spans="1:12" ht="24" customHeight="1">
      <c r="A3413" s="1355"/>
      <c r="B3413" s="1355"/>
      <c r="C3413" s="1433"/>
      <c r="E3413" s="1433"/>
      <c r="K3413" s="1433"/>
      <c r="L3413" s="1334"/>
    </row>
    <row r="3414" spans="1:12" ht="24" customHeight="1">
      <c r="A3414" s="1355"/>
      <c r="B3414" s="1355"/>
      <c r="C3414" s="1433"/>
      <c r="E3414" s="1433"/>
      <c r="K3414" s="1433"/>
      <c r="L3414" s="1334"/>
    </row>
    <row r="3415" spans="1:12" ht="24" customHeight="1">
      <c r="A3415" s="1355"/>
      <c r="B3415" s="1355"/>
      <c r="C3415" s="1433"/>
      <c r="E3415" s="1433"/>
      <c r="K3415" s="1433"/>
      <c r="L3415" s="1334"/>
    </row>
    <row r="3416" spans="1:12" ht="24" customHeight="1">
      <c r="A3416" s="1355"/>
      <c r="B3416" s="1355"/>
      <c r="C3416" s="1433"/>
      <c r="E3416" s="1433"/>
      <c r="K3416" s="1433"/>
      <c r="L3416" s="1334"/>
    </row>
    <row r="3417" spans="1:12" ht="24" customHeight="1">
      <c r="A3417" s="1355"/>
      <c r="B3417" s="1355"/>
      <c r="C3417" s="1433"/>
      <c r="E3417" s="1433"/>
      <c r="K3417" s="1433"/>
      <c r="L3417" s="1334"/>
    </row>
    <row r="3418" spans="1:12" ht="24" customHeight="1">
      <c r="A3418" s="1355"/>
      <c r="B3418" s="1355"/>
      <c r="C3418" s="1433"/>
      <c r="E3418" s="1433"/>
      <c r="K3418" s="1433"/>
      <c r="L3418" s="1334"/>
    </row>
    <row r="3419" spans="1:12" ht="24" customHeight="1">
      <c r="A3419" s="1355"/>
      <c r="B3419" s="1355"/>
      <c r="C3419" s="1433"/>
      <c r="E3419" s="1433"/>
      <c r="K3419" s="1433"/>
      <c r="L3419" s="1334"/>
    </row>
    <row r="3420" spans="1:12" ht="24" customHeight="1">
      <c r="A3420" s="1355"/>
      <c r="B3420" s="1355"/>
      <c r="C3420" s="1433"/>
      <c r="E3420" s="1433"/>
      <c r="K3420" s="1433"/>
      <c r="L3420" s="1334"/>
    </row>
    <row r="3421" spans="1:12" ht="24" customHeight="1">
      <c r="A3421" s="1355"/>
      <c r="B3421" s="1355"/>
      <c r="C3421" s="1433"/>
      <c r="E3421" s="1433"/>
      <c r="K3421" s="1433"/>
      <c r="L3421" s="1334"/>
    </row>
    <row r="3422" spans="1:12" ht="24" customHeight="1">
      <c r="A3422" s="1355"/>
      <c r="B3422" s="1355"/>
      <c r="C3422" s="1433"/>
      <c r="E3422" s="1433"/>
      <c r="K3422" s="1433"/>
      <c r="L3422" s="1334"/>
    </row>
    <row r="3423" spans="1:12" ht="24" customHeight="1">
      <c r="A3423" s="1355"/>
      <c r="B3423" s="1355"/>
      <c r="C3423" s="1433"/>
      <c r="E3423" s="1433"/>
      <c r="K3423" s="1433"/>
      <c r="L3423" s="1334"/>
    </row>
    <row r="3424" spans="1:12" ht="24" customHeight="1">
      <c r="A3424" s="1355"/>
      <c r="B3424" s="1355"/>
      <c r="C3424" s="1433"/>
      <c r="E3424" s="1433"/>
      <c r="K3424" s="1433"/>
      <c r="L3424" s="1334"/>
    </row>
    <row r="3425" spans="1:12" ht="24" customHeight="1">
      <c r="A3425" s="1355"/>
      <c r="B3425" s="1355"/>
      <c r="C3425" s="1433"/>
      <c r="E3425" s="1433"/>
      <c r="K3425" s="1433"/>
      <c r="L3425" s="1334"/>
    </row>
    <row r="3426" spans="1:12" ht="24" customHeight="1">
      <c r="A3426" s="1355"/>
      <c r="B3426" s="1355"/>
      <c r="C3426" s="1433"/>
      <c r="E3426" s="1433"/>
      <c r="K3426" s="1433"/>
      <c r="L3426" s="1334"/>
    </row>
    <row r="3427" spans="1:12" ht="24" customHeight="1">
      <c r="A3427" s="1355"/>
      <c r="B3427" s="1355"/>
      <c r="C3427" s="1433"/>
      <c r="E3427" s="1433"/>
      <c r="K3427" s="1433"/>
      <c r="L3427" s="1334"/>
    </row>
    <row r="3428" spans="1:12" ht="24" customHeight="1">
      <c r="A3428" s="1355"/>
      <c r="B3428" s="1355"/>
      <c r="C3428" s="1433"/>
      <c r="E3428" s="1433"/>
      <c r="K3428" s="1433"/>
      <c r="L3428" s="1334"/>
    </row>
    <row r="3429" spans="1:12" ht="24" customHeight="1">
      <c r="A3429" s="1355"/>
      <c r="B3429" s="1355"/>
      <c r="C3429" s="1433"/>
      <c r="E3429" s="1433"/>
      <c r="K3429" s="1433"/>
      <c r="L3429" s="1334"/>
    </row>
    <row r="3430" spans="1:12" ht="24" customHeight="1">
      <c r="A3430" s="1355"/>
      <c r="B3430" s="1355"/>
      <c r="C3430" s="1433"/>
      <c r="E3430" s="1433"/>
      <c r="K3430" s="1433"/>
      <c r="L3430" s="1334"/>
    </row>
    <row r="3431" spans="1:12" ht="24" customHeight="1">
      <c r="A3431" s="1355"/>
      <c r="B3431" s="1355"/>
      <c r="C3431" s="1433"/>
      <c r="E3431" s="1433"/>
      <c r="K3431" s="1433"/>
      <c r="L3431" s="1334"/>
    </row>
    <row r="3432" spans="1:12" ht="24" customHeight="1">
      <c r="A3432" s="1355"/>
      <c r="B3432" s="1355"/>
      <c r="C3432" s="1433"/>
      <c r="E3432" s="1433"/>
      <c r="K3432" s="1433"/>
      <c r="L3432" s="1334"/>
    </row>
    <row r="3433" spans="1:12" ht="24" customHeight="1">
      <c r="A3433" s="1355"/>
      <c r="B3433" s="1355"/>
      <c r="C3433" s="1433"/>
      <c r="E3433" s="1433"/>
      <c r="K3433" s="1433"/>
      <c r="L3433" s="1334"/>
    </row>
    <row r="3434" spans="1:12" ht="24" customHeight="1">
      <c r="A3434" s="1355"/>
      <c r="B3434" s="1355"/>
      <c r="C3434" s="1433"/>
      <c r="E3434" s="1433"/>
      <c r="K3434" s="1433"/>
      <c r="L3434" s="1334"/>
    </row>
    <row r="3435" spans="1:12" ht="24" customHeight="1">
      <c r="A3435" s="1355"/>
      <c r="B3435" s="1355"/>
      <c r="C3435" s="1433"/>
      <c r="E3435" s="1433"/>
      <c r="K3435" s="1433"/>
      <c r="L3435" s="1334"/>
    </row>
    <row r="3436" spans="1:12" ht="24" customHeight="1">
      <c r="A3436" s="1355"/>
      <c r="B3436" s="1355"/>
      <c r="C3436" s="1433"/>
      <c r="E3436" s="1433"/>
      <c r="K3436" s="1433"/>
      <c r="L3436" s="1334"/>
    </row>
    <row r="3437" spans="1:12" ht="24" customHeight="1">
      <c r="A3437" s="1355"/>
      <c r="B3437" s="1355"/>
      <c r="C3437" s="1433"/>
      <c r="E3437" s="1433"/>
      <c r="K3437" s="1433"/>
      <c r="L3437" s="1334"/>
    </row>
    <row r="3438" spans="1:12" ht="24" customHeight="1">
      <c r="A3438" s="1355"/>
      <c r="B3438" s="1355"/>
      <c r="C3438" s="1433"/>
      <c r="E3438" s="1433"/>
      <c r="K3438" s="1433"/>
      <c r="L3438" s="1334"/>
    </row>
    <row r="3439" spans="1:12" ht="24" customHeight="1">
      <c r="A3439" s="1355"/>
      <c r="B3439" s="1355"/>
      <c r="C3439" s="1433"/>
      <c r="E3439" s="1433"/>
      <c r="K3439" s="1433"/>
      <c r="L3439" s="1334"/>
    </row>
    <row r="3440" spans="1:12" ht="24" customHeight="1">
      <c r="A3440" s="1355"/>
      <c r="B3440" s="1355"/>
      <c r="C3440" s="1433"/>
      <c r="E3440" s="1433"/>
      <c r="K3440" s="1433"/>
      <c r="L3440" s="1334"/>
    </row>
    <row r="3441" spans="1:12" ht="24" customHeight="1">
      <c r="A3441" s="1355"/>
      <c r="B3441" s="1355"/>
      <c r="C3441" s="1433"/>
      <c r="E3441" s="1433"/>
      <c r="K3441" s="1433"/>
      <c r="L3441" s="1334"/>
    </row>
    <row r="3442" spans="1:12" ht="24" customHeight="1">
      <c r="A3442" s="1355"/>
      <c r="B3442" s="1355"/>
      <c r="C3442" s="1433"/>
      <c r="E3442" s="1433"/>
      <c r="K3442" s="1433"/>
      <c r="L3442" s="1334"/>
    </row>
    <row r="3443" spans="1:12" ht="24" customHeight="1">
      <c r="A3443" s="1355"/>
      <c r="B3443" s="1355"/>
      <c r="C3443" s="1433"/>
      <c r="E3443" s="1433"/>
      <c r="K3443" s="1433"/>
      <c r="L3443" s="1334"/>
    </row>
    <row r="3444" spans="1:12" ht="24" customHeight="1">
      <c r="A3444" s="1355"/>
      <c r="B3444" s="1355"/>
      <c r="C3444" s="1433"/>
      <c r="E3444" s="1433"/>
      <c r="K3444" s="1433"/>
      <c r="L3444" s="1334"/>
    </row>
    <row r="3445" spans="1:12" ht="24" customHeight="1">
      <c r="A3445" s="1355"/>
      <c r="B3445" s="1355"/>
      <c r="C3445" s="1433"/>
      <c r="E3445" s="1433"/>
      <c r="K3445" s="1433"/>
      <c r="L3445" s="1334"/>
    </row>
    <row r="3446" spans="1:12" ht="24" customHeight="1">
      <c r="A3446" s="1355"/>
      <c r="B3446" s="1355"/>
      <c r="C3446" s="1433"/>
      <c r="E3446" s="1433"/>
      <c r="K3446" s="1433"/>
      <c r="L3446" s="1334"/>
    </row>
    <row r="3447" spans="1:12" ht="24" customHeight="1">
      <c r="A3447" s="1355"/>
      <c r="B3447" s="1355"/>
      <c r="C3447" s="1433"/>
      <c r="E3447" s="1433"/>
      <c r="K3447" s="1433"/>
      <c r="L3447" s="1334"/>
    </row>
    <row r="3448" spans="1:12" ht="24" customHeight="1">
      <c r="A3448" s="1355"/>
      <c r="B3448" s="1355"/>
      <c r="C3448" s="1433"/>
      <c r="E3448" s="1433"/>
      <c r="K3448" s="1433"/>
      <c r="L3448" s="1334"/>
    </row>
    <row r="3449" spans="1:12" ht="24" customHeight="1">
      <c r="A3449" s="1355"/>
      <c r="B3449" s="1355"/>
      <c r="C3449" s="1433"/>
      <c r="E3449" s="1433"/>
      <c r="K3449" s="1433"/>
      <c r="L3449" s="1334"/>
    </row>
    <row r="3450" spans="1:12" ht="24" customHeight="1">
      <c r="A3450" s="1355"/>
      <c r="B3450" s="1355"/>
      <c r="C3450" s="1433"/>
      <c r="E3450" s="1433"/>
      <c r="K3450" s="1433"/>
      <c r="L3450" s="1334"/>
    </row>
    <row r="3451" spans="1:12" ht="24" customHeight="1">
      <c r="A3451" s="1355"/>
      <c r="B3451" s="1355"/>
      <c r="C3451" s="1433"/>
      <c r="E3451" s="1433"/>
      <c r="K3451" s="1433"/>
      <c r="L3451" s="1334"/>
    </row>
    <row r="3452" spans="1:12" ht="24" customHeight="1">
      <c r="A3452" s="1355"/>
      <c r="B3452" s="1355"/>
      <c r="C3452" s="1433"/>
      <c r="E3452" s="1433"/>
      <c r="K3452" s="1433"/>
      <c r="L3452" s="1334"/>
    </row>
    <row r="3453" spans="1:12" ht="24" customHeight="1">
      <c r="A3453" s="1355"/>
      <c r="B3453" s="1355"/>
      <c r="C3453" s="1433"/>
      <c r="E3453" s="1433"/>
      <c r="K3453" s="1433"/>
      <c r="L3453" s="1334"/>
    </row>
    <row r="3454" spans="1:12" ht="24" customHeight="1">
      <c r="A3454" s="1355"/>
      <c r="B3454" s="1355"/>
      <c r="C3454" s="1433"/>
      <c r="E3454" s="1433"/>
      <c r="K3454" s="1433"/>
      <c r="L3454" s="1334"/>
    </row>
    <row r="3455" spans="1:12" ht="24" customHeight="1">
      <c r="A3455" s="1355"/>
      <c r="B3455" s="1355"/>
      <c r="C3455" s="1433"/>
      <c r="E3455" s="1433"/>
      <c r="K3455" s="1433"/>
      <c r="L3455" s="1334"/>
    </row>
    <row r="3456" spans="1:12" ht="24" customHeight="1">
      <c r="A3456" s="1355"/>
      <c r="B3456" s="1355"/>
      <c r="C3456" s="1433"/>
      <c r="E3456" s="1433"/>
      <c r="K3456" s="1433"/>
      <c r="L3456" s="1334"/>
    </row>
    <row r="3457" spans="1:12" ht="24" customHeight="1">
      <c r="A3457" s="1355"/>
      <c r="B3457" s="1355"/>
      <c r="C3457" s="1433"/>
      <c r="E3457" s="1433"/>
      <c r="K3457" s="1433"/>
      <c r="L3457" s="1334"/>
    </row>
    <row r="3458" spans="1:12" ht="24" customHeight="1">
      <c r="A3458" s="1355"/>
      <c r="B3458" s="1355"/>
      <c r="C3458" s="1433"/>
      <c r="E3458" s="1433"/>
      <c r="K3458" s="1433"/>
      <c r="L3458" s="1334"/>
    </row>
    <row r="3459" spans="1:12" ht="24" customHeight="1">
      <c r="A3459" s="1355"/>
      <c r="B3459" s="1355"/>
      <c r="C3459" s="1433"/>
      <c r="E3459" s="1433"/>
      <c r="K3459" s="1433"/>
      <c r="L3459" s="1334"/>
    </row>
    <row r="3460" spans="1:12" ht="24" customHeight="1">
      <c r="A3460" s="1355"/>
      <c r="B3460" s="1355"/>
      <c r="C3460" s="1433"/>
      <c r="E3460" s="1433"/>
      <c r="K3460" s="1433"/>
      <c r="L3460" s="1334"/>
    </row>
    <row r="3461" spans="1:12" ht="24" customHeight="1">
      <c r="A3461" s="1355"/>
      <c r="B3461" s="1355"/>
      <c r="C3461" s="1433"/>
      <c r="E3461" s="1433"/>
      <c r="K3461" s="1433"/>
      <c r="L3461" s="1334"/>
    </row>
    <row r="3462" spans="1:12" ht="24" customHeight="1">
      <c r="A3462" s="1355"/>
      <c r="B3462" s="1355"/>
      <c r="C3462" s="1433"/>
      <c r="E3462" s="1433"/>
      <c r="K3462" s="1433"/>
      <c r="L3462" s="1334"/>
    </row>
    <row r="3463" spans="1:12" ht="24" customHeight="1">
      <c r="A3463" s="1355"/>
      <c r="B3463" s="1355"/>
      <c r="C3463" s="1433"/>
      <c r="E3463" s="1433"/>
      <c r="K3463" s="1433"/>
      <c r="L3463" s="1334"/>
    </row>
    <row r="3464" spans="1:12" ht="24" customHeight="1">
      <c r="A3464" s="1355"/>
      <c r="B3464" s="1355"/>
      <c r="C3464" s="1433"/>
      <c r="E3464" s="1433"/>
      <c r="K3464" s="1433"/>
      <c r="L3464" s="1334"/>
    </row>
    <row r="3465" spans="1:12" ht="24" customHeight="1">
      <c r="A3465" s="1355"/>
      <c r="B3465" s="1355"/>
      <c r="C3465" s="1433"/>
      <c r="E3465" s="1433"/>
      <c r="K3465" s="1433"/>
      <c r="L3465" s="1334"/>
    </row>
    <row r="3466" spans="1:12" ht="24" customHeight="1">
      <c r="A3466" s="1355"/>
      <c r="B3466" s="1355"/>
      <c r="C3466" s="1433"/>
      <c r="E3466" s="1433"/>
      <c r="K3466" s="1433"/>
      <c r="L3466" s="1334"/>
    </row>
    <row r="3467" spans="1:12" ht="24" customHeight="1">
      <c r="A3467" s="1355"/>
      <c r="B3467" s="1355"/>
      <c r="C3467" s="1433"/>
      <c r="E3467" s="1433"/>
      <c r="K3467" s="1433"/>
      <c r="L3467" s="1334"/>
    </row>
    <row r="3468" spans="1:12" ht="24" customHeight="1">
      <c r="A3468" s="1355"/>
      <c r="B3468" s="1355"/>
      <c r="C3468" s="1433"/>
      <c r="E3468" s="1433"/>
      <c r="K3468" s="1433"/>
      <c r="L3468" s="1334"/>
    </row>
    <row r="3469" spans="1:12" ht="24" customHeight="1">
      <c r="A3469" s="1355"/>
      <c r="B3469" s="1355"/>
      <c r="C3469" s="1433"/>
      <c r="E3469" s="1433"/>
      <c r="K3469" s="1433"/>
      <c r="L3469" s="1334"/>
    </row>
    <row r="3470" spans="1:12" ht="24" customHeight="1">
      <c r="A3470" s="1355"/>
      <c r="B3470" s="1355"/>
      <c r="C3470" s="1433"/>
      <c r="E3470" s="1433"/>
      <c r="K3470" s="1433"/>
      <c r="L3470" s="1334"/>
    </row>
    <row r="3471" spans="1:12" ht="24" customHeight="1">
      <c r="A3471" s="1355"/>
      <c r="B3471" s="1355"/>
      <c r="C3471" s="1433"/>
      <c r="E3471" s="1433"/>
      <c r="K3471" s="1433"/>
      <c r="L3471" s="1334"/>
    </row>
    <row r="3472" spans="1:12" ht="24" customHeight="1">
      <c r="A3472" s="1355"/>
      <c r="B3472" s="1355"/>
      <c r="C3472" s="1433"/>
      <c r="E3472" s="1433"/>
      <c r="K3472" s="1433"/>
      <c r="L3472" s="1334"/>
    </row>
    <row r="3473" spans="1:12" ht="24" customHeight="1">
      <c r="A3473" s="1355"/>
      <c r="B3473" s="1355"/>
      <c r="C3473" s="1433"/>
      <c r="E3473" s="1433"/>
      <c r="K3473" s="1433"/>
      <c r="L3473" s="1334"/>
    </row>
    <row r="3474" spans="1:12" ht="24" customHeight="1">
      <c r="A3474" s="1355"/>
      <c r="B3474" s="1355"/>
      <c r="C3474" s="1433"/>
      <c r="E3474" s="1433"/>
      <c r="K3474" s="1433"/>
      <c r="L3474" s="1334"/>
    </row>
    <row r="3475" spans="1:12" ht="24" customHeight="1">
      <c r="A3475" s="1355"/>
      <c r="B3475" s="1355"/>
      <c r="C3475" s="1433"/>
      <c r="E3475" s="1433"/>
      <c r="K3475" s="1433"/>
      <c r="L3475" s="1334"/>
    </row>
    <row r="3476" spans="1:12" ht="24" customHeight="1">
      <c r="A3476" s="1355"/>
      <c r="B3476" s="1355"/>
      <c r="C3476" s="1433"/>
      <c r="E3476" s="1433"/>
      <c r="K3476" s="1433"/>
      <c r="L3476" s="1334"/>
    </row>
    <row r="3477" spans="1:12" ht="24" customHeight="1">
      <c r="A3477" s="1355"/>
      <c r="B3477" s="1355"/>
      <c r="C3477" s="1433"/>
      <c r="E3477" s="1433"/>
      <c r="K3477" s="1433"/>
      <c r="L3477" s="1334"/>
    </row>
    <row r="3478" spans="1:12" ht="24" customHeight="1">
      <c r="A3478" s="1355"/>
      <c r="B3478" s="1355"/>
      <c r="C3478" s="1433"/>
      <c r="E3478" s="1433"/>
      <c r="K3478" s="1433"/>
      <c r="L3478" s="1334"/>
    </row>
    <row r="3479" spans="1:12" ht="24" customHeight="1">
      <c r="A3479" s="1355"/>
      <c r="B3479" s="1355"/>
      <c r="C3479" s="1433"/>
      <c r="E3479" s="1433"/>
      <c r="K3479" s="1433"/>
      <c r="L3479" s="1334"/>
    </row>
    <row r="3480" spans="1:12" ht="24" customHeight="1">
      <c r="A3480" s="1355"/>
      <c r="B3480" s="1355"/>
      <c r="C3480" s="1433"/>
      <c r="E3480" s="1433"/>
      <c r="K3480" s="1433"/>
      <c r="L3480" s="1334"/>
    </row>
    <row r="3481" spans="1:12" ht="24" customHeight="1">
      <c r="A3481" s="1355"/>
      <c r="B3481" s="1355"/>
      <c r="C3481" s="1433"/>
      <c r="E3481" s="1433"/>
      <c r="K3481" s="1433"/>
      <c r="L3481" s="1334"/>
    </row>
    <row r="3482" spans="1:12" ht="24" customHeight="1">
      <c r="A3482" s="1355"/>
      <c r="B3482" s="1355"/>
      <c r="C3482" s="1433"/>
      <c r="E3482" s="1433"/>
      <c r="K3482" s="1433"/>
      <c r="L3482" s="1334"/>
    </row>
    <row r="3483" spans="1:12" ht="24" customHeight="1">
      <c r="A3483" s="1355"/>
      <c r="B3483" s="1355"/>
      <c r="C3483" s="1433"/>
      <c r="E3483" s="1433"/>
      <c r="K3483" s="1433"/>
      <c r="L3483" s="1334"/>
    </row>
    <row r="3484" spans="1:12" ht="24" customHeight="1">
      <c r="A3484" s="1355"/>
      <c r="B3484" s="1355"/>
      <c r="C3484" s="1433"/>
      <c r="E3484" s="1433"/>
      <c r="K3484" s="1433"/>
      <c r="L3484" s="1334"/>
    </row>
    <row r="3485" spans="1:12" ht="24" customHeight="1">
      <c r="A3485" s="1355"/>
      <c r="B3485" s="1355"/>
      <c r="C3485" s="1433"/>
      <c r="E3485" s="1433"/>
      <c r="K3485" s="1433"/>
      <c r="L3485" s="1334"/>
    </row>
    <row r="3486" spans="1:12" ht="24" customHeight="1">
      <c r="A3486" s="1355"/>
      <c r="B3486" s="1355"/>
      <c r="C3486" s="1433"/>
      <c r="E3486" s="1433"/>
      <c r="K3486" s="1433"/>
      <c r="L3486" s="1334"/>
    </row>
    <row r="3487" spans="1:12" ht="24" customHeight="1">
      <c r="A3487" s="1355"/>
      <c r="B3487" s="1355"/>
      <c r="C3487" s="1433"/>
      <c r="E3487" s="1433"/>
      <c r="K3487" s="1433"/>
      <c r="L3487" s="1334"/>
    </row>
    <row r="3488" spans="1:12" ht="24" customHeight="1">
      <c r="A3488" s="1355"/>
      <c r="B3488" s="1355"/>
      <c r="C3488" s="1433"/>
      <c r="E3488" s="1433"/>
      <c r="K3488" s="1433"/>
      <c r="L3488" s="1334"/>
    </row>
    <row r="3489" spans="1:12" ht="24" customHeight="1">
      <c r="A3489" s="1355"/>
      <c r="B3489" s="1355"/>
      <c r="C3489" s="1433"/>
      <c r="E3489" s="1433"/>
      <c r="K3489" s="1433"/>
      <c r="L3489" s="1334"/>
    </row>
    <row r="3490" spans="1:12" ht="24" customHeight="1">
      <c r="A3490" s="1355"/>
      <c r="B3490" s="1355"/>
      <c r="C3490" s="1433"/>
      <c r="E3490" s="1433"/>
      <c r="K3490" s="1433"/>
      <c r="L3490" s="1334"/>
    </row>
    <row r="3491" spans="1:12" ht="24" customHeight="1">
      <c r="A3491" s="1355"/>
      <c r="B3491" s="1355"/>
      <c r="C3491" s="1433"/>
      <c r="E3491" s="1433"/>
      <c r="K3491" s="1433"/>
      <c r="L3491" s="1334"/>
    </row>
    <row r="3492" spans="1:12" ht="24" customHeight="1">
      <c r="A3492" s="1355"/>
      <c r="B3492" s="1355"/>
      <c r="C3492" s="1433"/>
      <c r="E3492" s="1433"/>
      <c r="K3492" s="1433"/>
      <c r="L3492" s="1334"/>
    </row>
    <row r="3493" spans="1:12" ht="24" customHeight="1">
      <c r="A3493" s="1355"/>
      <c r="B3493" s="1355"/>
      <c r="C3493" s="1433"/>
      <c r="E3493" s="1433"/>
      <c r="K3493" s="1433"/>
      <c r="L3493" s="1334"/>
    </row>
    <row r="3494" spans="1:12" ht="24" customHeight="1">
      <c r="A3494" s="1355"/>
      <c r="B3494" s="1355"/>
      <c r="C3494" s="1433"/>
      <c r="E3494" s="1433"/>
      <c r="K3494" s="1433"/>
      <c r="L3494" s="1334"/>
    </row>
    <row r="3495" spans="1:12" ht="24" customHeight="1">
      <c r="A3495" s="1355"/>
      <c r="B3495" s="1355"/>
      <c r="C3495" s="1433"/>
      <c r="E3495" s="1433"/>
      <c r="K3495" s="1433"/>
      <c r="L3495" s="1334"/>
    </row>
    <row r="3496" spans="1:12" ht="24" customHeight="1">
      <c r="A3496" s="1355"/>
      <c r="B3496" s="1355"/>
      <c r="C3496" s="1433"/>
      <c r="E3496" s="1433"/>
      <c r="K3496" s="1433"/>
      <c r="L3496" s="1334"/>
    </row>
    <row r="3497" spans="1:12" ht="24" customHeight="1">
      <c r="A3497" s="1355"/>
      <c r="B3497" s="1355"/>
      <c r="C3497" s="1433"/>
      <c r="E3497" s="1433"/>
      <c r="K3497" s="1433"/>
      <c r="L3497" s="1334"/>
    </row>
    <row r="3498" spans="1:12" ht="24" customHeight="1">
      <c r="A3498" s="1355"/>
      <c r="B3498" s="1355"/>
      <c r="C3498" s="1433"/>
      <c r="E3498" s="1433"/>
      <c r="K3498" s="1433"/>
      <c r="L3498" s="1334"/>
    </row>
    <row r="3499" spans="1:12" ht="24" customHeight="1">
      <c r="A3499" s="1355"/>
      <c r="B3499" s="1355"/>
      <c r="C3499" s="1433"/>
      <c r="E3499" s="1433"/>
      <c r="K3499" s="1433"/>
      <c r="L3499" s="1334"/>
    </row>
    <row r="3500" spans="1:12" ht="24" customHeight="1">
      <c r="A3500" s="1355"/>
      <c r="B3500" s="1355"/>
      <c r="C3500" s="1433"/>
      <c r="E3500" s="1433"/>
      <c r="K3500" s="1433"/>
      <c r="L3500" s="1334"/>
    </row>
    <row r="3501" spans="1:12" ht="24" customHeight="1">
      <c r="A3501" s="1355"/>
      <c r="B3501" s="1355"/>
      <c r="C3501" s="1433"/>
      <c r="E3501" s="1433"/>
      <c r="K3501" s="1433"/>
      <c r="L3501" s="1334"/>
    </row>
    <row r="3502" spans="1:12" ht="24" customHeight="1">
      <c r="A3502" s="1355"/>
      <c r="B3502" s="1355"/>
      <c r="C3502" s="1433"/>
      <c r="E3502" s="1433"/>
      <c r="K3502" s="1433"/>
      <c r="L3502" s="1334"/>
    </row>
    <row r="3503" spans="1:12" ht="24" customHeight="1">
      <c r="A3503" s="1355"/>
      <c r="B3503" s="1355"/>
      <c r="C3503" s="1433"/>
      <c r="E3503" s="1433"/>
      <c r="K3503" s="1433"/>
      <c r="L3503" s="1334"/>
    </row>
    <row r="3504" spans="1:12" ht="24" customHeight="1">
      <c r="A3504" s="1355"/>
      <c r="B3504" s="1355"/>
      <c r="C3504" s="1433"/>
      <c r="E3504" s="1433"/>
      <c r="K3504" s="1433"/>
      <c r="L3504" s="1334"/>
    </row>
    <row r="3505" spans="1:12" ht="24" customHeight="1">
      <c r="A3505" s="1355"/>
      <c r="B3505" s="1355"/>
      <c r="C3505" s="1433"/>
      <c r="E3505" s="1433"/>
      <c r="K3505" s="1433"/>
      <c r="L3505" s="1334"/>
    </row>
    <row r="3506" spans="1:12" ht="24" customHeight="1">
      <c r="A3506" s="1355"/>
      <c r="B3506" s="1355"/>
      <c r="C3506" s="1433"/>
      <c r="E3506" s="1433"/>
      <c r="K3506" s="1433"/>
      <c r="L3506" s="1334"/>
    </row>
    <row r="3507" spans="1:12" ht="24" customHeight="1">
      <c r="A3507" s="1355"/>
      <c r="B3507" s="1355"/>
      <c r="C3507" s="1433"/>
      <c r="E3507" s="1433"/>
      <c r="K3507" s="1433"/>
      <c r="L3507" s="1334"/>
    </row>
    <row r="3508" spans="1:12" ht="24" customHeight="1">
      <c r="A3508" s="1355"/>
      <c r="B3508" s="1355"/>
      <c r="C3508" s="1433"/>
      <c r="E3508" s="1433"/>
      <c r="K3508" s="1433"/>
      <c r="L3508" s="1334"/>
    </row>
    <row r="3509" spans="1:12" ht="24" customHeight="1">
      <c r="A3509" s="1355"/>
      <c r="B3509" s="1355"/>
      <c r="C3509" s="1433"/>
      <c r="E3509" s="1433"/>
      <c r="K3509" s="1433"/>
      <c r="L3509" s="1334"/>
    </row>
    <row r="3510" spans="1:12" ht="24" customHeight="1">
      <c r="A3510" s="1355"/>
      <c r="B3510" s="1355"/>
      <c r="C3510" s="1433"/>
      <c r="E3510" s="1433"/>
      <c r="K3510" s="1433"/>
      <c r="L3510" s="1334"/>
    </row>
    <row r="3511" spans="1:12" ht="24" customHeight="1">
      <c r="A3511" s="1355"/>
      <c r="B3511" s="1355"/>
      <c r="C3511" s="1433"/>
      <c r="E3511" s="1433"/>
      <c r="K3511" s="1433"/>
      <c r="L3511" s="1334"/>
    </row>
    <row r="3512" spans="1:12" ht="24" customHeight="1">
      <c r="A3512" s="1355"/>
      <c r="B3512" s="1355"/>
      <c r="C3512" s="1433"/>
      <c r="E3512" s="1433"/>
      <c r="K3512" s="1433"/>
      <c r="L3512" s="1334"/>
    </row>
    <row r="3513" spans="1:12" ht="24" customHeight="1">
      <c r="A3513" s="1355"/>
      <c r="B3513" s="1355"/>
      <c r="C3513" s="1433"/>
      <c r="E3513" s="1433"/>
      <c r="K3513" s="1433"/>
      <c r="L3513" s="1334"/>
    </row>
    <row r="3514" spans="1:12" ht="24" customHeight="1">
      <c r="A3514" s="1355"/>
      <c r="B3514" s="1355"/>
      <c r="C3514" s="1433"/>
      <c r="E3514" s="1433"/>
      <c r="K3514" s="1433"/>
      <c r="L3514" s="1334"/>
    </row>
    <row r="3515" spans="1:12" ht="24" customHeight="1">
      <c r="A3515" s="1355"/>
      <c r="B3515" s="1355"/>
      <c r="C3515" s="1433"/>
      <c r="E3515" s="1433"/>
      <c r="K3515" s="1433"/>
      <c r="L3515" s="1334"/>
    </row>
    <row r="3516" spans="1:12" ht="24" customHeight="1">
      <c r="A3516" s="1355"/>
      <c r="B3516" s="1355"/>
      <c r="C3516" s="1433"/>
      <c r="E3516" s="1433"/>
      <c r="K3516" s="1433"/>
      <c r="L3516" s="1334"/>
    </row>
    <row r="3517" spans="1:12" ht="24" customHeight="1">
      <c r="A3517" s="1355"/>
      <c r="B3517" s="1355"/>
      <c r="C3517" s="1433"/>
      <c r="E3517" s="1433"/>
      <c r="K3517" s="1433"/>
      <c r="L3517" s="1334"/>
    </row>
    <row r="3518" spans="1:12" ht="24" customHeight="1">
      <c r="A3518" s="1355"/>
      <c r="B3518" s="1355"/>
      <c r="C3518" s="1433"/>
      <c r="E3518" s="1433"/>
      <c r="K3518" s="1433"/>
      <c r="L3518" s="1334"/>
    </row>
    <row r="3519" spans="1:12" ht="24" customHeight="1">
      <c r="A3519" s="1355"/>
      <c r="B3519" s="1355"/>
      <c r="C3519" s="1433"/>
      <c r="E3519" s="1433"/>
      <c r="K3519" s="1433"/>
      <c r="L3519" s="1334"/>
    </row>
    <row r="3520" spans="1:12" ht="24" customHeight="1">
      <c r="A3520" s="1355"/>
      <c r="B3520" s="1355"/>
      <c r="C3520" s="1433"/>
      <c r="E3520" s="1433"/>
      <c r="K3520" s="1433"/>
      <c r="L3520" s="1334"/>
    </row>
    <row r="3521" spans="1:12" ht="24" customHeight="1">
      <c r="A3521" s="1355"/>
      <c r="B3521" s="1355"/>
      <c r="C3521" s="1433"/>
      <c r="E3521" s="1433"/>
      <c r="K3521" s="1433"/>
      <c r="L3521" s="1334"/>
    </row>
    <row r="3522" spans="1:12" ht="24" customHeight="1">
      <c r="A3522" s="1355"/>
      <c r="B3522" s="1355"/>
      <c r="C3522" s="1433"/>
      <c r="E3522" s="1433"/>
      <c r="K3522" s="1433"/>
      <c r="L3522" s="1334"/>
    </row>
    <row r="3523" spans="1:12" ht="24" customHeight="1">
      <c r="A3523" s="1355"/>
      <c r="B3523" s="1355"/>
      <c r="C3523" s="1433"/>
      <c r="E3523" s="1433"/>
      <c r="K3523" s="1433"/>
      <c r="L3523" s="1334"/>
    </row>
    <row r="3524" spans="1:12" ht="24" customHeight="1">
      <c r="A3524" s="1355"/>
      <c r="B3524" s="1355"/>
      <c r="C3524" s="1433"/>
      <c r="E3524" s="1433"/>
      <c r="K3524" s="1433"/>
      <c r="L3524" s="1334"/>
    </row>
    <row r="3525" spans="1:12" ht="24" customHeight="1">
      <c r="A3525" s="1355"/>
      <c r="B3525" s="1355"/>
      <c r="C3525" s="1433"/>
      <c r="E3525" s="1433"/>
      <c r="K3525" s="1433"/>
      <c r="L3525" s="1334"/>
    </row>
    <row r="3526" spans="1:12" ht="24" customHeight="1">
      <c r="A3526" s="1355"/>
      <c r="B3526" s="1355"/>
      <c r="C3526" s="1433"/>
      <c r="E3526" s="1433"/>
      <c r="K3526" s="1433"/>
      <c r="L3526" s="1334"/>
    </row>
    <row r="3527" spans="1:12" ht="24" customHeight="1">
      <c r="A3527" s="1355"/>
      <c r="B3527" s="1355"/>
      <c r="C3527" s="1433"/>
      <c r="E3527" s="1433"/>
      <c r="K3527" s="1433"/>
      <c r="L3527" s="1334"/>
    </row>
    <row r="3528" spans="1:12" ht="24" customHeight="1">
      <c r="A3528" s="1355"/>
      <c r="B3528" s="1355"/>
      <c r="C3528" s="1433"/>
      <c r="E3528" s="1433"/>
      <c r="K3528" s="1433"/>
      <c r="L3528" s="1334"/>
    </row>
    <row r="3529" spans="1:12" ht="24" customHeight="1">
      <c r="A3529" s="1355"/>
      <c r="B3529" s="1355"/>
      <c r="C3529" s="1433"/>
      <c r="E3529" s="1433"/>
      <c r="K3529" s="1433"/>
      <c r="L3529" s="1334"/>
    </row>
    <row r="3530" spans="1:12" ht="24" customHeight="1">
      <c r="A3530" s="1355"/>
      <c r="B3530" s="1355"/>
      <c r="C3530" s="1433"/>
      <c r="E3530" s="1433"/>
      <c r="K3530" s="1433"/>
      <c r="L3530" s="1334"/>
    </row>
    <row r="3531" spans="1:12" ht="24" customHeight="1">
      <c r="A3531" s="1355"/>
      <c r="B3531" s="1355"/>
      <c r="C3531" s="1433"/>
      <c r="E3531" s="1433"/>
      <c r="K3531" s="1433"/>
      <c r="L3531" s="1334"/>
    </row>
    <row r="3532" spans="1:12" ht="24" customHeight="1">
      <c r="A3532" s="1355"/>
      <c r="B3532" s="1355"/>
      <c r="C3532" s="1433"/>
      <c r="E3532" s="1433"/>
      <c r="K3532" s="1433"/>
      <c r="L3532" s="1334"/>
    </row>
    <row r="3533" spans="1:12" ht="24" customHeight="1">
      <c r="A3533" s="1355"/>
      <c r="B3533" s="1355"/>
      <c r="C3533" s="1433"/>
      <c r="E3533" s="1433"/>
      <c r="K3533" s="1433"/>
      <c r="L3533" s="1334"/>
    </row>
    <row r="3534" spans="1:12" ht="24" customHeight="1">
      <c r="A3534" s="1355"/>
      <c r="B3534" s="1355"/>
      <c r="C3534" s="1433"/>
      <c r="E3534" s="1433"/>
      <c r="K3534" s="1433"/>
      <c r="L3534" s="1334"/>
    </row>
    <row r="3535" spans="1:12" ht="24" customHeight="1">
      <c r="A3535" s="1355"/>
      <c r="B3535" s="1355"/>
      <c r="C3535" s="1433"/>
      <c r="E3535" s="1433"/>
      <c r="K3535" s="1433"/>
      <c r="L3535" s="1334"/>
    </row>
    <row r="3536" spans="1:12" ht="24" customHeight="1">
      <c r="A3536" s="1355"/>
      <c r="B3536" s="1355"/>
      <c r="C3536" s="1433"/>
      <c r="E3536" s="1433"/>
      <c r="K3536" s="1433"/>
      <c r="L3536" s="1334"/>
    </row>
    <row r="3537" spans="1:12" ht="24" customHeight="1">
      <c r="A3537" s="1355"/>
      <c r="B3537" s="1355"/>
      <c r="C3537" s="1433"/>
      <c r="E3537" s="1433"/>
      <c r="K3537" s="1433"/>
      <c r="L3537" s="1334"/>
    </row>
    <row r="3538" spans="1:12" ht="24" customHeight="1">
      <c r="A3538" s="1355"/>
      <c r="B3538" s="1355"/>
      <c r="C3538" s="1433"/>
      <c r="E3538" s="1433"/>
      <c r="K3538" s="1433"/>
      <c r="L3538" s="1334"/>
    </row>
    <row r="3539" spans="1:12" ht="24" customHeight="1">
      <c r="A3539" s="1355"/>
      <c r="B3539" s="1355"/>
      <c r="C3539" s="1433"/>
      <c r="E3539" s="1433"/>
      <c r="K3539" s="1433"/>
      <c r="L3539" s="1334"/>
    </row>
    <row r="3540" spans="1:12" ht="24" customHeight="1">
      <c r="A3540" s="1355"/>
      <c r="B3540" s="1355"/>
      <c r="C3540" s="1433"/>
      <c r="E3540" s="1433"/>
      <c r="K3540" s="1433"/>
      <c r="L3540" s="1334"/>
    </row>
    <row r="3541" spans="1:12" ht="24" customHeight="1">
      <c r="A3541" s="1355"/>
      <c r="B3541" s="1355"/>
      <c r="C3541" s="1433"/>
      <c r="E3541" s="1433"/>
      <c r="K3541" s="1433"/>
      <c r="L3541" s="1334"/>
    </row>
    <row r="3542" spans="1:12" ht="24" customHeight="1">
      <c r="A3542" s="1355"/>
      <c r="B3542" s="1355"/>
      <c r="C3542" s="1433"/>
      <c r="E3542" s="1433"/>
      <c r="K3542" s="1433"/>
      <c r="L3542" s="1334"/>
    </row>
    <row r="3543" spans="1:12" ht="24" customHeight="1">
      <c r="A3543" s="1355"/>
      <c r="B3543" s="1355"/>
      <c r="C3543" s="1433"/>
      <c r="E3543" s="1433"/>
      <c r="K3543" s="1433"/>
      <c r="L3543" s="1334"/>
    </row>
    <row r="3544" spans="1:12" ht="24" customHeight="1">
      <c r="A3544" s="1355"/>
      <c r="B3544" s="1355"/>
      <c r="C3544" s="1433"/>
      <c r="E3544" s="1433"/>
      <c r="K3544" s="1433"/>
      <c r="L3544" s="1334"/>
    </row>
    <row r="3545" spans="1:12" ht="24" customHeight="1">
      <c r="A3545" s="1355"/>
      <c r="B3545" s="1355"/>
      <c r="C3545" s="1433"/>
      <c r="E3545" s="1433"/>
      <c r="K3545" s="1433"/>
      <c r="L3545" s="1334"/>
    </row>
    <row r="3546" spans="1:12" ht="24" customHeight="1">
      <c r="A3546" s="1355"/>
      <c r="B3546" s="1355"/>
      <c r="C3546" s="1433"/>
      <c r="E3546" s="1433"/>
      <c r="K3546" s="1433"/>
      <c r="L3546" s="1334"/>
    </row>
    <row r="3547" spans="1:12" ht="24" customHeight="1">
      <c r="A3547" s="1355"/>
      <c r="B3547" s="1355"/>
      <c r="C3547" s="1433"/>
      <c r="E3547" s="1433"/>
      <c r="K3547" s="1433"/>
      <c r="L3547" s="1334"/>
    </row>
    <row r="3548" spans="1:12" ht="24" customHeight="1">
      <c r="A3548" s="1355"/>
      <c r="B3548" s="1355"/>
      <c r="C3548" s="1433"/>
      <c r="E3548" s="1433"/>
      <c r="K3548" s="1433"/>
      <c r="L3548" s="1334"/>
    </row>
    <row r="3549" spans="1:12" ht="24" customHeight="1">
      <c r="A3549" s="1355"/>
      <c r="B3549" s="1355"/>
      <c r="C3549" s="1433"/>
      <c r="E3549" s="1433"/>
      <c r="K3549" s="1433"/>
      <c r="L3549" s="1334"/>
    </row>
    <row r="3550" spans="1:12" ht="24" customHeight="1">
      <c r="A3550" s="1355"/>
      <c r="B3550" s="1355"/>
      <c r="C3550" s="1433"/>
      <c r="E3550" s="1433"/>
      <c r="K3550" s="1433"/>
      <c r="L3550" s="1334"/>
    </row>
    <row r="3551" spans="1:12" ht="24" customHeight="1">
      <c r="A3551" s="1355"/>
      <c r="B3551" s="1355"/>
      <c r="C3551" s="1433"/>
      <c r="E3551" s="1433"/>
      <c r="K3551" s="1433"/>
      <c r="L3551" s="1334"/>
    </row>
    <row r="3552" spans="1:12" ht="24" customHeight="1">
      <c r="A3552" s="1355"/>
      <c r="B3552" s="1355"/>
      <c r="C3552" s="1433"/>
      <c r="E3552" s="1433"/>
      <c r="K3552" s="1433"/>
      <c r="L3552" s="1334"/>
    </row>
    <row r="3553" spans="1:12" ht="24" customHeight="1">
      <c r="A3553" s="1355"/>
      <c r="B3553" s="1355"/>
      <c r="C3553" s="1433"/>
      <c r="E3553" s="1433"/>
      <c r="K3553" s="1433"/>
      <c r="L3553" s="1334"/>
    </row>
    <row r="3554" spans="1:12" ht="24" customHeight="1">
      <c r="A3554" s="1355"/>
      <c r="B3554" s="1355"/>
      <c r="C3554" s="1433"/>
      <c r="E3554" s="1433"/>
      <c r="K3554" s="1433"/>
      <c r="L3554" s="1334"/>
    </row>
    <row r="3555" spans="1:12" ht="24" customHeight="1">
      <c r="A3555" s="1355"/>
      <c r="B3555" s="1355"/>
      <c r="C3555" s="1433"/>
      <c r="E3555" s="1433"/>
      <c r="K3555" s="1433"/>
      <c r="L3555" s="1334"/>
    </row>
    <row r="3556" spans="1:12" ht="24" customHeight="1">
      <c r="A3556" s="1355"/>
      <c r="B3556" s="1355"/>
      <c r="C3556" s="1433"/>
      <c r="E3556" s="1433"/>
      <c r="K3556" s="1433"/>
      <c r="L3556" s="1334"/>
    </row>
    <row r="3557" spans="1:12" ht="24" customHeight="1">
      <c r="A3557" s="1355"/>
      <c r="B3557" s="1355"/>
      <c r="C3557" s="1433"/>
      <c r="E3557" s="1433"/>
      <c r="K3557" s="1433"/>
      <c r="L3557" s="1334"/>
    </row>
    <row r="3558" spans="1:12" ht="24" customHeight="1">
      <c r="A3558" s="1355"/>
      <c r="B3558" s="1355"/>
      <c r="C3558" s="1433"/>
      <c r="E3558" s="1433"/>
      <c r="K3558" s="1433"/>
      <c r="L3558" s="1334"/>
    </row>
    <row r="3559" spans="1:12" ht="24" customHeight="1">
      <c r="A3559" s="1355"/>
      <c r="B3559" s="1355"/>
      <c r="C3559" s="1433"/>
      <c r="E3559" s="1433"/>
      <c r="K3559" s="1433"/>
      <c r="L3559" s="1334"/>
    </row>
    <row r="3560" spans="1:12" ht="24" customHeight="1">
      <c r="A3560" s="1355"/>
      <c r="B3560" s="1355"/>
      <c r="C3560" s="1433"/>
      <c r="E3560" s="1433"/>
      <c r="K3560" s="1433"/>
      <c r="L3560" s="1334"/>
    </row>
    <row r="3561" spans="1:12" ht="24" customHeight="1">
      <c r="A3561" s="1355"/>
      <c r="B3561" s="1355"/>
      <c r="C3561" s="1433"/>
      <c r="E3561" s="1433"/>
      <c r="K3561" s="1433"/>
      <c r="L3561" s="1334"/>
    </row>
    <row r="3562" spans="1:12" ht="24" customHeight="1">
      <c r="A3562" s="1355"/>
      <c r="B3562" s="1355"/>
      <c r="C3562" s="1433"/>
      <c r="E3562" s="1433"/>
      <c r="K3562" s="1433"/>
      <c r="L3562" s="1334"/>
    </row>
    <row r="3563" spans="1:12" ht="24" customHeight="1">
      <c r="A3563" s="1355"/>
      <c r="B3563" s="1355"/>
      <c r="C3563" s="1433"/>
      <c r="E3563" s="1433"/>
      <c r="K3563" s="1433"/>
      <c r="L3563" s="1334"/>
    </row>
    <row r="3564" spans="1:12" ht="24" customHeight="1">
      <c r="A3564" s="1355"/>
      <c r="B3564" s="1355"/>
      <c r="C3564" s="1433"/>
      <c r="E3564" s="1433"/>
      <c r="K3564" s="1433"/>
      <c r="L3564" s="1334"/>
    </row>
    <row r="3565" spans="1:12" ht="24" customHeight="1">
      <c r="A3565" s="1355"/>
      <c r="B3565" s="1355"/>
      <c r="C3565" s="1433"/>
      <c r="E3565" s="1433"/>
      <c r="K3565" s="1433"/>
      <c r="L3565" s="1334"/>
    </row>
    <row r="3566" spans="1:12" ht="24" customHeight="1">
      <c r="A3566" s="1355"/>
      <c r="B3566" s="1355"/>
      <c r="C3566" s="1433"/>
      <c r="E3566" s="1433"/>
      <c r="K3566" s="1433"/>
      <c r="L3566" s="1334"/>
    </row>
    <row r="3567" spans="1:12" ht="24" customHeight="1">
      <c r="A3567" s="1355"/>
      <c r="B3567" s="1355"/>
      <c r="C3567" s="1433"/>
      <c r="E3567" s="1433"/>
      <c r="K3567" s="1433"/>
      <c r="L3567" s="1334"/>
    </row>
    <row r="3568" spans="1:12" ht="24" customHeight="1">
      <c r="A3568" s="1355"/>
      <c r="B3568" s="1355"/>
      <c r="C3568" s="1433"/>
      <c r="E3568" s="1433"/>
      <c r="K3568" s="1433"/>
      <c r="L3568" s="1334"/>
    </row>
    <row r="3569" spans="1:12" ht="24" customHeight="1">
      <c r="A3569" s="1355"/>
      <c r="B3569" s="1355"/>
      <c r="C3569" s="1433"/>
      <c r="E3569" s="1433"/>
      <c r="K3569" s="1433"/>
      <c r="L3569" s="1334"/>
    </row>
    <row r="3570" spans="1:12" ht="24" customHeight="1">
      <c r="A3570" s="1355"/>
      <c r="B3570" s="1355"/>
      <c r="C3570" s="1433"/>
      <c r="E3570" s="1433"/>
      <c r="K3570" s="1433"/>
      <c r="L3570" s="1334"/>
    </row>
    <row r="3571" spans="1:12" ht="24" customHeight="1">
      <c r="A3571" s="1355"/>
      <c r="B3571" s="1355"/>
      <c r="C3571" s="1433"/>
      <c r="E3571" s="1433"/>
      <c r="K3571" s="1433"/>
      <c r="L3571" s="1334"/>
    </row>
    <row r="3572" spans="1:12" ht="24" customHeight="1">
      <c r="A3572" s="1355"/>
      <c r="B3572" s="1355"/>
      <c r="C3572" s="1433"/>
      <c r="E3572" s="1433"/>
      <c r="K3572" s="1433"/>
      <c r="L3572" s="1334"/>
    </row>
    <row r="3573" spans="1:12" ht="24" customHeight="1">
      <c r="A3573" s="1355"/>
      <c r="B3573" s="1355"/>
      <c r="C3573" s="1433"/>
      <c r="E3573" s="1433"/>
      <c r="K3573" s="1433"/>
      <c r="L3573" s="1334"/>
    </row>
    <row r="3574" spans="1:12" ht="24" customHeight="1">
      <c r="A3574" s="1355"/>
      <c r="B3574" s="1355"/>
      <c r="C3574" s="1433"/>
      <c r="E3574" s="1433"/>
      <c r="K3574" s="1433"/>
      <c r="L3574" s="1334"/>
    </row>
    <row r="3575" spans="1:12" ht="24" customHeight="1">
      <c r="A3575" s="1355"/>
      <c r="B3575" s="1355"/>
      <c r="C3575" s="1433"/>
      <c r="E3575" s="1433"/>
      <c r="K3575" s="1433"/>
      <c r="L3575" s="1334"/>
    </row>
    <row r="3576" spans="1:12" ht="24" customHeight="1">
      <c r="A3576" s="1355"/>
      <c r="B3576" s="1355"/>
      <c r="C3576" s="1433"/>
      <c r="E3576" s="1433"/>
      <c r="K3576" s="1433"/>
      <c r="L3576" s="1334"/>
    </row>
    <row r="3577" spans="1:12" ht="24" customHeight="1">
      <c r="A3577" s="1355"/>
      <c r="B3577" s="1355"/>
      <c r="C3577" s="1433"/>
      <c r="E3577" s="1433"/>
      <c r="K3577" s="1433"/>
      <c r="L3577" s="1334"/>
    </row>
    <row r="3578" spans="1:12" ht="24" customHeight="1">
      <c r="A3578" s="1355"/>
      <c r="B3578" s="1355"/>
      <c r="C3578" s="1433"/>
      <c r="E3578" s="1433"/>
      <c r="K3578" s="1433"/>
      <c r="L3578" s="1334"/>
    </row>
    <row r="3579" spans="1:12" ht="24" customHeight="1">
      <c r="A3579" s="1355"/>
      <c r="B3579" s="1355"/>
      <c r="C3579" s="1433"/>
      <c r="E3579" s="1433"/>
      <c r="K3579" s="1433"/>
      <c r="L3579" s="1334"/>
    </row>
    <row r="3580" spans="1:12" ht="24" customHeight="1">
      <c r="A3580" s="1355"/>
      <c r="B3580" s="1355"/>
      <c r="C3580" s="1433"/>
      <c r="E3580" s="1433"/>
      <c r="K3580" s="1433"/>
      <c r="L3580" s="1334"/>
    </row>
    <row r="3581" spans="1:12" ht="24" customHeight="1">
      <c r="A3581" s="1355"/>
      <c r="B3581" s="1355"/>
      <c r="C3581" s="1433"/>
      <c r="E3581" s="1433"/>
      <c r="K3581" s="1433"/>
      <c r="L3581" s="1334"/>
    </row>
    <row r="3582" spans="1:12" ht="24" customHeight="1">
      <c r="A3582" s="1355"/>
      <c r="B3582" s="1355"/>
      <c r="C3582" s="1433"/>
      <c r="E3582" s="1433"/>
      <c r="K3582" s="1433"/>
      <c r="L3582" s="1334"/>
    </row>
    <row r="3583" spans="1:12" ht="24" customHeight="1">
      <c r="A3583" s="1355"/>
      <c r="B3583" s="1355"/>
      <c r="C3583" s="1433"/>
      <c r="E3583" s="1433"/>
      <c r="K3583" s="1433"/>
      <c r="L3583" s="1334"/>
    </row>
    <row r="3584" spans="1:12" ht="24" customHeight="1">
      <c r="A3584" s="1355"/>
      <c r="B3584" s="1355"/>
      <c r="C3584" s="1433"/>
      <c r="E3584" s="1433"/>
      <c r="K3584" s="1433"/>
      <c r="L3584" s="1334"/>
    </row>
    <row r="3585" spans="1:12" ht="24" customHeight="1">
      <c r="A3585" s="1355"/>
      <c r="B3585" s="1355"/>
      <c r="C3585" s="1433"/>
      <c r="E3585" s="1433"/>
      <c r="K3585" s="1433"/>
      <c r="L3585" s="1334"/>
    </row>
    <row r="3586" spans="1:12" ht="24" customHeight="1">
      <c r="A3586" s="1355"/>
      <c r="B3586" s="1355"/>
      <c r="C3586" s="1433"/>
      <c r="E3586" s="1433"/>
      <c r="K3586" s="1433"/>
      <c r="L3586" s="1334"/>
    </row>
    <row r="3587" spans="1:12" ht="24" customHeight="1">
      <c r="A3587" s="1355"/>
      <c r="B3587" s="1355"/>
      <c r="C3587" s="1433"/>
      <c r="E3587" s="1433"/>
      <c r="K3587" s="1433"/>
      <c r="L3587" s="1334"/>
    </row>
    <row r="3588" spans="1:12" ht="24" customHeight="1">
      <c r="A3588" s="1355"/>
      <c r="B3588" s="1355"/>
      <c r="C3588" s="1433"/>
      <c r="E3588" s="1433"/>
      <c r="K3588" s="1433"/>
      <c r="L3588" s="1334"/>
    </row>
    <row r="3589" spans="1:12" ht="24" customHeight="1">
      <c r="A3589" s="1355"/>
      <c r="B3589" s="1355"/>
      <c r="C3589" s="1433"/>
      <c r="E3589" s="1433"/>
      <c r="K3589" s="1433"/>
      <c r="L3589" s="1334"/>
    </row>
    <row r="3590" spans="1:12" ht="24" customHeight="1">
      <c r="A3590" s="1355"/>
      <c r="B3590" s="1355"/>
      <c r="C3590" s="1433"/>
      <c r="E3590" s="1433"/>
      <c r="K3590" s="1433"/>
      <c r="L3590" s="1334"/>
    </row>
    <row r="3591" spans="1:12" ht="24" customHeight="1">
      <c r="A3591" s="1355"/>
      <c r="B3591" s="1355"/>
      <c r="C3591" s="1433"/>
      <c r="E3591" s="1433"/>
      <c r="K3591" s="1433"/>
      <c r="L3591" s="1334"/>
    </row>
    <row r="3592" spans="1:12" ht="24" customHeight="1">
      <c r="A3592" s="1355"/>
      <c r="B3592" s="1355"/>
      <c r="C3592" s="1433"/>
      <c r="E3592" s="1433"/>
      <c r="K3592" s="1433"/>
      <c r="L3592" s="1334"/>
    </row>
    <row r="3593" spans="1:12" ht="24" customHeight="1">
      <c r="A3593" s="1355"/>
      <c r="B3593" s="1355"/>
      <c r="C3593" s="1433"/>
      <c r="E3593" s="1433"/>
      <c r="K3593" s="1433"/>
      <c r="L3593" s="1334"/>
    </row>
    <row r="3594" spans="1:12" ht="24" customHeight="1">
      <c r="A3594" s="1355"/>
      <c r="B3594" s="1355"/>
      <c r="C3594" s="1433"/>
      <c r="E3594" s="1433"/>
      <c r="K3594" s="1433"/>
      <c r="L3594" s="1334"/>
    </row>
    <row r="3595" spans="1:12" ht="24" customHeight="1">
      <c r="A3595" s="1355"/>
      <c r="B3595" s="1355"/>
      <c r="C3595" s="1433"/>
      <c r="E3595" s="1433"/>
      <c r="K3595" s="1433"/>
      <c r="L3595" s="1334"/>
    </row>
    <row r="3596" spans="1:12" ht="24" customHeight="1">
      <c r="A3596" s="1355"/>
      <c r="B3596" s="1355"/>
      <c r="C3596" s="1433"/>
      <c r="E3596" s="1433"/>
      <c r="K3596" s="1433"/>
      <c r="L3596" s="1334"/>
    </row>
    <row r="3597" spans="1:12" ht="24" customHeight="1">
      <c r="A3597" s="1355"/>
      <c r="B3597" s="1355"/>
      <c r="C3597" s="1433"/>
      <c r="E3597" s="1433"/>
      <c r="K3597" s="1433"/>
      <c r="L3597" s="1334"/>
    </row>
    <row r="3598" spans="1:12" ht="24" customHeight="1">
      <c r="A3598" s="1355"/>
      <c r="B3598" s="1355"/>
      <c r="C3598" s="1433"/>
      <c r="E3598" s="1433"/>
      <c r="K3598" s="1433"/>
      <c r="L3598" s="1334"/>
    </row>
    <row r="3599" spans="1:12" ht="24" customHeight="1">
      <c r="A3599" s="1355"/>
      <c r="B3599" s="1355"/>
      <c r="C3599" s="1433"/>
      <c r="E3599" s="1433"/>
      <c r="K3599" s="1433"/>
      <c r="L3599" s="1334"/>
    </row>
    <row r="3600" spans="1:12" ht="24" customHeight="1">
      <c r="A3600" s="1355"/>
      <c r="B3600" s="1355"/>
      <c r="C3600" s="1433"/>
      <c r="E3600" s="1433"/>
      <c r="K3600" s="1433"/>
      <c r="L3600" s="1334"/>
    </row>
    <row r="3601" spans="1:12" ht="24" customHeight="1">
      <c r="A3601" s="1355"/>
      <c r="B3601" s="1355"/>
      <c r="C3601" s="1433"/>
      <c r="E3601" s="1433"/>
      <c r="K3601" s="1433"/>
      <c r="L3601" s="1334"/>
    </row>
    <row r="3602" spans="1:12" ht="24" customHeight="1">
      <c r="A3602" s="1355"/>
      <c r="B3602" s="1355"/>
      <c r="C3602" s="1433"/>
      <c r="E3602" s="1433"/>
      <c r="K3602" s="1433"/>
      <c r="L3602" s="1334"/>
    </row>
    <row r="3603" spans="1:12" ht="24" customHeight="1">
      <c r="A3603" s="1355"/>
      <c r="B3603" s="1355"/>
      <c r="C3603" s="1433"/>
      <c r="E3603" s="1433"/>
      <c r="K3603" s="1433"/>
      <c r="L3603" s="1334"/>
    </row>
    <row r="3604" spans="1:12" ht="24" customHeight="1">
      <c r="A3604" s="1355"/>
      <c r="B3604" s="1355"/>
      <c r="C3604" s="1433"/>
      <c r="E3604" s="1433"/>
      <c r="K3604" s="1433"/>
      <c r="L3604" s="1334"/>
    </row>
    <row r="3605" spans="1:12" ht="24" customHeight="1">
      <c r="A3605" s="1355"/>
      <c r="B3605" s="1355"/>
      <c r="C3605" s="1433"/>
      <c r="E3605" s="1433"/>
      <c r="K3605" s="1433"/>
      <c r="L3605" s="1334"/>
    </row>
    <row r="3606" spans="1:12" ht="24" customHeight="1">
      <c r="A3606" s="1355"/>
      <c r="B3606" s="1355"/>
      <c r="C3606" s="1433"/>
      <c r="E3606" s="1433"/>
      <c r="K3606" s="1433"/>
      <c r="L3606" s="1334"/>
    </row>
    <row r="3607" spans="1:12" ht="24" customHeight="1">
      <c r="A3607" s="1355"/>
      <c r="B3607" s="1355"/>
      <c r="C3607" s="1433"/>
      <c r="E3607" s="1433"/>
      <c r="K3607" s="1433"/>
      <c r="L3607" s="1334"/>
    </row>
    <row r="3608" spans="1:12" ht="24" customHeight="1">
      <c r="A3608" s="1355"/>
      <c r="B3608" s="1355"/>
      <c r="C3608" s="1433"/>
      <c r="E3608" s="1433"/>
      <c r="K3608" s="1433"/>
      <c r="L3608" s="1334"/>
    </row>
    <row r="3609" spans="1:12" ht="24" customHeight="1">
      <c r="A3609" s="1355"/>
      <c r="B3609" s="1355"/>
      <c r="C3609" s="1433"/>
      <c r="E3609" s="1433"/>
      <c r="K3609" s="1433"/>
      <c r="L3609" s="1334"/>
    </row>
    <row r="3610" spans="1:12" ht="24" customHeight="1">
      <c r="A3610" s="1355"/>
      <c r="B3610" s="1355"/>
      <c r="C3610" s="1433"/>
      <c r="E3610" s="1433"/>
      <c r="K3610" s="1433"/>
      <c r="L3610" s="1334"/>
    </row>
    <row r="3611" spans="1:12" ht="24" customHeight="1">
      <c r="A3611" s="1355"/>
      <c r="B3611" s="1355"/>
      <c r="C3611" s="1433"/>
      <c r="E3611" s="1433"/>
      <c r="K3611" s="1433"/>
      <c r="L3611" s="1334"/>
    </row>
    <row r="3612" spans="1:12" ht="24" customHeight="1">
      <c r="A3612" s="1355"/>
      <c r="B3612" s="1355"/>
      <c r="C3612" s="1433"/>
      <c r="E3612" s="1433"/>
      <c r="K3612" s="1433"/>
      <c r="L3612" s="1334"/>
    </row>
    <row r="3613" spans="1:12" ht="24" customHeight="1">
      <c r="A3613" s="1355"/>
      <c r="B3613" s="1355"/>
      <c r="C3613" s="1433"/>
      <c r="E3613" s="1433"/>
      <c r="K3613" s="1433"/>
      <c r="L3613" s="1334"/>
    </row>
    <row r="3614" spans="1:12" ht="24" customHeight="1">
      <c r="A3614" s="1355"/>
      <c r="B3614" s="1355"/>
      <c r="C3614" s="1433"/>
      <c r="E3614" s="1433"/>
      <c r="K3614" s="1433"/>
      <c r="L3614" s="1334"/>
    </row>
    <row r="3615" spans="1:12" ht="24" customHeight="1">
      <c r="A3615" s="1355"/>
      <c r="B3615" s="1355"/>
      <c r="C3615" s="1433"/>
      <c r="E3615" s="1433"/>
      <c r="K3615" s="1433"/>
      <c r="L3615" s="1334"/>
    </row>
    <row r="3616" spans="1:12" ht="24" customHeight="1">
      <c r="A3616" s="1355"/>
      <c r="B3616" s="1355"/>
      <c r="C3616" s="1433"/>
      <c r="E3616" s="1433"/>
      <c r="K3616" s="1433"/>
      <c r="L3616" s="1334"/>
    </row>
    <row r="3617" spans="1:12" ht="24" customHeight="1">
      <c r="A3617" s="1355"/>
      <c r="B3617" s="1355"/>
      <c r="C3617" s="1433"/>
      <c r="E3617" s="1433"/>
      <c r="K3617" s="1433"/>
      <c r="L3617" s="1334"/>
    </row>
    <row r="3618" spans="1:12" ht="24" customHeight="1">
      <c r="A3618" s="1355"/>
      <c r="B3618" s="1355"/>
      <c r="C3618" s="1433"/>
      <c r="E3618" s="1433"/>
      <c r="K3618" s="1433"/>
      <c r="L3618" s="1334"/>
    </row>
    <row r="3619" spans="1:12" ht="24" customHeight="1">
      <c r="A3619" s="1355"/>
      <c r="B3619" s="1355"/>
      <c r="C3619" s="1433"/>
      <c r="E3619" s="1433"/>
      <c r="K3619" s="1433"/>
      <c r="L3619" s="1334"/>
    </row>
    <row r="3620" spans="1:12" ht="24" customHeight="1">
      <c r="A3620" s="1355"/>
      <c r="B3620" s="1355"/>
      <c r="C3620" s="1433"/>
      <c r="E3620" s="1433"/>
      <c r="K3620" s="1433"/>
      <c r="L3620" s="1334"/>
    </row>
    <row r="3621" spans="1:12" ht="24" customHeight="1">
      <c r="A3621" s="1355"/>
      <c r="B3621" s="1355"/>
      <c r="C3621" s="1433"/>
      <c r="E3621" s="1433"/>
      <c r="K3621" s="1433"/>
      <c r="L3621" s="1334"/>
    </row>
    <row r="3622" spans="1:12" ht="24" customHeight="1">
      <c r="A3622" s="1355"/>
      <c r="B3622" s="1355"/>
      <c r="C3622" s="1433"/>
      <c r="E3622" s="1433"/>
      <c r="K3622" s="1433"/>
      <c r="L3622" s="1334"/>
    </row>
    <row r="3623" spans="1:12" ht="24" customHeight="1">
      <c r="A3623" s="1355"/>
      <c r="B3623" s="1355"/>
      <c r="C3623" s="1433"/>
      <c r="E3623" s="1433"/>
      <c r="K3623" s="1433"/>
      <c r="L3623" s="1334"/>
    </row>
    <row r="3624" spans="1:12" ht="24" customHeight="1">
      <c r="A3624" s="1355"/>
      <c r="B3624" s="1355"/>
      <c r="C3624" s="1433"/>
      <c r="E3624" s="1433"/>
      <c r="K3624" s="1433"/>
      <c r="L3624" s="1334"/>
    </row>
    <row r="3625" spans="1:12" ht="24" customHeight="1">
      <c r="A3625" s="1355"/>
      <c r="B3625" s="1355"/>
      <c r="C3625" s="1433"/>
      <c r="E3625" s="1433"/>
      <c r="K3625" s="1433"/>
      <c r="L3625" s="1334"/>
    </row>
    <row r="3626" spans="1:12" ht="24" customHeight="1">
      <c r="A3626" s="1355"/>
      <c r="B3626" s="1355"/>
      <c r="C3626" s="1433"/>
      <c r="E3626" s="1433"/>
      <c r="K3626" s="1433"/>
      <c r="L3626" s="1334"/>
    </row>
    <row r="3627" spans="1:12" ht="24" customHeight="1">
      <c r="A3627" s="1355"/>
      <c r="B3627" s="1355"/>
      <c r="C3627" s="1433"/>
      <c r="E3627" s="1433"/>
      <c r="K3627" s="1433"/>
      <c r="L3627" s="1334"/>
    </row>
    <row r="3628" spans="1:12" ht="24" customHeight="1">
      <c r="A3628" s="1355"/>
      <c r="B3628" s="1355"/>
      <c r="C3628" s="1433"/>
      <c r="E3628" s="1433"/>
      <c r="K3628" s="1433"/>
      <c r="L3628" s="1334"/>
    </row>
    <row r="3629" spans="1:12" ht="24" customHeight="1">
      <c r="A3629" s="1355"/>
      <c r="B3629" s="1355"/>
      <c r="C3629" s="1433"/>
      <c r="E3629" s="1433"/>
      <c r="K3629" s="1433"/>
      <c r="L3629" s="1334"/>
    </row>
    <row r="3630" spans="1:12" ht="24" customHeight="1">
      <c r="A3630" s="1355"/>
      <c r="B3630" s="1355"/>
      <c r="C3630" s="1433"/>
      <c r="E3630" s="1433"/>
      <c r="K3630" s="1433"/>
      <c r="L3630" s="1334"/>
    </row>
    <row r="3631" spans="1:12" ht="24" customHeight="1">
      <c r="A3631" s="1355"/>
      <c r="B3631" s="1355"/>
      <c r="C3631" s="1433"/>
      <c r="E3631" s="1433"/>
      <c r="K3631" s="1433"/>
      <c r="L3631" s="1334"/>
    </row>
    <row r="3632" spans="1:12" ht="24" customHeight="1">
      <c r="A3632" s="1355"/>
      <c r="B3632" s="1355"/>
      <c r="C3632" s="1433"/>
      <c r="E3632" s="1433"/>
      <c r="K3632" s="1433"/>
      <c r="L3632" s="1334"/>
    </row>
    <row r="3633" spans="1:12" ht="24" customHeight="1">
      <c r="A3633" s="1355"/>
      <c r="B3633" s="1355"/>
      <c r="C3633" s="1433"/>
      <c r="E3633" s="1433"/>
      <c r="K3633" s="1433"/>
      <c r="L3633" s="1334"/>
    </row>
    <row r="3634" spans="1:12" ht="24" customHeight="1">
      <c r="A3634" s="1355"/>
      <c r="B3634" s="1355"/>
      <c r="C3634" s="1433"/>
      <c r="E3634" s="1433"/>
      <c r="K3634" s="1433"/>
      <c r="L3634" s="1334"/>
    </row>
    <row r="3635" spans="1:12" ht="24" customHeight="1">
      <c r="A3635" s="1355"/>
      <c r="B3635" s="1355"/>
      <c r="C3635" s="1433"/>
      <c r="E3635" s="1433"/>
      <c r="K3635" s="1433"/>
      <c r="L3635" s="1334"/>
    </row>
    <row r="3636" spans="1:12" ht="24" customHeight="1">
      <c r="A3636" s="1355"/>
      <c r="B3636" s="1355"/>
      <c r="C3636" s="1433"/>
      <c r="E3636" s="1433"/>
      <c r="K3636" s="1433"/>
      <c r="L3636" s="1334"/>
    </row>
    <row r="3637" spans="1:12" ht="24" customHeight="1">
      <c r="A3637" s="1355"/>
      <c r="B3637" s="1355"/>
      <c r="C3637" s="1433"/>
      <c r="E3637" s="1433"/>
      <c r="K3637" s="1433"/>
      <c r="L3637" s="1334"/>
    </row>
    <row r="3638" spans="1:12" ht="24" customHeight="1">
      <c r="A3638" s="1355"/>
      <c r="B3638" s="1355"/>
      <c r="C3638" s="1433"/>
      <c r="E3638" s="1433"/>
      <c r="K3638" s="1433"/>
      <c r="L3638" s="1334"/>
    </row>
    <row r="3639" spans="1:12" ht="24" customHeight="1">
      <c r="A3639" s="1355"/>
      <c r="B3639" s="1355"/>
      <c r="C3639" s="1433"/>
      <c r="E3639" s="1433"/>
      <c r="K3639" s="1433"/>
      <c r="L3639" s="1334"/>
    </row>
    <row r="3640" spans="1:12" ht="24" customHeight="1">
      <c r="A3640" s="1355"/>
      <c r="B3640" s="1355"/>
      <c r="C3640" s="1433"/>
      <c r="E3640" s="1433"/>
      <c r="K3640" s="1433"/>
      <c r="L3640" s="1334"/>
    </row>
    <row r="3641" spans="1:12" ht="24" customHeight="1">
      <c r="A3641" s="1355"/>
      <c r="B3641" s="1355"/>
      <c r="C3641" s="1433"/>
      <c r="E3641" s="1433"/>
      <c r="K3641" s="1433"/>
      <c r="L3641" s="1334"/>
    </row>
    <row r="3642" spans="1:12" ht="24" customHeight="1">
      <c r="A3642" s="1355"/>
      <c r="B3642" s="1355"/>
      <c r="C3642" s="1433"/>
      <c r="E3642" s="1433"/>
      <c r="K3642" s="1433"/>
      <c r="L3642" s="1334"/>
    </row>
    <row r="3643" spans="1:12" ht="24" customHeight="1">
      <c r="A3643" s="1355"/>
      <c r="B3643" s="1355"/>
      <c r="C3643" s="1433"/>
      <c r="E3643" s="1433"/>
      <c r="K3643" s="1433"/>
      <c r="L3643" s="1334"/>
    </row>
    <row r="3644" spans="1:12" ht="24" customHeight="1">
      <c r="A3644" s="1355"/>
      <c r="B3644" s="1355"/>
      <c r="C3644" s="1433"/>
      <c r="E3644" s="1433"/>
      <c r="K3644" s="1433"/>
      <c r="L3644" s="1334"/>
    </row>
    <row r="3645" spans="1:12" ht="24" customHeight="1">
      <c r="A3645" s="1355"/>
      <c r="B3645" s="1355"/>
      <c r="C3645" s="1433"/>
      <c r="E3645" s="1433"/>
      <c r="K3645" s="1433"/>
      <c r="L3645" s="1334"/>
    </row>
    <row r="3646" spans="1:12" ht="24" customHeight="1">
      <c r="A3646" s="1355"/>
      <c r="B3646" s="1355"/>
      <c r="C3646" s="1433"/>
      <c r="E3646" s="1433"/>
      <c r="K3646" s="1433"/>
      <c r="L3646" s="1334"/>
    </row>
    <row r="3647" spans="1:12" ht="24" customHeight="1">
      <c r="A3647" s="1355"/>
      <c r="B3647" s="1355"/>
      <c r="C3647" s="1433"/>
      <c r="E3647" s="1433"/>
      <c r="K3647" s="1433"/>
      <c r="L3647" s="1334"/>
    </row>
    <row r="3648" spans="1:12" ht="24" customHeight="1">
      <c r="A3648" s="1355"/>
      <c r="B3648" s="1355"/>
      <c r="C3648" s="1433"/>
      <c r="E3648" s="1433"/>
      <c r="K3648" s="1433"/>
      <c r="L3648" s="1334"/>
    </row>
    <row r="3649" spans="1:12" ht="24" customHeight="1">
      <c r="A3649" s="1355"/>
      <c r="B3649" s="1355"/>
      <c r="C3649" s="1433"/>
      <c r="E3649" s="1433"/>
      <c r="K3649" s="1433"/>
      <c r="L3649" s="1334"/>
    </row>
    <row r="3650" spans="1:12" ht="24" customHeight="1">
      <c r="A3650" s="1355"/>
      <c r="B3650" s="1355"/>
      <c r="C3650" s="1433"/>
      <c r="E3650" s="1433"/>
      <c r="K3650" s="1433"/>
      <c r="L3650" s="1334"/>
    </row>
    <row r="3651" spans="1:12" ht="24" customHeight="1">
      <c r="A3651" s="1355"/>
      <c r="B3651" s="1355"/>
      <c r="C3651" s="1433"/>
      <c r="E3651" s="1433"/>
      <c r="K3651" s="1433"/>
      <c r="L3651" s="1334"/>
    </row>
    <row r="3652" spans="1:12" ht="24" customHeight="1">
      <c r="A3652" s="1355"/>
      <c r="B3652" s="1355"/>
      <c r="C3652" s="1433"/>
      <c r="E3652" s="1433"/>
      <c r="K3652" s="1433"/>
      <c r="L3652" s="1334"/>
    </row>
    <row r="3653" spans="1:12" ht="24" customHeight="1">
      <c r="A3653" s="1355"/>
      <c r="B3653" s="1355"/>
      <c r="C3653" s="1433"/>
      <c r="E3653" s="1433"/>
      <c r="K3653" s="1433"/>
      <c r="L3653" s="1334"/>
    </row>
    <row r="3654" spans="1:12" ht="24" customHeight="1">
      <c r="A3654" s="1355"/>
      <c r="B3654" s="1355"/>
      <c r="C3654" s="1433"/>
      <c r="E3654" s="1433"/>
      <c r="K3654" s="1433"/>
      <c r="L3654" s="1334"/>
    </row>
    <row r="3655" spans="1:12" ht="24" customHeight="1">
      <c r="A3655" s="1355"/>
      <c r="B3655" s="1355"/>
      <c r="C3655" s="1433"/>
      <c r="E3655" s="1433"/>
      <c r="K3655" s="1433"/>
      <c r="L3655" s="1334"/>
    </row>
    <row r="3656" spans="1:12" ht="24" customHeight="1">
      <c r="A3656" s="1355"/>
      <c r="B3656" s="1355"/>
      <c r="C3656" s="1433"/>
      <c r="E3656" s="1433"/>
      <c r="K3656" s="1433"/>
      <c r="L3656" s="1334"/>
    </row>
    <row r="3657" spans="1:12" ht="24" customHeight="1">
      <c r="A3657" s="1355"/>
      <c r="B3657" s="1355"/>
      <c r="C3657" s="1433"/>
      <c r="E3657" s="1433"/>
      <c r="K3657" s="1433"/>
      <c r="L3657" s="1334"/>
    </row>
    <row r="3658" spans="1:12" ht="24" customHeight="1">
      <c r="A3658" s="1355"/>
      <c r="B3658" s="1355"/>
      <c r="C3658" s="1433"/>
      <c r="E3658" s="1433"/>
      <c r="K3658" s="1433"/>
      <c r="L3658" s="1334"/>
    </row>
    <row r="3659" spans="1:12" ht="24" customHeight="1">
      <c r="A3659" s="1355"/>
      <c r="B3659" s="1355"/>
      <c r="C3659" s="1433"/>
      <c r="E3659" s="1433"/>
      <c r="K3659" s="1433"/>
      <c r="L3659" s="1334"/>
    </row>
    <row r="3660" spans="1:12" ht="24" customHeight="1">
      <c r="A3660" s="1355"/>
      <c r="B3660" s="1355"/>
      <c r="C3660" s="1433"/>
      <c r="E3660" s="1433"/>
      <c r="K3660" s="1433"/>
      <c r="L3660" s="1334"/>
    </row>
    <row r="3661" spans="1:12" ht="24" customHeight="1">
      <c r="A3661" s="1355"/>
      <c r="B3661" s="1355"/>
      <c r="C3661" s="1433"/>
      <c r="E3661" s="1433"/>
      <c r="K3661" s="1433"/>
      <c r="L3661" s="1334"/>
    </row>
    <row r="3662" spans="1:12" ht="24" customHeight="1">
      <c r="A3662" s="1355"/>
      <c r="B3662" s="1355"/>
      <c r="C3662" s="1433"/>
      <c r="E3662" s="1433"/>
      <c r="K3662" s="1433"/>
      <c r="L3662" s="1334"/>
    </row>
    <row r="3663" spans="1:12" ht="24" customHeight="1">
      <c r="A3663" s="1355"/>
      <c r="B3663" s="1355"/>
      <c r="C3663" s="1433"/>
      <c r="E3663" s="1433"/>
      <c r="K3663" s="1433"/>
      <c r="L3663" s="1334"/>
    </row>
    <row r="3664" spans="1:12" ht="24" customHeight="1">
      <c r="A3664" s="1355"/>
      <c r="B3664" s="1355"/>
      <c r="C3664" s="1433"/>
      <c r="E3664" s="1433"/>
      <c r="K3664" s="1433"/>
      <c r="L3664" s="1334"/>
    </row>
    <row r="3665" spans="1:12" ht="24" customHeight="1">
      <c r="A3665" s="1355"/>
      <c r="B3665" s="1355"/>
      <c r="C3665" s="1433"/>
      <c r="E3665" s="1433"/>
      <c r="K3665" s="1433"/>
      <c r="L3665" s="1334"/>
    </row>
    <row r="3666" spans="1:12" ht="24" customHeight="1">
      <c r="A3666" s="1355"/>
      <c r="B3666" s="1355"/>
      <c r="C3666" s="1433"/>
      <c r="E3666" s="1433"/>
      <c r="K3666" s="1433"/>
      <c r="L3666" s="1334"/>
    </row>
    <row r="3667" spans="1:12" ht="24" customHeight="1">
      <c r="A3667" s="1355"/>
      <c r="B3667" s="1355"/>
      <c r="C3667" s="1433"/>
      <c r="E3667" s="1433"/>
      <c r="K3667" s="1433"/>
      <c r="L3667" s="1334"/>
    </row>
    <row r="3668" spans="1:12" ht="24" customHeight="1">
      <c r="A3668" s="1355"/>
      <c r="B3668" s="1355"/>
      <c r="C3668" s="1433"/>
      <c r="E3668" s="1433"/>
      <c r="K3668" s="1433"/>
      <c r="L3668" s="1334"/>
    </row>
    <row r="3669" spans="1:12" ht="24" customHeight="1">
      <c r="A3669" s="1355"/>
      <c r="B3669" s="1355"/>
      <c r="C3669" s="1433"/>
      <c r="E3669" s="1433"/>
      <c r="K3669" s="1433"/>
      <c r="L3669" s="1334"/>
    </row>
    <row r="3670" spans="1:12" ht="24" customHeight="1">
      <c r="A3670" s="1355"/>
      <c r="B3670" s="1355"/>
      <c r="C3670" s="1433"/>
      <c r="E3670" s="1433"/>
      <c r="K3670" s="1433"/>
      <c r="L3670" s="1334"/>
    </row>
    <row r="3671" spans="1:12" ht="24" customHeight="1">
      <c r="A3671" s="1355"/>
      <c r="B3671" s="1355"/>
      <c r="C3671" s="1433"/>
      <c r="E3671" s="1433"/>
      <c r="K3671" s="1433"/>
      <c r="L3671" s="1334"/>
    </row>
    <row r="3672" spans="1:12" ht="24" customHeight="1">
      <c r="A3672" s="1355"/>
      <c r="B3672" s="1355"/>
      <c r="C3672" s="1433"/>
      <c r="E3672" s="1433"/>
      <c r="K3672" s="1433"/>
      <c r="L3672" s="1334"/>
    </row>
    <row r="3673" spans="1:12" ht="24" customHeight="1">
      <c r="A3673" s="1355"/>
      <c r="B3673" s="1355"/>
      <c r="C3673" s="1433"/>
      <c r="E3673" s="1433"/>
      <c r="K3673" s="1433"/>
      <c r="L3673" s="1334"/>
    </row>
    <row r="3674" spans="1:12" ht="24" customHeight="1">
      <c r="A3674" s="1355"/>
      <c r="B3674" s="1355"/>
      <c r="C3674" s="1433"/>
      <c r="E3674" s="1433"/>
      <c r="K3674" s="1433"/>
      <c r="L3674" s="1334"/>
    </row>
    <row r="3675" spans="1:12" ht="24" customHeight="1">
      <c r="A3675" s="1355"/>
      <c r="B3675" s="1355"/>
      <c r="C3675" s="1433"/>
      <c r="E3675" s="1433"/>
      <c r="K3675" s="1433"/>
      <c r="L3675" s="1334"/>
    </row>
    <row r="3676" spans="1:12" ht="24" customHeight="1">
      <c r="A3676" s="1355"/>
      <c r="B3676" s="1355"/>
      <c r="C3676" s="1433"/>
      <c r="E3676" s="1433"/>
      <c r="K3676" s="1433"/>
      <c r="L3676" s="1334"/>
    </row>
    <row r="3677" spans="1:12" ht="24" customHeight="1">
      <c r="A3677" s="1355"/>
      <c r="B3677" s="1355"/>
      <c r="C3677" s="1433"/>
      <c r="E3677" s="1433"/>
      <c r="K3677" s="1433"/>
      <c r="L3677" s="1334"/>
    </row>
    <row r="3678" spans="1:12" ht="24" customHeight="1">
      <c r="A3678" s="1355"/>
      <c r="B3678" s="1355"/>
      <c r="C3678" s="1433"/>
      <c r="E3678" s="1433"/>
      <c r="K3678" s="1433"/>
      <c r="L3678" s="1334"/>
    </row>
    <row r="3679" spans="1:12" ht="24" customHeight="1">
      <c r="A3679" s="1355"/>
      <c r="B3679" s="1355"/>
      <c r="C3679" s="1433"/>
      <c r="E3679" s="1433"/>
      <c r="K3679" s="1433"/>
      <c r="L3679" s="1334"/>
    </row>
    <row r="3680" spans="1:12" ht="24" customHeight="1">
      <c r="A3680" s="1355"/>
      <c r="B3680" s="1355"/>
      <c r="C3680" s="1433"/>
      <c r="E3680" s="1433"/>
      <c r="K3680" s="1433"/>
      <c r="L3680" s="1334"/>
    </row>
    <row r="3681" spans="1:12" ht="24" customHeight="1">
      <c r="A3681" s="1355"/>
      <c r="B3681" s="1355"/>
      <c r="C3681" s="1433"/>
      <c r="E3681" s="1433"/>
      <c r="K3681" s="1433"/>
      <c r="L3681" s="1334"/>
    </row>
    <row r="3682" spans="1:12" ht="24" customHeight="1">
      <c r="A3682" s="1355"/>
      <c r="B3682" s="1355"/>
      <c r="C3682" s="1433"/>
      <c r="E3682" s="1433"/>
      <c r="K3682" s="1433"/>
      <c r="L3682" s="1334"/>
    </row>
    <row r="3683" spans="1:12" ht="24" customHeight="1">
      <c r="A3683" s="1355"/>
      <c r="B3683" s="1355"/>
      <c r="C3683" s="1433"/>
      <c r="E3683" s="1433"/>
      <c r="K3683" s="1433"/>
      <c r="L3683" s="1334"/>
    </row>
    <row r="3684" spans="1:12" ht="24" customHeight="1">
      <c r="A3684" s="1355"/>
      <c r="B3684" s="1355"/>
      <c r="C3684" s="1433"/>
      <c r="E3684" s="1433"/>
      <c r="K3684" s="1433"/>
      <c r="L3684" s="1334"/>
    </row>
    <row r="3685" spans="1:12" ht="24" customHeight="1">
      <c r="A3685" s="1355"/>
      <c r="B3685" s="1355"/>
      <c r="C3685" s="1433"/>
      <c r="E3685" s="1433"/>
      <c r="K3685" s="1433"/>
      <c r="L3685" s="1334"/>
    </row>
    <row r="3686" spans="1:12" ht="24" customHeight="1">
      <c r="A3686" s="1355"/>
      <c r="B3686" s="1355"/>
      <c r="C3686" s="1433"/>
      <c r="E3686" s="1433"/>
      <c r="K3686" s="1433"/>
      <c r="L3686" s="1334"/>
    </row>
    <row r="3687" spans="1:12" ht="24" customHeight="1">
      <c r="A3687" s="1355"/>
      <c r="B3687" s="1355"/>
      <c r="C3687" s="1433"/>
      <c r="E3687" s="1433"/>
      <c r="K3687" s="1433"/>
      <c r="L3687" s="1334"/>
    </row>
    <row r="3688" spans="1:12" ht="24" customHeight="1">
      <c r="A3688" s="1355"/>
      <c r="B3688" s="1355"/>
      <c r="C3688" s="1433"/>
      <c r="E3688" s="1433"/>
      <c r="K3688" s="1433"/>
      <c r="L3688" s="1334"/>
    </row>
    <row r="3689" spans="1:12" ht="24" customHeight="1">
      <c r="A3689" s="1355"/>
      <c r="B3689" s="1355"/>
      <c r="C3689" s="1433"/>
      <c r="E3689" s="1433"/>
      <c r="K3689" s="1433"/>
      <c r="L3689" s="1334"/>
    </row>
    <row r="3690" spans="1:12" ht="24" customHeight="1">
      <c r="A3690" s="1355"/>
      <c r="B3690" s="1355"/>
      <c r="C3690" s="1433"/>
      <c r="E3690" s="1433"/>
      <c r="K3690" s="1433"/>
      <c r="L3690" s="1334"/>
    </row>
    <row r="3691" spans="1:12" ht="24" customHeight="1">
      <c r="A3691" s="1355"/>
      <c r="B3691" s="1355"/>
      <c r="C3691" s="1433"/>
      <c r="E3691" s="1433"/>
      <c r="K3691" s="1433"/>
      <c r="L3691" s="1334"/>
    </row>
    <row r="3692" spans="1:12" ht="24" customHeight="1">
      <c r="A3692" s="1355"/>
      <c r="B3692" s="1355"/>
      <c r="C3692" s="1433"/>
      <c r="E3692" s="1433"/>
      <c r="K3692" s="1433"/>
      <c r="L3692" s="1334"/>
    </row>
    <row r="3693" spans="1:12" ht="24" customHeight="1">
      <c r="A3693" s="1355"/>
      <c r="B3693" s="1355"/>
      <c r="C3693" s="1433"/>
      <c r="E3693" s="1433"/>
      <c r="K3693" s="1433"/>
      <c r="L3693" s="1334"/>
    </row>
    <row r="3694" spans="1:12" ht="24" customHeight="1">
      <c r="A3694" s="1355"/>
      <c r="B3694" s="1355"/>
      <c r="C3694" s="1433"/>
      <c r="E3694" s="1433"/>
      <c r="K3694" s="1433"/>
      <c r="L3694" s="1334"/>
    </row>
    <row r="3695" spans="1:12" ht="24" customHeight="1">
      <c r="A3695" s="1355"/>
      <c r="B3695" s="1355"/>
      <c r="C3695" s="1433"/>
      <c r="E3695" s="1433"/>
      <c r="K3695" s="1433"/>
      <c r="L3695" s="1334"/>
    </row>
    <row r="3696" spans="1:12" ht="24" customHeight="1">
      <c r="A3696" s="1355"/>
      <c r="B3696" s="1355"/>
      <c r="C3696" s="1433"/>
      <c r="E3696" s="1433"/>
      <c r="K3696" s="1433"/>
      <c r="L3696" s="1334"/>
    </row>
    <row r="3697" spans="1:12" ht="24" customHeight="1">
      <c r="A3697" s="1355"/>
      <c r="B3697" s="1355"/>
      <c r="C3697" s="1433"/>
      <c r="E3697" s="1433"/>
      <c r="K3697" s="1433"/>
      <c r="L3697" s="1334"/>
    </row>
    <row r="3698" spans="1:12" ht="24" customHeight="1">
      <c r="A3698" s="1355"/>
      <c r="B3698" s="1355"/>
      <c r="C3698" s="1433"/>
      <c r="E3698" s="1433"/>
      <c r="K3698" s="1433"/>
      <c r="L3698" s="1334"/>
    </row>
    <row r="3699" spans="1:12" ht="24" customHeight="1">
      <c r="A3699" s="1355"/>
      <c r="B3699" s="1355"/>
      <c r="C3699" s="1433"/>
      <c r="E3699" s="1433"/>
      <c r="K3699" s="1433"/>
      <c r="L3699" s="1334"/>
    </row>
    <row r="3700" spans="1:12" ht="24" customHeight="1">
      <c r="A3700" s="1355"/>
      <c r="B3700" s="1355"/>
      <c r="C3700" s="1433"/>
      <c r="E3700" s="1433"/>
      <c r="K3700" s="1433"/>
      <c r="L3700" s="1334"/>
    </row>
    <row r="3701" spans="1:12" ht="24" customHeight="1">
      <c r="A3701" s="1355"/>
      <c r="B3701" s="1355"/>
      <c r="C3701" s="1433"/>
      <c r="E3701" s="1433"/>
      <c r="K3701" s="1433"/>
      <c r="L3701" s="1334"/>
    </row>
    <row r="3702" spans="1:12" ht="24" customHeight="1">
      <c r="A3702" s="1355"/>
      <c r="B3702" s="1355"/>
      <c r="C3702" s="1433"/>
      <c r="E3702" s="1433"/>
      <c r="K3702" s="1433"/>
      <c r="L3702" s="1334"/>
    </row>
    <row r="3703" spans="1:12" ht="24" customHeight="1">
      <c r="A3703" s="1355"/>
      <c r="B3703" s="1355"/>
      <c r="C3703" s="1433"/>
      <c r="E3703" s="1433"/>
      <c r="K3703" s="1433"/>
      <c r="L3703" s="1334"/>
    </row>
    <row r="3704" spans="1:12" ht="24" customHeight="1">
      <c r="A3704" s="1355"/>
      <c r="B3704" s="1355"/>
      <c r="C3704" s="1433"/>
      <c r="E3704" s="1433"/>
      <c r="K3704" s="1433"/>
      <c r="L3704" s="1334"/>
    </row>
    <row r="3705" spans="1:12" ht="24" customHeight="1">
      <c r="A3705" s="1355"/>
      <c r="B3705" s="1355"/>
      <c r="C3705" s="1433"/>
      <c r="E3705" s="1433"/>
      <c r="K3705" s="1433"/>
      <c r="L3705" s="1334"/>
    </row>
    <row r="3706" spans="1:12" ht="24" customHeight="1">
      <c r="A3706" s="1355"/>
      <c r="B3706" s="1355"/>
      <c r="C3706" s="1433"/>
      <c r="E3706" s="1433"/>
      <c r="K3706" s="1433"/>
      <c r="L3706" s="1334"/>
    </row>
    <row r="3707" spans="1:12" ht="24" customHeight="1">
      <c r="A3707" s="1355"/>
      <c r="B3707" s="1355"/>
      <c r="C3707" s="1433"/>
      <c r="E3707" s="1433"/>
      <c r="K3707" s="1433"/>
      <c r="L3707" s="1334"/>
    </row>
    <row r="3708" spans="1:12" ht="24" customHeight="1">
      <c r="A3708" s="1355"/>
      <c r="B3708" s="1355"/>
      <c r="C3708" s="1433"/>
      <c r="E3708" s="1433"/>
      <c r="K3708" s="1433"/>
      <c r="L3708" s="1334"/>
    </row>
    <row r="3709" spans="1:12" ht="24" customHeight="1">
      <c r="A3709" s="1355"/>
      <c r="B3709" s="1355"/>
      <c r="C3709" s="1433"/>
      <c r="E3709" s="1433"/>
      <c r="K3709" s="1433"/>
      <c r="L3709" s="1334"/>
    </row>
    <row r="3710" spans="1:12" ht="24" customHeight="1">
      <c r="A3710" s="1355"/>
      <c r="B3710" s="1355"/>
      <c r="C3710" s="1433"/>
      <c r="E3710" s="1433"/>
      <c r="K3710" s="1433"/>
      <c r="L3710" s="1334"/>
    </row>
    <row r="3711" spans="1:12" ht="24" customHeight="1">
      <c r="A3711" s="1355"/>
      <c r="B3711" s="1355"/>
      <c r="C3711" s="1433"/>
      <c r="E3711" s="1433"/>
      <c r="K3711" s="1433"/>
      <c r="L3711" s="1334"/>
    </row>
    <row r="3712" spans="1:12" ht="24" customHeight="1">
      <c r="A3712" s="1355"/>
      <c r="B3712" s="1355"/>
      <c r="C3712" s="1433"/>
      <c r="E3712" s="1433"/>
      <c r="K3712" s="1433"/>
      <c r="L3712" s="1334"/>
    </row>
    <row r="3713" spans="1:12" ht="24" customHeight="1">
      <c r="A3713" s="1355"/>
      <c r="B3713" s="1355"/>
      <c r="C3713" s="1433"/>
      <c r="E3713" s="1433"/>
      <c r="K3713" s="1433"/>
      <c r="L3713" s="1334"/>
    </row>
    <row r="3714" spans="1:12" ht="24" customHeight="1">
      <c r="A3714" s="1355"/>
      <c r="B3714" s="1355"/>
      <c r="C3714" s="1433"/>
      <c r="E3714" s="1433"/>
      <c r="K3714" s="1433"/>
      <c r="L3714" s="1334"/>
    </row>
    <row r="3715" spans="1:12" ht="24" customHeight="1">
      <c r="A3715" s="1355"/>
      <c r="B3715" s="1355"/>
      <c r="C3715" s="1433"/>
      <c r="E3715" s="1433"/>
      <c r="K3715" s="1433"/>
      <c r="L3715" s="1334"/>
    </row>
    <row r="3716" spans="1:12" ht="24" customHeight="1">
      <c r="A3716" s="1355"/>
      <c r="B3716" s="1355"/>
      <c r="C3716" s="1433"/>
      <c r="E3716" s="1433"/>
      <c r="K3716" s="1433"/>
      <c r="L3716" s="1334"/>
    </row>
    <row r="3717" spans="1:12" ht="24" customHeight="1">
      <c r="A3717" s="1355"/>
      <c r="B3717" s="1355"/>
      <c r="C3717" s="1433"/>
      <c r="E3717" s="1433"/>
      <c r="K3717" s="1433"/>
      <c r="L3717" s="1334"/>
    </row>
    <row r="3718" spans="1:12" ht="24" customHeight="1">
      <c r="A3718" s="1355"/>
      <c r="B3718" s="1355"/>
      <c r="C3718" s="1433"/>
      <c r="E3718" s="1433"/>
      <c r="K3718" s="1433"/>
      <c r="L3718" s="1334"/>
    </row>
    <row r="3719" spans="1:12" ht="24" customHeight="1">
      <c r="A3719" s="1355"/>
      <c r="B3719" s="1355"/>
      <c r="C3719" s="1433"/>
      <c r="E3719" s="1433"/>
      <c r="K3719" s="1433"/>
      <c r="L3719" s="1334"/>
    </row>
    <row r="3720" spans="1:12" ht="24" customHeight="1">
      <c r="A3720" s="1355"/>
      <c r="B3720" s="1355"/>
      <c r="C3720" s="1433"/>
      <c r="E3720" s="1433"/>
      <c r="K3720" s="1433"/>
      <c r="L3720" s="1334"/>
    </row>
    <row r="3721" spans="1:12" ht="24" customHeight="1">
      <c r="A3721" s="1355"/>
      <c r="B3721" s="1355"/>
      <c r="C3721" s="1433"/>
      <c r="E3721" s="1433"/>
      <c r="K3721" s="1433"/>
      <c r="L3721" s="1334"/>
    </row>
    <row r="3722" spans="1:12" ht="24" customHeight="1">
      <c r="A3722" s="1355"/>
      <c r="B3722" s="1355"/>
      <c r="C3722" s="1433"/>
      <c r="E3722" s="1433"/>
      <c r="K3722" s="1433"/>
      <c r="L3722" s="1334"/>
    </row>
    <row r="3723" spans="1:12" ht="24" customHeight="1">
      <c r="A3723" s="1355"/>
      <c r="B3723" s="1355"/>
      <c r="C3723" s="1433"/>
      <c r="E3723" s="1433"/>
      <c r="K3723" s="1433"/>
      <c r="L3723" s="1334"/>
    </row>
    <row r="3724" spans="1:12" ht="24" customHeight="1">
      <c r="A3724" s="1355"/>
      <c r="B3724" s="1355"/>
      <c r="C3724" s="1433"/>
      <c r="E3724" s="1433"/>
      <c r="K3724" s="1433"/>
      <c r="L3724" s="1334"/>
    </row>
    <row r="3725" spans="1:12" ht="24" customHeight="1">
      <c r="A3725" s="1355"/>
      <c r="B3725" s="1355"/>
      <c r="C3725" s="1433"/>
      <c r="E3725" s="1433"/>
      <c r="K3725" s="1433"/>
      <c r="L3725" s="1334"/>
    </row>
    <row r="3726" spans="1:12" ht="24" customHeight="1">
      <c r="A3726" s="1355"/>
      <c r="B3726" s="1355"/>
      <c r="C3726" s="1433"/>
      <c r="E3726" s="1433"/>
      <c r="K3726" s="1433"/>
      <c r="L3726" s="1334"/>
    </row>
    <row r="3727" spans="1:12" ht="24" customHeight="1">
      <c r="A3727" s="1355"/>
      <c r="B3727" s="1355"/>
      <c r="C3727" s="1433"/>
      <c r="E3727" s="1433"/>
      <c r="K3727" s="1433"/>
      <c r="L3727" s="1334"/>
    </row>
    <row r="3728" spans="1:12" ht="24" customHeight="1">
      <c r="A3728" s="1355"/>
      <c r="B3728" s="1355"/>
      <c r="C3728" s="1433"/>
      <c r="E3728" s="1433"/>
      <c r="K3728" s="1433"/>
      <c r="L3728" s="1334"/>
    </row>
    <row r="3729" spans="1:12" ht="24" customHeight="1">
      <c r="A3729" s="1355"/>
      <c r="B3729" s="1355"/>
      <c r="C3729" s="1433"/>
      <c r="E3729" s="1433"/>
      <c r="K3729" s="1433"/>
      <c r="L3729" s="1334"/>
    </row>
    <row r="3730" spans="1:12" ht="24" customHeight="1">
      <c r="A3730" s="1355"/>
      <c r="B3730" s="1355"/>
      <c r="C3730" s="1433"/>
      <c r="E3730" s="1433"/>
      <c r="K3730" s="1433"/>
      <c r="L3730" s="1334"/>
    </row>
    <row r="3731" spans="1:12" ht="24" customHeight="1">
      <c r="A3731" s="1355"/>
      <c r="B3731" s="1355"/>
      <c r="C3731" s="1433"/>
      <c r="E3731" s="1433"/>
      <c r="K3731" s="1433"/>
      <c r="L3731" s="1334"/>
    </row>
    <row r="3732" spans="1:12" ht="24" customHeight="1">
      <c r="A3732" s="1355"/>
      <c r="B3732" s="1355"/>
      <c r="C3732" s="1433"/>
      <c r="E3732" s="1433"/>
      <c r="K3732" s="1433"/>
      <c r="L3732" s="1334"/>
    </row>
    <row r="3733" spans="1:12" ht="24" customHeight="1">
      <c r="A3733" s="1355"/>
      <c r="B3733" s="1355"/>
      <c r="C3733" s="1433"/>
      <c r="E3733" s="1433"/>
      <c r="K3733" s="1433"/>
      <c r="L3733" s="1334"/>
    </row>
    <row r="3734" spans="1:12" ht="24" customHeight="1">
      <c r="A3734" s="1355"/>
      <c r="B3734" s="1355"/>
      <c r="C3734" s="1433"/>
      <c r="E3734" s="1433"/>
      <c r="K3734" s="1433"/>
      <c r="L3734" s="1334"/>
    </row>
    <row r="3735" spans="1:12" ht="24" customHeight="1">
      <c r="A3735" s="1355"/>
      <c r="B3735" s="1355"/>
      <c r="C3735" s="1433"/>
      <c r="E3735" s="1433"/>
      <c r="K3735" s="1433"/>
      <c r="L3735" s="1334"/>
    </row>
    <row r="3736" spans="1:12" ht="24" customHeight="1">
      <c r="A3736" s="1355"/>
      <c r="B3736" s="1355"/>
      <c r="C3736" s="1433"/>
      <c r="E3736" s="1433"/>
      <c r="K3736" s="1433"/>
      <c r="L3736" s="1334"/>
    </row>
    <row r="3737" spans="1:12" ht="24" customHeight="1">
      <c r="A3737" s="1355"/>
      <c r="B3737" s="1355"/>
      <c r="C3737" s="1433"/>
      <c r="E3737" s="1433"/>
      <c r="K3737" s="1433"/>
      <c r="L3737" s="1334"/>
    </row>
    <row r="3738" spans="1:12" ht="24" customHeight="1">
      <c r="A3738" s="1355"/>
      <c r="B3738" s="1355"/>
      <c r="C3738" s="1433"/>
      <c r="E3738" s="1433"/>
      <c r="K3738" s="1433"/>
      <c r="L3738" s="1334"/>
    </row>
    <row r="3739" spans="1:12" ht="24" customHeight="1">
      <c r="A3739" s="1355"/>
      <c r="B3739" s="1355"/>
      <c r="C3739" s="1433"/>
      <c r="E3739" s="1433"/>
      <c r="K3739" s="1433"/>
      <c r="L3739" s="1334"/>
    </row>
    <row r="3740" spans="1:12" ht="24" customHeight="1">
      <c r="A3740" s="1355"/>
      <c r="B3740" s="1355"/>
      <c r="C3740" s="1433"/>
      <c r="E3740" s="1433"/>
      <c r="K3740" s="1433"/>
      <c r="L3740" s="1334"/>
    </row>
    <row r="3741" spans="1:12" ht="24" customHeight="1">
      <c r="A3741" s="1355"/>
      <c r="B3741" s="1355"/>
      <c r="C3741" s="1433"/>
      <c r="E3741" s="1433"/>
      <c r="K3741" s="1433"/>
      <c r="L3741" s="1334"/>
    </row>
    <row r="3742" spans="1:12" ht="24" customHeight="1">
      <c r="A3742" s="1355"/>
      <c r="B3742" s="1355"/>
      <c r="C3742" s="1433"/>
      <c r="E3742" s="1433"/>
      <c r="K3742" s="1433"/>
      <c r="L3742" s="1334"/>
    </row>
    <row r="3743" spans="1:12" ht="24" customHeight="1">
      <c r="A3743" s="1355"/>
      <c r="B3743" s="1355"/>
      <c r="C3743" s="1433"/>
      <c r="E3743" s="1433"/>
      <c r="K3743" s="1433"/>
      <c r="L3743" s="1334"/>
    </row>
    <row r="3744" spans="1:12" ht="24" customHeight="1">
      <c r="A3744" s="1355"/>
      <c r="B3744" s="1355"/>
      <c r="C3744" s="1433"/>
      <c r="E3744" s="1433"/>
      <c r="K3744" s="1433"/>
      <c r="L3744" s="1334"/>
    </row>
    <row r="3745" spans="1:12" ht="24" customHeight="1">
      <c r="A3745" s="1355"/>
      <c r="B3745" s="1355"/>
      <c r="C3745" s="1433"/>
      <c r="E3745" s="1433"/>
      <c r="K3745" s="1433"/>
      <c r="L3745" s="1334"/>
    </row>
    <row r="3746" spans="1:12" ht="24" customHeight="1">
      <c r="A3746" s="1355"/>
      <c r="B3746" s="1355"/>
      <c r="C3746" s="1433"/>
      <c r="E3746" s="1433"/>
      <c r="K3746" s="1433"/>
      <c r="L3746" s="1334"/>
    </row>
    <row r="3747" spans="1:12" ht="24" customHeight="1">
      <c r="A3747" s="1355"/>
      <c r="B3747" s="1355"/>
      <c r="C3747" s="1433"/>
      <c r="E3747" s="1433"/>
      <c r="K3747" s="1433"/>
      <c r="L3747" s="1334"/>
    </row>
    <row r="3748" spans="1:12" ht="24" customHeight="1">
      <c r="A3748" s="1355"/>
      <c r="B3748" s="1355"/>
      <c r="C3748" s="1433"/>
      <c r="E3748" s="1433"/>
      <c r="K3748" s="1433"/>
      <c r="L3748" s="1334"/>
    </row>
    <row r="3749" spans="1:12" ht="24" customHeight="1">
      <c r="A3749" s="1355"/>
      <c r="B3749" s="1355"/>
      <c r="C3749" s="1433"/>
      <c r="E3749" s="1433"/>
      <c r="K3749" s="1433"/>
      <c r="L3749" s="1334"/>
    </row>
    <row r="3750" spans="1:12" ht="24" customHeight="1">
      <c r="A3750" s="1355"/>
      <c r="B3750" s="1355"/>
      <c r="C3750" s="1433"/>
      <c r="E3750" s="1433"/>
      <c r="K3750" s="1433"/>
      <c r="L3750" s="1334"/>
    </row>
    <row r="3751" spans="1:12" ht="24" customHeight="1">
      <c r="A3751" s="1355"/>
      <c r="B3751" s="1355"/>
      <c r="C3751" s="1433"/>
      <c r="E3751" s="1433"/>
      <c r="K3751" s="1433"/>
      <c r="L3751" s="1334"/>
    </row>
    <row r="3752" spans="1:12" ht="24" customHeight="1">
      <c r="A3752" s="1355"/>
      <c r="B3752" s="1355"/>
      <c r="C3752" s="1433"/>
      <c r="E3752" s="1433"/>
      <c r="K3752" s="1433"/>
      <c r="L3752" s="1334"/>
    </row>
    <row r="3753" spans="1:12" ht="24" customHeight="1">
      <c r="A3753" s="1355"/>
      <c r="B3753" s="1355"/>
      <c r="C3753" s="1433"/>
      <c r="E3753" s="1433"/>
      <c r="K3753" s="1433"/>
      <c r="L3753" s="1334"/>
    </row>
    <row r="3754" spans="1:12" ht="24" customHeight="1">
      <c r="A3754" s="1355"/>
      <c r="B3754" s="1355"/>
      <c r="C3754" s="1433"/>
      <c r="E3754" s="1433"/>
      <c r="K3754" s="1433"/>
      <c r="L3754" s="1334"/>
    </row>
    <row r="3755" spans="1:12" ht="24" customHeight="1">
      <c r="A3755" s="1355"/>
      <c r="B3755" s="1355"/>
      <c r="C3755" s="1433"/>
      <c r="E3755" s="1433"/>
      <c r="K3755" s="1433"/>
      <c r="L3755" s="1334"/>
    </row>
    <row r="3756" spans="1:12" ht="24" customHeight="1">
      <c r="A3756" s="1355"/>
      <c r="B3756" s="1355"/>
      <c r="C3756" s="1433"/>
      <c r="E3756" s="1433"/>
      <c r="K3756" s="1433"/>
      <c r="L3756" s="1334"/>
    </row>
    <row r="3757" spans="1:12" ht="24" customHeight="1">
      <c r="A3757" s="1355"/>
      <c r="B3757" s="1355"/>
      <c r="C3757" s="1433"/>
      <c r="E3757" s="1433"/>
      <c r="K3757" s="1433"/>
      <c r="L3757" s="1334"/>
    </row>
    <row r="3758" spans="1:12" ht="24" customHeight="1">
      <c r="A3758" s="1355"/>
      <c r="B3758" s="1355"/>
      <c r="C3758" s="1433"/>
      <c r="E3758" s="1433"/>
      <c r="K3758" s="1433"/>
      <c r="L3758" s="1334"/>
    </row>
    <row r="3759" spans="1:12" ht="24" customHeight="1">
      <c r="A3759" s="1355"/>
      <c r="B3759" s="1355"/>
      <c r="C3759" s="1433"/>
      <c r="E3759" s="1433"/>
      <c r="K3759" s="1433"/>
      <c r="L3759" s="1334"/>
    </row>
    <row r="3760" spans="1:12" ht="24" customHeight="1">
      <c r="A3760" s="1355"/>
      <c r="B3760" s="1355"/>
      <c r="C3760" s="1433"/>
      <c r="E3760" s="1433"/>
      <c r="K3760" s="1433"/>
      <c r="L3760" s="1334"/>
    </row>
    <row r="3761" spans="1:12" ht="24" customHeight="1">
      <c r="A3761" s="1355"/>
      <c r="B3761" s="1355"/>
      <c r="C3761" s="1433"/>
      <c r="E3761" s="1433"/>
      <c r="K3761" s="1433"/>
      <c r="L3761" s="1334"/>
    </row>
    <row r="3762" spans="1:12" ht="24" customHeight="1">
      <c r="A3762" s="1355"/>
      <c r="B3762" s="1355"/>
      <c r="C3762" s="1433"/>
      <c r="E3762" s="1433"/>
      <c r="K3762" s="1433"/>
      <c r="L3762" s="1334"/>
    </row>
    <row r="3763" spans="1:12" ht="24" customHeight="1">
      <c r="A3763" s="1355"/>
      <c r="B3763" s="1355"/>
      <c r="C3763" s="1433"/>
      <c r="E3763" s="1433"/>
      <c r="K3763" s="1433"/>
      <c r="L3763" s="1334"/>
    </row>
    <row r="3764" spans="1:12" ht="24" customHeight="1">
      <c r="A3764" s="1355"/>
      <c r="B3764" s="1355"/>
      <c r="C3764" s="1433"/>
      <c r="E3764" s="1433"/>
      <c r="K3764" s="1433"/>
      <c r="L3764" s="1334"/>
    </row>
    <row r="3765" spans="1:12" ht="24" customHeight="1">
      <c r="A3765" s="1355"/>
      <c r="B3765" s="1355"/>
      <c r="C3765" s="1433"/>
      <c r="E3765" s="1433"/>
      <c r="K3765" s="1433"/>
      <c r="L3765" s="1334"/>
    </row>
    <row r="3766" spans="1:12" ht="24" customHeight="1">
      <c r="A3766" s="1355"/>
      <c r="B3766" s="1355"/>
      <c r="C3766" s="1433"/>
      <c r="E3766" s="1433"/>
      <c r="K3766" s="1433"/>
      <c r="L3766" s="1334"/>
    </row>
    <row r="3767" spans="1:12" ht="24" customHeight="1">
      <c r="A3767" s="1355"/>
      <c r="B3767" s="1355"/>
      <c r="C3767" s="1433"/>
      <c r="E3767" s="1433"/>
      <c r="K3767" s="1433"/>
      <c r="L3767" s="1334"/>
    </row>
    <row r="3768" spans="1:12" ht="24" customHeight="1">
      <c r="A3768" s="1355"/>
      <c r="B3768" s="1355"/>
      <c r="C3768" s="1433"/>
      <c r="E3768" s="1433"/>
      <c r="K3768" s="1433"/>
      <c r="L3768" s="1334"/>
    </row>
    <row r="3769" spans="1:12" ht="24" customHeight="1">
      <c r="A3769" s="1355"/>
      <c r="B3769" s="1355"/>
      <c r="C3769" s="1433"/>
      <c r="E3769" s="1433"/>
      <c r="K3769" s="1433"/>
      <c r="L3769" s="1334"/>
    </row>
    <row r="3770" spans="1:12" ht="24" customHeight="1">
      <c r="A3770" s="1355"/>
      <c r="B3770" s="1355"/>
      <c r="C3770" s="1433"/>
      <c r="E3770" s="1433"/>
      <c r="K3770" s="1433"/>
      <c r="L3770" s="1334"/>
    </row>
    <row r="3771" spans="1:12" ht="24" customHeight="1">
      <c r="A3771" s="1355"/>
      <c r="B3771" s="1355"/>
      <c r="C3771" s="1433"/>
      <c r="E3771" s="1433"/>
      <c r="K3771" s="1433"/>
      <c r="L3771" s="1334"/>
    </row>
    <row r="3772" spans="1:12" ht="24" customHeight="1">
      <c r="A3772" s="1355"/>
      <c r="B3772" s="1355"/>
      <c r="C3772" s="1433"/>
      <c r="E3772" s="1433"/>
      <c r="K3772" s="1433"/>
      <c r="L3772" s="1334"/>
    </row>
    <row r="3773" spans="1:12" ht="24" customHeight="1">
      <c r="A3773" s="1355"/>
      <c r="B3773" s="1355"/>
      <c r="C3773" s="1433"/>
      <c r="E3773" s="1433"/>
      <c r="K3773" s="1433"/>
      <c r="L3773" s="1334"/>
    </row>
    <row r="3774" spans="1:12" ht="24" customHeight="1">
      <c r="A3774" s="1355"/>
      <c r="B3774" s="1355"/>
      <c r="C3774" s="1433"/>
      <c r="E3774" s="1433"/>
      <c r="K3774" s="1433"/>
      <c r="L3774" s="1334"/>
    </row>
    <row r="3775" spans="1:12" ht="24" customHeight="1">
      <c r="A3775" s="1355"/>
      <c r="B3775" s="1355"/>
      <c r="C3775" s="1433"/>
      <c r="E3775" s="1433"/>
      <c r="K3775" s="1433"/>
      <c r="L3775" s="1334"/>
    </row>
    <row r="3776" spans="1:12" ht="24" customHeight="1">
      <c r="A3776" s="1355"/>
      <c r="B3776" s="1355"/>
      <c r="C3776" s="1433"/>
      <c r="E3776" s="1433"/>
      <c r="K3776" s="1433"/>
      <c r="L3776" s="1334"/>
    </row>
    <row r="3777" spans="1:12" ht="24" customHeight="1">
      <c r="A3777" s="1355"/>
      <c r="B3777" s="1355"/>
      <c r="C3777" s="1433"/>
      <c r="E3777" s="1433"/>
      <c r="K3777" s="1433"/>
      <c r="L3777" s="1334"/>
    </row>
    <row r="3778" spans="1:12" ht="24" customHeight="1">
      <c r="A3778" s="1355"/>
      <c r="B3778" s="1355"/>
      <c r="C3778" s="1433"/>
      <c r="E3778" s="1433"/>
      <c r="K3778" s="1433"/>
      <c r="L3778" s="1334"/>
    </row>
    <row r="3779" spans="1:12" ht="24" customHeight="1">
      <c r="A3779" s="1355"/>
      <c r="B3779" s="1355"/>
      <c r="C3779" s="1433"/>
      <c r="E3779" s="1433"/>
      <c r="K3779" s="1433"/>
      <c r="L3779" s="1334"/>
    </row>
    <row r="3780" spans="1:12" ht="24" customHeight="1">
      <c r="A3780" s="1355"/>
      <c r="B3780" s="1355"/>
      <c r="C3780" s="1433"/>
      <c r="E3780" s="1433"/>
      <c r="K3780" s="1433"/>
      <c r="L3780" s="1334"/>
    </row>
    <row r="3781" spans="1:12" ht="24" customHeight="1">
      <c r="A3781" s="1355"/>
      <c r="B3781" s="1355"/>
      <c r="C3781" s="1433"/>
      <c r="E3781" s="1433"/>
      <c r="K3781" s="1433"/>
      <c r="L3781" s="1334"/>
    </row>
    <row r="3782" spans="1:12" ht="24" customHeight="1">
      <c r="A3782" s="1355"/>
      <c r="B3782" s="1355"/>
      <c r="C3782" s="1433"/>
      <c r="E3782" s="1433"/>
      <c r="K3782" s="1433"/>
      <c r="L3782" s="1334"/>
    </row>
    <row r="3783" spans="1:12" ht="24" customHeight="1">
      <c r="A3783" s="1355"/>
      <c r="B3783" s="1355"/>
      <c r="C3783" s="1433"/>
      <c r="E3783" s="1433"/>
      <c r="K3783" s="1433"/>
      <c r="L3783" s="1334"/>
    </row>
    <row r="3784" spans="1:12" ht="24" customHeight="1">
      <c r="A3784" s="1355"/>
      <c r="B3784" s="1355"/>
      <c r="C3784" s="1433"/>
      <c r="E3784" s="1433"/>
      <c r="K3784" s="1433"/>
      <c r="L3784" s="1334"/>
    </row>
    <row r="3785" spans="1:12" ht="24" customHeight="1">
      <c r="A3785" s="1355"/>
      <c r="B3785" s="1355"/>
      <c r="C3785" s="1433"/>
      <c r="E3785" s="1433"/>
      <c r="K3785" s="1433"/>
      <c r="L3785" s="1334"/>
    </row>
    <row r="3786" spans="1:12" ht="24" customHeight="1">
      <c r="A3786" s="1355"/>
      <c r="B3786" s="1355"/>
      <c r="C3786" s="1433"/>
      <c r="E3786" s="1433"/>
      <c r="K3786" s="1433"/>
      <c r="L3786" s="1334"/>
    </row>
    <row r="3787" spans="1:12" ht="24" customHeight="1">
      <c r="A3787" s="1355"/>
      <c r="B3787" s="1355"/>
      <c r="C3787" s="1433"/>
      <c r="E3787" s="1433"/>
      <c r="K3787" s="1433"/>
      <c r="L3787" s="1334"/>
    </row>
    <row r="3788" spans="1:12" ht="24" customHeight="1">
      <c r="A3788" s="1355"/>
      <c r="B3788" s="1355"/>
      <c r="C3788" s="1433"/>
      <c r="E3788" s="1433"/>
      <c r="K3788" s="1433"/>
      <c r="L3788" s="1334"/>
    </row>
    <row r="3789" spans="1:12" ht="24" customHeight="1">
      <c r="A3789" s="1355"/>
      <c r="B3789" s="1355"/>
      <c r="C3789" s="1433"/>
      <c r="E3789" s="1433"/>
      <c r="K3789" s="1433"/>
      <c r="L3789" s="1334"/>
    </row>
    <row r="3790" spans="1:12" ht="24" customHeight="1">
      <c r="A3790" s="1355"/>
      <c r="B3790" s="1355"/>
      <c r="C3790" s="1433"/>
      <c r="E3790" s="1433"/>
      <c r="K3790" s="1433"/>
      <c r="L3790" s="1334"/>
    </row>
    <row r="3791" spans="1:12" ht="24" customHeight="1">
      <c r="A3791" s="1355"/>
      <c r="B3791" s="1355"/>
      <c r="C3791" s="1433"/>
      <c r="E3791" s="1433"/>
      <c r="K3791" s="1433"/>
      <c r="L3791" s="1334"/>
    </row>
    <row r="3792" spans="1:12" ht="24" customHeight="1">
      <c r="A3792" s="1355"/>
      <c r="B3792" s="1355"/>
      <c r="C3792" s="1433"/>
      <c r="E3792" s="1433"/>
      <c r="K3792" s="1433"/>
      <c r="L3792" s="1334"/>
    </row>
    <row r="3793" spans="1:12" ht="24" customHeight="1">
      <c r="A3793" s="1355"/>
      <c r="B3793" s="1355"/>
      <c r="C3793" s="1433"/>
      <c r="E3793" s="1433"/>
      <c r="K3793" s="1433"/>
      <c r="L3793" s="1334"/>
    </row>
    <row r="3794" spans="1:12" ht="24" customHeight="1">
      <c r="A3794" s="1355"/>
      <c r="B3794" s="1355"/>
      <c r="C3794" s="1433"/>
      <c r="E3794" s="1433"/>
      <c r="K3794" s="1433"/>
      <c r="L3794" s="1334"/>
    </row>
    <row r="3795" spans="1:12" ht="24" customHeight="1">
      <c r="A3795" s="1355"/>
      <c r="B3795" s="1355"/>
      <c r="C3795" s="1433"/>
      <c r="E3795" s="1433"/>
      <c r="K3795" s="1433"/>
      <c r="L3795" s="1334"/>
    </row>
    <row r="3796" spans="1:12" ht="24" customHeight="1">
      <c r="A3796" s="1355"/>
      <c r="B3796" s="1355"/>
      <c r="C3796" s="1433"/>
      <c r="E3796" s="1433"/>
      <c r="K3796" s="1433"/>
      <c r="L3796" s="1334"/>
    </row>
    <row r="3797" spans="1:12" ht="24" customHeight="1">
      <c r="A3797" s="1355"/>
      <c r="B3797" s="1355"/>
      <c r="C3797" s="1433"/>
      <c r="E3797" s="1433"/>
      <c r="K3797" s="1433"/>
      <c r="L3797" s="1334"/>
    </row>
    <row r="3798" spans="1:12" ht="24" customHeight="1">
      <c r="A3798" s="1355"/>
      <c r="B3798" s="1355"/>
      <c r="C3798" s="1433"/>
      <c r="E3798" s="1433"/>
      <c r="K3798" s="1433"/>
      <c r="L3798" s="1334"/>
    </row>
    <row r="3799" spans="1:12" ht="24" customHeight="1">
      <c r="A3799" s="1355"/>
      <c r="B3799" s="1355"/>
      <c r="C3799" s="1433"/>
      <c r="E3799" s="1433"/>
      <c r="K3799" s="1433"/>
      <c r="L3799" s="1334"/>
    </row>
    <row r="3800" spans="1:12" ht="24" customHeight="1">
      <c r="A3800" s="1355"/>
      <c r="B3800" s="1355"/>
      <c r="C3800" s="1433"/>
      <c r="E3800" s="1433"/>
      <c r="K3800" s="1433"/>
      <c r="L3800" s="1334"/>
    </row>
    <row r="3801" spans="1:12" ht="24" customHeight="1">
      <c r="A3801" s="1355"/>
      <c r="B3801" s="1355"/>
      <c r="C3801" s="1433"/>
      <c r="E3801" s="1433"/>
      <c r="K3801" s="1433"/>
      <c r="L3801" s="1334"/>
    </row>
    <row r="3802" spans="1:12" ht="24" customHeight="1">
      <c r="A3802" s="1355"/>
      <c r="B3802" s="1355"/>
      <c r="C3802" s="1433"/>
      <c r="E3802" s="1433"/>
      <c r="K3802" s="1433"/>
      <c r="L3802" s="1334"/>
    </row>
    <row r="3803" spans="1:12" ht="24" customHeight="1">
      <c r="A3803" s="1355"/>
      <c r="B3803" s="1355"/>
      <c r="C3803" s="1433"/>
      <c r="E3803" s="1433"/>
      <c r="K3803" s="1433"/>
      <c r="L3803" s="1334"/>
    </row>
    <row r="3804" spans="1:12" ht="24" customHeight="1">
      <c r="A3804" s="1355"/>
      <c r="B3804" s="1355"/>
      <c r="C3804" s="1433"/>
      <c r="E3804" s="1433"/>
      <c r="K3804" s="1433"/>
      <c r="L3804" s="1334"/>
    </row>
    <row r="3805" spans="1:12" ht="24" customHeight="1">
      <c r="A3805" s="1355"/>
      <c r="B3805" s="1355"/>
      <c r="C3805" s="1433"/>
      <c r="E3805" s="1433"/>
      <c r="K3805" s="1433"/>
      <c r="L3805" s="1334"/>
    </row>
    <row r="3806" spans="1:12" ht="24" customHeight="1">
      <c r="A3806" s="1355"/>
      <c r="B3806" s="1355"/>
      <c r="C3806" s="1433"/>
      <c r="E3806" s="1433"/>
      <c r="K3806" s="1433"/>
      <c r="L3806" s="1334"/>
    </row>
    <row r="3807" spans="1:12" ht="24" customHeight="1">
      <c r="A3807" s="1355"/>
      <c r="B3807" s="1355"/>
      <c r="C3807" s="1433"/>
      <c r="E3807" s="1433"/>
      <c r="K3807" s="1433"/>
      <c r="L3807" s="1334"/>
    </row>
    <row r="3808" spans="1:12" ht="24" customHeight="1">
      <c r="A3808" s="1355"/>
      <c r="B3808" s="1355"/>
      <c r="C3808" s="1433"/>
      <c r="E3808" s="1433"/>
      <c r="K3808" s="1433"/>
      <c r="L3808" s="1334"/>
    </row>
    <row r="3809" spans="1:12" ht="24" customHeight="1">
      <c r="A3809" s="1355"/>
      <c r="B3809" s="1355"/>
      <c r="C3809" s="1433"/>
      <c r="E3809" s="1433"/>
      <c r="K3809" s="1433"/>
      <c r="L3809" s="1334"/>
    </row>
    <row r="3810" spans="1:12" ht="24" customHeight="1">
      <c r="A3810" s="1355"/>
      <c r="B3810" s="1355"/>
      <c r="C3810" s="1433"/>
      <c r="E3810" s="1433"/>
      <c r="K3810" s="1433"/>
      <c r="L3810" s="1334"/>
    </row>
    <row r="3811" spans="1:12" ht="24" customHeight="1">
      <c r="A3811" s="1355"/>
      <c r="B3811" s="1355"/>
      <c r="C3811" s="1433"/>
      <c r="E3811" s="1433"/>
      <c r="K3811" s="1433"/>
      <c r="L3811" s="1334"/>
    </row>
    <row r="3812" spans="1:12" ht="24" customHeight="1">
      <c r="A3812" s="1355"/>
      <c r="B3812" s="1355"/>
      <c r="C3812" s="1433"/>
      <c r="E3812" s="1433"/>
      <c r="K3812" s="1433"/>
      <c r="L3812" s="1334"/>
    </row>
    <row r="3813" spans="1:12" ht="24" customHeight="1">
      <c r="A3813" s="1355"/>
      <c r="B3813" s="1355"/>
      <c r="C3813" s="1433"/>
      <c r="E3813" s="1433"/>
      <c r="K3813" s="1433"/>
      <c r="L3813" s="1334"/>
    </row>
    <row r="3814" spans="1:12" ht="24" customHeight="1">
      <c r="A3814" s="1355"/>
      <c r="B3814" s="1355"/>
      <c r="C3814" s="1433"/>
      <c r="E3814" s="1433"/>
      <c r="K3814" s="1433"/>
      <c r="L3814" s="1334"/>
    </row>
    <row r="3815" spans="1:12" ht="24" customHeight="1">
      <c r="A3815" s="1355"/>
      <c r="B3815" s="1355"/>
      <c r="C3815" s="1433"/>
      <c r="E3815" s="1433"/>
      <c r="K3815" s="1433"/>
      <c r="L3815" s="1334"/>
    </row>
    <row r="3816" spans="1:12" ht="24" customHeight="1">
      <c r="A3816" s="1355"/>
      <c r="B3816" s="1355"/>
      <c r="C3816" s="1433"/>
      <c r="E3816" s="1433"/>
      <c r="K3816" s="1433"/>
      <c r="L3816" s="1334"/>
    </row>
    <row r="3817" spans="1:12" ht="24" customHeight="1">
      <c r="A3817" s="1355"/>
      <c r="B3817" s="1355"/>
      <c r="C3817" s="1433"/>
      <c r="E3817" s="1433"/>
      <c r="K3817" s="1433"/>
      <c r="L3817" s="1334"/>
    </row>
    <row r="3818" spans="1:12" ht="24" customHeight="1">
      <c r="A3818" s="1355"/>
      <c r="B3818" s="1355"/>
      <c r="C3818" s="1433"/>
      <c r="E3818" s="1433"/>
      <c r="K3818" s="1433"/>
      <c r="L3818" s="1334"/>
    </row>
    <row r="3819" spans="1:12" ht="24" customHeight="1">
      <c r="A3819" s="1355"/>
      <c r="B3819" s="1355"/>
      <c r="C3819" s="1433"/>
      <c r="E3819" s="1433"/>
      <c r="K3819" s="1433"/>
      <c r="L3819" s="1334"/>
    </row>
    <row r="3820" spans="1:12" ht="24" customHeight="1">
      <c r="A3820" s="1355"/>
      <c r="B3820" s="1355"/>
      <c r="C3820" s="1433"/>
      <c r="E3820" s="1433"/>
      <c r="K3820" s="1433"/>
      <c r="L3820" s="1334"/>
    </row>
    <row r="3821" spans="1:12" ht="24" customHeight="1">
      <c r="A3821" s="1355"/>
      <c r="B3821" s="1355"/>
      <c r="C3821" s="1433"/>
      <c r="E3821" s="1433"/>
      <c r="K3821" s="1433"/>
      <c r="L3821" s="1334"/>
    </row>
    <row r="3822" spans="1:12" ht="24" customHeight="1">
      <c r="A3822" s="1355"/>
      <c r="B3822" s="1355"/>
      <c r="C3822" s="1433"/>
      <c r="E3822" s="1433"/>
      <c r="K3822" s="1433"/>
      <c r="L3822" s="1334"/>
    </row>
    <row r="3823" spans="1:12" ht="24" customHeight="1">
      <c r="A3823" s="1355"/>
      <c r="B3823" s="1355"/>
      <c r="C3823" s="1433"/>
      <c r="E3823" s="1433"/>
      <c r="K3823" s="1433"/>
      <c r="L3823" s="1334"/>
    </row>
    <row r="3824" spans="1:12" ht="24" customHeight="1">
      <c r="A3824" s="1355"/>
      <c r="B3824" s="1355"/>
      <c r="C3824" s="1433"/>
      <c r="E3824" s="1433"/>
      <c r="K3824" s="1433"/>
      <c r="L3824" s="1334"/>
    </row>
    <row r="3825" spans="1:12" ht="24" customHeight="1">
      <c r="A3825" s="1355"/>
      <c r="B3825" s="1355"/>
      <c r="C3825" s="1433"/>
      <c r="E3825" s="1433"/>
      <c r="K3825" s="1433"/>
      <c r="L3825" s="1334"/>
    </row>
    <row r="3826" spans="1:12" ht="24" customHeight="1">
      <c r="A3826" s="1355"/>
      <c r="B3826" s="1355"/>
      <c r="C3826" s="1433"/>
      <c r="E3826" s="1433"/>
      <c r="K3826" s="1433"/>
      <c r="L3826" s="1334"/>
    </row>
    <row r="3827" spans="1:12" ht="24" customHeight="1">
      <c r="A3827" s="1355"/>
      <c r="B3827" s="1355"/>
      <c r="C3827" s="1433"/>
      <c r="E3827" s="1433"/>
      <c r="K3827" s="1433"/>
      <c r="L3827" s="1334"/>
    </row>
    <row r="3828" spans="1:12" ht="24" customHeight="1">
      <c r="A3828" s="1355"/>
      <c r="B3828" s="1355"/>
      <c r="C3828" s="1433"/>
      <c r="E3828" s="1433"/>
      <c r="K3828" s="1433"/>
      <c r="L3828" s="1334"/>
    </row>
    <row r="3829" spans="1:12" ht="24" customHeight="1">
      <c r="A3829" s="1355"/>
      <c r="B3829" s="1355"/>
      <c r="C3829" s="1433"/>
      <c r="E3829" s="1433"/>
      <c r="K3829" s="1433"/>
      <c r="L3829" s="1334"/>
    </row>
    <row r="3830" spans="1:12" ht="24" customHeight="1">
      <c r="A3830" s="1355"/>
      <c r="B3830" s="1355"/>
      <c r="C3830" s="1433"/>
      <c r="E3830" s="1433"/>
      <c r="K3830" s="1433"/>
      <c r="L3830" s="1334"/>
    </row>
    <row r="3831" spans="1:12" ht="24" customHeight="1">
      <c r="A3831" s="1355"/>
      <c r="B3831" s="1355"/>
      <c r="C3831" s="1433"/>
      <c r="E3831" s="1433"/>
      <c r="K3831" s="1433"/>
      <c r="L3831" s="1334"/>
    </row>
    <row r="3832" spans="1:12" ht="24" customHeight="1">
      <c r="A3832" s="1355"/>
      <c r="B3832" s="1355"/>
      <c r="C3832" s="1433"/>
      <c r="E3832" s="1433"/>
      <c r="K3832" s="1433"/>
      <c r="L3832" s="1334"/>
    </row>
    <row r="3833" spans="1:12" ht="24" customHeight="1">
      <c r="A3833" s="1355"/>
      <c r="B3833" s="1355"/>
      <c r="C3833" s="1433"/>
      <c r="E3833" s="1433"/>
      <c r="K3833" s="1433"/>
      <c r="L3833" s="1334"/>
    </row>
    <row r="3834" spans="1:12" ht="24" customHeight="1">
      <c r="A3834" s="1355"/>
      <c r="B3834" s="1355"/>
      <c r="C3834" s="1433"/>
      <c r="E3834" s="1433"/>
      <c r="K3834" s="1433"/>
      <c r="L3834" s="1334"/>
    </row>
    <row r="3835" spans="1:12" ht="24" customHeight="1">
      <c r="A3835" s="1355"/>
      <c r="B3835" s="1355"/>
      <c r="C3835" s="1433"/>
      <c r="E3835" s="1433"/>
      <c r="K3835" s="1433"/>
      <c r="L3835" s="1334"/>
    </row>
    <row r="3836" spans="1:12" ht="24" customHeight="1">
      <c r="A3836" s="1355"/>
      <c r="B3836" s="1355"/>
      <c r="C3836" s="1433"/>
      <c r="E3836" s="1433"/>
      <c r="K3836" s="1433"/>
      <c r="L3836" s="1334"/>
    </row>
    <row r="3837" spans="1:12" ht="24" customHeight="1">
      <c r="A3837" s="1355"/>
      <c r="B3837" s="1355"/>
      <c r="C3837" s="1433"/>
      <c r="E3837" s="1433"/>
      <c r="K3837" s="1433"/>
      <c r="L3837" s="1334"/>
    </row>
    <row r="3838" spans="1:12" ht="24" customHeight="1">
      <c r="A3838" s="1355"/>
      <c r="B3838" s="1355"/>
      <c r="C3838" s="1433"/>
      <c r="E3838" s="1433"/>
      <c r="K3838" s="1433"/>
      <c r="L3838" s="1334"/>
    </row>
    <row r="3839" spans="1:12" ht="24" customHeight="1">
      <c r="A3839" s="1355"/>
      <c r="B3839" s="1355"/>
      <c r="C3839" s="1433"/>
      <c r="E3839" s="1433"/>
      <c r="K3839" s="1433"/>
      <c r="L3839" s="1334"/>
    </row>
    <row r="3840" spans="1:12" ht="24" customHeight="1">
      <c r="A3840" s="1355"/>
      <c r="B3840" s="1355"/>
      <c r="C3840" s="1433"/>
      <c r="E3840" s="1433"/>
      <c r="K3840" s="1433"/>
      <c r="L3840" s="1334"/>
    </row>
    <row r="3841" spans="1:12" ht="24" customHeight="1">
      <c r="A3841" s="1355"/>
      <c r="B3841" s="1355"/>
      <c r="C3841" s="1433"/>
      <c r="E3841" s="1433"/>
      <c r="K3841" s="1433"/>
      <c r="L3841" s="1334"/>
    </row>
    <row r="3842" spans="1:12" ht="24" customHeight="1">
      <c r="A3842" s="1355"/>
      <c r="B3842" s="1355"/>
      <c r="C3842" s="1433"/>
      <c r="E3842" s="1433"/>
      <c r="K3842" s="1433"/>
      <c r="L3842" s="1334"/>
    </row>
    <row r="3843" spans="1:12" ht="24" customHeight="1">
      <c r="A3843" s="1355"/>
      <c r="B3843" s="1355"/>
      <c r="C3843" s="1433"/>
      <c r="E3843" s="1433"/>
      <c r="K3843" s="1433"/>
      <c r="L3843" s="1334"/>
    </row>
    <row r="3844" spans="1:12" ht="24" customHeight="1">
      <c r="A3844" s="1355"/>
      <c r="B3844" s="1355"/>
      <c r="C3844" s="1433"/>
      <c r="E3844" s="1433"/>
      <c r="K3844" s="1433"/>
      <c r="L3844" s="1334"/>
    </row>
    <row r="3845" spans="1:12" ht="24" customHeight="1">
      <c r="A3845" s="1355"/>
      <c r="B3845" s="1355"/>
      <c r="C3845" s="1433"/>
      <c r="E3845" s="1433"/>
      <c r="K3845" s="1433"/>
      <c r="L3845" s="1334"/>
    </row>
    <row r="3846" spans="1:12" ht="24" customHeight="1">
      <c r="A3846" s="1355"/>
      <c r="B3846" s="1355"/>
      <c r="C3846" s="1433"/>
      <c r="E3846" s="1433"/>
      <c r="K3846" s="1433"/>
      <c r="L3846" s="1334"/>
    </row>
    <row r="3847" spans="1:12" ht="24" customHeight="1">
      <c r="A3847" s="1355"/>
      <c r="B3847" s="1355"/>
      <c r="C3847" s="1433"/>
      <c r="E3847" s="1433"/>
      <c r="K3847" s="1433"/>
      <c r="L3847" s="1334"/>
    </row>
    <row r="3848" spans="1:12" ht="24" customHeight="1">
      <c r="A3848" s="1355"/>
      <c r="B3848" s="1355"/>
      <c r="C3848" s="1433"/>
      <c r="E3848" s="1433"/>
      <c r="K3848" s="1433"/>
      <c r="L3848" s="1334"/>
    </row>
    <row r="3849" spans="1:12" ht="24" customHeight="1">
      <c r="A3849" s="1355"/>
      <c r="B3849" s="1355"/>
      <c r="C3849" s="1433"/>
      <c r="E3849" s="1433"/>
      <c r="K3849" s="1433"/>
      <c r="L3849" s="1334"/>
    </row>
    <row r="3850" spans="1:12" ht="24" customHeight="1">
      <c r="A3850" s="1355"/>
      <c r="B3850" s="1355"/>
      <c r="C3850" s="1433"/>
      <c r="E3850" s="1433"/>
      <c r="K3850" s="1433"/>
      <c r="L3850" s="1334"/>
    </row>
    <row r="3851" spans="1:12" ht="24" customHeight="1">
      <c r="A3851" s="1355"/>
      <c r="B3851" s="1355"/>
      <c r="C3851" s="1433"/>
      <c r="E3851" s="1433"/>
      <c r="K3851" s="1433"/>
      <c r="L3851" s="1334"/>
    </row>
    <row r="3852" spans="1:12" ht="24" customHeight="1">
      <c r="A3852" s="1355"/>
      <c r="B3852" s="1355"/>
      <c r="C3852" s="1433"/>
      <c r="E3852" s="1433"/>
      <c r="K3852" s="1433"/>
      <c r="L3852" s="1334"/>
    </row>
    <row r="3853" spans="1:12" ht="24" customHeight="1">
      <c r="A3853" s="1355"/>
      <c r="B3853" s="1355"/>
      <c r="C3853" s="1433"/>
      <c r="E3853" s="1433"/>
      <c r="K3853" s="1433"/>
      <c r="L3853" s="1334"/>
    </row>
    <row r="3854" spans="1:12" ht="24" customHeight="1">
      <c r="A3854" s="1355"/>
      <c r="B3854" s="1355"/>
      <c r="C3854" s="1433"/>
      <c r="E3854" s="1433"/>
      <c r="K3854" s="1433"/>
      <c r="L3854" s="1334"/>
    </row>
    <row r="3855" spans="1:12" ht="24" customHeight="1">
      <c r="A3855" s="1355"/>
      <c r="B3855" s="1355"/>
      <c r="C3855" s="1433"/>
      <c r="E3855" s="1433"/>
      <c r="K3855" s="1433"/>
      <c r="L3855" s="1334"/>
    </row>
    <row r="3856" spans="1:12" ht="24" customHeight="1">
      <c r="A3856" s="1355"/>
      <c r="B3856" s="1355"/>
      <c r="C3856" s="1433"/>
      <c r="E3856" s="1433"/>
      <c r="K3856" s="1433"/>
      <c r="L3856" s="1334"/>
    </row>
    <row r="3857" spans="1:12" ht="24" customHeight="1">
      <c r="A3857" s="1355"/>
      <c r="B3857" s="1355"/>
      <c r="C3857" s="1433"/>
      <c r="E3857" s="1433"/>
      <c r="K3857" s="1433"/>
      <c r="L3857" s="1334"/>
    </row>
    <row r="3858" spans="1:12" ht="24" customHeight="1">
      <c r="A3858" s="1355"/>
      <c r="B3858" s="1355"/>
      <c r="C3858" s="1433"/>
      <c r="E3858" s="1433"/>
      <c r="K3858" s="1433"/>
      <c r="L3858" s="1334"/>
    </row>
    <row r="3859" spans="1:12" ht="24" customHeight="1">
      <c r="A3859" s="1355"/>
      <c r="B3859" s="1355"/>
      <c r="C3859" s="1433"/>
      <c r="E3859" s="1433"/>
      <c r="K3859" s="1433"/>
      <c r="L3859" s="1334"/>
    </row>
    <row r="3860" spans="1:12" ht="24" customHeight="1">
      <c r="A3860" s="1355"/>
      <c r="B3860" s="1355"/>
      <c r="C3860" s="1433"/>
      <c r="E3860" s="1433"/>
      <c r="K3860" s="1433"/>
      <c r="L3860" s="1334"/>
    </row>
    <row r="3861" spans="1:12" ht="24" customHeight="1">
      <c r="A3861" s="1355"/>
      <c r="B3861" s="1355"/>
      <c r="C3861" s="1433"/>
      <c r="E3861" s="1433"/>
      <c r="K3861" s="1433"/>
      <c r="L3861" s="1334"/>
    </row>
    <row r="3862" spans="1:12" ht="24" customHeight="1">
      <c r="A3862" s="1355"/>
      <c r="B3862" s="1355"/>
      <c r="C3862" s="1433"/>
      <c r="E3862" s="1433"/>
      <c r="K3862" s="1433"/>
      <c r="L3862" s="1334"/>
    </row>
    <row r="3863" spans="1:12" ht="24" customHeight="1">
      <c r="A3863" s="1355"/>
      <c r="B3863" s="1355"/>
      <c r="C3863" s="1433"/>
      <c r="E3863" s="1433"/>
      <c r="K3863" s="1433"/>
      <c r="L3863" s="1334"/>
    </row>
    <row r="3864" spans="1:12" ht="24" customHeight="1">
      <c r="A3864" s="1355"/>
      <c r="B3864" s="1355"/>
      <c r="C3864" s="1433"/>
      <c r="E3864" s="1433"/>
      <c r="K3864" s="1433"/>
      <c r="L3864" s="1334"/>
    </row>
    <row r="3865" spans="1:12" ht="24" customHeight="1">
      <c r="A3865" s="1355"/>
      <c r="B3865" s="1355"/>
      <c r="C3865" s="1433"/>
      <c r="E3865" s="1433"/>
      <c r="K3865" s="1433"/>
      <c r="L3865" s="1334"/>
    </row>
    <row r="3866" spans="1:12" ht="24" customHeight="1">
      <c r="A3866" s="1355"/>
      <c r="B3866" s="1355"/>
      <c r="C3866" s="1433"/>
      <c r="E3866" s="1433"/>
      <c r="K3866" s="1433"/>
      <c r="L3866" s="1334"/>
    </row>
    <row r="3867" spans="1:12" ht="24" customHeight="1">
      <c r="A3867" s="1355"/>
      <c r="B3867" s="1355"/>
      <c r="C3867" s="1433"/>
      <c r="E3867" s="1433"/>
      <c r="K3867" s="1433"/>
      <c r="L3867" s="1334"/>
    </row>
    <row r="3868" spans="1:12" ht="24" customHeight="1">
      <c r="A3868" s="1355"/>
      <c r="B3868" s="1355"/>
      <c r="C3868" s="1433"/>
      <c r="E3868" s="1433"/>
      <c r="K3868" s="1433"/>
      <c r="L3868" s="1334"/>
    </row>
    <row r="3869" spans="1:12" ht="24" customHeight="1">
      <c r="A3869" s="1355"/>
      <c r="B3869" s="1355"/>
      <c r="C3869" s="1433"/>
      <c r="E3869" s="1433"/>
      <c r="K3869" s="1433"/>
      <c r="L3869" s="1334"/>
    </row>
    <row r="3870" spans="1:12" ht="24" customHeight="1">
      <c r="A3870" s="1355"/>
      <c r="B3870" s="1355"/>
      <c r="C3870" s="1433"/>
      <c r="E3870" s="1433"/>
      <c r="K3870" s="1433"/>
      <c r="L3870" s="1334"/>
    </row>
    <row r="3871" spans="1:12" ht="24" customHeight="1">
      <c r="A3871" s="1355"/>
      <c r="B3871" s="1355"/>
      <c r="C3871" s="1433"/>
      <c r="E3871" s="1433"/>
      <c r="K3871" s="1433"/>
      <c r="L3871" s="1334"/>
    </row>
    <row r="3872" spans="1:12" ht="24" customHeight="1">
      <c r="A3872" s="1355"/>
      <c r="B3872" s="1355"/>
      <c r="C3872" s="1433"/>
      <c r="E3872" s="1433"/>
      <c r="K3872" s="1433"/>
      <c r="L3872" s="1334"/>
    </row>
    <row r="3873" spans="1:12" ht="24" customHeight="1">
      <c r="A3873" s="1355"/>
      <c r="B3873" s="1355"/>
      <c r="C3873" s="1433"/>
      <c r="E3873" s="1433"/>
      <c r="K3873" s="1433"/>
      <c r="L3873" s="1334"/>
    </row>
    <row r="3874" spans="1:12" ht="24" customHeight="1">
      <c r="A3874" s="1355"/>
      <c r="B3874" s="1355"/>
      <c r="C3874" s="1433"/>
      <c r="E3874" s="1433"/>
      <c r="K3874" s="1433"/>
      <c r="L3874" s="1334"/>
    </row>
    <row r="3875" spans="1:12" ht="24" customHeight="1">
      <c r="A3875" s="1355"/>
      <c r="B3875" s="1355"/>
      <c r="C3875" s="1433"/>
      <c r="E3875" s="1433"/>
      <c r="K3875" s="1433"/>
      <c r="L3875" s="1334"/>
    </row>
    <row r="3876" spans="1:12" ht="24" customHeight="1">
      <c r="A3876" s="1355"/>
      <c r="B3876" s="1355"/>
      <c r="C3876" s="1433"/>
      <c r="E3876" s="1433"/>
      <c r="K3876" s="1433"/>
      <c r="L3876" s="1334"/>
    </row>
    <row r="3877" spans="1:12" ht="24" customHeight="1">
      <c r="A3877" s="1355"/>
      <c r="B3877" s="1355"/>
      <c r="C3877" s="1433"/>
      <c r="E3877" s="1433"/>
      <c r="K3877" s="1433"/>
      <c r="L3877" s="1334"/>
    </row>
    <row r="3878" spans="1:12" ht="24" customHeight="1">
      <c r="A3878" s="1355"/>
      <c r="B3878" s="1355"/>
      <c r="C3878" s="1433"/>
      <c r="E3878" s="1433"/>
      <c r="K3878" s="1433"/>
      <c r="L3878" s="1334"/>
    </row>
    <row r="3879" spans="1:12" ht="24" customHeight="1">
      <c r="A3879" s="1355"/>
      <c r="B3879" s="1355"/>
      <c r="C3879" s="1433"/>
      <c r="E3879" s="1433"/>
      <c r="K3879" s="1433"/>
      <c r="L3879" s="1334"/>
    </row>
    <row r="3880" spans="1:12" ht="24" customHeight="1">
      <c r="A3880" s="1355"/>
      <c r="B3880" s="1355"/>
      <c r="C3880" s="1433"/>
      <c r="E3880" s="1433"/>
      <c r="K3880" s="1433"/>
      <c r="L3880" s="1334"/>
    </row>
    <row r="3881" spans="1:12" ht="24" customHeight="1">
      <c r="A3881" s="1355"/>
      <c r="B3881" s="1355"/>
      <c r="C3881" s="1433"/>
      <c r="E3881" s="1433"/>
      <c r="K3881" s="1433"/>
      <c r="L3881" s="1334"/>
    </row>
    <row r="3882" spans="1:12" ht="24" customHeight="1">
      <c r="A3882" s="1355"/>
      <c r="B3882" s="1355"/>
      <c r="C3882" s="1433"/>
      <c r="E3882" s="1433"/>
      <c r="K3882" s="1433"/>
      <c r="L3882" s="1334"/>
    </row>
    <row r="3883" spans="1:12" ht="24" customHeight="1">
      <c r="A3883" s="1355"/>
      <c r="B3883" s="1355"/>
      <c r="C3883" s="1433"/>
      <c r="E3883" s="1433"/>
      <c r="K3883" s="1433"/>
      <c r="L3883" s="1334"/>
    </row>
    <row r="3884" spans="1:12" ht="24" customHeight="1">
      <c r="A3884" s="1355"/>
      <c r="B3884" s="1355"/>
      <c r="C3884" s="1433"/>
      <c r="E3884" s="1433"/>
      <c r="K3884" s="1433"/>
      <c r="L3884" s="1334"/>
    </row>
    <row r="3885" spans="1:12" ht="24" customHeight="1">
      <c r="A3885" s="1355"/>
      <c r="B3885" s="1355"/>
      <c r="C3885" s="1433"/>
      <c r="E3885" s="1433"/>
      <c r="K3885" s="1433"/>
      <c r="L3885" s="1334"/>
    </row>
    <row r="3886" spans="1:12" ht="24" customHeight="1">
      <c r="A3886" s="1355"/>
      <c r="B3886" s="1355"/>
      <c r="C3886" s="1433"/>
      <c r="E3886" s="1433"/>
      <c r="K3886" s="1433"/>
      <c r="L3886" s="1334"/>
    </row>
    <row r="3887" spans="1:12" ht="24" customHeight="1">
      <c r="A3887" s="1355"/>
      <c r="B3887" s="1355"/>
      <c r="C3887" s="1433"/>
      <c r="E3887" s="1433"/>
      <c r="K3887" s="1433"/>
      <c r="L3887" s="1334"/>
    </row>
    <row r="3888" spans="1:12" ht="24" customHeight="1">
      <c r="A3888" s="1355"/>
      <c r="B3888" s="1355"/>
      <c r="C3888" s="1433"/>
      <c r="E3888" s="1433"/>
      <c r="K3888" s="1433"/>
      <c r="L3888" s="1334"/>
    </row>
    <row r="3889" spans="1:12" ht="24" customHeight="1">
      <c r="A3889" s="1355"/>
      <c r="B3889" s="1355"/>
      <c r="C3889" s="1433"/>
      <c r="E3889" s="1433"/>
      <c r="K3889" s="1433"/>
      <c r="L3889" s="1334"/>
    </row>
    <row r="3890" spans="1:12" ht="24" customHeight="1">
      <c r="A3890" s="1355"/>
      <c r="B3890" s="1355"/>
      <c r="C3890" s="1433"/>
      <c r="E3890" s="1433"/>
      <c r="K3890" s="1433"/>
      <c r="L3890" s="1334"/>
    </row>
    <row r="3891" spans="1:12" ht="24" customHeight="1">
      <c r="A3891" s="1355"/>
      <c r="B3891" s="1355"/>
      <c r="C3891" s="1433"/>
      <c r="E3891" s="1433"/>
      <c r="K3891" s="1433"/>
      <c r="L3891" s="1334"/>
    </row>
    <row r="3892" spans="1:12" ht="24" customHeight="1">
      <c r="A3892" s="1355"/>
      <c r="B3892" s="1355"/>
      <c r="C3892" s="1433"/>
      <c r="E3892" s="1433"/>
      <c r="K3892" s="1433"/>
      <c r="L3892" s="1334"/>
    </row>
    <row r="3893" spans="1:12" ht="24" customHeight="1">
      <c r="A3893" s="1355"/>
      <c r="B3893" s="1355"/>
      <c r="C3893" s="1433"/>
      <c r="E3893" s="1433"/>
      <c r="K3893" s="1433"/>
      <c r="L3893" s="1334"/>
    </row>
    <row r="3894" spans="1:12" ht="24" customHeight="1">
      <c r="A3894" s="1355"/>
      <c r="B3894" s="1355"/>
      <c r="C3894" s="1433"/>
      <c r="E3894" s="1433"/>
      <c r="K3894" s="1433"/>
      <c r="L3894" s="1334"/>
    </row>
    <row r="3895" spans="1:12" ht="24" customHeight="1">
      <c r="A3895" s="1355"/>
      <c r="B3895" s="1355"/>
      <c r="C3895" s="1433"/>
      <c r="E3895" s="1433"/>
      <c r="K3895" s="1433"/>
      <c r="L3895" s="1334"/>
    </row>
    <row r="3896" spans="1:12" ht="24" customHeight="1">
      <c r="A3896" s="1355"/>
      <c r="B3896" s="1355"/>
      <c r="C3896" s="1433"/>
      <c r="E3896" s="1433"/>
      <c r="K3896" s="1433"/>
      <c r="L3896" s="1334"/>
    </row>
    <row r="3897" spans="1:12" ht="24" customHeight="1">
      <c r="A3897" s="1355"/>
      <c r="B3897" s="1355"/>
      <c r="C3897" s="1433"/>
      <c r="E3897" s="1433"/>
      <c r="K3897" s="1433"/>
      <c r="L3897" s="1334"/>
    </row>
    <row r="3898" spans="1:12" ht="24" customHeight="1">
      <c r="A3898" s="1355"/>
      <c r="B3898" s="1355"/>
      <c r="C3898" s="1433"/>
      <c r="E3898" s="1433"/>
      <c r="K3898" s="1433"/>
      <c r="L3898" s="1334"/>
    </row>
    <row r="3899" spans="1:12" ht="24" customHeight="1">
      <c r="A3899" s="1355"/>
      <c r="B3899" s="1355"/>
      <c r="C3899" s="1433"/>
      <c r="E3899" s="1433"/>
      <c r="K3899" s="1433"/>
      <c r="L3899" s="1334"/>
    </row>
    <row r="3900" spans="1:12" ht="24" customHeight="1">
      <c r="A3900" s="1355"/>
      <c r="B3900" s="1355"/>
      <c r="C3900" s="1433"/>
      <c r="E3900" s="1433"/>
      <c r="K3900" s="1433"/>
      <c r="L3900" s="1334"/>
    </row>
    <row r="3901" spans="1:12" ht="24" customHeight="1">
      <c r="A3901" s="1355"/>
      <c r="B3901" s="1355"/>
      <c r="C3901" s="1433"/>
      <c r="E3901" s="1433"/>
      <c r="K3901" s="1433"/>
      <c r="L3901" s="1334"/>
    </row>
    <row r="3902" spans="1:12" ht="24" customHeight="1">
      <c r="A3902" s="1355"/>
      <c r="B3902" s="1355"/>
      <c r="C3902" s="1433"/>
      <c r="E3902" s="1433"/>
      <c r="K3902" s="1433"/>
      <c r="L3902" s="1334"/>
    </row>
    <row r="3903" spans="1:12" ht="24" customHeight="1">
      <c r="A3903" s="1355"/>
      <c r="B3903" s="1355"/>
      <c r="C3903" s="1433"/>
      <c r="E3903" s="1433"/>
      <c r="K3903" s="1433"/>
      <c r="L3903" s="1334"/>
    </row>
    <row r="3904" spans="1:12" ht="24" customHeight="1">
      <c r="A3904" s="1355"/>
      <c r="B3904" s="1355"/>
      <c r="C3904" s="1433"/>
      <c r="E3904" s="1433"/>
      <c r="K3904" s="1433"/>
      <c r="L3904" s="1334"/>
    </row>
    <row r="3905" spans="1:12" ht="24" customHeight="1">
      <c r="A3905" s="1355"/>
      <c r="B3905" s="1355"/>
      <c r="C3905" s="1433"/>
      <c r="E3905" s="1433"/>
      <c r="K3905" s="1433"/>
      <c r="L3905" s="1334"/>
    </row>
    <row r="3906" spans="1:12" ht="24" customHeight="1">
      <c r="A3906" s="1355"/>
      <c r="B3906" s="1355"/>
      <c r="C3906" s="1433"/>
      <c r="E3906" s="1433"/>
      <c r="K3906" s="1433"/>
      <c r="L3906" s="1334"/>
    </row>
    <row r="3907" spans="1:12" ht="24" customHeight="1">
      <c r="A3907" s="1355"/>
      <c r="B3907" s="1355"/>
      <c r="C3907" s="1433"/>
      <c r="E3907" s="1433"/>
      <c r="K3907" s="1433"/>
      <c r="L3907" s="1334"/>
    </row>
    <row r="3908" spans="1:12" ht="24" customHeight="1">
      <c r="A3908" s="1355"/>
      <c r="B3908" s="1355"/>
      <c r="C3908" s="1433"/>
      <c r="E3908" s="1433"/>
      <c r="K3908" s="1433"/>
      <c r="L3908" s="1334"/>
    </row>
    <row r="3909" spans="1:12" ht="24" customHeight="1">
      <c r="A3909" s="1355"/>
      <c r="B3909" s="1355"/>
      <c r="C3909" s="1433"/>
      <c r="E3909" s="1433"/>
      <c r="K3909" s="1433"/>
      <c r="L3909" s="1334"/>
    </row>
    <row r="3910" spans="1:12" ht="24" customHeight="1">
      <c r="A3910" s="1355"/>
      <c r="B3910" s="1355"/>
      <c r="C3910" s="1433"/>
      <c r="E3910" s="1433"/>
      <c r="K3910" s="1433"/>
      <c r="L3910" s="1334"/>
    </row>
    <row r="3911" spans="1:12" ht="24" customHeight="1">
      <c r="A3911" s="1355"/>
      <c r="B3911" s="1355"/>
      <c r="C3911" s="1433"/>
      <c r="E3911" s="1433"/>
      <c r="K3911" s="1433"/>
      <c r="L3911" s="1334"/>
    </row>
    <row r="3912" spans="1:12" ht="24" customHeight="1">
      <c r="A3912" s="1355"/>
      <c r="B3912" s="1355"/>
      <c r="C3912" s="1433"/>
      <c r="E3912" s="1433"/>
      <c r="K3912" s="1433"/>
      <c r="L3912" s="1334"/>
    </row>
    <row r="3913" spans="1:12" ht="24" customHeight="1">
      <c r="A3913" s="1355"/>
      <c r="B3913" s="1355"/>
      <c r="C3913" s="1433"/>
      <c r="E3913" s="1433"/>
      <c r="K3913" s="1433"/>
      <c r="L3913" s="1334"/>
    </row>
    <row r="3914" spans="1:12" ht="24" customHeight="1">
      <c r="A3914" s="1355"/>
      <c r="B3914" s="1355"/>
      <c r="C3914" s="1433"/>
      <c r="E3914" s="1433"/>
      <c r="K3914" s="1433"/>
      <c r="L3914" s="1334"/>
    </row>
    <row r="3915" spans="1:12" ht="24" customHeight="1">
      <c r="A3915" s="1355"/>
      <c r="B3915" s="1355"/>
      <c r="C3915" s="1433"/>
      <c r="E3915" s="1433"/>
      <c r="K3915" s="1433"/>
      <c r="L3915" s="1334"/>
    </row>
    <row r="3916" spans="1:12" ht="24" customHeight="1">
      <c r="A3916" s="1355"/>
      <c r="B3916" s="1355"/>
      <c r="C3916" s="1433"/>
      <c r="E3916" s="1433"/>
      <c r="K3916" s="1433"/>
      <c r="L3916" s="1334"/>
    </row>
    <row r="3917" spans="1:12" ht="24" customHeight="1">
      <c r="A3917" s="1355"/>
      <c r="B3917" s="1355"/>
      <c r="C3917" s="1433"/>
      <c r="E3917" s="1433"/>
      <c r="K3917" s="1433"/>
      <c r="L3917" s="1334"/>
    </row>
    <row r="3918" spans="1:12" ht="24" customHeight="1">
      <c r="A3918" s="1355"/>
      <c r="B3918" s="1355"/>
      <c r="C3918" s="1433"/>
      <c r="E3918" s="1433"/>
      <c r="K3918" s="1433"/>
      <c r="L3918" s="1334"/>
    </row>
    <row r="3919" spans="1:12" ht="24" customHeight="1">
      <c r="A3919" s="1355"/>
      <c r="B3919" s="1355"/>
      <c r="C3919" s="1433"/>
      <c r="E3919" s="1433"/>
      <c r="K3919" s="1433"/>
      <c r="L3919" s="1334"/>
    </row>
    <row r="3920" spans="1:12" ht="24" customHeight="1">
      <c r="A3920" s="1355"/>
      <c r="B3920" s="1355"/>
      <c r="C3920" s="1433"/>
      <c r="E3920" s="1433"/>
      <c r="K3920" s="1433"/>
      <c r="L3920" s="1334"/>
    </row>
    <row r="3921" spans="1:12" ht="24" customHeight="1">
      <c r="A3921" s="1355"/>
      <c r="B3921" s="1355"/>
      <c r="C3921" s="1433"/>
      <c r="E3921" s="1433"/>
      <c r="K3921" s="1433"/>
      <c r="L3921" s="1334"/>
    </row>
    <row r="3922" spans="1:12" ht="24" customHeight="1">
      <c r="A3922" s="1355"/>
      <c r="B3922" s="1355"/>
      <c r="C3922" s="1433"/>
      <c r="E3922" s="1433"/>
      <c r="K3922" s="1433"/>
      <c r="L3922" s="1334"/>
    </row>
    <row r="3923" spans="1:12" ht="24" customHeight="1">
      <c r="A3923" s="1355"/>
      <c r="B3923" s="1355"/>
      <c r="C3923" s="1433"/>
      <c r="E3923" s="1433"/>
      <c r="K3923" s="1433"/>
      <c r="L3923" s="1334"/>
    </row>
    <row r="3924" spans="1:12" ht="24" customHeight="1">
      <c r="A3924" s="1355"/>
      <c r="B3924" s="1355"/>
      <c r="C3924" s="1433"/>
      <c r="E3924" s="1433"/>
      <c r="K3924" s="1433"/>
      <c r="L3924" s="1334"/>
    </row>
    <row r="3925" spans="1:12" ht="24" customHeight="1">
      <c r="A3925" s="1355"/>
      <c r="B3925" s="1355"/>
      <c r="C3925" s="1433"/>
      <c r="E3925" s="1433"/>
      <c r="K3925" s="1433"/>
      <c r="L3925" s="1334"/>
    </row>
    <row r="3926" spans="1:12" ht="24" customHeight="1">
      <c r="A3926" s="1355"/>
      <c r="B3926" s="1355"/>
      <c r="C3926" s="1433"/>
      <c r="E3926" s="1433"/>
      <c r="K3926" s="1433"/>
      <c r="L3926" s="1334"/>
    </row>
    <row r="3927" spans="1:12" ht="24" customHeight="1">
      <c r="A3927" s="1355"/>
      <c r="B3927" s="1355"/>
      <c r="C3927" s="1433"/>
      <c r="E3927" s="1433"/>
      <c r="K3927" s="1433"/>
      <c r="L3927" s="1334"/>
    </row>
    <row r="3928" spans="1:12" ht="24" customHeight="1">
      <c r="A3928" s="1355"/>
      <c r="B3928" s="1355"/>
      <c r="C3928" s="1433"/>
      <c r="E3928" s="1433"/>
      <c r="K3928" s="1433"/>
      <c r="L3928" s="1334"/>
    </row>
    <row r="3929" spans="1:12" ht="24" customHeight="1">
      <c r="A3929" s="1355"/>
      <c r="B3929" s="1355"/>
      <c r="C3929" s="1433"/>
      <c r="E3929" s="1433"/>
      <c r="K3929" s="1433"/>
      <c r="L3929" s="1334"/>
    </row>
    <row r="3930" spans="1:12" ht="24" customHeight="1">
      <c r="A3930" s="1355"/>
      <c r="B3930" s="1355"/>
      <c r="C3930" s="1433"/>
      <c r="E3930" s="1433"/>
      <c r="K3930" s="1433"/>
      <c r="L3930" s="1334"/>
    </row>
    <row r="3931" spans="1:12" ht="24" customHeight="1">
      <c r="A3931" s="1355"/>
      <c r="B3931" s="1355"/>
      <c r="C3931" s="1433"/>
      <c r="E3931" s="1433"/>
      <c r="K3931" s="1433"/>
      <c r="L3931" s="1334"/>
    </row>
    <row r="3932" spans="1:12" ht="24" customHeight="1">
      <c r="A3932" s="1355"/>
      <c r="B3932" s="1355"/>
      <c r="C3932" s="1433"/>
      <c r="E3932" s="1433"/>
      <c r="K3932" s="1433"/>
      <c r="L3932" s="1334"/>
    </row>
    <row r="3933" spans="1:12" ht="24" customHeight="1">
      <c r="A3933" s="1355"/>
      <c r="B3933" s="1355"/>
      <c r="C3933" s="1433"/>
      <c r="E3933" s="1433"/>
      <c r="K3933" s="1433"/>
      <c r="L3933" s="1334"/>
    </row>
    <row r="3934" spans="1:12" ht="24" customHeight="1">
      <c r="A3934" s="1355"/>
      <c r="B3934" s="1355"/>
      <c r="C3934" s="1433"/>
      <c r="E3934" s="1433"/>
      <c r="K3934" s="1433"/>
      <c r="L3934" s="1334"/>
    </row>
    <row r="3935" spans="1:12" ht="24" customHeight="1">
      <c r="A3935" s="1355"/>
      <c r="B3935" s="1355"/>
      <c r="C3935" s="1433"/>
      <c r="E3935" s="1433"/>
      <c r="K3935" s="1433"/>
      <c r="L3935" s="1334"/>
    </row>
    <row r="3936" spans="1:12" ht="24" customHeight="1">
      <c r="A3936" s="1355"/>
      <c r="B3936" s="1355"/>
      <c r="C3936" s="1433"/>
      <c r="E3936" s="1433"/>
      <c r="K3936" s="1433"/>
      <c r="L3936" s="1334"/>
    </row>
    <row r="3937" spans="1:12" ht="24" customHeight="1">
      <c r="A3937" s="1355"/>
      <c r="B3937" s="1355"/>
      <c r="C3937" s="1433"/>
      <c r="E3937" s="1433"/>
      <c r="K3937" s="1433"/>
      <c r="L3937" s="1334"/>
    </row>
    <row r="3938" spans="1:12" ht="24" customHeight="1">
      <c r="A3938" s="1355"/>
      <c r="B3938" s="1355"/>
      <c r="C3938" s="1433"/>
      <c r="E3938" s="1433"/>
      <c r="K3938" s="1433"/>
      <c r="L3938" s="1334"/>
    </row>
    <row r="3939" spans="1:12" ht="24" customHeight="1">
      <c r="A3939" s="1355"/>
      <c r="B3939" s="1355"/>
      <c r="C3939" s="1433"/>
      <c r="E3939" s="1433"/>
      <c r="K3939" s="1433"/>
      <c r="L3939" s="1334"/>
    </row>
    <row r="3940" spans="1:12" ht="24" customHeight="1">
      <c r="A3940" s="1355"/>
      <c r="B3940" s="1355"/>
      <c r="C3940" s="1433"/>
      <c r="E3940" s="1433"/>
      <c r="K3940" s="1433"/>
      <c r="L3940" s="1334"/>
    </row>
    <row r="3941" spans="1:12" ht="24" customHeight="1">
      <c r="A3941" s="1355"/>
      <c r="B3941" s="1355"/>
      <c r="C3941" s="1433"/>
      <c r="E3941" s="1433"/>
      <c r="K3941" s="1433"/>
      <c r="L3941" s="1334"/>
    </row>
    <row r="3942" spans="1:12" ht="24" customHeight="1">
      <c r="A3942" s="1355"/>
      <c r="B3942" s="1355"/>
      <c r="C3942" s="1433"/>
      <c r="E3942" s="1433"/>
      <c r="K3942" s="1433"/>
      <c r="L3942" s="1334"/>
    </row>
    <row r="3943" spans="1:12" ht="24" customHeight="1">
      <c r="A3943" s="1355"/>
      <c r="B3943" s="1355"/>
      <c r="C3943" s="1433"/>
      <c r="E3943" s="1433"/>
      <c r="K3943" s="1433"/>
      <c r="L3943" s="1334"/>
    </row>
    <row r="3944" spans="1:12" ht="24" customHeight="1">
      <c r="A3944" s="1355"/>
      <c r="B3944" s="1355"/>
      <c r="C3944" s="1433"/>
      <c r="E3944" s="1433"/>
      <c r="K3944" s="1433"/>
      <c r="L3944" s="1334"/>
    </row>
    <row r="3945" spans="1:12" ht="24" customHeight="1">
      <c r="A3945" s="1355"/>
      <c r="B3945" s="1355"/>
      <c r="C3945" s="1433"/>
      <c r="E3945" s="1433"/>
      <c r="K3945" s="1433"/>
      <c r="L3945" s="1334"/>
    </row>
    <row r="3946" spans="1:12" ht="24" customHeight="1">
      <c r="A3946" s="1355"/>
      <c r="B3946" s="1355"/>
      <c r="C3946" s="1433"/>
      <c r="E3946" s="1433"/>
      <c r="K3946" s="1433"/>
      <c r="L3946" s="1334"/>
    </row>
    <row r="3947" spans="1:12" ht="24" customHeight="1">
      <c r="A3947" s="1355"/>
      <c r="B3947" s="1355"/>
      <c r="C3947" s="1433"/>
      <c r="E3947" s="1433"/>
      <c r="K3947" s="1433"/>
      <c r="L3947" s="1334"/>
    </row>
    <row r="3948" spans="1:12" ht="24" customHeight="1">
      <c r="A3948" s="1355"/>
      <c r="B3948" s="1355"/>
      <c r="C3948" s="1433"/>
      <c r="E3948" s="1433"/>
      <c r="K3948" s="1433"/>
      <c r="L3948" s="1334"/>
    </row>
    <row r="3949" spans="1:12" ht="24" customHeight="1">
      <c r="A3949" s="1355"/>
      <c r="B3949" s="1355"/>
      <c r="C3949" s="1433"/>
      <c r="E3949" s="1433"/>
      <c r="K3949" s="1433"/>
      <c r="L3949" s="1334"/>
    </row>
    <row r="3950" spans="1:12" ht="24" customHeight="1">
      <c r="A3950" s="1355"/>
      <c r="B3950" s="1355"/>
      <c r="C3950" s="1433"/>
      <c r="E3950" s="1433"/>
      <c r="K3950" s="1433"/>
      <c r="L3950" s="1334"/>
    </row>
    <row r="3951" spans="1:12" ht="24" customHeight="1">
      <c r="A3951" s="1355"/>
      <c r="B3951" s="1355"/>
      <c r="C3951" s="1433"/>
      <c r="E3951" s="1433"/>
      <c r="K3951" s="1433"/>
      <c r="L3951" s="1334"/>
    </row>
    <row r="3952" spans="1:12" ht="24" customHeight="1">
      <c r="A3952" s="1355"/>
      <c r="B3952" s="1355"/>
      <c r="C3952" s="1433"/>
      <c r="E3952" s="1433"/>
      <c r="K3952" s="1433"/>
      <c r="L3952" s="1334"/>
    </row>
    <row r="3953" spans="1:12" ht="24" customHeight="1">
      <c r="A3953" s="1355"/>
      <c r="B3953" s="1355"/>
      <c r="C3953" s="1433"/>
      <c r="E3953" s="1433"/>
      <c r="K3953" s="1433"/>
      <c r="L3953" s="1334"/>
    </row>
    <row r="3954" spans="1:12" ht="24" customHeight="1">
      <c r="A3954" s="1355"/>
      <c r="B3954" s="1355"/>
      <c r="C3954" s="1433"/>
      <c r="E3954" s="1433"/>
      <c r="K3954" s="1433"/>
      <c r="L3954" s="1334"/>
    </row>
    <row r="3955" spans="1:12" ht="24" customHeight="1">
      <c r="A3955" s="1355"/>
      <c r="B3955" s="1355"/>
      <c r="C3955" s="1433"/>
      <c r="E3955" s="1433"/>
      <c r="K3955" s="1433"/>
      <c r="L3955" s="1334"/>
    </row>
    <row r="3956" spans="1:12" ht="24" customHeight="1">
      <c r="A3956" s="1355"/>
      <c r="B3956" s="1355"/>
      <c r="C3956" s="1433"/>
      <c r="E3956" s="1433"/>
      <c r="K3956" s="1433"/>
      <c r="L3956" s="1334"/>
    </row>
    <row r="3957" spans="1:12" ht="24" customHeight="1">
      <c r="A3957" s="1355"/>
      <c r="B3957" s="1355"/>
      <c r="C3957" s="1433"/>
      <c r="E3957" s="1433"/>
      <c r="K3957" s="1433"/>
      <c r="L3957" s="1334"/>
    </row>
    <row r="3958" spans="1:12" ht="24" customHeight="1">
      <c r="A3958" s="1355"/>
      <c r="B3958" s="1355"/>
      <c r="C3958" s="1433"/>
      <c r="E3958" s="1433"/>
      <c r="K3958" s="1433"/>
      <c r="L3958" s="1334"/>
    </row>
    <row r="3959" spans="1:12" ht="24" customHeight="1">
      <c r="A3959" s="1355"/>
      <c r="B3959" s="1355"/>
      <c r="C3959" s="1433"/>
      <c r="E3959" s="1433"/>
      <c r="K3959" s="1433"/>
      <c r="L3959" s="1334"/>
    </row>
    <row r="3960" spans="1:12" ht="24" customHeight="1">
      <c r="A3960" s="1355"/>
      <c r="B3960" s="1355"/>
      <c r="C3960" s="1433"/>
      <c r="E3960" s="1433"/>
      <c r="K3960" s="1433"/>
      <c r="L3960" s="1334"/>
    </row>
    <row r="3961" spans="1:12" ht="24" customHeight="1">
      <c r="A3961" s="1355"/>
      <c r="B3961" s="1355"/>
      <c r="C3961" s="1433"/>
      <c r="E3961" s="1433"/>
      <c r="K3961" s="1433"/>
      <c r="L3961" s="1334"/>
    </row>
    <row r="3962" spans="1:12" ht="24" customHeight="1">
      <c r="A3962" s="1355"/>
      <c r="B3962" s="1355"/>
      <c r="C3962" s="1433"/>
      <c r="E3962" s="1433"/>
      <c r="K3962" s="1433"/>
      <c r="L3962" s="1334"/>
    </row>
    <row r="3963" spans="1:12" ht="24" customHeight="1">
      <c r="A3963" s="1355"/>
      <c r="B3963" s="1355"/>
      <c r="C3963" s="1433"/>
      <c r="E3963" s="1433"/>
      <c r="K3963" s="1433"/>
      <c r="L3963" s="1334"/>
    </row>
    <row r="3964" spans="1:12" ht="24" customHeight="1">
      <c r="A3964" s="1355"/>
      <c r="B3964" s="1355"/>
      <c r="C3964" s="1433"/>
      <c r="E3964" s="1433"/>
      <c r="K3964" s="1433"/>
      <c r="L3964" s="1334"/>
    </row>
    <row r="3965" spans="1:12" ht="24" customHeight="1">
      <c r="A3965" s="1355"/>
      <c r="B3965" s="1355"/>
      <c r="C3965" s="1433"/>
      <c r="E3965" s="1433"/>
      <c r="K3965" s="1433"/>
      <c r="L3965" s="1334"/>
    </row>
    <row r="3966" spans="1:12" ht="24" customHeight="1">
      <c r="A3966" s="1355"/>
      <c r="B3966" s="1355"/>
      <c r="C3966" s="1433"/>
      <c r="E3966" s="1433"/>
      <c r="K3966" s="1433"/>
      <c r="L3966" s="1334"/>
    </row>
    <row r="3967" spans="1:12" ht="24" customHeight="1">
      <c r="A3967" s="1355"/>
      <c r="B3967" s="1355"/>
      <c r="C3967" s="1433"/>
      <c r="E3967" s="1433"/>
      <c r="K3967" s="1433"/>
      <c r="L3967" s="1334"/>
    </row>
    <row r="3968" spans="1:12" ht="24" customHeight="1">
      <c r="A3968" s="1355"/>
      <c r="B3968" s="1355"/>
      <c r="C3968" s="1433"/>
      <c r="E3968" s="1433"/>
      <c r="K3968" s="1433"/>
      <c r="L3968" s="1334"/>
    </row>
    <row r="3969" spans="1:12" ht="24" customHeight="1">
      <c r="A3969" s="1355"/>
      <c r="B3969" s="1355"/>
      <c r="C3969" s="1433"/>
      <c r="E3969" s="1433"/>
      <c r="K3969" s="1433"/>
      <c r="L3969" s="1334"/>
    </row>
    <row r="3970" spans="1:12" ht="24" customHeight="1">
      <c r="A3970" s="1355"/>
      <c r="B3970" s="1355"/>
      <c r="C3970" s="1433"/>
      <c r="E3970" s="1433"/>
      <c r="K3970" s="1433"/>
      <c r="L3970" s="1334"/>
    </row>
    <row r="3971" spans="1:12" ht="24" customHeight="1">
      <c r="A3971" s="1355"/>
      <c r="B3971" s="1355"/>
      <c r="C3971" s="1433"/>
      <c r="E3971" s="1433"/>
      <c r="K3971" s="1433"/>
      <c r="L3971" s="1334"/>
    </row>
    <row r="3972" spans="1:12" ht="24" customHeight="1">
      <c r="A3972" s="1355"/>
      <c r="B3972" s="1355"/>
      <c r="C3972" s="1433"/>
      <c r="E3972" s="1433"/>
      <c r="K3972" s="1433"/>
      <c r="L3972" s="1334"/>
    </row>
    <row r="3973" spans="1:12" ht="24" customHeight="1">
      <c r="A3973" s="1355"/>
      <c r="B3973" s="1355"/>
      <c r="C3973" s="1433"/>
      <c r="E3973" s="1433"/>
      <c r="K3973" s="1433"/>
      <c r="L3973" s="1334"/>
    </row>
    <row r="3974" spans="1:12" ht="24" customHeight="1">
      <c r="A3974" s="1355"/>
      <c r="B3974" s="1355"/>
      <c r="C3974" s="1433"/>
      <c r="E3974" s="1433"/>
      <c r="K3974" s="1433"/>
      <c r="L3974" s="1334"/>
    </row>
    <row r="3975" spans="1:12" ht="24" customHeight="1">
      <c r="A3975" s="1355"/>
      <c r="B3975" s="1355"/>
      <c r="C3975" s="1433"/>
      <c r="E3975" s="1433"/>
      <c r="K3975" s="1433"/>
      <c r="L3975" s="1334"/>
    </row>
    <row r="3976" spans="1:12" ht="24" customHeight="1">
      <c r="A3976" s="1355"/>
      <c r="B3976" s="1355"/>
      <c r="C3976" s="1433"/>
      <c r="E3976" s="1433"/>
      <c r="K3976" s="1433"/>
      <c r="L3976" s="1334"/>
    </row>
    <row r="3977" spans="1:12" ht="24" customHeight="1">
      <c r="A3977" s="1355"/>
      <c r="B3977" s="1355"/>
      <c r="C3977" s="1433"/>
      <c r="E3977" s="1433"/>
      <c r="K3977" s="1433"/>
      <c r="L3977" s="1334"/>
    </row>
    <row r="3978" spans="1:12" ht="24" customHeight="1">
      <c r="A3978" s="1355"/>
      <c r="B3978" s="1355"/>
      <c r="C3978" s="1433"/>
      <c r="E3978" s="1433"/>
      <c r="K3978" s="1433"/>
      <c r="L3978" s="1334"/>
    </row>
    <row r="3979" spans="1:12" ht="24" customHeight="1">
      <c r="A3979" s="1355"/>
      <c r="B3979" s="1355"/>
      <c r="C3979" s="1433"/>
      <c r="E3979" s="1433"/>
      <c r="K3979" s="1433"/>
      <c r="L3979" s="1334"/>
    </row>
    <row r="3980" spans="1:12" ht="24" customHeight="1">
      <c r="A3980" s="1355"/>
      <c r="B3980" s="1355"/>
      <c r="C3980" s="1433"/>
      <c r="E3980" s="1433"/>
      <c r="K3980" s="1433"/>
      <c r="L3980" s="1334"/>
    </row>
    <row r="3981" spans="1:12" ht="24" customHeight="1">
      <c r="A3981" s="1355"/>
      <c r="B3981" s="1355"/>
      <c r="C3981" s="1433"/>
      <c r="E3981" s="1433"/>
      <c r="K3981" s="1433"/>
      <c r="L3981" s="1334"/>
    </row>
    <row r="3982" spans="1:12" ht="24" customHeight="1">
      <c r="A3982" s="1355"/>
      <c r="B3982" s="1355"/>
      <c r="C3982" s="1433"/>
      <c r="E3982" s="1433"/>
      <c r="K3982" s="1433"/>
      <c r="L3982" s="1334"/>
    </row>
    <row r="3983" spans="1:12" ht="24" customHeight="1">
      <c r="A3983" s="1355"/>
      <c r="B3983" s="1355"/>
      <c r="C3983" s="1433"/>
      <c r="E3983" s="1433"/>
      <c r="K3983" s="1433"/>
      <c r="L3983" s="1334"/>
    </row>
    <row r="3984" spans="1:12" ht="24" customHeight="1">
      <c r="A3984" s="1355"/>
      <c r="B3984" s="1355"/>
      <c r="C3984" s="1433"/>
      <c r="E3984" s="1433"/>
      <c r="K3984" s="1433"/>
      <c r="L3984" s="1334"/>
    </row>
    <row r="3985" spans="1:12" ht="24" customHeight="1">
      <c r="A3985" s="1355"/>
      <c r="B3985" s="1355"/>
      <c r="C3985" s="1433"/>
      <c r="E3985" s="1433"/>
      <c r="K3985" s="1433"/>
      <c r="L3985" s="1334"/>
    </row>
    <row r="3986" spans="1:12" ht="24" customHeight="1">
      <c r="A3986" s="1355"/>
      <c r="B3986" s="1355"/>
      <c r="C3986" s="1433"/>
      <c r="E3986" s="1433"/>
      <c r="K3986" s="1433"/>
      <c r="L3986" s="1334"/>
    </row>
    <row r="3987" spans="1:12" ht="24" customHeight="1">
      <c r="A3987" s="1355"/>
      <c r="B3987" s="1355"/>
      <c r="C3987" s="1433"/>
      <c r="E3987" s="1433"/>
      <c r="K3987" s="1433"/>
      <c r="L3987" s="1334"/>
    </row>
    <row r="3988" spans="1:12" ht="24" customHeight="1">
      <c r="A3988" s="1355"/>
      <c r="B3988" s="1355"/>
      <c r="C3988" s="1433"/>
      <c r="E3988" s="1433"/>
      <c r="K3988" s="1433"/>
      <c r="L3988" s="1334"/>
    </row>
    <row r="3989" spans="1:12" ht="24" customHeight="1">
      <c r="A3989" s="1355"/>
      <c r="B3989" s="1355"/>
      <c r="C3989" s="1433"/>
      <c r="E3989" s="1433"/>
      <c r="K3989" s="1433"/>
      <c r="L3989" s="1334"/>
    </row>
    <row r="3990" spans="1:12" ht="24" customHeight="1">
      <c r="A3990" s="1355"/>
      <c r="B3990" s="1355"/>
      <c r="C3990" s="1433"/>
      <c r="E3990" s="1433"/>
      <c r="K3990" s="1433"/>
      <c r="L3990" s="1334"/>
    </row>
    <row r="3991" spans="1:12" ht="24" customHeight="1">
      <c r="A3991" s="1355"/>
      <c r="B3991" s="1355"/>
      <c r="C3991" s="1433"/>
      <c r="E3991" s="1433"/>
      <c r="K3991" s="1433"/>
      <c r="L3991" s="1334"/>
    </row>
    <row r="3992" spans="1:12" ht="24" customHeight="1">
      <c r="A3992" s="1355"/>
      <c r="B3992" s="1355"/>
      <c r="C3992" s="1433"/>
      <c r="E3992" s="1433"/>
      <c r="K3992" s="1433"/>
      <c r="L3992" s="1334"/>
    </row>
    <row r="3993" spans="1:12" ht="24" customHeight="1">
      <c r="A3993" s="1355"/>
      <c r="B3993" s="1355"/>
      <c r="C3993" s="1433"/>
      <c r="E3993" s="1433"/>
      <c r="K3993" s="1433"/>
      <c r="L3993" s="1334"/>
    </row>
    <row r="3994" spans="1:12" ht="24" customHeight="1">
      <c r="A3994" s="1355"/>
      <c r="B3994" s="1355"/>
      <c r="C3994" s="1433"/>
      <c r="E3994" s="1433"/>
      <c r="K3994" s="1433"/>
      <c r="L3994" s="1334"/>
    </row>
    <row r="3995" spans="1:12" ht="24" customHeight="1">
      <c r="A3995" s="1355"/>
      <c r="B3995" s="1355"/>
      <c r="C3995" s="1433"/>
      <c r="E3995" s="1433"/>
      <c r="K3995" s="1433"/>
      <c r="L3995" s="1334"/>
    </row>
    <row r="3996" spans="1:12" ht="24" customHeight="1">
      <c r="A3996" s="1355"/>
      <c r="B3996" s="1355"/>
      <c r="C3996" s="1433"/>
      <c r="E3996" s="1433"/>
      <c r="K3996" s="1433"/>
      <c r="L3996" s="1334"/>
    </row>
    <row r="3997" spans="1:12" ht="24" customHeight="1">
      <c r="A3997" s="1355"/>
      <c r="B3997" s="1355"/>
      <c r="C3997" s="1433"/>
      <c r="E3997" s="1433"/>
      <c r="K3997" s="1433"/>
      <c r="L3997" s="1334"/>
    </row>
    <row r="3998" spans="1:12" ht="24" customHeight="1">
      <c r="A3998" s="1355"/>
      <c r="B3998" s="1355"/>
      <c r="C3998" s="1433"/>
      <c r="E3998" s="1433"/>
      <c r="K3998" s="1433"/>
      <c r="L3998" s="1334"/>
    </row>
    <row r="3999" spans="1:12" ht="24" customHeight="1">
      <c r="A3999" s="1355"/>
      <c r="B3999" s="1355"/>
      <c r="C3999" s="1433"/>
      <c r="E3999" s="1433"/>
      <c r="K3999" s="1433"/>
      <c r="L3999" s="1334"/>
    </row>
    <row r="4000" spans="1:12" ht="24" customHeight="1">
      <c r="A4000" s="1355"/>
      <c r="B4000" s="1355"/>
      <c r="C4000" s="1433"/>
      <c r="E4000" s="1433"/>
      <c r="K4000" s="1433"/>
      <c r="L4000" s="1334"/>
    </row>
    <row r="4001" spans="1:12" ht="24" customHeight="1">
      <c r="A4001" s="1355"/>
      <c r="B4001" s="1355"/>
      <c r="C4001" s="1433"/>
      <c r="E4001" s="1433"/>
      <c r="K4001" s="1433"/>
      <c r="L4001" s="1334"/>
    </row>
    <row r="4002" spans="1:12" ht="24" customHeight="1">
      <c r="A4002" s="1355"/>
      <c r="B4002" s="1355"/>
      <c r="C4002" s="1433"/>
      <c r="E4002" s="1433"/>
      <c r="K4002" s="1433"/>
      <c r="L4002" s="1334"/>
    </row>
    <row r="4003" spans="1:12" ht="24" customHeight="1">
      <c r="A4003" s="1355"/>
      <c r="B4003" s="1355"/>
      <c r="C4003" s="1433"/>
      <c r="E4003" s="1433"/>
      <c r="K4003" s="1433"/>
      <c r="L4003" s="1334"/>
    </row>
    <row r="4004" spans="1:12" ht="24" customHeight="1">
      <c r="A4004" s="1355"/>
      <c r="B4004" s="1355"/>
      <c r="C4004" s="1433"/>
      <c r="E4004" s="1433"/>
      <c r="K4004" s="1433"/>
      <c r="L4004" s="1334"/>
    </row>
    <row r="4005" spans="1:12" ht="24" customHeight="1">
      <c r="A4005" s="1355"/>
      <c r="B4005" s="1355"/>
      <c r="C4005" s="1433"/>
      <c r="E4005" s="1433"/>
      <c r="K4005" s="1433"/>
      <c r="L4005" s="1334"/>
    </row>
    <row r="4006" spans="1:12" ht="24" customHeight="1">
      <c r="A4006" s="1355"/>
      <c r="B4006" s="1355"/>
      <c r="C4006" s="1433"/>
      <c r="E4006" s="1433"/>
      <c r="K4006" s="1433"/>
      <c r="L4006" s="1334"/>
    </row>
    <row r="4007" spans="1:12" ht="24" customHeight="1">
      <c r="A4007" s="1355"/>
      <c r="B4007" s="1355"/>
      <c r="C4007" s="1433"/>
      <c r="E4007" s="1433"/>
      <c r="K4007" s="1433"/>
      <c r="L4007" s="1334"/>
    </row>
    <row r="4008" spans="1:12" ht="24" customHeight="1">
      <c r="A4008" s="1355"/>
      <c r="B4008" s="1355"/>
      <c r="C4008" s="1433"/>
      <c r="E4008" s="1433"/>
      <c r="K4008" s="1433"/>
      <c r="L4008" s="1334"/>
    </row>
    <row r="4009" spans="1:12" ht="24" customHeight="1">
      <c r="A4009" s="1355"/>
      <c r="B4009" s="1355"/>
      <c r="C4009" s="1433"/>
      <c r="E4009" s="1433"/>
      <c r="K4009" s="1433"/>
      <c r="L4009" s="1334"/>
    </row>
    <row r="4010" spans="1:12" ht="24" customHeight="1">
      <c r="A4010" s="1355"/>
      <c r="B4010" s="1355"/>
      <c r="C4010" s="1433"/>
      <c r="E4010" s="1433"/>
      <c r="K4010" s="1433"/>
      <c r="L4010" s="1334"/>
    </row>
    <row r="4011" spans="1:12" ht="24" customHeight="1">
      <c r="A4011" s="1355"/>
      <c r="B4011" s="1355"/>
      <c r="C4011" s="1433"/>
      <c r="E4011" s="1433"/>
      <c r="K4011" s="1433"/>
      <c r="L4011" s="1334"/>
    </row>
    <row r="4012" spans="1:12" ht="24" customHeight="1">
      <c r="A4012" s="1355"/>
      <c r="B4012" s="1355"/>
      <c r="C4012" s="1433"/>
      <c r="E4012" s="1433"/>
      <c r="K4012" s="1433"/>
      <c r="L4012" s="1334"/>
    </row>
    <row r="4013" spans="1:12" ht="24" customHeight="1">
      <c r="A4013" s="1355"/>
      <c r="B4013" s="1355"/>
      <c r="C4013" s="1433"/>
      <c r="E4013" s="1433"/>
      <c r="K4013" s="1433"/>
      <c r="L4013" s="1334"/>
    </row>
    <row r="4014" spans="1:12" ht="24" customHeight="1">
      <c r="A4014" s="1355"/>
      <c r="B4014" s="1355"/>
      <c r="C4014" s="1433"/>
      <c r="E4014" s="1433"/>
      <c r="K4014" s="1433"/>
      <c r="L4014" s="1334"/>
    </row>
    <row r="4015" spans="1:12" ht="24" customHeight="1">
      <c r="A4015" s="1355"/>
      <c r="B4015" s="1355"/>
      <c r="C4015" s="1433"/>
      <c r="E4015" s="1433"/>
      <c r="K4015" s="1433"/>
      <c r="L4015" s="1334"/>
    </row>
    <row r="4016" spans="1:12" ht="24" customHeight="1">
      <c r="A4016" s="1355"/>
      <c r="B4016" s="1355"/>
      <c r="C4016" s="1433"/>
      <c r="E4016" s="1433"/>
      <c r="K4016" s="1433"/>
      <c r="L4016" s="1334"/>
    </row>
    <row r="4017" spans="1:12" ht="24" customHeight="1">
      <c r="A4017" s="1355"/>
      <c r="B4017" s="1355"/>
      <c r="C4017" s="1433"/>
      <c r="E4017" s="1433"/>
      <c r="K4017" s="1433"/>
      <c r="L4017" s="1334"/>
    </row>
    <row r="4018" spans="1:12" ht="24" customHeight="1">
      <c r="A4018" s="1355"/>
      <c r="B4018" s="1355"/>
      <c r="C4018" s="1433"/>
      <c r="E4018" s="1433"/>
      <c r="K4018" s="1433"/>
      <c r="L4018" s="1334"/>
    </row>
    <row r="4019" spans="1:12" ht="24" customHeight="1">
      <c r="A4019" s="1355"/>
      <c r="B4019" s="1355"/>
      <c r="C4019" s="1433"/>
      <c r="E4019" s="1433"/>
      <c r="K4019" s="1433"/>
      <c r="L4019" s="1334"/>
    </row>
    <row r="4020" spans="1:12" ht="24" customHeight="1">
      <c r="A4020" s="1355"/>
      <c r="B4020" s="1355"/>
      <c r="C4020" s="1433"/>
      <c r="E4020" s="1433"/>
      <c r="K4020" s="1433"/>
      <c r="L4020" s="1334"/>
    </row>
    <row r="4021" spans="1:12" ht="24" customHeight="1">
      <c r="A4021" s="1355"/>
      <c r="B4021" s="1355"/>
      <c r="C4021" s="1433"/>
      <c r="E4021" s="1433"/>
      <c r="K4021" s="1433"/>
      <c r="L4021" s="1334"/>
    </row>
    <row r="4022" spans="1:12" ht="24" customHeight="1">
      <c r="A4022" s="1355"/>
      <c r="B4022" s="1355"/>
      <c r="C4022" s="1433"/>
      <c r="E4022" s="1433"/>
      <c r="K4022" s="1433"/>
      <c r="L4022" s="1334"/>
    </row>
    <row r="4023" spans="1:12" ht="24" customHeight="1">
      <c r="A4023" s="1355"/>
      <c r="B4023" s="1355"/>
      <c r="C4023" s="1433"/>
      <c r="E4023" s="1433"/>
      <c r="K4023" s="1433"/>
      <c r="L4023" s="1334"/>
    </row>
    <row r="4024" spans="1:12" ht="24" customHeight="1">
      <c r="A4024" s="1355"/>
      <c r="B4024" s="1355"/>
      <c r="C4024" s="1433"/>
      <c r="E4024" s="1433"/>
      <c r="K4024" s="1433"/>
      <c r="L4024" s="1334"/>
    </row>
    <row r="4025" spans="1:12" ht="24" customHeight="1">
      <c r="A4025" s="1355"/>
      <c r="B4025" s="1355"/>
      <c r="C4025" s="1433"/>
      <c r="E4025" s="1433"/>
      <c r="K4025" s="1433"/>
      <c r="L4025" s="1334"/>
    </row>
    <row r="4026" spans="1:12" ht="24" customHeight="1">
      <c r="A4026" s="1355"/>
      <c r="B4026" s="1355"/>
      <c r="C4026" s="1433"/>
      <c r="E4026" s="1433"/>
      <c r="K4026" s="1433"/>
      <c r="L4026" s="1334"/>
    </row>
    <row r="4027" spans="1:12" ht="24" customHeight="1">
      <c r="A4027" s="1355"/>
      <c r="B4027" s="1355"/>
      <c r="C4027" s="1433"/>
      <c r="E4027" s="1433"/>
      <c r="K4027" s="1433"/>
      <c r="L4027" s="1334"/>
    </row>
    <row r="4028" spans="1:12" ht="24" customHeight="1">
      <c r="A4028" s="1355"/>
      <c r="B4028" s="1355"/>
      <c r="C4028" s="1433"/>
      <c r="E4028" s="1433"/>
      <c r="K4028" s="1433"/>
      <c r="L4028" s="1334"/>
    </row>
    <row r="4029" spans="1:12" ht="24" customHeight="1">
      <c r="A4029" s="1355"/>
      <c r="B4029" s="1355"/>
      <c r="C4029" s="1433"/>
      <c r="E4029" s="1433"/>
      <c r="K4029" s="1433"/>
      <c r="L4029" s="1334"/>
    </row>
    <row r="4030" spans="1:12" ht="24" customHeight="1">
      <c r="A4030" s="1355"/>
      <c r="B4030" s="1355"/>
      <c r="C4030" s="1433"/>
      <c r="E4030" s="1433"/>
      <c r="K4030" s="1433"/>
      <c r="L4030" s="1334"/>
    </row>
    <row r="4031" spans="1:12" ht="24" customHeight="1">
      <c r="A4031" s="1355"/>
      <c r="B4031" s="1355"/>
      <c r="C4031" s="1433"/>
      <c r="E4031" s="1433"/>
      <c r="K4031" s="1433"/>
      <c r="L4031" s="1334"/>
    </row>
    <row r="4032" spans="1:12" ht="24" customHeight="1">
      <c r="A4032" s="1355"/>
      <c r="B4032" s="1355"/>
      <c r="C4032" s="1433"/>
      <c r="E4032" s="1433"/>
      <c r="K4032" s="1433"/>
      <c r="L4032" s="1334"/>
    </row>
    <row r="4033" spans="1:12" ht="24" customHeight="1">
      <c r="A4033" s="1355"/>
      <c r="B4033" s="1355"/>
      <c r="C4033" s="1433"/>
      <c r="E4033" s="1433"/>
      <c r="K4033" s="1433"/>
      <c r="L4033" s="1334"/>
    </row>
    <row r="4034" spans="1:12" ht="24" customHeight="1">
      <c r="A4034" s="1355"/>
      <c r="B4034" s="1355"/>
      <c r="C4034" s="1433"/>
      <c r="E4034" s="1433"/>
      <c r="K4034" s="1433"/>
      <c r="L4034" s="1334"/>
    </row>
    <row r="4035" spans="1:12" ht="24" customHeight="1">
      <c r="A4035" s="1355"/>
      <c r="B4035" s="1355"/>
      <c r="C4035" s="1433"/>
      <c r="E4035" s="1433"/>
      <c r="K4035" s="1433"/>
      <c r="L4035" s="1334"/>
    </row>
    <row r="4036" spans="1:12" ht="24" customHeight="1">
      <c r="A4036" s="1355"/>
      <c r="B4036" s="1355"/>
      <c r="C4036" s="1433"/>
      <c r="E4036" s="1433"/>
      <c r="K4036" s="1433"/>
      <c r="L4036" s="1334"/>
    </row>
    <row r="4037" spans="1:12" ht="24" customHeight="1">
      <c r="A4037" s="1355"/>
      <c r="B4037" s="1355"/>
      <c r="C4037" s="1433"/>
      <c r="E4037" s="1433"/>
      <c r="K4037" s="1433"/>
      <c r="L4037" s="1334"/>
    </row>
    <row r="4038" spans="1:12" ht="24" customHeight="1">
      <c r="A4038" s="1355"/>
      <c r="B4038" s="1355"/>
      <c r="C4038" s="1433"/>
      <c r="E4038" s="1433"/>
      <c r="K4038" s="1433"/>
      <c r="L4038" s="1334"/>
    </row>
    <row r="4039" spans="1:12" ht="24" customHeight="1">
      <c r="A4039" s="1355"/>
      <c r="B4039" s="1355"/>
      <c r="C4039" s="1433"/>
      <c r="E4039" s="1433"/>
      <c r="K4039" s="1433"/>
      <c r="L4039" s="1334"/>
    </row>
    <row r="4040" spans="1:12" ht="24" customHeight="1">
      <c r="A4040" s="1355"/>
      <c r="B4040" s="1355"/>
      <c r="C4040" s="1433"/>
      <c r="E4040" s="1433"/>
      <c r="K4040" s="1433"/>
      <c r="L4040" s="1334"/>
    </row>
    <row r="4041" spans="1:12" ht="24" customHeight="1">
      <c r="A4041" s="1355"/>
      <c r="B4041" s="1355"/>
      <c r="C4041" s="1433"/>
      <c r="E4041" s="1433"/>
      <c r="K4041" s="1433"/>
      <c r="L4041" s="1334"/>
    </row>
    <row r="4042" spans="1:12" ht="24" customHeight="1">
      <c r="A4042" s="1355"/>
      <c r="B4042" s="1355"/>
      <c r="C4042" s="1433"/>
      <c r="E4042" s="1433"/>
      <c r="K4042" s="1433"/>
      <c r="L4042" s="1334"/>
    </row>
    <row r="4043" spans="1:12" ht="24" customHeight="1">
      <c r="A4043" s="1355"/>
      <c r="B4043" s="1355"/>
      <c r="C4043" s="1433"/>
      <c r="E4043" s="1433"/>
      <c r="K4043" s="1433"/>
      <c r="L4043" s="1334"/>
    </row>
    <row r="4044" spans="1:12" ht="24" customHeight="1">
      <c r="A4044" s="1355"/>
      <c r="B4044" s="1355"/>
      <c r="C4044" s="1433"/>
      <c r="E4044" s="1433"/>
      <c r="K4044" s="1433"/>
      <c r="L4044" s="1334"/>
    </row>
    <row r="4045" spans="1:12" ht="24" customHeight="1">
      <c r="A4045" s="1355"/>
      <c r="B4045" s="1355"/>
      <c r="C4045" s="1433"/>
      <c r="E4045" s="1433"/>
      <c r="K4045" s="1433"/>
      <c r="L4045" s="1334"/>
    </row>
    <row r="4046" spans="1:12" ht="24" customHeight="1">
      <c r="A4046" s="1355"/>
      <c r="B4046" s="1355"/>
      <c r="C4046" s="1433"/>
      <c r="E4046" s="1433"/>
      <c r="K4046" s="1433"/>
      <c r="L4046" s="1334"/>
    </row>
    <row r="4047" spans="1:12" ht="24" customHeight="1">
      <c r="A4047" s="1355"/>
      <c r="B4047" s="1355"/>
      <c r="C4047" s="1433"/>
      <c r="E4047" s="1433"/>
      <c r="K4047" s="1433"/>
      <c r="L4047" s="1334"/>
    </row>
    <row r="4048" spans="1:12" ht="24" customHeight="1">
      <c r="A4048" s="1355"/>
      <c r="B4048" s="1355"/>
      <c r="C4048" s="1433"/>
      <c r="E4048" s="1433"/>
      <c r="K4048" s="1433"/>
      <c r="L4048" s="1334"/>
    </row>
    <row r="4049" spans="1:12" ht="24" customHeight="1">
      <c r="A4049" s="1355"/>
      <c r="B4049" s="1355"/>
      <c r="C4049" s="1433"/>
      <c r="E4049" s="1433"/>
      <c r="K4049" s="1433"/>
      <c r="L4049" s="1334"/>
    </row>
    <row r="4050" spans="1:12" ht="24" customHeight="1">
      <c r="A4050" s="1355"/>
      <c r="B4050" s="1355"/>
      <c r="C4050" s="1433"/>
      <c r="E4050" s="1433"/>
      <c r="K4050" s="1433"/>
      <c r="L4050" s="1334"/>
    </row>
    <row r="4051" spans="1:12" ht="24" customHeight="1">
      <c r="A4051" s="1355"/>
      <c r="B4051" s="1355"/>
      <c r="C4051" s="1433"/>
      <c r="E4051" s="1433"/>
      <c r="K4051" s="1433"/>
      <c r="L4051" s="1334"/>
    </row>
    <row r="4052" spans="1:12" ht="24" customHeight="1">
      <c r="A4052" s="1355"/>
      <c r="B4052" s="1355"/>
      <c r="C4052" s="1433"/>
      <c r="E4052" s="1433"/>
      <c r="K4052" s="1433"/>
      <c r="L4052" s="1334"/>
    </row>
    <row r="4053" spans="1:12" ht="24" customHeight="1">
      <c r="A4053" s="1355"/>
      <c r="B4053" s="1355"/>
      <c r="C4053" s="1433"/>
      <c r="E4053" s="1433"/>
      <c r="K4053" s="1433"/>
      <c r="L4053" s="1334"/>
    </row>
    <row r="4054" spans="1:12" ht="24" customHeight="1">
      <c r="A4054" s="1355"/>
      <c r="B4054" s="1355"/>
      <c r="C4054" s="1433"/>
      <c r="E4054" s="1433"/>
      <c r="K4054" s="1433"/>
      <c r="L4054" s="1334"/>
    </row>
    <row r="4055" spans="1:12" ht="24" customHeight="1">
      <c r="A4055" s="1355"/>
      <c r="B4055" s="1355"/>
      <c r="C4055" s="1433"/>
      <c r="E4055" s="1433"/>
      <c r="K4055" s="1433"/>
      <c r="L4055" s="1334"/>
    </row>
    <row r="4056" spans="1:12" ht="24" customHeight="1">
      <c r="A4056" s="1355"/>
      <c r="B4056" s="1355"/>
      <c r="C4056" s="1433"/>
      <c r="E4056" s="1433"/>
      <c r="K4056" s="1433"/>
      <c r="L4056" s="1334"/>
    </row>
    <row r="4057" spans="1:12" ht="24" customHeight="1">
      <c r="A4057" s="1355"/>
      <c r="B4057" s="1355"/>
      <c r="C4057" s="1433"/>
      <c r="E4057" s="1433"/>
      <c r="K4057" s="1433"/>
      <c r="L4057" s="1334"/>
    </row>
    <row r="4058" spans="1:12" ht="24" customHeight="1">
      <c r="A4058" s="1355"/>
      <c r="B4058" s="1355"/>
      <c r="C4058" s="1433"/>
      <c r="E4058" s="1433"/>
      <c r="K4058" s="1433"/>
      <c r="L4058" s="1334"/>
    </row>
    <row r="4059" spans="1:12" ht="24" customHeight="1">
      <c r="A4059" s="1355"/>
      <c r="B4059" s="1355"/>
      <c r="C4059" s="1433"/>
      <c r="E4059" s="1433"/>
      <c r="K4059" s="1433"/>
      <c r="L4059" s="1334"/>
    </row>
    <row r="4060" spans="1:12" ht="24" customHeight="1">
      <c r="A4060" s="1355"/>
      <c r="B4060" s="1355"/>
      <c r="C4060" s="1433"/>
      <c r="E4060" s="1433"/>
      <c r="K4060" s="1433"/>
      <c r="L4060" s="1334"/>
    </row>
    <row r="4061" spans="1:12" ht="24" customHeight="1">
      <c r="A4061" s="1355"/>
      <c r="B4061" s="1355"/>
      <c r="C4061" s="1433"/>
      <c r="E4061" s="1433"/>
      <c r="K4061" s="1433"/>
      <c r="L4061" s="1334"/>
    </row>
    <row r="4062" spans="1:12" ht="24" customHeight="1">
      <c r="A4062" s="1355"/>
      <c r="B4062" s="1355"/>
      <c r="C4062" s="1433"/>
      <c r="E4062" s="1433"/>
      <c r="K4062" s="1433"/>
      <c r="L4062" s="1334"/>
    </row>
    <row r="4063" spans="1:12" ht="24" customHeight="1">
      <c r="A4063" s="1355"/>
      <c r="B4063" s="1355"/>
      <c r="C4063" s="1433"/>
      <c r="E4063" s="1433"/>
      <c r="K4063" s="1433"/>
      <c r="L4063" s="1334"/>
    </row>
    <row r="4064" spans="1:12" ht="24" customHeight="1">
      <c r="A4064" s="1355"/>
      <c r="B4064" s="1355"/>
      <c r="C4064" s="1433"/>
      <c r="E4064" s="1433"/>
      <c r="K4064" s="1433"/>
      <c r="L4064" s="1334"/>
    </row>
    <row r="4065" spans="1:12" ht="24" customHeight="1">
      <c r="A4065" s="1355"/>
      <c r="B4065" s="1355"/>
      <c r="C4065" s="1433"/>
      <c r="E4065" s="1433"/>
      <c r="K4065" s="1433"/>
      <c r="L4065" s="1334"/>
    </row>
    <row r="4066" spans="1:12" ht="24" customHeight="1">
      <c r="A4066" s="1355"/>
      <c r="B4066" s="1355"/>
      <c r="C4066" s="1433"/>
      <c r="E4066" s="1433"/>
      <c r="K4066" s="1433"/>
      <c r="L4066" s="1334"/>
    </row>
    <row r="4067" spans="1:12" ht="24" customHeight="1">
      <c r="A4067" s="1355"/>
      <c r="B4067" s="1355"/>
      <c r="C4067" s="1433"/>
      <c r="E4067" s="1433"/>
      <c r="K4067" s="1433"/>
      <c r="L4067" s="1334"/>
    </row>
    <row r="4068" spans="1:12" ht="24" customHeight="1">
      <c r="A4068" s="1355"/>
      <c r="B4068" s="1355"/>
      <c r="C4068" s="1433"/>
      <c r="E4068" s="1433"/>
      <c r="K4068" s="1433"/>
      <c r="L4068" s="1334"/>
    </row>
    <row r="4069" spans="1:12" ht="24" customHeight="1">
      <c r="A4069" s="1355"/>
      <c r="B4069" s="1355"/>
      <c r="C4069" s="1433"/>
      <c r="E4069" s="1433"/>
      <c r="K4069" s="1433"/>
      <c r="L4069" s="1334"/>
    </row>
    <row r="4070" spans="1:12" ht="24" customHeight="1">
      <c r="A4070" s="1355"/>
      <c r="B4070" s="1355"/>
      <c r="C4070" s="1433"/>
      <c r="E4070" s="1433"/>
      <c r="K4070" s="1433"/>
      <c r="L4070" s="1334"/>
    </row>
    <row r="4071" spans="1:12" ht="24" customHeight="1">
      <c r="A4071" s="1355"/>
      <c r="B4071" s="1355"/>
      <c r="C4071" s="1433"/>
      <c r="E4071" s="1433"/>
      <c r="K4071" s="1433"/>
      <c r="L4071" s="1334"/>
    </row>
    <row r="4072" spans="1:12" ht="24" customHeight="1">
      <c r="A4072" s="1355"/>
      <c r="B4072" s="1355"/>
      <c r="C4072" s="1433"/>
      <c r="E4072" s="1433"/>
      <c r="K4072" s="1433"/>
      <c r="L4072" s="1334"/>
    </row>
    <row r="4073" spans="1:12" ht="24" customHeight="1">
      <c r="A4073" s="1355"/>
      <c r="B4073" s="1355"/>
      <c r="C4073" s="1433"/>
      <c r="E4073" s="1433"/>
      <c r="K4073" s="1433"/>
      <c r="L4073" s="1334"/>
    </row>
    <row r="4074" spans="1:12" ht="24" customHeight="1">
      <c r="A4074" s="1355"/>
      <c r="B4074" s="1355"/>
      <c r="C4074" s="1433"/>
      <c r="E4074" s="1433"/>
      <c r="K4074" s="1433"/>
      <c r="L4074" s="1334"/>
    </row>
    <row r="4075" spans="1:12" ht="24" customHeight="1">
      <c r="A4075" s="1355"/>
      <c r="B4075" s="1355"/>
      <c r="C4075" s="1433"/>
      <c r="E4075" s="1433"/>
      <c r="K4075" s="1433"/>
      <c r="L4075" s="1334"/>
    </row>
    <row r="4076" spans="1:12" ht="24" customHeight="1">
      <c r="A4076" s="1355"/>
      <c r="B4076" s="1355"/>
      <c r="C4076" s="1433"/>
      <c r="E4076" s="1433"/>
      <c r="K4076" s="1433"/>
      <c r="L4076" s="1334"/>
    </row>
    <row r="4077" spans="1:12" ht="24" customHeight="1">
      <c r="A4077" s="1355"/>
      <c r="B4077" s="1355"/>
      <c r="C4077" s="1433"/>
      <c r="E4077" s="1433"/>
      <c r="K4077" s="1433"/>
      <c r="L4077" s="1334"/>
    </row>
    <row r="4078" spans="1:12" ht="24" customHeight="1">
      <c r="A4078" s="1355"/>
      <c r="B4078" s="1355"/>
      <c r="C4078" s="1433"/>
      <c r="E4078" s="1433"/>
      <c r="K4078" s="1433"/>
      <c r="L4078" s="1334"/>
    </row>
    <row r="4079" spans="1:12" ht="24" customHeight="1">
      <c r="A4079" s="1355"/>
      <c r="B4079" s="1355"/>
      <c r="C4079" s="1433"/>
      <c r="E4079" s="1433"/>
      <c r="K4079" s="1433"/>
      <c r="L4079" s="1334"/>
    </row>
    <row r="4080" spans="1:12" ht="24" customHeight="1">
      <c r="A4080" s="1355"/>
      <c r="B4080" s="1355"/>
      <c r="C4080" s="1433"/>
      <c r="E4080" s="1433"/>
      <c r="K4080" s="1433"/>
      <c r="L4080" s="1334"/>
    </row>
    <row r="4081" spans="1:12" ht="24" customHeight="1">
      <c r="A4081" s="1355"/>
      <c r="B4081" s="1355"/>
      <c r="C4081" s="1433"/>
      <c r="E4081" s="1433"/>
      <c r="K4081" s="1433"/>
      <c r="L4081" s="1334"/>
    </row>
    <row r="4082" spans="1:12" ht="24" customHeight="1">
      <c r="A4082" s="1355"/>
      <c r="B4082" s="1355"/>
      <c r="C4082" s="1433"/>
      <c r="E4082" s="1433"/>
      <c r="K4082" s="1433"/>
      <c r="L4082" s="1334"/>
    </row>
    <row r="4083" spans="1:12" ht="24" customHeight="1">
      <c r="A4083" s="1355"/>
      <c r="B4083" s="1355"/>
      <c r="C4083" s="1433"/>
      <c r="E4083" s="1433"/>
      <c r="K4083" s="1433"/>
      <c r="L4083" s="1334"/>
    </row>
    <row r="4084" spans="1:12" ht="24" customHeight="1">
      <c r="A4084" s="1355"/>
      <c r="B4084" s="1355"/>
      <c r="C4084" s="1433"/>
      <c r="E4084" s="1433"/>
      <c r="K4084" s="1433"/>
      <c r="L4084" s="1334"/>
    </row>
    <row r="4085" spans="1:12" ht="24" customHeight="1">
      <c r="A4085" s="1355"/>
      <c r="B4085" s="1355"/>
      <c r="C4085" s="1433"/>
      <c r="E4085" s="1433"/>
      <c r="K4085" s="1433"/>
      <c r="L4085" s="1334"/>
    </row>
    <row r="4086" spans="1:12" ht="24" customHeight="1">
      <c r="A4086" s="1355"/>
      <c r="B4086" s="1355"/>
      <c r="C4086" s="1433"/>
      <c r="E4086" s="1433"/>
      <c r="K4086" s="1433"/>
      <c r="L4086" s="1334"/>
    </row>
    <row r="4087" spans="1:12" ht="24" customHeight="1">
      <c r="A4087" s="1355"/>
      <c r="B4087" s="1355"/>
      <c r="C4087" s="1433"/>
      <c r="E4087" s="1433"/>
      <c r="K4087" s="1433"/>
      <c r="L4087" s="1334"/>
    </row>
    <row r="4088" spans="1:12" ht="24" customHeight="1">
      <c r="A4088" s="1355"/>
      <c r="B4088" s="1355"/>
      <c r="C4088" s="1433"/>
      <c r="E4088" s="1433"/>
      <c r="K4088" s="1433"/>
      <c r="L4088" s="1334"/>
    </row>
    <row r="4089" spans="1:12" ht="24" customHeight="1">
      <c r="A4089" s="1355"/>
      <c r="B4089" s="1355"/>
      <c r="C4089" s="1433"/>
      <c r="E4089" s="1433"/>
      <c r="K4089" s="1433"/>
      <c r="L4089" s="1334"/>
    </row>
    <row r="4090" spans="1:12" ht="24" customHeight="1">
      <c r="A4090" s="1355"/>
      <c r="B4090" s="1355"/>
      <c r="C4090" s="1433"/>
      <c r="E4090" s="1433"/>
      <c r="K4090" s="1433"/>
      <c r="L4090" s="1334"/>
    </row>
    <row r="4091" spans="1:12" ht="24" customHeight="1">
      <c r="A4091" s="1355"/>
      <c r="B4091" s="1355"/>
      <c r="C4091" s="1433"/>
      <c r="E4091" s="1433"/>
      <c r="K4091" s="1433"/>
      <c r="L4091" s="1334"/>
    </row>
    <row r="4092" spans="1:12" ht="24" customHeight="1">
      <c r="A4092" s="1355"/>
      <c r="B4092" s="1355"/>
      <c r="C4092" s="1433"/>
      <c r="E4092" s="1433"/>
      <c r="K4092" s="1433"/>
      <c r="L4092" s="1334"/>
    </row>
    <row r="4093" spans="1:12" ht="24" customHeight="1">
      <c r="A4093" s="1355"/>
      <c r="B4093" s="1355"/>
      <c r="C4093" s="1433"/>
      <c r="E4093" s="1433"/>
      <c r="K4093" s="1433"/>
      <c r="L4093" s="1334"/>
    </row>
    <row r="4094" spans="1:12" ht="24" customHeight="1">
      <c r="A4094" s="1355"/>
      <c r="B4094" s="1355"/>
      <c r="C4094" s="1433"/>
      <c r="E4094" s="1433"/>
      <c r="K4094" s="1433"/>
      <c r="L4094" s="1334"/>
    </row>
    <row r="4095" spans="1:12" ht="24" customHeight="1">
      <c r="A4095" s="1355"/>
      <c r="B4095" s="1355"/>
      <c r="C4095" s="1433"/>
      <c r="E4095" s="1433"/>
      <c r="K4095" s="1433"/>
      <c r="L4095" s="1334"/>
    </row>
    <row r="4096" spans="1:12" ht="24" customHeight="1">
      <c r="A4096" s="1355"/>
      <c r="B4096" s="1355"/>
      <c r="C4096" s="1433"/>
      <c r="E4096" s="1433"/>
      <c r="K4096" s="1433"/>
      <c r="L4096" s="1334"/>
    </row>
    <row r="4097" spans="1:12" ht="24" customHeight="1">
      <c r="A4097" s="1355"/>
      <c r="B4097" s="1355"/>
      <c r="C4097" s="1433"/>
      <c r="E4097" s="1433"/>
      <c r="K4097" s="1433"/>
      <c r="L4097" s="1334"/>
    </row>
    <row r="4098" spans="1:12" ht="24" customHeight="1">
      <c r="A4098" s="1355"/>
      <c r="B4098" s="1355"/>
      <c r="C4098" s="1433"/>
      <c r="E4098" s="1433"/>
      <c r="K4098" s="1433"/>
      <c r="L4098" s="1334"/>
    </row>
    <row r="4099" spans="1:12" ht="24" customHeight="1">
      <c r="A4099" s="1355"/>
      <c r="B4099" s="1355"/>
      <c r="C4099" s="1433"/>
      <c r="E4099" s="1433"/>
      <c r="K4099" s="1433"/>
      <c r="L4099" s="1334"/>
    </row>
    <row r="4100" spans="1:12" ht="24" customHeight="1">
      <c r="A4100" s="1355"/>
      <c r="B4100" s="1355"/>
      <c r="C4100" s="1433"/>
      <c r="E4100" s="1433"/>
      <c r="K4100" s="1433"/>
      <c r="L4100" s="1334"/>
    </row>
    <row r="4101" spans="1:12" ht="24" customHeight="1">
      <c r="A4101" s="1355"/>
      <c r="B4101" s="1355"/>
      <c r="C4101" s="1433"/>
      <c r="E4101" s="1433"/>
      <c r="K4101" s="1433"/>
      <c r="L4101" s="1334"/>
    </row>
    <row r="4102" spans="1:12" ht="24" customHeight="1">
      <c r="A4102" s="1355"/>
      <c r="B4102" s="1355"/>
      <c r="C4102" s="1433"/>
      <c r="E4102" s="1433"/>
      <c r="K4102" s="1433"/>
      <c r="L4102" s="1334"/>
    </row>
    <row r="4103" spans="1:12" ht="24" customHeight="1">
      <c r="A4103" s="1355"/>
      <c r="B4103" s="1355"/>
      <c r="C4103" s="1433"/>
      <c r="E4103" s="1433"/>
      <c r="K4103" s="1433"/>
      <c r="L4103" s="1334"/>
    </row>
    <row r="4104" spans="1:12" ht="24" customHeight="1">
      <c r="A4104" s="1355"/>
      <c r="B4104" s="1355"/>
      <c r="C4104" s="1433"/>
      <c r="E4104" s="1433"/>
      <c r="K4104" s="1433"/>
      <c r="L4104" s="1334"/>
    </row>
    <row r="4105" spans="1:12" ht="24" customHeight="1">
      <c r="A4105" s="1355"/>
      <c r="B4105" s="1355"/>
      <c r="C4105" s="1433"/>
      <c r="E4105" s="1433"/>
      <c r="K4105" s="1433"/>
      <c r="L4105" s="1334"/>
    </row>
    <row r="4106" spans="1:12" ht="24" customHeight="1">
      <c r="A4106" s="1355"/>
      <c r="B4106" s="1355"/>
      <c r="C4106" s="1433"/>
      <c r="E4106" s="1433"/>
      <c r="K4106" s="1433"/>
      <c r="L4106" s="1334"/>
    </row>
    <row r="4107" spans="1:12" ht="24" customHeight="1">
      <c r="A4107" s="1355"/>
      <c r="B4107" s="1355"/>
      <c r="C4107" s="1433"/>
      <c r="E4107" s="1433"/>
      <c r="K4107" s="1433"/>
      <c r="L4107" s="1334"/>
    </row>
    <row r="4108" spans="1:12" ht="24" customHeight="1">
      <c r="A4108" s="1355"/>
      <c r="B4108" s="1355"/>
      <c r="C4108" s="1433"/>
      <c r="E4108" s="1433"/>
      <c r="K4108" s="1433"/>
      <c r="L4108" s="1334"/>
    </row>
    <row r="4109" spans="1:12" ht="24" customHeight="1">
      <c r="A4109" s="1355"/>
      <c r="B4109" s="1355"/>
      <c r="C4109" s="1433"/>
      <c r="E4109" s="1433"/>
      <c r="K4109" s="1433"/>
      <c r="L4109" s="1334"/>
    </row>
    <row r="4110" spans="1:12" ht="24" customHeight="1">
      <c r="A4110" s="1355"/>
      <c r="B4110" s="1355"/>
      <c r="C4110" s="1433"/>
      <c r="E4110" s="1433"/>
      <c r="K4110" s="1433"/>
      <c r="L4110" s="1334"/>
    </row>
    <row r="4111" spans="1:12" ht="24" customHeight="1">
      <c r="A4111" s="1355"/>
      <c r="B4111" s="1355"/>
      <c r="C4111" s="1433"/>
      <c r="E4111" s="1433"/>
      <c r="K4111" s="1433"/>
      <c r="L4111" s="1334"/>
    </row>
    <row r="4112" spans="1:12" ht="24" customHeight="1">
      <c r="A4112" s="1355"/>
      <c r="B4112" s="1355"/>
      <c r="C4112" s="1433"/>
      <c r="E4112" s="1433"/>
      <c r="K4112" s="1433"/>
      <c r="L4112" s="1334"/>
    </row>
    <row r="4113" spans="1:12" ht="24" customHeight="1">
      <c r="A4113" s="1355"/>
      <c r="B4113" s="1355"/>
      <c r="C4113" s="1433"/>
      <c r="E4113" s="1433"/>
      <c r="K4113" s="1433"/>
      <c r="L4113" s="1334"/>
    </row>
    <row r="4114" spans="1:12" ht="24" customHeight="1">
      <c r="A4114" s="1355"/>
      <c r="B4114" s="1355"/>
      <c r="C4114" s="1433"/>
      <c r="E4114" s="1433"/>
      <c r="K4114" s="1433"/>
      <c r="L4114" s="1334"/>
    </row>
    <row r="4115" spans="1:12" ht="24" customHeight="1">
      <c r="A4115" s="1355"/>
      <c r="B4115" s="1355"/>
      <c r="C4115" s="1433"/>
      <c r="E4115" s="1433"/>
      <c r="K4115" s="1433"/>
      <c r="L4115" s="1334"/>
    </row>
    <row r="4116" spans="1:12" ht="24" customHeight="1">
      <c r="A4116" s="1355"/>
      <c r="B4116" s="1355"/>
      <c r="C4116" s="1433"/>
      <c r="E4116" s="1433"/>
      <c r="K4116" s="1433"/>
      <c r="L4116" s="1334"/>
    </row>
    <row r="4117" spans="1:12" ht="24" customHeight="1">
      <c r="A4117" s="1355"/>
      <c r="B4117" s="1355"/>
      <c r="C4117" s="1433"/>
      <c r="E4117" s="1433"/>
      <c r="K4117" s="1433"/>
      <c r="L4117" s="1334"/>
    </row>
    <row r="4118" spans="1:12" ht="24" customHeight="1">
      <c r="A4118" s="1355"/>
      <c r="B4118" s="1355"/>
      <c r="C4118" s="1433"/>
      <c r="E4118" s="1433"/>
      <c r="K4118" s="1433"/>
      <c r="L4118" s="1334"/>
    </row>
    <row r="4119" spans="1:12" ht="24" customHeight="1">
      <c r="A4119" s="1355"/>
      <c r="B4119" s="1355"/>
      <c r="C4119" s="1433"/>
      <c r="E4119" s="1433"/>
      <c r="K4119" s="1433"/>
      <c r="L4119" s="1334"/>
    </row>
    <row r="4120" spans="1:12" ht="24" customHeight="1">
      <c r="A4120" s="1355"/>
      <c r="B4120" s="1355"/>
      <c r="C4120" s="1433"/>
      <c r="E4120" s="1433"/>
      <c r="K4120" s="1433"/>
      <c r="L4120" s="1334"/>
    </row>
    <row r="4121" spans="1:12" ht="24" customHeight="1">
      <c r="A4121" s="1355"/>
      <c r="B4121" s="1355"/>
      <c r="C4121" s="1433"/>
      <c r="E4121" s="1433"/>
      <c r="K4121" s="1433"/>
      <c r="L4121" s="1334"/>
    </row>
    <row r="4122" spans="1:12" ht="24" customHeight="1">
      <c r="A4122" s="1355"/>
      <c r="B4122" s="1355"/>
      <c r="C4122" s="1433"/>
      <c r="E4122" s="1433"/>
      <c r="K4122" s="1433"/>
      <c r="L4122" s="1334"/>
    </row>
    <row r="4123" spans="1:12" ht="24" customHeight="1">
      <c r="A4123" s="1355"/>
      <c r="B4123" s="1355"/>
      <c r="C4123" s="1433"/>
      <c r="E4123" s="1433"/>
      <c r="K4123" s="1433"/>
      <c r="L4123" s="1334"/>
    </row>
    <row r="4124" spans="1:12" ht="24" customHeight="1">
      <c r="A4124" s="1355"/>
      <c r="B4124" s="1355"/>
      <c r="C4124" s="1433"/>
      <c r="E4124" s="1433"/>
      <c r="K4124" s="1433"/>
      <c r="L4124" s="1334"/>
    </row>
    <row r="4125" spans="1:12" ht="24" customHeight="1">
      <c r="A4125" s="1355"/>
      <c r="B4125" s="1355"/>
      <c r="C4125" s="1433"/>
      <c r="E4125" s="1433"/>
      <c r="K4125" s="1433"/>
      <c r="L4125" s="1334"/>
    </row>
    <row r="4126" spans="1:12" ht="24" customHeight="1">
      <c r="A4126" s="1355"/>
      <c r="B4126" s="1355"/>
      <c r="C4126" s="1433"/>
      <c r="E4126" s="1433"/>
      <c r="K4126" s="1433"/>
      <c r="L4126" s="1334"/>
    </row>
    <row r="4127" spans="1:12" ht="24" customHeight="1">
      <c r="A4127" s="1355"/>
      <c r="B4127" s="1355"/>
      <c r="C4127" s="1433"/>
      <c r="E4127" s="1433"/>
      <c r="K4127" s="1433"/>
      <c r="L4127" s="1334"/>
    </row>
    <row r="4128" spans="1:12" ht="24" customHeight="1">
      <c r="A4128" s="1355"/>
      <c r="B4128" s="1355"/>
      <c r="C4128" s="1433"/>
      <c r="E4128" s="1433"/>
      <c r="K4128" s="1433"/>
      <c r="L4128" s="1334"/>
    </row>
    <row r="4129" spans="1:12" ht="24" customHeight="1">
      <c r="A4129" s="1355"/>
      <c r="B4129" s="1355"/>
      <c r="C4129" s="1433"/>
      <c r="E4129" s="1433"/>
      <c r="K4129" s="1433"/>
      <c r="L4129" s="1334"/>
    </row>
    <row r="4130" spans="1:12" ht="24" customHeight="1">
      <c r="A4130" s="1355"/>
      <c r="B4130" s="1355"/>
      <c r="C4130" s="1433"/>
      <c r="E4130" s="1433"/>
      <c r="K4130" s="1433"/>
      <c r="L4130" s="1334"/>
    </row>
    <row r="4131" spans="1:12" ht="24" customHeight="1">
      <c r="A4131" s="1355"/>
      <c r="B4131" s="1355"/>
      <c r="C4131" s="1433"/>
      <c r="E4131" s="1433"/>
      <c r="K4131" s="1433"/>
      <c r="L4131" s="1334"/>
    </row>
    <row r="4132" spans="1:12" ht="24" customHeight="1">
      <c r="A4132" s="1355"/>
      <c r="B4132" s="1355"/>
      <c r="C4132" s="1433"/>
      <c r="E4132" s="1433"/>
      <c r="K4132" s="1433"/>
      <c r="L4132" s="1334"/>
    </row>
    <row r="4133" spans="1:12" ht="24" customHeight="1">
      <c r="A4133" s="1355"/>
      <c r="B4133" s="1355"/>
      <c r="C4133" s="1433"/>
      <c r="E4133" s="1433"/>
      <c r="K4133" s="1433"/>
      <c r="L4133" s="1334"/>
    </row>
    <row r="4134" spans="1:12" ht="24" customHeight="1">
      <c r="A4134" s="1355"/>
      <c r="B4134" s="1355"/>
      <c r="C4134" s="1433"/>
      <c r="E4134" s="1433"/>
      <c r="K4134" s="1433"/>
      <c r="L4134" s="1334"/>
    </row>
    <row r="4135" spans="1:12" ht="24" customHeight="1">
      <c r="A4135" s="1355"/>
      <c r="B4135" s="1355"/>
      <c r="C4135" s="1433"/>
      <c r="E4135" s="1433"/>
      <c r="K4135" s="1433"/>
      <c r="L4135" s="1334"/>
    </row>
    <row r="4136" spans="1:12" ht="24" customHeight="1">
      <c r="A4136" s="1355"/>
      <c r="B4136" s="1355"/>
      <c r="C4136" s="1433"/>
      <c r="E4136" s="1433"/>
      <c r="K4136" s="1433"/>
      <c r="L4136" s="1334"/>
    </row>
    <row r="4137" spans="1:12" ht="24" customHeight="1">
      <c r="A4137" s="1355"/>
      <c r="B4137" s="1355"/>
      <c r="C4137" s="1433"/>
      <c r="E4137" s="1433"/>
      <c r="K4137" s="1433"/>
      <c r="L4137" s="1334"/>
    </row>
    <row r="4138" spans="1:12" ht="24" customHeight="1">
      <c r="A4138" s="1355"/>
      <c r="B4138" s="1355"/>
      <c r="C4138" s="1433"/>
      <c r="E4138" s="1433"/>
      <c r="K4138" s="1433"/>
      <c r="L4138" s="1334"/>
    </row>
    <row r="4139" spans="1:12" ht="24" customHeight="1">
      <c r="A4139" s="1355"/>
      <c r="B4139" s="1355"/>
      <c r="C4139" s="1433"/>
      <c r="E4139" s="1433"/>
      <c r="K4139" s="1433"/>
      <c r="L4139" s="1334"/>
    </row>
    <row r="4140" spans="1:12" ht="24" customHeight="1">
      <c r="A4140" s="1355"/>
      <c r="B4140" s="1355"/>
      <c r="C4140" s="1433"/>
      <c r="E4140" s="1433"/>
      <c r="K4140" s="1433"/>
      <c r="L4140" s="1334"/>
    </row>
    <row r="4141" spans="1:12" ht="24" customHeight="1">
      <c r="A4141" s="1355"/>
      <c r="B4141" s="1355"/>
      <c r="C4141" s="1433"/>
      <c r="E4141" s="1433"/>
      <c r="K4141" s="1433"/>
      <c r="L4141" s="1334"/>
    </row>
    <row r="4142" spans="1:12" ht="24" customHeight="1">
      <c r="A4142" s="1355"/>
      <c r="B4142" s="1355"/>
      <c r="C4142" s="1433"/>
      <c r="E4142" s="1433"/>
      <c r="K4142" s="1433"/>
      <c r="L4142" s="1334"/>
    </row>
    <row r="4143" spans="1:12" ht="24" customHeight="1">
      <c r="A4143" s="1355"/>
      <c r="B4143" s="1355"/>
      <c r="C4143" s="1433"/>
      <c r="E4143" s="1433"/>
      <c r="K4143" s="1433"/>
      <c r="L4143" s="1334"/>
    </row>
    <row r="4144" spans="1:12" ht="24" customHeight="1">
      <c r="A4144" s="1355"/>
      <c r="B4144" s="1355"/>
      <c r="C4144" s="1433"/>
      <c r="E4144" s="1433"/>
      <c r="K4144" s="1433"/>
      <c r="L4144" s="1334"/>
    </row>
    <row r="4145" spans="1:12" ht="24" customHeight="1">
      <c r="A4145" s="1355"/>
      <c r="B4145" s="1355"/>
      <c r="C4145" s="1433"/>
      <c r="E4145" s="1433"/>
      <c r="K4145" s="1433"/>
      <c r="L4145" s="1334"/>
    </row>
    <row r="4146" spans="1:12" ht="24" customHeight="1">
      <c r="A4146" s="1355"/>
      <c r="B4146" s="1355"/>
      <c r="C4146" s="1433"/>
      <c r="E4146" s="1433"/>
      <c r="K4146" s="1433"/>
      <c r="L4146" s="1334"/>
    </row>
    <row r="4147" spans="1:12" ht="24" customHeight="1">
      <c r="A4147" s="1355"/>
      <c r="B4147" s="1355"/>
      <c r="C4147" s="1433"/>
      <c r="E4147" s="1433"/>
      <c r="K4147" s="1433"/>
      <c r="L4147" s="1334"/>
    </row>
    <row r="4148" spans="1:12" ht="24" customHeight="1">
      <c r="A4148" s="1355"/>
      <c r="B4148" s="1355"/>
      <c r="C4148" s="1433"/>
      <c r="E4148" s="1433"/>
      <c r="K4148" s="1433"/>
      <c r="L4148" s="1334"/>
    </row>
    <row r="4149" spans="1:12" ht="24" customHeight="1">
      <c r="A4149" s="1355"/>
      <c r="B4149" s="1355"/>
      <c r="C4149" s="1433"/>
      <c r="E4149" s="1433"/>
      <c r="K4149" s="1433"/>
      <c r="L4149" s="1334"/>
    </row>
    <row r="4150" spans="1:12" ht="24" customHeight="1">
      <c r="A4150" s="1355"/>
      <c r="B4150" s="1355"/>
      <c r="C4150" s="1433"/>
      <c r="E4150" s="1433"/>
      <c r="K4150" s="1433"/>
      <c r="L4150" s="1334"/>
    </row>
    <row r="4151" spans="1:12" ht="24" customHeight="1">
      <c r="A4151" s="1355"/>
      <c r="B4151" s="1355"/>
      <c r="C4151" s="1433"/>
      <c r="E4151" s="1433"/>
      <c r="K4151" s="1433"/>
      <c r="L4151" s="1334"/>
    </row>
    <row r="4152" spans="1:12" ht="24" customHeight="1">
      <c r="A4152" s="1355"/>
      <c r="B4152" s="1355"/>
      <c r="C4152" s="1433"/>
      <c r="E4152" s="1433"/>
      <c r="K4152" s="1433"/>
      <c r="L4152" s="1334"/>
    </row>
    <row r="4153" spans="1:12" ht="24" customHeight="1">
      <c r="A4153" s="1355"/>
      <c r="B4153" s="1355"/>
      <c r="C4153" s="1433"/>
      <c r="E4153" s="1433"/>
      <c r="K4153" s="1433"/>
      <c r="L4153" s="1334"/>
    </row>
    <row r="4154" spans="1:12" ht="24" customHeight="1">
      <c r="A4154" s="1355"/>
      <c r="B4154" s="1355"/>
      <c r="C4154" s="1433"/>
      <c r="E4154" s="1433"/>
      <c r="K4154" s="1433"/>
      <c r="L4154" s="1334"/>
    </row>
    <row r="4155" spans="1:12" ht="24" customHeight="1">
      <c r="A4155" s="1355"/>
      <c r="B4155" s="1355"/>
      <c r="C4155" s="1433"/>
      <c r="E4155" s="1433"/>
      <c r="K4155" s="1433"/>
      <c r="L4155" s="1334"/>
    </row>
    <row r="4156" spans="1:12" ht="24" customHeight="1">
      <c r="A4156" s="1355"/>
      <c r="B4156" s="1355"/>
      <c r="C4156" s="1433"/>
      <c r="E4156" s="1433"/>
      <c r="K4156" s="1433"/>
      <c r="L4156" s="1334"/>
    </row>
    <row r="4157" spans="1:12" ht="24" customHeight="1">
      <c r="A4157" s="1355"/>
      <c r="B4157" s="1355"/>
      <c r="C4157" s="1433"/>
      <c r="E4157" s="1433"/>
      <c r="K4157" s="1433"/>
      <c r="L4157" s="1334"/>
    </row>
    <row r="4158" spans="1:12" ht="24" customHeight="1">
      <c r="A4158" s="1355"/>
      <c r="B4158" s="1355"/>
      <c r="C4158" s="1433"/>
      <c r="E4158" s="1433"/>
      <c r="K4158" s="1433"/>
      <c r="L4158" s="1334"/>
    </row>
    <row r="4159" spans="1:12" ht="24" customHeight="1">
      <c r="A4159" s="1355"/>
      <c r="B4159" s="1355"/>
      <c r="C4159" s="1433"/>
      <c r="E4159" s="1433"/>
      <c r="K4159" s="1433"/>
      <c r="L4159" s="1334"/>
    </row>
    <row r="4160" spans="1:12" ht="24" customHeight="1">
      <c r="A4160" s="1355"/>
      <c r="B4160" s="1355"/>
      <c r="C4160" s="1433"/>
      <c r="E4160" s="1433"/>
      <c r="K4160" s="1433"/>
      <c r="L4160" s="1334"/>
    </row>
    <row r="4161" spans="1:12" ht="24" customHeight="1">
      <c r="A4161" s="1355"/>
      <c r="B4161" s="1355"/>
      <c r="C4161" s="1433"/>
      <c r="E4161" s="1433"/>
      <c r="K4161" s="1433"/>
      <c r="L4161" s="1334"/>
    </row>
    <row r="4162" spans="1:12" ht="24" customHeight="1">
      <c r="A4162" s="1355"/>
      <c r="B4162" s="1355"/>
      <c r="C4162" s="1433"/>
      <c r="E4162" s="1433"/>
      <c r="K4162" s="1433"/>
      <c r="L4162" s="1334"/>
    </row>
    <row r="4163" spans="1:12" ht="24" customHeight="1">
      <c r="A4163" s="1355"/>
      <c r="B4163" s="1355"/>
      <c r="C4163" s="1433"/>
      <c r="E4163" s="1433"/>
      <c r="K4163" s="1433"/>
      <c r="L4163" s="1334"/>
    </row>
    <row r="4164" spans="1:12" ht="24" customHeight="1">
      <c r="A4164" s="1355"/>
      <c r="B4164" s="1355"/>
      <c r="C4164" s="1433"/>
      <c r="E4164" s="1433"/>
      <c r="K4164" s="1433"/>
      <c r="L4164" s="1334"/>
    </row>
    <row r="4165" spans="1:12" ht="24" customHeight="1">
      <c r="A4165" s="1355"/>
      <c r="B4165" s="1355"/>
      <c r="C4165" s="1433"/>
      <c r="E4165" s="1433"/>
      <c r="K4165" s="1433"/>
      <c r="L4165" s="1334"/>
    </row>
    <row r="4166" spans="1:12" ht="24" customHeight="1">
      <c r="A4166" s="1355"/>
      <c r="B4166" s="1355"/>
      <c r="C4166" s="1433"/>
      <c r="E4166" s="1433"/>
      <c r="K4166" s="1433"/>
      <c r="L4166" s="1334"/>
    </row>
    <row r="4167" spans="1:12" ht="24" customHeight="1">
      <c r="A4167" s="1355"/>
      <c r="B4167" s="1355"/>
      <c r="C4167" s="1433"/>
      <c r="E4167" s="1433"/>
      <c r="K4167" s="1433"/>
      <c r="L4167" s="1334"/>
    </row>
    <row r="4168" spans="1:12" ht="24" customHeight="1">
      <c r="A4168" s="1355"/>
      <c r="B4168" s="1355"/>
      <c r="C4168" s="1433"/>
      <c r="E4168" s="1433"/>
      <c r="K4168" s="1433"/>
      <c r="L4168" s="1334"/>
    </row>
    <row r="4169" spans="1:12" ht="24" customHeight="1">
      <c r="A4169" s="1355"/>
      <c r="B4169" s="1355"/>
      <c r="C4169" s="1433"/>
      <c r="E4169" s="1433"/>
      <c r="K4169" s="1433"/>
      <c r="L4169" s="1334"/>
    </row>
    <row r="4170" spans="1:12" ht="24" customHeight="1">
      <c r="A4170" s="1355"/>
      <c r="B4170" s="1355"/>
      <c r="C4170" s="1433"/>
      <c r="E4170" s="1433"/>
      <c r="K4170" s="1433"/>
      <c r="L4170" s="1334"/>
    </row>
    <row r="4171" spans="1:12" ht="24" customHeight="1">
      <c r="A4171" s="1355"/>
      <c r="B4171" s="1355"/>
      <c r="C4171" s="1433"/>
      <c r="E4171" s="1433"/>
      <c r="K4171" s="1433"/>
      <c r="L4171" s="1334"/>
    </row>
    <row r="4172" spans="1:12" ht="24" customHeight="1">
      <c r="A4172" s="1355"/>
      <c r="B4172" s="1355"/>
      <c r="C4172" s="1433"/>
      <c r="E4172" s="1433"/>
      <c r="K4172" s="1433"/>
      <c r="L4172" s="1334"/>
    </row>
    <row r="4173" spans="1:12" ht="24" customHeight="1">
      <c r="A4173" s="1355"/>
      <c r="B4173" s="1355"/>
      <c r="C4173" s="1433"/>
      <c r="E4173" s="1433"/>
      <c r="K4173" s="1433"/>
      <c r="L4173" s="1334"/>
    </row>
    <row r="4174" spans="1:12" ht="24" customHeight="1">
      <c r="A4174" s="1355"/>
      <c r="B4174" s="1355"/>
      <c r="C4174" s="1433"/>
      <c r="E4174" s="1433"/>
      <c r="K4174" s="1433"/>
      <c r="L4174" s="1334"/>
    </row>
    <row r="4175" spans="1:12" ht="24" customHeight="1">
      <c r="A4175" s="1355"/>
      <c r="B4175" s="1355"/>
      <c r="C4175" s="1433"/>
      <c r="E4175" s="1433"/>
      <c r="K4175" s="1433"/>
      <c r="L4175" s="1334"/>
    </row>
    <row r="4176" spans="1:12" ht="24" customHeight="1">
      <c r="A4176" s="1355"/>
      <c r="B4176" s="1355"/>
      <c r="C4176" s="1433"/>
      <c r="E4176" s="1433"/>
      <c r="K4176" s="1433"/>
      <c r="L4176" s="1334"/>
    </row>
    <row r="4177" spans="1:12" ht="24" customHeight="1">
      <c r="A4177" s="1355"/>
      <c r="B4177" s="1355"/>
      <c r="C4177" s="1433"/>
      <c r="E4177" s="1433"/>
      <c r="K4177" s="1433"/>
      <c r="L4177" s="1334"/>
    </row>
    <row r="4178" spans="1:12" ht="24" customHeight="1">
      <c r="A4178" s="1355"/>
      <c r="B4178" s="1355"/>
      <c r="C4178" s="1433"/>
      <c r="E4178" s="1433"/>
      <c r="K4178" s="1433"/>
      <c r="L4178" s="1334"/>
    </row>
    <row r="4179" spans="1:12" ht="24" customHeight="1">
      <c r="A4179" s="1355"/>
      <c r="B4179" s="1355"/>
      <c r="C4179" s="1433"/>
      <c r="E4179" s="1433"/>
      <c r="K4179" s="1433"/>
      <c r="L4179" s="1334"/>
    </row>
    <row r="4180" spans="1:12" ht="24" customHeight="1">
      <c r="A4180" s="1355"/>
      <c r="B4180" s="1355"/>
      <c r="C4180" s="1433"/>
      <c r="E4180" s="1433"/>
      <c r="K4180" s="1433"/>
      <c r="L4180" s="1334"/>
    </row>
    <row r="4181" spans="1:12" ht="24" customHeight="1">
      <c r="A4181" s="1355"/>
      <c r="B4181" s="1355"/>
      <c r="C4181" s="1433"/>
      <c r="E4181" s="1433"/>
      <c r="K4181" s="1433"/>
      <c r="L4181" s="1334"/>
    </row>
    <row r="4182" spans="1:12" ht="24" customHeight="1">
      <c r="A4182" s="1355"/>
      <c r="B4182" s="1355"/>
      <c r="C4182" s="1433"/>
      <c r="E4182" s="1433"/>
      <c r="K4182" s="1433"/>
      <c r="L4182" s="1334"/>
    </row>
    <row r="4183" spans="1:12" ht="24" customHeight="1">
      <c r="A4183" s="1355"/>
      <c r="B4183" s="1355"/>
      <c r="C4183" s="1433"/>
      <c r="E4183" s="1433"/>
      <c r="K4183" s="1433"/>
      <c r="L4183" s="1334"/>
    </row>
    <row r="4184" spans="1:12" ht="24" customHeight="1">
      <c r="A4184" s="1355"/>
      <c r="B4184" s="1355"/>
      <c r="C4184" s="1433"/>
      <c r="E4184" s="1433"/>
      <c r="K4184" s="1433"/>
      <c r="L4184" s="1334"/>
    </row>
    <row r="4185" spans="1:12" ht="24" customHeight="1">
      <c r="A4185" s="1355"/>
      <c r="B4185" s="1355"/>
      <c r="C4185" s="1433"/>
      <c r="E4185" s="1433"/>
      <c r="K4185" s="1433"/>
      <c r="L4185" s="1334"/>
    </row>
    <row r="4186" spans="1:12" ht="24" customHeight="1">
      <c r="A4186" s="1355"/>
      <c r="B4186" s="1355"/>
      <c r="C4186" s="1433"/>
      <c r="E4186" s="1433"/>
      <c r="K4186" s="1433"/>
      <c r="L4186" s="1334"/>
    </row>
    <row r="4187" spans="1:12" ht="24" customHeight="1">
      <c r="A4187" s="1355"/>
      <c r="B4187" s="1355"/>
      <c r="C4187" s="1433"/>
      <c r="E4187" s="1433"/>
      <c r="K4187" s="1433"/>
      <c r="L4187" s="1334"/>
    </row>
    <row r="4188" spans="1:12" ht="24" customHeight="1">
      <c r="A4188" s="1355"/>
      <c r="B4188" s="1355"/>
      <c r="C4188" s="1433"/>
      <c r="E4188" s="1433"/>
      <c r="K4188" s="1433"/>
      <c r="L4188" s="1334"/>
    </row>
    <row r="4189" spans="1:12" ht="24" customHeight="1">
      <c r="A4189" s="1355"/>
      <c r="B4189" s="1355"/>
      <c r="C4189" s="1433"/>
      <c r="E4189" s="1433"/>
      <c r="K4189" s="1433"/>
      <c r="L4189" s="1334"/>
    </row>
    <row r="4190" spans="1:12" ht="24" customHeight="1">
      <c r="A4190" s="1355"/>
      <c r="B4190" s="1355"/>
      <c r="C4190" s="1433"/>
      <c r="E4190" s="1433"/>
      <c r="K4190" s="1433"/>
      <c r="L4190" s="1334"/>
    </row>
    <row r="4191" spans="1:12" ht="24" customHeight="1">
      <c r="A4191" s="1355"/>
      <c r="B4191" s="1355"/>
      <c r="C4191" s="1433"/>
      <c r="E4191" s="1433"/>
      <c r="K4191" s="1433"/>
      <c r="L4191" s="1334"/>
    </row>
    <row r="4192" spans="1:12" ht="24" customHeight="1">
      <c r="A4192" s="1355"/>
      <c r="B4192" s="1355"/>
      <c r="C4192" s="1433"/>
      <c r="E4192" s="1433"/>
      <c r="K4192" s="1433"/>
      <c r="L4192" s="1334"/>
    </row>
    <row r="4193" spans="1:12" ht="24" customHeight="1">
      <c r="A4193" s="1355"/>
      <c r="B4193" s="1355"/>
      <c r="C4193" s="1433"/>
      <c r="E4193" s="1433"/>
      <c r="K4193" s="1433"/>
      <c r="L4193" s="1334"/>
    </row>
    <row r="4194" spans="1:12" ht="24" customHeight="1">
      <c r="A4194" s="1355"/>
      <c r="B4194" s="1355"/>
      <c r="C4194" s="1433"/>
      <c r="E4194" s="1433"/>
      <c r="K4194" s="1433"/>
      <c r="L4194" s="1334"/>
    </row>
    <row r="4195" spans="1:12" ht="24" customHeight="1">
      <c r="A4195" s="1355"/>
      <c r="B4195" s="1355"/>
      <c r="C4195" s="1433"/>
      <c r="E4195" s="1433"/>
      <c r="K4195" s="1433"/>
      <c r="L4195" s="1334"/>
    </row>
    <row r="4196" spans="1:12" ht="24" customHeight="1">
      <c r="A4196" s="1355"/>
      <c r="B4196" s="1355"/>
      <c r="C4196" s="1433"/>
      <c r="E4196" s="1433"/>
      <c r="K4196" s="1433"/>
      <c r="L4196" s="1334"/>
    </row>
    <row r="4197" spans="1:12" ht="24" customHeight="1">
      <c r="A4197" s="1355"/>
      <c r="B4197" s="1355"/>
      <c r="C4197" s="1433"/>
      <c r="E4197" s="1433"/>
      <c r="K4197" s="1433"/>
      <c r="L4197" s="1334"/>
    </row>
    <row r="4198" spans="1:12" ht="24" customHeight="1">
      <c r="A4198" s="1355"/>
      <c r="B4198" s="1355"/>
      <c r="C4198" s="1433"/>
      <c r="E4198" s="1433"/>
      <c r="K4198" s="1433"/>
      <c r="L4198" s="1334"/>
    </row>
    <row r="4199" spans="1:12" ht="24" customHeight="1">
      <c r="A4199" s="1355"/>
      <c r="B4199" s="1355"/>
      <c r="C4199" s="1433"/>
      <c r="E4199" s="1433"/>
      <c r="K4199" s="1433"/>
      <c r="L4199" s="1334"/>
    </row>
    <row r="4200" spans="1:12" ht="24" customHeight="1">
      <c r="A4200" s="1355"/>
      <c r="B4200" s="1355"/>
      <c r="C4200" s="1433"/>
      <c r="E4200" s="1433"/>
      <c r="K4200" s="1433"/>
      <c r="L4200" s="1334"/>
    </row>
    <row r="4201" spans="1:12" ht="24" customHeight="1">
      <c r="A4201" s="1355"/>
      <c r="B4201" s="1355"/>
      <c r="C4201" s="1433"/>
      <c r="E4201" s="1433"/>
      <c r="K4201" s="1433"/>
      <c r="L4201" s="1334"/>
    </row>
    <row r="4202" spans="1:12" ht="24" customHeight="1">
      <c r="A4202" s="1355"/>
      <c r="B4202" s="1355"/>
      <c r="C4202" s="1433"/>
      <c r="E4202" s="1433"/>
      <c r="K4202" s="1433"/>
      <c r="L4202" s="1334"/>
    </row>
    <row r="4203" spans="1:12" ht="24" customHeight="1">
      <c r="A4203" s="1355"/>
      <c r="B4203" s="1355"/>
      <c r="C4203" s="1433"/>
      <c r="E4203" s="1433"/>
      <c r="K4203" s="1433"/>
      <c r="L4203" s="1334"/>
    </row>
    <row r="4204" spans="1:12" ht="24" customHeight="1">
      <c r="A4204" s="1355"/>
      <c r="B4204" s="1355"/>
      <c r="C4204" s="1433"/>
      <c r="E4204" s="1433"/>
      <c r="K4204" s="1433"/>
      <c r="L4204" s="1334"/>
    </row>
    <row r="4205" spans="1:12" ht="24" customHeight="1">
      <c r="A4205" s="1355"/>
      <c r="B4205" s="1355"/>
      <c r="C4205" s="1433"/>
      <c r="E4205" s="1433"/>
      <c r="K4205" s="1433"/>
      <c r="L4205" s="1334"/>
    </row>
    <row r="4206" spans="1:12" ht="24" customHeight="1">
      <c r="A4206" s="1355"/>
      <c r="B4206" s="1355"/>
      <c r="C4206" s="1433"/>
      <c r="E4206" s="1433"/>
      <c r="K4206" s="1433"/>
      <c r="L4206" s="1334"/>
    </row>
    <row r="4207" spans="1:12" ht="24" customHeight="1">
      <c r="A4207" s="1355"/>
      <c r="B4207" s="1355"/>
      <c r="C4207" s="1433"/>
      <c r="E4207" s="1433"/>
      <c r="K4207" s="1433"/>
      <c r="L4207" s="1334"/>
    </row>
    <row r="4208" spans="1:12" ht="24" customHeight="1">
      <c r="A4208" s="1355"/>
      <c r="B4208" s="1355"/>
      <c r="C4208" s="1433"/>
      <c r="E4208" s="1433"/>
      <c r="K4208" s="1433"/>
      <c r="L4208" s="1334"/>
    </row>
    <row r="4209" spans="1:12" ht="24" customHeight="1">
      <c r="A4209" s="1355"/>
      <c r="B4209" s="1355"/>
      <c r="C4209" s="1433"/>
      <c r="E4209" s="1433"/>
      <c r="K4209" s="1433"/>
      <c r="L4209" s="1334"/>
    </row>
    <row r="4210" spans="1:12" ht="24" customHeight="1">
      <c r="A4210" s="1355"/>
      <c r="B4210" s="1355"/>
      <c r="C4210" s="1433"/>
      <c r="E4210" s="1433"/>
      <c r="K4210" s="1433"/>
      <c r="L4210" s="1334"/>
    </row>
    <row r="4211" spans="1:12" ht="24" customHeight="1">
      <c r="A4211" s="1355"/>
      <c r="B4211" s="1355"/>
      <c r="C4211" s="1433"/>
      <c r="E4211" s="1433"/>
      <c r="K4211" s="1433"/>
      <c r="L4211" s="1334"/>
    </row>
    <row r="4212" spans="1:12" ht="24" customHeight="1">
      <c r="A4212" s="1355"/>
      <c r="B4212" s="1355"/>
      <c r="C4212" s="1433"/>
      <c r="E4212" s="1433"/>
      <c r="K4212" s="1433"/>
      <c r="L4212" s="1334"/>
    </row>
    <row r="4213" spans="1:12" ht="24" customHeight="1">
      <c r="A4213" s="1355"/>
      <c r="B4213" s="1355"/>
      <c r="C4213" s="1433"/>
      <c r="E4213" s="1433"/>
      <c r="K4213" s="1433"/>
      <c r="L4213" s="1334"/>
    </row>
    <row r="4214" spans="1:12" ht="24" customHeight="1">
      <c r="A4214" s="1355"/>
      <c r="B4214" s="1355"/>
      <c r="C4214" s="1433"/>
      <c r="E4214" s="1433"/>
      <c r="K4214" s="1433"/>
      <c r="L4214" s="1334"/>
    </row>
    <row r="4215" spans="1:12" ht="24" customHeight="1">
      <c r="A4215" s="1355"/>
      <c r="B4215" s="1355"/>
      <c r="C4215" s="1433"/>
      <c r="E4215" s="1433"/>
      <c r="K4215" s="1433"/>
      <c r="L4215" s="1334"/>
    </row>
    <row r="4216" spans="1:12" ht="24" customHeight="1">
      <c r="A4216" s="1355"/>
      <c r="B4216" s="1355"/>
      <c r="C4216" s="1433"/>
      <c r="E4216" s="1433"/>
      <c r="K4216" s="1433"/>
      <c r="L4216" s="1334"/>
    </row>
    <row r="4217" spans="1:12" ht="24" customHeight="1">
      <c r="A4217" s="1355"/>
      <c r="B4217" s="1355"/>
      <c r="C4217" s="1433"/>
      <c r="E4217" s="1433"/>
      <c r="K4217" s="1433"/>
      <c r="L4217" s="1334"/>
    </row>
    <row r="4218" spans="1:12" ht="24" customHeight="1">
      <c r="A4218" s="1355"/>
      <c r="B4218" s="1355"/>
      <c r="C4218" s="1433"/>
      <c r="E4218" s="1433"/>
      <c r="K4218" s="1433"/>
      <c r="L4218" s="1334"/>
    </row>
    <row r="4219" spans="1:12" ht="24" customHeight="1">
      <c r="A4219" s="1355"/>
      <c r="B4219" s="1355"/>
      <c r="C4219" s="1433"/>
      <c r="E4219" s="1433"/>
      <c r="K4219" s="1433"/>
      <c r="L4219" s="1334"/>
    </row>
    <row r="4220" spans="1:12" ht="24" customHeight="1">
      <c r="A4220" s="1355"/>
      <c r="B4220" s="1355"/>
      <c r="C4220" s="1433"/>
      <c r="E4220" s="1433"/>
      <c r="K4220" s="1433"/>
      <c r="L4220" s="1334"/>
    </row>
    <row r="4221" spans="1:12" ht="24" customHeight="1">
      <c r="A4221" s="1355"/>
      <c r="B4221" s="1355"/>
      <c r="C4221" s="1433"/>
      <c r="E4221" s="1433"/>
      <c r="K4221" s="1433"/>
      <c r="L4221" s="1334"/>
    </row>
    <row r="4222" spans="1:12" ht="24" customHeight="1">
      <c r="A4222" s="1355"/>
      <c r="B4222" s="1355"/>
      <c r="C4222" s="1433"/>
      <c r="E4222" s="1433"/>
      <c r="K4222" s="1433"/>
      <c r="L4222" s="1334"/>
    </row>
    <row r="4223" spans="1:12" ht="24" customHeight="1">
      <c r="A4223" s="1355"/>
      <c r="B4223" s="1355"/>
      <c r="C4223" s="1433"/>
      <c r="E4223" s="1433"/>
      <c r="K4223" s="1433"/>
      <c r="L4223" s="1334"/>
    </row>
    <row r="4224" spans="1:12" ht="24" customHeight="1">
      <c r="A4224" s="1355"/>
      <c r="B4224" s="1355"/>
      <c r="C4224" s="1433"/>
      <c r="E4224" s="1433"/>
      <c r="K4224" s="1433"/>
      <c r="L4224" s="1334"/>
    </row>
    <row r="4225" spans="1:12" ht="24" customHeight="1">
      <c r="A4225" s="1355"/>
      <c r="B4225" s="1355"/>
      <c r="C4225" s="1433"/>
      <c r="E4225" s="1433"/>
      <c r="K4225" s="1433"/>
      <c r="L4225" s="1334"/>
    </row>
    <row r="4226" spans="1:12" ht="24" customHeight="1">
      <c r="A4226" s="1355"/>
      <c r="B4226" s="1355"/>
      <c r="C4226" s="1433"/>
      <c r="E4226" s="1433"/>
      <c r="K4226" s="1433"/>
      <c r="L4226" s="1334"/>
    </row>
    <row r="4227" spans="1:12" ht="24" customHeight="1">
      <c r="A4227" s="1355"/>
      <c r="B4227" s="1355"/>
      <c r="C4227" s="1433"/>
      <c r="E4227" s="1433"/>
      <c r="K4227" s="1433"/>
      <c r="L4227" s="1334"/>
    </row>
    <row r="4228" spans="1:12" ht="24" customHeight="1">
      <c r="A4228" s="1355"/>
      <c r="B4228" s="1355"/>
      <c r="C4228" s="1433"/>
      <c r="E4228" s="1433"/>
      <c r="K4228" s="1433"/>
      <c r="L4228" s="1334"/>
    </row>
    <row r="4229" spans="1:12" ht="24" customHeight="1">
      <c r="A4229" s="1355"/>
      <c r="B4229" s="1355"/>
      <c r="C4229" s="1433"/>
      <c r="E4229" s="1433"/>
      <c r="K4229" s="1433"/>
      <c r="L4229" s="1334"/>
    </row>
    <row r="4230" spans="1:12" ht="24" customHeight="1">
      <c r="A4230" s="1355"/>
      <c r="B4230" s="1355"/>
      <c r="C4230" s="1433"/>
      <c r="E4230" s="1433"/>
      <c r="K4230" s="1433"/>
      <c r="L4230" s="1334"/>
    </row>
    <row r="4231" spans="1:12" ht="24" customHeight="1">
      <c r="A4231" s="1355"/>
      <c r="B4231" s="1355"/>
      <c r="C4231" s="1433"/>
      <c r="E4231" s="1433"/>
      <c r="K4231" s="1433"/>
      <c r="L4231" s="1334"/>
    </row>
    <row r="4232" spans="1:12" ht="24" customHeight="1">
      <c r="A4232" s="1355"/>
      <c r="B4232" s="1355"/>
      <c r="C4232" s="1433"/>
      <c r="E4232" s="1433"/>
      <c r="K4232" s="1433"/>
      <c r="L4232" s="1334"/>
    </row>
    <row r="4233" spans="1:12" ht="24" customHeight="1">
      <c r="A4233" s="1355"/>
      <c r="B4233" s="1355"/>
      <c r="C4233" s="1433"/>
      <c r="E4233" s="1433"/>
      <c r="K4233" s="1433"/>
      <c r="L4233" s="1334"/>
    </row>
    <row r="4234" spans="1:12" ht="24" customHeight="1">
      <c r="A4234" s="1355"/>
      <c r="B4234" s="1355"/>
      <c r="C4234" s="1433"/>
      <c r="E4234" s="1433"/>
      <c r="K4234" s="1433"/>
      <c r="L4234" s="1334"/>
    </row>
    <row r="4235" spans="1:12" ht="24" customHeight="1">
      <c r="A4235" s="1355"/>
      <c r="B4235" s="1355"/>
      <c r="C4235" s="1433"/>
      <c r="E4235" s="1433"/>
      <c r="K4235" s="1433"/>
      <c r="L4235" s="1334"/>
    </row>
    <row r="4236" spans="1:12" ht="24" customHeight="1">
      <c r="A4236" s="1355"/>
      <c r="B4236" s="1355"/>
      <c r="C4236" s="1433"/>
      <c r="E4236" s="1433"/>
      <c r="K4236" s="1433"/>
      <c r="L4236" s="1334"/>
    </row>
    <row r="4237" spans="1:12" ht="24" customHeight="1">
      <c r="A4237" s="1355"/>
      <c r="B4237" s="1355"/>
      <c r="C4237" s="1433"/>
      <c r="E4237" s="1433"/>
      <c r="K4237" s="1433"/>
      <c r="L4237" s="1334"/>
    </row>
    <row r="4238" spans="1:12" ht="24" customHeight="1">
      <c r="A4238" s="1355"/>
      <c r="B4238" s="1355"/>
      <c r="C4238" s="1433"/>
      <c r="E4238" s="1433"/>
      <c r="K4238" s="1433"/>
      <c r="L4238" s="1334"/>
    </row>
    <row r="4239" spans="1:12" ht="24" customHeight="1">
      <c r="A4239" s="1355"/>
      <c r="B4239" s="1355"/>
      <c r="C4239" s="1433"/>
      <c r="E4239" s="1433"/>
      <c r="K4239" s="1433"/>
      <c r="L4239" s="1334"/>
    </row>
    <row r="4240" spans="1:12" ht="24" customHeight="1">
      <c r="A4240" s="1355"/>
      <c r="B4240" s="1355"/>
      <c r="C4240" s="1433"/>
      <c r="E4240" s="1433"/>
      <c r="K4240" s="1433"/>
      <c r="L4240" s="1334"/>
    </row>
    <row r="4241" spans="1:12" ht="24" customHeight="1">
      <c r="A4241" s="1355"/>
      <c r="B4241" s="1355"/>
      <c r="C4241" s="1433"/>
      <c r="E4241" s="1433"/>
      <c r="K4241" s="1433"/>
      <c r="L4241" s="1334"/>
    </row>
    <row r="4242" spans="1:12" ht="24" customHeight="1">
      <c r="A4242" s="1355"/>
      <c r="B4242" s="1355"/>
      <c r="C4242" s="1433"/>
      <c r="E4242" s="1433"/>
      <c r="K4242" s="1433"/>
      <c r="L4242" s="1334"/>
    </row>
    <row r="4243" spans="1:12" ht="24" customHeight="1">
      <c r="A4243" s="1355"/>
      <c r="B4243" s="1355"/>
      <c r="C4243" s="1433"/>
      <c r="E4243" s="1433"/>
      <c r="K4243" s="1433"/>
      <c r="L4243" s="1334"/>
    </row>
    <row r="4244" spans="1:12" ht="24" customHeight="1">
      <c r="A4244" s="1355"/>
      <c r="B4244" s="1355"/>
      <c r="C4244" s="1433"/>
      <c r="E4244" s="1433"/>
      <c r="K4244" s="1433"/>
      <c r="L4244" s="1334"/>
    </row>
    <row r="4245" spans="1:12" ht="24" customHeight="1">
      <c r="A4245" s="1355"/>
      <c r="B4245" s="1355"/>
      <c r="C4245" s="1433"/>
      <c r="E4245" s="1433"/>
      <c r="K4245" s="1433"/>
      <c r="L4245" s="1334"/>
    </row>
    <row r="4246" spans="1:12" ht="24" customHeight="1">
      <c r="A4246" s="1355"/>
      <c r="B4246" s="1355"/>
      <c r="C4246" s="1433"/>
      <c r="E4246" s="1433"/>
      <c r="K4246" s="1433"/>
      <c r="L4246" s="1334"/>
    </row>
    <row r="4247" spans="1:12" ht="24" customHeight="1">
      <c r="A4247" s="1355"/>
      <c r="B4247" s="1355"/>
      <c r="C4247" s="1433"/>
      <c r="E4247" s="1433"/>
      <c r="K4247" s="1433"/>
      <c r="L4247" s="1334"/>
    </row>
    <row r="4248" spans="1:12" ht="24" customHeight="1">
      <c r="A4248" s="1355"/>
      <c r="B4248" s="1355"/>
      <c r="C4248" s="1433"/>
      <c r="E4248" s="1433"/>
      <c r="K4248" s="1433"/>
      <c r="L4248" s="1334"/>
    </row>
    <row r="4249" spans="1:12" ht="24" customHeight="1">
      <c r="A4249" s="1355"/>
      <c r="B4249" s="1355"/>
      <c r="C4249" s="1433"/>
      <c r="E4249" s="1433"/>
      <c r="K4249" s="1433"/>
      <c r="L4249" s="1334"/>
    </row>
    <row r="4250" spans="1:12" ht="24" customHeight="1">
      <c r="A4250" s="1355"/>
      <c r="B4250" s="1355"/>
      <c r="C4250" s="1433"/>
      <c r="E4250" s="1433"/>
      <c r="K4250" s="1433"/>
      <c r="L4250" s="1334"/>
    </row>
    <row r="4251" spans="1:12" ht="24" customHeight="1">
      <c r="A4251" s="1355"/>
      <c r="B4251" s="1355"/>
      <c r="C4251" s="1433"/>
      <c r="E4251" s="1433"/>
      <c r="K4251" s="1433"/>
      <c r="L4251" s="1334"/>
    </row>
    <row r="4252" spans="1:12" ht="24" customHeight="1">
      <c r="A4252" s="1355"/>
      <c r="B4252" s="1355"/>
      <c r="C4252" s="1433"/>
      <c r="E4252" s="1433"/>
      <c r="K4252" s="1433"/>
      <c r="L4252" s="1334"/>
    </row>
    <row r="4253" spans="1:12" ht="24" customHeight="1">
      <c r="A4253" s="1355"/>
      <c r="B4253" s="1355"/>
      <c r="C4253" s="1433"/>
      <c r="E4253" s="1433"/>
      <c r="K4253" s="1433"/>
      <c r="L4253" s="1334"/>
    </row>
    <row r="4254" spans="1:12" ht="24" customHeight="1">
      <c r="A4254" s="1355"/>
      <c r="B4254" s="1355"/>
      <c r="C4254" s="1433"/>
      <c r="E4254" s="1433"/>
      <c r="K4254" s="1433"/>
      <c r="L4254" s="1334"/>
    </row>
    <row r="4255" spans="1:12" ht="24" customHeight="1">
      <c r="A4255" s="1355"/>
      <c r="B4255" s="1355"/>
      <c r="C4255" s="1433"/>
      <c r="E4255" s="1433"/>
      <c r="K4255" s="1433"/>
      <c r="L4255" s="1334"/>
    </row>
    <row r="4256" spans="1:12" ht="24" customHeight="1">
      <c r="A4256" s="1355"/>
      <c r="B4256" s="1355"/>
      <c r="C4256" s="1433"/>
      <c r="E4256" s="1433"/>
      <c r="K4256" s="1433"/>
      <c r="L4256" s="1334"/>
    </row>
    <row r="4257" spans="1:12" ht="24" customHeight="1">
      <c r="A4257" s="1355"/>
      <c r="B4257" s="1355"/>
      <c r="C4257" s="1433"/>
      <c r="E4257" s="1433"/>
      <c r="K4257" s="1433"/>
      <c r="L4257" s="1334"/>
    </row>
    <row r="4258" spans="1:12" ht="24" customHeight="1">
      <c r="A4258" s="1355"/>
      <c r="B4258" s="1355"/>
      <c r="C4258" s="1433"/>
      <c r="E4258" s="1433"/>
      <c r="K4258" s="1433"/>
      <c r="L4258" s="1334"/>
    </row>
    <row r="4259" spans="1:12" ht="24" customHeight="1">
      <c r="A4259" s="1355"/>
      <c r="B4259" s="1355"/>
      <c r="C4259" s="1433"/>
      <c r="E4259" s="1433"/>
      <c r="K4259" s="1433"/>
      <c r="L4259" s="1334"/>
    </row>
    <row r="4260" spans="1:12" ht="24" customHeight="1">
      <c r="A4260" s="1355"/>
      <c r="B4260" s="1355"/>
      <c r="C4260" s="1433"/>
      <c r="E4260" s="1433"/>
      <c r="K4260" s="1433"/>
      <c r="L4260" s="1334"/>
    </row>
    <row r="4261" spans="1:12" ht="24" customHeight="1">
      <c r="A4261" s="1355"/>
      <c r="B4261" s="1355"/>
      <c r="C4261" s="1433"/>
      <c r="E4261" s="1433"/>
      <c r="K4261" s="1433"/>
      <c r="L4261" s="1334"/>
    </row>
    <row r="4262" spans="1:12" ht="24" customHeight="1">
      <c r="A4262" s="1355"/>
      <c r="B4262" s="1355"/>
      <c r="C4262" s="1433"/>
      <c r="E4262" s="1433"/>
      <c r="K4262" s="1433"/>
      <c r="L4262" s="1334"/>
    </row>
    <row r="4263" spans="1:12" ht="24" customHeight="1">
      <c r="A4263" s="1355"/>
      <c r="B4263" s="1355"/>
      <c r="C4263" s="1433"/>
      <c r="E4263" s="1433"/>
      <c r="K4263" s="1433"/>
      <c r="L4263" s="1334"/>
    </row>
    <row r="4264" spans="1:12" ht="24" customHeight="1">
      <c r="A4264" s="1355"/>
      <c r="B4264" s="1355"/>
      <c r="C4264" s="1433"/>
      <c r="E4264" s="1433"/>
      <c r="K4264" s="1433"/>
      <c r="L4264" s="1334"/>
    </row>
    <row r="4265" spans="1:12" ht="24" customHeight="1">
      <c r="A4265" s="1355"/>
      <c r="B4265" s="1355"/>
      <c r="C4265" s="1433"/>
      <c r="E4265" s="1433"/>
      <c r="K4265" s="1433"/>
      <c r="L4265" s="1334"/>
    </row>
    <row r="4266" spans="1:12" ht="24" customHeight="1">
      <c r="A4266" s="1355"/>
      <c r="B4266" s="1355"/>
      <c r="C4266" s="1433"/>
      <c r="E4266" s="1433"/>
      <c r="K4266" s="1433"/>
      <c r="L4266" s="1334"/>
    </row>
    <row r="4267" spans="1:12" ht="24" customHeight="1">
      <c r="A4267" s="1355"/>
      <c r="B4267" s="1355"/>
      <c r="C4267" s="1433"/>
      <c r="E4267" s="1433"/>
      <c r="K4267" s="1433"/>
      <c r="L4267" s="1334"/>
    </row>
    <row r="4268" spans="1:12" ht="24" customHeight="1">
      <c r="A4268" s="1355"/>
      <c r="B4268" s="1355"/>
      <c r="C4268" s="1433"/>
      <c r="E4268" s="1433"/>
      <c r="K4268" s="1433"/>
      <c r="L4268" s="1334"/>
    </row>
    <row r="4269" spans="1:12" ht="24" customHeight="1">
      <c r="A4269" s="1355"/>
      <c r="B4269" s="1355"/>
      <c r="C4269" s="1433"/>
      <c r="E4269" s="1433"/>
      <c r="K4269" s="1433"/>
      <c r="L4269" s="1334"/>
    </row>
    <row r="4270" spans="1:12" ht="24" customHeight="1">
      <c r="A4270" s="1355"/>
      <c r="B4270" s="1355"/>
      <c r="C4270" s="1433"/>
      <c r="E4270" s="1433"/>
      <c r="K4270" s="1433"/>
      <c r="L4270" s="1334"/>
    </row>
    <row r="4271" spans="1:12" ht="24" customHeight="1">
      <c r="A4271" s="1355"/>
      <c r="B4271" s="1355"/>
      <c r="C4271" s="1433"/>
      <c r="E4271" s="1433"/>
      <c r="K4271" s="1433"/>
      <c r="L4271" s="1334"/>
    </row>
    <row r="4272" spans="1:12" ht="24" customHeight="1">
      <c r="A4272" s="1355"/>
      <c r="B4272" s="1355"/>
      <c r="C4272" s="1433"/>
      <c r="E4272" s="1433"/>
      <c r="K4272" s="1433"/>
      <c r="L4272" s="1334"/>
    </row>
    <row r="4273" spans="1:12" ht="24" customHeight="1">
      <c r="A4273" s="1355"/>
      <c r="B4273" s="1355"/>
      <c r="C4273" s="1433"/>
      <c r="E4273" s="1433"/>
      <c r="K4273" s="1433"/>
      <c r="L4273" s="1334"/>
    </row>
    <row r="4274" spans="1:12" ht="24" customHeight="1">
      <c r="A4274" s="1355"/>
      <c r="B4274" s="1355"/>
      <c r="C4274" s="1433"/>
      <c r="E4274" s="1433"/>
      <c r="K4274" s="1433"/>
      <c r="L4274" s="1334"/>
    </row>
    <row r="4275" spans="1:12" ht="24" customHeight="1">
      <c r="A4275" s="1355"/>
      <c r="B4275" s="1355"/>
      <c r="C4275" s="1433"/>
      <c r="E4275" s="1433"/>
      <c r="K4275" s="1433"/>
      <c r="L4275" s="1334"/>
    </row>
    <row r="4276" spans="1:12" ht="24" customHeight="1">
      <c r="A4276" s="1355"/>
      <c r="B4276" s="1355"/>
      <c r="C4276" s="1433"/>
      <c r="E4276" s="1433"/>
      <c r="K4276" s="1433"/>
      <c r="L4276" s="1334"/>
    </row>
    <row r="4277" spans="1:12" ht="24" customHeight="1">
      <c r="A4277" s="1355"/>
      <c r="B4277" s="1355"/>
      <c r="C4277" s="1433"/>
      <c r="E4277" s="1433"/>
      <c r="K4277" s="1433"/>
      <c r="L4277" s="1334"/>
    </row>
    <row r="4278" spans="1:12" ht="24" customHeight="1">
      <c r="A4278" s="1355"/>
      <c r="B4278" s="1355"/>
      <c r="C4278" s="1433"/>
      <c r="E4278" s="1433"/>
      <c r="K4278" s="1433"/>
      <c r="L4278" s="1334"/>
    </row>
    <row r="4279" spans="1:12" ht="24" customHeight="1">
      <c r="A4279" s="1355"/>
      <c r="B4279" s="1355"/>
      <c r="C4279" s="1433"/>
      <c r="E4279" s="1433"/>
      <c r="K4279" s="1433"/>
      <c r="L4279" s="1334"/>
    </row>
    <row r="4280" spans="1:12" ht="24" customHeight="1">
      <c r="A4280" s="1355"/>
      <c r="B4280" s="1355"/>
      <c r="C4280" s="1433"/>
      <c r="E4280" s="1433"/>
      <c r="K4280" s="1433"/>
      <c r="L4280" s="1334"/>
    </row>
    <row r="4281" spans="1:12" ht="24" customHeight="1">
      <c r="A4281" s="1355"/>
      <c r="B4281" s="1355"/>
      <c r="C4281" s="1433"/>
      <c r="E4281" s="1433"/>
      <c r="K4281" s="1433"/>
      <c r="L4281" s="1334"/>
    </row>
    <row r="4282" spans="1:12" ht="24" customHeight="1">
      <c r="A4282" s="1355"/>
      <c r="B4282" s="1355"/>
      <c r="C4282" s="1433"/>
      <c r="E4282" s="1433"/>
      <c r="K4282" s="1433"/>
      <c r="L4282" s="1334"/>
    </row>
    <row r="4283" spans="1:12" ht="24" customHeight="1">
      <c r="A4283" s="1355"/>
      <c r="B4283" s="1355"/>
      <c r="C4283" s="1433"/>
      <c r="E4283" s="1433"/>
      <c r="K4283" s="1433"/>
      <c r="L4283" s="1334"/>
    </row>
    <row r="4284" spans="1:12" ht="24" customHeight="1">
      <c r="A4284" s="1355"/>
      <c r="B4284" s="1355"/>
      <c r="C4284" s="1433"/>
      <c r="E4284" s="1433"/>
      <c r="K4284" s="1433"/>
      <c r="L4284" s="1334"/>
    </row>
    <row r="4285" spans="1:12" ht="24" customHeight="1">
      <c r="A4285" s="1355"/>
      <c r="B4285" s="1355"/>
      <c r="C4285" s="1433"/>
      <c r="E4285" s="1433"/>
      <c r="K4285" s="1433"/>
      <c r="L4285" s="1334"/>
    </row>
    <row r="4286" spans="1:12" ht="24" customHeight="1">
      <c r="A4286" s="1355"/>
      <c r="B4286" s="1355"/>
      <c r="C4286" s="1433"/>
      <c r="E4286" s="1433"/>
      <c r="K4286" s="1433"/>
      <c r="L4286" s="1334"/>
    </row>
    <row r="4287" spans="1:12" ht="24" customHeight="1">
      <c r="A4287" s="1355"/>
      <c r="B4287" s="1355"/>
      <c r="C4287" s="1433"/>
      <c r="E4287" s="1433"/>
      <c r="K4287" s="1433"/>
      <c r="L4287" s="1334"/>
    </row>
    <row r="4288" spans="1:12" ht="24" customHeight="1">
      <c r="A4288" s="1355"/>
      <c r="B4288" s="1355"/>
      <c r="C4288" s="1433"/>
      <c r="E4288" s="1433"/>
      <c r="K4288" s="1433"/>
      <c r="L4288" s="1334"/>
    </row>
    <row r="4289" spans="1:12" ht="24" customHeight="1">
      <c r="A4289" s="1355"/>
      <c r="B4289" s="1355"/>
      <c r="C4289" s="1433"/>
      <c r="E4289" s="1433"/>
      <c r="K4289" s="1433"/>
      <c r="L4289" s="1334"/>
    </row>
    <row r="4290" spans="1:12" ht="24" customHeight="1">
      <c r="A4290" s="1355"/>
      <c r="B4290" s="1355"/>
      <c r="C4290" s="1433"/>
      <c r="E4290" s="1433"/>
      <c r="K4290" s="1433"/>
      <c r="L4290" s="1334"/>
    </row>
    <row r="4291" spans="1:12" ht="24" customHeight="1">
      <c r="A4291" s="1355"/>
      <c r="B4291" s="1355"/>
      <c r="C4291" s="1433"/>
      <c r="E4291" s="1433"/>
      <c r="K4291" s="1433"/>
      <c r="L4291" s="1334"/>
    </row>
    <row r="4292" spans="1:12" ht="24" customHeight="1">
      <c r="A4292" s="1355"/>
      <c r="B4292" s="1355"/>
      <c r="C4292" s="1433"/>
      <c r="E4292" s="1433"/>
      <c r="K4292" s="1433"/>
      <c r="L4292" s="1334"/>
    </row>
    <row r="4293" spans="1:12" ht="24" customHeight="1">
      <c r="A4293" s="1355"/>
      <c r="B4293" s="1355"/>
      <c r="C4293" s="1433"/>
      <c r="E4293" s="1433"/>
      <c r="K4293" s="1433"/>
      <c r="L4293" s="1334"/>
    </row>
    <row r="4294" spans="1:12" ht="24" customHeight="1">
      <c r="A4294" s="1355"/>
      <c r="B4294" s="1355"/>
      <c r="C4294" s="1433"/>
      <c r="E4294" s="1433"/>
      <c r="K4294" s="1433"/>
      <c r="L4294" s="1334"/>
    </row>
    <row r="4295" spans="1:12" ht="24" customHeight="1">
      <c r="A4295" s="1355"/>
      <c r="B4295" s="1355"/>
      <c r="C4295" s="1433"/>
      <c r="E4295" s="1433"/>
      <c r="K4295" s="1433"/>
      <c r="L4295" s="1334"/>
    </row>
    <row r="4296" spans="1:12" ht="24" customHeight="1">
      <c r="A4296" s="1355"/>
      <c r="B4296" s="1355"/>
      <c r="C4296" s="1433"/>
      <c r="E4296" s="1433"/>
      <c r="K4296" s="1433"/>
      <c r="L4296" s="1334"/>
    </row>
    <row r="4297" spans="1:12" ht="24" customHeight="1">
      <c r="A4297" s="1355"/>
      <c r="B4297" s="1355"/>
      <c r="C4297" s="1433"/>
      <c r="E4297" s="1433"/>
      <c r="K4297" s="1433"/>
      <c r="L4297" s="1334"/>
    </row>
    <row r="4298" spans="1:12" ht="24" customHeight="1">
      <c r="A4298" s="1355"/>
      <c r="B4298" s="1355"/>
      <c r="C4298" s="1433"/>
      <c r="E4298" s="1433"/>
      <c r="K4298" s="1433"/>
      <c r="L4298" s="1334"/>
    </row>
    <row r="4299" spans="1:12" ht="24" customHeight="1">
      <c r="A4299" s="1355"/>
      <c r="B4299" s="1355"/>
      <c r="C4299" s="1433"/>
      <c r="E4299" s="1433"/>
      <c r="K4299" s="1433"/>
      <c r="L4299" s="1334"/>
    </row>
    <row r="4300" spans="1:12" ht="24" customHeight="1">
      <c r="A4300" s="1355"/>
      <c r="B4300" s="1355"/>
      <c r="C4300" s="1433"/>
      <c r="E4300" s="1433"/>
      <c r="K4300" s="1433"/>
      <c r="L4300" s="1334"/>
    </row>
    <row r="4301" spans="1:12" ht="24" customHeight="1">
      <c r="A4301" s="1355"/>
      <c r="B4301" s="1355"/>
      <c r="C4301" s="1433"/>
      <c r="E4301" s="1433"/>
      <c r="K4301" s="1433"/>
      <c r="L4301" s="1334"/>
    </row>
    <row r="4302" spans="1:12" ht="24" customHeight="1">
      <c r="A4302" s="1355"/>
      <c r="B4302" s="1355"/>
      <c r="C4302" s="1433"/>
      <c r="E4302" s="1433"/>
      <c r="K4302" s="1433"/>
      <c r="L4302" s="1334"/>
    </row>
    <row r="4303" spans="1:12" ht="24" customHeight="1">
      <c r="A4303" s="1355"/>
      <c r="B4303" s="1355"/>
      <c r="C4303" s="1433"/>
      <c r="E4303" s="1433"/>
      <c r="K4303" s="1433"/>
      <c r="L4303" s="1334"/>
    </row>
    <row r="4304" spans="1:12" ht="24" customHeight="1">
      <c r="A4304" s="1355"/>
      <c r="B4304" s="1355"/>
      <c r="C4304" s="1433"/>
      <c r="E4304" s="1433"/>
      <c r="K4304" s="1433"/>
      <c r="L4304" s="1334"/>
    </row>
    <row r="4305" spans="1:12" ht="24" customHeight="1">
      <c r="A4305" s="1355"/>
      <c r="B4305" s="1355"/>
      <c r="C4305" s="1433"/>
      <c r="E4305" s="1433"/>
      <c r="K4305" s="1433"/>
      <c r="L4305" s="1334"/>
    </row>
    <row r="4306" spans="1:12" ht="24" customHeight="1">
      <c r="A4306" s="1355"/>
      <c r="B4306" s="1355"/>
      <c r="C4306" s="1433"/>
      <c r="E4306" s="1433"/>
      <c r="K4306" s="1433"/>
      <c r="L4306" s="1334"/>
    </row>
    <row r="4307" spans="1:12" ht="24" customHeight="1">
      <c r="A4307" s="1355"/>
      <c r="B4307" s="1355"/>
      <c r="C4307" s="1433"/>
      <c r="E4307" s="1433"/>
      <c r="K4307" s="1433"/>
      <c r="L4307" s="1334"/>
    </row>
    <row r="4308" spans="1:12" ht="24" customHeight="1">
      <c r="A4308" s="1355"/>
      <c r="B4308" s="1355"/>
      <c r="C4308" s="1433"/>
      <c r="E4308" s="1433"/>
      <c r="K4308" s="1433"/>
      <c r="L4308" s="1334"/>
    </row>
    <row r="4309" spans="1:12" ht="24" customHeight="1">
      <c r="A4309" s="1355"/>
      <c r="B4309" s="1355"/>
      <c r="C4309" s="1433"/>
      <c r="E4309" s="1433"/>
      <c r="K4309" s="1433"/>
      <c r="L4309" s="1334"/>
    </row>
    <row r="4310" spans="1:12" ht="24" customHeight="1">
      <c r="A4310" s="1355"/>
      <c r="B4310" s="1355"/>
      <c r="C4310" s="1433"/>
      <c r="E4310" s="1433"/>
      <c r="K4310" s="1433"/>
      <c r="L4310" s="1334"/>
    </row>
    <row r="4311" spans="1:12" ht="24" customHeight="1">
      <c r="A4311" s="1355"/>
      <c r="B4311" s="1355"/>
      <c r="C4311" s="1433"/>
      <c r="E4311" s="1433"/>
      <c r="K4311" s="1433"/>
      <c r="L4311" s="1334"/>
    </row>
    <row r="4312" spans="1:12" ht="24" customHeight="1">
      <c r="A4312" s="1355"/>
      <c r="B4312" s="1355"/>
      <c r="C4312" s="1433"/>
      <c r="E4312" s="1433"/>
      <c r="K4312" s="1433"/>
      <c r="L4312" s="1334"/>
    </row>
    <row r="4313" spans="1:12" ht="24" customHeight="1">
      <c r="A4313" s="1355"/>
      <c r="B4313" s="1355"/>
      <c r="C4313" s="1433"/>
      <c r="E4313" s="1433"/>
      <c r="K4313" s="1433"/>
      <c r="L4313" s="1334"/>
    </row>
    <row r="4314" spans="1:12" ht="24" customHeight="1">
      <c r="A4314" s="1355"/>
      <c r="B4314" s="1355"/>
      <c r="C4314" s="1433"/>
      <c r="E4314" s="1433"/>
      <c r="K4314" s="1433"/>
      <c r="L4314" s="1334"/>
    </row>
    <row r="4315" spans="1:12" ht="24" customHeight="1">
      <c r="A4315" s="1355"/>
      <c r="B4315" s="1355"/>
      <c r="C4315" s="1433"/>
      <c r="E4315" s="1433"/>
      <c r="K4315" s="1433"/>
      <c r="L4315" s="1334"/>
    </row>
    <row r="4316" spans="1:12" ht="24" customHeight="1">
      <c r="A4316" s="1355"/>
      <c r="B4316" s="1355"/>
      <c r="C4316" s="1433"/>
      <c r="E4316" s="1433"/>
      <c r="K4316" s="1433"/>
      <c r="L4316" s="1334"/>
    </row>
    <row r="4317" spans="1:12" ht="24" customHeight="1">
      <c r="A4317" s="1355"/>
      <c r="B4317" s="1355"/>
      <c r="C4317" s="1433"/>
      <c r="E4317" s="1433"/>
      <c r="K4317" s="1433"/>
      <c r="L4317" s="1334"/>
    </row>
    <row r="4318" spans="1:12" ht="24" customHeight="1">
      <c r="A4318" s="1355"/>
      <c r="B4318" s="1355"/>
      <c r="C4318" s="1433"/>
      <c r="E4318" s="1433"/>
      <c r="K4318" s="1433"/>
      <c r="L4318" s="1334"/>
    </row>
    <row r="4319" spans="1:12" ht="24" customHeight="1">
      <c r="A4319" s="1355"/>
      <c r="B4319" s="1355"/>
      <c r="C4319" s="1433"/>
      <c r="E4319" s="1433"/>
      <c r="K4319" s="1433"/>
      <c r="L4319" s="1334"/>
    </row>
    <row r="4320" spans="1:12" ht="24" customHeight="1">
      <c r="A4320" s="1355"/>
      <c r="B4320" s="1355"/>
      <c r="C4320" s="1433"/>
      <c r="E4320" s="1433"/>
      <c r="K4320" s="1433"/>
      <c r="L4320" s="1334"/>
    </row>
    <row r="4321" spans="1:12" ht="24" customHeight="1">
      <c r="A4321" s="1355"/>
      <c r="B4321" s="1355"/>
      <c r="C4321" s="1433"/>
      <c r="E4321" s="1433"/>
      <c r="K4321" s="1433"/>
      <c r="L4321" s="1334"/>
    </row>
    <row r="4322" spans="1:12" ht="24" customHeight="1">
      <c r="A4322" s="1355"/>
      <c r="B4322" s="1355"/>
      <c r="C4322" s="1433"/>
      <c r="E4322" s="1433"/>
      <c r="K4322" s="1433"/>
      <c r="L4322" s="1334"/>
    </row>
    <row r="4323" spans="1:12" ht="24" customHeight="1">
      <c r="A4323" s="1355"/>
      <c r="B4323" s="1355"/>
      <c r="C4323" s="1433"/>
      <c r="E4323" s="1433"/>
      <c r="K4323" s="1433"/>
      <c r="L4323" s="1334"/>
    </row>
    <row r="4324" spans="1:12" ht="24" customHeight="1">
      <c r="A4324" s="1355"/>
      <c r="B4324" s="1355"/>
      <c r="C4324" s="1433"/>
      <c r="E4324" s="1433"/>
      <c r="K4324" s="1433"/>
      <c r="L4324" s="1334"/>
    </row>
    <row r="4325" spans="1:12" ht="24" customHeight="1">
      <c r="A4325" s="1355"/>
      <c r="B4325" s="1355"/>
      <c r="C4325" s="1433"/>
      <c r="E4325" s="1433"/>
      <c r="K4325" s="1433"/>
      <c r="L4325" s="1334"/>
    </row>
    <row r="4326" spans="1:12" ht="24" customHeight="1">
      <c r="A4326" s="1355"/>
      <c r="B4326" s="1355"/>
      <c r="C4326" s="1433"/>
      <c r="E4326" s="1433"/>
      <c r="K4326" s="1433"/>
      <c r="L4326" s="1334"/>
    </row>
    <row r="4327" spans="1:12" ht="24" customHeight="1">
      <c r="A4327" s="1355"/>
      <c r="B4327" s="1355"/>
      <c r="C4327" s="1433"/>
      <c r="E4327" s="1433"/>
      <c r="K4327" s="1433"/>
      <c r="L4327" s="1334"/>
    </row>
    <row r="4328" spans="1:12" ht="24" customHeight="1">
      <c r="A4328" s="1355"/>
      <c r="B4328" s="1355"/>
      <c r="C4328" s="1433"/>
      <c r="E4328" s="1433"/>
      <c r="K4328" s="1433"/>
      <c r="L4328" s="1334"/>
    </row>
    <row r="4329" spans="1:12" ht="24" customHeight="1">
      <c r="A4329" s="1355"/>
      <c r="B4329" s="1355"/>
      <c r="C4329" s="1433"/>
      <c r="E4329" s="1433"/>
      <c r="K4329" s="1433"/>
      <c r="L4329" s="1334"/>
    </row>
    <row r="4330" spans="1:12" ht="24" customHeight="1">
      <c r="A4330" s="1355"/>
      <c r="B4330" s="1355"/>
      <c r="C4330" s="1433"/>
      <c r="E4330" s="1433"/>
      <c r="K4330" s="1433"/>
      <c r="L4330" s="1334"/>
    </row>
    <row r="4331" spans="1:12" ht="24" customHeight="1">
      <c r="A4331" s="1355"/>
      <c r="B4331" s="1355"/>
      <c r="C4331" s="1433"/>
      <c r="E4331" s="1433"/>
      <c r="K4331" s="1433"/>
      <c r="L4331" s="1334"/>
    </row>
    <row r="4332" spans="1:12" ht="24" customHeight="1">
      <c r="A4332" s="1355"/>
      <c r="B4332" s="1355"/>
      <c r="C4332" s="1433"/>
      <c r="E4332" s="1433"/>
      <c r="K4332" s="1433"/>
      <c r="L4332" s="1334"/>
    </row>
    <row r="4333" spans="1:12" ht="24" customHeight="1">
      <c r="A4333" s="1355"/>
      <c r="B4333" s="1355"/>
      <c r="C4333" s="1433"/>
      <c r="E4333" s="1433"/>
      <c r="K4333" s="1433"/>
      <c r="L4333" s="1334"/>
    </row>
    <row r="4334" spans="1:12" ht="24" customHeight="1">
      <c r="A4334" s="1355"/>
      <c r="B4334" s="1355"/>
      <c r="C4334" s="1433"/>
      <c r="E4334" s="1433"/>
      <c r="K4334" s="1433"/>
      <c r="L4334" s="1334"/>
    </row>
    <row r="4335" spans="1:12" ht="24" customHeight="1">
      <c r="A4335" s="1355"/>
      <c r="B4335" s="1355"/>
      <c r="C4335" s="1433"/>
      <c r="E4335" s="1433"/>
      <c r="K4335" s="1433"/>
      <c r="L4335" s="1334"/>
    </row>
    <row r="4336" spans="1:12" ht="24" customHeight="1">
      <c r="A4336" s="1355"/>
      <c r="B4336" s="1355"/>
      <c r="C4336" s="1433"/>
      <c r="E4336" s="1433"/>
      <c r="K4336" s="1433"/>
      <c r="L4336" s="1334"/>
    </row>
    <row r="4337" spans="1:12" ht="24" customHeight="1">
      <c r="A4337" s="1355"/>
      <c r="B4337" s="1355"/>
      <c r="C4337" s="1433"/>
      <c r="E4337" s="1433"/>
      <c r="K4337" s="1433"/>
      <c r="L4337" s="1334"/>
    </row>
    <row r="4338" spans="1:12" ht="24" customHeight="1">
      <c r="A4338" s="1355"/>
      <c r="B4338" s="1355"/>
      <c r="C4338" s="1433"/>
      <c r="E4338" s="1433"/>
      <c r="K4338" s="1433"/>
      <c r="L4338" s="1334"/>
    </row>
    <row r="4339" spans="1:12" ht="24" customHeight="1">
      <c r="A4339" s="1355"/>
      <c r="B4339" s="1355"/>
      <c r="C4339" s="1433"/>
      <c r="E4339" s="1433"/>
      <c r="K4339" s="1433"/>
      <c r="L4339" s="1334"/>
    </row>
    <row r="4340" spans="1:12" ht="24" customHeight="1">
      <c r="A4340" s="1355"/>
      <c r="B4340" s="1355"/>
      <c r="C4340" s="1433"/>
      <c r="E4340" s="1433"/>
      <c r="K4340" s="1433"/>
      <c r="L4340" s="1334"/>
    </row>
    <row r="4341" spans="1:12" ht="24" customHeight="1">
      <c r="A4341" s="1355"/>
      <c r="B4341" s="1355"/>
      <c r="C4341" s="1433"/>
      <c r="E4341" s="1433"/>
      <c r="K4341" s="1433"/>
      <c r="L4341" s="1334"/>
    </row>
    <row r="4342" spans="1:12" ht="24" customHeight="1">
      <c r="A4342" s="1355"/>
      <c r="B4342" s="1355"/>
      <c r="C4342" s="1433"/>
      <c r="E4342" s="1433"/>
      <c r="K4342" s="1433"/>
      <c r="L4342" s="1334"/>
    </row>
    <row r="4343" spans="1:12" ht="24" customHeight="1">
      <c r="A4343" s="1355"/>
      <c r="B4343" s="1355"/>
      <c r="C4343" s="1433"/>
      <c r="E4343" s="1433"/>
      <c r="K4343" s="1433"/>
      <c r="L4343" s="1334"/>
    </row>
    <row r="4344" spans="1:12" ht="24" customHeight="1">
      <c r="A4344" s="1355"/>
      <c r="B4344" s="1355"/>
      <c r="C4344" s="1433"/>
      <c r="E4344" s="1433"/>
      <c r="K4344" s="1433"/>
      <c r="L4344" s="1334"/>
    </row>
    <row r="4345" spans="1:12" ht="24" customHeight="1">
      <c r="A4345" s="1355"/>
      <c r="B4345" s="1355"/>
      <c r="C4345" s="1433"/>
      <c r="E4345" s="1433"/>
      <c r="K4345" s="1433"/>
      <c r="L4345" s="1334"/>
    </row>
    <row r="4346" spans="1:12" ht="24" customHeight="1">
      <c r="A4346" s="1355"/>
      <c r="B4346" s="1355"/>
      <c r="C4346" s="1433"/>
      <c r="E4346" s="1433"/>
      <c r="K4346" s="1433"/>
      <c r="L4346" s="1334"/>
    </row>
    <row r="4347" spans="1:12" ht="24" customHeight="1">
      <c r="A4347" s="1355"/>
      <c r="B4347" s="1355"/>
      <c r="C4347" s="1433"/>
      <c r="E4347" s="1433"/>
      <c r="K4347" s="1433"/>
      <c r="L4347" s="1334"/>
    </row>
    <row r="4348" spans="1:12" ht="24" customHeight="1">
      <c r="A4348" s="1355"/>
      <c r="B4348" s="1355"/>
      <c r="C4348" s="1433"/>
      <c r="E4348" s="1433"/>
      <c r="K4348" s="1433"/>
      <c r="L4348" s="1334"/>
    </row>
    <row r="4349" spans="1:12" ht="24" customHeight="1">
      <c r="A4349" s="1355"/>
      <c r="B4349" s="1355"/>
      <c r="C4349" s="1433"/>
      <c r="E4349" s="1433"/>
      <c r="K4349" s="1433"/>
      <c r="L4349" s="1334"/>
    </row>
    <row r="4350" spans="1:12" ht="24" customHeight="1">
      <c r="A4350" s="1355"/>
      <c r="B4350" s="1355"/>
      <c r="C4350" s="1433"/>
      <c r="E4350" s="1433"/>
      <c r="K4350" s="1433"/>
      <c r="L4350" s="1334"/>
    </row>
    <row r="4351" spans="1:12" ht="24" customHeight="1">
      <c r="A4351" s="1355"/>
      <c r="B4351" s="1355"/>
      <c r="C4351" s="1433"/>
      <c r="E4351" s="1433"/>
      <c r="K4351" s="1433"/>
      <c r="L4351" s="1334"/>
    </row>
    <row r="4352" spans="1:12" ht="24" customHeight="1">
      <c r="A4352" s="1355"/>
      <c r="B4352" s="1355"/>
      <c r="C4352" s="1433"/>
      <c r="E4352" s="1433"/>
      <c r="K4352" s="1433"/>
      <c r="L4352" s="1334"/>
    </row>
    <row r="4353" spans="1:12" ht="24" customHeight="1">
      <c r="A4353" s="1355"/>
      <c r="B4353" s="1355"/>
      <c r="C4353" s="1433"/>
      <c r="E4353" s="1433"/>
      <c r="K4353" s="1433"/>
      <c r="L4353" s="1334"/>
    </row>
    <row r="4354" spans="1:12" ht="24" customHeight="1">
      <c r="A4354" s="1355"/>
      <c r="B4354" s="1355"/>
      <c r="C4354" s="1433"/>
      <c r="E4354" s="1433"/>
      <c r="K4354" s="1433"/>
      <c r="L4354" s="1334"/>
    </row>
    <row r="4355" spans="1:12" ht="24" customHeight="1">
      <c r="A4355" s="1355"/>
      <c r="B4355" s="1355"/>
      <c r="C4355" s="1433"/>
      <c r="E4355" s="1433"/>
      <c r="K4355" s="1433"/>
      <c r="L4355" s="1334"/>
    </row>
    <row r="4356" spans="1:12" ht="24" customHeight="1">
      <c r="A4356" s="1355"/>
      <c r="B4356" s="1355"/>
      <c r="C4356" s="1433"/>
      <c r="E4356" s="1433"/>
      <c r="K4356" s="1433"/>
      <c r="L4356" s="1334"/>
    </row>
    <row r="4357" spans="1:12" ht="24" customHeight="1">
      <c r="A4357" s="1355"/>
      <c r="B4357" s="1355"/>
      <c r="C4357" s="1433"/>
      <c r="E4357" s="1433"/>
      <c r="K4357" s="1433"/>
      <c r="L4357" s="1334"/>
    </row>
    <row r="4358" spans="1:12" ht="24" customHeight="1">
      <c r="A4358" s="1355"/>
      <c r="B4358" s="1355"/>
      <c r="C4358" s="1433"/>
      <c r="E4358" s="1433"/>
      <c r="K4358" s="1433"/>
      <c r="L4358" s="1334"/>
    </row>
    <row r="4359" spans="1:12" ht="24" customHeight="1">
      <c r="A4359" s="1355"/>
      <c r="B4359" s="1355"/>
      <c r="C4359" s="1433"/>
      <c r="E4359" s="1433"/>
      <c r="K4359" s="1433"/>
      <c r="L4359" s="1334"/>
    </row>
    <row r="4360" spans="1:12" ht="24" customHeight="1">
      <c r="A4360" s="1355"/>
      <c r="B4360" s="1355"/>
      <c r="C4360" s="1433"/>
      <c r="E4360" s="1433"/>
      <c r="K4360" s="1433"/>
      <c r="L4360" s="1334"/>
    </row>
    <row r="4361" spans="1:12" ht="24" customHeight="1">
      <c r="A4361" s="1355"/>
      <c r="B4361" s="1355"/>
      <c r="C4361" s="1433"/>
      <c r="E4361" s="1433"/>
      <c r="K4361" s="1433"/>
      <c r="L4361" s="1334"/>
    </row>
    <row r="4362" spans="1:12" ht="24" customHeight="1">
      <c r="A4362" s="1355"/>
      <c r="B4362" s="1355"/>
      <c r="C4362" s="1433"/>
      <c r="E4362" s="1433"/>
      <c r="K4362" s="1433"/>
      <c r="L4362" s="1334"/>
    </row>
    <row r="4363" spans="1:12" ht="24" customHeight="1">
      <c r="A4363" s="1355"/>
      <c r="B4363" s="1355"/>
      <c r="C4363" s="1433"/>
      <c r="E4363" s="1433"/>
      <c r="K4363" s="1433"/>
      <c r="L4363" s="1334"/>
    </row>
    <row r="4364" spans="1:12" ht="24" customHeight="1">
      <c r="A4364" s="1355"/>
      <c r="B4364" s="1355"/>
      <c r="C4364" s="1433"/>
      <c r="E4364" s="1433"/>
      <c r="K4364" s="1433"/>
      <c r="L4364" s="1334"/>
    </row>
    <row r="4365" spans="1:12" ht="24" customHeight="1">
      <c r="A4365" s="1355"/>
      <c r="B4365" s="1355"/>
      <c r="C4365" s="1433"/>
      <c r="E4365" s="1433"/>
      <c r="K4365" s="1433"/>
      <c r="L4365" s="1334"/>
    </row>
    <row r="4366" spans="1:12" ht="24" customHeight="1">
      <c r="A4366" s="1355"/>
      <c r="B4366" s="1355"/>
      <c r="C4366" s="1433"/>
      <c r="E4366" s="1433"/>
      <c r="K4366" s="1433"/>
      <c r="L4366" s="1334"/>
    </row>
    <row r="4367" spans="1:12" ht="24" customHeight="1">
      <c r="A4367" s="1355"/>
      <c r="B4367" s="1355"/>
      <c r="C4367" s="1433"/>
      <c r="E4367" s="1433"/>
      <c r="K4367" s="1433"/>
      <c r="L4367" s="1334"/>
    </row>
    <row r="4368" spans="1:12" ht="24" customHeight="1">
      <c r="A4368" s="1355"/>
      <c r="B4368" s="1355"/>
      <c r="C4368" s="1433"/>
      <c r="E4368" s="1433"/>
      <c r="K4368" s="1433"/>
      <c r="L4368" s="1334"/>
    </row>
    <row r="4369" spans="1:12" ht="24" customHeight="1">
      <c r="A4369" s="1355"/>
      <c r="B4369" s="1355"/>
      <c r="C4369" s="1433"/>
      <c r="E4369" s="1433"/>
      <c r="K4369" s="1433"/>
      <c r="L4369" s="1334"/>
    </row>
    <row r="4370" spans="1:12" ht="24" customHeight="1">
      <c r="A4370" s="1355"/>
      <c r="B4370" s="1355"/>
      <c r="C4370" s="1433"/>
      <c r="E4370" s="1433"/>
      <c r="K4370" s="1433"/>
      <c r="L4370" s="1334"/>
    </row>
    <row r="4371" spans="1:12" ht="24" customHeight="1">
      <c r="A4371" s="1355"/>
      <c r="B4371" s="1355"/>
      <c r="C4371" s="1433"/>
      <c r="E4371" s="1433"/>
      <c r="K4371" s="1433"/>
      <c r="L4371" s="1334"/>
    </row>
    <row r="4372" spans="1:12" ht="24" customHeight="1">
      <c r="A4372" s="1355"/>
      <c r="B4372" s="1355"/>
      <c r="C4372" s="1433"/>
      <c r="E4372" s="1433"/>
      <c r="K4372" s="1433"/>
      <c r="L4372" s="1334"/>
    </row>
    <row r="4373" spans="1:12" ht="24" customHeight="1">
      <c r="A4373" s="1355"/>
      <c r="B4373" s="1355"/>
      <c r="C4373" s="1433"/>
      <c r="E4373" s="1433"/>
      <c r="K4373" s="1433"/>
      <c r="L4373" s="1334"/>
    </row>
    <row r="4374" spans="1:12" ht="24" customHeight="1">
      <c r="A4374" s="1355"/>
      <c r="B4374" s="1355"/>
      <c r="C4374" s="1433"/>
      <c r="E4374" s="1433"/>
      <c r="K4374" s="1433"/>
      <c r="L4374" s="1334"/>
    </row>
    <row r="4375" spans="1:12" ht="24" customHeight="1">
      <c r="A4375" s="1355"/>
      <c r="B4375" s="1355"/>
      <c r="C4375" s="1433"/>
      <c r="E4375" s="1433"/>
      <c r="K4375" s="1433"/>
      <c r="L4375" s="1334"/>
    </row>
    <row r="4376" spans="1:12" ht="24" customHeight="1">
      <c r="A4376" s="1355"/>
      <c r="B4376" s="1355"/>
      <c r="C4376" s="1433"/>
      <c r="E4376" s="1433"/>
      <c r="K4376" s="1433"/>
      <c r="L4376" s="1334"/>
    </row>
    <row r="4377" spans="1:12" ht="24" customHeight="1">
      <c r="A4377" s="1355"/>
      <c r="B4377" s="1355"/>
      <c r="C4377" s="1433"/>
      <c r="E4377" s="1433"/>
      <c r="K4377" s="1433"/>
      <c r="L4377" s="1334"/>
    </row>
    <row r="4378" spans="1:12" ht="24" customHeight="1">
      <c r="A4378" s="1355"/>
      <c r="B4378" s="1355"/>
      <c r="C4378" s="1433"/>
      <c r="E4378" s="1433"/>
      <c r="K4378" s="1433"/>
      <c r="L4378" s="1334"/>
    </row>
    <row r="4379" spans="1:12" ht="24" customHeight="1">
      <c r="A4379" s="1355"/>
      <c r="B4379" s="1355"/>
      <c r="C4379" s="1433"/>
      <c r="E4379" s="1433"/>
      <c r="K4379" s="1433"/>
      <c r="L4379" s="1334"/>
    </row>
    <row r="4380" spans="1:12" ht="24" customHeight="1">
      <c r="A4380" s="1355"/>
      <c r="B4380" s="1355"/>
      <c r="C4380" s="1433"/>
      <c r="E4380" s="1433"/>
      <c r="K4380" s="1433"/>
      <c r="L4380" s="1334"/>
    </row>
    <row r="4381" spans="1:12" ht="24" customHeight="1">
      <c r="A4381" s="1355"/>
      <c r="B4381" s="1355"/>
      <c r="C4381" s="1433"/>
      <c r="E4381" s="1433"/>
      <c r="K4381" s="1433"/>
      <c r="L4381" s="1334"/>
    </row>
    <row r="4382" spans="1:12" ht="24" customHeight="1">
      <c r="A4382" s="1355"/>
      <c r="B4382" s="1355"/>
      <c r="C4382" s="1433"/>
      <c r="E4382" s="1433"/>
      <c r="K4382" s="1433"/>
      <c r="L4382" s="1334"/>
    </row>
    <row r="4383" spans="1:12" ht="24" customHeight="1">
      <c r="A4383" s="1355"/>
      <c r="B4383" s="1355"/>
      <c r="C4383" s="1433"/>
      <c r="E4383" s="1433"/>
      <c r="K4383" s="1433"/>
      <c r="L4383" s="1334"/>
    </row>
    <row r="4384" spans="1:12" ht="24" customHeight="1">
      <c r="A4384" s="1355"/>
      <c r="B4384" s="1355"/>
      <c r="C4384" s="1433"/>
      <c r="E4384" s="1433"/>
      <c r="K4384" s="1433"/>
      <c r="L4384" s="1334"/>
    </row>
    <row r="4385" spans="1:12" ht="24" customHeight="1">
      <c r="A4385" s="1355"/>
      <c r="B4385" s="1355"/>
      <c r="C4385" s="1433"/>
      <c r="E4385" s="1433"/>
      <c r="K4385" s="1433"/>
      <c r="L4385" s="1334"/>
    </row>
    <row r="4386" spans="1:12" ht="24" customHeight="1">
      <c r="A4386" s="1355"/>
      <c r="B4386" s="1355"/>
      <c r="C4386" s="1433"/>
      <c r="E4386" s="1433"/>
      <c r="K4386" s="1433"/>
      <c r="L4386" s="1334"/>
    </row>
    <row r="4387" spans="1:12" ht="24" customHeight="1">
      <c r="A4387" s="1355"/>
      <c r="B4387" s="1355"/>
      <c r="C4387" s="1433"/>
      <c r="E4387" s="1433"/>
      <c r="K4387" s="1433"/>
      <c r="L4387" s="1334"/>
    </row>
    <row r="4388" spans="1:12" ht="24" customHeight="1">
      <c r="A4388" s="1355"/>
      <c r="B4388" s="1355"/>
      <c r="C4388" s="1433"/>
      <c r="E4388" s="1433"/>
      <c r="K4388" s="1433"/>
      <c r="L4388" s="1334"/>
    </row>
    <row r="4389" spans="1:12" ht="24" customHeight="1">
      <c r="A4389" s="1355"/>
      <c r="B4389" s="1355"/>
      <c r="C4389" s="1433"/>
      <c r="E4389" s="1433"/>
      <c r="K4389" s="1433"/>
      <c r="L4389" s="1334"/>
    </row>
    <row r="4390" spans="1:12" ht="24" customHeight="1">
      <c r="A4390" s="1355"/>
      <c r="B4390" s="1355"/>
      <c r="C4390" s="1433"/>
      <c r="E4390" s="1433"/>
      <c r="K4390" s="1433"/>
      <c r="L4390" s="1334"/>
    </row>
    <row r="4391" spans="1:12" ht="24" customHeight="1">
      <c r="A4391" s="1355"/>
      <c r="B4391" s="1355"/>
      <c r="C4391" s="1433"/>
      <c r="E4391" s="1433"/>
      <c r="K4391" s="1433"/>
      <c r="L4391" s="1334"/>
    </row>
    <row r="4392" spans="1:12" ht="24" customHeight="1">
      <c r="A4392" s="1355"/>
      <c r="B4392" s="1355"/>
      <c r="C4392" s="1433"/>
      <c r="E4392" s="1433"/>
      <c r="K4392" s="1433"/>
      <c r="L4392" s="1334"/>
    </row>
    <row r="4393" spans="1:12" ht="24" customHeight="1">
      <c r="A4393" s="1355"/>
      <c r="B4393" s="1355"/>
      <c r="C4393" s="1433"/>
      <c r="E4393" s="1433"/>
      <c r="K4393" s="1433"/>
      <c r="L4393" s="1334"/>
    </row>
    <row r="4394" spans="1:12" ht="24" customHeight="1">
      <c r="A4394" s="1355"/>
      <c r="B4394" s="1355"/>
      <c r="C4394" s="1433"/>
      <c r="E4394" s="1433"/>
      <c r="K4394" s="1433"/>
      <c r="L4394" s="1334"/>
    </row>
    <row r="4395" spans="1:12" ht="24" customHeight="1">
      <c r="A4395" s="1355"/>
      <c r="B4395" s="1355"/>
      <c r="C4395" s="1433"/>
      <c r="E4395" s="1433"/>
      <c r="K4395" s="1433"/>
      <c r="L4395" s="1334"/>
    </row>
    <row r="4396" spans="1:12" ht="24" customHeight="1">
      <c r="A4396" s="1355"/>
      <c r="B4396" s="1355"/>
      <c r="C4396" s="1433"/>
      <c r="E4396" s="1433"/>
      <c r="K4396" s="1433"/>
      <c r="L4396" s="1334"/>
    </row>
    <row r="4397" spans="1:12" ht="24" customHeight="1">
      <c r="A4397" s="1355"/>
      <c r="B4397" s="1355"/>
      <c r="C4397" s="1433"/>
      <c r="E4397" s="1433"/>
      <c r="K4397" s="1433"/>
      <c r="L4397" s="1334"/>
    </row>
    <row r="4398" spans="1:12" ht="24" customHeight="1">
      <c r="A4398" s="1355"/>
      <c r="B4398" s="1355"/>
      <c r="C4398" s="1433"/>
      <c r="E4398" s="1433"/>
      <c r="K4398" s="1433"/>
      <c r="L4398" s="1334"/>
    </row>
    <row r="4399" spans="1:12" ht="24" customHeight="1">
      <c r="A4399" s="1355"/>
      <c r="B4399" s="1355"/>
      <c r="C4399" s="1433"/>
      <c r="E4399" s="1433"/>
      <c r="K4399" s="1433"/>
      <c r="L4399" s="1334"/>
    </row>
    <row r="4400" spans="1:12" ht="24" customHeight="1">
      <c r="A4400" s="1355"/>
      <c r="B4400" s="1355"/>
      <c r="C4400" s="1433"/>
      <c r="E4400" s="1433"/>
      <c r="K4400" s="1433"/>
      <c r="L4400" s="1334"/>
    </row>
    <row r="4401" spans="1:12" ht="24" customHeight="1">
      <c r="A4401" s="1355"/>
      <c r="B4401" s="1355"/>
      <c r="C4401" s="1433"/>
      <c r="E4401" s="1433"/>
      <c r="K4401" s="1433"/>
      <c r="L4401" s="1334"/>
    </row>
    <row r="4402" spans="1:12" ht="24" customHeight="1">
      <c r="A4402" s="1355"/>
      <c r="B4402" s="1355"/>
      <c r="C4402" s="1433"/>
      <c r="E4402" s="1433"/>
      <c r="K4402" s="1433"/>
      <c r="L4402" s="1334"/>
    </row>
    <row r="4403" spans="1:12" ht="24" customHeight="1">
      <c r="A4403" s="1355"/>
      <c r="B4403" s="1355"/>
      <c r="C4403" s="1433"/>
      <c r="E4403" s="1433"/>
      <c r="K4403" s="1433"/>
      <c r="L4403" s="1334"/>
    </row>
    <row r="4404" spans="1:12" ht="24" customHeight="1">
      <c r="A4404" s="1355"/>
      <c r="B4404" s="1355"/>
      <c r="C4404" s="1433"/>
      <c r="E4404" s="1433"/>
      <c r="K4404" s="1433"/>
      <c r="L4404" s="1334"/>
    </row>
    <row r="4405" spans="1:12" ht="24" customHeight="1">
      <c r="A4405" s="1355"/>
      <c r="B4405" s="1355"/>
      <c r="C4405" s="1433"/>
      <c r="E4405" s="1433"/>
      <c r="K4405" s="1433"/>
      <c r="L4405" s="1334"/>
    </row>
    <row r="4406" spans="1:12" ht="24" customHeight="1">
      <c r="A4406" s="1355"/>
      <c r="B4406" s="1355"/>
      <c r="C4406" s="1433"/>
      <c r="E4406" s="1433"/>
      <c r="K4406" s="1433"/>
      <c r="L4406" s="1334"/>
    </row>
    <row r="4407" spans="1:12" ht="24" customHeight="1">
      <c r="A4407" s="1355"/>
      <c r="B4407" s="1355"/>
      <c r="C4407" s="1433"/>
      <c r="E4407" s="1433"/>
      <c r="K4407" s="1433"/>
      <c r="L4407" s="1334"/>
    </row>
    <row r="4408" spans="1:12" ht="24" customHeight="1">
      <c r="A4408" s="1355"/>
      <c r="B4408" s="1355"/>
      <c r="C4408" s="1433"/>
      <c r="E4408" s="1433"/>
      <c r="K4408" s="1433"/>
      <c r="L4408" s="1334"/>
    </row>
    <row r="4409" spans="1:12" ht="24" customHeight="1">
      <c r="A4409" s="1355"/>
      <c r="B4409" s="1355"/>
      <c r="C4409" s="1433"/>
      <c r="E4409" s="1433"/>
      <c r="K4409" s="1433"/>
      <c r="L4409" s="1334"/>
    </row>
    <row r="4410" spans="1:12" ht="24" customHeight="1">
      <c r="A4410" s="1355"/>
      <c r="B4410" s="1355"/>
      <c r="C4410" s="1433"/>
      <c r="E4410" s="1433"/>
      <c r="K4410" s="1433"/>
      <c r="L4410" s="1334"/>
    </row>
    <row r="4411" spans="1:12" ht="24" customHeight="1">
      <c r="A4411" s="1355"/>
      <c r="B4411" s="1355"/>
      <c r="C4411" s="1433"/>
      <c r="E4411" s="1433"/>
      <c r="K4411" s="1433"/>
      <c r="L4411" s="1334"/>
    </row>
    <row r="4412" spans="1:12" ht="24" customHeight="1">
      <c r="A4412" s="1355"/>
      <c r="B4412" s="1355"/>
      <c r="C4412" s="1433"/>
      <c r="E4412" s="1433"/>
      <c r="K4412" s="1433"/>
      <c r="L4412" s="1334"/>
    </row>
    <row r="4413" spans="1:12" ht="24" customHeight="1">
      <c r="A4413" s="1355"/>
      <c r="B4413" s="1355"/>
      <c r="C4413" s="1433"/>
      <c r="E4413" s="1433"/>
      <c r="K4413" s="1433"/>
      <c r="L4413" s="1334"/>
    </row>
    <row r="4414" spans="1:12" ht="24" customHeight="1">
      <c r="A4414" s="1355"/>
      <c r="B4414" s="1355"/>
      <c r="C4414" s="1433"/>
      <c r="E4414" s="1433"/>
      <c r="K4414" s="1433"/>
      <c r="L4414" s="1334"/>
    </row>
    <row r="4415" spans="1:12" ht="24" customHeight="1">
      <c r="A4415" s="1355"/>
      <c r="B4415" s="1355"/>
      <c r="C4415" s="1433"/>
      <c r="E4415" s="1433"/>
      <c r="K4415" s="1433"/>
      <c r="L4415" s="1334"/>
    </row>
    <row r="4416" spans="1:12" ht="24" customHeight="1">
      <c r="A4416" s="1355"/>
      <c r="B4416" s="1355"/>
      <c r="C4416" s="1433"/>
      <c r="E4416" s="1433"/>
      <c r="K4416" s="1433"/>
      <c r="L4416" s="1334"/>
    </row>
    <row r="4417" spans="1:12" ht="24" customHeight="1">
      <c r="A4417" s="1355"/>
      <c r="B4417" s="1355"/>
      <c r="C4417" s="1433"/>
      <c r="E4417" s="1433"/>
      <c r="K4417" s="1433"/>
      <c r="L4417" s="1334"/>
    </row>
    <row r="4418" spans="1:12" ht="24" customHeight="1">
      <c r="A4418" s="1355"/>
      <c r="B4418" s="1355"/>
      <c r="C4418" s="1433"/>
      <c r="E4418" s="1433"/>
      <c r="K4418" s="1433"/>
      <c r="L4418" s="1334"/>
    </row>
    <row r="4419" spans="1:12" ht="24" customHeight="1">
      <c r="A4419" s="1355"/>
      <c r="B4419" s="1355"/>
      <c r="C4419" s="1433"/>
      <c r="E4419" s="1433"/>
      <c r="K4419" s="1433"/>
      <c r="L4419" s="1334"/>
    </row>
    <row r="4420" spans="1:12" ht="24" customHeight="1">
      <c r="A4420" s="1355"/>
      <c r="B4420" s="1355"/>
      <c r="C4420" s="1433"/>
      <c r="E4420" s="1433"/>
      <c r="K4420" s="1433"/>
      <c r="L4420" s="1334"/>
    </row>
    <row r="4421" spans="1:12" ht="24" customHeight="1">
      <c r="A4421" s="1355"/>
      <c r="B4421" s="1355"/>
      <c r="C4421" s="1433"/>
      <c r="E4421" s="1433"/>
      <c r="K4421" s="1433"/>
      <c r="L4421" s="1334"/>
    </row>
    <row r="4422" spans="1:12" ht="24" customHeight="1">
      <c r="A4422" s="1355"/>
      <c r="B4422" s="1355"/>
      <c r="C4422" s="1433"/>
      <c r="E4422" s="1433"/>
      <c r="K4422" s="1433"/>
      <c r="L4422" s="1334"/>
    </row>
    <row r="4423" spans="1:12" ht="24" customHeight="1">
      <c r="A4423" s="1355"/>
      <c r="B4423" s="1355"/>
      <c r="C4423" s="1433"/>
      <c r="E4423" s="1433"/>
      <c r="K4423" s="1433"/>
      <c r="L4423" s="1334"/>
    </row>
    <row r="4424" spans="1:12" ht="24" customHeight="1">
      <c r="A4424" s="1355"/>
      <c r="B4424" s="1355"/>
      <c r="C4424" s="1433"/>
      <c r="E4424" s="1433"/>
      <c r="K4424" s="1433"/>
      <c r="L4424" s="1334"/>
    </row>
    <row r="4425" spans="1:12" ht="24" customHeight="1">
      <c r="A4425" s="1355"/>
      <c r="B4425" s="1355"/>
      <c r="C4425" s="1433"/>
      <c r="E4425" s="1433"/>
      <c r="K4425" s="1433"/>
      <c r="L4425" s="1334"/>
    </row>
    <row r="4426" spans="1:12" ht="24" customHeight="1">
      <c r="A4426" s="1355"/>
      <c r="B4426" s="1355"/>
      <c r="C4426" s="1433"/>
      <c r="E4426" s="1433"/>
      <c r="K4426" s="1433"/>
      <c r="L4426" s="1334"/>
    </row>
    <row r="4427" spans="1:12" ht="24" customHeight="1">
      <c r="A4427" s="1355"/>
      <c r="B4427" s="1355"/>
      <c r="C4427" s="1433"/>
      <c r="E4427" s="1433"/>
      <c r="K4427" s="1433"/>
      <c r="L4427" s="1334"/>
    </row>
    <row r="4428" spans="1:12" ht="24" customHeight="1">
      <c r="A4428" s="1355"/>
      <c r="B4428" s="1355"/>
      <c r="C4428" s="1433"/>
      <c r="E4428" s="1433"/>
      <c r="K4428" s="1433"/>
      <c r="L4428" s="1334"/>
    </row>
    <row r="4429" spans="1:12" ht="24" customHeight="1">
      <c r="A4429" s="1355"/>
      <c r="B4429" s="1355"/>
      <c r="C4429" s="1433"/>
      <c r="E4429" s="1433"/>
      <c r="K4429" s="1433"/>
      <c r="L4429" s="1334"/>
    </row>
    <row r="4430" spans="1:12" ht="24" customHeight="1">
      <c r="A4430" s="1355"/>
      <c r="B4430" s="1355"/>
      <c r="C4430" s="1433"/>
      <c r="E4430" s="1433"/>
      <c r="K4430" s="1433"/>
      <c r="L4430" s="1334"/>
    </row>
    <row r="4431" spans="1:12" ht="24" customHeight="1">
      <c r="A4431" s="1355"/>
      <c r="B4431" s="1355"/>
      <c r="C4431" s="1433"/>
      <c r="E4431" s="1433"/>
      <c r="K4431" s="1433"/>
      <c r="L4431" s="1334"/>
    </row>
    <row r="4432" spans="1:12" ht="24" customHeight="1">
      <c r="A4432" s="1355"/>
      <c r="B4432" s="1355"/>
      <c r="C4432" s="1433"/>
      <c r="E4432" s="1433"/>
      <c r="K4432" s="1433"/>
      <c r="L4432" s="1334"/>
    </row>
    <row r="4433" spans="1:12" ht="24" customHeight="1">
      <c r="A4433" s="1355"/>
      <c r="B4433" s="1355"/>
      <c r="C4433" s="1433"/>
      <c r="E4433" s="1433"/>
      <c r="K4433" s="1433"/>
      <c r="L4433" s="1334"/>
    </row>
    <row r="4434" spans="1:12" ht="24" customHeight="1">
      <c r="A4434" s="1355"/>
      <c r="B4434" s="1355"/>
      <c r="C4434" s="1433"/>
      <c r="E4434" s="1433"/>
      <c r="K4434" s="1433"/>
      <c r="L4434" s="1334"/>
    </row>
    <row r="4435" spans="1:12" ht="24" customHeight="1">
      <c r="A4435" s="1355"/>
      <c r="B4435" s="1355"/>
      <c r="C4435" s="1433"/>
      <c r="E4435" s="1433"/>
      <c r="K4435" s="1433"/>
      <c r="L4435" s="1334"/>
    </row>
    <row r="4436" spans="1:12" ht="24" customHeight="1">
      <c r="A4436" s="1355"/>
      <c r="B4436" s="1355"/>
      <c r="C4436" s="1433"/>
      <c r="E4436" s="1433"/>
      <c r="K4436" s="1433"/>
      <c r="L4436" s="1334"/>
    </row>
    <row r="4437" spans="1:12" ht="24" customHeight="1">
      <c r="A4437" s="1355"/>
      <c r="B4437" s="1355"/>
      <c r="C4437" s="1433"/>
      <c r="E4437" s="1433"/>
      <c r="K4437" s="1433"/>
      <c r="L4437" s="1334"/>
    </row>
    <row r="4438" spans="1:12" ht="24" customHeight="1">
      <c r="A4438" s="1355"/>
      <c r="B4438" s="1355"/>
      <c r="C4438" s="1433"/>
      <c r="E4438" s="1433"/>
      <c r="K4438" s="1433"/>
      <c r="L4438" s="1334"/>
    </row>
    <row r="4439" spans="1:12" ht="24" customHeight="1">
      <c r="A4439" s="1355"/>
      <c r="B4439" s="1355"/>
      <c r="C4439" s="1433"/>
      <c r="E4439" s="1433"/>
      <c r="K4439" s="1433"/>
      <c r="L4439" s="1334"/>
    </row>
    <row r="4440" spans="1:12" ht="24" customHeight="1">
      <c r="A4440" s="1355"/>
      <c r="B4440" s="1355"/>
      <c r="C4440" s="1433"/>
      <c r="E4440" s="1433"/>
      <c r="K4440" s="1433"/>
      <c r="L4440" s="1334"/>
    </row>
    <row r="4441" spans="1:12" ht="24" customHeight="1">
      <c r="A4441" s="1355"/>
      <c r="B4441" s="1355"/>
      <c r="C4441" s="1433"/>
      <c r="E4441" s="1433"/>
      <c r="K4441" s="1433"/>
      <c r="L4441" s="1334"/>
    </row>
    <row r="4442" spans="1:12" ht="24" customHeight="1">
      <c r="A4442" s="1355"/>
      <c r="B4442" s="1355"/>
      <c r="C4442" s="1433"/>
      <c r="E4442" s="1433"/>
      <c r="K4442" s="1433"/>
      <c r="L4442" s="1334"/>
    </row>
    <row r="4443" spans="1:12" ht="24" customHeight="1">
      <c r="A4443" s="1355"/>
      <c r="B4443" s="1355"/>
      <c r="C4443" s="1433"/>
      <c r="E4443" s="1433"/>
      <c r="K4443" s="1433"/>
      <c r="L4443" s="1334"/>
    </row>
    <row r="4444" spans="1:12" ht="24" customHeight="1">
      <c r="A4444" s="1355"/>
      <c r="B4444" s="1355"/>
      <c r="C4444" s="1433"/>
      <c r="E4444" s="1433"/>
      <c r="K4444" s="1433"/>
      <c r="L4444" s="1334"/>
    </row>
    <row r="4445" spans="1:12" ht="24" customHeight="1">
      <c r="A4445" s="1355"/>
      <c r="B4445" s="1355"/>
      <c r="C4445" s="1433"/>
      <c r="E4445" s="1433"/>
      <c r="K4445" s="1433"/>
      <c r="L4445" s="1334"/>
    </row>
    <row r="4446" spans="1:12" ht="24" customHeight="1">
      <c r="A4446" s="1355"/>
      <c r="B4446" s="1355"/>
      <c r="C4446" s="1433"/>
      <c r="E4446" s="1433"/>
      <c r="K4446" s="1433"/>
      <c r="L4446" s="1334"/>
    </row>
    <row r="4447" spans="1:12" ht="24" customHeight="1">
      <c r="A4447" s="1355"/>
      <c r="B4447" s="1355"/>
      <c r="C4447" s="1433"/>
      <c r="E4447" s="1433"/>
      <c r="K4447" s="1433"/>
      <c r="L4447" s="1334"/>
    </row>
    <row r="4448" spans="1:12" ht="24" customHeight="1">
      <c r="A4448" s="1355"/>
      <c r="B4448" s="1355"/>
      <c r="C4448" s="1433"/>
      <c r="E4448" s="1433"/>
      <c r="K4448" s="1433"/>
      <c r="L4448" s="1334"/>
    </row>
    <row r="4449" spans="1:12" ht="24" customHeight="1">
      <c r="A4449" s="1355"/>
      <c r="B4449" s="1355"/>
      <c r="C4449" s="1433"/>
      <c r="E4449" s="1433"/>
      <c r="K4449" s="1433"/>
      <c r="L4449" s="1334"/>
    </row>
    <row r="4450" spans="1:12" ht="24" customHeight="1">
      <c r="A4450" s="1355"/>
      <c r="B4450" s="1355"/>
      <c r="C4450" s="1433"/>
      <c r="E4450" s="1433"/>
      <c r="K4450" s="1433"/>
      <c r="L4450" s="1334"/>
    </row>
    <row r="4451" spans="1:12" ht="24" customHeight="1">
      <c r="A4451" s="1355"/>
      <c r="B4451" s="1355"/>
      <c r="C4451" s="1433"/>
      <c r="E4451" s="1433"/>
      <c r="K4451" s="1433"/>
      <c r="L4451" s="1334"/>
    </row>
    <row r="4452" spans="1:12" ht="24" customHeight="1">
      <c r="A4452" s="1355"/>
      <c r="B4452" s="1355"/>
      <c r="C4452" s="1433"/>
      <c r="E4452" s="1433"/>
      <c r="K4452" s="1433"/>
      <c r="L4452" s="1334"/>
    </row>
    <row r="4453" spans="1:12" ht="24" customHeight="1">
      <c r="A4453" s="1355"/>
      <c r="B4453" s="1355"/>
      <c r="C4453" s="1433"/>
      <c r="E4453" s="1433"/>
      <c r="K4453" s="1433"/>
      <c r="L4453" s="1334"/>
    </row>
    <row r="4454" spans="1:12" ht="24" customHeight="1">
      <c r="A4454" s="1355"/>
      <c r="B4454" s="1355"/>
      <c r="C4454" s="1433"/>
      <c r="E4454" s="1433"/>
      <c r="K4454" s="1433"/>
      <c r="L4454" s="1334"/>
    </row>
    <row r="4455" spans="1:12" ht="24" customHeight="1">
      <c r="A4455" s="1355"/>
      <c r="B4455" s="1355"/>
      <c r="C4455" s="1433"/>
      <c r="E4455" s="1433"/>
      <c r="K4455" s="1433"/>
      <c r="L4455" s="1334"/>
    </row>
    <row r="4456" spans="1:12" ht="24" customHeight="1">
      <c r="A4456" s="1355"/>
      <c r="B4456" s="1355"/>
      <c r="C4456" s="1433"/>
      <c r="E4456" s="1433"/>
      <c r="K4456" s="1433"/>
      <c r="L4456" s="1334"/>
    </row>
    <row r="4457" spans="1:12" ht="24" customHeight="1">
      <c r="A4457" s="1355"/>
      <c r="B4457" s="1355"/>
      <c r="C4457" s="1433"/>
      <c r="E4457" s="1433"/>
      <c r="K4457" s="1433"/>
      <c r="L4457" s="1334"/>
    </row>
    <row r="4458" spans="1:12" ht="24" customHeight="1">
      <c r="A4458" s="1355"/>
      <c r="B4458" s="1355"/>
      <c r="C4458" s="1433"/>
      <c r="E4458" s="1433"/>
      <c r="K4458" s="1433"/>
      <c r="L4458" s="1334"/>
    </row>
    <row r="4459" spans="1:12" ht="24" customHeight="1">
      <c r="A4459" s="1355"/>
      <c r="B4459" s="1355"/>
      <c r="C4459" s="1433"/>
      <c r="E4459" s="1433"/>
      <c r="K4459" s="1433"/>
      <c r="L4459" s="1334"/>
    </row>
    <row r="4460" spans="1:12" ht="24" customHeight="1">
      <c r="A4460" s="1355"/>
      <c r="B4460" s="1355"/>
      <c r="C4460" s="1433"/>
      <c r="E4460" s="1433"/>
      <c r="K4460" s="1433"/>
      <c r="L4460" s="1334"/>
    </row>
    <row r="4461" spans="1:12" ht="24" customHeight="1">
      <c r="A4461" s="1355"/>
      <c r="B4461" s="1355"/>
      <c r="C4461" s="1433"/>
      <c r="E4461" s="1433"/>
      <c r="K4461" s="1433"/>
      <c r="L4461" s="1334"/>
    </row>
    <row r="4462" spans="1:12" ht="24" customHeight="1">
      <c r="A4462" s="1355"/>
      <c r="B4462" s="1355"/>
      <c r="C4462" s="1433"/>
      <c r="E4462" s="1433"/>
      <c r="K4462" s="1433"/>
      <c r="L4462" s="1334"/>
    </row>
    <row r="4463" spans="1:12" ht="24" customHeight="1">
      <c r="A4463" s="1355"/>
      <c r="B4463" s="1355"/>
      <c r="C4463" s="1433"/>
      <c r="E4463" s="1433"/>
      <c r="K4463" s="1433"/>
      <c r="L4463" s="1334"/>
    </row>
    <row r="4464" spans="1:12" ht="24" customHeight="1">
      <c r="A4464" s="1355"/>
      <c r="B4464" s="1355"/>
      <c r="C4464" s="1433"/>
      <c r="E4464" s="1433"/>
      <c r="K4464" s="1433"/>
      <c r="L4464" s="1334"/>
    </row>
    <row r="4465" spans="1:12" ht="24" customHeight="1">
      <c r="A4465" s="1355"/>
      <c r="B4465" s="1355"/>
      <c r="C4465" s="1433"/>
      <c r="E4465" s="1433"/>
      <c r="K4465" s="1433"/>
      <c r="L4465" s="1334"/>
    </row>
    <row r="4466" spans="1:12" ht="24" customHeight="1">
      <c r="A4466" s="1355"/>
      <c r="B4466" s="1355"/>
      <c r="C4466" s="1433"/>
      <c r="E4466" s="1433"/>
      <c r="K4466" s="1433"/>
      <c r="L4466" s="1334"/>
    </row>
    <row r="4467" spans="1:12" ht="24" customHeight="1">
      <c r="A4467" s="1355"/>
      <c r="B4467" s="1355"/>
      <c r="C4467" s="1433"/>
      <c r="E4467" s="1433"/>
      <c r="K4467" s="1433"/>
      <c r="L4467" s="1334"/>
    </row>
    <row r="4468" spans="1:12" ht="24" customHeight="1">
      <c r="A4468" s="1355"/>
      <c r="B4468" s="1355"/>
      <c r="C4468" s="1433"/>
      <c r="E4468" s="1433"/>
      <c r="K4468" s="1433"/>
      <c r="L4468" s="1334"/>
    </row>
    <row r="4469" spans="1:12" ht="24" customHeight="1">
      <c r="A4469" s="1355"/>
      <c r="B4469" s="1355"/>
      <c r="C4469" s="1433"/>
      <c r="E4469" s="1433"/>
      <c r="K4469" s="1433"/>
      <c r="L4469" s="1334"/>
    </row>
    <row r="4470" spans="1:12" ht="24" customHeight="1">
      <c r="A4470" s="1355"/>
      <c r="B4470" s="1355"/>
      <c r="C4470" s="1433"/>
      <c r="E4470" s="1433"/>
      <c r="K4470" s="1433"/>
      <c r="L4470" s="1334"/>
    </row>
    <row r="4471" spans="1:12" ht="24" customHeight="1">
      <c r="A4471" s="1355"/>
      <c r="B4471" s="1355"/>
      <c r="C4471" s="1433"/>
      <c r="E4471" s="1433"/>
      <c r="K4471" s="1433"/>
      <c r="L4471" s="1334"/>
    </row>
    <row r="4472" spans="1:12" ht="24" customHeight="1">
      <c r="A4472" s="1355"/>
      <c r="B4472" s="1355"/>
      <c r="C4472" s="1433"/>
      <c r="E4472" s="1433"/>
      <c r="K4472" s="1433"/>
      <c r="L4472" s="1334"/>
    </row>
    <row r="4473" spans="1:12" ht="24" customHeight="1">
      <c r="A4473" s="1355"/>
      <c r="B4473" s="1355"/>
      <c r="C4473" s="1433"/>
      <c r="E4473" s="1433"/>
      <c r="K4473" s="1433"/>
      <c r="L4473" s="1334"/>
    </row>
    <row r="4474" spans="1:12" ht="24" customHeight="1">
      <c r="A4474" s="1355"/>
      <c r="B4474" s="1355"/>
      <c r="C4474" s="1433"/>
      <c r="E4474" s="1433"/>
      <c r="K4474" s="1433"/>
      <c r="L4474" s="1334"/>
    </row>
    <row r="4475" spans="1:12" ht="24" customHeight="1">
      <c r="A4475" s="1355"/>
      <c r="B4475" s="1355"/>
      <c r="C4475" s="1433"/>
      <c r="E4475" s="1433"/>
      <c r="K4475" s="1433"/>
      <c r="L4475" s="1334"/>
    </row>
    <row r="4476" spans="1:12" ht="24" customHeight="1">
      <c r="A4476" s="1355"/>
      <c r="B4476" s="1355"/>
      <c r="C4476" s="1433"/>
      <c r="E4476" s="1433"/>
      <c r="K4476" s="1433"/>
      <c r="L4476" s="1334"/>
    </row>
    <row r="4477" spans="1:12" ht="24" customHeight="1">
      <c r="A4477" s="1355"/>
      <c r="B4477" s="1355"/>
      <c r="C4477" s="1433"/>
      <c r="E4477" s="1433"/>
      <c r="K4477" s="1433"/>
      <c r="L4477" s="1334"/>
    </row>
    <row r="4478" spans="1:12" ht="24" customHeight="1">
      <c r="A4478" s="1355"/>
      <c r="B4478" s="1355"/>
      <c r="C4478" s="1433"/>
      <c r="E4478" s="1433"/>
      <c r="K4478" s="1433"/>
      <c r="L4478" s="1334"/>
    </row>
    <row r="4479" spans="1:12" ht="24" customHeight="1">
      <c r="A4479" s="1355"/>
      <c r="B4479" s="1355"/>
      <c r="C4479" s="1433"/>
      <c r="E4479" s="1433"/>
      <c r="K4479" s="1433"/>
      <c r="L4479" s="1334"/>
    </row>
    <row r="4480" spans="1:12" ht="24" customHeight="1">
      <c r="A4480" s="1355"/>
      <c r="B4480" s="1355"/>
      <c r="C4480" s="1433"/>
      <c r="E4480" s="1433"/>
      <c r="K4480" s="1433"/>
      <c r="L4480" s="1334"/>
    </row>
    <row r="4481" spans="1:12" ht="24" customHeight="1">
      <c r="A4481" s="1355"/>
      <c r="B4481" s="1355"/>
      <c r="C4481" s="1433"/>
      <c r="E4481" s="1433"/>
      <c r="K4481" s="1433"/>
      <c r="L4481" s="1334"/>
    </row>
    <row r="4482" spans="1:12" ht="24" customHeight="1">
      <c r="A4482" s="1355"/>
      <c r="B4482" s="1355"/>
      <c r="C4482" s="1433"/>
      <c r="E4482" s="1433"/>
      <c r="K4482" s="1433"/>
      <c r="L4482" s="1334"/>
    </row>
    <row r="4483" spans="1:12" ht="24" customHeight="1">
      <c r="A4483" s="1355"/>
      <c r="B4483" s="1355"/>
      <c r="C4483" s="1433"/>
      <c r="E4483" s="1433"/>
      <c r="K4483" s="1433"/>
      <c r="L4483" s="1334"/>
    </row>
    <row r="4484" spans="1:12" ht="24" customHeight="1">
      <c r="A4484" s="1355"/>
      <c r="B4484" s="1355"/>
      <c r="C4484" s="1433"/>
      <c r="E4484" s="1433"/>
      <c r="K4484" s="1433"/>
      <c r="L4484" s="1334"/>
    </row>
    <row r="4485" spans="1:12" ht="24" customHeight="1">
      <c r="A4485" s="1355"/>
      <c r="B4485" s="1355"/>
      <c r="C4485" s="1433"/>
      <c r="E4485" s="1433"/>
      <c r="K4485" s="1433"/>
      <c r="L4485" s="1334"/>
    </row>
    <row r="4486" spans="1:12" ht="24" customHeight="1">
      <c r="A4486" s="1355"/>
      <c r="B4486" s="1355"/>
      <c r="C4486" s="1433"/>
      <c r="E4486" s="1433"/>
      <c r="K4486" s="1433"/>
      <c r="L4486" s="1334"/>
    </row>
    <row r="4487" spans="1:12" ht="24" customHeight="1">
      <c r="A4487" s="1355"/>
      <c r="B4487" s="1355"/>
      <c r="C4487" s="1433"/>
      <c r="E4487" s="1433"/>
      <c r="K4487" s="1433"/>
      <c r="L4487" s="1334"/>
    </row>
    <row r="4488" spans="1:12" ht="24" customHeight="1">
      <c r="A4488" s="1355"/>
      <c r="B4488" s="1355"/>
      <c r="C4488" s="1433"/>
      <c r="E4488" s="1433"/>
      <c r="K4488" s="1433"/>
      <c r="L4488" s="1334"/>
    </row>
    <row r="4489" spans="1:12" ht="24" customHeight="1">
      <c r="A4489" s="1355"/>
      <c r="B4489" s="1355"/>
      <c r="C4489" s="1433"/>
      <c r="E4489" s="1433"/>
      <c r="K4489" s="1433"/>
      <c r="L4489" s="1334"/>
    </row>
    <row r="4490" spans="1:12" ht="24" customHeight="1">
      <c r="A4490" s="1355"/>
      <c r="B4490" s="1355"/>
      <c r="C4490" s="1433"/>
      <c r="E4490" s="1433"/>
      <c r="K4490" s="1433"/>
      <c r="L4490" s="1334"/>
    </row>
    <row r="4491" spans="1:12" ht="24" customHeight="1">
      <c r="A4491" s="1355"/>
      <c r="B4491" s="1355"/>
      <c r="C4491" s="1433"/>
      <c r="E4491" s="1433"/>
      <c r="K4491" s="1433"/>
      <c r="L4491" s="1334"/>
    </row>
    <row r="4492" spans="1:12" ht="24" customHeight="1">
      <c r="A4492" s="1355"/>
      <c r="B4492" s="1355"/>
      <c r="C4492" s="1433"/>
      <c r="E4492" s="1433"/>
      <c r="K4492" s="1433"/>
      <c r="L4492" s="1334"/>
    </row>
    <row r="4493" spans="1:12" ht="24" customHeight="1">
      <c r="A4493" s="1355"/>
      <c r="B4493" s="1355"/>
      <c r="C4493" s="1433"/>
      <c r="E4493" s="1433"/>
      <c r="K4493" s="1433"/>
      <c r="L4493" s="1334"/>
    </row>
    <row r="4494" spans="1:12" ht="24" customHeight="1">
      <c r="A4494" s="1355"/>
      <c r="B4494" s="1355"/>
      <c r="C4494" s="1433"/>
      <c r="E4494" s="1433"/>
      <c r="K4494" s="1433"/>
      <c r="L4494" s="1334"/>
    </row>
    <row r="4495" spans="1:12" ht="24" customHeight="1">
      <c r="A4495" s="1355"/>
      <c r="B4495" s="1355"/>
      <c r="C4495" s="1433"/>
      <c r="E4495" s="1433"/>
      <c r="K4495" s="1433"/>
      <c r="L4495" s="1334"/>
    </row>
    <row r="4496" spans="1:12" ht="24" customHeight="1">
      <c r="A4496" s="1355"/>
      <c r="B4496" s="1355"/>
      <c r="C4496" s="1433"/>
      <c r="E4496" s="1433"/>
      <c r="K4496" s="1433"/>
      <c r="L4496" s="1334"/>
    </row>
    <row r="4497" spans="1:12" ht="24" customHeight="1">
      <c r="A4497" s="1355"/>
      <c r="B4497" s="1355"/>
      <c r="C4497" s="1433"/>
      <c r="E4497" s="1433"/>
      <c r="K4497" s="1433"/>
      <c r="L4497" s="1334"/>
    </row>
    <row r="4498" spans="1:12" ht="24" customHeight="1">
      <c r="A4498" s="1355"/>
      <c r="B4498" s="1355"/>
      <c r="C4498" s="1433"/>
      <c r="E4498" s="1433"/>
      <c r="K4498" s="1433"/>
      <c r="L4498" s="1334"/>
    </row>
    <row r="4499" spans="1:12" ht="24" customHeight="1">
      <c r="A4499" s="1355"/>
      <c r="B4499" s="1355"/>
      <c r="C4499" s="1433"/>
      <c r="E4499" s="1433"/>
      <c r="K4499" s="1433"/>
      <c r="L4499" s="1334"/>
    </row>
    <row r="4500" spans="1:12" ht="24" customHeight="1">
      <c r="A4500" s="1355"/>
      <c r="B4500" s="1355"/>
      <c r="C4500" s="1433"/>
      <c r="E4500" s="1433"/>
      <c r="K4500" s="1433"/>
      <c r="L4500" s="1334"/>
    </row>
    <row r="4501" spans="1:12" ht="24" customHeight="1">
      <c r="A4501" s="1355"/>
      <c r="B4501" s="1355"/>
      <c r="C4501" s="1433"/>
      <c r="E4501" s="1433"/>
      <c r="K4501" s="1433"/>
      <c r="L4501" s="1334"/>
    </row>
    <row r="4502" spans="1:12" ht="24" customHeight="1">
      <c r="A4502" s="1355"/>
      <c r="B4502" s="1355"/>
      <c r="C4502" s="1433"/>
      <c r="E4502" s="1433"/>
      <c r="K4502" s="1433"/>
      <c r="L4502" s="1334"/>
    </row>
    <row r="4503" spans="1:12" ht="24" customHeight="1">
      <c r="A4503" s="1355"/>
      <c r="B4503" s="1355"/>
      <c r="C4503" s="1433"/>
      <c r="E4503" s="1433"/>
      <c r="K4503" s="1433"/>
      <c r="L4503" s="1334"/>
    </row>
    <row r="4504" spans="1:12" ht="24" customHeight="1">
      <c r="A4504" s="1355"/>
      <c r="B4504" s="1355"/>
      <c r="C4504" s="1433"/>
      <c r="E4504" s="1433"/>
      <c r="K4504" s="1433"/>
      <c r="L4504" s="1334"/>
    </row>
    <row r="4505" spans="1:12" ht="24" customHeight="1">
      <c r="A4505" s="1355"/>
      <c r="B4505" s="1355"/>
      <c r="C4505" s="1433"/>
      <c r="E4505" s="1433"/>
      <c r="K4505" s="1433"/>
      <c r="L4505" s="1334"/>
    </row>
    <row r="4506" spans="1:12" ht="24" customHeight="1">
      <c r="A4506" s="1355"/>
      <c r="B4506" s="1355"/>
      <c r="C4506" s="1433"/>
      <c r="E4506" s="1433"/>
      <c r="K4506" s="1433"/>
      <c r="L4506" s="1334"/>
    </row>
    <row r="4507" spans="1:12" ht="24" customHeight="1">
      <c r="A4507" s="1355"/>
      <c r="B4507" s="1355"/>
      <c r="C4507" s="1433"/>
      <c r="E4507" s="1433"/>
      <c r="K4507" s="1433"/>
      <c r="L4507" s="1334"/>
    </row>
    <row r="4508" spans="1:12" ht="24" customHeight="1">
      <c r="A4508" s="1355"/>
      <c r="B4508" s="1355"/>
      <c r="C4508" s="1433"/>
      <c r="E4508" s="1433"/>
      <c r="K4508" s="1433"/>
      <c r="L4508" s="1334"/>
    </row>
    <row r="4509" spans="1:12" ht="24" customHeight="1">
      <c r="A4509" s="1355"/>
      <c r="B4509" s="1355"/>
      <c r="C4509" s="1433"/>
      <c r="E4509" s="1433"/>
      <c r="K4509" s="1433"/>
      <c r="L4509" s="1334"/>
    </row>
    <row r="4510" spans="1:12" ht="24" customHeight="1">
      <c r="A4510" s="1355"/>
      <c r="B4510" s="1355"/>
      <c r="C4510" s="1433"/>
      <c r="E4510" s="1433"/>
      <c r="K4510" s="1433"/>
      <c r="L4510" s="1334"/>
    </row>
    <row r="4511" spans="1:12" ht="24" customHeight="1">
      <c r="A4511" s="1355"/>
      <c r="B4511" s="1355"/>
      <c r="C4511" s="1433"/>
      <c r="E4511" s="1433"/>
      <c r="K4511" s="1433"/>
      <c r="L4511" s="1334"/>
    </row>
    <row r="4512" spans="1:12" ht="24" customHeight="1">
      <c r="A4512" s="1355"/>
      <c r="B4512" s="1355"/>
      <c r="C4512" s="1433"/>
      <c r="E4512" s="1433"/>
      <c r="K4512" s="1433"/>
      <c r="L4512" s="1334"/>
    </row>
    <row r="4513" spans="1:12" ht="24" customHeight="1">
      <c r="A4513" s="1355"/>
      <c r="B4513" s="1355"/>
      <c r="C4513" s="1433"/>
      <c r="E4513" s="1433"/>
      <c r="K4513" s="1433"/>
      <c r="L4513" s="1334"/>
    </row>
    <row r="4514" spans="1:12" ht="24" customHeight="1">
      <c r="A4514" s="1355"/>
      <c r="B4514" s="1355"/>
      <c r="C4514" s="1433"/>
      <c r="E4514" s="1433"/>
      <c r="K4514" s="1433"/>
      <c r="L4514" s="1334"/>
    </row>
    <row r="4515" spans="1:12" ht="24" customHeight="1">
      <c r="A4515" s="1355"/>
      <c r="B4515" s="1355"/>
      <c r="C4515" s="1433"/>
      <c r="E4515" s="1433"/>
      <c r="K4515" s="1433"/>
      <c r="L4515" s="1334"/>
    </row>
    <row r="4516" spans="1:12" ht="24" customHeight="1">
      <c r="A4516" s="1355"/>
      <c r="B4516" s="1355"/>
      <c r="C4516" s="1433"/>
      <c r="E4516" s="1433"/>
      <c r="K4516" s="1433"/>
      <c r="L4516" s="1334"/>
    </row>
    <row r="4517" spans="1:12" ht="24" customHeight="1">
      <c r="A4517" s="1355"/>
      <c r="B4517" s="1355"/>
      <c r="C4517" s="1433"/>
      <c r="E4517" s="1433"/>
      <c r="K4517" s="1433"/>
      <c r="L4517" s="1334"/>
    </row>
    <row r="4518" spans="1:12" ht="24" customHeight="1">
      <c r="A4518" s="1355"/>
      <c r="B4518" s="1355"/>
      <c r="C4518" s="1433"/>
      <c r="E4518" s="1433"/>
      <c r="K4518" s="1433"/>
      <c r="L4518" s="1334"/>
    </row>
    <row r="4519" spans="1:12" ht="24" customHeight="1">
      <c r="A4519" s="1355"/>
      <c r="B4519" s="1355"/>
      <c r="C4519" s="1433"/>
      <c r="E4519" s="1433"/>
      <c r="K4519" s="1433"/>
      <c r="L4519" s="1334"/>
    </row>
    <row r="4520" spans="1:12" ht="24" customHeight="1">
      <c r="A4520" s="1355"/>
      <c r="B4520" s="1355"/>
      <c r="C4520" s="1433"/>
      <c r="E4520" s="1433"/>
      <c r="K4520" s="1433"/>
      <c r="L4520" s="1334"/>
    </row>
    <row r="4521" spans="1:12" ht="24" customHeight="1">
      <c r="A4521" s="1355"/>
      <c r="B4521" s="1355"/>
      <c r="C4521" s="1433"/>
      <c r="E4521" s="1433"/>
      <c r="K4521" s="1433"/>
      <c r="L4521" s="1334"/>
    </row>
    <row r="4522" spans="1:12" ht="24" customHeight="1">
      <c r="A4522" s="1355"/>
      <c r="B4522" s="1355"/>
      <c r="C4522" s="1433"/>
      <c r="E4522" s="1433"/>
      <c r="K4522" s="1433"/>
      <c r="L4522" s="1334"/>
    </row>
    <row r="4523" spans="1:12" ht="24" customHeight="1">
      <c r="A4523" s="1355"/>
      <c r="B4523" s="1355"/>
      <c r="C4523" s="1433"/>
      <c r="E4523" s="1433"/>
      <c r="K4523" s="1433"/>
      <c r="L4523" s="1334"/>
    </row>
    <row r="4524" spans="1:12" ht="24" customHeight="1">
      <c r="A4524" s="1355"/>
      <c r="B4524" s="1355"/>
      <c r="C4524" s="1433"/>
      <c r="E4524" s="1433"/>
      <c r="K4524" s="1433"/>
      <c r="L4524" s="1334"/>
    </row>
    <row r="4525" spans="1:12" ht="24" customHeight="1">
      <c r="A4525" s="1355"/>
      <c r="B4525" s="1355"/>
      <c r="C4525" s="1433"/>
      <c r="E4525" s="1433"/>
      <c r="K4525" s="1433"/>
      <c r="L4525" s="1334"/>
    </row>
    <row r="4526" spans="1:12" ht="24" customHeight="1">
      <c r="A4526" s="1355"/>
      <c r="B4526" s="1355"/>
      <c r="C4526" s="1433"/>
      <c r="E4526" s="1433"/>
      <c r="K4526" s="1433"/>
      <c r="L4526" s="1334"/>
    </row>
    <row r="4527" spans="1:12" ht="24" customHeight="1">
      <c r="A4527" s="1355"/>
      <c r="B4527" s="1355"/>
      <c r="C4527" s="1433"/>
      <c r="E4527" s="1433"/>
      <c r="K4527" s="1433"/>
      <c r="L4527" s="1334"/>
    </row>
    <row r="4528" spans="1:12" ht="24" customHeight="1">
      <c r="A4528" s="1355"/>
      <c r="B4528" s="1355"/>
      <c r="C4528" s="1433"/>
      <c r="E4528" s="1433"/>
      <c r="K4528" s="1433"/>
      <c r="L4528" s="1334"/>
    </row>
    <row r="4529" spans="1:12" ht="24" customHeight="1">
      <c r="A4529" s="1355"/>
      <c r="B4529" s="1355"/>
      <c r="C4529" s="1433"/>
      <c r="E4529" s="1433"/>
      <c r="K4529" s="1433"/>
      <c r="L4529" s="1334"/>
    </row>
    <row r="4530" spans="1:12" ht="24" customHeight="1">
      <c r="A4530" s="1355"/>
      <c r="B4530" s="1355"/>
      <c r="C4530" s="1433"/>
      <c r="E4530" s="1433"/>
      <c r="K4530" s="1433"/>
      <c r="L4530" s="1334"/>
    </row>
    <row r="4531" spans="1:12" ht="24" customHeight="1">
      <c r="A4531" s="1355"/>
      <c r="B4531" s="1355"/>
      <c r="C4531" s="1433"/>
      <c r="E4531" s="1433"/>
      <c r="K4531" s="1433"/>
      <c r="L4531" s="1334"/>
    </row>
    <row r="4532" spans="1:12" ht="24" customHeight="1">
      <c r="A4532" s="1355"/>
      <c r="B4532" s="1355"/>
      <c r="C4532" s="1433"/>
      <c r="E4532" s="1433"/>
      <c r="K4532" s="1433"/>
      <c r="L4532" s="1334"/>
    </row>
    <row r="4533" spans="1:12" ht="24" customHeight="1">
      <c r="A4533" s="1355"/>
      <c r="B4533" s="1355"/>
      <c r="C4533" s="1433"/>
      <c r="E4533" s="1433"/>
      <c r="K4533" s="1433"/>
      <c r="L4533" s="1334"/>
    </row>
    <row r="4534" spans="1:12" ht="24" customHeight="1">
      <c r="A4534" s="1355"/>
      <c r="B4534" s="1355"/>
      <c r="C4534" s="1433"/>
      <c r="E4534" s="1433"/>
      <c r="K4534" s="1433"/>
      <c r="L4534" s="1334"/>
    </row>
    <row r="4535" spans="1:12" ht="24" customHeight="1">
      <c r="A4535" s="1355"/>
      <c r="B4535" s="1355"/>
      <c r="C4535" s="1433"/>
      <c r="E4535" s="1433"/>
      <c r="K4535" s="1433"/>
      <c r="L4535" s="1334"/>
    </row>
    <row r="4536" spans="1:12" ht="24" customHeight="1">
      <c r="A4536" s="1355"/>
      <c r="B4536" s="1355"/>
      <c r="C4536" s="1433"/>
      <c r="E4536" s="1433"/>
      <c r="K4536" s="1433"/>
      <c r="L4536" s="1334"/>
    </row>
    <row r="4537" spans="1:12" ht="24" customHeight="1">
      <c r="A4537" s="1355"/>
      <c r="B4537" s="1355"/>
      <c r="C4537" s="1433"/>
      <c r="E4537" s="1433"/>
      <c r="K4537" s="1433"/>
      <c r="L4537" s="1334"/>
    </row>
    <row r="4538" spans="1:12" ht="24" customHeight="1">
      <c r="A4538" s="1355"/>
      <c r="B4538" s="1355"/>
      <c r="C4538" s="1433"/>
      <c r="E4538" s="1433"/>
      <c r="K4538" s="1433"/>
      <c r="L4538" s="1334"/>
    </row>
    <row r="4539" spans="1:12" ht="24" customHeight="1">
      <c r="A4539" s="1355"/>
      <c r="B4539" s="1355"/>
      <c r="C4539" s="1433"/>
      <c r="E4539" s="1433"/>
      <c r="K4539" s="1433"/>
      <c r="L4539" s="1334"/>
    </row>
    <row r="4540" spans="1:12" ht="24" customHeight="1">
      <c r="A4540" s="1355"/>
      <c r="B4540" s="1355"/>
      <c r="C4540" s="1433"/>
      <c r="E4540" s="1433"/>
      <c r="K4540" s="1433"/>
      <c r="L4540" s="1334"/>
    </row>
    <row r="4541" spans="1:12" ht="24" customHeight="1">
      <c r="A4541" s="1355"/>
      <c r="B4541" s="1355"/>
      <c r="C4541" s="1433"/>
      <c r="E4541" s="1433"/>
      <c r="K4541" s="1433"/>
      <c r="L4541" s="1334"/>
    </row>
    <row r="4542" spans="1:12" ht="24" customHeight="1">
      <c r="A4542" s="1355"/>
      <c r="B4542" s="1355"/>
      <c r="C4542" s="1433"/>
      <c r="E4542" s="1433"/>
      <c r="K4542" s="1433"/>
      <c r="L4542" s="1334"/>
    </row>
    <row r="4543" spans="1:12" ht="24" customHeight="1">
      <c r="A4543" s="1355"/>
      <c r="B4543" s="1355"/>
      <c r="C4543" s="1433"/>
      <c r="E4543" s="1433"/>
      <c r="K4543" s="1433"/>
      <c r="L4543" s="1334"/>
    </row>
    <row r="4544" spans="1:12" ht="24" customHeight="1">
      <c r="A4544" s="1355"/>
      <c r="B4544" s="1355"/>
      <c r="C4544" s="1433"/>
      <c r="E4544" s="1433"/>
      <c r="K4544" s="1433"/>
      <c r="L4544" s="1334"/>
    </row>
    <row r="4545" spans="1:12" ht="24" customHeight="1">
      <c r="A4545" s="1355"/>
      <c r="B4545" s="1355"/>
      <c r="C4545" s="1433"/>
      <c r="E4545" s="1433"/>
      <c r="K4545" s="1433"/>
      <c r="L4545" s="1334"/>
    </row>
    <row r="4546" spans="1:12" ht="24" customHeight="1">
      <c r="A4546" s="1355"/>
      <c r="B4546" s="1355"/>
      <c r="C4546" s="1433"/>
      <c r="E4546" s="1433"/>
      <c r="K4546" s="1433"/>
      <c r="L4546" s="1334"/>
    </row>
    <row r="4547" spans="1:12" ht="24" customHeight="1">
      <c r="A4547" s="1355"/>
      <c r="B4547" s="1355"/>
      <c r="C4547" s="1433"/>
      <c r="E4547" s="1433"/>
      <c r="K4547" s="1433"/>
      <c r="L4547" s="1334"/>
    </row>
    <row r="4548" spans="1:12" ht="24" customHeight="1">
      <c r="A4548" s="1355"/>
      <c r="B4548" s="1355"/>
      <c r="C4548" s="1433"/>
      <c r="E4548" s="1433"/>
      <c r="K4548" s="1433"/>
      <c r="L4548" s="1334"/>
    </row>
    <row r="4549" spans="1:12" ht="24" customHeight="1">
      <c r="A4549" s="1355"/>
      <c r="B4549" s="1355"/>
      <c r="C4549" s="1433"/>
      <c r="E4549" s="1433"/>
      <c r="K4549" s="1433"/>
      <c r="L4549" s="1334"/>
    </row>
    <row r="4550" spans="1:12" ht="24" customHeight="1">
      <c r="A4550" s="1355"/>
      <c r="B4550" s="1355"/>
      <c r="C4550" s="1433"/>
      <c r="E4550" s="1433"/>
      <c r="K4550" s="1433"/>
      <c r="L4550" s="1334"/>
    </row>
    <row r="4551" spans="1:12" ht="24" customHeight="1">
      <c r="A4551" s="1355"/>
      <c r="B4551" s="1355"/>
      <c r="C4551" s="1433"/>
      <c r="E4551" s="1433"/>
      <c r="K4551" s="1433"/>
      <c r="L4551" s="1334"/>
    </row>
    <row r="4552" spans="1:12" ht="24" customHeight="1">
      <c r="A4552" s="1355"/>
      <c r="B4552" s="1355"/>
      <c r="C4552" s="1433"/>
      <c r="E4552" s="1433"/>
      <c r="K4552" s="1433"/>
      <c r="L4552" s="1334"/>
    </row>
    <row r="4553" spans="1:12" ht="24" customHeight="1">
      <c r="A4553" s="1355"/>
      <c r="B4553" s="1355"/>
      <c r="C4553" s="1433"/>
      <c r="E4553" s="1433"/>
      <c r="K4553" s="1433"/>
      <c r="L4553" s="1334"/>
    </row>
    <row r="4554" spans="1:12" ht="24" customHeight="1">
      <c r="A4554" s="1355"/>
      <c r="B4554" s="1355"/>
      <c r="C4554" s="1433"/>
      <c r="E4554" s="1433"/>
      <c r="K4554" s="1433"/>
      <c r="L4554" s="1334"/>
    </row>
    <row r="4555" spans="1:12" ht="24" customHeight="1">
      <c r="A4555" s="1355"/>
      <c r="B4555" s="1355"/>
      <c r="C4555" s="1433"/>
      <c r="E4555" s="1433"/>
      <c r="K4555" s="1433"/>
      <c r="L4555" s="1334"/>
    </row>
    <row r="4556" spans="1:12" ht="24" customHeight="1">
      <c r="A4556" s="1355"/>
      <c r="B4556" s="1355"/>
      <c r="C4556" s="1433"/>
      <c r="E4556" s="1433"/>
      <c r="K4556" s="1433"/>
      <c r="L4556" s="1334"/>
    </row>
    <row r="4557" spans="1:12" ht="24" customHeight="1">
      <c r="A4557" s="1355"/>
      <c r="B4557" s="1355"/>
      <c r="C4557" s="1433"/>
      <c r="E4557" s="1433"/>
      <c r="K4557" s="1433"/>
      <c r="L4557" s="1334"/>
    </row>
    <row r="4558" spans="1:12" ht="24" customHeight="1">
      <c r="A4558" s="1355"/>
      <c r="B4558" s="1355"/>
      <c r="C4558" s="1433"/>
      <c r="E4558" s="1433"/>
      <c r="K4558" s="1433"/>
      <c r="L4558" s="1334"/>
    </row>
    <row r="4559" spans="1:12" ht="24" customHeight="1">
      <c r="A4559" s="1355"/>
      <c r="B4559" s="1355"/>
      <c r="C4559" s="1433"/>
      <c r="E4559" s="1433"/>
      <c r="K4559" s="1433"/>
      <c r="L4559" s="1334"/>
    </row>
    <row r="4560" spans="1:12" ht="24" customHeight="1">
      <c r="A4560" s="1355"/>
      <c r="B4560" s="1355"/>
      <c r="C4560" s="1433"/>
      <c r="E4560" s="1433"/>
      <c r="K4560" s="1433"/>
      <c r="L4560" s="1334"/>
    </row>
    <row r="4561" spans="1:12" ht="24" customHeight="1">
      <c r="A4561" s="1355"/>
      <c r="B4561" s="1355"/>
      <c r="C4561" s="1433"/>
      <c r="E4561" s="1433"/>
      <c r="K4561" s="1433"/>
      <c r="L4561" s="1334"/>
    </row>
    <row r="4562" spans="1:12" ht="24" customHeight="1">
      <c r="A4562" s="1355"/>
      <c r="B4562" s="1355"/>
      <c r="C4562" s="1433"/>
      <c r="E4562" s="1433"/>
      <c r="K4562" s="1433"/>
      <c r="L4562" s="1334"/>
    </row>
    <row r="4563" spans="1:12" ht="24" customHeight="1">
      <c r="A4563" s="1355"/>
      <c r="B4563" s="1355"/>
      <c r="C4563" s="1433"/>
      <c r="E4563" s="1433"/>
      <c r="K4563" s="1433"/>
      <c r="L4563" s="1334"/>
    </row>
    <row r="4564" spans="1:12" ht="24" customHeight="1">
      <c r="A4564" s="1355"/>
      <c r="B4564" s="1355"/>
      <c r="C4564" s="1433"/>
      <c r="E4564" s="1433"/>
      <c r="K4564" s="1433"/>
      <c r="L4564" s="1334"/>
    </row>
    <row r="4565" spans="1:12" ht="24" customHeight="1">
      <c r="A4565" s="1355"/>
      <c r="B4565" s="1355"/>
      <c r="C4565" s="1433"/>
      <c r="E4565" s="1433"/>
      <c r="K4565" s="1433"/>
      <c r="L4565" s="1334"/>
    </row>
    <row r="4566" spans="1:12" ht="24" customHeight="1">
      <c r="A4566" s="1355"/>
      <c r="B4566" s="1355"/>
      <c r="C4566" s="1433"/>
      <c r="E4566" s="1433"/>
      <c r="K4566" s="1433"/>
      <c r="L4566" s="1334"/>
    </row>
    <row r="4567" spans="1:12" ht="24" customHeight="1">
      <c r="A4567" s="1355"/>
      <c r="B4567" s="1355"/>
      <c r="C4567" s="1433"/>
      <c r="E4567" s="1433"/>
      <c r="K4567" s="1433"/>
      <c r="L4567" s="1334"/>
    </row>
    <row r="4568" spans="1:12" ht="24" customHeight="1">
      <c r="A4568" s="1355"/>
      <c r="B4568" s="1355"/>
      <c r="C4568" s="1433"/>
      <c r="E4568" s="1433"/>
      <c r="K4568" s="1433"/>
      <c r="L4568" s="1334"/>
    </row>
    <row r="4569" spans="1:12" ht="24" customHeight="1">
      <c r="A4569" s="1355"/>
      <c r="B4569" s="1355"/>
      <c r="C4569" s="1433"/>
      <c r="E4569" s="1433"/>
      <c r="K4569" s="1433"/>
      <c r="L4569" s="1334"/>
    </row>
    <row r="4570" spans="1:12" ht="24" customHeight="1">
      <c r="A4570" s="1355"/>
      <c r="B4570" s="1355"/>
      <c r="C4570" s="1433"/>
      <c r="E4570" s="1433"/>
      <c r="K4570" s="1433"/>
      <c r="L4570" s="1334"/>
    </row>
    <row r="4571" spans="1:12" ht="24" customHeight="1">
      <c r="A4571" s="1355"/>
      <c r="B4571" s="1355"/>
      <c r="C4571" s="1433"/>
      <c r="E4571" s="1433"/>
      <c r="K4571" s="1433"/>
      <c r="L4571" s="1334"/>
    </row>
    <row r="4572" spans="1:12" ht="24" customHeight="1">
      <c r="A4572" s="1355"/>
      <c r="B4572" s="1355"/>
      <c r="C4572" s="1433"/>
      <c r="E4572" s="1433"/>
      <c r="K4572" s="1433"/>
      <c r="L4572" s="1334"/>
    </row>
    <row r="4573" spans="1:12" ht="24" customHeight="1">
      <c r="A4573" s="1355"/>
      <c r="B4573" s="1355"/>
      <c r="C4573" s="1433"/>
      <c r="E4573" s="1433"/>
      <c r="K4573" s="1433"/>
      <c r="L4573" s="1334"/>
    </row>
    <row r="4574" spans="1:12" ht="24" customHeight="1">
      <c r="A4574" s="1355"/>
      <c r="B4574" s="1355"/>
      <c r="C4574" s="1433"/>
      <c r="E4574" s="1433"/>
      <c r="K4574" s="1433"/>
      <c r="L4574" s="1334"/>
    </row>
    <row r="4575" spans="1:12" ht="24" customHeight="1">
      <c r="A4575" s="1355"/>
      <c r="B4575" s="1355"/>
      <c r="C4575" s="1433"/>
      <c r="E4575" s="1433"/>
      <c r="K4575" s="1433"/>
      <c r="L4575" s="1334"/>
    </row>
    <row r="4576" spans="1:12" ht="24" customHeight="1">
      <c r="A4576" s="1355"/>
      <c r="B4576" s="1355"/>
      <c r="C4576" s="1433"/>
      <c r="E4576" s="1433"/>
      <c r="K4576" s="1433"/>
      <c r="L4576" s="1334"/>
    </row>
    <row r="4577" spans="1:12" ht="24" customHeight="1">
      <c r="A4577" s="1355"/>
      <c r="B4577" s="1355"/>
      <c r="C4577" s="1433"/>
      <c r="E4577" s="1433"/>
      <c r="K4577" s="1433"/>
      <c r="L4577" s="1334"/>
    </row>
    <row r="4578" spans="1:12" ht="24" customHeight="1">
      <c r="A4578" s="1355"/>
      <c r="B4578" s="1355"/>
      <c r="C4578" s="1433"/>
      <c r="E4578" s="1433"/>
      <c r="K4578" s="1433"/>
      <c r="L4578" s="1334"/>
    </row>
    <row r="4579" spans="1:12" ht="24" customHeight="1">
      <c r="A4579" s="1355"/>
      <c r="B4579" s="1355"/>
      <c r="C4579" s="1433"/>
      <c r="E4579" s="1433"/>
      <c r="K4579" s="1433"/>
      <c r="L4579" s="1334"/>
    </row>
    <row r="4580" spans="1:12" ht="24" customHeight="1">
      <c r="A4580" s="1355"/>
      <c r="B4580" s="1355"/>
      <c r="C4580" s="1433"/>
      <c r="E4580" s="1433"/>
      <c r="K4580" s="1433"/>
      <c r="L4580" s="1334"/>
    </row>
    <row r="4581" spans="1:12" ht="24" customHeight="1">
      <c r="A4581" s="1355"/>
      <c r="B4581" s="1355"/>
      <c r="C4581" s="1433"/>
      <c r="E4581" s="1433"/>
      <c r="K4581" s="1433"/>
      <c r="L4581" s="1334"/>
    </row>
    <row r="4582" spans="1:12" ht="24" customHeight="1">
      <c r="A4582" s="1355"/>
      <c r="B4582" s="1355"/>
      <c r="C4582" s="1433"/>
      <c r="E4582" s="1433"/>
      <c r="K4582" s="1433"/>
      <c r="L4582" s="1334"/>
    </row>
    <row r="4583" spans="1:12" ht="24" customHeight="1">
      <c r="A4583" s="1355"/>
      <c r="B4583" s="1355"/>
      <c r="C4583" s="1433"/>
      <c r="E4583" s="1433"/>
      <c r="K4583" s="1433"/>
      <c r="L4583" s="1334"/>
    </row>
    <row r="4584" spans="1:12" ht="24" customHeight="1">
      <c r="A4584" s="1355"/>
      <c r="B4584" s="1355"/>
      <c r="C4584" s="1433"/>
      <c r="E4584" s="1433"/>
      <c r="K4584" s="1433"/>
      <c r="L4584" s="1334"/>
    </row>
    <row r="4585" spans="1:12" ht="24" customHeight="1">
      <c r="A4585" s="1355"/>
      <c r="B4585" s="1355"/>
      <c r="C4585" s="1433"/>
      <c r="E4585" s="1433"/>
      <c r="K4585" s="1433"/>
      <c r="L4585" s="1334"/>
    </row>
    <row r="4586" spans="1:12" ht="24" customHeight="1">
      <c r="A4586" s="1355"/>
      <c r="B4586" s="1355"/>
      <c r="C4586" s="1433"/>
      <c r="E4586" s="1433"/>
      <c r="K4586" s="1433"/>
      <c r="L4586" s="1334"/>
    </row>
    <row r="4587" spans="1:12" ht="24" customHeight="1">
      <c r="A4587" s="1355"/>
      <c r="B4587" s="1355"/>
      <c r="C4587" s="1433"/>
      <c r="E4587" s="1433"/>
      <c r="K4587" s="1433"/>
      <c r="L4587" s="1334"/>
    </row>
    <row r="4588" spans="1:12" ht="24" customHeight="1">
      <c r="A4588" s="1355"/>
      <c r="B4588" s="1355"/>
      <c r="C4588" s="1433"/>
      <c r="E4588" s="1433"/>
      <c r="K4588" s="1433"/>
      <c r="L4588" s="1334"/>
    </row>
    <row r="4589" spans="1:12" ht="24" customHeight="1">
      <c r="A4589" s="1355"/>
      <c r="B4589" s="1355"/>
      <c r="C4589" s="1433"/>
      <c r="E4589" s="1433"/>
      <c r="K4589" s="1433"/>
      <c r="L4589" s="1334"/>
    </row>
    <row r="4590" spans="1:12" ht="24" customHeight="1">
      <c r="A4590" s="1355"/>
      <c r="B4590" s="1355"/>
      <c r="C4590" s="1433"/>
      <c r="E4590" s="1433"/>
      <c r="K4590" s="1433"/>
      <c r="L4590" s="1334"/>
    </row>
    <row r="4591" spans="1:12" ht="24" customHeight="1">
      <c r="A4591" s="1355"/>
      <c r="B4591" s="1355"/>
      <c r="C4591" s="1433"/>
      <c r="E4591" s="1433"/>
      <c r="K4591" s="1433"/>
      <c r="L4591" s="1334"/>
    </row>
    <row r="4592" spans="1:12" ht="24" customHeight="1">
      <c r="A4592" s="1355"/>
      <c r="B4592" s="1355"/>
      <c r="C4592" s="1433"/>
      <c r="E4592" s="1433"/>
      <c r="K4592" s="1433"/>
      <c r="L4592" s="1334"/>
    </row>
    <row r="4593" spans="1:12" ht="24" customHeight="1">
      <c r="A4593" s="1355"/>
      <c r="B4593" s="1355"/>
      <c r="C4593" s="1433"/>
      <c r="E4593" s="1433"/>
      <c r="K4593" s="1433"/>
      <c r="L4593" s="1334"/>
    </row>
    <row r="4594" spans="1:12" ht="24" customHeight="1">
      <c r="A4594" s="1355"/>
      <c r="B4594" s="1355"/>
      <c r="C4594" s="1433"/>
      <c r="E4594" s="1433"/>
      <c r="K4594" s="1433"/>
      <c r="L4594" s="1334"/>
    </row>
    <row r="4595" spans="1:12" ht="24" customHeight="1">
      <c r="A4595" s="1355"/>
      <c r="B4595" s="1355"/>
      <c r="C4595" s="1433"/>
      <c r="E4595" s="1433"/>
      <c r="K4595" s="1433"/>
      <c r="L4595" s="1334"/>
    </row>
    <row r="4596" spans="1:12" ht="24" customHeight="1">
      <c r="A4596" s="1355"/>
      <c r="B4596" s="1355"/>
      <c r="C4596" s="1433"/>
      <c r="E4596" s="1433"/>
      <c r="K4596" s="1433"/>
      <c r="L4596" s="1334"/>
    </row>
    <row r="4597" spans="1:12" ht="24" customHeight="1">
      <c r="A4597" s="1355"/>
      <c r="B4597" s="1355"/>
      <c r="C4597" s="1433"/>
      <c r="E4597" s="1433"/>
      <c r="K4597" s="1433"/>
      <c r="L4597" s="1334"/>
    </row>
    <row r="4598" spans="1:12" ht="24" customHeight="1">
      <c r="A4598" s="1355"/>
      <c r="B4598" s="1355"/>
      <c r="C4598" s="1433"/>
      <c r="E4598" s="1433"/>
      <c r="K4598" s="1433"/>
      <c r="L4598" s="1334"/>
    </row>
    <row r="4599" spans="1:12" ht="24" customHeight="1">
      <c r="A4599" s="1355"/>
      <c r="B4599" s="1355"/>
      <c r="C4599" s="1433"/>
      <c r="E4599" s="1433"/>
      <c r="K4599" s="1433"/>
      <c r="L4599" s="1334"/>
    </row>
    <row r="4600" spans="1:12" ht="24" customHeight="1">
      <c r="A4600" s="1355"/>
      <c r="B4600" s="1355"/>
      <c r="C4600" s="1433"/>
      <c r="E4600" s="1433"/>
      <c r="K4600" s="1433"/>
      <c r="L4600" s="1334"/>
    </row>
    <row r="4601" spans="1:12" ht="24" customHeight="1">
      <c r="A4601" s="1355"/>
      <c r="B4601" s="1355"/>
      <c r="C4601" s="1433"/>
      <c r="E4601" s="1433"/>
      <c r="K4601" s="1433"/>
      <c r="L4601" s="1334"/>
    </row>
    <row r="4602" spans="1:12" ht="24" customHeight="1">
      <c r="A4602" s="1355"/>
      <c r="B4602" s="1355"/>
      <c r="C4602" s="1433"/>
      <c r="E4602" s="1433"/>
      <c r="K4602" s="1433"/>
      <c r="L4602" s="1334"/>
    </row>
    <row r="4603" spans="1:12" ht="24" customHeight="1">
      <c r="A4603" s="1355"/>
      <c r="B4603" s="1355"/>
      <c r="C4603" s="1433"/>
      <c r="E4603" s="1433"/>
      <c r="K4603" s="1433"/>
      <c r="L4603" s="1334"/>
    </row>
    <row r="4604" spans="1:12" ht="24" customHeight="1">
      <c r="A4604" s="1355"/>
      <c r="B4604" s="1355"/>
      <c r="C4604" s="1433"/>
      <c r="E4604" s="1433"/>
      <c r="K4604" s="1433"/>
      <c r="L4604" s="1334"/>
    </row>
    <row r="4605" spans="1:12" ht="24" customHeight="1">
      <c r="A4605" s="1355"/>
      <c r="B4605" s="1355"/>
      <c r="C4605" s="1433"/>
      <c r="E4605" s="1433"/>
      <c r="K4605" s="1433"/>
      <c r="L4605" s="1334"/>
    </row>
    <row r="4606" spans="1:12" ht="24" customHeight="1">
      <c r="A4606" s="1355"/>
      <c r="B4606" s="1355"/>
      <c r="C4606" s="1433"/>
      <c r="E4606" s="1433"/>
      <c r="K4606" s="1433"/>
      <c r="L4606" s="1334"/>
    </row>
    <row r="4607" spans="1:12" ht="24" customHeight="1">
      <c r="A4607" s="1355"/>
      <c r="B4607" s="1355"/>
      <c r="C4607" s="1433"/>
      <c r="E4607" s="1433"/>
      <c r="K4607" s="1433"/>
      <c r="L4607" s="1334"/>
    </row>
    <row r="4608" spans="1:12" ht="24" customHeight="1">
      <c r="A4608" s="1355"/>
      <c r="B4608" s="1355"/>
      <c r="C4608" s="1433"/>
      <c r="E4608" s="1433"/>
      <c r="K4608" s="1433"/>
      <c r="L4608" s="1334"/>
    </row>
    <row r="4609" spans="1:12" ht="24" customHeight="1">
      <c r="A4609" s="1355"/>
      <c r="B4609" s="1355"/>
      <c r="C4609" s="1433"/>
      <c r="E4609" s="1433"/>
      <c r="K4609" s="1433"/>
      <c r="L4609" s="1334"/>
    </row>
    <row r="4610" spans="1:12" ht="24" customHeight="1">
      <c r="A4610" s="1355"/>
      <c r="B4610" s="1355"/>
      <c r="C4610" s="1433"/>
      <c r="E4610" s="1433"/>
      <c r="K4610" s="1433"/>
      <c r="L4610" s="1334"/>
    </row>
    <row r="4611" spans="1:12" ht="24" customHeight="1">
      <c r="A4611" s="1355"/>
      <c r="B4611" s="1355"/>
      <c r="C4611" s="1433"/>
      <c r="E4611" s="1433"/>
      <c r="K4611" s="1433"/>
      <c r="L4611" s="1334"/>
    </row>
    <row r="4612" spans="1:12" ht="24" customHeight="1">
      <c r="A4612" s="1355"/>
      <c r="B4612" s="1355"/>
      <c r="C4612" s="1433"/>
      <c r="E4612" s="1433"/>
      <c r="K4612" s="1433"/>
      <c r="L4612" s="1334"/>
    </row>
    <row r="4613" spans="1:12" ht="24" customHeight="1">
      <c r="A4613" s="1355"/>
      <c r="B4613" s="1355"/>
      <c r="C4613" s="1433"/>
      <c r="E4613" s="1433"/>
      <c r="K4613" s="1433"/>
      <c r="L4613" s="1334"/>
    </row>
    <row r="4614" spans="1:12" ht="24" customHeight="1">
      <c r="A4614" s="1355"/>
      <c r="B4614" s="1355"/>
      <c r="C4614" s="1433"/>
      <c r="E4614" s="1433"/>
      <c r="K4614" s="1433"/>
      <c r="L4614" s="1334"/>
    </row>
    <row r="4615" spans="1:12" ht="24" customHeight="1">
      <c r="A4615" s="1355"/>
      <c r="B4615" s="1355"/>
      <c r="C4615" s="1433"/>
      <c r="E4615" s="1433"/>
      <c r="K4615" s="1433"/>
      <c r="L4615" s="1334"/>
    </row>
    <row r="4616" spans="1:12" ht="24" customHeight="1">
      <c r="A4616" s="1355"/>
      <c r="B4616" s="1355"/>
      <c r="C4616" s="1433"/>
      <c r="E4616" s="1433"/>
      <c r="K4616" s="1433"/>
      <c r="L4616" s="1334"/>
    </row>
    <row r="4617" spans="1:12" ht="24" customHeight="1">
      <c r="A4617" s="1355"/>
      <c r="B4617" s="1355"/>
      <c r="C4617" s="1433"/>
      <c r="E4617" s="1433"/>
      <c r="K4617" s="1433"/>
      <c r="L4617" s="1334"/>
    </row>
    <row r="4618" spans="1:12" ht="24" customHeight="1">
      <c r="A4618" s="1355"/>
      <c r="B4618" s="1355"/>
      <c r="C4618" s="1433"/>
      <c r="E4618" s="1433"/>
      <c r="K4618" s="1433"/>
      <c r="L4618" s="1334"/>
    </row>
    <row r="4619" spans="1:12" ht="24" customHeight="1">
      <c r="A4619" s="1355"/>
      <c r="B4619" s="1355"/>
      <c r="C4619" s="1433"/>
      <c r="E4619" s="1433"/>
      <c r="K4619" s="1433"/>
      <c r="L4619" s="1334"/>
    </row>
    <row r="4620" spans="1:12" ht="24" customHeight="1">
      <c r="A4620" s="1355"/>
      <c r="B4620" s="1355"/>
      <c r="C4620" s="1433"/>
      <c r="E4620" s="1433"/>
      <c r="K4620" s="1433"/>
      <c r="L4620" s="1334"/>
    </row>
    <row r="4621" spans="1:12" ht="24" customHeight="1">
      <c r="A4621" s="1355"/>
      <c r="B4621" s="1355"/>
      <c r="C4621" s="1433"/>
      <c r="E4621" s="1433"/>
      <c r="K4621" s="1433"/>
      <c r="L4621" s="1334"/>
    </row>
    <row r="4622" spans="1:12" ht="24" customHeight="1">
      <c r="A4622" s="1355"/>
      <c r="B4622" s="1355"/>
      <c r="C4622" s="1433"/>
      <c r="E4622" s="1433"/>
      <c r="K4622" s="1433"/>
      <c r="L4622" s="1334"/>
    </row>
    <row r="4623" spans="1:12" ht="24" customHeight="1">
      <c r="A4623" s="1355"/>
      <c r="B4623" s="1355"/>
      <c r="C4623" s="1433"/>
      <c r="E4623" s="1433"/>
      <c r="K4623" s="1433"/>
      <c r="L4623" s="1334"/>
    </row>
    <row r="4624" spans="1:12" ht="24" customHeight="1">
      <c r="A4624" s="1355"/>
      <c r="B4624" s="1355"/>
      <c r="C4624" s="1433"/>
      <c r="E4624" s="1433"/>
      <c r="K4624" s="1433"/>
      <c r="L4624" s="1334"/>
    </row>
    <row r="4625" spans="1:12" ht="24" customHeight="1">
      <c r="A4625" s="1355"/>
      <c r="B4625" s="1355"/>
      <c r="C4625" s="1433"/>
      <c r="E4625" s="1433"/>
      <c r="K4625" s="1433"/>
      <c r="L4625" s="1334"/>
    </row>
    <row r="4626" spans="1:12" ht="24" customHeight="1">
      <c r="A4626" s="1355"/>
      <c r="B4626" s="1355"/>
      <c r="C4626" s="1433"/>
      <c r="E4626" s="1433"/>
      <c r="K4626" s="1433"/>
      <c r="L4626" s="1334"/>
    </row>
    <row r="4627" spans="1:12" ht="24" customHeight="1">
      <c r="A4627" s="1355"/>
      <c r="B4627" s="1355"/>
      <c r="C4627" s="1433"/>
      <c r="E4627" s="1433"/>
      <c r="K4627" s="1433"/>
      <c r="L4627" s="1334"/>
    </row>
    <row r="4628" spans="1:12" ht="24" customHeight="1">
      <c r="A4628" s="1355"/>
      <c r="B4628" s="1355"/>
      <c r="C4628" s="1433"/>
      <c r="E4628" s="1433"/>
      <c r="K4628" s="1433"/>
      <c r="L4628" s="1334"/>
    </row>
    <row r="4629" spans="1:12" ht="24" customHeight="1">
      <c r="A4629" s="1355"/>
      <c r="B4629" s="1355"/>
      <c r="C4629" s="1433"/>
      <c r="E4629" s="1433"/>
      <c r="K4629" s="1433"/>
      <c r="L4629" s="1334"/>
    </row>
    <row r="4630" spans="1:12" ht="24" customHeight="1">
      <c r="A4630" s="1355"/>
      <c r="B4630" s="1355"/>
      <c r="C4630" s="1433"/>
      <c r="E4630" s="1433"/>
      <c r="K4630" s="1433"/>
      <c r="L4630" s="1334"/>
    </row>
    <row r="4631" spans="1:12" ht="24" customHeight="1">
      <c r="A4631" s="1355"/>
      <c r="B4631" s="1355"/>
      <c r="C4631" s="1433"/>
      <c r="E4631" s="1433"/>
      <c r="K4631" s="1433"/>
      <c r="L4631" s="1334"/>
    </row>
    <row r="4632" spans="1:12" ht="24" customHeight="1">
      <c r="A4632" s="1355"/>
      <c r="B4632" s="1355"/>
      <c r="C4632" s="1433"/>
      <c r="E4632" s="1433"/>
      <c r="K4632" s="1433"/>
      <c r="L4632" s="1334"/>
    </row>
    <row r="4633" spans="1:12" ht="24" customHeight="1">
      <c r="A4633" s="1355"/>
      <c r="B4633" s="1355"/>
      <c r="C4633" s="1433"/>
      <c r="E4633" s="1433"/>
      <c r="K4633" s="1433"/>
      <c r="L4633" s="1334"/>
    </row>
    <row r="4634" spans="1:12" ht="24" customHeight="1">
      <c r="A4634" s="1355"/>
      <c r="B4634" s="1355"/>
      <c r="C4634" s="1433"/>
      <c r="E4634" s="1433"/>
      <c r="K4634" s="1433"/>
      <c r="L4634" s="1334"/>
    </row>
    <row r="4635" spans="1:12" ht="24" customHeight="1">
      <c r="A4635" s="1355"/>
      <c r="B4635" s="1355"/>
      <c r="C4635" s="1433"/>
      <c r="E4635" s="1433"/>
      <c r="K4635" s="1433"/>
      <c r="L4635" s="1334"/>
    </row>
    <row r="4636" spans="1:12" ht="24" customHeight="1">
      <c r="A4636" s="1355"/>
      <c r="B4636" s="1355"/>
      <c r="C4636" s="1433"/>
      <c r="E4636" s="1433"/>
      <c r="K4636" s="1433"/>
      <c r="L4636" s="1334"/>
    </row>
    <row r="4637" spans="1:12" ht="24" customHeight="1">
      <c r="A4637" s="1355"/>
      <c r="B4637" s="1355"/>
      <c r="C4637" s="1433"/>
      <c r="E4637" s="1433"/>
      <c r="K4637" s="1433"/>
      <c r="L4637" s="1334"/>
    </row>
    <row r="4638" spans="1:12" ht="24" customHeight="1">
      <c r="A4638" s="1355"/>
      <c r="B4638" s="1355"/>
      <c r="C4638" s="1433"/>
      <c r="E4638" s="1433"/>
      <c r="K4638" s="1433"/>
      <c r="L4638" s="1334"/>
    </row>
    <row r="4639" spans="1:12" ht="24" customHeight="1">
      <c r="A4639" s="1355"/>
      <c r="B4639" s="1355"/>
      <c r="C4639" s="1433"/>
      <c r="E4639" s="1433"/>
      <c r="K4639" s="1433"/>
      <c r="L4639" s="1334"/>
    </row>
    <row r="4640" spans="1:12" ht="24" customHeight="1">
      <c r="A4640" s="1355"/>
      <c r="B4640" s="1355"/>
      <c r="C4640" s="1433"/>
      <c r="E4640" s="1433"/>
      <c r="K4640" s="1433"/>
      <c r="L4640" s="1334"/>
    </row>
    <row r="4641" spans="1:12" ht="24" customHeight="1">
      <c r="A4641" s="1355"/>
      <c r="B4641" s="1355"/>
      <c r="C4641" s="1433"/>
      <c r="E4641" s="1433"/>
      <c r="K4641" s="1433"/>
      <c r="L4641" s="1334"/>
    </row>
    <row r="4642" spans="1:12" ht="24" customHeight="1">
      <c r="A4642" s="1355"/>
      <c r="B4642" s="1355"/>
      <c r="C4642" s="1433"/>
      <c r="E4642" s="1433"/>
      <c r="K4642" s="1433"/>
      <c r="L4642" s="1334"/>
    </row>
    <row r="4643" spans="1:12" ht="24" customHeight="1">
      <c r="A4643" s="1355"/>
      <c r="B4643" s="1355"/>
      <c r="C4643" s="1433"/>
      <c r="E4643" s="1433"/>
      <c r="K4643" s="1433"/>
      <c r="L4643" s="1334"/>
    </row>
    <row r="4644" spans="1:12" ht="24" customHeight="1">
      <c r="A4644" s="1355"/>
      <c r="B4644" s="1355"/>
      <c r="C4644" s="1433"/>
      <c r="E4644" s="1433"/>
      <c r="K4644" s="1433"/>
      <c r="L4644" s="1334"/>
    </row>
    <row r="4645" spans="1:12" ht="24" customHeight="1">
      <c r="A4645" s="1355"/>
      <c r="B4645" s="1355"/>
      <c r="C4645" s="1433"/>
      <c r="E4645" s="1433"/>
      <c r="K4645" s="1433"/>
      <c r="L4645" s="1334"/>
    </row>
    <row r="4646" spans="1:12" ht="24" customHeight="1">
      <c r="A4646" s="1355"/>
      <c r="B4646" s="1355"/>
      <c r="C4646" s="1433"/>
      <c r="E4646" s="1433"/>
      <c r="K4646" s="1433"/>
      <c r="L4646" s="1334"/>
    </row>
    <row r="4647" spans="1:12" ht="24" customHeight="1">
      <c r="A4647" s="1355"/>
      <c r="B4647" s="1355"/>
      <c r="C4647" s="1433"/>
      <c r="E4647" s="1433"/>
      <c r="K4647" s="1433"/>
      <c r="L4647" s="1334"/>
    </row>
    <row r="4648" spans="1:12" ht="24" customHeight="1">
      <c r="A4648" s="1355"/>
      <c r="B4648" s="1355"/>
      <c r="C4648" s="1433"/>
      <c r="E4648" s="1433"/>
      <c r="K4648" s="1433"/>
      <c r="L4648" s="1334"/>
    </row>
    <row r="4649" spans="1:12" ht="24" customHeight="1">
      <c r="A4649" s="1355"/>
      <c r="B4649" s="1355"/>
      <c r="C4649" s="1433"/>
      <c r="E4649" s="1433"/>
      <c r="K4649" s="1433"/>
      <c r="L4649" s="1334"/>
    </row>
    <row r="4650" spans="1:12" ht="24" customHeight="1">
      <c r="A4650" s="1355"/>
      <c r="B4650" s="1355"/>
      <c r="C4650" s="1433"/>
      <c r="E4650" s="1433"/>
      <c r="K4650" s="1433"/>
      <c r="L4650" s="1334"/>
    </row>
    <row r="4651" spans="1:12" ht="24" customHeight="1">
      <c r="A4651" s="1355"/>
      <c r="B4651" s="1355"/>
      <c r="C4651" s="1433"/>
      <c r="E4651" s="1433"/>
      <c r="K4651" s="1433"/>
      <c r="L4651" s="1334"/>
    </row>
    <row r="4652" spans="1:12" ht="24" customHeight="1">
      <c r="A4652" s="1355"/>
      <c r="B4652" s="1355"/>
      <c r="C4652" s="1433"/>
      <c r="E4652" s="1433"/>
      <c r="K4652" s="1433"/>
      <c r="L4652" s="1334"/>
    </row>
    <row r="4653" spans="1:12" ht="24" customHeight="1">
      <c r="A4653" s="1355"/>
      <c r="B4653" s="1355"/>
      <c r="C4653" s="1433"/>
      <c r="E4653" s="1433"/>
      <c r="K4653" s="1433"/>
      <c r="L4653" s="1334"/>
    </row>
    <row r="4654" spans="1:12" ht="24" customHeight="1">
      <c r="A4654" s="1355"/>
      <c r="B4654" s="1355"/>
      <c r="C4654" s="1433"/>
      <c r="E4654" s="1433"/>
      <c r="K4654" s="1433"/>
      <c r="L4654" s="1334"/>
    </row>
    <row r="4655" spans="1:12" ht="24" customHeight="1">
      <c r="A4655" s="1355"/>
      <c r="B4655" s="1355"/>
      <c r="C4655" s="1433"/>
      <c r="E4655" s="1433"/>
      <c r="K4655" s="1433"/>
      <c r="L4655" s="1334"/>
    </row>
    <row r="4656" spans="1:12" ht="24" customHeight="1">
      <c r="A4656" s="1355"/>
      <c r="B4656" s="1355"/>
      <c r="C4656" s="1433"/>
      <c r="E4656" s="1433"/>
      <c r="K4656" s="1433"/>
      <c r="L4656" s="1334"/>
    </row>
    <row r="4657" spans="1:12" ht="24" customHeight="1">
      <c r="A4657" s="1355"/>
      <c r="B4657" s="1355"/>
      <c r="C4657" s="1433"/>
      <c r="E4657" s="1433"/>
      <c r="K4657" s="1433"/>
      <c r="L4657" s="1334"/>
    </row>
    <row r="4658" spans="1:12" ht="24" customHeight="1">
      <c r="A4658" s="1355"/>
      <c r="B4658" s="1355"/>
      <c r="C4658" s="1433"/>
      <c r="E4658" s="1433"/>
      <c r="K4658" s="1433"/>
      <c r="L4658" s="1334"/>
    </row>
    <row r="4659" spans="1:12" ht="24" customHeight="1">
      <c r="A4659" s="1355"/>
      <c r="B4659" s="1355"/>
      <c r="C4659" s="1433"/>
      <c r="E4659" s="1433"/>
      <c r="K4659" s="1433"/>
      <c r="L4659" s="1334"/>
    </row>
    <row r="4660" spans="1:12" ht="24" customHeight="1">
      <c r="A4660" s="1355"/>
      <c r="B4660" s="1355"/>
      <c r="C4660" s="1433"/>
      <c r="E4660" s="1433"/>
      <c r="K4660" s="1433"/>
      <c r="L4660" s="1334"/>
    </row>
    <row r="4661" spans="1:12" ht="24" customHeight="1">
      <c r="A4661" s="1355"/>
      <c r="B4661" s="1355"/>
      <c r="C4661" s="1433"/>
      <c r="E4661" s="1433"/>
      <c r="K4661" s="1433"/>
      <c r="L4661" s="1334"/>
    </row>
    <row r="4662" spans="1:12" ht="24" customHeight="1">
      <c r="A4662" s="1355"/>
      <c r="B4662" s="1355"/>
      <c r="C4662" s="1433"/>
      <c r="E4662" s="1433"/>
      <c r="K4662" s="1433"/>
      <c r="L4662" s="1334"/>
    </row>
    <row r="4663" spans="1:12" ht="24" customHeight="1">
      <c r="A4663" s="1355"/>
      <c r="B4663" s="1355"/>
      <c r="C4663" s="1433"/>
      <c r="E4663" s="1433"/>
      <c r="K4663" s="1433"/>
      <c r="L4663" s="1334"/>
    </row>
    <row r="4664" spans="1:12" ht="24" customHeight="1">
      <c r="A4664" s="1355"/>
      <c r="B4664" s="1355"/>
      <c r="C4664" s="1433"/>
      <c r="E4664" s="1433"/>
      <c r="K4664" s="1433"/>
      <c r="L4664" s="1334"/>
    </row>
    <row r="4665" spans="1:12" ht="24" customHeight="1">
      <c r="A4665" s="1355"/>
      <c r="B4665" s="1355"/>
      <c r="C4665" s="1433"/>
      <c r="E4665" s="1433"/>
      <c r="K4665" s="1433"/>
      <c r="L4665" s="1334"/>
    </row>
    <row r="4666" spans="1:12" ht="24" customHeight="1">
      <c r="A4666" s="1355"/>
      <c r="B4666" s="1355"/>
      <c r="C4666" s="1433"/>
      <c r="E4666" s="1433"/>
      <c r="K4666" s="1433"/>
      <c r="L4666" s="1334"/>
    </row>
    <row r="4667" spans="1:12" ht="24" customHeight="1">
      <c r="A4667" s="1355"/>
      <c r="B4667" s="1355"/>
      <c r="C4667" s="1433"/>
      <c r="E4667" s="1433"/>
      <c r="K4667" s="1433"/>
      <c r="L4667" s="1334"/>
    </row>
    <row r="4668" spans="1:12" ht="24" customHeight="1">
      <c r="A4668" s="1355"/>
      <c r="B4668" s="1355"/>
      <c r="C4668" s="1433"/>
      <c r="E4668" s="1433"/>
      <c r="K4668" s="1433"/>
      <c r="L4668" s="1334"/>
    </row>
    <row r="4669" spans="1:12" ht="24" customHeight="1">
      <c r="A4669" s="1355"/>
      <c r="B4669" s="1355"/>
      <c r="C4669" s="1433"/>
      <c r="E4669" s="1433"/>
      <c r="K4669" s="1433"/>
      <c r="L4669" s="1334"/>
    </row>
    <row r="4670" spans="1:12" ht="24" customHeight="1">
      <c r="A4670" s="1355"/>
      <c r="B4670" s="1355"/>
      <c r="C4670" s="1433"/>
      <c r="E4670" s="1433"/>
      <c r="K4670" s="1433"/>
      <c r="L4670" s="1334"/>
    </row>
    <row r="4671" spans="1:12" ht="24" customHeight="1">
      <c r="A4671" s="1355"/>
      <c r="B4671" s="1355"/>
      <c r="C4671" s="1433"/>
      <c r="E4671" s="1433"/>
      <c r="K4671" s="1433"/>
      <c r="L4671" s="1334"/>
    </row>
    <row r="4672" spans="1:12" ht="24" customHeight="1">
      <c r="A4672" s="1355"/>
      <c r="B4672" s="1355"/>
      <c r="C4672" s="1433"/>
      <c r="E4672" s="1433"/>
      <c r="K4672" s="1433"/>
      <c r="L4672" s="1334"/>
    </row>
    <row r="4673" spans="1:12" ht="24" customHeight="1">
      <c r="A4673" s="1355"/>
      <c r="B4673" s="1355"/>
      <c r="C4673" s="1433"/>
      <c r="E4673" s="1433"/>
      <c r="K4673" s="1433"/>
      <c r="L4673" s="1334"/>
    </row>
    <row r="4674" spans="1:12" ht="24" customHeight="1">
      <c r="A4674" s="1355"/>
      <c r="B4674" s="1355"/>
      <c r="C4674" s="1433"/>
      <c r="E4674" s="1433"/>
      <c r="K4674" s="1433"/>
      <c r="L4674" s="1334"/>
    </row>
    <row r="4675" spans="1:12" ht="24" customHeight="1">
      <c r="A4675" s="1355"/>
      <c r="B4675" s="1355"/>
      <c r="C4675" s="1433"/>
      <c r="E4675" s="1433"/>
      <c r="K4675" s="1433"/>
      <c r="L4675" s="1334"/>
    </row>
    <row r="4676" spans="1:12" ht="24" customHeight="1">
      <c r="A4676" s="1355"/>
      <c r="B4676" s="1355"/>
      <c r="C4676" s="1433"/>
      <c r="E4676" s="1433"/>
      <c r="K4676" s="1433"/>
      <c r="L4676" s="1334"/>
    </row>
    <row r="4677" spans="1:12" ht="24" customHeight="1">
      <c r="A4677" s="1355"/>
      <c r="B4677" s="1355"/>
      <c r="C4677" s="1433"/>
      <c r="E4677" s="1433"/>
      <c r="K4677" s="1433"/>
      <c r="L4677" s="1334"/>
    </row>
    <row r="4678" spans="1:12" ht="24" customHeight="1">
      <c r="A4678" s="1355"/>
      <c r="B4678" s="1355"/>
      <c r="C4678" s="1433"/>
      <c r="E4678" s="1433"/>
      <c r="K4678" s="1433"/>
      <c r="L4678" s="1334"/>
    </row>
    <row r="4679" spans="1:12" ht="24" customHeight="1">
      <c r="A4679" s="1355"/>
      <c r="B4679" s="1355"/>
      <c r="C4679" s="1433"/>
      <c r="E4679" s="1433"/>
      <c r="K4679" s="1433"/>
      <c r="L4679" s="1334"/>
    </row>
    <row r="4680" spans="1:12" ht="24" customHeight="1">
      <c r="A4680" s="1355"/>
      <c r="B4680" s="1355"/>
      <c r="C4680" s="1433"/>
      <c r="E4680" s="1433"/>
      <c r="K4680" s="1433"/>
      <c r="L4680" s="1334"/>
    </row>
    <row r="4681" spans="1:12" ht="24" customHeight="1">
      <c r="A4681" s="1355"/>
      <c r="B4681" s="1355"/>
      <c r="C4681" s="1433"/>
      <c r="E4681" s="1433"/>
      <c r="K4681" s="1433"/>
      <c r="L4681" s="1334"/>
    </row>
    <row r="4682" spans="1:12" ht="24" customHeight="1">
      <c r="A4682" s="1355"/>
      <c r="B4682" s="1355"/>
      <c r="C4682" s="1433"/>
      <c r="E4682" s="1433"/>
      <c r="K4682" s="1433"/>
      <c r="L4682" s="1334"/>
    </row>
    <row r="4683" spans="1:12" ht="24" customHeight="1">
      <c r="A4683" s="1355"/>
      <c r="B4683" s="1355"/>
      <c r="C4683" s="1433"/>
      <c r="E4683" s="1433"/>
      <c r="K4683" s="1433"/>
      <c r="L4683" s="1334"/>
    </row>
    <row r="4684" spans="1:12" ht="24" customHeight="1">
      <c r="A4684" s="1355"/>
      <c r="B4684" s="1355"/>
      <c r="C4684" s="1433"/>
      <c r="E4684" s="1433"/>
      <c r="K4684" s="1433"/>
      <c r="L4684" s="1334"/>
    </row>
    <row r="4685" spans="1:12" ht="24" customHeight="1">
      <c r="A4685" s="1355"/>
      <c r="B4685" s="1355"/>
      <c r="C4685" s="1433"/>
      <c r="E4685" s="1433"/>
      <c r="K4685" s="1433"/>
      <c r="L4685" s="1334"/>
    </row>
    <row r="4686" spans="1:12" ht="24" customHeight="1">
      <c r="A4686" s="1355"/>
      <c r="B4686" s="1355"/>
      <c r="C4686" s="1433"/>
      <c r="E4686" s="1433"/>
      <c r="K4686" s="1433"/>
      <c r="L4686" s="1334"/>
    </row>
    <row r="4687" spans="1:12" ht="24" customHeight="1">
      <c r="A4687" s="1355"/>
      <c r="B4687" s="1355"/>
      <c r="C4687" s="1433"/>
      <c r="E4687" s="1433"/>
      <c r="K4687" s="1433"/>
      <c r="L4687" s="1334"/>
    </row>
    <row r="4688" spans="1:12" ht="24" customHeight="1">
      <c r="A4688" s="1355"/>
      <c r="B4688" s="1355"/>
      <c r="C4688" s="1433"/>
      <c r="E4688" s="1433"/>
      <c r="K4688" s="1433"/>
      <c r="L4688" s="1334"/>
    </row>
    <row r="4689" spans="1:12" ht="24" customHeight="1">
      <c r="A4689" s="1355"/>
      <c r="B4689" s="1355"/>
      <c r="C4689" s="1433"/>
      <c r="E4689" s="1433"/>
      <c r="K4689" s="1433"/>
      <c r="L4689" s="1334"/>
    </row>
    <row r="4690" spans="1:12" ht="24" customHeight="1">
      <c r="A4690" s="1355"/>
      <c r="B4690" s="1355"/>
      <c r="C4690" s="1433"/>
      <c r="E4690" s="1433"/>
      <c r="K4690" s="1433"/>
      <c r="L4690" s="1334"/>
    </row>
    <row r="4691" spans="1:12" ht="24" customHeight="1">
      <c r="A4691" s="1355"/>
      <c r="B4691" s="1355"/>
      <c r="C4691" s="1433"/>
      <c r="E4691" s="1433"/>
      <c r="K4691" s="1433"/>
      <c r="L4691" s="1334"/>
    </row>
    <row r="4692" spans="1:12" ht="24" customHeight="1">
      <c r="A4692" s="1355"/>
      <c r="B4692" s="1355"/>
      <c r="C4692" s="1433"/>
      <c r="E4692" s="1433"/>
      <c r="K4692" s="1433"/>
      <c r="L4692" s="1334"/>
    </row>
    <row r="4693" spans="1:12" ht="24" customHeight="1">
      <c r="A4693" s="1355"/>
      <c r="B4693" s="1355"/>
      <c r="C4693" s="1433"/>
      <c r="E4693" s="1433"/>
      <c r="K4693" s="1433"/>
      <c r="L4693" s="1334"/>
    </row>
    <row r="4694" spans="1:12" ht="24" customHeight="1">
      <c r="A4694" s="1355"/>
      <c r="B4694" s="1355"/>
      <c r="C4694" s="1433"/>
      <c r="E4694" s="1433"/>
      <c r="K4694" s="1433"/>
      <c r="L4694" s="1334"/>
    </row>
    <row r="4695" spans="1:12" ht="24" customHeight="1">
      <c r="A4695" s="1355"/>
      <c r="B4695" s="1355"/>
      <c r="C4695" s="1433"/>
      <c r="E4695" s="1433"/>
      <c r="K4695" s="1433"/>
      <c r="L4695" s="1334"/>
    </row>
    <row r="4696" spans="1:12" ht="24" customHeight="1">
      <c r="A4696" s="1355"/>
      <c r="B4696" s="1355"/>
      <c r="C4696" s="1433"/>
      <c r="E4696" s="1433"/>
      <c r="K4696" s="1433"/>
      <c r="L4696" s="1334"/>
    </row>
    <row r="4697" spans="1:12" ht="24" customHeight="1">
      <c r="A4697" s="1355"/>
      <c r="B4697" s="1355"/>
      <c r="C4697" s="1433"/>
      <c r="E4697" s="1433"/>
      <c r="K4697" s="1433"/>
      <c r="L4697" s="1334"/>
    </row>
    <row r="4698" spans="1:12" ht="24" customHeight="1">
      <c r="A4698" s="1355"/>
      <c r="B4698" s="1355"/>
      <c r="C4698" s="1433"/>
      <c r="E4698" s="1433"/>
      <c r="K4698" s="1433"/>
      <c r="L4698" s="1334"/>
    </row>
    <row r="4699" spans="1:12" ht="24" customHeight="1">
      <c r="A4699" s="1355"/>
      <c r="B4699" s="1355"/>
      <c r="C4699" s="1433"/>
      <c r="E4699" s="1433"/>
      <c r="K4699" s="1433"/>
      <c r="L4699" s="1334"/>
    </row>
    <row r="4700" spans="1:12" ht="24" customHeight="1">
      <c r="A4700" s="1355"/>
      <c r="B4700" s="1355"/>
      <c r="C4700" s="1433"/>
      <c r="E4700" s="1433"/>
      <c r="K4700" s="1433"/>
      <c r="L4700" s="1334"/>
    </row>
    <row r="4701" spans="1:12" ht="24" customHeight="1">
      <c r="A4701" s="1355"/>
      <c r="B4701" s="1355"/>
      <c r="C4701" s="1433"/>
      <c r="E4701" s="1433"/>
      <c r="K4701" s="1433"/>
      <c r="L4701" s="1334"/>
    </row>
    <row r="4702" spans="1:12" ht="24" customHeight="1">
      <c r="A4702" s="1355"/>
      <c r="B4702" s="1355"/>
      <c r="C4702" s="1433"/>
      <c r="E4702" s="1433"/>
      <c r="K4702" s="1433"/>
      <c r="L4702" s="1334"/>
    </row>
    <row r="4703" spans="1:12" ht="24" customHeight="1">
      <c r="A4703" s="1355"/>
      <c r="B4703" s="1355"/>
      <c r="C4703" s="1433"/>
      <c r="E4703" s="1433"/>
      <c r="K4703" s="1433"/>
      <c r="L4703" s="1334"/>
    </row>
    <row r="4704" spans="1:12" ht="24" customHeight="1">
      <c r="A4704" s="1355"/>
      <c r="B4704" s="1355"/>
      <c r="C4704" s="1433"/>
      <c r="E4704" s="1433"/>
      <c r="K4704" s="1433"/>
      <c r="L4704" s="1334"/>
    </row>
    <row r="4705" spans="1:12" ht="24" customHeight="1">
      <c r="A4705" s="1355"/>
      <c r="B4705" s="1355"/>
      <c r="C4705" s="1433"/>
      <c r="E4705" s="1433"/>
      <c r="K4705" s="1433"/>
      <c r="L4705" s="1334"/>
    </row>
    <row r="4706" spans="1:12" ht="24" customHeight="1">
      <c r="A4706" s="1355"/>
      <c r="B4706" s="1355"/>
      <c r="C4706" s="1433"/>
      <c r="E4706" s="1433"/>
      <c r="K4706" s="1433"/>
      <c r="L4706" s="1334"/>
    </row>
    <row r="4707" spans="1:12" ht="24" customHeight="1">
      <c r="A4707" s="1355"/>
      <c r="B4707" s="1355"/>
      <c r="C4707" s="1433"/>
      <c r="E4707" s="1433"/>
      <c r="K4707" s="1433"/>
      <c r="L4707" s="1334"/>
    </row>
    <row r="4708" spans="1:12" ht="24" customHeight="1">
      <c r="A4708" s="1355"/>
      <c r="B4708" s="1355"/>
      <c r="C4708" s="1433"/>
      <c r="E4708" s="1433"/>
      <c r="K4708" s="1433"/>
      <c r="L4708" s="1334"/>
    </row>
    <row r="4709" spans="1:12" ht="24" customHeight="1">
      <c r="A4709" s="1355"/>
      <c r="B4709" s="1355"/>
      <c r="C4709" s="1433"/>
      <c r="E4709" s="1433"/>
      <c r="K4709" s="1433"/>
      <c r="L4709" s="1334"/>
    </row>
    <row r="4710" spans="1:12" ht="24" customHeight="1">
      <c r="A4710" s="1355"/>
      <c r="B4710" s="1355"/>
      <c r="C4710" s="1433"/>
      <c r="E4710" s="1433"/>
      <c r="K4710" s="1433"/>
      <c r="L4710" s="1334"/>
    </row>
    <row r="4711" spans="1:12" ht="24" customHeight="1">
      <c r="A4711" s="1355"/>
      <c r="B4711" s="1355"/>
      <c r="C4711" s="1433"/>
      <c r="E4711" s="1433"/>
      <c r="K4711" s="1433"/>
      <c r="L4711" s="1334"/>
    </row>
    <row r="4712" spans="1:12" ht="24" customHeight="1">
      <c r="A4712" s="1355"/>
      <c r="B4712" s="1355"/>
      <c r="C4712" s="1433"/>
      <c r="E4712" s="1433"/>
      <c r="K4712" s="1433"/>
      <c r="L4712" s="1334"/>
    </row>
    <row r="4713" spans="1:12" ht="24" customHeight="1">
      <c r="A4713" s="1355"/>
      <c r="B4713" s="1355"/>
      <c r="C4713" s="1433"/>
      <c r="E4713" s="1433"/>
      <c r="K4713" s="1433"/>
      <c r="L4713" s="1334"/>
    </row>
    <row r="4714" spans="1:12" ht="24" customHeight="1">
      <c r="A4714" s="1355"/>
      <c r="B4714" s="1355"/>
      <c r="C4714" s="1433"/>
      <c r="E4714" s="1433"/>
      <c r="K4714" s="1433"/>
      <c r="L4714" s="1334"/>
    </row>
    <row r="4715" spans="1:12" ht="24" customHeight="1">
      <c r="A4715" s="1355"/>
      <c r="B4715" s="1355"/>
      <c r="C4715" s="1433"/>
      <c r="E4715" s="1433"/>
      <c r="K4715" s="1433"/>
      <c r="L4715" s="1334"/>
    </row>
    <row r="4716" spans="1:12" ht="24" customHeight="1">
      <c r="A4716" s="1355"/>
      <c r="B4716" s="1355"/>
      <c r="C4716" s="1433"/>
      <c r="E4716" s="1433"/>
      <c r="K4716" s="1433"/>
      <c r="L4716" s="1334"/>
    </row>
    <row r="4717" spans="1:12" ht="24" customHeight="1">
      <c r="A4717" s="1355"/>
      <c r="B4717" s="1355"/>
      <c r="C4717" s="1433"/>
      <c r="E4717" s="1433"/>
      <c r="K4717" s="1433"/>
      <c r="L4717" s="1334"/>
    </row>
    <row r="4718" spans="1:12" ht="24" customHeight="1">
      <c r="A4718" s="1355"/>
      <c r="B4718" s="1355"/>
      <c r="C4718" s="1433"/>
      <c r="E4718" s="1433"/>
      <c r="K4718" s="1433"/>
      <c r="L4718" s="1334"/>
    </row>
    <row r="4719" spans="1:12" ht="24" customHeight="1">
      <c r="A4719" s="1355"/>
      <c r="B4719" s="1355"/>
      <c r="C4719" s="1433"/>
      <c r="E4719" s="1433"/>
      <c r="K4719" s="1433"/>
      <c r="L4719" s="1334"/>
    </row>
    <row r="4720" spans="1:12" ht="24" customHeight="1">
      <c r="A4720" s="1355"/>
      <c r="B4720" s="1355"/>
      <c r="C4720" s="1433"/>
      <c r="E4720" s="1433"/>
      <c r="K4720" s="1433"/>
      <c r="L4720" s="1334"/>
    </row>
    <row r="4721" spans="1:12" ht="24" customHeight="1">
      <c r="A4721" s="1355"/>
      <c r="B4721" s="1355"/>
      <c r="C4721" s="1433"/>
      <c r="E4721" s="1433"/>
      <c r="K4721" s="1433"/>
      <c r="L4721" s="1334"/>
    </row>
    <row r="4722" spans="1:12" ht="24" customHeight="1">
      <c r="A4722" s="1355"/>
      <c r="B4722" s="1355"/>
      <c r="C4722" s="1433"/>
      <c r="E4722" s="1433"/>
      <c r="K4722" s="1433"/>
      <c r="L4722" s="1334"/>
    </row>
    <row r="4723" spans="1:12" ht="24" customHeight="1">
      <c r="A4723" s="1355"/>
      <c r="B4723" s="1355"/>
      <c r="C4723" s="1433"/>
      <c r="E4723" s="1433"/>
      <c r="K4723" s="1433"/>
      <c r="L4723" s="1334"/>
    </row>
    <row r="4724" spans="1:12" ht="24" customHeight="1">
      <c r="A4724" s="1355"/>
      <c r="B4724" s="1355"/>
      <c r="C4724" s="1433"/>
      <c r="E4724" s="1433"/>
      <c r="K4724" s="1433"/>
      <c r="L4724" s="1334"/>
    </row>
    <row r="4725" spans="1:12" ht="24" customHeight="1">
      <c r="A4725" s="1355"/>
      <c r="B4725" s="1355"/>
      <c r="C4725" s="1433"/>
      <c r="E4725" s="1433"/>
      <c r="K4725" s="1433"/>
      <c r="L4725" s="1334"/>
    </row>
    <row r="4726" spans="1:12" ht="24" customHeight="1">
      <c r="A4726" s="1355"/>
      <c r="B4726" s="1355"/>
      <c r="C4726" s="1433"/>
      <c r="E4726" s="1433"/>
      <c r="K4726" s="1433"/>
      <c r="L4726" s="1334"/>
    </row>
    <row r="4727" spans="1:12" ht="24" customHeight="1">
      <c r="A4727" s="1355"/>
      <c r="B4727" s="1355"/>
      <c r="C4727" s="1433"/>
      <c r="E4727" s="1433"/>
      <c r="K4727" s="1433"/>
      <c r="L4727" s="1334"/>
    </row>
    <row r="4728" spans="1:12" ht="24" customHeight="1">
      <c r="A4728" s="1355"/>
      <c r="B4728" s="1355"/>
      <c r="C4728" s="1433"/>
      <c r="E4728" s="1433"/>
      <c r="K4728" s="1433"/>
      <c r="L4728" s="1334"/>
    </row>
    <row r="4729" spans="1:12" ht="24" customHeight="1">
      <c r="A4729" s="1355"/>
      <c r="B4729" s="1355"/>
      <c r="C4729" s="1433"/>
      <c r="E4729" s="1433"/>
      <c r="K4729" s="1433"/>
      <c r="L4729" s="1334"/>
    </row>
    <row r="4730" spans="1:12" ht="24" customHeight="1">
      <c r="A4730" s="1355"/>
      <c r="B4730" s="1355"/>
      <c r="C4730" s="1433"/>
      <c r="E4730" s="1433"/>
      <c r="K4730" s="1433"/>
      <c r="L4730" s="1334"/>
    </row>
    <row r="4731" spans="1:12" ht="24" customHeight="1">
      <c r="A4731" s="1355"/>
      <c r="B4731" s="1355"/>
      <c r="C4731" s="1433"/>
      <c r="E4731" s="1433"/>
      <c r="K4731" s="1433"/>
      <c r="L4731" s="1334"/>
    </row>
    <row r="4732" spans="1:12" ht="24" customHeight="1">
      <c r="A4732" s="1355"/>
      <c r="B4732" s="1355"/>
      <c r="C4732" s="1433"/>
      <c r="E4732" s="1433"/>
      <c r="K4732" s="1433"/>
      <c r="L4732" s="1334"/>
    </row>
    <row r="4733" spans="1:12" ht="24" customHeight="1">
      <c r="A4733" s="1355"/>
      <c r="B4733" s="1355"/>
      <c r="C4733" s="1433"/>
      <c r="E4733" s="1433"/>
      <c r="K4733" s="1433"/>
      <c r="L4733" s="1334"/>
    </row>
    <row r="4734" spans="1:12" ht="24" customHeight="1">
      <c r="A4734" s="1355"/>
      <c r="B4734" s="1355"/>
      <c r="C4734" s="1433"/>
      <c r="E4734" s="1433"/>
      <c r="K4734" s="1433"/>
      <c r="L4734" s="1334"/>
    </row>
    <row r="4735" spans="1:12" ht="24" customHeight="1">
      <c r="A4735" s="1355"/>
      <c r="B4735" s="1355"/>
      <c r="C4735" s="1433"/>
      <c r="E4735" s="1433"/>
      <c r="K4735" s="1433"/>
      <c r="L4735" s="1334"/>
    </row>
    <row r="4736" spans="1:12" ht="24" customHeight="1">
      <c r="A4736" s="1355"/>
      <c r="B4736" s="1355"/>
      <c r="C4736" s="1433"/>
      <c r="E4736" s="1433"/>
      <c r="K4736" s="1433"/>
      <c r="L4736" s="1334"/>
    </row>
    <row r="4737" spans="1:12" ht="24" customHeight="1">
      <c r="A4737" s="1355"/>
      <c r="B4737" s="1355"/>
      <c r="C4737" s="1433"/>
      <c r="E4737" s="1433"/>
      <c r="K4737" s="1433"/>
      <c r="L4737" s="1334"/>
    </row>
    <row r="4738" spans="1:12" ht="24" customHeight="1">
      <c r="A4738" s="1355"/>
      <c r="B4738" s="1355"/>
      <c r="C4738" s="1433"/>
      <c r="E4738" s="1433"/>
      <c r="K4738" s="1433"/>
      <c r="L4738" s="1334"/>
    </row>
    <row r="4739" spans="1:12" ht="24" customHeight="1">
      <c r="A4739" s="1355"/>
      <c r="B4739" s="1355"/>
      <c r="C4739" s="1433"/>
      <c r="E4739" s="1433"/>
      <c r="K4739" s="1433"/>
      <c r="L4739" s="1334"/>
    </row>
    <row r="4740" spans="1:12" ht="24" customHeight="1">
      <c r="A4740" s="1355"/>
      <c r="B4740" s="1355"/>
      <c r="C4740" s="1433"/>
      <c r="E4740" s="1433"/>
      <c r="K4740" s="1433"/>
      <c r="L4740" s="1334"/>
    </row>
    <row r="4741" spans="1:12" ht="24" customHeight="1">
      <c r="A4741" s="1355"/>
      <c r="B4741" s="1355"/>
      <c r="C4741" s="1433"/>
      <c r="E4741" s="1433"/>
      <c r="K4741" s="1433"/>
      <c r="L4741" s="1334"/>
    </row>
    <row r="4742" spans="1:12" ht="24" customHeight="1">
      <c r="A4742" s="1355"/>
      <c r="B4742" s="1355"/>
      <c r="C4742" s="1433"/>
      <c r="E4742" s="1433"/>
      <c r="K4742" s="1433"/>
      <c r="L4742" s="1334"/>
    </row>
    <row r="4743" spans="1:12" ht="24" customHeight="1">
      <c r="A4743" s="1355"/>
      <c r="B4743" s="1355"/>
      <c r="C4743" s="1433"/>
      <c r="E4743" s="1433"/>
      <c r="K4743" s="1433"/>
      <c r="L4743" s="1334"/>
    </row>
    <row r="4744" spans="1:12" ht="24" customHeight="1">
      <c r="A4744" s="1355"/>
      <c r="B4744" s="1355"/>
      <c r="C4744" s="1433"/>
      <c r="E4744" s="1433"/>
      <c r="K4744" s="1433"/>
      <c r="L4744" s="1334"/>
    </row>
    <row r="4745" spans="1:12" ht="24" customHeight="1">
      <c r="A4745" s="1355"/>
      <c r="B4745" s="1355"/>
      <c r="C4745" s="1433"/>
      <c r="E4745" s="1433"/>
      <c r="K4745" s="1433"/>
      <c r="L4745" s="1334"/>
    </row>
    <row r="4746" spans="1:12" ht="24" customHeight="1">
      <c r="A4746" s="1355"/>
      <c r="B4746" s="1355"/>
      <c r="C4746" s="1433"/>
      <c r="E4746" s="1433"/>
      <c r="K4746" s="1433"/>
      <c r="L4746" s="1334"/>
    </row>
    <row r="4747" spans="1:12" ht="24" customHeight="1">
      <c r="A4747" s="1355"/>
      <c r="B4747" s="1355"/>
      <c r="C4747" s="1433"/>
      <c r="E4747" s="1433"/>
      <c r="K4747" s="1433"/>
      <c r="L4747" s="1334"/>
    </row>
    <row r="4748" spans="1:12" ht="24" customHeight="1">
      <c r="A4748" s="1355"/>
      <c r="B4748" s="1355"/>
      <c r="C4748" s="1433"/>
      <c r="E4748" s="1433"/>
      <c r="K4748" s="1433"/>
      <c r="L4748" s="1334"/>
    </row>
    <row r="4749" spans="1:12" ht="24" customHeight="1">
      <c r="A4749" s="1355"/>
      <c r="B4749" s="1355"/>
      <c r="C4749" s="1433"/>
      <c r="E4749" s="1433"/>
      <c r="K4749" s="1433"/>
      <c r="L4749" s="1334"/>
    </row>
    <row r="4750" spans="1:12" ht="24" customHeight="1">
      <c r="A4750" s="1355"/>
      <c r="B4750" s="1355"/>
      <c r="C4750" s="1433"/>
      <c r="E4750" s="1433"/>
      <c r="K4750" s="1433"/>
      <c r="L4750" s="1334"/>
    </row>
    <row r="4751" spans="1:12" ht="24" customHeight="1">
      <c r="A4751" s="1355"/>
      <c r="B4751" s="1355"/>
      <c r="C4751" s="1433"/>
      <c r="E4751" s="1433"/>
      <c r="K4751" s="1433"/>
      <c r="L4751" s="1334"/>
    </row>
    <row r="4752" spans="1:12" ht="24" customHeight="1">
      <c r="A4752" s="1355"/>
      <c r="B4752" s="1355"/>
      <c r="C4752" s="1433"/>
      <c r="E4752" s="1433"/>
      <c r="K4752" s="1433"/>
      <c r="L4752" s="1334"/>
    </row>
    <row r="4753" spans="1:12" ht="24" customHeight="1">
      <c r="A4753" s="1355"/>
      <c r="B4753" s="1355"/>
      <c r="C4753" s="1433"/>
      <c r="E4753" s="1433"/>
      <c r="K4753" s="1433"/>
      <c r="L4753" s="1334"/>
    </row>
    <row r="4754" spans="1:12" ht="24" customHeight="1">
      <c r="A4754" s="1355"/>
      <c r="B4754" s="1355"/>
      <c r="C4754" s="1433"/>
      <c r="E4754" s="1433"/>
      <c r="K4754" s="1433"/>
      <c r="L4754" s="1334"/>
    </row>
    <row r="4755" spans="1:12" ht="24" customHeight="1">
      <c r="A4755" s="1355"/>
      <c r="B4755" s="1355"/>
      <c r="C4755" s="1433"/>
      <c r="E4755" s="1433"/>
      <c r="K4755" s="1433"/>
      <c r="L4755" s="1334"/>
    </row>
    <row r="4756" spans="1:12" ht="24" customHeight="1">
      <c r="A4756" s="1355"/>
      <c r="B4756" s="1355"/>
      <c r="C4756" s="1433"/>
      <c r="E4756" s="1433"/>
      <c r="K4756" s="1433"/>
      <c r="L4756" s="1334"/>
    </row>
    <row r="4757" spans="1:12" ht="24" customHeight="1">
      <c r="A4757" s="1355"/>
      <c r="B4757" s="1355"/>
      <c r="C4757" s="1433"/>
      <c r="E4757" s="1433"/>
      <c r="K4757" s="1433"/>
      <c r="L4757" s="1334"/>
    </row>
    <row r="4758" spans="1:12" ht="24" customHeight="1">
      <c r="A4758" s="1355"/>
      <c r="B4758" s="1355"/>
      <c r="C4758" s="1433"/>
      <c r="E4758" s="1433"/>
      <c r="K4758" s="1433"/>
      <c r="L4758" s="1334"/>
    </row>
    <row r="4759" spans="1:12" ht="24" customHeight="1">
      <c r="A4759" s="1355"/>
      <c r="B4759" s="1355"/>
      <c r="C4759" s="1433"/>
      <c r="E4759" s="1433"/>
      <c r="K4759" s="1433"/>
      <c r="L4759" s="1334"/>
    </row>
    <row r="4760" spans="1:12" ht="24" customHeight="1">
      <c r="A4760" s="1355"/>
      <c r="B4760" s="1355"/>
      <c r="C4760" s="1433"/>
      <c r="E4760" s="1433"/>
      <c r="K4760" s="1433"/>
      <c r="L4760" s="1334"/>
    </row>
    <row r="4761" spans="1:12" ht="24" customHeight="1">
      <c r="A4761" s="1355"/>
      <c r="B4761" s="1355"/>
      <c r="C4761" s="1433"/>
      <c r="E4761" s="1433"/>
      <c r="K4761" s="1433"/>
      <c r="L4761" s="1334"/>
    </row>
    <row r="4762" spans="1:12" ht="24" customHeight="1">
      <c r="A4762" s="1355"/>
      <c r="B4762" s="1355"/>
      <c r="C4762" s="1433"/>
      <c r="E4762" s="1433"/>
      <c r="K4762" s="1433"/>
      <c r="L4762" s="1334"/>
    </row>
    <row r="4763" spans="1:12" ht="24" customHeight="1">
      <c r="A4763" s="1355"/>
      <c r="B4763" s="1355"/>
      <c r="C4763" s="1433"/>
      <c r="E4763" s="1433"/>
      <c r="K4763" s="1433"/>
      <c r="L4763" s="1334"/>
    </row>
    <row r="4764" spans="1:12" ht="24" customHeight="1">
      <c r="A4764" s="1355"/>
      <c r="B4764" s="1355"/>
      <c r="C4764" s="1433"/>
      <c r="E4764" s="1433"/>
      <c r="K4764" s="1433"/>
      <c r="L4764" s="1334"/>
    </row>
    <row r="4765" spans="1:12" ht="24" customHeight="1">
      <c r="A4765" s="1355"/>
      <c r="B4765" s="1355"/>
      <c r="C4765" s="1433"/>
      <c r="E4765" s="1433"/>
      <c r="K4765" s="1433"/>
      <c r="L4765" s="1334"/>
    </row>
    <row r="4766" spans="1:12" ht="24" customHeight="1">
      <c r="A4766" s="1355"/>
      <c r="B4766" s="1355"/>
      <c r="C4766" s="1433"/>
      <c r="E4766" s="1433"/>
      <c r="K4766" s="1433"/>
      <c r="L4766" s="1334"/>
    </row>
    <row r="4767" spans="1:12" ht="24" customHeight="1">
      <c r="A4767" s="1355"/>
      <c r="B4767" s="1355"/>
      <c r="C4767" s="1433"/>
      <c r="E4767" s="1433"/>
      <c r="K4767" s="1433"/>
      <c r="L4767" s="1334"/>
    </row>
    <row r="4768" spans="1:12" ht="24" customHeight="1">
      <c r="A4768" s="1355"/>
      <c r="B4768" s="1355"/>
      <c r="C4768" s="1433"/>
      <c r="E4768" s="1433"/>
      <c r="K4768" s="1433"/>
      <c r="L4768" s="1334"/>
    </row>
    <row r="4769" spans="1:12" ht="24" customHeight="1">
      <c r="A4769" s="1355"/>
      <c r="B4769" s="1355"/>
      <c r="C4769" s="1433"/>
      <c r="E4769" s="1433"/>
      <c r="K4769" s="1433"/>
      <c r="L4769" s="1334"/>
    </row>
    <row r="4770" spans="1:12" ht="24" customHeight="1">
      <c r="A4770" s="1355"/>
      <c r="B4770" s="1355"/>
      <c r="C4770" s="1433"/>
      <c r="E4770" s="1433"/>
      <c r="K4770" s="1433"/>
      <c r="L4770" s="1334"/>
    </row>
    <row r="4771" spans="1:12" ht="24" customHeight="1">
      <c r="A4771" s="1355"/>
      <c r="B4771" s="1355"/>
      <c r="C4771" s="1433"/>
      <c r="E4771" s="1433"/>
      <c r="K4771" s="1433"/>
      <c r="L4771" s="1334"/>
    </row>
    <row r="4772" spans="1:12" ht="24" customHeight="1">
      <c r="A4772" s="1355"/>
      <c r="B4772" s="1355"/>
      <c r="C4772" s="1433"/>
      <c r="E4772" s="1433"/>
      <c r="K4772" s="1433"/>
      <c r="L4772" s="1334"/>
    </row>
    <row r="4773" spans="1:12" ht="24" customHeight="1">
      <c r="A4773" s="1355"/>
      <c r="B4773" s="1355"/>
      <c r="C4773" s="1433"/>
      <c r="E4773" s="1433"/>
      <c r="K4773" s="1433"/>
      <c r="L4773" s="1334"/>
    </row>
    <row r="4774" spans="1:12" ht="24" customHeight="1">
      <c r="A4774" s="1355"/>
      <c r="B4774" s="1355"/>
      <c r="C4774" s="1433"/>
      <c r="E4774" s="1433"/>
      <c r="K4774" s="1433"/>
      <c r="L4774" s="1334"/>
    </row>
    <row r="4775" spans="1:12" ht="24" customHeight="1">
      <c r="A4775" s="1355"/>
      <c r="B4775" s="1355"/>
      <c r="C4775" s="1433"/>
      <c r="E4775" s="1433"/>
      <c r="K4775" s="1433"/>
      <c r="L4775" s="1334"/>
    </row>
    <row r="4776" spans="1:12" ht="24" customHeight="1">
      <c r="A4776" s="1355"/>
      <c r="B4776" s="1355"/>
      <c r="C4776" s="1433"/>
      <c r="E4776" s="1433"/>
      <c r="K4776" s="1433"/>
      <c r="L4776" s="1334"/>
    </row>
    <row r="4777" spans="1:12" ht="24" customHeight="1">
      <c r="A4777" s="1355"/>
      <c r="B4777" s="1355"/>
      <c r="C4777" s="1433"/>
      <c r="E4777" s="1433"/>
      <c r="K4777" s="1433"/>
      <c r="L4777" s="1334"/>
    </row>
    <row r="4778" spans="1:12" ht="24" customHeight="1">
      <c r="A4778" s="1355"/>
      <c r="B4778" s="1355"/>
      <c r="C4778" s="1433"/>
      <c r="E4778" s="1433"/>
      <c r="K4778" s="1433"/>
      <c r="L4778" s="1334"/>
    </row>
    <row r="4779" spans="1:12" ht="24" customHeight="1">
      <c r="A4779" s="1355"/>
      <c r="B4779" s="1355"/>
      <c r="C4779" s="1433"/>
      <c r="E4779" s="1433"/>
      <c r="K4779" s="1433"/>
      <c r="L4779" s="1334"/>
    </row>
    <row r="4780" spans="1:12" ht="24" customHeight="1">
      <c r="A4780" s="1355"/>
      <c r="B4780" s="1355"/>
      <c r="C4780" s="1433"/>
      <c r="E4780" s="1433"/>
      <c r="K4780" s="1433"/>
      <c r="L4780" s="1334"/>
    </row>
    <row r="4781" spans="1:12" ht="24" customHeight="1">
      <c r="A4781" s="1355"/>
      <c r="B4781" s="1355"/>
      <c r="C4781" s="1433"/>
      <c r="E4781" s="1433"/>
      <c r="K4781" s="1433"/>
      <c r="L4781" s="1334"/>
    </row>
    <row r="4782" spans="1:12" ht="24" customHeight="1">
      <c r="A4782" s="1355"/>
      <c r="B4782" s="1355"/>
      <c r="C4782" s="1433"/>
      <c r="E4782" s="1433"/>
      <c r="K4782" s="1433"/>
      <c r="L4782" s="1334"/>
    </row>
    <row r="4783" spans="1:12" ht="24" customHeight="1">
      <c r="A4783" s="1355"/>
      <c r="B4783" s="1355"/>
      <c r="C4783" s="1433"/>
      <c r="E4783" s="1433"/>
      <c r="K4783" s="1433"/>
      <c r="L4783" s="1334"/>
    </row>
    <row r="4784" spans="1:12" ht="24" customHeight="1">
      <c r="A4784" s="1355"/>
      <c r="B4784" s="1355"/>
      <c r="C4784" s="1433"/>
      <c r="E4784" s="1433"/>
      <c r="K4784" s="1433"/>
      <c r="L4784" s="1334"/>
    </row>
    <row r="4785" spans="1:12" ht="24" customHeight="1">
      <c r="A4785" s="1355"/>
      <c r="B4785" s="1355"/>
      <c r="C4785" s="1433"/>
      <c r="E4785" s="1433"/>
      <c r="K4785" s="1433"/>
      <c r="L4785" s="1334"/>
    </row>
    <row r="4786" spans="1:12" ht="24" customHeight="1">
      <c r="A4786" s="1355"/>
      <c r="B4786" s="1355"/>
      <c r="C4786" s="1433"/>
      <c r="E4786" s="1433"/>
      <c r="K4786" s="1433"/>
      <c r="L4786" s="1334"/>
    </row>
    <row r="4787" spans="1:12" ht="24" customHeight="1">
      <c r="A4787" s="1355"/>
      <c r="B4787" s="1355"/>
      <c r="C4787" s="1433"/>
      <c r="E4787" s="1433"/>
      <c r="K4787" s="1433"/>
      <c r="L4787" s="1334"/>
    </row>
    <row r="4788" spans="1:12" ht="24" customHeight="1">
      <c r="A4788" s="1355"/>
      <c r="B4788" s="1355"/>
      <c r="C4788" s="1433"/>
      <c r="E4788" s="1433"/>
      <c r="K4788" s="1433"/>
      <c r="L4788" s="1334"/>
    </row>
    <row r="4789" spans="1:12" ht="24" customHeight="1">
      <c r="A4789" s="1355"/>
      <c r="B4789" s="1355"/>
      <c r="C4789" s="1433"/>
      <c r="E4789" s="1433"/>
      <c r="K4789" s="1433"/>
      <c r="L4789" s="1334"/>
    </row>
    <row r="4790" spans="1:12" ht="24" customHeight="1">
      <c r="A4790" s="1355"/>
      <c r="B4790" s="1355"/>
      <c r="C4790" s="1433"/>
      <c r="E4790" s="1433"/>
      <c r="K4790" s="1433"/>
      <c r="L4790" s="1334"/>
    </row>
    <row r="4791" spans="1:12" ht="24" customHeight="1">
      <c r="A4791" s="1355"/>
      <c r="B4791" s="1355"/>
      <c r="C4791" s="1433"/>
      <c r="E4791" s="1433"/>
      <c r="K4791" s="1433"/>
      <c r="L4791" s="1334"/>
    </row>
    <row r="4792" spans="1:12" ht="24" customHeight="1">
      <c r="A4792" s="1355"/>
      <c r="B4792" s="1355"/>
      <c r="C4792" s="1433"/>
      <c r="E4792" s="1433"/>
      <c r="K4792" s="1433"/>
      <c r="L4792" s="1334"/>
    </row>
    <row r="4793" spans="1:12" ht="24" customHeight="1">
      <c r="A4793" s="1355"/>
      <c r="B4793" s="1355"/>
      <c r="C4793" s="1433"/>
      <c r="E4793" s="1433"/>
      <c r="K4793" s="1433"/>
      <c r="L4793" s="1334"/>
    </row>
    <row r="4794" spans="1:12" ht="24" customHeight="1">
      <c r="A4794" s="1355"/>
      <c r="B4794" s="1355"/>
      <c r="C4794" s="1433"/>
      <c r="E4794" s="1433"/>
      <c r="K4794" s="1433"/>
      <c r="L4794" s="1334"/>
    </row>
    <row r="4795" spans="1:12" ht="24" customHeight="1">
      <c r="A4795" s="1355"/>
      <c r="B4795" s="1355"/>
      <c r="C4795" s="1433"/>
      <c r="E4795" s="1433"/>
      <c r="K4795" s="1433"/>
      <c r="L4795" s="1334"/>
    </row>
    <row r="4796" spans="1:12" ht="24" customHeight="1">
      <c r="A4796" s="1355"/>
      <c r="B4796" s="1355"/>
      <c r="C4796" s="1433"/>
      <c r="E4796" s="1433"/>
      <c r="K4796" s="1433"/>
      <c r="L4796" s="1334"/>
    </row>
    <row r="4797" spans="1:12" ht="24" customHeight="1">
      <c r="A4797" s="1355"/>
      <c r="B4797" s="1355"/>
      <c r="C4797" s="1433"/>
      <c r="E4797" s="1433"/>
      <c r="K4797" s="1433"/>
      <c r="L4797" s="1334"/>
    </row>
    <row r="4798" spans="1:12" ht="24" customHeight="1">
      <c r="A4798" s="1355"/>
      <c r="B4798" s="1355"/>
      <c r="C4798" s="1433"/>
      <c r="E4798" s="1433"/>
      <c r="K4798" s="1433"/>
      <c r="L4798" s="1334"/>
    </row>
    <row r="4799" spans="1:12" ht="24" customHeight="1">
      <c r="A4799" s="1355"/>
      <c r="B4799" s="1355"/>
      <c r="C4799" s="1433"/>
      <c r="E4799" s="1433"/>
      <c r="K4799" s="1433"/>
      <c r="L4799" s="1334"/>
    </row>
    <row r="4800" spans="1:12" ht="24" customHeight="1">
      <c r="A4800" s="1355"/>
      <c r="B4800" s="1355"/>
      <c r="C4800" s="1433"/>
      <c r="E4800" s="1433"/>
      <c r="K4800" s="1433"/>
      <c r="L4800" s="1334"/>
    </row>
    <row r="4801" spans="1:12" ht="24" customHeight="1">
      <c r="A4801" s="1355"/>
      <c r="B4801" s="1355"/>
      <c r="C4801" s="1433"/>
      <c r="E4801" s="1433"/>
      <c r="K4801" s="1433"/>
      <c r="L4801" s="1334"/>
    </row>
    <row r="4802" spans="1:12" ht="24" customHeight="1">
      <c r="A4802" s="1355"/>
      <c r="B4802" s="1355"/>
      <c r="C4802" s="1433"/>
      <c r="E4802" s="1433"/>
      <c r="K4802" s="1433"/>
      <c r="L4802" s="1334"/>
    </row>
    <row r="4803" spans="1:12" ht="24" customHeight="1">
      <c r="A4803" s="1355"/>
      <c r="B4803" s="1355"/>
      <c r="C4803" s="1433"/>
      <c r="E4803" s="1433"/>
      <c r="K4803" s="1433"/>
      <c r="L4803" s="1334"/>
    </row>
    <row r="4804" spans="1:12" ht="24" customHeight="1">
      <c r="A4804" s="1355"/>
      <c r="B4804" s="1355"/>
      <c r="C4804" s="1433"/>
      <c r="E4804" s="1433"/>
      <c r="K4804" s="1433"/>
      <c r="L4804" s="1334"/>
    </row>
    <row r="4805" spans="1:12" ht="24" customHeight="1">
      <c r="A4805" s="1355"/>
      <c r="B4805" s="1355"/>
      <c r="C4805" s="1433"/>
      <c r="E4805" s="1433"/>
      <c r="K4805" s="1433"/>
      <c r="L4805" s="1334"/>
    </row>
    <row r="4806" spans="1:12" ht="24" customHeight="1">
      <c r="A4806" s="1355"/>
      <c r="B4806" s="1355"/>
      <c r="C4806" s="1433"/>
      <c r="E4806" s="1433"/>
      <c r="K4806" s="1433"/>
      <c r="L4806" s="1334"/>
    </row>
    <row r="4807" spans="1:12" ht="24" customHeight="1">
      <c r="A4807" s="1355"/>
      <c r="B4807" s="1355"/>
      <c r="C4807" s="1433"/>
      <c r="E4807" s="1433"/>
      <c r="K4807" s="1433"/>
      <c r="L4807" s="1334"/>
    </row>
    <row r="4808" spans="1:12" ht="24" customHeight="1">
      <c r="A4808" s="1355"/>
      <c r="B4808" s="1355"/>
      <c r="C4808" s="1433"/>
      <c r="E4808" s="1433"/>
      <c r="K4808" s="1433"/>
      <c r="L4808" s="1334"/>
    </row>
    <row r="4809" spans="1:12" ht="24" customHeight="1">
      <c r="A4809" s="1355"/>
      <c r="B4809" s="1355"/>
      <c r="C4809" s="1433"/>
      <c r="E4809" s="1433"/>
      <c r="K4809" s="1433"/>
      <c r="L4809" s="1334"/>
    </row>
    <row r="4810" spans="1:12" ht="24" customHeight="1">
      <c r="A4810" s="1355"/>
      <c r="B4810" s="1355"/>
      <c r="C4810" s="1433"/>
      <c r="E4810" s="1433"/>
      <c r="K4810" s="1433"/>
      <c r="L4810" s="1334"/>
    </row>
    <row r="4811" spans="1:12" ht="24" customHeight="1">
      <c r="A4811" s="1355"/>
      <c r="B4811" s="1355"/>
      <c r="C4811" s="1433"/>
      <c r="E4811" s="1433"/>
      <c r="K4811" s="1433"/>
      <c r="L4811" s="1334"/>
    </row>
    <row r="4812" spans="1:12" ht="24" customHeight="1">
      <c r="A4812" s="1355"/>
      <c r="B4812" s="1355"/>
      <c r="C4812" s="1433"/>
      <c r="E4812" s="1433"/>
      <c r="K4812" s="1433"/>
      <c r="L4812" s="1334"/>
    </row>
    <row r="4813" spans="1:12" ht="24" customHeight="1">
      <c r="A4813" s="1355"/>
      <c r="B4813" s="1355"/>
      <c r="C4813" s="1433"/>
      <c r="E4813" s="1433"/>
      <c r="K4813" s="1433"/>
      <c r="L4813" s="1334"/>
    </row>
    <row r="4814" spans="1:12" ht="24" customHeight="1">
      <c r="A4814" s="1355"/>
      <c r="B4814" s="1355"/>
      <c r="C4814" s="1433"/>
      <c r="E4814" s="1433"/>
      <c r="K4814" s="1433"/>
      <c r="L4814" s="1334"/>
    </row>
    <row r="4815" spans="1:12" ht="24" customHeight="1">
      <c r="A4815" s="1355"/>
      <c r="B4815" s="1355"/>
      <c r="C4815" s="1433"/>
      <c r="E4815" s="1433"/>
      <c r="K4815" s="1433"/>
      <c r="L4815" s="1334"/>
    </row>
    <row r="4816" spans="1:12" ht="24" customHeight="1">
      <c r="A4816" s="1355"/>
      <c r="B4816" s="1355"/>
      <c r="C4816" s="1433"/>
      <c r="E4816" s="1433"/>
      <c r="K4816" s="1433"/>
      <c r="L4816" s="1334"/>
    </row>
    <row r="4817" spans="1:12" ht="24" customHeight="1">
      <c r="A4817" s="1355"/>
      <c r="B4817" s="1355"/>
      <c r="C4817" s="1433"/>
      <c r="E4817" s="1433"/>
      <c r="K4817" s="1433"/>
      <c r="L4817" s="1334"/>
    </row>
    <row r="4818" spans="1:12" ht="24" customHeight="1">
      <c r="A4818" s="1355"/>
      <c r="B4818" s="1355"/>
      <c r="C4818" s="1433"/>
      <c r="E4818" s="1433"/>
      <c r="K4818" s="1433"/>
      <c r="L4818" s="1334"/>
    </row>
    <row r="4819" spans="1:12" ht="24" customHeight="1">
      <c r="A4819" s="1355"/>
      <c r="B4819" s="1355"/>
      <c r="C4819" s="1433"/>
      <c r="E4819" s="1433"/>
      <c r="K4819" s="1433"/>
      <c r="L4819" s="1334"/>
    </row>
    <row r="4820" spans="1:12" ht="24" customHeight="1">
      <c r="A4820" s="1355"/>
      <c r="B4820" s="1355"/>
      <c r="C4820" s="1433"/>
      <c r="E4820" s="1433"/>
      <c r="K4820" s="1433"/>
      <c r="L4820" s="1334"/>
    </row>
    <row r="4821" spans="1:12" ht="24" customHeight="1">
      <c r="A4821" s="1355"/>
      <c r="B4821" s="1355"/>
      <c r="C4821" s="1433"/>
      <c r="E4821" s="1433"/>
      <c r="K4821" s="1433"/>
      <c r="L4821" s="1334"/>
    </row>
    <row r="4822" spans="1:12" ht="24" customHeight="1">
      <c r="A4822" s="1355"/>
      <c r="B4822" s="1355"/>
      <c r="C4822" s="1433"/>
      <c r="E4822" s="1433"/>
      <c r="K4822" s="1433"/>
      <c r="L4822" s="1334"/>
    </row>
    <row r="4823" spans="1:12" ht="24" customHeight="1">
      <c r="A4823" s="1355"/>
      <c r="B4823" s="1355"/>
      <c r="C4823" s="1433"/>
      <c r="E4823" s="1433"/>
      <c r="K4823" s="1433"/>
      <c r="L4823" s="1334"/>
    </row>
    <row r="4824" spans="1:12" ht="24" customHeight="1">
      <c r="A4824" s="1355"/>
      <c r="B4824" s="1355"/>
      <c r="C4824" s="1433"/>
      <c r="E4824" s="1433"/>
      <c r="K4824" s="1433"/>
      <c r="L4824" s="1334"/>
    </row>
    <row r="4825" spans="1:12" ht="24" customHeight="1">
      <c r="A4825" s="1355"/>
      <c r="B4825" s="1355"/>
      <c r="C4825" s="1433"/>
      <c r="E4825" s="1433"/>
      <c r="K4825" s="1433"/>
      <c r="L4825" s="1334"/>
    </row>
    <row r="4826" spans="1:12" ht="24" customHeight="1">
      <c r="A4826" s="1355"/>
      <c r="B4826" s="1355"/>
      <c r="C4826" s="1433"/>
      <c r="E4826" s="1433"/>
      <c r="K4826" s="1433"/>
      <c r="L4826" s="1334"/>
    </row>
    <row r="4827" spans="1:12" ht="24" customHeight="1">
      <c r="A4827" s="1355"/>
      <c r="B4827" s="1355"/>
      <c r="C4827" s="1433"/>
      <c r="E4827" s="1433"/>
      <c r="K4827" s="1433"/>
      <c r="L4827" s="1334"/>
    </row>
    <row r="4828" spans="1:12" ht="24" customHeight="1">
      <c r="A4828" s="1355"/>
      <c r="B4828" s="1355"/>
      <c r="C4828" s="1433"/>
      <c r="E4828" s="1433"/>
      <c r="K4828" s="1433"/>
      <c r="L4828" s="1334"/>
    </row>
    <row r="4829" spans="1:12" ht="24" customHeight="1">
      <c r="A4829" s="1355"/>
      <c r="B4829" s="1355"/>
      <c r="C4829" s="1433"/>
      <c r="E4829" s="1433"/>
      <c r="K4829" s="1433"/>
      <c r="L4829" s="1334"/>
    </row>
    <row r="4830" spans="1:12" ht="24" customHeight="1">
      <c r="A4830" s="1355"/>
      <c r="B4830" s="1355"/>
      <c r="C4830" s="1433"/>
      <c r="E4830" s="1433"/>
      <c r="K4830" s="1433"/>
      <c r="L4830" s="1334"/>
    </row>
    <row r="4831" spans="1:12" ht="24" customHeight="1">
      <c r="A4831" s="1355"/>
      <c r="B4831" s="1355"/>
      <c r="C4831" s="1433"/>
      <c r="E4831" s="1433"/>
      <c r="K4831" s="1433"/>
      <c r="L4831" s="1334"/>
    </row>
    <row r="4832" spans="1:12" ht="24" customHeight="1">
      <c r="A4832" s="1355"/>
      <c r="B4832" s="1355"/>
      <c r="C4832" s="1433"/>
      <c r="E4832" s="1433"/>
      <c r="K4832" s="1433"/>
      <c r="L4832" s="1334"/>
    </row>
    <row r="4833" spans="1:12" ht="24" customHeight="1">
      <c r="A4833" s="1355"/>
      <c r="B4833" s="1355"/>
      <c r="C4833" s="1433"/>
      <c r="E4833" s="1433"/>
      <c r="K4833" s="1433"/>
      <c r="L4833" s="1334"/>
    </row>
    <row r="4834" spans="1:12" ht="24" customHeight="1">
      <c r="A4834" s="1355"/>
      <c r="B4834" s="1355"/>
      <c r="C4834" s="1433"/>
      <c r="E4834" s="1433"/>
      <c r="K4834" s="1433"/>
      <c r="L4834" s="1334"/>
    </row>
    <row r="4835" spans="1:12" ht="24" customHeight="1">
      <c r="A4835" s="1355"/>
      <c r="B4835" s="1355"/>
      <c r="C4835" s="1433"/>
      <c r="E4835" s="1433"/>
      <c r="K4835" s="1433"/>
      <c r="L4835" s="1334"/>
    </row>
    <row r="4836" spans="1:12" ht="24" customHeight="1">
      <c r="A4836" s="1355"/>
      <c r="B4836" s="1355"/>
      <c r="C4836" s="1433"/>
      <c r="E4836" s="1433"/>
      <c r="K4836" s="1433"/>
      <c r="L4836" s="1334"/>
    </row>
    <row r="4837" spans="1:12" ht="24" customHeight="1">
      <c r="A4837" s="1355"/>
      <c r="B4837" s="1355"/>
      <c r="C4837" s="1433"/>
      <c r="E4837" s="1433"/>
      <c r="K4837" s="1433"/>
      <c r="L4837" s="1334"/>
    </row>
    <row r="4838" spans="1:12" ht="24" customHeight="1">
      <c r="A4838" s="1355"/>
      <c r="B4838" s="1355"/>
      <c r="C4838" s="1433"/>
      <c r="E4838" s="1433"/>
      <c r="K4838" s="1433"/>
      <c r="L4838" s="1334"/>
    </row>
    <row r="4839" spans="1:12" ht="24" customHeight="1">
      <c r="A4839" s="1355"/>
      <c r="B4839" s="1355"/>
      <c r="C4839" s="1433"/>
      <c r="E4839" s="1433"/>
      <c r="K4839" s="1433"/>
      <c r="L4839" s="1334"/>
    </row>
    <row r="4840" spans="1:12" ht="24" customHeight="1">
      <c r="A4840" s="1355"/>
      <c r="B4840" s="1355"/>
      <c r="C4840" s="1433"/>
      <c r="E4840" s="1433"/>
      <c r="K4840" s="1433"/>
      <c r="L4840" s="1334"/>
    </row>
    <row r="4841" spans="1:12" ht="24" customHeight="1">
      <c r="A4841" s="1355"/>
      <c r="B4841" s="1355"/>
      <c r="C4841" s="1433"/>
      <c r="E4841" s="1433"/>
      <c r="K4841" s="1433"/>
      <c r="L4841" s="1334"/>
    </row>
    <row r="4842" spans="1:12" ht="24" customHeight="1">
      <c r="A4842" s="1355"/>
      <c r="B4842" s="1355"/>
      <c r="C4842" s="1433"/>
      <c r="E4842" s="1433"/>
      <c r="K4842" s="1433"/>
      <c r="L4842" s="1334"/>
    </row>
    <row r="4843" spans="1:12" ht="24" customHeight="1">
      <c r="A4843" s="1355"/>
      <c r="B4843" s="1355"/>
      <c r="C4843" s="1433"/>
      <c r="E4843" s="1433"/>
      <c r="K4843" s="1433"/>
      <c r="L4843" s="1334"/>
    </row>
    <row r="4844" spans="1:12" ht="24" customHeight="1">
      <c r="A4844" s="1355"/>
      <c r="B4844" s="1355"/>
      <c r="C4844" s="1433"/>
      <c r="E4844" s="1433"/>
      <c r="K4844" s="1433"/>
      <c r="L4844" s="1334"/>
    </row>
    <row r="4845" spans="1:12" ht="24" customHeight="1">
      <c r="A4845" s="1355"/>
      <c r="B4845" s="1355"/>
      <c r="C4845" s="1433"/>
      <c r="E4845" s="1433"/>
      <c r="K4845" s="1433"/>
      <c r="L4845" s="1334"/>
    </row>
    <row r="4846" spans="1:12" ht="24" customHeight="1">
      <c r="A4846" s="1355"/>
      <c r="B4846" s="1355"/>
      <c r="C4846" s="1433"/>
      <c r="E4846" s="1433"/>
      <c r="K4846" s="1433"/>
      <c r="L4846" s="1334"/>
    </row>
    <row r="4847" spans="1:12" ht="24" customHeight="1">
      <c r="A4847" s="1355"/>
      <c r="B4847" s="1355"/>
      <c r="C4847" s="1433"/>
      <c r="E4847" s="1433"/>
      <c r="K4847" s="1433"/>
      <c r="L4847" s="1334"/>
    </row>
    <row r="4848" spans="1:12" ht="24" customHeight="1">
      <c r="A4848" s="1355"/>
      <c r="B4848" s="1355"/>
      <c r="C4848" s="1433"/>
      <c r="E4848" s="1433"/>
      <c r="K4848" s="1433"/>
      <c r="L4848" s="1334"/>
    </row>
    <row r="4849" spans="1:12" ht="24" customHeight="1">
      <c r="A4849" s="1355"/>
      <c r="B4849" s="1355"/>
      <c r="C4849" s="1433"/>
      <c r="E4849" s="1433"/>
      <c r="K4849" s="1433"/>
      <c r="L4849" s="1334"/>
    </row>
    <row r="4850" spans="1:12" ht="24" customHeight="1">
      <c r="A4850" s="1355"/>
      <c r="B4850" s="1355"/>
      <c r="C4850" s="1433"/>
      <c r="E4850" s="1433"/>
      <c r="K4850" s="1433"/>
      <c r="L4850" s="1334"/>
    </row>
    <row r="4851" spans="1:12" ht="24" customHeight="1">
      <c r="A4851" s="1355"/>
      <c r="B4851" s="1355"/>
      <c r="C4851" s="1433"/>
      <c r="E4851" s="1433"/>
      <c r="K4851" s="1433"/>
      <c r="L4851" s="1334"/>
    </row>
    <row r="4852" spans="1:12" ht="24" customHeight="1">
      <c r="A4852" s="1355"/>
      <c r="B4852" s="1355"/>
      <c r="C4852" s="1433"/>
      <c r="E4852" s="1433"/>
      <c r="K4852" s="1433"/>
      <c r="L4852" s="1334"/>
    </row>
    <row r="4853" spans="1:12" ht="24" customHeight="1">
      <c r="A4853" s="1355"/>
      <c r="B4853" s="1355"/>
      <c r="C4853" s="1433"/>
      <c r="E4853" s="1433"/>
      <c r="K4853" s="1433"/>
      <c r="L4853" s="1334"/>
    </row>
    <row r="4854" spans="1:12" ht="24" customHeight="1">
      <c r="A4854" s="1355"/>
      <c r="B4854" s="1355"/>
      <c r="C4854" s="1433"/>
      <c r="E4854" s="1433"/>
      <c r="K4854" s="1433"/>
      <c r="L4854" s="1334"/>
    </row>
    <row r="4855" spans="1:12" ht="24" customHeight="1">
      <c r="A4855" s="1355"/>
      <c r="B4855" s="1355"/>
      <c r="C4855" s="1433"/>
      <c r="E4855" s="1433"/>
      <c r="K4855" s="1433"/>
      <c r="L4855" s="1334"/>
    </row>
    <row r="4856" spans="1:12" ht="24" customHeight="1">
      <c r="A4856" s="1355"/>
      <c r="B4856" s="1355"/>
      <c r="C4856" s="1433"/>
      <c r="E4856" s="1433"/>
      <c r="K4856" s="1433"/>
      <c r="L4856" s="1334"/>
    </row>
    <row r="4857" spans="1:12" ht="24" customHeight="1">
      <c r="A4857" s="1355"/>
      <c r="B4857" s="1355"/>
      <c r="C4857" s="1433"/>
      <c r="E4857" s="1433"/>
      <c r="K4857" s="1433"/>
      <c r="L4857" s="1334"/>
    </row>
    <row r="4858" spans="1:12" ht="24" customHeight="1">
      <c r="A4858" s="1355"/>
      <c r="B4858" s="1355"/>
      <c r="C4858" s="1433"/>
      <c r="E4858" s="1433"/>
      <c r="K4858" s="1433"/>
      <c r="L4858" s="1334"/>
    </row>
    <row r="4859" spans="1:12" ht="24" customHeight="1">
      <c r="A4859" s="1355"/>
      <c r="B4859" s="1355"/>
      <c r="C4859" s="1433"/>
      <c r="E4859" s="1433"/>
      <c r="K4859" s="1433"/>
      <c r="L4859" s="1334"/>
    </row>
    <row r="4860" spans="1:12" ht="24" customHeight="1">
      <c r="A4860" s="1355"/>
      <c r="B4860" s="1355"/>
      <c r="C4860" s="1433"/>
      <c r="E4860" s="1433"/>
      <c r="K4860" s="1433"/>
      <c r="L4860" s="1334"/>
    </row>
    <row r="4861" spans="1:12" ht="24" customHeight="1">
      <c r="A4861" s="1355"/>
      <c r="B4861" s="1355"/>
      <c r="C4861" s="1433"/>
      <c r="E4861" s="1433"/>
      <c r="K4861" s="1433"/>
      <c r="L4861" s="1334"/>
    </row>
    <row r="4862" spans="1:12" ht="24" customHeight="1">
      <c r="A4862" s="1355"/>
      <c r="B4862" s="1355"/>
      <c r="C4862" s="1433"/>
      <c r="E4862" s="1433"/>
      <c r="K4862" s="1433"/>
      <c r="L4862" s="1334"/>
    </row>
    <row r="4863" spans="1:12" ht="24" customHeight="1">
      <c r="A4863" s="1355"/>
      <c r="B4863" s="1355"/>
      <c r="C4863" s="1433"/>
      <c r="E4863" s="1433"/>
      <c r="K4863" s="1433"/>
      <c r="L4863" s="1334"/>
    </row>
    <row r="4864" spans="1:12" ht="24" customHeight="1">
      <c r="A4864" s="1355"/>
      <c r="B4864" s="1355"/>
      <c r="C4864" s="1433"/>
      <c r="E4864" s="1433"/>
      <c r="K4864" s="1433"/>
      <c r="L4864" s="1334"/>
    </row>
    <row r="4865" spans="1:12" ht="24" customHeight="1">
      <c r="A4865" s="1355"/>
      <c r="B4865" s="1355"/>
      <c r="C4865" s="1433"/>
      <c r="E4865" s="1433"/>
      <c r="K4865" s="1433"/>
      <c r="L4865" s="1334"/>
    </row>
    <row r="4866" spans="1:12" ht="24" customHeight="1">
      <c r="A4866" s="1355"/>
      <c r="B4866" s="1355"/>
      <c r="C4866" s="1433"/>
      <c r="E4866" s="1433"/>
      <c r="K4866" s="1433"/>
      <c r="L4866" s="1334"/>
    </row>
    <row r="4867" spans="1:12" ht="24" customHeight="1">
      <c r="A4867" s="1355"/>
      <c r="B4867" s="1355"/>
      <c r="C4867" s="1433"/>
      <c r="E4867" s="1433"/>
      <c r="K4867" s="1433"/>
      <c r="L4867" s="1334"/>
    </row>
    <row r="4868" spans="1:12" ht="24" customHeight="1">
      <c r="A4868" s="1355"/>
      <c r="B4868" s="1355"/>
      <c r="C4868" s="1433"/>
      <c r="E4868" s="1433"/>
      <c r="K4868" s="1433"/>
      <c r="L4868" s="1334"/>
    </row>
    <row r="4869" spans="1:12" ht="24" customHeight="1">
      <c r="A4869" s="1355"/>
      <c r="B4869" s="1355"/>
      <c r="C4869" s="1433"/>
      <c r="E4869" s="1433"/>
      <c r="K4869" s="1433"/>
      <c r="L4869" s="1334"/>
    </row>
    <row r="4870" spans="1:12" ht="24" customHeight="1">
      <c r="A4870" s="1355"/>
      <c r="B4870" s="1355"/>
      <c r="C4870" s="1433"/>
      <c r="E4870" s="1433"/>
      <c r="K4870" s="1433"/>
      <c r="L4870" s="1334"/>
    </row>
    <row r="4871" spans="1:12" ht="24" customHeight="1">
      <c r="A4871" s="1355"/>
      <c r="B4871" s="1355"/>
      <c r="C4871" s="1433"/>
      <c r="E4871" s="1433"/>
      <c r="K4871" s="1433"/>
      <c r="L4871" s="1334"/>
    </row>
    <row r="4872" spans="1:12" ht="24" customHeight="1">
      <c r="A4872" s="1355"/>
      <c r="B4872" s="1355"/>
      <c r="C4872" s="1433"/>
      <c r="E4872" s="1433"/>
      <c r="K4872" s="1433"/>
      <c r="L4872" s="1334"/>
    </row>
    <row r="4873" spans="1:12" ht="24" customHeight="1">
      <c r="A4873" s="1355"/>
      <c r="B4873" s="1355"/>
      <c r="C4873" s="1433"/>
      <c r="E4873" s="1433"/>
      <c r="K4873" s="1433"/>
      <c r="L4873" s="1334"/>
    </row>
    <row r="4874" spans="1:12" ht="24" customHeight="1">
      <c r="A4874" s="1355"/>
      <c r="B4874" s="1355"/>
      <c r="C4874" s="1433"/>
      <c r="E4874" s="1433"/>
      <c r="K4874" s="1433"/>
      <c r="L4874" s="1334"/>
    </row>
    <row r="4875" spans="1:12" ht="24" customHeight="1">
      <c r="A4875" s="1355"/>
      <c r="B4875" s="1355"/>
      <c r="C4875" s="1433"/>
      <c r="E4875" s="1433"/>
      <c r="K4875" s="1433"/>
      <c r="L4875" s="1334"/>
    </row>
    <row r="4876" spans="1:12" ht="24" customHeight="1">
      <c r="A4876" s="1355"/>
      <c r="B4876" s="1355"/>
      <c r="C4876" s="1433"/>
      <c r="E4876" s="1433"/>
      <c r="K4876" s="1433"/>
      <c r="L4876" s="1334"/>
    </row>
    <row r="4877" spans="1:12" ht="24" customHeight="1">
      <c r="A4877" s="1355"/>
      <c r="B4877" s="1355"/>
      <c r="C4877" s="1433"/>
      <c r="E4877" s="1433"/>
      <c r="K4877" s="1433"/>
      <c r="L4877" s="1334"/>
    </row>
    <row r="4878" spans="1:12" ht="24" customHeight="1">
      <c r="A4878" s="1355"/>
      <c r="B4878" s="1355"/>
      <c r="C4878" s="1433"/>
      <c r="E4878" s="1433"/>
      <c r="K4878" s="1433"/>
      <c r="L4878" s="1334"/>
    </row>
    <row r="4879" spans="1:12" ht="24" customHeight="1">
      <c r="A4879" s="1355"/>
      <c r="B4879" s="1355"/>
      <c r="C4879" s="1433"/>
      <c r="E4879" s="1433"/>
      <c r="K4879" s="1433"/>
      <c r="L4879" s="1334"/>
    </row>
    <row r="4880" spans="1:12" ht="24" customHeight="1">
      <c r="A4880" s="1355"/>
      <c r="B4880" s="1355"/>
      <c r="C4880" s="1433"/>
      <c r="E4880" s="1433"/>
      <c r="K4880" s="1433"/>
      <c r="L4880" s="1334"/>
    </row>
    <row r="4881" spans="1:12" ht="24" customHeight="1">
      <c r="A4881" s="1355"/>
      <c r="B4881" s="1355"/>
      <c r="C4881" s="1433"/>
      <c r="E4881" s="1433"/>
      <c r="K4881" s="1433"/>
      <c r="L4881" s="1334"/>
    </row>
    <row r="4882" spans="1:12" ht="24" customHeight="1">
      <c r="A4882" s="1355"/>
      <c r="B4882" s="1355"/>
      <c r="C4882" s="1433"/>
      <c r="E4882" s="1433"/>
      <c r="K4882" s="1433"/>
      <c r="L4882" s="1334"/>
    </row>
    <row r="4883" spans="1:12" ht="24" customHeight="1">
      <c r="A4883" s="1355"/>
      <c r="B4883" s="1355"/>
      <c r="C4883" s="1433"/>
      <c r="E4883" s="1433"/>
      <c r="K4883" s="1433"/>
      <c r="L4883" s="1334"/>
    </row>
    <row r="4884" spans="1:12" ht="24" customHeight="1">
      <c r="A4884" s="1355"/>
      <c r="B4884" s="1355"/>
      <c r="C4884" s="1433"/>
      <c r="E4884" s="1433"/>
      <c r="K4884" s="1433"/>
      <c r="L4884" s="1334"/>
    </row>
    <row r="4885" spans="1:12" ht="24" customHeight="1">
      <c r="A4885" s="1355"/>
      <c r="B4885" s="1355"/>
      <c r="C4885" s="1433"/>
      <c r="E4885" s="1433"/>
      <c r="K4885" s="1433"/>
      <c r="L4885" s="1334"/>
    </row>
    <row r="4886" spans="1:12" ht="24" customHeight="1">
      <c r="A4886" s="1355"/>
      <c r="B4886" s="1355"/>
      <c r="C4886" s="1433"/>
      <c r="E4886" s="1433"/>
      <c r="K4886" s="1433"/>
      <c r="L4886" s="1334"/>
    </row>
    <row r="4887" spans="1:12" ht="24" customHeight="1">
      <c r="A4887" s="1355"/>
      <c r="B4887" s="1355"/>
      <c r="C4887" s="1433"/>
      <c r="E4887" s="1433"/>
      <c r="K4887" s="1433"/>
      <c r="L4887" s="1334"/>
    </row>
    <row r="4888" spans="1:12" ht="24" customHeight="1">
      <c r="A4888" s="1355"/>
      <c r="B4888" s="1355"/>
      <c r="C4888" s="1433"/>
      <c r="E4888" s="1433"/>
      <c r="K4888" s="1433"/>
      <c r="L4888" s="1334"/>
    </row>
    <row r="4889" spans="1:12" ht="24" customHeight="1">
      <c r="A4889" s="1355"/>
      <c r="B4889" s="1355"/>
      <c r="C4889" s="1433"/>
      <c r="E4889" s="1433"/>
      <c r="K4889" s="1433"/>
      <c r="L4889" s="1334"/>
    </row>
    <row r="4890" spans="1:12" ht="24" customHeight="1">
      <c r="A4890" s="1355"/>
      <c r="B4890" s="1355"/>
      <c r="C4890" s="1433"/>
      <c r="E4890" s="1433"/>
      <c r="K4890" s="1433"/>
      <c r="L4890" s="1334"/>
    </row>
    <row r="4891" spans="1:12" ht="24" customHeight="1">
      <c r="A4891" s="1355"/>
      <c r="B4891" s="1355"/>
      <c r="C4891" s="1433"/>
      <c r="E4891" s="1433"/>
      <c r="K4891" s="1433"/>
      <c r="L4891" s="1334"/>
    </row>
    <row r="4892" spans="1:12" ht="24" customHeight="1">
      <c r="A4892" s="1355"/>
      <c r="B4892" s="1355"/>
      <c r="C4892" s="1433"/>
      <c r="E4892" s="1433"/>
      <c r="K4892" s="1433"/>
      <c r="L4892" s="1334"/>
    </row>
    <row r="4893" spans="1:12" ht="24" customHeight="1">
      <c r="A4893" s="1355"/>
      <c r="B4893" s="1355"/>
      <c r="C4893" s="1433"/>
      <c r="E4893" s="1433"/>
      <c r="K4893" s="1433"/>
      <c r="L4893" s="1334"/>
    </row>
    <row r="4894" spans="1:12" ht="24" customHeight="1">
      <c r="A4894" s="1355"/>
      <c r="B4894" s="1355"/>
      <c r="C4894" s="1433"/>
      <c r="E4894" s="1433"/>
      <c r="K4894" s="1433"/>
      <c r="L4894" s="1334"/>
    </row>
    <row r="4895" spans="1:12" ht="24" customHeight="1">
      <c r="A4895" s="1355"/>
      <c r="B4895" s="1355"/>
      <c r="C4895" s="1433"/>
      <c r="E4895" s="1433"/>
      <c r="K4895" s="1433"/>
      <c r="L4895" s="1334"/>
    </row>
    <row r="4896" spans="1:12" ht="24" customHeight="1">
      <c r="A4896" s="1355"/>
      <c r="B4896" s="1355"/>
      <c r="C4896" s="1433"/>
      <c r="E4896" s="1433"/>
      <c r="K4896" s="1433"/>
      <c r="L4896" s="1334"/>
    </row>
    <row r="4897" spans="1:12" ht="24" customHeight="1">
      <c r="A4897" s="1355"/>
      <c r="B4897" s="1355"/>
      <c r="C4897" s="1433"/>
      <c r="E4897" s="1433"/>
      <c r="K4897" s="1433"/>
      <c r="L4897" s="1334"/>
    </row>
    <row r="4898" spans="1:12" ht="24" customHeight="1">
      <c r="A4898" s="1355"/>
      <c r="B4898" s="1355"/>
      <c r="C4898" s="1433"/>
      <c r="E4898" s="1433"/>
      <c r="K4898" s="1433"/>
      <c r="L4898" s="1334"/>
    </row>
    <row r="4899" spans="1:12" ht="24" customHeight="1">
      <c r="A4899" s="1355"/>
      <c r="B4899" s="1355"/>
      <c r="C4899" s="1433"/>
      <c r="E4899" s="1433"/>
      <c r="K4899" s="1433"/>
      <c r="L4899" s="1334"/>
    </row>
    <row r="4900" spans="1:12" ht="24" customHeight="1">
      <c r="A4900" s="1355"/>
      <c r="B4900" s="1355"/>
      <c r="C4900" s="1433"/>
      <c r="E4900" s="1433"/>
      <c r="K4900" s="1433"/>
      <c r="L4900" s="1334"/>
    </row>
    <row r="4901" spans="1:12" ht="24" customHeight="1">
      <c r="A4901" s="1355"/>
      <c r="B4901" s="1355"/>
      <c r="C4901" s="1433"/>
      <c r="E4901" s="1433"/>
      <c r="K4901" s="1433"/>
      <c r="L4901" s="1334"/>
    </row>
    <row r="4902" spans="1:12" ht="24" customHeight="1">
      <c r="A4902" s="1355"/>
      <c r="B4902" s="1355"/>
      <c r="C4902" s="1433"/>
      <c r="E4902" s="1433"/>
      <c r="K4902" s="1433"/>
      <c r="L4902" s="1334"/>
    </row>
    <row r="4903" spans="1:12" ht="24" customHeight="1">
      <c r="A4903" s="1355"/>
      <c r="B4903" s="1355"/>
      <c r="C4903" s="1433"/>
      <c r="E4903" s="1433"/>
      <c r="K4903" s="1433"/>
      <c r="L4903" s="1334"/>
    </row>
    <row r="4904" spans="1:12" ht="24" customHeight="1">
      <c r="A4904" s="1355"/>
      <c r="B4904" s="1355"/>
      <c r="C4904" s="1433"/>
      <c r="E4904" s="1433"/>
      <c r="K4904" s="1433"/>
      <c r="L4904" s="1334"/>
    </row>
    <row r="4905" spans="1:12" ht="24" customHeight="1">
      <c r="A4905" s="1355"/>
      <c r="B4905" s="1355"/>
      <c r="C4905" s="1433"/>
      <c r="E4905" s="1433"/>
      <c r="K4905" s="1433"/>
      <c r="L4905" s="1334"/>
    </row>
    <row r="4906" spans="1:12" ht="24" customHeight="1">
      <c r="A4906" s="1355"/>
      <c r="B4906" s="1355"/>
      <c r="C4906" s="1433"/>
      <c r="E4906" s="1433"/>
      <c r="K4906" s="1433"/>
      <c r="L4906" s="1334"/>
    </row>
    <row r="4907" spans="1:12" ht="24" customHeight="1">
      <c r="A4907" s="1355"/>
      <c r="B4907" s="1355"/>
      <c r="C4907" s="1433"/>
      <c r="E4907" s="1433"/>
      <c r="K4907" s="1433"/>
      <c r="L4907" s="1334"/>
    </row>
    <row r="4908" spans="1:12" ht="24" customHeight="1">
      <c r="A4908" s="1355"/>
      <c r="B4908" s="1355"/>
      <c r="C4908" s="1433"/>
      <c r="E4908" s="1433"/>
      <c r="K4908" s="1433"/>
      <c r="L4908" s="1334"/>
    </row>
    <row r="4909" spans="1:12" ht="24" customHeight="1">
      <c r="A4909" s="1355"/>
      <c r="B4909" s="1355"/>
      <c r="C4909" s="1433"/>
      <c r="E4909" s="1433"/>
      <c r="K4909" s="1433"/>
      <c r="L4909" s="1334"/>
    </row>
    <row r="4910" spans="1:12" ht="24" customHeight="1">
      <c r="A4910" s="1355"/>
      <c r="B4910" s="1355"/>
      <c r="C4910" s="1433"/>
      <c r="E4910" s="1433"/>
      <c r="K4910" s="1433"/>
      <c r="L4910" s="1334"/>
    </row>
    <row r="4911" spans="1:12" ht="24" customHeight="1">
      <c r="A4911" s="1355"/>
      <c r="B4911" s="1355"/>
      <c r="C4911" s="1433"/>
      <c r="E4911" s="1433"/>
      <c r="K4911" s="1433"/>
      <c r="L4911" s="1334"/>
    </row>
    <row r="4912" spans="1:12" ht="24" customHeight="1">
      <c r="A4912" s="1355"/>
      <c r="B4912" s="1355"/>
      <c r="C4912" s="1433"/>
      <c r="E4912" s="1433"/>
      <c r="K4912" s="1433"/>
      <c r="L4912" s="1334"/>
    </row>
    <row r="4913" spans="1:12" ht="24" customHeight="1">
      <c r="A4913" s="1355"/>
      <c r="B4913" s="1355"/>
      <c r="C4913" s="1433"/>
      <c r="E4913" s="1433"/>
      <c r="K4913" s="1433"/>
      <c r="L4913" s="1334"/>
    </row>
    <row r="4914" spans="1:12" ht="24" customHeight="1">
      <c r="A4914" s="1355"/>
      <c r="B4914" s="1355"/>
      <c r="C4914" s="1433"/>
      <c r="E4914" s="1433"/>
      <c r="K4914" s="1433"/>
      <c r="L4914" s="1334"/>
    </row>
    <row r="4915" spans="1:12" ht="24" customHeight="1">
      <c r="A4915" s="1355"/>
      <c r="B4915" s="1355"/>
      <c r="C4915" s="1433"/>
      <c r="E4915" s="1433"/>
      <c r="K4915" s="1433"/>
      <c r="L4915" s="1334"/>
    </row>
    <row r="4916" spans="1:12" ht="24" customHeight="1">
      <c r="A4916" s="1355"/>
      <c r="B4916" s="1355"/>
      <c r="C4916" s="1433"/>
      <c r="E4916" s="1433"/>
      <c r="K4916" s="1433"/>
      <c r="L4916" s="1334"/>
    </row>
    <row r="4917" spans="1:12" ht="24" customHeight="1">
      <c r="A4917" s="1355"/>
      <c r="B4917" s="1355"/>
      <c r="C4917" s="1433"/>
      <c r="E4917" s="1433"/>
      <c r="K4917" s="1433"/>
      <c r="L4917" s="1334"/>
    </row>
    <row r="4918" spans="1:12" ht="24" customHeight="1">
      <c r="A4918" s="1355"/>
      <c r="B4918" s="1355"/>
      <c r="C4918" s="1433"/>
      <c r="E4918" s="1433"/>
      <c r="K4918" s="1433"/>
      <c r="L4918" s="1334"/>
    </row>
    <row r="4919" spans="1:12" ht="24" customHeight="1">
      <c r="A4919" s="1355"/>
      <c r="B4919" s="1355"/>
      <c r="C4919" s="1433"/>
      <c r="E4919" s="1433"/>
      <c r="K4919" s="1433"/>
      <c r="L4919" s="1334"/>
    </row>
    <row r="4920" spans="1:12" ht="24" customHeight="1">
      <c r="A4920" s="1355"/>
      <c r="B4920" s="1355"/>
      <c r="C4920" s="1433"/>
      <c r="E4920" s="1433"/>
      <c r="K4920" s="1433"/>
      <c r="L4920" s="1334"/>
    </row>
    <row r="4921" spans="1:12" ht="24" customHeight="1">
      <c r="A4921" s="1355"/>
      <c r="B4921" s="1355"/>
      <c r="C4921" s="1433"/>
      <c r="E4921" s="1433"/>
      <c r="K4921" s="1433"/>
      <c r="L4921" s="1334"/>
    </row>
    <row r="4922" spans="1:12" ht="24" customHeight="1">
      <c r="A4922" s="1355"/>
      <c r="B4922" s="1355"/>
      <c r="C4922" s="1433"/>
      <c r="E4922" s="1433"/>
      <c r="K4922" s="1433"/>
      <c r="L4922" s="1334"/>
    </row>
    <row r="4923" spans="1:12" ht="24" customHeight="1">
      <c r="A4923" s="1355"/>
      <c r="B4923" s="1355"/>
      <c r="C4923" s="1433"/>
      <c r="E4923" s="1433"/>
      <c r="K4923" s="1433"/>
      <c r="L4923" s="1334"/>
    </row>
    <row r="4924" spans="1:12" ht="24" customHeight="1">
      <c r="A4924" s="1355"/>
      <c r="B4924" s="1355"/>
      <c r="C4924" s="1433"/>
      <c r="E4924" s="1433"/>
      <c r="K4924" s="1433"/>
      <c r="L4924" s="1334"/>
    </row>
    <row r="4925" spans="1:12" ht="24" customHeight="1">
      <c r="A4925" s="1355"/>
      <c r="B4925" s="1355"/>
      <c r="C4925" s="1433"/>
      <c r="E4925" s="1433"/>
      <c r="K4925" s="1433"/>
      <c r="L4925" s="1334"/>
    </row>
    <row r="4926" spans="1:12" ht="24" customHeight="1">
      <c r="A4926" s="1355"/>
      <c r="B4926" s="1355"/>
      <c r="C4926" s="1433"/>
      <c r="E4926" s="1433"/>
      <c r="K4926" s="1433"/>
      <c r="L4926" s="1334"/>
    </row>
    <row r="4927" spans="1:12" ht="24" customHeight="1">
      <c r="A4927" s="1355"/>
      <c r="B4927" s="1355"/>
      <c r="C4927" s="1433"/>
      <c r="E4927" s="1433"/>
      <c r="K4927" s="1433"/>
      <c r="L4927" s="1334"/>
    </row>
    <row r="4928" spans="1:12" ht="24" customHeight="1">
      <c r="A4928" s="1355"/>
      <c r="B4928" s="1355"/>
      <c r="C4928" s="1433"/>
      <c r="E4928" s="1433"/>
      <c r="K4928" s="1433"/>
      <c r="L4928" s="1334"/>
    </row>
    <row r="4929" spans="1:12" ht="24" customHeight="1">
      <c r="A4929" s="1355"/>
      <c r="B4929" s="1355"/>
      <c r="C4929" s="1433"/>
      <c r="E4929" s="1433"/>
      <c r="K4929" s="1433"/>
      <c r="L4929" s="1334"/>
    </row>
    <row r="4930" spans="1:12" ht="24" customHeight="1">
      <c r="A4930" s="1355"/>
      <c r="B4930" s="1355"/>
      <c r="C4930" s="1433"/>
      <c r="E4930" s="1433"/>
      <c r="K4930" s="1433"/>
      <c r="L4930" s="1334"/>
    </row>
    <row r="4931" spans="1:12" ht="24" customHeight="1">
      <c r="A4931" s="1355"/>
      <c r="B4931" s="1355"/>
      <c r="C4931" s="1433"/>
      <c r="E4931" s="1433"/>
      <c r="K4931" s="1433"/>
      <c r="L4931" s="1334"/>
    </row>
    <row r="4932" spans="1:12" ht="24" customHeight="1">
      <c r="A4932" s="1355"/>
      <c r="B4932" s="1355"/>
      <c r="C4932" s="1433"/>
      <c r="E4932" s="1433"/>
      <c r="K4932" s="1433"/>
      <c r="L4932" s="1334"/>
    </row>
    <row r="4933" spans="1:12" ht="24" customHeight="1">
      <c r="A4933" s="1355"/>
      <c r="B4933" s="1355"/>
      <c r="C4933" s="1433"/>
      <c r="E4933" s="1433"/>
      <c r="K4933" s="1433"/>
      <c r="L4933" s="1334"/>
    </row>
    <row r="4934" spans="1:12" ht="24" customHeight="1">
      <c r="A4934" s="1355"/>
      <c r="B4934" s="1355"/>
      <c r="C4934" s="1433"/>
      <c r="E4934" s="1433"/>
      <c r="K4934" s="1433"/>
      <c r="L4934" s="1334"/>
    </row>
    <row r="4935" spans="1:12" ht="24" customHeight="1">
      <c r="A4935" s="1355"/>
      <c r="B4935" s="1355"/>
      <c r="C4935" s="1433"/>
      <c r="E4935" s="1433"/>
      <c r="K4935" s="1433"/>
      <c r="L4935" s="1334"/>
    </row>
    <row r="4936" spans="1:12" ht="24" customHeight="1">
      <c r="A4936" s="1355"/>
      <c r="B4936" s="1355"/>
      <c r="C4936" s="1433"/>
      <c r="E4936" s="1433"/>
      <c r="K4936" s="1433"/>
      <c r="L4936" s="1334"/>
    </row>
    <row r="4937" spans="1:12" ht="24" customHeight="1">
      <c r="A4937" s="1355"/>
      <c r="B4937" s="1355"/>
      <c r="C4937" s="1433"/>
      <c r="E4937" s="1433"/>
      <c r="K4937" s="1433"/>
      <c r="L4937" s="1334"/>
    </row>
    <row r="4938" spans="1:12" ht="24" customHeight="1">
      <c r="A4938" s="1355"/>
      <c r="B4938" s="1355"/>
      <c r="C4938" s="1433"/>
      <c r="E4938" s="1433"/>
      <c r="K4938" s="1433"/>
      <c r="L4938" s="1334"/>
    </row>
    <row r="4939" spans="1:12" ht="24" customHeight="1">
      <c r="A4939" s="1355"/>
      <c r="B4939" s="1355"/>
      <c r="C4939" s="1433"/>
      <c r="E4939" s="1433"/>
      <c r="K4939" s="1433"/>
      <c r="L4939" s="1334"/>
    </row>
    <row r="4940" spans="1:12" ht="24" customHeight="1">
      <c r="A4940" s="1355"/>
      <c r="B4940" s="1355"/>
      <c r="C4940" s="1433"/>
      <c r="E4940" s="1433"/>
      <c r="K4940" s="1433"/>
      <c r="L4940" s="1334"/>
    </row>
    <row r="4941" spans="1:12" ht="24" customHeight="1">
      <c r="A4941" s="1355"/>
      <c r="B4941" s="1355"/>
      <c r="C4941" s="1433"/>
      <c r="E4941" s="1433"/>
      <c r="K4941" s="1433"/>
      <c r="L4941" s="1334"/>
    </row>
    <row r="4942" spans="1:12" ht="24" customHeight="1">
      <c r="A4942" s="1355"/>
      <c r="B4942" s="1355"/>
      <c r="C4942" s="1433"/>
      <c r="E4942" s="1433"/>
      <c r="K4942" s="1433"/>
      <c r="L4942" s="1334"/>
    </row>
    <row r="4943" spans="1:12" ht="24" customHeight="1">
      <c r="A4943" s="1355"/>
      <c r="B4943" s="1355"/>
      <c r="C4943" s="1433"/>
      <c r="E4943" s="1433"/>
      <c r="K4943" s="1433"/>
      <c r="L4943" s="1334"/>
    </row>
    <row r="4944" spans="1:12" ht="24" customHeight="1">
      <c r="A4944" s="1355"/>
      <c r="B4944" s="1355"/>
      <c r="C4944" s="1433"/>
      <c r="E4944" s="1433"/>
      <c r="K4944" s="1433"/>
      <c r="L4944" s="1334"/>
    </row>
    <row r="4945" spans="1:12" ht="24" customHeight="1">
      <c r="A4945" s="1355"/>
      <c r="B4945" s="1355"/>
      <c r="C4945" s="1433"/>
      <c r="E4945" s="1433"/>
      <c r="K4945" s="1433"/>
      <c r="L4945" s="1334"/>
    </row>
    <row r="4946" spans="1:12" ht="24" customHeight="1">
      <c r="A4946" s="1355"/>
      <c r="B4946" s="1355"/>
      <c r="C4946" s="1433"/>
      <c r="E4946" s="1433"/>
      <c r="K4946" s="1433"/>
      <c r="L4946" s="1334"/>
    </row>
    <row r="4947" spans="1:12" ht="24" customHeight="1">
      <c r="A4947" s="1355"/>
      <c r="B4947" s="1355"/>
      <c r="C4947" s="1433"/>
      <c r="E4947" s="1433"/>
      <c r="K4947" s="1433"/>
      <c r="L4947" s="1334"/>
    </row>
    <row r="4948" spans="1:12" ht="24" customHeight="1">
      <c r="A4948" s="1355"/>
      <c r="B4948" s="1355"/>
      <c r="C4948" s="1433"/>
      <c r="E4948" s="1433"/>
      <c r="K4948" s="1433"/>
      <c r="L4948" s="1334"/>
    </row>
    <row r="4949" spans="1:12" ht="24" customHeight="1">
      <c r="A4949" s="1355"/>
      <c r="B4949" s="1355"/>
      <c r="C4949" s="1433"/>
      <c r="E4949" s="1433"/>
      <c r="K4949" s="1433"/>
      <c r="L4949" s="1334"/>
    </row>
    <row r="4950" spans="1:12" ht="24" customHeight="1">
      <c r="A4950" s="1355"/>
      <c r="B4950" s="1355"/>
      <c r="C4950" s="1433"/>
      <c r="E4950" s="1433"/>
      <c r="K4950" s="1433"/>
      <c r="L4950" s="1334"/>
    </row>
    <row r="4951" spans="1:12" ht="24" customHeight="1">
      <c r="A4951" s="1355"/>
      <c r="B4951" s="1355"/>
      <c r="C4951" s="1433"/>
      <c r="E4951" s="1433"/>
      <c r="K4951" s="1433"/>
      <c r="L4951" s="1334"/>
    </row>
    <row r="4952" spans="1:12" ht="24" customHeight="1">
      <c r="A4952" s="1355"/>
      <c r="B4952" s="1355"/>
      <c r="C4952" s="1433"/>
      <c r="E4952" s="1433"/>
      <c r="K4952" s="1433"/>
      <c r="L4952" s="1334"/>
    </row>
    <row r="4953" spans="1:12" ht="24" customHeight="1">
      <c r="A4953" s="1355"/>
      <c r="B4953" s="1355"/>
      <c r="C4953" s="1433"/>
      <c r="E4953" s="1433"/>
      <c r="K4953" s="1433"/>
      <c r="L4953" s="1334"/>
    </row>
    <row r="4954" spans="1:12" ht="24" customHeight="1">
      <c r="A4954" s="1355"/>
      <c r="B4954" s="1355"/>
      <c r="C4954" s="1433"/>
      <c r="E4954" s="1433"/>
      <c r="K4954" s="1433"/>
      <c r="L4954" s="1334"/>
    </row>
    <row r="4955" spans="1:12" ht="24" customHeight="1">
      <c r="A4955" s="1355"/>
      <c r="B4955" s="1355"/>
      <c r="C4955" s="1433"/>
      <c r="E4955" s="1433"/>
      <c r="K4955" s="1433"/>
      <c r="L4955" s="1334"/>
    </row>
    <row r="4956" spans="1:12" ht="24" customHeight="1">
      <c r="A4956" s="1355"/>
      <c r="B4956" s="1355"/>
      <c r="C4956" s="1433"/>
      <c r="E4956" s="1433"/>
      <c r="K4956" s="1433"/>
      <c r="L4956" s="1334"/>
    </row>
    <row r="4957" spans="1:12" ht="24" customHeight="1">
      <c r="A4957" s="1355"/>
      <c r="B4957" s="1355"/>
      <c r="C4957" s="1433"/>
      <c r="E4957" s="1433"/>
      <c r="K4957" s="1433"/>
      <c r="L4957" s="1334"/>
    </row>
    <row r="4958" spans="1:12" ht="24" customHeight="1">
      <c r="A4958" s="1355"/>
      <c r="B4958" s="1355"/>
      <c r="C4958" s="1433"/>
      <c r="E4958" s="1433"/>
      <c r="K4958" s="1433"/>
      <c r="L4958" s="1334"/>
    </row>
    <row r="4959" spans="1:12" ht="24" customHeight="1">
      <c r="A4959" s="1355"/>
      <c r="B4959" s="1355"/>
      <c r="C4959" s="1433"/>
      <c r="E4959" s="1433"/>
      <c r="K4959" s="1433"/>
      <c r="L4959" s="1334"/>
    </row>
    <row r="4960" spans="1:12" ht="24" customHeight="1">
      <c r="A4960" s="1355"/>
      <c r="B4960" s="1355"/>
      <c r="C4960" s="1433"/>
      <c r="E4960" s="1433"/>
      <c r="K4960" s="1433"/>
      <c r="L4960" s="1334"/>
    </row>
    <row r="4961" spans="1:12" ht="24" customHeight="1">
      <c r="A4961" s="1355"/>
      <c r="B4961" s="1355"/>
      <c r="C4961" s="1433"/>
      <c r="E4961" s="1433"/>
      <c r="K4961" s="1433"/>
      <c r="L4961" s="1334"/>
    </row>
    <row r="4962" spans="1:12" ht="24" customHeight="1">
      <c r="A4962" s="1355"/>
      <c r="B4962" s="1355"/>
      <c r="C4962" s="1433"/>
      <c r="E4962" s="1433"/>
      <c r="K4962" s="1433"/>
      <c r="L4962" s="1334"/>
    </row>
    <row r="4963" spans="1:12" ht="24" customHeight="1">
      <c r="A4963" s="1355"/>
      <c r="B4963" s="1355"/>
      <c r="C4963" s="1433"/>
      <c r="E4963" s="1433"/>
      <c r="K4963" s="1433"/>
      <c r="L4963" s="1334"/>
    </row>
    <row r="4964" spans="1:12" ht="24" customHeight="1">
      <c r="A4964" s="1355"/>
      <c r="B4964" s="1355"/>
      <c r="C4964" s="1433"/>
      <c r="E4964" s="1433"/>
      <c r="K4964" s="1433"/>
      <c r="L4964" s="1334"/>
    </row>
    <row r="4965" spans="1:12" ht="24" customHeight="1">
      <c r="A4965" s="1355"/>
      <c r="B4965" s="1355"/>
      <c r="C4965" s="1433"/>
      <c r="E4965" s="1433"/>
      <c r="K4965" s="1433"/>
      <c r="L4965" s="1334"/>
    </row>
    <row r="4966" spans="1:12" ht="24" customHeight="1">
      <c r="A4966" s="1355"/>
      <c r="B4966" s="1355"/>
      <c r="C4966" s="1433"/>
      <c r="E4966" s="1433"/>
      <c r="K4966" s="1433"/>
      <c r="L4966" s="1334"/>
    </row>
    <row r="4967" spans="1:12" ht="24" customHeight="1">
      <c r="A4967" s="1355"/>
      <c r="B4967" s="1355"/>
      <c r="C4967" s="1433"/>
      <c r="E4967" s="1433"/>
      <c r="K4967" s="1433"/>
      <c r="L4967" s="1334"/>
    </row>
    <row r="4968" spans="1:12" ht="24" customHeight="1">
      <c r="A4968" s="1355"/>
      <c r="B4968" s="1355"/>
      <c r="C4968" s="1433"/>
      <c r="E4968" s="1433"/>
      <c r="K4968" s="1433"/>
      <c r="L4968" s="1334"/>
    </row>
    <row r="4969" spans="1:12" ht="24" customHeight="1">
      <c r="A4969" s="1355"/>
      <c r="B4969" s="1355"/>
      <c r="C4969" s="1433"/>
      <c r="E4969" s="1433"/>
      <c r="K4969" s="1433"/>
      <c r="L4969" s="1334"/>
    </row>
    <row r="4970" spans="1:12" ht="24" customHeight="1">
      <c r="A4970" s="1355"/>
      <c r="B4970" s="1355"/>
      <c r="C4970" s="1433"/>
      <c r="E4970" s="1433"/>
      <c r="K4970" s="1433"/>
      <c r="L4970" s="1334"/>
    </row>
    <row r="4971" spans="1:12" ht="24" customHeight="1">
      <c r="A4971" s="1355"/>
      <c r="B4971" s="1355"/>
      <c r="C4971" s="1433"/>
      <c r="E4971" s="1433"/>
      <c r="K4971" s="1433"/>
      <c r="L4971" s="1334"/>
    </row>
    <row r="4972" spans="1:12" ht="24" customHeight="1">
      <c r="A4972" s="1355"/>
      <c r="B4972" s="1355"/>
      <c r="C4972" s="1433"/>
      <c r="E4972" s="1433"/>
      <c r="K4972" s="1433"/>
      <c r="L4972" s="1334"/>
    </row>
    <row r="4973" spans="1:12" ht="24" customHeight="1">
      <c r="A4973" s="1355"/>
      <c r="B4973" s="1355"/>
      <c r="C4973" s="1433"/>
      <c r="E4973" s="1433"/>
      <c r="K4973" s="1433"/>
      <c r="L4973" s="1334"/>
    </row>
    <row r="4974" spans="1:12" ht="24" customHeight="1">
      <c r="A4974" s="1355"/>
      <c r="B4974" s="1355"/>
      <c r="C4974" s="1433"/>
      <c r="E4974" s="1433"/>
      <c r="K4974" s="1433"/>
      <c r="L4974" s="1334"/>
    </row>
    <row r="4975" spans="1:12" ht="24" customHeight="1">
      <c r="A4975" s="1355"/>
      <c r="B4975" s="1355"/>
      <c r="C4975" s="1433"/>
      <c r="E4975" s="1433"/>
      <c r="K4975" s="1433"/>
      <c r="L4975" s="1334"/>
    </row>
    <row r="4976" spans="1:12" ht="24" customHeight="1">
      <c r="A4976" s="1355"/>
      <c r="B4976" s="1355"/>
      <c r="C4976" s="1433"/>
      <c r="E4976" s="1433"/>
      <c r="K4976" s="1433"/>
      <c r="L4976" s="1334"/>
    </row>
    <row r="4977" spans="1:12" ht="24" customHeight="1">
      <c r="A4977" s="1355"/>
      <c r="B4977" s="1355"/>
      <c r="C4977" s="1433"/>
      <c r="E4977" s="1433"/>
      <c r="K4977" s="1433"/>
      <c r="L4977" s="1334"/>
    </row>
    <row r="4978" spans="1:12" ht="24" customHeight="1">
      <c r="A4978" s="1355"/>
      <c r="B4978" s="1355"/>
      <c r="C4978" s="1433"/>
      <c r="E4978" s="1433"/>
      <c r="K4978" s="1433"/>
      <c r="L4978" s="1334"/>
    </row>
    <row r="4979" spans="1:12" ht="24" customHeight="1">
      <c r="A4979" s="1355"/>
      <c r="B4979" s="1355"/>
      <c r="C4979" s="1433"/>
      <c r="E4979" s="1433"/>
      <c r="K4979" s="1433"/>
      <c r="L4979" s="1334"/>
    </row>
    <row r="4980" spans="1:12" ht="24" customHeight="1">
      <c r="A4980" s="1355"/>
      <c r="B4980" s="1355"/>
      <c r="C4980" s="1433"/>
      <c r="E4980" s="1433"/>
      <c r="K4980" s="1433"/>
      <c r="L4980" s="1334"/>
    </row>
    <row r="4981" spans="1:12" ht="24" customHeight="1">
      <c r="A4981" s="1355"/>
      <c r="B4981" s="1355"/>
      <c r="C4981" s="1433"/>
      <c r="E4981" s="1433"/>
      <c r="K4981" s="1433"/>
      <c r="L4981" s="1334"/>
    </row>
    <row r="4982" spans="1:12" ht="24" customHeight="1">
      <c r="A4982" s="1355"/>
      <c r="B4982" s="1355"/>
      <c r="C4982" s="1433"/>
      <c r="E4982" s="1433"/>
      <c r="K4982" s="1433"/>
      <c r="L4982" s="1334"/>
    </row>
    <row r="4983" spans="1:12" ht="24" customHeight="1">
      <c r="A4983" s="1355"/>
      <c r="B4983" s="1355"/>
      <c r="C4983" s="1433"/>
      <c r="E4983" s="1433"/>
      <c r="K4983" s="1433"/>
      <c r="L4983" s="1334"/>
    </row>
    <row r="4984" spans="1:12" ht="24" customHeight="1">
      <c r="A4984" s="1355"/>
      <c r="B4984" s="1355"/>
      <c r="C4984" s="1433"/>
      <c r="E4984" s="1433"/>
      <c r="K4984" s="1433"/>
      <c r="L4984" s="1334"/>
    </row>
    <row r="4985" spans="1:12" ht="24" customHeight="1">
      <c r="A4985" s="1355"/>
      <c r="B4985" s="1355"/>
      <c r="C4985" s="1433"/>
      <c r="E4985" s="1433"/>
      <c r="K4985" s="1433"/>
      <c r="L4985" s="1334"/>
    </row>
    <row r="4986" spans="1:12" ht="24" customHeight="1">
      <c r="A4986" s="1355"/>
      <c r="B4986" s="1355"/>
      <c r="C4986" s="1433"/>
      <c r="E4986" s="1433"/>
      <c r="K4986" s="1433"/>
      <c r="L4986" s="1334"/>
    </row>
    <row r="4987" spans="1:12" ht="24" customHeight="1">
      <c r="A4987" s="1355"/>
      <c r="B4987" s="1355"/>
      <c r="C4987" s="1433"/>
      <c r="E4987" s="1433"/>
      <c r="K4987" s="1433"/>
      <c r="L4987" s="1334"/>
    </row>
    <row r="4988" spans="1:12" ht="24" customHeight="1">
      <c r="A4988" s="1355"/>
      <c r="B4988" s="1355"/>
      <c r="C4988" s="1433"/>
      <c r="E4988" s="1433"/>
      <c r="K4988" s="1433"/>
      <c r="L4988" s="1334"/>
    </row>
    <row r="4989" spans="1:12" ht="24" customHeight="1">
      <c r="A4989" s="1355"/>
      <c r="B4989" s="1355"/>
      <c r="C4989" s="1433"/>
      <c r="E4989" s="1433"/>
      <c r="K4989" s="1433"/>
      <c r="L4989" s="1334"/>
    </row>
    <row r="4990" spans="1:12" ht="24" customHeight="1">
      <c r="A4990" s="1355"/>
      <c r="B4990" s="1355"/>
      <c r="C4990" s="1433"/>
      <c r="E4990" s="1433"/>
      <c r="K4990" s="1433"/>
      <c r="L4990" s="1334"/>
    </row>
    <row r="4991" spans="1:12" ht="24" customHeight="1">
      <c r="A4991" s="1355"/>
      <c r="B4991" s="1355"/>
      <c r="C4991" s="1433"/>
      <c r="E4991" s="1433"/>
      <c r="K4991" s="1433"/>
      <c r="L4991" s="1334"/>
    </row>
    <row r="4992" spans="1:12" ht="24" customHeight="1">
      <c r="A4992" s="1355"/>
      <c r="B4992" s="1355"/>
      <c r="C4992" s="1433"/>
      <c r="E4992" s="1433"/>
      <c r="K4992" s="1433"/>
      <c r="L4992" s="1334"/>
    </row>
    <row r="4993" spans="1:12" ht="24" customHeight="1">
      <c r="A4993" s="1355"/>
      <c r="B4993" s="1355"/>
      <c r="C4993" s="1433"/>
      <c r="E4993" s="1433"/>
      <c r="K4993" s="1433"/>
      <c r="L4993" s="1334"/>
    </row>
    <row r="4994" spans="1:12" ht="24" customHeight="1">
      <c r="A4994" s="1355"/>
      <c r="B4994" s="1355"/>
      <c r="C4994" s="1433"/>
      <c r="E4994" s="1433"/>
      <c r="K4994" s="1433"/>
      <c r="L4994" s="1334"/>
    </row>
    <row r="4995" spans="1:12" ht="24" customHeight="1">
      <c r="A4995" s="1355"/>
      <c r="B4995" s="1355"/>
      <c r="C4995" s="1433"/>
      <c r="E4995" s="1433"/>
      <c r="K4995" s="1433"/>
      <c r="L4995" s="1334"/>
    </row>
    <row r="4996" spans="1:12" ht="24" customHeight="1">
      <c r="A4996" s="1355"/>
      <c r="B4996" s="1355"/>
      <c r="C4996" s="1433"/>
      <c r="E4996" s="1433"/>
      <c r="K4996" s="1433"/>
      <c r="L4996" s="1334"/>
    </row>
    <row r="4997" spans="1:12" ht="24" customHeight="1">
      <c r="A4997" s="1355"/>
      <c r="B4997" s="1355"/>
      <c r="C4997" s="1433"/>
      <c r="E4997" s="1433"/>
      <c r="K4997" s="1433"/>
      <c r="L4997" s="1334"/>
    </row>
    <row r="4998" spans="1:12" ht="24" customHeight="1">
      <c r="A4998" s="1355"/>
      <c r="B4998" s="1355"/>
      <c r="C4998" s="1433"/>
      <c r="E4998" s="1433"/>
      <c r="K4998" s="1433"/>
      <c r="L4998" s="1334"/>
    </row>
    <row r="4999" spans="1:12" ht="24" customHeight="1">
      <c r="A4999" s="1355"/>
      <c r="B4999" s="1355"/>
      <c r="C4999" s="1433"/>
      <c r="E4999" s="1433"/>
      <c r="K4999" s="1433"/>
      <c r="L4999" s="1334"/>
    </row>
    <row r="5000" spans="1:12" ht="24" customHeight="1">
      <c r="A5000" s="1355"/>
      <c r="B5000" s="1355"/>
      <c r="C5000" s="1433"/>
      <c r="E5000" s="1433"/>
      <c r="K5000" s="1433"/>
      <c r="L5000" s="1334"/>
    </row>
    <row r="5001" spans="1:12" ht="24" customHeight="1">
      <c r="A5001" s="1355"/>
      <c r="B5001" s="1355"/>
      <c r="C5001" s="1433"/>
      <c r="E5001" s="1433"/>
      <c r="K5001" s="1433"/>
      <c r="L5001" s="1334"/>
    </row>
    <row r="5002" spans="1:12" ht="24" customHeight="1">
      <c r="A5002" s="1355"/>
      <c r="B5002" s="1355"/>
      <c r="C5002" s="1433"/>
      <c r="E5002" s="1433"/>
      <c r="K5002" s="1433"/>
      <c r="L5002" s="1334"/>
    </row>
    <row r="5003" spans="1:12" ht="24" customHeight="1">
      <c r="A5003" s="1355"/>
      <c r="B5003" s="1355"/>
      <c r="C5003" s="1433"/>
      <c r="E5003" s="1433"/>
      <c r="K5003" s="1433"/>
      <c r="L5003" s="1334"/>
    </row>
    <row r="5004" spans="1:12" ht="24" customHeight="1">
      <c r="A5004" s="1355"/>
      <c r="B5004" s="1355"/>
      <c r="C5004" s="1433"/>
      <c r="E5004" s="1433"/>
      <c r="K5004" s="1433"/>
      <c r="L5004" s="1334"/>
    </row>
    <row r="5005" spans="1:12" ht="24" customHeight="1">
      <c r="A5005" s="1355"/>
      <c r="B5005" s="1355"/>
      <c r="C5005" s="1433"/>
      <c r="E5005" s="1433"/>
      <c r="K5005" s="1433"/>
      <c r="L5005" s="1334"/>
    </row>
    <row r="5006" spans="1:12" ht="24" customHeight="1">
      <c r="A5006" s="1355"/>
      <c r="B5006" s="1355"/>
      <c r="C5006" s="1433"/>
      <c r="E5006" s="1433"/>
      <c r="K5006" s="1433"/>
      <c r="L5006" s="1334"/>
    </row>
    <row r="5007" spans="1:12" ht="24" customHeight="1">
      <c r="A5007" s="1355"/>
      <c r="B5007" s="1355"/>
      <c r="C5007" s="1433"/>
      <c r="E5007" s="1433"/>
      <c r="K5007" s="1433"/>
      <c r="L5007" s="1334"/>
    </row>
    <row r="5008" spans="1:12" ht="24" customHeight="1">
      <c r="A5008" s="1355"/>
      <c r="B5008" s="1355"/>
      <c r="C5008" s="1433"/>
      <c r="E5008" s="1433"/>
      <c r="K5008" s="1433"/>
      <c r="L5008" s="1334"/>
    </row>
    <row r="5009" spans="1:12" ht="24" customHeight="1">
      <c r="A5009" s="1355"/>
      <c r="B5009" s="1355"/>
      <c r="C5009" s="1433"/>
      <c r="E5009" s="1433"/>
      <c r="K5009" s="1433"/>
      <c r="L5009" s="1334"/>
    </row>
    <row r="5010" spans="1:12" ht="24" customHeight="1">
      <c r="A5010" s="1355"/>
      <c r="B5010" s="1355"/>
      <c r="C5010" s="1433"/>
      <c r="E5010" s="1433"/>
      <c r="K5010" s="1433"/>
      <c r="L5010" s="1334"/>
    </row>
    <row r="5011" spans="1:12" ht="24" customHeight="1">
      <c r="A5011" s="1355"/>
      <c r="B5011" s="1355"/>
      <c r="C5011" s="1433"/>
      <c r="E5011" s="1433"/>
      <c r="K5011" s="1433"/>
      <c r="L5011" s="1334"/>
    </row>
    <row r="5012" spans="1:12" ht="24" customHeight="1">
      <c r="A5012" s="1355"/>
      <c r="B5012" s="1355"/>
      <c r="C5012" s="1433"/>
      <c r="E5012" s="1433"/>
      <c r="K5012" s="1433"/>
      <c r="L5012" s="1334"/>
    </row>
    <row r="5013" spans="1:12" ht="24" customHeight="1">
      <c r="A5013" s="1355"/>
      <c r="B5013" s="1355"/>
      <c r="C5013" s="1433"/>
      <c r="E5013" s="1433"/>
      <c r="K5013" s="1433"/>
      <c r="L5013" s="1334"/>
    </row>
    <row r="5014" spans="1:12" ht="24" customHeight="1">
      <c r="A5014" s="1355"/>
      <c r="B5014" s="1355"/>
      <c r="C5014" s="1433"/>
      <c r="E5014" s="1433"/>
      <c r="K5014" s="1433"/>
      <c r="L5014" s="1334"/>
    </row>
    <row r="5015" spans="1:12" ht="24" customHeight="1">
      <c r="A5015" s="1355"/>
      <c r="B5015" s="1355"/>
      <c r="C5015" s="1433"/>
      <c r="E5015" s="1433"/>
      <c r="K5015" s="1433"/>
      <c r="L5015" s="1334"/>
    </row>
    <row r="5016" spans="1:12" ht="24" customHeight="1">
      <c r="A5016" s="1355"/>
      <c r="B5016" s="1355"/>
      <c r="C5016" s="1433"/>
      <c r="E5016" s="1433"/>
      <c r="K5016" s="1433"/>
      <c r="L5016" s="1334"/>
    </row>
    <row r="5017" spans="1:12" ht="24" customHeight="1">
      <c r="A5017" s="1355"/>
      <c r="B5017" s="1355"/>
      <c r="C5017" s="1433"/>
      <c r="E5017" s="1433"/>
      <c r="K5017" s="1433"/>
      <c r="L5017" s="1334"/>
    </row>
    <row r="5018" spans="1:12" ht="24" customHeight="1">
      <c r="A5018" s="1355"/>
      <c r="B5018" s="1355"/>
      <c r="C5018" s="1433"/>
      <c r="E5018" s="1433"/>
      <c r="K5018" s="1433"/>
      <c r="L5018" s="1334"/>
    </row>
    <row r="5019" spans="1:12" ht="24" customHeight="1">
      <c r="A5019" s="1355"/>
      <c r="B5019" s="1355"/>
      <c r="C5019" s="1433"/>
      <c r="E5019" s="1433"/>
      <c r="K5019" s="1433"/>
      <c r="L5019" s="1334"/>
    </row>
    <row r="5020" spans="1:12" ht="24" customHeight="1">
      <c r="A5020" s="1355"/>
      <c r="B5020" s="1355"/>
      <c r="C5020" s="1433"/>
      <c r="E5020" s="1433"/>
      <c r="K5020" s="1433"/>
      <c r="L5020" s="1334"/>
    </row>
    <row r="5021" spans="1:12" ht="24" customHeight="1">
      <c r="A5021" s="1355"/>
      <c r="B5021" s="1355"/>
      <c r="C5021" s="1433"/>
      <c r="E5021" s="1433"/>
      <c r="K5021" s="1433"/>
      <c r="L5021" s="1334"/>
    </row>
    <row r="5022" spans="1:12" ht="24" customHeight="1">
      <c r="A5022" s="1355"/>
      <c r="B5022" s="1355"/>
      <c r="C5022" s="1433"/>
      <c r="E5022" s="1433"/>
      <c r="K5022" s="1433"/>
      <c r="L5022" s="1334"/>
    </row>
    <row r="5023" spans="1:12" ht="24" customHeight="1">
      <c r="A5023" s="1355"/>
      <c r="B5023" s="1355"/>
      <c r="C5023" s="1433"/>
      <c r="E5023" s="1433"/>
      <c r="K5023" s="1433"/>
      <c r="L5023" s="1334"/>
    </row>
    <row r="5024" spans="1:12" ht="24" customHeight="1">
      <c r="A5024" s="1355"/>
      <c r="B5024" s="1355"/>
      <c r="C5024" s="1433"/>
      <c r="E5024" s="1433"/>
      <c r="K5024" s="1433"/>
      <c r="L5024" s="1334"/>
    </row>
    <row r="5025" spans="1:12" ht="24" customHeight="1">
      <c r="A5025" s="1355"/>
      <c r="B5025" s="1355"/>
      <c r="C5025" s="1433"/>
      <c r="E5025" s="1433"/>
      <c r="K5025" s="1433"/>
      <c r="L5025" s="1334"/>
    </row>
    <row r="5026" spans="1:12" ht="24" customHeight="1">
      <c r="A5026" s="1355"/>
      <c r="B5026" s="1355"/>
      <c r="C5026" s="1433"/>
      <c r="E5026" s="1433"/>
      <c r="K5026" s="1433"/>
      <c r="L5026" s="1334"/>
    </row>
    <row r="5027" spans="1:12" ht="24" customHeight="1">
      <c r="A5027" s="1355"/>
      <c r="B5027" s="1355"/>
      <c r="C5027" s="1433"/>
      <c r="E5027" s="1433"/>
      <c r="K5027" s="1433"/>
      <c r="L5027" s="1334"/>
    </row>
    <row r="5028" spans="1:12" ht="24" customHeight="1">
      <c r="A5028" s="1355"/>
      <c r="B5028" s="1355"/>
      <c r="C5028" s="1433"/>
      <c r="E5028" s="1433"/>
      <c r="K5028" s="1433"/>
      <c r="L5028" s="1334"/>
    </row>
    <row r="5029" spans="1:12" ht="24" customHeight="1">
      <c r="A5029" s="1355"/>
      <c r="B5029" s="1355"/>
      <c r="C5029" s="1433"/>
      <c r="E5029" s="1433"/>
      <c r="K5029" s="1433"/>
      <c r="L5029" s="1334"/>
    </row>
    <row r="5030" spans="1:12" ht="24" customHeight="1">
      <c r="A5030" s="1355"/>
      <c r="B5030" s="1355"/>
      <c r="C5030" s="1433"/>
      <c r="E5030" s="1433"/>
      <c r="K5030" s="1433"/>
      <c r="L5030" s="1334"/>
    </row>
    <row r="5031" spans="1:12" ht="24" customHeight="1">
      <c r="A5031" s="1355"/>
      <c r="B5031" s="1355"/>
      <c r="C5031" s="1433"/>
      <c r="E5031" s="1433"/>
      <c r="K5031" s="1433"/>
      <c r="L5031" s="1334"/>
    </row>
    <row r="5032" spans="1:12" ht="24" customHeight="1">
      <c r="A5032" s="1355"/>
      <c r="B5032" s="1355"/>
      <c r="C5032" s="1433"/>
      <c r="E5032" s="1433"/>
      <c r="K5032" s="1433"/>
      <c r="L5032" s="1334"/>
    </row>
    <row r="5033" spans="1:12" ht="24" customHeight="1">
      <c r="A5033" s="1355"/>
      <c r="B5033" s="1355"/>
      <c r="C5033" s="1433"/>
      <c r="E5033" s="1433"/>
      <c r="K5033" s="1433"/>
      <c r="L5033" s="1334"/>
    </row>
    <row r="5034" spans="1:12" ht="24" customHeight="1">
      <c r="A5034" s="1355"/>
      <c r="B5034" s="1355"/>
      <c r="C5034" s="1433"/>
      <c r="E5034" s="1433"/>
      <c r="K5034" s="1433"/>
      <c r="L5034" s="1334"/>
    </row>
    <row r="5035" spans="1:12" ht="24" customHeight="1">
      <c r="A5035" s="1355"/>
      <c r="B5035" s="1355"/>
      <c r="C5035" s="1433"/>
      <c r="E5035" s="1433"/>
      <c r="K5035" s="1433"/>
      <c r="L5035" s="1334"/>
    </row>
    <row r="5036" spans="1:12" ht="24" customHeight="1">
      <c r="A5036" s="1355"/>
      <c r="B5036" s="1355"/>
      <c r="C5036" s="1433"/>
      <c r="E5036" s="1433"/>
      <c r="K5036" s="1433"/>
      <c r="L5036" s="1334"/>
    </row>
    <row r="5037" spans="1:12" ht="24" customHeight="1">
      <c r="A5037" s="1355"/>
      <c r="B5037" s="1355"/>
      <c r="C5037" s="1433"/>
      <c r="E5037" s="1433"/>
      <c r="K5037" s="1433"/>
      <c r="L5037" s="1334"/>
    </row>
    <row r="5038" spans="1:12" ht="24" customHeight="1">
      <c r="A5038" s="1355"/>
      <c r="B5038" s="1355"/>
      <c r="C5038" s="1433"/>
      <c r="E5038" s="1433"/>
      <c r="K5038" s="1433"/>
      <c r="L5038" s="1334"/>
    </row>
    <row r="5039" spans="1:12" ht="24" customHeight="1">
      <c r="A5039" s="1355"/>
      <c r="B5039" s="1355"/>
      <c r="C5039" s="1433"/>
      <c r="E5039" s="1433"/>
      <c r="K5039" s="1433"/>
      <c r="L5039" s="1334"/>
    </row>
    <row r="5040" spans="1:12" ht="24" customHeight="1">
      <c r="A5040" s="1355"/>
      <c r="B5040" s="1355"/>
      <c r="C5040" s="1433"/>
      <c r="E5040" s="1433"/>
      <c r="K5040" s="1433"/>
      <c r="L5040" s="1334"/>
    </row>
    <row r="5041" spans="1:12" ht="24" customHeight="1">
      <c r="A5041" s="1355"/>
      <c r="B5041" s="1355"/>
      <c r="C5041" s="1433"/>
      <c r="E5041" s="1433"/>
      <c r="K5041" s="1433"/>
      <c r="L5041" s="1334"/>
    </row>
    <row r="5042" spans="1:12" ht="24" customHeight="1">
      <c r="A5042" s="1355"/>
      <c r="B5042" s="1355"/>
      <c r="C5042" s="1433"/>
      <c r="E5042" s="1433"/>
      <c r="K5042" s="1433"/>
      <c r="L5042" s="1334"/>
    </row>
    <row r="5043" spans="1:12" ht="24" customHeight="1">
      <c r="A5043" s="1355"/>
      <c r="B5043" s="1355"/>
      <c r="C5043" s="1433"/>
      <c r="E5043" s="1433"/>
      <c r="K5043" s="1433"/>
      <c r="L5043" s="1334"/>
    </row>
    <row r="5044" spans="1:12" ht="24" customHeight="1">
      <c r="A5044" s="1355"/>
      <c r="B5044" s="1355"/>
      <c r="C5044" s="1433"/>
      <c r="E5044" s="1433"/>
      <c r="K5044" s="1433"/>
      <c r="L5044" s="1334"/>
    </row>
    <row r="5045" spans="1:12" ht="24" customHeight="1">
      <c r="A5045" s="1355"/>
      <c r="B5045" s="1355"/>
      <c r="C5045" s="1433"/>
      <c r="E5045" s="1433"/>
      <c r="K5045" s="1433"/>
      <c r="L5045" s="1334"/>
    </row>
    <row r="5046" spans="1:12" ht="24" customHeight="1">
      <c r="A5046" s="1355"/>
      <c r="B5046" s="1355"/>
      <c r="C5046" s="1433"/>
      <c r="E5046" s="1433"/>
      <c r="K5046" s="1433"/>
      <c r="L5046" s="1334"/>
    </row>
    <row r="5047" spans="1:12" ht="24" customHeight="1">
      <c r="A5047" s="1355"/>
      <c r="B5047" s="1355"/>
      <c r="C5047" s="1433"/>
      <c r="E5047" s="1433"/>
      <c r="K5047" s="1433"/>
      <c r="L5047" s="1334"/>
    </row>
    <row r="5048" spans="1:12" ht="24" customHeight="1">
      <c r="A5048" s="1355"/>
      <c r="B5048" s="1355"/>
      <c r="C5048" s="1433"/>
      <c r="E5048" s="1433"/>
      <c r="K5048" s="1433"/>
      <c r="L5048" s="1334"/>
    </row>
    <row r="5049" spans="1:12" ht="24" customHeight="1">
      <c r="A5049" s="1355"/>
      <c r="B5049" s="1355"/>
      <c r="C5049" s="1433"/>
      <c r="E5049" s="1433"/>
      <c r="K5049" s="1433"/>
      <c r="L5049" s="1334"/>
    </row>
    <row r="5050" spans="1:12" ht="24" customHeight="1">
      <c r="A5050" s="1355"/>
      <c r="B5050" s="1355"/>
      <c r="C5050" s="1433"/>
      <c r="E5050" s="1433"/>
      <c r="K5050" s="1433"/>
      <c r="L5050" s="1334"/>
    </row>
    <row r="5051" spans="1:12" ht="24" customHeight="1">
      <c r="A5051" s="1355"/>
      <c r="B5051" s="1355"/>
      <c r="C5051" s="1433"/>
      <c r="E5051" s="1433"/>
      <c r="K5051" s="1433"/>
      <c r="L5051" s="1334"/>
    </row>
    <row r="5052" spans="1:12" ht="24" customHeight="1">
      <c r="A5052" s="1355"/>
      <c r="B5052" s="1355"/>
      <c r="C5052" s="1433"/>
      <c r="E5052" s="1433"/>
      <c r="K5052" s="1433"/>
      <c r="L5052" s="1334"/>
    </row>
    <row r="5053" spans="1:12" ht="24" customHeight="1">
      <c r="A5053" s="1355"/>
      <c r="B5053" s="1355"/>
      <c r="C5053" s="1433"/>
      <c r="E5053" s="1433"/>
      <c r="K5053" s="1433"/>
      <c r="L5053" s="1334"/>
    </row>
    <row r="5054" spans="1:12" ht="24" customHeight="1">
      <c r="A5054" s="1355"/>
      <c r="B5054" s="1355"/>
      <c r="C5054" s="1433"/>
      <c r="E5054" s="1433"/>
      <c r="K5054" s="1433"/>
      <c r="L5054" s="1334"/>
    </row>
    <row r="5055" spans="1:12" ht="24" customHeight="1">
      <c r="A5055" s="1355"/>
      <c r="B5055" s="1355"/>
      <c r="C5055" s="1433"/>
      <c r="E5055" s="1433"/>
      <c r="K5055" s="1433"/>
      <c r="L5055" s="1334"/>
    </row>
    <row r="5056" spans="1:12" ht="24" customHeight="1">
      <c r="A5056" s="1355"/>
      <c r="B5056" s="1355"/>
      <c r="C5056" s="1433"/>
      <c r="E5056" s="1433"/>
      <c r="K5056" s="1433"/>
      <c r="L5056" s="1334"/>
    </row>
    <row r="5057" spans="1:12" ht="24" customHeight="1">
      <c r="A5057" s="1355"/>
      <c r="B5057" s="1355"/>
      <c r="C5057" s="1433"/>
      <c r="E5057" s="1433"/>
      <c r="K5057" s="1433"/>
      <c r="L5057" s="1334"/>
    </row>
    <row r="5058" spans="1:12" ht="24" customHeight="1">
      <c r="A5058" s="1355"/>
      <c r="B5058" s="1355"/>
      <c r="C5058" s="1433"/>
      <c r="E5058" s="1433"/>
      <c r="K5058" s="1433"/>
      <c r="L5058" s="1334"/>
    </row>
    <row r="5059" spans="1:12" ht="24" customHeight="1">
      <c r="A5059" s="1355"/>
      <c r="B5059" s="1355"/>
      <c r="C5059" s="1433"/>
      <c r="E5059" s="1433"/>
      <c r="K5059" s="1433"/>
      <c r="L5059" s="1334"/>
    </row>
    <row r="5060" spans="1:12" ht="24" customHeight="1">
      <c r="A5060" s="1355"/>
      <c r="B5060" s="1355"/>
      <c r="C5060" s="1433"/>
      <c r="E5060" s="1433"/>
      <c r="K5060" s="1433"/>
      <c r="L5060" s="1334"/>
    </row>
    <row r="5061" spans="1:12" ht="24" customHeight="1">
      <c r="A5061" s="1355"/>
      <c r="B5061" s="1355"/>
      <c r="C5061" s="1433"/>
      <c r="E5061" s="1433"/>
      <c r="K5061" s="1433"/>
      <c r="L5061" s="1334"/>
    </row>
    <row r="5062" spans="1:12" ht="24" customHeight="1">
      <c r="A5062" s="1355"/>
      <c r="B5062" s="1355"/>
      <c r="C5062" s="1433"/>
      <c r="E5062" s="1433"/>
      <c r="K5062" s="1433"/>
      <c r="L5062" s="1334"/>
    </row>
    <row r="5063" spans="1:12" ht="24" customHeight="1">
      <c r="A5063" s="1355"/>
      <c r="B5063" s="1355"/>
      <c r="C5063" s="1433"/>
      <c r="E5063" s="1433"/>
      <c r="K5063" s="1433"/>
      <c r="L5063" s="1334"/>
    </row>
    <row r="5064" spans="1:12" ht="24" customHeight="1">
      <c r="A5064" s="1355"/>
      <c r="B5064" s="1355"/>
      <c r="C5064" s="1433"/>
      <c r="E5064" s="1433"/>
      <c r="K5064" s="1433"/>
      <c r="L5064" s="1334"/>
    </row>
    <row r="5065" spans="1:12" ht="24" customHeight="1">
      <c r="A5065" s="1355"/>
      <c r="B5065" s="1355"/>
      <c r="C5065" s="1433"/>
      <c r="E5065" s="1433"/>
      <c r="K5065" s="1433"/>
      <c r="L5065" s="1334"/>
    </row>
    <row r="5066" spans="1:12" ht="24" customHeight="1">
      <c r="A5066" s="1355"/>
      <c r="B5066" s="1355"/>
      <c r="C5066" s="1433"/>
      <c r="E5066" s="1433"/>
      <c r="K5066" s="1433"/>
      <c r="L5066" s="1334"/>
    </row>
    <row r="5067" spans="1:12" ht="24" customHeight="1">
      <c r="A5067" s="1355"/>
      <c r="B5067" s="1355"/>
      <c r="C5067" s="1433"/>
      <c r="E5067" s="1433"/>
      <c r="K5067" s="1433"/>
      <c r="L5067" s="1334"/>
    </row>
    <row r="5068" spans="1:12" ht="24" customHeight="1">
      <c r="A5068" s="1355"/>
      <c r="B5068" s="1355"/>
      <c r="C5068" s="1433"/>
      <c r="E5068" s="1433"/>
      <c r="K5068" s="1433"/>
      <c r="L5068" s="1334"/>
    </row>
    <row r="5069" spans="1:12" ht="24" customHeight="1">
      <c r="A5069" s="1355"/>
      <c r="B5069" s="1355"/>
      <c r="C5069" s="1433"/>
      <c r="E5069" s="1433"/>
      <c r="K5069" s="1433"/>
      <c r="L5069" s="1334"/>
    </row>
    <row r="5070" spans="1:12" ht="24" customHeight="1">
      <c r="A5070" s="1355"/>
      <c r="B5070" s="1355"/>
      <c r="C5070" s="1433"/>
      <c r="E5070" s="1433"/>
      <c r="K5070" s="1433"/>
      <c r="L5070" s="1334"/>
    </row>
    <row r="5071" spans="1:12" ht="24" customHeight="1">
      <c r="A5071" s="1355"/>
      <c r="B5071" s="1355"/>
      <c r="C5071" s="1433"/>
      <c r="E5071" s="1433"/>
      <c r="K5071" s="1433"/>
      <c r="L5071" s="1334"/>
    </row>
    <row r="5072" spans="1:12" ht="24" customHeight="1">
      <c r="A5072" s="1355"/>
      <c r="B5072" s="1355"/>
      <c r="C5072" s="1433"/>
      <c r="E5072" s="1433"/>
      <c r="K5072" s="1433"/>
      <c r="L5072" s="1334"/>
    </row>
    <row r="5073" spans="1:12" ht="24" customHeight="1">
      <c r="A5073" s="1355"/>
      <c r="B5073" s="1355"/>
      <c r="C5073" s="1433"/>
      <c r="E5073" s="1433"/>
      <c r="K5073" s="1433"/>
      <c r="L5073" s="1334"/>
    </row>
    <row r="5074" spans="1:12" ht="24" customHeight="1">
      <c r="A5074" s="1355"/>
      <c r="B5074" s="1355"/>
      <c r="C5074" s="1433"/>
      <c r="E5074" s="1433"/>
      <c r="K5074" s="1433"/>
      <c r="L5074" s="1334"/>
    </row>
    <row r="5075" spans="1:12" ht="24" customHeight="1">
      <c r="A5075" s="1355"/>
      <c r="B5075" s="1355"/>
      <c r="C5075" s="1433"/>
      <c r="E5075" s="1433"/>
      <c r="K5075" s="1433"/>
      <c r="L5075" s="1334"/>
    </row>
    <row r="5076" spans="1:12" ht="24" customHeight="1">
      <c r="A5076" s="1355"/>
      <c r="B5076" s="1355"/>
      <c r="C5076" s="1433"/>
      <c r="E5076" s="1433"/>
      <c r="K5076" s="1433"/>
      <c r="L5076" s="1334"/>
    </row>
    <row r="5077" spans="1:12" ht="24" customHeight="1">
      <c r="A5077" s="1355"/>
      <c r="B5077" s="1355"/>
      <c r="C5077" s="1433"/>
      <c r="E5077" s="1433"/>
      <c r="K5077" s="1433"/>
      <c r="L5077" s="1334"/>
    </row>
    <row r="5078" spans="1:12" ht="24" customHeight="1">
      <c r="A5078" s="1355"/>
      <c r="B5078" s="1355"/>
      <c r="C5078" s="1433"/>
      <c r="E5078" s="1433"/>
      <c r="K5078" s="1433"/>
      <c r="L5078" s="1334"/>
    </row>
    <row r="5079" spans="1:12" ht="24" customHeight="1">
      <c r="A5079" s="1355"/>
      <c r="B5079" s="1355"/>
      <c r="C5079" s="1433"/>
      <c r="E5079" s="1433"/>
      <c r="K5079" s="1433"/>
      <c r="L5079" s="1334"/>
    </row>
    <row r="5080" spans="1:12" ht="24" customHeight="1">
      <c r="A5080" s="1355"/>
      <c r="B5080" s="1355"/>
      <c r="C5080" s="1433"/>
      <c r="E5080" s="1433"/>
      <c r="K5080" s="1433"/>
      <c r="L5080" s="1334"/>
    </row>
    <row r="5081" spans="1:12" ht="24" customHeight="1">
      <c r="A5081" s="1355"/>
      <c r="B5081" s="1355"/>
      <c r="C5081" s="1433"/>
      <c r="E5081" s="1433"/>
      <c r="K5081" s="1433"/>
      <c r="L5081" s="1334"/>
    </row>
    <row r="5082" spans="1:12" ht="24" customHeight="1">
      <c r="A5082" s="1355"/>
      <c r="B5082" s="1355"/>
      <c r="C5082" s="1433"/>
      <c r="E5082" s="1433"/>
      <c r="K5082" s="1433"/>
      <c r="L5082" s="1334"/>
    </row>
    <row r="5083" spans="1:12" ht="24" customHeight="1">
      <c r="A5083" s="1355"/>
      <c r="B5083" s="1355"/>
      <c r="C5083" s="1433"/>
      <c r="E5083" s="1433"/>
      <c r="K5083" s="1433"/>
      <c r="L5083" s="1334"/>
    </row>
    <row r="5084" spans="1:12" ht="24" customHeight="1">
      <c r="A5084" s="1355"/>
      <c r="B5084" s="1355"/>
      <c r="C5084" s="1433"/>
      <c r="E5084" s="1433"/>
      <c r="K5084" s="1433"/>
      <c r="L5084" s="1334"/>
    </row>
    <row r="5085" spans="1:12" ht="24" customHeight="1">
      <c r="A5085" s="1355"/>
      <c r="B5085" s="1355"/>
      <c r="C5085" s="1433"/>
      <c r="E5085" s="1433"/>
      <c r="K5085" s="1433"/>
      <c r="L5085" s="1334"/>
    </row>
    <row r="5086" spans="1:12" ht="24" customHeight="1">
      <c r="A5086" s="1355"/>
      <c r="B5086" s="1355"/>
      <c r="C5086" s="1433"/>
      <c r="E5086" s="1433"/>
      <c r="K5086" s="1433"/>
      <c r="L5086" s="1334"/>
    </row>
    <row r="5087" spans="1:12" ht="24" customHeight="1">
      <c r="A5087" s="1355"/>
      <c r="B5087" s="1355"/>
      <c r="C5087" s="1433"/>
      <c r="E5087" s="1433"/>
      <c r="K5087" s="1433"/>
      <c r="L5087" s="1334"/>
    </row>
    <row r="5088" spans="1:12" ht="24" customHeight="1">
      <c r="A5088" s="1355"/>
      <c r="B5088" s="1355"/>
      <c r="C5088" s="1433"/>
      <c r="E5088" s="1433"/>
      <c r="K5088" s="1433"/>
      <c r="L5088" s="1334"/>
    </row>
    <row r="5089" spans="1:12" ht="24" customHeight="1">
      <c r="A5089" s="1355"/>
      <c r="B5089" s="1355"/>
      <c r="C5089" s="1433"/>
      <c r="E5089" s="1433"/>
      <c r="K5089" s="1433"/>
      <c r="L5089" s="1334"/>
    </row>
    <row r="5090" spans="1:12" ht="24" customHeight="1">
      <c r="A5090" s="1355"/>
      <c r="B5090" s="1355"/>
      <c r="C5090" s="1433"/>
      <c r="E5090" s="1433"/>
      <c r="K5090" s="1433"/>
      <c r="L5090" s="1334"/>
    </row>
    <row r="5091" spans="1:12" ht="24" customHeight="1">
      <c r="A5091" s="1355"/>
      <c r="B5091" s="1355"/>
      <c r="C5091" s="1433"/>
      <c r="E5091" s="1433"/>
      <c r="K5091" s="1433"/>
      <c r="L5091" s="1334"/>
    </row>
    <row r="5092" spans="1:12" ht="24" customHeight="1">
      <c r="A5092" s="1355"/>
      <c r="B5092" s="1355"/>
      <c r="C5092" s="1433"/>
      <c r="E5092" s="1433"/>
      <c r="K5092" s="1433"/>
      <c r="L5092" s="1334"/>
    </row>
    <row r="5093" spans="1:12" ht="24" customHeight="1">
      <c r="A5093" s="1355"/>
      <c r="B5093" s="1355"/>
      <c r="C5093" s="1433"/>
      <c r="E5093" s="1433"/>
      <c r="K5093" s="1433"/>
      <c r="L5093" s="1334"/>
    </row>
    <row r="5094" spans="1:12" ht="24" customHeight="1">
      <c r="A5094" s="1355"/>
      <c r="B5094" s="1355"/>
      <c r="C5094" s="1433"/>
      <c r="E5094" s="1433"/>
      <c r="K5094" s="1433"/>
      <c r="L5094" s="1334"/>
    </row>
    <row r="5095" spans="1:12" ht="24" customHeight="1">
      <c r="A5095" s="1355"/>
      <c r="B5095" s="1355"/>
      <c r="C5095" s="1433"/>
      <c r="E5095" s="1433"/>
      <c r="K5095" s="1433"/>
      <c r="L5095" s="1334"/>
    </row>
    <row r="5096" spans="1:12" ht="24" customHeight="1">
      <c r="A5096" s="1355"/>
      <c r="B5096" s="1355"/>
      <c r="C5096" s="1433"/>
      <c r="E5096" s="1433"/>
      <c r="K5096" s="1433"/>
      <c r="L5096" s="1334"/>
    </row>
    <row r="5097" spans="1:12" ht="24" customHeight="1">
      <c r="A5097" s="1355"/>
      <c r="B5097" s="1355"/>
      <c r="C5097" s="1433"/>
      <c r="E5097" s="1433"/>
      <c r="K5097" s="1433"/>
      <c r="L5097" s="1334"/>
    </row>
    <row r="5098" spans="1:12" ht="24" customHeight="1">
      <c r="A5098" s="1355"/>
      <c r="B5098" s="1355"/>
      <c r="C5098" s="1433"/>
      <c r="E5098" s="1433"/>
      <c r="K5098" s="1433"/>
      <c r="L5098" s="1334"/>
    </row>
    <row r="5099" spans="1:12" ht="24" customHeight="1">
      <c r="A5099" s="1355"/>
      <c r="B5099" s="1355"/>
      <c r="C5099" s="1433"/>
      <c r="E5099" s="1433"/>
      <c r="K5099" s="1433"/>
      <c r="L5099" s="1334"/>
    </row>
    <row r="5100" spans="1:12" ht="24" customHeight="1">
      <c r="A5100" s="1355"/>
      <c r="B5100" s="1355"/>
      <c r="C5100" s="1433"/>
      <c r="E5100" s="1433"/>
      <c r="K5100" s="1433"/>
      <c r="L5100" s="1334"/>
    </row>
    <row r="5101" spans="1:12" ht="24" customHeight="1">
      <c r="A5101" s="1355"/>
      <c r="B5101" s="1355"/>
      <c r="C5101" s="1433"/>
      <c r="E5101" s="1433"/>
      <c r="K5101" s="1433"/>
      <c r="L5101" s="1334"/>
    </row>
    <row r="5102" spans="1:12" ht="24" customHeight="1">
      <c r="A5102" s="1355"/>
      <c r="B5102" s="1355"/>
      <c r="C5102" s="1433"/>
      <c r="E5102" s="1433"/>
      <c r="K5102" s="1433"/>
      <c r="L5102" s="1334"/>
    </row>
    <row r="5103" spans="1:12" ht="24" customHeight="1">
      <c r="A5103" s="1355"/>
      <c r="B5103" s="1355"/>
      <c r="C5103" s="1433"/>
      <c r="E5103" s="1433"/>
      <c r="K5103" s="1433"/>
      <c r="L5103" s="1334"/>
    </row>
    <row r="5104" spans="1:12" ht="24" customHeight="1">
      <c r="A5104" s="1355"/>
      <c r="B5104" s="1355"/>
      <c r="C5104" s="1433"/>
      <c r="E5104" s="1433"/>
      <c r="K5104" s="1433"/>
      <c r="L5104" s="1334"/>
    </row>
    <row r="5105" spans="1:12" ht="24" customHeight="1">
      <c r="A5105" s="1355"/>
      <c r="B5105" s="1355"/>
      <c r="C5105" s="1433"/>
      <c r="E5105" s="1433"/>
      <c r="K5105" s="1433"/>
      <c r="L5105" s="1334"/>
    </row>
    <row r="5106" spans="1:12" ht="24" customHeight="1">
      <c r="A5106" s="1355"/>
      <c r="B5106" s="1355"/>
      <c r="C5106" s="1433"/>
      <c r="E5106" s="1433"/>
      <c r="K5106" s="1433"/>
      <c r="L5106" s="1334"/>
    </row>
    <row r="5107" spans="1:12" ht="24" customHeight="1">
      <c r="A5107" s="1355"/>
      <c r="B5107" s="1355"/>
      <c r="C5107" s="1433"/>
      <c r="E5107" s="1433"/>
      <c r="K5107" s="1433"/>
      <c r="L5107" s="1334"/>
    </row>
    <row r="5108" spans="1:12" ht="24" customHeight="1">
      <c r="A5108" s="1355"/>
      <c r="B5108" s="1355"/>
      <c r="C5108" s="1433"/>
      <c r="E5108" s="1433"/>
      <c r="K5108" s="1433"/>
      <c r="L5108" s="1334"/>
    </row>
    <row r="5109" spans="1:12" ht="24" customHeight="1">
      <c r="A5109" s="1355"/>
      <c r="B5109" s="1355"/>
      <c r="C5109" s="1433"/>
      <c r="E5109" s="1433"/>
      <c r="K5109" s="1433"/>
      <c r="L5109" s="1334"/>
    </row>
    <row r="5110" spans="1:12" ht="24" customHeight="1">
      <c r="A5110" s="1355"/>
      <c r="B5110" s="1355"/>
      <c r="C5110" s="1433"/>
      <c r="E5110" s="1433"/>
      <c r="K5110" s="1433"/>
      <c r="L5110" s="1334"/>
    </row>
    <row r="5111" spans="1:12" ht="24" customHeight="1">
      <c r="A5111" s="1355"/>
      <c r="B5111" s="1355"/>
      <c r="C5111" s="1433"/>
      <c r="E5111" s="1433"/>
      <c r="K5111" s="1433"/>
      <c r="L5111" s="1334"/>
    </row>
    <row r="5112" spans="1:12" ht="24" customHeight="1">
      <c r="A5112" s="1355"/>
      <c r="B5112" s="1355"/>
      <c r="C5112" s="1433"/>
      <c r="E5112" s="1433"/>
      <c r="K5112" s="1433"/>
      <c r="L5112" s="1334"/>
    </row>
    <row r="5113" spans="1:12" ht="24" customHeight="1">
      <c r="A5113" s="1355"/>
      <c r="B5113" s="1355"/>
      <c r="C5113" s="1433"/>
      <c r="E5113" s="1433"/>
      <c r="K5113" s="1433"/>
      <c r="L5113" s="1334"/>
    </row>
    <row r="5114" spans="1:12" ht="24" customHeight="1">
      <c r="A5114" s="1355"/>
      <c r="B5114" s="1355"/>
      <c r="C5114" s="1433"/>
      <c r="E5114" s="1433"/>
      <c r="K5114" s="1433"/>
      <c r="L5114" s="1334"/>
    </row>
    <row r="5115" spans="1:12" ht="24" customHeight="1">
      <c r="A5115" s="1355"/>
      <c r="B5115" s="1355"/>
      <c r="C5115" s="1433"/>
      <c r="E5115" s="1433"/>
      <c r="K5115" s="1433"/>
      <c r="L5115" s="1334"/>
    </row>
    <row r="5116" spans="1:12" ht="24" customHeight="1">
      <c r="A5116" s="1355"/>
      <c r="B5116" s="1355"/>
      <c r="C5116" s="1433"/>
      <c r="E5116" s="1433"/>
      <c r="K5116" s="1433"/>
      <c r="L5116" s="1334"/>
    </row>
    <row r="5117" spans="1:12" ht="24" customHeight="1">
      <c r="A5117" s="1355"/>
      <c r="B5117" s="1355"/>
      <c r="C5117" s="1433"/>
      <c r="E5117" s="1433"/>
      <c r="K5117" s="1433"/>
      <c r="L5117" s="1334"/>
    </row>
    <row r="5118" spans="1:12" ht="24" customHeight="1">
      <c r="A5118" s="1355"/>
      <c r="B5118" s="1355"/>
      <c r="C5118" s="1433"/>
      <c r="E5118" s="1433"/>
      <c r="K5118" s="1433"/>
      <c r="L5118" s="1334"/>
    </row>
    <row r="5119" spans="1:12" ht="24" customHeight="1">
      <c r="A5119" s="1355"/>
      <c r="B5119" s="1355"/>
      <c r="C5119" s="1433"/>
      <c r="E5119" s="1433"/>
      <c r="K5119" s="1433"/>
      <c r="L5119" s="1334"/>
    </row>
    <row r="5120" spans="1:12" ht="24" customHeight="1">
      <c r="A5120" s="1355"/>
      <c r="B5120" s="1355"/>
      <c r="C5120" s="1433"/>
      <c r="E5120" s="1433"/>
      <c r="K5120" s="1433"/>
      <c r="L5120" s="1334"/>
    </row>
    <row r="5121" spans="1:12" ht="24" customHeight="1">
      <c r="A5121" s="1355"/>
      <c r="B5121" s="1355"/>
      <c r="C5121" s="1433"/>
      <c r="E5121" s="1433"/>
      <c r="K5121" s="1433"/>
      <c r="L5121" s="1334"/>
    </row>
    <row r="5122" spans="1:12" ht="24" customHeight="1">
      <c r="A5122" s="1355"/>
      <c r="B5122" s="1355"/>
      <c r="C5122" s="1433"/>
      <c r="E5122" s="1433"/>
      <c r="K5122" s="1433"/>
      <c r="L5122" s="1334"/>
    </row>
    <row r="5123" spans="1:12" ht="24" customHeight="1">
      <c r="A5123" s="1355"/>
      <c r="B5123" s="1355"/>
      <c r="C5123" s="1433"/>
      <c r="E5123" s="1433"/>
      <c r="K5123" s="1433"/>
      <c r="L5123" s="1334"/>
    </row>
    <row r="5124" spans="1:12" ht="24" customHeight="1">
      <c r="A5124" s="1355"/>
      <c r="B5124" s="1355"/>
      <c r="C5124" s="1433"/>
      <c r="E5124" s="1433"/>
      <c r="K5124" s="1433"/>
      <c r="L5124" s="1334"/>
    </row>
    <row r="5125" spans="1:12" ht="24" customHeight="1">
      <c r="A5125" s="1355"/>
      <c r="B5125" s="1355"/>
      <c r="C5125" s="1433"/>
      <c r="E5125" s="1433"/>
      <c r="K5125" s="1433"/>
      <c r="L5125" s="1334"/>
    </row>
    <row r="5126" spans="1:12" ht="24" customHeight="1">
      <c r="A5126" s="1355"/>
      <c r="B5126" s="1355"/>
      <c r="C5126" s="1433"/>
      <c r="E5126" s="1433"/>
      <c r="K5126" s="1433"/>
      <c r="L5126" s="1334"/>
    </row>
    <row r="5127" spans="1:12" ht="24" customHeight="1">
      <c r="A5127" s="1355"/>
      <c r="B5127" s="1355"/>
      <c r="C5127" s="1433"/>
      <c r="E5127" s="1433"/>
      <c r="K5127" s="1433"/>
      <c r="L5127" s="1334"/>
    </row>
    <row r="5128" spans="1:12" ht="24" customHeight="1">
      <c r="A5128" s="1355"/>
      <c r="B5128" s="1355"/>
      <c r="C5128" s="1433"/>
      <c r="E5128" s="1433"/>
      <c r="K5128" s="1433"/>
      <c r="L5128" s="1334"/>
    </row>
    <row r="5129" spans="1:12" ht="24" customHeight="1">
      <c r="A5129" s="1355"/>
      <c r="B5129" s="1355"/>
      <c r="C5129" s="1433"/>
      <c r="E5129" s="1433"/>
      <c r="K5129" s="1433"/>
      <c r="L5129" s="1334"/>
    </row>
    <row r="5130" spans="1:12" ht="24" customHeight="1">
      <c r="A5130" s="1355"/>
      <c r="B5130" s="1355"/>
      <c r="C5130" s="1433"/>
      <c r="E5130" s="1433"/>
      <c r="K5130" s="1433"/>
      <c r="L5130" s="1334"/>
    </row>
    <row r="5131" spans="1:12" ht="24" customHeight="1">
      <c r="A5131" s="1355"/>
      <c r="B5131" s="1355"/>
      <c r="C5131" s="1433"/>
      <c r="E5131" s="1433"/>
      <c r="K5131" s="1433"/>
      <c r="L5131" s="1334"/>
    </row>
    <row r="5132" spans="1:12" ht="24" customHeight="1">
      <c r="A5132" s="1355"/>
      <c r="B5132" s="1355"/>
      <c r="C5132" s="1433"/>
      <c r="E5132" s="1433"/>
      <c r="K5132" s="1433"/>
      <c r="L5132" s="1334"/>
    </row>
    <row r="5133" spans="1:12" ht="24" customHeight="1">
      <c r="A5133" s="1355"/>
      <c r="B5133" s="1355"/>
      <c r="C5133" s="1433"/>
      <c r="E5133" s="1433"/>
      <c r="K5133" s="1433"/>
      <c r="L5133" s="1334"/>
    </row>
    <row r="5134" spans="1:12" ht="24" customHeight="1">
      <c r="A5134" s="1355"/>
      <c r="B5134" s="1355"/>
      <c r="C5134" s="1433"/>
      <c r="E5134" s="1433"/>
      <c r="K5134" s="1433"/>
      <c r="L5134" s="1334"/>
    </row>
    <row r="5135" spans="1:12" ht="24" customHeight="1">
      <c r="A5135" s="1355"/>
      <c r="B5135" s="1355"/>
      <c r="C5135" s="1433"/>
      <c r="E5135" s="1433"/>
      <c r="K5135" s="1433"/>
      <c r="L5135" s="1334"/>
    </row>
    <row r="5136" spans="1:12" ht="24" customHeight="1">
      <c r="A5136" s="1355"/>
      <c r="B5136" s="1355"/>
      <c r="C5136" s="1433"/>
      <c r="E5136" s="1433"/>
      <c r="K5136" s="1433"/>
      <c r="L5136" s="1334"/>
    </row>
    <row r="5137" spans="1:12" ht="24" customHeight="1">
      <c r="A5137" s="1355"/>
      <c r="B5137" s="1355"/>
      <c r="C5137" s="1433"/>
      <c r="E5137" s="1433"/>
      <c r="K5137" s="1433"/>
      <c r="L5137" s="1334"/>
    </row>
    <row r="5138" spans="1:12" ht="24" customHeight="1">
      <c r="A5138" s="1355"/>
      <c r="B5138" s="1355"/>
      <c r="C5138" s="1433"/>
      <c r="E5138" s="1433"/>
      <c r="K5138" s="1433"/>
      <c r="L5138" s="1334"/>
    </row>
    <row r="5139" spans="1:12" ht="24" customHeight="1">
      <c r="A5139" s="1355"/>
      <c r="B5139" s="1355"/>
      <c r="C5139" s="1433"/>
      <c r="E5139" s="1433"/>
      <c r="K5139" s="1433"/>
      <c r="L5139" s="1334"/>
    </row>
    <row r="5140" spans="1:12" ht="24" customHeight="1">
      <c r="A5140" s="1355"/>
      <c r="B5140" s="1355"/>
      <c r="C5140" s="1433"/>
      <c r="E5140" s="1433"/>
      <c r="K5140" s="1433"/>
      <c r="L5140" s="1334"/>
    </row>
    <row r="5141" spans="1:12" ht="24" customHeight="1">
      <c r="A5141" s="1355"/>
      <c r="B5141" s="1355"/>
      <c r="C5141" s="1433"/>
      <c r="E5141" s="1433"/>
      <c r="K5141" s="1433"/>
      <c r="L5141" s="1334"/>
    </row>
    <row r="5142" spans="1:12" ht="24" customHeight="1">
      <c r="A5142" s="1355"/>
      <c r="B5142" s="1355"/>
      <c r="C5142" s="1433"/>
      <c r="E5142" s="1433"/>
      <c r="K5142" s="1433"/>
      <c r="L5142" s="1334"/>
    </row>
    <row r="5143" spans="1:12" ht="24" customHeight="1">
      <c r="A5143" s="1355"/>
      <c r="B5143" s="1355"/>
      <c r="C5143" s="1433"/>
      <c r="E5143" s="1433"/>
      <c r="K5143" s="1433"/>
      <c r="L5143" s="1334"/>
    </row>
    <row r="5144" spans="1:12" ht="24" customHeight="1">
      <c r="A5144" s="1355"/>
      <c r="B5144" s="1355"/>
      <c r="C5144" s="1433"/>
      <c r="E5144" s="1433"/>
      <c r="K5144" s="1433"/>
      <c r="L5144" s="1334"/>
    </row>
    <row r="5145" spans="1:12" ht="24" customHeight="1">
      <c r="A5145" s="1355"/>
      <c r="B5145" s="1355"/>
      <c r="C5145" s="1433"/>
      <c r="E5145" s="1433"/>
      <c r="K5145" s="1433"/>
      <c r="L5145" s="1334"/>
    </row>
    <row r="5146" spans="1:12" ht="24" customHeight="1">
      <c r="A5146" s="1355"/>
      <c r="B5146" s="1355"/>
      <c r="C5146" s="1433"/>
      <c r="E5146" s="1433"/>
      <c r="K5146" s="1433"/>
      <c r="L5146" s="1334"/>
    </row>
    <row r="5147" spans="1:12" ht="24" customHeight="1">
      <c r="A5147" s="1355"/>
      <c r="B5147" s="1355"/>
      <c r="C5147" s="1433"/>
      <c r="E5147" s="1433"/>
      <c r="K5147" s="1433"/>
      <c r="L5147" s="1334"/>
    </row>
    <row r="5148" spans="1:12" ht="24" customHeight="1">
      <c r="A5148" s="1355"/>
      <c r="B5148" s="1355"/>
      <c r="C5148" s="1433"/>
      <c r="E5148" s="1433"/>
      <c r="K5148" s="1433"/>
      <c r="L5148" s="1334"/>
    </row>
    <row r="5149" spans="1:12" ht="24" customHeight="1">
      <c r="A5149" s="1355"/>
      <c r="B5149" s="1355"/>
      <c r="C5149" s="1433"/>
      <c r="E5149" s="1433"/>
      <c r="K5149" s="1433"/>
      <c r="L5149" s="1334"/>
    </row>
    <row r="5150" spans="1:12" ht="24" customHeight="1">
      <c r="A5150" s="1355"/>
      <c r="B5150" s="1355"/>
      <c r="C5150" s="1433"/>
      <c r="E5150" s="1433"/>
      <c r="K5150" s="1433"/>
      <c r="L5150" s="1334"/>
    </row>
    <row r="5151" spans="1:12" ht="24" customHeight="1">
      <c r="A5151" s="1355"/>
      <c r="B5151" s="1355"/>
      <c r="C5151" s="1433"/>
      <c r="E5151" s="1433"/>
      <c r="K5151" s="1433"/>
      <c r="L5151" s="1334"/>
    </row>
    <row r="5152" spans="1:12" ht="24" customHeight="1">
      <c r="A5152" s="1355"/>
      <c r="B5152" s="1355"/>
      <c r="C5152" s="1433"/>
      <c r="E5152" s="1433"/>
      <c r="K5152" s="1433"/>
      <c r="L5152" s="1334"/>
    </row>
    <row r="5153" spans="1:12" ht="24" customHeight="1">
      <c r="A5153" s="1355"/>
      <c r="B5153" s="1355"/>
      <c r="C5153" s="1433"/>
      <c r="E5153" s="1433"/>
      <c r="K5153" s="1433"/>
      <c r="L5153" s="1334"/>
    </row>
    <row r="5154" spans="1:12" ht="24" customHeight="1">
      <c r="A5154" s="1355"/>
      <c r="B5154" s="1355"/>
      <c r="C5154" s="1433"/>
      <c r="E5154" s="1433"/>
      <c r="K5154" s="1433"/>
      <c r="L5154" s="1334"/>
    </row>
    <row r="5155" spans="1:12" ht="24" customHeight="1">
      <c r="A5155" s="1355"/>
      <c r="B5155" s="1355"/>
      <c r="C5155" s="1433"/>
      <c r="E5155" s="1433"/>
      <c r="K5155" s="1433"/>
      <c r="L5155" s="1334"/>
    </row>
    <row r="5156" spans="1:12" ht="24" customHeight="1">
      <c r="A5156" s="1355"/>
      <c r="B5156" s="1355"/>
      <c r="C5156" s="1433"/>
      <c r="E5156" s="1433"/>
      <c r="K5156" s="1433"/>
      <c r="L5156" s="1334"/>
    </row>
    <row r="5157" spans="1:12" ht="24" customHeight="1">
      <c r="A5157" s="1355"/>
      <c r="B5157" s="1355"/>
      <c r="C5157" s="1433"/>
      <c r="E5157" s="1433"/>
      <c r="K5157" s="1433"/>
      <c r="L5157" s="1334"/>
    </row>
    <row r="5158" spans="1:12" ht="24" customHeight="1">
      <c r="A5158" s="1355"/>
      <c r="B5158" s="1355"/>
      <c r="C5158" s="1433"/>
      <c r="E5158" s="1433"/>
      <c r="K5158" s="1433"/>
      <c r="L5158" s="1334"/>
    </row>
    <row r="5159" spans="1:12" ht="24" customHeight="1">
      <c r="A5159" s="1355"/>
      <c r="B5159" s="1355"/>
      <c r="C5159" s="1433"/>
      <c r="E5159" s="1433"/>
      <c r="K5159" s="1433"/>
      <c r="L5159" s="1334"/>
    </row>
    <row r="5160" spans="1:12" ht="24" customHeight="1">
      <c r="A5160" s="1355"/>
      <c r="B5160" s="1355"/>
      <c r="C5160" s="1433"/>
      <c r="E5160" s="1433"/>
      <c r="K5160" s="1433"/>
      <c r="L5160" s="1334"/>
    </row>
    <row r="5161" spans="1:12" ht="24" customHeight="1">
      <c r="A5161" s="1355"/>
      <c r="B5161" s="1355"/>
      <c r="C5161" s="1433"/>
      <c r="E5161" s="1433"/>
      <c r="K5161" s="1433"/>
      <c r="L5161" s="1334"/>
    </row>
    <row r="5162" spans="1:12" ht="24" customHeight="1">
      <c r="A5162" s="1355"/>
      <c r="B5162" s="1355"/>
      <c r="C5162" s="1433"/>
      <c r="E5162" s="1433"/>
      <c r="K5162" s="1433"/>
      <c r="L5162" s="1334"/>
    </row>
    <row r="5163" spans="1:12" ht="24" customHeight="1">
      <c r="A5163" s="1355"/>
      <c r="B5163" s="1355"/>
      <c r="C5163" s="1433"/>
      <c r="E5163" s="1433"/>
      <c r="K5163" s="1433"/>
      <c r="L5163" s="1334"/>
    </row>
    <row r="5164" spans="1:12" ht="24" customHeight="1">
      <c r="A5164" s="1355"/>
      <c r="B5164" s="1355"/>
      <c r="C5164" s="1433"/>
      <c r="E5164" s="1433"/>
      <c r="K5164" s="1433"/>
      <c r="L5164" s="1334"/>
    </row>
    <row r="5165" spans="1:12" ht="24" customHeight="1">
      <c r="A5165" s="1355"/>
      <c r="B5165" s="1355"/>
      <c r="C5165" s="1433"/>
      <c r="E5165" s="1433"/>
      <c r="K5165" s="1433"/>
      <c r="L5165" s="1334"/>
    </row>
    <row r="5166" spans="1:12" ht="24" customHeight="1">
      <c r="A5166" s="1355"/>
      <c r="B5166" s="1355"/>
      <c r="C5166" s="1433"/>
      <c r="E5166" s="1433"/>
      <c r="K5166" s="1433"/>
      <c r="L5166" s="1334"/>
    </row>
    <row r="5167" spans="1:12" ht="24" customHeight="1">
      <c r="A5167" s="1355"/>
      <c r="B5167" s="1355"/>
      <c r="C5167" s="1433"/>
      <c r="E5167" s="1433"/>
      <c r="K5167" s="1433"/>
      <c r="L5167" s="1334"/>
    </row>
    <row r="5168" spans="1:12" ht="24" customHeight="1">
      <c r="A5168" s="1355"/>
      <c r="B5168" s="1355"/>
      <c r="C5168" s="1433"/>
      <c r="E5168" s="1433"/>
      <c r="K5168" s="1433"/>
      <c r="L5168" s="1334"/>
    </row>
    <row r="5169" spans="1:12" ht="24" customHeight="1">
      <c r="A5169" s="1355"/>
      <c r="B5169" s="1355"/>
      <c r="C5169" s="1433"/>
      <c r="E5169" s="1433"/>
      <c r="K5169" s="1433"/>
      <c r="L5169" s="1334"/>
    </row>
    <row r="5170" spans="1:12" ht="24" customHeight="1">
      <c r="A5170" s="1355"/>
      <c r="B5170" s="1355"/>
      <c r="C5170" s="1433"/>
      <c r="E5170" s="1433"/>
      <c r="K5170" s="1433"/>
      <c r="L5170" s="1334"/>
    </row>
    <row r="5171" spans="1:12" ht="24" customHeight="1">
      <c r="A5171" s="1355"/>
      <c r="B5171" s="1355"/>
      <c r="C5171" s="1433"/>
      <c r="E5171" s="1433"/>
      <c r="K5171" s="1433"/>
      <c r="L5171" s="1334"/>
    </row>
    <row r="5172" spans="1:12" ht="24" customHeight="1">
      <c r="A5172" s="1355"/>
      <c r="B5172" s="1355"/>
      <c r="C5172" s="1433"/>
      <c r="E5172" s="1433"/>
      <c r="K5172" s="1433"/>
      <c r="L5172" s="1334"/>
    </row>
    <row r="5173" spans="1:12" ht="24" customHeight="1">
      <c r="A5173" s="1355"/>
      <c r="B5173" s="1355"/>
      <c r="C5173" s="1433"/>
      <c r="E5173" s="1433"/>
      <c r="K5173" s="1433"/>
      <c r="L5173" s="1334"/>
    </row>
    <row r="5174" spans="1:12" ht="24" customHeight="1">
      <c r="A5174" s="1355"/>
      <c r="B5174" s="1355"/>
      <c r="C5174" s="1433"/>
      <c r="E5174" s="1433"/>
      <c r="K5174" s="1433"/>
      <c r="L5174" s="1334"/>
    </row>
    <row r="5175" spans="1:12" ht="24" customHeight="1">
      <c r="A5175" s="1355"/>
      <c r="B5175" s="1355"/>
      <c r="C5175" s="1433"/>
      <c r="E5175" s="1433"/>
      <c r="K5175" s="1433"/>
      <c r="L5175" s="1334"/>
    </row>
    <row r="5176" spans="1:12" ht="24" customHeight="1">
      <c r="A5176" s="1355"/>
      <c r="B5176" s="1355"/>
      <c r="C5176" s="1433"/>
      <c r="E5176" s="1433"/>
      <c r="K5176" s="1433"/>
      <c r="L5176" s="1334"/>
    </row>
    <row r="5177" spans="1:12" ht="24" customHeight="1">
      <c r="A5177" s="1355"/>
      <c r="B5177" s="1355"/>
      <c r="C5177" s="1433"/>
      <c r="E5177" s="1433"/>
      <c r="K5177" s="1433"/>
      <c r="L5177" s="1334"/>
    </row>
    <row r="5178" spans="1:12" ht="24" customHeight="1">
      <c r="A5178" s="1355"/>
      <c r="B5178" s="1355"/>
      <c r="C5178" s="1433"/>
      <c r="E5178" s="1433"/>
      <c r="K5178" s="1433"/>
      <c r="L5178" s="1334"/>
    </row>
    <row r="5179" spans="1:12" ht="24" customHeight="1">
      <c r="A5179" s="1355"/>
      <c r="B5179" s="1355"/>
      <c r="C5179" s="1433"/>
      <c r="E5179" s="1433"/>
      <c r="K5179" s="1433"/>
      <c r="L5179" s="1334"/>
    </row>
    <row r="5180" spans="1:12" ht="24" customHeight="1">
      <c r="A5180" s="1355"/>
      <c r="B5180" s="1355"/>
      <c r="C5180" s="1433"/>
      <c r="E5180" s="1433"/>
      <c r="K5180" s="1433"/>
      <c r="L5180" s="1334"/>
    </row>
    <row r="5181" spans="1:12" ht="24" customHeight="1">
      <c r="A5181" s="1355"/>
      <c r="B5181" s="1355"/>
      <c r="C5181" s="1433"/>
      <c r="E5181" s="1433"/>
      <c r="K5181" s="1433"/>
      <c r="L5181" s="1334"/>
    </row>
    <row r="5182" spans="1:12" ht="24" customHeight="1">
      <c r="A5182" s="1355"/>
      <c r="B5182" s="1355"/>
      <c r="C5182" s="1433"/>
      <c r="E5182" s="1433"/>
      <c r="K5182" s="1433"/>
      <c r="L5182" s="1334"/>
    </row>
    <row r="5183" spans="1:12" ht="24" customHeight="1">
      <c r="A5183" s="1355"/>
      <c r="B5183" s="1355"/>
      <c r="C5183" s="1433"/>
      <c r="E5183" s="1433"/>
      <c r="K5183" s="1433"/>
      <c r="L5183" s="1334"/>
    </row>
    <row r="5184" spans="1:12" ht="24" customHeight="1">
      <c r="A5184" s="1355"/>
      <c r="B5184" s="1355"/>
      <c r="C5184" s="1433"/>
      <c r="E5184" s="1433"/>
      <c r="K5184" s="1433"/>
      <c r="L5184" s="1334"/>
    </row>
    <row r="5185" spans="1:12" ht="24" customHeight="1">
      <c r="A5185" s="1355"/>
      <c r="B5185" s="1355"/>
      <c r="C5185" s="1433"/>
      <c r="E5185" s="1433"/>
      <c r="K5185" s="1433"/>
      <c r="L5185" s="1334"/>
    </row>
    <row r="5186" spans="1:12" ht="24" customHeight="1">
      <c r="A5186" s="1355"/>
      <c r="B5186" s="1355"/>
      <c r="C5186" s="1433"/>
      <c r="E5186" s="1433"/>
      <c r="K5186" s="1433"/>
      <c r="L5186" s="1334"/>
    </row>
    <row r="5187" spans="1:12" ht="24" customHeight="1">
      <c r="A5187" s="1355"/>
      <c r="B5187" s="1355"/>
      <c r="C5187" s="1433"/>
      <c r="E5187" s="1433"/>
      <c r="K5187" s="1433"/>
      <c r="L5187" s="1334"/>
    </row>
    <row r="5188" spans="1:12" ht="24" customHeight="1">
      <c r="A5188" s="1355"/>
      <c r="B5188" s="1355"/>
      <c r="C5188" s="1433"/>
      <c r="E5188" s="1433"/>
      <c r="K5188" s="1433"/>
      <c r="L5188" s="1334"/>
    </row>
    <row r="5189" spans="1:12" ht="24" customHeight="1">
      <c r="A5189" s="1355"/>
      <c r="B5189" s="1355"/>
      <c r="C5189" s="1433"/>
      <c r="E5189" s="1433"/>
      <c r="K5189" s="1433"/>
      <c r="L5189" s="1334"/>
    </row>
    <row r="5190" spans="1:12" ht="24" customHeight="1">
      <c r="A5190" s="1355"/>
      <c r="B5190" s="1355"/>
      <c r="C5190" s="1433"/>
      <c r="E5190" s="1433"/>
      <c r="K5190" s="1433"/>
      <c r="L5190" s="1334"/>
    </row>
    <row r="5191" spans="1:12" ht="24" customHeight="1">
      <c r="A5191" s="1355"/>
      <c r="B5191" s="1355"/>
      <c r="C5191" s="1433"/>
      <c r="E5191" s="1433"/>
      <c r="K5191" s="1433"/>
      <c r="L5191" s="1334"/>
    </row>
    <row r="5192" spans="1:12" ht="24" customHeight="1">
      <c r="A5192" s="1355"/>
      <c r="B5192" s="1355"/>
      <c r="C5192" s="1433"/>
      <c r="E5192" s="1433"/>
      <c r="K5192" s="1433"/>
      <c r="L5192" s="1334"/>
    </row>
    <row r="5193" spans="1:12" ht="24" customHeight="1">
      <c r="A5193" s="1355"/>
      <c r="B5193" s="1355"/>
      <c r="C5193" s="1433"/>
      <c r="E5193" s="1433"/>
      <c r="K5193" s="1433"/>
      <c r="L5193" s="1334"/>
    </row>
    <row r="5194" spans="1:12" ht="24" customHeight="1">
      <c r="A5194" s="1355"/>
      <c r="B5194" s="1355"/>
      <c r="C5194" s="1433"/>
      <c r="E5194" s="1433"/>
      <c r="K5194" s="1433"/>
      <c r="L5194" s="1334"/>
    </row>
    <row r="5195" spans="1:12" ht="24" customHeight="1">
      <c r="A5195" s="1355"/>
      <c r="B5195" s="1355"/>
      <c r="C5195" s="1433"/>
      <c r="E5195" s="1433"/>
      <c r="K5195" s="1433"/>
      <c r="L5195" s="1334"/>
    </row>
    <row r="5196" spans="1:12" ht="24" customHeight="1">
      <c r="A5196" s="1355"/>
      <c r="B5196" s="1355"/>
      <c r="C5196" s="1433"/>
      <c r="E5196" s="1433"/>
      <c r="K5196" s="1433"/>
      <c r="L5196" s="1334"/>
    </row>
    <row r="5197" spans="1:12" ht="24" customHeight="1">
      <c r="A5197" s="1355"/>
      <c r="B5197" s="1355"/>
      <c r="C5197" s="1433"/>
      <c r="E5197" s="1433"/>
      <c r="K5197" s="1433"/>
      <c r="L5197" s="1334"/>
    </row>
    <row r="5198" spans="1:12" ht="24" customHeight="1">
      <c r="A5198" s="1355"/>
      <c r="B5198" s="1355"/>
      <c r="C5198" s="1433"/>
      <c r="E5198" s="1433"/>
      <c r="K5198" s="1433"/>
      <c r="L5198" s="1334"/>
    </row>
    <row r="5199" spans="1:12" ht="24" customHeight="1">
      <c r="A5199" s="1355"/>
      <c r="B5199" s="1355"/>
      <c r="C5199" s="1433"/>
      <c r="E5199" s="1433"/>
      <c r="K5199" s="1433"/>
      <c r="L5199" s="1334"/>
    </row>
    <row r="5200" spans="1:12" ht="24" customHeight="1">
      <c r="A5200" s="1355"/>
      <c r="B5200" s="1355"/>
      <c r="C5200" s="1433"/>
      <c r="E5200" s="1433"/>
      <c r="K5200" s="1433"/>
      <c r="L5200" s="1334"/>
    </row>
    <row r="5201" spans="1:12" ht="24" customHeight="1">
      <c r="A5201" s="1355"/>
      <c r="B5201" s="1355"/>
      <c r="C5201" s="1433"/>
      <c r="E5201" s="1433"/>
      <c r="K5201" s="1433"/>
      <c r="L5201" s="1334"/>
    </row>
    <row r="5202" spans="1:12" ht="24" customHeight="1">
      <c r="A5202" s="1355"/>
      <c r="B5202" s="1355"/>
      <c r="C5202" s="1433"/>
      <c r="E5202" s="1433"/>
      <c r="K5202" s="1433"/>
      <c r="L5202" s="1334"/>
    </row>
    <row r="5203" spans="1:12" ht="24" customHeight="1">
      <c r="A5203" s="1355"/>
      <c r="B5203" s="1355"/>
      <c r="C5203" s="1433"/>
      <c r="E5203" s="1433"/>
      <c r="K5203" s="1433"/>
      <c r="L5203" s="1334"/>
    </row>
    <row r="5204" spans="1:12" ht="24" customHeight="1">
      <c r="A5204" s="1355"/>
      <c r="B5204" s="1355"/>
      <c r="C5204" s="1433"/>
      <c r="E5204" s="1433"/>
      <c r="K5204" s="1433"/>
      <c r="L5204" s="1334"/>
    </row>
    <row r="5205" spans="1:12" ht="24" customHeight="1">
      <c r="A5205" s="1355"/>
      <c r="B5205" s="1355"/>
      <c r="C5205" s="1433"/>
      <c r="E5205" s="1433"/>
      <c r="K5205" s="1433"/>
      <c r="L5205" s="1334"/>
    </row>
    <row r="5206" spans="1:12" ht="24" customHeight="1">
      <c r="A5206" s="1355"/>
      <c r="B5206" s="1355"/>
      <c r="C5206" s="1433"/>
      <c r="E5206" s="1433"/>
      <c r="K5206" s="1433"/>
      <c r="L5206" s="1334"/>
    </row>
    <row r="5207" spans="1:12" ht="24" customHeight="1">
      <c r="A5207" s="1355"/>
      <c r="B5207" s="1355"/>
      <c r="C5207" s="1433"/>
      <c r="E5207" s="1433"/>
      <c r="K5207" s="1433"/>
      <c r="L5207" s="1334"/>
    </row>
    <row r="5208" spans="1:12" ht="24" customHeight="1">
      <c r="A5208" s="1355"/>
      <c r="B5208" s="1355"/>
      <c r="C5208" s="1433"/>
      <c r="E5208" s="1433"/>
      <c r="K5208" s="1433"/>
      <c r="L5208" s="1334"/>
    </row>
    <row r="5209" spans="1:12" ht="24" customHeight="1">
      <c r="A5209" s="1355"/>
      <c r="B5209" s="1355"/>
      <c r="C5209" s="1433"/>
      <c r="E5209" s="1433"/>
      <c r="K5209" s="1433"/>
      <c r="L5209" s="1334"/>
    </row>
    <row r="5210" spans="1:12" ht="24" customHeight="1">
      <c r="A5210" s="1355"/>
      <c r="B5210" s="1355"/>
      <c r="C5210" s="1433"/>
      <c r="E5210" s="1433"/>
      <c r="K5210" s="1433"/>
      <c r="L5210" s="1334"/>
    </row>
    <row r="5211" spans="1:12" ht="24" customHeight="1">
      <c r="A5211" s="1355"/>
      <c r="B5211" s="1355"/>
      <c r="C5211" s="1433"/>
      <c r="E5211" s="1433"/>
      <c r="K5211" s="1433"/>
      <c r="L5211" s="1334"/>
    </row>
    <row r="5212" spans="1:12" ht="24" customHeight="1">
      <c r="A5212" s="1355"/>
      <c r="B5212" s="1355"/>
      <c r="C5212" s="1433"/>
      <c r="E5212" s="1433"/>
      <c r="K5212" s="1433"/>
      <c r="L5212" s="1334"/>
    </row>
    <row r="5213" spans="1:12" ht="24" customHeight="1">
      <c r="A5213" s="1355"/>
      <c r="B5213" s="1355"/>
      <c r="C5213" s="1433"/>
      <c r="E5213" s="1433"/>
      <c r="K5213" s="1433"/>
      <c r="L5213" s="1334"/>
    </row>
    <row r="5214" spans="1:12" ht="24" customHeight="1">
      <c r="A5214" s="1355"/>
      <c r="B5214" s="1355"/>
      <c r="C5214" s="1433"/>
      <c r="E5214" s="1433"/>
      <c r="K5214" s="1433"/>
      <c r="L5214" s="1334"/>
    </row>
    <row r="5215" spans="1:12" ht="24" customHeight="1">
      <c r="A5215" s="1355"/>
      <c r="B5215" s="1355"/>
      <c r="C5215" s="1433"/>
      <c r="E5215" s="1433"/>
      <c r="K5215" s="1433"/>
      <c r="L5215" s="1334"/>
    </row>
    <row r="5216" spans="1:12" ht="24" customHeight="1">
      <c r="A5216" s="1355"/>
      <c r="B5216" s="1355"/>
      <c r="C5216" s="1433"/>
      <c r="E5216" s="1433"/>
      <c r="K5216" s="1433"/>
      <c r="L5216" s="1334"/>
    </row>
    <row r="5217" spans="1:12" ht="24" customHeight="1">
      <c r="A5217" s="1355"/>
      <c r="B5217" s="1355"/>
      <c r="C5217" s="1433"/>
      <c r="E5217" s="1433"/>
      <c r="K5217" s="1433"/>
      <c r="L5217" s="1334"/>
    </row>
    <row r="5218" spans="1:12" ht="24" customHeight="1">
      <c r="A5218" s="1355"/>
      <c r="B5218" s="1355"/>
      <c r="C5218" s="1433"/>
      <c r="E5218" s="1433"/>
      <c r="K5218" s="1433"/>
      <c r="L5218" s="1334"/>
    </row>
    <row r="5219" spans="1:12" ht="24" customHeight="1">
      <c r="A5219" s="1355"/>
      <c r="B5219" s="1355"/>
      <c r="C5219" s="1433"/>
      <c r="E5219" s="1433"/>
      <c r="K5219" s="1433"/>
      <c r="L5219" s="1334"/>
    </row>
    <row r="5220" spans="1:12" ht="24" customHeight="1">
      <c r="A5220" s="1355"/>
      <c r="B5220" s="1355"/>
      <c r="C5220" s="1433"/>
      <c r="E5220" s="1433"/>
      <c r="K5220" s="1433"/>
      <c r="L5220" s="1334"/>
    </row>
    <row r="5221" spans="1:12" ht="24" customHeight="1">
      <c r="A5221" s="1355"/>
      <c r="B5221" s="1355"/>
      <c r="C5221" s="1433"/>
      <c r="E5221" s="1433"/>
      <c r="K5221" s="1433"/>
      <c r="L5221" s="1334"/>
    </row>
    <row r="5222" spans="1:12" ht="24" customHeight="1">
      <c r="A5222" s="1355"/>
      <c r="B5222" s="1355"/>
      <c r="C5222" s="1433"/>
      <c r="E5222" s="1433"/>
      <c r="K5222" s="1433"/>
      <c r="L5222" s="1334"/>
    </row>
    <row r="5223" spans="1:12" ht="24" customHeight="1">
      <c r="A5223" s="1355"/>
      <c r="B5223" s="1355"/>
      <c r="C5223" s="1433"/>
      <c r="E5223" s="1433"/>
      <c r="K5223" s="1433"/>
      <c r="L5223" s="1334"/>
    </row>
    <row r="5224" spans="1:12" ht="24" customHeight="1">
      <c r="A5224" s="1355"/>
      <c r="B5224" s="1355"/>
      <c r="C5224" s="1433"/>
      <c r="E5224" s="1433"/>
      <c r="K5224" s="1433"/>
      <c r="L5224" s="1334"/>
    </row>
    <row r="5225" spans="1:12" ht="24" customHeight="1">
      <c r="A5225" s="1355"/>
      <c r="B5225" s="1355"/>
      <c r="C5225" s="1433"/>
      <c r="E5225" s="1433"/>
      <c r="K5225" s="1433"/>
      <c r="L5225" s="1334"/>
    </row>
    <row r="5226" spans="1:12" ht="24" customHeight="1">
      <c r="A5226" s="1355"/>
      <c r="B5226" s="1355"/>
      <c r="C5226" s="1433"/>
      <c r="E5226" s="1433"/>
      <c r="K5226" s="1433"/>
      <c r="L5226" s="1334"/>
    </row>
    <row r="5227" spans="1:12" ht="24" customHeight="1">
      <c r="A5227" s="1355"/>
      <c r="B5227" s="1355"/>
      <c r="C5227" s="1433"/>
      <c r="E5227" s="1433"/>
      <c r="K5227" s="1433"/>
      <c r="L5227" s="1334"/>
    </row>
    <row r="5228" spans="1:12" ht="24" customHeight="1">
      <c r="A5228" s="1355"/>
      <c r="B5228" s="1355"/>
      <c r="C5228" s="1433"/>
      <c r="E5228" s="1433"/>
      <c r="K5228" s="1433"/>
      <c r="L5228" s="1334"/>
    </row>
    <row r="5229" spans="1:12" ht="24" customHeight="1">
      <c r="A5229" s="1355"/>
      <c r="B5229" s="1355"/>
      <c r="C5229" s="1433"/>
      <c r="E5229" s="1433"/>
      <c r="K5229" s="1433"/>
      <c r="L5229" s="1334"/>
    </row>
    <row r="5230" spans="1:12" ht="24" customHeight="1">
      <c r="A5230" s="1355"/>
      <c r="B5230" s="1355"/>
      <c r="C5230" s="1433"/>
      <c r="E5230" s="1433"/>
      <c r="K5230" s="1433"/>
      <c r="L5230" s="1334"/>
    </row>
    <row r="5231" spans="1:12" ht="24" customHeight="1">
      <c r="A5231" s="1355"/>
      <c r="B5231" s="1355"/>
      <c r="C5231" s="1433"/>
      <c r="E5231" s="1433"/>
      <c r="K5231" s="1433"/>
      <c r="L5231" s="1334"/>
    </row>
    <row r="5232" spans="1:12" ht="24" customHeight="1">
      <c r="A5232" s="1355"/>
      <c r="B5232" s="1355"/>
      <c r="C5232" s="1433"/>
      <c r="E5232" s="1433"/>
      <c r="K5232" s="1433"/>
      <c r="L5232" s="1334"/>
    </row>
    <row r="5233" spans="1:12" ht="24" customHeight="1">
      <c r="A5233" s="1355"/>
      <c r="B5233" s="1355"/>
      <c r="C5233" s="1433"/>
      <c r="E5233" s="1433"/>
      <c r="K5233" s="1433"/>
      <c r="L5233" s="1334"/>
    </row>
    <row r="5234" spans="1:12" ht="24" customHeight="1">
      <c r="A5234" s="1355"/>
      <c r="B5234" s="1355"/>
      <c r="C5234" s="1433"/>
      <c r="E5234" s="1433"/>
      <c r="K5234" s="1433"/>
      <c r="L5234" s="1334"/>
    </row>
    <row r="5235" spans="1:12" ht="24" customHeight="1">
      <c r="A5235" s="1355"/>
      <c r="B5235" s="1355"/>
      <c r="C5235" s="1433"/>
      <c r="E5235" s="1433"/>
      <c r="K5235" s="1433"/>
      <c r="L5235" s="1334"/>
    </row>
    <row r="5236" spans="1:12" ht="24" customHeight="1">
      <c r="A5236" s="1355"/>
      <c r="B5236" s="1355"/>
      <c r="C5236" s="1433"/>
      <c r="E5236" s="1433"/>
      <c r="K5236" s="1433"/>
      <c r="L5236" s="1334"/>
    </row>
    <row r="5237" spans="1:12" ht="24" customHeight="1">
      <c r="A5237" s="1355"/>
      <c r="B5237" s="1355"/>
      <c r="C5237" s="1433"/>
      <c r="E5237" s="1433"/>
      <c r="K5237" s="1433"/>
      <c r="L5237" s="1334"/>
    </row>
    <row r="5238" spans="1:12" ht="24" customHeight="1">
      <c r="A5238" s="1355"/>
      <c r="B5238" s="1355"/>
      <c r="C5238" s="1433"/>
      <c r="E5238" s="1433"/>
      <c r="K5238" s="1433"/>
      <c r="L5238" s="1334"/>
    </row>
    <row r="5239" spans="1:12" ht="24" customHeight="1">
      <c r="A5239" s="1355"/>
      <c r="B5239" s="1355"/>
      <c r="C5239" s="1433"/>
      <c r="E5239" s="1433"/>
      <c r="K5239" s="1433"/>
      <c r="L5239" s="1334"/>
    </row>
    <row r="5240" spans="1:12" ht="24" customHeight="1">
      <c r="A5240" s="1355"/>
      <c r="B5240" s="1355"/>
      <c r="C5240" s="1433"/>
      <c r="E5240" s="1433"/>
      <c r="K5240" s="1433"/>
      <c r="L5240" s="1334"/>
    </row>
    <row r="5241" spans="1:12" ht="24" customHeight="1">
      <c r="A5241" s="1355"/>
      <c r="B5241" s="1355"/>
      <c r="C5241" s="1433"/>
      <c r="E5241" s="1433"/>
      <c r="K5241" s="1433"/>
      <c r="L5241" s="1334"/>
    </row>
    <row r="5242" spans="1:12" ht="24" customHeight="1">
      <c r="A5242" s="1355"/>
      <c r="B5242" s="1355"/>
      <c r="C5242" s="1433"/>
      <c r="E5242" s="1433"/>
      <c r="K5242" s="1433"/>
      <c r="L5242" s="1334"/>
    </row>
    <row r="5243" spans="1:12" ht="24" customHeight="1">
      <c r="A5243" s="1355"/>
      <c r="B5243" s="1355"/>
      <c r="C5243" s="1433"/>
      <c r="E5243" s="1433"/>
      <c r="K5243" s="1433"/>
      <c r="L5243" s="1334"/>
    </row>
    <row r="5244" spans="1:12" ht="24" customHeight="1">
      <c r="A5244" s="1355"/>
      <c r="B5244" s="1355"/>
      <c r="C5244" s="1433"/>
      <c r="E5244" s="1433"/>
      <c r="K5244" s="1433"/>
      <c r="L5244" s="1334"/>
    </row>
    <row r="5245" spans="1:12" ht="24" customHeight="1">
      <c r="A5245" s="1355"/>
      <c r="B5245" s="1355"/>
      <c r="C5245" s="1433"/>
      <c r="E5245" s="1433"/>
      <c r="K5245" s="1433"/>
      <c r="L5245" s="1334"/>
    </row>
    <row r="5246" spans="1:12" ht="24" customHeight="1">
      <c r="A5246" s="1355"/>
      <c r="B5246" s="1355"/>
      <c r="C5246" s="1433"/>
      <c r="E5246" s="1433"/>
      <c r="K5246" s="1433"/>
      <c r="L5246" s="1334"/>
    </row>
    <row r="5247" spans="1:12" ht="24" customHeight="1">
      <c r="A5247" s="1355"/>
      <c r="B5247" s="1355"/>
      <c r="C5247" s="1433"/>
      <c r="E5247" s="1433"/>
      <c r="K5247" s="1433"/>
      <c r="L5247" s="1334"/>
    </row>
    <row r="5248" spans="1:12" ht="24" customHeight="1">
      <c r="A5248" s="1355"/>
      <c r="B5248" s="1355"/>
      <c r="C5248" s="1433"/>
      <c r="E5248" s="1433"/>
      <c r="K5248" s="1433"/>
      <c r="L5248" s="1334"/>
    </row>
    <row r="5249" spans="1:12" ht="24" customHeight="1">
      <c r="A5249" s="1355"/>
      <c r="B5249" s="1355"/>
      <c r="C5249" s="1433"/>
      <c r="E5249" s="1433"/>
      <c r="K5249" s="1433"/>
      <c r="L5249" s="1334"/>
    </row>
    <row r="5250" spans="1:12" ht="24" customHeight="1">
      <c r="A5250" s="1355"/>
      <c r="B5250" s="1355"/>
      <c r="C5250" s="1433"/>
      <c r="E5250" s="1433"/>
      <c r="K5250" s="1433"/>
      <c r="L5250" s="1334"/>
    </row>
    <row r="5251" spans="1:12" ht="24" customHeight="1">
      <c r="A5251" s="1355"/>
      <c r="B5251" s="1355"/>
      <c r="C5251" s="1433"/>
      <c r="E5251" s="1433"/>
      <c r="K5251" s="1433"/>
      <c r="L5251" s="1334"/>
    </row>
    <row r="5252" spans="1:12" ht="24" customHeight="1">
      <c r="A5252" s="1355"/>
      <c r="B5252" s="1355"/>
      <c r="C5252" s="1433"/>
      <c r="E5252" s="1433"/>
      <c r="K5252" s="1433"/>
      <c r="L5252" s="1334"/>
    </row>
    <row r="5253" spans="1:12" ht="24" customHeight="1">
      <c r="A5253" s="1355"/>
      <c r="B5253" s="1355"/>
      <c r="C5253" s="1433"/>
      <c r="E5253" s="1433"/>
      <c r="K5253" s="1433"/>
      <c r="L5253" s="1334"/>
    </row>
    <row r="5254" spans="1:12" ht="24" customHeight="1">
      <c r="A5254" s="1355"/>
      <c r="B5254" s="1355"/>
      <c r="C5254" s="1433"/>
      <c r="E5254" s="1433"/>
      <c r="K5254" s="1433"/>
      <c r="L5254" s="1334"/>
    </row>
    <row r="5255" spans="1:12" ht="24" customHeight="1">
      <c r="A5255" s="1355"/>
      <c r="B5255" s="1355"/>
      <c r="C5255" s="1433"/>
      <c r="E5255" s="1433"/>
      <c r="K5255" s="1433"/>
      <c r="L5255" s="1334"/>
    </row>
    <row r="5256" spans="1:12" ht="24" customHeight="1">
      <c r="A5256" s="1355"/>
      <c r="B5256" s="1355"/>
      <c r="C5256" s="1433"/>
      <c r="E5256" s="1433"/>
      <c r="K5256" s="1433"/>
      <c r="L5256" s="1334"/>
    </row>
    <row r="5257" spans="1:12" ht="24" customHeight="1">
      <c r="A5257" s="1355"/>
      <c r="B5257" s="1355"/>
      <c r="C5257" s="1433"/>
      <c r="E5257" s="1433"/>
      <c r="K5257" s="1433"/>
      <c r="L5257" s="1334"/>
    </row>
    <row r="5258" spans="1:12" ht="24" customHeight="1">
      <c r="A5258" s="1355"/>
      <c r="B5258" s="1355"/>
      <c r="C5258" s="1433"/>
      <c r="E5258" s="1433"/>
      <c r="K5258" s="1433"/>
      <c r="L5258" s="1334"/>
    </row>
    <row r="5259" spans="1:12" ht="24" customHeight="1">
      <c r="A5259" s="1355"/>
      <c r="B5259" s="1355"/>
      <c r="C5259" s="1433"/>
      <c r="E5259" s="1433"/>
      <c r="K5259" s="1433"/>
      <c r="L5259" s="1334"/>
    </row>
    <row r="5260" spans="1:12" ht="24" customHeight="1">
      <c r="A5260" s="1355"/>
      <c r="B5260" s="1355"/>
      <c r="C5260" s="1433"/>
      <c r="E5260" s="1433"/>
      <c r="K5260" s="1433"/>
      <c r="L5260" s="1334"/>
    </row>
    <row r="5261" spans="1:12" ht="24" customHeight="1">
      <c r="A5261" s="1355"/>
      <c r="B5261" s="1355"/>
      <c r="C5261" s="1433"/>
      <c r="E5261" s="1433"/>
      <c r="K5261" s="1433"/>
      <c r="L5261" s="1334"/>
    </row>
    <row r="5262" spans="1:12" ht="24" customHeight="1">
      <c r="A5262" s="1355"/>
      <c r="B5262" s="1355"/>
      <c r="C5262" s="1433"/>
      <c r="E5262" s="1433"/>
      <c r="K5262" s="1433"/>
      <c r="L5262" s="1334"/>
    </row>
    <row r="5263" spans="1:12" ht="24" customHeight="1">
      <c r="A5263" s="1355"/>
      <c r="B5263" s="1355"/>
      <c r="C5263" s="1433"/>
      <c r="E5263" s="1433"/>
      <c r="K5263" s="1433"/>
      <c r="L5263" s="1334"/>
    </row>
    <row r="5264" spans="1:12" ht="24" customHeight="1">
      <c r="A5264" s="1355"/>
      <c r="B5264" s="1355"/>
      <c r="C5264" s="1433"/>
      <c r="E5264" s="1433"/>
      <c r="K5264" s="1433"/>
      <c r="L5264" s="1334"/>
    </row>
    <row r="5265" spans="1:12" ht="24" customHeight="1">
      <c r="A5265" s="1355"/>
      <c r="B5265" s="1355"/>
      <c r="C5265" s="1433"/>
      <c r="E5265" s="1433"/>
      <c r="K5265" s="1433"/>
      <c r="L5265" s="1334"/>
    </row>
    <row r="5266" spans="1:12" ht="24" customHeight="1">
      <c r="A5266" s="1355"/>
      <c r="B5266" s="1355"/>
      <c r="C5266" s="1433"/>
      <c r="E5266" s="1433"/>
      <c r="K5266" s="1433"/>
      <c r="L5266" s="1334"/>
    </row>
    <row r="5267" spans="1:12" ht="24" customHeight="1">
      <c r="A5267" s="1355"/>
      <c r="B5267" s="1355"/>
      <c r="C5267" s="1433"/>
      <c r="E5267" s="1433"/>
      <c r="K5267" s="1433"/>
      <c r="L5267" s="1334"/>
    </row>
    <row r="5268" spans="1:12" ht="24" customHeight="1">
      <c r="A5268" s="1355"/>
      <c r="B5268" s="1355"/>
      <c r="C5268" s="1433"/>
      <c r="E5268" s="1433"/>
      <c r="K5268" s="1433"/>
      <c r="L5268" s="1334"/>
    </row>
    <row r="5269" spans="1:12" ht="24" customHeight="1">
      <c r="A5269" s="1355"/>
      <c r="B5269" s="1355"/>
      <c r="C5269" s="1433"/>
      <c r="E5269" s="1433"/>
      <c r="K5269" s="1433"/>
      <c r="L5269" s="1334"/>
    </row>
    <row r="5270" spans="1:12" ht="24" customHeight="1">
      <c r="A5270" s="1355"/>
      <c r="B5270" s="1355"/>
      <c r="C5270" s="1433"/>
      <c r="E5270" s="1433"/>
      <c r="K5270" s="1433"/>
      <c r="L5270" s="1334"/>
    </row>
    <row r="5271" spans="1:12" ht="24" customHeight="1">
      <c r="A5271" s="1355"/>
      <c r="B5271" s="1355"/>
      <c r="C5271" s="1433"/>
      <c r="E5271" s="1433"/>
      <c r="K5271" s="1433"/>
      <c r="L5271" s="1334"/>
    </row>
    <row r="5272" spans="1:12" ht="24" customHeight="1">
      <c r="A5272" s="1355"/>
      <c r="B5272" s="1355"/>
      <c r="C5272" s="1433"/>
      <c r="E5272" s="1433"/>
      <c r="K5272" s="1433"/>
      <c r="L5272" s="1334"/>
    </row>
    <row r="5273" spans="1:12" ht="24" customHeight="1">
      <c r="A5273" s="1355"/>
      <c r="B5273" s="1355"/>
      <c r="C5273" s="1433"/>
      <c r="E5273" s="1433"/>
      <c r="K5273" s="1433"/>
      <c r="L5273" s="1334"/>
    </row>
    <row r="5274" spans="1:12" ht="24" customHeight="1">
      <c r="A5274" s="1355"/>
      <c r="B5274" s="1355"/>
      <c r="C5274" s="1433"/>
      <c r="E5274" s="1433"/>
      <c r="K5274" s="1433"/>
      <c r="L5274" s="1334"/>
    </row>
    <row r="5275" spans="1:12" ht="24" customHeight="1">
      <c r="A5275" s="1355"/>
      <c r="B5275" s="1355"/>
      <c r="C5275" s="1433"/>
      <c r="E5275" s="1433"/>
      <c r="K5275" s="1433"/>
      <c r="L5275" s="1334"/>
    </row>
    <row r="5276" spans="1:12" ht="24" customHeight="1">
      <c r="A5276" s="1355"/>
      <c r="B5276" s="1355"/>
      <c r="C5276" s="1433"/>
      <c r="E5276" s="1433"/>
      <c r="K5276" s="1433"/>
      <c r="L5276" s="1334"/>
    </row>
    <row r="5277" spans="1:12" ht="24" customHeight="1">
      <c r="A5277" s="1355"/>
      <c r="B5277" s="1355"/>
      <c r="C5277" s="1433"/>
      <c r="E5277" s="1433"/>
      <c r="K5277" s="1433"/>
      <c r="L5277" s="1334"/>
    </row>
    <row r="5278" spans="1:12" ht="24" customHeight="1">
      <c r="A5278" s="1355"/>
      <c r="B5278" s="1355"/>
      <c r="C5278" s="1433"/>
      <c r="E5278" s="1433"/>
      <c r="K5278" s="1433"/>
      <c r="L5278" s="1334"/>
    </row>
    <row r="5279" spans="1:12" ht="24" customHeight="1">
      <c r="A5279" s="1355"/>
      <c r="B5279" s="1355"/>
      <c r="C5279" s="1433"/>
      <c r="E5279" s="1433"/>
      <c r="K5279" s="1433"/>
      <c r="L5279" s="1334"/>
    </row>
    <row r="5280" spans="1:12" ht="24" customHeight="1">
      <c r="A5280" s="1355"/>
      <c r="B5280" s="1355"/>
      <c r="C5280" s="1433"/>
      <c r="E5280" s="1433"/>
      <c r="K5280" s="1433"/>
      <c r="L5280" s="1334"/>
    </row>
    <row r="5281" spans="1:12" ht="24" customHeight="1">
      <c r="A5281" s="1355"/>
      <c r="B5281" s="1355"/>
      <c r="C5281" s="1433"/>
      <c r="E5281" s="1433"/>
      <c r="K5281" s="1433"/>
      <c r="L5281" s="1334"/>
    </row>
    <row r="5282" spans="1:12" ht="24" customHeight="1">
      <c r="A5282" s="1355"/>
      <c r="B5282" s="1355"/>
      <c r="C5282" s="1433"/>
      <c r="E5282" s="1433"/>
      <c r="K5282" s="1433"/>
      <c r="L5282" s="1334"/>
    </row>
    <row r="5283" spans="1:12" ht="24" customHeight="1">
      <c r="A5283" s="1355"/>
      <c r="B5283" s="1355"/>
      <c r="C5283" s="1433"/>
      <c r="E5283" s="1433"/>
      <c r="K5283" s="1433"/>
      <c r="L5283" s="1334"/>
    </row>
    <row r="5284" spans="1:12" ht="24" customHeight="1">
      <c r="A5284" s="1355"/>
      <c r="B5284" s="1355"/>
      <c r="C5284" s="1433"/>
      <c r="E5284" s="1433"/>
      <c r="K5284" s="1433"/>
      <c r="L5284" s="1334"/>
    </row>
    <row r="5285" spans="1:12" ht="24" customHeight="1">
      <c r="A5285" s="1355"/>
      <c r="B5285" s="1355"/>
      <c r="C5285" s="1433"/>
      <c r="E5285" s="1433"/>
      <c r="K5285" s="1433"/>
      <c r="L5285" s="1334"/>
    </row>
    <row r="5286" spans="1:12" ht="24" customHeight="1">
      <c r="A5286" s="1355"/>
      <c r="B5286" s="1355"/>
      <c r="C5286" s="1433"/>
      <c r="E5286" s="1433"/>
      <c r="K5286" s="1433"/>
      <c r="L5286" s="1334"/>
    </row>
    <row r="5287" spans="1:12" ht="24" customHeight="1">
      <c r="A5287" s="1355"/>
      <c r="B5287" s="1355"/>
      <c r="C5287" s="1433"/>
      <c r="E5287" s="1433"/>
      <c r="K5287" s="1433"/>
      <c r="L5287" s="1334"/>
    </row>
    <row r="5288" spans="1:12" ht="24" customHeight="1">
      <c r="A5288" s="1355"/>
      <c r="B5288" s="1355"/>
      <c r="C5288" s="1433"/>
      <c r="E5288" s="1433"/>
      <c r="K5288" s="1433"/>
      <c r="L5288" s="1334"/>
    </row>
    <row r="5289" spans="1:12" ht="24" customHeight="1">
      <c r="A5289" s="1355"/>
      <c r="B5289" s="1355"/>
      <c r="C5289" s="1433"/>
      <c r="E5289" s="1433"/>
      <c r="K5289" s="1433"/>
      <c r="L5289" s="1334"/>
    </row>
    <row r="5290" spans="1:12" ht="24" customHeight="1">
      <c r="A5290" s="1355"/>
      <c r="B5290" s="1355"/>
      <c r="C5290" s="1433"/>
      <c r="E5290" s="1433"/>
      <c r="K5290" s="1433"/>
      <c r="L5290" s="1334"/>
    </row>
    <row r="5291" spans="1:12" ht="24" customHeight="1">
      <c r="A5291" s="1355"/>
      <c r="B5291" s="1355"/>
      <c r="C5291" s="1433"/>
      <c r="E5291" s="1433"/>
      <c r="K5291" s="1433"/>
      <c r="L5291" s="1334"/>
    </row>
    <row r="5292" spans="1:12" ht="24" customHeight="1">
      <c r="A5292" s="1355"/>
      <c r="B5292" s="1355"/>
      <c r="C5292" s="1433"/>
      <c r="E5292" s="1433"/>
      <c r="K5292" s="1433"/>
      <c r="L5292" s="1334"/>
    </row>
    <row r="5293" spans="1:12" ht="24" customHeight="1">
      <c r="A5293" s="1355"/>
      <c r="B5293" s="1355"/>
      <c r="C5293" s="1433"/>
      <c r="E5293" s="1433"/>
      <c r="K5293" s="1433"/>
      <c r="L5293" s="1334"/>
    </row>
    <row r="5294" spans="1:12" ht="24" customHeight="1">
      <c r="A5294" s="1355"/>
      <c r="B5294" s="1355"/>
      <c r="C5294" s="1433"/>
      <c r="E5294" s="1433"/>
      <c r="K5294" s="1433"/>
      <c r="L5294" s="1334"/>
    </row>
    <row r="5295" spans="1:12" ht="24" customHeight="1">
      <c r="A5295" s="1355"/>
      <c r="B5295" s="1355"/>
      <c r="C5295" s="1433"/>
      <c r="E5295" s="1433"/>
      <c r="K5295" s="1433"/>
      <c r="L5295" s="1334"/>
    </row>
    <row r="5296" spans="1:12" ht="24" customHeight="1">
      <c r="A5296" s="1355"/>
      <c r="B5296" s="1355"/>
      <c r="C5296" s="1433"/>
      <c r="E5296" s="1433"/>
      <c r="K5296" s="1433"/>
      <c r="L5296" s="1334"/>
    </row>
    <row r="5297" spans="1:12" ht="24" customHeight="1">
      <c r="A5297" s="1355"/>
      <c r="B5297" s="1355"/>
      <c r="C5297" s="1433"/>
      <c r="E5297" s="1433"/>
      <c r="K5297" s="1433"/>
      <c r="L5297" s="1334"/>
    </row>
    <row r="5298" spans="1:12" ht="24" customHeight="1">
      <c r="A5298" s="1355"/>
      <c r="B5298" s="1355"/>
      <c r="C5298" s="1433"/>
      <c r="E5298" s="1433"/>
      <c r="K5298" s="1433"/>
      <c r="L5298" s="1334"/>
    </row>
    <row r="5299" spans="1:12" ht="24" customHeight="1">
      <c r="A5299" s="1355"/>
      <c r="B5299" s="1355"/>
      <c r="C5299" s="1433"/>
      <c r="E5299" s="1433"/>
      <c r="K5299" s="1433"/>
      <c r="L5299" s="1334"/>
    </row>
    <row r="5300" spans="1:12" ht="24" customHeight="1">
      <c r="A5300" s="1355"/>
      <c r="B5300" s="1355"/>
      <c r="C5300" s="1433"/>
      <c r="E5300" s="1433"/>
      <c r="K5300" s="1433"/>
      <c r="L5300" s="1334"/>
    </row>
    <row r="5301" spans="1:12" ht="24" customHeight="1">
      <c r="A5301" s="1355"/>
      <c r="B5301" s="1355"/>
      <c r="C5301" s="1433"/>
      <c r="E5301" s="1433"/>
      <c r="K5301" s="1433"/>
      <c r="L5301" s="1334"/>
    </row>
    <row r="5302" spans="1:12" ht="24" customHeight="1">
      <c r="A5302" s="1355"/>
      <c r="B5302" s="1355"/>
      <c r="C5302" s="1433"/>
      <c r="E5302" s="1433"/>
      <c r="K5302" s="1433"/>
      <c r="L5302" s="1334"/>
    </row>
    <row r="5303" spans="1:12" ht="24" customHeight="1">
      <c r="A5303" s="1355"/>
      <c r="B5303" s="1355"/>
      <c r="C5303" s="1433"/>
      <c r="E5303" s="1433"/>
      <c r="K5303" s="1433"/>
      <c r="L5303" s="1334"/>
    </row>
    <row r="5304" spans="1:12" ht="24" customHeight="1">
      <c r="A5304" s="1355"/>
      <c r="B5304" s="1355"/>
      <c r="C5304" s="1433"/>
      <c r="E5304" s="1433"/>
      <c r="K5304" s="1433"/>
      <c r="L5304" s="1334"/>
    </row>
    <row r="5305" spans="1:12" ht="24" customHeight="1">
      <c r="A5305" s="1355"/>
      <c r="B5305" s="1355"/>
      <c r="C5305" s="1433"/>
      <c r="E5305" s="1433"/>
      <c r="K5305" s="1433"/>
      <c r="L5305" s="1334"/>
    </row>
    <row r="5306" spans="1:12" ht="24" customHeight="1">
      <c r="A5306" s="1355"/>
      <c r="B5306" s="1355"/>
      <c r="C5306" s="1433"/>
      <c r="E5306" s="1433"/>
      <c r="K5306" s="1433"/>
      <c r="L5306" s="1334"/>
    </row>
    <row r="5307" spans="1:12" ht="24" customHeight="1">
      <c r="A5307" s="1355"/>
      <c r="B5307" s="1355"/>
      <c r="C5307" s="1433"/>
      <c r="E5307" s="1433"/>
      <c r="K5307" s="1433"/>
      <c r="L5307" s="1334"/>
    </row>
    <row r="5308" spans="1:12" ht="24" customHeight="1">
      <c r="A5308" s="1355"/>
      <c r="B5308" s="1355"/>
      <c r="C5308" s="1433"/>
      <c r="E5308" s="1433"/>
      <c r="K5308" s="1433"/>
      <c r="L5308" s="1334"/>
    </row>
    <row r="5309" spans="1:12" ht="24" customHeight="1">
      <c r="A5309" s="1355"/>
      <c r="B5309" s="1355"/>
      <c r="C5309" s="1433"/>
      <c r="E5309" s="1433"/>
      <c r="K5309" s="1433"/>
      <c r="L5309" s="1334"/>
    </row>
    <row r="5310" spans="1:12" ht="24" customHeight="1">
      <c r="A5310" s="1355"/>
      <c r="B5310" s="1355"/>
      <c r="C5310" s="1433"/>
      <c r="E5310" s="1433"/>
      <c r="K5310" s="1433"/>
      <c r="L5310" s="1334"/>
    </row>
    <row r="5311" spans="1:12" ht="24" customHeight="1">
      <c r="A5311" s="1355"/>
      <c r="B5311" s="1355"/>
      <c r="C5311" s="1433"/>
      <c r="E5311" s="1433"/>
      <c r="K5311" s="1433"/>
      <c r="L5311" s="1334"/>
    </row>
    <row r="5312" spans="1:12" ht="24" customHeight="1">
      <c r="A5312" s="1355"/>
      <c r="B5312" s="1355"/>
      <c r="C5312" s="1433"/>
      <c r="E5312" s="1433"/>
      <c r="K5312" s="1433"/>
      <c r="L5312" s="1334"/>
    </row>
    <row r="5313" spans="1:12" ht="24" customHeight="1">
      <c r="A5313" s="1355"/>
      <c r="B5313" s="1355"/>
      <c r="C5313" s="1433"/>
      <c r="E5313" s="1433"/>
      <c r="K5313" s="1433"/>
      <c r="L5313" s="1334"/>
    </row>
    <row r="5314" spans="1:12" ht="24" customHeight="1">
      <c r="A5314" s="1355"/>
      <c r="B5314" s="1355"/>
      <c r="C5314" s="1433"/>
      <c r="E5314" s="1433"/>
      <c r="K5314" s="1433"/>
      <c r="L5314" s="1334"/>
    </row>
    <row r="5315" spans="1:12" ht="24" customHeight="1">
      <c r="A5315" s="1355"/>
      <c r="B5315" s="1355"/>
      <c r="C5315" s="1433"/>
      <c r="E5315" s="1433"/>
      <c r="K5315" s="1433"/>
      <c r="L5315" s="1334"/>
    </row>
    <row r="5316" spans="1:12" ht="24" customHeight="1">
      <c r="A5316" s="1355"/>
      <c r="B5316" s="1355"/>
      <c r="C5316" s="1433"/>
      <c r="E5316" s="1433"/>
      <c r="K5316" s="1433"/>
      <c r="L5316" s="1334"/>
    </row>
    <row r="5317" spans="1:12" ht="24" customHeight="1">
      <c r="A5317" s="1355"/>
      <c r="B5317" s="1355"/>
      <c r="C5317" s="1433"/>
      <c r="E5317" s="1433"/>
      <c r="K5317" s="1433"/>
      <c r="L5317" s="1334"/>
    </row>
    <row r="5318" spans="1:12" ht="24" customHeight="1">
      <c r="A5318" s="1355"/>
      <c r="B5318" s="1355"/>
      <c r="C5318" s="1433"/>
      <c r="E5318" s="1433"/>
      <c r="K5318" s="1433"/>
      <c r="L5318" s="1334"/>
    </row>
    <row r="5319" spans="1:12" ht="24" customHeight="1">
      <c r="A5319" s="1355"/>
      <c r="B5319" s="1355"/>
      <c r="C5319" s="1433"/>
      <c r="E5319" s="1433"/>
      <c r="K5319" s="1433"/>
      <c r="L5319" s="1334"/>
    </row>
    <row r="5320" spans="1:12" ht="24" customHeight="1">
      <c r="A5320" s="1355"/>
      <c r="B5320" s="1355"/>
      <c r="C5320" s="1433"/>
      <c r="E5320" s="1433"/>
      <c r="K5320" s="1433"/>
      <c r="L5320" s="1334"/>
    </row>
    <row r="5321" spans="1:12" ht="24" customHeight="1">
      <c r="A5321" s="1355"/>
      <c r="B5321" s="1355"/>
      <c r="C5321" s="1433"/>
      <c r="E5321" s="1433"/>
      <c r="K5321" s="1433"/>
      <c r="L5321" s="1334"/>
    </row>
    <row r="5322" spans="1:12" ht="24" customHeight="1">
      <c r="A5322" s="1355"/>
      <c r="B5322" s="1355"/>
      <c r="C5322" s="1433"/>
      <c r="E5322" s="1433"/>
      <c r="K5322" s="1433"/>
      <c r="L5322" s="1334"/>
    </row>
    <row r="5323" spans="1:12" ht="24" customHeight="1">
      <c r="A5323" s="1355"/>
      <c r="B5323" s="1355"/>
      <c r="C5323" s="1433"/>
      <c r="E5323" s="1433"/>
      <c r="K5323" s="1433"/>
      <c r="L5323" s="1334"/>
    </row>
    <row r="5324" spans="1:12" ht="24" customHeight="1">
      <c r="A5324" s="1355"/>
      <c r="B5324" s="1355"/>
      <c r="C5324" s="1433"/>
      <c r="E5324" s="1433"/>
      <c r="K5324" s="1433"/>
      <c r="L5324" s="1334"/>
    </row>
    <row r="5325" spans="1:12" ht="24" customHeight="1">
      <c r="A5325" s="1355"/>
      <c r="B5325" s="1355"/>
      <c r="C5325" s="1433"/>
      <c r="E5325" s="1433"/>
      <c r="K5325" s="1433"/>
      <c r="L5325" s="1334"/>
    </row>
    <row r="5326" spans="1:12" ht="24" customHeight="1">
      <c r="A5326" s="1355"/>
      <c r="B5326" s="1355"/>
      <c r="C5326" s="1433"/>
      <c r="E5326" s="1433"/>
      <c r="K5326" s="1433"/>
      <c r="L5326" s="1334"/>
    </row>
    <row r="5327" spans="1:12" ht="24" customHeight="1">
      <c r="A5327" s="1355"/>
      <c r="B5327" s="1355"/>
      <c r="C5327" s="1433"/>
      <c r="E5327" s="1433"/>
      <c r="K5327" s="1433"/>
      <c r="L5327" s="1334"/>
    </row>
    <row r="5328" spans="1:12" ht="24" customHeight="1">
      <c r="A5328" s="1355"/>
      <c r="B5328" s="1355"/>
      <c r="C5328" s="1433"/>
      <c r="E5328" s="1433"/>
      <c r="K5328" s="1433"/>
      <c r="L5328" s="1334"/>
    </row>
    <row r="5329" spans="1:12" ht="24" customHeight="1">
      <c r="A5329" s="1355"/>
      <c r="B5329" s="1355"/>
      <c r="C5329" s="1433"/>
      <c r="E5329" s="1433"/>
      <c r="K5329" s="1433"/>
      <c r="L5329" s="1334"/>
    </row>
    <row r="5330" spans="1:12" ht="24" customHeight="1">
      <c r="A5330" s="1355"/>
      <c r="B5330" s="1355"/>
      <c r="C5330" s="1433"/>
      <c r="E5330" s="1433"/>
      <c r="K5330" s="1433"/>
      <c r="L5330" s="1334"/>
    </row>
    <row r="5331" spans="1:12" ht="24" customHeight="1">
      <c r="A5331" s="1355"/>
      <c r="B5331" s="1355"/>
      <c r="C5331" s="1433"/>
      <c r="E5331" s="1433"/>
      <c r="K5331" s="1433"/>
      <c r="L5331" s="1334"/>
    </row>
    <row r="5332" spans="1:12" ht="24" customHeight="1">
      <c r="A5332" s="1355"/>
      <c r="B5332" s="1355"/>
      <c r="C5332" s="1433"/>
      <c r="E5332" s="1433"/>
      <c r="K5332" s="1433"/>
      <c r="L5332" s="1334"/>
    </row>
    <row r="5333" spans="1:12" ht="24" customHeight="1">
      <c r="A5333" s="1355"/>
      <c r="B5333" s="1355"/>
      <c r="C5333" s="1433"/>
      <c r="E5333" s="1433"/>
      <c r="K5333" s="1433"/>
      <c r="L5333" s="1334"/>
    </row>
    <row r="5334" spans="1:12" ht="24" customHeight="1">
      <c r="A5334" s="1355"/>
      <c r="B5334" s="1355"/>
      <c r="C5334" s="1433"/>
      <c r="E5334" s="1433"/>
      <c r="K5334" s="1433"/>
      <c r="L5334" s="1334"/>
    </row>
    <row r="5335" spans="1:12" ht="24" customHeight="1">
      <c r="A5335" s="1355"/>
      <c r="B5335" s="1355"/>
      <c r="C5335" s="1433"/>
      <c r="E5335" s="1433"/>
      <c r="K5335" s="1433"/>
      <c r="L5335" s="1334"/>
    </row>
    <row r="5336" spans="1:12" ht="24" customHeight="1">
      <c r="A5336" s="1355"/>
      <c r="B5336" s="1355"/>
      <c r="C5336" s="1433"/>
      <c r="E5336" s="1433"/>
      <c r="K5336" s="1433"/>
      <c r="L5336" s="1334"/>
    </row>
    <row r="5337" spans="1:12" ht="24" customHeight="1">
      <c r="A5337" s="1355"/>
      <c r="B5337" s="1355"/>
      <c r="C5337" s="1433"/>
      <c r="E5337" s="1433"/>
      <c r="K5337" s="1433"/>
      <c r="L5337" s="1334"/>
    </row>
    <row r="5338" spans="1:12" ht="24" customHeight="1">
      <c r="A5338" s="1355"/>
      <c r="B5338" s="1355"/>
      <c r="C5338" s="1433"/>
      <c r="E5338" s="1433"/>
      <c r="K5338" s="1433"/>
      <c r="L5338" s="1334"/>
    </row>
    <row r="5339" spans="1:12" ht="24" customHeight="1">
      <c r="A5339" s="1355"/>
      <c r="B5339" s="1355"/>
      <c r="C5339" s="1433"/>
      <c r="E5339" s="1433"/>
      <c r="K5339" s="1433"/>
      <c r="L5339" s="1334"/>
    </row>
    <row r="5340" spans="1:12" ht="24" customHeight="1">
      <c r="A5340" s="1355"/>
      <c r="B5340" s="1355"/>
      <c r="C5340" s="1433"/>
      <c r="E5340" s="1433"/>
      <c r="K5340" s="1433"/>
      <c r="L5340" s="1334"/>
    </row>
    <row r="5341" spans="1:12" ht="24" customHeight="1">
      <c r="A5341" s="1355"/>
      <c r="B5341" s="1355"/>
      <c r="C5341" s="1433"/>
      <c r="E5341" s="1433"/>
      <c r="K5341" s="1433"/>
      <c r="L5341" s="1334"/>
    </row>
    <row r="5342" spans="1:12" ht="24" customHeight="1">
      <c r="A5342" s="1355"/>
      <c r="B5342" s="1355"/>
      <c r="C5342" s="1433"/>
      <c r="E5342" s="1433"/>
      <c r="K5342" s="1433"/>
      <c r="L5342" s="1334"/>
    </row>
    <row r="5343" spans="1:12" ht="24" customHeight="1">
      <c r="A5343" s="1355"/>
      <c r="B5343" s="1355"/>
      <c r="C5343" s="1433"/>
      <c r="E5343" s="1433"/>
      <c r="K5343" s="1433"/>
      <c r="L5343" s="1334"/>
    </row>
    <row r="5344" spans="1:12" ht="24" customHeight="1">
      <c r="A5344" s="1355"/>
      <c r="B5344" s="1355"/>
      <c r="C5344" s="1433"/>
      <c r="E5344" s="1433"/>
      <c r="K5344" s="1433"/>
      <c r="L5344" s="1334"/>
    </row>
    <row r="5345" spans="1:12" ht="24" customHeight="1">
      <c r="A5345" s="1355"/>
      <c r="B5345" s="1355"/>
      <c r="C5345" s="1433"/>
      <c r="E5345" s="1433"/>
      <c r="K5345" s="1433"/>
      <c r="L5345" s="1334"/>
    </row>
    <row r="5346" spans="1:12" ht="24" customHeight="1">
      <c r="A5346" s="1355"/>
      <c r="B5346" s="1355"/>
      <c r="C5346" s="1433"/>
      <c r="E5346" s="1433"/>
      <c r="K5346" s="1433"/>
      <c r="L5346" s="1334"/>
    </row>
    <row r="5347" spans="1:12" ht="24" customHeight="1">
      <c r="A5347" s="1355"/>
      <c r="B5347" s="1355"/>
      <c r="C5347" s="1433"/>
      <c r="E5347" s="1433"/>
      <c r="K5347" s="1433"/>
      <c r="L5347" s="1334"/>
    </row>
    <row r="5348" spans="1:12" ht="24" customHeight="1">
      <c r="A5348" s="1355"/>
      <c r="B5348" s="1355"/>
      <c r="C5348" s="1433"/>
      <c r="E5348" s="1433"/>
      <c r="K5348" s="1433"/>
      <c r="L5348" s="1334"/>
    </row>
    <row r="5349" spans="1:12" ht="24" customHeight="1">
      <c r="A5349" s="1355"/>
      <c r="B5349" s="1355"/>
      <c r="C5349" s="1433"/>
      <c r="E5349" s="1433"/>
      <c r="K5349" s="1433"/>
      <c r="L5349" s="1334"/>
    </row>
    <row r="5350" spans="1:12" ht="24" customHeight="1">
      <c r="A5350" s="1355"/>
      <c r="B5350" s="1355"/>
      <c r="C5350" s="1433"/>
      <c r="E5350" s="1433"/>
      <c r="K5350" s="1433"/>
      <c r="L5350" s="1334"/>
    </row>
    <row r="5351" spans="1:12" ht="24" customHeight="1">
      <c r="A5351" s="1355"/>
      <c r="B5351" s="1355"/>
      <c r="C5351" s="1433"/>
      <c r="E5351" s="1433"/>
      <c r="K5351" s="1433"/>
      <c r="L5351" s="1334"/>
    </row>
    <row r="5352" spans="1:12" ht="24" customHeight="1">
      <c r="A5352" s="1355"/>
      <c r="B5352" s="1355"/>
      <c r="C5352" s="1433"/>
      <c r="E5352" s="1433"/>
      <c r="K5352" s="1433"/>
      <c r="L5352" s="1334"/>
    </row>
    <row r="5353" spans="1:12" ht="24" customHeight="1">
      <c r="A5353" s="1355"/>
      <c r="B5353" s="1355"/>
      <c r="C5353" s="1433"/>
      <c r="E5353" s="1433"/>
      <c r="K5353" s="1433"/>
      <c r="L5353" s="1334"/>
    </row>
    <row r="5354" spans="1:12" ht="24" customHeight="1">
      <c r="A5354" s="1355"/>
      <c r="B5354" s="1355"/>
      <c r="C5354" s="1433"/>
      <c r="E5354" s="1433"/>
      <c r="K5354" s="1433"/>
      <c r="L5354" s="1334"/>
    </row>
    <row r="5355" spans="1:12" ht="24" customHeight="1">
      <c r="A5355" s="1355"/>
      <c r="B5355" s="1355"/>
      <c r="C5355" s="1433"/>
      <c r="E5355" s="1433"/>
      <c r="K5355" s="1433"/>
      <c r="L5355" s="1334"/>
    </row>
    <row r="5356" spans="1:12" ht="24" customHeight="1">
      <c r="A5356" s="1355"/>
      <c r="B5356" s="1355"/>
      <c r="C5356" s="1433"/>
      <c r="E5356" s="1433"/>
      <c r="K5356" s="1433"/>
      <c r="L5356" s="1334"/>
    </row>
    <row r="5357" spans="1:12" ht="24" customHeight="1">
      <c r="A5357" s="1355"/>
      <c r="B5357" s="1355"/>
      <c r="C5357" s="1433"/>
      <c r="E5357" s="1433"/>
      <c r="K5357" s="1433"/>
      <c r="L5357" s="1334"/>
    </row>
    <row r="5358" spans="1:12" ht="24" customHeight="1">
      <c r="A5358" s="1355"/>
      <c r="B5358" s="1355"/>
      <c r="C5358" s="1433"/>
      <c r="E5358" s="1433"/>
      <c r="K5358" s="1433"/>
      <c r="L5358" s="1334"/>
    </row>
    <row r="5359" spans="1:12" ht="24" customHeight="1">
      <c r="A5359" s="1355"/>
      <c r="B5359" s="1355"/>
      <c r="C5359" s="1433"/>
      <c r="E5359" s="1433"/>
      <c r="K5359" s="1433"/>
      <c r="L5359" s="1334"/>
    </row>
    <row r="5360" spans="1:12" ht="24" customHeight="1">
      <c r="A5360" s="1355"/>
      <c r="B5360" s="1355"/>
      <c r="C5360" s="1433"/>
      <c r="E5360" s="1433"/>
      <c r="K5360" s="1433"/>
      <c r="L5360" s="1334"/>
    </row>
    <row r="5361" spans="1:12" ht="24" customHeight="1">
      <c r="A5361" s="1355"/>
      <c r="B5361" s="1355"/>
      <c r="C5361" s="1433"/>
      <c r="E5361" s="1433"/>
      <c r="K5361" s="1433"/>
      <c r="L5361" s="1334"/>
    </row>
    <row r="5362" spans="1:12" ht="24" customHeight="1">
      <c r="A5362" s="1355"/>
      <c r="B5362" s="1355"/>
      <c r="C5362" s="1433"/>
      <c r="E5362" s="1433"/>
      <c r="K5362" s="1433"/>
      <c r="L5362" s="1334"/>
    </row>
    <row r="5363" spans="1:12" ht="24" customHeight="1">
      <c r="A5363" s="1355"/>
      <c r="B5363" s="1355"/>
      <c r="C5363" s="1433"/>
      <c r="E5363" s="1433"/>
      <c r="K5363" s="1433"/>
      <c r="L5363" s="1334"/>
    </row>
    <row r="5364" spans="1:12" ht="24" customHeight="1">
      <c r="A5364" s="1355"/>
      <c r="B5364" s="1355"/>
      <c r="C5364" s="1433"/>
      <c r="E5364" s="1433"/>
      <c r="K5364" s="1433"/>
      <c r="L5364" s="1334"/>
    </row>
    <row r="5365" spans="1:12" ht="24" customHeight="1">
      <c r="A5365" s="1355"/>
      <c r="B5365" s="1355"/>
      <c r="C5365" s="1433"/>
      <c r="E5365" s="1433"/>
      <c r="K5365" s="1433"/>
      <c r="L5365" s="1334"/>
    </row>
    <row r="5366" spans="1:12" ht="24" customHeight="1">
      <c r="A5366" s="1355"/>
      <c r="B5366" s="1355"/>
      <c r="C5366" s="1433"/>
      <c r="E5366" s="1433"/>
      <c r="K5366" s="1433"/>
      <c r="L5366" s="1334"/>
    </row>
    <row r="5367" spans="1:12" ht="24" customHeight="1">
      <c r="A5367" s="1355"/>
      <c r="B5367" s="1355"/>
      <c r="C5367" s="1433"/>
      <c r="E5367" s="1433"/>
      <c r="K5367" s="1433"/>
      <c r="L5367" s="1334"/>
    </row>
    <row r="5368" spans="1:12" ht="24" customHeight="1">
      <c r="A5368" s="1355"/>
      <c r="B5368" s="1355"/>
      <c r="C5368" s="1433"/>
      <c r="E5368" s="1433"/>
      <c r="K5368" s="1433"/>
      <c r="L5368" s="1334"/>
    </row>
    <row r="5369" spans="1:12" ht="24" customHeight="1">
      <c r="A5369" s="1355"/>
      <c r="B5369" s="1355"/>
      <c r="C5369" s="1433"/>
      <c r="E5369" s="1433"/>
      <c r="K5369" s="1433"/>
      <c r="L5369" s="1334"/>
    </row>
    <row r="5370" spans="1:12" ht="24" customHeight="1">
      <c r="A5370" s="1355"/>
      <c r="B5370" s="1355"/>
      <c r="C5370" s="1433"/>
      <c r="E5370" s="1433"/>
      <c r="K5370" s="1433"/>
      <c r="L5370" s="1334"/>
    </row>
    <row r="5371" spans="1:12" ht="24" customHeight="1">
      <c r="A5371" s="1355"/>
      <c r="B5371" s="1355"/>
      <c r="C5371" s="1433"/>
      <c r="E5371" s="1433"/>
      <c r="K5371" s="1433"/>
      <c r="L5371" s="1334"/>
    </row>
    <row r="5372" spans="1:12" ht="24" customHeight="1">
      <c r="A5372" s="1355"/>
      <c r="B5372" s="1355"/>
      <c r="C5372" s="1433"/>
      <c r="E5372" s="1433"/>
      <c r="K5372" s="1433"/>
      <c r="L5372" s="1334"/>
    </row>
    <row r="5373" spans="1:12" ht="24" customHeight="1">
      <c r="A5373" s="1355"/>
      <c r="B5373" s="1355"/>
      <c r="C5373" s="1433"/>
      <c r="E5373" s="1433"/>
      <c r="K5373" s="1433"/>
      <c r="L5373" s="1334"/>
    </row>
    <row r="5374" spans="1:12" ht="24" customHeight="1">
      <c r="A5374" s="1355"/>
      <c r="B5374" s="1355"/>
      <c r="C5374" s="1433"/>
      <c r="E5374" s="1433"/>
      <c r="K5374" s="1433"/>
      <c r="L5374" s="1334"/>
    </row>
    <row r="5375" spans="1:12" ht="24" customHeight="1">
      <c r="A5375" s="1355"/>
      <c r="B5375" s="1355"/>
      <c r="C5375" s="1433"/>
      <c r="E5375" s="1433"/>
      <c r="K5375" s="1433"/>
      <c r="L5375" s="1334"/>
    </row>
    <row r="5376" spans="1:12" ht="24" customHeight="1">
      <c r="A5376" s="1355"/>
      <c r="B5376" s="1355"/>
      <c r="C5376" s="1433"/>
      <c r="E5376" s="1433"/>
      <c r="K5376" s="1433"/>
      <c r="L5376" s="1334"/>
    </row>
    <row r="5377" spans="1:12" ht="24" customHeight="1">
      <c r="A5377" s="1355"/>
      <c r="B5377" s="1355"/>
      <c r="C5377" s="1433"/>
      <c r="E5377" s="1433"/>
      <c r="K5377" s="1433"/>
      <c r="L5377" s="1334"/>
    </row>
    <row r="5378" spans="1:12" ht="24" customHeight="1">
      <c r="A5378" s="1355"/>
      <c r="B5378" s="1355"/>
      <c r="C5378" s="1433"/>
      <c r="E5378" s="1433"/>
      <c r="K5378" s="1433"/>
      <c r="L5378" s="1334"/>
    </row>
    <row r="5379" spans="1:12" ht="24" customHeight="1">
      <c r="A5379" s="1355"/>
      <c r="B5379" s="1355"/>
      <c r="C5379" s="1433"/>
      <c r="E5379" s="1433"/>
      <c r="K5379" s="1433"/>
      <c r="L5379" s="1334"/>
    </row>
    <row r="5380" spans="1:12" ht="24" customHeight="1">
      <c r="A5380" s="1355"/>
      <c r="B5380" s="1355"/>
      <c r="C5380" s="1433"/>
      <c r="E5380" s="1433"/>
      <c r="K5380" s="1433"/>
      <c r="L5380" s="1334"/>
    </row>
    <row r="5381" spans="1:12" ht="24" customHeight="1">
      <c r="A5381" s="1355"/>
      <c r="B5381" s="1355"/>
      <c r="C5381" s="1433"/>
      <c r="E5381" s="1433"/>
      <c r="K5381" s="1433"/>
      <c r="L5381" s="1334"/>
    </row>
    <row r="5382" spans="1:12" ht="24" customHeight="1">
      <c r="A5382" s="1355"/>
      <c r="B5382" s="1355"/>
      <c r="C5382" s="1433"/>
      <c r="E5382" s="1433"/>
      <c r="K5382" s="1433"/>
      <c r="L5382" s="1334"/>
    </row>
    <row r="5383" spans="1:12" ht="24" customHeight="1">
      <c r="A5383" s="1355"/>
      <c r="B5383" s="1355"/>
      <c r="C5383" s="1433"/>
      <c r="E5383" s="1433"/>
      <c r="K5383" s="1433"/>
      <c r="L5383" s="1334"/>
    </row>
    <row r="5384" spans="1:12" ht="24" customHeight="1">
      <c r="A5384" s="1355"/>
      <c r="B5384" s="1355"/>
      <c r="C5384" s="1433"/>
      <c r="E5384" s="1433"/>
      <c r="K5384" s="1433"/>
      <c r="L5384" s="1334"/>
    </row>
    <row r="5385" spans="1:12" ht="24" customHeight="1">
      <c r="A5385" s="1355"/>
      <c r="B5385" s="1355"/>
      <c r="C5385" s="1433"/>
      <c r="E5385" s="1433"/>
      <c r="K5385" s="1433"/>
      <c r="L5385" s="1334"/>
    </row>
    <row r="5386" spans="1:12" ht="24" customHeight="1">
      <c r="A5386" s="1355"/>
      <c r="B5386" s="1355"/>
      <c r="C5386" s="1433"/>
      <c r="E5386" s="1433"/>
      <c r="K5386" s="1433"/>
      <c r="L5386" s="1334"/>
    </row>
    <row r="5387" spans="1:12" ht="24" customHeight="1">
      <c r="A5387" s="1355"/>
      <c r="B5387" s="1355"/>
      <c r="C5387" s="1433"/>
      <c r="E5387" s="1433"/>
      <c r="K5387" s="1433"/>
      <c r="L5387" s="1334"/>
    </row>
    <row r="5388" spans="1:12" ht="24" customHeight="1">
      <c r="A5388" s="1355"/>
      <c r="B5388" s="1355"/>
      <c r="C5388" s="1433"/>
      <c r="E5388" s="1433"/>
      <c r="K5388" s="1433"/>
      <c r="L5388" s="1334"/>
    </row>
    <row r="5389" spans="1:12" ht="24" customHeight="1">
      <c r="A5389" s="1355"/>
      <c r="B5389" s="1355"/>
      <c r="C5389" s="1433"/>
      <c r="E5389" s="1433"/>
      <c r="K5389" s="1433"/>
      <c r="L5389" s="1334"/>
    </row>
    <row r="5390" spans="1:12" ht="24" customHeight="1">
      <c r="A5390" s="1355"/>
      <c r="B5390" s="1355"/>
      <c r="C5390" s="1433"/>
      <c r="E5390" s="1433"/>
      <c r="K5390" s="1433"/>
      <c r="L5390" s="1334"/>
    </row>
    <row r="5391" spans="1:12" ht="24" customHeight="1">
      <c r="A5391" s="1355"/>
      <c r="B5391" s="1355"/>
      <c r="C5391" s="1433"/>
      <c r="E5391" s="1433"/>
      <c r="K5391" s="1433"/>
      <c r="L5391" s="1334"/>
    </row>
    <row r="5392" spans="1:12" ht="24" customHeight="1">
      <c r="A5392" s="1355"/>
      <c r="B5392" s="1355"/>
      <c r="C5392" s="1433"/>
      <c r="E5392" s="1433"/>
      <c r="K5392" s="1433"/>
      <c r="L5392" s="1334"/>
    </row>
    <row r="5393" spans="1:12" ht="24" customHeight="1">
      <c r="A5393" s="1355"/>
      <c r="B5393" s="1355"/>
      <c r="C5393" s="1433"/>
      <c r="E5393" s="1433"/>
      <c r="K5393" s="1433"/>
      <c r="L5393" s="1334"/>
    </row>
    <row r="5394" spans="1:12" ht="24" customHeight="1">
      <c r="A5394" s="1355"/>
      <c r="B5394" s="1355"/>
      <c r="C5394" s="1433"/>
      <c r="E5394" s="1433"/>
      <c r="K5394" s="1433"/>
      <c r="L5394" s="1334"/>
    </row>
    <row r="5395" spans="1:12" ht="24" customHeight="1">
      <c r="A5395" s="1355"/>
      <c r="B5395" s="1355"/>
      <c r="C5395" s="1433"/>
      <c r="E5395" s="1433"/>
      <c r="K5395" s="1433"/>
      <c r="L5395" s="1334"/>
    </row>
    <row r="5396" spans="1:12" ht="24" customHeight="1">
      <c r="A5396" s="1355"/>
      <c r="B5396" s="1355"/>
      <c r="C5396" s="1433"/>
      <c r="E5396" s="1433"/>
      <c r="K5396" s="1433"/>
      <c r="L5396" s="1334"/>
    </row>
    <row r="5397" spans="1:12" ht="24" customHeight="1">
      <c r="A5397" s="1355"/>
      <c r="B5397" s="1355"/>
      <c r="C5397" s="1433"/>
      <c r="E5397" s="1433"/>
      <c r="K5397" s="1433"/>
      <c r="L5397" s="1334"/>
    </row>
    <row r="5398" spans="1:12" ht="24" customHeight="1">
      <c r="A5398" s="1355"/>
      <c r="B5398" s="1355"/>
      <c r="C5398" s="1433"/>
      <c r="E5398" s="1433"/>
      <c r="K5398" s="1433"/>
      <c r="L5398" s="1334"/>
    </row>
    <row r="5399" spans="1:12" ht="24" customHeight="1">
      <c r="A5399" s="1355"/>
      <c r="B5399" s="1355"/>
      <c r="C5399" s="1433"/>
      <c r="E5399" s="1433"/>
      <c r="K5399" s="1433"/>
      <c r="L5399" s="1334"/>
    </row>
    <row r="5400" spans="1:12" ht="24" customHeight="1">
      <c r="A5400" s="1355"/>
      <c r="B5400" s="1355"/>
      <c r="C5400" s="1433"/>
      <c r="E5400" s="1433"/>
      <c r="K5400" s="1433"/>
      <c r="L5400" s="1334"/>
    </row>
    <row r="5401" spans="1:12" ht="24" customHeight="1">
      <c r="A5401" s="1355"/>
      <c r="B5401" s="1355"/>
      <c r="C5401" s="1433"/>
      <c r="E5401" s="1433"/>
      <c r="K5401" s="1433"/>
      <c r="L5401" s="1334"/>
    </row>
    <row r="5402" spans="1:12" ht="24" customHeight="1">
      <c r="A5402" s="1355"/>
      <c r="B5402" s="1355"/>
      <c r="C5402" s="1433"/>
      <c r="E5402" s="1433"/>
      <c r="K5402" s="1433"/>
      <c r="L5402" s="1334"/>
    </row>
    <row r="5403" spans="1:12" ht="24" customHeight="1">
      <c r="A5403" s="1355"/>
      <c r="B5403" s="1355"/>
      <c r="C5403" s="1433"/>
      <c r="E5403" s="1433"/>
      <c r="K5403" s="1433"/>
      <c r="L5403" s="1334"/>
    </row>
    <row r="5404" spans="1:12" ht="24" customHeight="1">
      <c r="A5404" s="1355"/>
      <c r="B5404" s="1355"/>
      <c r="C5404" s="1433"/>
      <c r="E5404" s="1433"/>
      <c r="K5404" s="1433"/>
      <c r="L5404" s="1334"/>
    </row>
    <row r="5405" spans="1:12" ht="24" customHeight="1">
      <c r="A5405" s="1355"/>
      <c r="B5405" s="1355"/>
      <c r="C5405" s="1433"/>
      <c r="E5405" s="1433"/>
      <c r="K5405" s="1433"/>
      <c r="L5405" s="1334"/>
    </row>
    <row r="5406" spans="1:12" ht="24" customHeight="1">
      <c r="A5406" s="1355"/>
      <c r="B5406" s="1355"/>
      <c r="C5406" s="1433"/>
      <c r="E5406" s="1433"/>
      <c r="K5406" s="1433"/>
      <c r="L5406" s="1334"/>
    </row>
    <row r="5407" spans="1:12" ht="24" customHeight="1">
      <c r="A5407" s="1355"/>
      <c r="B5407" s="1355"/>
      <c r="C5407" s="1433"/>
      <c r="E5407" s="1433"/>
      <c r="K5407" s="1433"/>
      <c r="L5407" s="1334"/>
    </row>
    <row r="5408" spans="1:12" ht="24" customHeight="1">
      <c r="A5408" s="1355"/>
      <c r="B5408" s="1355"/>
      <c r="C5408" s="1433"/>
      <c r="E5408" s="1433"/>
      <c r="K5408" s="1433"/>
      <c r="L5408" s="1334"/>
    </row>
    <row r="5409" spans="1:12" ht="24" customHeight="1">
      <c r="A5409" s="1355"/>
      <c r="B5409" s="1355"/>
      <c r="C5409" s="1433"/>
      <c r="E5409" s="1433"/>
      <c r="K5409" s="1433"/>
      <c r="L5409" s="1334"/>
    </row>
    <row r="5410" spans="1:12" ht="24" customHeight="1">
      <c r="A5410" s="1355"/>
      <c r="B5410" s="1355"/>
      <c r="C5410" s="1433"/>
      <c r="E5410" s="1433"/>
      <c r="K5410" s="1433"/>
      <c r="L5410" s="1334"/>
    </row>
    <row r="5411" spans="1:12" ht="24" customHeight="1">
      <c r="A5411" s="1355"/>
      <c r="B5411" s="1355"/>
      <c r="C5411" s="1433"/>
      <c r="E5411" s="1433"/>
      <c r="K5411" s="1433"/>
      <c r="L5411" s="1334"/>
    </row>
    <row r="5412" spans="1:12" ht="24" customHeight="1">
      <c r="A5412" s="1355"/>
      <c r="B5412" s="1355"/>
      <c r="C5412" s="1433"/>
      <c r="E5412" s="1433"/>
      <c r="K5412" s="1433"/>
      <c r="L5412" s="1334"/>
    </row>
    <row r="5413" spans="1:12" ht="24" customHeight="1">
      <c r="A5413" s="1355"/>
      <c r="B5413" s="1355"/>
      <c r="C5413" s="1433"/>
      <c r="E5413" s="1433"/>
      <c r="K5413" s="1433"/>
      <c r="L5413" s="1334"/>
    </row>
    <row r="5414" spans="1:12" ht="24" customHeight="1">
      <c r="A5414" s="1355"/>
      <c r="B5414" s="1355"/>
      <c r="C5414" s="1433"/>
      <c r="E5414" s="1433"/>
      <c r="K5414" s="1433"/>
      <c r="L5414" s="1334"/>
    </row>
    <row r="5415" spans="1:12" ht="24" customHeight="1">
      <c r="A5415" s="1355"/>
      <c r="B5415" s="1355"/>
      <c r="C5415" s="1433"/>
      <c r="E5415" s="1433"/>
      <c r="K5415" s="1433"/>
      <c r="L5415" s="1334"/>
    </row>
    <row r="5416" spans="1:12" ht="24" customHeight="1">
      <c r="A5416" s="1355"/>
      <c r="B5416" s="1355"/>
      <c r="C5416" s="1433"/>
      <c r="E5416" s="1433"/>
      <c r="K5416" s="1433"/>
      <c r="L5416" s="1334"/>
    </row>
    <row r="5417" spans="1:12" ht="24" customHeight="1">
      <c r="A5417" s="1355"/>
      <c r="B5417" s="1355"/>
      <c r="C5417" s="1433"/>
      <c r="E5417" s="1433"/>
      <c r="K5417" s="1433"/>
      <c r="L5417" s="1334"/>
    </row>
    <row r="5418" spans="1:12" ht="24" customHeight="1">
      <c r="A5418" s="1355"/>
      <c r="B5418" s="1355"/>
      <c r="C5418" s="1433"/>
      <c r="E5418" s="1433"/>
      <c r="K5418" s="1433"/>
      <c r="L5418" s="1334"/>
    </row>
    <row r="5419" spans="1:12" ht="24" customHeight="1">
      <c r="A5419" s="1355"/>
      <c r="B5419" s="1355"/>
      <c r="C5419" s="1433"/>
      <c r="E5419" s="1433"/>
      <c r="K5419" s="1433"/>
      <c r="L5419" s="1334"/>
    </row>
    <row r="5420" spans="1:12" ht="24" customHeight="1">
      <c r="A5420" s="1355"/>
      <c r="B5420" s="1355"/>
      <c r="C5420" s="1433"/>
      <c r="E5420" s="1433"/>
      <c r="K5420" s="1433"/>
      <c r="L5420" s="1334"/>
    </row>
    <row r="5421" spans="1:12" ht="24" customHeight="1">
      <c r="A5421" s="1355"/>
      <c r="B5421" s="1355"/>
      <c r="C5421" s="1433"/>
      <c r="E5421" s="1433"/>
      <c r="K5421" s="1433"/>
      <c r="L5421" s="1334"/>
    </row>
    <row r="5422" spans="1:12" ht="24" customHeight="1">
      <c r="A5422" s="1355"/>
      <c r="B5422" s="1355"/>
      <c r="C5422" s="1433"/>
      <c r="E5422" s="1433"/>
      <c r="K5422" s="1433"/>
      <c r="L5422" s="1334"/>
    </row>
    <row r="5423" spans="1:12" ht="24" customHeight="1">
      <c r="A5423" s="1355"/>
      <c r="B5423" s="1355"/>
      <c r="C5423" s="1433"/>
      <c r="E5423" s="1433"/>
      <c r="K5423" s="1433"/>
      <c r="L5423" s="1334"/>
    </row>
    <row r="5424" spans="1:12" ht="24" customHeight="1">
      <c r="A5424" s="1355"/>
      <c r="B5424" s="1355"/>
      <c r="C5424" s="1433"/>
      <c r="E5424" s="1433"/>
      <c r="K5424" s="1433"/>
      <c r="L5424" s="1334"/>
    </row>
    <row r="5425" spans="1:12" ht="24" customHeight="1">
      <c r="A5425" s="1355"/>
      <c r="B5425" s="1355"/>
      <c r="C5425" s="1433"/>
      <c r="E5425" s="1433"/>
      <c r="K5425" s="1433"/>
      <c r="L5425" s="1334"/>
    </row>
    <row r="5426" spans="1:12" ht="24" customHeight="1">
      <c r="A5426" s="1355"/>
      <c r="B5426" s="1355"/>
      <c r="C5426" s="1433"/>
      <c r="E5426" s="1433"/>
      <c r="K5426" s="1433"/>
      <c r="L5426" s="1334"/>
    </row>
    <row r="5427" spans="1:12" ht="24" customHeight="1">
      <c r="A5427" s="1355"/>
      <c r="B5427" s="1355"/>
      <c r="C5427" s="1433"/>
      <c r="E5427" s="1433"/>
      <c r="K5427" s="1433"/>
      <c r="L5427" s="1334"/>
    </row>
    <row r="5428" spans="1:12" ht="24" customHeight="1">
      <c r="A5428" s="1355"/>
      <c r="B5428" s="1355"/>
      <c r="C5428" s="1433"/>
      <c r="E5428" s="1433"/>
      <c r="K5428" s="1433"/>
      <c r="L5428" s="1334"/>
    </row>
    <row r="5429" spans="1:12" ht="24" customHeight="1">
      <c r="A5429" s="1355"/>
      <c r="B5429" s="1355"/>
      <c r="C5429" s="1433"/>
      <c r="E5429" s="1433"/>
      <c r="K5429" s="1433"/>
      <c r="L5429" s="1334"/>
    </row>
    <row r="5430" spans="1:12" ht="24" customHeight="1">
      <c r="A5430" s="1355"/>
      <c r="B5430" s="1355"/>
      <c r="C5430" s="1433"/>
      <c r="E5430" s="1433"/>
      <c r="K5430" s="1433"/>
      <c r="L5430" s="1334"/>
    </row>
    <row r="5431" spans="1:12" ht="24" customHeight="1">
      <c r="A5431" s="1355"/>
      <c r="B5431" s="1355"/>
      <c r="C5431" s="1433"/>
      <c r="E5431" s="1433"/>
      <c r="K5431" s="1433"/>
      <c r="L5431" s="1334"/>
    </row>
    <row r="5432" spans="1:12" ht="24" customHeight="1">
      <c r="A5432" s="1355"/>
      <c r="B5432" s="1355"/>
      <c r="C5432" s="1433"/>
      <c r="E5432" s="1433"/>
      <c r="K5432" s="1433"/>
      <c r="L5432" s="1334"/>
    </row>
    <row r="5433" spans="1:12" ht="24" customHeight="1">
      <c r="A5433" s="1355"/>
      <c r="B5433" s="1355"/>
      <c r="C5433" s="1433"/>
      <c r="E5433" s="1433"/>
      <c r="K5433" s="1433"/>
      <c r="L5433" s="1334"/>
    </row>
    <row r="5434" spans="1:12" ht="24" customHeight="1">
      <c r="A5434" s="1355"/>
      <c r="B5434" s="1355"/>
      <c r="C5434" s="1433"/>
      <c r="E5434" s="1433"/>
      <c r="K5434" s="1433"/>
      <c r="L5434" s="1334"/>
    </row>
    <row r="5435" spans="1:12" ht="24" customHeight="1">
      <c r="A5435" s="1355"/>
      <c r="B5435" s="1355"/>
      <c r="C5435" s="1433"/>
      <c r="E5435" s="1433"/>
      <c r="K5435" s="1433"/>
      <c r="L5435" s="1334"/>
    </row>
    <row r="5436" spans="1:12" ht="24" customHeight="1">
      <c r="A5436" s="1355"/>
      <c r="B5436" s="1355"/>
      <c r="C5436" s="1433"/>
      <c r="E5436" s="1433"/>
      <c r="K5436" s="1433"/>
      <c r="L5436" s="1334"/>
    </row>
    <row r="5437" spans="1:12" ht="24" customHeight="1">
      <c r="A5437" s="1355"/>
      <c r="B5437" s="1355"/>
      <c r="C5437" s="1433"/>
      <c r="E5437" s="1433"/>
      <c r="K5437" s="1433"/>
      <c r="L5437" s="1334"/>
    </row>
    <row r="5438" spans="1:12" ht="24" customHeight="1">
      <c r="A5438" s="1355"/>
      <c r="B5438" s="1355"/>
      <c r="C5438" s="1433"/>
      <c r="E5438" s="1433"/>
      <c r="K5438" s="1433"/>
      <c r="L5438" s="1334"/>
    </row>
    <row r="5439" spans="1:12" ht="24" customHeight="1">
      <c r="A5439" s="1355"/>
      <c r="B5439" s="1355"/>
      <c r="C5439" s="1433"/>
      <c r="E5439" s="1433"/>
      <c r="K5439" s="1433"/>
      <c r="L5439" s="1334"/>
    </row>
    <row r="5440" spans="1:12" ht="24" customHeight="1">
      <c r="A5440" s="1355"/>
      <c r="B5440" s="1355"/>
      <c r="C5440" s="1433"/>
      <c r="E5440" s="1433"/>
      <c r="K5440" s="1433"/>
      <c r="L5440" s="1334"/>
    </row>
    <row r="5441" spans="1:12" ht="24" customHeight="1">
      <c r="A5441" s="1355"/>
      <c r="B5441" s="1355"/>
      <c r="C5441" s="1433"/>
      <c r="E5441" s="1433"/>
      <c r="K5441" s="1433"/>
      <c r="L5441" s="1334"/>
    </row>
    <row r="5442" spans="1:12" ht="24" customHeight="1">
      <c r="A5442" s="1355"/>
      <c r="B5442" s="1355"/>
      <c r="C5442" s="1433"/>
      <c r="E5442" s="1433"/>
      <c r="K5442" s="1433"/>
      <c r="L5442" s="1334"/>
    </row>
    <row r="5443" spans="1:12" ht="24" customHeight="1">
      <c r="A5443" s="1355"/>
      <c r="B5443" s="1355"/>
      <c r="C5443" s="1433"/>
      <c r="E5443" s="1433"/>
      <c r="K5443" s="1433"/>
      <c r="L5443" s="1334"/>
    </row>
    <row r="5444" spans="1:12" ht="24" customHeight="1">
      <c r="A5444" s="1355"/>
      <c r="B5444" s="1355"/>
      <c r="C5444" s="1433"/>
      <c r="E5444" s="1433"/>
      <c r="K5444" s="1433"/>
      <c r="L5444" s="1334"/>
    </row>
    <row r="5445" spans="1:12" ht="24" customHeight="1">
      <c r="A5445" s="1355"/>
      <c r="B5445" s="1355"/>
      <c r="C5445" s="1433"/>
      <c r="E5445" s="1433"/>
      <c r="K5445" s="1433"/>
      <c r="L5445" s="1334"/>
    </row>
    <row r="5446" spans="1:12" ht="24" customHeight="1">
      <c r="A5446" s="1355"/>
      <c r="B5446" s="1355"/>
      <c r="C5446" s="1433"/>
      <c r="E5446" s="1433"/>
      <c r="K5446" s="1433"/>
      <c r="L5446" s="1334"/>
    </row>
    <row r="5447" spans="1:12" ht="24" customHeight="1">
      <c r="A5447" s="1355"/>
      <c r="B5447" s="1355"/>
      <c r="C5447" s="1433"/>
      <c r="E5447" s="1433"/>
      <c r="K5447" s="1433"/>
      <c r="L5447" s="1334"/>
    </row>
    <row r="5448" spans="1:12" ht="24" customHeight="1">
      <c r="A5448" s="1355"/>
      <c r="B5448" s="1355"/>
      <c r="C5448" s="1433"/>
      <c r="E5448" s="1433"/>
      <c r="K5448" s="1433"/>
      <c r="L5448" s="1334"/>
    </row>
    <row r="5449" spans="1:12" ht="24" customHeight="1">
      <c r="A5449" s="1355"/>
      <c r="B5449" s="1355"/>
      <c r="C5449" s="1433"/>
      <c r="E5449" s="1433"/>
      <c r="K5449" s="1433"/>
      <c r="L5449" s="1334"/>
    </row>
    <row r="5450" spans="1:12" ht="24" customHeight="1">
      <c r="A5450" s="1355"/>
      <c r="B5450" s="1355"/>
      <c r="C5450" s="1433"/>
      <c r="E5450" s="1433"/>
      <c r="K5450" s="1433"/>
      <c r="L5450" s="1334"/>
    </row>
    <row r="5451" spans="1:12" ht="24" customHeight="1">
      <c r="A5451" s="1355"/>
      <c r="B5451" s="1355"/>
      <c r="C5451" s="1433"/>
      <c r="E5451" s="1433"/>
      <c r="K5451" s="1433"/>
      <c r="L5451" s="1334"/>
    </row>
    <row r="5452" spans="1:12" ht="24" customHeight="1">
      <c r="A5452" s="1355"/>
      <c r="B5452" s="1355"/>
      <c r="C5452" s="1433"/>
      <c r="E5452" s="1433"/>
      <c r="K5452" s="1433"/>
      <c r="L5452" s="1334"/>
    </row>
    <row r="5453" spans="1:12" ht="24" customHeight="1">
      <c r="A5453" s="1355"/>
      <c r="B5453" s="1355"/>
      <c r="C5453" s="1433"/>
      <c r="E5453" s="1433"/>
      <c r="K5453" s="1433"/>
      <c r="L5453" s="1334"/>
    </row>
    <row r="5454" spans="1:12" ht="24" customHeight="1">
      <c r="A5454" s="1355"/>
      <c r="B5454" s="1355"/>
      <c r="C5454" s="1433"/>
      <c r="E5454" s="1433"/>
      <c r="K5454" s="1433"/>
      <c r="L5454" s="1334"/>
    </row>
    <row r="5455" spans="1:12" ht="24" customHeight="1">
      <c r="A5455" s="1355"/>
      <c r="B5455" s="1355"/>
      <c r="C5455" s="1433"/>
      <c r="E5455" s="1433"/>
      <c r="K5455" s="1433"/>
      <c r="L5455" s="1334"/>
    </row>
    <row r="5456" spans="1:12" ht="24" customHeight="1">
      <c r="A5456" s="1355"/>
      <c r="B5456" s="1355"/>
      <c r="C5456" s="1433"/>
      <c r="E5456" s="1433"/>
      <c r="K5456" s="1433"/>
      <c r="L5456" s="1334"/>
    </row>
    <row r="5457" spans="1:12" ht="24" customHeight="1">
      <c r="A5457" s="1355"/>
      <c r="B5457" s="1355"/>
      <c r="C5457" s="1433"/>
      <c r="E5457" s="1433"/>
      <c r="K5457" s="1433"/>
      <c r="L5457" s="1334"/>
    </row>
    <row r="5458" spans="1:12" ht="24" customHeight="1">
      <c r="A5458" s="1355"/>
      <c r="B5458" s="1355"/>
      <c r="C5458" s="1433"/>
      <c r="E5458" s="1433"/>
      <c r="K5458" s="1433"/>
      <c r="L5458" s="1334"/>
    </row>
    <row r="5459" spans="1:12" ht="24" customHeight="1">
      <c r="A5459" s="1355"/>
      <c r="B5459" s="1355"/>
      <c r="C5459" s="1433"/>
      <c r="E5459" s="1433"/>
      <c r="K5459" s="1433"/>
      <c r="L5459" s="1334"/>
    </row>
    <row r="5460" spans="1:12" ht="24" customHeight="1">
      <c r="A5460" s="1355"/>
      <c r="B5460" s="1355"/>
      <c r="C5460" s="1433"/>
      <c r="E5460" s="1433"/>
      <c r="K5460" s="1433"/>
      <c r="L5460" s="1334"/>
    </row>
    <row r="5461" spans="1:12" ht="24" customHeight="1">
      <c r="A5461" s="1355"/>
      <c r="B5461" s="1355"/>
      <c r="C5461" s="1433"/>
      <c r="E5461" s="1433"/>
      <c r="K5461" s="1433"/>
      <c r="L5461" s="1334"/>
    </row>
    <row r="5462" spans="1:12" ht="24" customHeight="1">
      <c r="A5462" s="1355"/>
      <c r="B5462" s="1355"/>
      <c r="C5462" s="1433"/>
      <c r="E5462" s="1433"/>
      <c r="K5462" s="1433"/>
      <c r="L5462" s="1334"/>
    </row>
    <row r="5463" spans="1:12" ht="24" customHeight="1">
      <c r="A5463" s="1355"/>
      <c r="B5463" s="1355"/>
      <c r="C5463" s="1433"/>
      <c r="E5463" s="1433"/>
      <c r="K5463" s="1433"/>
      <c r="L5463" s="1334"/>
    </row>
    <row r="5464" spans="1:12" ht="24" customHeight="1">
      <c r="A5464" s="1355"/>
      <c r="B5464" s="1355"/>
      <c r="C5464" s="1433"/>
      <c r="E5464" s="1433"/>
      <c r="K5464" s="1433"/>
      <c r="L5464" s="1334"/>
    </row>
    <row r="5465" spans="1:12" ht="24" customHeight="1">
      <c r="A5465" s="1355"/>
      <c r="B5465" s="1355"/>
      <c r="C5465" s="1433"/>
      <c r="E5465" s="1433"/>
      <c r="K5465" s="1433"/>
      <c r="L5465" s="1334"/>
    </row>
    <row r="5466" spans="1:12" ht="24" customHeight="1">
      <c r="A5466" s="1355"/>
      <c r="B5466" s="1355"/>
      <c r="C5466" s="1433"/>
      <c r="E5466" s="1433"/>
      <c r="K5466" s="1433"/>
      <c r="L5466" s="1334"/>
    </row>
    <row r="5467" spans="1:12" ht="24" customHeight="1">
      <c r="A5467" s="1355"/>
      <c r="B5467" s="1355"/>
      <c r="C5467" s="1433"/>
      <c r="E5467" s="1433"/>
      <c r="K5467" s="1433"/>
      <c r="L5467" s="1334"/>
    </row>
    <row r="5468" spans="1:12" ht="24" customHeight="1">
      <c r="A5468" s="1355"/>
      <c r="B5468" s="1355"/>
      <c r="C5468" s="1433"/>
      <c r="E5468" s="1433"/>
      <c r="K5468" s="1433"/>
      <c r="L5468" s="1334"/>
    </row>
    <row r="5469" spans="1:12" ht="24" customHeight="1">
      <c r="A5469" s="1355"/>
      <c r="B5469" s="1355"/>
      <c r="C5469" s="1433"/>
      <c r="E5469" s="1433"/>
      <c r="K5469" s="1433"/>
      <c r="L5469" s="1334"/>
    </row>
    <row r="5470" spans="1:12" ht="24" customHeight="1">
      <c r="A5470" s="1355"/>
      <c r="B5470" s="1355"/>
      <c r="C5470" s="1433"/>
      <c r="E5470" s="1433"/>
      <c r="K5470" s="1433"/>
      <c r="L5470" s="1334"/>
    </row>
    <row r="5471" spans="1:12" ht="24" customHeight="1">
      <c r="A5471" s="1355"/>
      <c r="B5471" s="1355"/>
      <c r="C5471" s="1433"/>
      <c r="E5471" s="1433"/>
      <c r="K5471" s="1433"/>
      <c r="L5471" s="1334"/>
    </row>
    <row r="5472" spans="1:12" ht="24" customHeight="1">
      <c r="A5472" s="1355"/>
      <c r="B5472" s="1355"/>
      <c r="C5472" s="1433"/>
      <c r="E5472" s="1433"/>
      <c r="K5472" s="1433"/>
      <c r="L5472" s="1334"/>
    </row>
    <row r="5473" spans="1:12" ht="24" customHeight="1">
      <c r="A5473" s="1355"/>
      <c r="B5473" s="1355"/>
      <c r="C5473" s="1433"/>
      <c r="E5473" s="1433"/>
      <c r="K5473" s="1433"/>
      <c r="L5473" s="1334"/>
    </row>
    <row r="5474" spans="1:12" ht="24" customHeight="1">
      <c r="A5474" s="1355"/>
      <c r="B5474" s="1355"/>
      <c r="C5474" s="1433"/>
      <c r="E5474" s="1433"/>
      <c r="K5474" s="1433"/>
      <c r="L5474" s="1334"/>
    </row>
    <row r="5475" spans="1:12" ht="24" customHeight="1">
      <c r="A5475" s="1355"/>
      <c r="B5475" s="1355"/>
      <c r="C5475" s="1433"/>
      <c r="E5475" s="1433"/>
      <c r="K5475" s="1433"/>
      <c r="L5475" s="1334"/>
    </row>
    <row r="5476" spans="1:12" ht="24" customHeight="1">
      <c r="A5476" s="1355"/>
      <c r="B5476" s="1355"/>
      <c r="C5476" s="1433"/>
      <c r="E5476" s="1433"/>
      <c r="K5476" s="1433"/>
      <c r="L5476" s="1334"/>
    </row>
    <row r="5477" spans="1:12" ht="24" customHeight="1">
      <c r="A5477" s="1355"/>
      <c r="B5477" s="1355"/>
      <c r="C5477" s="1433"/>
      <c r="E5477" s="1433"/>
      <c r="K5477" s="1433"/>
      <c r="L5477" s="1334"/>
    </row>
    <row r="5478" spans="1:12" ht="24" customHeight="1">
      <c r="A5478" s="1355"/>
      <c r="B5478" s="1355"/>
      <c r="C5478" s="1433"/>
      <c r="E5478" s="1433"/>
      <c r="K5478" s="1433"/>
      <c r="L5478" s="1334"/>
    </row>
    <row r="5479" spans="1:12" ht="24" customHeight="1">
      <c r="A5479" s="1355"/>
      <c r="B5479" s="1355"/>
      <c r="C5479" s="1433"/>
      <c r="E5479" s="1433"/>
      <c r="K5479" s="1433"/>
      <c r="L5479" s="1334"/>
    </row>
    <row r="5480" spans="1:12" ht="24" customHeight="1">
      <c r="A5480" s="1355"/>
      <c r="B5480" s="1355"/>
      <c r="C5480" s="1433"/>
      <c r="E5480" s="1433"/>
      <c r="K5480" s="1433"/>
      <c r="L5480" s="1334"/>
    </row>
    <row r="5481" spans="1:12" ht="24" customHeight="1">
      <c r="A5481" s="1355"/>
      <c r="B5481" s="1355"/>
      <c r="C5481" s="1433"/>
      <c r="E5481" s="1433"/>
      <c r="K5481" s="1433"/>
      <c r="L5481" s="1334"/>
    </row>
    <row r="5482" spans="1:12" ht="24" customHeight="1">
      <c r="A5482" s="1355"/>
      <c r="B5482" s="1355"/>
      <c r="C5482" s="1433"/>
      <c r="E5482" s="1433"/>
      <c r="K5482" s="1433"/>
      <c r="L5482" s="1334"/>
    </row>
    <row r="5483" spans="1:12" ht="24" customHeight="1">
      <c r="A5483" s="1355"/>
      <c r="B5483" s="1355"/>
      <c r="C5483" s="1433"/>
      <c r="E5483" s="1433"/>
      <c r="K5483" s="1433"/>
      <c r="L5483" s="1334"/>
    </row>
    <row r="5484" spans="1:12" ht="24" customHeight="1">
      <c r="A5484" s="1355"/>
      <c r="B5484" s="1355"/>
      <c r="C5484" s="1433"/>
      <c r="E5484" s="1433"/>
      <c r="K5484" s="1433"/>
      <c r="L5484" s="1334"/>
    </row>
    <row r="5485" spans="1:12" ht="24" customHeight="1">
      <c r="A5485" s="1355"/>
      <c r="B5485" s="1355"/>
      <c r="C5485" s="1433"/>
      <c r="E5485" s="1433"/>
      <c r="K5485" s="1433"/>
      <c r="L5485" s="1334"/>
    </row>
    <row r="5486" spans="1:12" ht="24" customHeight="1">
      <c r="A5486" s="1355"/>
      <c r="B5486" s="1355"/>
      <c r="C5486" s="1433"/>
      <c r="E5486" s="1433"/>
      <c r="K5486" s="1433"/>
      <c r="L5486" s="1334"/>
    </row>
    <row r="5487" spans="1:12" ht="24" customHeight="1">
      <c r="A5487" s="1355"/>
      <c r="B5487" s="1355"/>
      <c r="C5487" s="1433"/>
      <c r="E5487" s="1433"/>
      <c r="K5487" s="1433"/>
      <c r="L5487" s="1334"/>
    </row>
    <row r="5488" spans="1:12" ht="24" customHeight="1">
      <c r="A5488" s="1355"/>
      <c r="B5488" s="1355"/>
      <c r="C5488" s="1433"/>
      <c r="E5488" s="1433"/>
      <c r="K5488" s="1433"/>
      <c r="L5488" s="1334"/>
    </row>
    <row r="5489" spans="1:12" ht="24" customHeight="1">
      <c r="A5489" s="1355"/>
      <c r="B5489" s="1355"/>
      <c r="C5489" s="1433"/>
      <c r="E5489" s="1433"/>
      <c r="K5489" s="1433"/>
      <c r="L5489" s="1334"/>
    </row>
    <row r="5490" spans="1:12" ht="24" customHeight="1">
      <c r="A5490" s="1355"/>
      <c r="B5490" s="1355"/>
      <c r="C5490" s="1433"/>
      <c r="E5490" s="1433"/>
      <c r="K5490" s="1433"/>
      <c r="L5490" s="1334"/>
    </row>
    <row r="5491" spans="1:12" ht="24" customHeight="1">
      <c r="A5491" s="1355"/>
      <c r="B5491" s="1355"/>
      <c r="C5491" s="1433"/>
      <c r="E5491" s="1433"/>
      <c r="K5491" s="1433"/>
      <c r="L5491" s="1334"/>
    </row>
    <row r="5492" spans="1:12" ht="24" customHeight="1">
      <c r="A5492" s="1355"/>
      <c r="B5492" s="1355"/>
      <c r="C5492" s="1433"/>
      <c r="E5492" s="1433"/>
      <c r="K5492" s="1433"/>
      <c r="L5492" s="1334"/>
    </row>
    <row r="5493" spans="1:12" ht="24" customHeight="1">
      <c r="A5493" s="1355"/>
      <c r="B5493" s="1355"/>
      <c r="C5493" s="1433"/>
      <c r="E5493" s="1433"/>
      <c r="K5493" s="1433"/>
      <c r="L5493" s="1334"/>
    </row>
    <row r="5494" spans="1:12" ht="24" customHeight="1">
      <c r="A5494" s="1355"/>
      <c r="B5494" s="1355"/>
      <c r="C5494" s="1433"/>
      <c r="E5494" s="1433"/>
      <c r="K5494" s="1433"/>
      <c r="L5494" s="1334"/>
    </row>
    <row r="5495" spans="1:12" ht="24" customHeight="1">
      <c r="A5495" s="1355"/>
      <c r="B5495" s="1355"/>
      <c r="C5495" s="1433"/>
      <c r="E5495" s="1433"/>
      <c r="K5495" s="1433"/>
      <c r="L5495" s="1334"/>
    </row>
    <row r="5496" spans="1:12" ht="24" customHeight="1">
      <c r="A5496" s="1355"/>
      <c r="B5496" s="1355"/>
      <c r="C5496" s="1433"/>
      <c r="E5496" s="1433"/>
      <c r="K5496" s="1433"/>
      <c r="L5496" s="1334"/>
    </row>
    <row r="5497" spans="1:12" ht="24" customHeight="1">
      <c r="A5497" s="1355"/>
      <c r="B5497" s="1355"/>
      <c r="C5497" s="1433"/>
      <c r="E5497" s="1433"/>
      <c r="K5497" s="1433"/>
      <c r="L5497" s="1334"/>
    </row>
    <row r="5498" spans="1:12" ht="24" customHeight="1">
      <c r="A5498" s="1355"/>
      <c r="B5498" s="1355"/>
      <c r="C5498" s="1433"/>
      <c r="E5498" s="1433"/>
      <c r="K5498" s="1433"/>
      <c r="L5498" s="1334"/>
    </row>
    <row r="5499" spans="1:12" ht="24" customHeight="1">
      <c r="A5499" s="1355"/>
      <c r="B5499" s="1355"/>
      <c r="C5499" s="1433"/>
      <c r="E5499" s="1433"/>
      <c r="K5499" s="1433"/>
      <c r="L5499" s="1334"/>
    </row>
    <row r="5500" spans="1:12" ht="24" customHeight="1">
      <c r="A5500" s="1355"/>
      <c r="B5500" s="1355"/>
      <c r="C5500" s="1433"/>
      <c r="E5500" s="1433"/>
      <c r="K5500" s="1433"/>
      <c r="L5500" s="1334"/>
    </row>
    <row r="5501" spans="1:12" ht="24" customHeight="1">
      <c r="A5501" s="1355"/>
      <c r="B5501" s="1355"/>
      <c r="C5501" s="1433"/>
      <c r="E5501" s="1433"/>
      <c r="K5501" s="1433"/>
      <c r="L5501" s="1334"/>
    </row>
    <row r="5502" spans="1:12" ht="24" customHeight="1">
      <c r="A5502" s="1355"/>
      <c r="B5502" s="1355"/>
      <c r="C5502" s="1433"/>
      <c r="E5502" s="1433"/>
      <c r="K5502" s="1433"/>
      <c r="L5502" s="1334"/>
    </row>
    <row r="5503" spans="1:12" ht="24" customHeight="1">
      <c r="A5503" s="1355"/>
      <c r="B5503" s="1355"/>
      <c r="C5503" s="1433"/>
      <c r="E5503" s="1433"/>
      <c r="K5503" s="1433"/>
      <c r="L5503" s="1334"/>
    </row>
    <row r="5504" spans="1:12" ht="24" customHeight="1">
      <c r="A5504" s="1355"/>
      <c r="B5504" s="1355"/>
      <c r="C5504" s="1433"/>
      <c r="E5504" s="1433"/>
      <c r="K5504" s="1433"/>
      <c r="L5504" s="1334"/>
    </row>
    <row r="5505" spans="1:12" ht="24" customHeight="1">
      <c r="A5505" s="1355"/>
      <c r="B5505" s="1355"/>
      <c r="C5505" s="1433"/>
      <c r="E5505" s="1433"/>
      <c r="K5505" s="1433"/>
      <c r="L5505" s="1334"/>
    </row>
    <row r="5506" spans="1:12" ht="24" customHeight="1">
      <c r="A5506" s="1355"/>
      <c r="B5506" s="1355"/>
      <c r="C5506" s="1433"/>
      <c r="E5506" s="1433"/>
      <c r="K5506" s="1433"/>
      <c r="L5506" s="1334"/>
    </row>
    <row r="5507" spans="1:12" ht="24" customHeight="1">
      <c r="A5507" s="1355"/>
      <c r="B5507" s="1355"/>
      <c r="C5507" s="1433"/>
      <c r="E5507" s="1433"/>
      <c r="K5507" s="1433"/>
      <c r="L5507" s="1334"/>
    </row>
    <row r="5508" spans="1:12" ht="24" customHeight="1">
      <c r="A5508" s="1355"/>
      <c r="B5508" s="1355"/>
      <c r="C5508" s="1433"/>
      <c r="E5508" s="1433"/>
      <c r="K5508" s="1433"/>
      <c r="L5508" s="1334"/>
    </row>
    <row r="5509" spans="1:12" ht="24" customHeight="1">
      <c r="A5509" s="1355"/>
      <c r="B5509" s="1355"/>
      <c r="C5509" s="1433"/>
      <c r="E5509" s="1433"/>
      <c r="K5509" s="1433"/>
      <c r="L5509" s="1334"/>
    </row>
    <row r="5510" spans="1:12" ht="24" customHeight="1">
      <c r="A5510" s="1355"/>
      <c r="B5510" s="1355"/>
      <c r="C5510" s="1433"/>
      <c r="E5510" s="1433"/>
      <c r="K5510" s="1433"/>
      <c r="L5510" s="1334"/>
    </row>
    <row r="5511" spans="1:12" ht="24" customHeight="1">
      <c r="A5511" s="1355"/>
      <c r="B5511" s="1355"/>
      <c r="C5511" s="1433"/>
      <c r="E5511" s="1433"/>
      <c r="K5511" s="1433"/>
      <c r="L5511" s="1334"/>
    </row>
    <row r="5512" spans="1:12" ht="24" customHeight="1">
      <c r="A5512" s="1355"/>
      <c r="B5512" s="1355"/>
      <c r="C5512" s="1433"/>
      <c r="E5512" s="1433"/>
      <c r="K5512" s="1433"/>
      <c r="L5512" s="1334"/>
    </row>
    <row r="5513" spans="1:12" ht="24" customHeight="1">
      <c r="A5513" s="1355"/>
      <c r="B5513" s="1355"/>
      <c r="C5513" s="1433"/>
      <c r="E5513" s="1433"/>
      <c r="K5513" s="1433"/>
      <c r="L5513" s="1334"/>
    </row>
    <row r="5514" spans="1:12" ht="24" customHeight="1">
      <c r="A5514" s="1355"/>
      <c r="B5514" s="1355"/>
      <c r="C5514" s="1433"/>
      <c r="E5514" s="1433"/>
      <c r="K5514" s="1433"/>
      <c r="L5514" s="1334"/>
    </row>
    <row r="5515" spans="1:12" ht="24" customHeight="1">
      <c r="A5515" s="1355"/>
      <c r="B5515" s="1355"/>
      <c r="C5515" s="1433"/>
      <c r="E5515" s="1433"/>
      <c r="K5515" s="1433"/>
      <c r="L5515" s="1334"/>
    </row>
    <row r="5516" spans="1:12" ht="24" customHeight="1">
      <c r="A5516" s="1355"/>
      <c r="B5516" s="1355"/>
      <c r="C5516" s="1433"/>
      <c r="E5516" s="1433"/>
      <c r="K5516" s="1433"/>
      <c r="L5516" s="1334"/>
    </row>
    <row r="5517" spans="1:12" ht="24" customHeight="1">
      <c r="A5517" s="1355"/>
      <c r="B5517" s="1355"/>
      <c r="C5517" s="1433"/>
      <c r="E5517" s="1433"/>
      <c r="K5517" s="1433"/>
      <c r="L5517" s="1334"/>
    </row>
    <row r="5518" spans="1:12" ht="24" customHeight="1">
      <c r="A5518" s="1355"/>
      <c r="B5518" s="1355"/>
      <c r="C5518" s="1433"/>
      <c r="E5518" s="1433"/>
      <c r="K5518" s="1433"/>
      <c r="L5518" s="1334"/>
    </row>
    <row r="5519" spans="1:12" ht="24" customHeight="1">
      <c r="A5519" s="1355"/>
      <c r="B5519" s="1355"/>
      <c r="C5519" s="1433"/>
      <c r="E5519" s="1433"/>
      <c r="K5519" s="1433"/>
      <c r="L5519" s="1334"/>
    </row>
    <row r="5520" spans="1:12" ht="24" customHeight="1">
      <c r="A5520" s="1355"/>
      <c r="B5520" s="1355"/>
      <c r="C5520" s="1433"/>
      <c r="E5520" s="1433"/>
      <c r="K5520" s="1433"/>
      <c r="L5520" s="1334"/>
    </row>
    <row r="5521" spans="1:12" ht="24" customHeight="1">
      <c r="A5521" s="1355"/>
      <c r="B5521" s="1355"/>
      <c r="C5521" s="1433"/>
      <c r="E5521" s="1433"/>
      <c r="K5521" s="1433"/>
      <c r="L5521" s="1334"/>
    </row>
    <row r="5522" spans="1:12" ht="24" customHeight="1">
      <c r="A5522" s="1355"/>
      <c r="B5522" s="1355"/>
      <c r="C5522" s="1433"/>
      <c r="E5522" s="1433"/>
      <c r="K5522" s="1433"/>
      <c r="L5522" s="1334"/>
    </row>
    <row r="5523" spans="1:12" ht="24" customHeight="1">
      <c r="A5523" s="1355"/>
      <c r="B5523" s="1355"/>
      <c r="C5523" s="1433"/>
      <c r="E5523" s="1433"/>
      <c r="K5523" s="1433"/>
      <c r="L5523" s="1334"/>
    </row>
    <row r="5524" spans="1:12" ht="24" customHeight="1">
      <c r="A5524" s="1355"/>
      <c r="B5524" s="1355"/>
      <c r="C5524" s="1433"/>
      <c r="E5524" s="1433"/>
      <c r="K5524" s="1433"/>
      <c r="L5524" s="1334"/>
    </row>
    <row r="5525" spans="1:12" ht="24" customHeight="1">
      <c r="A5525" s="1355"/>
      <c r="B5525" s="1355"/>
      <c r="C5525" s="1433"/>
      <c r="E5525" s="1433"/>
      <c r="K5525" s="1433"/>
      <c r="L5525" s="1334"/>
    </row>
    <row r="5526" spans="1:12" ht="24" customHeight="1">
      <c r="A5526" s="1355"/>
      <c r="B5526" s="1355"/>
      <c r="C5526" s="1433"/>
      <c r="E5526" s="1433"/>
      <c r="K5526" s="1433"/>
      <c r="L5526" s="1334"/>
    </row>
    <row r="5527" spans="1:12" ht="24" customHeight="1">
      <c r="A5527" s="1355"/>
      <c r="B5527" s="1355"/>
      <c r="C5527" s="1433"/>
      <c r="E5527" s="1433"/>
      <c r="K5527" s="1433"/>
      <c r="L5527" s="1334"/>
    </row>
    <row r="5528" spans="1:12" ht="24" customHeight="1">
      <c r="A5528" s="1355"/>
      <c r="B5528" s="1355"/>
      <c r="C5528" s="1433"/>
      <c r="E5528" s="1433"/>
      <c r="K5528" s="1433"/>
      <c r="L5528" s="1334"/>
    </row>
    <row r="5529" spans="1:12" ht="24" customHeight="1">
      <c r="A5529" s="1355"/>
      <c r="B5529" s="1355"/>
      <c r="C5529" s="1433"/>
      <c r="E5529" s="1433"/>
      <c r="K5529" s="1433"/>
      <c r="L5529" s="1334"/>
    </row>
    <row r="5530" spans="1:12" ht="24" customHeight="1">
      <c r="A5530" s="1355"/>
      <c r="B5530" s="1355"/>
      <c r="C5530" s="1433"/>
      <c r="E5530" s="1433"/>
      <c r="K5530" s="1433"/>
      <c r="L5530" s="1334"/>
    </row>
    <row r="5531" spans="1:12" ht="24" customHeight="1">
      <c r="A5531" s="1355"/>
      <c r="B5531" s="1355"/>
      <c r="C5531" s="1433"/>
      <c r="E5531" s="1433"/>
      <c r="K5531" s="1433"/>
      <c r="L5531" s="1334"/>
    </row>
    <row r="5532" spans="1:12" ht="24" customHeight="1">
      <c r="A5532" s="1355"/>
      <c r="B5532" s="1355"/>
      <c r="C5532" s="1433"/>
      <c r="E5532" s="1433"/>
      <c r="K5532" s="1433"/>
      <c r="L5532" s="1334"/>
    </row>
    <row r="5533" spans="1:12" ht="24" customHeight="1">
      <c r="A5533" s="1355"/>
      <c r="B5533" s="1355"/>
      <c r="C5533" s="1433"/>
      <c r="E5533" s="1433"/>
      <c r="K5533" s="1433"/>
      <c r="L5533" s="1334"/>
    </row>
    <row r="5534" spans="1:12" ht="24" customHeight="1">
      <c r="A5534" s="1355"/>
      <c r="B5534" s="1355"/>
      <c r="C5534" s="1433"/>
      <c r="E5534" s="1433"/>
      <c r="K5534" s="1433"/>
      <c r="L5534" s="1334"/>
    </row>
    <row r="5535" spans="1:12" ht="24" customHeight="1">
      <c r="A5535" s="1355"/>
      <c r="B5535" s="1355"/>
      <c r="C5535" s="1433"/>
      <c r="E5535" s="1433"/>
      <c r="K5535" s="1433"/>
      <c r="L5535" s="1334"/>
    </row>
    <row r="5536" spans="1:12" ht="24" customHeight="1">
      <c r="A5536" s="1355"/>
      <c r="B5536" s="1355"/>
      <c r="C5536" s="1433"/>
      <c r="E5536" s="1433"/>
      <c r="K5536" s="1433"/>
      <c r="L5536" s="1334"/>
    </row>
    <row r="5537" spans="1:12" ht="24" customHeight="1">
      <c r="A5537" s="1355"/>
      <c r="B5537" s="1355"/>
      <c r="C5537" s="1433"/>
      <c r="E5537" s="1433"/>
      <c r="K5537" s="1433"/>
      <c r="L5537" s="1334"/>
    </row>
    <row r="5538" spans="1:12" ht="24" customHeight="1">
      <c r="A5538" s="1355"/>
      <c r="B5538" s="1355"/>
      <c r="C5538" s="1433"/>
      <c r="E5538" s="1433"/>
      <c r="K5538" s="1433"/>
      <c r="L5538" s="1334"/>
    </row>
    <row r="5539" spans="1:12" ht="24" customHeight="1">
      <c r="A5539" s="1355"/>
      <c r="B5539" s="1355"/>
      <c r="C5539" s="1433"/>
      <c r="E5539" s="1433"/>
      <c r="K5539" s="1433"/>
      <c r="L5539" s="1334"/>
    </row>
    <row r="5540" spans="1:12" ht="24" customHeight="1">
      <c r="A5540" s="1355"/>
      <c r="B5540" s="1355"/>
      <c r="C5540" s="1433"/>
      <c r="E5540" s="1433"/>
      <c r="K5540" s="1433"/>
      <c r="L5540" s="1334"/>
    </row>
    <row r="5541" spans="1:12" ht="24" customHeight="1">
      <c r="A5541" s="1355"/>
      <c r="B5541" s="1355"/>
      <c r="C5541" s="1433"/>
      <c r="E5541" s="1433"/>
      <c r="K5541" s="1433"/>
      <c r="L5541" s="1334"/>
    </row>
    <row r="5542" spans="1:12" ht="24" customHeight="1">
      <c r="A5542" s="1355"/>
      <c r="B5542" s="1355"/>
      <c r="C5542" s="1433"/>
      <c r="E5542" s="1433"/>
      <c r="K5542" s="1433"/>
      <c r="L5542" s="1334"/>
    </row>
    <row r="5543" spans="1:12" ht="24" customHeight="1">
      <c r="A5543" s="1355"/>
      <c r="B5543" s="1355"/>
      <c r="C5543" s="1433"/>
      <c r="E5543" s="1433"/>
      <c r="K5543" s="1433"/>
      <c r="L5543" s="1334"/>
    </row>
    <row r="5544" spans="1:12" ht="24" customHeight="1">
      <c r="A5544" s="1355"/>
      <c r="B5544" s="1355"/>
      <c r="C5544" s="1433"/>
      <c r="E5544" s="1433"/>
      <c r="K5544" s="1433"/>
      <c r="L5544" s="1334"/>
    </row>
    <row r="5545" spans="1:12" ht="24" customHeight="1">
      <c r="A5545" s="1355"/>
      <c r="B5545" s="1355"/>
      <c r="C5545" s="1433"/>
      <c r="E5545" s="1433"/>
      <c r="K5545" s="1433"/>
      <c r="L5545" s="1334"/>
    </row>
    <row r="5546" spans="1:12" ht="24" customHeight="1">
      <c r="A5546" s="1355"/>
      <c r="B5546" s="1355"/>
      <c r="C5546" s="1433"/>
      <c r="E5546" s="1433"/>
      <c r="K5546" s="1433"/>
      <c r="L5546" s="1334"/>
    </row>
    <row r="5547" spans="1:12" ht="24" customHeight="1">
      <c r="A5547" s="1355"/>
      <c r="B5547" s="1355"/>
      <c r="C5547" s="1433"/>
      <c r="E5547" s="1433"/>
      <c r="K5547" s="1433"/>
      <c r="L5547" s="1334"/>
    </row>
    <row r="5548" spans="1:12" ht="24" customHeight="1">
      <c r="A5548" s="1355"/>
      <c r="B5548" s="1355"/>
      <c r="C5548" s="1433"/>
      <c r="E5548" s="1433"/>
      <c r="K5548" s="1433"/>
      <c r="L5548" s="1334"/>
    </row>
    <row r="5549" spans="1:12" ht="24" customHeight="1">
      <c r="A5549" s="1355"/>
      <c r="B5549" s="1355"/>
      <c r="C5549" s="1433"/>
      <c r="E5549" s="1433"/>
      <c r="K5549" s="1433"/>
      <c r="L5549" s="1334"/>
    </row>
    <row r="5550" spans="1:12" ht="24" customHeight="1">
      <c r="A5550" s="1355"/>
      <c r="B5550" s="1355"/>
      <c r="C5550" s="1433"/>
      <c r="E5550" s="1433"/>
      <c r="K5550" s="1433"/>
      <c r="L5550" s="1334"/>
    </row>
    <row r="5551" spans="1:12" ht="24" customHeight="1">
      <c r="A5551" s="1355"/>
      <c r="B5551" s="1355"/>
      <c r="C5551" s="1433"/>
      <c r="E5551" s="1433"/>
      <c r="K5551" s="1433"/>
      <c r="L5551" s="1334"/>
    </row>
    <row r="5552" spans="1:12" ht="24" customHeight="1">
      <c r="A5552" s="1355"/>
      <c r="B5552" s="1355"/>
      <c r="C5552" s="1433"/>
      <c r="E5552" s="1433"/>
      <c r="K5552" s="1433"/>
      <c r="L5552" s="1334"/>
    </row>
    <row r="5553" spans="1:12" ht="24" customHeight="1">
      <c r="A5553" s="1355"/>
      <c r="B5553" s="1355"/>
      <c r="C5553" s="1433"/>
      <c r="E5553" s="1433"/>
      <c r="K5553" s="1433"/>
      <c r="L5553" s="1334"/>
    </row>
    <row r="5554" spans="1:12" ht="24" customHeight="1">
      <c r="A5554" s="1355"/>
      <c r="B5554" s="1355"/>
      <c r="C5554" s="1433"/>
      <c r="E5554" s="1433"/>
      <c r="K5554" s="1433"/>
      <c r="L5554" s="1334"/>
    </row>
    <row r="5555" spans="1:12" ht="24" customHeight="1">
      <c r="A5555" s="1355"/>
      <c r="B5555" s="1355"/>
      <c r="C5555" s="1433"/>
      <c r="E5555" s="1433"/>
      <c r="K5555" s="1433"/>
      <c r="L5555" s="1334"/>
    </row>
    <row r="5556" spans="1:12" ht="24" customHeight="1">
      <c r="A5556" s="1355"/>
      <c r="B5556" s="1355"/>
      <c r="C5556" s="1433"/>
      <c r="E5556" s="1433"/>
      <c r="K5556" s="1433"/>
      <c r="L5556" s="1334"/>
    </row>
    <row r="5557" spans="1:12" ht="24" customHeight="1">
      <c r="A5557" s="1355"/>
      <c r="B5557" s="1355"/>
      <c r="C5557" s="1433"/>
      <c r="E5557" s="1433"/>
      <c r="K5557" s="1433"/>
      <c r="L5557" s="1334"/>
    </row>
    <row r="5558" spans="1:12" ht="24" customHeight="1">
      <c r="A5558" s="1355"/>
      <c r="B5558" s="1355"/>
      <c r="C5558" s="1433"/>
      <c r="E5558" s="1433"/>
      <c r="K5558" s="1433"/>
      <c r="L5558" s="1334"/>
    </row>
    <row r="5559" spans="1:12" ht="24" customHeight="1">
      <c r="A5559" s="1355"/>
      <c r="B5559" s="1355"/>
      <c r="C5559" s="1433"/>
      <c r="E5559" s="1433"/>
      <c r="K5559" s="1433"/>
      <c r="L5559" s="1334"/>
    </row>
    <row r="5560" spans="1:12" ht="24" customHeight="1">
      <c r="A5560" s="1355"/>
      <c r="B5560" s="1355"/>
      <c r="C5560" s="1433"/>
      <c r="E5560" s="1433"/>
      <c r="K5560" s="1433"/>
      <c r="L5560" s="1334"/>
    </row>
    <row r="5561" spans="1:12" ht="24" customHeight="1">
      <c r="A5561" s="1355"/>
      <c r="B5561" s="1355"/>
      <c r="C5561" s="1433"/>
      <c r="E5561" s="1433"/>
      <c r="K5561" s="1433"/>
      <c r="L5561" s="1334"/>
    </row>
    <row r="5562" spans="1:12" ht="24" customHeight="1">
      <c r="A5562" s="1355"/>
      <c r="B5562" s="1355"/>
      <c r="C5562" s="1433"/>
      <c r="E5562" s="1433"/>
      <c r="K5562" s="1433"/>
      <c r="L5562" s="1334"/>
    </row>
    <row r="5563" spans="1:12" ht="24" customHeight="1">
      <c r="A5563" s="1355"/>
      <c r="B5563" s="1355"/>
      <c r="C5563" s="1433"/>
      <c r="E5563" s="1433"/>
      <c r="K5563" s="1433"/>
      <c r="L5563" s="1334"/>
    </row>
    <row r="5564" spans="1:12" ht="24" customHeight="1">
      <c r="A5564" s="1355"/>
      <c r="B5564" s="1355"/>
      <c r="C5564" s="1433"/>
      <c r="E5564" s="1433"/>
      <c r="K5564" s="1433"/>
      <c r="L5564" s="1334"/>
    </row>
    <row r="5565" spans="1:12" ht="24" customHeight="1">
      <c r="A5565" s="1355"/>
      <c r="B5565" s="1355"/>
      <c r="C5565" s="1433"/>
      <c r="E5565" s="1433"/>
      <c r="K5565" s="1433"/>
      <c r="L5565" s="1334"/>
    </row>
    <row r="5566" spans="1:12" ht="24" customHeight="1">
      <c r="A5566" s="1355"/>
      <c r="B5566" s="1355"/>
      <c r="C5566" s="1433"/>
      <c r="E5566" s="1433"/>
      <c r="K5566" s="1433"/>
      <c r="L5566" s="1334"/>
    </row>
    <row r="5567" spans="1:12" ht="24" customHeight="1">
      <c r="A5567" s="1355"/>
      <c r="B5567" s="1355"/>
      <c r="C5567" s="1433"/>
      <c r="E5567" s="1433"/>
      <c r="K5567" s="1433"/>
      <c r="L5567" s="1334"/>
    </row>
    <row r="5568" spans="1:12" ht="24" customHeight="1">
      <c r="A5568" s="1355"/>
      <c r="B5568" s="1355"/>
      <c r="C5568" s="1433"/>
      <c r="E5568" s="1433"/>
      <c r="K5568" s="1433"/>
      <c r="L5568" s="1334"/>
    </row>
    <row r="5569" spans="1:12" ht="24" customHeight="1">
      <c r="A5569" s="1355"/>
      <c r="B5569" s="1355"/>
      <c r="C5569" s="1433"/>
      <c r="E5569" s="1433"/>
      <c r="K5569" s="1433"/>
      <c r="L5569" s="1334"/>
    </row>
    <row r="5570" spans="1:12" ht="24" customHeight="1">
      <c r="A5570" s="1355"/>
      <c r="B5570" s="1355"/>
      <c r="C5570" s="1433"/>
      <c r="E5570" s="1433"/>
      <c r="K5570" s="1433"/>
      <c r="L5570" s="1334"/>
    </row>
    <row r="5571" spans="1:12" ht="24" customHeight="1">
      <c r="A5571" s="1355"/>
      <c r="B5571" s="1355"/>
      <c r="C5571" s="1433"/>
      <c r="E5571" s="1433"/>
      <c r="K5571" s="1433"/>
      <c r="L5571" s="1334"/>
    </row>
    <row r="5572" spans="1:12" ht="24" customHeight="1">
      <c r="A5572" s="1355"/>
      <c r="B5572" s="1355"/>
      <c r="C5572" s="1433"/>
      <c r="E5572" s="1433"/>
      <c r="K5572" s="1433"/>
      <c r="L5572" s="1334"/>
    </row>
    <row r="5573" spans="1:12" ht="24" customHeight="1">
      <c r="A5573" s="1355"/>
      <c r="B5573" s="1355"/>
      <c r="C5573" s="1433"/>
      <c r="E5573" s="1433"/>
      <c r="K5573" s="1433"/>
      <c r="L5573" s="1334"/>
    </row>
    <row r="5574" spans="1:12" ht="24" customHeight="1">
      <c r="A5574" s="1355"/>
      <c r="B5574" s="1355"/>
      <c r="C5574" s="1433"/>
      <c r="E5574" s="1433"/>
      <c r="K5574" s="1433"/>
      <c r="L5574" s="1334"/>
    </row>
    <row r="5575" spans="1:12" ht="24" customHeight="1">
      <c r="A5575" s="1355"/>
      <c r="B5575" s="1355"/>
      <c r="C5575" s="1433"/>
      <c r="E5575" s="1433"/>
      <c r="K5575" s="1433"/>
      <c r="L5575" s="1334"/>
    </row>
    <row r="5576" spans="1:12" ht="24" customHeight="1">
      <c r="A5576" s="1355"/>
      <c r="B5576" s="1355"/>
      <c r="C5576" s="1433"/>
      <c r="E5576" s="1433"/>
      <c r="K5576" s="1433"/>
      <c r="L5576" s="1334"/>
    </row>
    <row r="5577" spans="1:12" ht="24" customHeight="1">
      <c r="A5577" s="1355"/>
      <c r="B5577" s="1355"/>
      <c r="C5577" s="1433"/>
      <c r="E5577" s="1433"/>
      <c r="K5577" s="1433"/>
      <c r="L5577" s="1334"/>
    </row>
    <row r="5578" spans="1:12" ht="24" customHeight="1">
      <c r="A5578" s="1355"/>
      <c r="B5578" s="1355"/>
      <c r="C5578" s="1433"/>
      <c r="E5578" s="1433"/>
      <c r="K5578" s="1433"/>
      <c r="L5578" s="1334"/>
    </row>
    <row r="5579" spans="1:12" ht="24" customHeight="1">
      <c r="A5579" s="1355"/>
      <c r="B5579" s="1355"/>
      <c r="C5579" s="1433"/>
      <c r="E5579" s="1433"/>
      <c r="K5579" s="1433"/>
      <c r="L5579" s="1334"/>
    </row>
    <row r="5580" spans="1:12" ht="24" customHeight="1">
      <c r="A5580" s="1355"/>
      <c r="B5580" s="1355"/>
      <c r="C5580" s="1433"/>
      <c r="E5580" s="1433"/>
      <c r="K5580" s="1433"/>
      <c r="L5580" s="1334"/>
    </row>
    <row r="5581" spans="1:12" ht="24" customHeight="1">
      <c r="A5581" s="1355"/>
      <c r="B5581" s="1355"/>
      <c r="C5581" s="1433"/>
      <c r="E5581" s="1433"/>
      <c r="K5581" s="1433"/>
      <c r="L5581" s="1334"/>
    </row>
    <row r="5582" spans="1:12" ht="24" customHeight="1">
      <c r="A5582" s="1355"/>
      <c r="B5582" s="1355"/>
      <c r="C5582" s="1433"/>
      <c r="E5582" s="1433"/>
      <c r="K5582" s="1433"/>
      <c r="L5582" s="1334"/>
    </row>
    <row r="5583" spans="1:12" ht="24" customHeight="1">
      <c r="A5583" s="1355"/>
      <c r="B5583" s="1355"/>
      <c r="C5583" s="1433"/>
      <c r="E5583" s="1433"/>
      <c r="K5583" s="1433"/>
      <c r="L5583" s="1334"/>
    </row>
    <row r="5584" spans="1:12" ht="24" customHeight="1">
      <c r="A5584" s="1355"/>
      <c r="B5584" s="1355"/>
      <c r="C5584" s="1433"/>
      <c r="E5584" s="1433"/>
      <c r="K5584" s="1433"/>
      <c r="L5584" s="1334"/>
    </row>
    <row r="5585" spans="1:12" ht="24" customHeight="1">
      <c r="A5585" s="1355"/>
      <c r="B5585" s="1355"/>
      <c r="C5585" s="1433"/>
      <c r="E5585" s="1433"/>
      <c r="K5585" s="1433"/>
      <c r="L5585" s="1334"/>
    </row>
    <row r="5586" spans="1:12" ht="24" customHeight="1">
      <c r="A5586" s="1355"/>
      <c r="B5586" s="1355"/>
      <c r="C5586" s="1433"/>
      <c r="E5586" s="1433"/>
      <c r="K5586" s="1433"/>
      <c r="L5586" s="1334"/>
    </row>
    <row r="5587" spans="1:12" ht="24" customHeight="1">
      <c r="A5587" s="1355"/>
      <c r="B5587" s="1355"/>
      <c r="C5587" s="1433"/>
      <c r="E5587" s="1433"/>
      <c r="K5587" s="1433"/>
      <c r="L5587" s="1334"/>
    </row>
    <row r="5588" spans="1:12" ht="24" customHeight="1">
      <c r="A5588" s="1355"/>
      <c r="B5588" s="1355"/>
      <c r="C5588" s="1433"/>
      <c r="E5588" s="1433"/>
      <c r="K5588" s="1433"/>
      <c r="L5588" s="1334"/>
    </row>
    <row r="5589" spans="1:12" ht="24" customHeight="1">
      <c r="A5589" s="1355"/>
      <c r="B5589" s="1355"/>
      <c r="C5589" s="1433"/>
      <c r="E5589" s="1433"/>
      <c r="K5589" s="1433"/>
      <c r="L5589" s="1334"/>
    </row>
    <row r="5590" spans="1:12" ht="24" customHeight="1">
      <c r="A5590" s="1355"/>
      <c r="B5590" s="1355"/>
      <c r="C5590" s="1433"/>
      <c r="E5590" s="1433"/>
      <c r="K5590" s="1433"/>
      <c r="L5590" s="1334"/>
    </row>
    <row r="5591" spans="1:12" ht="24" customHeight="1">
      <c r="A5591" s="1355"/>
      <c r="B5591" s="1355"/>
      <c r="C5591" s="1433"/>
      <c r="E5591" s="1433"/>
      <c r="K5591" s="1433"/>
      <c r="L5591" s="1334"/>
    </row>
    <row r="5592" spans="1:12" ht="24" customHeight="1">
      <c r="A5592" s="1355"/>
      <c r="B5592" s="1355"/>
      <c r="C5592" s="1433"/>
      <c r="E5592" s="1433"/>
      <c r="K5592" s="1433"/>
      <c r="L5592" s="1334"/>
    </row>
    <row r="5593" spans="1:12" ht="24" customHeight="1">
      <c r="A5593" s="1355"/>
      <c r="B5593" s="1355"/>
      <c r="C5593" s="1433"/>
      <c r="E5593" s="1433"/>
      <c r="K5593" s="1433"/>
      <c r="L5593" s="1334"/>
    </row>
    <row r="5594" spans="1:12" ht="24" customHeight="1">
      <c r="A5594" s="1355"/>
      <c r="B5594" s="1355"/>
      <c r="C5594" s="1433"/>
      <c r="E5594" s="1433"/>
      <c r="K5594" s="1433"/>
      <c r="L5594" s="1334"/>
    </row>
    <row r="5595" spans="1:12" ht="24" customHeight="1">
      <c r="A5595" s="1355"/>
      <c r="B5595" s="1355"/>
      <c r="C5595" s="1433"/>
      <c r="E5595" s="1433"/>
      <c r="K5595" s="1433"/>
      <c r="L5595" s="1334"/>
    </row>
    <row r="5596" spans="1:12" ht="24" customHeight="1">
      <c r="A5596" s="1355"/>
      <c r="B5596" s="1355"/>
      <c r="C5596" s="1433"/>
      <c r="E5596" s="1433"/>
      <c r="K5596" s="1433"/>
      <c r="L5596" s="1334"/>
    </row>
    <row r="5597" spans="1:12" ht="24" customHeight="1">
      <c r="A5597" s="1355"/>
      <c r="B5597" s="1355"/>
      <c r="C5597" s="1433"/>
      <c r="E5597" s="1433"/>
      <c r="K5597" s="1433"/>
      <c r="L5597" s="1334"/>
    </row>
    <row r="5598" spans="1:12" ht="24" customHeight="1">
      <c r="A5598" s="1355"/>
      <c r="B5598" s="1355"/>
      <c r="C5598" s="1433"/>
      <c r="E5598" s="1433"/>
      <c r="K5598" s="1433"/>
      <c r="L5598" s="1334"/>
    </row>
    <row r="5599" spans="1:12" ht="24" customHeight="1">
      <c r="A5599" s="1355"/>
      <c r="B5599" s="1355"/>
      <c r="C5599" s="1433"/>
      <c r="E5599" s="1433"/>
      <c r="K5599" s="1433"/>
      <c r="L5599" s="1334"/>
    </row>
    <row r="5600" spans="1:12" ht="24" customHeight="1">
      <c r="A5600" s="1355"/>
      <c r="B5600" s="1355"/>
      <c r="C5600" s="1433"/>
      <c r="E5600" s="1433"/>
      <c r="K5600" s="1433"/>
      <c r="L5600" s="1334"/>
    </row>
    <row r="5601" spans="1:12" ht="24" customHeight="1">
      <c r="A5601" s="1355"/>
      <c r="B5601" s="1355"/>
      <c r="C5601" s="1433"/>
      <c r="E5601" s="1433"/>
      <c r="K5601" s="1433"/>
      <c r="L5601" s="1334"/>
    </row>
    <row r="5602" spans="1:12" ht="24" customHeight="1">
      <c r="A5602" s="1355"/>
      <c r="B5602" s="1355"/>
      <c r="C5602" s="1433"/>
      <c r="E5602" s="1433"/>
      <c r="K5602" s="1433"/>
      <c r="L5602" s="1334"/>
    </row>
    <row r="5603" spans="1:12" ht="24" customHeight="1">
      <c r="A5603" s="1355"/>
      <c r="B5603" s="1355"/>
      <c r="C5603" s="1433"/>
      <c r="E5603" s="1433"/>
      <c r="K5603" s="1433"/>
      <c r="L5603" s="1334"/>
    </row>
    <row r="5604" spans="1:12" ht="24" customHeight="1">
      <c r="A5604" s="1355"/>
      <c r="B5604" s="1355"/>
      <c r="C5604" s="1433"/>
      <c r="E5604" s="1433"/>
      <c r="K5604" s="1433"/>
      <c r="L5604" s="1334"/>
    </row>
    <row r="5605" spans="1:12" ht="24" customHeight="1">
      <c r="A5605" s="1355"/>
      <c r="B5605" s="1355"/>
      <c r="C5605" s="1433"/>
      <c r="E5605" s="1433"/>
      <c r="K5605" s="1433"/>
      <c r="L5605" s="1334"/>
    </row>
    <row r="5606" spans="1:12" ht="24" customHeight="1">
      <c r="A5606" s="1355"/>
      <c r="B5606" s="1355"/>
      <c r="C5606" s="1433"/>
      <c r="E5606" s="1433"/>
      <c r="K5606" s="1433"/>
      <c r="L5606" s="1334"/>
    </row>
    <row r="5607" spans="1:12" ht="24" customHeight="1">
      <c r="A5607" s="1355"/>
      <c r="B5607" s="1355"/>
      <c r="C5607" s="1433"/>
      <c r="E5607" s="1433"/>
      <c r="K5607" s="1433"/>
      <c r="L5607" s="1334"/>
    </row>
    <row r="5608" spans="1:12" ht="24" customHeight="1">
      <c r="A5608" s="1355"/>
      <c r="B5608" s="1355"/>
      <c r="C5608" s="1433"/>
      <c r="E5608" s="1433"/>
      <c r="K5608" s="1433"/>
      <c r="L5608" s="1334"/>
    </row>
    <row r="5609" spans="1:12" ht="24" customHeight="1">
      <c r="A5609" s="1355"/>
      <c r="B5609" s="1355"/>
      <c r="C5609" s="1433"/>
      <c r="E5609" s="1433"/>
      <c r="K5609" s="1433"/>
      <c r="L5609" s="1334"/>
    </row>
    <row r="5610" spans="1:12" ht="24" customHeight="1">
      <c r="A5610" s="1355"/>
      <c r="B5610" s="1355"/>
      <c r="C5610" s="1433"/>
      <c r="E5610" s="1433"/>
      <c r="K5610" s="1433"/>
      <c r="L5610" s="1334"/>
    </row>
    <row r="5611" spans="1:12" ht="24" customHeight="1">
      <c r="A5611" s="1355"/>
      <c r="B5611" s="1355"/>
      <c r="C5611" s="1433"/>
      <c r="E5611" s="1433"/>
      <c r="K5611" s="1433"/>
      <c r="L5611" s="1334"/>
    </row>
    <row r="5612" spans="1:12" ht="24" customHeight="1">
      <c r="A5612" s="1355"/>
      <c r="B5612" s="1355"/>
      <c r="C5612" s="1433"/>
      <c r="E5612" s="1433"/>
      <c r="K5612" s="1433"/>
      <c r="L5612" s="1334"/>
    </row>
    <row r="5613" spans="1:12" ht="24" customHeight="1">
      <c r="A5613" s="1355"/>
      <c r="B5613" s="1355"/>
      <c r="C5613" s="1433"/>
      <c r="E5613" s="1433"/>
      <c r="K5613" s="1433"/>
      <c r="L5613" s="1334"/>
    </row>
    <row r="5614" spans="1:12" ht="24" customHeight="1">
      <c r="A5614" s="1355"/>
      <c r="B5614" s="1355"/>
      <c r="C5614" s="1433"/>
      <c r="E5614" s="1433"/>
      <c r="K5614" s="1433"/>
      <c r="L5614" s="1334"/>
    </row>
    <row r="5615" spans="1:12" ht="24" customHeight="1">
      <c r="A5615" s="1355"/>
      <c r="B5615" s="1355"/>
      <c r="C5615" s="1433"/>
      <c r="E5615" s="1433"/>
      <c r="K5615" s="1433"/>
      <c r="L5615" s="1334"/>
    </row>
    <row r="5616" spans="1:12" ht="24" customHeight="1">
      <c r="A5616" s="1355"/>
      <c r="B5616" s="1355"/>
      <c r="C5616" s="1433"/>
      <c r="E5616" s="1433"/>
      <c r="K5616" s="1433"/>
      <c r="L5616" s="1334"/>
    </row>
    <row r="5617" spans="1:12" ht="24" customHeight="1">
      <c r="A5617" s="1355"/>
      <c r="B5617" s="1355"/>
      <c r="C5617" s="1433"/>
      <c r="E5617" s="1433"/>
      <c r="K5617" s="1433"/>
      <c r="L5617" s="1334"/>
    </row>
    <row r="5618" spans="1:12" ht="24" customHeight="1">
      <c r="A5618" s="1355"/>
      <c r="B5618" s="1355"/>
      <c r="C5618" s="1433"/>
      <c r="E5618" s="1433"/>
      <c r="K5618" s="1433"/>
      <c r="L5618" s="1334"/>
    </row>
    <row r="5619" spans="1:12" ht="24" customHeight="1">
      <c r="A5619" s="1355"/>
      <c r="B5619" s="1355"/>
      <c r="C5619" s="1433"/>
      <c r="E5619" s="1433"/>
      <c r="K5619" s="1433"/>
      <c r="L5619" s="1334"/>
    </row>
    <row r="5620" spans="1:12" ht="24" customHeight="1">
      <c r="A5620" s="1355"/>
      <c r="B5620" s="1355"/>
      <c r="C5620" s="1433"/>
      <c r="E5620" s="1433"/>
      <c r="K5620" s="1433"/>
      <c r="L5620" s="1334"/>
    </row>
    <row r="5621" spans="1:12" ht="24" customHeight="1">
      <c r="A5621" s="1355"/>
      <c r="B5621" s="1355"/>
      <c r="C5621" s="1433"/>
      <c r="E5621" s="1433"/>
      <c r="K5621" s="1433"/>
      <c r="L5621" s="1334"/>
    </row>
    <row r="5622" spans="1:12" ht="24" customHeight="1">
      <c r="A5622" s="1355"/>
      <c r="B5622" s="1355"/>
      <c r="C5622" s="1433"/>
      <c r="E5622" s="1433"/>
      <c r="K5622" s="1433"/>
      <c r="L5622" s="1334"/>
    </row>
    <row r="5623" spans="1:12" ht="24" customHeight="1">
      <c r="A5623" s="1355"/>
      <c r="B5623" s="1355"/>
      <c r="C5623" s="1433"/>
      <c r="E5623" s="1433"/>
      <c r="K5623" s="1433"/>
      <c r="L5623" s="1334"/>
    </row>
    <row r="5624" spans="1:12" ht="24" customHeight="1">
      <c r="A5624" s="1355"/>
      <c r="B5624" s="1355"/>
      <c r="C5624" s="1433"/>
      <c r="E5624" s="1433"/>
      <c r="K5624" s="1433"/>
      <c r="L5624" s="1334"/>
    </row>
    <row r="5625" spans="1:12" ht="24" customHeight="1">
      <c r="A5625" s="1355"/>
      <c r="B5625" s="1355"/>
      <c r="C5625" s="1433"/>
      <c r="E5625" s="1433"/>
      <c r="K5625" s="1433"/>
      <c r="L5625" s="1334"/>
    </row>
    <row r="5626" spans="1:12" ht="24" customHeight="1">
      <c r="A5626" s="1355"/>
      <c r="B5626" s="1355"/>
      <c r="C5626" s="1433"/>
      <c r="E5626" s="1433"/>
      <c r="K5626" s="1433"/>
      <c r="L5626" s="1334"/>
    </row>
    <row r="5627" spans="1:12" ht="24" customHeight="1">
      <c r="A5627" s="1355"/>
      <c r="B5627" s="1355"/>
      <c r="C5627" s="1433"/>
      <c r="E5627" s="1433"/>
      <c r="K5627" s="1433"/>
      <c r="L5627" s="1334"/>
    </row>
    <row r="5628" spans="1:12" ht="24" customHeight="1">
      <c r="A5628" s="1355"/>
      <c r="B5628" s="1355"/>
      <c r="C5628" s="1433"/>
      <c r="E5628" s="1433"/>
      <c r="K5628" s="1433"/>
      <c r="L5628" s="1334"/>
    </row>
    <row r="5629" spans="1:12" ht="24" customHeight="1">
      <c r="A5629" s="1355"/>
      <c r="B5629" s="1355"/>
      <c r="C5629" s="1433"/>
      <c r="E5629" s="1433"/>
      <c r="K5629" s="1433"/>
      <c r="L5629" s="1334"/>
    </row>
    <row r="5630" spans="1:12" ht="24" customHeight="1">
      <c r="A5630" s="1355"/>
      <c r="B5630" s="1355"/>
      <c r="C5630" s="1433"/>
      <c r="E5630" s="1433"/>
      <c r="K5630" s="1433"/>
      <c r="L5630" s="1334"/>
    </row>
    <row r="5631" spans="1:12" ht="24" customHeight="1">
      <c r="A5631" s="1355"/>
      <c r="B5631" s="1355"/>
      <c r="C5631" s="1433"/>
      <c r="E5631" s="1433"/>
      <c r="K5631" s="1433"/>
      <c r="L5631" s="1334"/>
    </row>
    <row r="5632" spans="1:12" ht="24" customHeight="1">
      <c r="A5632" s="1355"/>
      <c r="B5632" s="1355"/>
      <c r="C5632" s="1433"/>
      <c r="E5632" s="1433"/>
      <c r="K5632" s="1433"/>
      <c r="L5632" s="1334"/>
    </row>
    <row r="5633" spans="1:12" ht="24" customHeight="1">
      <c r="A5633" s="1355"/>
      <c r="B5633" s="1355"/>
      <c r="C5633" s="1433"/>
      <c r="E5633" s="1433"/>
      <c r="K5633" s="1433"/>
      <c r="L5633" s="1334"/>
    </row>
    <row r="5634" spans="1:12" ht="24" customHeight="1">
      <c r="A5634" s="1355"/>
      <c r="B5634" s="1355"/>
      <c r="C5634" s="1433"/>
      <c r="E5634" s="1433"/>
      <c r="K5634" s="1433"/>
      <c r="L5634" s="1334"/>
    </row>
    <row r="5635" spans="1:12" ht="24" customHeight="1">
      <c r="A5635" s="1355"/>
      <c r="B5635" s="1355"/>
      <c r="C5635" s="1433"/>
      <c r="E5635" s="1433"/>
      <c r="K5635" s="1433"/>
      <c r="L5635" s="1334"/>
    </row>
    <row r="5636" spans="1:12" ht="24" customHeight="1">
      <c r="A5636" s="1355"/>
      <c r="B5636" s="1355"/>
      <c r="C5636" s="1433"/>
      <c r="E5636" s="1433"/>
      <c r="K5636" s="1433"/>
      <c r="L5636" s="1334"/>
    </row>
    <row r="5637" spans="1:12" ht="24" customHeight="1">
      <c r="A5637" s="1355"/>
      <c r="B5637" s="1355"/>
      <c r="C5637" s="1433"/>
      <c r="E5637" s="1433"/>
      <c r="K5637" s="1433"/>
      <c r="L5637" s="1334"/>
    </row>
    <row r="5638" spans="1:12" ht="24" customHeight="1">
      <c r="A5638" s="1355"/>
      <c r="B5638" s="1355"/>
      <c r="C5638" s="1433"/>
      <c r="E5638" s="1433"/>
      <c r="K5638" s="1433"/>
      <c r="L5638" s="1334"/>
    </row>
    <row r="5639" spans="1:12" ht="24" customHeight="1">
      <c r="A5639" s="1355"/>
      <c r="B5639" s="1355"/>
      <c r="C5639" s="1433"/>
      <c r="E5639" s="1433"/>
      <c r="K5639" s="1433"/>
      <c r="L5639" s="1334"/>
    </row>
    <row r="5640" spans="1:12" ht="24" customHeight="1">
      <c r="A5640" s="1355"/>
      <c r="B5640" s="1355"/>
      <c r="C5640" s="1433"/>
      <c r="E5640" s="1433"/>
      <c r="K5640" s="1433"/>
      <c r="L5640" s="1334"/>
    </row>
    <row r="5641" spans="1:12" ht="24" customHeight="1">
      <c r="A5641" s="1355"/>
      <c r="B5641" s="1355"/>
      <c r="C5641" s="1433"/>
      <c r="E5641" s="1433"/>
      <c r="K5641" s="1433"/>
      <c r="L5641" s="1334"/>
    </row>
    <row r="5642" spans="1:12" ht="24" customHeight="1">
      <c r="A5642" s="1355"/>
      <c r="B5642" s="1355"/>
      <c r="C5642" s="1433"/>
      <c r="E5642" s="1433"/>
      <c r="K5642" s="1433"/>
      <c r="L5642" s="1334"/>
    </row>
    <row r="5643" spans="1:12" ht="24" customHeight="1">
      <c r="A5643" s="1355"/>
      <c r="B5643" s="1355"/>
      <c r="C5643" s="1433"/>
      <c r="E5643" s="1433"/>
      <c r="K5643" s="1433"/>
      <c r="L5643" s="1334"/>
    </row>
    <row r="5644" spans="1:12" ht="24" customHeight="1">
      <c r="A5644" s="1355"/>
      <c r="B5644" s="1355"/>
      <c r="C5644" s="1433"/>
      <c r="E5644" s="1433"/>
      <c r="K5644" s="1433"/>
      <c r="L5644" s="1334"/>
    </row>
    <row r="5645" spans="1:12" ht="24" customHeight="1">
      <c r="A5645" s="1355"/>
      <c r="B5645" s="1355"/>
      <c r="C5645" s="1433"/>
      <c r="E5645" s="1433"/>
      <c r="K5645" s="1433"/>
      <c r="L5645" s="1334"/>
    </row>
    <row r="5646" spans="1:12" ht="24" customHeight="1">
      <c r="A5646" s="1355"/>
      <c r="B5646" s="1355"/>
      <c r="C5646" s="1433"/>
      <c r="E5646" s="1433"/>
      <c r="K5646" s="1433"/>
      <c r="L5646" s="1334"/>
    </row>
    <row r="5647" spans="1:12" ht="24" customHeight="1">
      <c r="A5647" s="1355"/>
      <c r="B5647" s="1355"/>
      <c r="C5647" s="1433"/>
      <c r="E5647" s="1433"/>
      <c r="K5647" s="1433"/>
      <c r="L5647" s="1334"/>
    </row>
    <row r="5648" spans="1:12" ht="24" customHeight="1">
      <c r="A5648" s="1355"/>
      <c r="B5648" s="1355"/>
      <c r="C5648" s="1433"/>
      <c r="E5648" s="1433"/>
      <c r="K5648" s="1433"/>
      <c r="L5648" s="1334"/>
    </row>
    <row r="5649" spans="1:12" ht="24" customHeight="1">
      <c r="A5649" s="1355"/>
      <c r="B5649" s="1355"/>
      <c r="C5649" s="1433"/>
      <c r="E5649" s="1433"/>
      <c r="K5649" s="1433"/>
      <c r="L5649" s="1334"/>
    </row>
    <row r="5650" spans="1:12" ht="24" customHeight="1">
      <c r="A5650" s="1355"/>
      <c r="B5650" s="1355"/>
      <c r="C5650" s="1433"/>
      <c r="E5650" s="1433"/>
      <c r="K5650" s="1433"/>
      <c r="L5650" s="1334"/>
    </row>
    <row r="5651" spans="1:12" ht="24" customHeight="1">
      <c r="A5651" s="1355"/>
      <c r="B5651" s="1355"/>
      <c r="C5651" s="1433"/>
      <c r="E5651" s="1433"/>
      <c r="K5651" s="1433"/>
      <c r="L5651" s="1334"/>
    </row>
    <row r="5652" spans="1:12" ht="24" customHeight="1">
      <c r="A5652" s="1355"/>
      <c r="B5652" s="1355"/>
      <c r="C5652" s="1433"/>
      <c r="E5652" s="1433"/>
      <c r="K5652" s="1433"/>
      <c r="L5652" s="1334"/>
    </row>
    <row r="5653" spans="1:12" ht="24" customHeight="1">
      <c r="A5653" s="1355"/>
      <c r="B5653" s="1355"/>
      <c r="C5653" s="1433"/>
      <c r="E5653" s="1433"/>
      <c r="K5653" s="1433"/>
      <c r="L5653" s="1334"/>
    </row>
    <row r="5654" spans="1:12" ht="24" customHeight="1">
      <c r="A5654" s="1355"/>
      <c r="B5654" s="1355"/>
      <c r="C5654" s="1433"/>
      <c r="E5654" s="1433"/>
      <c r="K5654" s="1433"/>
      <c r="L5654" s="1334"/>
    </row>
    <row r="5655" spans="1:12" ht="24" customHeight="1">
      <c r="A5655" s="1355"/>
      <c r="B5655" s="1355"/>
      <c r="C5655" s="1433"/>
      <c r="E5655" s="1433"/>
      <c r="K5655" s="1433"/>
      <c r="L5655" s="1334"/>
    </row>
    <row r="5656" spans="1:12" ht="24" customHeight="1">
      <c r="A5656" s="1355"/>
      <c r="B5656" s="1355"/>
      <c r="C5656" s="1433"/>
      <c r="E5656" s="1433"/>
      <c r="K5656" s="1433"/>
      <c r="L5656" s="1334"/>
    </row>
    <row r="5657" spans="1:12" ht="24" customHeight="1">
      <c r="A5657" s="1355"/>
      <c r="B5657" s="1355"/>
      <c r="C5657" s="1433"/>
      <c r="E5657" s="1433"/>
      <c r="K5657" s="1433"/>
      <c r="L5657" s="1334"/>
    </row>
    <row r="5658" spans="1:12" ht="24" customHeight="1">
      <c r="A5658" s="1355"/>
      <c r="B5658" s="1355"/>
      <c r="C5658" s="1433"/>
      <c r="E5658" s="1433"/>
      <c r="K5658" s="1433"/>
      <c r="L5658" s="1334"/>
    </row>
    <row r="5659" spans="1:12" ht="24" customHeight="1">
      <c r="A5659" s="1355"/>
      <c r="B5659" s="1355"/>
      <c r="C5659" s="1433"/>
      <c r="E5659" s="1433"/>
      <c r="K5659" s="1433"/>
      <c r="L5659" s="1334"/>
    </row>
    <row r="5660" spans="1:12" ht="24" customHeight="1">
      <c r="A5660" s="1355"/>
      <c r="B5660" s="1355"/>
      <c r="C5660" s="1433"/>
      <c r="E5660" s="1433"/>
      <c r="K5660" s="1433"/>
      <c r="L5660" s="1334"/>
    </row>
    <row r="5661" spans="1:12" ht="24" customHeight="1">
      <c r="A5661" s="1355"/>
      <c r="B5661" s="1355"/>
      <c r="C5661" s="1433"/>
      <c r="E5661" s="1433"/>
      <c r="K5661" s="1433"/>
      <c r="L5661" s="1334"/>
    </row>
    <row r="5662" spans="1:12" ht="24" customHeight="1">
      <c r="A5662" s="1355"/>
      <c r="B5662" s="1355"/>
      <c r="C5662" s="1433"/>
      <c r="E5662" s="1433"/>
      <c r="K5662" s="1433"/>
      <c r="L5662" s="1334"/>
    </row>
    <row r="5663" spans="1:12" ht="24" customHeight="1">
      <c r="A5663" s="1355"/>
      <c r="B5663" s="1355"/>
      <c r="C5663" s="1433"/>
      <c r="E5663" s="1433"/>
      <c r="K5663" s="1433"/>
      <c r="L5663" s="1334"/>
    </row>
    <row r="5664" spans="1:12" ht="24" customHeight="1">
      <c r="A5664" s="1355"/>
      <c r="B5664" s="1355"/>
      <c r="C5664" s="1433"/>
      <c r="E5664" s="1433"/>
      <c r="K5664" s="1433"/>
      <c r="L5664" s="1334"/>
    </row>
    <row r="5665" spans="1:12" ht="24" customHeight="1">
      <c r="A5665" s="1355"/>
      <c r="B5665" s="1355"/>
      <c r="C5665" s="1433"/>
      <c r="E5665" s="1433"/>
      <c r="K5665" s="1433"/>
      <c r="L5665" s="1334"/>
    </row>
    <row r="5666" spans="1:12" ht="24" customHeight="1">
      <c r="A5666" s="1355"/>
      <c r="B5666" s="1355"/>
      <c r="C5666" s="1433"/>
      <c r="E5666" s="1433"/>
      <c r="K5666" s="1433"/>
      <c r="L5666" s="1334"/>
    </row>
    <row r="5667" spans="1:12" ht="24" customHeight="1">
      <c r="A5667" s="1355"/>
      <c r="B5667" s="1355"/>
      <c r="C5667" s="1433"/>
      <c r="E5667" s="1433"/>
      <c r="K5667" s="1433"/>
      <c r="L5667" s="1334"/>
    </row>
    <row r="5668" spans="1:12" ht="24" customHeight="1">
      <c r="A5668" s="1355"/>
      <c r="B5668" s="1355"/>
      <c r="C5668" s="1433"/>
      <c r="E5668" s="1433"/>
      <c r="K5668" s="1433"/>
      <c r="L5668" s="1334"/>
    </row>
    <row r="5669" spans="1:12" ht="24" customHeight="1">
      <c r="A5669" s="1355"/>
      <c r="B5669" s="1355"/>
      <c r="C5669" s="1433"/>
      <c r="E5669" s="1433"/>
      <c r="K5669" s="1433"/>
      <c r="L5669" s="1334"/>
    </row>
    <row r="5670" spans="1:12" ht="24" customHeight="1">
      <c r="A5670" s="1355"/>
      <c r="B5670" s="1355"/>
      <c r="C5670" s="1433"/>
      <c r="E5670" s="1433"/>
      <c r="K5670" s="1433"/>
      <c r="L5670" s="1334"/>
    </row>
    <row r="5671" spans="1:12" ht="24" customHeight="1">
      <c r="A5671" s="1355"/>
      <c r="B5671" s="1355"/>
      <c r="C5671" s="1433"/>
      <c r="E5671" s="1433"/>
      <c r="K5671" s="1433"/>
      <c r="L5671" s="1334"/>
    </row>
    <row r="5672" spans="1:12" ht="24" customHeight="1">
      <c r="A5672" s="1355"/>
      <c r="B5672" s="1355"/>
      <c r="C5672" s="1433"/>
      <c r="E5672" s="1433"/>
      <c r="K5672" s="1433"/>
      <c r="L5672" s="1334"/>
    </row>
    <row r="5673" spans="1:12" ht="24" customHeight="1">
      <c r="A5673" s="1355"/>
      <c r="B5673" s="1355"/>
      <c r="C5673" s="1433"/>
      <c r="E5673" s="1433"/>
      <c r="K5673" s="1433"/>
      <c r="L5673" s="1334"/>
    </row>
    <row r="5674" spans="1:12" ht="24" customHeight="1">
      <c r="A5674" s="1355"/>
      <c r="B5674" s="1355"/>
      <c r="C5674" s="1433"/>
      <c r="E5674" s="1433"/>
      <c r="K5674" s="1433"/>
      <c r="L5674" s="1334"/>
    </row>
    <row r="5675" spans="1:12" ht="24" customHeight="1">
      <c r="A5675" s="1355"/>
      <c r="B5675" s="1355"/>
      <c r="C5675" s="1433"/>
      <c r="E5675" s="1433"/>
      <c r="K5675" s="1433"/>
      <c r="L5675" s="1334"/>
    </row>
    <row r="5676" spans="1:12" ht="24" customHeight="1">
      <c r="A5676" s="1355"/>
      <c r="B5676" s="1355"/>
      <c r="C5676" s="1433"/>
      <c r="E5676" s="1433"/>
      <c r="K5676" s="1433"/>
      <c r="L5676" s="1334"/>
    </row>
    <row r="5677" spans="1:12" ht="24" customHeight="1">
      <c r="A5677" s="1355"/>
      <c r="B5677" s="1355"/>
      <c r="C5677" s="1433"/>
      <c r="E5677" s="1433"/>
      <c r="K5677" s="1433"/>
      <c r="L5677" s="1334"/>
    </row>
    <row r="5678" spans="1:12" ht="24" customHeight="1">
      <c r="A5678" s="1355"/>
      <c r="B5678" s="1355"/>
      <c r="C5678" s="1433"/>
      <c r="E5678" s="1433"/>
      <c r="K5678" s="1433"/>
      <c r="L5678" s="1334"/>
    </row>
    <row r="5679" spans="1:12" ht="24" customHeight="1">
      <c r="A5679" s="1355"/>
      <c r="B5679" s="1355"/>
      <c r="C5679" s="1433"/>
      <c r="E5679" s="1433"/>
      <c r="K5679" s="1433"/>
      <c r="L5679" s="1334"/>
    </row>
    <row r="5680" spans="1:12" ht="24" customHeight="1">
      <c r="A5680" s="1355"/>
      <c r="B5680" s="1355"/>
      <c r="C5680" s="1433"/>
      <c r="E5680" s="1433"/>
      <c r="K5680" s="1433"/>
      <c r="L5680" s="1334"/>
    </row>
    <row r="5681" spans="1:12" ht="24" customHeight="1">
      <c r="A5681" s="1355"/>
      <c r="B5681" s="1355"/>
      <c r="C5681" s="1433"/>
      <c r="E5681" s="1433"/>
      <c r="K5681" s="1433"/>
      <c r="L5681" s="1334"/>
    </row>
    <row r="5682" spans="1:12" ht="24" customHeight="1">
      <c r="A5682" s="1355"/>
      <c r="B5682" s="1355"/>
      <c r="C5682" s="1433"/>
      <c r="E5682" s="1433"/>
      <c r="K5682" s="1433"/>
      <c r="L5682" s="1334"/>
    </row>
    <row r="5683" spans="1:12" ht="24" customHeight="1">
      <c r="A5683" s="1355"/>
      <c r="B5683" s="1355"/>
      <c r="C5683" s="1433"/>
      <c r="E5683" s="1433"/>
      <c r="K5683" s="1433"/>
      <c r="L5683" s="1334"/>
    </row>
    <row r="5684" spans="1:12" ht="24" customHeight="1">
      <c r="A5684" s="1355"/>
      <c r="B5684" s="1355"/>
      <c r="C5684" s="1433"/>
      <c r="E5684" s="1433"/>
      <c r="K5684" s="1433"/>
      <c r="L5684" s="1334"/>
    </row>
    <row r="5685" spans="1:12" ht="24" customHeight="1">
      <c r="A5685" s="1355"/>
      <c r="B5685" s="1355"/>
      <c r="C5685" s="1433"/>
      <c r="E5685" s="1433"/>
      <c r="K5685" s="1433"/>
      <c r="L5685" s="1334"/>
    </row>
    <row r="5686" spans="1:12" ht="24" customHeight="1">
      <c r="A5686" s="1355"/>
      <c r="B5686" s="1355"/>
      <c r="C5686" s="1433"/>
      <c r="E5686" s="1433"/>
      <c r="K5686" s="1433"/>
      <c r="L5686" s="1334"/>
    </row>
    <row r="5687" spans="1:12" ht="24" customHeight="1">
      <c r="A5687" s="1355"/>
      <c r="B5687" s="1355"/>
      <c r="C5687" s="1433"/>
      <c r="E5687" s="1433"/>
      <c r="K5687" s="1433"/>
      <c r="L5687" s="1334"/>
    </row>
    <row r="5688" spans="1:12" ht="24" customHeight="1">
      <c r="A5688" s="1355"/>
      <c r="B5688" s="1355"/>
      <c r="C5688" s="1433"/>
      <c r="E5688" s="1433"/>
      <c r="K5688" s="1433"/>
      <c r="L5688" s="1334"/>
    </row>
    <row r="5689" spans="1:12" ht="24" customHeight="1">
      <c r="A5689" s="1355"/>
      <c r="B5689" s="1355"/>
      <c r="C5689" s="1433"/>
      <c r="E5689" s="1433"/>
      <c r="K5689" s="1433"/>
      <c r="L5689" s="1334"/>
    </row>
    <row r="5690" spans="1:12" ht="24" customHeight="1">
      <c r="A5690" s="1355"/>
      <c r="B5690" s="1355"/>
      <c r="C5690" s="1433"/>
      <c r="E5690" s="1433"/>
      <c r="K5690" s="1433"/>
      <c r="L5690" s="1334"/>
    </row>
    <row r="5691" spans="1:12" ht="24" customHeight="1">
      <c r="A5691" s="1355"/>
      <c r="B5691" s="1355"/>
      <c r="C5691" s="1433"/>
      <c r="E5691" s="1433"/>
      <c r="K5691" s="1433"/>
      <c r="L5691" s="1334"/>
    </row>
    <row r="5692" spans="1:12" ht="24" customHeight="1">
      <c r="A5692" s="1355"/>
      <c r="B5692" s="1355"/>
      <c r="C5692" s="1433"/>
      <c r="E5692" s="1433"/>
      <c r="K5692" s="1433"/>
      <c r="L5692" s="1334"/>
    </row>
    <row r="5693" spans="1:12" ht="24" customHeight="1">
      <c r="A5693" s="1355"/>
      <c r="B5693" s="1355"/>
      <c r="C5693" s="1433"/>
      <c r="E5693" s="1433"/>
      <c r="K5693" s="1433"/>
      <c r="L5693" s="1334"/>
    </row>
    <row r="5694" spans="1:12" ht="24" customHeight="1">
      <c r="A5694" s="1355"/>
      <c r="B5694" s="1355"/>
      <c r="C5694" s="1433"/>
      <c r="E5694" s="1433"/>
      <c r="K5694" s="1433"/>
      <c r="L5694" s="1334"/>
    </row>
    <row r="5695" spans="1:12" ht="24" customHeight="1">
      <c r="A5695" s="1355"/>
      <c r="B5695" s="1355"/>
      <c r="C5695" s="1433"/>
      <c r="E5695" s="1433"/>
      <c r="K5695" s="1433"/>
      <c r="L5695" s="1334"/>
    </row>
    <row r="5696" spans="1:12" ht="24" customHeight="1">
      <c r="A5696" s="1355"/>
      <c r="B5696" s="1355"/>
      <c r="C5696" s="1433"/>
      <c r="E5696" s="1433"/>
      <c r="K5696" s="1433"/>
      <c r="L5696" s="1334"/>
    </row>
    <row r="5697" spans="1:12" ht="24" customHeight="1">
      <c r="A5697" s="1355"/>
      <c r="B5697" s="1355"/>
      <c r="C5697" s="1433"/>
      <c r="E5697" s="1433"/>
      <c r="K5697" s="1433"/>
      <c r="L5697" s="1334"/>
    </row>
    <row r="5698" spans="1:12" ht="24" customHeight="1">
      <c r="A5698" s="1355"/>
      <c r="B5698" s="1355"/>
      <c r="C5698" s="1433"/>
      <c r="E5698" s="1433"/>
      <c r="K5698" s="1433"/>
      <c r="L5698" s="1334"/>
    </row>
    <row r="5699" spans="1:12" ht="24" customHeight="1">
      <c r="A5699" s="1355"/>
      <c r="B5699" s="1355"/>
      <c r="C5699" s="1433"/>
      <c r="E5699" s="1433"/>
      <c r="K5699" s="1433"/>
      <c r="L5699" s="1334"/>
    </row>
    <row r="5700" spans="1:12" ht="24" customHeight="1">
      <c r="A5700" s="1355"/>
      <c r="B5700" s="1355"/>
      <c r="C5700" s="1433"/>
      <c r="E5700" s="1433"/>
      <c r="K5700" s="1433"/>
      <c r="L5700" s="1334"/>
    </row>
    <row r="5701" spans="1:12" ht="24" customHeight="1">
      <c r="A5701" s="1355"/>
      <c r="B5701" s="1355"/>
      <c r="C5701" s="1433"/>
      <c r="E5701" s="1433"/>
      <c r="K5701" s="1433"/>
      <c r="L5701" s="1334"/>
    </row>
    <row r="5702" spans="1:12" ht="24" customHeight="1">
      <c r="A5702" s="1355"/>
      <c r="B5702" s="1355"/>
      <c r="C5702" s="1433"/>
      <c r="E5702" s="1433"/>
      <c r="K5702" s="1433"/>
      <c r="L5702" s="1334"/>
    </row>
    <row r="5703" spans="1:12" ht="24" customHeight="1">
      <c r="A5703" s="1355"/>
      <c r="B5703" s="1355"/>
      <c r="C5703" s="1433"/>
      <c r="E5703" s="1433"/>
      <c r="K5703" s="1433"/>
      <c r="L5703" s="1334"/>
    </row>
    <row r="5704" spans="1:12" ht="24" customHeight="1">
      <c r="A5704" s="1355"/>
      <c r="B5704" s="1355"/>
      <c r="C5704" s="1433"/>
      <c r="E5704" s="1433"/>
      <c r="K5704" s="1433"/>
      <c r="L5704" s="1334"/>
    </row>
    <row r="5705" spans="1:12" ht="24" customHeight="1">
      <c r="A5705" s="1355"/>
      <c r="B5705" s="1355"/>
      <c r="C5705" s="1433"/>
      <c r="E5705" s="1433"/>
      <c r="K5705" s="1433"/>
      <c r="L5705" s="1334"/>
    </row>
    <row r="5706" spans="1:12" ht="24" customHeight="1">
      <c r="A5706" s="1355"/>
      <c r="B5706" s="1355"/>
      <c r="C5706" s="1433"/>
      <c r="E5706" s="1433"/>
      <c r="K5706" s="1433"/>
      <c r="L5706" s="1334"/>
    </row>
    <row r="5707" spans="1:12" ht="24" customHeight="1">
      <c r="A5707" s="1355"/>
      <c r="B5707" s="1355"/>
      <c r="C5707" s="1433"/>
      <c r="E5707" s="1433"/>
      <c r="K5707" s="1433"/>
      <c r="L5707" s="1334"/>
    </row>
    <row r="5708" spans="1:12" ht="24" customHeight="1">
      <c r="A5708" s="1355"/>
      <c r="B5708" s="1355"/>
      <c r="C5708" s="1433"/>
      <c r="E5708" s="1433"/>
      <c r="K5708" s="1433"/>
      <c r="L5708" s="1334"/>
    </row>
    <row r="5709" spans="1:12" ht="24" customHeight="1">
      <c r="A5709" s="1355"/>
      <c r="B5709" s="1355"/>
      <c r="C5709" s="1433"/>
      <c r="E5709" s="1433"/>
      <c r="K5709" s="1433"/>
      <c r="L5709" s="1334"/>
    </row>
    <row r="5710" spans="1:12" ht="24" customHeight="1">
      <c r="A5710" s="1355"/>
      <c r="B5710" s="1355"/>
      <c r="C5710" s="1433"/>
      <c r="E5710" s="1433"/>
      <c r="K5710" s="1433"/>
      <c r="L5710" s="1334"/>
    </row>
    <row r="5711" spans="1:12" ht="24" customHeight="1">
      <c r="A5711" s="1355"/>
      <c r="B5711" s="1355"/>
      <c r="C5711" s="1433"/>
      <c r="E5711" s="1433"/>
      <c r="K5711" s="1433"/>
      <c r="L5711" s="1334"/>
    </row>
    <row r="5712" spans="1:12" ht="24" customHeight="1">
      <c r="A5712" s="1355"/>
      <c r="B5712" s="1355"/>
      <c r="C5712" s="1433"/>
      <c r="E5712" s="1433"/>
      <c r="K5712" s="1433"/>
      <c r="L5712" s="1334"/>
    </row>
    <row r="5713" spans="1:12" ht="24" customHeight="1">
      <c r="A5713" s="1355"/>
      <c r="B5713" s="1355"/>
      <c r="C5713" s="1433"/>
      <c r="E5713" s="1433"/>
      <c r="K5713" s="1433"/>
      <c r="L5713" s="1334"/>
    </row>
    <row r="5714" spans="1:12" ht="24" customHeight="1">
      <c r="A5714" s="1355"/>
      <c r="B5714" s="1355"/>
      <c r="C5714" s="1433"/>
      <c r="E5714" s="1433"/>
      <c r="K5714" s="1433"/>
      <c r="L5714" s="1334"/>
    </row>
    <row r="5715" spans="1:12" ht="24" customHeight="1">
      <c r="A5715" s="1355"/>
      <c r="B5715" s="1355"/>
      <c r="C5715" s="1433"/>
      <c r="E5715" s="1433"/>
      <c r="K5715" s="1433"/>
      <c r="L5715" s="1334"/>
    </row>
    <row r="5716" spans="1:12" ht="24" customHeight="1">
      <c r="A5716" s="1355"/>
      <c r="B5716" s="1355"/>
      <c r="C5716" s="1433"/>
      <c r="E5716" s="1433"/>
      <c r="K5716" s="1433"/>
      <c r="L5716" s="1334"/>
    </row>
    <row r="5717" spans="1:12" ht="24" customHeight="1">
      <c r="A5717" s="1355"/>
      <c r="B5717" s="1355"/>
      <c r="C5717" s="1433"/>
      <c r="E5717" s="1433"/>
      <c r="K5717" s="1433"/>
      <c r="L5717" s="1334"/>
    </row>
    <row r="5718" spans="1:12" ht="24" customHeight="1">
      <c r="A5718" s="1355"/>
      <c r="B5718" s="1355"/>
      <c r="C5718" s="1433"/>
      <c r="E5718" s="1433"/>
      <c r="K5718" s="1433"/>
      <c r="L5718" s="1334"/>
    </row>
    <row r="5719" spans="1:12" ht="24" customHeight="1">
      <c r="A5719" s="1355"/>
      <c r="B5719" s="1355"/>
      <c r="C5719" s="1433"/>
      <c r="E5719" s="1433"/>
      <c r="K5719" s="1433"/>
      <c r="L5719" s="1334"/>
    </row>
    <row r="5720" spans="1:12" ht="24" customHeight="1">
      <c r="A5720" s="1355"/>
      <c r="B5720" s="1355"/>
      <c r="C5720" s="1433"/>
      <c r="E5720" s="1433"/>
      <c r="K5720" s="1433"/>
      <c r="L5720" s="1334"/>
    </row>
    <row r="5721" spans="1:12" ht="24" customHeight="1">
      <c r="A5721" s="1355"/>
      <c r="B5721" s="1355"/>
      <c r="C5721" s="1433"/>
      <c r="E5721" s="1433"/>
      <c r="K5721" s="1433"/>
      <c r="L5721" s="1334"/>
    </row>
    <row r="5722" spans="1:12" ht="24" customHeight="1">
      <c r="A5722" s="1355"/>
      <c r="B5722" s="1355"/>
      <c r="C5722" s="1433"/>
      <c r="E5722" s="1433"/>
      <c r="K5722" s="1433"/>
      <c r="L5722" s="1334"/>
    </row>
    <row r="5723" spans="1:12" ht="24" customHeight="1">
      <c r="A5723" s="1355"/>
      <c r="B5723" s="1355"/>
      <c r="C5723" s="1433"/>
      <c r="E5723" s="1433"/>
      <c r="K5723" s="1433"/>
      <c r="L5723" s="1334"/>
    </row>
    <row r="5724" spans="1:12" ht="24" customHeight="1">
      <c r="A5724" s="1355"/>
      <c r="B5724" s="1355"/>
      <c r="C5724" s="1433"/>
      <c r="E5724" s="1433"/>
      <c r="K5724" s="1433"/>
      <c r="L5724" s="1334"/>
    </row>
    <row r="5725" spans="1:12" ht="24" customHeight="1">
      <c r="A5725" s="1355"/>
      <c r="B5725" s="1355"/>
      <c r="C5725" s="1433"/>
      <c r="E5725" s="1433"/>
      <c r="K5725" s="1433"/>
      <c r="L5725" s="1334"/>
    </row>
    <row r="5726" spans="1:12" ht="24" customHeight="1">
      <c r="A5726" s="1355"/>
      <c r="B5726" s="1355"/>
      <c r="C5726" s="1433"/>
      <c r="E5726" s="1433"/>
      <c r="K5726" s="1433"/>
      <c r="L5726" s="1334"/>
    </row>
    <row r="5727" spans="1:12" ht="24" customHeight="1">
      <c r="A5727" s="1355"/>
      <c r="B5727" s="1355"/>
      <c r="C5727" s="1433"/>
      <c r="E5727" s="1433"/>
      <c r="K5727" s="1433"/>
      <c r="L5727" s="1334"/>
    </row>
    <row r="5728" spans="1:12" ht="24" customHeight="1">
      <c r="A5728" s="1355"/>
      <c r="B5728" s="1355"/>
      <c r="C5728" s="1433"/>
      <c r="E5728" s="1433"/>
      <c r="K5728" s="1433"/>
      <c r="L5728" s="1334"/>
    </row>
    <row r="5729" spans="1:12" ht="24" customHeight="1">
      <c r="A5729" s="1355"/>
      <c r="B5729" s="1355"/>
      <c r="C5729" s="1433"/>
      <c r="E5729" s="1433"/>
      <c r="K5729" s="1433"/>
      <c r="L5729" s="1334"/>
    </row>
    <row r="5730" spans="1:12" ht="24" customHeight="1">
      <c r="A5730" s="1355"/>
      <c r="B5730" s="1355"/>
      <c r="C5730" s="1433"/>
      <c r="E5730" s="1433"/>
      <c r="K5730" s="1433"/>
      <c r="L5730" s="1334"/>
    </row>
    <row r="5731" spans="1:12" ht="24" customHeight="1">
      <c r="A5731" s="1355"/>
      <c r="B5731" s="1355"/>
      <c r="C5731" s="1433"/>
      <c r="E5731" s="1433"/>
      <c r="K5731" s="1433"/>
      <c r="L5731" s="1334"/>
    </row>
    <row r="5732" spans="1:12" ht="24" customHeight="1">
      <c r="A5732" s="1355"/>
      <c r="B5732" s="1355"/>
      <c r="C5732" s="1433"/>
      <c r="E5732" s="1433"/>
      <c r="K5732" s="1433"/>
      <c r="L5732" s="1334"/>
    </row>
    <row r="5733" spans="1:12" ht="24" customHeight="1">
      <c r="A5733" s="1355"/>
      <c r="B5733" s="1355"/>
      <c r="C5733" s="1433"/>
      <c r="E5733" s="1433"/>
      <c r="K5733" s="1433"/>
      <c r="L5733" s="1334"/>
    </row>
    <row r="5734" spans="1:12" ht="24" customHeight="1">
      <c r="A5734" s="1355"/>
      <c r="B5734" s="1355"/>
      <c r="C5734" s="1433"/>
      <c r="E5734" s="1433"/>
      <c r="K5734" s="1433"/>
      <c r="L5734" s="1334"/>
    </row>
    <row r="5735" spans="1:12" ht="24" customHeight="1">
      <c r="A5735" s="1355"/>
      <c r="B5735" s="1355"/>
      <c r="C5735" s="1433"/>
      <c r="E5735" s="1433"/>
      <c r="K5735" s="1433"/>
      <c r="L5735" s="1334"/>
    </row>
    <row r="5736" spans="1:12" ht="24" customHeight="1">
      <c r="A5736" s="1355"/>
      <c r="B5736" s="1355"/>
      <c r="C5736" s="1433"/>
      <c r="E5736" s="1433"/>
      <c r="K5736" s="1433"/>
      <c r="L5736" s="1334"/>
    </row>
    <row r="5737" spans="1:12" ht="24" customHeight="1">
      <c r="A5737" s="1355"/>
      <c r="B5737" s="1355"/>
      <c r="C5737" s="1433"/>
      <c r="E5737" s="1433"/>
      <c r="K5737" s="1433"/>
      <c r="L5737" s="1334"/>
    </row>
    <row r="5738" spans="1:12" ht="24" customHeight="1">
      <c r="A5738" s="1355"/>
      <c r="B5738" s="1355"/>
      <c r="C5738" s="1433"/>
      <c r="E5738" s="1433"/>
      <c r="K5738" s="1433"/>
      <c r="L5738" s="1334"/>
    </row>
    <row r="5739" spans="1:12" ht="24" customHeight="1">
      <c r="A5739" s="1355"/>
      <c r="B5739" s="1355"/>
      <c r="C5739" s="1433"/>
      <c r="E5739" s="1433"/>
      <c r="K5739" s="1433"/>
      <c r="L5739" s="1334"/>
    </row>
    <row r="5740" spans="1:12" ht="24" customHeight="1">
      <c r="A5740" s="1355"/>
      <c r="B5740" s="1355"/>
      <c r="C5740" s="1433"/>
      <c r="E5740" s="1433"/>
      <c r="K5740" s="1433"/>
      <c r="L5740" s="1334"/>
    </row>
    <row r="5741" spans="1:12" ht="24" customHeight="1">
      <c r="A5741" s="1355"/>
      <c r="B5741" s="1355"/>
      <c r="C5741" s="1433"/>
      <c r="E5741" s="1433"/>
      <c r="K5741" s="1433"/>
      <c r="L5741" s="1334"/>
    </row>
    <row r="5742" spans="1:12" ht="24" customHeight="1">
      <c r="A5742" s="1355"/>
      <c r="B5742" s="1355"/>
      <c r="C5742" s="1433"/>
      <c r="E5742" s="1433"/>
      <c r="K5742" s="1433"/>
      <c r="L5742" s="1334"/>
    </row>
    <row r="5743" spans="1:12" ht="24" customHeight="1">
      <c r="A5743" s="1355"/>
      <c r="B5743" s="1355"/>
      <c r="C5743" s="1433"/>
      <c r="E5743" s="1433"/>
      <c r="K5743" s="1433"/>
      <c r="L5743" s="1334"/>
    </row>
    <row r="5744" spans="1:12" ht="24" customHeight="1">
      <c r="A5744" s="1355"/>
      <c r="B5744" s="1355"/>
      <c r="C5744" s="1433"/>
      <c r="E5744" s="1433"/>
      <c r="K5744" s="1433"/>
      <c r="L5744" s="1334"/>
    </row>
    <row r="5745" spans="1:12" ht="24" customHeight="1">
      <c r="A5745" s="1355"/>
      <c r="B5745" s="1355"/>
      <c r="C5745" s="1433"/>
      <c r="E5745" s="1433"/>
      <c r="K5745" s="1433"/>
      <c r="L5745" s="1334"/>
    </row>
    <row r="5746" spans="1:12" ht="24" customHeight="1">
      <c r="A5746" s="1355"/>
      <c r="B5746" s="1355"/>
      <c r="C5746" s="1433"/>
      <c r="E5746" s="1433"/>
      <c r="K5746" s="1433"/>
      <c r="L5746" s="1334"/>
    </row>
    <row r="5747" spans="1:12" ht="24" customHeight="1">
      <c r="A5747" s="1355"/>
      <c r="B5747" s="1355"/>
      <c r="C5747" s="1433"/>
      <c r="E5747" s="1433"/>
      <c r="K5747" s="1433"/>
      <c r="L5747" s="1334"/>
    </row>
    <row r="5748" spans="1:12" ht="24" customHeight="1">
      <c r="A5748" s="1355"/>
      <c r="B5748" s="1355"/>
      <c r="C5748" s="1433"/>
      <c r="E5748" s="1433"/>
      <c r="K5748" s="1433"/>
      <c r="L5748" s="1334"/>
    </row>
    <row r="5749" spans="1:12" ht="24" customHeight="1">
      <c r="A5749" s="1355"/>
      <c r="B5749" s="1355"/>
      <c r="C5749" s="1433"/>
      <c r="E5749" s="1433"/>
      <c r="K5749" s="1433"/>
      <c r="L5749" s="1334"/>
    </row>
    <row r="5750" spans="1:12" ht="24" customHeight="1">
      <c r="A5750" s="1355"/>
      <c r="B5750" s="1355"/>
      <c r="C5750" s="1433"/>
      <c r="E5750" s="1433"/>
      <c r="K5750" s="1433"/>
      <c r="L5750" s="1334"/>
    </row>
    <row r="5751" spans="1:12" ht="24" customHeight="1">
      <c r="A5751" s="1355"/>
      <c r="B5751" s="1355"/>
      <c r="C5751" s="1433"/>
      <c r="E5751" s="1433"/>
      <c r="K5751" s="1433"/>
      <c r="L5751" s="1334"/>
    </row>
    <row r="5752" spans="1:12" ht="24" customHeight="1">
      <c r="A5752" s="1355"/>
      <c r="B5752" s="1355"/>
      <c r="C5752" s="1433"/>
      <c r="E5752" s="1433"/>
      <c r="K5752" s="1433"/>
      <c r="L5752" s="1334"/>
    </row>
    <row r="5753" spans="1:12" ht="24" customHeight="1">
      <c r="A5753" s="1355"/>
      <c r="B5753" s="1355"/>
      <c r="C5753" s="1433"/>
      <c r="E5753" s="1433"/>
      <c r="K5753" s="1433"/>
      <c r="L5753" s="1334"/>
    </row>
    <row r="5754" spans="1:12" ht="24" customHeight="1">
      <c r="A5754" s="1355"/>
      <c r="B5754" s="1355"/>
      <c r="C5754" s="1433"/>
      <c r="E5754" s="1433"/>
      <c r="K5754" s="1433"/>
      <c r="L5754" s="1334"/>
    </row>
    <row r="5755" spans="1:12" ht="24" customHeight="1">
      <c r="A5755" s="1355"/>
      <c r="B5755" s="1355"/>
      <c r="C5755" s="1433"/>
      <c r="E5755" s="1433"/>
      <c r="K5755" s="1433"/>
      <c r="L5755" s="1334"/>
    </row>
    <row r="5756" spans="1:12" ht="24" customHeight="1">
      <c r="A5756" s="1355"/>
      <c r="B5756" s="1355"/>
      <c r="C5756" s="1433"/>
      <c r="E5756" s="1433"/>
      <c r="K5756" s="1433"/>
      <c r="L5756" s="1334"/>
    </row>
    <row r="5757" spans="1:12" ht="24" customHeight="1">
      <c r="A5757" s="1355"/>
      <c r="B5757" s="1355"/>
      <c r="C5757" s="1433"/>
      <c r="E5757" s="1433"/>
      <c r="K5757" s="1433"/>
      <c r="L5757" s="1334"/>
    </row>
    <row r="5758" spans="1:12" ht="24" customHeight="1">
      <c r="A5758" s="1355"/>
      <c r="B5758" s="1355"/>
      <c r="C5758" s="1433"/>
      <c r="E5758" s="1433"/>
      <c r="K5758" s="1433"/>
      <c r="L5758" s="1334"/>
    </row>
    <row r="5759" spans="1:12" ht="24" customHeight="1">
      <c r="A5759" s="1355"/>
      <c r="B5759" s="1355"/>
      <c r="C5759" s="1433"/>
      <c r="E5759" s="1433"/>
      <c r="K5759" s="1433"/>
      <c r="L5759" s="1334"/>
    </row>
    <row r="5760" spans="1:12" ht="24" customHeight="1">
      <c r="A5760" s="1355"/>
      <c r="B5760" s="1355"/>
      <c r="C5760" s="1433"/>
      <c r="E5760" s="1433"/>
      <c r="K5760" s="1433"/>
      <c r="L5760" s="1334"/>
    </row>
    <row r="5761" spans="1:12" ht="24" customHeight="1">
      <c r="A5761" s="1355"/>
      <c r="B5761" s="1355"/>
      <c r="C5761" s="1433"/>
      <c r="E5761" s="1433"/>
      <c r="K5761" s="1433"/>
      <c r="L5761" s="1334"/>
    </row>
    <row r="5762" spans="1:12" ht="24" customHeight="1">
      <c r="A5762" s="1355"/>
      <c r="B5762" s="1355"/>
      <c r="C5762" s="1433"/>
      <c r="E5762" s="1433"/>
      <c r="K5762" s="1433"/>
      <c r="L5762" s="1334"/>
    </row>
    <row r="5763" spans="1:12" ht="24" customHeight="1">
      <c r="A5763" s="1355"/>
      <c r="B5763" s="1355"/>
      <c r="C5763" s="1433"/>
      <c r="E5763" s="1433"/>
      <c r="K5763" s="1433"/>
      <c r="L5763" s="1334"/>
    </row>
    <row r="5764" spans="1:12" ht="24" customHeight="1">
      <c r="A5764" s="1355"/>
      <c r="B5764" s="1355"/>
      <c r="C5764" s="1433"/>
      <c r="E5764" s="1433"/>
      <c r="K5764" s="1433"/>
      <c r="L5764" s="1334"/>
    </row>
    <row r="5765" spans="1:12" ht="24" customHeight="1">
      <c r="A5765" s="1355"/>
      <c r="B5765" s="1355"/>
      <c r="C5765" s="1433"/>
      <c r="E5765" s="1433"/>
      <c r="K5765" s="1433"/>
      <c r="L5765" s="1334"/>
    </row>
    <row r="5766" spans="1:12" ht="24" customHeight="1">
      <c r="A5766" s="1355"/>
      <c r="B5766" s="1355"/>
      <c r="C5766" s="1433"/>
      <c r="E5766" s="1433"/>
      <c r="K5766" s="1433"/>
      <c r="L5766" s="1334"/>
    </row>
    <row r="5767" spans="1:12" ht="24" customHeight="1">
      <c r="A5767" s="1355"/>
      <c r="B5767" s="1355"/>
      <c r="C5767" s="1433"/>
      <c r="E5767" s="1433"/>
      <c r="K5767" s="1433"/>
      <c r="L5767" s="1334"/>
    </row>
    <row r="5768" spans="1:12" ht="24" customHeight="1">
      <c r="A5768" s="1355"/>
      <c r="B5768" s="1355"/>
      <c r="C5768" s="1433"/>
      <c r="E5768" s="1433"/>
      <c r="K5768" s="1433"/>
      <c r="L5768" s="1334"/>
    </row>
    <row r="5769" spans="1:12" ht="24" customHeight="1">
      <c r="A5769" s="1355"/>
      <c r="B5769" s="1355"/>
      <c r="C5769" s="1433"/>
      <c r="E5769" s="1433"/>
      <c r="K5769" s="1433"/>
      <c r="L5769" s="1334"/>
    </row>
    <row r="5770" spans="1:12" ht="24" customHeight="1">
      <c r="A5770" s="1355"/>
      <c r="B5770" s="1355"/>
      <c r="C5770" s="1433"/>
      <c r="E5770" s="1433"/>
      <c r="K5770" s="1433"/>
      <c r="L5770" s="1334"/>
    </row>
    <row r="5771" spans="1:12" ht="24" customHeight="1">
      <c r="A5771" s="1355"/>
      <c r="B5771" s="1355"/>
      <c r="C5771" s="1433"/>
      <c r="E5771" s="1433"/>
      <c r="K5771" s="1433"/>
      <c r="L5771" s="1334"/>
    </row>
    <row r="5772" spans="1:12" ht="24" customHeight="1">
      <c r="A5772" s="1355"/>
      <c r="B5772" s="1355"/>
      <c r="C5772" s="1433"/>
      <c r="E5772" s="1433"/>
      <c r="K5772" s="1433"/>
      <c r="L5772" s="1334"/>
    </row>
    <row r="5773" spans="1:12" ht="24" customHeight="1">
      <c r="A5773" s="1355"/>
      <c r="B5773" s="1355"/>
      <c r="C5773" s="1433"/>
      <c r="E5773" s="1433"/>
      <c r="K5773" s="1433"/>
      <c r="L5773" s="1334"/>
    </row>
    <row r="5774" spans="1:12" ht="24" customHeight="1">
      <c r="A5774" s="1355"/>
      <c r="B5774" s="1355"/>
      <c r="C5774" s="1433"/>
      <c r="E5774" s="1433"/>
      <c r="K5774" s="1433"/>
      <c r="L5774" s="1334"/>
    </row>
    <row r="5775" spans="1:12" ht="24" customHeight="1">
      <c r="A5775" s="1355"/>
      <c r="B5775" s="1355"/>
      <c r="C5775" s="1433"/>
      <c r="E5775" s="1433"/>
      <c r="K5775" s="1433"/>
      <c r="L5775" s="1334"/>
    </row>
    <row r="5776" spans="1:12" ht="24" customHeight="1">
      <c r="A5776" s="1355"/>
      <c r="B5776" s="1355"/>
      <c r="C5776" s="1433"/>
      <c r="E5776" s="1433"/>
      <c r="K5776" s="1433"/>
      <c r="L5776" s="1334"/>
    </row>
    <row r="5777" spans="1:12" ht="24" customHeight="1">
      <c r="A5777" s="1355"/>
      <c r="B5777" s="1355"/>
      <c r="C5777" s="1433"/>
      <c r="E5777" s="1433"/>
      <c r="K5777" s="1433"/>
      <c r="L5777" s="1334"/>
    </row>
    <row r="5778" spans="1:12" ht="24" customHeight="1">
      <c r="A5778" s="1355"/>
      <c r="B5778" s="1355"/>
      <c r="C5778" s="1433"/>
      <c r="E5778" s="1433"/>
      <c r="K5778" s="1433"/>
      <c r="L5778" s="1334"/>
    </row>
    <row r="5779" spans="1:12" ht="24" customHeight="1">
      <c r="A5779" s="1355"/>
      <c r="B5779" s="1355"/>
      <c r="C5779" s="1433"/>
      <c r="E5779" s="1433"/>
      <c r="K5779" s="1433"/>
      <c r="L5779" s="1334"/>
    </row>
    <row r="5780" spans="1:12" ht="24" customHeight="1">
      <c r="A5780" s="1355"/>
      <c r="B5780" s="1355"/>
      <c r="C5780" s="1433"/>
      <c r="E5780" s="1433"/>
      <c r="K5780" s="1433"/>
      <c r="L5780" s="1334"/>
    </row>
    <row r="5781" spans="1:12" ht="24" customHeight="1">
      <c r="A5781" s="1355"/>
      <c r="B5781" s="1355"/>
      <c r="C5781" s="1433"/>
      <c r="E5781" s="1433"/>
      <c r="K5781" s="1433"/>
      <c r="L5781" s="1334"/>
    </row>
    <row r="5782" spans="1:12" ht="24" customHeight="1">
      <c r="A5782" s="1355"/>
      <c r="B5782" s="1355"/>
      <c r="C5782" s="1433"/>
      <c r="E5782" s="1433"/>
      <c r="K5782" s="1433"/>
      <c r="L5782" s="1334"/>
    </row>
    <row r="5783" spans="1:12" ht="24" customHeight="1">
      <c r="A5783" s="1355"/>
      <c r="B5783" s="1355"/>
      <c r="C5783" s="1433"/>
      <c r="E5783" s="1433"/>
      <c r="K5783" s="1433"/>
      <c r="L5783" s="1334"/>
    </row>
    <row r="5784" spans="1:12" ht="24" customHeight="1">
      <c r="A5784" s="1355"/>
      <c r="B5784" s="1355"/>
      <c r="C5784" s="1433"/>
      <c r="E5784" s="1433"/>
      <c r="K5784" s="1433"/>
      <c r="L5784" s="1334"/>
    </row>
    <row r="5785" spans="1:12" ht="24" customHeight="1">
      <c r="A5785" s="1355"/>
      <c r="B5785" s="1355"/>
      <c r="C5785" s="1433"/>
      <c r="E5785" s="1433"/>
      <c r="K5785" s="1433"/>
      <c r="L5785" s="1334"/>
    </row>
    <row r="5786" spans="1:12" ht="24" customHeight="1">
      <c r="A5786" s="1355"/>
      <c r="B5786" s="1355"/>
      <c r="C5786" s="1433"/>
      <c r="E5786" s="1433"/>
      <c r="K5786" s="1433"/>
      <c r="L5786" s="1334"/>
    </row>
    <row r="5787" spans="1:12" ht="24" customHeight="1">
      <c r="A5787" s="1355"/>
      <c r="B5787" s="1355"/>
      <c r="C5787" s="1433"/>
      <c r="E5787" s="1433"/>
      <c r="K5787" s="1433"/>
      <c r="L5787" s="1334"/>
    </row>
    <row r="5788" spans="1:12" ht="24" customHeight="1">
      <c r="A5788" s="1355"/>
      <c r="B5788" s="1355"/>
      <c r="C5788" s="1433"/>
      <c r="E5788" s="1433"/>
      <c r="K5788" s="1433"/>
      <c r="L5788" s="1334"/>
    </row>
    <row r="5789" spans="1:12" ht="24" customHeight="1">
      <c r="A5789" s="1355"/>
      <c r="B5789" s="1355"/>
      <c r="C5789" s="1433"/>
      <c r="E5789" s="1433"/>
      <c r="K5789" s="1433"/>
      <c r="L5789" s="1334"/>
    </row>
    <row r="5790" spans="1:12" ht="24" customHeight="1">
      <c r="A5790" s="1355"/>
      <c r="B5790" s="1355"/>
      <c r="C5790" s="1433"/>
      <c r="E5790" s="1433"/>
      <c r="K5790" s="1433"/>
      <c r="L5790" s="1334"/>
    </row>
    <row r="5791" spans="1:12" ht="24" customHeight="1">
      <c r="A5791" s="1355"/>
      <c r="B5791" s="1355"/>
      <c r="C5791" s="1433"/>
      <c r="E5791" s="1433"/>
      <c r="K5791" s="1433"/>
      <c r="L5791" s="1334"/>
    </row>
    <row r="5792" spans="1:12" ht="24" customHeight="1">
      <c r="A5792" s="1355"/>
      <c r="B5792" s="1355"/>
      <c r="C5792" s="1433"/>
      <c r="E5792" s="1433"/>
      <c r="K5792" s="1433"/>
      <c r="L5792" s="1334"/>
    </row>
    <row r="5793" spans="1:12" ht="24" customHeight="1">
      <c r="A5793" s="1355"/>
      <c r="B5793" s="1355"/>
      <c r="C5793" s="1433"/>
      <c r="E5793" s="1433"/>
      <c r="K5793" s="1433"/>
      <c r="L5793" s="1334"/>
    </row>
    <row r="5794" spans="1:12" ht="24" customHeight="1">
      <c r="A5794" s="1355"/>
      <c r="B5794" s="1355"/>
      <c r="C5794" s="1433"/>
      <c r="E5794" s="1433"/>
      <c r="K5794" s="1433"/>
      <c r="L5794" s="1334"/>
    </row>
    <row r="5795" spans="1:12" ht="24" customHeight="1">
      <c r="A5795" s="1355"/>
      <c r="B5795" s="1355"/>
      <c r="C5795" s="1433"/>
      <c r="E5795" s="1433"/>
      <c r="K5795" s="1433"/>
      <c r="L5795" s="1334"/>
    </row>
    <row r="5796" spans="1:12" ht="24" customHeight="1">
      <c r="A5796" s="1355"/>
      <c r="B5796" s="1355"/>
      <c r="C5796" s="1433"/>
      <c r="E5796" s="1433"/>
      <c r="K5796" s="1433"/>
      <c r="L5796" s="1334"/>
    </row>
    <row r="5797" spans="1:12" ht="24" customHeight="1">
      <c r="A5797" s="1355"/>
      <c r="B5797" s="1355"/>
      <c r="C5797" s="1433"/>
      <c r="E5797" s="1433"/>
      <c r="K5797" s="1433"/>
      <c r="L5797" s="1334"/>
    </row>
    <row r="5798" spans="1:12" ht="24" customHeight="1">
      <c r="A5798" s="1355"/>
      <c r="B5798" s="1355"/>
      <c r="C5798" s="1433"/>
      <c r="E5798" s="1433"/>
      <c r="K5798" s="1433"/>
      <c r="L5798" s="1334"/>
    </row>
    <row r="5799" spans="1:12" ht="24" customHeight="1">
      <c r="A5799" s="1355"/>
      <c r="B5799" s="1355"/>
      <c r="C5799" s="1433"/>
      <c r="E5799" s="1433"/>
      <c r="K5799" s="1433"/>
      <c r="L5799" s="1334"/>
    </row>
    <row r="5800" spans="1:12" ht="24" customHeight="1">
      <c r="A5800" s="1355"/>
      <c r="B5800" s="1355"/>
      <c r="C5800" s="1433"/>
      <c r="E5800" s="1433"/>
      <c r="K5800" s="1433"/>
      <c r="L5800" s="1334"/>
    </row>
    <row r="5801" spans="1:12" ht="24" customHeight="1">
      <c r="A5801" s="1355"/>
      <c r="B5801" s="1355"/>
      <c r="C5801" s="1433"/>
      <c r="E5801" s="1433"/>
      <c r="K5801" s="1433"/>
      <c r="L5801" s="1334"/>
    </row>
    <row r="5802" spans="1:12" ht="24" customHeight="1">
      <c r="A5802" s="1355"/>
      <c r="B5802" s="1355"/>
      <c r="C5802" s="1433"/>
      <c r="E5802" s="1433"/>
      <c r="K5802" s="1433"/>
      <c r="L5802" s="1334"/>
    </row>
    <row r="5803" spans="1:12" ht="24" customHeight="1">
      <c r="A5803" s="1355"/>
      <c r="B5803" s="1355"/>
      <c r="C5803" s="1433"/>
      <c r="E5803" s="1433"/>
      <c r="K5803" s="1433"/>
      <c r="L5803" s="1334"/>
    </row>
    <row r="5804" spans="1:12" ht="24" customHeight="1">
      <c r="A5804" s="1355"/>
      <c r="B5804" s="1355"/>
      <c r="C5804" s="1433"/>
      <c r="E5804" s="1433"/>
      <c r="K5804" s="1433"/>
      <c r="L5804" s="1334"/>
    </row>
    <row r="5805" spans="1:12" ht="24" customHeight="1">
      <c r="A5805" s="1355"/>
      <c r="B5805" s="1355"/>
      <c r="C5805" s="1433"/>
      <c r="E5805" s="1433"/>
      <c r="K5805" s="1433"/>
      <c r="L5805" s="1334"/>
    </row>
    <row r="5806" spans="1:12" ht="24" customHeight="1">
      <c r="A5806" s="1355"/>
      <c r="B5806" s="1355"/>
      <c r="C5806" s="1433"/>
      <c r="E5806" s="1433"/>
      <c r="K5806" s="1433"/>
      <c r="L5806" s="1334"/>
    </row>
    <row r="5807" spans="1:12" ht="24" customHeight="1">
      <c r="A5807" s="1355"/>
      <c r="B5807" s="1355"/>
      <c r="C5807" s="1433"/>
      <c r="E5807" s="1433"/>
      <c r="K5807" s="1433"/>
      <c r="L5807" s="1334"/>
    </row>
    <row r="5808" spans="1:12" ht="24" customHeight="1">
      <c r="A5808" s="1355"/>
      <c r="B5808" s="1355"/>
      <c r="C5808" s="1433"/>
      <c r="E5808" s="1433"/>
      <c r="K5808" s="1433"/>
      <c r="L5808" s="1334"/>
    </row>
    <row r="5809" spans="1:12" ht="24" customHeight="1">
      <c r="A5809" s="1355"/>
      <c r="B5809" s="1355"/>
      <c r="C5809" s="1433"/>
      <c r="E5809" s="1433"/>
      <c r="K5809" s="1433"/>
      <c r="L5809" s="1334"/>
    </row>
    <row r="5810" spans="1:12" ht="24" customHeight="1">
      <c r="A5810" s="1355"/>
      <c r="B5810" s="1355"/>
      <c r="C5810" s="1433"/>
      <c r="E5810" s="1433"/>
      <c r="K5810" s="1433"/>
      <c r="L5810" s="1334"/>
    </row>
    <row r="5811" spans="1:12" ht="24" customHeight="1">
      <c r="A5811" s="1355"/>
      <c r="B5811" s="1355"/>
      <c r="C5811" s="1433"/>
      <c r="E5811" s="1433"/>
      <c r="K5811" s="1433"/>
      <c r="L5811" s="1334"/>
    </row>
    <row r="5812" spans="1:12" ht="24" customHeight="1">
      <c r="A5812" s="1355"/>
      <c r="B5812" s="1355"/>
      <c r="C5812" s="1433"/>
      <c r="E5812" s="1433"/>
      <c r="K5812" s="1433"/>
      <c r="L5812" s="1334"/>
    </row>
    <row r="5813" spans="1:12" ht="24" customHeight="1">
      <c r="A5813" s="1355"/>
      <c r="B5813" s="1355"/>
      <c r="C5813" s="1433"/>
      <c r="E5813" s="1433"/>
      <c r="K5813" s="1433"/>
      <c r="L5813" s="1334"/>
    </row>
    <row r="5814" spans="1:12" ht="24" customHeight="1">
      <c r="A5814" s="1355"/>
      <c r="B5814" s="1355"/>
      <c r="C5814" s="1433"/>
      <c r="E5814" s="1433"/>
      <c r="K5814" s="1433"/>
      <c r="L5814" s="1334"/>
    </row>
    <row r="5815" spans="1:12" ht="24" customHeight="1">
      <c r="A5815" s="1355"/>
      <c r="B5815" s="1355"/>
      <c r="C5815" s="1433"/>
      <c r="E5815" s="1433"/>
      <c r="K5815" s="1433"/>
      <c r="L5815" s="1334"/>
    </row>
    <row r="5816" spans="1:12" ht="24" customHeight="1">
      <c r="A5816" s="1355"/>
      <c r="B5816" s="1355"/>
      <c r="C5816" s="1433"/>
      <c r="E5816" s="1433"/>
      <c r="K5816" s="1433"/>
      <c r="L5816" s="1334"/>
    </row>
    <row r="5817" spans="1:12" ht="24" customHeight="1">
      <c r="A5817" s="1355"/>
      <c r="B5817" s="1355"/>
      <c r="C5817" s="1433"/>
      <c r="E5817" s="1433"/>
      <c r="K5817" s="1433"/>
      <c r="L5817" s="1334"/>
    </row>
    <row r="5818" spans="1:12" ht="24" customHeight="1">
      <c r="A5818" s="1355"/>
      <c r="B5818" s="1355"/>
      <c r="C5818" s="1433"/>
      <c r="E5818" s="1433"/>
      <c r="K5818" s="1433"/>
      <c r="L5818" s="1334"/>
    </row>
    <row r="5819" spans="1:12" ht="24" customHeight="1">
      <c r="A5819" s="1355"/>
      <c r="B5819" s="1355"/>
      <c r="C5819" s="1433"/>
      <c r="E5819" s="1433"/>
      <c r="K5819" s="1433"/>
      <c r="L5819" s="1334"/>
    </row>
    <row r="5820" spans="1:12" ht="24" customHeight="1">
      <c r="A5820" s="1355"/>
      <c r="B5820" s="1355"/>
      <c r="C5820" s="1433"/>
      <c r="E5820" s="1433"/>
      <c r="K5820" s="1433"/>
      <c r="L5820" s="1334"/>
    </row>
    <row r="5821" spans="1:12" ht="24" customHeight="1">
      <c r="A5821" s="1355"/>
      <c r="B5821" s="1355"/>
      <c r="C5821" s="1433"/>
      <c r="E5821" s="1433"/>
      <c r="K5821" s="1433"/>
      <c r="L5821" s="1334"/>
    </row>
    <row r="5822" spans="1:12" ht="24" customHeight="1">
      <c r="A5822" s="1355"/>
      <c r="B5822" s="1355"/>
      <c r="C5822" s="1433"/>
      <c r="E5822" s="1433"/>
      <c r="K5822" s="1433"/>
      <c r="L5822" s="1334"/>
    </row>
    <row r="5823" spans="1:12" ht="24" customHeight="1">
      <c r="A5823" s="1355"/>
      <c r="B5823" s="1355"/>
      <c r="C5823" s="1433"/>
      <c r="E5823" s="1433"/>
      <c r="K5823" s="1433"/>
      <c r="L5823" s="1334"/>
    </row>
    <row r="5824" spans="1:12" ht="24" customHeight="1">
      <c r="A5824" s="1355"/>
      <c r="B5824" s="1355"/>
      <c r="C5824" s="1433"/>
      <c r="E5824" s="1433"/>
      <c r="K5824" s="1433"/>
      <c r="L5824" s="1334"/>
    </row>
    <row r="5825" spans="1:12" ht="24" customHeight="1">
      <c r="A5825" s="1355"/>
      <c r="B5825" s="1355"/>
      <c r="C5825" s="1433"/>
      <c r="E5825" s="1433"/>
      <c r="K5825" s="1433"/>
      <c r="L5825" s="1334"/>
    </row>
    <row r="5826" spans="1:12" ht="24" customHeight="1">
      <c r="A5826" s="1355"/>
      <c r="B5826" s="1355"/>
      <c r="C5826" s="1433"/>
      <c r="E5826" s="1433"/>
      <c r="K5826" s="1433"/>
      <c r="L5826" s="1334"/>
    </row>
    <row r="5827" spans="1:12" ht="24" customHeight="1">
      <c r="A5827" s="1355"/>
      <c r="B5827" s="1355"/>
      <c r="C5827" s="1433"/>
      <c r="E5827" s="1433"/>
      <c r="K5827" s="1433"/>
      <c r="L5827" s="1334"/>
    </row>
    <row r="5828" spans="1:12" ht="24" customHeight="1">
      <c r="A5828" s="1355"/>
      <c r="B5828" s="1355"/>
      <c r="C5828" s="1433"/>
      <c r="E5828" s="1433"/>
      <c r="K5828" s="1433"/>
      <c r="L5828" s="1334"/>
    </row>
    <row r="5829" spans="1:12" ht="24" customHeight="1">
      <c r="A5829" s="1355"/>
      <c r="B5829" s="1355"/>
      <c r="C5829" s="1433"/>
      <c r="E5829" s="1433"/>
      <c r="K5829" s="1433"/>
      <c r="L5829" s="1334"/>
    </row>
    <row r="5830" spans="1:12" ht="24" customHeight="1">
      <c r="A5830" s="1355"/>
      <c r="B5830" s="1355"/>
      <c r="C5830" s="1433"/>
      <c r="E5830" s="1433"/>
      <c r="K5830" s="1433"/>
      <c r="L5830" s="1334"/>
    </row>
    <row r="5831" spans="1:12" ht="24" customHeight="1">
      <c r="A5831" s="1355"/>
      <c r="B5831" s="1355"/>
      <c r="C5831" s="1433"/>
      <c r="E5831" s="1433"/>
      <c r="K5831" s="1433"/>
      <c r="L5831" s="1334"/>
    </row>
    <row r="5832" spans="1:12" ht="24" customHeight="1">
      <c r="A5832" s="1355"/>
      <c r="B5832" s="1355"/>
      <c r="C5832" s="1433"/>
      <c r="E5832" s="1433"/>
      <c r="K5832" s="1433"/>
      <c r="L5832" s="1334"/>
    </row>
    <row r="5833" spans="1:12" ht="24" customHeight="1">
      <c r="A5833" s="1355"/>
      <c r="B5833" s="1355"/>
      <c r="C5833" s="1433"/>
      <c r="E5833" s="1433"/>
      <c r="K5833" s="1433"/>
      <c r="L5833" s="1334"/>
    </row>
    <row r="5834" spans="1:12" ht="24" customHeight="1">
      <c r="A5834" s="1355"/>
      <c r="B5834" s="1355"/>
      <c r="C5834" s="1433"/>
      <c r="E5834" s="1433"/>
      <c r="K5834" s="1433"/>
      <c r="L5834" s="1334"/>
    </row>
    <row r="5835" spans="1:12" ht="24" customHeight="1">
      <c r="A5835" s="1355"/>
      <c r="B5835" s="1355"/>
      <c r="C5835" s="1433"/>
      <c r="E5835" s="1433"/>
      <c r="K5835" s="1433"/>
      <c r="L5835" s="1334"/>
    </row>
    <row r="5836" spans="1:12" ht="24" customHeight="1">
      <c r="A5836" s="1355"/>
      <c r="B5836" s="1355"/>
      <c r="C5836" s="1433"/>
      <c r="E5836" s="1433"/>
      <c r="K5836" s="1433"/>
      <c r="L5836" s="1334"/>
    </row>
    <row r="5837" spans="1:12" ht="24" customHeight="1">
      <c r="A5837" s="1355"/>
      <c r="B5837" s="1355"/>
      <c r="C5837" s="1433"/>
      <c r="E5837" s="1433"/>
      <c r="K5837" s="1433"/>
      <c r="L5837" s="1334"/>
    </row>
    <row r="5838" spans="1:12" ht="24" customHeight="1">
      <c r="A5838" s="1355"/>
      <c r="B5838" s="1355"/>
      <c r="C5838" s="1433"/>
      <c r="E5838" s="1433"/>
      <c r="K5838" s="1433"/>
      <c r="L5838" s="1334"/>
    </row>
    <row r="5839" spans="1:12" ht="24" customHeight="1">
      <c r="A5839" s="1355"/>
      <c r="B5839" s="1355"/>
      <c r="C5839" s="1433"/>
      <c r="E5839" s="1433"/>
      <c r="K5839" s="1433"/>
      <c r="L5839" s="1334"/>
    </row>
    <row r="5840" spans="1:12" ht="24" customHeight="1">
      <c r="A5840" s="1355"/>
      <c r="B5840" s="1355"/>
      <c r="C5840" s="1433"/>
      <c r="E5840" s="1433"/>
      <c r="K5840" s="1433"/>
      <c r="L5840" s="1334"/>
    </row>
    <row r="5841" spans="1:12" ht="24" customHeight="1">
      <c r="A5841" s="1355"/>
      <c r="B5841" s="1355"/>
      <c r="C5841" s="1433"/>
      <c r="E5841" s="1433"/>
      <c r="K5841" s="1433"/>
      <c r="L5841" s="1334"/>
    </row>
    <row r="5842" spans="1:12" ht="24" customHeight="1">
      <c r="A5842" s="1355"/>
      <c r="B5842" s="1355"/>
      <c r="C5842" s="1433"/>
      <c r="E5842" s="1433"/>
      <c r="K5842" s="1433"/>
      <c r="L5842" s="1334"/>
    </row>
    <row r="5843" spans="1:12" ht="24" customHeight="1">
      <c r="A5843" s="1355"/>
      <c r="B5843" s="1355"/>
      <c r="C5843" s="1433"/>
      <c r="E5843" s="1433"/>
      <c r="K5843" s="1433"/>
      <c r="L5843" s="1334"/>
    </row>
    <row r="5844" spans="1:12" ht="24" customHeight="1">
      <c r="A5844" s="1355"/>
      <c r="B5844" s="1355"/>
      <c r="C5844" s="1433"/>
      <c r="E5844" s="1433"/>
      <c r="K5844" s="1433"/>
      <c r="L5844" s="1334"/>
    </row>
    <row r="5845" spans="1:12" ht="24" customHeight="1">
      <c r="A5845" s="1355"/>
      <c r="B5845" s="1355"/>
      <c r="C5845" s="1433"/>
      <c r="E5845" s="1433"/>
      <c r="K5845" s="1433"/>
      <c r="L5845" s="1334"/>
    </row>
    <row r="5846" spans="1:12" ht="24" customHeight="1">
      <c r="A5846" s="1355"/>
      <c r="B5846" s="1355"/>
      <c r="C5846" s="1433"/>
      <c r="E5846" s="1433"/>
      <c r="K5846" s="1433"/>
      <c r="L5846" s="1334"/>
    </row>
    <row r="5847" spans="1:12" ht="24" customHeight="1">
      <c r="A5847" s="1355"/>
      <c r="B5847" s="1355"/>
      <c r="C5847" s="1433"/>
      <c r="E5847" s="1433"/>
      <c r="K5847" s="1433"/>
      <c r="L5847" s="1334"/>
    </row>
    <row r="5848" spans="1:12" ht="24" customHeight="1">
      <c r="A5848" s="1355"/>
      <c r="B5848" s="1355"/>
      <c r="C5848" s="1433"/>
      <c r="E5848" s="1433"/>
      <c r="K5848" s="1433"/>
      <c r="L5848" s="1334"/>
    </row>
    <row r="5849" spans="1:12" ht="24" customHeight="1">
      <c r="A5849" s="1355"/>
      <c r="B5849" s="1355"/>
      <c r="C5849" s="1433"/>
      <c r="E5849" s="1433"/>
      <c r="K5849" s="1433"/>
      <c r="L5849" s="1334"/>
    </row>
    <row r="5850" spans="1:12" ht="24" customHeight="1">
      <c r="A5850" s="1355"/>
      <c r="B5850" s="1355"/>
      <c r="C5850" s="1433"/>
      <c r="E5850" s="1433"/>
      <c r="K5850" s="1433"/>
      <c r="L5850" s="1334"/>
    </row>
    <row r="5851" spans="1:12" ht="24" customHeight="1">
      <c r="A5851" s="1355"/>
      <c r="B5851" s="1355"/>
      <c r="C5851" s="1433"/>
      <c r="E5851" s="1433"/>
      <c r="K5851" s="1433"/>
      <c r="L5851" s="1334"/>
    </row>
    <row r="5852" spans="1:12" ht="24" customHeight="1">
      <c r="A5852" s="1355"/>
      <c r="B5852" s="1355"/>
      <c r="C5852" s="1433"/>
      <c r="E5852" s="1433"/>
      <c r="K5852" s="1433"/>
      <c r="L5852" s="1334"/>
    </row>
    <row r="5853" spans="1:12" ht="24" customHeight="1">
      <c r="A5853" s="1355"/>
      <c r="B5853" s="1355"/>
      <c r="C5853" s="1433"/>
      <c r="E5853" s="1433"/>
      <c r="K5853" s="1433"/>
      <c r="L5853" s="1334"/>
    </row>
    <row r="5854" spans="1:12" ht="24" customHeight="1">
      <c r="A5854" s="1355"/>
      <c r="B5854" s="1355"/>
      <c r="C5854" s="1433"/>
      <c r="E5854" s="1433"/>
      <c r="K5854" s="1433"/>
      <c r="L5854" s="1334"/>
    </row>
    <row r="5855" spans="1:12" ht="24" customHeight="1">
      <c r="A5855" s="1355"/>
      <c r="B5855" s="1355"/>
      <c r="C5855" s="1433"/>
      <c r="E5855" s="1433"/>
      <c r="K5855" s="1433"/>
      <c r="L5855" s="1334"/>
    </row>
    <row r="5856" spans="1:12" ht="24" customHeight="1">
      <c r="A5856" s="1355"/>
      <c r="B5856" s="1355"/>
      <c r="C5856" s="1433"/>
      <c r="E5856" s="1433"/>
      <c r="K5856" s="1433"/>
      <c r="L5856" s="1334"/>
    </row>
    <row r="5857" spans="1:12" ht="24" customHeight="1">
      <c r="A5857" s="1355"/>
      <c r="B5857" s="1355"/>
      <c r="C5857" s="1433"/>
      <c r="E5857" s="1433"/>
      <c r="K5857" s="1433"/>
      <c r="L5857" s="1334"/>
    </row>
    <row r="5858" spans="1:12" ht="24" customHeight="1">
      <c r="A5858" s="1355"/>
      <c r="B5858" s="1355"/>
      <c r="C5858" s="1433"/>
      <c r="E5858" s="1433"/>
      <c r="K5858" s="1433"/>
      <c r="L5858" s="1334"/>
    </row>
    <row r="5859" spans="1:12" ht="24" customHeight="1">
      <c r="A5859" s="1355"/>
      <c r="B5859" s="1355"/>
      <c r="C5859" s="1433"/>
      <c r="E5859" s="1433"/>
      <c r="K5859" s="1433"/>
      <c r="L5859" s="1334"/>
    </row>
    <row r="5860" spans="1:12" ht="24" customHeight="1">
      <c r="A5860" s="1355"/>
      <c r="B5860" s="1355"/>
      <c r="C5860" s="1433"/>
      <c r="E5860" s="1433"/>
      <c r="K5860" s="1433"/>
      <c r="L5860" s="1334"/>
    </row>
    <row r="5861" spans="1:12" ht="24" customHeight="1">
      <c r="A5861" s="1355"/>
      <c r="B5861" s="1355"/>
      <c r="C5861" s="1433"/>
      <c r="E5861" s="1433"/>
      <c r="K5861" s="1433"/>
      <c r="L5861" s="1334"/>
    </row>
    <row r="5862" spans="1:12" ht="24" customHeight="1">
      <c r="A5862" s="1355"/>
      <c r="B5862" s="1355"/>
      <c r="C5862" s="1433"/>
      <c r="E5862" s="1433"/>
      <c r="K5862" s="1433"/>
      <c r="L5862" s="1334"/>
    </row>
    <row r="5863" spans="1:12" ht="24" customHeight="1">
      <c r="A5863" s="1355"/>
      <c r="B5863" s="1355"/>
      <c r="C5863" s="1433"/>
      <c r="E5863" s="1433"/>
      <c r="K5863" s="1433"/>
      <c r="L5863" s="1334"/>
    </row>
    <row r="5864" spans="1:12" ht="24" customHeight="1">
      <c r="A5864" s="1355"/>
      <c r="B5864" s="1355"/>
      <c r="C5864" s="1433"/>
      <c r="E5864" s="1433"/>
      <c r="K5864" s="1433"/>
      <c r="L5864" s="1334"/>
    </row>
    <row r="5865" spans="1:12" ht="24" customHeight="1">
      <c r="A5865" s="1355"/>
      <c r="B5865" s="1355"/>
      <c r="C5865" s="1433"/>
      <c r="E5865" s="1433"/>
      <c r="K5865" s="1433"/>
      <c r="L5865" s="1334"/>
    </row>
    <row r="5866" spans="1:12" ht="24" customHeight="1">
      <c r="A5866" s="1355"/>
      <c r="B5866" s="1355"/>
      <c r="C5866" s="1433"/>
      <c r="E5866" s="1433"/>
      <c r="K5866" s="1433"/>
      <c r="L5866" s="1334"/>
    </row>
    <row r="5867" spans="1:12" ht="24" customHeight="1">
      <c r="A5867" s="1355"/>
      <c r="B5867" s="1355"/>
      <c r="C5867" s="1433"/>
      <c r="E5867" s="1433"/>
      <c r="K5867" s="1433"/>
      <c r="L5867" s="1334"/>
    </row>
    <row r="5868" spans="1:12" ht="24" customHeight="1">
      <c r="A5868" s="1355"/>
      <c r="B5868" s="1355"/>
      <c r="C5868" s="1433"/>
      <c r="E5868" s="1433"/>
      <c r="K5868" s="1433"/>
      <c r="L5868" s="1334"/>
    </row>
    <row r="5869" spans="1:12" ht="24" customHeight="1">
      <c r="A5869" s="1355"/>
      <c r="B5869" s="1355"/>
      <c r="C5869" s="1433"/>
      <c r="E5869" s="1433"/>
      <c r="K5869" s="1433"/>
      <c r="L5869" s="1334"/>
    </row>
    <row r="5870" spans="1:12" ht="24" customHeight="1">
      <c r="A5870" s="1355"/>
      <c r="B5870" s="1355"/>
      <c r="C5870" s="1433"/>
      <c r="E5870" s="1433"/>
      <c r="K5870" s="1433"/>
      <c r="L5870" s="1334"/>
    </row>
    <row r="5871" spans="1:12" ht="24" customHeight="1">
      <c r="A5871" s="1355"/>
      <c r="B5871" s="1355"/>
      <c r="C5871" s="1433"/>
      <c r="E5871" s="1433"/>
      <c r="K5871" s="1433"/>
      <c r="L5871" s="1334"/>
    </row>
    <row r="5872" spans="1:12" ht="24" customHeight="1">
      <c r="A5872" s="1355"/>
      <c r="B5872" s="1355"/>
      <c r="C5872" s="1433"/>
      <c r="E5872" s="1433"/>
      <c r="K5872" s="1433"/>
      <c r="L5872" s="1334"/>
    </row>
    <row r="5873" spans="1:12" ht="24" customHeight="1">
      <c r="A5873" s="1355"/>
      <c r="B5873" s="1355"/>
      <c r="C5873" s="1433"/>
      <c r="E5873" s="1433"/>
      <c r="K5873" s="1433"/>
      <c r="L5873" s="1334"/>
    </row>
    <row r="5874" spans="1:12" ht="24" customHeight="1">
      <c r="A5874" s="1355"/>
      <c r="B5874" s="1355"/>
      <c r="C5874" s="1433"/>
      <c r="E5874" s="1433"/>
      <c r="K5874" s="1433"/>
      <c r="L5874" s="1334"/>
    </row>
    <row r="5875" spans="1:12" ht="24" customHeight="1">
      <c r="A5875" s="1355"/>
      <c r="B5875" s="1355"/>
      <c r="C5875" s="1433"/>
      <c r="E5875" s="1433"/>
      <c r="K5875" s="1433"/>
      <c r="L5875" s="1334"/>
    </row>
    <row r="5876" spans="1:12" ht="24" customHeight="1">
      <c r="A5876" s="1355"/>
      <c r="B5876" s="1355"/>
      <c r="C5876" s="1433"/>
      <c r="E5876" s="1433"/>
      <c r="K5876" s="1433"/>
      <c r="L5876" s="1334"/>
    </row>
    <row r="5877" spans="1:12" ht="24" customHeight="1">
      <c r="A5877" s="1355"/>
      <c r="B5877" s="1355"/>
      <c r="C5877" s="1433"/>
      <c r="E5877" s="1433"/>
      <c r="K5877" s="1433"/>
      <c r="L5877" s="1334"/>
    </row>
    <row r="5878" spans="1:12" ht="24" customHeight="1">
      <c r="A5878" s="1355"/>
      <c r="B5878" s="1355"/>
      <c r="C5878" s="1433"/>
      <c r="E5878" s="1433"/>
      <c r="K5878" s="1433"/>
      <c r="L5878" s="1334"/>
    </row>
    <row r="5879" spans="1:12" ht="24" customHeight="1">
      <c r="A5879" s="1355"/>
      <c r="B5879" s="1355"/>
      <c r="C5879" s="1433"/>
      <c r="E5879" s="1433"/>
      <c r="K5879" s="1433"/>
      <c r="L5879" s="1334"/>
    </row>
    <row r="5880" spans="1:12" ht="24" customHeight="1">
      <c r="A5880" s="1355"/>
      <c r="B5880" s="1355"/>
      <c r="C5880" s="1433"/>
      <c r="E5880" s="1433"/>
      <c r="K5880" s="1433"/>
      <c r="L5880" s="1334"/>
    </row>
    <row r="5881" spans="1:12" ht="24" customHeight="1">
      <c r="A5881" s="1355"/>
      <c r="B5881" s="1355"/>
      <c r="C5881" s="1433"/>
      <c r="E5881" s="1433"/>
      <c r="K5881" s="1433"/>
      <c r="L5881" s="1334"/>
    </row>
    <row r="5882" spans="1:12" ht="24" customHeight="1">
      <c r="A5882" s="1355"/>
      <c r="B5882" s="1355"/>
      <c r="C5882" s="1433"/>
      <c r="E5882" s="1433"/>
      <c r="K5882" s="1433"/>
      <c r="L5882" s="1334"/>
    </row>
    <row r="5883" spans="1:12" ht="24" customHeight="1">
      <c r="A5883" s="1355"/>
      <c r="B5883" s="1355"/>
      <c r="C5883" s="1433"/>
      <c r="E5883" s="1433"/>
      <c r="K5883" s="1433"/>
      <c r="L5883" s="1334"/>
    </row>
    <row r="5884" spans="1:12" ht="24" customHeight="1">
      <c r="A5884" s="1355"/>
      <c r="B5884" s="1355"/>
      <c r="C5884" s="1433"/>
      <c r="E5884" s="1433"/>
      <c r="K5884" s="1433"/>
      <c r="L5884" s="1334"/>
    </row>
    <row r="5885" spans="1:12" ht="24" customHeight="1">
      <c r="A5885" s="1355"/>
      <c r="B5885" s="1355"/>
      <c r="C5885" s="1433"/>
      <c r="E5885" s="1433"/>
      <c r="K5885" s="1433"/>
      <c r="L5885" s="1334"/>
    </row>
    <row r="5886" spans="1:12" ht="24" customHeight="1">
      <c r="A5886" s="1355"/>
      <c r="B5886" s="1355"/>
      <c r="C5886" s="1433"/>
      <c r="E5886" s="1433"/>
      <c r="K5886" s="1433"/>
      <c r="L5886" s="1334"/>
    </row>
    <row r="5887" spans="1:12" ht="24" customHeight="1">
      <c r="A5887" s="1355"/>
      <c r="B5887" s="1355"/>
      <c r="C5887" s="1433"/>
      <c r="E5887" s="1433"/>
      <c r="K5887" s="1433"/>
      <c r="L5887" s="1334"/>
    </row>
    <row r="5888" spans="1:12" ht="24" customHeight="1">
      <c r="A5888" s="1355"/>
      <c r="B5888" s="1355"/>
      <c r="C5888" s="1433"/>
      <c r="E5888" s="1433"/>
      <c r="K5888" s="1433"/>
      <c r="L5888" s="1334"/>
    </row>
    <row r="5889" spans="1:12" ht="24" customHeight="1">
      <c r="A5889" s="1355"/>
      <c r="B5889" s="1355"/>
      <c r="C5889" s="1433"/>
      <c r="E5889" s="1433"/>
      <c r="K5889" s="1433"/>
      <c r="L5889" s="1334"/>
    </row>
    <row r="5890" spans="1:12" ht="24" customHeight="1">
      <c r="A5890" s="1355"/>
      <c r="B5890" s="1355"/>
      <c r="C5890" s="1433"/>
      <c r="E5890" s="1433"/>
      <c r="K5890" s="1433"/>
      <c r="L5890" s="1334"/>
    </row>
    <row r="5891" spans="1:12" ht="24" customHeight="1">
      <c r="A5891" s="1355"/>
      <c r="B5891" s="1355"/>
      <c r="C5891" s="1433"/>
      <c r="E5891" s="1433"/>
      <c r="K5891" s="1433"/>
      <c r="L5891" s="1334"/>
    </row>
    <row r="5892" spans="1:12" ht="24" customHeight="1">
      <c r="A5892" s="1355"/>
      <c r="B5892" s="1355"/>
      <c r="C5892" s="1433"/>
      <c r="E5892" s="1433"/>
      <c r="K5892" s="1433"/>
      <c r="L5892" s="1334"/>
    </row>
    <row r="5893" spans="1:12" ht="24" customHeight="1">
      <c r="A5893" s="1355"/>
      <c r="B5893" s="1355"/>
      <c r="C5893" s="1433"/>
      <c r="E5893" s="1433"/>
      <c r="K5893" s="1433"/>
      <c r="L5893" s="1334"/>
    </row>
    <row r="5894" spans="1:12" ht="24" customHeight="1">
      <c r="A5894" s="1355"/>
      <c r="B5894" s="1355"/>
      <c r="C5894" s="1433"/>
      <c r="E5894" s="1433"/>
      <c r="K5894" s="1433"/>
      <c r="L5894" s="1334"/>
    </row>
    <row r="5895" spans="1:12" ht="24" customHeight="1">
      <c r="A5895" s="1355"/>
      <c r="B5895" s="1355"/>
      <c r="C5895" s="1433"/>
      <c r="E5895" s="1433"/>
      <c r="K5895" s="1433"/>
      <c r="L5895" s="1334"/>
    </row>
    <row r="5896" spans="1:12" ht="24" customHeight="1">
      <c r="A5896" s="1355"/>
      <c r="B5896" s="1355"/>
      <c r="C5896" s="1433"/>
      <c r="E5896" s="1433"/>
      <c r="K5896" s="1433"/>
      <c r="L5896" s="1334"/>
    </row>
    <row r="5897" spans="1:12" ht="24" customHeight="1">
      <c r="A5897" s="1355"/>
      <c r="B5897" s="1355"/>
      <c r="C5897" s="1433"/>
      <c r="E5897" s="1433"/>
      <c r="K5897" s="1433"/>
      <c r="L5897" s="1334"/>
    </row>
    <row r="5898" spans="1:12" ht="24" customHeight="1">
      <c r="A5898" s="1355"/>
      <c r="B5898" s="1355"/>
      <c r="C5898" s="1433"/>
      <c r="E5898" s="1433"/>
      <c r="K5898" s="1433"/>
      <c r="L5898" s="1334"/>
    </row>
    <row r="5899" spans="1:12" ht="24" customHeight="1">
      <c r="A5899" s="1355"/>
      <c r="B5899" s="1355"/>
      <c r="C5899" s="1433"/>
      <c r="E5899" s="1433"/>
      <c r="K5899" s="1433"/>
      <c r="L5899" s="1334"/>
    </row>
    <row r="5900" spans="1:12" ht="24" customHeight="1">
      <c r="A5900" s="1355"/>
      <c r="B5900" s="1355"/>
      <c r="C5900" s="1433"/>
      <c r="E5900" s="1433"/>
      <c r="K5900" s="1433"/>
      <c r="L5900" s="1334"/>
    </row>
    <row r="5901" spans="1:12" ht="24" customHeight="1">
      <c r="A5901" s="1355"/>
      <c r="B5901" s="1355"/>
      <c r="C5901" s="1433"/>
      <c r="E5901" s="1433"/>
      <c r="K5901" s="1433"/>
      <c r="L5901" s="1334"/>
    </row>
    <row r="5902" spans="1:12" ht="24" customHeight="1">
      <c r="A5902" s="1355"/>
      <c r="B5902" s="1355"/>
      <c r="C5902" s="1433"/>
      <c r="E5902" s="1433"/>
      <c r="K5902" s="1433"/>
      <c r="L5902" s="1334"/>
    </row>
    <row r="5903" spans="1:12" ht="24" customHeight="1">
      <c r="A5903" s="1355"/>
      <c r="B5903" s="1355"/>
      <c r="C5903" s="1433"/>
      <c r="E5903" s="1433"/>
      <c r="K5903" s="1433"/>
      <c r="L5903" s="1334"/>
    </row>
    <row r="5904" spans="1:12" ht="24" customHeight="1">
      <c r="A5904" s="1355"/>
      <c r="B5904" s="1355"/>
      <c r="C5904" s="1433"/>
      <c r="E5904" s="1433"/>
      <c r="K5904" s="1433"/>
      <c r="L5904" s="1334"/>
    </row>
    <row r="5905" spans="1:12" ht="24" customHeight="1">
      <c r="A5905" s="1355"/>
      <c r="B5905" s="1355"/>
      <c r="C5905" s="1433"/>
      <c r="E5905" s="1433"/>
      <c r="K5905" s="1433"/>
      <c r="L5905" s="1334"/>
    </row>
    <row r="5906" spans="1:12" ht="24" customHeight="1">
      <c r="A5906" s="1355"/>
      <c r="B5906" s="1355"/>
      <c r="C5906" s="1433"/>
      <c r="E5906" s="1433"/>
      <c r="K5906" s="1433"/>
      <c r="L5906" s="1334"/>
    </row>
    <row r="5907" spans="1:12" ht="24" customHeight="1">
      <c r="A5907" s="1355"/>
      <c r="B5907" s="1355"/>
      <c r="C5907" s="1433"/>
      <c r="E5907" s="1433"/>
      <c r="K5907" s="1433"/>
      <c r="L5907" s="1334"/>
    </row>
    <row r="5908" spans="1:12" ht="24" customHeight="1">
      <c r="A5908" s="1355"/>
      <c r="B5908" s="1355"/>
      <c r="C5908" s="1433"/>
      <c r="E5908" s="1433"/>
      <c r="K5908" s="1433"/>
      <c r="L5908" s="1334"/>
    </row>
    <row r="5909" spans="1:12" ht="24" customHeight="1">
      <c r="A5909" s="1355"/>
      <c r="B5909" s="1355"/>
      <c r="C5909" s="1433"/>
      <c r="E5909" s="1433"/>
      <c r="K5909" s="1433"/>
      <c r="L5909" s="1334"/>
    </row>
    <row r="5910" spans="1:12" ht="24" customHeight="1">
      <c r="A5910" s="1355"/>
      <c r="B5910" s="1355"/>
      <c r="C5910" s="1433"/>
      <c r="E5910" s="1433"/>
      <c r="K5910" s="1433"/>
      <c r="L5910" s="1334"/>
    </row>
    <row r="5911" spans="1:12" ht="24" customHeight="1">
      <c r="A5911" s="1355"/>
      <c r="B5911" s="1355"/>
      <c r="C5911" s="1433"/>
      <c r="E5911" s="1433"/>
      <c r="K5911" s="1433"/>
      <c r="L5911" s="1334"/>
    </row>
    <row r="5912" spans="1:12" ht="24" customHeight="1">
      <c r="A5912" s="1355"/>
      <c r="B5912" s="1355"/>
      <c r="C5912" s="1433"/>
      <c r="E5912" s="1433"/>
      <c r="K5912" s="1433"/>
      <c r="L5912" s="1334"/>
    </row>
    <row r="5913" spans="1:12" ht="24" customHeight="1">
      <c r="A5913" s="1355"/>
      <c r="B5913" s="1355"/>
      <c r="C5913" s="1433"/>
      <c r="E5913" s="1433"/>
      <c r="K5913" s="1433"/>
      <c r="L5913" s="1334"/>
    </row>
    <row r="5914" spans="1:12" ht="24" customHeight="1">
      <c r="A5914" s="1355"/>
      <c r="B5914" s="1355"/>
      <c r="C5914" s="1433"/>
      <c r="E5914" s="1433"/>
      <c r="K5914" s="1433"/>
      <c r="L5914" s="1334"/>
    </row>
    <row r="5915" spans="1:12" ht="24" customHeight="1">
      <c r="A5915" s="1355"/>
      <c r="B5915" s="1355"/>
      <c r="C5915" s="1433"/>
      <c r="E5915" s="1433"/>
      <c r="K5915" s="1433"/>
      <c r="L5915" s="1334"/>
    </row>
    <row r="5916" spans="1:12" ht="24" customHeight="1">
      <c r="A5916" s="1355"/>
      <c r="B5916" s="1355"/>
      <c r="C5916" s="1433"/>
      <c r="E5916" s="1433"/>
      <c r="K5916" s="1433"/>
      <c r="L5916" s="1334"/>
    </row>
    <row r="5917" spans="1:12" ht="24" customHeight="1">
      <c r="A5917" s="1355"/>
      <c r="B5917" s="1355"/>
      <c r="C5917" s="1433"/>
      <c r="E5917" s="1433"/>
      <c r="K5917" s="1433"/>
      <c r="L5917" s="1334"/>
    </row>
    <row r="5918" spans="1:12" ht="24" customHeight="1">
      <c r="A5918" s="1355"/>
      <c r="B5918" s="1355"/>
      <c r="C5918" s="1433"/>
      <c r="E5918" s="1433"/>
      <c r="K5918" s="1433"/>
      <c r="L5918" s="1334"/>
    </row>
    <row r="5919" spans="1:12" ht="24" customHeight="1">
      <c r="A5919" s="1355"/>
      <c r="B5919" s="1355"/>
      <c r="C5919" s="1433"/>
      <c r="E5919" s="1433"/>
      <c r="K5919" s="1433"/>
      <c r="L5919" s="1334"/>
    </row>
    <row r="5920" spans="1:12" ht="24" customHeight="1">
      <c r="A5920" s="1355"/>
      <c r="B5920" s="1355"/>
      <c r="C5920" s="1433"/>
      <c r="E5920" s="1433"/>
      <c r="K5920" s="1433"/>
      <c r="L5920" s="1334"/>
    </row>
    <row r="5921" spans="1:12" ht="24" customHeight="1">
      <c r="A5921" s="1355"/>
      <c r="B5921" s="1355"/>
      <c r="C5921" s="1433"/>
      <c r="E5921" s="1433"/>
      <c r="K5921" s="1433"/>
      <c r="L5921" s="1334"/>
    </row>
    <row r="5922" spans="1:12" ht="24" customHeight="1">
      <c r="A5922" s="1355"/>
      <c r="B5922" s="1355"/>
      <c r="C5922" s="1433"/>
      <c r="E5922" s="1433"/>
      <c r="K5922" s="1433"/>
      <c r="L5922" s="1334"/>
    </row>
    <row r="5923" spans="1:12" ht="24" customHeight="1">
      <c r="A5923" s="1355"/>
      <c r="B5923" s="1355"/>
      <c r="C5923" s="1433"/>
      <c r="E5923" s="1433"/>
      <c r="K5923" s="1433"/>
      <c r="L5923" s="1334"/>
    </row>
    <row r="5924" spans="1:12" ht="24" customHeight="1">
      <c r="A5924" s="1355"/>
      <c r="B5924" s="1355"/>
      <c r="C5924" s="1433"/>
      <c r="E5924" s="1433"/>
      <c r="K5924" s="1433"/>
      <c r="L5924" s="1334"/>
    </row>
    <row r="5925" spans="1:12" ht="24" customHeight="1">
      <c r="A5925" s="1355"/>
      <c r="B5925" s="1355"/>
      <c r="C5925" s="1433"/>
      <c r="E5925" s="1433"/>
      <c r="K5925" s="1433"/>
      <c r="L5925" s="1334"/>
    </row>
    <row r="5926" spans="1:12" ht="24" customHeight="1">
      <c r="A5926" s="1355"/>
      <c r="B5926" s="1355"/>
      <c r="C5926" s="1433"/>
      <c r="E5926" s="1433"/>
      <c r="K5926" s="1433"/>
      <c r="L5926" s="1334"/>
    </row>
    <row r="5927" spans="1:12" ht="24" customHeight="1">
      <c r="A5927" s="1355"/>
      <c r="B5927" s="1355"/>
      <c r="C5927" s="1433"/>
      <c r="E5927" s="1433"/>
      <c r="K5927" s="1433"/>
      <c r="L5927" s="1334"/>
    </row>
    <row r="5928" spans="1:12" ht="24" customHeight="1">
      <c r="A5928" s="1355"/>
      <c r="B5928" s="1355"/>
      <c r="C5928" s="1433"/>
      <c r="E5928" s="1433"/>
      <c r="K5928" s="1433"/>
      <c r="L5928" s="1334"/>
    </row>
    <row r="5929" spans="1:12" ht="24" customHeight="1">
      <c r="A5929" s="1355"/>
      <c r="B5929" s="1355"/>
      <c r="C5929" s="1433"/>
      <c r="E5929" s="1433"/>
      <c r="K5929" s="1433"/>
      <c r="L5929" s="1334"/>
    </row>
    <row r="5930" spans="1:12" ht="24" customHeight="1">
      <c r="A5930" s="1355"/>
      <c r="B5930" s="1355"/>
      <c r="C5930" s="1433"/>
      <c r="E5930" s="1433"/>
      <c r="K5930" s="1433"/>
      <c r="L5930" s="1334"/>
    </row>
    <row r="5931" spans="1:12" ht="24" customHeight="1">
      <c r="A5931" s="1355"/>
      <c r="B5931" s="1355"/>
      <c r="C5931" s="1433"/>
      <c r="E5931" s="1433"/>
      <c r="K5931" s="1433"/>
      <c r="L5931" s="1334"/>
    </row>
    <row r="5932" spans="1:12" ht="24" customHeight="1">
      <c r="A5932" s="1355"/>
      <c r="B5932" s="1355"/>
      <c r="C5932" s="1433"/>
      <c r="E5932" s="1433"/>
      <c r="K5932" s="1433"/>
      <c r="L5932" s="1334"/>
    </row>
    <row r="5933" spans="1:12" ht="24" customHeight="1">
      <c r="A5933" s="1355"/>
      <c r="B5933" s="1355"/>
      <c r="C5933" s="1433"/>
      <c r="E5933" s="1433"/>
      <c r="K5933" s="1433"/>
      <c r="L5933" s="1334"/>
    </row>
    <row r="5934" spans="1:12" ht="24" customHeight="1">
      <c r="A5934" s="1355"/>
      <c r="B5934" s="1355"/>
      <c r="C5934" s="1433"/>
      <c r="E5934" s="1433"/>
      <c r="K5934" s="1433"/>
      <c r="L5934" s="1334"/>
    </row>
    <row r="5935" spans="1:12" ht="24" customHeight="1">
      <c r="A5935" s="1355"/>
      <c r="B5935" s="1355"/>
      <c r="C5935" s="1433"/>
      <c r="E5935" s="1433"/>
      <c r="K5935" s="1433"/>
      <c r="L5935" s="1334"/>
    </row>
    <row r="5936" spans="1:12" ht="24" customHeight="1">
      <c r="A5936" s="1355"/>
      <c r="B5936" s="1355"/>
      <c r="C5936" s="1433"/>
      <c r="E5936" s="1433"/>
      <c r="K5936" s="1433"/>
      <c r="L5936" s="1334"/>
    </row>
    <row r="5937" spans="1:12" ht="24" customHeight="1">
      <c r="A5937" s="1355"/>
      <c r="B5937" s="1355"/>
      <c r="C5937" s="1433"/>
      <c r="E5937" s="1433"/>
      <c r="K5937" s="1433"/>
      <c r="L5937" s="1334"/>
    </row>
    <row r="5938" spans="1:12" ht="24" customHeight="1">
      <c r="A5938" s="1355"/>
      <c r="B5938" s="1355"/>
      <c r="C5938" s="1433"/>
      <c r="E5938" s="1433"/>
      <c r="K5938" s="1433"/>
      <c r="L5938" s="1334"/>
    </row>
    <row r="5939" spans="1:12" ht="24" customHeight="1">
      <c r="A5939" s="1355"/>
      <c r="B5939" s="1355"/>
      <c r="C5939" s="1433"/>
      <c r="E5939" s="1433"/>
      <c r="K5939" s="1433"/>
      <c r="L5939" s="1334"/>
    </row>
    <row r="5940" spans="1:12" ht="24" customHeight="1">
      <c r="A5940" s="1355"/>
      <c r="B5940" s="1355"/>
      <c r="C5940" s="1433"/>
      <c r="E5940" s="1433"/>
      <c r="K5940" s="1433"/>
      <c r="L5940" s="1334"/>
    </row>
    <row r="5941" spans="1:12" ht="24" customHeight="1">
      <c r="A5941" s="1355"/>
      <c r="B5941" s="1355"/>
      <c r="C5941" s="1433"/>
      <c r="E5941" s="1433"/>
      <c r="K5941" s="1433"/>
      <c r="L5941" s="1334"/>
    </row>
    <row r="5942" spans="1:12" ht="24" customHeight="1">
      <c r="A5942" s="1355"/>
      <c r="B5942" s="1355"/>
      <c r="C5942" s="1433"/>
      <c r="E5942" s="1433"/>
      <c r="K5942" s="1433"/>
      <c r="L5942" s="1334"/>
    </row>
    <row r="5943" spans="1:12" ht="24" customHeight="1">
      <c r="A5943" s="1355"/>
      <c r="B5943" s="1355"/>
      <c r="C5943" s="1433"/>
      <c r="E5943" s="1433"/>
      <c r="K5943" s="1433"/>
      <c r="L5943" s="1334"/>
    </row>
    <row r="5944" spans="1:12" ht="24" customHeight="1">
      <c r="A5944" s="1355"/>
      <c r="B5944" s="1355"/>
      <c r="C5944" s="1433"/>
      <c r="E5944" s="1433"/>
      <c r="K5944" s="1433"/>
      <c r="L5944" s="1334"/>
    </row>
    <row r="5945" spans="1:12" ht="24" customHeight="1">
      <c r="A5945" s="1355"/>
      <c r="B5945" s="1355"/>
      <c r="C5945" s="1433"/>
      <c r="E5945" s="1433"/>
      <c r="K5945" s="1433"/>
      <c r="L5945" s="1334"/>
    </row>
    <row r="5946" spans="1:12" ht="24" customHeight="1">
      <c r="A5946" s="1355"/>
      <c r="B5946" s="1355"/>
      <c r="C5946" s="1433"/>
      <c r="E5946" s="1433"/>
      <c r="K5946" s="1433"/>
      <c r="L5946" s="1334"/>
    </row>
    <row r="5947" spans="1:12" ht="24" customHeight="1">
      <c r="A5947" s="1355"/>
      <c r="B5947" s="1355"/>
      <c r="C5947" s="1433"/>
      <c r="E5947" s="1433"/>
      <c r="K5947" s="1433"/>
      <c r="L5947" s="1334"/>
    </row>
    <row r="5948" spans="1:12" ht="24" customHeight="1">
      <c r="A5948" s="1355"/>
      <c r="B5948" s="1355"/>
      <c r="C5948" s="1433"/>
      <c r="E5948" s="1433"/>
      <c r="K5948" s="1433"/>
      <c r="L5948" s="1334"/>
    </row>
    <row r="5949" spans="1:12" ht="24" customHeight="1">
      <c r="A5949" s="1355"/>
      <c r="B5949" s="1355"/>
      <c r="C5949" s="1433"/>
      <c r="E5949" s="1433"/>
      <c r="K5949" s="1433"/>
      <c r="L5949" s="1334"/>
    </row>
    <row r="5950" spans="1:12" ht="24" customHeight="1">
      <c r="A5950" s="1355"/>
      <c r="B5950" s="1355"/>
      <c r="C5950" s="1433"/>
      <c r="E5950" s="1433"/>
      <c r="K5950" s="1433"/>
      <c r="L5950" s="1334"/>
    </row>
    <row r="5951" spans="1:12" ht="24" customHeight="1">
      <c r="A5951" s="1355"/>
      <c r="B5951" s="1355"/>
      <c r="C5951" s="1433"/>
      <c r="E5951" s="1433"/>
      <c r="K5951" s="1433"/>
      <c r="L5951" s="1334"/>
    </row>
    <row r="5952" spans="1:12" ht="24" customHeight="1">
      <c r="A5952" s="1355"/>
      <c r="B5952" s="1355"/>
      <c r="C5952" s="1433"/>
      <c r="E5952" s="1433"/>
      <c r="K5952" s="1433"/>
      <c r="L5952" s="1334"/>
    </row>
    <row r="5953" spans="1:12" ht="24" customHeight="1">
      <c r="A5953" s="1355"/>
      <c r="B5953" s="1355"/>
      <c r="C5953" s="1433"/>
      <c r="E5953" s="1433"/>
      <c r="K5953" s="1433"/>
      <c r="L5953" s="1334"/>
    </row>
    <row r="5954" spans="1:12" ht="24" customHeight="1">
      <c r="A5954" s="1355"/>
      <c r="B5954" s="1355"/>
      <c r="C5954" s="1433"/>
      <c r="E5954" s="1433"/>
      <c r="K5954" s="1433"/>
      <c r="L5954" s="1334"/>
    </row>
    <row r="5955" spans="1:12" ht="24" customHeight="1">
      <c r="A5955" s="1355"/>
      <c r="B5955" s="1355"/>
      <c r="C5955" s="1433"/>
      <c r="E5955" s="1433"/>
      <c r="K5955" s="1433"/>
      <c r="L5955" s="1334"/>
    </row>
    <row r="5956" spans="1:12" ht="24" customHeight="1">
      <c r="A5956" s="1355"/>
      <c r="B5956" s="1355"/>
      <c r="C5956" s="1433"/>
      <c r="E5956" s="1433"/>
      <c r="K5956" s="1433"/>
      <c r="L5956" s="1334"/>
    </row>
    <row r="5957" spans="1:12" ht="24" customHeight="1">
      <c r="A5957" s="1355"/>
      <c r="B5957" s="1355"/>
      <c r="C5957" s="1433"/>
      <c r="E5957" s="1433"/>
      <c r="K5957" s="1433"/>
      <c r="L5957" s="1334"/>
    </row>
    <row r="5958" spans="1:12" ht="24" customHeight="1">
      <c r="A5958" s="1355"/>
      <c r="B5958" s="1355"/>
      <c r="C5958" s="1433"/>
      <c r="E5958" s="1433"/>
      <c r="K5958" s="1433"/>
      <c r="L5958" s="1334"/>
    </row>
    <row r="5959" spans="1:12" ht="24" customHeight="1">
      <c r="A5959" s="1355"/>
      <c r="B5959" s="1355"/>
      <c r="C5959" s="1433"/>
      <c r="E5959" s="1433"/>
      <c r="K5959" s="1433"/>
      <c r="L5959" s="1334"/>
    </row>
    <row r="5960" spans="1:12" ht="24" customHeight="1">
      <c r="A5960" s="1355"/>
      <c r="B5960" s="1355"/>
      <c r="C5960" s="1433"/>
      <c r="E5960" s="1433"/>
      <c r="K5960" s="1433"/>
      <c r="L5960" s="1334"/>
    </row>
    <row r="5961" spans="1:12" ht="24" customHeight="1">
      <c r="A5961" s="1355"/>
      <c r="B5961" s="1355"/>
      <c r="C5961" s="1433"/>
      <c r="E5961" s="1433"/>
      <c r="K5961" s="1433"/>
      <c r="L5961" s="1334"/>
    </row>
    <row r="5962" spans="1:12" ht="24" customHeight="1">
      <c r="A5962" s="1355"/>
      <c r="B5962" s="1355"/>
      <c r="C5962" s="1433"/>
      <c r="E5962" s="1433"/>
      <c r="K5962" s="1433"/>
      <c r="L5962" s="1334"/>
    </row>
    <row r="5963" spans="1:12" ht="24" customHeight="1">
      <c r="A5963" s="1355"/>
      <c r="B5963" s="1355"/>
      <c r="C5963" s="1433"/>
      <c r="E5963" s="1433"/>
      <c r="K5963" s="1433"/>
      <c r="L5963" s="1334"/>
    </row>
    <row r="5964" spans="1:12" ht="24" customHeight="1">
      <c r="A5964" s="1355"/>
      <c r="B5964" s="1355"/>
      <c r="C5964" s="1433"/>
      <c r="E5964" s="1433"/>
      <c r="K5964" s="1433"/>
      <c r="L5964" s="1334"/>
    </row>
    <row r="5965" spans="1:12" ht="24" customHeight="1">
      <c r="A5965" s="1355"/>
      <c r="B5965" s="1355"/>
      <c r="C5965" s="1433"/>
      <c r="E5965" s="1433"/>
      <c r="K5965" s="1433"/>
      <c r="L5965" s="1334"/>
    </row>
    <row r="5966" spans="1:12" ht="24" customHeight="1">
      <c r="A5966" s="1355"/>
      <c r="B5966" s="1355"/>
      <c r="C5966" s="1433"/>
      <c r="E5966" s="1433"/>
      <c r="K5966" s="1433"/>
      <c r="L5966" s="1334"/>
    </row>
    <row r="5967" spans="1:12" ht="24" customHeight="1">
      <c r="A5967" s="1355"/>
      <c r="B5967" s="1355"/>
      <c r="C5967" s="1433"/>
      <c r="E5967" s="1433"/>
      <c r="K5967" s="1433"/>
      <c r="L5967" s="1334"/>
    </row>
    <row r="5968" spans="1:12" ht="24" customHeight="1">
      <c r="A5968" s="1355"/>
      <c r="B5968" s="1355"/>
      <c r="C5968" s="1433"/>
      <c r="E5968" s="1433"/>
      <c r="K5968" s="1433"/>
      <c r="L5968" s="1334"/>
    </row>
    <row r="5969" spans="1:12" ht="24" customHeight="1">
      <c r="A5969" s="1355"/>
      <c r="B5969" s="1355"/>
      <c r="C5969" s="1433"/>
      <c r="E5969" s="1433"/>
      <c r="K5969" s="1433"/>
      <c r="L5969" s="1334"/>
    </row>
    <row r="5970" spans="1:12" ht="24" customHeight="1">
      <c r="A5970" s="1355"/>
      <c r="B5970" s="1355"/>
      <c r="C5970" s="1433"/>
      <c r="E5970" s="1433"/>
      <c r="K5970" s="1433"/>
      <c r="L5970" s="1334"/>
    </row>
    <row r="5971" spans="1:12" ht="24" customHeight="1">
      <c r="A5971" s="1355"/>
      <c r="B5971" s="1355"/>
      <c r="C5971" s="1433"/>
      <c r="E5971" s="1433"/>
      <c r="K5971" s="1433"/>
      <c r="L5971" s="1334"/>
    </row>
    <row r="5972" spans="1:12" ht="24" customHeight="1">
      <c r="A5972" s="1355"/>
      <c r="B5972" s="1355"/>
      <c r="C5972" s="1433"/>
      <c r="E5972" s="1433"/>
      <c r="K5972" s="1433"/>
      <c r="L5972" s="1334"/>
    </row>
    <row r="5973" spans="1:12" ht="24" customHeight="1">
      <c r="A5973" s="1355"/>
      <c r="B5973" s="1355"/>
      <c r="C5973" s="1433"/>
      <c r="E5973" s="1433"/>
      <c r="K5973" s="1433"/>
      <c r="L5973" s="1334"/>
    </row>
    <row r="5974" spans="1:12" ht="24" customHeight="1">
      <c r="A5974" s="1355"/>
      <c r="B5974" s="1355"/>
      <c r="C5974" s="1433"/>
      <c r="E5974" s="1433"/>
      <c r="K5974" s="1433"/>
      <c r="L5974" s="1334"/>
    </row>
    <row r="5975" spans="1:12" ht="24" customHeight="1">
      <c r="A5975" s="1355"/>
      <c r="B5975" s="1355"/>
      <c r="C5975" s="1433"/>
      <c r="E5975" s="1433"/>
      <c r="K5975" s="1433"/>
      <c r="L5975" s="1334"/>
    </row>
    <row r="5976" spans="1:12" ht="24" customHeight="1">
      <c r="A5976" s="1355"/>
      <c r="B5976" s="1355"/>
      <c r="C5976" s="1433"/>
      <c r="E5976" s="1433"/>
      <c r="K5976" s="1433"/>
      <c r="L5976" s="1334"/>
    </row>
    <row r="5977" spans="1:12" ht="24" customHeight="1">
      <c r="A5977" s="1355"/>
      <c r="B5977" s="1355"/>
      <c r="C5977" s="1433"/>
      <c r="E5977" s="1433"/>
      <c r="K5977" s="1433"/>
      <c r="L5977" s="1334"/>
    </row>
    <row r="5978" spans="1:12" ht="24" customHeight="1">
      <c r="A5978" s="1355"/>
      <c r="B5978" s="1355"/>
      <c r="C5978" s="1433"/>
      <c r="E5978" s="1433"/>
      <c r="K5978" s="1433"/>
      <c r="L5978" s="1334"/>
    </row>
    <row r="5979" spans="1:12" ht="24" customHeight="1">
      <c r="A5979" s="1355"/>
      <c r="B5979" s="1355"/>
      <c r="C5979" s="1433"/>
      <c r="E5979" s="1433"/>
      <c r="K5979" s="1433"/>
      <c r="L5979" s="1334"/>
    </row>
    <row r="5980" spans="1:12" ht="24" customHeight="1">
      <c r="A5980" s="1355"/>
      <c r="B5980" s="1355"/>
      <c r="C5980" s="1433"/>
      <c r="E5980" s="1433"/>
      <c r="K5980" s="1433"/>
      <c r="L5980" s="1334"/>
    </row>
    <row r="5981" spans="1:12" ht="24" customHeight="1">
      <c r="A5981" s="1355"/>
      <c r="B5981" s="1355"/>
      <c r="C5981" s="1433"/>
      <c r="E5981" s="1433"/>
      <c r="K5981" s="1433"/>
      <c r="L5981" s="1334"/>
    </row>
    <row r="5982" spans="1:12" ht="24" customHeight="1">
      <c r="A5982" s="1355"/>
      <c r="B5982" s="1355"/>
      <c r="C5982" s="1433"/>
      <c r="E5982" s="1433"/>
      <c r="K5982" s="1433"/>
      <c r="L5982" s="1334"/>
    </row>
    <row r="5983" spans="1:12" ht="24" customHeight="1">
      <c r="A5983" s="1355"/>
      <c r="B5983" s="1355"/>
      <c r="C5983" s="1433"/>
      <c r="E5983" s="1433"/>
      <c r="K5983" s="1433"/>
      <c r="L5983" s="1334"/>
    </row>
    <row r="5984" spans="1:12" ht="24" customHeight="1">
      <c r="A5984" s="1355"/>
      <c r="B5984" s="1355"/>
      <c r="C5984" s="1433"/>
      <c r="E5984" s="1433"/>
      <c r="K5984" s="1433"/>
      <c r="L5984" s="1334"/>
    </row>
    <row r="5985" spans="1:12" ht="24" customHeight="1">
      <c r="A5985" s="1355"/>
      <c r="B5985" s="1355"/>
      <c r="C5985" s="1433"/>
      <c r="E5985" s="1433"/>
      <c r="K5985" s="1433"/>
      <c r="L5985" s="1334"/>
    </row>
    <row r="5986" spans="1:12" ht="24" customHeight="1">
      <c r="A5986" s="1355"/>
      <c r="B5986" s="1355"/>
      <c r="C5986" s="1433"/>
      <c r="E5986" s="1433"/>
      <c r="K5986" s="1433"/>
      <c r="L5986" s="1334"/>
    </row>
    <row r="5987" spans="1:12" ht="24" customHeight="1">
      <c r="A5987" s="1355"/>
      <c r="B5987" s="1355"/>
      <c r="C5987" s="1433"/>
      <c r="E5987" s="1433"/>
      <c r="K5987" s="1433"/>
      <c r="L5987" s="1334"/>
    </row>
    <row r="5988" spans="1:12" ht="24" customHeight="1">
      <c r="A5988" s="1355"/>
      <c r="B5988" s="1355"/>
      <c r="C5988" s="1433"/>
      <c r="E5988" s="1433"/>
      <c r="K5988" s="1433"/>
      <c r="L5988" s="1334"/>
    </row>
    <row r="5989" spans="1:12" ht="24" customHeight="1">
      <c r="A5989" s="1355"/>
      <c r="B5989" s="1355"/>
      <c r="C5989" s="1433"/>
      <c r="E5989" s="1433"/>
      <c r="K5989" s="1433"/>
      <c r="L5989" s="1334"/>
    </row>
    <row r="5990" spans="1:12" ht="24" customHeight="1">
      <c r="A5990" s="1355"/>
      <c r="B5990" s="1355"/>
      <c r="C5990" s="1433"/>
      <c r="E5990" s="1433"/>
      <c r="K5990" s="1433"/>
      <c r="L5990" s="1334"/>
    </row>
    <row r="5991" spans="1:12" ht="24" customHeight="1">
      <c r="A5991" s="1355"/>
      <c r="B5991" s="1355"/>
      <c r="C5991" s="1433"/>
      <c r="E5991" s="1433"/>
      <c r="K5991" s="1433"/>
      <c r="L5991" s="1334"/>
    </row>
    <row r="5992" spans="1:12" ht="24" customHeight="1">
      <c r="A5992" s="1355"/>
      <c r="B5992" s="1355"/>
      <c r="C5992" s="1433"/>
      <c r="E5992" s="1433"/>
      <c r="K5992" s="1433"/>
      <c r="L5992" s="1334"/>
    </row>
    <row r="5993" spans="1:12" ht="24" customHeight="1">
      <c r="A5993" s="1355"/>
      <c r="B5993" s="1355"/>
      <c r="C5993" s="1433"/>
      <c r="E5993" s="1433"/>
      <c r="K5993" s="1433"/>
      <c r="L5993" s="1334"/>
    </row>
    <row r="5994" spans="1:12" ht="24" customHeight="1">
      <c r="A5994" s="1355"/>
      <c r="B5994" s="1355"/>
      <c r="C5994" s="1433"/>
      <c r="E5994" s="1433"/>
      <c r="K5994" s="1433"/>
      <c r="L5994" s="1334"/>
    </row>
    <row r="5995" spans="1:12" ht="24" customHeight="1">
      <c r="A5995" s="1355"/>
      <c r="B5995" s="1355"/>
      <c r="C5995" s="1433"/>
      <c r="E5995" s="1433"/>
      <c r="K5995" s="1433"/>
      <c r="L5995" s="1334"/>
    </row>
    <row r="5996" spans="1:12" ht="24" customHeight="1">
      <c r="A5996" s="1355"/>
      <c r="B5996" s="1355"/>
      <c r="C5996" s="1433"/>
      <c r="E5996" s="1433"/>
      <c r="K5996" s="1433"/>
      <c r="L5996" s="1334"/>
    </row>
    <row r="5997" spans="1:12" ht="24" customHeight="1">
      <c r="A5997" s="1355"/>
      <c r="B5997" s="1355"/>
      <c r="C5997" s="1433"/>
      <c r="E5997" s="1433"/>
      <c r="K5997" s="1433"/>
      <c r="L5997" s="1334"/>
    </row>
    <row r="5998" spans="1:12" ht="24" customHeight="1">
      <c r="A5998" s="1355"/>
      <c r="B5998" s="1355"/>
      <c r="C5998" s="1433"/>
      <c r="E5998" s="1433"/>
      <c r="K5998" s="1433"/>
      <c r="L5998" s="1334"/>
    </row>
    <row r="5999" spans="1:12" ht="24" customHeight="1">
      <c r="A5999" s="1355"/>
      <c r="B5999" s="1355"/>
      <c r="C5999" s="1433"/>
      <c r="E5999" s="1433"/>
      <c r="K5999" s="1433"/>
      <c r="L5999" s="1334"/>
    </row>
    <row r="6000" spans="1:12" ht="24" customHeight="1">
      <c r="A6000" s="1355"/>
      <c r="B6000" s="1355"/>
      <c r="C6000" s="1433"/>
      <c r="E6000" s="1433"/>
      <c r="K6000" s="1433"/>
      <c r="L6000" s="1334"/>
    </row>
    <row r="6001" spans="1:12" ht="24" customHeight="1">
      <c r="A6001" s="1355"/>
      <c r="B6001" s="1355"/>
      <c r="C6001" s="1433"/>
      <c r="E6001" s="1433"/>
      <c r="K6001" s="1433"/>
      <c r="L6001" s="1334"/>
    </row>
    <row r="6002" spans="1:12" ht="24" customHeight="1">
      <c r="A6002" s="1355"/>
      <c r="B6002" s="1355"/>
      <c r="C6002" s="1433"/>
      <c r="E6002" s="1433"/>
      <c r="K6002" s="1433"/>
      <c r="L6002" s="1334"/>
    </row>
    <row r="6003" spans="1:12" ht="24" customHeight="1">
      <c r="A6003" s="1355"/>
      <c r="B6003" s="1355"/>
      <c r="C6003" s="1433"/>
      <c r="E6003" s="1433"/>
      <c r="K6003" s="1433"/>
      <c r="L6003" s="1334"/>
    </row>
    <row r="6004" spans="1:12" ht="24" customHeight="1">
      <c r="A6004" s="1355"/>
      <c r="B6004" s="1355"/>
      <c r="C6004" s="1433"/>
      <c r="E6004" s="1433"/>
      <c r="K6004" s="1433"/>
      <c r="L6004" s="1334"/>
    </row>
    <row r="6005" spans="1:12" ht="24" customHeight="1">
      <c r="A6005" s="1355"/>
      <c r="B6005" s="1355"/>
      <c r="C6005" s="1433"/>
      <c r="E6005" s="1433"/>
      <c r="K6005" s="1433"/>
      <c r="L6005" s="1334"/>
    </row>
    <row r="6006" spans="1:12" ht="24" customHeight="1">
      <c r="A6006" s="1355"/>
      <c r="B6006" s="1355"/>
      <c r="C6006" s="1433"/>
      <c r="E6006" s="1433"/>
      <c r="K6006" s="1433"/>
      <c r="L6006" s="1334"/>
    </row>
    <row r="6007" spans="1:12" ht="24" customHeight="1">
      <c r="A6007" s="1355"/>
      <c r="B6007" s="1355"/>
      <c r="C6007" s="1433"/>
      <c r="E6007" s="1433"/>
      <c r="K6007" s="1433"/>
      <c r="L6007" s="1334"/>
    </row>
    <row r="6008" spans="1:12" ht="24" customHeight="1">
      <c r="A6008" s="1355"/>
      <c r="B6008" s="1355"/>
      <c r="C6008" s="1433"/>
      <c r="E6008" s="1433"/>
      <c r="K6008" s="1433"/>
      <c r="L6008" s="1334"/>
    </row>
    <row r="6009" spans="1:12" ht="24" customHeight="1">
      <c r="A6009" s="1355"/>
      <c r="B6009" s="1355"/>
      <c r="C6009" s="1433"/>
      <c r="E6009" s="1433"/>
      <c r="K6009" s="1433"/>
      <c r="L6009" s="1334"/>
    </row>
    <row r="6010" spans="1:12" ht="24" customHeight="1">
      <c r="A6010" s="1355"/>
      <c r="B6010" s="1355"/>
      <c r="C6010" s="1433"/>
      <c r="E6010" s="1433"/>
      <c r="K6010" s="1433"/>
      <c r="L6010" s="1334"/>
    </row>
    <row r="6011" spans="1:12" ht="24" customHeight="1">
      <c r="A6011" s="1355"/>
      <c r="B6011" s="1355"/>
      <c r="C6011" s="1433"/>
      <c r="E6011" s="1433"/>
      <c r="K6011" s="1433"/>
      <c r="L6011" s="1334"/>
    </row>
    <row r="6012" spans="1:12" ht="24" customHeight="1">
      <c r="A6012" s="1355"/>
      <c r="B6012" s="1355"/>
      <c r="C6012" s="1433"/>
      <c r="E6012" s="1433"/>
      <c r="K6012" s="1433"/>
      <c r="L6012" s="1334"/>
    </row>
    <row r="6013" spans="1:12" ht="24" customHeight="1">
      <c r="A6013" s="1355"/>
      <c r="B6013" s="1355"/>
      <c r="C6013" s="1433"/>
      <c r="E6013" s="1433"/>
      <c r="K6013" s="1433"/>
      <c r="L6013" s="1334"/>
    </row>
    <row r="6014" spans="1:12" ht="24" customHeight="1">
      <c r="A6014" s="1355"/>
      <c r="B6014" s="1355"/>
      <c r="C6014" s="1433"/>
      <c r="E6014" s="1433"/>
      <c r="K6014" s="1433"/>
      <c r="L6014" s="1334"/>
    </row>
    <row r="6015" spans="1:12" ht="24" customHeight="1">
      <c r="A6015" s="1355"/>
      <c r="B6015" s="1355"/>
      <c r="C6015" s="1433"/>
      <c r="E6015" s="1433"/>
      <c r="K6015" s="1433"/>
      <c r="L6015" s="1334"/>
    </row>
    <row r="6016" spans="1:12" ht="24" customHeight="1">
      <c r="A6016" s="1355"/>
      <c r="B6016" s="1355"/>
      <c r="C6016" s="1433"/>
      <c r="E6016" s="1433"/>
      <c r="K6016" s="1433"/>
      <c r="L6016" s="1334"/>
    </row>
    <row r="6017" spans="1:12" ht="24" customHeight="1">
      <c r="A6017" s="1355"/>
      <c r="B6017" s="1355"/>
      <c r="C6017" s="1433"/>
      <c r="E6017" s="1433"/>
      <c r="K6017" s="1433"/>
      <c r="L6017" s="1334"/>
    </row>
    <row r="6018" spans="1:12" ht="24" customHeight="1">
      <c r="A6018" s="1355"/>
      <c r="B6018" s="1355"/>
      <c r="C6018" s="1433"/>
      <c r="E6018" s="1433"/>
      <c r="K6018" s="1433"/>
      <c r="L6018" s="1334"/>
    </row>
    <row r="6019" spans="1:12" ht="24" customHeight="1">
      <c r="A6019" s="1355"/>
      <c r="B6019" s="1355"/>
      <c r="C6019" s="1433"/>
      <c r="E6019" s="1433"/>
      <c r="K6019" s="1433"/>
      <c r="L6019" s="1334"/>
    </row>
    <row r="6020" spans="1:12" ht="24" customHeight="1">
      <c r="A6020" s="1355"/>
      <c r="B6020" s="1355"/>
      <c r="C6020" s="1433"/>
      <c r="E6020" s="1433"/>
      <c r="K6020" s="1433"/>
      <c r="L6020" s="1334"/>
    </row>
    <row r="6021" spans="1:12" ht="24" customHeight="1">
      <c r="A6021" s="1355"/>
      <c r="B6021" s="1355"/>
      <c r="C6021" s="1433"/>
      <c r="E6021" s="1433"/>
      <c r="K6021" s="1433"/>
      <c r="L6021" s="1334"/>
    </row>
    <row r="6022" spans="1:12" ht="24" customHeight="1">
      <c r="A6022" s="1355"/>
      <c r="B6022" s="1355"/>
      <c r="C6022" s="1433"/>
      <c r="E6022" s="1433"/>
      <c r="K6022" s="1433"/>
      <c r="L6022" s="1334"/>
    </row>
    <row r="6023" spans="1:12" ht="24" customHeight="1">
      <c r="A6023" s="1355"/>
      <c r="B6023" s="1355"/>
      <c r="C6023" s="1433"/>
      <c r="E6023" s="1433"/>
      <c r="K6023" s="1433"/>
      <c r="L6023" s="1334"/>
    </row>
    <row r="6024" spans="1:12" ht="24" customHeight="1">
      <c r="A6024" s="1355"/>
      <c r="B6024" s="1355"/>
      <c r="C6024" s="1433"/>
      <c r="E6024" s="1433"/>
      <c r="K6024" s="1433"/>
      <c r="L6024" s="1334"/>
    </row>
    <row r="6025" spans="1:12" ht="24" customHeight="1">
      <c r="A6025" s="1355"/>
      <c r="B6025" s="1355"/>
      <c r="C6025" s="1433"/>
      <c r="E6025" s="1433"/>
      <c r="K6025" s="1433"/>
      <c r="L6025" s="1334"/>
    </row>
    <row r="6026" spans="1:12" ht="24" customHeight="1">
      <c r="A6026" s="1355"/>
      <c r="B6026" s="1355"/>
      <c r="C6026" s="1433"/>
      <c r="E6026" s="1433"/>
      <c r="K6026" s="1433"/>
      <c r="L6026" s="1334"/>
    </row>
    <row r="6027" spans="1:12" ht="24" customHeight="1">
      <c r="A6027" s="1355"/>
      <c r="B6027" s="1355"/>
      <c r="C6027" s="1433"/>
      <c r="E6027" s="1433"/>
      <c r="K6027" s="1433"/>
      <c r="L6027" s="1334"/>
    </row>
    <row r="6028" spans="1:12" ht="24" customHeight="1">
      <c r="A6028" s="1355"/>
      <c r="B6028" s="1355"/>
      <c r="C6028" s="1433"/>
      <c r="E6028" s="1433"/>
      <c r="K6028" s="1433"/>
      <c r="L6028" s="1334"/>
    </row>
    <row r="6029" spans="1:12" ht="24" customHeight="1">
      <c r="A6029" s="1355"/>
      <c r="B6029" s="1355"/>
      <c r="C6029" s="1433"/>
      <c r="E6029" s="1433"/>
      <c r="K6029" s="1433"/>
      <c r="L6029" s="1334"/>
    </row>
    <row r="6030" spans="1:12" ht="24" customHeight="1">
      <c r="A6030" s="1355"/>
      <c r="B6030" s="1355"/>
      <c r="C6030" s="1433"/>
      <c r="E6030" s="1433"/>
      <c r="K6030" s="1433"/>
      <c r="L6030" s="1334"/>
    </row>
    <row r="6031" spans="1:12" ht="24" customHeight="1">
      <c r="A6031" s="1355"/>
      <c r="B6031" s="1355"/>
      <c r="C6031" s="1433"/>
      <c r="E6031" s="1433"/>
      <c r="K6031" s="1433"/>
      <c r="L6031" s="1334"/>
    </row>
    <row r="6032" spans="1:12" ht="24" customHeight="1">
      <c r="A6032" s="1355"/>
      <c r="B6032" s="1355"/>
      <c r="C6032" s="1433"/>
      <c r="E6032" s="1433"/>
      <c r="K6032" s="1433"/>
      <c r="L6032" s="1334"/>
    </row>
    <row r="6033" spans="1:12" ht="24" customHeight="1">
      <c r="A6033" s="1355"/>
      <c r="B6033" s="1355"/>
      <c r="C6033" s="1433"/>
      <c r="E6033" s="1433"/>
      <c r="K6033" s="1433"/>
      <c r="L6033" s="1334"/>
    </row>
    <row r="6034" spans="1:12" ht="24" customHeight="1">
      <c r="A6034" s="1355"/>
      <c r="B6034" s="1355"/>
      <c r="C6034" s="1433"/>
      <c r="E6034" s="1433"/>
      <c r="K6034" s="1433"/>
      <c r="L6034" s="1334"/>
    </row>
    <row r="6035" spans="1:12" ht="24" customHeight="1">
      <c r="A6035" s="1355"/>
      <c r="B6035" s="1355"/>
      <c r="C6035" s="1433"/>
      <c r="E6035" s="1433"/>
      <c r="K6035" s="1433"/>
      <c r="L6035" s="1334"/>
    </row>
    <row r="6036" spans="1:12" ht="24" customHeight="1">
      <c r="A6036" s="1355"/>
      <c r="B6036" s="1355"/>
      <c r="C6036" s="1433"/>
      <c r="E6036" s="1433"/>
      <c r="K6036" s="1433"/>
      <c r="L6036" s="1334"/>
    </row>
    <row r="6037" spans="1:12" ht="24" customHeight="1">
      <c r="A6037" s="1355"/>
      <c r="B6037" s="1355"/>
      <c r="C6037" s="1433"/>
      <c r="E6037" s="1433"/>
      <c r="K6037" s="1433"/>
      <c r="L6037" s="1334"/>
    </row>
    <row r="6038" spans="1:12" ht="24" customHeight="1">
      <c r="A6038" s="1355"/>
      <c r="B6038" s="1355"/>
      <c r="C6038" s="1433"/>
      <c r="E6038" s="1433"/>
      <c r="K6038" s="1433"/>
      <c r="L6038" s="1334"/>
    </row>
    <row r="6039" spans="1:12" ht="24" customHeight="1">
      <c r="A6039" s="1355"/>
      <c r="B6039" s="1355"/>
      <c r="C6039" s="1433"/>
      <c r="E6039" s="1433"/>
      <c r="K6039" s="1433"/>
      <c r="L6039" s="1334"/>
    </row>
    <row r="6040" spans="1:12" ht="24" customHeight="1">
      <c r="A6040" s="1355"/>
      <c r="B6040" s="1355"/>
      <c r="C6040" s="1433"/>
      <c r="E6040" s="1433"/>
      <c r="K6040" s="1433"/>
      <c r="L6040" s="1334"/>
    </row>
    <row r="6041" spans="1:12" ht="24" customHeight="1">
      <c r="A6041" s="1355"/>
      <c r="B6041" s="1355"/>
      <c r="C6041" s="1433"/>
      <c r="E6041" s="1433"/>
      <c r="K6041" s="1433"/>
      <c r="L6041" s="1334"/>
    </row>
    <row r="6042" spans="1:12" ht="24" customHeight="1">
      <c r="A6042" s="1355"/>
      <c r="B6042" s="1355"/>
      <c r="C6042" s="1433"/>
      <c r="E6042" s="1433"/>
      <c r="K6042" s="1433"/>
      <c r="L6042" s="1334"/>
    </row>
    <row r="6043" spans="1:12" ht="24" customHeight="1">
      <c r="A6043" s="1355"/>
      <c r="B6043" s="1355"/>
      <c r="C6043" s="1433"/>
      <c r="E6043" s="1433"/>
      <c r="K6043" s="1433"/>
      <c r="L6043" s="1334"/>
    </row>
    <row r="6044" spans="1:12" ht="24" customHeight="1">
      <c r="A6044" s="1355"/>
      <c r="B6044" s="1355"/>
      <c r="C6044" s="1433"/>
      <c r="E6044" s="1433"/>
      <c r="K6044" s="1433"/>
      <c r="L6044" s="1334"/>
    </row>
    <row r="6045" spans="1:12" ht="24" customHeight="1">
      <c r="A6045" s="1355"/>
      <c r="B6045" s="1355"/>
      <c r="C6045" s="1433"/>
      <c r="E6045" s="1433"/>
      <c r="K6045" s="1433"/>
      <c r="L6045" s="1334"/>
    </row>
    <row r="6046" spans="1:12" ht="24" customHeight="1">
      <c r="A6046" s="1355"/>
      <c r="B6046" s="1355"/>
      <c r="C6046" s="1433"/>
      <c r="E6046" s="1433"/>
      <c r="K6046" s="1433"/>
      <c r="L6046" s="1334"/>
    </row>
    <row r="6047" spans="1:12" ht="24" customHeight="1">
      <c r="A6047" s="1355"/>
      <c r="B6047" s="1355"/>
      <c r="C6047" s="1433"/>
      <c r="E6047" s="1433"/>
      <c r="K6047" s="1433"/>
      <c r="L6047" s="1334"/>
    </row>
    <row r="6048" spans="1:12" ht="24" customHeight="1">
      <c r="A6048" s="1355"/>
      <c r="B6048" s="1355"/>
      <c r="C6048" s="1433"/>
      <c r="E6048" s="1433"/>
      <c r="K6048" s="1433"/>
      <c r="L6048" s="1334"/>
    </row>
    <row r="6049" spans="1:12" ht="24" customHeight="1">
      <c r="A6049" s="1355"/>
      <c r="B6049" s="1355"/>
      <c r="C6049" s="1433"/>
      <c r="E6049" s="1433"/>
      <c r="K6049" s="1433"/>
      <c r="L6049" s="1334"/>
    </row>
    <row r="6050" spans="1:12" ht="24" customHeight="1">
      <c r="A6050" s="1355"/>
      <c r="B6050" s="1355"/>
      <c r="C6050" s="1433"/>
      <c r="E6050" s="1433"/>
      <c r="K6050" s="1433"/>
      <c r="L6050" s="1334"/>
    </row>
    <row r="6051" spans="1:12" ht="24" customHeight="1">
      <c r="A6051" s="1355"/>
      <c r="B6051" s="1355"/>
      <c r="C6051" s="1433"/>
      <c r="E6051" s="1433"/>
      <c r="K6051" s="1433"/>
      <c r="L6051" s="1334"/>
    </row>
    <row r="6052" spans="1:12" ht="24" customHeight="1">
      <c r="A6052" s="1355"/>
      <c r="B6052" s="1355"/>
      <c r="C6052" s="1433"/>
      <c r="E6052" s="1433"/>
      <c r="K6052" s="1433"/>
      <c r="L6052" s="1334"/>
    </row>
    <row r="6053" spans="1:12" ht="24" customHeight="1">
      <c r="A6053" s="1355"/>
      <c r="B6053" s="1355"/>
      <c r="C6053" s="1433"/>
      <c r="E6053" s="1433"/>
      <c r="K6053" s="1433"/>
      <c r="L6053" s="1334"/>
    </row>
    <row r="6054" spans="1:12" ht="24" customHeight="1">
      <c r="A6054" s="1355"/>
      <c r="B6054" s="1355"/>
      <c r="C6054" s="1433"/>
      <c r="E6054" s="1433"/>
      <c r="K6054" s="1433"/>
      <c r="L6054" s="1334"/>
    </row>
    <row r="6055" spans="1:12" ht="24" customHeight="1">
      <c r="A6055" s="1355"/>
      <c r="B6055" s="1355"/>
      <c r="C6055" s="1433"/>
      <c r="E6055" s="1433"/>
      <c r="K6055" s="1433"/>
      <c r="L6055" s="1334"/>
    </row>
    <row r="6056" spans="1:12" ht="24" customHeight="1">
      <c r="A6056" s="1355"/>
      <c r="B6056" s="1355"/>
      <c r="C6056" s="1433"/>
      <c r="E6056" s="1433"/>
      <c r="K6056" s="1433"/>
      <c r="L6056" s="1334"/>
    </row>
    <row r="6057" spans="1:12" ht="24" customHeight="1">
      <c r="A6057" s="1355"/>
      <c r="B6057" s="1355"/>
      <c r="C6057" s="1433"/>
      <c r="E6057" s="1433"/>
      <c r="K6057" s="1433"/>
      <c r="L6057" s="1334"/>
    </row>
    <row r="6058" spans="1:12" ht="24" customHeight="1">
      <c r="A6058" s="1355"/>
      <c r="B6058" s="1355"/>
      <c r="C6058" s="1433"/>
      <c r="E6058" s="1433"/>
      <c r="K6058" s="1433"/>
      <c r="L6058" s="1334"/>
    </row>
    <row r="6059" spans="1:12" ht="24" customHeight="1">
      <c r="A6059" s="1355"/>
      <c r="B6059" s="1355"/>
      <c r="C6059" s="1433"/>
      <c r="E6059" s="1433"/>
      <c r="K6059" s="1433"/>
      <c r="L6059" s="1334"/>
    </row>
    <row r="6060" spans="1:12" ht="24" customHeight="1">
      <c r="A6060" s="1355"/>
      <c r="B6060" s="1355"/>
      <c r="C6060" s="1433"/>
      <c r="E6060" s="1433"/>
      <c r="K6060" s="1433"/>
      <c r="L6060" s="1334"/>
    </row>
    <row r="6061" spans="1:12" ht="24" customHeight="1">
      <c r="A6061" s="1355"/>
      <c r="B6061" s="1355"/>
      <c r="C6061" s="1433"/>
      <c r="E6061" s="1433"/>
      <c r="K6061" s="1433"/>
      <c r="L6061" s="1334"/>
    </row>
    <row r="6062" spans="1:12" ht="24" customHeight="1">
      <c r="A6062" s="1355"/>
      <c r="B6062" s="1355"/>
      <c r="C6062" s="1433"/>
      <c r="E6062" s="1433"/>
      <c r="K6062" s="1433"/>
      <c r="L6062" s="1334"/>
    </row>
    <row r="6063" spans="1:12" ht="24" customHeight="1">
      <c r="A6063" s="1355"/>
      <c r="B6063" s="1355"/>
      <c r="C6063" s="1433"/>
      <c r="E6063" s="1433"/>
      <c r="K6063" s="1433"/>
      <c r="L6063" s="1334"/>
    </row>
    <row r="6064" spans="1:12" ht="24" customHeight="1">
      <c r="A6064" s="1355"/>
      <c r="B6064" s="1355"/>
      <c r="C6064" s="1433"/>
      <c r="E6064" s="1433"/>
      <c r="K6064" s="1433"/>
      <c r="L6064" s="1334"/>
    </row>
    <row r="6065" spans="1:12" ht="24" customHeight="1">
      <c r="A6065" s="1355"/>
      <c r="B6065" s="1355"/>
      <c r="C6065" s="1433"/>
      <c r="E6065" s="1433"/>
      <c r="K6065" s="1433"/>
      <c r="L6065" s="1334"/>
    </row>
    <row r="6066" spans="1:12" ht="24" customHeight="1">
      <c r="A6066" s="1355"/>
      <c r="B6066" s="1355"/>
      <c r="C6066" s="1433"/>
      <c r="E6066" s="1433"/>
      <c r="K6066" s="1433"/>
      <c r="L6066" s="1334"/>
    </row>
    <row r="6067" spans="1:12" ht="24" customHeight="1">
      <c r="A6067" s="1355"/>
      <c r="B6067" s="1355"/>
      <c r="C6067" s="1433"/>
      <c r="E6067" s="1433"/>
      <c r="K6067" s="1433"/>
      <c r="L6067" s="1334"/>
    </row>
    <row r="6068" spans="1:12" ht="24" customHeight="1">
      <c r="A6068" s="1355"/>
      <c r="B6068" s="1355"/>
      <c r="C6068" s="1433"/>
      <c r="E6068" s="1433"/>
      <c r="K6068" s="1433"/>
      <c r="L6068" s="1334"/>
    </row>
    <row r="6069" spans="1:12" ht="24" customHeight="1">
      <c r="A6069" s="1355"/>
      <c r="B6069" s="1355"/>
      <c r="C6069" s="1433"/>
      <c r="E6069" s="1433"/>
      <c r="K6069" s="1433"/>
      <c r="L6069" s="1334"/>
    </row>
    <row r="6070" spans="1:12" ht="24" customHeight="1">
      <c r="A6070" s="1355"/>
      <c r="B6070" s="1355"/>
      <c r="C6070" s="1433"/>
      <c r="E6070" s="1433"/>
      <c r="K6070" s="1433"/>
      <c r="L6070" s="1334"/>
    </row>
    <row r="6071" spans="1:12" ht="24" customHeight="1">
      <c r="A6071" s="1355"/>
      <c r="B6071" s="1355"/>
      <c r="C6071" s="1433"/>
      <c r="E6071" s="1433"/>
      <c r="K6071" s="1433"/>
      <c r="L6071" s="1334"/>
    </row>
    <row r="6072" spans="1:12" ht="24" customHeight="1">
      <c r="A6072" s="1355"/>
      <c r="B6072" s="1355"/>
      <c r="C6072" s="1433"/>
      <c r="E6072" s="1433"/>
      <c r="K6072" s="1433"/>
      <c r="L6072" s="1334"/>
    </row>
    <row r="6073" spans="1:12" ht="24" customHeight="1">
      <c r="A6073" s="1355"/>
      <c r="B6073" s="1355"/>
      <c r="C6073" s="1433"/>
      <c r="E6073" s="1433"/>
      <c r="K6073" s="1433"/>
      <c r="L6073" s="1334"/>
    </row>
    <row r="6074" spans="1:12" ht="24" customHeight="1">
      <c r="A6074" s="1355"/>
      <c r="B6074" s="1355"/>
      <c r="C6074" s="1433"/>
      <c r="E6074" s="1433"/>
      <c r="K6074" s="1433"/>
      <c r="L6074" s="1334"/>
    </row>
    <row r="6075" spans="1:12" ht="24" customHeight="1">
      <c r="A6075" s="1355"/>
      <c r="B6075" s="1355"/>
      <c r="C6075" s="1433"/>
      <c r="E6075" s="1433"/>
      <c r="K6075" s="1433"/>
      <c r="L6075" s="1334"/>
    </row>
    <row r="6076" spans="1:12" ht="24" customHeight="1">
      <c r="A6076" s="1355"/>
      <c r="B6076" s="1355"/>
      <c r="C6076" s="1433"/>
      <c r="E6076" s="1433"/>
      <c r="K6076" s="1433"/>
      <c r="L6076" s="1334"/>
    </row>
    <row r="6077" spans="1:12" ht="24" customHeight="1">
      <c r="A6077" s="1355"/>
      <c r="B6077" s="1355"/>
      <c r="C6077" s="1433"/>
      <c r="E6077" s="1433"/>
      <c r="K6077" s="1433"/>
      <c r="L6077" s="1334"/>
    </row>
    <row r="6078" spans="1:12" ht="24" customHeight="1">
      <c r="A6078" s="1355"/>
      <c r="B6078" s="1355"/>
      <c r="C6078" s="1433"/>
      <c r="E6078" s="1433"/>
      <c r="K6078" s="1433"/>
      <c r="L6078" s="1334"/>
    </row>
    <row r="6079" spans="1:12" ht="24" customHeight="1">
      <c r="A6079" s="1355"/>
      <c r="B6079" s="1355"/>
      <c r="C6079" s="1433"/>
      <c r="E6079" s="1433"/>
      <c r="K6079" s="1433"/>
      <c r="L6079" s="1334"/>
    </row>
    <row r="6080" spans="1:12" ht="24" customHeight="1">
      <c r="A6080" s="1355"/>
      <c r="B6080" s="1355"/>
      <c r="C6080" s="1433"/>
      <c r="E6080" s="1433"/>
      <c r="K6080" s="1433"/>
      <c r="L6080" s="1334"/>
    </row>
    <row r="6081" spans="1:12" ht="24" customHeight="1">
      <c r="A6081" s="1355"/>
      <c r="B6081" s="1355"/>
      <c r="C6081" s="1433"/>
      <c r="E6081" s="1433"/>
      <c r="K6081" s="1433"/>
      <c r="L6081" s="1334"/>
    </row>
    <row r="6082" spans="1:12" ht="24" customHeight="1">
      <c r="A6082" s="1355"/>
      <c r="B6082" s="1355"/>
      <c r="C6082" s="1433"/>
      <c r="E6082" s="1433"/>
      <c r="K6082" s="1433"/>
      <c r="L6082" s="1334"/>
    </row>
    <row r="6083" spans="1:12" ht="24" customHeight="1">
      <c r="A6083" s="1355"/>
      <c r="B6083" s="1355"/>
      <c r="C6083" s="1433"/>
      <c r="E6083" s="1433"/>
      <c r="K6083" s="1433"/>
      <c r="L6083" s="1334"/>
    </row>
    <row r="6084" spans="1:12" ht="24" customHeight="1">
      <c r="A6084" s="1355"/>
      <c r="B6084" s="1355"/>
      <c r="C6084" s="1433"/>
      <c r="E6084" s="1433"/>
      <c r="K6084" s="1433"/>
      <c r="L6084" s="1334"/>
    </row>
    <row r="6085" spans="1:12" ht="24" customHeight="1">
      <c r="A6085" s="1355"/>
      <c r="B6085" s="1355"/>
      <c r="C6085" s="1433"/>
      <c r="E6085" s="1433"/>
      <c r="K6085" s="1433"/>
      <c r="L6085" s="1334"/>
    </row>
    <row r="6086" spans="1:12" ht="24" customHeight="1">
      <c r="A6086" s="1355"/>
      <c r="B6086" s="1355"/>
      <c r="C6086" s="1433"/>
      <c r="E6086" s="1433"/>
      <c r="K6086" s="1433"/>
      <c r="L6086" s="1334"/>
    </row>
    <row r="6087" spans="1:12" ht="24" customHeight="1">
      <c r="A6087" s="1355"/>
      <c r="B6087" s="1355"/>
      <c r="C6087" s="1433"/>
      <c r="E6087" s="1433"/>
      <c r="K6087" s="1433"/>
      <c r="L6087" s="1334"/>
    </row>
    <row r="6088" spans="1:12" ht="24" customHeight="1">
      <c r="A6088" s="1355"/>
      <c r="B6088" s="1355"/>
      <c r="C6088" s="1433"/>
      <c r="E6088" s="1433"/>
      <c r="K6088" s="1433"/>
      <c r="L6088" s="1334"/>
    </row>
    <row r="6089" spans="1:12" ht="24" customHeight="1">
      <c r="A6089" s="1355"/>
      <c r="B6089" s="1355"/>
      <c r="C6089" s="1433"/>
      <c r="E6089" s="1433"/>
      <c r="K6089" s="1433"/>
      <c r="L6089" s="1334"/>
    </row>
    <row r="6090" spans="1:12" ht="24" customHeight="1">
      <c r="A6090" s="1355"/>
      <c r="B6090" s="1355"/>
      <c r="C6090" s="1433"/>
      <c r="E6090" s="1433"/>
      <c r="K6090" s="1433"/>
      <c r="L6090" s="1334"/>
    </row>
    <row r="6091" spans="1:12" ht="24" customHeight="1">
      <c r="A6091" s="1355"/>
      <c r="B6091" s="1355"/>
      <c r="C6091" s="1433"/>
      <c r="E6091" s="1433"/>
      <c r="K6091" s="1433"/>
      <c r="L6091" s="1334"/>
    </row>
    <row r="6092" spans="1:12" ht="24" customHeight="1">
      <c r="A6092" s="1355"/>
      <c r="B6092" s="1355"/>
      <c r="C6092" s="1433"/>
      <c r="E6092" s="1433"/>
      <c r="K6092" s="1433"/>
      <c r="L6092" s="1334"/>
    </row>
    <row r="6093" spans="1:12" ht="24" customHeight="1">
      <c r="A6093" s="1355"/>
      <c r="B6093" s="1355"/>
      <c r="C6093" s="1433"/>
      <c r="E6093" s="1433"/>
      <c r="K6093" s="1433"/>
      <c r="L6093" s="1334"/>
    </row>
    <row r="6094" spans="1:12" ht="24" customHeight="1">
      <c r="A6094" s="1355"/>
      <c r="B6094" s="1355"/>
      <c r="C6094" s="1433"/>
      <c r="E6094" s="1433"/>
      <c r="K6094" s="1433"/>
      <c r="L6094" s="1334"/>
    </row>
    <row r="6095" spans="1:12" ht="24" customHeight="1">
      <c r="A6095" s="1355"/>
      <c r="B6095" s="1355"/>
      <c r="C6095" s="1433"/>
      <c r="E6095" s="1433"/>
      <c r="K6095" s="1433"/>
      <c r="L6095" s="1334"/>
    </row>
    <row r="6096" spans="1:12" ht="24" customHeight="1">
      <c r="A6096" s="1355"/>
      <c r="B6096" s="1355"/>
      <c r="C6096" s="1433"/>
      <c r="E6096" s="1433"/>
      <c r="K6096" s="1433"/>
      <c r="L6096" s="1334"/>
    </row>
    <row r="6097" spans="1:12" ht="24" customHeight="1">
      <c r="A6097" s="1355"/>
      <c r="B6097" s="1355"/>
      <c r="C6097" s="1433"/>
      <c r="E6097" s="1433"/>
      <c r="K6097" s="1433"/>
      <c r="L6097" s="1334"/>
    </row>
    <row r="6098" spans="1:12" ht="24" customHeight="1">
      <c r="A6098" s="1355"/>
      <c r="B6098" s="1355"/>
      <c r="C6098" s="1433"/>
      <c r="E6098" s="1433"/>
      <c r="K6098" s="1433"/>
      <c r="L6098" s="1334"/>
    </row>
    <row r="6099" spans="1:12" ht="24" customHeight="1">
      <c r="A6099" s="1355"/>
      <c r="B6099" s="1355"/>
      <c r="C6099" s="1433"/>
      <c r="E6099" s="1433"/>
      <c r="K6099" s="1433"/>
      <c r="L6099" s="1334"/>
    </row>
    <row r="6100" spans="1:12" ht="24" customHeight="1">
      <c r="A6100" s="1355"/>
      <c r="B6100" s="1355"/>
      <c r="C6100" s="1433"/>
      <c r="E6100" s="1433"/>
      <c r="K6100" s="1433"/>
      <c r="L6100" s="1334"/>
    </row>
    <row r="6101" spans="1:12" ht="24" customHeight="1">
      <c r="A6101" s="1355"/>
      <c r="B6101" s="1355"/>
      <c r="C6101" s="1433"/>
      <c r="E6101" s="1433"/>
      <c r="K6101" s="1433"/>
      <c r="L6101" s="1334"/>
    </row>
    <row r="6102" spans="1:12" ht="24" customHeight="1">
      <c r="A6102" s="1355"/>
      <c r="B6102" s="1355"/>
      <c r="C6102" s="1433"/>
      <c r="E6102" s="1433"/>
      <c r="K6102" s="1433"/>
      <c r="L6102" s="1334"/>
    </row>
    <row r="6103" spans="1:12" ht="24" customHeight="1">
      <c r="A6103" s="1355"/>
      <c r="B6103" s="1355"/>
      <c r="C6103" s="1433"/>
      <c r="E6103" s="1433"/>
      <c r="K6103" s="1433"/>
      <c r="L6103" s="1334"/>
    </row>
    <row r="6104" spans="1:12" ht="24" customHeight="1">
      <c r="A6104" s="1355"/>
      <c r="B6104" s="1355"/>
      <c r="C6104" s="1433"/>
      <c r="E6104" s="1433"/>
      <c r="K6104" s="1433"/>
      <c r="L6104" s="1334"/>
    </row>
    <row r="6105" spans="1:12" ht="24" customHeight="1">
      <c r="A6105" s="1355"/>
      <c r="B6105" s="1355"/>
      <c r="C6105" s="1433"/>
      <c r="E6105" s="1433"/>
      <c r="K6105" s="1433"/>
      <c r="L6105" s="1334"/>
    </row>
    <row r="6106" spans="1:12" ht="24" customHeight="1">
      <c r="A6106" s="1355"/>
      <c r="B6106" s="1355"/>
      <c r="C6106" s="1433"/>
      <c r="E6106" s="1433"/>
      <c r="K6106" s="1433"/>
      <c r="L6106" s="1334"/>
    </row>
    <row r="6107" spans="1:12" ht="24" customHeight="1">
      <c r="A6107" s="1355"/>
      <c r="B6107" s="1355"/>
      <c r="C6107" s="1433"/>
      <c r="E6107" s="1433"/>
      <c r="K6107" s="1433"/>
      <c r="L6107" s="1334"/>
    </row>
    <row r="6108" spans="1:12" ht="24" customHeight="1">
      <c r="A6108" s="1355"/>
      <c r="B6108" s="1355"/>
      <c r="C6108" s="1433"/>
      <c r="E6108" s="1433"/>
      <c r="K6108" s="1433"/>
      <c r="L6108" s="1334"/>
    </row>
    <row r="6109" spans="1:12" ht="24" customHeight="1">
      <c r="A6109" s="1355"/>
      <c r="B6109" s="1355"/>
      <c r="C6109" s="1433"/>
      <c r="E6109" s="1433"/>
      <c r="K6109" s="1433"/>
      <c r="L6109" s="1334"/>
    </row>
    <row r="6110" spans="1:12" ht="24" customHeight="1">
      <c r="A6110" s="1355"/>
      <c r="B6110" s="1355"/>
      <c r="C6110" s="1433"/>
      <c r="E6110" s="1433"/>
      <c r="K6110" s="1433"/>
      <c r="L6110" s="1334"/>
    </row>
    <row r="6111" spans="1:12" ht="24" customHeight="1">
      <c r="A6111" s="1355"/>
      <c r="B6111" s="1355"/>
      <c r="C6111" s="1433"/>
      <c r="E6111" s="1433"/>
      <c r="K6111" s="1433"/>
      <c r="L6111" s="1334"/>
    </row>
    <row r="6112" spans="1:12" ht="24" customHeight="1">
      <c r="A6112" s="1355"/>
      <c r="B6112" s="1355"/>
      <c r="C6112" s="1433"/>
      <c r="E6112" s="1433"/>
      <c r="K6112" s="1433"/>
      <c r="L6112" s="1334"/>
    </row>
    <row r="6113" spans="1:12" ht="24" customHeight="1">
      <c r="A6113" s="1355"/>
      <c r="B6113" s="1355"/>
      <c r="C6113" s="1433"/>
      <c r="E6113" s="1433"/>
      <c r="K6113" s="1433"/>
      <c r="L6113" s="1334"/>
    </row>
    <row r="6114" spans="1:12" ht="24" customHeight="1">
      <c r="A6114" s="1355"/>
      <c r="B6114" s="1355"/>
      <c r="C6114" s="1433"/>
      <c r="E6114" s="1433"/>
      <c r="K6114" s="1433"/>
      <c r="L6114" s="1334"/>
    </row>
    <row r="6115" spans="1:12" ht="24" customHeight="1">
      <c r="A6115" s="1355"/>
      <c r="B6115" s="1355"/>
      <c r="C6115" s="1433"/>
      <c r="E6115" s="1433"/>
      <c r="K6115" s="1433"/>
      <c r="L6115" s="1334"/>
    </row>
    <row r="6116" spans="1:12" ht="24" customHeight="1">
      <c r="A6116" s="1355"/>
      <c r="B6116" s="1355"/>
      <c r="C6116" s="1433"/>
      <c r="E6116" s="1433"/>
      <c r="K6116" s="1433"/>
      <c r="L6116" s="1334"/>
    </row>
    <row r="6117" spans="1:12" ht="24" customHeight="1">
      <c r="A6117" s="1355"/>
      <c r="B6117" s="1355"/>
      <c r="C6117" s="1433"/>
      <c r="E6117" s="1433"/>
      <c r="K6117" s="1433"/>
      <c r="L6117" s="1334"/>
    </row>
    <row r="6118" spans="1:12" ht="24" customHeight="1">
      <c r="A6118" s="1355"/>
      <c r="B6118" s="1355"/>
      <c r="C6118" s="1433"/>
      <c r="E6118" s="1433"/>
      <c r="K6118" s="1433"/>
      <c r="L6118" s="1334"/>
    </row>
    <row r="6119" spans="1:12" ht="24" customHeight="1">
      <c r="A6119" s="1355"/>
      <c r="B6119" s="1355"/>
      <c r="C6119" s="1433"/>
      <c r="E6119" s="1433"/>
      <c r="K6119" s="1433"/>
      <c r="L6119" s="1334"/>
    </row>
    <row r="6120" spans="1:12" ht="24" customHeight="1">
      <c r="A6120" s="1355"/>
      <c r="B6120" s="1355"/>
      <c r="C6120" s="1433"/>
      <c r="E6120" s="1433"/>
      <c r="K6120" s="1433"/>
      <c r="L6120" s="1334"/>
    </row>
    <row r="6121" spans="1:12" ht="24" customHeight="1">
      <c r="A6121" s="1355"/>
      <c r="B6121" s="1355"/>
      <c r="C6121" s="1433"/>
      <c r="E6121" s="1433"/>
      <c r="K6121" s="1433"/>
      <c r="L6121" s="1334"/>
    </row>
    <row r="6122" spans="1:12" ht="24" customHeight="1">
      <c r="A6122" s="1355"/>
      <c r="B6122" s="1355"/>
      <c r="C6122" s="1433"/>
      <c r="E6122" s="1433"/>
      <c r="K6122" s="1433"/>
      <c r="L6122" s="1334"/>
    </row>
    <row r="6123" spans="1:12" ht="24" customHeight="1">
      <c r="A6123" s="1355"/>
      <c r="B6123" s="1355"/>
      <c r="C6123" s="1433"/>
      <c r="E6123" s="1433"/>
      <c r="K6123" s="1433"/>
      <c r="L6123" s="1334"/>
    </row>
    <row r="6124" spans="1:12" ht="24" customHeight="1">
      <c r="A6124" s="1355"/>
      <c r="B6124" s="1355"/>
      <c r="C6124" s="1433"/>
      <c r="E6124" s="1433"/>
      <c r="K6124" s="1433"/>
      <c r="L6124" s="1334"/>
    </row>
    <row r="6125" spans="1:12" ht="24" customHeight="1">
      <c r="A6125" s="1355"/>
      <c r="B6125" s="1355"/>
      <c r="C6125" s="1433"/>
      <c r="E6125" s="1433"/>
      <c r="K6125" s="1433"/>
      <c r="L6125" s="1334"/>
    </row>
    <row r="6126" spans="1:12" ht="24" customHeight="1">
      <c r="A6126" s="1355"/>
      <c r="B6126" s="1355"/>
      <c r="C6126" s="1433"/>
      <c r="E6126" s="1433"/>
      <c r="K6126" s="1433"/>
      <c r="L6126" s="1334"/>
    </row>
    <row r="6127" spans="1:12" ht="24" customHeight="1">
      <c r="A6127" s="1355"/>
      <c r="B6127" s="1355"/>
      <c r="C6127" s="1433"/>
      <c r="E6127" s="1433"/>
      <c r="K6127" s="1433"/>
      <c r="L6127" s="1334"/>
    </row>
    <row r="6128" spans="1:12" ht="24" customHeight="1">
      <c r="A6128" s="1355"/>
      <c r="B6128" s="1355"/>
      <c r="C6128" s="1433"/>
      <c r="E6128" s="1433"/>
      <c r="K6128" s="1433"/>
      <c r="L6128" s="1334"/>
    </row>
    <row r="6129" spans="1:12" ht="24" customHeight="1">
      <c r="A6129" s="1355"/>
      <c r="B6129" s="1355"/>
      <c r="C6129" s="1433"/>
      <c r="E6129" s="1433"/>
      <c r="K6129" s="1433"/>
      <c r="L6129" s="1334"/>
    </row>
    <row r="6130" spans="1:12" ht="24" customHeight="1">
      <c r="A6130" s="1355"/>
      <c r="B6130" s="1355"/>
      <c r="C6130" s="1433"/>
      <c r="E6130" s="1433"/>
      <c r="K6130" s="1433"/>
      <c r="L6130" s="1334"/>
    </row>
    <row r="6131" spans="1:12" ht="24" customHeight="1">
      <c r="A6131" s="1355"/>
      <c r="B6131" s="1355"/>
      <c r="C6131" s="1433"/>
      <c r="E6131" s="1433"/>
      <c r="K6131" s="1433"/>
      <c r="L6131" s="1334"/>
    </row>
    <row r="6132" spans="1:12" ht="24" customHeight="1">
      <c r="A6132" s="1355"/>
      <c r="B6132" s="1355"/>
      <c r="C6132" s="1433"/>
      <c r="E6132" s="1433"/>
      <c r="K6132" s="1433"/>
      <c r="L6132" s="1334"/>
    </row>
    <row r="6133" spans="1:12" ht="24" customHeight="1">
      <c r="A6133" s="1355"/>
      <c r="B6133" s="1355"/>
      <c r="C6133" s="1433"/>
      <c r="E6133" s="1433"/>
      <c r="K6133" s="1433"/>
      <c r="L6133" s="1334"/>
    </row>
    <row r="6134" spans="1:12" ht="24" customHeight="1">
      <c r="A6134" s="1355"/>
      <c r="B6134" s="1355"/>
      <c r="C6134" s="1433"/>
      <c r="E6134" s="1433"/>
      <c r="K6134" s="1433"/>
      <c r="L6134" s="1334"/>
    </row>
    <row r="6135" spans="1:12" ht="24" customHeight="1">
      <c r="A6135" s="1355"/>
      <c r="B6135" s="1355"/>
      <c r="C6135" s="1433"/>
      <c r="E6135" s="1433"/>
      <c r="K6135" s="1433"/>
      <c r="L6135" s="1334"/>
    </row>
    <row r="6136" spans="1:12" ht="24" customHeight="1">
      <c r="A6136" s="1355"/>
      <c r="B6136" s="1355"/>
      <c r="C6136" s="1433"/>
      <c r="E6136" s="1433"/>
      <c r="K6136" s="1433"/>
      <c r="L6136" s="1334"/>
    </row>
    <row r="6137" spans="1:12" ht="24" customHeight="1">
      <c r="A6137" s="1355"/>
      <c r="B6137" s="1355"/>
      <c r="C6137" s="1433"/>
      <c r="E6137" s="1433"/>
      <c r="K6137" s="1433"/>
      <c r="L6137" s="1334"/>
    </row>
    <row r="6138" spans="1:12" ht="24" customHeight="1">
      <c r="A6138" s="1355"/>
      <c r="B6138" s="1355"/>
      <c r="C6138" s="1433"/>
      <c r="E6138" s="1433"/>
      <c r="K6138" s="1433"/>
      <c r="L6138" s="1334"/>
    </row>
    <row r="6139" spans="1:12" ht="24" customHeight="1">
      <c r="A6139" s="1355"/>
      <c r="B6139" s="1355"/>
      <c r="C6139" s="1433"/>
      <c r="E6139" s="1433"/>
      <c r="K6139" s="1433"/>
      <c r="L6139" s="1334"/>
    </row>
    <row r="6140" spans="1:12" ht="24" customHeight="1">
      <c r="A6140" s="1355"/>
      <c r="B6140" s="1355"/>
      <c r="C6140" s="1433"/>
      <c r="E6140" s="1433"/>
      <c r="K6140" s="1433"/>
      <c r="L6140" s="1334"/>
    </row>
    <row r="6141" spans="1:12" ht="24" customHeight="1">
      <c r="A6141" s="1355"/>
      <c r="B6141" s="1355"/>
      <c r="C6141" s="1433"/>
      <c r="E6141" s="1433"/>
      <c r="K6141" s="1433"/>
      <c r="L6141" s="1334"/>
    </row>
    <row r="6142" spans="1:12" ht="24" customHeight="1">
      <c r="A6142" s="1355"/>
      <c r="B6142" s="1355"/>
      <c r="C6142" s="1433"/>
      <c r="E6142" s="1433"/>
      <c r="K6142" s="1433"/>
      <c r="L6142" s="1334"/>
    </row>
    <row r="6143" spans="1:12" ht="24" customHeight="1">
      <c r="A6143" s="1355"/>
      <c r="B6143" s="1355"/>
      <c r="C6143" s="1433"/>
      <c r="E6143" s="1433"/>
      <c r="K6143" s="1433"/>
      <c r="L6143" s="1334"/>
    </row>
    <row r="6144" spans="1:12" ht="24" customHeight="1">
      <c r="A6144" s="1355"/>
      <c r="B6144" s="1355"/>
      <c r="C6144" s="1433"/>
      <c r="E6144" s="1433"/>
      <c r="K6144" s="1433"/>
      <c r="L6144" s="1334"/>
    </row>
    <row r="6145" spans="1:12" ht="24" customHeight="1">
      <c r="A6145" s="1355"/>
      <c r="B6145" s="1355"/>
      <c r="C6145" s="1433"/>
      <c r="E6145" s="1433"/>
      <c r="K6145" s="1433"/>
      <c r="L6145" s="1334"/>
    </row>
    <row r="6146" spans="1:12" ht="24" customHeight="1">
      <c r="A6146" s="1355"/>
      <c r="B6146" s="1355"/>
      <c r="C6146" s="1433"/>
      <c r="E6146" s="1433"/>
      <c r="K6146" s="1433"/>
      <c r="L6146" s="1334"/>
    </row>
    <row r="6147" spans="1:12" ht="24" customHeight="1">
      <c r="A6147" s="1355"/>
      <c r="B6147" s="1355"/>
      <c r="C6147" s="1433"/>
      <c r="E6147" s="1433"/>
      <c r="K6147" s="1433"/>
      <c r="L6147" s="1334"/>
    </row>
    <row r="6148" spans="1:12" ht="24" customHeight="1">
      <c r="A6148" s="1355"/>
      <c r="B6148" s="1355"/>
      <c r="C6148" s="1433"/>
      <c r="E6148" s="1433"/>
      <c r="K6148" s="1433"/>
      <c r="L6148" s="1334"/>
    </row>
    <row r="6149" spans="1:12" ht="24" customHeight="1">
      <c r="A6149" s="1355"/>
      <c r="B6149" s="1355"/>
      <c r="C6149" s="1433"/>
      <c r="E6149" s="1433"/>
      <c r="K6149" s="1433"/>
      <c r="L6149" s="1334"/>
    </row>
    <row r="6150" spans="1:12" ht="24" customHeight="1">
      <c r="A6150" s="1355"/>
      <c r="B6150" s="1355"/>
      <c r="C6150" s="1433"/>
      <c r="E6150" s="1433"/>
      <c r="K6150" s="1433"/>
      <c r="L6150" s="1334"/>
    </row>
    <row r="6151" spans="1:12" ht="24" customHeight="1">
      <c r="A6151" s="1355"/>
      <c r="B6151" s="1355"/>
      <c r="C6151" s="1433"/>
      <c r="E6151" s="1433"/>
      <c r="K6151" s="1433"/>
      <c r="L6151" s="1334"/>
    </row>
    <row r="6152" spans="1:12" ht="24" customHeight="1">
      <c r="A6152" s="1355"/>
      <c r="B6152" s="1355"/>
      <c r="C6152" s="1433"/>
      <c r="E6152" s="1433"/>
      <c r="K6152" s="1433"/>
      <c r="L6152" s="1334"/>
    </row>
    <row r="6153" spans="1:12" ht="24" customHeight="1">
      <c r="A6153" s="1355"/>
      <c r="B6153" s="1355"/>
      <c r="C6153" s="1433"/>
      <c r="E6153" s="1433"/>
      <c r="K6153" s="1433"/>
      <c r="L6153" s="1334"/>
    </row>
    <row r="6154" spans="1:12" ht="24" customHeight="1">
      <c r="A6154" s="1355"/>
      <c r="B6154" s="1355"/>
      <c r="C6154" s="1433"/>
      <c r="E6154" s="1433"/>
      <c r="K6154" s="1433"/>
      <c r="L6154" s="1334"/>
    </row>
    <row r="6155" spans="1:12" ht="24" customHeight="1">
      <c r="A6155" s="1355"/>
      <c r="B6155" s="1355"/>
      <c r="C6155" s="1433"/>
      <c r="E6155" s="1433"/>
      <c r="K6155" s="1433"/>
      <c r="L6155" s="1334"/>
    </row>
    <row r="6156" spans="1:12" ht="24" customHeight="1">
      <c r="A6156" s="1355"/>
      <c r="B6156" s="1355"/>
      <c r="C6156" s="1433"/>
      <c r="E6156" s="1433"/>
      <c r="K6156" s="1433"/>
      <c r="L6156" s="1334"/>
    </row>
    <row r="6157" spans="1:12" ht="24" customHeight="1">
      <c r="A6157" s="1355"/>
      <c r="B6157" s="1355"/>
      <c r="C6157" s="1433"/>
      <c r="E6157" s="1433"/>
      <c r="K6157" s="1433"/>
      <c r="L6157" s="1334"/>
    </row>
    <row r="6158" spans="1:12" ht="24" customHeight="1">
      <c r="A6158" s="1355"/>
      <c r="B6158" s="1355"/>
      <c r="C6158" s="1433"/>
      <c r="E6158" s="1433"/>
      <c r="K6158" s="1433"/>
      <c r="L6158" s="1334"/>
    </row>
    <row r="6159" spans="1:12" ht="24" customHeight="1">
      <c r="A6159" s="1355"/>
      <c r="B6159" s="1355"/>
      <c r="C6159" s="1433"/>
      <c r="E6159" s="1433"/>
      <c r="K6159" s="1433"/>
      <c r="L6159" s="1334"/>
    </row>
    <row r="6160" spans="1:12" ht="24" customHeight="1">
      <c r="A6160" s="1355"/>
      <c r="B6160" s="1355"/>
      <c r="C6160" s="1433"/>
      <c r="E6160" s="1433"/>
      <c r="K6160" s="1433"/>
      <c r="L6160" s="1334"/>
    </row>
    <row r="6161" spans="1:12" ht="24" customHeight="1">
      <c r="A6161" s="1355"/>
      <c r="B6161" s="1355"/>
      <c r="C6161" s="1433"/>
      <c r="E6161" s="1433"/>
      <c r="K6161" s="1433"/>
      <c r="L6161" s="1334"/>
    </row>
    <row r="6162" spans="1:12" ht="24" customHeight="1">
      <c r="A6162" s="1355"/>
      <c r="B6162" s="1355"/>
      <c r="C6162" s="1433"/>
      <c r="E6162" s="1433"/>
      <c r="K6162" s="1433"/>
      <c r="L6162" s="1334"/>
    </row>
    <row r="6163" spans="1:12" ht="24" customHeight="1">
      <c r="A6163" s="1355"/>
      <c r="B6163" s="1355"/>
      <c r="C6163" s="1433"/>
      <c r="E6163" s="1433"/>
      <c r="K6163" s="1433"/>
      <c r="L6163" s="1334"/>
    </row>
    <row r="6164" spans="1:12" ht="24" customHeight="1">
      <c r="A6164" s="1355"/>
      <c r="B6164" s="1355"/>
      <c r="C6164" s="1433"/>
      <c r="E6164" s="1433"/>
      <c r="K6164" s="1433"/>
      <c r="L6164" s="1334"/>
    </row>
    <row r="6165" spans="1:12" ht="24" customHeight="1">
      <c r="A6165" s="1355"/>
      <c r="B6165" s="1355"/>
      <c r="C6165" s="1433"/>
      <c r="E6165" s="1433"/>
      <c r="K6165" s="1433"/>
      <c r="L6165" s="1334"/>
    </row>
    <row r="6166" spans="1:12" ht="24" customHeight="1">
      <c r="A6166" s="1355"/>
      <c r="B6166" s="1355"/>
      <c r="C6166" s="1433"/>
      <c r="E6166" s="1433"/>
      <c r="K6166" s="1433"/>
      <c r="L6166" s="1334"/>
    </row>
    <row r="6167" spans="1:12" ht="24" customHeight="1">
      <c r="A6167" s="1355"/>
      <c r="B6167" s="1355"/>
      <c r="C6167" s="1433"/>
      <c r="E6167" s="1433"/>
      <c r="K6167" s="1433"/>
      <c r="L6167" s="1334"/>
    </row>
    <row r="6168" spans="1:12" ht="24" customHeight="1">
      <c r="A6168" s="1355"/>
      <c r="B6168" s="1355"/>
      <c r="C6168" s="1433"/>
      <c r="E6168" s="1433"/>
      <c r="K6168" s="1433"/>
      <c r="L6168" s="1334"/>
    </row>
    <row r="6169" spans="1:12" ht="24" customHeight="1">
      <c r="A6169" s="1355"/>
      <c r="B6169" s="1355"/>
      <c r="C6169" s="1433"/>
      <c r="E6169" s="1433"/>
      <c r="K6169" s="1433"/>
      <c r="L6169" s="1334"/>
    </row>
    <row r="6170" spans="1:12" ht="24" customHeight="1">
      <c r="A6170" s="1355"/>
      <c r="B6170" s="1355"/>
      <c r="C6170" s="1433"/>
      <c r="E6170" s="1433"/>
      <c r="K6170" s="1433"/>
      <c r="L6170" s="1334"/>
    </row>
    <row r="6171" spans="1:12" ht="24" customHeight="1">
      <c r="A6171" s="1355"/>
      <c r="B6171" s="1355"/>
      <c r="C6171" s="1433"/>
      <c r="E6171" s="1433"/>
      <c r="K6171" s="1433"/>
      <c r="L6171" s="1334"/>
    </row>
    <row r="6172" spans="1:12" ht="24" customHeight="1">
      <c r="A6172" s="1355"/>
      <c r="B6172" s="1355"/>
      <c r="C6172" s="1433"/>
      <c r="E6172" s="1433"/>
      <c r="K6172" s="1433"/>
      <c r="L6172" s="1334"/>
    </row>
    <row r="6173" spans="1:12" ht="24" customHeight="1">
      <c r="A6173" s="1355"/>
      <c r="B6173" s="1355"/>
      <c r="C6173" s="1433"/>
      <c r="E6173" s="1433"/>
      <c r="K6173" s="1433"/>
      <c r="L6173" s="1334"/>
    </row>
    <row r="6174" spans="1:12" ht="24" customHeight="1">
      <c r="A6174" s="1355"/>
      <c r="B6174" s="1355"/>
      <c r="C6174" s="1433"/>
      <c r="E6174" s="1433"/>
      <c r="K6174" s="1433"/>
      <c r="L6174" s="1334"/>
    </row>
    <row r="6175" spans="1:12" ht="24" customHeight="1">
      <c r="A6175" s="1355"/>
      <c r="B6175" s="1355"/>
      <c r="C6175" s="1433"/>
      <c r="E6175" s="1433"/>
      <c r="K6175" s="1433"/>
      <c r="L6175" s="1334"/>
    </row>
    <row r="6176" spans="1:12" ht="24" customHeight="1">
      <c r="A6176" s="1355"/>
      <c r="B6176" s="1355"/>
      <c r="C6176" s="1433"/>
      <c r="E6176" s="1433"/>
      <c r="K6176" s="1433"/>
      <c r="L6176" s="1334"/>
    </row>
    <row r="6177" spans="1:12" ht="24" customHeight="1">
      <c r="A6177" s="1355"/>
      <c r="B6177" s="1355"/>
      <c r="C6177" s="1433"/>
      <c r="E6177" s="1433"/>
      <c r="K6177" s="1433"/>
      <c r="L6177" s="1334"/>
    </row>
    <row r="6178" spans="1:12" ht="24" customHeight="1">
      <c r="A6178" s="1355"/>
      <c r="B6178" s="1355"/>
      <c r="C6178" s="1433"/>
      <c r="E6178" s="1433"/>
      <c r="K6178" s="1433"/>
      <c r="L6178" s="1334"/>
    </row>
    <row r="6179" spans="1:12" ht="24" customHeight="1">
      <c r="A6179" s="1355"/>
      <c r="B6179" s="1355"/>
      <c r="C6179" s="1433"/>
      <c r="E6179" s="1433"/>
      <c r="K6179" s="1433"/>
      <c r="L6179" s="1334"/>
    </row>
    <row r="6180" spans="1:12" ht="24" customHeight="1">
      <c r="A6180" s="1355"/>
      <c r="B6180" s="1355"/>
      <c r="C6180" s="1433"/>
      <c r="E6180" s="1433"/>
      <c r="K6180" s="1433"/>
      <c r="L6180" s="1334"/>
    </row>
    <row r="6181" spans="1:12" ht="24" customHeight="1">
      <c r="A6181" s="1355"/>
      <c r="B6181" s="1355"/>
      <c r="C6181" s="1433"/>
      <c r="E6181" s="1433"/>
      <c r="K6181" s="1433"/>
      <c r="L6181" s="1334"/>
    </row>
    <row r="6182" spans="1:12" ht="24" customHeight="1">
      <c r="A6182" s="1355"/>
      <c r="B6182" s="1355"/>
      <c r="C6182" s="1433"/>
      <c r="E6182" s="1433"/>
      <c r="K6182" s="1433"/>
      <c r="L6182" s="1334"/>
    </row>
    <row r="6183" spans="1:12" ht="24" customHeight="1">
      <c r="A6183" s="1355"/>
      <c r="B6183" s="1355"/>
      <c r="C6183" s="1433"/>
      <c r="E6183" s="1433"/>
      <c r="K6183" s="1433"/>
      <c r="L6183" s="1334"/>
    </row>
    <row r="6184" spans="1:12" ht="24" customHeight="1">
      <c r="A6184" s="1355"/>
      <c r="B6184" s="1355"/>
      <c r="C6184" s="1433"/>
      <c r="E6184" s="1433"/>
      <c r="K6184" s="1433"/>
      <c r="L6184" s="1334"/>
    </row>
    <row r="6185" spans="1:12" ht="24" customHeight="1">
      <c r="A6185" s="1355"/>
      <c r="B6185" s="1355"/>
      <c r="C6185" s="1433"/>
      <c r="E6185" s="1433"/>
      <c r="K6185" s="1433"/>
      <c r="L6185" s="1334"/>
    </row>
    <row r="6186" spans="1:12" ht="24" customHeight="1">
      <c r="A6186" s="1355"/>
      <c r="B6186" s="1355"/>
      <c r="C6186" s="1433"/>
      <c r="E6186" s="1433"/>
      <c r="K6186" s="1433"/>
      <c r="L6186" s="1334"/>
    </row>
    <row r="6187" spans="1:12" ht="24" customHeight="1">
      <c r="A6187" s="1355"/>
      <c r="B6187" s="1355"/>
      <c r="C6187" s="1433"/>
      <c r="E6187" s="1433"/>
      <c r="K6187" s="1433"/>
      <c r="L6187" s="1334"/>
    </row>
    <row r="6188" spans="1:12" ht="24" customHeight="1">
      <c r="A6188" s="1355"/>
      <c r="B6188" s="1355"/>
      <c r="C6188" s="1433"/>
      <c r="E6188" s="1433"/>
      <c r="K6188" s="1433"/>
      <c r="L6188" s="1334"/>
    </row>
    <row r="6189" spans="1:12" ht="24" customHeight="1">
      <c r="A6189" s="1355"/>
      <c r="B6189" s="1355"/>
      <c r="C6189" s="1433"/>
      <c r="E6189" s="1433"/>
      <c r="K6189" s="1433"/>
      <c r="L6189" s="1334"/>
    </row>
    <row r="6190" spans="1:12" ht="24" customHeight="1">
      <c r="A6190" s="1355"/>
      <c r="B6190" s="1355"/>
      <c r="C6190" s="1433"/>
      <c r="E6190" s="1433"/>
      <c r="K6190" s="1433"/>
      <c r="L6190" s="1334"/>
    </row>
    <row r="6191" spans="1:12" ht="24" customHeight="1">
      <c r="A6191" s="1355"/>
      <c r="B6191" s="1355"/>
      <c r="C6191" s="1433"/>
      <c r="E6191" s="1433"/>
      <c r="K6191" s="1433"/>
      <c r="L6191" s="1334"/>
    </row>
    <row r="6192" spans="1:12" ht="24" customHeight="1">
      <c r="A6192" s="1355"/>
      <c r="B6192" s="1355"/>
      <c r="C6192" s="1433"/>
      <c r="E6192" s="1433"/>
      <c r="K6192" s="1433"/>
      <c r="L6192" s="1334"/>
    </row>
    <row r="6193" spans="1:12" ht="24" customHeight="1">
      <c r="A6193" s="1355"/>
      <c r="B6193" s="1355"/>
      <c r="C6193" s="1433"/>
      <c r="E6193" s="1433"/>
      <c r="K6193" s="1433"/>
      <c r="L6193" s="1334"/>
    </row>
    <row r="6194" spans="1:12" ht="24" customHeight="1">
      <c r="A6194" s="1355"/>
      <c r="B6194" s="1355"/>
      <c r="C6194" s="1433"/>
      <c r="E6194" s="1433"/>
      <c r="K6194" s="1433"/>
      <c r="L6194" s="1334"/>
    </row>
    <row r="6195" spans="1:12" ht="24" customHeight="1">
      <c r="A6195" s="1355"/>
      <c r="B6195" s="1355"/>
      <c r="C6195" s="1433"/>
      <c r="E6195" s="1433"/>
      <c r="K6195" s="1433"/>
      <c r="L6195" s="1334"/>
    </row>
    <row r="6196" spans="1:12" ht="24" customHeight="1">
      <c r="A6196" s="1355"/>
      <c r="B6196" s="1355"/>
      <c r="C6196" s="1433"/>
      <c r="E6196" s="1433"/>
      <c r="K6196" s="1433"/>
      <c r="L6196" s="1334"/>
    </row>
    <row r="6197" spans="1:12" ht="24" customHeight="1">
      <c r="A6197" s="1355"/>
      <c r="B6197" s="1355"/>
      <c r="C6197" s="1433"/>
      <c r="E6197" s="1433"/>
      <c r="K6197" s="1433"/>
      <c r="L6197" s="1334"/>
    </row>
    <row r="6198" spans="1:12" ht="24" customHeight="1">
      <c r="A6198" s="1355"/>
      <c r="B6198" s="1355"/>
      <c r="C6198" s="1433"/>
      <c r="E6198" s="1433"/>
      <c r="K6198" s="1433"/>
      <c r="L6198" s="1334"/>
    </row>
    <row r="6199" spans="1:12" ht="24" customHeight="1">
      <c r="A6199" s="1355"/>
      <c r="B6199" s="1355"/>
      <c r="C6199" s="1433"/>
      <c r="E6199" s="1433"/>
      <c r="K6199" s="1433"/>
      <c r="L6199" s="1334"/>
    </row>
    <row r="6200" spans="1:12" ht="24" customHeight="1">
      <c r="A6200" s="1355"/>
      <c r="B6200" s="1355"/>
      <c r="C6200" s="1433"/>
      <c r="E6200" s="1433"/>
      <c r="K6200" s="1433"/>
      <c r="L6200" s="1334"/>
    </row>
    <row r="6201" spans="1:12" ht="24" customHeight="1">
      <c r="A6201" s="1355"/>
      <c r="B6201" s="1355"/>
      <c r="C6201" s="1433"/>
      <c r="E6201" s="1433"/>
      <c r="K6201" s="1433"/>
      <c r="L6201" s="1334"/>
    </row>
    <row r="6202" spans="1:12" ht="24" customHeight="1">
      <c r="A6202" s="1355"/>
      <c r="B6202" s="1355"/>
      <c r="C6202" s="1433"/>
      <c r="E6202" s="1433"/>
      <c r="K6202" s="1433"/>
      <c r="L6202" s="1334"/>
    </row>
    <row r="6203" spans="1:12" ht="24" customHeight="1">
      <c r="A6203" s="1355"/>
      <c r="B6203" s="1355"/>
      <c r="C6203" s="1433"/>
      <c r="E6203" s="1433"/>
      <c r="K6203" s="1433"/>
      <c r="L6203" s="1334"/>
    </row>
    <row r="6204" spans="1:12" ht="24" customHeight="1">
      <c r="A6204" s="1355"/>
      <c r="B6204" s="1355"/>
      <c r="C6204" s="1433"/>
      <c r="E6204" s="1433"/>
      <c r="K6204" s="1433"/>
      <c r="L6204" s="1334"/>
    </row>
    <row r="6205" spans="1:12" ht="24" customHeight="1">
      <c r="A6205" s="1355"/>
      <c r="B6205" s="1355"/>
      <c r="C6205" s="1433"/>
      <c r="E6205" s="1433"/>
      <c r="K6205" s="1433"/>
      <c r="L6205" s="1334"/>
    </row>
    <row r="6206" spans="1:12" ht="24" customHeight="1">
      <c r="A6206" s="1355"/>
      <c r="B6206" s="1355"/>
      <c r="C6206" s="1433"/>
      <c r="E6206" s="1433"/>
      <c r="K6206" s="1433"/>
      <c r="L6206" s="1334"/>
    </row>
    <row r="6207" spans="1:12" ht="24" customHeight="1">
      <c r="A6207" s="1355"/>
      <c r="B6207" s="1355"/>
      <c r="C6207" s="1433"/>
      <c r="E6207" s="1433"/>
      <c r="K6207" s="1433"/>
      <c r="L6207" s="1334"/>
    </row>
    <row r="6208" spans="1:12" ht="24" customHeight="1">
      <c r="A6208" s="1355"/>
      <c r="B6208" s="1355"/>
      <c r="C6208" s="1433"/>
      <c r="E6208" s="1433"/>
      <c r="K6208" s="1433"/>
      <c r="L6208" s="1334"/>
    </row>
    <row r="6209" spans="1:12" ht="24" customHeight="1">
      <c r="A6209" s="1355"/>
      <c r="B6209" s="1355"/>
      <c r="C6209" s="1433"/>
      <c r="E6209" s="1433"/>
      <c r="K6209" s="1433"/>
      <c r="L6209" s="1334"/>
    </row>
    <row r="6210" spans="1:12" ht="24" customHeight="1">
      <c r="A6210" s="1355"/>
      <c r="B6210" s="1355"/>
      <c r="C6210" s="1433"/>
      <c r="E6210" s="1433"/>
      <c r="K6210" s="1433"/>
      <c r="L6210" s="1334"/>
    </row>
    <row r="6211" spans="1:12" ht="24" customHeight="1">
      <c r="A6211" s="1355"/>
      <c r="B6211" s="1355"/>
      <c r="C6211" s="1433"/>
      <c r="E6211" s="1433"/>
      <c r="K6211" s="1433"/>
      <c r="L6211" s="1334"/>
    </row>
    <row r="6212" spans="1:12" ht="24" customHeight="1">
      <c r="A6212" s="1355"/>
      <c r="B6212" s="1355"/>
      <c r="C6212" s="1433"/>
      <c r="E6212" s="1433"/>
      <c r="K6212" s="1433"/>
      <c r="L6212" s="1334"/>
    </row>
    <row r="6213" spans="1:12" ht="24" customHeight="1">
      <c r="A6213" s="1355"/>
      <c r="B6213" s="1355"/>
      <c r="C6213" s="1433"/>
      <c r="E6213" s="1433"/>
      <c r="K6213" s="1433"/>
      <c r="L6213" s="1334"/>
    </row>
    <row r="6214" spans="1:12" ht="24" customHeight="1">
      <c r="A6214" s="1355"/>
      <c r="B6214" s="1355"/>
      <c r="C6214" s="1433"/>
      <c r="E6214" s="1433"/>
      <c r="K6214" s="1433"/>
      <c r="L6214" s="1334"/>
    </row>
    <row r="6215" spans="1:12" ht="24" customHeight="1">
      <c r="A6215" s="1355"/>
      <c r="B6215" s="1355"/>
      <c r="C6215" s="1433"/>
      <c r="E6215" s="1433"/>
      <c r="K6215" s="1433"/>
      <c r="L6215" s="1334"/>
    </row>
    <row r="6216" spans="1:12" ht="24" customHeight="1">
      <c r="A6216" s="1355"/>
      <c r="B6216" s="1355"/>
      <c r="C6216" s="1433"/>
      <c r="E6216" s="1433"/>
      <c r="K6216" s="1433"/>
      <c r="L6216" s="1334"/>
    </row>
    <row r="6217" spans="1:12" ht="24" customHeight="1">
      <c r="A6217" s="1355"/>
      <c r="B6217" s="1355"/>
      <c r="C6217" s="1433"/>
      <c r="E6217" s="1433"/>
      <c r="K6217" s="1433"/>
      <c r="L6217" s="1334"/>
    </row>
    <row r="6218" spans="1:12" ht="24" customHeight="1">
      <c r="A6218" s="1355"/>
      <c r="B6218" s="1355"/>
      <c r="C6218" s="1433"/>
      <c r="E6218" s="1433"/>
      <c r="K6218" s="1433"/>
      <c r="L6218" s="1334"/>
    </row>
    <row r="6219" spans="1:12" ht="24" customHeight="1">
      <c r="A6219" s="1355"/>
      <c r="B6219" s="1355"/>
      <c r="C6219" s="1433"/>
      <c r="E6219" s="1433"/>
      <c r="K6219" s="1433"/>
      <c r="L6219" s="1334"/>
    </row>
    <row r="6220" spans="1:12" ht="24" customHeight="1">
      <c r="A6220" s="1355"/>
      <c r="B6220" s="1355"/>
      <c r="C6220" s="1433"/>
      <c r="E6220" s="1433"/>
      <c r="K6220" s="1433"/>
      <c r="L6220" s="1334"/>
    </row>
    <row r="6221" spans="1:12" ht="24" customHeight="1">
      <c r="A6221" s="1355"/>
      <c r="B6221" s="1355"/>
      <c r="C6221" s="1433"/>
      <c r="E6221" s="1433"/>
      <c r="K6221" s="1433"/>
      <c r="L6221" s="1334"/>
    </row>
    <row r="6222" spans="1:12" ht="24" customHeight="1">
      <c r="A6222" s="1355"/>
      <c r="B6222" s="1355"/>
      <c r="C6222" s="1433"/>
      <c r="E6222" s="1433"/>
      <c r="K6222" s="1433"/>
      <c r="L6222" s="1334"/>
    </row>
    <row r="6223" spans="1:12" ht="24" customHeight="1">
      <c r="A6223" s="1355"/>
      <c r="B6223" s="1355"/>
      <c r="C6223" s="1433"/>
      <c r="E6223" s="1433"/>
      <c r="K6223" s="1433"/>
      <c r="L6223" s="1334"/>
    </row>
    <row r="6224" spans="1:12" ht="24" customHeight="1">
      <c r="A6224" s="1355"/>
      <c r="B6224" s="1355"/>
      <c r="C6224" s="1433"/>
      <c r="E6224" s="1433"/>
      <c r="K6224" s="1433"/>
      <c r="L6224" s="1334"/>
    </row>
    <row r="6225" spans="1:12" ht="24" customHeight="1">
      <c r="A6225" s="1355"/>
      <c r="B6225" s="1355"/>
      <c r="C6225" s="1433"/>
      <c r="E6225" s="1433"/>
      <c r="K6225" s="1433"/>
      <c r="L6225" s="1334"/>
    </row>
    <row r="6226" spans="1:12" ht="24" customHeight="1">
      <c r="A6226" s="1355"/>
      <c r="B6226" s="1355"/>
      <c r="C6226" s="1433"/>
      <c r="E6226" s="1433"/>
      <c r="K6226" s="1433"/>
      <c r="L6226" s="1334"/>
    </row>
    <row r="6227" spans="1:12" ht="24" customHeight="1">
      <c r="A6227" s="1355"/>
      <c r="B6227" s="1355"/>
      <c r="C6227" s="1433"/>
      <c r="E6227" s="1433"/>
      <c r="K6227" s="1433"/>
      <c r="L6227" s="1334"/>
    </row>
    <row r="6228" spans="1:12" ht="24" customHeight="1">
      <c r="A6228" s="1355"/>
      <c r="B6228" s="1355"/>
      <c r="C6228" s="1433"/>
      <c r="E6228" s="1433"/>
      <c r="K6228" s="1433"/>
      <c r="L6228" s="1334"/>
    </row>
    <row r="6229" spans="1:12" ht="24" customHeight="1">
      <c r="A6229" s="1355"/>
      <c r="B6229" s="1355"/>
      <c r="C6229" s="1433"/>
      <c r="E6229" s="1433"/>
      <c r="K6229" s="1433"/>
      <c r="L6229" s="1334"/>
    </row>
    <row r="6230" spans="1:12" ht="24" customHeight="1">
      <c r="A6230" s="1355"/>
      <c r="B6230" s="1355"/>
      <c r="C6230" s="1433"/>
      <c r="E6230" s="1433"/>
      <c r="K6230" s="1433"/>
      <c r="L6230" s="1334"/>
    </row>
    <row r="6231" spans="1:12" ht="24" customHeight="1">
      <c r="A6231" s="1355"/>
      <c r="B6231" s="1355"/>
      <c r="C6231" s="1433"/>
      <c r="E6231" s="1433"/>
      <c r="K6231" s="1433"/>
      <c r="L6231" s="1334"/>
    </row>
    <row r="6232" spans="1:12" ht="24" customHeight="1">
      <c r="A6232" s="1355"/>
      <c r="B6232" s="1355"/>
      <c r="C6232" s="1433"/>
      <c r="E6232" s="1433"/>
      <c r="K6232" s="1433"/>
      <c r="L6232" s="1334"/>
    </row>
    <row r="6233" spans="1:12" ht="24" customHeight="1">
      <c r="A6233" s="1355"/>
      <c r="B6233" s="1355"/>
      <c r="C6233" s="1433"/>
      <c r="E6233" s="1433"/>
      <c r="K6233" s="1433"/>
      <c r="L6233" s="1334"/>
    </row>
    <row r="6234" spans="1:12" ht="24" customHeight="1">
      <c r="A6234" s="1355"/>
      <c r="B6234" s="1355"/>
      <c r="C6234" s="1433"/>
      <c r="E6234" s="1433"/>
      <c r="K6234" s="1433"/>
      <c r="L6234" s="1334"/>
    </row>
    <row r="6235" spans="1:12" ht="24" customHeight="1">
      <c r="A6235" s="1355"/>
      <c r="B6235" s="1355"/>
      <c r="C6235" s="1433"/>
      <c r="E6235" s="1433"/>
      <c r="K6235" s="1433"/>
      <c r="L6235" s="1334"/>
    </row>
    <row r="6236" spans="1:12" ht="24" customHeight="1">
      <c r="A6236" s="1355"/>
      <c r="B6236" s="1355"/>
      <c r="C6236" s="1433"/>
      <c r="E6236" s="1433"/>
      <c r="K6236" s="1433"/>
      <c r="L6236" s="1334"/>
    </row>
    <row r="6237" spans="1:12" ht="24" customHeight="1">
      <c r="A6237" s="1355"/>
      <c r="B6237" s="1355"/>
      <c r="C6237" s="1433"/>
      <c r="E6237" s="1433"/>
      <c r="K6237" s="1433"/>
      <c r="L6237" s="1334"/>
    </row>
    <row r="6238" spans="1:12" ht="24" customHeight="1">
      <c r="A6238" s="1355"/>
      <c r="B6238" s="1355"/>
      <c r="C6238" s="1433"/>
      <c r="E6238" s="1433"/>
      <c r="K6238" s="1433"/>
      <c r="L6238" s="1334"/>
    </row>
    <row r="6239" spans="1:12" ht="24" customHeight="1">
      <c r="A6239" s="1355"/>
      <c r="B6239" s="1355"/>
      <c r="C6239" s="1433"/>
      <c r="E6239" s="1433"/>
      <c r="K6239" s="1433"/>
      <c r="L6239" s="1334"/>
    </row>
    <row r="6240" spans="1:12" ht="24" customHeight="1">
      <c r="A6240" s="1355"/>
      <c r="B6240" s="1355"/>
      <c r="C6240" s="1433"/>
      <c r="E6240" s="1433"/>
      <c r="K6240" s="1433"/>
      <c r="L6240" s="1334"/>
    </row>
    <row r="6241" spans="1:12" ht="24" customHeight="1">
      <c r="A6241" s="1355"/>
      <c r="B6241" s="1355"/>
      <c r="C6241" s="1433"/>
      <c r="E6241" s="1433"/>
      <c r="K6241" s="1433"/>
      <c r="L6241" s="1334"/>
    </row>
    <row r="6242" spans="1:12" ht="24" customHeight="1">
      <c r="A6242" s="1355"/>
      <c r="B6242" s="1355"/>
      <c r="C6242" s="1433"/>
      <c r="E6242" s="1433"/>
      <c r="K6242" s="1433"/>
      <c r="L6242" s="1334"/>
    </row>
    <row r="6243" spans="1:12" ht="24" customHeight="1">
      <c r="A6243" s="1355"/>
      <c r="B6243" s="1355"/>
      <c r="C6243" s="1433"/>
      <c r="E6243" s="1433"/>
      <c r="K6243" s="1433"/>
      <c r="L6243" s="1334"/>
    </row>
    <row r="6244" spans="1:12" ht="24" customHeight="1">
      <c r="A6244" s="1355"/>
      <c r="B6244" s="1355"/>
      <c r="C6244" s="1433"/>
      <c r="E6244" s="1433"/>
      <c r="K6244" s="1433"/>
      <c r="L6244" s="1334"/>
    </row>
    <row r="6245" spans="1:12" ht="24" customHeight="1">
      <c r="A6245" s="1355"/>
      <c r="B6245" s="1355"/>
      <c r="C6245" s="1433"/>
      <c r="E6245" s="1433"/>
      <c r="K6245" s="1433"/>
      <c r="L6245" s="1334"/>
    </row>
    <row r="6246" spans="1:12" ht="24" customHeight="1">
      <c r="A6246" s="1355"/>
      <c r="B6246" s="1355"/>
      <c r="C6246" s="1433"/>
      <c r="E6246" s="1433"/>
      <c r="K6246" s="1433"/>
      <c r="L6246" s="1334"/>
    </row>
    <row r="6247" spans="1:12" ht="24" customHeight="1">
      <c r="A6247" s="1355"/>
      <c r="B6247" s="1355"/>
      <c r="C6247" s="1433"/>
      <c r="E6247" s="1433"/>
      <c r="K6247" s="1433"/>
      <c r="L6247" s="1334"/>
    </row>
    <row r="6248" spans="1:12" ht="24" customHeight="1">
      <c r="A6248" s="1355"/>
      <c r="B6248" s="1355"/>
      <c r="C6248" s="1433"/>
      <c r="E6248" s="1433"/>
      <c r="K6248" s="1433"/>
      <c r="L6248" s="1334"/>
    </row>
    <row r="6249" spans="1:12" ht="24" customHeight="1">
      <c r="A6249" s="1355"/>
      <c r="B6249" s="1355"/>
      <c r="C6249" s="1433"/>
      <c r="E6249" s="1433"/>
      <c r="K6249" s="1433"/>
      <c r="L6249" s="1334"/>
    </row>
    <row r="6250" spans="1:12" ht="24" customHeight="1">
      <c r="A6250" s="1355"/>
      <c r="B6250" s="1355"/>
      <c r="C6250" s="1433"/>
      <c r="E6250" s="1433"/>
      <c r="K6250" s="1433"/>
      <c r="L6250" s="1334"/>
    </row>
    <row r="6251" spans="1:12" ht="24" customHeight="1">
      <c r="A6251" s="1355"/>
      <c r="B6251" s="1355"/>
      <c r="C6251" s="1433"/>
      <c r="E6251" s="1433"/>
      <c r="K6251" s="1433"/>
      <c r="L6251" s="1334"/>
    </row>
    <row r="6252" spans="1:12" ht="24" customHeight="1">
      <c r="A6252" s="1355"/>
      <c r="B6252" s="1355"/>
      <c r="C6252" s="1433"/>
      <c r="E6252" s="1433"/>
      <c r="K6252" s="1433"/>
      <c r="L6252" s="1334"/>
    </row>
    <row r="6253" spans="1:12" ht="24" customHeight="1">
      <c r="A6253" s="1355"/>
      <c r="B6253" s="1355"/>
      <c r="C6253" s="1433"/>
      <c r="E6253" s="1433"/>
      <c r="K6253" s="1433"/>
      <c r="L6253" s="1334"/>
    </row>
    <row r="6254" spans="1:12" ht="24" customHeight="1">
      <c r="A6254" s="1355"/>
      <c r="B6254" s="1355"/>
      <c r="C6254" s="1433"/>
      <c r="E6254" s="1433"/>
      <c r="K6254" s="1433"/>
      <c r="L6254" s="1334"/>
    </row>
    <row r="6255" spans="1:12" ht="24" customHeight="1">
      <c r="A6255" s="1355"/>
      <c r="B6255" s="1355"/>
      <c r="C6255" s="1433"/>
      <c r="E6255" s="1433"/>
      <c r="K6255" s="1433"/>
      <c r="L6255" s="1334"/>
    </row>
    <row r="6256" spans="1:12" ht="24" customHeight="1">
      <c r="A6256" s="1355"/>
      <c r="B6256" s="1355"/>
      <c r="C6256" s="1433"/>
      <c r="E6256" s="1433"/>
      <c r="K6256" s="1433"/>
      <c r="L6256" s="1334"/>
    </row>
    <row r="6257" spans="1:12" ht="24" customHeight="1">
      <c r="A6257" s="1355"/>
      <c r="B6257" s="1355"/>
      <c r="C6257" s="1433"/>
      <c r="E6257" s="1433"/>
      <c r="K6257" s="1433"/>
      <c r="L6257" s="1334"/>
    </row>
    <row r="6258" spans="1:12" ht="24" customHeight="1">
      <c r="A6258" s="1355"/>
      <c r="B6258" s="1355"/>
      <c r="C6258" s="1433"/>
      <c r="E6258" s="1433"/>
      <c r="K6258" s="1433"/>
      <c r="L6258" s="1334"/>
    </row>
    <row r="6259" spans="1:12" ht="24" customHeight="1">
      <c r="A6259" s="1355"/>
      <c r="B6259" s="1355"/>
      <c r="C6259" s="1433"/>
      <c r="E6259" s="1433"/>
      <c r="K6259" s="1433"/>
      <c r="L6259" s="1334"/>
    </row>
    <row r="6260" spans="1:12" ht="24" customHeight="1">
      <c r="A6260" s="1355"/>
      <c r="B6260" s="1355"/>
      <c r="C6260" s="1433"/>
      <c r="E6260" s="1433"/>
      <c r="K6260" s="1433"/>
      <c r="L6260" s="1334"/>
    </row>
    <row r="6261" spans="1:12" ht="24" customHeight="1">
      <c r="A6261" s="1355"/>
      <c r="B6261" s="1355"/>
      <c r="C6261" s="1433"/>
      <c r="E6261" s="1433"/>
      <c r="K6261" s="1433"/>
      <c r="L6261" s="1334"/>
    </row>
    <row r="6262" spans="1:12" ht="24" customHeight="1">
      <c r="A6262" s="1355"/>
      <c r="B6262" s="1355"/>
      <c r="C6262" s="1433"/>
      <c r="E6262" s="1433"/>
      <c r="K6262" s="1433"/>
      <c r="L6262" s="1334"/>
    </row>
    <row r="6263" spans="1:12" ht="24" customHeight="1">
      <c r="A6263" s="1355"/>
      <c r="B6263" s="1355"/>
      <c r="C6263" s="1433"/>
      <c r="E6263" s="1433"/>
      <c r="K6263" s="1433"/>
      <c r="L6263" s="1334"/>
    </row>
    <row r="6264" spans="1:12" ht="24" customHeight="1">
      <c r="A6264" s="1355"/>
      <c r="B6264" s="1355"/>
      <c r="C6264" s="1433"/>
      <c r="E6264" s="1433"/>
      <c r="K6264" s="1433"/>
      <c r="L6264" s="1334"/>
    </row>
    <row r="6265" spans="1:12" ht="24" customHeight="1">
      <c r="A6265" s="1355"/>
      <c r="B6265" s="1355"/>
      <c r="C6265" s="1433"/>
      <c r="E6265" s="1433"/>
      <c r="K6265" s="1433"/>
      <c r="L6265" s="1334"/>
    </row>
    <row r="6266" spans="1:12" ht="24" customHeight="1">
      <c r="A6266" s="1355"/>
      <c r="B6266" s="1355"/>
      <c r="C6266" s="1433"/>
      <c r="E6266" s="1433"/>
      <c r="K6266" s="1433"/>
      <c r="L6266" s="1334"/>
    </row>
    <row r="6267" spans="1:12" ht="24" customHeight="1">
      <c r="A6267" s="1355"/>
      <c r="B6267" s="1355"/>
      <c r="C6267" s="1433"/>
      <c r="E6267" s="1433"/>
      <c r="K6267" s="1433"/>
      <c r="L6267" s="1334"/>
    </row>
    <row r="6268" spans="1:12" ht="24" customHeight="1">
      <c r="A6268" s="1355"/>
      <c r="B6268" s="1355"/>
      <c r="C6268" s="1433"/>
      <c r="E6268" s="1433"/>
      <c r="K6268" s="1433"/>
      <c r="L6268" s="1334"/>
    </row>
    <row r="6269" spans="1:12" ht="24" customHeight="1">
      <c r="A6269" s="1355"/>
      <c r="B6269" s="1355"/>
      <c r="C6269" s="1433"/>
      <c r="E6269" s="1433"/>
      <c r="K6269" s="1433"/>
      <c r="L6269" s="1334"/>
    </row>
    <row r="6270" spans="1:12" ht="24" customHeight="1">
      <c r="A6270" s="1355"/>
      <c r="B6270" s="1355"/>
      <c r="C6270" s="1433"/>
      <c r="E6270" s="1433"/>
      <c r="K6270" s="1433"/>
      <c r="L6270" s="1334"/>
    </row>
    <row r="6271" spans="1:12" ht="24" customHeight="1">
      <c r="A6271" s="1355"/>
      <c r="B6271" s="1355"/>
      <c r="C6271" s="1433"/>
      <c r="E6271" s="1433"/>
      <c r="K6271" s="1433"/>
      <c r="L6271" s="1334"/>
    </row>
    <row r="6272" spans="1:12" ht="24" customHeight="1">
      <c r="A6272" s="1355"/>
      <c r="B6272" s="1355"/>
      <c r="C6272" s="1433"/>
      <c r="E6272" s="1433"/>
      <c r="K6272" s="1433"/>
      <c r="L6272" s="1334"/>
    </row>
    <row r="6273" spans="1:12" ht="24" customHeight="1">
      <c r="A6273" s="1355"/>
      <c r="B6273" s="1355"/>
      <c r="C6273" s="1433"/>
      <c r="E6273" s="1433"/>
      <c r="K6273" s="1433"/>
      <c r="L6273" s="1334"/>
    </row>
    <row r="6274" spans="1:12" ht="24" customHeight="1">
      <c r="A6274" s="1355"/>
      <c r="B6274" s="1355"/>
      <c r="C6274" s="1433"/>
      <c r="E6274" s="1433"/>
      <c r="K6274" s="1433"/>
      <c r="L6274" s="1334"/>
    </row>
    <row r="6275" spans="1:12" ht="24" customHeight="1">
      <c r="A6275" s="1355"/>
      <c r="B6275" s="1355"/>
      <c r="C6275" s="1433"/>
      <c r="E6275" s="1433"/>
      <c r="K6275" s="1433"/>
      <c r="L6275" s="1334"/>
    </row>
    <row r="6276" spans="1:12" ht="24" customHeight="1">
      <c r="A6276" s="1355"/>
      <c r="B6276" s="1355"/>
      <c r="C6276" s="1433"/>
      <c r="E6276" s="1433"/>
      <c r="K6276" s="1433"/>
      <c r="L6276" s="1334"/>
    </row>
    <row r="6277" spans="1:12" ht="24" customHeight="1">
      <c r="A6277" s="1355"/>
      <c r="B6277" s="1355"/>
      <c r="C6277" s="1433"/>
      <c r="E6277" s="1433"/>
      <c r="K6277" s="1433"/>
      <c r="L6277" s="1334"/>
    </row>
    <row r="6278" spans="1:12" ht="24" customHeight="1">
      <c r="A6278" s="1355"/>
      <c r="B6278" s="1355"/>
      <c r="C6278" s="1433"/>
      <c r="E6278" s="1433"/>
      <c r="K6278" s="1433"/>
      <c r="L6278" s="1334"/>
    </row>
    <row r="6279" spans="1:12" ht="24" customHeight="1">
      <c r="A6279" s="1355"/>
      <c r="B6279" s="1355"/>
      <c r="C6279" s="1433"/>
      <c r="E6279" s="1433"/>
      <c r="K6279" s="1433"/>
      <c r="L6279" s="1334"/>
    </row>
    <row r="6280" spans="1:12" ht="24" customHeight="1">
      <c r="A6280" s="1355"/>
      <c r="B6280" s="1355"/>
      <c r="C6280" s="1433"/>
      <c r="E6280" s="1433"/>
      <c r="K6280" s="1433"/>
      <c r="L6280" s="1334"/>
    </row>
    <row r="6281" spans="1:12" ht="24" customHeight="1">
      <c r="A6281" s="1355"/>
      <c r="B6281" s="1355"/>
      <c r="C6281" s="1433"/>
      <c r="E6281" s="1433"/>
      <c r="K6281" s="1433"/>
      <c r="L6281" s="1334"/>
    </row>
    <row r="6282" spans="1:12" ht="24" customHeight="1">
      <c r="A6282" s="1355"/>
      <c r="B6282" s="1355"/>
      <c r="C6282" s="1433"/>
      <c r="E6282" s="1433"/>
      <c r="K6282" s="1433"/>
      <c r="L6282" s="1334"/>
    </row>
    <row r="6283" spans="1:12" ht="24" customHeight="1">
      <c r="A6283" s="1355"/>
      <c r="B6283" s="1355"/>
      <c r="C6283" s="1433"/>
      <c r="E6283" s="1433"/>
      <c r="K6283" s="1433"/>
      <c r="L6283" s="1334"/>
    </row>
    <row r="6284" spans="1:12" ht="24" customHeight="1">
      <c r="A6284" s="1355"/>
      <c r="B6284" s="1355"/>
      <c r="C6284" s="1433"/>
      <c r="E6284" s="1433"/>
      <c r="K6284" s="1433"/>
      <c r="L6284" s="1334"/>
    </row>
    <row r="6285" spans="1:12" ht="24" customHeight="1">
      <c r="A6285" s="1355"/>
      <c r="B6285" s="1355"/>
      <c r="C6285" s="1433"/>
      <c r="E6285" s="1433"/>
      <c r="K6285" s="1433"/>
      <c r="L6285" s="1334"/>
    </row>
    <row r="6286" spans="1:12" ht="24" customHeight="1">
      <c r="A6286" s="1355"/>
      <c r="B6286" s="1355"/>
      <c r="C6286" s="1433"/>
      <c r="E6286" s="1433"/>
      <c r="K6286" s="1433"/>
      <c r="L6286" s="1334"/>
    </row>
    <row r="6287" spans="1:12" ht="24" customHeight="1">
      <c r="A6287" s="1355"/>
      <c r="B6287" s="1355"/>
      <c r="C6287" s="1433"/>
      <c r="E6287" s="1433"/>
      <c r="K6287" s="1433"/>
      <c r="L6287" s="1334"/>
    </row>
    <row r="6288" spans="1:12" ht="24" customHeight="1">
      <c r="A6288" s="1355"/>
      <c r="B6288" s="1355"/>
      <c r="C6288" s="1433"/>
      <c r="E6288" s="1433"/>
      <c r="K6288" s="1433"/>
      <c r="L6288" s="1334"/>
    </row>
    <row r="6289" spans="1:12" ht="24" customHeight="1">
      <c r="A6289" s="1355"/>
      <c r="B6289" s="1355"/>
      <c r="C6289" s="1433"/>
      <c r="E6289" s="1433"/>
      <c r="K6289" s="1433"/>
      <c r="L6289" s="1334"/>
    </row>
    <row r="6290" spans="1:12" ht="24" customHeight="1">
      <c r="A6290" s="1355"/>
      <c r="B6290" s="1355"/>
      <c r="C6290" s="1433"/>
      <c r="E6290" s="1433"/>
      <c r="K6290" s="1433"/>
      <c r="L6290" s="1334"/>
    </row>
    <row r="6291" spans="1:12" ht="24" customHeight="1">
      <c r="A6291" s="1355"/>
      <c r="B6291" s="1355"/>
      <c r="C6291" s="1433"/>
      <c r="E6291" s="1433"/>
      <c r="K6291" s="1433"/>
      <c r="L6291" s="1334"/>
    </row>
    <row r="6292" spans="1:12" ht="24" customHeight="1">
      <c r="A6292" s="1355"/>
      <c r="B6292" s="1355"/>
      <c r="C6292" s="1433"/>
      <c r="E6292" s="1433"/>
      <c r="K6292" s="1433"/>
      <c r="L6292" s="1334"/>
    </row>
    <row r="6293" spans="1:12" ht="24" customHeight="1">
      <c r="A6293" s="1355"/>
      <c r="B6293" s="1355"/>
      <c r="C6293" s="1433"/>
      <c r="E6293" s="1433"/>
      <c r="K6293" s="1433"/>
      <c r="L6293" s="1334"/>
    </row>
    <row r="6294" spans="1:12" ht="24" customHeight="1">
      <c r="A6294" s="1355"/>
      <c r="B6294" s="1355"/>
      <c r="C6294" s="1433"/>
      <c r="E6294" s="1433"/>
      <c r="K6294" s="1433"/>
      <c r="L6294" s="1334"/>
    </row>
    <row r="6295" spans="1:12" ht="24" customHeight="1">
      <c r="A6295" s="1355"/>
      <c r="B6295" s="1355"/>
      <c r="C6295" s="1433"/>
      <c r="E6295" s="1433"/>
      <c r="K6295" s="1433"/>
      <c r="L6295" s="1334"/>
    </row>
    <row r="6296" spans="1:12" ht="24" customHeight="1">
      <c r="A6296" s="1355"/>
      <c r="B6296" s="1355"/>
      <c r="C6296" s="1433"/>
      <c r="E6296" s="1433"/>
      <c r="K6296" s="1433"/>
      <c r="L6296" s="1334"/>
    </row>
    <row r="6297" spans="1:12" ht="24" customHeight="1">
      <c r="A6297" s="1355"/>
      <c r="B6297" s="1355"/>
      <c r="C6297" s="1433"/>
      <c r="E6297" s="1433"/>
      <c r="K6297" s="1433"/>
      <c r="L6297" s="1334"/>
    </row>
    <row r="6298" spans="1:12" ht="24" customHeight="1">
      <c r="A6298" s="1355"/>
      <c r="B6298" s="1355"/>
      <c r="C6298" s="1433"/>
      <c r="E6298" s="1433"/>
      <c r="K6298" s="1433"/>
      <c r="L6298" s="1334"/>
    </row>
    <row r="6299" spans="1:12" ht="24" customHeight="1">
      <c r="A6299" s="1355"/>
      <c r="B6299" s="1355"/>
      <c r="C6299" s="1433"/>
      <c r="E6299" s="1433"/>
      <c r="K6299" s="1433"/>
      <c r="L6299" s="1334"/>
    </row>
    <row r="6300" spans="1:12" ht="24" customHeight="1">
      <c r="A6300" s="1355"/>
      <c r="B6300" s="1355"/>
      <c r="C6300" s="1433"/>
      <c r="E6300" s="1433"/>
      <c r="K6300" s="1433"/>
      <c r="L6300" s="1334"/>
    </row>
    <row r="6301" spans="1:12" ht="24" customHeight="1">
      <c r="A6301" s="1355"/>
      <c r="B6301" s="1355"/>
      <c r="C6301" s="1433"/>
      <c r="E6301" s="1433"/>
      <c r="K6301" s="1433"/>
      <c r="L6301" s="1334"/>
    </row>
    <row r="6302" spans="1:12" ht="24" customHeight="1">
      <c r="A6302" s="1355"/>
      <c r="B6302" s="1355"/>
      <c r="C6302" s="1433"/>
      <c r="E6302" s="1433"/>
      <c r="K6302" s="1433"/>
      <c r="L6302" s="1334"/>
    </row>
    <row r="6303" spans="1:12" ht="24" customHeight="1">
      <c r="A6303" s="1355"/>
      <c r="B6303" s="1355"/>
      <c r="C6303" s="1433"/>
      <c r="E6303" s="1433"/>
      <c r="K6303" s="1433"/>
      <c r="L6303" s="1334"/>
    </row>
    <row r="6304" spans="1:12" ht="24" customHeight="1">
      <c r="A6304" s="1355"/>
      <c r="B6304" s="1355"/>
      <c r="C6304" s="1433"/>
      <c r="E6304" s="1433"/>
      <c r="K6304" s="1433"/>
      <c r="L6304" s="1334"/>
    </row>
    <row r="6305" spans="1:12" ht="24" customHeight="1">
      <c r="A6305" s="1355"/>
      <c r="B6305" s="1355"/>
      <c r="C6305" s="1433"/>
      <c r="E6305" s="1433"/>
      <c r="K6305" s="1433"/>
      <c r="L6305" s="1334"/>
    </row>
    <row r="6306" spans="1:12" ht="24" customHeight="1">
      <c r="A6306" s="1355"/>
      <c r="B6306" s="1355"/>
      <c r="C6306" s="1433"/>
      <c r="E6306" s="1433"/>
      <c r="K6306" s="1433"/>
      <c r="L6306" s="1334"/>
    </row>
    <row r="6307" spans="1:12" ht="24" customHeight="1">
      <c r="A6307" s="1355"/>
      <c r="B6307" s="1355"/>
      <c r="C6307" s="1433"/>
      <c r="E6307" s="1433"/>
      <c r="K6307" s="1433"/>
      <c r="L6307" s="1334"/>
    </row>
    <row r="6308" spans="1:12" ht="24" customHeight="1">
      <c r="A6308" s="1355"/>
      <c r="B6308" s="1355"/>
      <c r="C6308" s="1433"/>
      <c r="E6308" s="1433"/>
      <c r="K6308" s="1433"/>
      <c r="L6308" s="1334"/>
    </row>
    <row r="6309" spans="1:12" ht="24" customHeight="1">
      <c r="A6309" s="1355"/>
      <c r="B6309" s="1355"/>
      <c r="C6309" s="1433"/>
      <c r="E6309" s="1433"/>
      <c r="K6309" s="1433"/>
      <c r="L6309" s="1334"/>
    </row>
    <row r="6310" spans="1:12" ht="24" customHeight="1">
      <c r="A6310" s="1355"/>
      <c r="B6310" s="1355"/>
      <c r="C6310" s="1433"/>
      <c r="E6310" s="1433"/>
      <c r="K6310" s="1433"/>
      <c r="L6310" s="1334"/>
    </row>
    <row r="6311" spans="1:12" ht="24" customHeight="1">
      <c r="A6311" s="1355"/>
      <c r="B6311" s="1355"/>
      <c r="C6311" s="1433"/>
      <c r="E6311" s="1433"/>
      <c r="K6311" s="1433"/>
      <c r="L6311" s="1334"/>
    </row>
    <row r="6312" spans="1:12" ht="24" customHeight="1">
      <c r="A6312" s="1355"/>
      <c r="B6312" s="1355"/>
      <c r="C6312" s="1433"/>
      <c r="E6312" s="1433"/>
      <c r="K6312" s="1433"/>
      <c r="L6312" s="1334"/>
    </row>
    <row r="6313" spans="1:12" ht="24" customHeight="1">
      <c r="A6313" s="1355"/>
      <c r="B6313" s="1355"/>
      <c r="C6313" s="1433"/>
      <c r="E6313" s="1433"/>
      <c r="K6313" s="1433"/>
      <c r="L6313" s="1334"/>
    </row>
    <row r="6314" spans="1:12" ht="24" customHeight="1">
      <c r="A6314" s="1355"/>
      <c r="B6314" s="1355"/>
      <c r="C6314" s="1433"/>
      <c r="E6314" s="1433"/>
      <c r="K6314" s="1433"/>
      <c r="L6314" s="1334"/>
    </row>
    <row r="6315" spans="1:12" ht="24" customHeight="1">
      <c r="A6315" s="1355"/>
      <c r="B6315" s="1355"/>
      <c r="C6315" s="1433"/>
      <c r="E6315" s="1433"/>
      <c r="K6315" s="1433"/>
      <c r="L6315" s="1334"/>
    </row>
    <row r="6316" spans="1:12" ht="24" customHeight="1">
      <c r="A6316" s="1355"/>
      <c r="B6316" s="1355"/>
      <c r="C6316" s="1433"/>
      <c r="E6316" s="1433"/>
      <c r="K6316" s="1433"/>
      <c r="L6316" s="1334"/>
    </row>
    <row r="6317" spans="1:12" ht="24" customHeight="1">
      <c r="A6317" s="1355"/>
      <c r="B6317" s="1355"/>
      <c r="C6317" s="1433"/>
      <c r="E6317" s="1433"/>
      <c r="K6317" s="1433"/>
      <c r="L6317" s="1334"/>
    </row>
    <row r="6318" spans="1:12" ht="24" customHeight="1">
      <c r="A6318" s="1355"/>
      <c r="B6318" s="1355"/>
      <c r="C6318" s="1433"/>
      <c r="E6318" s="1433"/>
      <c r="K6318" s="1433"/>
      <c r="L6318" s="1334"/>
    </row>
    <row r="6319" spans="1:12" ht="24" customHeight="1">
      <c r="A6319" s="1355"/>
      <c r="B6319" s="1355"/>
      <c r="C6319" s="1433"/>
      <c r="E6319" s="1433"/>
      <c r="K6319" s="1433"/>
      <c r="L6319" s="1334"/>
    </row>
    <row r="6320" spans="1:12" ht="24" customHeight="1">
      <c r="A6320" s="1355"/>
      <c r="B6320" s="1355"/>
      <c r="C6320" s="1433"/>
      <c r="E6320" s="1433"/>
      <c r="K6320" s="1433"/>
      <c r="L6320" s="1334"/>
    </row>
    <row r="6321" spans="1:12" ht="24" customHeight="1">
      <c r="A6321" s="1355"/>
      <c r="B6321" s="1355"/>
      <c r="C6321" s="1433"/>
      <c r="E6321" s="1433"/>
      <c r="K6321" s="1433"/>
      <c r="L6321" s="1334"/>
    </row>
    <row r="6322" spans="1:12" ht="24" customHeight="1">
      <c r="A6322" s="1355"/>
      <c r="B6322" s="1355"/>
      <c r="C6322" s="1433"/>
      <c r="E6322" s="1433"/>
      <c r="K6322" s="1433"/>
      <c r="L6322" s="1334"/>
    </row>
    <row r="6323" spans="1:12" ht="24" customHeight="1">
      <c r="A6323" s="1355"/>
      <c r="B6323" s="1355"/>
      <c r="C6323" s="1433"/>
      <c r="E6323" s="1433"/>
      <c r="K6323" s="1433"/>
      <c r="L6323" s="1334"/>
    </row>
    <row r="6324" spans="1:12" ht="24" customHeight="1">
      <c r="A6324" s="1355"/>
      <c r="B6324" s="1355"/>
      <c r="C6324" s="1433"/>
      <c r="E6324" s="1433"/>
      <c r="K6324" s="1433"/>
      <c r="L6324" s="1334"/>
    </row>
    <row r="6325" spans="1:12" ht="24" customHeight="1">
      <c r="A6325" s="1355"/>
      <c r="B6325" s="1355"/>
      <c r="C6325" s="1433"/>
      <c r="E6325" s="1433"/>
      <c r="K6325" s="1433"/>
      <c r="L6325" s="1334"/>
    </row>
    <row r="6326" spans="1:12" ht="24" customHeight="1">
      <c r="A6326" s="1355"/>
      <c r="B6326" s="1355"/>
      <c r="C6326" s="1433"/>
      <c r="E6326" s="1433"/>
      <c r="K6326" s="1433"/>
      <c r="L6326" s="1334"/>
    </row>
    <row r="6327" spans="1:12" ht="24" customHeight="1">
      <c r="A6327" s="1355"/>
      <c r="B6327" s="1355"/>
      <c r="C6327" s="1433"/>
      <c r="E6327" s="1433"/>
      <c r="K6327" s="1433"/>
      <c r="L6327" s="1334"/>
    </row>
    <row r="6328" spans="1:12" ht="24" customHeight="1">
      <c r="A6328" s="1355"/>
      <c r="B6328" s="1355"/>
      <c r="C6328" s="1433"/>
      <c r="E6328" s="1433"/>
      <c r="K6328" s="1433"/>
      <c r="L6328" s="1334"/>
    </row>
    <row r="6329" spans="1:12" ht="24" customHeight="1">
      <c r="A6329" s="1355"/>
      <c r="B6329" s="1355"/>
      <c r="C6329" s="1433"/>
      <c r="E6329" s="1433"/>
      <c r="K6329" s="1433"/>
      <c r="L6329" s="1334"/>
    </row>
    <row r="6330" spans="1:12" ht="24" customHeight="1">
      <c r="A6330" s="1355"/>
      <c r="B6330" s="1355"/>
      <c r="C6330" s="1433"/>
      <c r="E6330" s="1433"/>
      <c r="K6330" s="1433"/>
      <c r="L6330" s="1334"/>
    </row>
    <row r="6331" spans="1:12" ht="24" customHeight="1">
      <c r="A6331" s="1355"/>
      <c r="B6331" s="1355"/>
      <c r="C6331" s="1433"/>
      <c r="E6331" s="1433"/>
      <c r="K6331" s="1433"/>
      <c r="L6331" s="1334"/>
    </row>
    <row r="6332" spans="1:12" ht="24" customHeight="1">
      <c r="A6332" s="1355"/>
      <c r="B6332" s="1355"/>
      <c r="C6332" s="1433"/>
      <c r="E6332" s="1433"/>
      <c r="K6332" s="1433"/>
      <c r="L6332" s="1334"/>
    </row>
    <row r="6333" spans="1:12" ht="24" customHeight="1">
      <c r="A6333" s="1355"/>
      <c r="B6333" s="1355"/>
      <c r="C6333" s="1433"/>
      <c r="E6333" s="1433"/>
      <c r="K6333" s="1433"/>
      <c r="L6333" s="1334"/>
    </row>
    <row r="6334" spans="1:12" ht="24" customHeight="1">
      <c r="A6334" s="1355"/>
      <c r="B6334" s="1355"/>
      <c r="C6334" s="1433"/>
      <c r="E6334" s="1433"/>
      <c r="K6334" s="1433"/>
      <c r="L6334" s="1334"/>
    </row>
    <row r="6335" spans="1:12" ht="24" customHeight="1">
      <c r="A6335" s="1355"/>
      <c r="B6335" s="1355"/>
      <c r="C6335" s="1433"/>
      <c r="E6335" s="1433"/>
      <c r="K6335" s="1433"/>
      <c r="L6335" s="1334"/>
    </row>
    <row r="6336" spans="1:12" ht="24" customHeight="1">
      <c r="A6336" s="1355"/>
      <c r="B6336" s="1355"/>
      <c r="C6336" s="1433"/>
      <c r="E6336" s="1433"/>
      <c r="K6336" s="1433"/>
      <c r="L6336" s="1334"/>
    </row>
    <row r="6337" spans="1:12" ht="24" customHeight="1">
      <c r="A6337" s="1355"/>
      <c r="B6337" s="1355"/>
      <c r="C6337" s="1433"/>
      <c r="E6337" s="1433"/>
      <c r="K6337" s="1433"/>
      <c r="L6337" s="1334"/>
    </row>
    <row r="6338" spans="1:12" ht="24" customHeight="1">
      <c r="A6338" s="1355"/>
      <c r="B6338" s="1355"/>
      <c r="C6338" s="1433"/>
      <c r="E6338" s="1433"/>
      <c r="K6338" s="1433"/>
      <c r="L6338" s="1334"/>
    </row>
    <row r="6339" spans="1:12" ht="24" customHeight="1">
      <c r="A6339" s="1355"/>
      <c r="B6339" s="1355"/>
      <c r="C6339" s="1433"/>
      <c r="E6339" s="1433"/>
      <c r="K6339" s="1433"/>
      <c r="L6339" s="1334"/>
    </row>
    <row r="6340" spans="1:12" ht="24" customHeight="1">
      <c r="A6340" s="1355"/>
      <c r="B6340" s="1355"/>
      <c r="C6340" s="1433"/>
      <c r="E6340" s="1433"/>
      <c r="K6340" s="1433"/>
      <c r="L6340" s="1334"/>
    </row>
    <row r="6341" spans="1:12" ht="24" customHeight="1">
      <c r="A6341" s="1355"/>
      <c r="B6341" s="1355"/>
      <c r="C6341" s="1433"/>
      <c r="E6341" s="1433"/>
      <c r="K6341" s="1433"/>
      <c r="L6341" s="1334"/>
    </row>
    <row r="6342" spans="1:12" ht="24" customHeight="1">
      <c r="A6342" s="1355"/>
      <c r="B6342" s="1355"/>
      <c r="C6342" s="1433"/>
      <c r="E6342" s="1433"/>
      <c r="K6342" s="1433"/>
      <c r="L6342" s="1334"/>
    </row>
    <row r="6343" spans="1:12" ht="24" customHeight="1">
      <c r="A6343" s="1355"/>
      <c r="B6343" s="1355"/>
      <c r="C6343" s="1433"/>
      <c r="E6343" s="1433"/>
      <c r="K6343" s="1433"/>
      <c r="L6343" s="1334"/>
    </row>
    <row r="6344" spans="1:12" ht="24" customHeight="1">
      <c r="A6344" s="1355"/>
      <c r="B6344" s="1355"/>
      <c r="C6344" s="1433"/>
      <c r="E6344" s="1433"/>
      <c r="K6344" s="1433"/>
      <c r="L6344" s="1334"/>
    </row>
    <row r="6345" spans="1:12" ht="24" customHeight="1">
      <c r="A6345" s="1355"/>
      <c r="B6345" s="1355"/>
      <c r="C6345" s="1433"/>
      <c r="E6345" s="1433"/>
      <c r="K6345" s="1433"/>
      <c r="L6345" s="1334"/>
    </row>
    <row r="6346" spans="1:12" ht="24" customHeight="1">
      <c r="A6346" s="1355"/>
      <c r="B6346" s="1355"/>
      <c r="C6346" s="1433"/>
      <c r="E6346" s="1433"/>
      <c r="K6346" s="1433"/>
      <c r="L6346" s="1334"/>
    </row>
    <row r="6347" spans="1:12" ht="24" customHeight="1">
      <c r="A6347" s="1355"/>
      <c r="B6347" s="1355"/>
      <c r="C6347" s="1433"/>
      <c r="E6347" s="1433"/>
      <c r="K6347" s="1433"/>
      <c r="L6347" s="1334"/>
    </row>
    <row r="6348" spans="1:12" ht="24" customHeight="1">
      <c r="A6348" s="1355"/>
      <c r="B6348" s="1355"/>
      <c r="C6348" s="1433"/>
      <c r="E6348" s="1433"/>
      <c r="K6348" s="1433"/>
      <c r="L6348" s="1334"/>
    </row>
    <row r="6349" spans="1:12" ht="24" customHeight="1">
      <c r="A6349" s="1355"/>
      <c r="B6349" s="1355"/>
      <c r="C6349" s="1433"/>
      <c r="E6349" s="1433"/>
      <c r="K6349" s="1433"/>
      <c r="L6349" s="1334"/>
    </row>
    <row r="6350" spans="1:12" ht="24" customHeight="1">
      <c r="A6350" s="1355"/>
      <c r="B6350" s="1355"/>
      <c r="C6350" s="1433"/>
      <c r="E6350" s="1433"/>
      <c r="K6350" s="1433"/>
      <c r="L6350" s="1334"/>
    </row>
    <row r="6351" spans="1:12" ht="24" customHeight="1">
      <c r="A6351" s="1355"/>
      <c r="B6351" s="1355"/>
      <c r="C6351" s="1433"/>
      <c r="E6351" s="1433"/>
      <c r="K6351" s="1433"/>
      <c r="L6351" s="1334"/>
    </row>
    <row r="6352" spans="1:12" ht="24" customHeight="1">
      <c r="A6352" s="1355"/>
      <c r="B6352" s="1355"/>
      <c r="C6352" s="1433"/>
      <c r="E6352" s="1433"/>
      <c r="K6352" s="1433"/>
      <c r="L6352" s="1334"/>
    </row>
    <row r="6353" spans="1:12" ht="24" customHeight="1">
      <c r="A6353" s="1355"/>
      <c r="B6353" s="1355"/>
      <c r="C6353" s="1433"/>
      <c r="E6353" s="1433"/>
      <c r="K6353" s="1433"/>
      <c r="L6353" s="1334"/>
    </row>
    <row r="6354" spans="1:12" ht="24" customHeight="1">
      <c r="A6354" s="1355"/>
      <c r="B6354" s="1355"/>
      <c r="C6354" s="1433"/>
      <c r="E6354" s="1433"/>
      <c r="K6354" s="1433"/>
      <c r="L6354" s="1334"/>
    </row>
    <row r="6355" spans="1:12" ht="24" customHeight="1">
      <c r="A6355" s="1355"/>
      <c r="B6355" s="1355"/>
      <c r="C6355" s="1433"/>
      <c r="E6355" s="1433"/>
      <c r="K6355" s="1433"/>
      <c r="L6355" s="1334"/>
    </row>
    <row r="6356" spans="1:12" ht="24" customHeight="1">
      <c r="A6356" s="1355"/>
      <c r="B6356" s="1355"/>
      <c r="C6356" s="1433"/>
      <c r="E6356" s="1433"/>
      <c r="K6356" s="1433"/>
      <c r="L6356" s="1334"/>
    </row>
    <row r="6357" spans="1:12" ht="24" customHeight="1">
      <c r="A6357" s="1355"/>
      <c r="B6357" s="1355"/>
      <c r="C6357" s="1433"/>
      <c r="E6357" s="1433"/>
      <c r="K6357" s="1433"/>
      <c r="L6357" s="1334"/>
    </row>
    <row r="6358" spans="1:12" ht="24" customHeight="1">
      <c r="A6358" s="1355"/>
      <c r="B6358" s="1355"/>
      <c r="C6358" s="1433"/>
      <c r="E6358" s="1433"/>
      <c r="K6358" s="1433"/>
      <c r="L6358" s="1334"/>
    </row>
    <row r="6359" spans="1:12" ht="24" customHeight="1">
      <c r="A6359" s="1355"/>
      <c r="B6359" s="1355"/>
      <c r="C6359" s="1433"/>
      <c r="E6359" s="1433"/>
      <c r="K6359" s="1433"/>
      <c r="L6359" s="1334"/>
    </row>
    <row r="6360" spans="1:12" ht="24" customHeight="1">
      <c r="A6360" s="1355"/>
      <c r="B6360" s="1355"/>
      <c r="C6360" s="1433"/>
      <c r="E6360" s="1433"/>
      <c r="K6360" s="1433"/>
      <c r="L6360" s="1334"/>
    </row>
    <row r="6361" spans="1:12" ht="24" customHeight="1">
      <c r="A6361" s="1355"/>
      <c r="B6361" s="1355"/>
      <c r="C6361" s="1433"/>
      <c r="E6361" s="1433"/>
      <c r="K6361" s="1433"/>
      <c r="L6361" s="1334"/>
    </row>
    <row r="6362" spans="1:12" ht="24" customHeight="1">
      <c r="A6362" s="1355"/>
      <c r="B6362" s="1355"/>
      <c r="C6362" s="1433"/>
      <c r="E6362" s="1433"/>
      <c r="K6362" s="1433"/>
      <c r="L6362" s="1334"/>
    </row>
    <row r="6363" spans="1:12" ht="24" customHeight="1">
      <c r="A6363" s="1355"/>
      <c r="B6363" s="1355"/>
      <c r="C6363" s="1433"/>
      <c r="E6363" s="1433"/>
      <c r="K6363" s="1433"/>
      <c r="L6363" s="1334"/>
    </row>
    <row r="6364" spans="1:12" ht="24" customHeight="1">
      <c r="A6364" s="1355"/>
      <c r="B6364" s="1355"/>
      <c r="C6364" s="1433"/>
      <c r="E6364" s="1433"/>
      <c r="K6364" s="1433"/>
      <c r="L6364" s="1334"/>
    </row>
    <row r="6365" spans="1:12" ht="24" customHeight="1">
      <c r="A6365" s="1355"/>
      <c r="B6365" s="1355"/>
      <c r="C6365" s="1433"/>
      <c r="E6365" s="1433"/>
      <c r="K6365" s="1433"/>
      <c r="L6365" s="1334"/>
    </row>
    <row r="6366" spans="1:12" ht="24" customHeight="1">
      <c r="A6366" s="1355"/>
      <c r="B6366" s="1355"/>
      <c r="C6366" s="1433"/>
      <c r="E6366" s="1433"/>
      <c r="K6366" s="1433"/>
      <c r="L6366" s="1334"/>
    </row>
    <row r="6367" spans="1:12" ht="24" customHeight="1">
      <c r="A6367" s="1355"/>
      <c r="B6367" s="1355"/>
      <c r="C6367" s="1433"/>
      <c r="E6367" s="1433"/>
      <c r="K6367" s="1433"/>
      <c r="L6367" s="1334"/>
    </row>
    <row r="6368" spans="1:12" ht="24" customHeight="1">
      <c r="A6368" s="1355"/>
      <c r="B6368" s="1355"/>
      <c r="C6368" s="1433"/>
      <c r="E6368" s="1433"/>
      <c r="K6368" s="1433"/>
      <c r="L6368" s="1334"/>
    </row>
    <row r="6369" spans="1:12" ht="24" customHeight="1">
      <c r="A6369" s="1355"/>
      <c r="B6369" s="1355"/>
      <c r="C6369" s="1433"/>
      <c r="E6369" s="1433"/>
      <c r="K6369" s="1433"/>
      <c r="L6369" s="1334"/>
    </row>
    <row r="6370" spans="1:12" ht="24" customHeight="1">
      <c r="A6370" s="1355"/>
      <c r="B6370" s="1355"/>
      <c r="C6370" s="1433"/>
      <c r="E6370" s="1433"/>
      <c r="K6370" s="1433"/>
      <c r="L6370" s="1334"/>
    </row>
    <row r="6371" spans="1:12" ht="24" customHeight="1">
      <c r="A6371" s="1355"/>
      <c r="B6371" s="1355"/>
      <c r="C6371" s="1433"/>
      <c r="E6371" s="1433"/>
      <c r="K6371" s="1433"/>
      <c r="L6371" s="1334"/>
    </row>
    <row r="6372" spans="1:12" ht="24" customHeight="1">
      <c r="A6372" s="1355"/>
      <c r="B6372" s="1355"/>
      <c r="C6372" s="1433"/>
      <c r="E6372" s="1433"/>
      <c r="K6372" s="1433"/>
      <c r="L6372" s="1334"/>
    </row>
    <row r="6373" spans="1:12" ht="24" customHeight="1">
      <c r="A6373" s="1355"/>
      <c r="B6373" s="1355"/>
      <c r="C6373" s="1433"/>
      <c r="E6373" s="1433"/>
      <c r="K6373" s="1433"/>
      <c r="L6373" s="1334"/>
    </row>
    <row r="6374" spans="1:12" ht="24" customHeight="1">
      <c r="A6374" s="1355"/>
      <c r="B6374" s="1355"/>
      <c r="C6374" s="1433"/>
      <c r="E6374" s="1433"/>
      <c r="K6374" s="1433"/>
      <c r="L6374" s="1334"/>
    </row>
    <row r="6375" spans="1:12" ht="24" customHeight="1">
      <c r="A6375" s="1355"/>
      <c r="B6375" s="1355"/>
      <c r="C6375" s="1433"/>
      <c r="E6375" s="1433"/>
      <c r="K6375" s="1433"/>
      <c r="L6375" s="1334"/>
    </row>
    <row r="6376" spans="1:12" ht="24" customHeight="1">
      <c r="A6376" s="1355"/>
      <c r="B6376" s="1355"/>
      <c r="C6376" s="1433"/>
      <c r="E6376" s="1433"/>
      <c r="K6376" s="1433"/>
      <c r="L6376" s="1334"/>
    </row>
    <row r="6377" spans="1:12" ht="24" customHeight="1">
      <c r="A6377" s="1355"/>
      <c r="B6377" s="1355"/>
      <c r="C6377" s="1433"/>
      <c r="E6377" s="1433"/>
      <c r="K6377" s="1433"/>
      <c r="L6377" s="1334"/>
    </row>
    <row r="6378" spans="1:12" ht="24" customHeight="1">
      <c r="A6378" s="1355"/>
      <c r="B6378" s="1355"/>
      <c r="C6378" s="1433"/>
      <c r="E6378" s="1433"/>
      <c r="K6378" s="1433"/>
      <c r="L6378" s="1334"/>
    </row>
    <row r="6379" spans="1:12" ht="24" customHeight="1">
      <c r="A6379" s="1355"/>
      <c r="B6379" s="1355"/>
      <c r="C6379" s="1433"/>
      <c r="E6379" s="1433"/>
      <c r="K6379" s="1433"/>
      <c r="L6379" s="1334"/>
    </row>
    <row r="6380" spans="1:12" ht="24" customHeight="1">
      <c r="A6380" s="1355"/>
      <c r="B6380" s="1355"/>
      <c r="C6380" s="1433"/>
      <c r="E6380" s="1433"/>
      <c r="K6380" s="1433"/>
      <c r="L6380" s="1334"/>
    </row>
    <row r="6381" spans="1:12" ht="24" customHeight="1">
      <c r="A6381" s="1355"/>
      <c r="B6381" s="1355"/>
      <c r="C6381" s="1433"/>
      <c r="E6381" s="1433"/>
      <c r="K6381" s="1433"/>
      <c r="L6381" s="1334"/>
    </row>
    <row r="6382" spans="1:12" ht="24" customHeight="1">
      <c r="A6382" s="1355"/>
      <c r="B6382" s="1355"/>
      <c r="C6382" s="1433"/>
      <c r="E6382" s="1433"/>
      <c r="K6382" s="1433"/>
      <c r="L6382" s="1334"/>
    </row>
    <row r="6383" spans="1:12" ht="24" customHeight="1">
      <c r="A6383" s="1355"/>
      <c r="B6383" s="1355"/>
      <c r="C6383" s="1433"/>
      <c r="E6383" s="1433"/>
      <c r="K6383" s="1433"/>
      <c r="L6383" s="1334"/>
    </row>
    <row r="6384" spans="1:12" ht="24" customHeight="1">
      <c r="A6384" s="1355"/>
      <c r="B6384" s="1355"/>
      <c r="C6384" s="1433"/>
      <c r="E6384" s="1433"/>
      <c r="K6384" s="1433"/>
      <c r="L6384" s="1334"/>
    </row>
    <row r="6385" spans="1:12" ht="24" customHeight="1">
      <c r="A6385" s="1355"/>
      <c r="B6385" s="1355"/>
      <c r="C6385" s="1433"/>
      <c r="E6385" s="1433"/>
      <c r="K6385" s="1433"/>
      <c r="L6385" s="1334"/>
    </row>
    <row r="6386" spans="1:12" ht="24" customHeight="1">
      <c r="A6386" s="1355"/>
      <c r="B6386" s="1355"/>
      <c r="C6386" s="1433"/>
      <c r="E6386" s="1433"/>
      <c r="K6386" s="1433"/>
      <c r="L6386" s="1334"/>
    </row>
    <row r="6387" spans="1:12" ht="24" customHeight="1">
      <c r="A6387" s="1355"/>
      <c r="B6387" s="1355"/>
      <c r="C6387" s="1433"/>
      <c r="E6387" s="1433"/>
      <c r="K6387" s="1433"/>
      <c r="L6387" s="1334"/>
    </row>
    <row r="6388" spans="1:12" ht="24" customHeight="1">
      <c r="A6388" s="1355"/>
      <c r="B6388" s="1355"/>
      <c r="C6388" s="1433"/>
      <c r="E6388" s="1433"/>
      <c r="K6388" s="1433"/>
      <c r="L6388" s="1334"/>
    </row>
    <row r="6389" spans="1:12" ht="24" customHeight="1">
      <c r="A6389" s="1355"/>
      <c r="B6389" s="1355"/>
      <c r="C6389" s="1433"/>
      <c r="E6389" s="1433"/>
      <c r="K6389" s="1433"/>
      <c r="L6389" s="1334"/>
    </row>
    <row r="6390" spans="1:12" ht="24" customHeight="1">
      <c r="A6390" s="1355"/>
      <c r="B6390" s="1355"/>
      <c r="C6390" s="1433"/>
      <c r="E6390" s="1433"/>
      <c r="K6390" s="1433"/>
      <c r="L6390" s="1334"/>
    </row>
    <row r="6391" spans="1:12" ht="24" customHeight="1">
      <c r="A6391" s="1355"/>
      <c r="B6391" s="1355"/>
      <c r="C6391" s="1433"/>
      <c r="E6391" s="1433"/>
      <c r="K6391" s="1433"/>
      <c r="L6391" s="1334"/>
    </row>
    <row r="6392" spans="1:12" ht="24" customHeight="1">
      <c r="A6392" s="1355"/>
      <c r="B6392" s="1355"/>
      <c r="C6392" s="1433"/>
      <c r="E6392" s="1433"/>
      <c r="K6392" s="1433"/>
      <c r="L6392" s="1334"/>
    </row>
    <row r="6393" spans="1:12" ht="24" customHeight="1">
      <c r="A6393" s="1355"/>
      <c r="B6393" s="1355"/>
      <c r="C6393" s="1433"/>
      <c r="E6393" s="1433"/>
      <c r="K6393" s="1433"/>
      <c r="L6393" s="1334"/>
    </row>
    <row r="6394" spans="1:12" ht="24" customHeight="1">
      <c r="A6394" s="1355"/>
      <c r="B6394" s="1355"/>
      <c r="C6394" s="1433"/>
      <c r="E6394" s="1433"/>
      <c r="K6394" s="1433"/>
      <c r="L6394" s="1334"/>
    </row>
    <row r="6395" spans="1:12" ht="24" customHeight="1">
      <c r="A6395" s="1355"/>
      <c r="B6395" s="1355"/>
      <c r="C6395" s="1433"/>
      <c r="E6395" s="1433"/>
      <c r="K6395" s="1433"/>
      <c r="L6395" s="1334"/>
    </row>
    <row r="6396" spans="1:12" ht="24" customHeight="1">
      <c r="A6396" s="1355"/>
      <c r="B6396" s="1355"/>
      <c r="C6396" s="1433"/>
      <c r="E6396" s="1433"/>
      <c r="K6396" s="1433"/>
      <c r="L6396" s="1334"/>
    </row>
    <row r="6397" spans="1:12" ht="24" customHeight="1">
      <c r="A6397" s="1355"/>
      <c r="B6397" s="1355"/>
      <c r="C6397" s="1433"/>
      <c r="E6397" s="1433"/>
      <c r="K6397" s="1433"/>
      <c r="L6397" s="1334"/>
    </row>
    <row r="6398" spans="1:12" ht="24" customHeight="1">
      <c r="A6398" s="1355"/>
      <c r="B6398" s="1355"/>
      <c r="C6398" s="1433"/>
      <c r="E6398" s="1433"/>
      <c r="K6398" s="1433"/>
      <c r="L6398" s="1334"/>
    </row>
    <row r="6399" spans="1:12" ht="24" customHeight="1">
      <c r="A6399" s="1355"/>
      <c r="B6399" s="1355"/>
      <c r="C6399" s="1433"/>
      <c r="E6399" s="1433"/>
      <c r="K6399" s="1433"/>
      <c r="L6399" s="1334"/>
    </row>
    <row r="6400" spans="1:12" ht="24" customHeight="1">
      <c r="A6400" s="1355"/>
      <c r="B6400" s="1355"/>
      <c r="C6400" s="1433"/>
      <c r="E6400" s="1433"/>
      <c r="K6400" s="1433"/>
      <c r="L6400" s="1334"/>
    </row>
    <row r="6401" spans="1:12" ht="24" customHeight="1">
      <c r="A6401" s="1355"/>
      <c r="B6401" s="1355"/>
      <c r="C6401" s="1433"/>
      <c r="E6401" s="1433"/>
      <c r="K6401" s="1433"/>
      <c r="L6401" s="1334"/>
    </row>
    <row r="6402" spans="1:12" ht="24" customHeight="1">
      <c r="A6402" s="1355"/>
      <c r="B6402" s="1355"/>
      <c r="C6402" s="1433"/>
      <c r="E6402" s="1433"/>
      <c r="K6402" s="1433"/>
      <c r="L6402" s="1334"/>
    </row>
    <row r="6403" spans="1:12" ht="24" customHeight="1">
      <c r="A6403" s="1355"/>
      <c r="B6403" s="1355"/>
      <c r="C6403" s="1433"/>
      <c r="E6403" s="1433"/>
      <c r="K6403" s="1433"/>
      <c r="L6403" s="1334"/>
    </row>
    <row r="6404" spans="1:12" ht="24" customHeight="1">
      <c r="A6404" s="1355"/>
      <c r="B6404" s="1355"/>
      <c r="C6404" s="1433"/>
      <c r="E6404" s="1433"/>
      <c r="K6404" s="1433"/>
      <c r="L6404" s="1334"/>
    </row>
    <row r="6405" spans="1:12" ht="24" customHeight="1">
      <c r="A6405" s="1355"/>
      <c r="B6405" s="1355"/>
      <c r="C6405" s="1433"/>
      <c r="E6405" s="1433"/>
      <c r="K6405" s="1433"/>
      <c r="L6405" s="1334"/>
    </row>
    <row r="6406" spans="1:12" ht="24" customHeight="1">
      <c r="A6406" s="1355"/>
      <c r="B6406" s="1355"/>
      <c r="C6406" s="1433"/>
      <c r="E6406" s="1433"/>
      <c r="K6406" s="1433"/>
      <c r="L6406" s="1334"/>
    </row>
    <row r="6407" spans="1:12" ht="24" customHeight="1">
      <c r="A6407" s="1355"/>
      <c r="B6407" s="1355"/>
      <c r="C6407" s="1433"/>
      <c r="E6407" s="1433"/>
      <c r="K6407" s="1433"/>
      <c r="L6407" s="1334"/>
    </row>
    <row r="6408" spans="1:12" ht="24" customHeight="1">
      <c r="A6408" s="1355"/>
      <c r="B6408" s="1355"/>
      <c r="C6408" s="1433"/>
      <c r="E6408" s="1433"/>
      <c r="K6408" s="1433"/>
      <c r="L6408" s="1334"/>
    </row>
    <row r="6409" spans="1:12" ht="24" customHeight="1">
      <c r="A6409" s="1355"/>
      <c r="B6409" s="1355"/>
      <c r="C6409" s="1433"/>
      <c r="E6409" s="1433"/>
      <c r="K6409" s="1433"/>
      <c r="L6409" s="1334"/>
    </row>
    <row r="6410" spans="1:12" ht="24" customHeight="1">
      <c r="A6410" s="1355"/>
      <c r="B6410" s="1355"/>
      <c r="C6410" s="1433"/>
      <c r="E6410" s="1433"/>
      <c r="K6410" s="1433"/>
      <c r="L6410" s="1334"/>
    </row>
    <row r="6411" spans="1:12" ht="24" customHeight="1">
      <c r="A6411" s="1355"/>
      <c r="B6411" s="1355"/>
      <c r="C6411" s="1433"/>
      <c r="E6411" s="1433"/>
      <c r="K6411" s="1433"/>
      <c r="L6411" s="1334"/>
    </row>
    <row r="6412" spans="1:12" ht="24" customHeight="1">
      <c r="A6412" s="1355"/>
      <c r="B6412" s="1355"/>
      <c r="C6412" s="1433"/>
      <c r="E6412" s="1433"/>
      <c r="K6412" s="1433"/>
      <c r="L6412" s="1334"/>
    </row>
    <row r="6413" spans="1:12" ht="24" customHeight="1">
      <c r="A6413" s="1355"/>
      <c r="B6413" s="1355"/>
      <c r="C6413" s="1433"/>
      <c r="E6413" s="1433"/>
      <c r="K6413" s="1433"/>
      <c r="L6413" s="1334"/>
    </row>
    <row r="6414" spans="1:12" ht="24" customHeight="1">
      <c r="A6414" s="1355"/>
      <c r="B6414" s="1355"/>
      <c r="C6414" s="1433"/>
      <c r="E6414" s="1433"/>
      <c r="K6414" s="1433"/>
      <c r="L6414" s="1334"/>
    </row>
    <row r="6415" spans="1:12" ht="24" customHeight="1">
      <c r="A6415" s="1355"/>
      <c r="B6415" s="1355"/>
      <c r="C6415" s="1433"/>
      <c r="E6415" s="1433"/>
      <c r="K6415" s="1433"/>
      <c r="L6415" s="1334"/>
    </row>
    <row r="6416" spans="1:12" ht="24" customHeight="1">
      <c r="A6416" s="1355"/>
      <c r="B6416" s="1355"/>
      <c r="C6416" s="1433"/>
      <c r="E6416" s="1433"/>
      <c r="K6416" s="1433"/>
      <c r="L6416" s="1334"/>
    </row>
    <row r="6417" spans="1:12" ht="24" customHeight="1">
      <c r="A6417" s="1355"/>
      <c r="B6417" s="1355"/>
      <c r="C6417" s="1433"/>
      <c r="E6417" s="1433"/>
      <c r="K6417" s="1433"/>
      <c r="L6417" s="1334"/>
    </row>
    <row r="6418" spans="1:12" ht="24" customHeight="1">
      <c r="A6418" s="1355"/>
      <c r="B6418" s="1355"/>
      <c r="C6418" s="1433"/>
      <c r="E6418" s="1433"/>
      <c r="K6418" s="1433"/>
      <c r="L6418" s="1334"/>
    </row>
    <row r="6419" spans="1:12" ht="24" customHeight="1">
      <c r="A6419" s="1355"/>
      <c r="B6419" s="1355"/>
      <c r="C6419" s="1433"/>
      <c r="E6419" s="1433"/>
      <c r="K6419" s="1433"/>
      <c r="L6419" s="1334"/>
    </row>
    <row r="6420" spans="1:12" ht="24" customHeight="1">
      <c r="A6420" s="1355"/>
      <c r="B6420" s="1355"/>
      <c r="C6420" s="1433"/>
      <c r="E6420" s="1433"/>
      <c r="K6420" s="1433"/>
      <c r="L6420" s="1334"/>
    </row>
    <row r="6421" spans="1:12" ht="24" customHeight="1">
      <c r="A6421" s="1355"/>
      <c r="B6421" s="1355"/>
      <c r="C6421" s="1433"/>
      <c r="E6421" s="1433"/>
      <c r="K6421" s="1433"/>
      <c r="L6421" s="1334"/>
    </row>
    <row r="6422" spans="1:12" ht="24" customHeight="1">
      <c r="A6422" s="1355"/>
      <c r="B6422" s="1355"/>
      <c r="C6422" s="1433"/>
      <c r="E6422" s="1433"/>
      <c r="K6422" s="1433"/>
      <c r="L6422" s="1334"/>
    </row>
    <row r="6423" spans="1:12" ht="24" customHeight="1">
      <c r="A6423" s="1355"/>
      <c r="B6423" s="1355"/>
      <c r="C6423" s="1433"/>
      <c r="E6423" s="1433"/>
      <c r="K6423" s="1433"/>
      <c r="L6423" s="1334"/>
    </row>
    <row r="6424" spans="1:12" ht="24" customHeight="1">
      <c r="A6424" s="1355"/>
      <c r="B6424" s="1355"/>
      <c r="C6424" s="1433"/>
      <c r="E6424" s="1433"/>
      <c r="K6424" s="1433"/>
      <c r="L6424" s="1334"/>
    </row>
    <row r="6425" spans="1:12" ht="24" customHeight="1">
      <c r="A6425" s="1355"/>
      <c r="B6425" s="1355"/>
      <c r="C6425" s="1433"/>
      <c r="E6425" s="1433"/>
      <c r="K6425" s="1433"/>
      <c r="L6425" s="1334"/>
    </row>
    <row r="6426" spans="1:12" ht="24" customHeight="1">
      <c r="A6426" s="1355"/>
      <c r="B6426" s="1355"/>
      <c r="C6426" s="1433"/>
      <c r="E6426" s="1433"/>
      <c r="K6426" s="1433"/>
      <c r="L6426" s="1334"/>
    </row>
    <row r="6427" spans="1:12" ht="24" customHeight="1">
      <c r="A6427" s="1355"/>
      <c r="B6427" s="1355"/>
      <c r="C6427" s="1433"/>
      <c r="E6427" s="1433"/>
      <c r="K6427" s="1433"/>
      <c r="L6427" s="1334"/>
    </row>
    <row r="6428" spans="1:12" ht="24" customHeight="1">
      <c r="A6428" s="1355"/>
      <c r="B6428" s="1355"/>
      <c r="C6428" s="1433"/>
      <c r="E6428" s="1433"/>
      <c r="K6428" s="1433"/>
      <c r="L6428" s="1334"/>
    </row>
    <row r="6429" spans="1:12" ht="24" customHeight="1">
      <c r="A6429" s="1355"/>
      <c r="B6429" s="1355"/>
      <c r="C6429" s="1433"/>
      <c r="E6429" s="1433"/>
      <c r="K6429" s="1433"/>
      <c r="L6429" s="1334"/>
    </row>
    <row r="6430" spans="1:12" ht="24" customHeight="1">
      <c r="A6430" s="1355"/>
      <c r="B6430" s="1355"/>
      <c r="C6430" s="1433"/>
      <c r="E6430" s="1433"/>
      <c r="K6430" s="1433"/>
      <c r="L6430" s="1334"/>
    </row>
    <row r="6431" spans="1:12" ht="24" customHeight="1">
      <c r="A6431" s="1355"/>
      <c r="B6431" s="1355"/>
      <c r="C6431" s="1433"/>
      <c r="E6431" s="1433"/>
      <c r="K6431" s="1433"/>
      <c r="L6431" s="1334"/>
    </row>
    <row r="6432" spans="1:12" ht="24" customHeight="1">
      <c r="A6432" s="1355"/>
      <c r="B6432" s="1355"/>
      <c r="C6432" s="1433"/>
      <c r="E6432" s="1433"/>
      <c r="K6432" s="1433"/>
      <c r="L6432" s="1334"/>
    </row>
    <row r="6433" spans="1:12" ht="24" customHeight="1">
      <c r="A6433" s="1355"/>
      <c r="B6433" s="1355"/>
      <c r="C6433" s="1433"/>
      <c r="E6433" s="1433"/>
      <c r="K6433" s="1433"/>
      <c r="L6433" s="1334"/>
    </row>
    <row r="6434" spans="1:12" ht="24" customHeight="1">
      <c r="A6434" s="1355"/>
      <c r="B6434" s="1355"/>
      <c r="C6434" s="1433"/>
      <c r="E6434" s="1433"/>
      <c r="K6434" s="1433"/>
      <c r="L6434" s="1334"/>
    </row>
    <row r="6435" spans="1:12" ht="24" customHeight="1">
      <c r="A6435" s="1355"/>
      <c r="B6435" s="1355"/>
      <c r="C6435" s="1433"/>
      <c r="E6435" s="1433"/>
      <c r="K6435" s="1433"/>
      <c r="L6435" s="1334"/>
    </row>
    <row r="6436" spans="1:12" ht="24" customHeight="1">
      <c r="A6436" s="1355"/>
      <c r="B6436" s="1355"/>
      <c r="C6436" s="1433"/>
      <c r="E6436" s="1433"/>
      <c r="K6436" s="1433"/>
      <c r="L6436" s="1334"/>
    </row>
    <row r="6437" spans="1:12" ht="24" customHeight="1">
      <c r="A6437" s="1355"/>
      <c r="B6437" s="1355"/>
      <c r="C6437" s="1433"/>
      <c r="E6437" s="1433"/>
      <c r="K6437" s="1433"/>
      <c r="L6437" s="1334"/>
    </row>
    <row r="6438" spans="1:12" ht="24" customHeight="1">
      <c r="A6438" s="1355"/>
      <c r="B6438" s="1355"/>
      <c r="C6438" s="1433"/>
      <c r="E6438" s="1433"/>
      <c r="K6438" s="1433"/>
      <c r="L6438" s="1334"/>
    </row>
    <row r="6439" spans="1:12" ht="24" customHeight="1">
      <c r="A6439" s="1355"/>
      <c r="B6439" s="1355"/>
      <c r="C6439" s="1433"/>
      <c r="E6439" s="1433"/>
      <c r="K6439" s="1433"/>
      <c r="L6439" s="1334"/>
    </row>
    <row r="6440" spans="1:12" ht="24" customHeight="1">
      <c r="A6440" s="1355"/>
      <c r="B6440" s="1355"/>
      <c r="C6440" s="1433"/>
      <c r="E6440" s="1433"/>
      <c r="K6440" s="1433"/>
      <c r="L6440" s="1334"/>
    </row>
    <row r="6441" spans="1:12" ht="24" customHeight="1">
      <c r="A6441" s="1355"/>
      <c r="B6441" s="1355"/>
      <c r="C6441" s="1433"/>
      <c r="E6441" s="1433"/>
      <c r="K6441" s="1433"/>
      <c r="L6441" s="1334"/>
    </row>
    <row r="6442" spans="1:12" ht="24" customHeight="1">
      <c r="A6442" s="1355"/>
      <c r="B6442" s="1355"/>
      <c r="C6442" s="1433"/>
      <c r="E6442" s="1433"/>
      <c r="K6442" s="1433"/>
      <c r="L6442" s="1334"/>
    </row>
    <row r="6443" spans="1:12" ht="24" customHeight="1">
      <c r="A6443" s="1355"/>
      <c r="B6443" s="1355"/>
      <c r="C6443" s="1433"/>
      <c r="E6443" s="1433"/>
      <c r="K6443" s="1433"/>
      <c r="L6443" s="1334"/>
    </row>
    <row r="6444" spans="1:12" ht="24" customHeight="1">
      <c r="A6444" s="1355"/>
      <c r="B6444" s="1355"/>
      <c r="C6444" s="1433"/>
      <c r="E6444" s="1433"/>
      <c r="K6444" s="1433"/>
      <c r="L6444" s="1334"/>
    </row>
    <row r="6445" spans="1:12" ht="24" customHeight="1">
      <c r="A6445" s="1355"/>
      <c r="B6445" s="1355"/>
      <c r="C6445" s="1433"/>
      <c r="E6445" s="1433"/>
      <c r="K6445" s="1433"/>
      <c r="L6445" s="1334"/>
    </row>
    <row r="6446" spans="1:12" ht="24" customHeight="1">
      <c r="A6446" s="1355"/>
      <c r="B6446" s="1355"/>
      <c r="C6446" s="1433"/>
      <c r="E6446" s="1433"/>
      <c r="K6446" s="1433"/>
      <c r="L6446" s="1334"/>
    </row>
    <row r="6447" spans="1:12" ht="24" customHeight="1">
      <c r="A6447" s="1355"/>
      <c r="B6447" s="1355"/>
      <c r="C6447" s="1433"/>
      <c r="E6447" s="1433"/>
      <c r="K6447" s="1433"/>
      <c r="L6447" s="1334"/>
    </row>
    <row r="6448" spans="1:12" ht="24" customHeight="1">
      <c r="A6448" s="1355"/>
      <c r="B6448" s="1355"/>
      <c r="C6448" s="1433"/>
      <c r="E6448" s="1433"/>
      <c r="K6448" s="1433"/>
      <c r="L6448" s="1334"/>
    </row>
    <row r="6449" spans="1:12" ht="24" customHeight="1">
      <c r="A6449" s="1355"/>
      <c r="B6449" s="1355"/>
      <c r="C6449" s="1433"/>
      <c r="E6449" s="1433"/>
      <c r="K6449" s="1433"/>
      <c r="L6449" s="1334"/>
    </row>
    <row r="6450" spans="1:12" ht="24" customHeight="1">
      <c r="A6450" s="1355"/>
      <c r="B6450" s="1355"/>
      <c r="C6450" s="1433"/>
      <c r="E6450" s="1433"/>
      <c r="K6450" s="1433"/>
      <c r="L6450" s="1334"/>
    </row>
    <row r="6451" spans="1:12" ht="24" customHeight="1">
      <c r="A6451" s="1355"/>
      <c r="B6451" s="1355"/>
      <c r="C6451" s="1433"/>
      <c r="E6451" s="1433"/>
      <c r="K6451" s="1433"/>
      <c r="L6451" s="1334"/>
    </row>
    <row r="6452" spans="1:12" ht="24" customHeight="1">
      <c r="A6452" s="1355"/>
      <c r="B6452" s="1355"/>
      <c r="C6452" s="1433"/>
      <c r="E6452" s="1433"/>
      <c r="K6452" s="1433"/>
      <c r="L6452" s="1334"/>
    </row>
    <row r="6453" spans="1:12" ht="24" customHeight="1">
      <c r="A6453" s="1355"/>
      <c r="B6453" s="1355"/>
      <c r="C6453" s="1433"/>
      <c r="E6453" s="1433"/>
      <c r="K6453" s="1433"/>
      <c r="L6453" s="1334"/>
    </row>
    <row r="6454" spans="1:12" ht="24" customHeight="1">
      <c r="A6454" s="1355"/>
      <c r="B6454" s="1355"/>
      <c r="C6454" s="1433"/>
      <c r="E6454" s="1433"/>
      <c r="K6454" s="1433"/>
      <c r="L6454" s="1334"/>
    </row>
    <row r="6455" spans="1:12" ht="24" customHeight="1">
      <c r="A6455" s="1355"/>
      <c r="B6455" s="1355"/>
      <c r="C6455" s="1433"/>
      <c r="E6455" s="1433"/>
      <c r="K6455" s="1433"/>
      <c r="L6455" s="1334"/>
    </row>
    <row r="6456" spans="1:12" ht="24" customHeight="1">
      <c r="A6456" s="1355"/>
      <c r="B6456" s="1355"/>
      <c r="C6456" s="1433"/>
      <c r="E6456" s="1433"/>
      <c r="K6456" s="1433"/>
      <c r="L6456" s="1334"/>
    </row>
    <row r="6457" spans="1:12" ht="24" customHeight="1">
      <c r="A6457" s="1355"/>
      <c r="B6457" s="1355"/>
      <c r="C6457" s="1433"/>
      <c r="E6457" s="1433"/>
      <c r="K6457" s="1433"/>
      <c r="L6457" s="1334"/>
    </row>
    <row r="6458" spans="1:12" ht="24" customHeight="1">
      <c r="A6458" s="1355"/>
      <c r="B6458" s="1355"/>
      <c r="C6458" s="1433"/>
      <c r="E6458" s="1433"/>
      <c r="K6458" s="1433"/>
      <c r="L6458" s="1334"/>
    </row>
    <row r="6459" spans="1:12" ht="24" customHeight="1">
      <c r="A6459" s="1355"/>
      <c r="B6459" s="1355"/>
      <c r="C6459" s="1433"/>
      <c r="E6459" s="1433"/>
      <c r="K6459" s="1433"/>
      <c r="L6459" s="1334"/>
    </row>
    <row r="6460" spans="1:12" ht="24" customHeight="1">
      <c r="A6460" s="1355"/>
      <c r="B6460" s="1355"/>
      <c r="C6460" s="1433"/>
      <c r="E6460" s="1433"/>
      <c r="K6460" s="1433"/>
      <c r="L6460" s="1334"/>
    </row>
    <row r="6461" spans="1:12" ht="24" customHeight="1">
      <c r="A6461" s="1355"/>
      <c r="B6461" s="1355"/>
      <c r="C6461" s="1433"/>
      <c r="E6461" s="1433"/>
      <c r="K6461" s="1433"/>
      <c r="L6461" s="1334"/>
    </row>
    <row r="6462" spans="1:12" ht="24" customHeight="1">
      <c r="A6462" s="1355"/>
      <c r="B6462" s="1355"/>
      <c r="C6462" s="1433"/>
      <c r="E6462" s="1433"/>
      <c r="K6462" s="1433"/>
      <c r="L6462" s="1334"/>
    </row>
    <row r="6463" spans="1:12" ht="24" customHeight="1">
      <c r="A6463" s="1355"/>
      <c r="B6463" s="1355"/>
      <c r="C6463" s="1433"/>
      <c r="E6463" s="1433"/>
      <c r="K6463" s="1433"/>
      <c r="L6463" s="1334"/>
    </row>
    <row r="6464" spans="1:12" ht="24" customHeight="1">
      <c r="A6464" s="1355"/>
      <c r="B6464" s="1355"/>
      <c r="C6464" s="1433"/>
      <c r="E6464" s="1433"/>
      <c r="K6464" s="1433"/>
      <c r="L6464" s="1334"/>
    </row>
    <row r="6465" spans="1:12" ht="24" customHeight="1">
      <c r="A6465" s="1355"/>
      <c r="B6465" s="1355"/>
      <c r="C6465" s="1433"/>
      <c r="E6465" s="1433"/>
      <c r="K6465" s="1433"/>
      <c r="L6465" s="1334"/>
    </row>
    <row r="6466" spans="1:12" ht="24" customHeight="1">
      <c r="A6466" s="1355"/>
      <c r="B6466" s="1355"/>
      <c r="C6466" s="1433"/>
      <c r="E6466" s="1433"/>
      <c r="K6466" s="1433"/>
      <c r="L6466" s="1334"/>
    </row>
    <row r="6467" spans="1:12" ht="24" customHeight="1">
      <c r="A6467" s="1355"/>
      <c r="B6467" s="1355"/>
      <c r="C6467" s="1433"/>
      <c r="E6467" s="1433"/>
      <c r="K6467" s="1433"/>
      <c r="L6467" s="1334"/>
    </row>
    <row r="6468" spans="1:12" ht="24" customHeight="1">
      <c r="A6468" s="1355"/>
      <c r="B6468" s="1355"/>
      <c r="C6468" s="1433"/>
      <c r="E6468" s="1433"/>
      <c r="K6468" s="1433"/>
      <c r="L6468" s="1334"/>
    </row>
    <row r="6469" spans="1:12" ht="24" customHeight="1">
      <c r="A6469" s="1355"/>
      <c r="B6469" s="1355"/>
      <c r="C6469" s="1433"/>
      <c r="E6469" s="1433"/>
      <c r="K6469" s="1433"/>
      <c r="L6469" s="1334"/>
    </row>
    <row r="6470" spans="1:12" ht="24" customHeight="1">
      <c r="A6470" s="1355"/>
      <c r="B6470" s="1355"/>
      <c r="C6470" s="1433"/>
      <c r="E6470" s="1433"/>
      <c r="K6470" s="1433"/>
      <c r="L6470" s="1334"/>
    </row>
    <row r="6471" spans="1:12" ht="24" customHeight="1">
      <c r="A6471" s="1355"/>
      <c r="B6471" s="1355"/>
      <c r="C6471" s="1433"/>
      <c r="E6471" s="1433"/>
      <c r="K6471" s="1433"/>
      <c r="L6471" s="1334"/>
    </row>
    <row r="6472" spans="1:12" ht="24" customHeight="1">
      <c r="A6472" s="1355"/>
      <c r="B6472" s="1355"/>
      <c r="C6472" s="1433"/>
      <c r="E6472" s="1433"/>
      <c r="K6472" s="1433"/>
      <c r="L6472" s="1334"/>
    </row>
    <row r="6473" spans="1:12" ht="24" customHeight="1">
      <c r="A6473" s="1355"/>
      <c r="B6473" s="1355"/>
      <c r="C6473" s="1433"/>
      <c r="E6473" s="1433"/>
      <c r="K6473" s="1433"/>
      <c r="L6473" s="1334"/>
    </row>
    <row r="6474" spans="1:12" ht="24" customHeight="1">
      <c r="A6474" s="1355"/>
      <c r="B6474" s="1355"/>
      <c r="C6474" s="1433"/>
      <c r="E6474" s="1433"/>
      <c r="K6474" s="1433"/>
      <c r="L6474" s="1334"/>
    </row>
    <row r="6475" spans="1:12" ht="24" customHeight="1">
      <c r="A6475" s="1355"/>
      <c r="B6475" s="1355"/>
      <c r="C6475" s="1433"/>
      <c r="E6475" s="1433"/>
      <c r="K6475" s="1433"/>
      <c r="L6475" s="1334"/>
    </row>
    <row r="6476" spans="1:12" ht="24" customHeight="1">
      <c r="A6476" s="1355"/>
      <c r="B6476" s="1355"/>
      <c r="C6476" s="1433"/>
      <c r="E6476" s="1433"/>
      <c r="K6476" s="1433"/>
      <c r="L6476" s="1334"/>
    </row>
    <row r="6477" spans="1:12" ht="24" customHeight="1">
      <c r="A6477" s="1355"/>
      <c r="B6477" s="1355"/>
      <c r="C6477" s="1433"/>
      <c r="E6477" s="1433"/>
      <c r="K6477" s="1433"/>
      <c r="L6477" s="1334"/>
    </row>
    <row r="6478" spans="1:12" ht="24" customHeight="1">
      <c r="A6478" s="1355"/>
      <c r="B6478" s="1355"/>
      <c r="C6478" s="1433"/>
      <c r="E6478" s="1433"/>
      <c r="K6478" s="1433"/>
      <c r="L6478" s="1334"/>
    </row>
    <row r="6479" spans="1:12" ht="24" customHeight="1">
      <c r="A6479" s="1355"/>
      <c r="B6479" s="1355"/>
      <c r="C6479" s="1433"/>
      <c r="E6479" s="1433"/>
      <c r="K6479" s="1433"/>
      <c r="L6479" s="1334"/>
    </row>
    <row r="6480" spans="1:12" ht="24" customHeight="1">
      <c r="A6480" s="1355"/>
      <c r="B6480" s="1355"/>
      <c r="C6480" s="1433"/>
      <c r="E6480" s="1433"/>
      <c r="K6480" s="1433"/>
      <c r="L6480" s="1334"/>
    </row>
    <row r="6481" spans="1:12" ht="24" customHeight="1">
      <c r="A6481" s="1355"/>
      <c r="B6481" s="1355"/>
      <c r="C6481" s="1433"/>
      <c r="E6481" s="1433"/>
      <c r="K6481" s="1433"/>
      <c r="L6481" s="1334"/>
    </row>
    <row r="6482" spans="1:12" ht="24" customHeight="1">
      <c r="A6482" s="1355"/>
      <c r="B6482" s="1355"/>
      <c r="C6482" s="1433"/>
      <c r="E6482" s="1433"/>
      <c r="K6482" s="1433"/>
      <c r="L6482" s="1334"/>
    </row>
    <row r="6483" spans="1:12" ht="24" customHeight="1">
      <c r="A6483" s="1355"/>
      <c r="B6483" s="1355"/>
      <c r="C6483" s="1433"/>
      <c r="E6483" s="1433"/>
      <c r="K6483" s="1433"/>
      <c r="L6483" s="1334"/>
    </row>
    <row r="6484" spans="1:12" ht="24" customHeight="1">
      <c r="A6484" s="1355"/>
      <c r="B6484" s="1355"/>
      <c r="C6484" s="1433"/>
      <c r="E6484" s="1433"/>
      <c r="K6484" s="1433"/>
      <c r="L6484" s="1334"/>
    </row>
    <row r="6485" spans="1:12" ht="24" customHeight="1">
      <c r="A6485" s="1355"/>
      <c r="B6485" s="1355"/>
      <c r="C6485" s="1433"/>
      <c r="E6485" s="1433"/>
      <c r="K6485" s="1433"/>
      <c r="L6485" s="1334"/>
    </row>
    <row r="6486" spans="1:12" ht="24" customHeight="1">
      <c r="A6486" s="1355"/>
      <c r="B6486" s="1355"/>
      <c r="C6486" s="1433"/>
      <c r="E6486" s="1433"/>
      <c r="K6486" s="1433"/>
      <c r="L6486" s="1334"/>
    </row>
    <row r="6487" spans="1:12" ht="24" customHeight="1">
      <c r="A6487" s="1355"/>
      <c r="B6487" s="1355"/>
      <c r="C6487" s="1433"/>
      <c r="E6487" s="1433"/>
      <c r="K6487" s="1433"/>
      <c r="L6487" s="1334"/>
    </row>
    <row r="6488" spans="1:12" ht="24" customHeight="1">
      <c r="A6488" s="1355"/>
      <c r="B6488" s="1355"/>
      <c r="C6488" s="1433"/>
      <c r="E6488" s="1433"/>
      <c r="K6488" s="1433"/>
      <c r="L6488" s="1334"/>
    </row>
    <row r="6489" spans="1:12" ht="24" customHeight="1">
      <c r="A6489" s="1355"/>
      <c r="B6489" s="1355"/>
      <c r="C6489" s="1433"/>
      <c r="E6489" s="1433"/>
      <c r="K6489" s="1433"/>
      <c r="L6489" s="1334"/>
    </row>
    <row r="6490" spans="1:12" ht="24" customHeight="1">
      <c r="A6490" s="1355"/>
      <c r="B6490" s="1355"/>
      <c r="C6490" s="1433"/>
      <c r="E6490" s="1433"/>
      <c r="K6490" s="1433"/>
      <c r="L6490" s="1334"/>
    </row>
    <row r="6491" spans="1:12" ht="24" customHeight="1">
      <c r="A6491" s="1355"/>
      <c r="B6491" s="1355"/>
      <c r="C6491" s="1433"/>
      <c r="E6491" s="1433"/>
      <c r="K6491" s="1433"/>
      <c r="L6491" s="1334"/>
    </row>
    <row r="6492" spans="1:12" ht="24" customHeight="1">
      <c r="A6492" s="1355"/>
      <c r="B6492" s="1355"/>
      <c r="C6492" s="1433"/>
      <c r="E6492" s="1433"/>
      <c r="K6492" s="1433"/>
      <c r="L6492" s="1334"/>
    </row>
    <row r="6493" spans="1:12" ht="24" customHeight="1">
      <c r="A6493" s="1355"/>
      <c r="B6493" s="1355"/>
      <c r="C6493" s="1433"/>
      <c r="E6493" s="1433"/>
      <c r="K6493" s="1433"/>
      <c r="L6493" s="1334"/>
    </row>
    <row r="6494" spans="1:12" ht="24" customHeight="1">
      <c r="A6494" s="1355"/>
      <c r="B6494" s="1355"/>
      <c r="C6494" s="1433"/>
      <c r="E6494" s="1433"/>
      <c r="K6494" s="1433"/>
      <c r="L6494" s="1334"/>
    </row>
    <row r="6495" spans="1:12" ht="24" customHeight="1">
      <c r="A6495" s="1355"/>
      <c r="B6495" s="1355"/>
      <c r="C6495" s="1433"/>
      <c r="E6495" s="1433"/>
      <c r="K6495" s="1433"/>
      <c r="L6495" s="1334"/>
    </row>
    <row r="6496" spans="1:12" ht="24" customHeight="1">
      <c r="A6496" s="1355"/>
      <c r="B6496" s="1355"/>
      <c r="C6496" s="1433"/>
      <c r="E6496" s="1433"/>
      <c r="K6496" s="1433"/>
      <c r="L6496" s="1334"/>
    </row>
    <row r="6497" spans="1:12" ht="24" customHeight="1">
      <c r="A6497" s="1355"/>
      <c r="B6497" s="1355"/>
      <c r="C6497" s="1433"/>
      <c r="E6497" s="1433"/>
      <c r="K6497" s="1433"/>
      <c r="L6497" s="1334"/>
    </row>
    <row r="6498" spans="1:12" ht="24" customHeight="1">
      <c r="A6498" s="1355"/>
      <c r="B6498" s="1355"/>
      <c r="C6498" s="1433"/>
      <c r="E6498" s="1433"/>
      <c r="K6498" s="1433"/>
      <c r="L6498" s="1334"/>
    </row>
    <row r="6499" spans="1:12" ht="24" customHeight="1">
      <c r="A6499" s="1355"/>
      <c r="B6499" s="1355"/>
      <c r="C6499" s="1433"/>
      <c r="E6499" s="1433"/>
      <c r="K6499" s="1433"/>
      <c r="L6499" s="1334"/>
    </row>
    <row r="6500" spans="1:12" ht="24" customHeight="1">
      <c r="A6500" s="1355"/>
      <c r="B6500" s="1355"/>
      <c r="C6500" s="1433"/>
      <c r="E6500" s="1433"/>
      <c r="K6500" s="1433"/>
      <c r="L6500" s="1334"/>
    </row>
    <row r="6501" spans="1:12" ht="24" customHeight="1">
      <c r="A6501" s="1355"/>
      <c r="B6501" s="1355"/>
      <c r="C6501" s="1433"/>
      <c r="E6501" s="1433"/>
      <c r="K6501" s="1433"/>
      <c r="L6501" s="1334"/>
    </row>
    <row r="6502" spans="1:12" ht="24" customHeight="1">
      <c r="A6502" s="1355"/>
      <c r="B6502" s="1355"/>
      <c r="C6502" s="1433"/>
      <c r="E6502" s="1433"/>
      <c r="K6502" s="1433"/>
      <c r="L6502" s="1334"/>
    </row>
    <row r="6503" spans="1:12" ht="24" customHeight="1">
      <c r="A6503" s="1355"/>
      <c r="B6503" s="1355"/>
      <c r="C6503" s="1433"/>
      <c r="E6503" s="1433"/>
      <c r="K6503" s="1433"/>
      <c r="L6503" s="1334"/>
    </row>
    <row r="6504" spans="1:12" ht="24" customHeight="1">
      <c r="A6504" s="1355"/>
      <c r="B6504" s="1355"/>
      <c r="C6504" s="1433"/>
      <c r="E6504" s="1433"/>
      <c r="K6504" s="1433"/>
      <c r="L6504" s="1334"/>
    </row>
    <row r="6505" spans="1:12" ht="24" customHeight="1">
      <c r="A6505" s="1355"/>
      <c r="B6505" s="1355"/>
      <c r="C6505" s="1433"/>
      <c r="E6505" s="1433"/>
      <c r="K6505" s="1433"/>
      <c r="L6505" s="1334"/>
    </row>
    <row r="6506" spans="1:12" ht="24" customHeight="1">
      <c r="A6506" s="1355"/>
      <c r="B6506" s="1355"/>
      <c r="C6506" s="1433"/>
      <c r="E6506" s="1433"/>
      <c r="K6506" s="1433"/>
      <c r="L6506" s="1334"/>
    </row>
    <row r="6507" spans="1:12" ht="24" customHeight="1">
      <c r="A6507" s="1355"/>
      <c r="B6507" s="1355"/>
      <c r="C6507" s="1433"/>
      <c r="E6507" s="1433"/>
      <c r="K6507" s="1433"/>
      <c r="L6507" s="1334"/>
    </row>
    <row r="6508" spans="1:12" ht="24" customHeight="1">
      <c r="A6508" s="1355"/>
      <c r="B6508" s="1355"/>
      <c r="C6508" s="1433"/>
      <c r="E6508" s="1433"/>
      <c r="K6508" s="1433"/>
      <c r="L6508" s="1334"/>
    </row>
    <row r="6509" spans="1:12" ht="24" customHeight="1">
      <c r="A6509" s="1355"/>
      <c r="B6509" s="1355"/>
      <c r="C6509" s="1433"/>
      <c r="E6509" s="1433"/>
      <c r="K6509" s="1433"/>
      <c r="L6509" s="1334"/>
    </row>
    <row r="6510" spans="1:12" ht="24" customHeight="1">
      <c r="A6510" s="1355"/>
      <c r="B6510" s="1355"/>
      <c r="C6510" s="1433"/>
      <c r="E6510" s="1433"/>
      <c r="K6510" s="1433"/>
      <c r="L6510" s="1334"/>
    </row>
    <row r="6511" spans="1:12" ht="24" customHeight="1">
      <c r="A6511" s="1355"/>
      <c r="B6511" s="1355"/>
      <c r="C6511" s="1433"/>
      <c r="E6511" s="1433"/>
      <c r="K6511" s="1433"/>
      <c r="L6511" s="1334"/>
    </row>
    <row r="6512" spans="1:12" ht="24" customHeight="1">
      <c r="A6512" s="1355"/>
      <c r="B6512" s="1355"/>
      <c r="C6512" s="1433"/>
      <c r="E6512" s="1433"/>
      <c r="K6512" s="1433"/>
      <c r="L6512" s="1334"/>
    </row>
    <row r="6513" spans="1:12" ht="24" customHeight="1">
      <c r="A6513" s="1355"/>
      <c r="B6513" s="1355"/>
      <c r="C6513" s="1433"/>
      <c r="E6513" s="1433"/>
      <c r="K6513" s="1433"/>
      <c r="L6513" s="1334"/>
    </row>
    <row r="6514" spans="1:12" ht="24" customHeight="1">
      <c r="A6514" s="1355"/>
      <c r="B6514" s="1355"/>
      <c r="C6514" s="1433"/>
      <c r="E6514" s="1433"/>
      <c r="K6514" s="1433"/>
      <c r="L6514" s="1334"/>
    </row>
    <row r="6515" spans="1:12" ht="24" customHeight="1">
      <c r="A6515" s="1355"/>
      <c r="B6515" s="1355"/>
      <c r="C6515" s="1433"/>
      <c r="E6515" s="1433"/>
      <c r="K6515" s="1433"/>
      <c r="L6515" s="1334"/>
    </row>
    <row r="6516" spans="1:12" ht="24" customHeight="1">
      <c r="A6516" s="1355"/>
      <c r="B6516" s="1355"/>
      <c r="C6516" s="1433"/>
      <c r="E6516" s="1433"/>
      <c r="K6516" s="1433"/>
      <c r="L6516" s="1334"/>
    </row>
    <row r="6517" spans="1:12" ht="24" customHeight="1">
      <c r="A6517" s="1355"/>
      <c r="B6517" s="1355"/>
      <c r="C6517" s="1433"/>
      <c r="E6517" s="1433"/>
      <c r="K6517" s="1433"/>
      <c r="L6517" s="1334"/>
    </row>
    <row r="6518" spans="1:12" ht="24" customHeight="1">
      <c r="A6518" s="1355"/>
      <c r="B6518" s="1355"/>
      <c r="C6518" s="1433"/>
      <c r="E6518" s="1433"/>
      <c r="K6518" s="1433"/>
      <c r="L6518" s="1334"/>
    </row>
    <row r="6519" spans="1:12" ht="24" customHeight="1">
      <c r="A6519" s="1355"/>
      <c r="B6519" s="1355"/>
      <c r="C6519" s="1433"/>
      <c r="E6519" s="1433"/>
      <c r="K6519" s="1433"/>
      <c r="L6519" s="1334"/>
    </row>
    <row r="6520" spans="1:12" ht="24" customHeight="1">
      <c r="A6520" s="1355"/>
      <c r="B6520" s="1355"/>
      <c r="C6520" s="1433"/>
      <c r="E6520" s="1433"/>
      <c r="K6520" s="1433"/>
      <c r="L6520" s="1334"/>
    </row>
    <row r="6521" spans="1:12" ht="24" customHeight="1">
      <c r="A6521" s="1355"/>
      <c r="B6521" s="1355"/>
      <c r="C6521" s="1433"/>
      <c r="E6521" s="1433"/>
      <c r="K6521" s="1433"/>
      <c r="L6521" s="1334"/>
    </row>
    <row r="6522" spans="1:12" ht="24" customHeight="1">
      <c r="A6522" s="1355"/>
      <c r="B6522" s="1355"/>
      <c r="C6522" s="1433"/>
      <c r="E6522" s="1433"/>
      <c r="K6522" s="1433"/>
      <c r="L6522" s="1334"/>
    </row>
    <row r="6523" spans="1:12" ht="24" customHeight="1">
      <c r="A6523" s="1355"/>
      <c r="B6523" s="1355"/>
      <c r="C6523" s="1433"/>
      <c r="E6523" s="1433"/>
      <c r="K6523" s="1433"/>
      <c r="L6523" s="1334"/>
    </row>
    <row r="6524" spans="1:12" ht="24" customHeight="1">
      <c r="A6524" s="1355"/>
      <c r="B6524" s="1355"/>
      <c r="C6524" s="1433"/>
      <c r="E6524" s="1433"/>
      <c r="K6524" s="1433"/>
      <c r="L6524" s="1334"/>
    </row>
    <row r="6525" spans="1:12" ht="24" customHeight="1">
      <c r="A6525" s="1355"/>
      <c r="B6525" s="1355"/>
      <c r="C6525" s="1433"/>
      <c r="E6525" s="1433"/>
      <c r="K6525" s="1433"/>
      <c r="L6525" s="1334"/>
    </row>
    <row r="6526" spans="1:12" ht="24" customHeight="1">
      <c r="A6526" s="1355"/>
      <c r="B6526" s="1355"/>
      <c r="C6526" s="1433"/>
      <c r="E6526" s="1433"/>
      <c r="K6526" s="1433"/>
      <c r="L6526" s="1334"/>
    </row>
    <row r="6527" spans="1:12" ht="24" customHeight="1">
      <c r="A6527" s="1355"/>
      <c r="B6527" s="1355"/>
      <c r="C6527" s="1433"/>
      <c r="E6527" s="1433"/>
      <c r="K6527" s="1433"/>
      <c r="L6527" s="1334"/>
    </row>
    <row r="6528" spans="1:12" ht="24" customHeight="1">
      <c r="A6528" s="1355"/>
      <c r="B6528" s="1355"/>
      <c r="C6528" s="1433"/>
      <c r="E6528" s="1433"/>
      <c r="K6528" s="1433"/>
      <c r="L6528" s="1334"/>
    </row>
    <row r="6529" spans="1:12" ht="24" customHeight="1">
      <c r="A6529" s="1355"/>
      <c r="B6529" s="1355"/>
      <c r="C6529" s="1433"/>
      <c r="E6529" s="1433"/>
      <c r="K6529" s="1433"/>
      <c r="L6529" s="1334"/>
    </row>
    <row r="6530" spans="1:12" ht="24" customHeight="1">
      <c r="A6530" s="1355"/>
      <c r="B6530" s="1355"/>
      <c r="C6530" s="1433"/>
      <c r="E6530" s="1433"/>
      <c r="K6530" s="1433"/>
      <c r="L6530" s="1334"/>
    </row>
    <row r="6531" spans="1:12" ht="24" customHeight="1">
      <c r="A6531" s="1355"/>
      <c r="B6531" s="1355"/>
      <c r="C6531" s="1433"/>
      <c r="E6531" s="1433"/>
      <c r="K6531" s="1433"/>
      <c r="L6531" s="1334"/>
    </row>
    <row r="6532" spans="1:12" ht="24" customHeight="1">
      <c r="A6532" s="1355"/>
      <c r="B6532" s="1355"/>
      <c r="C6532" s="1433"/>
      <c r="E6532" s="1433"/>
      <c r="K6532" s="1433"/>
      <c r="L6532" s="1334"/>
    </row>
    <row r="6533" spans="1:12" ht="24" customHeight="1">
      <c r="A6533" s="1355"/>
      <c r="B6533" s="1355"/>
      <c r="C6533" s="1433"/>
      <c r="E6533" s="1433"/>
      <c r="K6533" s="1433"/>
      <c r="L6533" s="1334"/>
    </row>
    <row r="6534" spans="1:12" ht="24" customHeight="1">
      <c r="A6534" s="1355"/>
      <c r="B6534" s="1355"/>
      <c r="C6534" s="1433"/>
      <c r="E6534" s="1433"/>
      <c r="K6534" s="1433"/>
      <c r="L6534" s="1334"/>
    </row>
    <row r="6535" spans="1:12" ht="24" customHeight="1">
      <c r="A6535" s="1355"/>
      <c r="B6535" s="1355"/>
      <c r="C6535" s="1433"/>
      <c r="E6535" s="1433"/>
      <c r="K6535" s="1433"/>
      <c r="L6535" s="1334"/>
    </row>
    <row r="6536" spans="1:12" ht="24" customHeight="1">
      <c r="A6536" s="1355"/>
      <c r="B6536" s="1355"/>
      <c r="C6536" s="1433"/>
      <c r="E6536" s="1433"/>
      <c r="K6536" s="1433"/>
      <c r="L6536" s="1334"/>
    </row>
    <row r="6537" spans="1:12" ht="24" customHeight="1">
      <c r="A6537" s="1355"/>
      <c r="B6537" s="1355"/>
      <c r="C6537" s="1433"/>
      <c r="E6537" s="1433"/>
      <c r="K6537" s="1433"/>
      <c r="L6537" s="1334"/>
    </row>
    <row r="6538" spans="1:12" ht="24" customHeight="1">
      <c r="A6538" s="1355"/>
      <c r="B6538" s="1355"/>
      <c r="C6538" s="1433"/>
      <c r="E6538" s="1433"/>
      <c r="K6538" s="1433"/>
      <c r="L6538" s="1334"/>
    </row>
    <row r="6539" spans="1:12" ht="24" customHeight="1">
      <c r="A6539" s="1355"/>
      <c r="B6539" s="1355"/>
      <c r="C6539" s="1433"/>
      <c r="E6539" s="1433"/>
      <c r="K6539" s="1433"/>
      <c r="L6539" s="1334"/>
    </row>
    <row r="6540" spans="1:12" ht="24" customHeight="1">
      <c r="A6540" s="1355"/>
      <c r="B6540" s="1355"/>
      <c r="C6540" s="1433"/>
      <c r="E6540" s="1433"/>
      <c r="K6540" s="1433"/>
      <c r="L6540" s="1334"/>
    </row>
    <row r="6541" spans="1:12" ht="24" customHeight="1">
      <c r="A6541" s="1355"/>
      <c r="B6541" s="1355"/>
      <c r="C6541" s="1433"/>
      <c r="E6541" s="1433"/>
      <c r="K6541" s="1433"/>
      <c r="L6541" s="1334"/>
    </row>
    <row r="6542" spans="1:12" ht="24" customHeight="1">
      <c r="A6542" s="1355"/>
      <c r="B6542" s="1355"/>
      <c r="C6542" s="1433"/>
      <c r="E6542" s="1433"/>
      <c r="K6542" s="1433"/>
      <c r="L6542" s="1334"/>
    </row>
    <row r="6543" spans="1:12" ht="24" customHeight="1">
      <c r="A6543" s="1355"/>
      <c r="B6543" s="1355"/>
      <c r="C6543" s="1433"/>
      <c r="E6543" s="1433"/>
      <c r="K6543" s="1433"/>
      <c r="L6543" s="1334"/>
    </row>
    <row r="6544" spans="1:12" ht="24" customHeight="1">
      <c r="A6544" s="1355"/>
      <c r="B6544" s="1355"/>
      <c r="C6544" s="1433"/>
      <c r="E6544" s="1433"/>
      <c r="K6544" s="1433"/>
      <c r="L6544" s="1334"/>
    </row>
    <row r="6545" spans="1:12" ht="24" customHeight="1">
      <c r="A6545" s="1355"/>
      <c r="B6545" s="1355"/>
      <c r="C6545" s="1433"/>
      <c r="E6545" s="1433"/>
      <c r="K6545" s="1433"/>
      <c r="L6545" s="1334"/>
    </row>
    <row r="6546" spans="1:12" ht="24" customHeight="1">
      <c r="A6546" s="1355"/>
      <c r="B6546" s="1355"/>
      <c r="C6546" s="1433"/>
      <c r="E6546" s="1433"/>
      <c r="K6546" s="1433"/>
      <c r="L6546" s="1334"/>
    </row>
    <row r="6547" spans="1:12" ht="24" customHeight="1">
      <c r="A6547" s="1355"/>
      <c r="B6547" s="1355"/>
      <c r="C6547" s="1433"/>
      <c r="E6547" s="1433"/>
      <c r="K6547" s="1433"/>
      <c r="L6547" s="1334"/>
    </row>
    <row r="6548" spans="1:12" ht="24" customHeight="1">
      <c r="A6548" s="1355"/>
      <c r="B6548" s="1355"/>
      <c r="C6548" s="1433"/>
      <c r="E6548" s="1433"/>
      <c r="K6548" s="1433"/>
      <c r="L6548" s="1334"/>
    </row>
    <row r="6549" spans="1:12" ht="24" customHeight="1">
      <c r="A6549" s="1355"/>
      <c r="B6549" s="1355"/>
      <c r="C6549" s="1433"/>
      <c r="E6549" s="1433"/>
      <c r="K6549" s="1433"/>
      <c r="L6549" s="1334"/>
    </row>
    <row r="6550" spans="1:12" ht="24" customHeight="1">
      <c r="A6550" s="1355"/>
      <c r="B6550" s="1355"/>
      <c r="C6550" s="1433"/>
      <c r="E6550" s="1433"/>
      <c r="K6550" s="1433"/>
      <c r="L6550" s="1334"/>
    </row>
    <row r="6551" spans="1:12" ht="24" customHeight="1">
      <c r="A6551" s="1355"/>
      <c r="B6551" s="1355"/>
      <c r="C6551" s="1433"/>
      <c r="E6551" s="1433"/>
      <c r="K6551" s="1433"/>
      <c r="L6551" s="1334"/>
    </row>
    <row r="6552" spans="1:12" ht="24" customHeight="1">
      <c r="A6552" s="1355"/>
      <c r="B6552" s="1355"/>
      <c r="C6552" s="1433"/>
      <c r="E6552" s="1433"/>
      <c r="K6552" s="1433"/>
      <c r="L6552" s="1334"/>
    </row>
    <row r="6553" spans="1:12" ht="24" customHeight="1">
      <c r="A6553" s="1355"/>
      <c r="B6553" s="1355"/>
      <c r="C6553" s="1433"/>
      <c r="E6553" s="1433"/>
      <c r="K6553" s="1433"/>
      <c r="L6553" s="1334"/>
    </row>
    <row r="6554" spans="1:12" ht="24" customHeight="1">
      <c r="A6554" s="1355"/>
      <c r="B6554" s="1355"/>
      <c r="C6554" s="1433"/>
      <c r="E6554" s="1433"/>
      <c r="K6554" s="1433"/>
      <c r="L6554" s="1334"/>
    </row>
    <row r="6555" spans="1:12" ht="24" customHeight="1">
      <c r="A6555" s="1355"/>
      <c r="B6555" s="1355"/>
      <c r="C6555" s="1433"/>
      <c r="E6555" s="1433"/>
      <c r="K6555" s="1433"/>
      <c r="L6555" s="1334"/>
    </row>
    <row r="6556" spans="1:12" ht="24" customHeight="1">
      <c r="A6556" s="1355"/>
      <c r="B6556" s="1355"/>
      <c r="C6556" s="1433"/>
      <c r="E6556" s="1433"/>
      <c r="K6556" s="1433"/>
      <c r="L6556" s="1334"/>
    </row>
    <row r="6557" spans="1:12" ht="24" customHeight="1">
      <c r="A6557" s="1355"/>
      <c r="B6557" s="1355"/>
      <c r="C6557" s="1433"/>
      <c r="E6557" s="1433"/>
      <c r="K6557" s="1433"/>
      <c r="L6557" s="1334"/>
    </row>
    <row r="6558" spans="1:12" ht="24" customHeight="1">
      <c r="A6558" s="1355"/>
      <c r="B6558" s="1355"/>
      <c r="C6558" s="1433"/>
      <c r="E6558" s="1433"/>
      <c r="K6558" s="1433"/>
      <c r="L6558" s="1334"/>
    </row>
    <row r="6559" spans="1:12" ht="24" customHeight="1">
      <c r="A6559" s="1355"/>
      <c r="B6559" s="1355"/>
      <c r="C6559" s="1433"/>
      <c r="E6559" s="1433"/>
      <c r="K6559" s="1433"/>
      <c r="L6559" s="1334"/>
    </row>
    <row r="6560" spans="1:12" ht="24" customHeight="1">
      <c r="A6560" s="1355"/>
      <c r="B6560" s="1355"/>
      <c r="C6560" s="1433"/>
      <c r="E6560" s="1433"/>
      <c r="K6560" s="1433"/>
      <c r="L6560" s="1334"/>
    </row>
    <row r="6561" spans="1:12" ht="24" customHeight="1">
      <c r="A6561" s="1355"/>
      <c r="B6561" s="1355"/>
      <c r="C6561" s="1433"/>
      <c r="E6561" s="1433"/>
      <c r="K6561" s="1433"/>
      <c r="L6561" s="1334"/>
    </row>
    <row r="6562" spans="1:12" ht="24" customHeight="1">
      <c r="A6562" s="1355"/>
      <c r="B6562" s="1355"/>
      <c r="C6562" s="1433"/>
      <c r="E6562" s="1433"/>
      <c r="K6562" s="1433"/>
      <c r="L6562" s="1334"/>
    </row>
    <row r="6563" spans="1:12" ht="24" customHeight="1">
      <c r="A6563" s="1355"/>
      <c r="B6563" s="1355"/>
      <c r="C6563" s="1433"/>
      <c r="E6563" s="1433"/>
      <c r="K6563" s="1433"/>
      <c r="L6563" s="1334"/>
    </row>
    <row r="6564" spans="1:12" ht="24" customHeight="1">
      <c r="A6564" s="1355"/>
      <c r="B6564" s="1355"/>
      <c r="C6564" s="1433"/>
      <c r="E6564" s="1433"/>
      <c r="K6564" s="1433"/>
      <c r="L6564" s="1334"/>
    </row>
    <row r="6565" spans="1:12" ht="24" customHeight="1">
      <c r="A6565" s="1355"/>
      <c r="B6565" s="1355"/>
      <c r="C6565" s="1433"/>
      <c r="E6565" s="1433"/>
      <c r="K6565" s="1433"/>
      <c r="L6565" s="1334"/>
    </row>
    <row r="6566" spans="1:12" ht="24" customHeight="1">
      <c r="A6566" s="1355"/>
      <c r="B6566" s="1355"/>
      <c r="C6566" s="1433"/>
      <c r="E6566" s="1433"/>
      <c r="K6566" s="1433"/>
      <c r="L6566" s="1334"/>
    </row>
    <row r="6567" spans="1:12" ht="24" customHeight="1">
      <c r="A6567" s="1355"/>
      <c r="B6567" s="1355"/>
      <c r="C6567" s="1433"/>
      <c r="E6567" s="1433"/>
      <c r="K6567" s="1433"/>
      <c r="L6567" s="1334"/>
    </row>
    <row r="6568" spans="1:12" ht="24" customHeight="1">
      <c r="A6568" s="1355"/>
      <c r="B6568" s="1355"/>
      <c r="C6568" s="1433"/>
      <c r="E6568" s="1433"/>
      <c r="K6568" s="1433"/>
      <c r="L6568" s="1334"/>
    </row>
    <row r="6569" spans="1:12" ht="24" customHeight="1">
      <c r="A6569" s="1355"/>
      <c r="B6569" s="1355"/>
      <c r="C6569" s="1433"/>
      <c r="E6569" s="1433"/>
      <c r="K6569" s="1433"/>
      <c r="L6569" s="1334"/>
    </row>
    <row r="6570" spans="1:12" ht="24" customHeight="1">
      <c r="A6570" s="1355"/>
      <c r="B6570" s="1355"/>
      <c r="C6570" s="1433"/>
      <c r="E6570" s="1433"/>
      <c r="K6570" s="1433"/>
      <c r="L6570" s="1334"/>
    </row>
    <row r="6571" spans="1:12" ht="24" customHeight="1">
      <c r="A6571" s="1355"/>
      <c r="B6571" s="1355"/>
      <c r="C6571" s="1433"/>
      <c r="E6571" s="1433"/>
      <c r="K6571" s="1433"/>
      <c r="L6571" s="1334"/>
    </row>
    <row r="6572" spans="1:12" ht="24" customHeight="1">
      <c r="A6572" s="1355"/>
      <c r="B6572" s="1355"/>
      <c r="C6572" s="1433"/>
      <c r="E6572" s="1433"/>
      <c r="K6572" s="1433"/>
      <c r="L6572" s="1334"/>
    </row>
    <row r="6573" spans="1:12" ht="24" customHeight="1">
      <c r="A6573" s="1355"/>
      <c r="B6573" s="1355"/>
      <c r="C6573" s="1433"/>
      <c r="E6573" s="1433"/>
      <c r="K6573" s="1433"/>
      <c r="L6573" s="1334"/>
    </row>
    <row r="6574" spans="1:12" ht="24" customHeight="1">
      <c r="A6574" s="1355"/>
      <c r="B6574" s="1355"/>
      <c r="C6574" s="1433"/>
      <c r="E6574" s="1433"/>
      <c r="K6574" s="1433"/>
      <c r="L6574" s="1334"/>
    </row>
    <row r="6575" spans="1:12" ht="24" customHeight="1">
      <c r="A6575" s="1355"/>
      <c r="B6575" s="1355"/>
      <c r="C6575" s="1433"/>
      <c r="E6575" s="1433"/>
      <c r="K6575" s="1433"/>
      <c r="L6575" s="1334"/>
    </row>
    <row r="6576" spans="1:12" ht="24" customHeight="1">
      <c r="A6576" s="1355"/>
      <c r="B6576" s="1355"/>
      <c r="C6576" s="1433"/>
      <c r="E6576" s="1433"/>
      <c r="K6576" s="1433"/>
      <c r="L6576" s="1334"/>
    </row>
    <row r="6577" spans="1:12" ht="24" customHeight="1">
      <c r="A6577" s="1355"/>
      <c r="B6577" s="1355"/>
      <c r="C6577" s="1433"/>
      <c r="E6577" s="1433"/>
      <c r="K6577" s="1433"/>
      <c r="L6577" s="1334"/>
    </row>
    <row r="6578" spans="1:12" ht="24" customHeight="1">
      <c r="A6578" s="1355"/>
      <c r="B6578" s="1355"/>
      <c r="C6578" s="1433"/>
      <c r="E6578" s="1433"/>
      <c r="K6578" s="1433"/>
      <c r="L6578" s="1334"/>
    </row>
    <row r="6579" spans="1:12" ht="24" customHeight="1">
      <c r="A6579" s="1355"/>
      <c r="B6579" s="1355"/>
      <c r="C6579" s="1433"/>
      <c r="E6579" s="1433"/>
      <c r="K6579" s="1433"/>
      <c r="L6579" s="1334"/>
    </row>
    <row r="6580" spans="1:12" ht="24" customHeight="1">
      <c r="A6580" s="1355"/>
      <c r="B6580" s="1355"/>
      <c r="C6580" s="1433"/>
      <c r="E6580" s="1433"/>
      <c r="K6580" s="1433"/>
      <c r="L6580" s="1334"/>
    </row>
    <row r="6581" spans="1:12" ht="24" customHeight="1">
      <c r="A6581" s="1355"/>
      <c r="B6581" s="1355"/>
      <c r="C6581" s="1433"/>
      <c r="E6581" s="1433"/>
      <c r="K6581" s="1433"/>
      <c r="L6581" s="1334"/>
    </row>
    <row r="6582" spans="1:12" ht="24" customHeight="1">
      <c r="A6582" s="1355"/>
      <c r="B6582" s="1355"/>
      <c r="C6582" s="1433"/>
      <c r="E6582" s="1433"/>
      <c r="K6582" s="1433"/>
      <c r="L6582" s="1334"/>
    </row>
    <row r="6583" spans="1:12" ht="24" customHeight="1">
      <c r="A6583" s="1355"/>
      <c r="B6583" s="1355"/>
      <c r="C6583" s="1433"/>
      <c r="E6583" s="1433"/>
      <c r="K6583" s="1433"/>
      <c r="L6583" s="1334"/>
    </row>
    <row r="6584" spans="1:12" ht="24" customHeight="1">
      <c r="A6584" s="1355"/>
      <c r="B6584" s="1355"/>
      <c r="C6584" s="1433"/>
      <c r="E6584" s="1433"/>
      <c r="K6584" s="1433"/>
      <c r="L6584" s="1334"/>
    </row>
    <row r="6585" spans="1:12" ht="24" customHeight="1">
      <c r="A6585" s="1355"/>
      <c r="B6585" s="1355"/>
      <c r="C6585" s="1433"/>
      <c r="E6585" s="1433"/>
      <c r="K6585" s="1433"/>
      <c r="L6585" s="1334"/>
    </row>
    <row r="6586" spans="1:12" ht="24" customHeight="1">
      <c r="A6586" s="1355"/>
      <c r="B6586" s="1355"/>
      <c r="C6586" s="1433"/>
      <c r="E6586" s="1433"/>
      <c r="K6586" s="1433"/>
      <c r="L6586" s="1334"/>
    </row>
    <row r="6587" spans="1:12" ht="24" customHeight="1">
      <c r="A6587" s="1355"/>
      <c r="B6587" s="1355"/>
      <c r="C6587" s="1433"/>
      <c r="E6587" s="1433"/>
      <c r="K6587" s="1433"/>
      <c r="L6587" s="1334"/>
    </row>
    <row r="6588" spans="1:12" ht="24" customHeight="1">
      <c r="A6588" s="1355"/>
      <c r="B6588" s="1355"/>
      <c r="C6588" s="1433"/>
      <c r="E6588" s="1433"/>
      <c r="K6588" s="1433"/>
      <c r="L6588" s="1334"/>
    </row>
    <row r="6589" spans="1:12" ht="24" customHeight="1">
      <c r="A6589" s="1355"/>
      <c r="B6589" s="1355"/>
      <c r="C6589" s="1433"/>
      <c r="E6589" s="1433"/>
      <c r="K6589" s="1433"/>
      <c r="L6589" s="1334"/>
    </row>
    <row r="6590" spans="1:12" ht="24" customHeight="1">
      <c r="A6590" s="1355"/>
      <c r="B6590" s="1355"/>
      <c r="C6590" s="1433"/>
      <c r="E6590" s="1433"/>
      <c r="K6590" s="1433"/>
      <c r="L6590" s="1334"/>
    </row>
    <row r="6591" spans="1:12" ht="24" customHeight="1">
      <c r="A6591" s="1355"/>
      <c r="B6591" s="1355"/>
      <c r="C6591" s="1433"/>
      <c r="E6591" s="1433"/>
      <c r="K6591" s="1433"/>
      <c r="L6591" s="1334"/>
    </row>
    <row r="6592" spans="1:12" ht="24" customHeight="1">
      <c r="A6592" s="1355"/>
      <c r="B6592" s="1355"/>
      <c r="C6592" s="1433"/>
      <c r="E6592" s="1433"/>
      <c r="K6592" s="1433"/>
      <c r="L6592" s="1334"/>
    </row>
    <row r="6593" spans="1:12" ht="24" customHeight="1">
      <c r="A6593" s="1355"/>
      <c r="B6593" s="1355"/>
      <c r="C6593" s="1433"/>
      <c r="E6593" s="1433"/>
      <c r="K6593" s="1433"/>
      <c r="L6593" s="1334"/>
    </row>
    <row r="6594" spans="1:12" ht="24" customHeight="1">
      <c r="A6594" s="1355"/>
      <c r="B6594" s="1355"/>
      <c r="C6594" s="1433"/>
      <c r="E6594" s="1433"/>
      <c r="K6594" s="1433"/>
      <c r="L6594" s="1334"/>
    </row>
    <row r="6595" spans="1:12" ht="24" customHeight="1">
      <c r="A6595" s="1355"/>
      <c r="B6595" s="1355"/>
      <c r="C6595" s="1433"/>
      <c r="E6595" s="1433"/>
      <c r="K6595" s="1433"/>
      <c r="L6595" s="1334"/>
    </row>
    <row r="6596" spans="1:12" ht="24" customHeight="1">
      <c r="A6596" s="1355"/>
      <c r="B6596" s="1355"/>
      <c r="C6596" s="1433"/>
      <c r="E6596" s="1433"/>
      <c r="K6596" s="1433"/>
      <c r="L6596" s="1334"/>
    </row>
    <row r="6597" spans="1:12" ht="24" customHeight="1">
      <c r="A6597" s="1355"/>
      <c r="B6597" s="1355"/>
      <c r="C6597" s="1433"/>
      <c r="E6597" s="1433"/>
      <c r="K6597" s="1433"/>
      <c r="L6597" s="1334"/>
    </row>
    <row r="6598" spans="1:12" ht="24" customHeight="1">
      <c r="A6598" s="1355"/>
      <c r="B6598" s="1355"/>
      <c r="C6598" s="1433"/>
      <c r="E6598" s="1433"/>
      <c r="K6598" s="1433"/>
      <c r="L6598" s="1334"/>
    </row>
    <row r="6599" spans="1:12" ht="24" customHeight="1">
      <c r="A6599" s="1355"/>
      <c r="B6599" s="1355"/>
      <c r="C6599" s="1433"/>
      <c r="E6599" s="1433"/>
      <c r="K6599" s="1433"/>
      <c r="L6599" s="1334"/>
    </row>
    <row r="6600" spans="1:12" ht="24" customHeight="1">
      <c r="A6600" s="1355"/>
      <c r="B6600" s="1355"/>
      <c r="C6600" s="1433"/>
      <c r="E6600" s="1433"/>
      <c r="K6600" s="1433"/>
      <c r="L6600" s="1334"/>
    </row>
    <row r="6601" spans="1:12" ht="24" customHeight="1">
      <c r="A6601" s="1355"/>
      <c r="B6601" s="1355"/>
      <c r="C6601" s="1433"/>
      <c r="E6601" s="1433"/>
      <c r="K6601" s="1433"/>
      <c r="L6601" s="1334"/>
    </row>
    <row r="6602" spans="1:12" ht="24" customHeight="1">
      <c r="A6602" s="1355"/>
      <c r="B6602" s="1355"/>
      <c r="C6602" s="1433"/>
      <c r="E6602" s="1433"/>
      <c r="K6602" s="1433"/>
      <c r="L6602" s="1334"/>
    </row>
    <row r="6603" spans="1:12" ht="24" customHeight="1">
      <c r="A6603" s="1355"/>
      <c r="B6603" s="1355"/>
      <c r="C6603" s="1433"/>
      <c r="E6603" s="1433"/>
      <c r="K6603" s="1433"/>
      <c r="L6603" s="1334"/>
    </row>
    <row r="6604" spans="1:12" ht="24" customHeight="1">
      <c r="A6604" s="1355"/>
      <c r="B6604" s="1355"/>
      <c r="C6604" s="1433"/>
      <c r="E6604" s="1433"/>
      <c r="K6604" s="1433"/>
      <c r="L6604" s="1334"/>
    </row>
    <row r="6605" spans="1:12" ht="24" customHeight="1">
      <c r="A6605" s="1355"/>
      <c r="B6605" s="1355"/>
      <c r="C6605" s="1433"/>
      <c r="E6605" s="1433"/>
      <c r="K6605" s="1433"/>
      <c r="L6605" s="1334"/>
    </row>
    <row r="6606" spans="1:12" ht="24" customHeight="1">
      <c r="A6606" s="1355"/>
      <c r="B6606" s="1355"/>
      <c r="C6606" s="1433"/>
      <c r="E6606" s="1433"/>
      <c r="K6606" s="1433"/>
      <c r="L6606" s="1334"/>
    </row>
    <row r="6607" spans="1:12" ht="24" customHeight="1">
      <c r="A6607" s="1355"/>
      <c r="B6607" s="1355"/>
      <c r="C6607" s="1433"/>
      <c r="E6607" s="1433"/>
      <c r="K6607" s="1433"/>
      <c r="L6607" s="1334"/>
    </row>
    <row r="6608" spans="1:12" ht="24" customHeight="1">
      <c r="A6608" s="1355"/>
      <c r="B6608" s="1355"/>
      <c r="C6608" s="1433"/>
      <c r="E6608" s="1433"/>
      <c r="K6608" s="1433"/>
      <c r="L6608" s="1334"/>
    </row>
    <row r="6609" spans="1:12" ht="24" customHeight="1">
      <c r="A6609" s="1355"/>
      <c r="B6609" s="1355"/>
      <c r="C6609" s="1433"/>
      <c r="E6609" s="1433"/>
      <c r="K6609" s="1433"/>
      <c r="L6609" s="1334"/>
    </row>
    <row r="6610" spans="1:12" ht="24" customHeight="1">
      <c r="A6610" s="1355"/>
      <c r="B6610" s="1355"/>
      <c r="C6610" s="1433"/>
      <c r="E6610" s="1433"/>
      <c r="K6610" s="1433"/>
      <c r="L6610" s="1334"/>
    </row>
    <row r="6611" spans="1:12" ht="24" customHeight="1">
      <c r="A6611" s="1355"/>
      <c r="B6611" s="1355"/>
      <c r="C6611" s="1433"/>
      <c r="E6611" s="1433"/>
      <c r="K6611" s="1433"/>
      <c r="L6611" s="1334"/>
    </row>
    <row r="6612" spans="1:12" ht="24" customHeight="1">
      <c r="A6612" s="1355"/>
      <c r="B6612" s="1355"/>
      <c r="C6612" s="1433"/>
      <c r="E6612" s="1433"/>
      <c r="K6612" s="1433"/>
      <c r="L6612" s="1334"/>
    </row>
    <row r="6613" spans="1:12" ht="24" customHeight="1">
      <c r="A6613" s="1355"/>
      <c r="B6613" s="1355"/>
      <c r="C6613" s="1433"/>
      <c r="E6613" s="1433"/>
      <c r="K6613" s="1433"/>
      <c r="L6613" s="1334"/>
    </row>
    <row r="6614" spans="1:12" ht="24" customHeight="1">
      <c r="A6614" s="1355"/>
      <c r="B6614" s="1355"/>
      <c r="C6614" s="1433"/>
      <c r="E6614" s="1433"/>
      <c r="K6614" s="1433"/>
      <c r="L6614" s="1334"/>
    </row>
    <row r="6615" spans="1:12" ht="24" customHeight="1">
      <c r="A6615" s="1355"/>
      <c r="B6615" s="1355"/>
      <c r="C6615" s="1433"/>
      <c r="E6615" s="1433"/>
      <c r="K6615" s="1433"/>
      <c r="L6615" s="1334"/>
    </row>
    <row r="6616" spans="1:12" ht="24" customHeight="1">
      <c r="A6616" s="1355"/>
      <c r="B6616" s="1355"/>
      <c r="C6616" s="1433"/>
      <c r="E6616" s="1433"/>
      <c r="K6616" s="1433"/>
      <c r="L6616" s="1334"/>
    </row>
    <row r="6617" spans="1:12" ht="24" customHeight="1">
      <c r="A6617" s="1355"/>
      <c r="B6617" s="1355"/>
      <c r="C6617" s="1433"/>
      <c r="E6617" s="1433"/>
      <c r="K6617" s="1433"/>
      <c r="L6617" s="1334"/>
    </row>
    <row r="6618" spans="1:12" ht="24" customHeight="1">
      <c r="A6618" s="1355"/>
      <c r="B6618" s="1355"/>
      <c r="C6618" s="1433"/>
      <c r="E6618" s="1433"/>
      <c r="K6618" s="1433"/>
      <c r="L6618" s="1334"/>
    </row>
    <row r="6619" spans="1:12" ht="24" customHeight="1">
      <c r="A6619" s="1355"/>
      <c r="B6619" s="1355"/>
      <c r="C6619" s="1433"/>
      <c r="E6619" s="1433"/>
      <c r="K6619" s="1433"/>
      <c r="L6619" s="1334"/>
    </row>
    <row r="6620" spans="1:12" ht="24" customHeight="1">
      <c r="A6620" s="1355"/>
      <c r="B6620" s="1355"/>
      <c r="C6620" s="1433"/>
      <c r="E6620" s="1433"/>
      <c r="K6620" s="1433"/>
      <c r="L6620" s="1334"/>
    </row>
    <row r="6621" spans="1:12" ht="24" customHeight="1">
      <c r="A6621" s="1355"/>
      <c r="B6621" s="1355"/>
      <c r="C6621" s="1433"/>
      <c r="E6621" s="1433"/>
      <c r="K6621" s="1433"/>
      <c r="L6621" s="1334"/>
    </row>
    <row r="6622" spans="1:12" ht="24" customHeight="1">
      <c r="A6622" s="1355"/>
      <c r="B6622" s="1355"/>
      <c r="C6622" s="1433"/>
      <c r="E6622" s="1433"/>
      <c r="K6622" s="1433"/>
      <c r="L6622" s="1334"/>
    </row>
    <row r="6623" spans="1:12" ht="24" customHeight="1">
      <c r="A6623" s="1355"/>
      <c r="B6623" s="1355"/>
      <c r="C6623" s="1433"/>
      <c r="E6623" s="1433"/>
      <c r="K6623" s="1433"/>
      <c r="L6623" s="1334"/>
    </row>
    <row r="6624" spans="1:12" ht="24" customHeight="1">
      <c r="A6624" s="1355"/>
      <c r="B6624" s="1355"/>
      <c r="C6624" s="1433"/>
      <c r="E6624" s="1433"/>
      <c r="K6624" s="1433"/>
      <c r="L6624" s="1334"/>
    </row>
    <row r="6625" spans="1:12" ht="24" customHeight="1">
      <c r="A6625" s="1355"/>
      <c r="B6625" s="1355"/>
      <c r="C6625" s="1433"/>
      <c r="E6625" s="1433"/>
      <c r="K6625" s="1433"/>
      <c r="L6625" s="1334"/>
    </row>
    <row r="6626" spans="1:12" ht="24" customHeight="1">
      <c r="A6626" s="1355"/>
      <c r="B6626" s="1355"/>
      <c r="C6626" s="1433"/>
      <c r="E6626" s="1433"/>
      <c r="K6626" s="1433"/>
      <c r="L6626" s="1334"/>
    </row>
    <row r="6627" spans="1:12" ht="24" customHeight="1">
      <c r="A6627" s="1355"/>
      <c r="B6627" s="1355"/>
      <c r="C6627" s="1433"/>
      <c r="E6627" s="1433"/>
      <c r="K6627" s="1433"/>
      <c r="L6627" s="1334"/>
    </row>
    <row r="6628" spans="1:12" ht="24" customHeight="1">
      <c r="A6628" s="1355"/>
      <c r="B6628" s="1355"/>
      <c r="C6628" s="1433"/>
      <c r="E6628" s="1433"/>
      <c r="K6628" s="1433"/>
      <c r="L6628" s="1334"/>
    </row>
    <row r="6629" spans="1:12" ht="24" customHeight="1">
      <c r="A6629" s="1355"/>
      <c r="B6629" s="1355"/>
      <c r="C6629" s="1433"/>
      <c r="E6629" s="1433"/>
      <c r="K6629" s="1433"/>
      <c r="L6629" s="1334"/>
    </row>
    <row r="6630" spans="1:12" ht="24" customHeight="1">
      <c r="A6630" s="1355"/>
      <c r="B6630" s="1355"/>
      <c r="C6630" s="1433"/>
      <c r="E6630" s="1433"/>
      <c r="K6630" s="1433"/>
      <c r="L6630" s="1334"/>
    </row>
    <row r="6631" spans="1:12" ht="24" customHeight="1">
      <c r="A6631" s="1355"/>
      <c r="B6631" s="1355"/>
      <c r="C6631" s="1433"/>
      <c r="E6631" s="1433"/>
      <c r="K6631" s="1433"/>
      <c r="L6631" s="1334"/>
    </row>
    <row r="6632" spans="1:12" ht="24" customHeight="1">
      <c r="A6632" s="1355"/>
      <c r="B6632" s="1355"/>
      <c r="C6632" s="1433"/>
      <c r="E6632" s="1433"/>
      <c r="K6632" s="1433"/>
      <c r="L6632" s="1334"/>
    </row>
    <row r="6633" spans="1:12" ht="24" customHeight="1">
      <c r="A6633" s="1355"/>
      <c r="B6633" s="1355"/>
      <c r="C6633" s="1433"/>
      <c r="E6633" s="1433"/>
      <c r="K6633" s="1433"/>
      <c r="L6633" s="1334"/>
    </row>
    <row r="6634" spans="1:12" ht="24" customHeight="1">
      <c r="A6634" s="1355"/>
      <c r="B6634" s="1355"/>
      <c r="C6634" s="1433"/>
      <c r="E6634" s="1433"/>
      <c r="K6634" s="1433"/>
      <c r="L6634" s="1334"/>
    </row>
    <row r="6635" spans="1:12" ht="24" customHeight="1">
      <c r="A6635" s="1355"/>
      <c r="B6635" s="1355"/>
      <c r="C6635" s="1433"/>
      <c r="E6635" s="1433"/>
      <c r="K6635" s="1433"/>
      <c r="L6635" s="1334"/>
    </row>
    <row r="6636" spans="1:12" ht="24" customHeight="1">
      <c r="A6636" s="1355"/>
      <c r="B6636" s="1355"/>
      <c r="C6636" s="1433"/>
      <c r="E6636" s="1433"/>
      <c r="K6636" s="1433"/>
      <c r="L6636" s="1334"/>
    </row>
    <row r="6637" spans="1:12" ht="24" customHeight="1">
      <c r="A6637" s="1355"/>
      <c r="B6637" s="1355"/>
      <c r="C6637" s="1433"/>
      <c r="E6637" s="1433"/>
      <c r="K6637" s="1433"/>
      <c r="L6637" s="1334"/>
    </row>
    <row r="6638" spans="1:12" ht="24" customHeight="1">
      <c r="A6638" s="1355"/>
      <c r="B6638" s="1355"/>
      <c r="C6638" s="1433"/>
      <c r="E6638" s="1433"/>
      <c r="K6638" s="1433"/>
      <c r="L6638" s="1334"/>
    </row>
    <row r="6639" spans="1:12" ht="24" customHeight="1">
      <c r="A6639" s="1355"/>
      <c r="B6639" s="1355"/>
      <c r="C6639" s="1433"/>
      <c r="E6639" s="1433"/>
      <c r="K6639" s="1433"/>
      <c r="L6639" s="1334"/>
    </row>
    <row r="6640" spans="1:12" ht="24" customHeight="1">
      <c r="A6640" s="1355"/>
      <c r="B6640" s="1355"/>
      <c r="C6640" s="1433"/>
      <c r="E6640" s="1433"/>
      <c r="K6640" s="1433"/>
      <c r="L6640" s="1334"/>
    </row>
    <row r="6641" spans="1:12" ht="24" customHeight="1">
      <c r="A6641" s="1355"/>
      <c r="B6641" s="1355"/>
      <c r="C6641" s="1433"/>
      <c r="E6641" s="1433"/>
      <c r="K6641" s="1433"/>
      <c r="L6641" s="1334"/>
    </row>
    <row r="6642" spans="1:12" ht="24" customHeight="1">
      <c r="A6642" s="1355"/>
      <c r="B6642" s="1355"/>
      <c r="C6642" s="1433"/>
      <c r="E6642" s="1433"/>
      <c r="K6642" s="1433"/>
      <c r="L6642" s="1334"/>
    </row>
    <row r="6643" spans="1:12" ht="24" customHeight="1">
      <c r="A6643" s="1355"/>
      <c r="B6643" s="1355"/>
      <c r="C6643" s="1433"/>
      <c r="E6643" s="1433"/>
      <c r="K6643" s="1433"/>
      <c r="L6643" s="1334"/>
    </row>
    <row r="6644" spans="1:12" ht="24" customHeight="1">
      <c r="A6644" s="1355"/>
      <c r="B6644" s="1355"/>
      <c r="C6644" s="1433"/>
      <c r="E6644" s="1433"/>
      <c r="K6644" s="1433"/>
      <c r="L6644" s="1334"/>
    </row>
    <row r="6645" spans="1:12" ht="24" customHeight="1">
      <c r="A6645" s="1355"/>
      <c r="B6645" s="1355"/>
      <c r="C6645" s="1433"/>
      <c r="E6645" s="1433"/>
      <c r="K6645" s="1433"/>
      <c r="L6645" s="1334"/>
    </row>
    <row r="6646" spans="1:12" ht="24" customHeight="1">
      <c r="A6646" s="1355"/>
      <c r="B6646" s="1355"/>
      <c r="C6646" s="1433"/>
      <c r="E6646" s="1433"/>
      <c r="K6646" s="1433"/>
      <c r="L6646" s="1334"/>
    </row>
    <row r="6647" spans="1:12" ht="24" customHeight="1">
      <c r="A6647" s="1355"/>
      <c r="B6647" s="1355"/>
      <c r="C6647" s="1433"/>
      <c r="E6647" s="1433"/>
      <c r="K6647" s="1433"/>
      <c r="L6647" s="1334"/>
    </row>
    <row r="6648" spans="1:12" ht="24" customHeight="1">
      <c r="A6648" s="1355"/>
      <c r="B6648" s="1355"/>
      <c r="C6648" s="1433"/>
      <c r="E6648" s="1433"/>
      <c r="K6648" s="1433"/>
      <c r="L6648" s="1334"/>
    </row>
    <row r="6649" spans="1:12" ht="24" customHeight="1">
      <c r="A6649" s="1355"/>
      <c r="B6649" s="1355"/>
      <c r="C6649" s="1433"/>
      <c r="E6649" s="1433"/>
      <c r="K6649" s="1433"/>
      <c r="L6649" s="1334"/>
    </row>
    <row r="6650" spans="1:12" ht="24" customHeight="1">
      <c r="A6650" s="1355"/>
      <c r="B6650" s="1355"/>
      <c r="C6650" s="1433"/>
      <c r="E6650" s="1433"/>
      <c r="K6650" s="1433"/>
      <c r="L6650" s="1334"/>
    </row>
    <row r="6651" spans="1:12" ht="24" customHeight="1">
      <c r="A6651" s="1355"/>
      <c r="B6651" s="1355"/>
      <c r="C6651" s="1433"/>
      <c r="E6651" s="1433"/>
      <c r="K6651" s="1433"/>
      <c r="L6651" s="1334"/>
    </row>
    <row r="6652" spans="1:12" ht="24" customHeight="1">
      <c r="A6652" s="1355"/>
      <c r="B6652" s="1355"/>
      <c r="C6652" s="1433"/>
      <c r="E6652" s="1433"/>
      <c r="K6652" s="1433"/>
      <c r="L6652" s="1334"/>
    </row>
    <row r="6653" spans="1:12" ht="24" customHeight="1">
      <c r="A6653" s="1355"/>
      <c r="B6653" s="1355"/>
      <c r="C6653" s="1433"/>
      <c r="E6653" s="1433"/>
      <c r="K6653" s="1433"/>
      <c r="L6653" s="1334"/>
    </row>
    <row r="6654" spans="1:12" ht="24" customHeight="1">
      <c r="A6654" s="1355"/>
      <c r="B6654" s="1355"/>
      <c r="C6654" s="1433"/>
      <c r="E6654" s="1433"/>
      <c r="K6654" s="1433"/>
      <c r="L6654" s="1334"/>
    </row>
    <row r="6655" spans="1:12" ht="24" customHeight="1">
      <c r="A6655" s="1355"/>
      <c r="B6655" s="1355"/>
      <c r="C6655" s="1433"/>
      <c r="E6655" s="1433"/>
      <c r="K6655" s="1433"/>
      <c r="L6655" s="1334"/>
    </row>
    <row r="6656" spans="1:12" ht="24" customHeight="1">
      <c r="A6656" s="1355"/>
      <c r="B6656" s="1355"/>
      <c r="C6656" s="1433"/>
      <c r="E6656" s="1433"/>
      <c r="K6656" s="1433"/>
      <c r="L6656" s="1334"/>
    </row>
    <row r="6657" spans="1:12" ht="24" customHeight="1">
      <c r="A6657" s="1355"/>
      <c r="B6657" s="1355"/>
      <c r="C6657" s="1433"/>
      <c r="E6657" s="1433"/>
      <c r="K6657" s="1433"/>
      <c r="L6657" s="1334"/>
    </row>
    <row r="6658" spans="1:12" ht="24" customHeight="1">
      <c r="A6658" s="1355"/>
      <c r="B6658" s="1355"/>
      <c r="C6658" s="1433"/>
      <c r="E6658" s="1433"/>
      <c r="K6658" s="1433"/>
      <c r="L6658" s="1334"/>
    </row>
    <row r="6659" spans="1:12" ht="24" customHeight="1">
      <c r="A6659" s="1355"/>
      <c r="B6659" s="1355"/>
      <c r="C6659" s="1433"/>
      <c r="E6659" s="1433"/>
      <c r="K6659" s="1433"/>
      <c r="L6659" s="1334"/>
    </row>
    <row r="6660" spans="1:12" ht="24" customHeight="1">
      <c r="A6660" s="1355"/>
      <c r="B6660" s="1355"/>
      <c r="C6660" s="1433"/>
      <c r="E6660" s="1433"/>
      <c r="K6660" s="1433"/>
      <c r="L6660" s="1334"/>
    </row>
    <row r="6661" spans="1:12" ht="24" customHeight="1">
      <c r="A6661" s="1355"/>
      <c r="B6661" s="1355"/>
      <c r="C6661" s="1433"/>
      <c r="E6661" s="1433"/>
      <c r="K6661" s="1433"/>
      <c r="L6661" s="1334"/>
    </row>
    <row r="6662" spans="1:12" ht="24" customHeight="1">
      <c r="A6662" s="1355"/>
      <c r="B6662" s="1355"/>
      <c r="C6662" s="1433"/>
      <c r="E6662" s="1433"/>
      <c r="K6662" s="1433"/>
      <c r="L6662" s="1334"/>
    </row>
    <row r="6663" spans="1:12" ht="24" customHeight="1">
      <c r="A6663" s="1355"/>
      <c r="B6663" s="1355"/>
      <c r="C6663" s="1433"/>
      <c r="E6663" s="1433"/>
      <c r="K6663" s="1433"/>
      <c r="L6663" s="1334"/>
    </row>
    <row r="6664" spans="1:12" ht="24" customHeight="1">
      <c r="A6664" s="1355"/>
      <c r="B6664" s="1355"/>
      <c r="C6664" s="1433"/>
      <c r="E6664" s="1433"/>
      <c r="K6664" s="1433"/>
      <c r="L6664" s="1334"/>
    </row>
    <row r="6665" spans="1:12" ht="24" customHeight="1">
      <c r="A6665" s="1355"/>
      <c r="B6665" s="1355"/>
      <c r="C6665" s="1433"/>
      <c r="E6665" s="1433"/>
      <c r="K6665" s="1433"/>
      <c r="L6665" s="1334"/>
    </row>
    <row r="6666" spans="1:12" ht="24" customHeight="1">
      <c r="A6666" s="1355"/>
      <c r="B6666" s="1355"/>
      <c r="C6666" s="1433"/>
      <c r="E6666" s="1433"/>
      <c r="K6666" s="1433"/>
      <c r="L6666" s="1334"/>
    </row>
    <row r="6667" spans="1:12" ht="24" customHeight="1">
      <c r="A6667" s="1355"/>
      <c r="B6667" s="1355"/>
      <c r="C6667" s="1433"/>
      <c r="E6667" s="1433"/>
      <c r="K6667" s="1433"/>
      <c r="L6667" s="1334"/>
    </row>
    <row r="6668" spans="1:12" ht="24" customHeight="1">
      <c r="A6668" s="1355"/>
      <c r="B6668" s="1355"/>
      <c r="C6668" s="1433"/>
      <c r="E6668" s="1433"/>
      <c r="K6668" s="1433"/>
      <c r="L6668" s="1334"/>
    </row>
    <row r="6669" spans="1:12" ht="24" customHeight="1">
      <c r="A6669" s="1355"/>
      <c r="B6669" s="1355"/>
      <c r="C6669" s="1433"/>
      <c r="E6669" s="1433"/>
      <c r="K6669" s="1433"/>
      <c r="L6669" s="1334"/>
    </row>
    <row r="6670" spans="1:12" ht="24" customHeight="1">
      <c r="A6670" s="1355"/>
      <c r="B6670" s="1355"/>
      <c r="C6670" s="1433"/>
      <c r="E6670" s="1433"/>
      <c r="K6670" s="1433"/>
      <c r="L6670" s="1334"/>
    </row>
    <row r="6671" spans="1:12" ht="24" customHeight="1">
      <c r="A6671" s="1355"/>
      <c r="B6671" s="1355"/>
      <c r="C6671" s="1433"/>
      <c r="E6671" s="1433"/>
      <c r="K6671" s="1433"/>
      <c r="L6671" s="1334"/>
    </row>
    <row r="6672" spans="1:12" ht="24" customHeight="1">
      <c r="A6672" s="1355"/>
      <c r="B6672" s="1355"/>
      <c r="C6672" s="1433"/>
      <c r="E6672" s="1433"/>
      <c r="K6672" s="1433"/>
      <c r="L6672" s="1334"/>
    </row>
    <row r="6673" spans="1:12" ht="24" customHeight="1">
      <c r="A6673" s="1355"/>
      <c r="B6673" s="1355"/>
      <c r="C6673" s="1433"/>
      <c r="E6673" s="1433"/>
      <c r="K6673" s="1433"/>
      <c r="L6673" s="1334"/>
    </row>
    <row r="6674" spans="1:12" ht="24" customHeight="1">
      <c r="A6674" s="1355"/>
      <c r="B6674" s="1355"/>
      <c r="C6674" s="1433"/>
      <c r="E6674" s="1433"/>
      <c r="K6674" s="1433"/>
      <c r="L6674" s="1334"/>
    </row>
    <row r="6675" spans="1:12" ht="24" customHeight="1">
      <c r="A6675" s="1355"/>
      <c r="B6675" s="1355"/>
      <c r="C6675" s="1433"/>
      <c r="E6675" s="1433"/>
      <c r="K6675" s="1433"/>
      <c r="L6675" s="1334"/>
    </row>
    <row r="6676" spans="1:12" ht="24" customHeight="1">
      <c r="A6676" s="1355"/>
      <c r="B6676" s="1355"/>
      <c r="C6676" s="1433"/>
      <c r="E6676" s="1433"/>
      <c r="K6676" s="1433"/>
      <c r="L6676" s="1334"/>
    </row>
    <row r="6677" spans="1:12" ht="24" customHeight="1">
      <c r="A6677" s="1355"/>
      <c r="B6677" s="1355"/>
      <c r="C6677" s="1433"/>
      <c r="E6677" s="1433"/>
      <c r="K6677" s="1433"/>
      <c r="L6677" s="1334"/>
    </row>
    <row r="6678" spans="1:12" ht="24" customHeight="1">
      <c r="A6678" s="1355"/>
      <c r="B6678" s="1355"/>
      <c r="C6678" s="1433"/>
      <c r="E6678" s="1433"/>
      <c r="K6678" s="1433"/>
      <c r="L6678" s="1334"/>
    </row>
    <row r="6679" spans="1:12" ht="24" customHeight="1">
      <c r="A6679" s="1355"/>
      <c r="B6679" s="1355"/>
      <c r="C6679" s="1433"/>
      <c r="E6679" s="1433"/>
      <c r="K6679" s="1433"/>
      <c r="L6679" s="1334"/>
    </row>
    <row r="6680" spans="1:12" ht="24" customHeight="1">
      <c r="A6680" s="1355"/>
      <c r="B6680" s="1355"/>
      <c r="C6680" s="1433"/>
      <c r="E6680" s="1433"/>
      <c r="K6680" s="1433"/>
      <c r="L6680" s="1334"/>
    </row>
    <row r="6681" spans="1:12" ht="24" customHeight="1">
      <c r="A6681" s="1355"/>
      <c r="B6681" s="1355"/>
      <c r="C6681" s="1433"/>
      <c r="E6681" s="1433"/>
      <c r="K6681" s="1433"/>
      <c r="L6681" s="1334"/>
    </row>
    <row r="6682" spans="1:12" ht="24" customHeight="1">
      <c r="A6682" s="1355"/>
      <c r="B6682" s="1355"/>
      <c r="C6682" s="1433"/>
      <c r="E6682" s="1433"/>
      <c r="K6682" s="1433"/>
      <c r="L6682" s="1334"/>
    </row>
    <row r="6683" spans="1:12" ht="24" customHeight="1">
      <c r="A6683" s="1355"/>
      <c r="B6683" s="1355"/>
      <c r="C6683" s="1433"/>
      <c r="E6683" s="1433"/>
      <c r="K6683" s="1433"/>
      <c r="L6683" s="1334"/>
    </row>
    <row r="6684" spans="1:12" ht="24" customHeight="1">
      <c r="A6684" s="1355"/>
      <c r="B6684" s="1355"/>
      <c r="C6684" s="1433"/>
      <c r="E6684" s="1433"/>
      <c r="K6684" s="1433"/>
      <c r="L6684" s="1334"/>
    </row>
    <row r="6685" spans="1:12" ht="24" customHeight="1">
      <c r="A6685" s="1355"/>
      <c r="B6685" s="1355"/>
      <c r="C6685" s="1433"/>
      <c r="E6685" s="1433"/>
      <c r="K6685" s="1433"/>
      <c r="L6685" s="1334"/>
    </row>
    <row r="6686" spans="1:12" ht="24" customHeight="1">
      <c r="A6686" s="1355"/>
      <c r="B6686" s="1355"/>
      <c r="C6686" s="1433"/>
      <c r="E6686" s="1433"/>
      <c r="K6686" s="1433"/>
      <c r="L6686" s="1334"/>
    </row>
    <row r="6687" spans="1:12" ht="24" customHeight="1">
      <c r="A6687" s="1355"/>
      <c r="B6687" s="1355"/>
      <c r="C6687" s="1433"/>
      <c r="E6687" s="1433"/>
      <c r="K6687" s="1433"/>
      <c r="L6687" s="1334"/>
    </row>
    <row r="6688" spans="1:12" ht="24" customHeight="1">
      <c r="A6688" s="1355"/>
      <c r="B6688" s="1355"/>
      <c r="C6688" s="1433"/>
      <c r="E6688" s="1433"/>
      <c r="K6688" s="1433"/>
      <c r="L6688" s="1334"/>
    </row>
    <row r="6689" spans="1:12" ht="24" customHeight="1">
      <c r="A6689" s="1355"/>
      <c r="B6689" s="1355"/>
      <c r="C6689" s="1433"/>
      <c r="E6689" s="1433"/>
      <c r="K6689" s="1433"/>
      <c r="L6689" s="1334"/>
    </row>
    <row r="6690" spans="1:12" ht="24" customHeight="1">
      <c r="A6690" s="1355"/>
      <c r="B6690" s="1355"/>
      <c r="C6690" s="1433"/>
      <c r="E6690" s="1433"/>
      <c r="K6690" s="1433"/>
      <c r="L6690" s="1334"/>
    </row>
    <row r="6691" spans="1:12" ht="24" customHeight="1">
      <c r="A6691" s="1355"/>
      <c r="B6691" s="1355"/>
      <c r="C6691" s="1433"/>
      <c r="E6691" s="1433"/>
      <c r="K6691" s="1433"/>
      <c r="L6691" s="1334"/>
    </row>
    <row r="6692" spans="1:12" ht="24" customHeight="1">
      <c r="A6692" s="1355"/>
      <c r="B6692" s="1355"/>
      <c r="C6692" s="1433"/>
      <c r="E6692" s="1433"/>
      <c r="K6692" s="1433"/>
      <c r="L6692" s="1334"/>
    </row>
    <row r="6693" spans="1:12" ht="24" customHeight="1">
      <c r="A6693" s="1355"/>
      <c r="B6693" s="1355"/>
      <c r="C6693" s="1433"/>
      <c r="E6693" s="1433"/>
      <c r="K6693" s="1433"/>
      <c r="L6693" s="1334"/>
    </row>
    <row r="6694" spans="1:12" ht="24" customHeight="1">
      <c r="A6694" s="1355"/>
      <c r="B6694" s="1355"/>
      <c r="C6694" s="1433"/>
      <c r="E6694" s="1433"/>
      <c r="K6694" s="1433"/>
      <c r="L6694" s="1334"/>
    </row>
    <row r="6695" spans="1:12" ht="24" customHeight="1">
      <c r="A6695" s="1355"/>
      <c r="B6695" s="1355"/>
      <c r="C6695" s="1433"/>
      <c r="E6695" s="1433"/>
      <c r="K6695" s="1433"/>
      <c r="L6695" s="1334"/>
    </row>
    <row r="6696" spans="1:12" ht="24" customHeight="1">
      <c r="A6696" s="1355"/>
      <c r="B6696" s="1355"/>
      <c r="C6696" s="1433"/>
      <c r="E6696" s="1433"/>
      <c r="K6696" s="1433"/>
      <c r="L6696" s="1334"/>
    </row>
    <row r="6697" spans="1:12" ht="24" customHeight="1">
      <c r="A6697" s="1355"/>
      <c r="B6697" s="1355"/>
      <c r="C6697" s="1433"/>
      <c r="E6697" s="1433"/>
      <c r="K6697" s="1433"/>
      <c r="L6697" s="1334"/>
    </row>
    <row r="6698" spans="1:12" ht="24" customHeight="1">
      <c r="A6698" s="1355"/>
      <c r="B6698" s="1355"/>
      <c r="C6698" s="1433"/>
      <c r="E6698" s="1433"/>
      <c r="K6698" s="1433"/>
      <c r="L6698" s="1334"/>
    </row>
    <row r="6699" spans="1:12" ht="24" customHeight="1">
      <c r="A6699" s="1355"/>
      <c r="B6699" s="1355"/>
      <c r="C6699" s="1433"/>
      <c r="E6699" s="1433"/>
      <c r="K6699" s="1433"/>
      <c r="L6699" s="1334"/>
    </row>
    <row r="6700" spans="1:12" ht="24" customHeight="1">
      <c r="A6700" s="1355"/>
      <c r="B6700" s="1355"/>
      <c r="C6700" s="1433"/>
      <c r="E6700" s="1433"/>
      <c r="K6700" s="1433"/>
      <c r="L6700" s="1334"/>
    </row>
    <row r="6701" spans="1:12" ht="24" customHeight="1">
      <c r="A6701" s="1355"/>
      <c r="B6701" s="1355"/>
      <c r="C6701" s="1433"/>
      <c r="E6701" s="1433"/>
      <c r="K6701" s="1433"/>
      <c r="L6701" s="1334"/>
    </row>
    <row r="6702" spans="1:12" ht="24" customHeight="1">
      <c r="A6702" s="1355"/>
      <c r="B6702" s="1355"/>
      <c r="C6702" s="1433"/>
      <c r="E6702" s="1433"/>
      <c r="K6702" s="1433"/>
      <c r="L6702" s="1334"/>
    </row>
    <row r="6703" spans="1:12" ht="24" customHeight="1">
      <c r="A6703" s="1355"/>
      <c r="B6703" s="1355"/>
      <c r="C6703" s="1433"/>
      <c r="E6703" s="1433"/>
      <c r="K6703" s="1433"/>
      <c r="L6703" s="1334"/>
    </row>
    <row r="6704" spans="1:12" ht="24" customHeight="1">
      <c r="A6704" s="1355"/>
      <c r="B6704" s="1355"/>
      <c r="C6704" s="1433"/>
      <c r="E6704" s="1433"/>
      <c r="K6704" s="1433"/>
      <c r="L6704" s="1334"/>
    </row>
    <row r="6705" spans="1:12" ht="24" customHeight="1">
      <c r="A6705" s="1355"/>
      <c r="B6705" s="1355"/>
      <c r="C6705" s="1433"/>
      <c r="E6705" s="1433"/>
      <c r="K6705" s="1433"/>
      <c r="L6705" s="1334"/>
    </row>
    <row r="6706" spans="1:12" ht="24" customHeight="1">
      <c r="A6706" s="1355"/>
      <c r="B6706" s="1355"/>
      <c r="C6706" s="1433"/>
      <c r="E6706" s="1433"/>
      <c r="K6706" s="1433"/>
      <c r="L6706" s="1334"/>
    </row>
    <row r="6707" spans="1:12" ht="24" customHeight="1">
      <c r="A6707" s="1355"/>
      <c r="B6707" s="1355"/>
      <c r="C6707" s="1433"/>
      <c r="E6707" s="1433"/>
      <c r="K6707" s="1433"/>
      <c r="L6707" s="1334"/>
    </row>
    <row r="6708" spans="1:12" ht="24" customHeight="1">
      <c r="A6708" s="1355"/>
      <c r="B6708" s="1355"/>
      <c r="C6708" s="1433"/>
      <c r="E6708" s="1433"/>
      <c r="K6708" s="1433"/>
      <c r="L6708" s="1334"/>
    </row>
    <row r="6709" spans="1:12" ht="24" customHeight="1">
      <c r="A6709" s="1355"/>
      <c r="B6709" s="1355"/>
      <c r="C6709" s="1433"/>
      <c r="E6709" s="1433"/>
      <c r="K6709" s="1433"/>
      <c r="L6709" s="1334"/>
    </row>
    <row r="6710" spans="1:12" ht="24" customHeight="1">
      <c r="A6710" s="1355"/>
      <c r="B6710" s="1355"/>
      <c r="C6710" s="1433"/>
      <c r="E6710" s="1433"/>
      <c r="K6710" s="1433"/>
      <c r="L6710" s="1334"/>
    </row>
    <row r="6711" spans="1:12" ht="24" customHeight="1">
      <c r="A6711" s="1355"/>
      <c r="B6711" s="1355"/>
      <c r="C6711" s="1433"/>
      <c r="E6711" s="1433"/>
      <c r="K6711" s="1433"/>
      <c r="L6711" s="1334"/>
    </row>
    <row r="6712" spans="1:12" ht="24" customHeight="1">
      <c r="A6712" s="1355"/>
      <c r="B6712" s="1355"/>
      <c r="C6712" s="1433"/>
      <c r="E6712" s="1433"/>
      <c r="K6712" s="1433"/>
      <c r="L6712" s="1334"/>
    </row>
    <row r="6713" spans="1:12" ht="24" customHeight="1">
      <c r="A6713" s="1355"/>
      <c r="B6713" s="1355"/>
      <c r="C6713" s="1433"/>
      <c r="E6713" s="1433"/>
      <c r="K6713" s="1433"/>
      <c r="L6713" s="1334"/>
    </row>
    <row r="6714" spans="1:12" ht="24" customHeight="1">
      <c r="A6714" s="1355"/>
      <c r="B6714" s="1355"/>
      <c r="C6714" s="1433"/>
      <c r="E6714" s="1433"/>
      <c r="K6714" s="1433"/>
      <c r="L6714" s="1334"/>
    </row>
    <row r="6715" spans="1:12" ht="24" customHeight="1">
      <c r="A6715" s="1355"/>
      <c r="B6715" s="1355"/>
      <c r="C6715" s="1433"/>
      <c r="E6715" s="1433"/>
      <c r="K6715" s="1433"/>
      <c r="L6715" s="1334"/>
    </row>
    <row r="6716" spans="1:12" ht="24" customHeight="1">
      <c r="A6716" s="1355"/>
      <c r="B6716" s="1355"/>
      <c r="C6716" s="1433"/>
      <c r="E6716" s="1433"/>
      <c r="K6716" s="1433"/>
      <c r="L6716" s="1334"/>
    </row>
    <row r="6717" spans="1:12" ht="24" customHeight="1">
      <c r="A6717" s="1355"/>
      <c r="B6717" s="1355"/>
      <c r="C6717" s="1433"/>
      <c r="E6717" s="1433"/>
      <c r="K6717" s="1433"/>
      <c r="L6717" s="1334"/>
    </row>
    <row r="6718" spans="1:12" ht="24" customHeight="1">
      <c r="A6718" s="1355"/>
      <c r="B6718" s="1355"/>
      <c r="C6718" s="1433"/>
      <c r="E6718" s="1433"/>
      <c r="K6718" s="1433"/>
      <c r="L6718" s="1334"/>
    </row>
    <row r="6719" spans="1:12" ht="24" customHeight="1">
      <c r="A6719" s="1355"/>
      <c r="B6719" s="1355"/>
      <c r="C6719" s="1433"/>
      <c r="E6719" s="1433"/>
      <c r="K6719" s="1433"/>
      <c r="L6719" s="1334"/>
    </row>
    <row r="6720" spans="1:12" ht="24" customHeight="1">
      <c r="A6720" s="1355"/>
      <c r="B6720" s="1355"/>
      <c r="C6720" s="1433"/>
      <c r="E6720" s="1433"/>
      <c r="K6720" s="1433"/>
      <c r="L6720" s="1334"/>
    </row>
    <row r="6721" spans="1:12" ht="24" customHeight="1">
      <c r="A6721" s="1355"/>
      <c r="B6721" s="1355"/>
      <c r="C6721" s="1433"/>
      <c r="E6721" s="1433"/>
      <c r="K6721" s="1433"/>
      <c r="L6721" s="1334"/>
    </row>
    <row r="6722" spans="1:12" ht="24" customHeight="1">
      <c r="A6722" s="1355"/>
      <c r="B6722" s="1355"/>
      <c r="C6722" s="1433"/>
      <c r="E6722" s="1433"/>
      <c r="K6722" s="1433"/>
      <c r="L6722" s="1334"/>
    </row>
    <row r="6723" spans="1:12" ht="24" customHeight="1">
      <c r="A6723" s="1355"/>
      <c r="B6723" s="1355"/>
      <c r="C6723" s="1433"/>
      <c r="E6723" s="1433"/>
      <c r="K6723" s="1433"/>
      <c r="L6723" s="1334"/>
    </row>
    <row r="6724" spans="1:12" ht="24" customHeight="1">
      <c r="A6724" s="1355"/>
      <c r="B6724" s="1355"/>
      <c r="C6724" s="1433"/>
      <c r="E6724" s="1433"/>
      <c r="K6724" s="1433"/>
      <c r="L6724" s="1334"/>
    </row>
    <row r="6725" spans="1:12" ht="24" customHeight="1">
      <c r="A6725" s="1355"/>
      <c r="B6725" s="1355"/>
      <c r="C6725" s="1433"/>
      <c r="E6725" s="1433"/>
      <c r="K6725" s="1433"/>
      <c r="L6725" s="1334"/>
    </row>
    <row r="6726" spans="1:12" ht="24" customHeight="1">
      <c r="A6726" s="1355"/>
      <c r="B6726" s="1355"/>
      <c r="C6726" s="1433"/>
      <c r="E6726" s="1433"/>
      <c r="K6726" s="1433"/>
      <c r="L6726" s="1334"/>
    </row>
    <row r="6727" spans="1:12" ht="24" customHeight="1">
      <c r="A6727" s="1355"/>
      <c r="B6727" s="1355"/>
      <c r="C6727" s="1433"/>
      <c r="E6727" s="1433"/>
      <c r="K6727" s="1433"/>
      <c r="L6727" s="1334"/>
    </row>
    <row r="6728" spans="1:12" ht="24" customHeight="1">
      <c r="A6728" s="1355"/>
      <c r="B6728" s="1355"/>
      <c r="C6728" s="1433"/>
      <c r="E6728" s="1433"/>
      <c r="K6728" s="1433"/>
      <c r="L6728" s="1334"/>
    </row>
    <row r="6729" spans="1:12" ht="24" customHeight="1">
      <c r="A6729" s="1355"/>
      <c r="B6729" s="1355"/>
      <c r="C6729" s="1433"/>
      <c r="E6729" s="1433"/>
      <c r="K6729" s="1433"/>
      <c r="L6729" s="1334"/>
    </row>
    <row r="6730" spans="1:12" ht="24" customHeight="1">
      <c r="A6730" s="1355"/>
      <c r="B6730" s="1355"/>
      <c r="C6730" s="1433"/>
      <c r="E6730" s="1433"/>
      <c r="K6730" s="1433"/>
      <c r="L6730" s="1334"/>
    </row>
    <row r="6731" spans="1:12" ht="24" customHeight="1">
      <c r="A6731" s="1355"/>
      <c r="B6731" s="1355"/>
      <c r="C6731" s="1433"/>
      <c r="E6731" s="1433"/>
      <c r="K6731" s="1433"/>
      <c r="L6731" s="1334"/>
    </row>
    <row r="6732" spans="1:12" ht="24" customHeight="1">
      <c r="A6732" s="1355"/>
      <c r="B6732" s="1355"/>
      <c r="C6732" s="1433"/>
      <c r="E6732" s="1433"/>
      <c r="K6732" s="1433"/>
      <c r="L6732" s="1334"/>
    </row>
    <row r="6733" spans="1:12" ht="24" customHeight="1">
      <c r="A6733" s="1355"/>
      <c r="B6733" s="1355"/>
      <c r="C6733" s="1433"/>
      <c r="E6733" s="1433"/>
      <c r="K6733" s="1433"/>
      <c r="L6733" s="1334"/>
    </row>
    <row r="6734" spans="1:12" ht="24" customHeight="1">
      <c r="A6734" s="1355"/>
      <c r="B6734" s="1355"/>
      <c r="C6734" s="1433"/>
      <c r="E6734" s="1433"/>
      <c r="K6734" s="1433"/>
      <c r="L6734" s="1334"/>
    </row>
    <row r="6735" spans="1:12" ht="24" customHeight="1">
      <c r="A6735" s="1355"/>
      <c r="B6735" s="1355"/>
      <c r="C6735" s="1433"/>
      <c r="E6735" s="1433"/>
      <c r="K6735" s="1433"/>
      <c r="L6735" s="1334"/>
    </row>
    <row r="6736" spans="1:12" ht="24" customHeight="1">
      <c r="A6736" s="1355"/>
      <c r="B6736" s="1355"/>
      <c r="C6736" s="1433"/>
      <c r="E6736" s="1433"/>
      <c r="K6736" s="1433"/>
      <c r="L6736" s="1334"/>
    </row>
    <row r="6737" spans="1:12" ht="24" customHeight="1">
      <c r="A6737" s="1355"/>
      <c r="B6737" s="1355"/>
      <c r="C6737" s="1433"/>
      <c r="E6737" s="1433"/>
      <c r="K6737" s="1433"/>
      <c r="L6737" s="1334"/>
    </row>
    <row r="6738" spans="1:12" ht="24" customHeight="1">
      <c r="A6738" s="1355"/>
      <c r="B6738" s="1355"/>
      <c r="C6738" s="1433"/>
      <c r="E6738" s="1433"/>
      <c r="K6738" s="1433"/>
      <c r="L6738" s="1334"/>
    </row>
    <row r="6739" spans="1:12" ht="24" customHeight="1">
      <c r="A6739" s="1355"/>
      <c r="B6739" s="1355"/>
      <c r="C6739" s="1433"/>
      <c r="E6739" s="1433"/>
      <c r="K6739" s="1433"/>
      <c r="L6739" s="1334"/>
    </row>
    <row r="6740" spans="1:12" ht="24" customHeight="1">
      <c r="A6740" s="1355"/>
      <c r="B6740" s="1355"/>
      <c r="C6740" s="1433"/>
      <c r="E6740" s="1433"/>
      <c r="K6740" s="1433"/>
      <c r="L6740" s="1334"/>
    </row>
    <row r="6741" spans="1:12" ht="24" customHeight="1">
      <c r="A6741" s="1355"/>
      <c r="B6741" s="1355"/>
      <c r="C6741" s="1433"/>
      <c r="E6741" s="1433"/>
      <c r="K6741" s="1433"/>
      <c r="L6741" s="1334"/>
    </row>
    <row r="6742" spans="1:12" ht="24" customHeight="1">
      <c r="A6742" s="1355"/>
      <c r="B6742" s="1355"/>
      <c r="C6742" s="1433"/>
      <c r="E6742" s="1433"/>
      <c r="K6742" s="1433"/>
      <c r="L6742" s="1334"/>
    </row>
    <row r="6743" spans="1:12" ht="24" customHeight="1">
      <c r="A6743" s="1355"/>
      <c r="B6743" s="1355"/>
      <c r="C6743" s="1433"/>
      <c r="E6743" s="1433"/>
      <c r="K6743" s="1433"/>
      <c r="L6743" s="1334"/>
    </row>
    <row r="6744" spans="1:12" ht="24" customHeight="1">
      <c r="A6744" s="1355"/>
      <c r="B6744" s="1355"/>
      <c r="C6744" s="1433"/>
      <c r="E6744" s="1433"/>
      <c r="K6744" s="1433"/>
      <c r="L6744" s="1334"/>
    </row>
    <row r="6745" spans="1:12" ht="24" customHeight="1">
      <c r="A6745" s="1355"/>
      <c r="B6745" s="1355"/>
      <c r="C6745" s="1433"/>
      <c r="E6745" s="1433"/>
      <c r="K6745" s="1433"/>
      <c r="L6745" s="1334"/>
    </row>
    <row r="6746" spans="1:12" ht="24" customHeight="1">
      <c r="A6746" s="1355"/>
      <c r="B6746" s="1355"/>
      <c r="C6746" s="1433"/>
      <c r="E6746" s="1433"/>
      <c r="K6746" s="1433"/>
      <c r="L6746" s="1334"/>
    </row>
    <row r="6747" spans="1:12" ht="24" customHeight="1">
      <c r="A6747" s="1355"/>
      <c r="B6747" s="1355"/>
      <c r="C6747" s="1433"/>
      <c r="E6747" s="1433"/>
      <c r="K6747" s="1433"/>
      <c r="L6747" s="1334"/>
    </row>
    <row r="6748" spans="1:12" ht="24" customHeight="1">
      <c r="A6748" s="1355"/>
      <c r="B6748" s="1355"/>
      <c r="C6748" s="1433"/>
      <c r="E6748" s="1433"/>
      <c r="K6748" s="1433"/>
      <c r="L6748" s="1334"/>
    </row>
    <row r="6749" spans="1:12" ht="24" customHeight="1">
      <c r="A6749" s="1355"/>
      <c r="B6749" s="1355"/>
      <c r="C6749" s="1433"/>
      <c r="E6749" s="1433"/>
      <c r="K6749" s="1433"/>
      <c r="L6749" s="1334"/>
    </row>
    <row r="6750" spans="1:12" ht="24" customHeight="1">
      <c r="A6750" s="1355"/>
      <c r="B6750" s="1355"/>
      <c r="C6750" s="1433"/>
      <c r="E6750" s="1433"/>
      <c r="K6750" s="1433"/>
      <c r="L6750" s="1334"/>
    </row>
    <row r="6751" spans="1:12" ht="24" customHeight="1">
      <c r="A6751" s="1355"/>
      <c r="B6751" s="1355"/>
      <c r="C6751" s="1433"/>
      <c r="E6751" s="1433"/>
      <c r="K6751" s="1433"/>
      <c r="L6751" s="1334"/>
    </row>
    <row r="6752" spans="1:12" ht="24" customHeight="1">
      <c r="A6752" s="1355"/>
      <c r="B6752" s="1355"/>
      <c r="C6752" s="1433"/>
      <c r="E6752" s="1433"/>
      <c r="K6752" s="1433"/>
      <c r="L6752" s="1334"/>
    </row>
    <row r="6753" spans="1:12" ht="24" customHeight="1">
      <c r="A6753" s="1355"/>
      <c r="B6753" s="1355"/>
      <c r="C6753" s="1433"/>
      <c r="E6753" s="1433"/>
      <c r="K6753" s="1433"/>
      <c r="L6753" s="1334"/>
    </row>
    <row r="6754" spans="1:12" ht="24" customHeight="1">
      <c r="A6754" s="1355"/>
      <c r="B6754" s="1355"/>
      <c r="C6754" s="1433"/>
      <c r="E6754" s="1433"/>
      <c r="K6754" s="1433"/>
      <c r="L6754" s="1334"/>
    </row>
    <row r="6755" spans="1:12" ht="24" customHeight="1">
      <c r="A6755" s="1355"/>
      <c r="B6755" s="1355"/>
      <c r="C6755" s="1433"/>
      <c r="E6755" s="1433"/>
      <c r="K6755" s="1433"/>
      <c r="L6755" s="1334"/>
    </row>
    <row r="6756" spans="1:12" ht="24" customHeight="1">
      <c r="A6756" s="1355"/>
      <c r="B6756" s="1355"/>
      <c r="C6756" s="1433"/>
      <c r="E6756" s="1433"/>
      <c r="K6756" s="1433"/>
      <c r="L6756" s="1334"/>
    </row>
    <row r="6757" spans="1:12" ht="24" customHeight="1">
      <c r="A6757" s="1355"/>
      <c r="B6757" s="1355"/>
      <c r="C6757" s="1433"/>
      <c r="E6757" s="1433"/>
      <c r="K6757" s="1433"/>
      <c r="L6757" s="1334"/>
    </row>
    <row r="6758" spans="1:12" ht="24" customHeight="1">
      <c r="A6758" s="1355"/>
      <c r="B6758" s="1355"/>
      <c r="C6758" s="1433"/>
      <c r="E6758" s="1433"/>
      <c r="K6758" s="1433"/>
      <c r="L6758" s="1334"/>
    </row>
    <row r="6759" spans="1:12" ht="24" customHeight="1">
      <c r="A6759" s="1355"/>
      <c r="B6759" s="1355"/>
      <c r="C6759" s="1433"/>
      <c r="E6759" s="1433"/>
      <c r="K6759" s="1433"/>
      <c r="L6759" s="1334"/>
    </row>
    <row r="6760" spans="1:12" ht="24" customHeight="1">
      <c r="A6760" s="1355"/>
      <c r="B6760" s="1355"/>
      <c r="C6760" s="1433"/>
      <c r="E6760" s="1433"/>
      <c r="K6760" s="1433"/>
      <c r="L6760" s="1334"/>
    </row>
    <row r="6761" spans="1:12" ht="24" customHeight="1">
      <c r="A6761" s="1355"/>
      <c r="B6761" s="1355"/>
      <c r="C6761" s="1433"/>
      <c r="E6761" s="1433"/>
      <c r="K6761" s="1433"/>
      <c r="L6761" s="1334"/>
    </row>
    <row r="6762" spans="1:12" ht="24" customHeight="1">
      <c r="A6762" s="1355"/>
      <c r="B6762" s="1355"/>
      <c r="C6762" s="1433"/>
      <c r="E6762" s="1433"/>
      <c r="K6762" s="1433"/>
      <c r="L6762" s="1334"/>
    </row>
    <row r="6763" spans="1:12" ht="24" customHeight="1">
      <c r="A6763" s="1355"/>
      <c r="B6763" s="1355"/>
      <c r="C6763" s="1433"/>
      <c r="E6763" s="1433"/>
      <c r="K6763" s="1433"/>
      <c r="L6763" s="1334"/>
    </row>
    <row r="6764" spans="1:12" ht="24" customHeight="1">
      <c r="A6764" s="1355"/>
      <c r="B6764" s="1355"/>
      <c r="C6764" s="1433"/>
      <c r="E6764" s="1433"/>
      <c r="K6764" s="1433"/>
      <c r="L6764" s="1334"/>
    </row>
    <row r="6765" spans="1:12" ht="24" customHeight="1">
      <c r="A6765" s="1355"/>
      <c r="B6765" s="1355"/>
      <c r="C6765" s="1433"/>
      <c r="E6765" s="1433"/>
      <c r="K6765" s="1433"/>
      <c r="L6765" s="1334"/>
    </row>
    <row r="6766" spans="1:12" ht="24" customHeight="1">
      <c r="A6766" s="1355"/>
      <c r="B6766" s="1355"/>
      <c r="C6766" s="1433"/>
      <c r="E6766" s="1433"/>
      <c r="K6766" s="1433"/>
      <c r="L6766" s="1334"/>
    </row>
    <row r="6767" spans="1:12" ht="24" customHeight="1">
      <c r="A6767" s="1355"/>
      <c r="B6767" s="1355"/>
      <c r="C6767" s="1433"/>
      <c r="E6767" s="1433"/>
      <c r="K6767" s="1433"/>
      <c r="L6767" s="1334"/>
    </row>
    <row r="6768" spans="1:12" ht="24" customHeight="1">
      <c r="A6768" s="1355"/>
      <c r="B6768" s="1355"/>
      <c r="C6768" s="1433"/>
      <c r="E6768" s="1433"/>
      <c r="K6768" s="1433"/>
      <c r="L6768" s="1334"/>
    </row>
    <row r="6769" spans="1:12" ht="24" customHeight="1">
      <c r="A6769" s="1355"/>
      <c r="B6769" s="1355"/>
      <c r="C6769" s="1433"/>
      <c r="E6769" s="1433"/>
      <c r="K6769" s="1433"/>
      <c r="L6769" s="1334"/>
    </row>
    <row r="6770" spans="1:12" ht="24" customHeight="1">
      <c r="A6770" s="1355"/>
      <c r="B6770" s="1355"/>
      <c r="C6770" s="1433"/>
      <c r="E6770" s="1433"/>
      <c r="K6770" s="1433"/>
      <c r="L6770" s="1334"/>
    </row>
    <row r="6771" spans="1:12" ht="24" customHeight="1">
      <c r="A6771" s="1355"/>
      <c r="B6771" s="1355"/>
      <c r="C6771" s="1433"/>
      <c r="E6771" s="1433"/>
      <c r="K6771" s="1433"/>
      <c r="L6771" s="1334"/>
    </row>
    <row r="6772" spans="1:12" ht="24" customHeight="1">
      <c r="A6772" s="1355"/>
      <c r="B6772" s="1355"/>
      <c r="C6772" s="1433"/>
      <c r="E6772" s="1433"/>
      <c r="K6772" s="1433"/>
      <c r="L6772" s="1334"/>
    </row>
    <row r="6773" spans="1:12" ht="24" customHeight="1">
      <c r="A6773" s="1355"/>
      <c r="B6773" s="1355"/>
      <c r="C6773" s="1433"/>
      <c r="E6773" s="1433"/>
      <c r="K6773" s="1433"/>
      <c r="L6773" s="1334"/>
    </row>
    <row r="6774" spans="1:12" ht="24" customHeight="1">
      <c r="A6774" s="1355"/>
      <c r="B6774" s="1355"/>
      <c r="C6774" s="1433"/>
      <c r="E6774" s="1433"/>
      <c r="K6774" s="1433"/>
      <c r="L6774" s="1334"/>
    </row>
    <row r="6775" spans="1:12" ht="24" customHeight="1">
      <c r="A6775" s="1355"/>
      <c r="B6775" s="1355"/>
      <c r="C6775" s="1433"/>
      <c r="E6775" s="1433"/>
      <c r="K6775" s="1433"/>
      <c r="L6775" s="1334"/>
    </row>
    <row r="6776" spans="1:12" ht="24" customHeight="1">
      <c r="A6776" s="1355"/>
      <c r="B6776" s="1355"/>
      <c r="C6776" s="1433"/>
      <c r="E6776" s="1433"/>
      <c r="K6776" s="1433"/>
      <c r="L6776" s="1334"/>
    </row>
    <row r="6777" spans="1:12" ht="24" customHeight="1">
      <c r="A6777" s="1355"/>
      <c r="B6777" s="1355"/>
      <c r="C6777" s="1433"/>
      <c r="E6777" s="1433"/>
      <c r="K6777" s="1433"/>
      <c r="L6777" s="1334"/>
    </row>
    <row r="6778" spans="1:12" ht="24" customHeight="1">
      <c r="A6778" s="1355"/>
      <c r="B6778" s="1355"/>
      <c r="C6778" s="1433"/>
      <c r="E6778" s="1433"/>
      <c r="K6778" s="1433"/>
      <c r="L6778" s="1334"/>
    </row>
    <row r="6779" spans="1:12" ht="24" customHeight="1">
      <c r="A6779" s="1355"/>
      <c r="B6779" s="1355"/>
      <c r="C6779" s="1433"/>
      <c r="E6779" s="1433"/>
      <c r="K6779" s="1433"/>
      <c r="L6779" s="1334"/>
    </row>
    <row r="6780" spans="1:12" ht="24" customHeight="1">
      <c r="A6780" s="1355"/>
      <c r="B6780" s="1355"/>
      <c r="C6780" s="1433"/>
      <c r="E6780" s="1433"/>
      <c r="K6780" s="1433"/>
      <c r="L6780" s="1334"/>
    </row>
    <row r="6781" spans="1:12" ht="24" customHeight="1">
      <c r="A6781" s="1355"/>
      <c r="B6781" s="1355"/>
      <c r="C6781" s="1433"/>
      <c r="E6781" s="1433"/>
      <c r="K6781" s="1433"/>
      <c r="L6781" s="1334"/>
    </row>
    <row r="6782" spans="1:12" ht="24" customHeight="1">
      <c r="A6782" s="1355"/>
      <c r="B6782" s="1355"/>
      <c r="C6782" s="1433"/>
      <c r="E6782" s="1433"/>
      <c r="K6782" s="1433"/>
      <c r="L6782" s="1334"/>
    </row>
    <row r="6783" spans="1:12" ht="24" customHeight="1">
      <c r="A6783" s="1355"/>
      <c r="B6783" s="1355"/>
      <c r="C6783" s="1433"/>
      <c r="E6783" s="1433"/>
      <c r="K6783" s="1433"/>
      <c r="L6783" s="1334"/>
    </row>
    <row r="6784" spans="1:12" ht="24" customHeight="1">
      <c r="A6784" s="1355"/>
      <c r="B6784" s="1355"/>
      <c r="C6784" s="1433"/>
      <c r="E6784" s="1433"/>
      <c r="K6784" s="1433"/>
      <c r="L6784" s="1334"/>
    </row>
    <row r="6785" spans="1:12" ht="24" customHeight="1">
      <c r="A6785" s="1355"/>
      <c r="B6785" s="1355"/>
      <c r="C6785" s="1433"/>
      <c r="E6785" s="1433"/>
      <c r="K6785" s="1433"/>
      <c r="L6785" s="1334"/>
    </row>
    <row r="6786" spans="1:12" ht="24" customHeight="1">
      <c r="A6786" s="1355"/>
      <c r="B6786" s="1355"/>
      <c r="C6786" s="1433"/>
      <c r="E6786" s="1433"/>
      <c r="K6786" s="1433"/>
      <c r="L6786" s="1334"/>
    </row>
    <row r="6787" spans="1:12" ht="24" customHeight="1">
      <c r="A6787" s="1355"/>
      <c r="B6787" s="1355"/>
      <c r="C6787" s="1433"/>
      <c r="E6787" s="1433"/>
      <c r="K6787" s="1433"/>
      <c r="L6787" s="1334"/>
    </row>
    <row r="6788" spans="1:12" ht="24" customHeight="1">
      <c r="A6788" s="1355"/>
      <c r="B6788" s="1355"/>
      <c r="C6788" s="1433"/>
      <c r="E6788" s="1433"/>
      <c r="K6788" s="1433"/>
      <c r="L6788" s="1334"/>
    </row>
    <row r="6789" spans="1:12" ht="24" customHeight="1">
      <c r="A6789" s="1355"/>
      <c r="B6789" s="1355"/>
      <c r="C6789" s="1433"/>
      <c r="E6789" s="1433"/>
      <c r="K6789" s="1433"/>
      <c r="L6789" s="1334"/>
    </row>
    <row r="6790" spans="1:12" ht="24" customHeight="1">
      <c r="A6790" s="1355"/>
      <c r="B6790" s="1355"/>
      <c r="C6790" s="1433"/>
      <c r="E6790" s="1433"/>
      <c r="K6790" s="1433"/>
      <c r="L6790" s="1334"/>
    </row>
    <row r="6791" spans="1:12" ht="24" customHeight="1">
      <c r="A6791" s="1355"/>
      <c r="B6791" s="1355"/>
      <c r="C6791" s="1433"/>
      <c r="E6791" s="1433"/>
      <c r="K6791" s="1433"/>
      <c r="L6791" s="1334"/>
    </row>
    <row r="6792" spans="1:12" ht="24" customHeight="1">
      <c r="A6792" s="1355"/>
      <c r="B6792" s="1355"/>
      <c r="C6792" s="1433"/>
      <c r="E6792" s="1433"/>
      <c r="K6792" s="1433"/>
      <c r="L6792" s="1334"/>
    </row>
    <row r="6793" spans="1:12" ht="24" customHeight="1">
      <c r="A6793" s="1355"/>
      <c r="B6793" s="1355"/>
      <c r="C6793" s="1433"/>
      <c r="E6793" s="1433"/>
      <c r="K6793" s="1433"/>
      <c r="L6793" s="1334"/>
    </row>
    <row r="6794" spans="1:12" ht="24" customHeight="1">
      <c r="A6794" s="1355"/>
      <c r="B6794" s="1355"/>
      <c r="C6794" s="1433"/>
      <c r="E6794" s="1433"/>
      <c r="K6794" s="1433"/>
      <c r="L6794" s="1334"/>
    </row>
    <row r="6795" spans="1:12" ht="24" customHeight="1">
      <c r="A6795" s="1355"/>
      <c r="B6795" s="1355"/>
      <c r="C6795" s="1433"/>
      <c r="E6795" s="1433"/>
      <c r="K6795" s="1433"/>
      <c r="L6795" s="1334"/>
    </row>
    <row r="6796" spans="1:12" ht="24" customHeight="1">
      <c r="A6796" s="1355"/>
      <c r="B6796" s="1355"/>
      <c r="C6796" s="1433"/>
      <c r="E6796" s="1433"/>
      <c r="K6796" s="1433"/>
      <c r="L6796" s="1334"/>
    </row>
    <row r="6797" spans="1:12" ht="24" customHeight="1">
      <c r="A6797" s="1355"/>
      <c r="B6797" s="1355"/>
      <c r="C6797" s="1433"/>
      <c r="E6797" s="1433"/>
      <c r="K6797" s="1433"/>
      <c r="L6797" s="1334"/>
    </row>
    <row r="6798" spans="1:12" ht="24" customHeight="1">
      <c r="A6798" s="1355"/>
      <c r="B6798" s="1355"/>
      <c r="C6798" s="1433"/>
      <c r="E6798" s="1433"/>
      <c r="K6798" s="1433"/>
      <c r="L6798" s="1334"/>
    </row>
    <row r="6799" spans="1:12" ht="24" customHeight="1">
      <c r="A6799" s="1355"/>
      <c r="B6799" s="1355"/>
      <c r="C6799" s="1433"/>
      <c r="E6799" s="1433"/>
      <c r="K6799" s="1433"/>
      <c r="L6799" s="1334"/>
    </row>
    <row r="6800" spans="1:12" ht="24" customHeight="1">
      <c r="A6800" s="1355"/>
      <c r="B6800" s="1355"/>
      <c r="C6800" s="1433"/>
      <c r="E6800" s="1433"/>
      <c r="K6800" s="1433"/>
      <c r="L6800" s="1334"/>
    </row>
    <row r="6801" spans="1:12" ht="24" customHeight="1">
      <c r="A6801" s="1355"/>
      <c r="B6801" s="1355"/>
      <c r="C6801" s="1433"/>
      <c r="E6801" s="1433"/>
      <c r="K6801" s="1433"/>
      <c r="L6801" s="1334"/>
    </row>
    <row r="6802" spans="1:12" ht="24" customHeight="1">
      <c r="A6802" s="1355"/>
      <c r="B6802" s="1355"/>
      <c r="C6802" s="1433"/>
      <c r="E6802" s="1433"/>
      <c r="K6802" s="1433"/>
      <c r="L6802" s="1334"/>
    </row>
    <row r="6803" spans="1:12" ht="24" customHeight="1">
      <c r="A6803" s="1355"/>
      <c r="B6803" s="1355"/>
      <c r="C6803" s="1433"/>
      <c r="E6803" s="1433"/>
      <c r="K6803" s="1433"/>
      <c r="L6803" s="1334"/>
    </row>
    <row r="6804" spans="1:12" ht="24" customHeight="1">
      <c r="A6804" s="1355"/>
      <c r="B6804" s="1355"/>
      <c r="C6804" s="1433"/>
      <c r="E6804" s="1433"/>
      <c r="K6804" s="1433"/>
      <c r="L6804" s="1334"/>
    </row>
    <row r="6805" spans="1:12" ht="24" customHeight="1">
      <c r="A6805" s="1355"/>
      <c r="B6805" s="1355"/>
      <c r="C6805" s="1433"/>
      <c r="E6805" s="1433"/>
      <c r="K6805" s="1433"/>
      <c r="L6805" s="1334"/>
    </row>
    <row r="6806" spans="1:12" ht="24" customHeight="1">
      <c r="A6806" s="1355"/>
      <c r="B6806" s="1355"/>
      <c r="C6806" s="1433"/>
      <c r="E6806" s="1433"/>
      <c r="K6806" s="1433"/>
      <c r="L6806" s="1334"/>
    </row>
    <row r="6807" spans="1:12" ht="24" customHeight="1">
      <c r="A6807" s="1355"/>
      <c r="B6807" s="1355"/>
      <c r="C6807" s="1433"/>
      <c r="E6807" s="1433"/>
      <c r="K6807" s="1433"/>
      <c r="L6807" s="1334"/>
    </row>
    <row r="6808" spans="1:12" ht="24" customHeight="1">
      <c r="A6808" s="1355"/>
      <c r="B6808" s="1355"/>
      <c r="C6808" s="1433"/>
      <c r="E6808" s="1433"/>
      <c r="K6808" s="1433"/>
      <c r="L6808" s="1334"/>
    </row>
    <row r="6809" spans="1:12" ht="24" customHeight="1">
      <c r="A6809" s="1355"/>
      <c r="B6809" s="1355"/>
      <c r="C6809" s="1433"/>
      <c r="E6809" s="1433"/>
      <c r="K6809" s="1433"/>
      <c r="L6809" s="1334"/>
    </row>
    <row r="6810" spans="1:12" ht="24" customHeight="1">
      <c r="A6810" s="1355"/>
      <c r="B6810" s="1355"/>
      <c r="C6810" s="1433"/>
      <c r="E6810" s="1433"/>
      <c r="K6810" s="1433"/>
      <c r="L6810" s="1334"/>
    </row>
    <row r="6811" spans="1:12" ht="24" customHeight="1">
      <c r="A6811" s="1355"/>
      <c r="B6811" s="1355"/>
      <c r="C6811" s="1433"/>
      <c r="E6811" s="1433"/>
      <c r="K6811" s="1433"/>
      <c r="L6811" s="1334"/>
    </row>
    <row r="6812" spans="1:12" ht="24" customHeight="1">
      <c r="A6812" s="1355"/>
      <c r="B6812" s="1355"/>
      <c r="C6812" s="1433"/>
      <c r="E6812" s="1433"/>
      <c r="K6812" s="1433"/>
      <c r="L6812" s="1334"/>
    </row>
    <row r="6813" spans="1:12" ht="24" customHeight="1">
      <c r="A6813" s="1355"/>
      <c r="B6813" s="1355"/>
      <c r="C6813" s="1433"/>
      <c r="E6813" s="1433"/>
      <c r="K6813" s="1433"/>
      <c r="L6813" s="1334"/>
    </row>
    <row r="6814" spans="1:12" ht="24" customHeight="1">
      <c r="A6814" s="1355"/>
      <c r="B6814" s="1355"/>
      <c r="C6814" s="1433"/>
      <c r="E6814" s="1433"/>
      <c r="K6814" s="1433"/>
      <c r="L6814" s="1334"/>
    </row>
    <row r="6815" spans="1:12" ht="24" customHeight="1">
      <c r="A6815" s="1355"/>
      <c r="B6815" s="1355"/>
      <c r="C6815" s="1433"/>
      <c r="E6815" s="1433"/>
      <c r="K6815" s="1433"/>
      <c r="L6815" s="1334"/>
    </row>
    <row r="6816" spans="1:12" ht="24" customHeight="1">
      <c r="A6816" s="1355"/>
      <c r="B6816" s="1355"/>
      <c r="C6816" s="1433"/>
      <c r="E6816" s="1433"/>
      <c r="K6816" s="1433"/>
      <c r="L6816" s="1334"/>
    </row>
    <row r="6817" spans="1:12" ht="24" customHeight="1">
      <c r="A6817" s="1355"/>
      <c r="B6817" s="1355"/>
      <c r="C6817" s="1433"/>
      <c r="E6817" s="1433"/>
      <c r="K6817" s="1433"/>
      <c r="L6817" s="1334"/>
    </row>
    <row r="6818" spans="1:12" ht="24" customHeight="1">
      <c r="A6818" s="1355"/>
      <c r="B6818" s="1355"/>
      <c r="C6818" s="1433"/>
      <c r="E6818" s="1433"/>
      <c r="K6818" s="1433"/>
      <c r="L6818" s="1334"/>
    </row>
    <row r="6819" spans="1:12" ht="24" customHeight="1">
      <c r="A6819" s="1355"/>
      <c r="B6819" s="1355"/>
      <c r="C6819" s="1433"/>
      <c r="E6819" s="1433"/>
      <c r="K6819" s="1433"/>
      <c r="L6819" s="1334"/>
    </row>
    <row r="6820" spans="1:12" ht="24" customHeight="1">
      <c r="A6820" s="1355"/>
      <c r="B6820" s="1355"/>
      <c r="C6820" s="1433"/>
      <c r="E6820" s="1433"/>
      <c r="K6820" s="1433"/>
      <c r="L6820" s="1334"/>
    </row>
    <row r="6821" spans="1:12" ht="24" customHeight="1">
      <c r="A6821" s="1355"/>
      <c r="B6821" s="1355"/>
      <c r="C6821" s="1433"/>
      <c r="E6821" s="1433"/>
      <c r="K6821" s="1433"/>
      <c r="L6821" s="1334"/>
    </row>
    <row r="6822" spans="1:12" ht="24" customHeight="1">
      <c r="A6822" s="1355"/>
      <c r="B6822" s="1355"/>
      <c r="C6822" s="1433"/>
      <c r="E6822" s="1433"/>
      <c r="K6822" s="1433"/>
      <c r="L6822" s="1334"/>
    </row>
    <row r="6823" spans="1:12" ht="24" customHeight="1">
      <c r="A6823" s="1355"/>
      <c r="B6823" s="1355"/>
      <c r="C6823" s="1433"/>
      <c r="E6823" s="1433"/>
      <c r="K6823" s="1433"/>
      <c r="L6823" s="1334"/>
    </row>
    <row r="6824" spans="1:12" ht="24" customHeight="1">
      <c r="A6824" s="1355"/>
      <c r="B6824" s="1355"/>
      <c r="C6824" s="1433"/>
      <c r="E6824" s="1433"/>
      <c r="K6824" s="1433"/>
      <c r="L6824" s="1334"/>
    </row>
    <row r="6825" spans="1:12" ht="24" customHeight="1">
      <c r="A6825" s="1355"/>
      <c r="B6825" s="1355"/>
      <c r="C6825" s="1433"/>
      <c r="E6825" s="1433"/>
      <c r="K6825" s="1433"/>
      <c r="L6825" s="1334"/>
    </row>
    <row r="6826" spans="1:12" ht="24" customHeight="1">
      <c r="A6826" s="1355"/>
      <c r="B6826" s="1355"/>
      <c r="C6826" s="1433"/>
      <c r="E6826" s="1433"/>
      <c r="K6826" s="1433"/>
      <c r="L6826" s="1334"/>
    </row>
    <row r="6827" spans="1:12" ht="24" customHeight="1">
      <c r="A6827" s="1355"/>
      <c r="B6827" s="1355"/>
      <c r="C6827" s="1433"/>
      <c r="E6827" s="1433"/>
      <c r="K6827" s="1433"/>
      <c r="L6827" s="1334"/>
    </row>
    <row r="6828" spans="1:12" ht="24" customHeight="1">
      <c r="A6828" s="1355"/>
      <c r="B6828" s="1355"/>
      <c r="C6828" s="1433"/>
      <c r="E6828" s="1433"/>
      <c r="K6828" s="1433"/>
      <c r="L6828" s="1334"/>
    </row>
    <row r="6829" spans="1:12" ht="24" customHeight="1">
      <c r="A6829" s="1355"/>
      <c r="B6829" s="1355"/>
      <c r="C6829" s="1433"/>
      <c r="E6829" s="1433"/>
      <c r="K6829" s="1433"/>
      <c r="L6829" s="1334"/>
    </row>
    <row r="6830" spans="1:12" ht="24" customHeight="1">
      <c r="A6830" s="1355"/>
      <c r="B6830" s="1355"/>
      <c r="C6830" s="1433"/>
      <c r="E6830" s="1433"/>
      <c r="K6830" s="1433"/>
      <c r="L6830" s="1334"/>
    </row>
    <row r="6831" spans="1:12" ht="24" customHeight="1">
      <c r="A6831" s="1355"/>
      <c r="B6831" s="1355"/>
      <c r="C6831" s="1433"/>
      <c r="E6831" s="1433"/>
      <c r="K6831" s="1433"/>
      <c r="L6831" s="1334"/>
    </row>
    <row r="6832" spans="1:12" ht="24" customHeight="1">
      <c r="A6832" s="1355"/>
      <c r="B6832" s="1355"/>
      <c r="C6832" s="1433"/>
      <c r="E6832" s="1433"/>
      <c r="K6832" s="1433"/>
      <c r="L6832" s="1334"/>
    </row>
    <row r="6833" spans="1:12" ht="24" customHeight="1">
      <c r="A6833" s="1355"/>
      <c r="B6833" s="1355"/>
      <c r="C6833" s="1433"/>
      <c r="E6833" s="1433"/>
      <c r="K6833" s="1433"/>
      <c r="L6833" s="1334"/>
    </row>
    <row r="6834" spans="1:12" ht="24" customHeight="1">
      <c r="A6834" s="1355"/>
      <c r="B6834" s="1355"/>
      <c r="C6834" s="1433"/>
      <c r="E6834" s="1433"/>
      <c r="K6834" s="1433"/>
      <c r="L6834" s="1334"/>
    </row>
    <row r="6835" spans="1:12" ht="24" customHeight="1">
      <c r="A6835" s="1355"/>
      <c r="B6835" s="1355"/>
      <c r="C6835" s="1433"/>
      <c r="E6835" s="1433"/>
      <c r="K6835" s="1433"/>
      <c r="L6835" s="1334"/>
    </row>
    <row r="6836" spans="1:12" ht="24" customHeight="1">
      <c r="A6836" s="1355"/>
      <c r="B6836" s="1355"/>
      <c r="C6836" s="1433"/>
      <c r="E6836" s="1433"/>
      <c r="K6836" s="1433"/>
      <c r="L6836" s="1334"/>
    </row>
    <row r="6837" spans="1:12" ht="24" customHeight="1">
      <c r="A6837" s="1355"/>
      <c r="B6837" s="1355"/>
      <c r="C6837" s="1433"/>
      <c r="E6837" s="1433"/>
      <c r="K6837" s="1433"/>
      <c r="L6837" s="1334"/>
    </row>
    <row r="6838" spans="1:12" ht="24" customHeight="1">
      <c r="A6838" s="1355"/>
      <c r="B6838" s="1355"/>
      <c r="C6838" s="1433"/>
      <c r="E6838" s="1433"/>
      <c r="K6838" s="1433"/>
      <c r="L6838" s="1334"/>
    </row>
    <row r="6839" spans="1:12" ht="24" customHeight="1">
      <c r="A6839" s="1355"/>
      <c r="B6839" s="1355"/>
      <c r="C6839" s="1433"/>
      <c r="E6839" s="1433"/>
      <c r="K6839" s="1433"/>
      <c r="L6839" s="1334"/>
    </row>
    <row r="6840" spans="1:12" ht="24" customHeight="1">
      <c r="A6840" s="1355"/>
      <c r="B6840" s="1355"/>
      <c r="C6840" s="1433"/>
      <c r="E6840" s="1433"/>
      <c r="K6840" s="1433"/>
      <c r="L6840" s="1334"/>
    </row>
    <row r="6841" spans="1:12" ht="24" customHeight="1">
      <c r="A6841" s="1355"/>
      <c r="B6841" s="1355"/>
      <c r="C6841" s="1433"/>
      <c r="E6841" s="1433"/>
      <c r="K6841" s="1433"/>
      <c r="L6841" s="1334"/>
    </row>
    <row r="6842" spans="1:12" ht="24" customHeight="1">
      <c r="A6842" s="1355"/>
      <c r="B6842" s="1355"/>
      <c r="C6842" s="1433"/>
      <c r="E6842" s="1433"/>
      <c r="K6842" s="1433"/>
      <c r="L6842" s="1334"/>
    </row>
    <row r="6843" spans="1:12" ht="24" customHeight="1">
      <c r="A6843" s="1355"/>
      <c r="B6843" s="1355"/>
      <c r="C6843" s="1433"/>
      <c r="E6843" s="1433"/>
      <c r="K6843" s="1433"/>
      <c r="L6843" s="1334"/>
    </row>
    <row r="6844" spans="1:12" ht="24" customHeight="1">
      <c r="A6844" s="1355"/>
      <c r="B6844" s="1355"/>
      <c r="C6844" s="1433"/>
      <c r="E6844" s="1433"/>
      <c r="K6844" s="1433"/>
      <c r="L6844" s="1334"/>
    </row>
    <row r="6845" spans="1:12" ht="24" customHeight="1">
      <c r="A6845" s="1355"/>
      <c r="B6845" s="1355"/>
      <c r="C6845" s="1433"/>
      <c r="E6845" s="1433"/>
      <c r="K6845" s="1433"/>
      <c r="L6845" s="1334"/>
    </row>
    <row r="6846" spans="1:12" ht="24" customHeight="1">
      <c r="A6846" s="1355"/>
      <c r="B6846" s="1355"/>
      <c r="C6846" s="1433"/>
      <c r="E6846" s="1433"/>
      <c r="K6846" s="1433"/>
      <c r="L6846" s="1334"/>
    </row>
    <row r="6847" spans="1:12" ht="24" customHeight="1">
      <c r="A6847" s="1355"/>
      <c r="B6847" s="1355"/>
      <c r="C6847" s="1433"/>
      <c r="E6847" s="1433"/>
      <c r="K6847" s="1433"/>
      <c r="L6847" s="1334"/>
    </row>
    <row r="6848" spans="1:12" ht="24" customHeight="1">
      <c r="A6848" s="1355"/>
      <c r="B6848" s="1355"/>
      <c r="C6848" s="1433"/>
      <c r="E6848" s="1433"/>
      <c r="K6848" s="1433"/>
      <c r="L6848" s="1334"/>
    </row>
    <row r="6849" spans="1:12" ht="24" customHeight="1">
      <c r="A6849" s="1355"/>
      <c r="B6849" s="1355"/>
      <c r="C6849" s="1433"/>
      <c r="E6849" s="1433"/>
      <c r="K6849" s="1433"/>
      <c r="L6849" s="1334"/>
    </row>
    <row r="6850" spans="1:12" ht="24" customHeight="1">
      <c r="A6850" s="1355"/>
      <c r="B6850" s="1355"/>
      <c r="C6850" s="1433"/>
      <c r="E6850" s="1433"/>
      <c r="K6850" s="1433"/>
      <c r="L6850" s="1334"/>
    </row>
    <row r="6851" spans="1:12" ht="24" customHeight="1">
      <c r="A6851" s="1355"/>
      <c r="B6851" s="1355"/>
      <c r="C6851" s="1433"/>
      <c r="E6851" s="1433"/>
      <c r="K6851" s="1433"/>
      <c r="L6851" s="1334"/>
    </row>
    <row r="6852" spans="1:12" ht="24" customHeight="1">
      <c r="A6852" s="1355"/>
      <c r="B6852" s="1355"/>
      <c r="C6852" s="1433"/>
      <c r="E6852" s="1433"/>
      <c r="K6852" s="1433"/>
      <c r="L6852" s="1334"/>
    </row>
    <row r="6853" spans="1:12" ht="24" customHeight="1">
      <c r="A6853" s="1355"/>
      <c r="B6853" s="1355"/>
      <c r="C6853" s="1433"/>
      <c r="E6853" s="1433"/>
      <c r="K6853" s="1433"/>
      <c r="L6853" s="1334"/>
    </row>
    <row r="6854" spans="1:12" ht="24" customHeight="1">
      <c r="A6854" s="1355"/>
      <c r="B6854" s="1355"/>
      <c r="C6854" s="1433"/>
      <c r="E6854" s="1433"/>
      <c r="K6854" s="1433"/>
      <c r="L6854" s="1334"/>
    </row>
    <row r="6855" spans="1:12" ht="24" customHeight="1">
      <c r="A6855" s="1355"/>
      <c r="B6855" s="1355"/>
      <c r="C6855" s="1433"/>
      <c r="E6855" s="1433"/>
      <c r="K6855" s="1433"/>
      <c r="L6855" s="1334"/>
    </row>
    <row r="6856" spans="1:12" ht="24" customHeight="1">
      <c r="A6856" s="1355"/>
      <c r="B6856" s="1355"/>
      <c r="C6856" s="1433"/>
      <c r="E6856" s="1433"/>
      <c r="K6856" s="1433"/>
      <c r="L6856" s="1334"/>
    </row>
    <row r="6857" spans="1:12" ht="24" customHeight="1">
      <c r="A6857" s="1355"/>
      <c r="B6857" s="1355"/>
      <c r="C6857" s="1433"/>
      <c r="E6857" s="1433"/>
      <c r="K6857" s="1433"/>
      <c r="L6857" s="1334"/>
    </row>
    <row r="6858" spans="1:12" ht="24" customHeight="1">
      <c r="A6858" s="1355"/>
      <c r="B6858" s="1355"/>
      <c r="C6858" s="1433"/>
      <c r="E6858" s="1433"/>
      <c r="K6858" s="1433"/>
      <c r="L6858" s="1334"/>
    </row>
    <row r="6859" spans="1:12" ht="24" customHeight="1">
      <c r="A6859" s="1355"/>
      <c r="B6859" s="1355"/>
      <c r="C6859" s="1433"/>
      <c r="E6859" s="1433"/>
      <c r="K6859" s="1433"/>
      <c r="L6859" s="1334"/>
    </row>
    <row r="6860" spans="1:12" ht="24" customHeight="1">
      <c r="A6860" s="1355"/>
      <c r="B6860" s="1355"/>
      <c r="C6860" s="1433"/>
      <c r="E6860" s="1433"/>
      <c r="K6860" s="1433"/>
      <c r="L6860" s="1334"/>
    </row>
    <row r="6861" spans="1:12" ht="24" customHeight="1">
      <c r="A6861" s="1355"/>
      <c r="B6861" s="1355"/>
      <c r="C6861" s="1433"/>
      <c r="E6861" s="1433"/>
      <c r="K6861" s="1433"/>
      <c r="L6861" s="1334"/>
    </row>
    <row r="6862" spans="1:12" ht="24" customHeight="1">
      <c r="A6862" s="1355"/>
      <c r="B6862" s="1355"/>
      <c r="C6862" s="1433"/>
      <c r="E6862" s="1433"/>
      <c r="K6862" s="1433"/>
      <c r="L6862" s="1334"/>
    </row>
    <row r="6863" spans="1:12" ht="24" customHeight="1">
      <c r="A6863" s="1355"/>
      <c r="B6863" s="1355"/>
      <c r="C6863" s="1433"/>
      <c r="E6863" s="1433"/>
      <c r="K6863" s="1433"/>
      <c r="L6863" s="1334"/>
    </row>
    <row r="6864" spans="1:12" ht="24" customHeight="1">
      <c r="A6864" s="1355"/>
      <c r="B6864" s="1355"/>
      <c r="C6864" s="1433"/>
      <c r="E6864" s="1433"/>
      <c r="K6864" s="1433"/>
      <c r="L6864" s="1334"/>
    </row>
    <row r="6865" spans="1:12" ht="24" customHeight="1">
      <c r="A6865" s="1355"/>
      <c r="B6865" s="1355"/>
      <c r="C6865" s="1433"/>
      <c r="E6865" s="1433"/>
      <c r="K6865" s="1433"/>
      <c r="L6865" s="1334"/>
    </row>
    <row r="6866" spans="1:12" ht="24" customHeight="1">
      <c r="A6866" s="1355"/>
      <c r="B6866" s="1355"/>
      <c r="C6866" s="1433"/>
      <c r="E6866" s="1433"/>
      <c r="K6866" s="1433"/>
      <c r="L6866" s="1334"/>
    </row>
    <row r="6867" spans="1:12" ht="24" customHeight="1">
      <c r="A6867" s="1355"/>
      <c r="B6867" s="1355"/>
      <c r="C6867" s="1433"/>
      <c r="E6867" s="1433"/>
      <c r="K6867" s="1433"/>
      <c r="L6867" s="1334"/>
    </row>
    <row r="6868" spans="1:12" ht="24" customHeight="1">
      <c r="A6868" s="1355"/>
      <c r="B6868" s="1355"/>
      <c r="C6868" s="1433"/>
      <c r="E6868" s="1433"/>
      <c r="K6868" s="1433"/>
      <c r="L6868" s="1334"/>
    </row>
    <row r="6869" spans="1:12" ht="24" customHeight="1">
      <c r="A6869" s="1355"/>
      <c r="B6869" s="1355"/>
      <c r="C6869" s="1433"/>
      <c r="E6869" s="1433"/>
      <c r="K6869" s="1433"/>
      <c r="L6869" s="1334"/>
    </row>
    <row r="6870" spans="1:12" ht="24" customHeight="1">
      <c r="A6870" s="1355"/>
      <c r="B6870" s="1355"/>
      <c r="C6870" s="1433"/>
      <c r="E6870" s="1433"/>
      <c r="K6870" s="1433"/>
      <c r="L6870" s="1334"/>
    </row>
    <row r="6871" spans="1:12" ht="24" customHeight="1">
      <c r="A6871" s="1355"/>
      <c r="B6871" s="1355"/>
      <c r="C6871" s="1433"/>
      <c r="E6871" s="1433"/>
      <c r="K6871" s="1433"/>
      <c r="L6871" s="1334"/>
    </row>
    <row r="6872" spans="1:12" ht="24" customHeight="1">
      <c r="A6872" s="1355"/>
      <c r="B6872" s="1355"/>
      <c r="C6872" s="1433"/>
      <c r="E6872" s="1433"/>
      <c r="K6872" s="1433"/>
      <c r="L6872" s="1334"/>
    </row>
    <row r="6873" spans="1:12" ht="24" customHeight="1">
      <c r="A6873" s="1355"/>
      <c r="B6873" s="1355"/>
      <c r="C6873" s="1433"/>
      <c r="E6873" s="1433"/>
      <c r="K6873" s="1433"/>
      <c r="L6873" s="1334"/>
    </row>
    <row r="6874" spans="1:12" ht="24" customHeight="1">
      <c r="A6874" s="1355"/>
      <c r="B6874" s="1355"/>
      <c r="C6874" s="1433"/>
      <c r="E6874" s="1433"/>
      <c r="K6874" s="1433"/>
      <c r="L6874" s="1334"/>
    </row>
    <row r="6875" spans="1:12" ht="24" customHeight="1">
      <c r="A6875" s="1355"/>
      <c r="B6875" s="1355"/>
      <c r="C6875" s="1433"/>
      <c r="E6875" s="1433"/>
      <c r="K6875" s="1433"/>
      <c r="L6875" s="1334"/>
    </row>
    <row r="6876" spans="1:12" ht="24" customHeight="1">
      <c r="A6876" s="1355"/>
      <c r="B6876" s="1355"/>
      <c r="C6876" s="1433"/>
      <c r="E6876" s="1433"/>
      <c r="K6876" s="1433"/>
      <c r="L6876" s="1334"/>
    </row>
    <row r="6877" spans="1:12" ht="24" customHeight="1">
      <c r="A6877" s="1355"/>
      <c r="B6877" s="1355"/>
      <c r="C6877" s="1433"/>
      <c r="E6877" s="1433"/>
      <c r="K6877" s="1433"/>
      <c r="L6877" s="1334"/>
    </row>
    <row r="6878" spans="1:12" ht="24" customHeight="1">
      <c r="A6878" s="1355"/>
      <c r="B6878" s="1355"/>
      <c r="C6878" s="1433"/>
      <c r="E6878" s="1433"/>
      <c r="K6878" s="1433"/>
      <c r="L6878" s="1334"/>
    </row>
    <row r="6879" spans="1:12" ht="24" customHeight="1">
      <c r="A6879" s="1355"/>
      <c r="B6879" s="1355"/>
      <c r="C6879" s="1433"/>
      <c r="E6879" s="1433"/>
      <c r="K6879" s="1433"/>
      <c r="L6879" s="1334"/>
    </row>
    <row r="6880" spans="1:12" ht="24" customHeight="1">
      <c r="A6880" s="1355"/>
      <c r="B6880" s="1355"/>
      <c r="C6880" s="1433"/>
      <c r="E6880" s="1433"/>
      <c r="K6880" s="1433"/>
      <c r="L6880" s="1334"/>
    </row>
    <row r="6881" spans="1:12" ht="24" customHeight="1">
      <c r="A6881" s="1355"/>
      <c r="B6881" s="1355"/>
      <c r="C6881" s="1433"/>
      <c r="E6881" s="1433"/>
      <c r="K6881" s="1433"/>
      <c r="L6881" s="1334"/>
    </row>
    <row r="6882" spans="1:12" ht="24" customHeight="1">
      <c r="A6882" s="1355"/>
      <c r="B6882" s="1355"/>
      <c r="C6882" s="1433"/>
      <c r="E6882" s="1433"/>
      <c r="K6882" s="1433"/>
      <c r="L6882" s="1334"/>
    </row>
    <row r="6883" spans="1:12" ht="24" customHeight="1">
      <c r="A6883" s="1355"/>
      <c r="B6883" s="1355"/>
      <c r="C6883" s="1433"/>
      <c r="E6883" s="1433"/>
      <c r="K6883" s="1433"/>
      <c r="L6883" s="1334"/>
    </row>
    <row r="6884" spans="1:12" ht="24" customHeight="1">
      <c r="A6884" s="1355"/>
      <c r="B6884" s="1355"/>
      <c r="C6884" s="1433"/>
      <c r="E6884" s="1433"/>
      <c r="K6884" s="1433"/>
      <c r="L6884" s="1334"/>
    </row>
    <row r="6885" spans="1:12" ht="24" customHeight="1">
      <c r="A6885" s="1355"/>
      <c r="B6885" s="1355"/>
      <c r="C6885" s="1433"/>
      <c r="E6885" s="1433"/>
      <c r="K6885" s="1433"/>
      <c r="L6885" s="1334"/>
    </row>
    <row r="6886" spans="1:12" ht="24" customHeight="1">
      <c r="A6886" s="1355"/>
      <c r="B6886" s="1355"/>
      <c r="C6886" s="1433"/>
      <c r="E6886" s="1433"/>
      <c r="K6886" s="1433"/>
      <c r="L6886" s="1334"/>
    </row>
    <row r="6887" spans="1:12" ht="24" customHeight="1">
      <c r="A6887" s="1355"/>
      <c r="B6887" s="1355"/>
      <c r="C6887" s="1433"/>
      <c r="E6887" s="1433"/>
      <c r="K6887" s="1433"/>
      <c r="L6887" s="1334"/>
    </row>
    <row r="6888" spans="1:12" ht="24" customHeight="1">
      <c r="A6888" s="1355"/>
      <c r="B6888" s="1355"/>
      <c r="C6888" s="1433"/>
      <c r="E6888" s="1433"/>
      <c r="K6888" s="1433"/>
      <c r="L6888" s="1334"/>
    </row>
    <row r="6889" spans="1:12" ht="24" customHeight="1">
      <c r="A6889" s="1355"/>
      <c r="B6889" s="1355"/>
      <c r="C6889" s="1433"/>
      <c r="E6889" s="1433"/>
      <c r="K6889" s="1433"/>
      <c r="L6889" s="1334"/>
    </row>
    <row r="6890" spans="1:12" ht="24" customHeight="1">
      <c r="A6890" s="1355"/>
      <c r="B6890" s="1355"/>
      <c r="C6890" s="1433"/>
      <c r="E6890" s="1433"/>
      <c r="K6890" s="1433"/>
      <c r="L6890" s="1334"/>
    </row>
    <row r="6891" spans="1:12" ht="24" customHeight="1">
      <c r="A6891" s="1355"/>
      <c r="B6891" s="1355"/>
      <c r="C6891" s="1433"/>
      <c r="E6891" s="1433"/>
      <c r="K6891" s="1433"/>
      <c r="L6891" s="1334"/>
    </row>
    <row r="6892" spans="1:12" ht="24" customHeight="1">
      <c r="A6892" s="1355"/>
      <c r="B6892" s="1355"/>
      <c r="C6892" s="1433"/>
      <c r="E6892" s="1433"/>
      <c r="K6892" s="1433"/>
      <c r="L6892" s="1334"/>
    </row>
    <row r="6893" spans="1:12" ht="24" customHeight="1">
      <c r="A6893" s="1355"/>
      <c r="B6893" s="1355"/>
      <c r="C6893" s="1433"/>
      <c r="E6893" s="1433"/>
      <c r="K6893" s="1433"/>
      <c r="L6893" s="1334"/>
    </row>
    <row r="6894" spans="1:12" ht="24" customHeight="1">
      <c r="A6894" s="1355"/>
      <c r="B6894" s="1355"/>
      <c r="C6894" s="1433"/>
      <c r="E6894" s="1433"/>
      <c r="K6894" s="1433"/>
      <c r="L6894" s="1334"/>
    </row>
    <row r="6895" spans="1:12" ht="24" customHeight="1">
      <c r="A6895" s="1355"/>
      <c r="B6895" s="1355"/>
      <c r="C6895" s="1433"/>
      <c r="E6895" s="1433"/>
      <c r="K6895" s="1433"/>
      <c r="L6895" s="1334"/>
    </row>
    <row r="6896" spans="1:12" ht="24" customHeight="1">
      <c r="A6896" s="1355"/>
      <c r="B6896" s="1355"/>
      <c r="C6896" s="1433"/>
      <c r="E6896" s="1433"/>
      <c r="K6896" s="1433"/>
      <c r="L6896" s="1334"/>
    </row>
    <row r="6897" spans="1:12" ht="24" customHeight="1">
      <c r="A6897" s="1355"/>
      <c r="B6897" s="1355"/>
      <c r="C6897" s="1433"/>
      <c r="E6897" s="1433"/>
      <c r="K6897" s="1433"/>
      <c r="L6897" s="1334"/>
    </row>
    <row r="6898" spans="1:12" ht="24" customHeight="1">
      <c r="A6898" s="1355"/>
      <c r="B6898" s="1355"/>
      <c r="C6898" s="1433"/>
      <c r="E6898" s="1433"/>
      <c r="K6898" s="1433"/>
      <c r="L6898" s="1334"/>
    </row>
    <row r="6899" spans="1:12" ht="24" customHeight="1">
      <c r="A6899" s="1355"/>
      <c r="B6899" s="1355"/>
      <c r="C6899" s="1433"/>
      <c r="E6899" s="1433"/>
      <c r="K6899" s="1433"/>
      <c r="L6899" s="1334"/>
    </row>
    <row r="6900" spans="1:12" ht="24" customHeight="1">
      <c r="A6900" s="1355"/>
      <c r="B6900" s="1355"/>
      <c r="C6900" s="1433"/>
      <c r="E6900" s="1433"/>
      <c r="K6900" s="1433"/>
      <c r="L6900" s="1334"/>
    </row>
    <row r="6901" spans="1:12" ht="24" customHeight="1">
      <c r="A6901" s="1355"/>
      <c r="B6901" s="1355"/>
      <c r="C6901" s="1433"/>
      <c r="E6901" s="1433"/>
      <c r="K6901" s="1433"/>
      <c r="L6901" s="1334"/>
    </row>
    <row r="6902" spans="1:12" ht="24" customHeight="1">
      <c r="A6902" s="1355"/>
      <c r="B6902" s="1355"/>
      <c r="C6902" s="1433"/>
      <c r="E6902" s="1433"/>
      <c r="K6902" s="1433"/>
      <c r="L6902" s="1334"/>
    </row>
    <row r="6903" spans="1:12" ht="24" customHeight="1">
      <c r="A6903" s="1355"/>
      <c r="B6903" s="1355"/>
      <c r="C6903" s="1433"/>
      <c r="E6903" s="1433"/>
      <c r="K6903" s="1433"/>
      <c r="L6903" s="1334"/>
    </row>
    <row r="6904" spans="1:12" ht="24" customHeight="1">
      <c r="A6904" s="1355"/>
      <c r="B6904" s="1355"/>
      <c r="C6904" s="1433"/>
      <c r="E6904" s="1433"/>
      <c r="K6904" s="1433"/>
      <c r="L6904" s="1334"/>
    </row>
    <row r="6905" spans="1:12" ht="24" customHeight="1">
      <c r="A6905" s="1355"/>
      <c r="B6905" s="1355"/>
      <c r="C6905" s="1433"/>
      <c r="E6905" s="1433"/>
      <c r="K6905" s="1433"/>
      <c r="L6905" s="1334"/>
    </row>
    <row r="6906" spans="1:12" ht="24" customHeight="1">
      <c r="A6906" s="1355"/>
      <c r="B6906" s="1355"/>
      <c r="C6906" s="1433"/>
      <c r="E6906" s="1433"/>
      <c r="K6906" s="1433"/>
      <c r="L6906" s="1334"/>
    </row>
    <row r="6907" spans="1:12" ht="24" customHeight="1">
      <c r="A6907" s="1355"/>
      <c r="B6907" s="1355"/>
      <c r="C6907" s="1433"/>
      <c r="E6907" s="1433"/>
      <c r="K6907" s="1433"/>
      <c r="L6907" s="1334"/>
    </row>
    <row r="6908" spans="1:12" ht="24" customHeight="1">
      <c r="A6908" s="1355"/>
      <c r="B6908" s="1355"/>
      <c r="C6908" s="1433"/>
      <c r="E6908" s="1433"/>
      <c r="K6908" s="1433"/>
      <c r="L6908" s="1334"/>
    </row>
    <row r="6909" spans="1:12" ht="24" customHeight="1">
      <c r="A6909" s="1355"/>
      <c r="B6909" s="1355"/>
      <c r="C6909" s="1433"/>
      <c r="E6909" s="1433"/>
      <c r="K6909" s="1433"/>
      <c r="L6909" s="1334"/>
    </row>
    <row r="6910" spans="1:12" ht="24" customHeight="1">
      <c r="A6910" s="1355"/>
      <c r="B6910" s="1355"/>
      <c r="C6910" s="1433"/>
      <c r="E6910" s="1433"/>
      <c r="K6910" s="1433"/>
      <c r="L6910" s="1334"/>
    </row>
    <row r="6911" spans="1:12" ht="24" customHeight="1">
      <c r="A6911" s="1355"/>
      <c r="B6911" s="1355"/>
      <c r="C6911" s="1433"/>
      <c r="E6911" s="1433"/>
      <c r="K6911" s="1433"/>
      <c r="L6911" s="1334"/>
    </row>
    <row r="6912" spans="1:12" ht="24" customHeight="1">
      <c r="A6912" s="1355"/>
      <c r="B6912" s="1355"/>
      <c r="C6912" s="1433"/>
      <c r="E6912" s="1433"/>
      <c r="K6912" s="1433"/>
      <c r="L6912" s="1334"/>
    </row>
    <row r="6913" spans="1:12" ht="24" customHeight="1">
      <c r="A6913" s="1355"/>
      <c r="B6913" s="1355"/>
      <c r="C6913" s="1433"/>
      <c r="E6913" s="1433"/>
      <c r="K6913" s="1433"/>
      <c r="L6913" s="1334"/>
    </row>
    <row r="6914" spans="1:12" ht="24" customHeight="1">
      <c r="A6914" s="1355"/>
      <c r="B6914" s="1355"/>
      <c r="C6914" s="1433"/>
      <c r="E6914" s="1433"/>
      <c r="K6914" s="1433"/>
      <c r="L6914" s="1334"/>
    </row>
    <row r="6915" spans="1:12" ht="24" customHeight="1">
      <c r="A6915" s="1355"/>
      <c r="B6915" s="1355"/>
      <c r="C6915" s="1433"/>
      <c r="E6915" s="1433"/>
      <c r="K6915" s="1433"/>
      <c r="L6915" s="1334"/>
    </row>
    <row r="6916" spans="1:12" ht="24" customHeight="1">
      <c r="A6916" s="1355"/>
      <c r="B6916" s="1355"/>
      <c r="C6916" s="1433"/>
      <c r="E6916" s="1433"/>
      <c r="K6916" s="1433"/>
      <c r="L6916" s="1334"/>
    </row>
    <row r="6917" spans="1:12" ht="24" customHeight="1">
      <c r="A6917" s="1355"/>
      <c r="B6917" s="1355"/>
      <c r="C6917" s="1433"/>
      <c r="E6917" s="1433"/>
      <c r="K6917" s="1433"/>
      <c r="L6917" s="1334"/>
    </row>
    <row r="6918" spans="1:12" ht="24" customHeight="1">
      <c r="A6918" s="1355"/>
      <c r="B6918" s="1355"/>
      <c r="C6918" s="1433"/>
      <c r="E6918" s="1433"/>
      <c r="K6918" s="1433"/>
      <c r="L6918" s="1334"/>
    </row>
    <row r="6919" spans="1:12" ht="24" customHeight="1">
      <c r="A6919" s="1355"/>
      <c r="B6919" s="1355"/>
      <c r="C6919" s="1433"/>
      <c r="E6919" s="1433"/>
      <c r="K6919" s="1433"/>
      <c r="L6919" s="1334"/>
    </row>
    <row r="6920" spans="1:12" ht="24" customHeight="1">
      <c r="A6920" s="1355"/>
      <c r="B6920" s="1355"/>
      <c r="C6920" s="1433"/>
      <c r="E6920" s="1433"/>
      <c r="K6920" s="1433"/>
      <c r="L6920" s="1334"/>
    </row>
    <row r="6921" spans="1:12" ht="24" customHeight="1">
      <c r="A6921" s="1355"/>
      <c r="B6921" s="1355"/>
      <c r="C6921" s="1433"/>
      <c r="E6921" s="1433"/>
      <c r="K6921" s="1433"/>
      <c r="L6921" s="1334"/>
    </row>
    <row r="6922" spans="1:12" ht="24" customHeight="1">
      <c r="A6922" s="1355"/>
      <c r="B6922" s="1355"/>
      <c r="C6922" s="1433"/>
      <c r="E6922" s="1433"/>
      <c r="K6922" s="1433"/>
      <c r="L6922" s="1334"/>
    </row>
    <row r="6923" spans="1:12" ht="24" customHeight="1">
      <c r="A6923" s="1355"/>
      <c r="B6923" s="1355"/>
      <c r="C6923" s="1433"/>
      <c r="E6923" s="1433"/>
      <c r="K6923" s="1433"/>
      <c r="L6923" s="1334"/>
    </row>
    <row r="6924" spans="1:12" ht="24" customHeight="1">
      <c r="A6924" s="1355"/>
      <c r="B6924" s="1355"/>
      <c r="C6924" s="1433"/>
      <c r="E6924" s="1433"/>
      <c r="K6924" s="1433"/>
      <c r="L6924" s="1334"/>
    </row>
    <row r="6925" spans="1:12" ht="24" customHeight="1">
      <c r="A6925" s="1355"/>
      <c r="B6925" s="1355"/>
      <c r="C6925" s="1433"/>
      <c r="E6925" s="1433"/>
      <c r="K6925" s="1433"/>
      <c r="L6925" s="1334"/>
    </row>
    <row r="6926" spans="1:12" ht="24" customHeight="1">
      <c r="A6926" s="1355"/>
      <c r="B6926" s="1355"/>
      <c r="C6926" s="1433"/>
      <c r="E6926" s="1433"/>
      <c r="K6926" s="1433"/>
      <c r="L6926" s="1334"/>
    </row>
    <row r="6927" spans="1:12" ht="24" customHeight="1">
      <c r="A6927" s="1355"/>
      <c r="B6927" s="1355"/>
      <c r="C6927" s="1433"/>
      <c r="E6927" s="1433"/>
      <c r="K6927" s="1433"/>
      <c r="L6927" s="1334"/>
    </row>
    <row r="6928" spans="1:12" ht="24" customHeight="1">
      <c r="A6928" s="1355"/>
      <c r="B6928" s="1355"/>
      <c r="C6928" s="1433"/>
      <c r="E6928" s="1433"/>
      <c r="K6928" s="1433"/>
      <c r="L6928" s="1334"/>
    </row>
    <row r="6929" spans="1:12" ht="24" customHeight="1">
      <c r="A6929" s="1355"/>
      <c r="B6929" s="1355"/>
      <c r="C6929" s="1433"/>
      <c r="E6929" s="1433"/>
      <c r="K6929" s="1433"/>
      <c r="L6929" s="1334"/>
    </row>
    <row r="6930" spans="1:12" ht="24" customHeight="1">
      <c r="A6930" s="1355"/>
      <c r="B6930" s="1355"/>
      <c r="C6930" s="1433"/>
      <c r="E6930" s="1433"/>
      <c r="K6930" s="1433"/>
      <c r="L6930" s="1334"/>
    </row>
    <row r="6931" spans="1:12" ht="24" customHeight="1">
      <c r="A6931" s="1355"/>
      <c r="B6931" s="1355"/>
      <c r="C6931" s="1433"/>
      <c r="E6931" s="1433"/>
      <c r="K6931" s="1433"/>
      <c r="L6931" s="1334"/>
    </row>
    <row r="6932" spans="1:12" ht="24" customHeight="1">
      <c r="A6932" s="1355"/>
      <c r="B6932" s="1355"/>
      <c r="C6932" s="1433"/>
      <c r="E6932" s="1433"/>
      <c r="K6932" s="1433"/>
      <c r="L6932" s="1334"/>
    </row>
    <row r="6933" spans="1:12" ht="24" customHeight="1">
      <c r="A6933" s="1355"/>
      <c r="B6933" s="1355"/>
      <c r="C6933" s="1433"/>
      <c r="E6933" s="1433"/>
      <c r="K6933" s="1433"/>
      <c r="L6933" s="1334"/>
    </row>
    <row r="6934" spans="1:12" ht="24" customHeight="1">
      <c r="A6934" s="1355"/>
      <c r="B6934" s="1355"/>
      <c r="C6934" s="1433"/>
      <c r="E6934" s="1433"/>
      <c r="K6934" s="1433"/>
      <c r="L6934" s="1334"/>
    </row>
    <row r="6935" spans="1:12" ht="24" customHeight="1">
      <c r="A6935" s="1355"/>
      <c r="B6935" s="1355"/>
      <c r="C6935" s="1433"/>
      <c r="E6935" s="1433"/>
      <c r="K6935" s="1433"/>
      <c r="L6935" s="1334"/>
    </row>
    <row r="6936" spans="1:12" ht="24" customHeight="1">
      <c r="A6936" s="1355"/>
      <c r="B6936" s="1355"/>
      <c r="C6936" s="1433"/>
      <c r="E6936" s="1433"/>
      <c r="K6936" s="1433"/>
      <c r="L6936" s="1334"/>
    </row>
    <row r="6937" spans="1:12" ht="24" customHeight="1">
      <c r="A6937" s="1355"/>
      <c r="B6937" s="1355"/>
      <c r="C6937" s="1433"/>
      <c r="E6937" s="1433"/>
      <c r="K6937" s="1433"/>
      <c r="L6937" s="1334"/>
    </row>
    <row r="6938" spans="1:12" ht="24" customHeight="1">
      <c r="A6938" s="1355"/>
      <c r="B6938" s="1355"/>
      <c r="C6938" s="1433"/>
      <c r="E6938" s="1433"/>
      <c r="K6938" s="1433"/>
      <c r="L6938" s="1334"/>
    </row>
    <row r="6939" spans="1:12" ht="24" customHeight="1">
      <c r="A6939" s="1355"/>
      <c r="B6939" s="1355"/>
      <c r="C6939" s="1433"/>
      <c r="E6939" s="1433"/>
      <c r="K6939" s="1433"/>
      <c r="L6939" s="1334"/>
    </row>
    <row r="6940" spans="1:12" ht="24" customHeight="1">
      <c r="A6940" s="1355"/>
      <c r="B6940" s="1355"/>
      <c r="C6940" s="1433"/>
      <c r="E6940" s="1433"/>
      <c r="K6940" s="1433"/>
      <c r="L6940" s="1334"/>
    </row>
    <row r="6941" spans="1:12" ht="24" customHeight="1">
      <c r="A6941" s="1355"/>
      <c r="B6941" s="1355"/>
      <c r="C6941" s="1433"/>
      <c r="E6941" s="1433"/>
      <c r="K6941" s="1433"/>
      <c r="L6941" s="1334"/>
    </row>
    <row r="6942" spans="1:12" ht="24" customHeight="1">
      <c r="A6942" s="1355"/>
      <c r="B6942" s="1355"/>
      <c r="C6942" s="1433"/>
      <c r="E6942" s="1433"/>
      <c r="K6942" s="1433"/>
      <c r="L6942" s="1334"/>
    </row>
    <row r="6943" spans="1:12" ht="24" customHeight="1">
      <c r="A6943" s="1355"/>
      <c r="B6943" s="1355"/>
      <c r="C6943" s="1433"/>
      <c r="E6943" s="1433"/>
      <c r="K6943" s="1433"/>
      <c r="L6943" s="1334"/>
    </row>
    <row r="6944" spans="1:12" ht="24" customHeight="1">
      <c r="A6944" s="1355"/>
      <c r="B6944" s="1355"/>
      <c r="C6944" s="1433"/>
      <c r="E6944" s="1433"/>
      <c r="K6944" s="1433"/>
      <c r="L6944" s="1334"/>
    </row>
    <row r="6945" spans="1:12" ht="24" customHeight="1">
      <c r="A6945" s="1355"/>
      <c r="B6945" s="1355"/>
      <c r="C6945" s="1433"/>
      <c r="E6945" s="1433"/>
      <c r="K6945" s="1433"/>
      <c r="L6945" s="1334"/>
    </row>
    <row r="6946" spans="1:12" ht="24" customHeight="1">
      <c r="A6946" s="1355"/>
      <c r="B6946" s="1355"/>
      <c r="C6946" s="1433"/>
      <c r="E6946" s="1433"/>
      <c r="K6946" s="1433"/>
      <c r="L6946" s="1334"/>
    </row>
    <row r="6947" spans="1:12" ht="24" customHeight="1">
      <c r="A6947" s="1355"/>
      <c r="B6947" s="1355"/>
      <c r="C6947" s="1433"/>
      <c r="E6947" s="1433"/>
      <c r="K6947" s="1433"/>
      <c r="L6947" s="1334"/>
    </row>
    <row r="6948" spans="1:12" ht="24" customHeight="1">
      <c r="A6948" s="1355"/>
      <c r="B6948" s="1355"/>
      <c r="C6948" s="1433"/>
      <c r="E6948" s="1433"/>
      <c r="K6948" s="1433"/>
      <c r="L6948" s="1334"/>
    </row>
    <row r="6949" spans="1:12" ht="24" customHeight="1">
      <c r="A6949" s="1355"/>
      <c r="B6949" s="1355"/>
      <c r="C6949" s="1433"/>
      <c r="E6949" s="1433"/>
      <c r="K6949" s="1433"/>
      <c r="L6949" s="1334"/>
    </row>
    <row r="6950" spans="1:12" ht="24" customHeight="1">
      <c r="A6950" s="1355"/>
      <c r="B6950" s="1355"/>
      <c r="C6950" s="1433"/>
      <c r="E6950" s="1433"/>
      <c r="K6950" s="1433"/>
      <c r="L6950" s="1334"/>
    </row>
    <row r="6951" spans="1:12" ht="24" customHeight="1">
      <c r="A6951" s="1355"/>
      <c r="B6951" s="1355"/>
      <c r="C6951" s="1433"/>
      <c r="E6951" s="1433"/>
      <c r="K6951" s="1433"/>
      <c r="L6951" s="1334"/>
    </row>
    <row r="6952" spans="1:12" ht="24" customHeight="1">
      <c r="A6952" s="1355"/>
      <c r="B6952" s="1355"/>
      <c r="C6952" s="1433"/>
      <c r="E6952" s="1433"/>
      <c r="K6952" s="1433"/>
      <c r="L6952" s="1334"/>
    </row>
    <row r="6953" spans="1:12" ht="24" customHeight="1">
      <c r="A6953" s="1355"/>
      <c r="B6953" s="1355"/>
      <c r="C6953" s="1433"/>
      <c r="E6953" s="1433"/>
      <c r="K6953" s="1433"/>
      <c r="L6953" s="1334"/>
    </row>
    <row r="6954" spans="1:12" ht="24" customHeight="1">
      <c r="A6954" s="1355"/>
      <c r="B6954" s="1355"/>
      <c r="C6954" s="1433"/>
      <c r="E6954" s="1433"/>
      <c r="K6954" s="1433"/>
      <c r="L6954" s="1334"/>
    </row>
    <row r="6955" spans="1:12" ht="24" customHeight="1">
      <c r="A6955" s="1355"/>
      <c r="B6955" s="1355"/>
      <c r="C6955" s="1433"/>
      <c r="E6955" s="1433"/>
      <c r="K6955" s="1433"/>
      <c r="L6955" s="1334"/>
    </row>
    <row r="6956" spans="1:12" ht="24" customHeight="1">
      <c r="A6956" s="1355"/>
      <c r="B6956" s="1355"/>
      <c r="C6956" s="1433"/>
      <c r="E6956" s="1433"/>
      <c r="K6956" s="1433"/>
      <c r="L6956" s="1334"/>
    </row>
    <row r="6957" spans="1:12" ht="24" customHeight="1">
      <c r="A6957" s="1355"/>
      <c r="B6957" s="1355"/>
      <c r="C6957" s="1433"/>
      <c r="E6957" s="1433"/>
      <c r="K6957" s="1433"/>
      <c r="L6957" s="1334"/>
    </row>
    <row r="6958" spans="1:12" ht="24" customHeight="1">
      <c r="A6958" s="1355"/>
      <c r="B6958" s="1355"/>
      <c r="C6958" s="1433"/>
      <c r="E6958" s="1433"/>
      <c r="K6958" s="1433"/>
      <c r="L6958" s="1334"/>
    </row>
    <row r="6959" spans="1:12" ht="24" customHeight="1">
      <c r="A6959" s="1355"/>
      <c r="B6959" s="1355"/>
      <c r="C6959" s="1433"/>
      <c r="E6959" s="1433"/>
      <c r="K6959" s="1433"/>
      <c r="L6959" s="1334"/>
    </row>
    <row r="6960" spans="1:12" ht="24" customHeight="1">
      <c r="A6960" s="1355"/>
      <c r="B6960" s="1355"/>
      <c r="C6960" s="1433"/>
      <c r="E6960" s="1433"/>
      <c r="K6960" s="1433"/>
      <c r="L6960" s="1334"/>
    </row>
    <row r="6961" spans="1:12" ht="24" customHeight="1">
      <c r="A6961" s="1355"/>
      <c r="B6961" s="1355"/>
      <c r="C6961" s="1433"/>
      <c r="E6961" s="1433"/>
      <c r="K6961" s="1433"/>
      <c r="L6961" s="1334"/>
    </row>
    <row r="6962" spans="1:12" ht="24" customHeight="1">
      <c r="A6962" s="1355"/>
      <c r="B6962" s="1355"/>
      <c r="C6962" s="1433"/>
      <c r="E6962" s="1433"/>
      <c r="K6962" s="1433"/>
      <c r="L6962" s="1334"/>
    </row>
    <row r="6963" spans="1:12" ht="24" customHeight="1">
      <c r="A6963" s="1355"/>
      <c r="B6963" s="1355"/>
      <c r="C6963" s="1433"/>
      <c r="E6963" s="1433"/>
      <c r="K6963" s="1433"/>
      <c r="L6963" s="1334"/>
    </row>
    <row r="6964" spans="1:12" ht="24" customHeight="1">
      <c r="A6964" s="1355"/>
      <c r="B6964" s="1355"/>
      <c r="C6964" s="1433"/>
      <c r="E6964" s="1433"/>
      <c r="K6964" s="1433"/>
      <c r="L6964" s="1334"/>
    </row>
    <row r="6965" spans="1:12" ht="24" customHeight="1">
      <c r="A6965" s="1355"/>
      <c r="B6965" s="1355"/>
      <c r="C6965" s="1433"/>
      <c r="E6965" s="1433"/>
      <c r="K6965" s="1433"/>
      <c r="L6965" s="1334"/>
    </row>
    <row r="6966" spans="1:12" ht="24" customHeight="1">
      <c r="A6966" s="1355"/>
      <c r="B6966" s="1355"/>
      <c r="C6966" s="1433"/>
      <c r="E6966" s="1433"/>
      <c r="K6966" s="1433"/>
      <c r="L6966" s="1334"/>
    </row>
    <row r="6967" spans="1:12" ht="24" customHeight="1">
      <c r="A6967" s="1355"/>
      <c r="B6967" s="1355"/>
      <c r="C6967" s="1433"/>
      <c r="E6967" s="1433"/>
      <c r="K6967" s="1433"/>
      <c r="L6967" s="1334"/>
    </row>
    <row r="6968" spans="1:12" ht="24" customHeight="1">
      <c r="A6968" s="1355"/>
      <c r="B6968" s="1355"/>
      <c r="C6968" s="1433"/>
      <c r="E6968" s="1433"/>
      <c r="K6968" s="1433"/>
      <c r="L6968" s="1334"/>
    </row>
    <row r="6969" spans="1:12" ht="24" customHeight="1">
      <c r="A6969" s="1355"/>
      <c r="B6969" s="1355"/>
      <c r="C6969" s="1433"/>
      <c r="E6969" s="1433"/>
      <c r="K6969" s="1433"/>
      <c r="L6969" s="1334"/>
    </row>
    <row r="6970" spans="1:12" ht="24" customHeight="1">
      <c r="A6970" s="1355"/>
      <c r="B6970" s="1355"/>
      <c r="C6970" s="1433"/>
      <c r="E6970" s="1433"/>
      <c r="K6970" s="1433"/>
      <c r="L6970" s="1334"/>
    </row>
    <row r="6971" spans="1:12" ht="24" customHeight="1">
      <c r="A6971" s="1355"/>
      <c r="B6971" s="1355"/>
      <c r="C6971" s="1433"/>
      <c r="E6971" s="1433"/>
      <c r="K6971" s="1433"/>
      <c r="L6971" s="1334"/>
    </row>
    <row r="6972" spans="1:12" ht="24" customHeight="1">
      <c r="A6972" s="1355"/>
      <c r="B6972" s="1355"/>
      <c r="C6972" s="1433"/>
      <c r="E6972" s="1433"/>
      <c r="K6972" s="1433"/>
      <c r="L6972" s="1334"/>
    </row>
    <row r="6973" spans="1:12" ht="24" customHeight="1">
      <c r="A6973" s="1355"/>
      <c r="B6973" s="1355"/>
      <c r="C6973" s="1433"/>
      <c r="E6973" s="1433"/>
      <c r="K6973" s="1433"/>
      <c r="L6973" s="1334"/>
    </row>
    <row r="6974" spans="1:12" ht="24" customHeight="1">
      <c r="A6974" s="1355"/>
      <c r="B6974" s="1355"/>
      <c r="C6974" s="1433"/>
      <c r="E6974" s="1433"/>
      <c r="K6974" s="1433"/>
      <c r="L6974" s="1334"/>
    </row>
    <row r="6975" spans="1:12" ht="24" customHeight="1">
      <c r="A6975" s="1355"/>
      <c r="B6975" s="1355"/>
      <c r="C6975" s="1433"/>
      <c r="E6975" s="1433"/>
      <c r="K6975" s="1433"/>
      <c r="L6975" s="1334"/>
    </row>
    <row r="6976" spans="1:12" ht="24" customHeight="1">
      <c r="A6976" s="1355"/>
      <c r="B6976" s="1355"/>
      <c r="C6976" s="1433"/>
      <c r="E6976" s="1433"/>
      <c r="K6976" s="1433"/>
      <c r="L6976" s="1334"/>
    </row>
    <row r="6977" spans="1:12" ht="24" customHeight="1">
      <c r="A6977" s="1355"/>
      <c r="B6977" s="1355"/>
      <c r="C6977" s="1433"/>
      <c r="E6977" s="1433"/>
      <c r="K6977" s="1433"/>
      <c r="L6977" s="1334"/>
    </row>
    <row r="6978" spans="1:12" ht="24" customHeight="1">
      <c r="A6978" s="1355"/>
      <c r="B6978" s="1355"/>
      <c r="C6978" s="1433"/>
      <c r="E6978" s="1433"/>
      <c r="K6978" s="1433"/>
      <c r="L6978" s="1334"/>
    </row>
    <row r="6979" spans="1:12" ht="24" customHeight="1">
      <c r="A6979" s="1355"/>
      <c r="B6979" s="1355"/>
      <c r="C6979" s="1433"/>
      <c r="E6979" s="1433"/>
      <c r="K6979" s="1433"/>
      <c r="L6979" s="1334"/>
    </row>
    <row r="6980" spans="1:12" ht="24" customHeight="1">
      <c r="A6980" s="1355"/>
      <c r="B6980" s="1355"/>
      <c r="C6980" s="1433"/>
      <c r="E6980" s="1433"/>
      <c r="K6980" s="1433"/>
      <c r="L6980" s="1334"/>
    </row>
    <row r="6981" spans="1:12" ht="24" customHeight="1">
      <c r="A6981" s="1355"/>
      <c r="B6981" s="1355"/>
      <c r="C6981" s="1433"/>
      <c r="E6981" s="1433"/>
      <c r="K6981" s="1433"/>
      <c r="L6981" s="1334"/>
    </row>
    <row r="6982" spans="1:12" ht="24" customHeight="1">
      <c r="A6982" s="1355"/>
      <c r="B6982" s="1355"/>
      <c r="C6982" s="1433"/>
      <c r="E6982" s="1433"/>
      <c r="K6982" s="1433"/>
      <c r="L6982" s="1334"/>
    </row>
    <row r="6983" spans="1:12" ht="24" customHeight="1">
      <c r="A6983" s="1355"/>
      <c r="B6983" s="1355"/>
      <c r="C6983" s="1433"/>
      <c r="E6983" s="1433"/>
      <c r="K6983" s="1433"/>
      <c r="L6983" s="1334"/>
    </row>
    <row r="6984" spans="1:12" ht="24" customHeight="1">
      <c r="A6984" s="1355"/>
      <c r="B6984" s="1355"/>
      <c r="C6984" s="1433"/>
      <c r="E6984" s="1433"/>
      <c r="K6984" s="1433"/>
      <c r="L6984" s="1334"/>
    </row>
    <row r="6985" spans="1:12" ht="24" customHeight="1">
      <c r="A6985" s="1355"/>
      <c r="B6985" s="1355"/>
      <c r="C6985" s="1433"/>
      <c r="E6985" s="1433"/>
      <c r="K6985" s="1433"/>
      <c r="L6985" s="1334"/>
    </row>
    <row r="6986" spans="1:12" ht="24" customHeight="1">
      <c r="A6986" s="1355"/>
      <c r="B6986" s="1355"/>
      <c r="C6986" s="1433"/>
      <c r="E6986" s="1433"/>
      <c r="K6986" s="1433"/>
      <c r="L6986" s="1334"/>
    </row>
    <row r="6987" spans="1:12" ht="24" customHeight="1">
      <c r="A6987" s="1355"/>
      <c r="B6987" s="1355"/>
      <c r="C6987" s="1433"/>
      <c r="E6987" s="1433"/>
      <c r="K6987" s="1433"/>
      <c r="L6987" s="1334"/>
    </row>
    <row r="6988" spans="1:12" ht="24" customHeight="1">
      <c r="A6988" s="1355"/>
      <c r="B6988" s="1355"/>
      <c r="C6988" s="1433"/>
      <c r="E6988" s="1433"/>
      <c r="K6988" s="1433"/>
      <c r="L6988" s="1334"/>
    </row>
    <row r="6989" spans="1:12" ht="24" customHeight="1">
      <c r="A6989" s="1355"/>
      <c r="B6989" s="1355"/>
      <c r="C6989" s="1433"/>
      <c r="E6989" s="1433"/>
      <c r="K6989" s="1433"/>
      <c r="L6989" s="1334"/>
    </row>
    <row r="6990" spans="1:12" ht="24" customHeight="1">
      <c r="A6990" s="1355"/>
      <c r="B6990" s="1355"/>
      <c r="C6990" s="1433"/>
      <c r="E6990" s="1433"/>
      <c r="K6990" s="1433"/>
      <c r="L6990" s="1334"/>
    </row>
    <row r="6991" spans="1:12" ht="24" customHeight="1">
      <c r="A6991" s="1355"/>
      <c r="B6991" s="1355"/>
      <c r="C6991" s="1433"/>
      <c r="E6991" s="1433"/>
      <c r="K6991" s="1433"/>
      <c r="L6991" s="1334"/>
    </row>
    <row r="6992" spans="1:12" ht="24" customHeight="1">
      <c r="A6992" s="1355"/>
      <c r="B6992" s="1355"/>
      <c r="C6992" s="1433"/>
      <c r="E6992" s="1433"/>
      <c r="K6992" s="1433"/>
      <c r="L6992" s="1334"/>
    </row>
    <row r="6993" spans="1:12" ht="24" customHeight="1">
      <c r="A6993" s="1355"/>
      <c r="B6993" s="1355"/>
      <c r="C6993" s="1433"/>
      <c r="E6993" s="1433"/>
      <c r="K6993" s="1433"/>
      <c r="L6993" s="1334"/>
    </row>
    <row r="6994" spans="1:12" ht="24" customHeight="1">
      <c r="A6994" s="1355"/>
      <c r="B6994" s="1355"/>
      <c r="C6994" s="1433"/>
      <c r="E6994" s="1433"/>
      <c r="K6994" s="1433"/>
      <c r="L6994" s="1334"/>
    </row>
    <row r="6995" spans="1:12" ht="24" customHeight="1">
      <c r="A6995" s="1355"/>
      <c r="B6995" s="1355"/>
      <c r="C6995" s="1433"/>
      <c r="E6995" s="1433"/>
      <c r="K6995" s="1433"/>
      <c r="L6995" s="1334"/>
    </row>
    <row r="6996" spans="1:12" ht="24" customHeight="1">
      <c r="A6996" s="1355"/>
      <c r="B6996" s="1355"/>
      <c r="C6996" s="1433"/>
      <c r="E6996" s="1433"/>
      <c r="K6996" s="1433"/>
      <c r="L6996" s="1334"/>
    </row>
    <row r="6997" spans="1:12" ht="24" customHeight="1">
      <c r="A6997" s="1355"/>
      <c r="B6997" s="1355"/>
      <c r="C6997" s="1433"/>
      <c r="E6997" s="1433"/>
      <c r="K6997" s="1433"/>
      <c r="L6997" s="1334"/>
    </row>
    <row r="6998" spans="1:12" ht="24" customHeight="1">
      <c r="A6998" s="1355"/>
      <c r="B6998" s="1355"/>
      <c r="C6998" s="1433"/>
      <c r="E6998" s="1433"/>
      <c r="K6998" s="1433"/>
      <c r="L6998" s="1334"/>
    </row>
    <row r="6999" spans="1:12" ht="24" customHeight="1">
      <c r="A6999" s="1355"/>
      <c r="B6999" s="1355"/>
      <c r="C6999" s="1433"/>
      <c r="E6999" s="1433"/>
      <c r="K6999" s="1433"/>
      <c r="L6999" s="1334"/>
    </row>
    <row r="7000" spans="1:12" ht="24" customHeight="1">
      <c r="A7000" s="1355"/>
      <c r="B7000" s="1355"/>
      <c r="C7000" s="1433"/>
      <c r="E7000" s="1433"/>
      <c r="K7000" s="1433"/>
      <c r="L7000" s="1334"/>
    </row>
    <row r="7001" spans="1:12" ht="24" customHeight="1">
      <c r="A7001" s="1355"/>
      <c r="B7001" s="1355"/>
      <c r="C7001" s="1433"/>
      <c r="E7001" s="1433"/>
      <c r="K7001" s="1433"/>
      <c r="L7001" s="1334"/>
    </row>
    <row r="7002" spans="1:12" ht="24" customHeight="1">
      <c r="A7002" s="1355"/>
      <c r="B7002" s="1355"/>
      <c r="C7002" s="1433"/>
      <c r="E7002" s="1433"/>
      <c r="K7002" s="1433"/>
      <c r="L7002" s="1334"/>
    </row>
    <row r="7003" spans="1:12" ht="24" customHeight="1">
      <c r="A7003" s="1355"/>
      <c r="B7003" s="1355"/>
      <c r="C7003" s="1433"/>
      <c r="E7003" s="1433"/>
      <c r="K7003" s="1433"/>
      <c r="L7003" s="1334"/>
    </row>
    <row r="7004" spans="1:12" ht="24" customHeight="1">
      <c r="A7004" s="1355"/>
      <c r="B7004" s="1355"/>
      <c r="C7004" s="1433"/>
      <c r="E7004" s="1433"/>
      <c r="K7004" s="1433"/>
      <c r="L7004" s="1334"/>
    </row>
    <row r="7005" spans="1:12" ht="24" customHeight="1">
      <c r="A7005" s="1355"/>
      <c r="B7005" s="1355"/>
      <c r="C7005" s="1433"/>
      <c r="E7005" s="1433"/>
      <c r="K7005" s="1433"/>
      <c r="L7005" s="1334"/>
    </row>
    <row r="7006" spans="1:12" ht="24" customHeight="1">
      <c r="A7006" s="1355"/>
      <c r="B7006" s="1355"/>
      <c r="C7006" s="1433"/>
      <c r="E7006" s="1433"/>
      <c r="K7006" s="1433"/>
      <c r="L7006" s="1334"/>
    </row>
    <row r="7007" spans="1:12" ht="24" customHeight="1">
      <c r="A7007" s="1355"/>
      <c r="B7007" s="1355"/>
      <c r="C7007" s="1433"/>
      <c r="E7007" s="1433"/>
      <c r="K7007" s="1433"/>
      <c r="L7007" s="1334"/>
    </row>
    <row r="7008" spans="1:12" ht="24" customHeight="1">
      <c r="A7008" s="1355"/>
      <c r="B7008" s="1355"/>
      <c r="C7008" s="1433"/>
      <c r="E7008" s="1433"/>
      <c r="K7008" s="1433"/>
      <c r="L7008" s="1334"/>
    </row>
    <row r="7009" spans="1:12" ht="24" customHeight="1">
      <c r="A7009" s="1355"/>
      <c r="B7009" s="1355"/>
      <c r="C7009" s="1433"/>
      <c r="E7009" s="1433"/>
      <c r="K7009" s="1433"/>
      <c r="L7009" s="1334"/>
    </row>
    <row r="7010" spans="1:12" ht="24" customHeight="1">
      <c r="A7010" s="1355"/>
      <c r="B7010" s="1355"/>
      <c r="C7010" s="1433"/>
      <c r="E7010" s="1433"/>
      <c r="K7010" s="1433"/>
      <c r="L7010" s="1334"/>
    </row>
    <row r="7011" spans="1:12" ht="24" customHeight="1">
      <c r="A7011" s="1355"/>
      <c r="B7011" s="1355"/>
      <c r="C7011" s="1433"/>
      <c r="E7011" s="1433"/>
      <c r="K7011" s="1433"/>
      <c r="L7011" s="1334"/>
    </row>
    <row r="7012" spans="1:12" ht="24" customHeight="1">
      <c r="A7012" s="1355"/>
      <c r="B7012" s="1355"/>
      <c r="C7012" s="1433"/>
      <c r="E7012" s="1433"/>
      <c r="K7012" s="1433"/>
      <c r="L7012" s="1334"/>
    </row>
    <row r="7013" spans="1:12" ht="24" customHeight="1">
      <c r="A7013" s="1355"/>
      <c r="B7013" s="1355"/>
      <c r="C7013" s="1433"/>
      <c r="E7013" s="1433"/>
      <c r="K7013" s="1433"/>
      <c r="L7013" s="1334"/>
    </row>
    <row r="7014" spans="1:12" ht="24" customHeight="1">
      <c r="A7014" s="1355"/>
      <c r="B7014" s="1355"/>
      <c r="C7014" s="1433"/>
      <c r="E7014" s="1433"/>
      <c r="K7014" s="1433"/>
      <c r="L7014" s="1334"/>
    </row>
    <row r="7015" spans="1:12" ht="24" customHeight="1">
      <c r="A7015" s="1355"/>
      <c r="B7015" s="1355"/>
      <c r="C7015" s="1433"/>
      <c r="E7015" s="1433"/>
      <c r="K7015" s="1433"/>
      <c r="L7015" s="1334"/>
    </row>
    <row r="7016" spans="1:12" ht="24" customHeight="1">
      <c r="A7016" s="1355"/>
      <c r="B7016" s="1355"/>
      <c r="C7016" s="1433"/>
      <c r="E7016" s="1433"/>
      <c r="K7016" s="1433"/>
      <c r="L7016" s="1334"/>
    </row>
    <row r="7017" spans="1:12" ht="24" customHeight="1">
      <c r="A7017" s="1355"/>
      <c r="B7017" s="1355"/>
      <c r="C7017" s="1433"/>
      <c r="E7017" s="1433"/>
      <c r="K7017" s="1433"/>
      <c r="L7017" s="1334"/>
    </row>
    <row r="7018" spans="1:12" ht="24" customHeight="1">
      <c r="A7018" s="1355"/>
      <c r="B7018" s="1355"/>
      <c r="C7018" s="1433"/>
      <c r="E7018" s="1433"/>
      <c r="K7018" s="1433"/>
      <c r="L7018" s="1334"/>
    </row>
    <row r="7019" spans="1:12" ht="24" customHeight="1">
      <c r="A7019" s="1355"/>
      <c r="B7019" s="1355"/>
      <c r="C7019" s="1433"/>
      <c r="E7019" s="1433"/>
      <c r="K7019" s="1433"/>
      <c r="L7019" s="1334"/>
    </row>
    <row r="7020" spans="1:12" ht="24" customHeight="1">
      <c r="A7020" s="1355"/>
      <c r="B7020" s="1355"/>
      <c r="C7020" s="1433"/>
      <c r="E7020" s="1433"/>
      <c r="K7020" s="1433"/>
      <c r="L7020" s="1334"/>
    </row>
    <row r="7021" spans="1:12" ht="24" customHeight="1">
      <c r="A7021" s="1355"/>
      <c r="B7021" s="1355"/>
      <c r="C7021" s="1433"/>
      <c r="E7021" s="1433"/>
      <c r="K7021" s="1433"/>
      <c r="L7021" s="1334"/>
    </row>
    <row r="7022" spans="1:12" ht="24" customHeight="1">
      <c r="A7022" s="1355"/>
      <c r="B7022" s="1355"/>
      <c r="C7022" s="1433"/>
      <c r="E7022" s="1433"/>
      <c r="K7022" s="1433"/>
      <c r="L7022" s="1334"/>
    </row>
    <row r="7023" spans="1:12" ht="24" customHeight="1">
      <c r="A7023" s="1355"/>
      <c r="B7023" s="1355"/>
      <c r="C7023" s="1433"/>
      <c r="E7023" s="1433"/>
      <c r="K7023" s="1433"/>
      <c r="L7023" s="1334"/>
    </row>
    <row r="7024" spans="1:12" ht="24" customHeight="1">
      <c r="A7024" s="1355"/>
      <c r="B7024" s="1355"/>
      <c r="C7024" s="1433"/>
      <c r="E7024" s="1433"/>
      <c r="K7024" s="1433"/>
      <c r="L7024" s="1334"/>
    </row>
    <row r="7025" spans="1:12" ht="24" customHeight="1">
      <c r="A7025" s="1355"/>
      <c r="B7025" s="1355"/>
      <c r="C7025" s="1433"/>
      <c r="E7025" s="1433"/>
      <c r="K7025" s="1433"/>
      <c r="L7025" s="1334"/>
    </row>
    <row r="7026" spans="1:12" ht="24" customHeight="1">
      <c r="A7026" s="1355"/>
      <c r="B7026" s="1355"/>
      <c r="C7026" s="1433"/>
      <c r="E7026" s="1433"/>
      <c r="K7026" s="1433"/>
      <c r="L7026" s="1334"/>
    </row>
    <row r="7027" spans="1:12" ht="24" customHeight="1">
      <c r="A7027" s="1355"/>
      <c r="B7027" s="1355"/>
      <c r="C7027" s="1433"/>
      <c r="E7027" s="1433"/>
      <c r="K7027" s="1433"/>
      <c r="L7027" s="1334"/>
    </row>
    <row r="7028" spans="1:12" ht="24" customHeight="1">
      <c r="A7028" s="1355"/>
      <c r="B7028" s="1355"/>
      <c r="C7028" s="1433"/>
      <c r="E7028" s="1433"/>
      <c r="K7028" s="1433"/>
      <c r="L7028" s="1334"/>
    </row>
    <row r="7029" spans="1:12" ht="24" customHeight="1">
      <c r="A7029" s="1355"/>
      <c r="B7029" s="1355"/>
      <c r="C7029" s="1433"/>
      <c r="E7029" s="1433"/>
      <c r="K7029" s="1433"/>
      <c r="L7029" s="1334"/>
    </row>
    <row r="7030" spans="1:12" ht="24" customHeight="1">
      <c r="A7030" s="1355"/>
      <c r="B7030" s="1355"/>
      <c r="C7030" s="1433"/>
      <c r="E7030" s="1433"/>
      <c r="K7030" s="1433"/>
      <c r="L7030" s="1334"/>
    </row>
    <row r="7031" spans="1:12" ht="24" customHeight="1">
      <c r="A7031" s="1355"/>
      <c r="B7031" s="1355"/>
      <c r="C7031" s="1433"/>
      <c r="E7031" s="1433"/>
      <c r="K7031" s="1433"/>
      <c r="L7031" s="1334"/>
    </row>
    <row r="7032" spans="1:12" ht="24" customHeight="1">
      <c r="A7032" s="1355"/>
      <c r="B7032" s="1355"/>
      <c r="C7032" s="1433"/>
      <c r="E7032" s="1433"/>
      <c r="K7032" s="1433"/>
      <c r="L7032" s="1334"/>
    </row>
    <row r="7033" spans="1:12" ht="24" customHeight="1">
      <c r="A7033" s="1355"/>
      <c r="B7033" s="1355"/>
      <c r="C7033" s="1433"/>
      <c r="E7033" s="1433"/>
      <c r="K7033" s="1433"/>
      <c r="L7033" s="1334"/>
    </row>
    <row r="7034" spans="1:12" ht="24" customHeight="1">
      <c r="A7034" s="1355"/>
      <c r="B7034" s="1355"/>
      <c r="C7034" s="1433"/>
      <c r="E7034" s="1433"/>
      <c r="K7034" s="1433"/>
      <c r="L7034" s="1334"/>
    </row>
    <row r="7035" spans="1:12" ht="24" customHeight="1">
      <c r="A7035" s="1355"/>
      <c r="B7035" s="1355"/>
      <c r="C7035" s="1433"/>
      <c r="E7035" s="1433"/>
      <c r="K7035" s="1433"/>
      <c r="L7035" s="1334"/>
    </row>
    <row r="7036" spans="1:12" ht="24" customHeight="1">
      <c r="A7036" s="1355"/>
      <c r="B7036" s="1355"/>
      <c r="C7036" s="1433"/>
      <c r="E7036" s="1433"/>
      <c r="K7036" s="1433"/>
      <c r="L7036" s="1334"/>
    </row>
    <row r="7037" spans="1:12" ht="24" customHeight="1">
      <c r="A7037" s="1355"/>
      <c r="B7037" s="1355"/>
      <c r="C7037" s="1433"/>
      <c r="E7037" s="1433"/>
      <c r="K7037" s="1433"/>
      <c r="L7037" s="1334"/>
    </row>
    <row r="7038" spans="1:12" ht="24" customHeight="1">
      <c r="A7038" s="1355"/>
      <c r="B7038" s="1355"/>
      <c r="C7038" s="1433"/>
      <c r="E7038" s="1433"/>
      <c r="K7038" s="1433"/>
      <c r="L7038" s="1334"/>
    </row>
    <row r="7039" spans="1:12" ht="24" customHeight="1">
      <c r="A7039" s="1355"/>
      <c r="B7039" s="1355"/>
      <c r="C7039" s="1433"/>
      <c r="E7039" s="1433"/>
      <c r="K7039" s="1433"/>
      <c r="L7039" s="1334"/>
    </row>
    <row r="7040" spans="1:12" ht="24" customHeight="1">
      <c r="A7040" s="1355"/>
      <c r="B7040" s="1355"/>
      <c r="C7040" s="1433"/>
      <c r="E7040" s="1433"/>
      <c r="K7040" s="1433"/>
      <c r="L7040" s="1334"/>
    </row>
    <row r="7041" spans="1:12" ht="24" customHeight="1">
      <c r="A7041" s="1355"/>
      <c r="B7041" s="1355"/>
      <c r="C7041" s="1433"/>
      <c r="E7041" s="1433"/>
      <c r="K7041" s="1433"/>
      <c r="L7041" s="1334"/>
    </row>
    <row r="7042" spans="1:12" ht="24" customHeight="1">
      <c r="A7042" s="1355"/>
      <c r="B7042" s="1355"/>
      <c r="C7042" s="1433"/>
      <c r="E7042" s="1433"/>
      <c r="K7042" s="1433"/>
      <c r="L7042" s="1334"/>
    </row>
    <row r="7043" spans="1:12" ht="24" customHeight="1">
      <c r="A7043" s="1355"/>
      <c r="B7043" s="1355"/>
      <c r="C7043" s="1433"/>
      <c r="E7043" s="1433"/>
      <c r="K7043" s="1433"/>
      <c r="L7043" s="1334"/>
    </row>
    <row r="7044" spans="1:12" ht="24" customHeight="1">
      <c r="A7044" s="1355"/>
      <c r="B7044" s="1355"/>
      <c r="C7044" s="1433"/>
      <c r="E7044" s="1433"/>
      <c r="K7044" s="1433"/>
      <c r="L7044" s="1334"/>
    </row>
    <row r="7045" spans="1:12" ht="24" customHeight="1">
      <c r="A7045" s="1355"/>
      <c r="B7045" s="1355"/>
      <c r="C7045" s="1433"/>
      <c r="E7045" s="1433"/>
      <c r="K7045" s="1433"/>
      <c r="L7045" s="1334"/>
    </row>
    <row r="7046" spans="1:12" ht="24" customHeight="1">
      <c r="A7046" s="1355"/>
      <c r="B7046" s="1355"/>
      <c r="C7046" s="1433"/>
      <c r="E7046" s="1433"/>
      <c r="K7046" s="1433"/>
      <c r="L7046" s="1334"/>
    </row>
    <row r="7047" spans="1:12" ht="24" customHeight="1">
      <c r="A7047" s="1355"/>
      <c r="B7047" s="1355"/>
      <c r="C7047" s="1433"/>
      <c r="E7047" s="1433"/>
      <c r="K7047" s="1433"/>
      <c r="L7047" s="1334"/>
    </row>
    <row r="7048" spans="1:12" ht="24" customHeight="1">
      <c r="A7048" s="1355"/>
      <c r="B7048" s="1355"/>
      <c r="C7048" s="1433"/>
      <c r="E7048" s="1433"/>
      <c r="K7048" s="1433"/>
      <c r="L7048" s="1334"/>
    </row>
    <row r="7049" spans="1:12" ht="24" customHeight="1">
      <c r="A7049" s="1355"/>
      <c r="B7049" s="1355"/>
      <c r="C7049" s="1433"/>
      <c r="E7049" s="1433"/>
      <c r="K7049" s="1433"/>
      <c r="L7049" s="1334"/>
    </row>
    <row r="7050" spans="1:12" ht="24" customHeight="1">
      <c r="A7050" s="1355"/>
      <c r="B7050" s="1355"/>
      <c r="C7050" s="1433"/>
      <c r="E7050" s="1433"/>
      <c r="K7050" s="1433"/>
      <c r="L7050" s="1334"/>
    </row>
    <row r="7051" spans="1:12" ht="24" customHeight="1">
      <c r="A7051" s="1355"/>
      <c r="B7051" s="1355"/>
      <c r="C7051" s="1433"/>
      <c r="E7051" s="1433"/>
      <c r="K7051" s="1433"/>
      <c r="L7051" s="1334"/>
    </row>
    <row r="7052" spans="1:12" ht="24" customHeight="1">
      <c r="A7052" s="1355"/>
      <c r="B7052" s="1355"/>
      <c r="C7052" s="1433"/>
      <c r="E7052" s="1433"/>
      <c r="K7052" s="1433"/>
      <c r="L7052" s="1334"/>
    </row>
    <row r="7053" spans="1:12" ht="24" customHeight="1">
      <c r="A7053" s="1355"/>
      <c r="B7053" s="1355"/>
      <c r="C7053" s="1433"/>
      <c r="E7053" s="1433"/>
      <c r="K7053" s="1433"/>
      <c r="L7053" s="1334"/>
    </row>
    <row r="7054" spans="1:12" ht="24" customHeight="1">
      <c r="A7054" s="1355"/>
      <c r="B7054" s="1355"/>
      <c r="C7054" s="1433"/>
      <c r="E7054" s="1433"/>
      <c r="K7054" s="1433"/>
      <c r="L7054" s="1334"/>
    </row>
    <row r="7055" spans="1:12" ht="24" customHeight="1">
      <c r="A7055" s="1355"/>
      <c r="B7055" s="1355"/>
      <c r="C7055" s="1433"/>
      <c r="E7055" s="1433"/>
      <c r="K7055" s="1433"/>
      <c r="L7055" s="1334"/>
    </row>
    <row r="7056" spans="1:12" ht="24" customHeight="1">
      <c r="A7056" s="1355"/>
      <c r="B7056" s="1355"/>
      <c r="C7056" s="1433"/>
      <c r="E7056" s="1433"/>
      <c r="K7056" s="1433"/>
      <c r="L7056" s="1334"/>
    </row>
    <row r="7057" spans="1:12" ht="24" customHeight="1">
      <c r="A7057" s="1355"/>
      <c r="B7057" s="1355"/>
      <c r="C7057" s="1433"/>
      <c r="E7057" s="1433"/>
      <c r="K7057" s="1433"/>
      <c r="L7057" s="1334"/>
    </row>
    <row r="7058" spans="1:12" ht="24" customHeight="1">
      <c r="A7058" s="1355"/>
      <c r="B7058" s="1355"/>
      <c r="C7058" s="1433"/>
      <c r="E7058" s="1433"/>
      <c r="K7058" s="1433"/>
      <c r="L7058" s="1334"/>
    </row>
    <row r="7059" spans="1:12" ht="24" customHeight="1">
      <c r="A7059" s="1355"/>
      <c r="B7059" s="1355"/>
      <c r="C7059" s="1433"/>
      <c r="E7059" s="1433"/>
      <c r="K7059" s="1433"/>
      <c r="L7059" s="1334"/>
    </row>
    <row r="7060" spans="1:12" ht="24" customHeight="1">
      <c r="A7060" s="1355"/>
      <c r="B7060" s="1355"/>
      <c r="C7060" s="1433"/>
      <c r="E7060" s="1433"/>
      <c r="K7060" s="1433"/>
      <c r="L7060" s="1334"/>
    </row>
    <row r="7061" spans="1:12" ht="24" customHeight="1">
      <c r="A7061" s="1355"/>
      <c r="B7061" s="1355"/>
      <c r="C7061" s="1433"/>
      <c r="E7061" s="1433"/>
      <c r="K7061" s="1433"/>
      <c r="L7061" s="1334"/>
    </row>
    <row r="7062" spans="1:12" ht="24" customHeight="1">
      <c r="A7062" s="1355"/>
      <c r="B7062" s="1355"/>
      <c r="C7062" s="1433"/>
      <c r="E7062" s="1433"/>
      <c r="K7062" s="1433"/>
      <c r="L7062" s="1334"/>
    </row>
    <row r="7063" spans="1:12" ht="24" customHeight="1">
      <c r="A7063" s="1355"/>
      <c r="B7063" s="1355"/>
      <c r="C7063" s="1433"/>
      <c r="E7063" s="1433"/>
      <c r="K7063" s="1433"/>
      <c r="L7063" s="1334"/>
    </row>
    <row r="7064" spans="1:12" ht="24" customHeight="1">
      <c r="A7064" s="1355"/>
      <c r="B7064" s="1355"/>
      <c r="C7064" s="1433"/>
      <c r="E7064" s="1433"/>
      <c r="K7064" s="1433"/>
      <c r="L7064" s="1334"/>
    </row>
    <row r="7065" spans="1:12" ht="24" customHeight="1">
      <c r="A7065" s="1355"/>
      <c r="B7065" s="1355"/>
      <c r="C7065" s="1433"/>
      <c r="E7065" s="1433"/>
      <c r="K7065" s="1433"/>
      <c r="L7065" s="1334"/>
    </row>
    <row r="7066" spans="1:12" ht="24" customHeight="1">
      <c r="A7066" s="1355"/>
      <c r="B7066" s="1355"/>
      <c r="C7066" s="1433"/>
      <c r="E7066" s="1433"/>
      <c r="K7066" s="1433"/>
      <c r="L7066" s="1334"/>
    </row>
    <row r="7067" spans="1:12" ht="24" customHeight="1">
      <c r="A7067" s="1355"/>
      <c r="B7067" s="1355"/>
      <c r="C7067" s="1433"/>
      <c r="E7067" s="1433"/>
      <c r="K7067" s="1433"/>
      <c r="L7067" s="1334"/>
    </row>
    <row r="7068" spans="1:12" ht="24" customHeight="1">
      <c r="A7068" s="1355"/>
      <c r="B7068" s="1355"/>
      <c r="C7068" s="1433"/>
      <c r="E7068" s="1433"/>
      <c r="K7068" s="1433"/>
      <c r="L7068" s="1334"/>
    </row>
    <row r="7069" spans="1:12" ht="24" customHeight="1">
      <c r="A7069" s="1355"/>
      <c r="B7069" s="1355"/>
      <c r="C7069" s="1433"/>
      <c r="E7069" s="1433"/>
      <c r="K7069" s="1433"/>
      <c r="L7069" s="1334"/>
    </row>
    <row r="7070" spans="1:12" ht="24" customHeight="1">
      <c r="A7070" s="1355"/>
      <c r="B7070" s="1355"/>
      <c r="C7070" s="1433"/>
      <c r="E7070" s="1433"/>
      <c r="K7070" s="1433"/>
      <c r="L7070" s="1334"/>
    </row>
    <row r="7071" spans="1:12" ht="24" customHeight="1">
      <c r="A7071" s="1355"/>
      <c r="B7071" s="1355"/>
      <c r="C7071" s="1433"/>
      <c r="E7071" s="1433"/>
      <c r="K7071" s="1433"/>
      <c r="L7071" s="1334"/>
    </row>
    <row r="7072" spans="1:12" ht="24" customHeight="1">
      <c r="A7072" s="1355"/>
      <c r="B7072" s="1355"/>
      <c r="C7072" s="1433"/>
      <c r="E7072" s="1433"/>
      <c r="K7072" s="1433"/>
      <c r="L7072" s="1334"/>
    </row>
    <row r="7073" spans="1:12" ht="24" customHeight="1">
      <c r="A7073" s="1355"/>
      <c r="B7073" s="1355"/>
      <c r="C7073" s="1433"/>
      <c r="E7073" s="1433"/>
      <c r="K7073" s="1433"/>
      <c r="L7073" s="1334"/>
    </row>
    <row r="7074" spans="1:12" ht="24" customHeight="1">
      <c r="A7074" s="1355"/>
      <c r="B7074" s="1355"/>
      <c r="C7074" s="1433"/>
      <c r="E7074" s="1433"/>
      <c r="K7074" s="1433"/>
      <c r="L7074" s="1334"/>
    </row>
    <row r="7075" spans="1:12" ht="24" customHeight="1">
      <c r="A7075" s="1355"/>
      <c r="B7075" s="1355"/>
      <c r="C7075" s="1433"/>
      <c r="E7075" s="1433"/>
      <c r="K7075" s="1433"/>
      <c r="L7075" s="1334"/>
    </row>
    <row r="7076" spans="1:12" ht="24" customHeight="1">
      <c r="A7076" s="1355"/>
      <c r="B7076" s="1355"/>
      <c r="C7076" s="1433"/>
      <c r="E7076" s="1433"/>
      <c r="K7076" s="1433"/>
      <c r="L7076" s="1334"/>
    </row>
    <row r="7077" spans="1:12" ht="24" customHeight="1">
      <c r="A7077" s="1355"/>
      <c r="B7077" s="1355"/>
      <c r="C7077" s="1433"/>
      <c r="E7077" s="1433"/>
      <c r="K7077" s="1433"/>
      <c r="L7077" s="1334"/>
    </row>
    <row r="7078" spans="1:12" ht="24" customHeight="1">
      <c r="A7078" s="1355"/>
      <c r="B7078" s="1355"/>
      <c r="C7078" s="1433"/>
      <c r="E7078" s="1433"/>
      <c r="K7078" s="1433"/>
      <c r="L7078" s="1334"/>
    </row>
    <row r="7079" spans="1:12" ht="24" customHeight="1">
      <c r="A7079" s="1355"/>
      <c r="B7079" s="1355"/>
      <c r="C7079" s="1433"/>
      <c r="E7079" s="1433"/>
      <c r="K7079" s="1433"/>
      <c r="L7079" s="1334"/>
    </row>
    <row r="7080" spans="1:12" ht="24" customHeight="1">
      <c r="A7080" s="1355"/>
      <c r="B7080" s="1355"/>
      <c r="C7080" s="1433"/>
      <c r="E7080" s="1433"/>
      <c r="K7080" s="1433"/>
      <c r="L7080" s="1334"/>
    </row>
    <row r="7081" spans="1:12" ht="24" customHeight="1">
      <c r="A7081" s="1355"/>
      <c r="B7081" s="1355"/>
      <c r="C7081" s="1433"/>
      <c r="E7081" s="1433"/>
      <c r="K7081" s="1433"/>
      <c r="L7081" s="1334"/>
    </row>
    <row r="7082" spans="1:12" ht="24" customHeight="1">
      <c r="A7082" s="1355"/>
      <c r="B7082" s="1355"/>
      <c r="C7082" s="1433"/>
      <c r="E7082" s="1433"/>
      <c r="K7082" s="1433"/>
      <c r="L7082" s="1334"/>
    </row>
    <row r="7083" spans="1:12" ht="24" customHeight="1">
      <c r="A7083" s="1355"/>
      <c r="B7083" s="1355"/>
      <c r="C7083" s="1433"/>
      <c r="E7083" s="1433"/>
      <c r="K7083" s="1433"/>
      <c r="L7083" s="1334"/>
    </row>
    <row r="7084" spans="1:12" ht="24" customHeight="1">
      <c r="A7084" s="1355"/>
      <c r="B7084" s="1355"/>
      <c r="C7084" s="1433"/>
      <c r="E7084" s="1433"/>
      <c r="K7084" s="1433"/>
      <c r="L7084" s="1334"/>
    </row>
    <row r="7085" spans="1:12" ht="24" customHeight="1">
      <c r="A7085" s="1355"/>
      <c r="B7085" s="1355"/>
      <c r="C7085" s="1433"/>
      <c r="E7085" s="1433"/>
      <c r="K7085" s="1433"/>
      <c r="L7085" s="1334"/>
    </row>
    <row r="7086" spans="1:12" ht="24" customHeight="1">
      <c r="A7086" s="1355"/>
      <c r="B7086" s="1355"/>
      <c r="C7086" s="1433"/>
      <c r="E7086" s="1433"/>
      <c r="K7086" s="1433"/>
      <c r="L7086" s="1334"/>
    </row>
    <row r="7087" spans="1:12" ht="24" customHeight="1">
      <c r="A7087" s="1355"/>
      <c r="B7087" s="1355"/>
      <c r="C7087" s="1433"/>
      <c r="E7087" s="1433"/>
      <c r="K7087" s="1433"/>
      <c r="L7087" s="1334"/>
    </row>
    <row r="7088" spans="1:12" ht="24" customHeight="1">
      <c r="A7088" s="1355"/>
      <c r="B7088" s="1355"/>
      <c r="C7088" s="1433"/>
      <c r="E7088" s="1433"/>
      <c r="K7088" s="1433"/>
      <c r="L7088" s="1334"/>
    </row>
    <row r="7089" spans="1:12" ht="24" customHeight="1">
      <c r="A7089" s="1355"/>
      <c r="B7089" s="1355"/>
      <c r="C7089" s="1433"/>
      <c r="E7089" s="1433"/>
      <c r="K7089" s="1433"/>
      <c r="L7089" s="1334"/>
    </row>
    <row r="7090" spans="1:12" ht="24" customHeight="1">
      <c r="A7090" s="1355"/>
      <c r="B7090" s="1355"/>
      <c r="C7090" s="1433"/>
      <c r="E7090" s="1433"/>
      <c r="K7090" s="1433"/>
      <c r="L7090" s="1334"/>
    </row>
    <row r="7091" spans="1:12" ht="24" customHeight="1">
      <c r="A7091" s="1355"/>
      <c r="B7091" s="1355"/>
      <c r="C7091" s="1433"/>
      <c r="E7091" s="1433"/>
      <c r="K7091" s="1433"/>
      <c r="L7091" s="1334"/>
    </row>
    <row r="7092" spans="1:12" ht="24" customHeight="1">
      <c r="A7092" s="1355"/>
      <c r="B7092" s="1355"/>
      <c r="C7092" s="1433"/>
      <c r="E7092" s="1433"/>
      <c r="K7092" s="1433"/>
      <c r="L7092" s="1334"/>
    </row>
    <row r="7093" spans="1:12" ht="24" customHeight="1">
      <c r="A7093" s="1355"/>
      <c r="B7093" s="1355"/>
      <c r="C7093" s="1433"/>
      <c r="E7093" s="1433"/>
      <c r="K7093" s="1433"/>
      <c r="L7093" s="1334"/>
    </row>
    <row r="7094" spans="1:12" ht="24" customHeight="1">
      <c r="A7094" s="1355"/>
      <c r="B7094" s="1355"/>
      <c r="C7094" s="1433"/>
      <c r="E7094" s="1433"/>
      <c r="K7094" s="1433"/>
      <c r="L7094" s="1334"/>
    </row>
    <row r="7095" spans="1:12" ht="24" customHeight="1">
      <c r="A7095" s="1355"/>
      <c r="B7095" s="1355"/>
      <c r="C7095" s="1433"/>
      <c r="E7095" s="1433"/>
      <c r="K7095" s="1433"/>
      <c r="L7095" s="1334"/>
    </row>
    <row r="7096" spans="1:12" ht="24" customHeight="1">
      <c r="A7096" s="1355"/>
      <c r="B7096" s="1355"/>
      <c r="C7096" s="1433"/>
      <c r="E7096" s="1433"/>
      <c r="K7096" s="1433"/>
      <c r="L7096" s="1334"/>
    </row>
    <row r="7097" spans="1:12" ht="24" customHeight="1">
      <c r="A7097" s="1355"/>
      <c r="B7097" s="1355"/>
      <c r="C7097" s="1433"/>
      <c r="E7097" s="1433"/>
      <c r="K7097" s="1433"/>
      <c r="L7097" s="1334"/>
    </row>
    <row r="7098" spans="1:12" ht="24" customHeight="1">
      <c r="A7098" s="1355"/>
      <c r="B7098" s="1355"/>
      <c r="C7098" s="1433"/>
      <c r="E7098" s="1433"/>
      <c r="K7098" s="1433"/>
      <c r="L7098" s="1334"/>
    </row>
    <row r="7099" spans="1:12" ht="24" customHeight="1">
      <c r="A7099" s="1355"/>
      <c r="B7099" s="1355"/>
      <c r="C7099" s="1433"/>
      <c r="E7099" s="1433"/>
      <c r="K7099" s="1433"/>
      <c r="L7099" s="1334"/>
    </row>
    <row r="7100" spans="1:12" ht="24" customHeight="1">
      <c r="A7100" s="1355"/>
      <c r="B7100" s="1355"/>
      <c r="C7100" s="1433"/>
      <c r="E7100" s="1433"/>
      <c r="K7100" s="1433"/>
      <c r="L7100" s="1334"/>
    </row>
    <row r="7101" spans="1:12" ht="24" customHeight="1">
      <c r="A7101" s="1355"/>
      <c r="B7101" s="1355"/>
      <c r="C7101" s="1433"/>
      <c r="E7101" s="1433"/>
      <c r="K7101" s="1433"/>
      <c r="L7101" s="1334"/>
    </row>
    <row r="7102" spans="1:12" ht="24" customHeight="1">
      <c r="A7102" s="1355"/>
      <c r="B7102" s="1355"/>
      <c r="C7102" s="1433"/>
      <c r="E7102" s="1433"/>
      <c r="K7102" s="1433"/>
      <c r="L7102" s="1334"/>
    </row>
    <row r="7103" spans="1:12" ht="24" customHeight="1">
      <c r="A7103" s="1355"/>
      <c r="B7103" s="1355"/>
      <c r="C7103" s="1433"/>
      <c r="E7103" s="1433"/>
      <c r="K7103" s="1433"/>
      <c r="L7103" s="1334"/>
    </row>
    <row r="7104" spans="1:12" ht="24" customHeight="1">
      <c r="A7104" s="1355"/>
      <c r="B7104" s="1355"/>
      <c r="C7104" s="1433"/>
      <c r="E7104" s="1433"/>
      <c r="K7104" s="1433"/>
      <c r="L7104" s="1334"/>
    </row>
    <row r="7105" spans="1:12" ht="24" customHeight="1">
      <c r="A7105" s="1355"/>
      <c r="B7105" s="1355"/>
      <c r="C7105" s="1433"/>
      <c r="E7105" s="1433"/>
      <c r="K7105" s="1433"/>
      <c r="L7105" s="1334"/>
    </row>
    <row r="7106" spans="1:12" ht="24" customHeight="1">
      <c r="A7106" s="1355"/>
      <c r="B7106" s="1355"/>
      <c r="C7106" s="1433"/>
      <c r="E7106" s="1433"/>
      <c r="K7106" s="1433"/>
      <c r="L7106" s="1334"/>
    </row>
    <row r="7107" spans="1:12" ht="24" customHeight="1">
      <c r="A7107" s="1355"/>
      <c r="B7107" s="1355"/>
      <c r="C7107" s="1433"/>
      <c r="E7107" s="1433"/>
      <c r="K7107" s="1433"/>
      <c r="L7107" s="1334"/>
    </row>
    <row r="7108" spans="1:12" ht="24" customHeight="1">
      <c r="A7108" s="1355"/>
      <c r="B7108" s="1355"/>
      <c r="C7108" s="1433"/>
      <c r="E7108" s="1433"/>
      <c r="K7108" s="1433"/>
      <c r="L7108" s="1334"/>
    </row>
    <row r="7109" spans="1:12" ht="24" customHeight="1">
      <c r="A7109" s="1355"/>
      <c r="B7109" s="1355"/>
      <c r="C7109" s="1433"/>
      <c r="E7109" s="1433"/>
      <c r="K7109" s="1433"/>
      <c r="L7109" s="1334"/>
    </row>
    <row r="7110" spans="1:12" ht="24" customHeight="1">
      <c r="A7110" s="1355"/>
      <c r="B7110" s="1355"/>
      <c r="C7110" s="1433"/>
      <c r="E7110" s="1433"/>
      <c r="K7110" s="1433"/>
      <c r="L7110" s="1334"/>
    </row>
    <row r="7111" spans="1:12" ht="24" customHeight="1">
      <c r="A7111" s="1355"/>
      <c r="B7111" s="1355"/>
      <c r="C7111" s="1433"/>
      <c r="E7111" s="1433"/>
      <c r="K7111" s="1433"/>
      <c r="L7111" s="1334"/>
    </row>
    <row r="7112" spans="1:12" ht="24" customHeight="1">
      <c r="A7112" s="1355"/>
      <c r="B7112" s="1355"/>
      <c r="C7112" s="1433"/>
      <c r="E7112" s="1433"/>
      <c r="K7112" s="1433"/>
      <c r="L7112" s="1334"/>
    </row>
    <row r="7113" spans="1:12" ht="24" customHeight="1">
      <c r="A7113" s="1355"/>
      <c r="B7113" s="1355"/>
      <c r="C7113" s="1433"/>
      <c r="E7113" s="1433"/>
      <c r="K7113" s="1433"/>
      <c r="L7113" s="1334"/>
    </row>
    <row r="7114" spans="1:12" ht="24" customHeight="1">
      <c r="A7114" s="1355"/>
      <c r="B7114" s="1355"/>
      <c r="C7114" s="1433"/>
      <c r="E7114" s="1433"/>
      <c r="K7114" s="1433"/>
      <c r="L7114" s="1334"/>
    </row>
    <row r="7115" spans="1:12" ht="24" customHeight="1">
      <c r="A7115" s="1355"/>
      <c r="B7115" s="1355"/>
      <c r="C7115" s="1433"/>
      <c r="E7115" s="1433"/>
      <c r="K7115" s="1433"/>
      <c r="L7115" s="1334"/>
    </row>
    <row r="7116" spans="1:12" ht="24" customHeight="1">
      <c r="A7116" s="1355"/>
      <c r="B7116" s="1355"/>
      <c r="C7116" s="1433"/>
      <c r="E7116" s="1433"/>
      <c r="K7116" s="1433"/>
      <c r="L7116" s="1334"/>
    </row>
    <row r="7117" spans="1:12" ht="24" customHeight="1">
      <c r="A7117" s="1355"/>
      <c r="B7117" s="1355"/>
      <c r="C7117" s="1433"/>
      <c r="E7117" s="1433"/>
      <c r="K7117" s="1433"/>
      <c r="L7117" s="1334"/>
    </row>
    <row r="7118" spans="1:12" ht="24" customHeight="1">
      <c r="A7118" s="1355"/>
      <c r="B7118" s="1355"/>
      <c r="C7118" s="1433"/>
      <c r="E7118" s="1433"/>
      <c r="K7118" s="1433"/>
      <c r="L7118" s="1334"/>
    </row>
    <row r="7119" spans="1:12" ht="24" customHeight="1">
      <c r="A7119" s="1355"/>
      <c r="B7119" s="1355"/>
      <c r="C7119" s="1433"/>
      <c r="E7119" s="1433"/>
      <c r="K7119" s="1433"/>
      <c r="L7119" s="1334"/>
    </row>
    <row r="7120" spans="1:12" ht="24" customHeight="1">
      <c r="A7120" s="1355"/>
      <c r="B7120" s="1355"/>
      <c r="C7120" s="1433"/>
      <c r="E7120" s="1433"/>
      <c r="K7120" s="1433"/>
      <c r="L7120" s="1334"/>
    </row>
    <row r="7121" spans="1:12" ht="24" customHeight="1">
      <c r="A7121" s="1355"/>
      <c r="B7121" s="1355"/>
      <c r="C7121" s="1433"/>
      <c r="E7121" s="1433"/>
      <c r="K7121" s="1433"/>
      <c r="L7121" s="1334"/>
    </row>
    <row r="7122" spans="1:12" ht="24" customHeight="1">
      <c r="A7122" s="1355"/>
      <c r="B7122" s="1355"/>
      <c r="C7122" s="1433"/>
      <c r="E7122" s="1433"/>
      <c r="K7122" s="1433"/>
      <c r="L7122" s="1334"/>
    </row>
    <row r="7123" spans="1:12" ht="24" customHeight="1">
      <c r="A7123" s="1355"/>
      <c r="B7123" s="1355"/>
      <c r="C7123" s="1433"/>
      <c r="E7123" s="1433"/>
      <c r="K7123" s="1433"/>
      <c r="L7123" s="1334"/>
    </row>
    <row r="7124" spans="1:12" ht="24" customHeight="1">
      <c r="A7124" s="1355"/>
      <c r="B7124" s="1355"/>
      <c r="C7124" s="1433"/>
      <c r="E7124" s="1433"/>
      <c r="K7124" s="1433"/>
      <c r="L7124" s="1334"/>
    </row>
    <row r="7125" spans="1:12" ht="24" customHeight="1">
      <c r="A7125" s="1355"/>
      <c r="B7125" s="1355"/>
      <c r="C7125" s="1433"/>
      <c r="E7125" s="1433"/>
      <c r="K7125" s="1433"/>
      <c r="L7125" s="1334"/>
    </row>
    <row r="7126" spans="1:12" ht="24" customHeight="1">
      <c r="A7126" s="1355"/>
      <c r="B7126" s="1355"/>
      <c r="C7126" s="1433"/>
      <c r="E7126" s="1433"/>
      <c r="K7126" s="1433"/>
      <c r="L7126" s="1334"/>
    </row>
    <row r="7127" spans="1:12" ht="24" customHeight="1">
      <c r="A7127" s="1355"/>
      <c r="B7127" s="1355"/>
      <c r="C7127" s="1433"/>
      <c r="E7127" s="1433"/>
      <c r="K7127" s="1433"/>
      <c r="L7127" s="1334"/>
    </row>
    <row r="7128" spans="1:12" ht="24" customHeight="1">
      <c r="A7128" s="1355"/>
      <c r="B7128" s="1355"/>
      <c r="C7128" s="1433"/>
      <c r="E7128" s="1433"/>
      <c r="K7128" s="1433"/>
      <c r="L7128" s="1334"/>
    </row>
    <row r="7129" spans="1:12" ht="24" customHeight="1">
      <c r="A7129" s="1355"/>
      <c r="B7129" s="1355"/>
      <c r="C7129" s="1433"/>
      <c r="E7129" s="1433"/>
      <c r="K7129" s="1433"/>
      <c r="L7129" s="1334"/>
    </row>
    <row r="7130" spans="1:12" ht="24" customHeight="1">
      <c r="A7130" s="1355"/>
      <c r="B7130" s="1355"/>
      <c r="C7130" s="1433"/>
      <c r="E7130" s="1433"/>
      <c r="K7130" s="1433"/>
      <c r="L7130" s="1334"/>
    </row>
    <row r="7131" spans="1:12" ht="24" customHeight="1">
      <c r="A7131" s="1355"/>
      <c r="B7131" s="1355"/>
      <c r="C7131" s="1433"/>
      <c r="E7131" s="1433"/>
      <c r="K7131" s="1433"/>
      <c r="L7131" s="1334"/>
    </row>
    <row r="7132" spans="1:12" ht="24" customHeight="1">
      <c r="A7132" s="1355"/>
      <c r="B7132" s="1355"/>
      <c r="C7132" s="1433"/>
      <c r="E7132" s="1433"/>
      <c r="K7132" s="1433"/>
      <c r="L7132" s="1334"/>
    </row>
    <row r="7133" spans="1:12" ht="24" customHeight="1">
      <c r="A7133" s="1355"/>
      <c r="B7133" s="1355"/>
      <c r="C7133" s="1433"/>
      <c r="E7133" s="1433"/>
      <c r="K7133" s="1433"/>
      <c r="L7133" s="1334"/>
    </row>
    <row r="7134" spans="1:12" ht="24" customHeight="1">
      <c r="A7134" s="1355"/>
      <c r="B7134" s="1355"/>
      <c r="C7134" s="1433"/>
      <c r="E7134" s="1433"/>
      <c r="K7134" s="1433"/>
      <c r="L7134" s="1334"/>
    </row>
    <row r="7135" spans="1:12" ht="24" customHeight="1">
      <c r="A7135" s="1355"/>
      <c r="B7135" s="1355"/>
      <c r="C7135" s="1433"/>
      <c r="E7135" s="1433"/>
      <c r="K7135" s="1433"/>
      <c r="L7135" s="1334"/>
    </row>
    <row r="7136" spans="1:12" ht="24" customHeight="1">
      <c r="A7136" s="1355"/>
      <c r="B7136" s="1355"/>
      <c r="C7136" s="1433"/>
      <c r="E7136" s="1433"/>
      <c r="K7136" s="1433"/>
      <c r="L7136" s="1334"/>
    </row>
    <row r="7137" spans="1:12" ht="24" customHeight="1">
      <c r="A7137" s="1355"/>
      <c r="B7137" s="1355"/>
      <c r="C7137" s="1433"/>
      <c r="E7137" s="1433"/>
      <c r="K7137" s="1433"/>
      <c r="L7137" s="1334"/>
    </row>
    <row r="7138" spans="1:12" ht="24" customHeight="1">
      <c r="A7138" s="1355"/>
      <c r="B7138" s="1355"/>
      <c r="C7138" s="1433"/>
      <c r="E7138" s="1433"/>
      <c r="K7138" s="1433"/>
      <c r="L7138" s="1334"/>
    </row>
    <row r="7139" spans="1:12" ht="24" customHeight="1">
      <c r="A7139" s="1355"/>
      <c r="B7139" s="1355"/>
      <c r="C7139" s="1433"/>
      <c r="E7139" s="1433"/>
      <c r="K7139" s="1433"/>
      <c r="L7139" s="1334"/>
    </row>
    <row r="7140" spans="1:12" ht="24" customHeight="1">
      <c r="A7140" s="1355"/>
      <c r="B7140" s="1355"/>
      <c r="C7140" s="1433"/>
      <c r="E7140" s="1433"/>
      <c r="K7140" s="1433"/>
      <c r="L7140" s="1334"/>
    </row>
    <row r="7141" spans="1:12" ht="24" customHeight="1">
      <c r="A7141" s="1355"/>
      <c r="B7141" s="1355"/>
      <c r="C7141" s="1433"/>
      <c r="E7141" s="1433"/>
      <c r="K7141" s="1433"/>
      <c r="L7141" s="1334"/>
    </row>
    <row r="7142" spans="1:12" ht="24" customHeight="1">
      <c r="A7142" s="1355"/>
      <c r="B7142" s="1355"/>
      <c r="C7142" s="1433"/>
      <c r="E7142" s="1433"/>
      <c r="K7142" s="1433"/>
      <c r="L7142" s="1334"/>
    </row>
    <row r="7143" spans="1:12" ht="24" customHeight="1">
      <c r="A7143" s="1355"/>
      <c r="B7143" s="1355"/>
      <c r="C7143" s="1433"/>
      <c r="E7143" s="1433"/>
      <c r="K7143" s="1433"/>
      <c r="L7143" s="1334"/>
    </row>
    <row r="7144" spans="1:12" ht="24" customHeight="1">
      <c r="A7144" s="1355"/>
      <c r="B7144" s="1355"/>
      <c r="C7144" s="1433"/>
      <c r="E7144" s="1433"/>
      <c r="K7144" s="1433"/>
      <c r="L7144" s="1334"/>
    </row>
    <row r="7145" spans="1:12" ht="24" customHeight="1">
      <c r="A7145" s="1355"/>
      <c r="B7145" s="1355"/>
      <c r="C7145" s="1433"/>
      <c r="E7145" s="1433"/>
      <c r="K7145" s="1433"/>
      <c r="L7145" s="1334"/>
    </row>
    <row r="7146" spans="1:12" ht="24" customHeight="1">
      <c r="A7146" s="1355"/>
      <c r="B7146" s="1355"/>
      <c r="C7146" s="1433"/>
      <c r="E7146" s="1433"/>
      <c r="K7146" s="1433"/>
      <c r="L7146" s="1334"/>
    </row>
    <row r="7147" spans="1:12" ht="24" customHeight="1">
      <c r="A7147" s="1355"/>
      <c r="B7147" s="1355"/>
      <c r="C7147" s="1433"/>
      <c r="E7147" s="1433"/>
      <c r="K7147" s="1433"/>
      <c r="L7147" s="1334"/>
    </row>
    <row r="7148" spans="1:12" ht="24" customHeight="1">
      <c r="A7148" s="1355"/>
      <c r="B7148" s="1355"/>
      <c r="C7148" s="1433"/>
      <c r="E7148" s="1433"/>
      <c r="K7148" s="1433"/>
      <c r="L7148" s="1334"/>
    </row>
    <row r="7149" spans="1:12" ht="24" customHeight="1">
      <c r="A7149" s="1355"/>
      <c r="B7149" s="1355"/>
      <c r="C7149" s="1433"/>
      <c r="E7149" s="1433"/>
      <c r="K7149" s="1433"/>
      <c r="L7149" s="1334"/>
    </row>
    <row r="7150" spans="1:12" ht="24" customHeight="1">
      <c r="A7150" s="1355"/>
      <c r="B7150" s="1355"/>
      <c r="C7150" s="1433"/>
      <c r="E7150" s="1433"/>
      <c r="K7150" s="1433"/>
      <c r="L7150" s="1334"/>
    </row>
    <row r="7151" spans="1:12" ht="24" customHeight="1">
      <c r="A7151" s="1355"/>
      <c r="B7151" s="1355"/>
      <c r="C7151" s="1433"/>
      <c r="E7151" s="1433"/>
      <c r="K7151" s="1433"/>
      <c r="L7151" s="1334"/>
    </row>
    <row r="7152" spans="1:12" ht="24" customHeight="1">
      <c r="A7152" s="1355"/>
      <c r="B7152" s="1355"/>
      <c r="C7152" s="1433"/>
      <c r="E7152" s="1433"/>
      <c r="K7152" s="1433"/>
      <c r="L7152" s="1334"/>
    </row>
    <row r="7153" spans="1:12" ht="24" customHeight="1">
      <c r="A7153" s="1355"/>
      <c r="B7153" s="1355"/>
      <c r="C7153" s="1433"/>
      <c r="E7153" s="1433"/>
      <c r="K7153" s="1433"/>
      <c r="L7153" s="1334"/>
    </row>
    <row r="7154" spans="1:12" ht="24" customHeight="1">
      <c r="A7154" s="1355"/>
      <c r="B7154" s="1355"/>
      <c r="C7154" s="1433"/>
      <c r="E7154" s="1433"/>
      <c r="K7154" s="1433"/>
      <c r="L7154" s="1334"/>
    </row>
    <row r="7155" spans="1:12" ht="24" customHeight="1">
      <c r="A7155" s="1355"/>
      <c r="B7155" s="1355"/>
      <c r="C7155" s="1433"/>
      <c r="E7155" s="1433"/>
      <c r="K7155" s="1433"/>
      <c r="L7155" s="1334"/>
    </row>
    <row r="7156" spans="1:12" ht="24" customHeight="1">
      <c r="A7156" s="1355"/>
      <c r="B7156" s="1355"/>
      <c r="C7156" s="1433"/>
      <c r="E7156" s="1433"/>
      <c r="K7156" s="1433"/>
      <c r="L7156" s="1334"/>
    </row>
    <row r="7157" spans="1:12" ht="24" customHeight="1">
      <c r="A7157" s="1355"/>
      <c r="B7157" s="1355"/>
      <c r="C7157" s="1433"/>
      <c r="E7157" s="1433"/>
      <c r="K7157" s="1433"/>
      <c r="L7157" s="1334"/>
    </row>
    <row r="7158" spans="1:12" ht="24" customHeight="1">
      <c r="A7158" s="1355"/>
      <c r="B7158" s="1355"/>
      <c r="C7158" s="1433"/>
      <c r="E7158" s="1433"/>
      <c r="K7158" s="1433"/>
      <c r="L7158" s="1334"/>
    </row>
    <row r="7159" spans="1:12" ht="24" customHeight="1">
      <c r="A7159" s="1355"/>
      <c r="B7159" s="1355"/>
      <c r="C7159" s="1433"/>
      <c r="E7159" s="1433"/>
      <c r="K7159" s="1433"/>
      <c r="L7159" s="1334"/>
    </row>
    <row r="7160" spans="1:12" ht="24" customHeight="1">
      <c r="A7160" s="1355"/>
      <c r="B7160" s="1355"/>
      <c r="C7160" s="1433"/>
      <c r="E7160" s="1433"/>
      <c r="K7160" s="1433"/>
      <c r="L7160" s="1334"/>
    </row>
    <row r="7161" spans="1:12" ht="24" customHeight="1">
      <c r="A7161" s="1355"/>
      <c r="B7161" s="1355"/>
      <c r="C7161" s="1433"/>
      <c r="E7161" s="1433"/>
      <c r="K7161" s="1433"/>
      <c r="L7161" s="1334"/>
    </row>
    <row r="7162" spans="1:12" ht="24" customHeight="1">
      <c r="A7162" s="1355"/>
      <c r="B7162" s="1355"/>
      <c r="C7162" s="1433"/>
      <c r="E7162" s="1433"/>
      <c r="K7162" s="1433"/>
      <c r="L7162" s="1334"/>
    </row>
    <row r="7163" spans="1:12" ht="24" customHeight="1">
      <c r="A7163" s="1355"/>
      <c r="B7163" s="1355"/>
      <c r="C7163" s="1433"/>
      <c r="E7163" s="1433"/>
      <c r="K7163" s="1433"/>
      <c r="L7163" s="1334"/>
    </row>
    <row r="7164" spans="1:12" ht="24" customHeight="1">
      <c r="A7164" s="1355"/>
      <c r="B7164" s="1355"/>
      <c r="C7164" s="1433"/>
      <c r="E7164" s="1433"/>
      <c r="K7164" s="1433"/>
      <c r="L7164" s="1334"/>
    </row>
    <row r="7165" spans="1:12" ht="24" customHeight="1">
      <c r="A7165" s="1355"/>
      <c r="B7165" s="1355"/>
      <c r="C7165" s="1433"/>
      <c r="E7165" s="1433"/>
      <c r="K7165" s="1433"/>
      <c r="L7165" s="1334"/>
    </row>
    <row r="7166" spans="1:12" ht="24" customHeight="1">
      <c r="A7166" s="1355"/>
      <c r="B7166" s="1355"/>
      <c r="C7166" s="1433"/>
      <c r="E7166" s="1433"/>
      <c r="K7166" s="1433"/>
      <c r="L7166" s="1334"/>
    </row>
    <row r="7167" spans="1:12" ht="24" customHeight="1">
      <c r="A7167" s="1355"/>
      <c r="B7167" s="1355"/>
      <c r="C7167" s="1433"/>
      <c r="E7167" s="1433"/>
      <c r="K7167" s="1433"/>
      <c r="L7167" s="1334"/>
    </row>
    <row r="7168" spans="1:12" ht="24" customHeight="1">
      <c r="A7168" s="1355"/>
      <c r="B7168" s="1355"/>
      <c r="C7168" s="1433"/>
      <c r="E7168" s="1433"/>
      <c r="K7168" s="1433"/>
      <c r="L7168" s="1334"/>
    </row>
    <row r="7169" spans="1:12" ht="24" customHeight="1">
      <c r="A7169" s="1355"/>
      <c r="B7169" s="1355"/>
      <c r="C7169" s="1433"/>
      <c r="E7169" s="1433"/>
      <c r="K7169" s="1433"/>
      <c r="L7169" s="1334"/>
    </row>
    <row r="7170" spans="1:12" ht="24" customHeight="1">
      <c r="A7170" s="1355"/>
      <c r="B7170" s="1355"/>
      <c r="C7170" s="1433"/>
      <c r="E7170" s="1433"/>
      <c r="K7170" s="1433"/>
      <c r="L7170" s="1334"/>
    </row>
    <row r="7171" spans="1:12" ht="24" customHeight="1">
      <c r="A7171" s="1355"/>
      <c r="B7171" s="1355"/>
      <c r="C7171" s="1433"/>
      <c r="E7171" s="1433"/>
      <c r="K7171" s="1433"/>
      <c r="L7171" s="1334"/>
    </row>
    <row r="7172" spans="1:12" ht="24" customHeight="1">
      <c r="A7172" s="1355"/>
      <c r="B7172" s="1355"/>
      <c r="C7172" s="1433"/>
      <c r="E7172" s="1433"/>
      <c r="K7172" s="1433"/>
      <c r="L7172" s="1334"/>
    </row>
    <row r="7173" spans="1:12" ht="24" customHeight="1">
      <c r="A7173" s="1355"/>
      <c r="B7173" s="1355"/>
      <c r="C7173" s="1433"/>
      <c r="E7173" s="1433"/>
      <c r="K7173" s="1433"/>
      <c r="L7173" s="1334"/>
    </row>
    <row r="7174" spans="1:12" ht="24" customHeight="1">
      <c r="A7174" s="1355"/>
      <c r="B7174" s="1355"/>
      <c r="C7174" s="1433"/>
      <c r="E7174" s="1433"/>
      <c r="K7174" s="1433"/>
      <c r="L7174" s="1334"/>
    </row>
    <row r="7175" spans="1:12" ht="24" customHeight="1">
      <c r="A7175" s="1355"/>
      <c r="B7175" s="1355"/>
      <c r="C7175" s="1433"/>
      <c r="E7175" s="1433"/>
      <c r="K7175" s="1433"/>
      <c r="L7175" s="1334"/>
    </row>
    <row r="7176" spans="1:12" ht="24" customHeight="1">
      <c r="A7176" s="1355"/>
      <c r="B7176" s="1355"/>
      <c r="C7176" s="1433"/>
      <c r="E7176" s="1433"/>
      <c r="K7176" s="1433"/>
      <c r="L7176" s="1334"/>
    </row>
    <row r="7177" spans="1:12" ht="24" customHeight="1">
      <c r="A7177" s="1355"/>
      <c r="B7177" s="1355"/>
      <c r="C7177" s="1433"/>
      <c r="E7177" s="1433"/>
      <c r="K7177" s="1433"/>
      <c r="L7177" s="1334"/>
    </row>
    <row r="7178" spans="1:12" ht="24" customHeight="1">
      <c r="A7178" s="1355"/>
      <c r="B7178" s="1355"/>
      <c r="C7178" s="1433"/>
      <c r="E7178" s="1433"/>
      <c r="K7178" s="1433"/>
      <c r="L7178" s="1334"/>
    </row>
    <row r="7179" spans="1:12" ht="24" customHeight="1">
      <c r="A7179" s="1355"/>
      <c r="B7179" s="1355"/>
      <c r="C7179" s="1433"/>
      <c r="E7179" s="1433"/>
      <c r="K7179" s="1433"/>
      <c r="L7179" s="1334"/>
    </row>
    <row r="7180" spans="1:12" ht="24" customHeight="1">
      <c r="A7180" s="1355"/>
      <c r="B7180" s="1355"/>
      <c r="C7180" s="1433"/>
      <c r="E7180" s="1433"/>
      <c r="K7180" s="1433"/>
      <c r="L7180" s="1334"/>
    </row>
    <row r="7181" spans="1:12" ht="24" customHeight="1">
      <c r="A7181" s="1355"/>
      <c r="B7181" s="1355"/>
      <c r="C7181" s="1433"/>
      <c r="E7181" s="1433"/>
      <c r="K7181" s="1433"/>
      <c r="L7181" s="1334"/>
    </row>
    <row r="7182" spans="1:12" ht="24" customHeight="1">
      <c r="A7182" s="1355"/>
      <c r="B7182" s="1355"/>
      <c r="C7182" s="1433"/>
      <c r="E7182" s="1433"/>
      <c r="K7182" s="1433"/>
      <c r="L7182" s="1334"/>
    </row>
    <row r="7183" spans="1:12" ht="24" customHeight="1">
      <c r="A7183" s="1355"/>
      <c r="B7183" s="1355"/>
      <c r="C7183" s="1433"/>
      <c r="E7183" s="1433"/>
      <c r="K7183" s="1433"/>
      <c r="L7183" s="1334"/>
    </row>
    <row r="7184" spans="1:12" ht="24" customHeight="1">
      <c r="A7184" s="1355"/>
      <c r="B7184" s="1355"/>
      <c r="C7184" s="1433"/>
      <c r="E7184" s="1433"/>
      <c r="K7184" s="1433"/>
      <c r="L7184" s="1334"/>
    </row>
    <row r="7185" spans="1:12" ht="24" customHeight="1">
      <c r="A7185" s="1355"/>
      <c r="B7185" s="1355"/>
      <c r="C7185" s="1433"/>
      <c r="E7185" s="1433"/>
      <c r="K7185" s="1433"/>
      <c r="L7185" s="1334"/>
    </row>
    <row r="7186" spans="1:12" ht="24" customHeight="1">
      <c r="A7186" s="1355"/>
      <c r="B7186" s="1355"/>
      <c r="C7186" s="1433"/>
      <c r="E7186" s="1433"/>
      <c r="K7186" s="1433"/>
      <c r="L7186" s="1334"/>
    </row>
    <row r="7187" spans="1:12" ht="24" customHeight="1">
      <c r="A7187" s="1355"/>
      <c r="B7187" s="1355"/>
      <c r="C7187" s="1433"/>
      <c r="E7187" s="1433"/>
      <c r="K7187" s="1433"/>
      <c r="L7187" s="1334"/>
    </row>
    <row r="7188" spans="1:12" ht="24" customHeight="1">
      <c r="A7188" s="1355"/>
      <c r="B7188" s="1355"/>
      <c r="C7188" s="1433"/>
      <c r="E7188" s="1433"/>
      <c r="K7188" s="1433"/>
      <c r="L7188" s="1334"/>
    </row>
    <row r="7189" spans="1:12" ht="24" customHeight="1">
      <c r="A7189" s="1355"/>
      <c r="B7189" s="1355"/>
      <c r="C7189" s="1433"/>
      <c r="E7189" s="1433"/>
      <c r="K7189" s="1433"/>
      <c r="L7189" s="1334"/>
    </row>
    <row r="7190" spans="1:12" ht="24" customHeight="1">
      <c r="A7190" s="1355"/>
      <c r="B7190" s="1355"/>
      <c r="C7190" s="1433"/>
      <c r="E7190" s="1433"/>
      <c r="K7190" s="1433"/>
      <c r="L7190" s="1334"/>
    </row>
    <row r="7191" spans="1:12" ht="24" customHeight="1">
      <c r="A7191" s="1355"/>
      <c r="B7191" s="1355"/>
      <c r="C7191" s="1433"/>
      <c r="E7191" s="1433"/>
      <c r="K7191" s="1433"/>
      <c r="L7191" s="1334"/>
    </row>
    <row r="7192" spans="1:12" ht="24" customHeight="1">
      <c r="A7192" s="1355"/>
      <c r="B7192" s="1355"/>
      <c r="C7192" s="1433"/>
      <c r="E7192" s="1433"/>
      <c r="K7192" s="1433"/>
      <c r="L7192" s="1334"/>
    </row>
    <row r="7193" spans="1:12" ht="24" customHeight="1">
      <c r="A7193" s="1355"/>
      <c r="B7193" s="1355"/>
      <c r="C7193" s="1433"/>
      <c r="E7193" s="1433"/>
      <c r="K7193" s="1433"/>
      <c r="L7193" s="1334"/>
    </row>
    <row r="7194" spans="1:12" ht="24" customHeight="1">
      <c r="A7194" s="1355"/>
      <c r="B7194" s="1355"/>
      <c r="C7194" s="1433"/>
      <c r="E7194" s="1433"/>
      <c r="K7194" s="1433"/>
      <c r="L7194" s="1334"/>
    </row>
    <row r="7195" spans="1:12" ht="24" customHeight="1">
      <c r="A7195" s="1355"/>
      <c r="B7195" s="1355"/>
      <c r="C7195" s="1433"/>
      <c r="E7195" s="1433"/>
      <c r="K7195" s="1433"/>
      <c r="L7195" s="1334"/>
    </row>
    <row r="7196" spans="1:12" ht="24" customHeight="1">
      <c r="A7196" s="1355"/>
      <c r="B7196" s="1355"/>
      <c r="C7196" s="1433"/>
      <c r="E7196" s="1433"/>
      <c r="K7196" s="1433"/>
      <c r="L7196" s="1334"/>
    </row>
    <row r="7197" spans="1:12" ht="24" customHeight="1">
      <c r="A7197" s="1355"/>
      <c r="B7197" s="1355"/>
      <c r="C7197" s="1433"/>
      <c r="E7197" s="1433"/>
      <c r="K7197" s="1433"/>
      <c r="L7197" s="1334"/>
    </row>
    <row r="7198" spans="1:12" ht="24" customHeight="1">
      <c r="A7198" s="1355"/>
      <c r="B7198" s="1355"/>
      <c r="C7198" s="1433"/>
      <c r="E7198" s="1433"/>
      <c r="K7198" s="1433"/>
      <c r="L7198" s="1334"/>
    </row>
    <row r="7199" spans="1:12" ht="24" customHeight="1">
      <c r="A7199" s="1355"/>
      <c r="B7199" s="1355"/>
      <c r="C7199" s="1433"/>
      <c r="E7199" s="1433"/>
      <c r="K7199" s="1433"/>
      <c r="L7199" s="1334"/>
    </row>
    <row r="7200" spans="1:12" ht="24" customHeight="1">
      <c r="A7200" s="1355"/>
      <c r="B7200" s="1355"/>
      <c r="C7200" s="1433"/>
      <c r="E7200" s="1433"/>
      <c r="K7200" s="1433"/>
      <c r="L7200" s="1334"/>
    </row>
    <row r="7201" spans="1:12" ht="24" customHeight="1">
      <c r="A7201" s="1355"/>
      <c r="B7201" s="1355"/>
      <c r="C7201" s="1433"/>
      <c r="E7201" s="1433"/>
      <c r="K7201" s="1433"/>
      <c r="L7201" s="1334"/>
    </row>
    <row r="7202" spans="1:12" ht="24" customHeight="1">
      <c r="A7202" s="1355"/>
      <c r="B7202" s="1355"/>
      <c r="C7202" s="1433"/>
      <c r="E7202" s="1433"/>
      <c r="K7202" s="1433"/>
      <c r="L7202" s="1334"/>
    </row>
    <row r="7203" spans="1:12" ht="24" customHeight="1">
      <c r="A7203" s="1355"/>
      <c r="B7203" s="1355"/>
      <c r="C7203" s="1433"/>
      <c r="E7203" s="1433"/>
      <c r="K7203" s="1433"/>
      <c r="L7203" s="1334"/>
    </row>
    <row r="7204" spans="1:12" ht="24" customHeight="1">
      <c r="A7204" s="1355"/>
      <c r="B7204" s="1355"/>
      <c r="C7204" s="1433"/>
      <c r="E7204" s="1433"/>
      <c r="K7204" s="1433"/>
      <c r="L7204" s="1334"/>
    </row>
    <row r="7205" spans="1:12" ht="24" customHeight="1">
      <c r="A7205" s="1355"/>
      <c r="B7205" s="1355"/>
      <c r="C7205" s="1433"/>
      <c r="E7205" s="1433"/>
      <c r="K7205" s="1433"/>
      <c r="L7205" s="1334"/>
    </row>
    <row r="7206" spans="1:12" ht="24" customHeight="1">
      <c r="A7206" s="1355"/>
      <c r="B7206" s="1355"/>
      <c r="C7206" s="1433"/>
      <c r="E7206" s="1433"/>
      <c r="K7206" s="1433"/>
      <c r="L7206" s="1334"/>
    </row>
    <row r="7207" spans="1:12" ht="24" customHeight="1">
      <c r="A7207" s="1355"/>
      <c r="B7207" s="1355"/>
      <c r="C7207" s="1433"/>
      <c r="E7207" s="1433"/>
      <c r="K7207" s="1433"/>
      <c r="L7207" s="1334"/>
    </row>
    <row r="7208" spans="1:12" ht="24" customHeight="1">
      <c r="A7208" s="1355"/>
      <c r="B7208" s="1355"/>
      <c r="C7208" s="1433"/>
      <c r="E7208" s="1433"/>
      <c r="K7208" s="1433"/>
      <c r="L7208" s="1334"/>
    </row>
    <row r="7209" spans="1:12" ht="24" customHeight="1">
      <c r="A7209" s="1355"/>
      <c r="B7209" s="1355"/>
      <c r="C7209" s="1433"/>
      <c r="E7209" s="1433"/>
      <c r="K7209" s="1433"/>
      <c r="L7209" s="1334"/>
    </row>
    <row r="7210" spans="1:12" ht="24" customHeight="1">
      <c r="A7210" s="1355"/>
      <c r="B7210" s="1355"/>
      <c r="C7210" s="1433"/>
      <c r="E7210" s="1433"/>
      <c r="K7210" s="1433"/>
      <c r="L7210" s="1334"/>
    </row>
    <row r="7211" spans="1:12" ht="24" customHeight="1">
      <c r="A7211" s="1355"/>
      <c r="B7211" s="1355"/>
      <c r="C7211" s="1433"/>
      <c r="E7211" s="1433"/>
      <c r="K7211" s="1433"/>
      <c r="L7211" s="1334"/>
    </row>
    <row r="7212" spans="1:12" ht="24" customHeight="1">
      <c r="A7212" s="1355"/>
      <c r="B7212" s="1355"/>
      <c r="C7212" s="1433"/>
      <c r="E7212" s="1433"/>
      <c r="K7212" s="1433"/>
      <c r="L7212" s="1334"/>
    </row>
    <row r="7213" spans="1:12" ht="24" customHeight="1">
      <c r="A7213" s="1355"/>
      <c r="B7213" s="1355"/>
      <c r="C7213" s="1433"/>
      <c r="E7213" s="1433"/>
      <c r="K7213" s="1433"/>
      <c r="L7213" s="1334"/>
    </row>
    <row r="7214" spans="1:12" ht="24" customHeight="1">
      <c r="A7214" s="1355"/>
      <c r="B7214" s="1355"/>
      <c r="C7214" s="1433"/>
      <c r="E7214" s="1433"/>
      <c r="K7214" s="1433"/>
      <c r="L7214" s="1334"/>
    </row>
    <row r="7215" spans="1:12" ht="24" customHeight="1">
      <c r="A7215" s="1355"/>
      <c r="B7215" s="1355"/>
      <c r="C7215" s="1433"/>
      <c r="E7215" s="1433"/>
      <c r="K7215" s="1433"/>
      <c r="L7215" s="1334"/>
    </row>
    <row r="7216" spans="1:12" ht="24" customHeight="1">
      <c r="A7216" s="1355"/>
      <c r="B7216" s="1355"/>
      <c r="C7216" s="1433"/>
      <c r="E7216" s="1433"/>
      <c r="K7216" s="1433"/>
      <c r="L7216" s="1334"/>
    </row>
    <row r="7217" spans="1:12" ht="24" customHeight="1">
      <c r="A7217" s="1355"/>
      <c r="B7217" s="1355"/>
      <c r="C7217" s="1433"/>
      <c r="E7217" s="1433"/>
      <c r="K7217" s="1433"/>
      <c r="L7217" s="1334"/>
    </row>
    <row r="7218" spans="1:12" ht="24" customHeight="1">
      <c r="A7218" s="1355"/>
      <c r="B7218" s="1355"/>
      <c r="C7218" s="1433"/>
      <c r="E7218" s="1433"/>
      <c r="K7218" s="1433"/>
      <c r="L7218" s="1334"/>
    </row>
    <row r="7219" spans="1:12" ht="24" customHeight="1">
      <c r="A7219" s="1355"/>
      <c r="B7219" s="1355"/>
      <c r="C7219" s="1433"/>
      <c r="E7219" s="1433"/>
      <c r="K7219" s="1433"/>
      <c r="L7219" s="1334"/>
    </row>
    <row r="7220" spans="1:12" ht="24" customHeight="1">
      <c r="A7220" s="1355"/>
      <c r="B7220" s="1355"/>
      <c r="C7220" s="1433"/>
      <c r="E7220" s="1433"/>
      <c r="K7220" s="1433"/>
      <c r="L7220" s="1334"/>
    </row>
    <row r="7221" spans="1:12" ht="24" customHeight="1">
      <c r="A7221" s="1355"/>
      <c r="B7221" s="1355"/>
      <c r="C7221" s="1433"/>
      <c r="E7221" s="1433"/>
      <c r="K7221" s="1433"/>
      <c r="L7221" s="1334"/>
    </row>
    <row r="7222" spans="1:12" ht="24" customHeight="1">
      <c r="A7222" s="1355"/>
      <c r="B7222" s="1355"/>
      <c r="C7222" s="1433"/>
      <c r="E7222" s="1433"/>
      <c r="K7222" s="1433"/>
      <c r="L7222" s="1334"/>
    </row>
    <row r="7223" spans="1:12" ht="24" customHeight="1">
      <c r="A7223" s="1355"/>
      <c r="B7223" s="1355"/>
      <c r="C7223" s="1433"/>
      <c r="E7223" s="1433"/>
      <c r="K7223" s="1433"/>
      <c r="L7223" s="1334"/>
    </row>
    <row r="7224" spans="1:12" ht="24" customHeight="1">
      <c r="A7224" s="1355"/>
      <c r="B7224" s="1355"/>
      <c r="C7224" s="1433"/>
      <c r="E7224" s="1433"/>
      <c r="K7224" s="1433"/>
      <c r="L7224" s="1334"/>
    </row>
    <row r="7225" spans="1:12" ht="24" customHeight="1">
      <c r="A7225" s="1355"/>
      <c r="B7225" s="1355"/>
      <c r="C7225" s="1433"/>
      <c r="E7225" s="1433"/>
      <c r="K7225" s="1433"/>
      <c r="L7225" s="1334"/>
    </row>
    <row r="7226" spans="1:12" ht="24" customHeight="1">
      <c r="A7226" s="1355"/>
      <c r="B7226" s="1355"/>
      <c r="C7226" s="1433"/>
      <c r="E7226" s="1433"/>
      <c r="K7226" s="1433"/>
      <c r="L7226" s="1334"/>
    </row>
    <row r="7227" spans="1:12" ht="24" customHeight="1">
      <c r="A7227" s="1355"/>
      <c r="B7227" s="1355"/>
      <c r="C7227" s="1433"/>
      <c r="E7227" s="1433"/>
      <c r="K7227" s="1433"/>
      <c r="L7227" s="1334"/>
    </row>
    <row r="7228" spans="1:12" ht="24" customHeight="1">
      <c r="A7228" s="1355"/>
      <c r="B7228" s="1355"/>
      <c r="C7228" s="1433"/>
      <c r="E7228" s="1433"/>
      <c r="K7228" s="1433"/>
      <c r="L7228" s="1334"/>
    </row>
    <row r="7229" spans="1:12" ht="24" customHeight="1">
      <c r="A7229" s="1355"/>
      <c r="B7229" s="1355"/>
      <c r="C7229" s="1433"/>
      <c r="E7229" s="1433"/>
      <c r="K7229" s="1433"/>
      <c r="L7229" s="1334"/>
    </row>
    <row r="7230" spans="1:12" ht="24" customHeight="1">
      <c r="A7230" s="1355"/>
      <c r="B7230" s="1355"/>
      <c r="C7230" s="1433"/>
      <c r="E7230" s="1433"/>
      <c r="K7230" s="1433"/>
      <c r="L7230" s="1334"/>
    </row>
    <row r="7231" spans="1:12" ht="24" customHeight="1">
      <c r="A7231" s="1355"/>
      <c r="B7231" s="1355"/>
      <c r="C7231" s="1433"/>
      <c r="E7231" s="1433"/>
      <c r="K7231" s="1433"/>
      <c r="L7231" s="1334"/>
    </row>
    <row r="7232" spans="1:12" ht="24" customHeight="1">
      <c r="A7232" s="1355"/>
      <c r="B7232" s="1355"/>
      <c r="C7232" s="1433"/>
      <c r="E7232" s="1433"/>
      <c r="K7232" s="1433"/>
      <c r="L7232" s="1334"/>
    </row>
    <row r="7233" spans="1:12" ht="24" customHeight="1">
      <c r="A7233" s="1355"/>
      <c r="B7233" s="1355"/>
      <c r="C7233" s="1433"/>
      <c r="E7233" s="1433"/>
      <c r="K7233" s="1433"/>
      <c r="L7233" s="1334"/>
    </row>
    <row r="7234" spans="1:12" ht="24" customHeight="1">
      <c r="A7234" s="1355"/>
      <c r="B7234" s="1355"/>
      <c r="C7234" s="1433"/>
      <c r="E7234" s="1433"/>
      <c r="K7234" s="1433"/>
      <c r="L7234" s="1334"/>
    </row>
    <row r="7235" spans="1:12" ht="24" customHeight="1">
      <c r="A7235" s="1355"/>
      <c r="B7235" s="1355"/>
      <c r="C7235" s="1433"/>
      <c r="E7235" s="1433"/>
      <c r="K7235" s="1433"/>
      <c r="L7235" s="1334"/>
    </row>
    <row r="7236" spans="1:12" ht="24" customHeight="1">
      <c r="A7236" s="1355"/>
      <c r="B7236" s="1355"/>
      <c r="C7236" s="1433"/>
      <c r="E7236" s="1433"/>
      <c r="K7236" s="1433"/>
      <c r="L7236" s="1334"/>
    </row>
    <row r="7237" spans="1:12" ht="24" customHeight="1">
      <c r="A7237" s="1355"/>
      <c r="B7237" s="1355"/>
      <c r="C7237" s="1433"/>
      <c r="E7237" s="1433"/>
      <c r="K7237" s="1433"/>
      <c r="L7237" s="1334"/>
    </row>
    <row r="7238" spans="1:12" ht="24" customHeight="1">
      <c r="A7238" s="1355"/>
      <c r="B7238" s="1355"/>
      <c r="C7238" s="1433"/>
      <c r="E7238" s="1433"/>
      <c r="K7238" s="1433"/>
      <c r="L7238" s="1334"/>
    </row>
    <row r="7239" spans="1:12" ht="24" customHeight="1">
      <c r="A7239" s="1355"/>
      <c r="B7239" s="1355"/>
      <c r="C7239" s="1433"/>
      <c r="E7239" s="1433"/>
      <c r="K7239" s="1433"/>
      <c r="L7239" s="1334"/>
    </row>
    <row r="7240" spans="1:12" ht="24" customHeight="1">
      <c r="A7240" s="1355"/>
      <c r="B7240" s="1355"/>
      <c r="C7240" s="1433"/>
      <c r="E7240" s="1433"/>
      <c r="K7240" s="1433"/>
      <c r="L7240" s="1334"/>
    </row>
    <row r="7241" spans="1:12" ht="24" customHeight="1">
      <c r="A7241" s="1355"/>
      <c r="B7241" s="1355"/>
      <c r="C7241" s="1433"/>
      <c r="E7241" s="1433"/>
      <c r="K7241" s="1433"/>
      <c r="L7241" s="1334"/>
    </row>
    <row r="7242" spans="1:12" ht="24" customHeight="1">
      <c r="A7242" s="1355"/>
      <c r="B7242" s="1355"/>
      <c r="C7242" s="1433"/>
      <c r="E7242" s="1433"/>
      <c r="K7242" s="1433"/>
      <c r="L7242" s="1334"/>
    </row>
    <row r="7243" spans="1:12" ht="24" customHeight="1">
      <c r="A7243" s="1355"/>
      <c r="B7243" s="1355"/>
      <c r="C7243" s="1433"/>
      <c r="E7243" s="1433"/>
      <c r="K7243" s="1433"/>
      <c r="L7243" s="1334"/>
    </row>
    <row r="7244" spans="1:12" ht="24" customHeight="1">
      <c r="A7244" s="1355"/>
      <c r="B7244" s="1355"/>
      <c r="C7244" s="1433"/>
      <c r="E7244" s="1433"/>
      <c r="K7244" s="1433"/>
      <c r="L7244" s="1334"/>
    </row>
    <row r="7245" spans="1:12" ht="24" customHeight="1">
      <c r="A7245" s="1355"/>
      <c r="B7245" s="1355"/>
      <c r="C7245" s="1433"/>
      <c r="E7245" s="1433"/>
      <c r="K7245" s="1433"/>
      <c r="L7245" s="1334"/>
    </row>
    <row r="7246" spans="1:12" ht="24" customHeight="1">
      <c r="A7246" s="1355"/>
      <c r="B7246" s="1355"/>
      <c r="C7246" s="1433"/>
      <c r="E7246" s="1433"/>
      <c r="K7246" s="1433"/>
      <c r="L7246" s="1334"/>
    </row>
    <row r="7247" spans="1:12" ht="24" customHeight="1">
      <c r="A7247" s="1355"/>
      <c r="B7247" s="1355"/>
      <c r="C7247" s="1433"/>
      <c r="E7247" s="1433"/>
      <c r="K7247" s="1433"/>
      <c r="L7247" s="1334"/>
    </row>
    <row r="7248" spans="1:12" ht="24" customHeight="1">
      <c r="A7248" s="1355"/>
      <c r="B7248" s="1355"/>
      <c r="C7248" s="1433"/>
      <c r="E7248" s="1433"/>
      <c r="K7248" s="1433"/>
      <c r="L7248" s="1334"/>
    </row>
    <row r="7249" spans="1:12" ht="24" customHeight="1">
      <c r="A7249" s="1355"/>
      <c r="B7249" s="1355"/>
      <c r="C7249" s="1433"/>
      <c r="E7249" s="1433"/>
      <c r="K7249" s="1433"/>
      <c r="L7249" s="1334"/>
    </row>
    <row r="7250" spans="1:12" ht="24" customHeight="1">
      <c r="A7250" s="1355"/>
      <c r="B7250" s="1355"/>
      <c r="C7250" s="1433"/>
      <c r="E7250" s="1433"/>
      <c r="K7250" s="1433"/>
      <c r="L7250" s="1334"/>
    </row>
    <row r="7251" spans="1:12" ht="24" customHeight="1">
      <c r="A7251" s="1355"/>
      <c r="B7251" s="1355"/>
      <c r="C7251" s="1433"/>
      <c r="E7251" s="1433"/>
      <c r="K7251" s="1433"/>
      <c r="L7251" s="1334"/>
    </row>
    <row r="7252" spans="1:12" ht="24" customHeight="1">
      <c r="A7252" s="1355"/>
      <c r="B7252" s="1355"/>
      <c r="C7252" s="1433"/>
      <c r="E7252" s="1433"/>
      <c r="K7252" s="1433"/>
      <c r="L7252" s="1334"/>
    </row>
    <row r="7253" spans="1:12" ht="24" customHeight="1">
      <c r="A7253" s="1355"/>
      <c r="B7253" s="1355"/>
      <c r="C7253" s="1433"/>
      <c r="E7253" s="1433"/>
      <c r="K7253" s="1433"/>
      <c r="L7253" s="1334"/>
    </row>
    <row r="7254" spans="1:12" ht="24" customHeight="1">
      <c r="A7254" s="1355"/>
      <c r="B7254" s="1355"/>
      <c r="C7254" s="1433"/>
      <c r="E7254" s="1433"/>
      <c r="K7254" s="1433"/>
      <c r="L7254" s="1334"/>
    </row>
    <row r="7255" spans="1:12" ht="24" customHeight="1">
      <c r="A7255" s="1355"/>
      <c r="B7255" s="1355"/>
      <c r="C7255" s="1433"/>
      <c r="E7255" s="1433"/>
      <c r="K7255" s="1433"/>
      <c r="L7255" s="1334"/>
    </row>
    <row r="7256" spans="1:12" ht="24" customHeight="1">
      <c r="A7256" s="1355"/>
      <c r="B7256" s="1355"/>
      <c r="C7256" s="1433"/>
      <c r="E7256" s="1433"/>
      <c r="K7256" s="1433"/>
      <c r="L7256" s="1334"/>
    </row>
    <row r="7257" spans="1:12" ht="24" customHeight="1">
      <c r="A7257" s="1355"/>
      <c r="B7257" s="1355"/>
      <c r="C7257" s="1433"/>
      <c r="E7257" s="1433"/>
      <c r="K7257" s="1433"/>
      <c r="L7257" s="1334"/>
    </row>
    <row r="7258" spans="1:12" ht="24" customHeight="1">
      <c r="A7258" s="1355"/>
      <c r="B7258" s="1355"/>
      <c r="C7258" s="1433"/>
      <c r="E7258" s="1433"/>
      <c r="K7258" s="1433"/>
      <c r="L7258" s="1334"/>
    </row>
    <row r="7259" spans="1:12" ht="24" customHeight="1">
      <c r="A7259" s="1355"/>
      <c r="B7259" s="1355"/>
      <c r="C7259" s="1433"/>
      <c r="E7259" s="1433"/>
      <c r="K7259" s="1433"/>
      <c r="L7259" s="1334"/>
    </row>
    <row r="7260" spans="1:12" ht="24" customHeight="1">
      <c r="A7260" s="1355"/>
      <c r="B7260" s="1355"/>
      <c r="C7260" s="1433"/>
      <c r="E7260" s="1433"/>
      <c r="K7260" s="1433"/>
      <c r="L7260" s="1334"/>
    </row>
    <row r="7261" spans="1:12" ht="24" customHeight="1">
      <c r="A7261" s="1355"/>
      <c r="B7261" s="1355"/>
      <c r="C7261" s="1433"/>
      <c r="E7261" s="1433"/>
      <c r="K7261" s="1433"/>
      <c r="L7261" s="1334"/>
    </row>
    <row r="7262" spans="1:12" ht="24" customHeight="1">
      <c r="A7262" s="1355"/>
      <c r="B7262" s="1355"/>
      <c r="C7262" s="1433"/>
      <c r="E7262" s="1433"/>
      <c r="K7262" s="1433"/>
      <c r="L7262" s="1334"/>
    </row>
    <row r="7263" spans="1:12" ht="24" customHeight="1">
      <c r="A7263" s="1355"/>
      <c r="B7263" s="1355"/>
      <c r="C7263" s="1433"/>
      <c r="E7263" s="1433"/>
      <c r="K7263" s="1433"/>
      <c r="L7263" s="1334"/>
    </row>
    <row r="7264" spans="1:12" ht="24" customHeight="1">
      <c r="A7264" s="1355"/>
      <c r="B7264" s="1355"/>
      <c r="C7264" s="1433"/>
      <c r="E7264" s="1433"/>
      <c r="K7264" s="1433"/>
      <c r="L7264" s="1334"/>
    </row>
    <row r="7265" spans="1:12" ht="24" customHeight="1">
      <c r="A7265" s="1355"/>
      <c r="B7265" s="1355"/>
      <c r="C7265" s="1433"/>
      <c r="E7265" s="1433"/>
      <c r="K7265" s="1433"/>
      <c r="L7265" s="1334"/>
    </row>
    <row r="7266" spans="1:12" ht="24" customHeight="1">
      <c r="A7266" s="1355"/>
      <c r="B7266" s="1355"/>
      <c r="C7266" s="1433"/>
      <c r="E7266" s="1433"/>
      <c r="K7266" s="1433"/>
      <c r="L7266" s="1334"/>
    </row>
    <row r="7267" spans="1:12" ht="24" customHeight="1">
      <c r="A7267" s="1355"/>
      <c r="B7267" s="1355"/>
      <c r="C7267" s="1433"/>
      <c r="E7267" s="1433"/>
      <c r="K7267" s="1433"/>
      <c r="L7267" s="1334"/>
    </row>
    <row r="7268" spans="1:12" ht="24" customHeight="1">
      <c r="A7268" s="1355"/>
      <c r="B7268" s="1355"/>
      <c r="C7268" s="1433"/>
      <c r="E7268" s="1433"/>
      <c r="K7268" s="1433"/>
      <c r="L7268" s="1334"/>
    </row>
    <row r="7269" spans="1:12" ht="24" customHeight="1">
      <c r="A7269" s="1355"/>
      <c r="B7269" s="1355"/>
      <c r="C7269" s="1433"/>
      <c r="E7269" s="1433"/>
      <c r="K7269" s="1433"/>
      <c r="L7269" s="1334"/>
    </row>
    <row r="7270" spans="1:12" ht="24" customHeight="1">
      <c r="A7270" s="1355"/>
      <c r="B7270" s="1355"/>
      <c r="C7270" s="1433"/>
      <c r="E7270" s="1433"/>
      <c r="K7270" s="1433"/>
      <c r="L7270" s="1334"/>
    </row>
    <row r="7271" spans="1:12" ht="24" customHeight="1">
      <c r="A7271" s="1355"/>
      <c r="B7271" s="1355"/>
      <c r="C7271" s="1433"/>
      <c r="E7271" s="1433"/>
      <c r="K7271" s="1433"/>
      <c r="L7271" s="1334"/>
    </row>
    <row r="7272" spans="1:12" ht="24" customHeight="1">
      <c r="A7272" s="1355"/>
      <c r="B7272" s="1355"/>
      <c r="C7272" s="1433"/>
      <c r="E7272" s="1433"/>
      <c r="K7272" s="1433"/>
      <c r="L7272" s="1334"/>
    </row>
    <row r="7273" spans="1:12" ht="24" customHeight="1">
      <c r="A7273" s="1355"/>
      <c r="B7273" s="1355"/>
      <c r="C7273" s="1433"/>
      <c r="E7273" s="1433"/>
      <c r="K7273" s="1433"/>
      <c r="L7273" s="1334"/>
    </row>
    <row r="7274" spans="1:12" ht="24" customHeight="1">
      <c r="A7274" s="1355"/>
      <c r="B7274" s="1355"/>
      <c r="C7274" s="1433"/>
      <c r="E7274" s="1433"/>
      <c r="K7274" s="1433"/>
      <c r="L7274" s="1334"/>
    </row>
    <row r="7275" spans="1:12" ht="24" customHeight="1">
      <c r="A7275" s="1355"/>
      <c r="B7275" s="1355"/>
      <c r="C7275" s="1433"/>
      <c r="E7275" s="1433"/>
      <c r="K7275" s="1433"/>
      <c r="L7275" s="1334"/>
    </row>
    <row r="7276" spans="1:12" ht="24" customHeight="1">
      <c r="A7276" s="1355"/>
      <c r="B7276" s="1355"/>
      <c r="C7276" s="1433"/>
      <c r="E7276" s="1433"/>
      <c r="K7276" s="1433"/>
      <c r="L7276" s="1334"/>
    </row>
    <row r="7277" spans="1:12" ht="24" customHeight="1">
      <c r="A7277" s="1355"/>
      <c r="B7277" s="1355"/>
      <c r="C7277" s="1433"/>
      <c r="E7277" s="1433"/>
      <c r="K7277" s="1433"/>
      <c r="L7277" s="1334"/>
    </row>
    <row r="7278" spans="1:12" ht="24" customHeight="1">
      <c r="A7278" s="1355"/>
      <c r="B7278" s="1355"/>
      <c r="C7278" s="1433"/>
      <c r="E7278" s="1433"/>
      <c r="K7278" s="1433"/>
      <c r="L7278" s="1334"/>
    </row>
    <row r="7279" spans="1:12" ht="24" customHeight="1">
      <c r="A7279" s="1355"/>
      <c r="B7279" s="1355"/>
      <c r="C7279" s="1433"/>
      <c r="E7279" s="1433"/>
      <c r="K7279" s="1433"/>
      <c r="L7279" s="1334"/>
    </row>
    <row r="7280" spans="1:12" ht="24" customHeight="1">
      <c r="A7280" s="1355"/>
      <c r="B7280" s="1355"/>
      <c r="C7280" s="1433"/>
      <c r="E7280" s="1433"/>
      <c r="K7280" s="1433"/>
      <c r="L7280" s="1334"/>
    </row>
    <row r="7281" spans="1:12" ht="24" customHeight="1">
      <c r="A7281" s="1355"/>
      <c r="B7281" s="1355"/>
      <c r="C7281" s="1433"/>
      <c r="E7281" s="1433"/>
      <c r="K7281" s="1433"/>
      <c r="L7281" s="1334"/>
    </row>
    <row r="7282" spans="1:12" ht="24" customHeight="1">
      <c r="A7282" s="1355"/>
      <c r="B7282" s="1355"/>
      <c r="C7282" s="1433"/>
      <c r="E7282" s="1433"/>
      <c r="K7282" s="1433"/>
      <c r="L7282" s="1334"/>
    </row>
    <row r="7283" spans="1:12" ht="24" customHeight="1">
      <c r="A7283" s="1355"/>
      <c r="B7283" s="1355"/>
      <c r="C7283" s="1433"/>
      <c r="E7283" s="1433"/>
      <c r="K7283" s="1433"/>
      <c r="L7283" s="1334"/>
    </row>
    <row r="7284" spans="1:12" ht="24" customHeight="1">
      <c r="A7284" s="1355"/>
      <c r="B7284" s="1355"/>
      <c r="C7284" s="1433"/>
      <c r="E7284" s="1433"/>
      <c r="K7284" s="1433"/>
      <c r="L7284" s="1334"/>
    </row>
    <row r="7285" spans="1:12" ht="24" customHeight="1">
      <c r="A7285" s="1355"/>
      <c r="B7285" s="1355"/>
      <c r="C7285" s="1433"/>
      <c r="E7285" s="1433"/>
      <c r="K7285" s="1433"/>
      <c r="L7285" s="1334"/>
    </row>
    <row r="7286" spans="1:12" ht="24" customHeight="1">
      <c r="A7286" s="1355"/>
      <c r="B7286" s="1355"/>
      <c r="C7286" s="1433"/>
      <c r="E7286" s="1433"/>
      <c r="K7286" s="1433"/>
      <c r="L7286" s="1334"/>
    </row>
    <row r="7287" spans="1:12" ht="24" customHeight="1">
      <c r="A7287" s="1355"/>
      <c r="B7287" s="1355"/>
      <c r="C7287" s="1433"/>
      <c r="E7287" s="1433"/>
      <c r="K7287" s="1433"/>
      <c r="L7287" s="1334"/>
    </row>
    <row r="7288" spans="1:12" ht="24" customHeight="1">
      <c r="A7288" s="1355"/>
      <c r="B7288" s="1355"/>
      <c r="C7288" s="1433"/>
      <c r="E7288" s="1433"/>
      <c r="K7288" s="1433"/>
      <c r="L7288" s="1334"/>
    </row>
    <row r="7289" spans="1:12" ht="24" customHeight="1">
      <c r="A7289" s="1355"/>
      <c r="B7289" s="1355"/>
      <c r="C7289" s="1433"/>
      <c r="E7289" s="1433"/>
      <c r="K7289" s="1433"/>
      <c r="L7289" s="1334"/>
    </row>
    <row r="7290" spans="1:12" ht="24" customHeight="1">
      <c r="A7290" s="1355"/>
      <c r="B7290" s="1355"/>
      <c r="C7290" s="1433"/>
      <c r="E7290" s="1433"/>
      <c r="K7290" s="1433"/>
      <c r="L7290" s="1334"/>
    </row>
    <row r="7291" spans="1:12" ht="24" customHeight="1">
      <c r="A7291" s="1355"/>
      <c r="B7291" s="1355"/>
      <c r="C7291" s="1433"/>
      <c r="E7291" s="1433"/>
      <c r="K7291" s="1433"/>
      <c r="L7291" s="1334"/>
    </row>
    <row r="7292" spans="1:12" ht="24" customHeight="1">
      <c r="A7292" s="1355"/>
      <c r="B7292" s="1355"/>
      <c r="C7292" s="1433"/>
      <c r="E7292" s="1433"/>
      <c r="K7292" s="1433"/>
      <c r="L7292" s="1334"/>
    </row>
    <row r="7293" spans="1:12" ht="24" customHeight="1">
      <c r="A7293" s="1355"/>
      <c r="B7293" s="1355"/>
      <c r="C7293" s="1433"/>
      <c r="E7293" s="1433"/>
      <c r="K7293" s="1433"/>
      <c r="L7293" s="1334"/>
    </row>
    <row r="7294" spans="1:12" ht="24" customHeight="1">
      <c r="A7294" s="1355"/>
      <c r="B7294" s="1355"/>
      <c r="C7294" s="1433"/>
      <c r="E7294" s="1433"/>
      <c r="K7294" s="1433"/>
      <c r="L7294" s="1334"/>
    </row>
    <row r="7295" spans="1:12" ht="24" customHeight="1">
      <c r="A7295" s="1355"/>
      <c r="B7295" s="1355"/>
      <c r="C7295" s="1433"/>
      <c r="E7295" s="1433"/>
      <c r="K7295" s="1433"/>
      <c r="L7295" s="1334"/>
    </row>
    <row r="7296" spans="1:12" ht="24" customHeight="1">
      <c r="A7296" s="1355"/>
      <c r="B7296" s="1355"/>
      <c r="C7296" s="1433"/>
      <c r="E7296" s="1433"/>
      <c r="K7296" s="1433"/>
      <c r="L7296" s="1334"/>
    </row>
    <row r="7297" spans="1:12" ht="24" customHeight="1">
      <c r="A7297" s="1355"/>
      <c r="B7297" s="1355"/>
      <c r="C7297" s="1433"/>
      <c r="E7297" s="1433"/>
      <c r="K7297" s="1433"/>
      <c r="L7297" s="1334"/>
    </row>
    <row r="7298" spans="1:12" ht="24" customHeight="1">
      <c r="A7298" s="1355"/>
      <c r="B7298" s="1355"/>
      <c r="C7298" s="1433"/>
      <c r="E7298" s="1433"/>
      <c r="K7298" s="1433"/>
      <c r="L7298" s="1334"/>
    </row>
    <row r="7299" spans="1:12" ht="24" customHeight="1">
      <c r="A7299" s="1355"/>
      <c r="B7299" s="1355"/>
      <c r="C7299" s="1433"/>
      <c r="E7299" s="1433"/>
      <c r="K7299" s="1433"/>
      <c r="L7299" s="1334"/>
    </row>
    <row r="7300" spans="1:12" ht="24" customHeight="1">
      <c r="A7300" s="1355"/>
      <c r="B7300" s="1355"/>
      <c r="C7300" s="1433"/>
      <c r="E7300" s="1433"/>
      <c r="K7300" s="1433"/>
      <c r="L7300" s="1334"/>
    </row>
    <row r="7301" spans="1:12" ht="24" customHeight="1">
      <c r="A7301" s="1355"/>
      <c r="B7301" s="1355"/>
      <c r="C7301" s="1433"/>
      <c r="E7301" s="1433"/>
      <c r="K7301" s="1433"/>
      <c r="L7301" s="1334"/>
    </row>
    <row r="7302" spans="1:12" ht="24" customHeight="1">
      <c r="A7302" s="1355"/>
      <c r="B7302" s="1355"/>
      <c r="C7302" s="1433"/>
      <c r="E7302" s="1433"/>
      <c r="K7302" s="1433"/>
      <c r="L7302" s="1334"/>
    </row>
    <row r="7303" spans="1:12" ht="24" customHeight="1">
      <c r="A7303" s="1355"/>
      <c r="B7303" s="1355"/>
      <c r="C7303" s="1433"/>
      <c r="E7303" s="1433"/>
      <c r="K7303" s="1433"/>
      <c r="L7303" s="1334"/>
    </row>
    <row r="7304" spans="1:12" ht="24" customHeight="1">
      <c r="A7304" s="1355"/>
      <c r="B7304" s="1355"/>
      <c r="C7304" s="1433"/>
      <c r="E7304" s="1433"/>
      <c r="K7304" s="1433"/>
      <c r="L7304" s="1334"/>
    </row>
    <row r="7305" spans="1:12" ht="24" customHeight="1">
      <c r="A7305" s="1355"/>
      <c r="B7305" s="1355"/>
      <c r="C7305" s="1433"/>
      <c r="E7305" s="1433"/>
      <c r="K7305" s="1433"/>
      <c r="L7305" s="1334"/>
    </row>
    <row r="7306" spans="1:12" ht="24" customHeight="1">
      <c r="A7306" s="1355"/>
      <c r="B7306" s="1355"/>
      <c r="C7306" s="1433"/>
      <c r="E7306" s="1433"/>
      <c r="K7306" s="1433"/>
      <c r="L7306" s="1334"/>
    </row>
    <row r="7307" spans="1:12" ht="24" customHeight="1">
      <c r="A7307" s="1355"/>
      <c r="B7307" s="1355"/>
      <c r="C7307" s="1433"/>
      <c r="E7307" s="1433"/>
      <c r="K7307" s="1433"/>
      <c r="L7307" s="1334"/>
    </row>
    <row r="7308" spans="1:12" ht="24" customHeight="1">
      <c r="A7308" s="1355"/>
      <c r="B7308" s="1355"/>
      <c r="C7308" s="1433"/>
      <c r="E7308" s="1433"/>
      <c r="K7308" s="1433"/>
      <c r="L7308" s="1334"/>
    </row>
    <row r="7309" spans="1:12" ht="24" customHeight="1">
      <c r="A7309" s="1355"/>
      <c r="B7309" s="1355"/>
      <c r="C7309" s="1433"/>
      <c r="E7309" s="1433"/>
      <c r="K7309" s="1433"/>
      <c r="L7309" s="1334"/>
    </row>
    <row r="7310" spans="1:12" ht="24" customHeight="1">
      <c r="A7310" s="1355"/>
      <c r="B7310" s="1355"/>
      <c r="C7310" s="1433"/>
      <c r="E7310" s="1433"/>
      <c r="K7310" s="1433"/>
      <c r="L7310" s="1334"/>
    </row>
    <row r="7311" spans="1:12" ht="24" customHeight="1">
      <c r="A7311" s="1355"/>
      <c r="B7311" s="1355"/>
      <c r="C7311" s="1433"/>
      <c r="E7311" s="1433"/>
      <c r="K7311" s="1433"/>
      <c r="L7311" s="1334"/>
    </row>
    <row r="7312" spans="1:12" ht="24" customHeight="1">
      <c r="A7312" s="1355"/>
      <c r="B7312" s="1355"/>
      <c r="C7312" s="1433"/>
      <c r="E7312" s="1433"/>
      <c r="K7312" s="1433"/>
      <c r="L7312" s="1334"/>
    </row>
    <row r="7313" spans="1:12" ht="24" customHeight="1">
      <c r="A7313" s="1355"/>
      <c r="B7313" s="1355"/>
      <c r="C7313" s="1433"/>
      <c r="E7313" s="1433"/>
      <c r="K7313" s="1433"/>
      <c r="L7313" s="1334"/>
    </row>
    <row r="7314" spans="1:12" ht="24" customHeight="1">
      <c r="A7314" s="1355"/>
      <c r="B7314" s="1355"/>
      <c r="C7314" s="1433"/>
      <c r="E7314" s="1433"/>
      <c r="K7314" s="1433"/>
      <c r="L7314" s="1334"/>
    </row>
    <row r="7315" spans="1:12" ht="24" customHeight="1">
      <c r="A7315" s="1355"/>
      <c r="B7315" s="1355"/>
      <c r="C7315" s="1433"/>
      <c r="E7315" s="1433"/>
      <c r="K7315" s="1433"/>
      <c r="L7315" s="1334"/>
    </row>
    <row r="7316" spans="1:12" ht="24" customHeight="1">
      <c r="A7316" s="1355"/>
      <c r="B7316" s="1355"/>
      <c r="C7316" s="1433"/>
      <c r="E7316" s="1433"/>
      <c r="K7316" s="1433"/>
      <c r="L7316" s="1334"/>
    </row>
    <row r="7317" spans="1:12" ht="24" customHeight="1">
      <c r="A7317" s="1355"/>
      <c r="B7317" s="1355"/>
      <c r="C7317" s="1433"/>
      <c r="E7317" s="1433"/>
      <c r="K7317" s="1433"/>
      <c r="L7317" s="1334"/>
    </row>
    <row r="7318" spans="1:12" ht="24" customHeight="1">
      <c r="A7318" s="1355"/>
      <c r="B7318" s="1355"/>
      <c r="C7318" s="1433"/>
      <c r="E7318" s="1433"/>
      <c r="K7318" s="1433"/>
      <c r="L7318" s="1334"/>
    </row>
    <row r="7319" spans="1:12" ht="24" customHeight="1">
      <c r="A7319" s="1355"/>
      <c r="B7319" s="1355"/>
      <c r="C7319" s="1433"/>
      <c r="E7319" s="1433"/>
      <c r="K7319" s="1433"/>
      <c r="L7319" s="1334"/>
    </row>
    <row r="7320" spans="1:12" ht="24" customHeight="1">
      <c r="A7320" s="1355"/>
      <c r="B7320" s="1355"/>
      <c r="C7320" s="1433"/>
      <c r="E7320" s="1433"/>
      <c r="K7320" s="1433"/>
      <c r="L7320" s="1334"/>
    </row>
    <row r="7321" spans="1:12" ht="24" customHeight="1">
      <c r="A7321" s="1355"/>
      <c r="B7321" s="1355"/>
      <c r="C7321" s="1433"/>
      <c r="E7321" s="1433"/>
      <c r="K7321" s="1433"/>
      <c r="L7321" s="1334"/>
    </row>
    <row r="7322" spans="1:12" ht="24" customHeight="1">
      <c r="A7322" s="1355"/>
      <c r="B7322" s="1355"/>
      <c r="C7322" s="1433"/>
      <c r="E7322" s="1433"/>
      <c r="K7322" s="1433"/>
      <c r="L7322" s="1334"/>
    </row>
    <row r="7323" spans="1:12" ht="24" customHeight="1">
      <c r="A7323" s="1355"/>
      <c r="B7323" s="1355"/>
      <c r="C7323" s="1433"/>
      <c r="E7323" s="1433"/>
      <c r="K7323" s="1433"/>
      <c r="L7323" s="1334"/>
    </row>
    <row r="7324" spans="1:12" ht="24" customHeight="1">
      <c r="A7324" s="1355"/>
      <c r="B7324" s="1355"/>
      <c r="C7324" s="1433"/>
      <c r="E7324" s="1433"/>
      <c r="K7324" s="1433"/>
      <c r="L7324" s="1334"/>
    </row>
    <row r="7325" spans="1:12" ht="24" customHeight="1">
      <c r="A7325" s="1355"/>
      <c r="B7325" s="1355"/>
      <c r="C7325" s="1433"/>
      <c r="E7325" s="1433"/>
      <c r="K7325" s="1433"/>
      <c r="L7325" s="1334"/>
    </row>
    <row r="7326" spans="1:12" ht="24" customHeight="1">
      <c r="A7326" s="1355"/>
      <c r="B7326" s="1355"/>
      <c r="C7326" s="1433"/>
      <c r="E7326" s="1433"/>
      <c r="K7326" s="1433"/>
      <c r="L7326" s="1334"/>
    </row>
    <row r="7327" spans="1:12" ht="24" customHeight="1">
      <c r="A7327" s="1355"/>
      <c r="B7327" s="1355"/>
      <c r="C7327" s="1433"/>
      <c r="E7327" s="1433"/>
      <c r="K7327" s="1433"/>
      <c r="L7327" s="1334"/>
    </row>
    <row r="7328" spans="1:12" ht="24" customHeight="1">
      <c r="A7328" s="1355"/>
      <c r="B7328" s="1355"/>
      <c r="C7328" s="1433"/>
      <c r="E7328" s="1433"/>
      <c r="K7328" s="1433"/>
      <c r="L7328" s="1334"/>
    </row>
    <row r="7329" spans="1:12" ht="24" customHeight="1">
      <c r="A7329" s="1355"/>
      <c r="B7329" s="1355"/>
      <c r="C7329" s="1433"/>
      <c r="E7329" s="1433"/>
      <c r="K7329" s="1433"/>
      <c r="L7329" s="1334"/>
    </row>
    <row r="7330" spans="1:12" ht="24" customHeight="1">
      <c r="A7330" s="1355"/>
      <c r="B7330" s="1355"/>
      <c r="C7330" s="1433"/>
      <c r="E7330" s="1433"/>
      <c r="K7330" s="1433"/>
      <c r="L7330" s="1334"/>
    </row>
    <row r="7331" spans="1:12" ht="24" customHeight="1">
      <c r="A7331" s="1355"/>
      <c r="B7331" s="1355"/>
      <c r="C7331" s="1433"/>
      <c r="E7331" s="1433"/>
      <c r="K7331" s="1433"/>
      <c r="L7331" s="1334"/>
    </row>
    <row r="7332" spans="1:12" ht="24" customHeight="1">
      <c r="A7332" s="1355"/>
      <c r="B7332" s="1355"/>
      <c r="C7332" s="1433"/>
      <c r="E7332" s="1433"/>
      <c r="K7332" s="1433"/>
      <c r="L7332" s="1334"/>
    </row>
    <row r="7333" spans="1:12" ht="24" customHeight="1">
      <c r="A7333" s="1355"/>
      <c r="B7333" s="1355"/>
      <c r="C7333" s="1433"/>
      <c r="E7333" s="1433"/>
      <c r="K7333" s="1433"/>
      <c r="L7333" s="1334"/>
    </row>
    <row r="7334" spans="1:12" ht="24" customHeight="1">
      <c r="A7334" s="1355"/>
      <c r="B7334" s="1355"/>
      <c r="C7334" s="1433"/>
      <c r="E7334" s="1433"/>
      <c r="K7334" s="1433"/>
      <c r="L7334" s="1334"/>
    </row>
    <row r="7335" spans="1:12" ht="24" customHeight="1">
      <c r="A7335" s="1355"/>
      <c r="B7335" s="1355"/>
      <c r="C7335" s="1433"/>
      <c r="E7335" s="1433"/>
      <c r="K7335" s="1433"/>
      <c r="L7335" s="1334"/>
    </row>
    <row r="7336" spans="1:12" ht="24" customHeight="1">
      <c r="A7336" s="1355"/>
      <c r="B7336" s="1355"/>
      <c r="C7336" s="1433"/>
      <c r="E7336" s="1433"/>
      <c r="K7336" s="1433"/>
      <c r="L7336" s="1334"/>
    </row>
    <row r="7337" spans="1:12" ht="24" customHeight="1">
      <c r="A7337" s="1355"/>
      <c r="B7337" s="1355"/>
      <c r="C7337" s="1433"/>
      <c r="E7337" s="1433"/>
      <c r="K7337" s="1433"/>
      <c r="L7337" s="1334"/>
    </row>
    <row r="7338" spans="1:12" ht="24" customHeight="1">
      <c r="A7338" s="1355"/>
      <c r="B7338" s="1355"/>
      <c r="C7338" s="1433"/>
      <c r="E7338" s="1433"/>
      <c r="K7338" s="1433"/>
      <c r="L7338" s="1334"/>
    </row>
    <row r="7339" spans="1:12" ht="24" customHeight="1">
      <c r="A7339" s="1355"/>
      <c r="B7339" s="1355"/>
      <c r="C7339" s="1433"/>
      <c r="E7339" s="1433"/>
      <c r="K7339" s="1433"/>
      <c r="L7339" s="1334"/>
    </row>
    <row r="7340" spans="1:12" ht="24" customHeight="1">
      <c r="A7340" s="1355"/>
      <c r="B7340" s="1355"/>
      <c r="C7340" s="1433"/>
      <c r="E7340" s="1433"/>
      <c r="K7340" s="1433"/>
      <c r="L7340" s="1334"/>
    </row>
    <row r="7341" spans="1:12" ht="24" customHeight="1">
      <c r="A7341" s="1355"/>
      <c r="B7341" s="1355"/>
      <c r="C7341" s="1433"/>
      <c r="E7341" s="1433"/>
      <c r="K7341" s="1433"/>
      <c r="L7341" s="1334"/>
    </row>
    <row r="7342" spans="1:12" ht="24" customHeight="1">
      <c r="A7342" s="1355"/>
      <c r="B7342" s="1355"/>
      <c r="C7342" s="1433"/>
      <c r="E7342" s="1433"/>
      <c r="K7342" s="1433"/>
      <c r="L7342" s="1334"/>
    </row>
    <row r="7343" spans="1:12" ht="24" customHeight="1">
      <c r="A7343" s="1355"/>
      <c r="B7343" s="1355"/>
      <c r="C7343" s="1433"/>
      <c r="E7343" s="1433"/>
      <c r="K7343" s="1433"/>
      <c r="L7343" s="1334"/>
    </row>
    <row r="7344" spans="1:12" ht="24" customHeight="1">
      <c r="A7344" s="1355"/>
      <c r="B7344" s="1355"/>
      <c r="C7344" s="1433"/>
      <c r="E7344" s="1433"/>
      <c r="K7344" s="1433"/>
      <c r="L7344" s="1334"/>
    </row>
    <row r="7345" spans="1:12" ht="24" customHeight="1">
      <c r="A7345" s="1355"/>
      <c r="B7345" s="1355"/>
      <c r="C7345" s="1433"/>
      <c r="E7345" s="1433"/>
      <c r="K7345" s="1433"/>
      <c r="L7345" s="1334"/>
    </row>
    <row r="7346" spans="1:12" ht="24" customHeight="1">
      <c r="A7346" s="1355"/>
      <c r="B7346" s="1355"/>
      <c r="C7346" s="1433"/>
      <c r="E7346" s="1433"/>
      <c r="K7346" s="1433"/>
      <c r="L7346" s="1334"/>
    </row>
    <row r="7347" spans="1:12" ht="24" customHeight="1">
      <c r="A7347" s="1355"/>
      <c r="B7347" s="1355"/>
      <c r="C7347" s="1433"/>
      <c r="E7347" s="1433"/>
      <c r="K7347" s="1433"/>
      <c r="L7347" s="1334"/>
    </row>
    <row r="7348" spans="1:12" ht="24" customHeight="1">
      <c r="A7348" s="1355"/>
      <c r="B7348" s="1355"/>
      <c r="C7348" s="1433"/>
      <c r="E7348" s="1433"/>
      <c r="K7348" s="1433"/>
      <c r="L7348" s="1334"/>
    </row>
    <row r="7349" spans="1:12" ht="24" customHeight="1">
      <c r="A7349" s="1355"/>
      <c r="B7349" s="1355"/>
      <c r="C7349" s="1433"/>
      <c r="E7349" s="1433"/>
      <c r="K7349" s="1433"/>
      <c r="L7349" s="1334"/>
    </row>
    <row r="7350" spans="1:12" ht="24" customHeight="1">
      <c r="A7350" s="1355"/>
      <c r="B7350" s="1355"/>
      <c r="C7350" s="1433"/>
      <c r="E7350" s="1433"/>
      <c r="K7350" s="1433"/>
      <c r="L7350" s="1334"/>
    </row>
    <row r="7351" spans="1:12" ht="24" customHeight="1">
      <c r="A7351" s="1355"/>
      <c r="B7351" s="1355"/>
      <c r="C7351" s="1433"/>
      <c r="E7351" s="1433"/>
      <c r="K7351" s="1433"/>
      <c r="L7351" s="1334"/>
    </row>
    <row r="7352" spans="1:12" ht="24" customHeight="1">
      <c r="A7352" s="1355"/>
      <c r="B7352" s="1355"/>
      <c r="C7352" s="1433"/>
      <c r="E7352" s="1433"/>
      <c r="K7352" s="1433"/>
      <c r="L7352" s="1334"/>
    </row>
    <row r="7353" spans="1:12" ht="24" customHeight="1">
      <c r="A7353" s="1355"/>
      <c r="B7353" s="1355"/>
      <c r="C7353" s="1433"/>
      <c r="E7353" s="1433"/>
      <c r="K7353" s="1433"/>
      <c r="L7353" s="1334"/>
    </row>
    <row r="7354" spans="1:12" ht="24" customHeight="1">
      <c r="A7354" s="1355"/>
      <c r="B7354" s="1355"/>
      <c r="C7354" s="1433"/>
      <c r="E7354" s="1433"/>
      <c r="K7354" s="1433"/>
      <c r="L7354" s="1334"/>
    </row>
    <row r="7355" spans="1:12" ht="24" customHeight="1">
      <c r="A7355" s="1355"/>
      <c r="B7355" s="1355"/>
      <c r="C7355" s="1433"/>
      <c r="E7355" s="1433"/>
      <c r="K7355" s="1433"/>
      <c r="L7355" s="1334"/>
    </row>
    <row r="7356" spans="1:12" ht="24" customHeight="1">
      <c r="A7356" s="1355"/>
      <c r="B7356" s="1355"/>
      <c r="C7356" s="1433"/>
      <c r="E7356" s="1433"/>
      <c r="K7356" s="1433"/>
      <c r="L7356" s="1334"/>
    </row>
    <row r="7357" spans="1:12" ht="24" customHeight="1">
      <c r="A7357" s="1355"/>
      <c r="B7357" s="1355"/>
      <c r="C7357" s="1433"/>
      <c r="E7357" s="1433"/>
      <c r="K7357" s="1433"/>
      <c r="L7357" s="1334"/>
    </row>
    <row r="7358" spans="1:12" ht="24" customHeight="1">
      <c r="A7358" s="1355"/>
      <c r="B7358" s="1355"/>
      <c r="C7358" s="1433"/>
      <c r="E7358" s="1433"/>
      <c r="K7358" s="1433"/>
      <c r="L7358" s="1334"/>
    </row>
    <row r="7359" spans="1:12" ht="24" customHeight="1">
      <c r="A7359" s="1355"/>
      <c r="B7359" s="1355"/>
      <c r="C7359" s="1433"/>
      <c r="E7359" s="1433"/>
      <c r="K7359" s="1433"/>
      <c r="L7359" s="1334"/>
    </row>
    <row r="7360" spans="1:12" ht="24" customHeight="1">
      <c r="A7360" s="1355"/>
      <c r="B7360" s="1355"/>
      <c r="C7360" s="1433"/>
      <c r="E7360" s="1433"/>
      <c r="K7360" s="1433"/>
      <c r="L7360" s="1334"/>
    </row>
    <row r="7361" spans="1:12" ht="24" customHeight="1">
      <c r="A7361" s="1355"/>
      <c r="B7361" s="1355"/>
      <c r="C7361" s="1433"/>
      <c r="E7361" s="1433"/>
      <c r="K7361" s="1433"/>
      <c r="L7361" s="1334"/>
    </row>
    <row r="7362" spans="1:12" ht="24" customHeight="1">
      <c r="A7362" s="1355"/>
      <c r="B7362" s="1355"/>
      <c r="C7362" s="1433"/>
      <c r="E7362" s="1433"/>
      <c r="K7362" s="1433"/>
      <c r="L7362" s="1334"/>
    </row>
    <row r="7363" spans="1:12" ht="24" customHeight="1">
      <c r="A7363" s="1355"/>
      <c r="B7363" s="1355"/>
      <c r="C7363" s="1433"/>
      <c r="E7363" s="1433"/>
      <c r="K7363" s="1433"/>
      <c r="L7363" s="1334"/>
    </row>
    <row r="7364" spans="1:12" ht="24" customHeight="1">
      <c r="A7364" s="1355"/>
      <c r="B7364" s="1355"/>
      <c r="C7364" s="1433"/>
      <c r="E7364" s="1433"/>
      <c r="K7364" s="1433"/>
      <c r="L7364" s="1334"/>
    </row>
    <row r="7365" spans="1:12" ht="24" customHeight="1">
      <c r="A7365" s="1355"/>
      <c r="B7365" s="1355"/>
      <c r="C7365" s="1433"/>
      <c r="E7365" s="1433"/>
      <c r="K7365" s="1433"/>
      <c r="L7365" s="1334"/>
    </row>
    <row r="7366" spans="1:12" ht="24" customHeight="1">
      <c r="A7366" s="1355"/>
      <c r="B7366" s="1355"/>
      <c r="C7366" s="1433"/>
      <c r="E7366" s="1433"/>
      <c r="K7366" s="1433"/>
      <c r="L7366" s="1334"/>
    </row>
    <row r="7367" spans="1:12" ht="24" customHeight="1">
      <c r="A7367" s="1355"/>
      <c r="B7367" s="1355"/>
      <c r="C7367" s="1433"/>
      <c r="E7367" s="1433"/>
      <c r="K7367" s="1433"/>
      <c r="L7367" s="1334"/>
    </row>
    <row r="7368" spans="1:12" ht="24" customHeight="1">
      <c r="A7368" s="1355"/>
      <c r="B7368" s="1355"/>
      <c r="C7368" s="1433"/>
      <c r="E7368" s="1433"/>
      <c r="K7368" s="1433"/>
      <c r="L7368" s="1334"/>
    </row>
    <row r="7369" spans="1:12" ht="24" customHeight="1">
      <c r="A7369" s="1355"/>
      <c r="B7369" s="1355"/>
      <c r="C7369" s="1433"/>
      <c r="E7369" s="1433"/>
      <c r="K7369" s="1433"/>
      <c r="L7369" s="1334"/>
    </row>
    <row r="7370" spans="1:12" ht="24" customHeight="1">
      <c r="A7370" s="1355"/>
      <c r="B7370" s="1355"/>
      <c r="C7370" s="1433"/>
      <c r="E7370" s="1433"/>
      <c r="K7370" s="1433"/>
      <c r="L7370" s="1334"/>
    </row>
    <row r="7371" spans="1:12" ht="24" customHeight="1">
      <c r="A7371" s="1355"/>
      <c r="B7371" s="1355"/>
      <c r="C7371" s="1433"/>
      <c r="E7371" s="1433"/>
      <c r="K7371" s="1433"/>
      <c r="L7371" s="1334"/>
    </row>
    <row r="7372" spans="1:12" ht="24" customHeight="1">
      <c r="A7372" s="1355"/>
      <c r="B7372" s="1355"/>
      <c r="C7372" s="1433"/>
      <c r="E7372" s="1433"/>
      <c r="K7372" s="1433"/>
      <c r="L7372" s="1334"/>
    </row>
    <row r="7373" spans="1:12" ht="24" customHeight="1">
      <c r="A7373" s="1355"/>
      <c r="B7373" s="1355"/>
      <c r="C7373" s="1433"/>
      <c r="E7373" s="1433"/>
      <c r="K7373" s="1433"/>
      <c r="L7373" s="1334"/>
    </row>
    <row r="7374" spans="1:12" ht="24" customHeight="1">
      <c r="A7374" s="1355"/>
      <c r="B7374" s="1355"/>
      <c r="C7374" s="1433"/>
      <c r="E7374" s="1433"/>
      <c r="K7374" s="1433"/>
      <c r="L7374" s="1334"/>
    </row>
    <row r="7375" spans="1:12" ht="24" customHeight="1">
      <c r="A7375" s="1355"/>
      <c r="B7375" s="1355"/>
      <c r="C7375" s="1433"/>
      <c r="E7375" s="1433"/>
      <c r="K7375" s="1433"/>
      <c r="L7375" s="1334"/>
    </row>
    <row r="7376" spans="1:12" ht="24" customHeight="1">
      <c r="A7376" s="1355"/>
      <c r="B7376" s="1355"/>
      <c r="C7376" s="1433"/>
      <c r="E7376" s="1433"/>
      <c r="K7376" s="1433"/>
      <c r="L7376" s="1334"/>
    </row>
    <row r="7377" spans="1:12" ht="24" customHeight="1">
      <c r="A7377" s="1355"/>
      <c r="B7377" s="1355"/>
      <c r="C7377" s="1433"/>
      <c r="E7377" s="1433"/>
      <c r="K7377" s="1433"/>
      <c r="L7377" s="1334"/>
    </row>
    <row r="7378" spans="1:12" ht="24" customHeight="1">
      <c r="A7378" s="1355"/>
      <c r="B7378" s="1355"/>
      <c r="C7378" s="1433"/>
      <c r="E7378" s="1433"/>
      <c r="K7378" s="1433"/>
      <c r="L7378" s="1334"/>
    </row>
    <row r="7379" spans="1:12" ht="24" customHeight="1">
      <c r="A7379" s="1355"/>
      <c r="B7379" s="1355"/>
      <c r="C7379" s="1433"/>
      <c r="E7379" s="1433"/>
      <c r="K7379" s="1433"/>
      <c r="L7379" s="1334"/>
    </row>
    <row r="7380" spans="1:12" ht="24" customHeight="1">
      <c r="A7380" s="1355"/>
      <c r="B7380" s="1355"/>
      <c r="C7380" s="1433"/>
      <c r="E7380" s="1433"/>
      <c r="K7380" s="1433"/>
      <c r="L7380" s="1334"/>
    </row>
    <row r="7381" spans="1:12" ht="24" customHeight="1">
      <c r="A7381" s="1355"/>
      <c r="B7381" s="1355"/>
      <c r="C7381" s="1433"/>
      <c r="E7381" s="1433"/>
      <c r="K7381" s="1433"/>
      <c r="L7381" s="1334"/>
    </row>
    <row r="7382" spans="1:12" ht="24" customHeight="1">
      <c r="A7382" s="1355"/>
      <c r="B7382" s="1355"/>
      <c r="C7382" s="1433"/>
      <c r="E7382" s="1433"/>
      <c r="K7382" s="1433"/>
      <c r="L7382" s="1334"/>
    </row>
    <row r="7383" spans="1:12" ht="24" customHeight="1">
      <c r="A7383" s="1355"/>
      <c r="B7383" s="1355"/>
      <c r="C7383" s="1433"/>
      <c r="E7383" s="1433"/>
      <c r="K7383" s="1433"/>
      <c r="L7383" s="1334"/>
    </row>
    <row r="7384" spans="1:12" ht="24" customHeight="1">
      <c r="A7384" s="1355"/>
      <c r="B7384" s="1355"/>
      <c r="C7384" s="1433"/>
      <c r="E7384" s="1433"/>
      <c r="K7384" s="1433"/>
      <c r="L7384" s="1334"/>
    </row>
    <row r="7385" spans="1:12" ht="24" customHeight="1">
      <c r="A7385" s="1355"/>
      <c r="B7385" s="1355"/>
      <c r="C7385" s="1433"/>
      <c r="E7385" s="1433"/>
      <c r="K7385" s="1433"/>
      <c r="L7385" s="1334"/>
    </row>
    <row r="7386" spans="1:12" ht="24" customHeight="1">
      <c r="A7386" s="1355"/>
      <c r="B7386" s="1355"/>
      <c r="C7386" s="1433"/>
      <c r="E7386" s="1433"/>
      <c r="K7386" s="1433"/>
      <c r="L7386" s="1334"/>
    </row>
    <row r="7387" spans="1:12" ht="24" customHeight="1">
      <c r="A7387" s="1355"/>
      <c r="B7387" s="1355"/>
      <c r="C7387" s="1433"/>
      <c r="E7387" s="1433"/>
      <c r="K7387" s="1433"/>
      <c r="L7387" s="1334"/>
    </row>
    <row r="7388" spans="1:12" ht="24" customHeight="1">
      <c r="A7388" s="1355"/>
      <c r="B7388" s="1355"/>
      <c r="C7388" s="1433"/>
      <c r="E7388" s="1433"/>
      <c r="K7388" s="1433"/>
      <c r="L7388" s="1334"/>
    </row>
    <row r="7389" spans="1:12" ht="24" customHeight="1">
      <c r="A7389" s="1355"/>
      <c r="B7389" s="1355"/>
      <c r="C7389" s="1433"/>
      <c r="E7389" s="1433"/>
      <c r="K7389" s="1433"/>
      <c r="L7389" s="1334"/>
    </row>
    <row r="7390" spans="1:12" ht="24" customHeight="1">
      <c r="A7390" s="1355"/>
      <c r="B7390" s="1355"/>
      <c r="C7390" s="1433"/>
      <c r="E7390" s="1433"/>
      <c r="K7390" s="1433"/>
      <c r="L7390" s="1334"/>
    </row>
    <row r="7391" spans="1:12" ht="24" customHeight="1">
      <c r="A7391" s="1355"/>
      <c r="B7391" s="1355"/>
      <c r="C7391" s="1433"/>
      <c r="E7391" s="1433"/>
      <c r="K7391" s="1433"/>
      <c r="L7391" s="1334"/>
    </row>
    <row r="7392" spans="1:12" ht="24" customHeight="1">
      <c r="A7392" s="1355"/>
      <c r="B7392" s="1355"/>
      <c r="C7392" s="1433"/>
      <c r="E7392" s="1433"/>
      <c r="K7392" s="1433"/>
      <c r="L7392" s="1334"/>
    </row>
    <row r="7393" spans="1:12" ht="24" customHeight="1">
      <c r="A7393" s="1355"/>
      <c r="B7393" s="1355"/>
      <c r="C7393" s="1433"/>
      <c r="E7393" s="1433"/>
      <c r="K7393" s="1433"/>
      <c r="L7393" s="1334"/>
    </row>
    <row r="7394" spans="1:12" ht="24" customHeight="1">
      <c r="A7394" s="1355"/>
      <c r="B7394" s="1355"/>
      <c r="C7394" s="1433"/>
      <c r="E7394" s="1433"/>
      <c r="K7394" s="1433"/>
      <c r="L7394" s="1334"/>
    </row>
    <row r="7395" spans="1:12" ht="24" customHeight="1">
      <c r="A7395" s="1355"/>
      <c r="B7395" s="1355"/>
      <c r="C7395" s="1433"/>
      <c r="E7395" s="1433"/>
      <c r="K7395" s="1433"/>
      <c r="L7395" s="1334"/>
    </row>
    <row r="7396" spans="1:12" ht="24" customHeight="1">
      <c r="A7396" s="1355"/>
      <c r="B7396" s="1355"/>
      <c r="C7396" s="1433"/>
      <c r="E7396" s="1433"/>
      <c r="K7396" s="1433"/>
      <c r="L7396" s="1334"/>
    </row>
    <row r="7397" spans="1:12" ht="24" customHeight="1">
      <c r="A7397" s="1355"/>
      <c r="B7397" s="1355"/>
      <c r="C7397" s="1433"/>
      <c r="E7397" s="1433"/>
      <c r="K7397" s="1433"/>
      <c r="L7397" s="1334"/>
    </row>
    <row r="7398" spans="1:12" ht="24" customHeight="1">
      <c r="A7398" s="1355"/>
      <c r="B7398" s="1355"/>
      <c r="C7398" s="1433"/>
      <c r="E7398" s="1433"/>
      <c r="K7398" s="1433"/>
      <c r="L7398" s="1334"/>
    </row>
    <row r="7399" spans="1:12" ht="24" customHeight="1">
      <c r="A7399" s="1355"/>
      <c r="B7399" s="1355"/>
      <c r="C7399" s="1433"/>
      <c r="E7399" s="1433"/>
      <c r="K7399" s="1433"/>
      <c r="L7399" s="1334"/>
    </row>
    <row r="7400" spans="1:12" ht="24" customHeight="1">
      <c r="A7400" s="1355"/>
      <c r="B7400" s="1355"/>
      <c r="C7400" s="1433"/>
      <c r="E7400" s="1433"/>
      <c r="K7400" s="1433"/>
      <c r="L7400" s="1334"/>
    </row>
    <row r="7401" spans="1:12" ht="24" customHeight="1">
      <c r="A7401" s="1355"/>
      <c r="B7401" s="1355"/>
      <c r="C7401" s="1433"/>
      <c r="E7401" s="1433"/>
      <c r="K7401" s="1433"/>
      <c r="L7401" s="1334"/>
    </row>
    <row r="7402" spans="1:12" ht="24" customHeight="1">
      <c r="A7402" s="1355"/>
      <c r="B7402" s="1355"/>
      <c r="C7402" s="1433"/>
      <c r="E7402" s="1433"/>
      <c r="K7402" s="1433"/>
      <c r="L7402" s="1334"/>
    </row>
    <row r="7403" spans="1:12" ht="24" customHeight="1">
      <c r="A7403" s="1355"/>
      <c r="B7403" s="1355"/>
      <c r="C7403" s="1433"/>
      <c r="E7403" s="1433"/>
      <c r="K7403" s="1433"/>
      <c r="L7403" s="1334"/>
    </row>
    <row r="7404" spans="1:12" ht="24" customHeight="1">
      <c r="A7404" s="1355"/>
      <c r="B7404" s="1355"/>
      <c r="C7404" s="1433"/>
      <c r="E7404" s="1433"/>
      <c r="K7404" s="1433"/>
      <c r="L7404" s="1334"/>
    </row>
    <row r="7405" spans="1:12" ht="24" customHeight="1">
      <c r="A7405" s="1355"/>
      <c r="B7405" s="1355"/>
      <c r="C7405" s="1433"/>
      <c r="E7405" s="1433"/>
      <c r="K7405" s="1433"/>
      <c r="L7405" s="1334"/>
    </row>
    <row r="7406" spans="1:12" ht="24" customHeight="1">
      <c r="A7406" s="1355"/>
      <c r="B7406" s="1355"/>
      <c r="C7406" s="1433"/>
      <c r="E7406" s="1433"/>
      <c r="K7406" s="1433"/>
      <c r="L7406" s="1334"/>
    </row>
    <row r="7407" spans="1:12" ht="24" customHeight="1">
      <c r="A7407" s="1355"/>
      <c r="B7407" s="1355"/>
      <c r="C7407" s="1433"/>
      <c r="E7407" s="1433"/>
      <c r="K7407" s="1433"/>
      <c r="L7407" s="1334"/>
    </row>
    <row r="7408" spans="1:12" ht="24" customHeight="1">
      <c r="A7408" s="1355"/>
      <c r="B7408" s="1355"/>
      <c r="C7408" s="1433"/>
      <c r="E7408" s="1433"/>
      <c r="K7408" s="1433"/>
      <c r="L7408" s="1334"/>
    </row>
    <row r="7409" spans="1:12" ht="24" customHeight="1">
      <c r="A7409" s="1355"/>
      <c r="B7409" s="1355"/>
      <c r="C7409" s="1433"/>
      <c r="E7409" s="1433"/>
      <c r="K7409" s="1433"/>
      <c r="L7409" s="1334"/>
    </row>
    <row r="7410" spans="1:12" ht="24" customHeight="1">
      <c r="A7410" s="1355"/>
      <c r="B7410" s="1355"/>
      <c r="C7410" s="1433"/>
      <c r="E7410" s="1433"/>
      <c r="K7410" s="1433"/>
      <c r="L7410" s="1334"/>
    </row>
    <row r="7411" spans="1:12" ht="24" customHeight="1">
      <c r="A7411" s="1355"/>
      <c r="B7411" s="1355"/>
      <c r="C7411" s="1433"/>
      <c r="E7411" s="1433"/>
      <c r="K7411" s="1433"/>
      <c r="L7411" s="1334"/>
    </row>
    <row r="7412" spans="1:12" ht="24" customHeight="1">
      <c r="A7412" s="1355"/>
      <c r="B7412" s="1355"/>
      <c r="C7412" s="1433"/>
      <c r="E7412" s="1433"/>
      <c r="K7412" s="1433"/>
      <c r="L7412" s="1334"/>
    </row>
    <row r="7413" spans="1:12" ht="24" customHeight="1">
      <c r="A7413" s="1355"/>
      <c r="B7413" s="1355"/>
      <c r="C7413" s="1433"/>
      <c r="E7413" s="1433"/>
      <c r="K7413" s="1433"/>
      <c r="L7413" s="1334"/>
    </row>
    <row r="7414" spans="1:12" ht="24" customHeight="1">
      <c r="A7414" s="1355"/>
      <c r="B7414" s="1355"/>
      <c r="C7414" s="1433"/>
      <c r="E7414" s="1433"/>
      <c r="K7414" s="1433"/>
      <c r="L7414" s="1334"/>
    </row>
    <row r="7415" spans="1:12" ht="24" customHeight="1">
      <c r="A7415" s="1355"/>
      <c r="B7415" s="1355"/>
      <c r="C7415" s="1433"/>
      <c r="E7415" s="1433"/>
      <c r="K7415" s="1433"/>
      <c r="L7415" s="1334"/>
    </row>
    <row r="7416" spans="1:12" ht="24" customHeight="1">
      <c r="A7416" s="1355"/>
      <c r="B7416" s="1355"/>
      <c r="C7416" s="1433"/>
      <c r="E7416" s="1433"/>
      <c r="K7416" s="1433"/>
      <c r="L7416" s="1334"/>
    </row>
    <row r="7417" spans="1:12" ht="24" customHeight="1">
      <c r="A7417" s="1355"/>
      <c r="B7417" s="1355"/>
      <c r="C7417" s="1433"/>
      <c r="E7417" s="1433"/>
      <c r="K7417" s="1433"/>
      <c r="L7417" s="1334"/>
    </row>
    <row r="7418" spans="1:12" ht="24" customHeight="1">
      <c r="A7418" s="1355"/>
      <c r="B7418" s="1355"/>
      <c r="C7418" s="1433"/>
      <c r="E7418" s="1433"/>
      <c r="K7418" s="1433"/>
      <c r="L7418" s="1334"/>
    </row>
    <row r="7419" spans="1:12" ht="24" customHeight="1">
      <c r="A7419" s="1355"/>
      <c r="B7419" s="1355"/>
      <c r="C7419" s="1433"/>
      <c r="E7419" s="1433"/>
      <c r="K7419" s="1433"/>
      <c r="L7419" s="1334"/>
    </row>
    <row r="7420" spans="1:12" ht="24" customHeight="1">
      <c r="A7420" s="1355"/>
      <c r="B7420" s="1355"/>
      <c r="C7420" s="1433"/>
      <c r="E7420" s="1433"/>
      <c r="K7420" s="1433"/>
      <c r="L7420" s="1334"/>
    </row>
    <row r="7421" spans="1:12" ht="24" customHeight="1">
      <c r="A7421" s="1355"/>
      <c r="B7421" s="1355"/>
      <c r="C7421" s="1433"/>
      <c r="E7421" s="1433"/>
      <c r="K7421" s="1433"/>
      <c r="L7421" s="1334"/>
    </row>
    <row r="7422" spans="1:12" ht="24" customHeight="1">
      <c r="A7422" s="1355"/>
      <c r="B7422" s="1355"/>
      <c r="C7422" s="1433"/>
      <c r="E7422" s="1433"/>
      <c r="K7422" s="1433"/>
      <c r="L7422" s="1334"/>
    </row>
    <row r="7423" spans="1:12" ht="24" customHeight="1">
      <c r="A7423" s="1355"/>
      <c r="B7423" s="1355"/>
      <c r="C7423" s="1433"/>
      <c r="E7423" s="1433"/>
      <c r="K7423" s="1433"/>
      <c r="L7423" s="1334"/>
    </row>
    <row r="7424" spans="1:12" ht="24" customHeight="1">
      <c r="A7424" s="1355"/>
      <c r="B7424" s="1355"/>
      <c r="C7424" s="1433"/>
      <c r="E7424" s="1433"/>
      <c r="K7424" s="1433"/>
      <c r="L7424" s="1334"/>
    </row>
    <row r="7425" spans="1:12" ht="24" customHeight="1">
      <c r="A7425" s="1355"/>
      <c r="B7425" s="1355"/>
      <c r="C7425" s="1433"/>
      <c r="E7425" s="1433"/>
      <c r="K7425" s="1433"/>
      <c r="L7425" s="1334"/>
    </row>
    <row r="7426" spans="1:12" ht="24" customHeight="1">
      <c r="A7426" s="1355"/>
      <c r="B7426" s="1355"/>
      <c r="C7426" s="1433"/>
      <c r="E7426" s="1433"/>
      <c r="K7426" s="1433"/>
      <c r="L7426" s="1334"/>
    </row>
    <row r="7427" spans="1:12" ht="24" customHeight="1">
      <c r="A7427" s="1355"/>
      <c r="B7427" s="1355"/>
      <c r="C7427" s="1433"/>
      <c r="E7427" s="1433"/>
      <c r="K7427" s="1433"/>
      <c r="L7427" s="1334"/>
    </row>
    <row r="7428" spans="1:12" ht="24" customHeight="1">
      <c r="A7428" s="1355"/>
      <c r="B7428" s="1355"/>
      <c r="C7428" s="1433"/>
      <c r="E7428" s="1433"/>
      <c r="K7428" s="1433"/>
      <c r="L7428" s="1334"/>
    </row>
    <row r="7429" spans="1:12" ht="24" customHeight="1">
      <c r="A7429" s="1355"/>
      <c r="B7429" s="1355"/>
      <c r="C7429" s="1433"/>
      <c r="E7429" s="1433"/>
      <c r="K7429" s="1433"/>
      <c r="L7429" s="1334"/>
    </row>
    <row r="7430" spans="1:12" ht="24" customHeight="1">
      <c r="A7430" s="1355"/>
      <c r="B7430" s="1355"/>
      <c r="C7430" s="1433"/>
      <c r="E7430" s="1433"/>
      <c r="K7430" s="1433"/>
      <c r="L7430" s="1334"/>
    </row>
    <row r="7431" spans="1:12" ht="24" customHeight="1">
      <c r="A7431" s="1355"/>
      <c r="B7431" s="1355"/>
      <c r="C7431" s="1433"/>
      <c r="E7431" s="1433"/>
      <c r="K7431" s="1433"/>
      <c r="L7431" s="1334"/>
    </row>
    <row r="7432" spans="1:12" ht="24" customHeight="1">
      <c r="A7432" s="1355"/>
      <c r="B7432" s="1355"/>
      <c r="C7432" s="1433"/>
      <c r="E7432" s="1433"/>
      <c r="K7432" s="1433"/>
      <c r="L7432" s="1334"/>
    </row>
    <row r="7433" spans="1:12" ht="24" customHeight="1">
      <c r="A7433" s="1355"/>
      <c r="B7433" s="1355"/>
      <c r="C7433" s="1433"/>
      <c r="E7433" s="1433"/>
      <c r="K7433" s="1433"/>
      <c r="L7433" s="1334"/>
    </row>
    <row r="7434" spans="1:12" ht="24" customHeight="1">
      <c r="A7434" s="1355"/>
      <c r="B7434" s="1355"/>
      <c r="C7434" s="1433"/>
      <c r="E7434" s="1433"/>
      <c r="K7434" s="1433"/>
      <c r="L7434" s="1334"/>
    </row>
    <row r="7435" spans="1:12" ht="24" customHeight="1">
      <c r="A7435" s="1355"/>
      <c r="B7435" s="1355"/>
      <c r="C7435" s="1433"/>
      <c r="E7435" s="1433"/>
      <c r="K7435" s="1433"/>
      <c r="L7435" s="1334"/>
    </row>
    <row r="7436" spans="1:12" ht="24" customHeight="1">
      <c r="A7436" s="1355"/>
      <c r="B7436" s="1355"/>
      <c r="C7436" s="1433"/>
      <c r="E7436" s="1433"/>
      <c r="K7436" s="1433"/>
      <c r="L7436" s="1334"/>
    </row>
    <row r="7437" spans="1:12" ht="24" customHeight="1">
      <c r="A7437" s="1355"/>
      <c r="B7437" s="1355"/>
      <c r="C7437" s="1433"/>
      <c r="E7437" s="1433"/>
      <c r="K7437" s="1433"/>
      <c r="L7437" s="1334"/>
    </row>
    <row r="7438" spans="1:12" ht="24" customHeight="1">
      <c r="A7438" s="1355"/>
      <c r="B7438" s="1355"/>
      <c r="C7438" s="1433"/>
      <c r="E7438" s="1433"/>
      <c r="K7438" s="1433"/>
      <c r="L7438" s="1334"/>
    </row>
    <row r="7439" spans="1:12" ht="24" customHeight="1">
      <c r="A7439" s="1355"/>
      <c r="B7439" s="1355"/>
      <c r="C7439" s="1433"/>
      <c r="E7439" s="1433"/>
      <c r="K7439" s="1433"/>
      <c r="L7439" s="1334"/>
    </row>
    <row r="7440" spans="1:12" ht="24" customHeight="1">
      <c r="A7440" s="1355"/>
      <c r="B7440" s="1355"/>
      <c r="C7440" s="1433"/>
      <c r="E7440" s="1433"/>
      <c r="K7440" s="1433"/>
      <c r="L7440" s="1334"/>
    </row>
    <row r="7441" spans="1:12" ht="24" customHeight="1">
      <c r="A7441" s="1355"/>
      <c r="B7441" s="1355"/>
      <c r="C7441" s="1433"/>
      <c r="E7441" s="1433"/>
      <c r="K7441" s="1433"/>
      <c r="L7441" s="1334"/>
    </row>
    <row r="7442" spans="1:12" ht="24" customHeight="1">
      <c r="A7442" s="1355"/>
      <c r="B7442" s="1355"/>
      <c r="C7442" s="1433"/>
      <c r="E7442" s="1433"/>
      <c r="K7442" s="1433"/>
      <c r="L7442" s="1334"/>
    </row>
    <row r="7443" spans="1:12" ht="24" customHeight="1">
      <c r="A7443" s="1355"/>
      <c r="B7443" s="1355"/>
      <c r="C7443" s="1433"/>
      <c r="E7443" s="1433"/>
      <c r="K7443" s="1433"/>
      <c r="L7443" s="1334"/>
    </row>
    <row r="7444" spans="1:12" ht="24" customHeight="1">
      <c r="A7444" s="1355"/>
      <c r="B7444" s="1355"/>
      <c r="C7444" s="1433"/>
      <c r="E7444" s="1433"/>
      <c r="K7444" s="1433"/>
      <c r="L7444" s="1334"/>
    </row>
    <row r="7445" spans="1:12" ht="24" customHeight="1">
      <c r="A7445" s="1355"/>
      <c r="B7445" s="1355"/>
      <c r="C7445" s="1433"/>
      <c r="E7445" s="1433"/>
      <c r="K7445" s="1433"/>
      <c r="L7445" s="1334"/>
    </row>
    <row r="7446" spans="1:12" ht="24" customHeight="1">
      <c r="A7446" s="1355"/>
      <c r="B7446" s="1355"/>
      <c r="C7446" s="1433"/>
      <c r="E7446" s="1433"/>
      <c r="K7446" s="1433"/>
      <c r="L7446" s="1334"/>
    </row>
    <row r="7447" spans="1:12" ht="24" customHeight="1">
      <c r="A7447" s="1355"/>
      <c r="B7447" s="1355"/>
      <c r="C7447" s="1433"/>
      <c r="E7447" s="1433"/>
      <c r="K7447" s="1433"/>
      <c r="L7447" s="1334"/>
    </row>
    <row r="7448" spans="1:12" ht="24" customHeight="1">
      <c r="A7448" s="1355"/>
      <c r="B7448" s="1355"/>
      <c r="C7448" s="1433"/>
      <c r="E7448" s="1433"/>
      <c r="K7448" s="1433"/>
      <c r="L7448" s="1334"/>
    </row>
    <row r="7449" spans="1:12" ht="24" customHeight="1">
      <c r="A7449" s="1355"/>
      <c r="B7449" s="1355"/>
      <c r="C7449" s="1433"/>
      <c r="E7449" s="1433"/>
      <c r="K7449" s="1433"/>
      <c r="L7449" s="1334"/>
    </row>
    <row r="7450" spans="1:12" ht="24" customHeight="1">
      <c r="A7450" s="1355"/>
      <c r="B7450" s="1355"/>
      <c r="C7450" s="1433"/>
      <c r="E7450" s="1433"/>
      <c r="K7450" s="1433"/>
      <c r="L7450" s="1334"/>
    </row>
    <row r="7451" spans="1:12" ht="24" customHeight="1">
      <c r="A7451" s="1355"/>
      <c r="B7451" s="1355"/>
      <c r="C7451" s="1433"/>
      <c r="E7451" s="1433"/>
      <c r="K7451" s="1433"/>
      <c r="L7451" s="1334"/>
    </row>
    <row r="7452" spans="1:12" ht="24" customHeight="1">
      <c r="A7452" s="1355"/>
      <c r="B7452" s="1355"/>
      <c r="C7452" s="1433"/>
      <c r="E7452" s="1433"/>
      <c r="K7452" s="1433"/>
      <c r="L7452" s="1334"/>
    </row>
    <row r="7453" spans="1:12" ht="24" customHeight="1">
      <c r="A7453" s="1355"/>
      <c r="B7453" s="1355"/>
      <c r="C7453" s="1433"/>
      <c r="E7453" s="1433"/>
      <c r="K7453" s="1433"/>
      <c r="L7453" s="1334"/>
    </row>
    <row r="7454" spans="1:12" ht="24" customHeight="1">
      <c r="A7454" s="1355"/>
      <c r="B7454" s="1355"/>
      <c r="C7454" s="1433"/>
      <c r="E7454" s="1433"/>
      <c r="K7454" s="1433"/>
      <c r="L7454" s="1334"/>
    </row>
    <row r="7455" spans="1:12" ht="24" customHeight="1">
      <c r="A7455" s="1355"/>
      <c r="B7455" s="1355"/>
      <c r="C7455" s="1433"/>
      <c r="E7455" s="1433"/>
      <c r="K7455" s="1433"/>
      <c r="L7455" s="1334"/>
    </row>
    <row r="7456" spans="1:12" ht="24" customHeight="1">
      <c r="A7456" s="1355"/>
      <c r="B7456" s="1355"/>
      <c r="C7456" s="1433"/>
      <c r="E7456" s="1433"/>
      <c r="K7456" s="1433"/>
      <c r="L7456" s="1334"/>
    </row>
    <row r="7457" spans="1:12" ht="24" customHeight="1">
      <c r="A7457" s="1355"/>
      <c r="B7457" s="1355"/>
      <c r="C7457" s="1433"/>
      <c r="E7457" s="1433"/>
      <c r="K7457" s="1433"/>
      <c r="L7457" s="1334"/>
    </row>
    <row r="7458" spans="1:12" ht="24" customHeight="1">
      <c r="A7458" s="1355"/>
      <c r="B7458" s="1355"/>
      <c r="C7458" s="1433"/>
      <c r="E7458" s="1433"/>
      <c r="K7458" s="1433"/>
      <c r="L7458" s="1334"/>
    </row>
    <row r="7459" spans="1:12" ht="24" customHeight="1">
      <c r="A7459" s="1355"/>
      <c r="B7459" s="1355"/>
      <c r="C7459" s="1433"/>
      <c r="E7459" s="1433"/>
      <c r="K7459" s="1433"/>
      <c r="L7459" s="1334"/>
    </row>
    <row r="7460" spans="1:12" ht="24" customHeight="1">
      <c r="A7460" s="1355"/>
      <c r="B7460" s="1355"/>
      <c r="C7460" s="1433"/>
      <c r="E7460" s="1433"/>
      <c r="K7460" s="1433"/>
      <c r="L7460" s="1334"/>
    </row>
    <row r="7461" spans="1:12" ht="24" customHeight="1">
      <c r="A7461" s="1355"/>
      <c r="B7461" s="1355"/>
      <c r="C7461" s="1433"/>
      <c r="E7461" s="1433"/>
      <c r="K7461" s="1433"/>
      <c r="L7461" s="1334"/>
    </row>
    <row r="7462" spans="1:12" ht="24" customHeight="1">
      <c r="A7462" s="1355"/>
      <c r="B7462" s="1355"/>
      <c r="C7462" s="1433"/>
      <c r="E7462" s="1433"/>
      <c r="K7462" s="1433"/>
      <c r="L7462" s="1334"/>
    </row>
    <row r="7463" spans="1:12" ht="24" customHeight="1">
      <c r="A7463" s="1355"/>
      <c r="B7463" s="1355"/>
      <c r="C7463" s="1433"/>
      <c r="E7463" s="1433"/>
      <c r="K7463" s="1433"/>
      <c r="L7463" s="1334"/>
    </row>
    <row r="7464" spans="1:12" ht="24" customHeight="1">
      <c r="A7464" s="1355"/>
      <c r="B7464" s="1355"/>
      <c r="C7464" s="1433"/>
      <c r="E7464" s="1433"/>
      <c r="K7464" s="1433"/>
      <c r="L7464" s="1334"/>
    </row>
    <row r="7465" spans="1:12" ht="24" customHeight="1">
      <c r="A7465" s="1355"/>
      <c r="B7465" s="1355"/>
      <c r="C7465" s="1433"/>
      <c r="E7465" s="1433"/>
      <c r="K7465" s="1433"/>
      <c r="L7465" s="1334"/>
    </row>
    <row r="7466" spans="1:12" ht="24" customHeight="1">
      <c r="A7466" s="1355"/>
      <c r="B7466" s="1355"/>
      <c r="C7466" s="1433"/>
      <c r="E7466" s="1433"/>
      <c r="K7466" s="1433"/>
      <c r="L7466" s="1334"/>
    </row>
    <row r="7467" spans="1:12" ht="24" customHeight="1">
      <c r="A7467" s="1355"/>
      <c r="B7467" s="1355"/>
      <c r="C7467" s="1433"/>
      <c r="E7467" s="1433"/>
      <c r="K7467" s="1433"/>
      <c r="L7467" s="1334"/>
    </row>
    <row r="7468" spans="1:12" ht="24" customHeight="1">
      <c r="A7468" s="1355"/>
      <c r="B7468" s="1355"/>
      <c r="C7468" s="1433"/>
      <c r="E7468" s="1433"/>
      <c r="K7468" s="1433"/>
      <c r="L7468" s="1334"/>
    </row>
    <row r="7469" spans="1:12" ht="24" customHeight="1">
      <c r="A7469" s="1355"/>
      <c r="B7469" s="1355"/>
      <c r="C7469" s="1433"/>
      <c r="E7469" s="1433"/>
      <c r="K7469" s="1433"/>
      <c r="L7469" s="1334"/>
    </row>
    <row r="7470" spans="1:12" ht="24" customHeight="1">
      <c r="A7470" s="1355"/>
      <c r="B7470" s="1355"/>
      <c r="C7470" s="1433"/>
      <c r="E7470" s="1433"/>
      <c r="K7470" s="1433"/>
      <c r="L7470" s="1334"/>
    </row>
    <row r="7471" spans="1:12" ht="24" customHeight="1">
      <c r="A7471" s="1355"/>
      <c r="B7471" s="1355"/>
      <c r="C7471" s="1433"/>
      <c r="E7471" s="1433"/>
      <c r="K7471" s="1433"/>
      <c r="L7471" s="1334"/>
    </row>
    <row r="7472" spans="1:12" ht="24" customHeight="1">
      <c r="A7472" s="1355"/>
      <c r="B7472" s="1355"/>
      <c r="C7472" s="1433"/>
      <c r="E7472" s="1433"/>
      <c r="K7472" s="1433"/>
      <c r="L7472" s="1334"/>
    </row>
    <row r="7473" spans="1:12" ht="24" customHeight="1">
      <c r="A7473" s="1355"/>
      <c r="B7473" s="1355"/>
      <c r="C7473" s="1433"/>
      <c r="E7473" s="1433"/>
      <c r="K7473" s="1433"/>
      <c r="L7473" s="1334"/>
    </row>
    <row r="7474" spans="1:12" ht="24" customHeight="1">
      <c r="A7474" s="1355"/>
      <c r="B7474" s="1355"/>
      <c r="C7474" s="1433"/>
      <c r="E7474" s="1433"/>
      <c r="K7474" s="1433"/>
      <c r="L7474" s="1334"/>
    </row>
    <row r="7475" spans="1:12" ht="24" customHeight="1">
      <c r="A7475" s="1355"/>
      <c r="B7475" s="1355"/>
      <c r="C7475" s="1433"/>
      <c r="E7475" s="1433"/>
      <c r="K7475" s="1433"/>
      <c r="L7475" s="1334"/>
    </row>
    <row r="7476" spans="1:12" ht="24" customHeight="1">
      <c r="A7476" s="1355"/>
      <c r="B7476" s="1355"/>
      <c r="C7476" s="1433"/>
      <c r="E7476" s="1433"/>
      <c r="K7476" s="1433"/>
      <c r="L7476" s="1334"/>
    </row>
    <row r="7477" spans="1:12" ht="24" customHeight="1">
      <c r="A7477" s="1355"/>
      <c r="B7477" s="1355"/>
      <c r="C7477" s="1433"/>
      <c r="E7477" s="1433"/>
      <c r="K7477" s="1433"/>
      <c r="L7477" s="1334"/>
    </row>
    <row r="7478" spans="1:12" ht="24" customHeight="1">
      <c r="A7478" s="1355"/>
      <c r="B7478" s="1355"/>
      <c r="C7478" s="1433"/>
      <c r="E7478" s="1433"/>
      <c r="K7478" s="1433"/>
      <c r="L7478" s="1334"/>
    </row>
    <row r="7479" spans="1:12" ht="24" customHeight="1">
      <c r="A7479" s="1355"/>
      <c r="B7479" s="1355"/>
      <c r="C7479" s="1433"/>
      <c r="E7479" s="1433"/>
      <c r="K7479" s="1433"/>
      <c r="L7479" s="1334"/>
    </row>
    <row r="7480" spans="1:12" ht="24" customHeight="1">
      <c r="A7480" s="1355"/>
      <c r="B7480" s="1355"/>
      <c r="C7480" s="1433"/>
      <c r="E7480" s="1433"/>
      <c r="K7480" s="1433"/>
      <c r="L7480" s="1334"/>
    </row>
    <row r="7481" spans="1:12" ht="24" customHeight="1">
      <c r="A7481" s="1355"/>
      <c r="B7481" s="1355"/>
      <c r="C7481" s="1433"/>
      <c r="E7481" s="1433"/>
      <c r="K7481" s="1433"/>
      <c r="L7481" s="1334"/>
    </row>
    <row r="7482" spans="1:12" ht="24" customHeight="1">
      <c r="A7482" s="1355"/>
      <c r="B7482" s="1355"/>
      <c r="C7482" s="1433"/>
      <c r="E7482" s="1433"/>
      <c r="K7482" s="1433"/>
      <c r="L7482" s="1334"/>
    </row>
    <row r="7483" spans="1:12" ht="24" customHeight="1">
      <c r="A7483" s="1355"/>
      <c r="B7483" s="1355"/>
      <c r="C7483" s="1433"/>
      <c r="E7483" s="1433"/>
      <c r="K7483" s="1433"/>
      <c r="L7483" s="1334"/>
    </row>
    <row r="7484" spans="1:12" ht="24" customHeight="1">
      <c r="A7484" s="1355"/>
      <c r="B7484" s="1355"/>
      <c r="C7484" s="1433"/>
      <c r="E7484" s="1433"/>
      <c r="K7484" s="1433"/>
      <c r="L7484" s="1334"/>
    </row>
    <row r="7485" spans="1:12" ht="24" customHeight="1">
      <c r="A7485" s="1355"/>
      <c r="B7485" s="1355"/>
      <c r="C7485" s="1433"/>
      <c r="E7485" s="1433"/>
      <c r="K7485" s="1433"/>
      <c r="L7485" s="1334"/>
    </row>
    <row r="7486" spans="1:12" ht="24" customHeight="1">
      <c r="A7486" s="1355"/>
      <c r="B7486" s="1355"/>
      <c r="C7486" s="1433"/>
      <c r="E7486" s="1433"/>
      <c r="K7486" s="1433"/>
      <c r="L7486" s="1334"/>
    </row>
    <row r="7487" spans="1:12" ht="24" customHeight="1">
      <c r="A7487" s="1355"/>
      <c r="B7487" s="1355"/>
      <c r="C7487" s="1433"/>
      <c r="E7487" s="1433"/>
      <c r="K7487" s="1433"/>
      <c r="L7487" s="1334"/>
    </row>
    <row r="7488" spans="1:12" ht="24" customHeight="1">
      <c r="A7488" s="1355"/>
      <c r="B7488" s="1355"/>
      <c r="C7488" s="1433"/>
      <c r="E7488" s="1433"/>
      <c r="K7488" s="1433"/>
      <c r="L7488" s="1334"/>
    </row>
    <row r="7489" spans="1:12" ht="24" customHeight="1">
      <c r="A7489" s="1355"/>
      <c r="B7489" s="1355"/>
      <c r="C7489" s="1433"/>
      <c r="E7489" s="1433"/>
      <c r="K7489" s="1433"/>
      <c r="L7489" s="1334"/>
    </row>
    <row r="7490" spans="1:12" ht="24" customHeight="1">
      <c r="A7490" s="1355"/>
      <c r="B7490" s="1355"/>
      <c r="C7490" s="1433"/>
      <c r="E7490" s="1433"/>
      <c r="K7490" s="1433"/>
      <c r="L7490" s="1334"/>
    </row>
    <row r="7491" spans="1:12" ht="24" customHeight="1">
      <c r="A7491" s="1355"/>
      <c r="B7491" s="1355"/>
      <c r="C7491" s="1433"/>
      <c r="E7491" s="1433"/>
      <c r="K7491" s="1433"/>
      <c r="L7491" s="1334"/>
    </row>
    <row r="7492" spans="1:12" ht="24" customHeight="1">
      <c r="A7492" s="1355"/>
      <c r="B7492" s="1355"/>
      <c r="C7492" s="1433"/>
      <c r="E7492" s="1433"/>
      <c r="K7492" s="1433"/>
      <c r="L7492" s="1334"/>
    </row>
    <row r="7493" spans="1:12" ht="24" customHeight="1">
      <c r="A7493" s="1355"/>
      <c r="B7493" s="1355"/>
      <c r="C7493" s="1433"/>
      <c r="E7493" s="1433"/>
      <c r="K7493" s="1433"/>
      <c r="L7493" s="1334"/>
    </row>
    <row r="7494" spans="1:12" ht="24" customHeight="1">
      <c r="A7494" s="1355"/>
      <c r="B7494" s="1355"/>
      <c r="C7494" s="1433"/>
      <c r="E7494" s="1433"/>
      <c r="K7494" s="1433"/>
      <c r="L7494" s="1334"/>
    </row>
    <row r="7495" spans="1:12" ht="24" customHeight="1">
      <c r="A7495" s="1355"/>
      <c r="B7495" s="1355"/>
      <c r="C7495" s="1433"/>
      <c r="E7495" s="1433"/>
      <c r="K7495" s="1433"/>
      <c r="L7495" s="1334"/>
    </row>
    <row r="7496" spans="1:12" ht="24" customHeight="1">
      <c r="A7496" s="1355"/>
      <c r="B7496" s="1355"/>
      <c r="C7496" s="1433"/>
      <c r="E7496" s="1433"/>
      <c r="K7496" s="1433"/>
      <c r="L7496" s="1334"/>
    </row>
    <row r="7497" spans="1:12" ht="24" customHeight="1">
      <c r="A7497" s="1355"/>
      <c r="B7497" s="1355"/>
      <c r="C7497" s="1433"/>
      <c r="E7497" s="1433"/>
      <c r="K7497" s="1433"/>
      <c r="L7497" s="1334"/>
    </row>
    <row r="7498" spans="1:12" ht="24" customHeight="1">
      <c r="A7498" s="1355"/>
      <c r="B7498" s="1355"/>
      <c r="C7498" s="1433"/>
      <c r="E7498" s="1433"/>
      <c r="K7498" s="1433"/>
      <c r="L7498" s="1334"/>
    </row>
    <row r="7499" spans="1:12" ht="24" customHeight="1">
      <c r="A7499" s="1355"/>
      <c r="B7499" s="1355"/>
      <c r="C7499" s="1433"/>
      <c r="E7499" s="1433"/>
      <c r="K7499" s="1433"/>
      <c r="L7499" s="1334"/>
    </row>
    <row r="7500" spans="1:12" ht="24" customHeight="1">
      <c r="A7500" s="1355"/>
      <c r="B7500" s="1355"/>
      <c r="C7500" s="1433"/>
      <c r="E7500" s="1433"/>
      <c r="K7500" s="1433"/>
      <c r="L7500" s="1334"/>
    </row>
    <row r="7501" spans="1:12" ht="24" customHeight="1">
      <c r="A7501" s="1355"/>
      <c r="B7501" s="1355"/>
      <c r="C7501" s="1433"/>
      <c r="E7501" s="1433"/>
      <c r="K7501" s="1433"/>
      <c r="L7501" s="1334"/>
    </row>
    <row r="7502" spans="1:12" ht="24" customHeight="1">
      <c r="A7502" s="1355"/>
      <c r="B7502" s="1355"/>
      <c r="C7502" s="1433"/>
      <c r="E7502" s="1433"/>
      <c r="K7502" s="1433"/>
      <c r="L7502" s="1334"/>
    </row>
    <row r="7503" spans="1:12" ht="24" customHeight="1">
      <c r="A7503" s="1355"/>
      <c r="B7503" s="1355"/>
      <c r="C7503" s="1433"/>
      <c r="E7503" s="1433"/>
      <c r="K7503" s="1433"/>
      <c r="L7503" s="1334"/>
    </row>
    <row r="7504" spans="1:12" ht="24" customHeight="1">
      <c r="A7504" s="1355"/>
      <c r="B7504" s="1355"/>
      <c r="C7504" s="1433"/>
      <c r="E7504" s="1433"/>
      <c r="K7504" s="1433"/>
      <c r="L7504" s="1334"/>
    </row>
    <row r="7505" spans="1:12" ht="24" customHeight="1">
      <c r="A7505" s="1355"/>
      <c r="B7505" s="1355"/>
      <c r="C7505" s="1433"/>
      <c r="E7505" s="1433"/>
      <c r="K7505" s="1433"/>
      <c r="L7505" s="1334"/>
    </row>
    <row r="7506" spans="1:12" ht="24" customHeight="1">
      <c r="A7506" s="1355"/>
      <c r="B7506" s="1355"/>
      <c r="C7506" s="1433"/>
      <c r="E7506" s="1433"/>
      <c r="K7506" s="1433"/>
      <c r="L7506" s="1334"/>
    </row>
    <row r="7507" spans="1:12" ht="24" customHeight="1">
      <c r="A7507" s="1355"/>
      <c r="B7507" s="1355"/>
      <c r="C7507" s="1433"/>
      <c r="E7507" s="1433"/>
      <c r="K7507" s="1433"/>
      <c r="L7507" s="1334"/>
    </row>
    <row r="7508" spans="1:12" ht="24" customHeight="1">
      <c r="A7508" s="1355"/>
      <c r="B7508" s="1355"/>
      <c r="C7508" s="1433"/>
      <c r="E7508" s="1433"/>
      <c r="K7508" s="1433"/>
      <c r="L7508" s="1334"/>
    </row>
    <row r="7509" spans="1:12" ht="24" customHeight="1">
      <c r="A7509" s="1355"/>
      <c r="B7509" s="1355"/>
      <c r="C7509" s="1433"/>
      <c r="E7509" s="1433"/>
      <c r="K7509" s="1433"/>
      <c r="L7509" s="1334"/>
    </row>
    <row r="7510" spans="1:12" ht="24" customHeight="1">
      <c r="A7510" s="1355"/>
      <c r="B7510" s="1355"/>
      <c r="C7510" s="1433"/>
      <c r="E7510" s="1433"/>
      <c r="K7510" s="1433"/>
      <c r="L7510" s="1334"/>
    </row>
    <row r="7511" spans="1:12" ht="24" customHeight="1">
      <c r="A7511" s="1355"/>
      <c r="B7511" s="1355"/>
      <c r="C7511" s="1433"/>
      <c r="E7511" s="1433"/>
      <c r="K7511" s="1433"/>
      <c r="L7511" s="1334"/>
    </row>
    <row r="7512" spans="1:12" ht="24" customHeight="1">
      <c r="A7512" s="1355"/>
      <c r="B7512" s="1355"/>
      <c r="C7512" s="1433"/>
      <c r="E7512" s="1433"/>
      <c r="K7512" s="1433"/>
      <c r="L7512" s="1334"/>
    </row>
    <row r="7513" spans="1:12" ht="24" customHeight="1">
      <c r="A7513" s="1355"/>
      <c r="B7513" s="1355"/>
      <c r="C7513" s="1433"/>
      <c r="E7513" s="1433"/>
      <c r="K7513" s="1433"/>
      <c r="L7513" s="1334"/>
    </row>
    <row r="7514" spans="1:12" ht="24" customHeight="1">
      <c r="A7514" s="1355"/>
      <c r="B7514" s="1355"/>
      <c r="C7514" s="1433"/>
      <c r="E7514" s="1433"/>
      <c r="K7514" s="1433"/>
      <c r="L7514" s="1334"/>
    </row>
    <row r="7515" spans="1:12" ht="24" customHeight="1">
      <c r="A7515" s="1355"/>
      <c r="B7515" s="1355"/>
      <c r="C7515" s="1433"/>
      <c r="E7515" s="1433"/>
      <c r="K7515" s="1433"/>
      <c r="L7515" s="1334"/>
    </row>
    <row r="7516" spans="1:12" ht="24" customHeight="1">
      <c r="A7516" s="1355"/>
      <c r="B7516" s="1355"/>
      <c r="C7516" s="1433"/>
      <c r="E7516" s="1433"/>
      <c r="K7516" s="1433"/>
      <c r="L7516" s="1334"/>
    </row>
    <row r="7517" spans="1:12" ht="24" customHeight="1">
      <c r="A7517" s="1355"/>
      <c r="B7517" s="1355"/>
      <c r="C7517" s="1433"/>
      <c r="E7517" s="1433"/>
      <c r="K7517" s="1433"/>
      <c r="L7517" s="1334"/>
    </row>
    <row r="7518" spans="1:12" ht="24" customHeight="1">
      <c r="A7518" s="1355"/>
      <c r="B7518" s="1355"/>
      <c r="C7518" s="1433"/>
      <c r="E7518" s="1433"/>
      <c r="K7518" s="1433"/>
      <c r="L7518" s="1334"/>
    </row>
    <row r="7519" spans="1:12" ht="24" customHeight="1">
      <c r="A7519" s="1355"/>
      <c r="B7519" s="1355"/>
      <c r="C7519" s="1433"/>
      <c r="E7519" s="1433"/>
      <c r="K7519" s="1433"/>
      <c r="L7519" s="1334"/>
    </row>
    <row r="7520" spans="1:12" ht="24" customHeight="1">
      <c r="A7520" s="1355"/>
      <c r="B7520" s="1355"/>
      <c r="C7520" s="1433"/>
      <c r="E7520" s="1433"/>
      <c r="K7520" s="1433"/>
      <c r="L7520" s="1334"/>
    </row>
    <row r="7521" spans="1:12" ht="24" customHeight="1">
      <c r="A7521" s="1355"/>
      <c r="B7521" s="1355"/>
      <c r="C7521" s="1433"/>
      <c r="E7521" s="1433"/>
      <c r="K7521" s="1433"/>
      <c r="L7521" s="1334"/>
    </row>
    <row r="7522" spans="1:12" ht="24" customHeight="1">
      <c r="A7522" s="1355"/>
      <c r="B7522" s="1355"/>
      <c r="C7522" s="1433"/>
      <c r="E7522" s="1433"/>
      <c r="K7522" s="1433"/>
      <c r="L7522" s="1334"/>
    </row>
    <row r="7523" spans="1:12" ht="24" customHeight="1">
      <c r="A7523" s="1355"/>
      <c r="B7523" s="1355"/>
      <c r="C7523" s="1433"/>
      <c r="E7523" s="1433"/>
      <c r="K7523" s="1433"/>
      <c r="L7523" s="1334"/>
    </row>
    <row r="7524" spans="1:12" ht="24" customHeight="1">
      <c r="A7524" s="1355"/>
      <c r="B7524" s="1355"/>
      <c r="C7524" s="1433"/>
      <c r="E7524" s="1433"/>
      <c r="K7524" s="1433"/>
      <c r="L7524" s="1334"/>
    </row>
    <row r="7525" spans="1:12" ht="24" customHeight="1">
      <c r="A7525" s="1355"/>
      <c r="B7525" s="1355"/>
      <c r="C7525" s="1433"/>
      <c r="E7525" s="1433"/>
      <c r="K7525" s="1433"/>
      <c r="L7525" s="1334"/>
    </row>
    <row r="7526" spans="1:12" ht="24" customHeight="1">
      <c r="A7526" s="1355"/>
      <c r="B7526" s="1355"/>
      <c r="C7526" s="1433"/>
      <c r="E7526" s="1433"/>
      <c r="K7526" s="1433"/>
      <c r="L7526" s="1334"/>
    </row>
    <row r="7527" spans="1:12" ht="24" customHeight="1">
      <c r="A7527" s="1355"/>
      <c r="B7527" s="1355"/>
      <c r="C7527" s="1433"/>
      <c r="E7527" s="1433"/>
      <c r="K7527" s="1433"/>
      <c r="L7527" s="1334"/>
    </row>
    <row r="7528" spans="1:12" ht="24" customHeight="1">
      <c r="A7528" s="1355"/>
      <c r="B7528" s="1355"/>
      <c r="C7528" s="1433"/>
      <c r="E7528" s="1433"/>
      <c r="K7528" s="1433"/>
      <c r="L7528" s="1334"/>
    </row>
    <row r="7529" spans="1:12" ht="24" customHeight="1">
      <c r="A7529" s="1355"/>
      <c r="B7529" s="1355"/>
      <c r="C7529" s="1433"/>
      <c r="E7529" s="1433"/>
      <c r="K7529" s="1433"/>
      <c r="L7529" s="1334"/>
    </row>
    <row r="7530" spans="1:12" ht="24" customHeight="1">
      <c r="A7530" s="1355"/>
      <c r="B7530" s="1355"/>
      <c r="C7530" s="1433"/>
      <c r="E7530" s="1433"/>
      <c r="K7530" s="1433"/>
      <c r="L7530" s="1334"/>
    </row>
    <row r="7531" spans="1:12" ht="24" customHeight="1">
      <c r="A7531" s="1355"/>
      <c r="B7531" s="1355"/>
      <c r="C7531" s="1433"/>
      <c r="E7531" s="1433"/>
      <c r="K7531" s="1433"/>
      <c r="L7531" s="1334"/>
    </row>
    <row r="7532" spans="1:12" ht="24" customHeight="1">
      <c r="A7532" s="1355"/>
      <c r="B7532" s="1355"/>
      <c r="C7532" s="1433"/>
      <c r="E7532" s="1433"/>
      <c r="K7532" s="1433"/>
      <c r="L7532" s="1334"/>
    </row>
    <row r="7533" spans="1:12" ht="24" customHeight="1">
      <c r="A7533" s="1355"/>
      <c r="B7533" s="1355"/>
      <c r="C7533" s="1433"/>
      <c r="E7533" s="1433"/>
      <c r="K7533" s="1433"/>
      <c r="L7533" s="1334"/>
    </row>
    <row r="7534" spans="1:12" ht="24" customHeight="1">
      <c r="A7534" s="1355"/>
      <c r="B7534" s="1355"/>
      <c r="C7534" s="1433"/>
      <c r="E7534" s="1433"/>
      <c r="K7534" s="1433"/>
      <c r="L7534" s="1334"/>
    </row>
    <row r="7535" spans="1:12" ht="24" customHeight="1">
      <c r="A7535" s="1355"/>
      <c r="B7535" s="1355"/>
      <c r="C7535" s="1433"/>
      <c r="E7535" s="1433"/>
      <c r="K7535" s="1433"/>
      <c r="L7535" s="1334"/>
    </row>
    <row r="7536" spans="1:12" ht="24" customHeight="1">
      <c r="A7536" s="1355"/>
      <c r="B7536" s="1355"/>
      <c r="C7536" s="1433"/>
      <c r="E7536" s="1433"/>
      <c r="K7536" s="1433"/>
      <c r="L7536" s="1334"/>
    </row>
    <row r="7537" spans="1:12" ht="24" customHeight="1">
      <c r="A7537" s="1355"/>
      <c r="B7537" s="1355"/>
      <c r="C7537" s="1433"/>
      <c r="E7537" s="1433"/>
      <c r="K7537" s="1433"/>
      <c r="L7537" s="1334"/>
    </row>
    <row r="7538" spans="1:12" ht="24" customHeight="1">
      <c r="A7538" s="1355"/>
      <c r="B7538" s="1355"/>
      <c r="C7538" s="1433"/>
      <c r="E7538" s="1433"/>
      <c r="K7538" s="1433"/>
      <c r="L7538" s="1334"/>
    </row>
    <row r="7539" spans="1:12" ht="24" customHeight="1">
      <c r="A7539" s="1355"/>
      <c r="B7539" s="1355"/>
      <c r="C7539" s="1433"/>
      <c r="E7539" s="1433"/>
      <c r="K7539" s="1433"/>
      <c r="L7539" s="1334"/>
    </row>
    <row r="7540" spans="1:12" ht="24" customHeight="1">
      <c r="A7540" s="1355"/>
      <c r="B7540" s="1355"/>
      <c r="C7540" s="1433"/>
      <c r="E7540" s="1433"/>
      <c r="K7540" s="1433"/>
      <c r="L7540" s="1334"/>
    </row>
    <row r="7541" spans="1:12" ht="24" customHeight="1">
      <c r="A7541" s="1355"/>
      <c r="B7541" s="1355"/>
      <c r="C7541" s="1433"/>
      <c r="E7541" s="1433"/>
      <c r="K7541" s="1433"/>
      <c r="L7541" s="1334"/>
    </row>
    <row r="7542" spans="1:12" ht="24" customHeight="1">
      <c r="A7542" s="1355"/>
      <c r="B7542" s="1355"/>
      <c r="C7542" s="1433"/>
      <c r="E7542" s="1433"/>
      <c r="K7542" s="1433"/>
      <c r="L7542" s="1334"/>
    </row>
    <row r="7543" spans="1:12" ht="24" customHeight="1">
      <c r="A7543" s="1355"/>
      <c r="B7543" s="1355"/>
      <c r="C7543" s="1433"/>
      <c r="E7543" s="1433"/>
      <c r="K7543" s="1433"/>
      <c r="L7543" s="1334"/>
    </row>
    <row r="7544" spans="1:12" ht="24" customHeight="1">
      <c r="A7544" s="1355"/>
      <c r="B7544" s="1355"/>
      <c r="C7544" s="1433"/>
      <c r="E7544" s="1433"/>
      <c r="K7544" s="1433"/>
      <c r="L7544" s="1334"/>
    </row>
    <row r="7545" spans="1:12" ht="24" customHeight="1">
      <c r="A7545" s="1355"/>
      <c r="B7545" s="1355"/>
      <c r="C7545" s="1433"/>
      <c r="E7545" s="1433"/>
      <c r="K7545" s="1433"/>
      <c r="L7545" s="1334"/>
    </row>
    <row r="7546" spans="1:12" ht="24" customHeight="1">
      <c r="A7546" s="1355"/>
      <c r="B7546" s="1355"/>
      <c r="C7546" s="1433"/>
      <c r="E7546" s="1433"/>
      <c r="K7546" s="1433"/>
      <c r="L7546" s="1334"/>
    </row>
    <row r="7547" spans="1:12" ht="24" customHeight="1">
      <c r="A7547" s="1355"/>
      <c r="B7547" s="1355"/>
      <c r="C7547" s="1433"/>
      <c r="E7547" s="1433"/>
      <c r="K7547" s="1433"/>
      <c r="L7547" s="1334"/>
    </row>
    <row r="7548" spans="1:12" ht="24" customHeight="1">
      <c r="A7548" s="1355"/>
      <c r="B7548" s="1355"/>
      <c r="C7548" s="1433"/>
      <c r="E7548" s="1433"/>
      <c r="K7548" s="1433"/>
      <c r="L7548" s="1334"/>
    </row>
    <row r="7549" spans="1:12" ht="24" customHeight="1">
      <c r="A7549" s="1355"/>
      <c r="B7549" s="1355"/>
      <c r="C7549" s="1433"/>
      <c r="E7549" s="1433"/>
      <c r="K7549" s="1433"/>
      <c r="L7549" s="1334"/>
    </row>
    <row r="7550" spans="1:12" ht="24" customHeight="1">
      <c r="A7550" s="1355"/>
      <c r="B7550" s="1355"/>
      <c r="C7550" s="1433"/>
      <c r="E7550" s="1433"/>
      <c r="K7550" s="1433"/>
      <c r="L7550" s="1334"/>
    </row>
    <row r="7551" spans="1:12" ht="24" customHeight="1">
      <c r="A7551" s="1355"/>
      <c r="B7551" s="1355"/>
      <c r="C7551" s="1433"/>
      <c r="E7551" s="1433"/>
      <c r="K7551" s="1433"/>
      <c r="L7551" s="1334"/>
    </row>
    <row r="7552" spans="1:12" ht="24" customHeight="1">
      <c r="A7552" s="1355"/>
      <c r="B7552" s="1355"/>
      <c r="C7552" s="1433"/>
      <c r="E7552" s="1433"/>
      <c r="K7552" s="1433"/>
      <c r="L7552" s="1334"/>
    </row>
    <row r="7553" spans="1:12" ht="24" customHeight="1">
      <c r="A7553" s="1355"/>
      <c r="B7553" s="1355"/>
      <c r="C7553" s="1433"/>
      <c r="E7553" s="1433"/>
      <c r="K7553" s="1433"/>
      <c r="L7553" s="1334"/>
    </row>
    <row r="7554" spans="1:12" ht="24" customHeight="1">
      <c r="A7554" s="1355"/>
      <c r="B7554" s="1355"/>
      <c r="C7554" s="1433"/>
      <c r="E7554" s="1433"/>
      <c r="K7554" s="1433"/>
      <c r="L7554" s="1334"/>
    </row>
    <row r="7555" spans="1:12" ht="24" customHeight="1">
      <c r="A7555" s="1355"/>
      <c r="B7555" s="1355"/>
      <c r="C7555" s="1433"/>
      <c r="E7555" s="1433"/>
      <c r="K7555" s="1433"/>
      <c r="L7555" s="1334"/>
    </row>
    <row r="7556" spans="1:12" ht="24" customHeight="1">
      <c r="A7556" s="1355"/>
      <c r="B7556" s="1355"/>
      <c r="C7556" s="1433"/>
      <c r="E7556" s="1433"/>
      <c r="K7556" s="1433"/>
      <c r="L7556" s="1334"/>
    </row>
    <row r="7557" spans="1:12" ht="24" customHeight="1">
      <c r="A7557" s="1355"/>
      <c r="B7557" s="1355"/>
      <c r="C7557" s="1433"/>
      <c r="E7557" s="1433"/>
      <c r="K7557" s="1433"/>
      <c r="L7557" s="1334"/>
    </row>
    <row r="7558" spans="1:12" ht="24" customHeight="1">
      <c r="A7558" s="1355"/>
      <c r="B7558" s="1355"/>
      <c r="C7558" s="1433"/>
      <c r="E7558" s="1433"/>
      <c r="K7558" s="1433"/>
      <c r="L7558" s="1334"/>
    </row>
    <row r="7559" spans="1:12" ht="24" customHeight="1">
      <c r="A7559" s="1355"/>
      <c r="B7559" s="1355"/>
      <c r="C7559" s="1433"/>
      <c r="E7559" s="1433"/>
      <c r="K7559" s="1433"/>
      <c r="L7559" s="1334"/>
    </row>
    <row r="7560" spans="1:12" ht="24" customHeight="1">
      <c r="A7560" s="1355"/>
      <c r="B7560" s="1355"/>
      <c r="C7560" s="1433"/>
      <c r="E7560" s="1433"/>
      <c r="K7560" s="1433"/>
      <c r="L7560" s="1334"/>
    </row>
    <row r="7561" spans="1:12" ht="24" customHeight="1">
      <c r="A7561" s="1355"/>
      <c r="B7561" s="1355"/>
      <c r="C7561" s="1433"/>
      <c r="E7561" s="1433"/>
      <c r="K7561" s="1433"/>
      <c r="L7561" s="1334"/>
    </row>
    <row r="7562" spans="1:12" ht="24" customHeight="1">
      <c r="A7562" s="1355"/>
      <c r="B7562" s="1355"/>
      <c r="C7562" s="1433"/>
      <c r="E7562" s="1433"/>
      <c r="K7562" s="1433"/>
      <c r="L7562" s="1334"/>
    </row>
    <row r="7563" spans="1:12" ht="24" customHeight="1">
      <c r="A7563" s="1355"/>
      <c r="B7563" s="1355"/>
      <c r="C7563" s="1433"/>
      <c r="E7563" s="1433"/>
      <c r="K7563" s="1433"/>
      <c r="L7563" s="1334"/>
    </row>
    <row r="7564" spans="1:12" ht="24" customHeight="1">
      <c r="A7564" s="1355"/>
      <c r="B7564" s="1355"/>
      <c r="C7564" s="1433"/>
      <c r="E7564" s="1433"/>
      <c r="K7564" s="1433"/>
      <c r="L7564" s="1334"/>
    </row>
    <row r="7565" spans="1:12" ht="24" customHeight="1">
      <c r="A7565" s="1355"/>
      <c r="B7565" s="1355"/>
      <c r="C7565" s="1433"/>
      <c r="E7565" s="1433"/>
      <c r="K7565" s="1433"/>
      <c r="L7565" s="1334"/>
    </row>
    <row r="7566" spans="1:12" ht="24" customHeight="1">
      <c r="A7566" s="1355"/>
      <c r="B7566" s="1355"/>
      <c r="C7566" s="1433"/>
      <c r="E7566" s="1433"/>
      <c r="K7566" s="1433"/>
      <c r="L7566" s="1334"/>
    </row>
    <row r="7567" spans="1:12" ht="24" customHeight="1">
      <c r="A7567" s="1355"/>
      <c r="B7567" s="1355"/>
      <c r="C7567" s="1433"/>
      <c r="E7567" s="1433"/>
      <c r="K7567" s="1433"/>
      <c r="L7567" s="1334"/>
    </row>
    <row r="7568" spans="1:12" ht="24" customHeight="1">
      <c r="A7568" s="1355"/>
      <c r="B7568" s="1355"/>
      <c r="C7568" s="1433"/>
      <c r="E7568" s="1433"/>
      <c r="K7568" s="1433"/>
      <c r="L7568" s="1334"/>
    </row>
    <row r="7569" spans="1:12" ht="24" customHeight="1">
      <c r="A7569" s="1355"/>
      <c r="B7569" s="1355"/>
      <c r="C7569" s="1433"/>
      <c r="E7569" s="1433"/>
      <c r="K7569" s="1433"/>
      <c r="L7569" s="1334"/>
    </row>
    <row r="7570" spans="1:12" ht="24" customHeight="1">
      <c r="A7570" s="1355"/>
      <c r="B7570" s="1355"/>
      <c r="C7570" s="1433"/>
      <c r="E7570" s="1433"/>
      <c r="K7570" s="1433"/>
      <c r="L7570" s="1334"/>
    </row>
    <row r="7571" spans="1:12" ht="24" customHeight="1">
      <c r="A7571" s="1355"/>
      <c r="B7571" s="1355"/>
      <c r="C7571" s="1433"/>
      <c r="E7571" s="1433"/>
      <c r="K7571" s="1433"/>
      <c r="L7571" s="1334"/>
    </row>
    <row r="7572" spans="1:12" ht="24" customHeight="1">
      <c r="A7572" s="1355"/>
      <c r="B7572" s="1355"/>
      <c r="C7572" s="1433"/>
      <c r="E7572" s="1433"/>
      <c r="K7572" s="1433"/>
      <c r="L7572" s="1334"/>
    </row>
    <row r="7573" spans="1:12" ht="24" customHeight="1">
      <c r="A7573" s="1355"/>
      <c r="B7573" s="1355"/>
      <c r="C7573" s="1433"/>
      <c r="E7573" s="1433"/>
      <c r="K7573" s="1433"/>
      <c r="L7573" s="1334"/>
    </row>
    <row r="7574" spans="1:12" ht="24" customHeight="1">
      <c r="A7574" s="1355"/>
      <c r="B7574" s="1355"/>
      <c r="C7574" s="1433"/>
      <c r="E7574" s="1433"/>
      <c r="K7574" s="1433"/>
      <c r="L7574" s="1334"/>
    </row>
    <row r="7575" spans="1:12" ht="24" customHeight="1">
      <c r="A7575" s="1355"/>
      <c r="B7575" s="1355"/>
      <c r="C7575" s="1433"/>
      <c r="E7575" s="1433"/>
      <c r="K7575" s="1433"/>
      <c r="L7575" s="1334"/>
    </row>
    <row r="7576" spans="1:12" ht="24" customHeight="1">
      <c r="A7576" s="1355"/>
      <c r="B7576" s="1355"/>
      <c r="C7576" s="1433"/>
      <c r="E7576" s="1433"/>
      <c r="K7576" s="1433"/>
      <c r="L7576" s="1334"/>
    </row>
    <row r="7577" spans="1:12" ht="24" customHeight="1">
      <c r="A7577" s="1355"/>
      <c r="B7577" s="1355"/>
      <c r="C7577" s="1433"/>
      <c r="E7577" s="1433"/>
      <c r="K7577" s="1433"/>
      <c r="L7577" s="1334"/>
    </row>
    <row r="7578" spans="1:12" ht="24" customHeight="1">
      <c r="A7578" s="1355"/>
      <c r="B7578" s="1355"/>
      <c r="C7578" s="1433"/>
      <c r="E7578" s="1433"/>
      <c r="K7578" s="1433"/>
      <c r="L7578" s="1334"/>
    </row>
    <row r="7579" spans="1:12" ht="24" customHeight="1">
      <c r="A7579" s="1355"/>
      <c r="B7579" s="1355"/>
      <c r="C7579" s="1433"/>
      <c r="E7579" s="1433"/>
      <c r="K7579" s="1433"/>
      <c r="L7579" s="1334"/>
    </row>
    <row r="7580" spans="1:12" ht="24" customHeight="1">
      <c r="A7580" s="1355"/>
      <c r="B7580" s="1355"/>
      <c r="C7580" s="1433"/>
      <c r="E7580" s="1433"/>
      <c r="K7580" s="1433"/>
      <c r="L7580" s="1334"/>
    </row>
    <row r="7581" spans="1:12" ht="24" customHeight="1">
      <c r="A7581" s="1355"/>
      <c r="B7581" s="1355"/>
      <c r="C7581" s="1433"/>
      <c r="E7581" s="1433"/>
      <c r="K7581" s="1433"/>
      <c r="L7581" s="1334"/>
    </row>
    <row r="7582" spans="1:12" ht="24" customHeight="1">
      <c r="A7582" s="1355"/>
      <c r="B7582" s="1355"/>
      <c r="C7582" s="1433"/>
      <c r="E7582" s="1433"/>
      <c r="K7582" s="1433"/>
      <c r="L7582" s="1334"/>
    </row>
    <row r="7583" spans="1:12" ht="24" customHeight="1">
      <c r="A7583" s="1355"/>
      <c r="B7583" s="1355"/>
      <c r="C7583" s="1433"/>
      <c r="E7583" s="1433"/>
      <c r="K7583" s="1433"/>
      <c r="L7583" s="1334"/>
    </row>
    <row r="7584" spans="1:12" ht="24" customHeight="1">
      <c r="A7584" s="1355"/>
      <c r="B7584" s="1355"/>
      <c r="C7584" s="1433"/>
      <c r="E7584" s="1433"/>
      <c r="K7584" s="1433"/>
      <c r="L7584" s="1334"/>
    </row>
    <row r="7585" spans="1:12" ht="24" customHeight="1">
      <c r="A7585" s="1355"/>
      <c r="B7585" s="1355"/>
      <c r="C7585" s="1433"/>
      <c r="E7585" s="1433"/>
      <c r="K7585" s="1433"/>
      <c r="L7585" s="1334"/>
    </row>
    <row r="7586" spans="1:12" ht="24" customHeight="1">
      <c r="A7586" s="1355"/>
      <c r="B7586" s="1355"/>
      <c r="C7586" s="1433"/>
      <c r="E7586" s="1433"/>
      <c r="K7586" s="1433"/>
      <c r="L7586" s="1334"/>
    </row>
    <row r="7587" spans="1:12" ht="24" customHeight="1">
      <c r="A7587" s="1355"/>
      <c r="B7587" s="1355"/>
      <c r="C7587" s="1433"/>
      <c r="E7587" s="1433"/>
      <c r="K7587" s="1433"/>
      <c r="L7587" s="1334"/>
    </row>
    <row r="7588" spans="1:12" ht="24" customHeight="1">
      <c r="A7588" s="1355"/>
      <c r="B7588" s="1355"/>
      <c r="C7588" s="1433"/>
      <c r="E7588" s="1433"/>
      <c r="K7588" s="1433"/>
      <c r="L7588" s="1334"/>
    </row>
    <row r="7589" spans="1:12" ht="24" customHeight="1">
      <c r="A7589" s="1355"/>
      <c r="B7589" s="1355"/>
      <c r="C7589" s="1433"/>
      <c r="E7589" s="1433"/>
      <c r="K7589" s="1433"/>
      <c r="L7589" s="1334"/>
    </row>
    <row r="7590" spans="1:12" ht="24" customHeight="1">
      <c r="A7590" s="1355"/>
      <c r="B7590" s="1355"/>
      <c r="C7590" s="1433"/>
      <c r="E7590" s="1433"/>
      <c r="K7590" s="1433"/>
      <c r="L7590" s="1334"/>
    </row>
    <row r="7591" spans="1:12" ht="24" customHeight="1">
      <c r="A7591" s="1355"/>
      <c r="B7591" s="1355"/>
      <c r="C7591" s="1433"/>
      <c r="E7591" s="1433"/>
      <c r="K7591" s="1433"/>
      <c r="L7591" s="1334"/>
    </row>
    <row r="7592" spans="1:12" ht="24" customHeight="1">
      <c r="A7592" s="1355"/>
      <c r="B7592" s="1355"/>
      <c r="C7592" s="1433"/>
      <c r="E7592" s="1433"/>
      <c r="K7592" s="1433"/>
      <c r="L7592" s="1334"/>
    </row>
    <row r="7593" spans="1:12" ht="24" customHeight="1">
      <c r="A7593" s="1355"/>
      <c r="B7593" s="1355"/>
      <c r="C7593" s="1433"/>
      <c r="E7593" s="1433"/>
      <c r="K7593" s="1433"/>
      <c r="L7593" s="1334"/>
    </row>
    <row r="7594" spans="1:12" ht="24" customHeight="1">
      <c r="A7594" s="1355"/>
      <c r="B7594" s="1355"/>
      <c r="C7594" s="1433"/>
      <c r="E7594" s="1433"/>
      <c r="K7594" s="1433"/>
      <c r="L7594" s="1334"/>
    </row>
    <row r="7595" spans="1:12" ht="24" customHeight="1">
      <c r="A7595" s="1355"/>
      <c r="B7595" s="1355"/>
      <c r="C7595" s="1433"/>
      <c r="E7595" s="1433"/>
      <c r="K7595" s="1433"/>
      <c r="L7595" s="1334"/>
    </row>
    <row r="7596" spans="1:12" ht="24" customHeight="1">
      <c r="A7596" s="1355"/>
      <c r="B7596" s="1355"/>
      <c r="C7596" s="1433"/>
      <c r="E7596" s="1433"/>
      <c r="K7596" s="1433"/>
      <c r="L7596" s="1334"/>
    </row>
    <row r="7597" spans="1:12" ht="24" customHeight="1">
      <c r="A7597" s="1355"/>
      <c r="B7597" s="1355"/>
      <c r="C7597" s="1433"/>
      <c r="E7597" s="1433"/>
      <c r="K7597" s="1433"/>
      <c r="L7597" s="1334"/>
    </row>
    <row r="7598" spans="1:12" ht="24" customHeight="1">
      <c r="A7598" s="1355"/>
      <c r="B7598" s="1355"/>
      <c r="C7598" s="1433"/>
      <c r="E7598" s="1433"/>
      <c r="K7598" s="1433"/>
      <c r="L7598" s="1334"/>
    </row>
    <row r="7599" spans="1:12" ht="24" customHeight="1">
      <c r="A7599" s="1355"/>
      <c r="B7599" s="1355"/>
      <c r="C7599" s="1433"/>
      <c r="E7599" s="1433"/>
      <c r="K7599" s="1433"/>
      <c r="L7599" s="1334"/>
    </row>
    <row r="7600" spans="1:12" ht="24" customHeight="1">
      <c r="A7600" s="1355"/>
      <c r="B7600" s="1355"/>
      <c r="C7600" s="1433"/>
      <c r="E7600" s="1433"/>
      <c r="K7600" s="1433"/>
      <c r="L7600" s="1334"/>
    </row>
    <row r="7601" spans="1:12" ht="24" customHeight="1">
      <c r="A7601" s="1355"/>
      <c r="B7601" s="1355"/>
      <c r="C7601" s="1433"/>
      <c r="E7601" s="1433"/>
      <c r="K7601" s="1433"/>
      <c r="L7601" s="1334"/>
    </row>
    <row r="7602" spans="1:12" ht="24" customHeight="1">
      <c r="A7602" s="1355"/>
      <c r="B7602" s="1355"/>
      <c r="C7602" s="1433"/>
      <c r="E7602" s="1433"/>
      <c r="K7602" s="1433"/>
      <c r="L7602" s="1334"/>
    </row>
    <row r="7603" spans="1:12" ht="24" customHeight="1">
      <c r="A7603" s="1355"/>
      <c r="B7603" s="1355"/>
      <c r="C7603" s="1433"/>
      <c r="E7603" s="1433"/>
      <c r="K7603" s="1433"/>
      <c r="L7603" s="1334"/>
    </row>
    <row r="7604" spans="1:12" ht="24" customHeight="1">
      <c r="A7604" s="1355"/>
      <c r="B7604" s="1355"/>
      <c r="C7604" s="1433"/>
      <c r="E7604" s="1433"/>
      <c r="K7604" s="1433"/>
      <c r="L7604" s="1334"/>
    </row>
    <row r="7605" spans="1:12" ht="24" customHeight="1">
      <c r="A7605" s="1355"/>
      <c r="B7605" s="1355"/>
      <c r="C7605" s="1433"/>
      <c r="E7605" s="1433"/>
      <c r="K7605" s="1433"/>
      <c r="L7605" s="1334"/>
    </row>
    <row r="7606" spans="1:12" ht="24" customHeight="1">
      <c r="A7606" s="1355"/>
      <c r="B7606" s="1355"/>
      <c r="C7606" s="1433"/>
      <c r="E7606" s="1433"/>
      <c r="K7606" s="1433"/>
      <c r="L7606" s="1334"/>
    </row>
    <row r="7607" spans="1:12" ht="24" customHeight="1">
      <c r="A7607" s="1355"/>
      <c r="B7607" s="1355"/>
      <c r="C7607" s="1433"/>
      <c r="E7607" s="1433"/>
      <c r="K7607" s="1433"/>
      <c r="L7607" s="1334"/>
    </row>
    <row r="7608" spans="1:12" ht="24" customHeight="1">
      <c r="A7608" s="1355"/>
      <c r="B7608" s="1355"/>
      <c r="C7608" s="1433"/>
      <c r="E7608" s="1433"/>
      <c r="K7608" s="1433"/>
      <c r="L7608" s="1334"/>
    </row>
    <row r="7609" spans="1:12" ht="24" customHeight="1">
      <c r="A7609" s="1355"/>
      <c r="B7609" s="1355"/>
      <c r="C7609" s="1433"/>
      <c r="E7609" s="1433"/>
      <c r="K7609" s="1433"/>
      <c r="L7609" s="1334"/>
    </row>
    <row r="7610" spans="1:12" ht="24" customHeight="1">
      <c r="A7610" s="1355"/>
      <c r="B7610" s="1355"/>
      <c r="C7610" s="1433"/>
      <c r="E7610" s="1433"/>
      <c r="K7610" s="1433"/>
      <c r="L7610" s="1334"/>
    </row>
    <row r="7611" spans="1:12" ht="24" customHeight="1">
      <c r="A7611" s="1355"/>
      <c r="B7611" s="1355"/>
      <c r="C7611" s="1433"/>
      <c r="E7611" s="1433"/>
      <c r="K7611" s="1433"/>
      <c r="L7611" s="1334"/>
    </row>
    <row r="7612" spans="1:12" ht="24" customHeight="1">
      <c r="A7612" s="1355"/>
      <c r="B7612" s="1355"/>
      <c r="C7612" s="1433"/>
      <c r="E7612" s="1433"/>
      <c r="K7612" s="1433"/>
      <c r="L7612" s="1334"/>
    </row>
    <row r="7613" spans="1:12" ht="24" customHeight="1">
      <c r="A7613" s="1355"/>
      <c r="B7613" s="1355"/>
      <c r="C7613" s="1433"/>
      <c r="E7613" s="1433"/>
      <c r="K7613" s="1433"/>
      <c r="L7613" s="1334"/>
    </row>
    <row r="7614" spans="1:12" ht="24" customHeight="1">
      <c r="A7614" s="1355"/>
      <c r="B7614" s="1355"/>
      <c r="C7614" s="1433"/>
      <c r="E7614" s="1433"/>
      <c r="K7614" s="1433"/>
      <c r="L7614" s="1334"/>
    </row>
    <row r="7615" spans="1:12" ht="24" customHeight="1">
      <c r="A7615" s="1355"/>
      <c r="B7615" s="1355"/>
      <c r="C7615" s="1433"/>
      <c r="E7615" s="1433"/>
      <c r="K7615" s="1433"/>
      <c r="L7615" s="1334"/>
    </row>
    <row r="7616" spans="1:12" ht="24" customHeight="1">
      <c r="A7616" s="1355"/>
      <c r="B7616" s="1355"/>
      <c r="C7616" s="1433"/>
      <c r="E7616" s="1433"/>
      <c r="K7616" s="1433"/>
      <c r="L7616" s="1334"/>
    </row>
    <row r="7617" spans="1:12" ht="24" customHeight="1">
      <c r="A7617" s="1355"/>
      <c r="B7617" s="1355"/>
      <c r="C7617" s="1433"/>
      <c r="E7617" s="1433"/>
      <c r="K7617" s="1433"/>
      <c r="L7617" s="1334"/>
    </row>
    <row r="7618" spans="1:12" ht="24" customHeight="1">
      <c r="A7618" s="1355"/>
      <c r="B7618" s="1355"/>
      <c r="C7618" s="1433"/>
      <c r="E7618" s="1433"/>
      <c r="K7618" s="1433"/>
      <c r="L7618" s="1334"/>
    </row>
    <row r="7619" spans="1:12" ht="24" customHeight="1">
      <c r="A7619" s="1355"/>
      <c r="B7619" s="1355"/>
      <c r="C7619" s="1433"/>
      <c r="E7619" s="1433"/>
      <c r="K7619" s="1433"/>
      <c r="L7619" s="1334"/>
    </row>
    <row r="7620" spans="1:12" ht="24" customHeight="1">
      <c r="A7620" s="1355"/>
      <c r="B7620" s="1355"/>
      <c r="C7620" s="1433"/>
      <c r="E7620" s="1433"/>
      <c r="K7620" s="1433"/>
      <c r="L7620" s="1334"/>
    </row>
    <row r="7621" spans="1:12" ht="24" customHeight="1">
      <c r="A7621" s="1355"/>
      <c r="B7621" s="1355"/>
      <c r="C7621" s="1433"/>
      <c r="E7621" s="1433"/>
      <c r="K7621" s="1433"/>
      <c r="L7621" s="1334"/>
    </row>
    <row r="7622" spans="1:12" ht="24" customHeight="1">
      <c r="A7622" s="1355"/>
      <c r="B7622" s="1355"/>
      <c r="C7622" s="1433"/>
      <c r="E7622" s="1433"/>
      <c r="K7622" s="1433"/>
      <c r="L7622" s="1334"/>
    </row>
    <row r="7623" spans="1:12" ht="24" customHeight="1">
      <c r="A7623" s="1355"/>
      <c r="B7623" s="1355"/>
      <c r="C7623" s="1433"/>
      <c r="E7623" s="1433"/>
      <c r="K7623" s="1433"/>
      <c r="L7623" s="1334"/>
    </row>
    <row r="7624" spans="1:12" ht="24" customHeight="1">
      <c r="A7624" s="1355"/>
      <c r="B7624" s="1355"/>
      <c r="C7624" s="1433"/>
      <c r="E7624" s="1433"/>
      <c r="K7624" s="1433"/>
      <c r="L7624" s="1334"/>
    </row>
    <row r="7625" spans="1:12" ht="24" customHeight="1">
      <c r="A7625" s="1355"/>
      <c r="B7625" s="1355"/>
      <c r="C7625" s="1433"/>
      <c r="E7625" s="1433"/>
      <c r="K7625" s="1433"/>
      <c r="L7625" s="1334"/>
    </row>
    <row r="7626" spans="1:12" ht="24" customHeight="1">
      <c r="A7626" s="1355"/>
      <c r="B7626" s="1355"/>
      <c r="C7626" s="1433"/>
      <c r="E7626" s="1433"/>
      <c r="K7626" s="1433"/>
      <c r="L7626" s="1334"/>
    </row>
    <row r="7627" spans="1:12" ht="24" customHeight="1">
      <c r="A7627" s="1355"/>
      <c r="B7627" s="1355"/>
      <c r="C7627" s="1433"/>
      <c r="E7627" s="1433"/>
      <c r="K7627" s="1433"/>
      <c r="L7627" s="1334"/>
    </row>
    <row r="7628" spans="1:12" ht="24" customHeight="1">
      <c r="A7628" s="1355"/>
      <c r="B7628" s="1355"/>
      <c r="C7628" s="1433"/>
      <c r="E7628" s="1433"/>
      <c r="K7628" s="1433"/>
      <c r="L7628" s="1334"/>
    </row>
    <row r="7629" spans="1:12" ht="24" customHeight="1">
      <c r="A7629" s="1355"/>
      <c r="B7629" s="1355"/>
      <c r="C7629" s="1433"/>
      <c r="E7629" s="1433"/>
      <c r="K7629" s="1433"/>
      <c r="L7629" s="1334"/>
    </row>
    <row r="7630" spans="1:12" ht="24" customHeight="1">
      <c r="A7630" s="1355"/>
      <c r="B7630" s="1355"/>
      <c r="C7630" s="1433"/>
      <c r="E7630" s="1433"/>
      <c r="K7630" s="1433"/>
      <c r="L7630" s="1334"/>
    </row>
    <row r="7631" spans="1:12" ht="24" customHeight="1">
      <c r="A7631" s="1355"/>
      <c r="B7631" s="1355"/>
      <c r="C7631" s="1433"/>
      <c r="E7631" s="1433"/>
      <c r="K7631" s="1433"/>
      <c r="L7631" s="1334"/>
    </row>
    <row r="7632" spans="1:12" ht="24" customHeight="1">
      <c r="A7632" s="1355"/>
      <c r="B7632" s="1355"/>
      <c r="C7632" s="1433"/>
      <c r="E7632" s="1433"/>
      <c r="K7632" s="1433"/>
      <c r="L7632" s="1334"/>
    </row>
    <row r="7633" spans="1:12" ht="24" customHeight="1">
      <c r="A7633" s="1355"/>
      <c r="B7633" s="1355"/>
      <c r="C7633" s="1433"/>
      <c r="E7633" s="1433"/>
      <c r="K7633" s="1433"/>
      <c r="L7633" s="1334"/>
    </row>
    <row r="7634" spans="1:12" ht="24" customHeight="1">
      <c r="A7634" s="1355"/>
      <c r="B7634" s="1355"/>
      <c r="C7634" s="1433"/>
      <c r="E7634" s="1433"/>
      <c r="K7634" s="1433"/>
      <c r="L7634" s="1334"/>
    </row>
    <row r="7635" spans="1:12" ht="24" customHeight="1">
      <c r="A7635" s="1355"/>
      <c r="B7635" s="1355"/>
      <c r="C7635" s="1433"/>
      <c r="E7635" s="1433"/>
      <c r="K7635" s="1433"/>
      <c r="L7635" s="1334"/>
    </row>
    <row r="7636" spans="1:12" ht="24" customHeight="1">
      <c r="A7636" s="1355"/>
      <c r="B7636" s="1355"/>
      <c r="C7636" s="1433"/>
      <c r="E7636" s="1433"/>
      <c r="K7636" s="1433"/>
      <c r="L7636" s="1334"/>
    </row>
    <row r="7637" spans="1:12" ht="24" customHeight="1">
      <c r="A7637" s="1355"/>
      <c r="B7637" s="1355"/>
      <c r="C7637" s="1433"/>
      <c r="E7637" s="1433"/>
      <c r="K7637" s="1433"/>
      <c r="L7637" s="1334"/>
    </row>
    <row r="7638" spans="1:12" ht="24" customHeight="1">
      <c r="A7638" s="1355"/>
      <c r="B7638" s="1355"/>
      <c r="C7638" s="1433"/>
      <c r="E7638" s="1433"/>
      <c r="K7638" s="1433"/>
      <c r="L7638" s="1334"/>
    </row>
    <row r="7639" spans="1:12" ht="24" customHeight="1">
      <c r="A7639" s="1355"/>
      <c r="B7639" s="1355"/>
      <c r="C7639" s="1433"/>
      <c r="E7639" s="1433"/>
      <c r="K7639" s="1433"/>
      <c r="L7639" s="1334"/>
    </row>
    <row r="7640" spans="1:12" ht="24" customHeight="1">
      <c r="A7640" s="1355"/>
      <c r="B7640" s="1355"/>
      <c r="C7640" s="1433"/>
      <c r="E7640" s="1433"/>
      <c r="K7640" s="1433"/>
      <c r="L7640" s="1334"/>
    </row>
    <row r="7641" spans="1:12" ht="24" customHeight="1">
      <c r="A7641" s="1355"/>
      <c r="B7641" s="1355"/>
      <c r="C7641" s="1433"/>
      <c r="E7641" s="1433"/>
      <c r="K7641" s="1433"/>
      <c r="L7641" s="1334"/>
    </row>
    <row r="7642" spans="1:12" ht="24" customHeight="1">
      <c r="A7642" s="1355"/>
      <c r="B7642" s="1355"/>
      <c r="C7642" s="1433"/>
      <c r="E7642" s="1433"/>
      <c r="K7642" s="1433"/>
      <c r="L7642" s="1334"/>
    </row>
    <row r="7643" spans="1:12" ht="24" customHeight="1">
      <c r="A7643" s="1355"/>
      <c r="B7643" s="1355"/>
      <c r="C7643" s="1433"/>
      <c r="E7643" s="1433"/>
      <c r="K7643" s="1433"/>
      <c r="L7643" s="1334"/>
    </row>
    <row r="7644" spans="1:12" ht="24" customHeight="1">
      <c r="A7644" s="1355"/>
      <c r="B7644" s="1355"/>
      <c r="C7644" s="1433"/>
      <c r="E7644" s="1433"/>
      <c r="K7644" s="1433"/>
      <c r="L7644" s="1334"/>
    </row>
    <row r="7645" spans="1:12" ht="24" customHeight="1">
      <c r="A7645" s="1355"/>
      <c r="B7645" s="1355"/>
      <c r="C7645" s="1433"/>
      <c r="E7645" s="1433"/>
      <c r="K7645" s="1433"/>
      <c r="L7645" s="1334"/>
    </row>
    <row r="7646" spans="1:12" ht="24" customHeight="1">
      <c r="A7646" s="1355"/>
      <c r="B7646" s="1355"/>
      <c r="C7646" s="1433"/>
      <c r="E7646" s="1433"/>
      <c r="K7646" s="1433"/>
      <c r="L7646" s="1334"/>
    </row>
    <row r="7647" spans="1:12" ht="24" customHeight="1">
      <c r="A7647" s="1355"/>
      <c r="B7647" s="1355"/>
      <c r="C7647" s="1433"/>
      <c r="E7647" s="1433"/>
      <c r="K7647" s="1433"/>
      <c r="L7647" s="1334"/>
    </row>
    <row r="7648" spans="1:12" ht="24" customHeight="1">
      <c r="A7648" s="1355"/>
      <c r="B7648" s="1355"/>
      <c r="C7648" s="1433"/>
      <c r="E7648" s="1433"/>
      <c r="K7648" s="1433"/>
      <c r="L7648" s="1334"/>
    </row>
    <row r="7649" spans="1:12" ht="24" customHeight="1">
      <c r="A7649" s="1355"/>
      <c r="B7649" s="1355"/>
      <c r="C7649" s="1433"/>
      <c r="E7649" s="1433"/>
      <c r="K7649" s="1433"/>
      <c r="L7649" s="1334"/>
    </row>
    <row r="7650" spans="1:12" ht="24" customHeight="1">
      <c r="A7650" s="1355"/>
      <c r="B7650" s="1355"/>
      <c r="C7650" s="1433"/>
      <c r="E7650" s="1433"/>
      <c r="K7650" s="1433"/>
      <c r="L7650" s="1334"/>
    </row>
    <row r="7651" spans="1:12" ht="24" customHeight="1">
      <c r="A7651" s="1355"/>
      <c r="B7651" s="1355"/>
      <c r="C7651" s="1433"/>
      <c r="E7651" s="1433"/>
      <c r="K7651" s="1433"/>
      <c r="L7651" s="1334"/>
    </row>
    <row r="7652" spans="1:12" ht="24" customHeight="1">
      <c r="A7652" s="1355"/>
      <c r="B7652" s="1355"/>
      <c r="C7652" s="1433"/>
      <c r="E7652" s="1433"/>
      <c r="K7652" s="1433"/>
      <c r="L7652" s="1334"/>
    </row>
    <row r="7653" spans="1:12" ht="24" customHeight="1">
      <c r="A7653" s="1355"/>
      <c r="B7653" s="1355"/>
      <c r="C7653" s="1433"/>
      <c r="E7653" s="1433"/>
      <c r="K7653" s="1433"/>
      <c r="L7653" s="1334"/>
    </row>
    <row r="7654" spans="1:12" ht="24" customHeight="1">
      <c r="A7654" s="1355"/>
      <c r="B7654" s="1355"/>
      <c r="C7654" s="1433"/>
      <c r="E7654" s="1433"/>
      <c r="K7654" s="1433"/>
      <c r="L7654" s="1334"/>
    </row>
    <row r="7655" spans="1:12" ht="24" customHeight="1">
      <c r="A7655" s="1355"/>
      <c r="B7655" s="1355"/>
      <c r="C7655" s="1433"/>
      <c r="E7655" s="1433"/>
      <c r="K7655" s="1433"/>
      <c r="L7655" s="1334"/>
    </row>
    <row r="7656" spans="1:12" ht="24" customHeight="1">
      <c r="A7656" s="1355"/>
      <c r="B7656" s="1355"/>
      <c r="C7656" s="1433"/>
      <c r="E7656" s="1433"/>
      <c r="K7656" s="1433"/>
      <c r="L7656" s="1334"/>
    </row>
    <row r="7657" spans="1:12" ht="24" customHeight="1">
      <c r="A7657" s="1355"/>
      <c r="B7657" s="1355"/>
      <c r="C7657" s="1433"/>
      <c r="E7657" s="1433"/>
      <c r="K7657" s="1433"/>
      <c r="L7657" s="1334"/>
    </row>
    <row r="7658" spans="1:12" ht="24" customHeight="1">
      <c r="A7658" s="1355"/>
      <c r="B7658" s="1355"/>
      <c r="C7658" s="1433"/>
      <c r="E7658" s="1433"/>
      <c r="K7658" s="1433"/>
      <c r="L7658" s="1334"/>
    </row>
    <row r="7659" spans="1:12" ht="24" customHeight="1">
      <c r="A7659" s="1355"/>
      <c r="B7659" s="1355"/>
      <c r="C7659" s="1433"/>
      <c r="E7659" s="1433"/>
      <c r="K7659" s="1433"/>
      <c r="L7659" s="1334"/>
    </row>
    <row r="7660" spans="1:12" ht="24" customHeight="1">
      <c r="A7660" s="1355"/>
      <c r="B7660" s="1355"/>
      <c r="C7660" s="1433"/>
      <c r="E7660" s="1433"/>
      <c r="K7660" s="1433"/>
      <c r="L7660" s="1334"/>
    </row>
    <row r="7661" spans="1:12" ht="24" customHeight="1">
      <c r="A7661" s="1355"/>
      <c r="B7661" s="1355"/>
      <c r="C7661" s="1433"/>
      <c r="E7661" s="1433"/>
      <c r="K7661" s="1433"/>
      <c r="L7661" s="1334"/>
    </row>
    <row r="7662" spans="1:12" ht="24" customHeight="1">
      <c r="A7662" s="1355"/>
      <c r="B7662" s="1355"/>
      <c r="C7662" s="1433"/>
      <c r="E7662" s="1433"/>
      <c r="K7662" s="1433"/>
      <c r="L7662" s="1334"/>
    </row>
    <row r="7663" spans="1:12" ht="24" customHeight="1">
      <c r="A7663" s="1355"/>
      <c r="B7663" s="1355"/>
      <c r="C7663" s="1433"/>
      <c r="E7663" s="1433"/>
      <c r="K7663" s="1433"/>
      <c r="L7663" s="1334"/>
    </row>
    <row r="7664" spans="1:12" ht="24" customHeight="1">
      <c r="A7664" s="1355"/>
      <c r="B7664" s="1355"/>
      <c r="C7664" s="1433"/>
      <c r="E7664" s="1433"/>
      <c r="K7664" s="1433"/>
      <c r="L7664" s="1334"/>
    </row>
    <row r="7665" spans="1:12" ht="24" customHeight="1">
      <c r="A7665" s="1355"/>
      <c r="B7665" s="1355"/>
      <c r="C7665" s="1433"/>
      <c r="E7665" s="1433"/>
      <c r="K7665" s="1433"/>
      <c r="L7665" s="1334"/>
    </row>
    <row r="7666" spans="1:12" ht="24" customHeight="1">
      <c r="A7666" s="1355"/>
      <c r="B7666" s="1355"/>
      <c r="C7666" s="1433"/>
      <c r="E7666" s="1433"/>
      <c r="K7666" s="1433"/>
      <c r="L7666" s="1334"/>
    </row>
    <row r="7667" spans="1:12" ht="24" customHeight="1">
      <c r="A7667" s="1355"/>
      <c r="B7667" s="1355"/>
      <c r="C7667" s="1433"/>
      <c r="E7667" s="1433"/>
      <c r="K7667" s="1433"/>
      <c r="L7667" s="1334"/>
    </row>
    <row r="7668" spans="1:12" ht="24" customHeight="1">
      <c r="A7668" s="1355"/>
      <c r="B7668" s="1355"/>
      <c r="C7668" s="1433"/>
      <c r="E7668" s="1433"/>
      <c r="K7668" s="1433"/>
      <c r="L7668" s="1334"/>
    </row>
    <row r="7669" spans="1:12" ht="24" customHeight="1">
      <c r="A7669" s="1355"/>
      <c r="B7669" s="1355"/>
      <c r="C7669" s="1433"/>
      <c r="E7669" s="1433"/>
      <c r="K7669" s="1433"/>
      <c r="L7669" s="1334"/>
    </row>
    <row r="7670" spans="1:12" ht="24" customHeight="1">
      <c r="A7670" s="1355"/>
      <c r="B7670" s="1355"/>
      <c r="C7670" s="1433"/>
      <c r="E7670" s="1433"/>
      <c r="K7670" s="1433"/>
      <c r="L7670" s="1334"/>
    </row>
    <row r="7671" spans="1:12" ht="24" customHeight="1">
      <c r="A7671" s="1355"/>
      <c r="B7671" s="1355"/>
      <c r="C7671" s="1433"/>
      <c r="E7671" s="1433"/>
      <c r="K7671" s="1433"/>
      <c r="L7671" s="1334"/>
    </row>
    <row r="7672" spans="1:12" ht="24" customHeight="1">
      <c r="A7672" s="1355"/>
      <c r="B7672" s="1355"/>
      <c r="C7672" s="1433"/>
      <c r="E7672" s="1433"/>
      <c r="K7672" s="1433"/>
      <c r="L7672" s="1334"/>
    </row>
    <row r="7673" spans="1:12" ht="24" customHeight="1">
      <c r="A7673" s="1355"/>
      <c r="B7673" s="1355"/>
      <c r="C7673" s="1433"/>
      <c r="E7673" s="1433"/>
      <c r="K7673" s="1433"/>
      <c r="L7673" s="1334"/>
    </row>
    <row r="7674" spans="1:12" ht="24" customHeight="1">
      <c r="A7674" s="1355"/>
      <c r="B7674" s="1355"/>
      <c r="C7674" s="1433"/>
      <c r="E7674" s="1433"/>
      <c r="K7674" s="1433"/>
      <c r="L7674" s="1334"/>
    </row>
    <row r="7675" spans="1:12" ht="24" customHeight="1">
      <c r="A7675" s="1355"/>
      <c r="B7675" s="1355"/>
      <c r="C7675" s="1433"/>
      <c r="E7675" s="1433"/>
      <c r="K7675" s="1433"/>
      <c r="L7675" s="1334"/>
    </row>
    <row r="7676" spans="1:12" ht="24" customHeight="1">
      <c r="A7676" s="1355"/>
      <c r="B7676" s="1355"/>
      <c r="C7676" s="1433"/>
      <c r="E7676" s="1433"/>
      <c r="K7676" s="1433"/>
      <c r="L7676" s="1334"/>
    </row>
    <row r="7677" spans="1:12" ht="24" customHeight="1">
      <c r="A7677" s="1355"/>
      <c r="B7677" s="1355"/>
      <c r="C7677" s="1433"/>
      <c r="E7677" s="1433"/>
      <c r="K7677" s="1433"/>
      <c r="L7677" s="1334"/>
    </row>
    <row r="7678" spans="1:12" ht="24" customHeight="1">
      <c r="A7678" s="1355"/>
      <c r="B7678" s="1355"/>
      <c r="C7678" s="1433"/>
      <c r="E7678" s="1433"/>
      <c r="K7678" s="1433"/>
      <c r="L7678" s="1334"/>
    </row>
    <row r="7679" spans="1:12" ht="24" customHeight="1">
      <c r="A7679" s="1355"/>
      <c r="B7679" s="1355"/>
      <c r="C7679" s="1433"/>
      <c r="E7679" s="1433"/>
      <c r="K7679" s="1433"/>
      <c r="L7679" s="1334"/>
    </row>
    <row r="7680" spans="1:12" ht="24" customHeight="1">
      <c r="A7680" s="1355"/>
      <c r="B7680" s="1355"/>
      <c r="C7680" s="1433"/>
      <c r="E7680" s="1433"/>
      <c r="K7680" s="1433"/>
      <c r="L7680" s="1334"/>
    </row>
    <row r="7681" spans="1:12" ht="24" customHeight="1">
      <c r="A7681" s="1355"/>
      <c r="B7681" s="1355"/>
      <c r="C7681" s="1433"/>
      <c r="E7681" s="1433"/>
      <c r="K7681" s="1433"/>
      <c r="L7681" s="1334"/>
    </row>
    <row r="7682" spans="1:12" ht="24" customHeight="1">
      <c r="A7682" s="1355"/>
      <c r="B7682" s="1355"/>
      <c r="C7682" s="1433"/>
      <c r="E7682" s="1433"/>
      <c r="K7682" s="1433"/>
      <c r="L7682" s="1334"/>
    </row>
    <row r="7683" spans="1:12" ht="24" customHeight="1">
      <c r="A7683" s="1355"/>
      <c r="B7683" s="1355"/>
      <c r="C7683" s="1433"/>
      <c r="E7683" s="1433"/>
      <c r="K7683" s="1433"/>
      <c r="L7683" s="1334"/>
    </row>
    <row r="7684" spans="1:12" ht="24" customHeight="1">
      <c r="A7684" s="1355"/>
      <c r="B7684" s="1355"/>
      <c r="C7684" s="1433"/>
      <c r="E7684" s="1433"/>
      <c r="K7684" s="1433"/>
      <c r="L7684" s="1334"/>
    </row>
    <row r="7685" spans="1:12" ht="24" customHeight="1">
      <c r="A7685" s="1355"/>
      <c r="B7685" s="1355"/>
      <c r="C7685" s="1433"/>
      <c r="E7685" s="1433"/>
      <c r="K7685" s="1433"/>
      <c r="L7685" s="1334"/>
    </row>
    <row r="7686" spans="1:12" ht="24" customHeight="1">
      <c r="A7686" s="1355"/>
      <c r="B7686" s="1355"/>
      <c r="C7686" s="1433"/>
      <c r="E7686" s="1433"/>
      <c r="K7686" s="1433"/>
      <c r="L7686" s="1334"/>
    </row>
    <row r="7687" spans="1:12" ht="24" customHeight="1">
      <c r="A7687" s="1355"/>
      <c r="B7687" s="1355"/>
      <c r="C7687" s="1433"/>
      <c r="E7687" s="1433"/>
      <c r="K7687" s="1433"/>
      <c r="L7687" s="1334"/>
    </row>
    <row r="7688" spans="1:12" ht="24" customHeight="1">
      <c r="A7688" s="1355"/>
      <c r="B7688" s="1355"/>
      <c r="C7688" s="1433"/>
      <c r="E7688" s="1433"/>
      <c r="K7688" s="1433"/>
      <c r="L7688" s="1334"/>
    </row>
    <row r="7689" spans="1:12" ht="24" customHeight="1">
      <c r="A7689" s="1355"/>
      <c r="B7689" s="1355"/>
      <c r="C7689" s="1433"/>
      <c r="E7689" s="1433"/>
      <c r="K7689" s="1433"/>
      <c r="L7689" s="1334"/>
    </row>
    <row r="7690" spans="1:12" ht="24" customHeight="1">
      <c r="A7690" s="1355"/>
      <c r="B7690" s="1355"/>
      <c r="C7690" s="1433"/>
      <c r="E7690" s="1433"/>
      <c r="K7690" s="1433"/>
      <c r="L7690" s="1334"/>
    </row>
    <row r="7691" spans="1:12" ht="24" customHeight="1">
      <c r="A7691" s="1355"/>
      <c r="B7691" s="1355"/>
      <c r="C7691" s="1433"/>
      <c r="E7691" s="1433"/>
      <c r="K7691" s="1433"/>
      <c r="L7691" s="1334"/>
    </row>
    <row r="7692" spans="1:12" ht="24" customHeight="1">
      <c r="A7692" s="1355"/>
      <c r="B7692" s="1355"/>
      <c r="C7692" s="1433"/>
      <c r="E7692" s="1433"/>
      <c r="K7692" s="1433"/>
      <c r="L7692" s="1334"/>
    </row>
    <row r="7693" spans="1:12" ht="24" customHeight="1">
      <c r="A7693" s="1355"/>
      <c r="B7693" s="1355"/>
      <c r="C7693" s="1433"/>
      <c r="E7693" s="1433"/>
      <c r="K7693" s="1433"/>
      <c r="L7693" s="1334"/>
    </row>
    <row r="7694" spans="1:12" ht="24" customHeight="1">
      <c r="A7694" s="1355"/>
      <c r="B7694" s="1355"/>
      <c r="C7694" s="1433"/>
      <c r="E7694" s="1433"/>
      <c r="K7694" s="1433"/>
      <c r="L7694" s="1334"/>
    </row>
    <row r="7695" spans="1:12" ht="24" customHeight="1">
      <c r="A7695" s="1355"/>
      <c r="B7695" s="1355"/>
      <c r="C7695" s="1433"/>
      <c r="E7695" s="1433"/>
      <c r="K7695" s="1433"/>
      <c r="L7695" s="1334"/>
    </row>
    <row r="7696" spans="1:12" ht="24" customHeight="1">
      <c r="A7696" s="1355"/>
      <c r="B7696" s="1355"/>
      <c r="C7696" s="1433"/>
      <c r="E7696" s="1433"/>
      <c r="K7696" s="1433"/>
      <c r="L7696" s="1334"/>
    </row>
    <row r="7697" spans="1:12" ht="24" customHeight="1">
      <c r="A7697" s="1355"/>
      <c r="B7697" s="1355"/>
      <c r="C7697" s="1433"/>
      <c r="E7697" s="1433"/>
      <c r="K7697" s="1433"/>
      <c r="L7697" s="1334"/>
    </row>
    <row r="7698" spans="1:12" ht="24" customHeight="1">
      <c r="A7698" s="1355"/>
      <c r="B7698" s="1355"/>
      <c r="C7698" s="1433"/>
      <c r="E7698" s="1433"/>
      <c r="K7698" s="1433"/>
      <c r="L7698" s="1334"/>
    </row>
    <row r="7699" spans="1:12" ht="24" customHeight="1">
      <c r="A7699" s="1355"/>
      <c r="B7699" s="1355"/>
      <c r="C7699" s="1433"/>
      <c r="E7699" s="1433"/>
      <c r="K7699" s="1433"/>
      <c r="L7699" s="1334"/>
    </row>
    <row r="7700" spans="1:12" ht="24" customHeight="1">
      <c r="A7700" s="1355"/>
      <c r="B7700" s="1355"/>
      <c r="C7700" s="1433"/>
      <c r="E7700" s="1433"/>
      <c r="K7700" s="1433"/>
      <c r="L7700" s="1334"/>
    </row>
    <row r="7701" spans="1:12" ht="24" customHeight="1">
      <c r="A7701" s="1355"/>
      <c r="B7701" s="1355"/>
      <c r="C7701" s="1433"/>
      <c r="E7701" s="1433"/>
      <c r="K7701" s="1433"/>
      <c r="L7701" s="1334"/>
    </row>
    <row r="7702" spans="1:12" ht="24" customHeight="1">
      <c r="A7702" s="1355"/>
      <c r="B7702" s="1355"/>
      <c r="C7702" s="1433"/>
      <c r="E7702" s="1433"/>
      <c r="K7702" s="1433"/>
      <c r="L7702" s="1334"/>
    </row>
    <row r="7703" spans="1:12" ht="24" customHeight="1">
      <c r="A7703" s="1355"/>
      <c r="B7703" s="1355"/>
      <c r="C7703" s="1433"/>
      <c r="E7703" s="1433"/>
      <c r="K7703" s="1433"/>
      <c r="L7703" s="1334"/>
    </row>
    <row r="7704" spans="1:12" ht="24" customHeight="1">
      <c r="A7704" s="1355"/>
      <c r="B7704" s="1355"/>
      <c r="C7704" s="1433"/>
      <c r="E7704" s="1433"/>
      <c r="K7704" s="1433"/>
      <c r="L7704" s="1334"/>
    </row>
    <row r="7705" spans="1:12" ht="24" customHeight="1">
      <c r="A7705" s="1355"/>
      <c r="B7705" s="1355"/>
      <c r="C7705" s="1433"/>
      <c r="E7705" s="1433"/>
      <c r="K7705" s="1433"/>
      <c r="L7705" s="1334"/>
    </row>
    <row r="7706" spans="1:12" ht="24" customHeight="1">
      <c r="A7706" s="1355"/>
      <c r="B7706" s="1355"/>
      <c r="C7706" s="1433"/>
      <c r="E7706" s="1433"/>
      <c r="K7706" s="1433"/>
      <c r="L7706" s="1334"/>
    </row>
    <row r="7707" spans="1:12" ht="24" customHeight="1">
      <c r="A7707" s="1355"/>
      <c r="B7707" s="1355"/>
      <c r="C7707" s="1433"/>
      <c r="E7707" s="1433"/>
      <c r="K7707" s="1433"/>
      <c r="L7707" s="1334"/>
    </row>
    <row r="7708" spans="1:12" ht="24" customHeight="1">
      <c r="A7708" s="1355"/>
      <c r="B7708" s="1355"/>
      <c r="C7708" s="1433"/>
      <c r="E7708" s="1433"/>
      <c r="K7708" s="1433"/>
      <c r="L7708" s="1334"/>
    </row>
    <row r="7709" spans="1:12" ht="24" customHeight="1">
      <c r="A7709" s="1355"/>
      <c r="B7709" s="1355"/>
      <c r="C7709" s="1433"/>
      <c r="E7709" s="1433"/>
      <c r="K7709" s="1433"/>
      <c r="L7709" s="1334"/>
    </row>
    <row r="7710" spans="1:12" ht="24" customHeight="1">
      <c r="A7710" s="1355"/>
      <c r="B7710" s="1355"/>
      <c r="C7710" s="1433"/>
      <c r="E7710" s="1433"/>
      <c r="K7710" s="1433"/>
      <c r="L7710" s="1334"/>
    </row>
    <row r="7711" spans="1:12" ht="24" customHeight="1">
      <c r="A7711" s="1355"/>
      <c r="B7711" s="1355"/>
      <c r="C7711" s="1433"/>
      <c r="E7711" s="1433"/>
      <c r="K7711" s="1433"/>
      <c r="L7711" s="1334"/>
    </row>
    <row r="7712" spans="1:12" ht="24" customHeight="1">
      <c r="A7712" s="1355"/>
      <c r="B7712" s="1355"/>
      <c r="C7712" s="1433"/>
      <c r="E7712" s="1433"/>
      <c r="K7712" s="1433"/>
      <c r="L7712" s="1334"/>
    </row>
    <row r="7713" spans="1:12" ht="24" customHeight="1">
      <c r="A7713" s="1355"/>
      <c r="B7713" s="1355"/>
      <c r="C7713" s="1433"/>
      <c r="E7713" s="1433"/>
      <c r="K7713" s="1433"/>
      <c r="L7713" s="1334"/>
    </row>
    <row r="7714" spans="1:12" ht="24" customHeight="1">
      <c r="A7714" s="1355"/>
      <c r="B7714" s="1355"/>
      <c r="C7714" s="1433"/>
      <c r="E7714" s="1433"/>
      <c r="K7714" s="1433"/>
      <c r="L7714" s="1334"/>
    </row>
    <row r="7715" spans="1:12" ht="24" customHeight="1">
      <c r="A7715" s="1355"/>
      <c r="B7715" s="1355"/>
      <c r="C7715" s="1433"/>
      <c r="E7715" s="1433"/>
      <c r="K7715" s="1433"/>
      <c r="L7715" s="1334"/>
    </row>
    <row r="7716" spans="1:12" ht="24" customHeight="1">
      <c r="A7716" s="1355"/>
      <c r="B7716" s="1355"/>
      <c r="C7716" s="1433"/>
      <c r="E7716" s="1433"/>
      <c r="K7716" s="1433"/>
      <c r="L7716" s="1334"/>
    </row>
    <row r="7717" spans="1:12" ht="24" customHeight="1">
      <c r="A7717" s="1355"/>
      <c r="B7717" s="1355"/>
      <c r="C7717" s="1433"/>
      <c r="E7717" s="1433"/>
      <c r="K7717" s="1433"/>
      <c r="L7717" s="1334"/>
    </row>
    <row r="7718" spans="1:12" ht="24" customHeight="1">
      <c r="A7718" s="1355"/>
      <c r="B7718" s="1355"/>
      <c r="C7718" s="1433"/>
      <c r="E7718" s="1433"/>
      <c r="K7718" s="1433"/>
      <c r="L7718" s="1334"/>
    </row>
    <row r="7719" spans="1:12" ht="24" customHeight="1">
      <c r="A7719" s="1355"/>
      <c r="B7719" s="1355"/>
      <c r="C7719" s="1433"/>
      <c r="E7719" s="1433"/>
      <c r="K7719" s="1433"/>
      <c r="L7719" s="1334"/>
    </row>
    <row r="7720" spans="1:12" ht="24" customHeight="1">
      <c r="A7720" s="1355"/>
      <c r="B7720" s="1355"/>
      <c r="C7720" s="1433"/>
      <c r="E7720" s="1433"/>
      <c r="K7720" s="1433"/>
      <c r="L7720" s="1334"/>
    </row>
    <row r="7721" spans="1:12" ht="24" customHeight="1">
      <c r="A7721" s="1355"/>
      <c r="B7721" s="1355"/>
      <c r="C7721" s="1433"/>
      <c r="E7721" s="1433"/>
      <c r="K7721" s="1433"/>
      <c r="L7721" s="1334"/>
    </row>
    <row r="7722" spans="1:12" ht="24" customHeight="1">
      <c r="A7722" s="1355"/>
      <c r="B7722" s="1355"/>
      <c r="C7722" s="1433"/>
      <c r="E7722" s="1433"/>
      <c r="K7722" s="1433"/>
      <c r="L7722" s="1334"/>
    </row>
    <row r="7723" spans="1:12" ht="24" customHeight="1">
      <c r="A7723" s="1355"/>
      <c r="B7723" s="1355"/>
      <c r="C7723" s="1433"/>
      <c r="E7723" s="1433"/>
      <c r="K7723" s="1433"/>
      <c r="L7723" s="1334"/>
    </row>
    <row r="7724" spans="1:12" ht="24" customHeight="1">
      <c r="A7724" s="1355"/>
      <c r="B7724" s="1355"/>
      <c r="C7724" s="1433"/>
      <c r="E7724" s="1433"/>
      <c r="K7724" s="1433"/>
      <c r="L7724" s="1334"/>
    </row>
    <row r="7725" spans="1:12" ht="24" customHeight="1">
      <c r="A7725" s="1355"/>
      <c r="B7725" s="1355"/>
      <c r="C7725" s="1433"/>
      <c r="E7725" s="1433"/>
      <c r="K7725" s="1433"/>
      <c r="L7725" s="1334"/>
    </row>
    <row r="7726" spans="1:12" ht="24" customHeight="1">
      <c r="A7726" s="1355"/>
      <c r="B7726" s="1355"/>
      <c r="C7726" s="1433"/>
      <c r="E7726" s="1433"/>
      <c r="K7726" s="1433"/>
      <c r="L7726" s="1334"/>
    </row>
    <row r="7727" spans="1:12" ht="24" customHeight="1">
      <c r="A7727" s="1355"/>
      <c r="B7727" s="1355"/>
      <c r="C7727" s="1433"/>
      <c r="E7727" s="1433"/>
      <c r="K7727" s="1433"/>
      <c r="L7727" s="1334"/>
    </row>
    <row r="7728" spans="1:12" ht="24" customHeight="1">
      <c r="A7728" s="1355"/>
      <c r="B7728" s="1355"/>
      <c r="C7728" s="1433"/>
      <c r="E7728" s="1433"/>
      <c r="K7728" s="1433"/>
      <c r="L7728" s="1334"/>
    </row>
    <row r="7729" spans="1:12" ht="24" customHeight="1">
      <c r="A7729" s="1355"/>
      <c r="B7729" s="1355"/>
      <c r="C7729" s="1433"/>
      <c r="E7729" s="1433"/>
      <c r="K7729" s="1433"/>
      <c r="L7729" s="1334"/>
    </row>
    <row r="7730" spans="1:12" ht="24" customHeight="1">
      <c r="A7730" s="1355"/>
      <c r="B7730" s="1355"/>
      <c r="C7730" s="1433"/>
      <c r="E7730" s="1433"/>
      <c r="K7730" s="1433"/>
      <c r="L7730" s="1334"/>
    </row>
    <row r="7731" spans="1:12" ht="24" customHeight="1">
      <c r="A7731" s="1355"/>
      <c r="B7731" s="1355"/>
      <c r="C7731" s="1433"/>
      <c r="E7731" s="1433"/>
      <c r="K7731" s="1433"/>
      <c r="L7731" s="1334"/>
    </row>
    <row r="7732" spans="1:12" ht="24" customHeight="1">
      <c r="A7732" s="1355"/>
      <c r="B7732" s="1355"/>
      <c r="C7732" s="1433"/>
      <c r="E7732" s="1433"/>
      <c r="K7732" s="1433"/>
      <c r="L7732" s="1334"/>
    </row>
    <row r="7733" spans="1:12" ht="24" customHeight="1">
      <c r="A7733" s="1355"/>
      <c r="B7733" s="1355"/>
      <c r="C7733" s="1433"/>
      <c r="E7733" s="1433"/>
      <c r="K7733" s="1433"/>
      <c r="L7733" s="1334"/>
    </row>
    <row r="7734" spans="1:12" ht="24" customHeight="1">
      <c r="A7734" s="1355"/>
      <c r="B7734" s="1355"/>
      <c r="C7734" s="1433"/>
      <c r="E7734" s="1433"/>
      <c r="K7734" s="1433"/>
      <c r="L7734" s="1334"/>
    </row>
    <row r="7735" spans="1:12" ht="24" customHeight="1">
      <c r="A7735" s="1355"/>
      <c r="B7735" s="1355"/>
      <c r="C7735" s="1433"/>
      <c r="E7735" s="1433"/>
      <c r="K7735" s="1433"/>
      <c r="L7735" s="1334"/>
    </row>
    <row r="7736" spans="1:12" ht="24" customHeight="1">
      <c r="A7736" s="1355"/>
      <c r="B7736" s="1355"/>
      <c r="C7736" s="1433"/>
      <c r="E7736" s="1433"/>
      <c r="K7736" s="1433"/>
      <c r="L7736" s="1334"/>
    </row>
    <row r="7737" spans="1:12" ht="24" customHeight="1">
      <c r="A7737" s="1355"/>
      <c r="B7737" s="1355"/>
      <c r="C7737" s="1433"/>
      <c r="E7737" s="1433"/>
      <c r="K7737" s="1433"/>
      <c r="L7737" s="1334"/>
    </row>
    <row r="7738" spans="1:12" ht="24" customHeight="1">
      <c r="A7738" s="1355"/>
      <c r="B7738" s="1355"/>
      <c r="C7738" s="1433"/>
      <c r="E7738" s="1433"/>
      <c r="K7738" s="1433"/>
      <c r="L7738" s="1334"/>
    </row>
    <row r="7739" spans="1:12" ht="24" customHeight="1">
      <c r="A7739" s="1355"/>
      <c r="B7739" s="1355"/>
      <c r="C7739" s="1433"/>
      <c r="E7739" s="1433"/>
      <c r="K7739" s="1433"/>
      <c r="L7739" s="1334"/>
    </row>
    <row r="7740" spans="1:12" ht="24" customHeight="1">
      <c r="A7740" s="1355"/>
      <c r="B7740" s="1355"/>
      <c r="C7740" s="1433"/>
      <c r="E7740" s="1433"/>
      <c r="K7740" s="1433"/>
      <c r="L7740" s="1334"/>
    </row>
    <row r="7741" spans="1:12" ht="24" customHeight="1">
      <c r="A7741" s="1355"/>
      <c r="B7741" s="1355"/>
      <c r="C7741" s="1433"/>
      <c r="E7741" s="1433"/>
      <c r="K7741" s="1433"/>
      <c r="L7741" s="1334"/>
    </row>
    <row r="7742" spans="1:12" ht="24" customHeight="1">
      <c r="A7742" s="1355"/>
      <c r="B7742" s="1355"/>
      <c r="C7742" s="1433"/>
      <c r="E7742" s="1433"/>
      <c r="K7742" s="1433"/>
      <c r="L7742" s="1334"/>
    </row>
    <row r="7743" spans="1:12" ht="24" customHeight="1">
      <c r="A7743" s="1355"/>
      <c r="B7743" s="1355"/>
      <c r="C7743" s="1433"/>
      <c r="E7743" s="1433"/>
      <c r="K7743" s="1433"/>
      <c r="L7743" s="1334"/>
    </row>
    <row r="7744" spans="1:12" ht="24" customHeight="1">
      <c r="A7744" s="1355"/>
      <c r="B7744" s="1355"/>
      <c r="C7744" s="1433"/>
      <c r="E7744" s="1433"/>
      <c r="K7744" s="1433"/>
      <c r="L7744" s="1334"/>
    </row>
    <row r="7745" spans="1:12" ht="24" customHeight="1">
      <c r="A7745" s="1355"/>
      <c r="B7745" s="1355"/>
      <c r="C7745" s="1433"/>
      <c r="E7745" s="1433"/>
      <c r="K7745" s="1433"/>
      <c r="L7745" s="1334"/>
    </row>
    <row r="7746" spans="1:12" ht="24" customHeight="1">
      <c r="A7746" s="1355"/>
      <c r="B7746" s="1355"/>
      <c r="C7746" s="1433"/>
      <c r="E7746" s="1433"/>
      <c r="K7746" s="1433"/>
      <c r="L7746" s="1334"/>
    </row>
    <row r="7747" spans="1:12" ht="24" customHeight="1">
      <c r="A7747" s="1355"/>
      <c r="B7747" s="1355"/>
      <c r="C7747" s="1433"/>
      <c r="E7747" s="1433"/>
      <c r="K7747" s="1433"/>
      <c r="L7747" s="1334"/>
    </row>
    <row r="7748" spans="1:12" ht="24" customHeight="1">
      <c r="A7748" s="1355"/>
      <c r="B7748" s="1355"/>
      <c r="C7748" s="1433"/>
      <c r="E7748" s="1433"/>
      <c r="K7748" s="1433"/>
      <c r="L7748" s="1334"/>
    </row>
    <row r="7749" spans="1:12" ht="24" customHeight="1">
      <c r="A7749" s="1355"/>
      <c r="B7749" s="1355"/>
      <c r="C7749" s="1433"/>
      <c r="E7749" s="1433"/>
      <c r="K7749" s="1433"/>
      <c r="L7749" s="1334"/>
    </row>
    <row r="7750" spans="1:12" ht="24" customHeight="1">
      <c r="A7750" s="1355"/>
      <c r="B7750" s="1355"/>
      <c r="C7750" s="1433"/>
      <c r="E7750" s="1433"/>
      <c r="K7750" s="1433"/>
      <c r="L7750" s="1334"/>
    </row>
    <row r="7751" spans="1:12" ht="24" customHeight="1">
      <c r="A7751" s="1355"/>
      <c r="B7751" s="1355"/>
      <c r="C7751" s="1433"/>
      <c r="E7751" s="1433"/>
      <c r="K7751" s="1433"/>
      <c r="L7751" s="1334"/>
    </row>
    <row r="7752" spans="1:12" ht="24" customHeight="1">
      <c r="A7752" s="1355"/>
      <c r="B7752" s="1355"/>
      <c r="C7752" s="1433"/>
      <c r="E7752" s="1433"/>
      <c r="K7752" s="1433"/>
      <c r="L7752" s="1334"/>
    </row>
    <row r="7753" spans="1:12" ht="24" customHeight="1">
      <c r="A7753" s="1355"/>
      <c r="B7753" s="1355"/>
      <c r="C7753" s="1433"/>
      <c r="E7753" s="1433"/>
      <c r="K7753" s="1433"/>
      <c r="L7753" s="1334"/>
    </row>
    <row r="7754" spans="1:12" ht="24" customHeight="1">
      <c r="A7754" s="1355"/>
      <c r="B7754" s="1355"/>
      <c r="C7754" s="1433"/>
      <c r="E7754" s="1433"/>
      <c r="K7754" s="1433"/>
      <c r="L7754" s="1334"/>
    </row>
    <row r="7755" spans="1:12" ht="24" customHeight="1">
      <c r="A7755" s="1355"/>
      <c r="B7755" s="1355"/>
      <c r="C7755" s="1433"/>
      <c r="E7755" s="1433"/>
      <c r="K7755" s="1433"/>
      <c r="L7755" s="1334"/>
    </row>
    <row r="7756" spans="1:12" ht="24" customHeight="1">
      <c r="A7756" s="1355"/>
      <c r="B7756" s="1355"/>
      <c r="C7756" s="1433"/>
      <c r="E7756" s="1433"/>
      <c r="K7756" s="1433"/>
      <c r="L7756" s="1334"/>
    </row>
    <row r="7757" spans="1:12" ht="24" customHeight="1">
      <c r="A7757" s="1355"/>
      <c r="B7757" s="1355"/>
      <c r="C7757" s="1433"/>
      <c r="E7757" s="1433"/>
      <c r="K7757" s="1433"/>
      <c r="L7757" s="1334"/>
    </row>
    <row r="7758" spans="1:12" ht="24" customHeight="1">
      <c r="A7758" s="1355"/>
      <c r="B7758" s="1355"/>
      <c r="C7758" s="1433"/>
      <c r="E7758" s="1433"/>
      <c r="K7758" s="1433"/>
      <c r="L7758" s="1334"/>
    </row>
    <row r="7759" spans="1:12" ht="24" customHeight="1">
      <c r="A7759" s="1355"/>
      <c r="B7759" s="1355"/>
      <c r="C7759" s="1433"/>
      <c r="E7759" s="1433"/>
      <c r="K7759" s="1433"/>
      <c r="L7759" s="1334"/>
    </row>
    <row r="7760" spans="1:12" ht="24" customHeight="1">
      <c r="A7760" s="1355"/>
      <c r="B7760" s="1355"/>
      <c r="C7760" s="1433"/>
      <c r="E7760" s="1433"/>
      <c r="K7760" s="1433"/>
      <c r="L7760" s="1334"/>
    </row>
    <row r="7761" spans="1:12" ht="24" customHeight="1">
      <c r="A7761" s="1355"/>
      <c r="B7761" s="1355"/>
      <c r="C7761" s="1433"/>
      <c r="E7761" s="1433"/>
      <c r="K7761" s="1433"/>
      <c r="L7761" s="1334"/>
    </row>
    <row r="7762" spans="1:12" ht="24" customHeight="1">
      <c r="A7762" s="1355"/>
      <c r="B7762" s="1355"/>
      <c r="C7762" s="1433"/>
      <c r="E7762" s="1433"/>
      <c r="K7762" s="1433"/>
      <c r="L7762" s="1334"/>
    </row>
    <row r="7763" spans="1:12" ht="24" customHeight="1">
      <c r="A7763" s="1355"/>
      <c r="B7763" s="1355"/>
      <c r="C7763" s="1433"/>
      <c r="E7763" s="1433"/>
      <c r="K7763" s="1433"/>
      <c r="L7763" s="1334"/>
    </row>
    <row r="7764" spans="1:12" ht="24" customHeight="1">
      <c r="A7764" s="1355"/>
      <c r="B7764" s="1355"/>
      <c r="C7764" s="1433"/>
      <c r="E7764" s="1433"/>
      <c r="K7764" s="1433"/>
      <c r="L7764" s="1334"/>
    </row>
    <row r="7765" spans="1:12" ht="24" customHeight="1">
      <c r="A7765" s="1355"/>
      <c r="B7765" s="1355"/>
      <c r="C7765" s="1433"/>
      <c r="E7765" s="1433"/>
      <c r="K7765" s="1433"/>
      <c r="L7765" s="1334"/>
    </row>
    <row r="7766" spans="1:12" ht="24" customHeight="1">
      <c r="A7766" s="1355"/>
      <c r="B7766" s="1355"/>
      <c r="C7766" s="1433"/>
      <c r="E7766" s="1433"/>
      <c r="K7766" s="1433"/>
      <c r="L7766" s="1334"/>
    </row>
    <row r="7767" spans="1:12" ht="24" customHeight="1">
      <c r="A7767" s="1355"/>
      <c r="B7767" s="1355"/>
      <c r="C7767" s="1433"/>
      <c r="E7767" s="1433"/>
      <c r="K7767" s="1433"/>
      <c r="L7767" s="1334"/>
    </row>
    <row r="7768" spans="1:12" ht="24" customHeight="1">
      <c r="A7768" s="1355"/>
      <c r="B7768" s="1355"/>
      <c r="C7768" s="1433"/>
      <c r="E7768" s="1433"/>
      <c r="K7768" s="1433"/>
      <c r="L7768" s="1334"/>
    </row>
    <row r="7769" spans="1:12" ht="24" customHeight="1">
      <c r="A7769" s="1355"/>
      <c r="B7769" s="1355"/>
      <c r="C7769" s="1433"/>
      <c r="E7769" s="1433"/>
      <c r="K7769" s="1433"/>
      <c r="L7769" s="1334"/>
    </row>
    <row r="7770" spans="1:12" ht="24" customHeight="1">
      <c r="A7770" s="1355"/>
      <c r="B7770" s="1355"/>
      <c r="C7770" s="1433"/>
      <c r="E7770" s="1433"/>
      <c r="K7770" s="1433"/>
      <c r="L7770" s="1334"/>
    </row>
    <row r="7771" spans="1:12" ht="24" customHeight="1">
      <c r="A7771" s="1355"/>
      <c r="B7771" s="1355"/>
      <c r="C7771" s="1433"/>
      <c r="E7771" s="1433"/>
      <c r="K7771" s="1433"/>
      <c r="L7771" s="1334"/>
    </row>
    <row r="7772" spans="1:12" ht="24" customHeight="1">
      <c r="A7772" s="1355"/>
      <c r="B7772" s="1355"/>
      <c r="C7772" s="1433"/>
      <c r="E7772" s="1433"/>
      <c r="K7772" s="1433"/>
      <c r="L7772" s="1334"/>
    </row>
    <row r="7773" spans="1:12" ht="24" customHeight="1">
      <c r="A7773" s="1355"/>
      <c r="B7773" s="1355"/>
      <c r="C7773" s="1433"/>
      <c r="E7773" s="1433"/>
      <c r="K7773" s="1433"/>
      <c r="L7773" s="1334"/>
    </row>
    <row r="7774" spans="1:12" ht="24" customHeight="1">
      <c r="A7774" s="1355"/>
      <c r="B7774" s="1355"/>
      <c r="C7774" s="1433"/>
      <c r="E7774" s="1433"/>
      <c r="K7774" s="1433"/>
      <c r="L7774" s="1334"/>
    </row>
    <row r="7775" spans="1:12" ht="24" customHeight="1">
      <c r="A7775" s="1355"/>
      <c r="B7775" s="1355"/>
      <c r="C7775" s="1433"/>
      <c r="E7775" s="1433"/>
      <c r="K7775" s="1433"/>
      <c r="L7775" s="1334"/>
    </row>
    <row r="7776" spans="1:12" ht="24" customHeight="1">
      <c r="A7776" s="1355"/>
      <c r="B7776" s="1355"/>
      <c r="C7776" s="1433"/>
      <c r="E7776" s="1433"/>
      <c r="K7776" s="1433"/>
      <c r="L7776" s="1334"/>
    </row>
    <row r="7777" spans="1:12" ht="24" customHeight="1">
      <c r="A7777" s="1355"/>
      <c r="B7777" s="1355"/>
      <c r="C7777" s="1433"/>
      <c r="E7777" s="1433"/>
      <c r="K7777" s="1433"/>
      <c r="L7777" s="1334"/>
    </row>
    <row r="7778" spans="1:12" ht="24" customHeight="1">
      <c r="A7778" s="1355"/>
      <c r="B7778" s="1355"/>
      <c r="C7778" s="1433"/>
      <c r="E7778" s="1433"/>
      <c r="K7778" s="1433"/>
      <c r="L7778" s="1334"/>
    </row>
    <row r="7779" spans="1:12" ht="24" customHeight="1">
      <c r="A7779" s="1355"/>
      <c r="B7779" s="1355"/>
      <c r="C7779" s="1433"/>
      <c r="E7779" s="1433"/>
      <c r="K7779" s="1433"/>
      <c r="L7779" s="1334"/>
    </row>
    <row r="7780" spans="1:12" ht="24" customHeight="1">
      <c r="A7780" s="1355"/>
      <c r="B7780" s="1355"/>
      <c r="C7780" s="1433"/>
      <c r="E7780" s="1433"/>
      <c r="K7780" s="1433"/>
      <c r="L7780" s="1334"/>
    </row>
    <row r="7781" spans="1:12" ht="24" customHeight="1">
      <c r="A7781" s="1355"/>
      <c r="B7781" s="1355"/>
      <c r="C7781" s="1433"/>
      <c r="E7781" s="1433"/>
      <c r="K7781" s="1433"/>
      <c r="L7781" s="1334"/>
    </row>
    <row r="7782" spans="1:12" ht="24" customHeight="1">
      <c r="A7782" s="1355"/>
      <c r="B7782" s="1355"/>
      <c r="C7782" s="1433"/>
      <c r="E7782" s="1433"/>
      <c r="K7782" s="1433"/>
      <c r="L7782" s="1334"/>
    </row>
    <row r="7783" spans="1:12" ht="24" customHeight="1">
      <c r="A7783" s="1355"/>
      <c r="B7783" s="1355"/>
      <c r="C7783" s="1433"/>
      <c r="E7783" s="1433"/>
      <c r="K7783" s="1433"/>
      <c r="L7783" s="1334"/>
    </row>
    <row r="7784" spans="1:12" ht="24" customHeight="1">
      <c r="A7784" s="1355"/>
      <c r="B7784" s="1355"/>
      <c r="C7784" s="1433"/>
      <c r="E7784" s="1433"/>
      <c r="K7784" s="1433"/>
      <c r="L7784" s="1334"/>
    </row>
    <row r="7785" spans="1:12" ht="24" customHeight="1">
      <c r="A7785" s="1355"/>
      <c r="B7785" s="1355"/>
      <c r="C7785" s="1433"/>
      <c r="E7785" s="1433"/>
      <c r="K7785" s="1433"/>
      <c r="L7785" s="1334"/>
    </row>
    <row r="7786" spans="1:12" ht="24" customHeight="1">
      <c r="A7786" s="1355"/>
      <c r="B7786" s="1355"/>
      <c r="C7786" s="1433"/>
      <c r="E7786" s="1433"/>
      <c r="K7786" s="1433"/>
      <c r="L7786" s="1334"/>
    </row>
    <row r="7787" spans="1:12" ht="24" customHeight="1">
      <c r="A7787" s="1355"/>
      <c r="B7787" s="1355"/>
      <c r="C7787" s="1433"/>
      <c r="E7787" s="1433"/>
      <c r="K7787" s="1433"/>
      <c r="L7787" s="1334"/>
    </row>
    <row r="7788" spans="1:12" ht="24" customHeight="1">
      <c r="A7788" s="1355"/>
      <c r="B7788" s="1355"/>
      <c r="C7788" s="1433"/>
      <c r="E7788" s="1433"/>
      <c r="K7788" s="1433"/>
      <c r="L7788" s="1334"/>
    </row>
    <row r="7789" spans="1:12" ht="24" customHeight="1">
      <c r="A7789" s="1355"/>
      <c r="B7789" s="1355"/>
      <c r="C7789" s="1433"/>
      <c r="E7789" s="1433"/>
      <c r="K7789" s="1433"/>
      <c r="L7789" s="1334"/>
    </row>
    <row r="7790" spans="1:12" ht="24" customHeight="1">
      <c r="A7790" s="1355"/>
      <c r="B7790" s="1355"/>
      <c r="C7790" s="1433"/>
      <c r="E7790" s="1433"/>
      <c r="K7790" s="1433"/>
      <c r="L7790" s="1334"/>
    </row>
    <row r="7791" spans="1:12" ht="24" customHeight="1">
      <c r="A7791" s="1355"/>
      <c r="B7791" s="1355"/>
      <c r="C7791" s="1433"/>
      <c r="E7791" s="1433"/>
      <c r="K7791" s="1433"/>
      <c r="L7791" s="1334"/>
    </row>
    <row r="7792" spans="1:12" ht="24" customHeight="1">
      <c r="A7792" s="1355"/>
      <c r="B7792" s="1355"/>
      <c r="C7792" s="1433"/>
      <c r="E7792" s="1433"/>
      <c r="K7792" s="1433"/>
      <c r="L7792" s="1334"/>
    </row>
    <row r="7793" spans="1:12" ht="24" customHeight="1">
      <c r="A7793" s="1355"/>
      <c r="B7793" s="1355"/>
      <c r="C7793" s="1433"/>
      <c r="E7793" s="1433"/>
      <c r="K7793" s="1433"/>
      <c r="L7793" s="1334"/>
    </row>
    <row r="7794" spans="1:12" ht="24" customHeight="1">
      <c r="A7794" s="1355"/>
      <c r="B7794" s="1355"/>
      <c r="C7794" s="1433"/>
      <c r="E7794" s="1433"/>
      <c r="K7794" s="1433"/>
      <c r="L7794" s="1334"/>
    </row>
    <row r="7795" spans="1:12" ht="24" customHeight="1">
      <c r="A7795" s="1355"/>
      <c r="B7795" s="1355"/>
      <c r="C7795" s="1433"/>
      <c r="E7795" s="1433"/>
      <c r="K7795" s="1433"/>
      <c r="L7795" s="1334"/>
    </row>
    <row r="7796" spans="1:12" ht="24" customHeight="1">
      <c r="A7796" s="1355"/>
      <c r="B7796" s="1355"/>
      <c r="C7796" s="1433"/>
      <c r="E7796" s="1433"/>
      <c r="K7796" s="1433"/>
      <c r="L7796" s="1334"/>
    </row>
    <row r="7797" spans="1:12" ht="24" customHeight="1">
      <c r="A7797" s="1355"/>
      <c r="B7797" s="1355"/>
      <c r="C7797" s="1433"/>
      <c r="E7797" s="1433"/>
      <c r="K7797" s="1433"/>
      <c r="L7797" s="1334"/>
    </row>
    <row r="7798" spans="1:12" ht="24" customHeight="1">
      <c r="A7798" s="1355"/>
      <c r="B7798" s="1355"/>
      <c r="C7798" s="1433"/>
      <c r="E7798" s="1433"/>
      <c r="K7798" s="1433"/>
      <c r="L7798" s="1334"/>
    </row>
    <row r="7799" spans="1:12" ht="24" customHeight="1">
      <c r="A7799" s="1355"/>
      <c r="B7799" s="1355"/>
      <c r="C7799" s="1433"/>
      <c r="E7799" s="1433"/>
      <c r="K7799" s="1433"/>
      <c r="L7799" s="1334"/>
    </row>
    <row r="7800" spans="1:12" ht="24" customHeight="1">
      <c r="A7800" s="1355"/>
      <c r="B7800" s="1355"/>
      <c r="C7800" s="1433"/>
      <c r="E7800" s="1433"/>
      <c r="K7800" s="1433"/>
      <c r="L7800" s="1334"/>
    </row>
    <row r="7801" spans="1:12" ht="24" customHeight="1">
      <c r="A7801" s="1355"/>
      <c r="B7801" s="1355"/>
      <c r="C7801" s="1433"/>
      <c r="E7801" s="1433"/>
      <c r="K7801" s="1433"/>
      <c r="L7801" s="1334"/>
    </row>
    <row r="7802" spans="1:12" ht="24" customHeight="1">
      <c r="A7802" s="1355"/>
      <c r="B7802" s="1355"/>
      <c r="C7802" s="1433"/>
      <c r="E7802" s="1433"/>
      <c r="K7802" s="1433"/>
      <c r="L7802" s="1334"/>
    </row>
    <row r="7803" spans="1:12" ht="24" customHeight="1">
      <c r="A7803" s="1355"/>
      <c r="B7803" s="1355"/>
      <c r="C7803" s="1433"/>
      <c r="E7803" s="1433"/>
      <c r="K7803" s="1433"/>
      <c r="L7803" s="1334"/>
    </row>
    <row r="7804" spans="1:12" ht="24" customHeight="1">
      <c r="A7804" s="1355"/>
      <c r="B7804" s="1355"/>
      <c r="C7804" s="1433"/>
      <c r="E7804" s="1433"/>
      <c r="K7804" s="1433"/>
      <c r="L7804" s="1334"/>
    </row>
    <row r="7805" spans="1:12" ht="24" customHeight="1">
      <c r="A7805" s="1355"/>
      <c r="B7805" s="1355"/>
      <c r="C7805" s="1433"/>
      <c r="E7805" s="1433"/>
      <c r="K7805" s="1433"/>
      <c r="L7805" s="1334"/>
    </row>
    <row r="7806" spans="1:12" ht="24" customHeight="1">
      <c r="A7806" s="1355"/>
      <c r="B7806" s="1355"/>
      <c r="C7806" s="1433"/>
      <c r="E7806" s="1433"/>
      <c r="K7806" s="1433"/>
      <c r="L7806" s="1334"/>
    </row>
    <row r="7807" spans="1:12" ht="24" customHeight="1">
      <c r="A7807" s="1355"/>
      <c r="B7807" s="1355"/>
      <c r="C7807" s="1433"/>
      <c r="E7807" s="1433"/>
      <c r="K7807" s="1433"/>
      <c r="L7807" s="1334"/>
    </row>
    <row r="7808" spans="1:12" ht="24" customHeight="1">
      <c r="A7808" s="1355"/>
      <c r="B7808" s="1355"/>
      <c r="C7808" s="1433"/>
      <c r="E7808" s="1433"/>
      <c r="K7808" s="1433"/>
      <c r="L7808" s="1334"/>
    </row>
    <row r="7809" spans="1:12" ht="24" customHeight="1">
      <c r="A7809" s="1355"/>
      <c r="B7809" s="1355"/>
      <c r="C7809" s="1433"/>
      <c r="E7809" s="1433"/>
      <c r="K7809" s="1433"/>
      <c r="L7809" s="1334"/>
    </row>
    <row r="7810" spans="1:12" ht="24" customHeight="1">
      <c r="A7810" s="1355"/>
      <c r="B7810" s="1355"/>
      <c r="C7810" s="1433"/>
      <c r="E7810" s="1433"/>
      <c r="K7810" s="1433"/>
      <c r="L7810" s="1334"/>
    </row>
    <row r="7811" spans="1:12" ht="24" customHeight="1">
      <c r="A7811" s="1355"/>
      <c r="B7811" s="1355"/>
      <c r="C7811" s="1433"/>
      <c r="E7811" s="1433"/>
      <c r="K7811" s="1433"/>
      <c r="L7811" s="1334"/>
    </row>
    <row r="7812" spans="1:12" ht="24" customHeight="1">
      <c r="A7812" s="1355"/>
      <c r="B7812" s="1355"/>
      <c r="C7812" s="1433"/>
      <c r="E7812" s="1433"/>
      <c r="K7812" s="1433"/>
      <c r="L7812" s="1334"/>
    </row>
    <row r="7813" spans="1:12" ht="24" customHeight="1">
      <c r="A7813" s="1355"/>
      <c r="B7813" s="1355"/>
      <c r="C7813" s="1433"/>
      <c r="E7813" s="1433"/>
      <c r="K7813" s="1433"/>
      <c r="L7813" s="1334"/>
    </row>
    <row r="7814" spans="1:12" ht="24" customHeight="1">
      <c r="A7814" s="1355"/>
      <c r="B7814" s="1355"/>
      <c r="C7814" s="1433"/>
      <c r="E7814" s="1433"/>
      <c r="K7814" s="1433"/>
      <c r="L7814" s="1334"/>
    </row>
    <row r="7815" spans="1:12" ht="24" customHeight="1">
      <c r="A7815" s="1355"/>
      <c r="B7815" s="1355"/>
      <c r="C7815" s="1433"/>
      <c r="E7815" s="1433"/>
      <c r="K7815" s="1433"/>
      <c r="L7815" s="1334"/>
    </row>
    <row r="7816" spans="1:12" ht="24" customHeight="1">
      <c r="A7816" s="1355"/>
      <c r="B7816" s="1355"/>
      <c r="C7816" s="1433"/>
      <c r="E7816" s="1433"/>
      <c r="K7816" s="1433"/>
      <c r="L7816" s="1334"/>
    </row>
    <row r="7817" spans="1:12" ht="24" customHeight="1">
      <c r="A7817" s="1355"/>
      <c r="B7817" s="1355"/>
      <c r="C7817" s="1433"/>
      <c r="E7817" s="1433"/>
      <c r="K7817" s="1433"/>
      <c r="L7817" s="1334"/>
    </row>
    <row r="7818" spans="1:12" ht="24" customHeight="1">
      <c r="A7818" s="1355"/>
      <c r="B7818" s="1355"/>
      <c r="C7818" s="1433"/>
      <c r="E7818" s="1433"/>
      <c r="K7818" s="1433"/>
      <c r="L7818" s="1334"/>
    </row>
    <row r="7819" spans="1:12" ht="24" customHeight="1">
      <c r="A7819" s="1355"/>
      <c r="B7819" s="1355"/>
      <c r="C7819" s="1433"/>
      <c r="E7819" s="1433"/>
      <c r="K7819" s="1433"/>
      <c r="L7819" s="1334"/>
    </row>
    <row r="7820" spans="1:12" ht="24" customHeight="1">
      <c r="A7820" s="1355"/>
      <c r="B7820" s="1355"/>
      <c r="C7820" s="1433"/>
      <c r="E7820" s="1433"/>
      <c r="K7820" s="1433"/>
      <c r="L7820" s="1334"/>
    </row>
    <row r="7821" spans="1:12" ht="24" customHeight="1">
      <c r="A7821" s="1355"/>
      <c r="B7821" s="1355"/>
      <c r="C7821" s="1433"/>
      <c r="E7821" s="1433"/>
      <c r="K7821" s="1433"/>
      <c r="L7821" s="1334"/>
    </row>
    <row r="7822" spans="1:12" ht="24" customHeight="1">
      <c r="A7822" s="1355"/>
      <c r="B7822" s="1355"/>
      <c r="C7822" s="1433"/>
      <c r="E7822" s="1433"/>
      <c r="K7822" s="1433"/>
      <c r="L7822" s="1334"/>
    </row>
    <row r="7823" spans="1:12" ht="24" customHeight="1">
      <c r="A7823" s="1355"/>
      <c r="B7823" s="1355"/>
      <c r="C7823" s="1433"/>
      <c r="E7823" s="1433"/>
      <c r="K7823" s="1433"/>
      <c r="L7823" s="1334"/>
    </row>
    <row r="7824" spans="1:12" ht="24" customHeight="1">
      <c r="A7824" s="1355"/>
      <c r="B7824" s="1355"/>
      <c r="C7824" s="1433"/>
      <c r="E7824" s="1433"/>
      <c r="K7824" s="1433"/>
      <c r="L7824" s="1334"/>
    </row>
    <row r="7825" spans="1:12" ht="24" customHeight="1">
      <c r="A7825" s="1355"/>
      <c r="B7825" s="1355"/>
      <c r="C7825" s="1433"/>
      <c r="E7825" s="1433"/>
      <c r="K7825" s="1433"/>
      <c r="L7825" s="1334"/>
    </row>
    <row r="7826" spans="1:12" ht="24" customHeight="1">
      <c r="A7826" s="1355"/>
      <c r="B7826" s="1355"/>
      <c r="C7826" s="1433"/>
      <c r="E7826" s="1433"/>
      <c r="K7826" s="1433"/>
      <c r="L7826" s="1334"/>
    </row>
    <row r="7827" spans="1:12" ht="24" customHeight="1">
      <c r="A7827" s="1355"/>
      <c r="B7827" s="1355"/>
      <c r="C7827" s="1433"/>
      <c r="E7827" s="1433"/>
      <c r="K7827" s="1433"/>
      <c r="L7827" s="1334"/>
    </row>
    <row r="7828" spans="1:12" ht="24" customHeight="1">
      <c r="A7828" s="1355"/>
      <c r="B7828" s="1355"/>
      <c r="C7828" s="1433"/>
      <c r="E7828" s="1433"/>
      <c r="K7828" s="1433"/>
      <c r="L7828" s="1334"/>
    </row>
    <row r="7829" spans="1:12" ht="24" customHeight="1">
      <c r="A7829" s="1355"/>
      <c r="B7829" s="1355"/>
      <c r="C7829" s="1433"/>
      <c r="E7829" s="1433"/>
      <c r="K7829" s="1433"/>
      <c r="L7829" s="1334"/>
    </row>
    <row r="7830" spans="1:12" ht="24" customHeight="1">
      <c r="A7830" s="1355"/>
      <c r="B7830" s="1355"/>
      <c r="C7830" s="1433"/>
      <c r="E7830" s="1433"/>
      <c r="K7830" s="1433"/>
      <c r="L7830" s="1334"/>
    </row>
    <row r="7831" spans="1:12" ht="24" customHeight="1">
      <c r="A7831" s="1355"/>
      <c r="B7831" s="1355"/>
      <c r="C7831" s="1433"/>
      <c r="E7831" s="1433"/>
      <c r="K7831" s="1433"/>
      <c r="L7831" s="1334"/>
    </row>
    <row r="7832" spans="1:12" ht="24" customHeight="1">
      <c r="A7832" s="1355"/>
      <c r="B7832" s="1355"/>
      <c r="C7832" s="1433"/>
      <c r="E7832" s="1433"/>
      <c r="K7832" s="1433"/>
      <c r="L7832" s="1334"/>
    </row>
    <row r="7833" spans="1:12" ht="24" customHeight="1">
      <c r="A7833" s="1355"/>
      <c r="B7833" s="1355"/>
      <c r="C7833" s="1433"/>
      <c r="E7833" s="1433"/>
      <c r="K7833" s="1433"/>
      <c r="L7833" s="1334"/>
    </row>
    <row r="7834" spans="1:12" ht="24" customHeight="1">
      <c r="A7834" s="1355"/>
      <c r="B7834" s="1355"/>
      <c r="C7834" s="1433"/>
      <c r="E7834" s="1433"/>
      <c r="K7834" s="1433"/>
      <c r="L7834" s="1334"/>
    </row>
    <row r="7835" spans="1:12" ht="24" customHeight="1">
      <c r="A7835" s="1355"/>
      <c r="B7835" s="1355"/>
      <c r="C7835" s="1433"/>
      <c r="E7835" s="1433"/>
      <c r="K7835" s="1433"/>
      <c r="L7835" s="1334"/>
    </row>
    <row r="7836" spans="1:12" ht="24" customHeight="1">
      <c r="A7836" s="1355"/>
      <c r="B7836" s="1355"/>
      <c r="C7836" s="1433"/>
      <c r="E7836" s="1433"/>
      <c r="K7836" s="1433"/>
      <c r="L7836" s="1334"/>
    </row>
    <row r="7837" spans="1:12" ht="24" customHeight="1">
      <c r="A7837" s="1355"/>
      <c r="B7837" s="1355"/>
      <c r="C7837" s="1433"/>
      <c r="E7837" s="1433"/>
      <c r="K7837" s="1433"/>
      <c r="L7837" s="1334"/>
    </row>
    <row r="7838" spans="1:12" ht="24" customHeight="1">
      <c r="A7838" s="1355"/>
      <c r="B7838" s="1355"/>
      <c r="C7838" s="1433"/>
      <c r="E7838" s="1433"/>
      <c r="K7838" s="1433"/>
      <c r="L7838" s="1334"/>
    </row>
    <row r="7839" spans="1:12" ht="24" customHeight="1">
      <c r="A7839" s="1355"/>
      <c r="B7839" s="1355"/>
      <c r="C7839" s="1433"/>
      <c r="E7839" s="1433"/>
      <c r="K7839" s="1433"/>
      <c r="L7839" s="1334"/>
    </row>
    <row r="7840" spans="1:12" ht="24" customHeight="1">
      <c r="A7840" s="1355"/>
      <c r="B7840" s="1355"/>
      <c r="C7840" s="1433"/>
      <c r="E7840" s="1433"/>
      <c r="K7840" s="1433"/>
      <c r="L7840" s="1334"/>
    </row>
    <row r="7841" spans="1:12" ht="24" customHeight="1">
      <c r="A7841" s="1355"/>
      <c r="B7841" s="1355"/>
      <c r="C7841" s="1433"/>
      <c r="E7841" s="1433"/>
      <c r="K7841" s="1433"/>
      <c r="L7841" s="1334"/>
    </row>
    <row r="7842" spans="1:12" ht="24" customHeight="1">
      <c r="A7842" s="1355"/>
      <c r="B7842" s="1355"/>
      <c r="C7842" s="1433"/>
      <c r="E7842" s="1433"/>
      <c r="K7842" s="1433"/>
      <c r="L7842" s="1334"/>
    </row>
    <row r="7843" spans="1:12" ht="24" customHeight="1">
      <c r="A7843" s="1355"/>
      <c r="B7843" s="1355"/>
      <c r="C7843" s="1433"/>
      <c r="E7843" s="1433"/>
      <c r="K7843" s="1433"/>
      <c r="L7843" s="1334"/>
    </row>
    <row r="7844" spans="1:12" ht="24" customHeight="1">
      <c r="A7844" s="1355"/>
      <c r="B7844" s="1355"/>
      <c r="C7844" s="1433"/>
      <c r="E7844" s="1433"/>
      <c r="K7844" s="1433"/>
      <c r="L7844" s="1334"/>
    </row>
    <row r="7845" spans="1:12" ht="24" customHeight="1">
      <c r="A7845" s="1355"/>
      <c r="B7845" s="1355"/>
      <c r="C7845" s="1433"/>
      <c r="E7845" s="1433"/>
      <c r="K7845" s="1433"/>
      <c r="L7845" s="1334"/>
    </row>
    <row r="7846" spans="1:12" ht="24" customHeight="1">
      <c r="A7846" s="1355"/>
      <c r="B7846" s="1355"/>
      <c r="C7846" s="1433"/>
      <c r="E7846" s="1433"/>
      <c r="K7846" s="1433"/>
      <c r="L7846" s="1334"/>
    </row>
    <row r="7847" spans="1:12" ht="24" customHeight="1">
      <c r="A7847" s="1355"/>
      <c r="B7847" s="1355"/>
      <c r="C7847" s="1433"/>
      <c r="E7847" s="1433"/>
      <c r="K7847" s="1433"/>
      <c r="L7847" s="1334"/>
    </row>
    <row r="7848" spans="1:12" ht="24" customHeight="1">
      <c r="A7848" s="1355"/>
      <c r="B7848" s="1355"/>
      <c r="C7848" s="1433"/>
      <c r="E7848" s="1433"/>
      <c r="K7848" s="1433"/>
      <c r="L7848" s="1334"/>
    </row>
    <row r="7849" spans="1:12" ht="24" customHeight="1">
      <c r="A7849" s="1355"/>
      <c r="B7849" s="1355"/>
      <c r="C7849" s="1433"/>
      <c r="E7849" s="1433"/>
      <c r="K7849" s="1433"/>
      <c r="L7849" s="1334"/>
    </row>
    <row r="7850" spans="1:12" ht="24" customHeight="1">
      <c r="A7850" s="1355"/>
      <c r="B7850" s="1355"/>
      <c r="C7850" s="1433"/>
      <c r="E7850" s="1433"/>
      <c r="K7850" s="1433"/>
      <c r="L7850" s="1334"/>
    </row>
    <row r="7851" spans="1:12" ht="24" customHeight="1">
      <c r="A7851" s="1355"/>
      <c r="B7851" s="1355"/>
      <c r="C7851" s="1433"/>
      <c r="E7851" s="1433"/>
      <c r="K7851" s="1433"/>
      <c r="L7851" s="1334"/>
    </row>
    <row r="7852" spans="1:12" ht="24" customHeight="1">
      <c r="A7852" s="1355"/>
      <c r="B7852" s="1355"/>
      <c r="C7852" s="1433"/>
      <c r="E7852" s="1433"/>
      <c r="K7852" s="1433"/>
      <c r="L7852" s="1334"/>
    </row>
    <row r="7853" spans="1:12" ht="24" customHeight="1">
      <c r="A7853" s="1355"/>
      <c r="B7853" s="1355"/>
      <c r="C7853" s="1433"/>
      <c r="E7853" s="1433"/>
      <c r="K7853" s="1433"/>
      <c r="L7853" s="1334"/>
    </row>
    <row r="7854" spans="1:12" ht="24" customHeight="1">
      <c r="A7854" s="1355"/>
      <c r="B7854" s="1355"/>
      <c r="C7854" s="1433"/>
      <c r="E7854" s="1433"/>
      <c r="K7854" s="1433"/>
      <c r="L7854" s="1334"/>
    </row>
    <row r="7855" spans="1:12" ht="24" customHeight="1">
      <c r="A7855" s="1355"/>
      <c r="B7855" s="1355"/>
      <c r="C7855" s="1433"/>
      <c r="E7855" s="1433"/>
      <c r="K7855" s="1433"/>
      <c r="L7855" s="1334"/>
    </row>
    <row r="7856" spans="1:12" ht="24" customHeight="1">
      <c r="A7856" s="1355"/>
      <c r="B7856" s="1355"/>
      <c r="C7856" s="1433"/>
      <c r="E7856" s="1433"/>
      <c r="K7856" s="1433"/>
      <c r="L7856" s="1334"/>
    </row>
    <row r="7857" spans="1:12" ht="24" customHeight="1">
      <c r="A7857" s="1355"/>
      <c r="B7857" s="1355"/>
      <c r="C7857" s="1433"/>
      <c r="E7857" s="1433"/>
      <c r="K7857" s="1433"/>
      <c r="L7857" s="1334"/>
    </row>
    <row r="7858" spans="1:12" ht="24" customHeight="1">
      <c r="A7858" s="1355"/>
      <c r="B7858" s="1355"/>
      <c r="C7858" s="1433"/>
      <c r="E7858" s="1433"/>
      <c r="K7858" s="1433"/>
      <c r="L7858" s="1334"/>
    </row>
    <row r="7859" spans="1:12" ht="24" customHeight="1">
      <c r="A7859" s="1355"/>
      <c r="B7859" s="1355"/>
      <c r="C7859" s="1433"/>
      <c r="E7859" s="1433"/>
      <c r="K7859" s="1433"/>
      <c r="L7859" s="1334"/>
    </row>
    <row r="7860" spans="1:12" ht="24" customHeight="1">
      <c r="A7860" s="1355"/>
      <c r="B7860" s="1355"/>
      <c r="C7860" s="1433"/>
      <c r="E7860" s="1433"/>
      <c r="K7860" s="1433"/>
      <c r="L7860" s="1334"/>
    </row>
    <row r="7861" spans="1:12" ht="24" customHeight="1">
      <c r="A7861" s="1355"/>
      <c r="B7861" s="1355"/>
      <c r="C7861" s="1433"/>
      <c r="E7861" s="1433"/>
      <c r="K7861" s="1433"/>
      <c r="L7861" s="1334"/>
    </row>
    <row r="7862" spans="1:12" ht="24" customHeight="1">
      <c r="A7862" s="1355"/>
      <c r="B7862" s="1355"/>
      <c r="C7862" s="1433"/>
      <c r="E7862" s="1433"/>
      <c r="K7862" s="1433"/>
      <c r="L7862" s="1334"/>
    </row>
    <row r="7863" spans="1:12" ht="24" customHeight="1">
      <c r="A7863" s="1355"/>
      <c r="B7863" s="1355"/>
      <c r="C7863" s="1433"/>
      <c r="E7863" s="1433"/>
      <c r="K7863" s="1433"/>
      <c r="L7863" s="1334"/>
    </row>
    <row r="7864" spans="1:12" ht="24" customHeight="1">
      <c r="A7864" s="1355"/>
      <c r="B7864" s="1355"/>
      <c r="C7864" s="1433"/>
      <c r="E7864" s="1433"/>
      <c r="K7864" s="1433"/>
      <c r="L7864" s="1334"/>
    </row>
    <row r="7865" spans="1:12" ht="24" customHeight="1">
      <c r="A7865" s="1355"/>
      <c r="B7865" s="1355"/>
      <c r="C7865" s="1433"/>
      <c r="E7865" s="1433"/>
      <c r="K7865" s="1433"/>
      <c r="L7865" s="1334"/>
    </row>
    <row r="7866" spans="1:12" ht="24" customHeight="1">
      <c r="A7866" s="1355"/>
      <c r="B7866" s="1355"/>
      <c r="C7866" s="1433"/>
      <c r="E7866" s="1433"/>
      <c r="K7866" s="1433"/>
      <c r="L7866" s="1334"/>
    </row>
    <row r="7867" spans="1:12" ht="24" customHeight="1">
      <c r="A7867" s="1355"/>
      <c r="B7867" s="1355"/>
      <c r="C7867" s="1433"/>
      <c r="E7867" s="1433"/>
      <c r="K7867" s="1433"/>
      <c r="L7867" s="1334"/>
    </row>
    <row r="7868" spans="1:12" ht="24" customHeight="1">
      <c r="A7868" s="1355"/>
      <c r="B7868" s="1355"/>
      <c r="C7868" s="1433"/>
      <c r="E7868" s="1433"/>
      <c r="K7868" s="1433"/>
      <c r="L7868" s="1334"/>
    </row>
    <row r="7869" spans="1:12" ht="24" customHeight="1">
      <c r="A7869" s="1355"/>
      <c r="B7869" s="1355"/>
      <c r="C7869" s="1433"/>
      <c r="E7869" s="1433"/>
      <c r="K7869" s="1433"/>
      <c r="L7869" s="1334"/>
    </row>
    <row r="7870" spans="1:12" ht="24" customHeight="1">
      <c r="A7870" s="1355"/>
      <c r="B7870" s="1355"/>
      <c r="C7870" s="1433"/>
      <c r="E7870" s="1433"/>
      <c r="K7870" s="1433"/>
      <c r="L7870" s="1334"/>
    </row>
    <row r="7871" spans="1:12" ht="24" customHeight="1">
      <c r="A7871" s="1355"/>
      <c r="B7871" s="1355"/>
      <c r="C7871" s="1433"/>
      <c r="E7871" s="1433"/>
      <c r="K7871" s="1433"/>
      <c r="L7871" s="1334"/>
    </row>
    <row r="7872" spans="1:12" ht="24" customHeight="1">
      <c r="A7872" s="1355"/>
      <c r="B7872" s="1355"/>
      <c r="C7872" s="1433"/>
      <c r="E7872" s="1433"/>
      <c r="K7872" s="1433"/>
      <c r="L7872" s="1334"/>
    </row>
    <row r="7873" spans="1:12" ht="24" customHeight="1">
      <c r="A7873" s="1355"/>
      <c r="B7873" s="1355"/>
      <c r="C7873" s="1433"/>
      <c r="E7873" s="1433"/>
      <c r="K7873" s="1433"/>
      <c r="L7873" s="1334"/>
    </row>
    <row r="7874" spans="1:12" ht="24" customHeight="1">
      <c r="A7874" s="1355"/>
      <c r="B7874" s="1355"/>
      <c r="C7874" s="1433"/>
      <c r="E7874" s="1433"/>
      <c r="K7874" s="1433"/>
      <c r="L7874" s="1334"/>
    </row>
    <row r="7875" spans="1:12" ht="24" customHeight="1">
      <c r="A7875" s="1355"/>
      <c r="B7875" s="1355"/>
      <c r="C7875" s="1433"/>
      <c r="E7875" s="1433"/>
      <c r="K7875" s="1433"/>
      <c r="L7875" s="1334"/>
    </row>
    <row r="7876" spans="1:12" ht="24" customHeight="1">
      <c r="A7876" s="1355"/>
      <c r="B7876" s="1355"/>
      <c r="C7876" s="1433"/>
      <c r="E7876" s="1433"/>
      <c r="K7876" s="1433"/>
      <c r="L7876" s="1334"/>
    </row>
    <row r="7877" spans="1:12" ht="24" customHeight="1">
      <c r="A7877" s="1355"/>
      <c r="B7877" s="1355"/>
      <c r="C7877" s="1433"/>
      <c r="E7877" s="1433"/>
      <c r="K7877" s="1433"/>
      <c r="L7877" s="1334"/>
    </row>
    <row r="7878" spans="1:12" ht="24" customHeight="1">
      <c r="A7878" s="1355"/>
      <c r="B7878" s="1355"/>
      <c r="C7878" s="1433"/>
      <c r="E7878" s="1433"/>
      <c r="K7878" s="1433"/>
      <c r="L7878" s="1334"/>
    </row>
    <row r="7879" spans="1:12" ht="24" customHeight="1">
      <c r="A7879" s="1355"/>
      <c r="B7879" s="1355"/>
      <c r="C7879" s="1433"/>
      <c r="E7879" s="1433"/>
      <c r="K7879" s="1433"/>
      <c r="L7879" s="1334"/>
    </row>
    <row r="7880" spans="1:12" ht="24" customHeight="1">
      <c r="A7880" s="1355"/>
      <c r="B7880" s="1355"/>
      <c r="C7880" s="1433"/>
      <c r="E7880" s="1433"/>
      <c r="K7880" s="1433"/>
      <c r="L7880" s="1334"/>
    </row>
    <row r="7881" spans="1:12" ht="24" customHeight="1">
      <c r="A7881" s="1355"/>
      <c r="B7881" s="1355"/>
      <c r="C7881" s="1433"/>
      <c r="E7881" s="1433"/>
      <c r="K7881" s="1433"/>
      <c r="L7881" s="1334"/>
    </row>
    <row r="7882" spans="1:12" ht="24" customHeight="1">
      <c r="A7882" s="1355"/>
      <c r="B7882" s="1355"/>
      <c r="C7882" s="1433"/>
      <c r="E7882" s="1433"/>
      <c r="K7882" s="1433"/>
      <c r="L7882" s="1334"/>
    </row>
    <row r="7883" spans="1:12" ht="24" customHeight="1">
      <c r="A7883" s="1355"/>
      <c r="B7883" s="1355"/>
      <c r="C7883" s="1433"/>
      <c r="E7883" s="1433"/>
      <c r="K7883" s="1433"/>
      <c r="L7883" s="1334"/>
    </row>
    <row r="7884" spans="1:12" ht="24" customHeight="1">
      <c r="A7884" s="1355"/>
      <c r="B7884" s="1355"/>
      <c r="C7884" s="1433"/>
      <c r="E7884" s="1433"/>
      <c r="K7884" s="1433"/>
      <c r="L7884" s="1334"/>
    </row>
    <row r="7885" spans="1:12" ht="24" customHeight="1">
      <c r="A7885" s="1355"/>
      <c r="B7885" s="1355"/>
      <c r="C7885" s="1433"/>
      <c r="E7885" s="1433"/>
      <c r="K7885" s="1433"/>
      <c r="L7885" s="1334"/>
    </row>
    <row r="7886" spans="1:12" ht="24" customHeight="1">
      <c r="A7886" s="1355"/>
      <c r="B7886" s="1355"/>
      <c r="C7886" s="1433"/>
      <c r="E7886" s="1433"/>
      <c r="K7886" s="1433"/>
      <c r="L7886" s="1334"/>
    </row>
    <row r="7887" spans="1:12" ht="24" customHeight="1">
      <c r="A7887" s="1355"/>
      <c r="B7887" s="1355"/>
      <c r="C7887" s="1433"/>
      <c r="E7887" s="1433"/>
      <c r="K7887" s="1433"/>
      <c r="L7887" s="1334"/>
    </row>
    <row r="7888" spans="1:12" ht="24" customHeight="1">
      <c r="A7888" s="1355"/>
      <c r="B7888" s="1355"/>
      <c r="C7888" s="1433"/>
      <c r="E7888" s="1433"/>
      <c r="K7888" s="1433"/>
      <c r="L7888" s="1334"/>
    </row>
    <row r="7889" spans="1:12" ht="24" customHeight="1">
      <c r="A7889" s="1355"/>
      <c r="B7889" s="1355"/>
      <c r="C7889" s="1433"/>
      <c r="E7889" s="1433"/>
      <c r="K7889" s="1433"/>
      <c r="L7889" s="1334"/>
    </row>
    <row r="7890" spans="1:12" ht="24" customHeight="1">
      <c r="A7890" s="1355"/>
      <c r="B7890" s="1355"/>
      <c r="C7890" s="1433"/>
      <c r="E7890" s="1433"/>
      <c r="K7890" s="1433"/>
      <c r="L7890" s="1334"/>
    </row>
    <row r="7891" spans="1:12" ht="24" customHeight="1">
      <c r="A7891" s="1355"/>
      <c r="B7891" s="1355"/>
      <c r="C7891" s="1433"/>
      <c r="E7891" s="1433"/>
      <c r="K7891" s="1433"/>
      <c r="L7891" s="1334"/>
    </row>
    <row r="7892" spans="1:12" ht="24" customHeight="1">
      <c r="A7892" s="1355"/>
      <c r="B7892" s="1355"/>
      <c r="C7892" s="1433"/>
      <c r="E7892" s="1433"/>
      <c r="K7892" s="1433"/>
      <c r="L7892" s="1334"/>
    </row>
    <row r="7893" spans="1:12" ht="24" customHeight="1">
      <c r="A7893" s="1355"/>
      <c r="B7893" s="1355"/>
      <c r="C7893" s="1433"/>
      <c r="E7893" s="1433"/>
      <c r="K7893" s="1433"/>
      <c r="L7893" s="1334"/>
    </row>
    <row r="7894" spans="1:12" ht="24" customHeight="1">
      <c r="A7894" s="1355"/>
      <c r="B7894" s="1355"/>
      <c r="C7894" s="1433"/>
      <c r="E7894" s="1433"/>
      <c r="K7894" s="1433"/>
      <c r="L7894" s="1334"/>
    </row>
    <row r="7895" spans="1:12" ht="24" customHeight="1">
      <c r="A7895" s="1355"/>
      <c r="B7895" s="1355"/>
      <c r="C7895" s="1433"/>
      <c r="E7895" s="1433"/>
      <c r="K7895" s="1433"/>
      <c r="L7895" s="1334"/>
    </row>
    <row r="7896" spans="1:12" ht="24" customHeight="1">
      <c r="A7896" s="1355"/>
      <c r="B7896" s="1355"/>
      <c r="C7896" s="1433"/>
      <c r="E7896" s="1433"/>
      <c r="K7896" s="1433"/>
      <c r="L7896" s="1334"/>
    </row>
    <row r="7897" spans="1:12" ht="24" customHeight="1">
      <c r="A7897" s="1355"/>
      <c r="B7897" s="1355"/>
      <c r="C7897" s="1433"/>
      <c r="E7897" s="1433"/>
      <c r="K7897" s="1433"/>
      <c r="L7897" s="1334"/>
    </row>
    <row r="7898" spans="1:12" ht="24" customHeight="1">
      <c r="A7898" s="1355"/>
      <c r="B7898" s="1355"/>
      <c r="C7898" s="1433"/>
      <c r="E7898" s="1433"/>
      <c r="K7898" s="1433"/>
      <c r="L7898" s="1334"/>
    </row>
    <row r="7899" spans="1:12" ht="24" customHeight="1">
      <c r="A7899" s="1355"/>
      <c r="B7899" s="1355"/>
      <c r="C7899" s="1433"/>
      <c r="E7899" s="1433"/>
      <c r="K7899" s="1433"/>
      <c r="L7899" s="1334"/>
    </row>
    <row r="7900" spans="1:12" ht="24" customHeight="1">
      <c r="A7900" s="1355"/>
      <c r="B7900" s="1355"/>
      <c r="C7900" s="1433"/>
      <c r="E7900" s="1433"/>
      <c r="K7900" s="1433"/>
      <c r="L7900" s="1334"/>
    </row>
    <row r="7901" spans="1:12" ht="24" customHeight="1">
      <c r="A7901" s="1355"/>
      <c r="B7901" s="1355"/>
      <c r="C7901" s="1433"/>
      <c r="E7901" s="1433"/>
      <c r="K7901" s="1433"/>
      <c r="L7901" s="1334"/>
    </row>
    <row r="7902" spans="1:12" ht="24" customHeight="1">
      <c r="A7902" s="1355"/>
      <c r="B7902" s="1355"/>
      <c r="C7902" s="1433"/>
      <c r="E7902" s="1433"/>
      <c r="K7902" s="1433"/>
      <c r="L7902" s="1334"/>
    </row>
    <row r="7903" spans="1:12" ht="24" customHeight="1">
      <c r="A7903" s="1355"/>
      <c r="B7903" s="1355"/>
      <c r="C7903" s="1433"/>
      <c r="E7903" s="1433"/>
      <c r="K7903" s="1433"/>
      <c r="L7903" s="1334"/>
    </row>
    <row r="7904" spans="1:12" ht="24" customHeight="1">
      <c r="A7904" s="1355"/>
      <c r="B7904" s="1355"/>
      <c r="C7904" s="1433"/>
      <c r="E7904" s="1433"/>
      <c r="K7904" s="1433"/>
      <c r="L7904" s="1334"/>
    </row>
    <row r="7905" spans="1:12" ht="24" customHeight="1">
      <c r="A7905" s="1355"/>
      <c r="B7905" s="1355"/>
      <c r="C7905" s="1433"/>
      <c r="E7905" s="1433"/>
      <c r="K7905" s="1433"/>
      <c r="L7905" s="1334"/>
    </row>
    <row r="7906" spans="1:12" ht="24" customHeight="1">
      <c r="A7906" s="1355"/>
      <c r="B7906" s="1355"/>
      <c r="C7906" s="1433"/>
      <c r="E7906" s="1433"/>
      <c r="K7906" s="1433"/>
      <c r="L7906" s="1334"/>
    </row>
    <row r="7907" spans="1:12" ht="24" customHeight="1">
      <c r="A7907" s="1355"/>
      <c r="B7907" s="1355"/>
      <c r="C7907" s="1433"/>
      <c r="E7907" s="1433"/>
      <c r="K7907" s="1433"/>
      <c r="L7907" s="1334"/>
    </row>
    <row r="7908" spans="1:12" ht="24" customHeight="1">
      <c r="A7908" s="1355"/>
      <c r="B7908" s="1355"/>
      <c r="C7908" s="1433"/>
      <c r="E7908" s="1433"/>
      <c r="K7908" s="1433"/>
      <c r="L7908" s="1334"/>
    </row>
    <row r="7909" spans="1:12" ht="24" customHeight="1">
      <c r="A7909" s="1355"/>
      <c r="B7909" s="1355"/>
      <c r="C7909" s="1433"/>
      <c r="E7909" s="1433"/>
      <c r="K7909" s="1433"/>
      <c r="L7909" s="1334"/>
    </row>
    <row r="7910" spans="1:12" ht="24" customHeight="1">
      <c r="A7910" s="1355"/>
      <c r="B7910" s="1355"/>
      <c r="C7910" s="1433"/>
      <c r="E7910" s="1433"/>
      <c r="K7910" s="1433"/>
      <c r="L7910" s="1334"/>
    </row>
    <row r="7911" spans="1:12" ht="24" customHeight="1">
      <c r="A7911" s="1355"/>
      <c r="B7911" s="1355"/>
      <c r="C7911" s="1433"/>
      <c r="E7911" s="1433"/>
      <c r="K7911" s="1433"/>
      <c r="L7911" s="1334"/>
    </row>
    <row r="7912" spans="1:12" ht="24" customHeight="1">
      <c r="A7912" s="1355"/>
      <c r="B7912" s="1355"/>
      <c r="C7912" s="1433"/>
      <c r="E7912" s="1433"/>
      <c r="K7912" s="1433"/>
      <c r="L7912" s="1334"/>
    </row>
    <row r="7913" spans="1:12" ht="24" customHeight="1">
      <c r="A7913" s="1355"/>
      <c r="B7913" s="1355"/>
      <c r="C7913" s="1433"/>
      <c r="E7913" s="1433"/>
      <c r="K7913" s="1433"/>
      <c r="L7913" s="1334"/>
    </row>
    <row r="7914" spans="1:12" ht="24" customHeight="1">
      <c r="A7914" s="1355"/>
      <c r="B7914" s="1355"/>
      <c r="C7914" s="1433"/>
      <c r="E7914" s="1433"/>
      <c r="K7914" s="1433"/>
      <c r="L7914" s="1334"/>
    </row>
    <row r="7915" spans="1:12" ht="24" customHeight="1">
      <c r="A7915" s="1355"/>
      <c r="B7915" s="1355"/>
      <c r="C7915" s="1433"/>
      <c r="E7915" s="1433"/>
      <c r="K7915" s="1433"/>
      <c r="L7915" s="1334"/>
    </row>
    <row r="7916" spans="1:12" ht="24" customHeight="1">
      <c r="A7916" s="1355"/>
      <c r="B7916" s="1355"/>
      <c r="C7916" s="1433"/>
      <c r="E7916" s="1433"/>
      <c r="K7916" s="1433"/>
      <c r="L7916" s="1334"/>
    </row>
    <row r="7917" spans="1:12" ht="24" customHeight="1">
      <c r="A7917" s="1355"/>
      <c r="B7917" s="1355"/>
      <c r="C7917" s="1433"/>
      <c r="E7917" s="1433"/>
      <c r="K7917" s="1433"/>
      <c r="L7917" s="1334"/>
    </row>
    <row r="7918" spans="1:12" ht="24" customHeight="1">
      <c r="A7918" s="1355"/>
      <c r="B7918" s="1355"/>
      <c r="C7918" s="1433"/>
      <c r="E7918" s="1433"/>
      <c r="K7918" s="1433"/>
      <c r="L7918" s="1334"/>
    </row>
    <row r="7919" spans="1:12" ht="24" customHeight="1">
      <c r="A7919" s="1355"/>
      <c r="B7919" s="1355"/>
      <c r="C7919" s="1433"/>
      <c r="E7919" s="1433"/>
      <c r="K7919" s="1433"/>
      <c r="L7919" s="1334"/>
    </row>
    <row r="7920" spans="1:12" ht="24" customHeight="1">
      <c r="A7920" s="1355"/>
      <c r="B7920" s="1355"/>
      <c r="C7920" s="1433"/>
      <c r="E7920" s="1433"/>
      <c r="K7920" s="1433"/>
      <c r="L7920" s="1334"/>
    </row>
    <row r="7921" spans="1:12" ht="24" customHeight="1">
      <c r="A7921" s="1355"/>
      <c r="B7921" s="1355"/>
      <c r="C7921" s="1433"/>
      <c r="E7921" s="1433"/>
      <c r="K7921" s="1433"/>
      <c r="L7921" s="1334"/>
    </row>
    <row r="7922" spans="1:12" ht="24" customHeight="1">
      <c r="A7922" s="1355"/>
      <c r="B7922" s="1355"/>
      <c r="C7922" s="1433"/>
      <c r="E7922" s="1433"/>
      <c r="K7922" s="1433"/>
      <c r="L7922" s="1334"/>
    </row>
    <row r="7923" spans="1:12" ht="24" customHeight="1">
      <c r="A7923" s="1355"/>
      <c r="B7923" s="1355"/>
      <c r="C7923" s="1433"/>
      <c r="E7923" s="1433"/>
      <c r="K7923" s="1433"/>
      <c r="L7923" s="1334"/>
    </row>
    <row r="7924" spans="1:12" ht="24" customHeight="1">
      <c r="A7924" s="1355"/>
      <c r="B7924" s="1355"/>
      <c r="C7924" s="1433"/>
      <c r="E7924" s="1433"/>
      <c r="K7924" s="1433"/>
      <c r="L7924" s="1334"/>
    </row>
    <row r="7925" spans="1:12" ht="24" customHeight="1">
      <c r="A7925" s="1355"/>
      <c r="B7925" s="1355"/>
      <c r="C7925" s="1433"/>
      <c r="E7925" s="1433"/>
      <c r="K7925" s="1433"/>
      <c r="L7925" s="1334"/>
    </row>
    <row r="7926" spans="1:12" ht="24" customHeight="1">
      <c r="A7926" s="1355"/>
      <c r="B7926" s="1355"/>
      <c r="C7926" s="1433"/>
      <c r="E7926" s="1433"/>
      <c r="K7926" s="1433"/>
      <c r="L7926" s="1334"/>
    </row>
    <row r="7927" spans="1:12" ht="24" customHeight="1">
      <c r="A7927" s="1355"/>
      <c r="B7927" s="1355"/>
      <c r="C7927" s="1433"/>
      <c r="E7927" s="1433"/>
      <c r="K7927" s="1433"/>
      <c r="L7927" s="1334"/>
    </row>
    <row r="7928" spans="1:12" ht="24" customHeight="1">
      <c r="A7928" s="1355"/>
      <c r="B7928" s="1355"/>
      <c r="C7928" s="1433"/>
      <c r="E7928" s="1433"/>
      <c r="K7928" s="1433"/>
      <c r="L7928" s="1334"/>
    </row>
    <row r="7929" spans="1:12" ht="24" customHeight="1">
      <c r="A7929" s="1355"/>
      <c r="B7929" s="1355"/>
      <c r="C7929" s="1433"/>
      <c r="E7929" s="1433"/>
      <c r="K7929" s="1433"/>
      <c r="L7929" s="1334"/>
    </row>
    <row r="7930" spans="1:12" ht="24" customHeight="1">
      <c r="A7930" s="1355"/>
      <c r="B7930" s="1355"/>
      <c r="C7930" s="1433"/>
      <c r="E7930" s="1433"/>
      <c r="K7930" s="1433"/>
      <c r="L7930" s="1334"/>
    </row>
    <row r="7931" spans="1:12" ht="24" customHeight="1">
      <c r="A7931" s="1355"/>
      <c r="B7931" s="1355"/>
      <c r="C7931" s="1433"/>
      <c r="E7931" s="1433"/>
      <c r="K7931" s="1433"/>
      <c r="L7931" s="1334"/>
    </row>
    <row r="7932" spans="1:12" ht="24" customHeight="1">
      <c r="A7932" s="1355"/>
      <c r="B7932" s="1355"/>
      <c r="C7932" s="1433"/>
      <c r="E7932" s="1433"/>
      <c r="K7932" s="1433"/>
      <c r="L7932" s="1334"/>
    </row>
    <row r="7933" spans="1:12" ht="24" customHeight="1">
      <c r="A7933" s="1355"/>
      <c r="B7933" s="1355"/>
      <c r="C7933" s="1433"/>
      <c r="E7933" s="1433"/>
      <c r="K7933" s="1433"/>
      <c r="L7933" s="1334"/>
    </row>
    <row r="7934" spans="1:12" ht="24" customHeight="1">
      <c r="A7934" s="1355"/>
      <c r="B7934" s="1355"/>
      <c r="C7934" s="1433"/>
      <c r="E7934" s="1433"/>
      <c r="K7934" s="1433"/>
      <c r="L7934" s="1334"/>
    </row>
    <row r="7935" spans="1:12" ht="24" customHeight="1">
      <c r="A7935" s="1355"/>
      <c r="B7935" s="1355"/>
      <c r="C7935" s="1433"/>
      <c r="E7935" s="1433"/>
      <c r="K7935" s="1433"/>
      <c r="L7935" s="1334"/>
    </row>
    <row r="7936" spans="1:12" ht="24" customHeight="1">
      <c r="A7936" s="1355"/>
      <c r="B7936" s="1355"/>
      <c r="C7936" s="1433"/>
      <c r="E7936" s="1433"/>
      <c r="K7936" s="1433"/>
      <c r="L7936" s="1334"/>
    </row>
    <row r="7937" spans="1:12" ht="24" customHeight="1">
      <c r="A7937" s="1355"/>
      <c r="B7937" s="1355"/>
      <c r="C7937" s="1433"/>
      <c r="E7937" s="1433"/>
      <c r="K7937" s="1433"/>
      <c r="L7937" s="1334"/>
    </row>
    <row r="7938" spans="1:12" ht="24" customHeight="1">
      <c r="A7938" s="1355"/>
      <c r="B7938" s="1355"/>
      <c r="C7938" s="1433"/>
      <c r="E7938" s="1433"/>
      <c r="K7938" s="1433"/>
      <c r="L7938" s="1334"/>
    </row>
    <row r="7939" spans="1:12" ht="24" customHeight="1">
      <c r="A7939" s="1355"/>
      <c r="B7939" s="1355"/>
      <c r="C7939" s="1433"/>
      <c r="E7939" s="1433"/>
      <c r="K7939" s="1433"/>
      <c r="L7939" s="1334"/>
    </row>
    <row r="7940" spans="1:12" ht="24" customHeight="1">
      <c r="A7940" s="1355"/>
      <c r="B7940" s="1355"/>
      <c r="C7940" s="1433"/>
      <c r="E7940" s="1433"/>
      <c r="K7940" s="1433"/>
      <c r="L7940" s="1334"/>
    </row>
    <row r="7941" spans="1:12" ht="24" customHeight="1">
      <c r="A7941" s="1355"/>
      <c r="B7941" s="1355"/>
      <c r="C7941" s="1433"/>
      <c r="E7941" s="1433"/>
      <c r="K7941" s="1433"/>
      <c r="L7941" s="1334"/>
    </row>
    <row r="7942" spans="1:12" ht="24" customHeight="1">
      <c r="A7942" s="1355"/>
      <c r="B7942" s="1355"/>
      <c r="C7942" s="1433"/>
      <c r="E7942" s="1433"/>
      <c r="K7942" s="1433"/>
      <c r="L7942" s="1334"/>
    </row>
    <row r="7943" spans="1:12" ht="24" customHeight="1">
      <c r="A7943" s="1355"/>
      <c r="B7943" s="1355"/>
      <c r="C7943" s="1433"/>
      <c r="E7943" s="1433"/>
      <c r="K7943" s="1433"/>
      <c r="L7943" s="1334"/>
    </row>
    <row r="7944" spans="1:12" ht="24" customHeight="1">
      <c r="A7944" s="1355"/>
      <c r="B7944" s="1355"/>
      <c r="C7944" s="1433"/>
      <c r="E7944" s="1433"/>
      <c r="K7944" s="1433"/>
      <c r="L7944" s="1334"/>
    </row>
    <row r="7945" spans="1:12" ht="24" customHeight="1">
      <c r="A7945" s="1355"/>
      <c r="B7945" s="1355"/>
      <c r="C7945" s="1433"/>
      <c r="E7945" s="1433"/>
      <c r="K7945" s="1433"/>
      <c r="L7945" s="1334"/>
    </row>
    <row r="7946" spans="1:12" ht="24" customHeight="1">
      <c r="A7946" s="1355"/>
      <c r="B7946" s="1355"/>
      <c r="C7946" s="1433"/>
      <c r="E7946" s="1433"/>
      <c r="K7946" s="1433"/>
      <c r="L7946" s="1334"/>
    </row>
    <row r="7947" spans="1:12" ht="24" customHeight="1">
      <c r="A7947" s="1355"/>
      <c r="B7947" s="1355"/>
      <c r="C7947" s="1433"/>
      <c r="E7947" s="1433"/>
      <c r="K7947" s="1433"/>
      <c r="L7947" s="1334"/>
    </row>
    <row r="7948" spans="1:12" ht="24" customHeight="1">
      <c r="A7948" s="1355"/>
      <c r="B7948" s="1355"/>
      <c r="C7948" s="1433"/>
      <c r="E7948" s="1433"/>
      <c r="K7948" s="1433"/>
      <c r="L7948" s="1334"/>
    </row>
    <row r="7949" spans="1:12" ht="24" customHeight="1">
      <c r="A7949" s="1355"/>
      <c r="B7949" s="1355"/>
      <c r="C7949" s="1433"/>
      <c r="E7949" s="1433"/>
      <c r="K7949" s="1433"/>
      <c r="L7949" s="1334"/>
    </row>
    <row r="7950" spans="1:12" ht="24" customHeight="1">
      <c r="A7950" s="1355"/>
      <c r="B7950" s="1355"/>
      <c r="C7950" s="1433"/>
      <c r="E7950" s="1433"/>
      <c r="K7950" s="1433"/>
      <c r="L7950" s="1334"/>
    </row>
    <row r="7951" spans="1:12" ht="24" customHeight="1">
      <c r="A7951" s="1355"/>
      <c r="B7951" s="1355"/>
      <c r="C7951" s="1433"/>
      <c r="E7951" s="1433"/>
      <c r="K7951" s="1433"/>
      <c r="L7951" s="1334"/>
    </row>
    <row r="7952" spans="1:12" ht="24" customHeight="1">
      <c r="A7952" s="1355"/>
      <c r="B7952" s="1355"/>
      <c r="C7952" s="1433"/>
      <c r="E7952" s="1433"/>
      <c r="K7952" s="1433"/>
      <c r="L7952" s="1334"/>
    </row>
    <row r="7953" spans="1:12" ht="24" customHeight="1">
      <c r="A7953" s="1355"/>
      <c r="B7953" s="1355"/>
      <c r="C7953" s="1433"/>
      <c r="E7953" s="1433"/>
      <c r="K7953" s="1433"/>
      <c r="L7953" s="1334"/>
    </row>
    <row r="7954" spans="1:12" ht="24" customHeight="1">
      <c r="A7954" s="1355"/>
      <c r="B7954" s="1355"/>
      <c r="C7954" s="1433"/>
      <c r="E7954" s="1433"/>
      <c r="K7954" s="1433"/>
      <c r="L7954" s="1334"/>
    </row>
    <row r="7955" spans="1:12" ht="24" customHeight="1">
      <c r="A7955" s="1355"/>
      <c r="B7955" s="1355"/>
      <c r="C7955" s="1433"/>
      <c r="E7955" s="1433"/>
      <c r="K7955" s="1433"/>
      <c r="L7955" s="1334"/>
    </row>
    <row r="7956" spans="1:12" ht="24" customHeight="1">
      <c r="A7956" s="1355"/>
      <c r="B7956" s="1355"/>
      <c r="C7956" s="1433"/>
      <c r="E7956" s="1433"/>
      <c r="K7956" s="1433"/>
      <c r="L7956" s="1334"/>
    </row>
    <row r="7957" spans="1:12" ht="24" customHeight="1">
      <c r="A7957" s="1355"/>
      <c r="B7957" s="1355"/>
      <c r="C7957" s="1433"/>
      <c r="E7957" s="1433"/>
      <c r="K7957" s="1433"/>
      <c r="L7957" s="1334"/>
    </row>
    <row r="7958" spans="1:12" ht="24" customHeight="1">
      <c r="A7958" s="1355"/>
      <c r="B7958" s="1355"/>
      <c r="C7958" s="1433"/>
      <c r="E7958" s="1433"/>
      <c r="K7958" s="1433"/>
      <c r="L7958" s="1334"/>
    </row>
    <row r="7959" spans="1:12" ht="24" customHeight="1">
      <c r="A7959" s="1355"/>
      <c r="B7959" s="1355"/>
      <c r="C7959" s="1433"/>
      <c r="E7959" s="1433"/>
      <c r="K7959" s="1433"/>
      <c r="L7959" s="1334"/>
    </row>
    <row r="7960" spans="1:12" ht="24" customHeight="1">
      <c r="A7960" s="1355"/>
      <c r="B7960" s="1355"/>
      <c r="C7960" s="1433"/>
      <c r="E7960" s="1433"/>
      <c r="K7960" s="1433"/>
      <c r="L7960" s="1334"/>
    </row>
    <row r="7961" spans="1:12" ht="24" customHeight="1">
      <c r="A7961" s="1355"/>
      <c r="B7961" s="1355"/>
      <c r="C7961" s="1433"/>
      <c r="E7961" s="1433"/>
      <c r="K7961" s="1433"/>
      <c r="L7961" s="1334"/>
    </row>
    <row r="7962" spans="1:12" ht="24" customHeight="1">
      <c r="A7962" s="1355"/>
      <c r="B7962" s="1355"/>
      <c r="C7962" s="1433"/>
      <c r="E7962" s="1433"/>
      <c r="K7962" s="1433"/>
      <c r="L7962" s="1334"/>
    </row>
    <row r="7963" spans="1:12" ht="24" customHeight="1">
      <c r="A7963" s="1355"/>
      <c r="B7963" s="1355"/>
      <c r="C7963" s="1433"/>
      <c r="E7963" s="1433"/>
      <c r="K7963" s="1433"/>
      <c r="L7963" s="1334"/>
    </row>
    <row r="7964" spans="1:12" ht="24" customHeight="1">
      <c r="A7964" s="1355"/>
      <c r="B7964" s="1355"/>
      <c r="C7964" s="1433"/>
      <c r="E7964" s="1433"/>
      <c r="K7964" s="1433"/>
      <c r="L7964" s="1334"/>
    </row>
    <row r="7965" spans="1:12" ht="24" customHeight="1">
      <c r="A7965" s="1355"/>
      <c r="B7965" s="1355"/>
      <c r="C7965" s="1433"/>
      <c r="E7965" s="1433"/>
      <c r="K7965" s="1433"/>
      <c r="L7965" s="1334"/>
    </row>
    <row r="7966" spans="1:12" ht="24" customHeight="1">
      <c r="A7966" s="1355"/>
      <c r="B7966" s="1355"/>
      <c r="C7966" s="1433"/>
      <c r="E7966" s="1433"/>
      <c r="K7966" s="1433"/>
      <c r="L7966" s="1334"/>
    </row>
    <row r="7967" spans="1:12" ht="24" customHeight="1">
      <c r="A7967" s="1355"/>
      <c r="B7967" s="1355"/>
      <c r="C7967" s="1433"/>
      <c r="E7967" s="1433"/>
      <c r="K7967" s="1433"/>
      <c r="L7967" s="1334"/>
    </row>
    <row r="7968" spans="1:12" ht="24" customHeight="1">
      <c r="A7968" s="1355"/>
      <c r="B7968" s="1355"/>
      <c r="C7968" s="1433"/>
      <c r="E7968" s="1433"/>
      <c r="K7968" s="1433"/>
      <c r="L7968" s="1334"/>
    </row>
    <row r="7969" spans="1:12" ht="24" customHeight="1">
      <c r="A7969" s="1355"/>
      <c r="B7969" s="1355"/>
      <c r="C7969" s="1433"/>
      <c r="E7969" s="1433"/>
      <c r="K7969" s="1433"/>
      <c r="L7969" s="1334"/>
    </row>
    <row r="7970" spans="1:12" ht="24" customHeight="1">
      <c r="A7970" s="1355"/>
      <c r="B7970" s="1355"/>
      <c r="C7970" s="1433"/>
      <c r="E7970" s="1433"/>
      <c r="K7970" s="1433"/>
      <c r="L7970" s="1334"/>
    </row>
    <row r="7971" spans="1:12" ht="24" customHeight="1">
      <c r="A7971" s="1355"/>
      <c r="B7971" s="1355"/>
      <c r="C7971" s="1433"/>
      <c r="E7971" s="1433"/>
      <c r="K7971" s="1433"/>
      <c r="L7971" s="1334"/>
    </row>
    <row r="7972" spans="1:12" ht="24" customHeight="1">
      <c r="A7972" s="1355"/>
      <c r="B7972" s="1355"/>
      <c r="C7972" s="1433"/>
      <c r="E7972" s="1433"/>
      <c r="K7972" s="1433"/>
      <c r="L7972" s="1334"/>
    </row>
    <row r="7973" spans="1:12" ht="24" customHeight="1">
      <c r="A7973" s="1355"/>
      <c r="B7973" s="1355"/>
      <c r="C7973" s="1433"/>
      <c r="E7973" s="1433"/>
      <c r="K7973" s="1433"/>
      <c r="L7973" s="1334"/>
    </row>
    <row r="7974" spans="1:12" ht="24" customHeight="1">
      <c r="A7974" s="1355"/>
      <c r="B7974" s="1355"/>
      <c r="C7974" s="1433"/>
      <c r="E7974" s="1433"/>
      <c r="K7974" s="1433"/>
      <c r="L7974" s="1334"/>
    </row>
    <row r="7975" spans="1:12" ht="24" customHeight="1">
      <c r="A7975" s="1355"/>
      <c r="B7975" s="1355"/>
      <c r="C7975" s="1433"/>
      <c r="E7975" s="1433"/>
      <c r="K7975" s="1433"/>
      <c r="L7975" s="1334"/>
    </row>
    <row r="7976" spans="1:12" ht="24" customHeight="1">
      <c r="A7976" s="1355"/>
      <c r="B7976" s="1355"/>
      <c r="C7976" s="1433"/>
      <c r="E7976" s="1433"/>
      <c r="K7976" s="1433"/>
      <c r="L7976" s="1334"/>
    </row>
    <row r="7977" spans="1:12" ht="24" customHeight="1">
      <c r="A7977" s="1355"/>
      <c r="B7977" s="1355"/>
      <c r="C7977" s="1433"/>
      <c r="E7977" s="1433"/>
      <c r="K7977" s="1433"/>
      <c r="L7977" s="1334"/>
    </row>
    <row r="7978" spans="1:12" ht="24" customHeight="1">
      <c r="A7978" s="1355"/>
      <c r="B7978" s="1355"/>
      <c r="C7978" s="1433"/>
      <c r="E7978" s="1433"/>
      <c r="K7978" s="1433"/>
      <c r="L7978" s="1334"/>
    </row>
    <row r="7979" spans="1:12" ht="24" customHeight="1">
      <c r="A7979" s="1355"/>
      <c r="B7979" s="1355"/>
      <c r="C7979" s="1433"/>
      <c r="E7979" s="1433"/>
      <c r="K7979" s="1433"/>
      <c r="L7979" s="1334"/>
    </row>
    <row r="7980" spans="1:12" ht="24" customHeight="1">
      <c r="A7980" s="1355"/>
      <c r="B7980" s="1355"/>
      <c r="C7980" s="1433"/>
      <c r="E7980" s="1433"/>
      <c r="K7980" s="1433"/>
      <c r="L7980" s="1334"/>
    </row>
    <row r="7981" spans="1:12" ht="24" customHeight="1">
      <c r="A7981" s="1355"/>
      <c r="B7981" s="1355"/>
      <c r="C7981" s="1433"/>
      <c r="E7981" s="1433"/>
      <c r="K7981" s="1433"/>
      <c r="L7981" s="1334"/>
    </row>
    <row r="7982" spans="1:12" ht="24" customHeight="1">
      <c r="A7982" s="1355"/>
      <c r="B7982" s="1355"/>
      <c r="C7982" s="1433"/>
      <c r="E7982" s="1433"/>
      <c r="K7982" s="1433"/>
      <c r="L7982" s="1334"/>
    </row>
    <row r="7983" spans="1:12" ht="24" customHeight="1">
      <c r="A7983" s="1355"/>
      <c r="B7983" s="1355"/>
      <c r="C7983" s="1433"/>
      <c r="E7983" s="1433"/>
      <c r="K7983" s="1433"/>
      <c r="L7983" s="1334"/>
    </row>
    <row r="7984" spans="1:12" ht="24" customHeight="1">
      <c r="A7984" s="1355"/>
      <c r="B7984" s="1355"/>
      <c r="C7984" s="1433"/>
      <c r="E7984" s="1433"/>
      <c r="K7984" s="1433"/>
      <c r="L7984" s="1334"/>
    </row>
    <row r="7985" spans="1:12" ht="24" customHeight="1">
      <c r="A7985" s="1355"/>
      <c r="B7985" s="1355"/>
      <c r="C7985" s="1433"/>
      <c r="E7985" s="1433"/>
      <c r="K7985" s="1433"/>
      <c r="L7985" s="1334"/>
    </row>
    <row r="7986" spans="1:12" ht="24" customHeight="1">
      <c r="A7986" s="1355"/>
      <c r="B7986" s="1355"/>
      <c r="C7986" s="1433"/>
      <c r="E7986" s="1433"/>
      <c r="K7986" s="1433"/>
      <c r="L7986" s="1334"/>
    </row>
    <row r="7987" spans="1:12" ht="24" customHeight="1">
      <c r="A7987" s="1355"/>
      <c r="B7987" s="1355"/>
      <c r="C7987" s="1433"/>
      <c r="E7987" s="1433"/>
      <c r="K7987" s="1433"/>
      <c r="L7987" s="1334"/>
    </row>
    <row r="7988" spans="1:12" ht="24" customHeight="1">
      <c r="A7988" s="1355"/>
      <c r="B7988" s="1355"/>
      <c r="C7988" s="1433"/>
      <c r="E7988" s="1433"/>
      <c r="K7988" s="1433"/>
      <c r="L7988" s="1334"/>
    </row>
    <row r="7989" spans="1:12" ht="24" customHeight="1">
      <c r="A7989" s="1355"/>
      <c r="B7989" s="1355"/>
      <c r="C7989" s="1433"/>
      <c r="E7989" s="1433"/>
      <c r="K7989" s="1433"/>
      <c r="L7989" s="1334"/>
    </row>
    <row r="7990" spans="1:12" ht="24" customHeight="1">
      <c r="A7990" s="1355"/>
      <c r="B7990" s="1355"/>
      <c r="C7990" s="1433"/>
      <c r="E7990" s="1433"/>
      <c r="K7990" s="1433"/>
      <c r="L7990" s="1334"/>
    </row>
    <row r="7991" spans="1:12" ht="24" customHeight="1">
      <c r="A7991" s="1355"/>
      <c r="B7991" s="1355"/>
      <c r="C7991" s="1433"/>
      <c r="E7991" s="1433"/>
      <c r="K7991" s="1433"/>
      <c r="L7991" s="1334"/>
    </row>
    <row r="7992" spans="1:12" ht="24" customHeight="1">
      <c r="A7992" s="1355"/>
      <c r="B7992" s="1355"/>
      <c r="C7992" s="1433"/>
      <c r="E7992" s="1433"/>
      <c r="K7992" s="1433"/>
      <c r="L7992" s="1334"/>
    </row>
    <row r="7993" spans="1:12" ht="24" customHeight="1">
      <c r="A7993" s="1355"/>
      <c r="B7993" s="1355"/>
      <c r="C7993" s="1433"/>
      <c r="E7993" s="1433"/>
      <c r="K7993" s="1433"/>
      <c r="L7993" s="1334"/>
    </row>
    <row r="7994" spans="1:12" ht="24" customHeight="1">
      <c r="A7994" s="1355"/>
      <c r="B7994" s="1355"/>
      <c r="C7994" s="1433"/>
      <c r="E7994" s="1433"/>
      <c r="K7994" s="1433"/>
      <c r="L7994" s="1334"/>
    </row>
    <row r="7995" spans="1:12" ht="24" customHeight="1">
      <c r="A7995" s="1355"/>
      <c r="B7995" s="1355"/>
      <c r="C7995" s="1433"/>
      <c r="E7995" s="1433"/>
      <c r="K7995" s="1433"/>
      <c r="L7995" s="1334"/>
    </row>
    <row r="7996" spans="1:12" ht="24" customHeight="1">
      <c r="A7996" s="1355"/>
      <c r="B7996" s="1355"/>
      <c r="C7996" s="1433"/>
      <c r="E7996" s="1433"/>
      <c r="K7996" s="1433"/>
      <c r="L7996" s="1334"/>
    </row>
    <row r="7997" spans="1:12" ht="24" customHeight="1">
      <c r="A7997" s="1355"/>
      <c r="B7997" s="1355"/>
      <c r="C7997" s="1433"/>
      <c r="E7997" s="1433"/>
      <c r="K7997" s="1433"/>
      <c r="L7997" s="1334"/>
    </row>
    <row r="7998" spans="1:12" ht="24" customHeight="1">
      <c r="A7998" s="1355"/>
      <c r="B7998" s="1355"/>
      <c r="C7998" s="1433"/>
      <c r="E7998" s="1433"/>
      <c r="K7998" s="1433"/>
      <c r="L7998" s="1334"/>
    </row>
    <row r="7999" spans="1:12" ht="24" customHeight="1">
      <c r="A7999" s="1355"/>
      <c r="B7999" s="1355"/>
      <c r="C7999" s="1433"/>
      <c r="E7999" s="1433"/>
      <c r="K7999" s="1433"/>
      <c r="L7999" s="1334"/>
    </row>
    <row r="8000" spans="1:12" ht="24" customHeight="1">
      <c r="A8000" s="1355"/>
      <c r="B8000" s="1355"/>
      <c r="C8000" s="1433"/>
      <c r="E8000" s="1433"/>
      <c r="K8000" s="1433"/>
      <c r="L8000" s="1334"/>
    </row>
    <row r="8001" spans="1:12" ht="24" customHeight="1">
      <c r="A8001" s="1355"/>
      <c r="B8001" s="1355"/>
      <c r="C8001" s="1433"/>
      <c r="E8001" s="1433"/>
      <c r="K8001" s="1433"/>
      <c r="L8001" s="1334"/>
    </row>
    <row r="8002" spans="1:12" ht="24" customHeight="1">
      <c r="A8002" s="1355"/>
      <c r="B8002" s="1355"/>
      <c r="C8002" s="1433"/>
      <c r="E8002" s="1433"/>
      <c r="K8002" s="1433"/>
      <c r="L8002" s="1334"/>
    </row>
    <row r="8003" spans="1:12" ht="24" customHeight="1">
      <c r="A8003" s="1355"/>
      <c r="B8003" s="1355"/>
      <c r="C8003" s="1433"/>
      <c r="E8003" s="1433"/>
      <c r="K8003" s="1433"/>
      <c r="L8003" s="1334"/>
    </row>
    <row r="8004" spans="1:12" ht="24" customHeight="1">
      <c r="A8004" s="1355"/>
      <c r="B8004" s="1355"/>
      <c r="C8004" s="1433"/>
      <c r="E8004" s="1433"/>
      <c r="K8004" s="1433"/>
      <c r="L8004" s="1334"/>
    </row>
    <row r="8005" spans="1:12" ht="24" customHeight="1">
      <c r="A8005" s="1355"/>
      <c r="B8005" s="1355"/>
      <c r="C8005" s="1433"/>
      <c r="E8005" s="1433"/>
      <c r="K8005" s="1433"/>
      <c r="L8005" s="1334"/>
    </row>
    <row r="8006" spans="1:12" ht="24" customHeight="1">
      <c r="A8006" s="1355"/>
      <c r="B8006" s="1355"/>
      <c r="C8006" s="1433"/>
      <c r="E8006" s="1433"/>
      <c r="K8006" s="1433"/>
      <c r="L8006" s="1334"/>
    </row>
    <row r="8007" spans="1:12" ht="24" customHeight="1">
      <c r="A8007" s="1355"/>
      <c r="B8007" s="1355"/>
      <c r="C8007" s="1433"/>
      <c r="E8007" s="1433"/>
      <c r="K8007" s="1433"/>
      <c r="L8007" s="1334"/>
    </row>
    <row r="8008" spans="1:12" ht="24" customHeight="1">
      <c r="A8008" s="1355"/>
      <c r="B8008" s="1355"/>
      <c r="C8008" s="1433"/>
      <c r="E8008" s="1433"/>
      <c r="K8008" s="1433"/>
      <c r="L8008" s="1334"/>
    </row>
    <row r="8009" spans="1:12" ht="24" customHeight="1">
      <c r="A8009" s="1355"/>
      <c r="B8009" s="1355"/>
      <c r="C8009" s="1433"/>
      <c r="E8009" s="1433"/>
      <c r="K8009" s="1433"/>
      <c r="L8009" s="1334"/>
    </row>
    <row r="8010" spans="1:12" ht="24" customHeight="1">
      <c r="A8010" s="1355"/>
      <c r="B8010" s="1355"/>
      <c r="C8010" s="1433"/>
      <c r="E8010" s="1433"/>
      <c r="K8010" s="1433"/>
      <c r="L8010" s="1334"/>
    </row>
    <row r="8011" spans="1:12" ht="24" customHeight="1">
      <c r="A8011" s="1355"/>
      <c r="B8011" s="1355"/>
      <c r="C8011" s="1433"/>
      <c r="E8011" s="1433"/>
      <c r="K8011" s="1433"/>
      <c r="L8011" s="1334"/>
    </row>
    <row r="8012" spans="1:12" ht="24" customHeight="1">
      <c r="A8012" s="1355"/>
      <c r="B8012" s="1355"/>
      <c r="C8012" s="1433"/>
      <c r="E8012" s="1433"/>
      <c r="K8012" s="1433"/>
      <c r="L8012" s="1334"/>
    </row>
    <row r="8013" spans="1:12" ht="24" customHeight="1">
      <c r="A8013" s="1355"/>
      <c r="B8013" s="1355"/>
      <c r="C8013" s="1433"/>
      <c r="E8013" s="1433"/>
      <c r="K8013" s="1433"/>
      <c r="L8013" s="1334"/>
    </row>
    <row r="8014" spans="1:12" ht="24" customHeight="1">
      <c r="A8014" s="1355"/>
      <c r="B8014" s="1355"/>
      <c r="C8014" s="1433"/>
      <c r="E8014" s="1433"/>
      <c r="K8014" s="1433"/>
      <c r="L8014" s="1334"/>
    </row>
    <row r="8015" spans="1:12" ht="24" customHeight="1">
      <c r="A8015" s="1355"/>
      <c r="B8015" s="1355"/>
      <c r="C8015" s="1433"/>
      <c r="E8015" s="1433"/>
      <c r="K8015" s="1433"/>
      <c r="L8015" s="1334"/>
    </row>
    <row r="8016" spans="1:12" ht="24" customHeight="1">
      <c r="A8016" s="1355"/>
      <c r="B8016" s="1355"/>
      <c r="C8016" s="1433"/>
      <c r="E8016" s="1433"/>
      <c r="K8016" s="1433"/>
      <c r="L8016" s="1334"/>
    </row>
    <row r="8017" spans="1:12" ht="24" customHeight="1">
      <c r="A8017" s="1355"/>
      <c r="B8017" s="1355"/>
      <c r="C8017" s="1433"/>
      <c r="E8017" s="1433"/>
      <c r="K8017" s="1433"/>
      <c r="L8017" s="1334"/>
    </row>
    <row r="8018" spans="1:12" ht="24" customHeight="1">
      <c r="A8018" s="1355"/>
      <c r="B8018" s="1355"/>
      <c r="C8018" s="1433"/>
      <c r="E8018" s="1433"/>
      <c r="K8018" s="1433"/>
      <c r="L8018" s="1334"/>
    </row>
    <row r="8019" spans="1:12" ht="24" customHeight="1">
      <c r="A8019" s="1355"/>
      <c r="B8019" s="1355"/>
      <c r="C8019" s="1433"/>
      <c r="E8019" s="1433"/>
      <c r="K8019" s="1433"/>
      <c r="L8019" s="1334"/>
    </row>
    <row r="8020" spans="1:12" ht="24" customHeight="1">
      <c r="A8020" s="1355"/>
      <c r="B8020" s="1355"/>
      <c r="C8020" s="1433"/>
      <c r="E8020" s="1433"/>
      <c r="K8020" s="1433"/>
      <c r="L8020" s="1334"/>
    </row>
    <row r="8021" spans="1:12" ht="24" customHeight="1">
      <c r="A8021" s="1355"/>
      <c r="B8021" s="1355"/>
      <c r="C8021" s="1433"/>
      <c r="E8021" s="1433"/>
      <c r="K8021" s="1433"/>
      <c r="L8021" s="1334"/>
    </row>
    <row r="8022" spans="1:12" ht="24" customHeight="1">
      <c r="A8022" s="1355"/>
      <c r="B8022" s="1355"/>
      <c r="C8022" s="1433"/>
      <c r="E8022" s="1433"/>
      <c r="K8022" s="1433"/>
      <c r="L8022" s="1334"/>
    </row>
    <row r="8023" spans="1:12" ht="24" customHeight="1">
      <c r="A8023" s="1355"/>
      <c r="B8023" s="1355"/>
      <c r="C8023" s="1433"/>
      <c r="E8023" s="1433"/>
      <c r="K8023" s="1433"/>
      <c r="L8023" s="1334"/>
    </row>
    <row r="8024" spans="1:12" ht="24" customHeight="1">
      <c r="A8024" s="1355"/>
      <c r="B8024" s="1355"/>
      <c r="C8024" s="1433"/>
      <c r="E8024" s="1433"/>
      <c r="K8024" s="1433"/>
      <c r="L8024" s="1334"/>
    </row>
    <row r="8025" spans="1:12" ht="24" customHeight="1">
      <c r="A8025" s="1355"/>
      <c r="B8025" s="1355"/>
      <c r="C8025" s="1433"/>
      <c r="E8025" s="1433"/>
      <c r="K8025" s="1433"/>
      <c r="L8025" s="1334"/>
    </row>
    <row r="8026" spans="1:12" ht="24" customHeight="1">
      <c r="A8026" s="1355"/>
      <c r="B8026" s="1355"/>
      <c r="C8026" s="1433"/>
      <c r="E8026" s="1433"/>
      <c r="K8026" s="1433"/>
      <c r="L8026" s="1334"/>
    </row>
    <row r="8027" spans="1:12" ht="24" customHeight="1">
      <c r="A8027" s="1355"/>
      <c r="B8027" s="1355"/>
      <c r="C8027" s="1433"/>
      <c r="E8027" s="1433"/>
      <c r="K8027" s="1433"/>
      <c r="L8027" s="1334"/>
    </row>
    <row r="8028" spans="1:12" ht="24" customHeight="1">
      <c r="A8028" s="1355"/>
      <c r="B8028" s="1355"/>
      <c r="C8028" s="1433"/>
      <c r="E8028" s="1433"/>
      <c r="K8028" s="1433"/>
      <c r="L8028" s="1334"/>
    </row>
    <row r="8029" spans="1:12" ht="24" customHeight="1">
      <c r="A8029" s="1355"/>
      <c r="B8029" s="1355"/>
      <c r="C8029" s="1433"/>
      <c r="E8029" s="1433"/>
      <c r="K8029" s="1433"/>
      <c r="L8029" s="1334"/>
    </row>
    <row r="8030" spans="1:12" ht="24" customHeight="1">
      <c r="A8030" s="1355"/>
      <c r="B8030" s="1355"/>
      <c r="C8030" s="1433"/>
      <c r="E8030" s="1433"/>
      <c r="K8030" s="1433"/>
      <c r="L8030" s="1334"/>
    </row>
    <row r="8031" spans="1:12" ht="24" customHeight="1">
      <c r="A8031" s="1355"/>
      <c r="B8031" s="1355"/>
      <c r="C8031" s="1433"/>
      <c r="E8031" s="1433"/>
      <c r="K8031" s="1433"/>
      <c r="L8031" s="1334"/>
    </row>
    <row r="8032" spans="1:12" ht="24" customHeight="1">
      <c r="A8032" s="1355"/>
      <c r="B8032" s="1355"/>
      <c r="C8032" s="1433"/>
      <c r="E8032" s="1433"/>
      <c r="K8032" s="1433"/>
      <c r="L8032" s="1334"/>
    </row>
    <row r="8033" spans="1:12" ht="24" customHeight="1">
      <c r="A8033" s="1355"/>
      <c r="B8033" s="1355"/>
      <c r="C8033" s="1433"/>
      <c r="E8033" s="1433"/>
      <c r="K8033" s="1433"/>
      <c r="L8033" s="1334"/>
    </row>
    <row r="8034" spans="1:12" ht="24" customHeight="1">
      <c r="A8034" s="1355"/>
      <c r="B8034" s="1355"/>
      <c r="C8034" s="1433"/>
      <c r="E8034" s="1433"/>
      <c r="K8034" s="1433"/>
      <c r="L8034" s="1334"/>
    </row>
    <row r="8035" spans="1:12" ht="24" customHeight="1">
      <c r="A8035" s="1355"/>
      <c r="B8035" s="1355"/>
      <c r="C8035" s="1433"/>
      <c r="E8035" s="1433"/>
      <c r="K8035" s="1433"/>
      <c r="L8035" s="1334"/>
    </row>
    <row r="8036" spans="1:12" ht="24" customHeight="1">
      <c r="A8036" s="1355"/>
      <c r="B8036" s="1355"/>
      <c r="C8036" s="1433"/>
      <c r="E8036" s="1433"/>
      <c r="K8036" s="1433"/>
      <c r="L8036" s="1334"/>
    </row>
    <row r="8037" spans="1:12" ht="24" customHeight="1">
      <c r="A8037" s="1355"/>
      <c r="B8037" s="1355"/>
      <c r="C8037" s="1433"/>
      <c r="E8037" s="1433"/>
      <c r="K8037" s="1433"/>
      <c r="L8037" s="1334"/>
    </row>
    <row r="8038" spans="1:12" ht="24" customHeight="1">
      <c r="A8038" s="1355"/>
      <c r="B8038" s="1355"/>
      <c r="C8038" s="1433"/>
      <c r="E8038" s="1433"/>
      <c r="K8038" s="1433"/>
      <c r="L8038" s="1334"/>
    </row>
    <row r="8039" spans="1:12" ht="24" customHeight="1">
      <c r="A8039" s="1355"/>
      <c r="B8039" s="1355"/>
      <c r="C8039" s="1433"/>
      <c r="E8039" s="1433"/>
      <c r="K8039" s="1433"/>
      <c r="L8039" s="1334"/>
    </row>
    <row r="8040" spans="1:12" ht="24" customHeight="1">
      <c r="A8040" s="1355"/>
      <c r="B8040" s="1355"/>
      <c r="C8040" s="1433"/>
      <c r="E8040" s="1433"/>
      <c r="K8040" s="1433"/>
      <c r="L8040" s="1334"/>
    </row>
    <row r="8041" spans="1:12" ht="24" customHeight="1">
      <c r="A8041" s="1355"/>
      <c r="B8041" s="1355"/>
      <c r="C8041" s="1433"/>
      <c r="E8041" s="1433"/>
      <c r="K8041" s="1433"/>
      <c r="L8041" s="1334"/>
    </row>
    <row r="8042" spans="1:12" ht="24" customHeight="1">
      <c r="A8042" s="1355"/>
      <c r="B8042" s="1355"/>
      <c r="C8042" s="1433"/>
      <c r="E8042" s="1433"/>
      <c r="K8042" s="1433"/>
      <c r="L8042" s="1334"/>
    </row>
    <row r="8043" spans="1:12" ht="24" customHeight="1">
      <c r="A8043" s="1355"/>
      <c r="B8043" s="1355"/>
      <c r="C8043" s="1433"/>
      <c r="E8043" s="1433"/>
      <c r="K8043" s="1433"/>
      <c r="L8043" s="1334"/>
    </row>
    <row r="8044" spans="1:12" ht="24" customHeight="1">
      <c r="A8044" s="1355"/>
      <c r="B8044" s="1355"/>
      <c r="C8044" s="1433"/>
      <c r="E8044" s="1433"/>
      <c r="K8044" s="1433"/>
      <c r="L8044" s="1334"/>
    </row>
    <row r="8045" spans="1:12" ht="24" customHeight="1">
      <c r="A8045" s="1355"/>
      <c r="B8045" s="1355"/>
      <c r="C8045" s="1433"/>
      <c r="E8045" s="1433"/>
      <c r="K8045" s="1433"/>
      <c r="L8045" s="1334"/>
    </row>
    <row r="8046" spans="1:12" ht="24" customHeight="1">
      <c r="A8046" s="1355"/>
      <c r="B8046" s="1355"/>
      <c r="C8046" s="1433"/>
      <c r="E8046" s="1433"/>
      <c r="K8046" s="1433"/>
      <c r="L8046" s="1334"/>
    </row>
    <row r="8047" spans="1:12" ht="24" customHeight="1">
      <c r="A8047" s="1355"/>
      <c r="B8047" s="1355"/>
      <c r="C8047" s="1433"/>
      <c r="E8047" s="1433"/>
      <c r="K8047" s="1433"/>
      <c r="L8047" s="1334"/>
    </row>
    <row r="8048" spans="1:12" ht="24" customHeight="1">
      <c r="A8048" s="1355"/>
      <c r="B8048" s="1355"/>
      <c r="C8048" s="1433"/>
      <c r="E8048" s="1433"/>
      <c r="K8048" s="1433"/>
      <c r="L8048" s="1334"/>
    </row>
    <row r="8049" spans="1:12" ht="24" customHeight="1">
      <c r="A8049" s="1355"/>
      <c r="B8049" s="1355"/>
      <c r="C8049" s="1433"/>
      <c r="E8049" s="1433"/>
      <c r="K8049" s="1433"/>
      <c r="L8049" s="1334"/>
    </row>
    <row r="8050" spans="1:12" ht="24" customHeight="1">
      <c r="A8050" s="1355"/>
      <c r="B8050" s="1355"/>
      <c r="C8050" s="1433"/>
      <c r="E8050" s="1433"/>
      <c r="K8050" s="1433"/>
      <c r="L8050" s="1334"/>
    </row>
    <row r="8051" spans="1:12" ht="24" customHeight="1">
      <c r="A8051" s="1355"/>
      <c r="B8051" s="1355"/>
      <c r="C8051" s="1433"/>
      <c r="E8051" s="1433"/>
      <c r="K8051" s="1433"/>
      <c r="L8051" s="1334"/>
    </row>
    <row r="8052" spans="1:12" ht="24" customHeight="1">
      <c r="A8052" s="1355"/>
      <c r="B8052" s="1355"/>
      <c r="C8052" s="1433"/>
      <c r="E8052" s="1433"/>
      <c r="K8052" s="1433"/>
      <c r="L8052" s="1334"/>
    </row>
    <row r="8053" spans="1:12" ht="24" customHeight="1">
      <c r="A8053" s="1355"/>
      <c r="B8053" s="1355"/>
      <c r="C8053" s="1433"/>
      <c r="E8053" s="1433"/>
      <c r="K8053" s="1433"/>
      <c r="L8053" s="1334"/>
    </row>
    <row r="8054" spans="1:12" ht="24" customHeight="1">
      <c r="A8054" s="1355"/>
      <c r="B8054" s="1355"/>
      <c r="C8054" s="1433"/>
      <c r="E8054" s="1433"/>
      <c r="K8054" s="1433"/>
      <c r="L8054" s="1334"/>
    </row>
    <row r="8055" spans="1:12" ht="24" customHeight="1">
      <c r="A8055" s="1355"/>
      <c r="B8055" s="1355"/>
      <c r="C8055" s="1433"/>
      <c r="E8055" s="1433"/>
      <c r="K8055" s="1433"/>
      <c r="L8055" s="1334"/>
    </row>
    <row r="8056" spans="1:12" ht="24" customHeight="1">
      <c r="A8056" s="1355"/>
      <c r="B8056" s="1355"/>
      <c r="C8056" s="1433"/>
      <c r="E8056" s="1433"/>
      <c r="K8056" s="1433"/>
      <c r="L8056" s="1334"/>
    </row>
    <row r="8057" spans="1:12" ht="24" customHeight="1">
      <c r="A8057" s="1355"/>
      <c r="B8057" s="1355"/>
      <c r="C8057" s="1433"/>
      <c r="E8057" s="1433"/>
      <c r="K8057" s="1433"/>
      <c r="L8057" s="1334"/>
    </row>
    <row r="8058" spans="1:12" ht="24" customHeight="1">
      <c r="A8058" s="1355"/>
      <c r="B8058" s="1355"/>
      <c r="C8058" s="1433"/>
      <c r="E8058" s="1433"/>
      <c r="K8058" s="1433"/>
      <c r="L8058" s="1334"/>
    </row>
    <row r="8059" spans="1:12" ht="24" customHeight="1">
      <c r="A8059" s="1355"/>
      <c r="B8059" s="1355"/>
      <c r="C8059" s="1433"/>
      <c r="E8059" s="1433"/>
      <c r="K8059" s="1433"/>
      <c r="L8059" s="1334"/>
    </row>
    <row r="8060" spans="1:12" ht="24" customHeight="1">
      <c r="A8060" s="1355"/>
      <c r="B8060" s="1355"/>
      <c r="C8060" s="1433"/>
      <c r="E8060" s="1433"/>
      <c r="K8060" s="1433"/>
      <c r="L8060" s="1334"/>
    </row>
    <row r="8061" spans="1:12" ht="24" customHeight="1">
      <c r="A8061" s="1355"/>
      <c r="B8061" s="1355"/>
      <c r="C8061" s="1433"/>
      <c r="E8061" s="1433"/>
      <c r="K8061" s="1433"/>
      <c r="L8061" s="1334"/>
    </row>
    <row r="8062" spans="1:12" ht="24" customHeight="1">
      <c r="A8062" s="1355"/>
      <c r="B8062" s="1355"/>
      <c r="C8062" s="1433"/>
      <c r="E8062" s="1433"/>
      <c r="K8062" s="1433"/>
      <c r="L8062" s="1334"/>
    </row>
    <row r="8063" spans="1:12" ht="24" customHeight="1">
      <c r="A8063" s="1355"/>
      <c r="B8063" s="1355"/>
      <c r="C8063" s="1433"/>
      <c r="E8063" s="1433"/>
      <c r="K8063" s="1433"/>
      <c r="L8063" s="1334"/>
    </row>
    <row r="8064" spans="1:12" ht="24" customHeight="1">
      <c r="A8064" s="1355"/>
      <c r="B8064" s="1355"/>
      <c r="C8064" s="1433"/>
      <c r="E8064" s="1433"/>
      <c r="K8064" s="1433"/>
      <c r="L8064" s="1334"/>
    </row>
    <row r="8065" spans="1:12" ht="24" customHeight="1">
      <c r="A8065" s="1355"/>
      <c r="B8065" s="1355"/>
      <c r="C8065" s="1433"/>
      <c r="E8065" s="1433"/>
      <c r="K8065" s="1433"/>
      <c r="L8065" s="1334"/>
    </row>
    <row r="8066" spans="1:12" ht="24" customHeight="1">
      <c r="A8066" s="1355"/>
      <c r="B8066" s="1355"/>
      <c r="C8066" s="1433"/>
      <c r="E8066" s="1433"/>
      <c r="K8066" s="1433"/>
      <c r="L8066" s="1334"/>
    </row>
    <row r="8067" spans="1:12" ht="24" customHeight="1">
      <c r="A8067" s="1355"/>
      <c r="B8067" s="1355"/>
      <c r="C8067" s="1433"/>
      <c r="E8067" s="1433"/>
      <c r="K8067" s="1433"/>
      <c r="L8067" s="1334"/>
    </row>
    <row r="8068" spans="1:12" ht="24" customHeight="1">
      <c r="A8068" s="1355"/>
      <c r="B8068" s="1355"/>
      <c r="C8068" s="1433"/>
      <c r="E8068" s="1433"/>
      <c r="K8068" s="1433"/>
      <c r="L8068" s="1334"/>
    </row>
    <row r="8069" spans="1:12" ht="24" customHeight="1">
      <c r="A8069" s="1355"/>
      <c r="B8069" s="1355"/>
      <c r="C8069" s="1433"/>
      <c r="E8069" s="1433"/>
      <c r="K8069" s="1433"/>
      <c r="L8069" s="1334"/>
    </row>
    <row r="8070" spans="1:12" ht="24" customHeight="1">
      <c r="A8070" s="1355"/>
      <c r="B8070" s="1355"/>
      <c r="C8070" s="1433"/>
      <c r="E8070" s="1433"/>
      <c r="K8070" s="1433"/>
      <c r="L8070" s="1334"/>
    </row>
    <row r="8071" spans="1:12" ht="24" customHeight="1">
      <c r="A8071" s="1355"/>
      <c r="B8071" s="1355"/>
      <c r="C8071" s="1433"/>
      <c r="E8071" s="1433"/>
      <c r="K8071" s="1433"/>
      <c r="L8071" s="1334"/>
    </row>
    <row r="8072" spans="1:12" ht="24" customHeight="1">
      <c r="A8072" s="1355"/>
      <c r="B8072" s="1355"/>
      <c r="C8072" s="1433"/>
      <c r="E8072" s="1433"/>
      <c r="K8072" s="1433"/>
      <c r="L8072" s="1334"/>
    </row>
    <row r="8073" spans="1:12" ht="24" customHeight="1">
      <c r="A8073" s="1355"/>
      <c r="B8073" s="1355"/>
      <c r="C8073" s="1433"/>
      <c r="E8073" s="1433"/>
      <c r="K8073" s="1433"/>
      <c r="L8073" s="1334"/>
    </row>
    <row r="8074" spans="1:12" ht="24" customHeight="1">
      <c r="A8074" s="1355"/>
      <c r="B8074" s="1355"/>
      <c r="C8074" s="1433"/>
      <c r="E8074" s="1433"/>
      <c r="K8074" s="1433"/>
      <c r="L8074" s="1334"/>
    </row>
    <row r="8075" spans="1:12" ht="24" customHeight="1">
      <c r="A8075" s="1355"/>
      <c r="B8075" s="1355"/>
      <c r="C8075" s="1433"/>
      <c r="E8075" s="1433"/>
      <c r="K8075" s="1433"/>
      <c r="L8075" s="1334"/>
    </row>
    <row r="8076" spans="1:12" ht="24" customHeight="1">
      <c r="A8076" s="1355"/>
      <c r="B8076" s="1355"/>
      <c r="C8076" s="1433"/>
      <c r="E8076" s="1433"/>
      <c r="K8076" s="1433"/>
      <c r="L8076" s="1334"/>
    </row>
    <row r="8077" spans="1:12" ht="24" customHeight="1">
      <c r="A8077" s="1355"/>
      <c r="B8077" s="1355"/>
      <c r="C8077" s="1433"/>
      <c r="E8077" s="1433"/>
      <c r="K8077" s="1433"/>
      <c r="L8077" s="1334"/>
    </row>
    <row r="8078" spans="1:12" ht="24" customHeight="1">
      <c r="A8078" s="1355"/>
      <c r="B8078" s="1355"/>
      <c r="C8078" s="1433"/>
      <c r="E8078" s="1433"/>
      <c r="K8078" s="1433"/>
      <c r="L8078" s="1334"/>
    </row>
    <row r="8079" spans="1:12" ht="24" customHeight="1">
      <c r="A8079" s="1355"/>
      <c r="B8079" s="1355"/>
      <c r="C8079" s="1433"/>
      <c r="E8079" s="1433"/>
      <c r="K8079" s="1433"/>
      <c r="L8079" s="1334"/>
    </row>
    <row r="8080" spans="1:12" ht="24" customHeight="1">
      <c r="A8080" s="1355"/>
      <c r="B8080" s="1355"/>
      <c r="C8080" s="1433"/>
      <c r="E8080" s="1433"/>
      <c r="K8080" s="1433"/>
      <c r="L8080" s="1334"/>
    </row>
    <row r="8081" spans="1:12" ht="24" customHeight="1">
      <c r="A8081" s="1355"/>
      <c r="B8081" s="1355"/>
      <c r="C8081" s="1433"/>
      <c r="E8081" s="1433"/>
      <c r="K8081" s="1433"/>
      <c r="L8081" s="1334"/>
    </row>
    <row r="8082" spans="1:12" ht="24" customHeight="1">
      <c r="A8082" s="1355"/>
      <c r="B8082" s="1355"/>
      <c r="C8082" s="1433"/>
      <c r="E8082" s="1433"/>
      <c r="K8082" s="1433"/>
      <c r="L8082" s="1334"/>
    </row>
    <row r="8083" spans="1:12" ht="24" customHeight="1">
      <c r="A8083" s="1355"/>
      <c r="B8083" s="1355"/>
      <c r="C8083" s="1433"/>
      <c r="E8083" s="1433"/>
      <c r="K8083" s="1433"/>
      <c r="L8083" s="1334"/>
    </row>
    <row r="8084" spans="1:12" ht="24" customHeight="1">
      <c r="A8084" s="1355"/>
      <c r="B8084" s="1355"/>
      <c r="C8084" s="1433"/>
      <c r="E8084" s="1433"/>
      <c r="K8084" s="1433"/>
      <c r="L8084" s="1334"/>
    </row>
    <row r="8085" spans="1:12" ht="24" customHeight="1">
      <c r="A8085" s="1355"/>
      <c r="B8085" s="1355"/>
      <c r="C8085" s="1433"/>
      <c r="E8085" s="1433"/>
      <c r="K8085" s="1433"/>
      <c r="L8085" s="1334"/>
    </row>
    <row r="8086" spans="1:12" ht="24" customHeight="1">
      <c r="A8086" s="1355"/>
      <c r="B8086" s="1355"/>
      <c r="C8086" s="1433"/>
      <c r="E8086" s="1433"/>
      <c r="K8086" s="1433"/>
      <c r="L8086" s="1334"/>
    </row>
    <row r="8087" spans="1:12" ht="24" customHeight="1">
      <c r="A8087" s="1355"/>
      <c r="B8087" s="1355"/>
      <c r="C8087" s="1433"/>
      <c r="E8087" s="1433"/>
      <c r="K8087" s="1433"/>
      <c r="L8087" s="1334"/>
    </row>
    <row r="8088" spans="1:12" ht="24" customHeight="1">
      <c r="A8088" s="1355"/>
      <c r="B8088" s="1355"/>
      <c r="C8088" s="1433"/>
      <c r="E8088" s="1433"/>
      <c r="K8088" s="1433"/>
      <c r="L8088" s="1334"/>
    </row>
    <row r="8089" spans="1:12" ht="24" customHeight="1">
      <c r="A8089" s="1355"/>
      <c r="B8089" s="1355"/>
      <c r="C8089" s="1433"/>
      <c r="E8089" s="1433"/>
      <c r="K8089" s="1433"/>
      <c r="L8089" s="1334"/>
    </row>
    <row r="8090" spans="1:12" ht="24" customHeight="1">
      <c r="A8090" s="1355"/>
      <c r="B8090" s="1355"/>
      <c r="C8090" s="1433"/>
      <c r="E8090" s="1433"/>
      <c r="K8090" s="1433"/>
      <c r="L8090" s="1334"/>
    </row>
    <row r="8091" spans="1:12" ht="24" customHeight="1">
      <c r="A8091" s="1355"/>
      <c r="B8091" s="1355"/>
      <c r="C8091" s="1433"/>
      <c r="E8091" s="1433"/>
      <c r="K8091" s="1433"/>
      <c r="L8091" s="1334"/>
    </row>
    <row r="8092" spans="1:12" ht="24" customHeight="1">
      <c r="A8092" s="1355"/>
      <c r="B8092" s="1355"/>
      <c r="C8092" s="1433"/>
      <c r="E8092" s="1433"/>
      <c r="K8092" s="1433"/>
      <c r="L8092" s="1334"/>
    </row>
    <row r="8093" spans="1:12" ht="24" customHeight="1">
      <c r="A8093" s="1355"/>
      <c r="B8093" s="1355"/>
      <c r="C8093" s="1433"/>
      <c r="E8093" s="1433"/>
      <c r="K8093" s="1433"/>
      <c r="L8093" s="1334"/>
    </row>
    <row r="8094" spans="1:12" ht="24" customHeight="1">
      <c r="A8094" s="1355"/>
      <c r="B8094" s="1355"/>
      <c r="C8094" s="1433"/>
      <c r="E8094" s="1433"/>
      <c r="K8094" s="1433"/>
      <c r="L8094" s="1334"/>
    </row>
    <row r="8095" spans="1:12" ht="24" customHeight="1">
      <c r="A8095" s="1355"/>
      <c r="B8095" s="1355"/>
      <c r="C8095" s="1433"/>
      <c r="E8095" s="1433"/>
      <c r="K8095" s="1433"/>
      <c r="L8095" s="1334"/>
    </row>
    <row r="8096" spans="1:12" ht="24" customHeight="1">
      <c r="A8096" s="1355"/>
      <c r="B8096" s="1355"/>
      <c r="C8096" s="1433"/>
      <c r="E8096" s="1433"/>
      <c r="K8096" s="1433"/>
      <c r="L8096" s="1334"/>
    </row>
    <row r="8097" spans="1:12" ht="24" customHeight="1">
      <c r="A8097" s="1355"/>
      <c r="B8097" s="1355"/>
      <c r="C8097" s="1433"/>
      <c r="E8097" s="1433"/>
      <c r="K8097" s="1433"/>
      <c r="L8097" s="1334"/>
    </row>
    <row r="8098" spans="1:12" ht="24" customHeight="1">
      <c r="A8098" s="1355"/>
      <c r="B8098" s="1355"/>
      <c r="C8098" s="1433"/>
      <c r="E8098" s="1433"/>
      <c r="K8098" s="1433"/>
      <c r="L8098" s="1334"/>
    </row>
    <row r="8099" spans="1:12" ht="24" customHeight="1">
      <c r="A8099" s="1355"/>
      <c r="B8099" s="1355"/>
      <c r="C8099" s="1433"/>
      <c r="E8099" s="1433"/>
      <c r="K8099" s="1433"/>
      <c r="L8099" s="1334"/>
    </row>
    <row r="8100" spans="1:12" ht="24" customHeight="1">
      <c r="A8100" s="1355"/>
      <c r="B8100" s="1355"/>
      <c r="C8100" s="1433"/>
      <c r="E8100" s="1433"/>
      <c r="K8100" s="1433"/>
      <c r="L8100" s="1334"/>
    </row>
    <row r="8101" spans="1:12" ht="24" customHeight="1">
      <c r="A8101" s="1355"/>
      <c r="B8101" s="1355"/>
      <c r="C8101" s="1433"/>
      <c r="E8101" s="1433"/>
      <c r="K8101" s="1433"/>
      <c r="L8101" s="1334"/>
    </row>
    <row r="8102" spans="1:12" ht="24" customHeight="1">
      <c r="A8102" s="1355"/>
      <c r="B8102" s="1355"/>
      <c r="C8102" s="1433"/>
      <c r="E8102" s="1433"/>
      <c r="K8102" s="1433"/>
      <c r="L8102" s="1334"/>
    </row>
    <row r="8103" spans="1:12" ht="24" customHeight="1">
      <c r="A8103" s="1355"/>
      <c r="B8103" s="1355"/>
      <c r="C8103" s="1433"/>
      <c r="E8103" s="1433"/>
      <c r="K8103" s="1433"/>
      <c r="L8103" s="1334"/>
    </row>
    <row r="8104" spans="1:12" ht="24" customHeight="1">
      <c r="A8104" s="1355"/>
      <c r="B8104" s="1355"/>
      <c r="C8104" s="1433"/>
      <c r="E8104" s="1433"/>
      <c r="K8104" s="1433"/>
      <c r="L8104" s="1334"/>
    </row>
    <row r="8105" spans="1:12" ht="24" customHeight="1">
      <c r="A8105" s="1355"/>
      <c r="B8105" s="1355"/>
      <c r="C8105" s="1433"/>
      <c r="E8105" s="1433"/>
      <c r="K8105" s="1433"/>
      <c r="L8105" s="1334"/>
    </row>
    <row r="8106" spans="1:12" ht="24" customHeight="1">
      <c r="A8106" s="1355"/>
      <c r="B8106" s="1355"/>
      <c r="C8106" s="1433"/>
      <c r="E8106" s="1433"/>
      <c r="K8106" s="1433"/>
      <c r="L8106" s="1334"/>
    </row>
    <row r="8107" spans="1:12" ht="24" customHeight="1">
      <c r="A8107" s="1355"/>
      <c r="B8107" s="1355"/>
      <c r="C8107" s="1433"/>
      <c r="E8107" s="1433"/>
      <c r="K8107" s="1433"/>
      <c r="L8107" s="1334"/>
    </row>
    <row r="8108" spans="1:12" ht="24" customHeight="1">
      <c r="A8108" s="1355"/>
      <c r="B8108" s="1355"/>
      <c r="C8108" s="1433"/>
      <c r="E8108" s="1433"/>
      <c r="K8108" s="1433"/>
      <c r="L8108" s="1334"/>
    </row>
    <row r="8109" spans="1:12" ht="24" customHeight="1">
      <c r="A8109" s="1355"/>
      <c r="B8109" s="1355"/>
      <c r="C8109" s="1433"/>
      <c r="E8109" s="1433"/>
      <c r="K8109" s="1433"/>
      <c r="L8109" s="1334"/>
    </row>
    <row r="8110" spans="1:12" ht="24" customHeight="1">
      <c r="A8110" s="1355"/>
      <c r="B8110" s="1355"/>
      <c r="C8110" s="1433"/>
      <c r="E8110" s="1433"/>
      <c r="K8110" s="1433"/>
      <c r="L8110" s="1334"/>
    </row>
    <row r="8111" spans="1:12" ht="24" customHeight="1">
      <c r="A8111" s="1355"/>
      <c r="B8111" s="1355"/>
      <c r="C8111" s="1433"/>
      <c r="E8111" s="1433"/>
      <c r="K8111" s="1433"/>
      <c r="L8111" s="1334"/>
    </row>
    <row r="8112" spans="1:12" ht="24" customHeight="1">
      <c r="A8112" s="1355"/>
      <c r="B8112" s="1355"/>
      <c r="C8112" s="1433"/>
      <c r="E8112" s="1433"/>
      <c r="K8112" s="1433"/>
      <c r="L8112" s="1334"/>
    </row>
    <row r="8113" spans="1:12" ht="24" customHeight="1">
      <c r="A8113" s="1355"/>
      <c r="B8113" s="1355"/>
      <c r="C8113" s="1433"/>
      <c r="E8113" s="1433"/>
      <c r="K8113" s="1433"/>
      <c r="L8113" s="1334"/>
    </row>
    <row r="8114" spans="1:12" ht="24" customHeight="1">
      <c r="A8114" s="1355"/>
      <c r="B8114" s="1355"/>
      <c r="C8114" s="1433"/>
      <c r="E8114" s="1433"/>
      <c r="K8114" s="1433"/>
      <c r="L8114" s="1334"/>
    </row>
    <row r="8115" spans="1:12" ht="24" customHeight="1">
      <c r="A8115" s="1355"/>
      <c r="B8115" s="1355"/>
      <c r="C8115" s="1433"/>
      <c r="E8115" s="1433"/>
      <c r="K8115" s="1433"/>
      <c r="L8115" s="1334"/>
    </row>
    <row r="8116" spans="1:12" ht="24" customHeight="1">
      <c r="A8116" s="1355"/>
      <c r="B8116" s="1355"/>
      <c r="C8116" s="1433"/>
      <c r="E8116" s="1433"/>
      <c r="K8116" s="1433"/>
      <c r="L8116" s="1334"/>
    </row>
    <row r="8117" spans="1:12" ht="24" customHeight="1">
      <c r="A8117" s="1355"/>
      <c r="B8117" s="1355"/>
      <c r="C8117" s="1433"/>
      <c r="E8117" s="1433"/>
      <c r="K8117" s="1433"/>
      <c r="L8117" s="1334"/>
    </row>
    <row r="8118" spans="1:12" ht="24" customHeight="1">
      <c r="A8118" s="1355"/>
      <c r="B8118" s="1355"/>
      <c r="C8118" s="1433"/>
      <c r="E8118" s="1433"/>
      <c r="K8118" s="1433"/>
      <c r="L8118" s="1334"/>
    </row>
    <row r="8119" spans="1:12" ht="24" customHeight="1">
      <c r="A8119" s="1355"/>
      <c r="B8119" s="1355"/>
      <c r="C8119" s="1433"/>
      <c r="E8119" s="1433"/>
      <c r="K8119" s="1433"/>
      <c r="L8119" s="1334"/>
    </row>
    <row r="8120" spans="1:12" ht="24" customHeight="1">
      <c r="A8120" s="1355"/>
      <c r="B8120" s="1355"/>
      <c r="C8120" s="1433"/>
      <c r="E8120" s="1433"/>
      <c r="K8120" s="1433"/>
      <c r="L8120" s="1334"/>
    </row>
    <row r="8121" spans="1:12" ht="24" customHeight="1">
      <c r="A8121" s="1355"/>
      <c r="B8121" s="1355"/>
      <c r="C8121" s="1433"/>
      <c r="E8121" s="1433"/>
      <c r="K8121" s="1433"/>
      <c r="L8121" s="1334"/>
    </row>
    <row r="8122" spans="1:12" ht="24" customHeight="1">
      <c r="A8122" s="1355"/>
      <c r="B8122" s="1355"/>
      <c r="C8122" s="1433"/>
      <c r="E8122" s="1433"/>
      <c r="K8122" s="1433"/>
      <c r="L8122" s="1334"/>
    </row>
    <row r="8123" spans="1:12" ht="24" customHeight="1">
      <c r="A8123" s="1355"/>
      <c r="B8123" s="1355"/>
      <c r="C8123" s="1433"/>
      <c r="E8123" s="1433"/>
      <c r="K8123" s="1433"/>
      <c r="L8123" s="1334"/>
    </row>
    <row r="8124" spans="1:12" ht="24" customHeight="1">
      <c r="A8124" s="1355"/>
      <c r="B8124" s="1355"/>
      <c r="C8124" s="1433"/>
      <c r="E8124" s="1433"/>
      <c r="K8124" s="1433"/>
      <c r="L8124" s="1334"/>
    </row>
    <row r="8125" spans="1:12" ht="24" customHeight="1">
      <c r="A8125" s="1355"/>
      <c r="B8125" s="1355"/>
      <c r="C8125" s="1433"/>
      <c r="E8125" s="1433"/>
      <c r="K8125" s="1433"/>
      <c r="L8125" s="1334"/>
    </row>
    <row r="8126" spans="1:12" ht="24" customHeight="1">
      <c r="A8126" s="1355"/>
      <c r="B8126" s="1355"/>
      <c r="C8126" s="1433"/>
      <c r="E8126" s="1433"/>
      <c r="K8126" s="1433"/>
      <c r="L8126" s="1334"/>
    </row>
    <row r="8127" spans="1:12" ht="24" customHeight="1">
      <c r="A8127" s="1355"/>
      <c r="B8127" s="1355"/>
      <c r="C8127" s="1433"/>
      <c r="E8127" s="1433"/>
      <c r="K8127" s="1433"/>
      <c r="L8127" s="1334"/>
    </row>
    <row r="8128" spans="1:12" ht="24" customHeight="1">
      <c r="A8128" s="1355"/>
      <c r="B8128" s="1355"/>
      <c r="C8128" s="1433"/>
      <c r="E8128" s="1433"/>
      <c r="K8128" s="1433"/>
      <c r="L8128" s="1334"/>
    </row>
    <row r="8129" spans="1:12" ht="24" customHeight="1">
      <c r="A8129" s="1355"/>
      <c r="B8129" s="1355"/>
      <c r="C8129" s="1433"/>
      <c r="E8129" s="1433"/>
      <c r="K8129" s="1433"/>
      <c r="L8129" s="1334"/>
    </row>
    <row r="8130" spans="1:12" ht="24" customHeight="1">
      <c r="A8130" s="1355"/>
      <c r="B8130" s="1355"/>
      <c r="C8130" s="1433"/>
      <c r="E8130" s="1433"/>
      <c r="K8130" s="1433"/>
      <c r="L8130" s="1334"/>
    </row>
    <row r="8131" spans="1:12" ht="24" customHeight="1">
      <c r="A8131" s="1355"/>
      <c r="B8131" s="1355"/>
      <c r="C8131" s="1433"/>
      <c r="E8131" s="1433"/>
      <c r="K8131" s="1433"/>
      <c r="L8131" s="1334"/>
    </row>
    <row r="8132" spans="1:12" ht="24" customHeight="1">
      <c r="A8132" s="1355"/>
      <c r="B8132" s="1355"/>
      <c r="C8132" s="1433"/>
      <c r="E8132" s="1433"/>
      <c r="K8132" s="1433"/>
      <c r="L8132" s="1334"/>
    </row>
    <row r="8133" spans="1:12" ht="24" customHeight="1">
      <c r="A8133" s="1355"/>
      <c r="B8133" s="1355"/>
      <c r="C8133" s="1433"/>
      <c r="E8133" s="1433"/>
      <c r="K8133" s="1433"/>
      <c r="L8133" s="1334"/>
    </row>
    <row r="8134" spans="1:12" ht="24" customHeight="1">
      <c r="A8134" s="1355"/>
      <c r="B8134" s="1355"/>
      <c r="C8134" s="1433"/>
      <c r="E8134" s="1433"/>
      <c r="K8134" s="1433"/>
      <c r="L8134" s="1334"/>
    </row>
    <row r="8135" spans="1:12" ht="24" customHeight="1">
      <c r="A8135" s="1355"/>
      <c r="B8135" s="1355"/>
      <c r="C8135" s="1433"/>
      <c r="E8135" s="1433"/>
      <c r="K8135" s="1433"/>
      <c r="L8135" s="1334"/>
    </row>
    <row r="8136" spans="1:12" ht="24" customHeight="1">
      <c r="A8136" s="1355"/>
      <c r="B8136" s="1355"/>
      <c r="C8136" s="1433"/>
      <c r="E8136" s="1433"/>
      <c r="K8136" s="1433"/>
      <c r="L8136" s="1334"/>
    </row>
    <row r="8137" spans="1:12" ht="24" customHeight="1">
      <c r="A8137" s="1355"/>
      <c r="B8137" s="1355"/>
      <c r="C8137" s="1433"/>
      <c r="E8137" s="1433"/>
      <c r="K8137" s="1433"/>
      <c r="L8137" s="1334"/>
    </row>
    <row r="8138" spans="1:12" ht="24" customHeight="1">
      <c r="A8138" s="1355"/>
      <c r="B8138" s="1355"/>
      <c r="C8138" s="1433"/>
      <c r="E8138" s="1433"/>
      <c r="K8138" s="1433"/>
      <c r="L8138" s="1334"/>
    </row>
    <row r="8139" spans="1:12" ht="24" customHeight="1">
      <c r="A8139" s="1355"/>
      <c r="B8139" s="1355"/>
      <c r="C8139" s="1433"/>
      <c r="E8139" s="1433"/>
      <c r="K8139" s="1433"/>
      <c r="L8139" s="1334"/>
    </row>
    <row r="8140" spans="1:12" ht="24" customHeight="1">
      <c r="A8140" s="1355"/>
      <c r="B8140" s="1355"/>
      <c r="C8140" s="1433"/>
      <c r="E8140" s="1433"/>
      <c r="K8140" s="1433"/>
      <c r="L8140" s="1334"/>
    </row>
    <row r="8141" spans="1:12" ht="24" customHeight="1">
      <c r="A8141" s="1355"/>
      <c r="B8141" s="1355"/>
      <c r="C8141" s="1433"/>
      <c r="E8141" s="1433"/>
      <c r="K8141" s="1433"/>
      <c r="L8141" s="1334"/>
    </row>
    <row r="8142" spans="1:12" ht="24" customHeight="1">
      <c r="A8142" s="1355"/>
      <c r="B8142" s="1355"/>
      <c r="C8142" s="1433"/>
      <c r="E8142" s="1433"/>
      <c r="K8142" s="1433"/>
      <c r="L8142" s="1334"/>
    </row>
    <row r="8143" spans="1:12" ht="24" customHeight="1">
      <c r="A8143" s="1355"/>
      <c r="B8143" s="1355"/>
      <c r="C8143" s="1433"/>
      <c r="E8143" s="1433"/>
      <c r="K8143" s="1433"/>
      <c r="L8143" s="1334"/>
    </row>
    <row r="8144" spans="1:12" ht="24" customHeight="1">
      <c r="A8144" s="1355"/>
      <c r="B8144" s="1355"/>
      <c r="C8144" s="1433"/>
      <c r="E8144" s="1433"/>
      <c r="K8144" s="1433"/>
      <c r="L8144" s="1334"/>
    </row>
    <row r="8145" spans="1:12" ht="24" customHeight="1">
      <c r="A8145" s="1355"/>
      <c r="B8145" s="1355"/>
      <c r="C8145" s="1433"/>
      <c r="E8145" s="1433"/>
      <c r="K8145" s="1433"/>
      <c r="L8145" s="1334"/>
    </row>
    <row r="8146" spans="1:12" ht="24" customHeight="1">
      <c r="A8146" s="1355"/>
      <c r="B8146" s="1355"/>
      <c r="C8146" s="1433"/>
      <c r="E8146" s="1433"/>
      <c r="K8146" s="1433"/>
      <c r="L8146" s="1334"/>
    </row>
    <row r="8147" spans="1:12" ht="24" customHeight="1">
      <c r="A8147" s="1355"/>
      <c r="B8147" s="1355"/>
      <c r="C8147" s="1433"/>
      <c r="E8147" s="1433"/>
      <c r="K8147" s="1433"/>
      <c r="L8147" s="1334"/>
    </row>
    <row r="8148" spans="1:12" ht="24" customHeight="1">
      <c r="A8148" s="1355"/>
      <c r="B8148" s="1355"/>
      <c r="C8148" s="1433"/>
      <c r="E8148" s="1433"/>
      <c r="K8148" s="1433"/>
      <c r="L8148" s="1334"/>
    </row>
    <row r="8149" spans="1:12" ht="24" customHeight="1">
      <c r="A8149" s="1355"/>
      <c r="B8149" s="1355"/>
      <c r="C8149" s="1433"/>
      <c r="E8149" s="1433"/>
      <c r="K8149" s="1433"/>
      <c r="L8149" s="1334"/>
    </row>
    <row r="8150" spans="1:12" ht="24" customHeight="1">
      <c r="A8150" s="1355"/>
      <c r="B8150" s="1355"/>
      <c r="C8150" s="1433"/>
      <c r="E8150" s="1433"/>
      <c r="K8150" s="1433"/>
      <c r="L8150" s="1334"/>
    </row>
    <row r="8151" spans="1:12" ht="24" customHeight="1">
      <c r="A8151" s="1355"/>
      <c r="B8151" s="1355"/>
      <c r="C8151" s="1433"/>
      <c r="E8151" s="1433"/>
      <c r="K8151" s="1433"/>
      <c r="L8151" s="1334"/>
    </row>
    <row r="8152" spans="1:12" ht="24" customHeight="1">
      <c r="A8152" s="1355"/>
      <c r="B8152" s="1355"/>
      <c r="C8152" s="1433"/>
      <c r="E8152" s="1433"/>
      <c r="K8152" s="1433"/>
      <c r="L8152" s="1334"/>
    </row>
    <row r="8153" spans="1:12" ht="24" customHeight="1">
      <c r="A8153" s="1355"/>
      <c r="B8153" s="1355"/>
      <c r="C8153" s="1433"/>
      <c r="E8153" s="1433"/>
      <c r="K8153" s="1433"/>
      <c r="L8153" s="1334"/>
    </row>
    <row r="8154" spans="1:12" ht="24" customHeight="1">
      <c r="A8154" s="1355"/>
      <c r="B8154" s="1355"/>
      <c r="C8154" s="1433"/>
      <c r="E8154" s="1433"/>
      <c r="K8154" s="1433"/>
      <c r="L8154" s="1334"/>
    </row>
    <row r="8155" spans="1:12" ht="24" customHeight="1">
      <c r="A8155" s="1355"/>
      <c r="B8155" s="1355"/>
      <c r="C8155" s="1433"/>
      <c r="E8155" s="1433"/>
      <c r="K8155" s="1433"/>
      <c r="L8155" s="1334"/>
    </row>
    <row r="8156" spans="1:12" ht="24" customHeight="1">
      <c r="A8156" s="1355"/>
      <c r="B8156" s="1355"/>
      <c r="C8156" s="1433"/>
      <c r="E8156" s="1433"/>
      <c r="K8156" s="1433"/>
      <c r="L8156" s="1334"/>
    </row>
    <row r="8157" spans="1:12" ht="24" customHeight="1">
      <c r="A8157" s="1355"/>
      <c r="B8157" s="1355"/>
      <c r="C8157" s="1433"/>
      <c r="E8157" s="1433"/>
      <c r="K8157" s="1433"/>
      <c r="L8157" s="1334"/>
    </row>
    <row r="8158" spans="1:12" ht="24" customHeight="1">
      <c r="A8158" s="1355"/>
      <c r="B8158" s="1355"/>
      <c r="C8158" s="1433"/>
      <c r="E8158" s="1433"/>
      <c r="K8158" s="1433"/>
      <c r="L8158" s="1334"/>
    </row>
    <row r="8159" spans="1:12" ht="24" customHeight="1">
      <c r="A8159" s="1355"/>
      <c r="B8159" s="1355"/>
      <c r="C8159" s="1433"/>
      <c r="E8159" s="1433"/>
      <c r="K8159" s="1433"/>
      <c r="L8159" s="1334"/>
    </row>
    <row r="8160" spans="1:12" ht="24" customHeight="1">
      <c r="A8160" s="1355"/>
      <c r="B8160" s="1355"/>
      <c r="C8160" s="1433"/>
      <c r="E8160" s="1433"/>
      <c r="K8160" s="1433"/>
      <c r="L8160" s="1334"/>
    </row>
    <row r="8161" spans="1:12" ht="24" customHeight="1">
      <c r="A8161" s="1355"/>
      <c r="B8161" s="1355"/>
      <c r="C8161" s="1433"/>
      <c r="E8161" s="1433"/>
      <c r="K8161" s="1433"/>
      <c r="L8161" s="1334"/>
    </row>
    <row r="8162" spans="1:12" ht="24" customHeight="1">
      <c r="A8162" s="1355"/>
      <c r="B8162" s="1355"/>
      <c r="C8162" s="1433"/>
      <c r="E8162" s="1433"/>
      <c r="K8162" s="1433"/>
      <c r="L8162" s="1334"/>
    </row>
    <row r="8163" spans="1:12" ht="24" customHeight="1">
      <c r="A8163" s="1355"/>
      <c r="B8163" s="1355"/>
      <c r="C8163" s="1433"/>
      <c r="E8163" s="1433"/>
      <c r="K8163" s="1433"/>
      <c r="L8163" s="1334"/>
    </row>
    <row r="8164" spans="1:12" ht="24" customHeight="1">
      <c r="A8164" s="1355"/>
      <c r="B8164" s="1355"/>
      <c r="C8164" s="1433"/>
      <c r="E8164" s="1433"/>
      <c r="K8164" s="1433"/>
      <c r="L8164" s="1334"/>
    </row>
    <row r="8165" spans="1:12" ht="24" customHeight="1">
      <c r="A8165" s="1355"/>
      <c r="B8165" s="1355"/>
      <c r="C8165" s="1433"/>
      <c r="E8165" s="1433"/>
      <c r="K8165" s="1433"/>
      <c r="L8165" s="1334"/>
    </row>
    <row r="8166" spans="1:12" ht="24" customHeight="1">
      <c r="A8166" s="1355"/>
      <c r="B8166" s="1355"/>
      <c r="C8166" s="1433"/>
      <c r="E8166" s="1433"/>
      <c r="K8166" s="1433"/>
      <c r="L8166" s="1334"/>
    </row>
    <row r="8167" spans="1:12" ht="24" customHeight="1">
      <c r="A8167" s="1355"/>
      <c r="B8167" s="1355"/>
      <c r="C8167" s="1433"/>
      <c r="E8167" s="1433"/>
      <c r="K8167" s="1433"/>
      <c r="L8167" s="1334"/>
    </row>
    <row r="8168" spans="1:12" ht="24" customHeight="1">
      <c r="A8168" s="1355"/>
      <c r="B8168" s="1355"/>
      <c r="C8168" s="1433"/>
      <c r="E8168" s="1433"/>
      <c r="K8168" s="1433"/>
      <c r="L8168" s="1334"/>
    </row>
    <row r="8169" spans="1:12" ht="24" customHeight="1">
      <c r="A8169" s="1355"/>
      <c r="B8169" s="1355"/>
      <c r="C8169" s="1433"/>
      <c r="E8169" s="1433"/>
      <c r="K8169" s="1433"/>
      <c r="L8169" s="1334"/>
    </row>
    <row r="8170" spans="1:12" ht="24" customHeight="1">
      <c r="A8170" s="1355"/>
      <c r="B8170" s="1355"/>
      <c r="C8170" s="1433"/>
      <c r="E8170" s="1433"/>
      <c r="K8170" s="1433"/>
      <c r="L8170" s="1334"/>
    </row>
    <row r="8171" spans="1:12" ht="24" customHeight="1">
      <c r="A8171" s="1355"/>
      <c r="B8171" s="1355"/>
      <c r="C8171" s="1433"/>
      <c r="E8171" s="1433"/>
      <c r="K8171" s="1433"/>
      <c r="L8171" s="1334"/>
    </row>
    <row r="8172" spans="1:12" ht="24" customHeight="1">
      <c r="A8172" s="1355"/>
      <c r="B8172" s="1355"/>
      <c r="C8172" s="1433"/>
      <c r="E8172" s="1433"/>
      <c r="K8172" s="1433"/>
      <c r="L8172" s="1334"/>
    </row>
    <row r="8173" spans="1:12" ht="24" customHeight="1">
      <c r="A8173" s="1355"/>
      <c r="B8173" s="1355"/>
      <c r="C8173" s="1433"/>
      <c r="E8173" s="1433"/>
      <c r="K8173" s="1433"/>
      <c r="L8173" s="1334"/>
    </row>
    <row r="8174" spans="1:12" ht="24" customHeight="1">
      <c r="A8174" s="1355"/>
      <c r="B8174" s="1355"/>
      <c r="C8174" s="1433"/>
      <c r="E8174" s="1433"/>
      <c r="K8174" s="1433"/>
      <c r="L8174" s="1334"/>
    </row>
    <row r="8175" spans="1:12" ht="24" customHeight="1">
      <c r="A8175" s="1355"/>
      <c r="B8175" s="1355"/>
      <c r="C8175" s="1433"/>
      <c r="E8175" s="1433"/>
      <c r="K8175" s="1433"/>
      <c r="L8175" s="1334"/>
    </row>
    <row r="8176" spans="1:12" ht="24" customHeight="1">
      <c r="A8176" s="1355"/>
      <c r="B8176" s="1355"/>
      <c r="C8176" s="1433"/>
      <c r="E8176" s="1433"/>
      <c r="K8176" s="1433"/>
      <c r="L8176" s="1334"/>
    </row>
    <row r="8177" spans="1:12" ht="24" customHeight="1">
      <c r="A8177" s="1355"/>
      <c r="B8177" s="1355"/>
      <c r="C8177" s="1433"/>
      <c r="E8177" s="1433"/>
      <c r="K8177" s="1433"/>
      <c r="L8177" s="1334"/>
    </row>
    <row r="8178" spans="1:12" ht="24" customHeight="1">
      <c r="A8178" s="1355"/>
      <c r="B8178" s="1355"/>
      <c r="C8178" s="1433"/>
      <c r="E8178" s="1433"/>
      <c r="K8178" s="1433"/>
      <c r="L8178" s="1334"/>
    </row>
    <row r="8179" spans="1:12" ht="24" customHeight="1">
      <c r="A8179" s="1355"/>
      <c r="B8179" s="1355"/>
      <c r="C8179" s="1433"/>
      <c r="E8179" s="1433"/>
      <c r="K8179" s="1433"/>
      <c r="L8179" s="1334"/>
    </row>
    <row r="8180" spans="1:12" ht="24" customHeight="1">
      <c r="A8180" s="1355"/>
      <c r="B8180" s="1355"/>
      <c r="C8180" s="1433"/>
      <c r="E8180" s="1433"/>
      <c r="K8180" s="1433"/>
      <c r="L8180" s="1334"/>
    </row>
    <row r="8181" spans="1:12" ht="24" customHeight="1">
      <c r="A8181" s="1355"/>
      <c r="B8181" s="1355"/>
      <c r="C8181" s="1433"/>
      <c r="E8181" s="1433"/>
      <c r="K8181" s="1433"/>
      <c r="L8181" s="1334"/>
    </row>
    <row r="8182" spans="1:12" ht="24" customHeight="1">
      <c r="A8182" s="1355"/>
      <c r="B8182" s="1355"/>
      <c r="C8182" s="1433"/>
      <c r="E8182" s="1433"/>
      <c r="K8182" s="1433"/>
      <c r="L8182" s="1334"/>
    </row>
    <row r="8183" spans="1:12" ht="24" customHeight="1">
      <c r="A8183" s="1355"/>
      <c r="B8183" s="1355"/>
      <c r="C8183" s="1433"/>
      <c r="E8183" s="1433"/>
      <c r="K8183" s="1433"/>
      <c r="L8183" s="1334"/>
    </row>
    <row r="8184" spans="1:12" ht="24" customHeight="1">
      <c r="A8184" s="1355"/>
      <c r="B8184" s="1355"/>
      <c r="C8184" s="1433"/>
      <c r="E8184" s="1433"/>
      <c r="K8184" s="1433"/>
      <c r="L8184" s="1334"/>
    </row>
    <row r="8185" spans="1:12" ht="24" customHeight="1">
      <c r="A8185" s="1355"/>
      <c r="B8185" s="1355"/>
      <c r="C8185" s="1433"/>
      <c r="E8185" s="1433"/>
      <c r="K8185" s="1433"/>
      <c r="L8185" s="1334"/>
    </row>
    <row r="8186" spans="1:12" ht="24" customHeight="1">
      <c r="A8186" s="1355"/>
      <c r="B8186" s="1355"/>
      <c r="C8186" s="1433"/>
      <c r="E8186" s="1433"/>
      <c r="K8186" s="1433"/>
      <c r="L8186" s="1334"/>
    </row>
    <row r="8187" spans="1:12" ht="24" customHeight="1">
      <c r="A8187" s="1355"/>
      <c r="B8187" s="1355"/>
      <c r="C8187" s="1433"/>
      <c r="E8187" s="1433"/>
      <c r="K8187" s="1433"/>
      <c r="L8187" s="1334"/>
    </row>
    <row r="8188" spans="1:12" ht="24" customHeight="1">
      <c r="A8188" s="1355"/>
      <c r="B8188" s="1355"/>
      <c r="C8188" s="1433"/>
      <c r="E8188" s="1433"/>
      <c r="K8188" s="1433"/>
      <c r="L8188" s="1334"/>
    </row>
    <row r="8189" spans="1:12" ht="24" customHeight="1">
      <c r="A8189" s="1355"/>
      <c r="B8189" s="1355"/>
      <c r="C8189" s="1433"/>
      <c r="E8189" s="1433"/>
      <c r="K8189" s="1433"/>
      <c r="L8189" s="1334"/>
    </row>
    <row r="8190" spans="1:12" ht="24" customHeight="1">
      <c r="A8190" s="1355"/>
      <c r="B8190" s="1355"/>
      <c r="C8190" s="1433"/>
      <c r="E8190" s="1433"/>
      <c r="K8190" s="1433"/>
      <c r="L8190" s="1334"/>
    </row>
    <row r="8191" spans="1:12" ht="24" customHeight="1">
      <c r="A8191" s="1355"/>
      <c r="B8191" s="1355"/>
      <c r="C8191" s="1433"/>
      <c r="E8191" s="1433"/>
      <c r="K8191" s="1433"/>
      <c r="L8191" s="1334"/>
    </row>
    <row r="8192" spans="1:12" ht="24" customHeight="1">
      <c r="A8192" s="1355"/>
      <c r="B8192" s="1355"/>
      <c r="C8192" s="1433"/>
      <c r="E8192" s="1433"/>
      <c r="K8192" s="1433"/>
      <c r="L8192" s="1334"/>
    </row>
    <row r="8193" spans="1:12" ht="24" customHeight="1">
      <c r="A8193" s="1355"/>
      <c r="B8193" s="1355"/>
      <c r="C8193" s="1433"/>
      <c r="E8193" s="1433"/>
      <c r="K8193" s="1433"/>
      <c r="L8193" s="1334"/>
    </row>
    <row r="8194" spans="1:12" ht="24" customHeight="1">
      <c r="A8194" s="1355"/>
      <c r="B8194" s="1355"/>
      <c r="C8194" s="1433"/>
      <c r="E8194" s="1433"/>
      <c r="K8194" s="1433"/>
      <c r="L8194" s="1334"/>
    </row>
    <row r="8195" spans="1:12" ht="24" customHeight="1">
      <c r="A8195" s="1355"/>
      <c r="B8195" s="1355"/>
      <c r="C8195" s="1433"/>
      <c r="E8195" s="1433"/>
      <c r="K8195" s="1433"/>
      <c r="L8195" s="1334"/>
    </row>
    <row r="8196" spans="1:12" ht="24" customHeight="1">
      <c r="A8196" s="1355"/>
      <c r="B8196" s="1355"/>
      <c r="C8196" s="1433"/>
      <c r="E8196" s="1433"/>
      <c r="K8196" s="1433"/>
      <c r="L8196" s="1334"/>
    </row>
    <row r="8197" spans="1:12" ht="24" customHeight="1">
      <c r="A8197" s="1355"/>
      <c r="B8197" s="1355"/>
      <c r="C8197" s="1433"/>
      <c r="E8197" s="1433"/>
      <c r="K8197" s="1433"/>
      <c r="L8197" s="1334"/>
    </row>
    <row r="8198" spans="1:12" ht="24" customHeight="1">
      <c r="A8198" s="1355"/>
      <c r="B8198" s="1355"/>
      <c r="C8198" s="1433"/>
      <c r="E8198" s="1433"/>
      <c r="K8198" s="1433"/>
      <c r="L8198" s="1334"/>
    </row>
    <row r="8199" spans="1:12" ht="24" customHeight="1">
      <c r="A8199" s="1355"/>
      <c r="B8199" s="1355"/>
      <c r="C8199" s="1433"/>
      <c r="E8199" s="1433"/>
      <c r="K8199" s="1433"/>
      <c r="L8199" s="1334"/>
    </row>
    <row r="8200" spans="1:12" ht="24" customHeight="1">
      <c r="A8200" s="1355"/>
      <c r="B8200" s="1355"/>
      <c r="C8200" s="1433"/>
      <c r="E8200" s="1433"/>
      <c r="K8200" s="1433"/>
      <c r="L8200" s="1334"/>
    </row>
    <row r="8201" spans="1:12" ht="24" customHeight="1">
      <c r="A8201" s="1355"/>
      <c r="B8201" s="1355"/>
      <c r="C8201" s="1433"/>
      <c r="E8201" s="1433"/>
      <c r="K8201" s="1433"/>
      <c r="L8201" s="1334"/>
    </row>
    <row r="8202" spans="1:12" ht="24" customHeight="1">
      <c r="A8202" s="1355"/>
      <c r="B8202" s="1355"/>
      <c r="C8202" s="1433"/>
      <c r="E8202" s="1433"/>
      <c r="K8202" s="1433"/>
      <c r="L8202" s="1334"/>
    </row>
    <row r="8203" spans="1:12" ht="24" customHeight="1">
      <c r="A8203" s="1355"/>
      <c r="B8203" s="1355"/>
      <c r="C8203" s="1433"/>
      <c r="E8203" s="1433"/>
      <c r="K8203" s="1433"/>
      <c r="L8203" s="1334"/>
    </row>
    <row r="8204" spans="1:12" ht="24" customHeight="1">
      <c r="A8204" s="1355"/>
      <c r="B8204" s="1355"/>
      <c r="C8204" s="1433"/>
      <c r="E8204" s="1433"/>
      <c r="K8204" s="1433"/>
      <c r="L8204" s="1334"/>
    </row>
    <row r="8205" spans="1:12" ht="24" customHeight="1">
      <c r="A8205" s="1355"/>
      <c r="B8205" s="1355"/>
      <c r="C8205" s="1433"/>
      <c r="E8205" s="1433"/>
      <c r="K8205" s="1433"/>
      <c r="L8205" s="1334"/>
    </row>
    <row r="8206" spans="1:12" ht="24" customHeight="1">
      <c r="A8206" s="1355"/>
      <c r="B8206" s="1355"/>
      <c r="C8206" s="1433"/>
      <c r="E8206" s="1433"/>
      <c r="K8206" s="1433"/>
      <c r="L8206" s="1334"/>
    </row>
    <row r="8207" spans="1:12" ht="24" customHeight="1">
      <c r="A8207" s="1355"/>
      <c r="B8207" s="1355"/>
      <c r="C8207" s="1433"/>
      <c r="E8207" s="1433"/>
      <c r="K8207" s="1433"/>
      <c r="L8207" s="1334"/>
    </row>
    <row r="8208" spans="1:12" ht="24" customHeight="1">
      <c r="A8208" s="1355"/>
      <c r="B8208" s="1355"/>
      <c r="C8208" s="1433"/>
      <c r="E8208" s="1433"/>
      <c r="K8208" s="1433"/>
      <c r="L8208" s="1334"/>
    </row>
    <row r="8209" spans="1:12" ht="24" customHeight="1">
      <c r="A8209" s="1355"/>
      <c r="B8209" s="1355"/>
      <c r="C8209" s="1433"/>
      <c r="E8209" s="1433"/>
      <c r="K8209" s="1433"/>
      <c r="L8209" s="1334"/>
    </row>
    <row r="8210" spans="1:12" ht="24" customHeight="1">
      <c r="A8210" s="1355"/>
      <c r="B8210" s="1355"/>
      <c r="C8210" s="1433"/>
      <c r="E8210" s="1433"/>
      <c r="K8210" s="1433"/>
      <c r="L8210" s="1334"/>
    </row>
    <row r="8211" spans="1:12" ht="24" customHeight="1">
      <c r="A8211" s="1355"/>
      <c r="B8211" s="1355"/>
      <c r="C8211" s="1433"/>
      <c r="E8211" s="1433"/>
      <c r="K8211" s="1433"/>
      <c r="L8211" s="1334"/>
    </row>
    <row r="8212" spans="1:12" ht="24" customHeight="1">
      <c r="A8212" s="1355"/>
      <c r="B8212" s="1355"/>
      <c r="C8212" s="1433"/>
      <c r="E8212" s="1433"/>
      <c r="K8212" s="1433"/>
      <c r="L8212" s="1334"/>
    </row>
    <row r="8213" spans="1:12" ht="24" customHeight="1">
      <c r="A8213" s="1355"/>
      <c r="B8213" s="1355"/>
      <c r="C8213" s="1433"/>
      <c r="E8213" s="1433"/>
      <c r="K8213" s="1433"/>
      <c r="L8213" s="1334"/>
    </row>
    <row r="8214" spans="1:12" ht="24" customHeight="1">
      <c r="A8214" s="1355"/>
      <c r="B8214" s="1355"/>
      <c r="C8214" s="1433"/>
      <c r="E8214" s="1433"/>
      <c r="K8214" s="1433"/>
      <c r="L8214" s="1334"/>
    </row>
    <row r="8215" spans="1:12" ht="24" customHeight="1">
      <c r="A8215" s="1355"/>
      <c r="B8215" s="1355"/>
      <c r="C8215" s="1433"/>
      <c r="E8215" s="1433"/>
      <c r="K8215" s="1433"/>
      <c r="L8215" s="1334"/>
    </row>
    <row r="8216" spans="1:12" ht="24" customHeight="1">
      <c r="A8216" s="1355"/>
      <c r="B8216" s="1355"/>
      <c r="C8216" s="1433"/>
      <c r="E8216" s="1433"/>
      <c r="K8216" s="1433"/>
      <c r="L8216" s="1334"/>
    </row>
    <row r="8217" spans="1:12" ht="24" customHeight="1">
      <c r="A8217" s="1355"/>
      <c r="B8217" s="1355"/>
      <c r="C8217" s="1433"/>
      <c r="E8217" s="1433"/>
      <c r="K8217" s="1433"/>
      <c r="L8217" s="1334"/>
    </row>
    <row r="8218" spans="1:12" ht="24" customHeight="1">
      <c r="A8218" s="1355"/>
      <c r="B8218" s="1355"/>
      <c r="C8218" s="1433"/>
      <c r="E8218" s="1433"/>
      <c r="K8218" s="1433"/>
      <c r="L8218" s="1334"/>
    </row>
    <row r="8219" spans="1:12" ht="24" customHeight="1">
      <c r="A8219" s="1355"/>
      <c r="B8219" s="1355"/>
      <c r="C8219" s="1433"/>
      <c r="E8219" s="1433"/>
      <c r="K8219" s="1433"/>
      <c r="L8219" s="1334"/>
    </row>
    <row r="8220" spans="1:12" ht="24" customHeight="1">
      <c r="A8220" s="1355"/>
      <c r="B8220" s="1355"/>
      <c r="C8220" s="1433"/>
      <c r="E8220" s="1433"/>
      <c r="K8220" s="1433"/>
      <c r="L8220" s="1334"/>
    </row>
    <row r="8221" spans="1:12" ht="24" customHeight="1">
      <c r="A8221" s="1355"/>
      <c r="B8221" s="1355"/>
      <c r="C8221" s="1433"/>
      <c r="E8221" s="1433"/>
      <c r="K8221" s="1433"/>
      <c r="L8221" s="1334"/>
    </row>
    <row r="8222" spans="1:12" ht="24" customHeight="1">
      <c r="A8222" s="1355"/>
      <c r="B8222" s="1355"/>
      <c r="C8222" s="1433"/>
      <c r="E8222" s="1433"/>
      <c r="K8222" s="1433"/>
      <c r="L8222" s="1334"/>
    </row>
    <row r="8223" spans="1:12" ht="24" customHeight="1">
      <c r="A8223" s="1355"/>
      <c r="B8223" s="1355"/>
      <c r="C8223" s="1433"/>
      <c r="E8223" s="1433"/>
      <c r="K8223" s="1433"/>
      <c r="L8223" s="1334"/>
    </row>
    <row r="8224" spans="1:12" ht="24" customHeight="1">
      <c r="A8224" s="1355"/>
      <c r="B8224" s="1355"/>
      <c r="C8224" s="1433"/>
      <c r="E8224" s="1433"/>
      <c r="K8224" s="1433"/>
      <c r="L8224" s="1334"/>
    </row>
    <row r="8225" spans="1:12" ht="24" customHeight="1">
      <c r="A8225" s="1355"/>
      <c r="B8225" s="1355"/>
      <c r="C8225" s="1433"/>
      <c r="E8225" s="1433"/>
      <c r="K8225" s="1433"/>
      <c r="L8225" s="1334"/>
    </row>
    <row r="8226" spans="1:12" ht="24" customHeight="1">
      <c r="A8226" s="1355"/>
      <c r="B8226" s="1355"/>
      <c r="C8226" s="1433"/>
      <c r="E8226" s="1433"/>
      <c r="K8226" s="1433"/>
      <c r="L8226" s="1334"/>
    </row>
    <row r="8227" spans="1:12" ht="24" customHeight="1">
      <c r="A8227" s="1355"/>
      <c r="B8227" s="1355"/>
      <c r="C8227" s="1433"/>
      <c r="E8227" s="1433"/>
      <c r="K8227" s="1433"/>
      <c r="L8227" s="1334"/>
    </row>
    <row r="8228" spans="1:12" ht="24" customHeight="1">
      <c r="A8228" s="1355"/>
      <c r="B8228" s="1355"/>
      <c r="C8228" s="1433"/>
      <c r="E8228" s="1433"/>
      <c r="K8228" s="1433"/>
      <c r="L8228" s="1334"/>
    </row>
    <row r="8229" spans="1:12" ht="24" customHeight="1">
      <c r="A8229" s="1355"/>
      <c r="B8229" s="1355"/>
      <c r="C8229" s="1433"/>
      <c r="E8229" s="1433"/>
      <c r="K8229" s="1433"/>
      <c r="L8229" s="1334"/>
    </row>
    <row r="8230" spans="1:12" ht="24" customHeight="1">
      <c r="A8230" s="1355"/>
      <c r="B8230" s="1355"/>
      <c r="C8230" s="1433"/>
      <c r="E8230" s="1433"/>
      <c r="K8230" s="1433"/>
      <c r="L8230" s="1334"/>
    </row>
    <row r="8231" spans="1:12" ht="24" customHeight="1">
      <c r="A8231" s="1355"/>
      <c r="B8231" s="1355"/>
      <c r="C8231" s="1433"/>
      <c r="E8231" s="1433"/>
      <c r="K8231" s="1433"/>
      <c r="L8231" s="1334"/>
    </row>
    <row r="8232" spans="1:12" ht="24" customHeight="1">
      <c r="A8232" s="1355"/>
      <c r="B8232" s="1355"/>
      <c r="C8232" s="1433"/>
      <c r="E8232" s="1433"/>
      <c r="K8232" s="1433"/>
      <c r="L8232" s="1334"/>
    </row>
    <row r="8233" spans="1:12" ht="24" customHeight="1">
      <c r="A8233" s="1355"/>
      <c r="B8233" s="1355"/>
      <c r="C8233" s="1433"/>
      <c r="E8233" s="1433"/>
      <c r="K8233" s="1433"/>
      <c r="L8233" s="1334"/>
    </row>
    <row r="8234" spans="1:12" ht="24" customHeight="1">
      <c r="A8234" s="1355"/>
      <c r="B8234" s="1355"/>
      <c r="C8234" s="1433"/>
      <c r="E8234" s="1433"/>
      <c r="K8234" s="1433"/>
      <c r="L8234" s="1334"/>
    </row>
    <row r="8235" spans="1:12" ht="24" customHeight="1">
      <c r="A8235" s="1355"/>
      <c r="B8235" s="1355"/>
      <c r="C8235" s="1433"/>
      <c r="E8235" s="1433"/>
      <c r="K8235" s="1433"/>
      <c r="L8235" s="1334"/>
    </row>
    <row r="8236" spans="1:12" ht="24" customHeight="1">
      <c r="A8236" s="1355"/>
      <c r="B8236" s="1355"/>
      <c r="C8236" s="1433"/>
      <c r="E8236" s="1433"/>
      <c r="K8236" s="1433"/>
      <c r="L8236" s="1334"/>
    </row>
    <row r="8237" spans="1:12" ht="24" customHeight="1">
      <c r="A8237" s="1355"/>
      <c r="B8237" s="1355"/>
      <c r="C8237" s="1433"/>
      <c r="E8237" s="1433"/>
      <c r="K8237" s="1433"/>
      <c r="L8237" s="1334"/>
    </row>
    <row r="8238" spans="1:12" ht="24" customHeight="1">
      <c r="A8238" s="1355"/>
      <c r="B8238" s="1355"/>
      <c r="C8238" s="1433"/>
      <c r="E8238" s="1433"/>
      <c r="K8238" s="1433"/>
      <c r="L8238" s="1334"/>
    </row>
    <row r="8239" spans="1:12" ht="24" customHeight="1">
      <c r="A8239" s="1355"/>
      <c r="B8239" s="1355"/>
      <c r="C8239" s="1433"/>
      <c r="E8239" s="1433"/>
      <c r="K8239" s="1433"/>
      <c r="L8239" s="1334"/>
    </row>
    <row r="8240" spans="1:12" ht="24" customHeight="1">
      <c r="A8240" s="1355"/>
      <c r="B8240" s="1355"/>
      <c r="C8240" s="1433"/>
      <c r="E8240" s="1433"/>
      <c r="K8240" s="1433"/>
      <c r="L8240" s="1334"/>
    </row>
    <row r="8241" spans="1:12" ht="24" customHeight="1">
      <c r="A8241" s="1355"/>
      <c r="B8241" s="1355"/>
      <c r="C8241" s="1433"/>
      <c r="E8241" s="1433"/>
      <c r="K8241" s="1433"/>
      <c r="L8241" s="1334"/>
    </row>
    <row r="8242" spans="1:12" ht="24" customHeight="1">
      <c r="A8242" s="1355"/>
      <c r="B8242" s="1355"/>
      <c r="C8242" s="1433"/>
      <c r="E8242" s="1433"/>
      <c r="K8242" s="1433"/>
      <c r="L8242" s="1334"/>
    </row>
    <row r="8243" spans="1:12" ht="24" customHeight="1">
      <c r="A8243" s="1355"/>
      <c r="B8243" s="1355"/>
      <c r="C8243" s="1433"/>
      <c r="E8243" s="1433"/>
      <c r="K8243" s="1433"/>
      <c r="L8243" s="1334"/>
    </row>
    <row r="8244" spans="1:12" ht="24" customHeight="1">
      <c r="A8244" s="1355"/>
      <c r="B8244" s="1355"/>
      <c r="C8244" s="1433"/>
      <c r="E8244" s="1433"/>
      <c r="K8244" s="1433"/>
      <c r="L8244" s="1334"/>
    </row>
    <row r="8245" spans="1:12" ht="24" customHeight="1">
      <c r="A8245" s="1355"/>
      <c r="B8245" s="1355"/>
      <c r="C8245" s="1433"/>
      <c r="E8245" s="1433"/>
      <c r="K8245" s="1433"/>
      <c r="L8245" s="1334"/>
    </row>
    <row r="8246" spans="1:12" ht="24" customHeight="1">
      <c r="A8246" s="1355"/>
      <c r="B8246" s="1355"/>
      <c r="C8246" s="1433"/>
      <c r="E8246" s="1433"/>
      <c r="K8246" s="1433"/>
      <c r="L8246" s="1334"/>
    </row>
    <row r="8247" spans="1:12" ht="24" customHeight="1">
      <c r="A8247" s="1355"/>
      <c r="B8247" s="1355"/>
      <c r="C8247" s="1433"/>
      <c r="E8247" s="1433"/>
      <c r="K8247" s="1433"/>
      <c r="L8247" s="1334"/>
    </row>
    <row r="8248" spans="1:12" ht="24" customHeight="1">
      <c r="A8248" s="1355"/>
      <c r="B8248" s="1355"/>
      <c r="C8248" s="1433"/>
      <c r="E8248" s="1433"/>
      <c r="K8248" s="1433"/>
      <c r="L8248" s="1334"/>
    </row>
    <row r="8249" spans="1:12" ht="24" customHeight="1">
      <c r="A8249" s="1355"/>
      <c r="B8249" s="1355"/>
      <c r="C8249" s="1433"/>
      <c r="E8249" s="1433"/>
      <c r="K8249" s="1433"/>
      <c r="L8249" s="1334"/>
    </row>
    <row r="8250" spans="1:12" ht="24" customHeight="1">
      <c r="A8250" s="1355"/>
      <c r="B8250" s="1355"/>
      <c r="C8250" s="1433"/>
      <c r="E8250" s="1433"/>
      <c r="K8250" s="1433"/>
      <c r="L8250" s="1334"/>
    </row>
    <row r="8251" spans="1:12" ht="24" customHeight="1">
      <c r="A8251" s="1355"/>
      <c r="B8251" s="1355"/>
      <c r="C8251" s="1433"/>
      <c r="E8251" s="1433"/>
      <c r="K8251" s="1433"/>
      <c r="L8251" s="1334"/>
    </row>
    <row r="8252" spans="1:12" ht="24" customHeight="1">
      <c r="A8252" s="1355"/>
      <c r="B8252" s="1355"/>
      <c r="C8252" s="1433"/>
      <c r="E8252" s="1433"/>
      <c r="K8252" s="1433"/>
      <c r="L8252" s="1334"/>
    </row>
    <row r="8253" spans="1:12" ht="24" customHeight="1">
      <c r="A8253" s="1355"/>
      <c r="B8253" s="1355"/>
      <c r="C8253" s="1433"/>
      <c r="E8253" s="1433"/>
      <c r="K8253" s="1433"/>
      <c r="L8253" s="1334"/>
    </row>
    <row r="8254" spans="1:12" ht="24" customHeight="1">
      <c r="A8254" s="1355"/>
      <c r="B8254" s="1355"/>
      <c r="C8254" s="1433"/>
      <c r="E8254" s="1433"/>
      <c r="K8254" s="1433"/>
      <c r="L8254" s="1334"/>
    </row>
    <row r="8255" spans="1:12" ht="24" customHeight="1">
      <c r="A8255" s="1355"/>
      <c r="B8255" s="1355"/>
      <c r="C8255" s="1433"/>
      <c r="E8255" s="1433"/>
      <c r="K8255" s="1433"/>
      <c r="L8255" s="1334"/>
    </row>
    <row r="8256" spans="1:12" ht="24" customHeight="1">
      <c r="A8256" s="1355"/>
      <c r="B8256" s="1355"/>
      <c r="C8256" s="1433"/>
      <c r="E8256" s="1433"/>
      <c r="K8256" s="1433"/>
      <c r="L8256" s="1334"/>
    </row>
    <row r="8257" spans="1:12" ht="24" customHeight="1">
      <c r="A8257" s="1355"/>
      <c r="B8257" s="1355"/>
      <c r="C8257" s="1433"/>
      <c r="E8257" s="1433"/>
      <c r="K8257" s="1433"/>
      <c r="L8257" s="1334"/>
    </row>
    <row r="8258" spans="1:12" ht="24" customHeight="1">
      <c r="A8258" s="1355"/>
      <c r="B8258" s="1355"/>
      <c r="C8258" s="1433"/>
      <c r="E8258" s="1433"/>
      <c r="K8258" s="1433"/>
      <c r="L8258" s="1334"/>
    </row>
    <row r="8259" spans="1:12" ht="24" customHeight="1">
      <c r="A8259" s="1355"/>
      <c r="B8259" s="1355"/>
      <c r="C8259" s="1433"/>
      <c r="E8259" s="1433"/>
      <c r="K8259" s="1433"/>
      <c r="L8259" s="1334"/>
    </row>
    <row r="8260" spans="1:12" ht="24" customHeight="1">
      <c r="A8260" s="1355"/>
      <c r="B8260" s="1355"/>
      <c r="C8260" s="1433"/>
      <c r="E8260" s="1433"/>
      <c r="K8260" s="1433"/>
      <c r="L8260" s="1334"/>
    </row>
    <row r="8261" spans="1:12" ht="24" customHeight="1">
      <c r="A8261" s="1355"/>
      <c r="B8261" s="1355"/>
      <c r="C8261" s="1433"/>
      <c r="E8261" s="1433"/>
      <c r="K8261" s="1433"/>
      <c r="L8261" s="1334"/>
    </row>
    <row r="8262" spans="1:12" ht="24" customHeight="1">
      <c r="A8262" s="1355"/>
      <c r="B8262" s="1355"/>
      <c r="C8262" s="1433"/>
      <c r="E8262" s="1433"/>
      <c r="K8262" s="1433"/>
      <c r="L8262" s="1334"/>
    </row>
    <row r="8263" spans="1:12" ht="24" customHeight="1">
      <c r="A8263" s="1355"/>
      <c r="B8263" s="1355"/>
      <c r="C8263" s="1433"/>
      <c r="E8263" s="1433"/>
      <c r="K8263" s="1433"/>
      <c r="L8263" s="1334"/>
    </row>
    <row r="8264" spans="1:12" ht="24" customHeight="1">
      <c r="A8264" s="1355"/>
      <c r="B8264" s="1355"/>
      <c r="C8264" s="1433"/>
      <c r="E8264" s="1433"/>
      <c r="K8264" s="1433"/>
      <c r="L8264" s="1334"/>
    </row>
    <row r="8265" spans="1:12" ht="24" customHeight="1">
      <c r="A8265" s="1355"/>
      <c r="B8265" s="1355"/>
      <c r="C8265" s="1433"/>
      <c r="E8265" s="1433"/>
      <c r="K8265" s="1433"/>
      <c r="L8265" s="1334"/>
    </row>
    <row r="8266" spans="1:12" ht="24" customHeight="1">
      <c r="A8266" s="1355"/>
      <c r="B8266" s="1355"/>
      <c r="C8266" s="1433"/>
      <c r="E8266" s="1433"/>
      <c r="K8266" s="1433"/>
      <c r="L8266" s="1334"/>
    </row>
    <row r="8267" spans="1:12" ht="24" customHeight="1">
      <c r="A8267" s="1355"/>
      <c r="B8267" s="1355"/>
      <c r="C8267" s="1433"/>
      <c r="E8267" s="1433"/>
      <c r="K8267" s="1433"/>
      <c r="L8267" s="1334"/>
    </row>
    <row r="8268" spans="1:12" ht="24" customHeight="1">
      <c r="A8268" s="1355"/>
      <c r="B8268" s="1355"/>
      <c r="C8268" s="1433"/>
      <c r="E8268" s="1433"/>
      <c r="K8268" s="1433"/>
      <c r="L8268" s="1334"/>
    </row>
    <row r="8269" spans="1:12" ht="24" customHeight="1">
      <c r="A8269" s="1355"/>
      <c r="B8269" s="1355"/>
      <c r="C8269" s="1433"/>
      <c r="E8269" s="1433"/>
      <c r="K8269" s="1433"/>
      <c r="L8269" s="1334"/>
    </row>
    <row r="8270" spans="1:12" ht="24" customHeight="1">
      <c r="A8270" s="1355"/>
      <c r="B8270" s="1355"/>
      <c r="C8270" s="1433"/>
      <c r="E8270" s="1433"/>
      <c r="K8270" s="1433"/>
      <c r="L8270" s="1334"/>
    </row>
    <row r="8271" spans="1:12" ht="24" customHeight="1">
      <c r="A8271" s="1355"/>
      <c r="B8271" s="1355"/>
      <c r="C8271" s="1433"/>
      <c r="E8271" s="1433"/>
      <c r="K8271" s="1433"/>
      <c r="L8271" s="1334"/>
    </row>
    <row r="8272" spans="1:12" ht="24" customHeight="1">
      <c r="A8272" s="1355"/>
      <c r="B8272" s="1355"/>
      <c r="C8272" s="1433"/>
      <c r="E8272" s="1433"/>
      <c r="K8272" s="1433"/>
      <c r="L8272" s="1334"/>
    </row>
    <row r="8273" spans="1:12" ht="24" customHeight="1">
      <c r="A8273" s="1355"/>
      <c r="B8273" s="1355"/>
      <c r="C8273" s="1433"/>
      <c r="E8273" s="1433"/>
      <c r="K8273" s="1433"/>
      <c r="L8273" s="1334"/>
    </row>
    <row r="8274" spans="1:12" ht="24" customHeight="1">
      <c r="A8274" s="1355"/>
      <c r="B8274" s="1355"/>
      <c r="C8274" s="1433"/>
      <c r="E8274" s="1433"/>
      <c r="K8274" s="1433"/>
      <c r="L8274" s="1334"/>
    </row>
    <row r="8275" spans="1:12" ht="24" customHeight="1">
      <c r="A8275" s="1355"/>
      <c r="B8275" s="1355"/>
      <c r="C8275" s="1433"/>
      <c r="E8275" s="1433"/>
      <c r="K8275" s="1433"/>
      <c r="L8275" s="1334"/>
    </row>
    <row r="8276" spans="1:12" ht="24" customHeight="1">
      <c r="A8276" s="1355"/>
      <c r="B8276" s="1355"/>
      <c r="C8276" s="1433"/>
      <c r="E8276" s="1433"/>
      <c r="K8276" s="1433"/>
      <c r="L8276" s="1334"/>
    </row>
    <row r="8277" spans="1:12" ht="24" customHeight="1">
      <c r="A8277" s="1355"/>
      <c r="B8277" s="1355"/>
      <c r="C8277" s="1433"/>
      <c r="E8277" s="1433"/>
      <c r="K8277" s="1433"/>
      <c r="L8277" s="1334"/>
    </row>
    <row r="8278" spans="1:12" ht="24" customHeight="1">
      <c r="A8278" s="1355"/>
      <c r="B8278" s="1355"/>
      <c r="C8278" s="1433"/>
      <c r="E8278" s="1433"/>
      <c r="K8278" s="1433"/>
      <c r="L8278" s="1334"/>
    </row>
    <row r="8279" spans="1:12" ht="24" customHeight="1">
      <c r="A8279" s="1355"/>
      <c r="B8279" s="1355"/>
      <c r="C8279" s="1433"/>
      <c r="E8279" s="1433"/>
      <c r="K8279" s="1433"/>
      <c r="L8279" s="1334"/>
    </row>
    <row r="8280" spans="1:12" ht="24" customHeight="1">
      <c r="A8280" s="1355"/>
      <c r="B8280" s="1355"/>
      <c r="C8280" s="1433"/>
      <c r="E8280" s="1433"/>
      <c r="K8280" s="1433"/>
      <c r="L8280" s="1334"/>
    </row>
    <row r="8281" spans="1:12" ht="24" customHeight="1">
      <c r="A8281" s="1355"/>
      <c r="B8281" s="1355"/>
      <c r="C8281" s="1433"/>
      <c r="E8281" s="1433"/>
      <c r="K8281" s="1433"/>
      <c r="L8281" s="1334"/>
    </row>
    <row r="8282" spans="1:12" ht="24" customHeight="1">
      <c r="A8282" s="1355"/>
      <c r="B8282" s="1355"/>
      <c r="C8282" s="1433"/>
      <c r="E8282" s="1433"/>
      <c r="K8282" s="1433"/>
      <c r="L8282" s="1334"/>
    </row>
    <row r="8283" spans="1:12" ht="24" customHeight="1">
      <c r="A8283" s="1355"/>
      <c r="B8283" s="1355"/>
      <c r="C8283" s="1433"/>
      <c r="E8283" s="1433"/>
      <c r="K8283" s="1433"/>
      <c r="L8283" s="1334"/>
    </row>
    <row r="8284" spans="1:12" ht="24" customHeight="1">
      <c r="A8284" s="1355"/>
      <c r="B8284" s="1355"/>
      <c r="C8284" s="1433"/>
      <c r="E8284" s="1433"/>
      <c r="K8284" s="1433"/>
      <c r="L8284" s="1334"/>
    </row>
    <row r="8285" spans="1:12" ht="24" customHeight="1">
      <c r="A8285" s="1355"/>
      <c r="B8285" s="1355"/>
      <c r="C8285" s="1433"/>
      <c r="E8285" s="1433"/>
      <c r="K8285" s="1433"/>
      <c r="L8285" s="1334"/>
    </row>
    <row r="8286" spans="1:12" ht="24" customHeight="1">
      <c r="A8286" s="1355"/>
      <c r="B8286" s="1355"/>
      <c r="C8286" s="1433"/>
      <c r="E8286" s="1433"/>
      <c r="K8286" s="1433"/>
      <c r="L8286" s="1334"/>
    </row>
    <row r="8287" spans="1:12" ht="24" customHeight="1">
      <c r="A8287" s="1355"/>
      <c r="B8287" s="1355"/>
      <c r="C8287" s="1433"/>
      <c r="E8287" s="1433"/>
      <c r="K8287" s="1433"/>
      <c r="L8287" s="1334"/>
    </row>
    <row r="8288" spans="1:12" ht="24" customHeight="1">
      <c r="A8288" s="1355"/>
      <c r="B8288" s="1355"/>
      <c r="C8288" s="1433"/>
      <c r="E8288" s="1433"/>
      <c r="K8288" s="1433"/>
      <c r="L8288" s="1334"/>
    </row>
    <row r="8289" spans="1:12" ht="24" customHeight="1">
      <c r="A8289" s="1355"/>
      <c r="B8289" s="1355"/>
      <c r="C8289" s="1433"/>
      <c r="E8289" s="1433"/>
      <c r="K8289" s="1433"/>
      <c r="L8289" s="1334"/>
    </row>
    <row r="8290" spans="1:12" ht="24" customHeight="1">
      <c r="A8290" s="1355"/>
      <c r="B8290" s="1355"/>
      <c r="C8290" s="1433"/>
      <c r="E8290" s="1433"/>
      <c r="K8290" s="1433"/>
      <c r="L8290" s="1334"/>
    </row>
    <row r="8291" spans="1:12" ht="24" customHeight="1">
      <c r="A8291" s="1355"/>
      <c r="B8291" s="1355"/>
      <c r="C8291" s="1433"/>
      <c r="E8291" s="1433"/>
      <c r="K8291" s="1433"/>
      <c r="L8291" s="1334"/>
    </row>
    <row r="8292" spans="1:12" ht="24" customHeight="1">
      <c r="A8292" s="1355"/>
      <c r="B8292" s="1355"/>
      <c r="C8292" s="1433"/>
      <c r="E8292" s="1433"/>
      <c r="K8292" s="1433"/>
      <c r="L8292" s="1334"/>
    </row>
    <row r="8293" spans="1:12" ht="24" customHeight="1">
      <c r="A8293" s="1355"/>
      <c r="B8293" s="1355"/>
      <c r="C8293" s="1433"/>
      <c r="E8293" s="1433"/>
      <c r="K8293" s="1433"/>
      <c r="L8293" s="1334"/>
    </row>
    <row r="8294" spans="1:12" ht="24" customHeight="1">
      <c r="A8294" s="1355"/>
      <c r="B8294" s="1355"/>
      <c r="C8294" s="1433"/>
      <c r="E8294" s="1433"/>
      <c r="K8294" s="1433"/>
      <c r="L8294" s="1334"/>
    </row>
    <row r="8295" spans="1:12" ht="24" customHeight="1">
      <c r="A8295" s="1355"/>
      <c r="B8295" s="1355"/>
      <c r="C8295" s="1433"/>
      <c r="E8295" s="1433"/>
      <c r="K8295" s="1433"/>
      <c r="L8295" s="1334"/>
    </row>
    <row r="8296" spans="1:12" ht="24" customHeight="1">
      <c r="A8296" s="1355"/>
      <c r="B8296" s="1355"/>
      <c r="C8296" s="1433"/>
      <c r="E8296" s="1433"/>
      <c r="K8296" s="1433"/>
      <c r="L8296" s="1334"/>
    </row>
    <row r="8297" spans="1:12" ht="24" customHeight="1">
      <c r="A8297" s="1355"/>
      <c r="B8297" s="1355"/>
      <c r="C8297" s="1433"/>
      <c r="E8297" s="1433"/>
      <c r="K8297" s="1433"/>
      <c r="L8297" s="1334"/>
    </row>
    <row r="8298" spans="1:12" ht="24" customHeight="1">
      <c r="A8298" s="1355"/>
      <c r="B8298" s="1355"/>
      <c r="C8298" s="1433"/>
      <c r="E8298" s="1433"/>
      <c r="K8298" s="1433"/>
      <c r="L8298" s="1334"/>
    </row>
    <row r="8299" spans="1:12" ht="24" customHeight="1">
      <c r="A8299" s="1355"/>
      <c r="B8299" s="1355"/>
      <c r="C8299" s="1433"/>
      <c r="E8299" s="1433"/>
      <c r="K8299" s="1433"/>
      <c r="L8299" s="1334"/>
    </row>
    <row r="8300" spans="1:12" ht="24" customHeight="1">
      <c r="A8300" s="1355"/>
      <c r="B8300" s="1355"/>
      <c r="C8300" s="1433"/>
      <c r="E8300" s="1433"/>
      <c r="K8300" s="1433"/>
      <c r="L8300" s="1334"/>
    </row>
    <row r="8301" spans="1:12" ht="24" customHeight="1">
      <c r="A8301" s="1355"/>
      <c r="B8301" s="1355"/>
      <c r="C8301" s="1433"/>
      <c r="E8301" s="1433"/>
      <c r="K8301" s="1433"/>
      <c r="L8301" s="1334"/>
    </row>
    <row r="8302" spans="1:12" ht="24" customHeight="1">
      <c r="A8302" s="1355"/>
      <c r="B8302" s="1355"/>
      <c r="C8302" s="1433"/>
      <c r="E8302" s="1433"/>
      <c r="K8302" s="1433"/>
      <c r="L8302" s="1334"/>
    </row>
    <row r="8303" spans="1:12" ht="24" customHeight="1">
      <c r="A8303" s="1355"/>
      <c r="B8303" s="1355"/>
      <c r="C8303" s="1433"/>
      <c r="E8303" s="1433"/>
      <c r="K8303" s="1433"/>
      <c r="L8303" s="1334"/>
    </row>
    <row r="8304" spans="1:12" ht="24" customHeight="1">
      <c r="A8304" s="1355"/>
      <c r="B8304" s="1355"/>
      <c r="C8304" s="1433"/>
      <c r="E8304" s="1433"/>
      <c r="K8304" s="1433"/>
      <c r="L8304" s="1334"/>
    </row>
    <row r="8305" spans="1:12" ht="24" customHeight="1">
      <c r="A8305" s="1355"/>
      <c r="B8305" s="1355"/>
      <c r="C8305" s="1433"/>
      <c r="E8305" s="1433"/>
      <c r="K8305" s="1433"/>
      <c r="L8305" s="1334"/>
    </row>
    <row r="8306" spans="1:12" ht="24" customHeight="1">
      <c r="A8306" s="1355"/>
      <c r="B8306" s="1355"/>
      <c r="C8306" s="1433"/>
      <c r="E8306" s="1433"/>
      <c r="K8306" s="1433"/>
      <c r="L8306" s="1334"/>
    </row>
    <row r="8307" spans="1:12" ht="24" customHeight="1">
      <c r="A8307" s="1355"/>
      <c r="B8307" s="1355"/>
      <c r="C8307" s="1433"/>
      <c r="E8307" s="1433"/>
      <c r="K8307" s="1433"/>
      <c r="L8307" s="1334"/>
    </row>
    <row r="8308" spans="1:12" ht="24" customHeight="1">
      <c r="A8308" s="1355"/>
      <c r="B8308" s="1355"/>
      <c r="C8308" s="1433"/>
      <c r="E8308" s="1433"/>
      <c r="K8308" s="1433"/>
      <c r="L8308" s="1334"/>
    </row>
    <row r="8309" spans="1:12" ht="24" customHeight="1">
      <c r="A8309" s="1355"/>
      <c r="B8309" s="1355"/>
      <c r="C8309" s="1433"/>
      <c r="E8309" s="1433"/>
      <c r="K8309" s="1433"/>
      <c r="L8309" s="1334"/>
    </row>
    <row r="8310" spans="1:12" ht="24" customHeight="1">
      <c r="A8310" s="1355"/>
      <c r="B8310" s="1355"/>
      <c r="C8310" s="1433"/>
      <c r="E8310" s="1433"/>
      <c r="K8310" s="1433"/>
      <c r="L8310" s="1334"/>
    </row>
    <row r="8311" spans="1:12" ht="24" customHeight="1">
      <c r="A8311" s="1355"/>
      <c r="B8311" s="1355"/>
      <c r="C8311" s="1433"/>
      <c r="E8311" s="1433"/>
      <c r="K8311" s="1433"/>
      <c r="L8311" s="1334"/>
    </row>
    <row r="8312" spans="1:12" ht="24" customHeight="1">
      <c r="A8312" s="1355"/>
      <c r="B8312" s="1355"/>
      <c r="C8312" s="1433"/>
      <c r="E8312" s="1433"/>
      <c r="K8312" s="1433"/>
      <c r="L8312" s="1334"/>
    </row>
    <row r="8313" spans="1:12" ht="24" customHeight="1">
      <c r="A8313" s="1355"/>
      <c r="B8313" s="1355"/>
      <c r="C8313" s="1433"/>
      <c r="E8313" s="1433"/>
      <c r="K8313" s="1433"/>
      <c r="L8313" s="1334"/>
    </row>
    <row r="8314" spans="1:12" ht="24" customHeight="1">
      <c r="A8314" s="1355"/>
      <c r="B8314" s="1355"/>
      <c r="C8314" s="1433"/>
      <c r="E8314" s="1433"/>
      <c r="K8314" s="1433"/>
      <c r="L8314" s="1334"/>
    </row>
    <row r="8315" spans="1:12" ht="24" customHeight="1">
      <c r="A8315" s="1355"/>
      <c r="B8315" s="1355"/>
      <c r="C8315" s="1433"/>
      <c r="E8315" s="1433"/>
      <c r="K8315" s="1433"/>
      <c r="L8315" s="1334"/>
    </row>
    <row r="8316" spans="1:12" ht="24" customHeight="1">
      <c r="A8316" s="1355"/>
      <c r="B8316" s="1355"/>
      <c r="C8316" s="1433"/>
      <c r="E8316" s="1433"/>
      <c r="K8316" s="1433"/>
      <c r="L8316" s="1334"/>
    </row>
    <row r="8317" spans="1:12" ht="24" customHeight="1">
      <c r="A8317" s="1355"/>
      <c r="B8317" s="1355"/>
      <c r="C8317" s="1433"/>
      <c r="E8317" s="1433"/>
      <c r="K8317" s="1433"/>
      <c r="L8317" s="1334"/>
    </row>
    <row r="8318" spans="1:12" ht="24" customHeight="1">
      <c r="A8318" s="1355"/>
      <c r="B8318" s="1355"/>
      <c r="C8318" s="1433"/>
      <c r="E8318" s="1433"/>
      <c r="K8318" s="1433"/>
      <c r="L8318" s="1334"/>
    </row>
    <row r="8319" spans="1:12" ht="24" customHeight="1">
      <c r="A8319" s="1355"/>
      <c r="B8319" s="1355"/>
      <c r="C8319" s="1433"/>
      <c r="E8319" s="1433"/>
      <c r="K8319" s="1433"/>
      <c r="L8319" s="1334"/>
    </row>
    <row r="8320" spans="1:12" ht="24" customHeight="1">
      <c r="A8320" s="1355"/>
      <c r="B8320" s="1355"/>
      <c r="C8320" s="1433"/>
      <c r="E8320" s="1433"/>
      <c r="K8320" s="1433"/>
      <c r="L8320" s="1334"/>
    </row>
    <row r="8321" spans="1:12" ht="24" customHeight="1">
      <c r="A8321" s="1355"/>
      <c r="B8321" s="1355"/>
      <c r="C8321" s="1433"/>
      <c r="E8321" s="1433"/>
      <c r="K8321" s="1433"/>
      <c r="L8321" s="1334"/>
    </row>
    <row r="8322" spans="1:12" ht="24" customHeight="1">
      <c r="A8322" s="1355"/>
      <c r="B8322" s="1355"/>
      <c r="C8322" s="1433"/>
      <c r="E8322" s="1433"/>
      <c r="K8322" s="1433"/>
      <c r="L8322" s="1334"/>
    </row>
    <row r="8323" spans="1:12" ht="24" customHeight="1">
      <c r="A8323" s="1355"/>
      <c r="B8323" s="1355"/>
      <c r="C8323" s="1433"/>
      <c r="E8323" s="1433"/>
      <c r="K8323" s="1433"/>
      <c r="L8323" s="1334"/>
    </row>
    <row r="8324" spans="1:12" ht="24" customHeight="1">
      <c r="A8324" s="1355"/>
      <c r="B8324" s="1355"/>
      <c r="C8324" s="1433"/>
      <c r="E8324" s="1433"/>
      <c r="K8324" s="1433"/>
      <c r="L8324" s="1334"/>
    </row>
    <row r="8325" spans="1:12" ht="24" customHeight="1">
      <c r="A8325" s="1355"/>
      <c r="B8325" s="1355"/>
      <c r="C8325" s="1433"/>
      <c r="E8325" s="1433"/>
      <c r="K8325" s="1433"/>
      <c r="L8325" s="1334"/>
    </row>
    <row r="8326" spans="1:12" ht="24" customHeight="1">
      <c r="A8326" s="1355"/>
      <c r="B8326" s="1355"/>
      <c r="C8326" s="1433"/>
      <c r="E8326" s="1433"/>
      <c r="K8326" s="1433"/>
      <c r="L8326" s="1334"/>
    </row>
    <row r="8327" spans="1:12" ht="24" customHeight="1">
      <c r="A8327" s="1355"/>
      <c r="B8327" s="1355"/>
      <c r="C8327" s="1433"/>
      <c r="E8327" s="1433"/>
      <c r="K8327" s="1433"/>
      <c r="L8327" s="1334"/>
    </row>
    <row r="8328" spans="1:12" ht="24" customHeight="1">
      <c r="A8328" s="1355"/>
      <c r="B8328" s="1355"/>
      <c r="C8328" s="1433"/>
      <c r="E8328" s="1433"/>
      <c r="K8328" s="1433"/>
      <c r="L8328" s="1334"/>
    </row>
    <row r="8329" spans="1:12" ht="24" customHeight="1">
      <c r="A8329" s="1355"/>
      <c r="B8329" s="1355"/>
      <c r="C8329" s="1433"/>
      <c r="E8329" s="1433"/>
      <c r="K8329" s="1433"/>
      <c r="L8329" s="1334"/>
    </row>
    <row r="8330" spans="1:12" ht="24" customHeight="1">
      <c r="A8330" s="1355"/>
      <c r="B8330" s="1355"/>
      <c r="C8330" s="1433"/>
      <c r="E8330" s="1433"/>
      <c r="K8330" s="1433"/>
      <c r="L8330" s="1334"/>
    </row>
    <row r="8331" spans="1:12" ht="24" customHeight="1">
      <c r="A8331" s="1355"/>
      <c r="B8331" s="1355"/>
      <c r="C8331" s="1433"/>
      <c r="E8331" s="1433"/>
      <c r="K8331" s="1433"/>
      <c r="L8331" s="1334"/>
    </row>
    <row r="8332" spans="1:12" ht="24" customHeight="1">
      <c r="A8332" s="1355"/>
      <c r="B8332" s="1355"/>
      <c r="C8332" s="1433"/>
      <c r="E8332" s="1433"/>
      <c r="K8332" s="1433"/>
      <c r="L8332" s="1334"/>
    </row>
    <row r="8333" spans="1:12" ht="24" customHeight="1">
      <c r="A8333" s="1355"/>
      <c r="B8333" s="1355"/>
      <c r="C8333" s="1433"/>
      <c r="E8333" s="1433"/>
      <c r="K8333" s="1433"/>
      <c r="L8333" s="1334"/>
    </row>
    <row r="8334" spans="1:12" ht="24" customHeight="1">
      <c r="A8334" s="1355"/>
      <c r="B8334" s="1355"/>
      <c r="C8334" s="1433"/>
      <c r="E8334" s="1433"/>
      <c r="K8334" s="1433"/>
      <c r="L8334" s="1334"/>
    </row>
    <row r="8335" spans="1:12" ht="24" customHeight="1">
      <c r="A8335" s="1355"/>
      <c r="B8335" s="1355"/>
      <c r="C8335" s="1433"/>
      <c r="E8335" s="1433"/>
      <c r="K8335" s="1433"/>
      <c r="L8335" s="1334"/>
    </row>
    <row r="8336" spans="1:12" ht="24" customHeight="1">
      <c r="A8336" s="1355"/>
      <c r="B8336" s="1355"/>
      <c r="C8336" s="1433"/>
      <c r="E8336" s="1433"/>
      <c r="K8336" s="1433"/>
      <c r="L8336" s="1334"/>
    </row>
    <row r="8337" spans="1:12" ht="24" customHeight="1">
      <c r="A8337" s="1355"/>
      <c r="B8337" s="1355"/>
      <c r="C8337" s="1433"/>
      <c r="E8337" s="1433"/>
      <c r="K8337" s="1433"/>
      <c r="L8337" s="1334"/>
    </row>
    <row r="8338" spans="1:12" ht="24" customHeight="1">
      <c r="A8338" s="1355"/>
      <c r="B8338" s="1355"/>
      <c r="C8338" s="1433"/>
      <c r="E8338" s="1433"/>
      <c r="K8338" s="1433"/>
      <c r="L8338" s="1334"/>
    </row>
    <row r="8339" spans="1:12" ht="24" customHeight="1">
      <c r="A8339" s="1355"/>
      <c r="B8339" s="1355"/>
      <c r="C8339" s="1433"/>
      <c r="E8339" s="1433"/>
      <c r="K8339" s="1433"/>
      <c r="L8339" s="1334"/>
    </row>
    <row r="8340" spans="1:12" ht="24" customHeight="1">
      <c r="A8340" s="1355"/>
      <c r="B8340" s="1355"/>
      <c r="C8340" s="1433"/>
      <c r="E8340" s="1433"/>
      <c r="K8340" s="1433"/>
      <c r="L8340" s="1334"/>
    </row>
    <row r="8341" spans="1:12" ht="24" customHeight="1">
      <c r="A8341" s="1355"/>
      <c r="B8341" s="1355"/>
      <c r="C8341" s="1433"/>
      <c r="E8341" s="1433"/>
      <c r="K8341" s="1433"/>
      <c r="L8341" s="1334"/>
    </row>
    <row r="8342" spans="1:12" ht="24" customHeight="1">
      <c r="A8342" s="1355"/>
      <c r="B8342" s="1355"/>
      <c r="C8342" s="1433"/>
      <c r="E8342" s="1433"/>
      <c r="K8342" s="1433"/>
      <c r="L8342" s="1334"/>
    </row>
    <row r="8343" spans="1:12" ht="24" customHeight="1">
      <c r="A8343" s="1355"/>
      <c r="B8343" s="1355"/>
      <c r="C8343" s="1433"/>
      <c r="E8343" s="1433"/>
      <c r="K8343" s="1433"/>
      <c r="L8343" s="1334"/>
    </row>
    <row r="8344" spans="1:12" ht="24" customHeight="1">
      <c r="A8344" s="1355"/>
      <c r="B8344" s="1355"/>
      <c r="C8344" s="1433"/>
      <c r="E8344" s="1433"/>
      <c r="K8344" s="1433"/>
      <c r="L8344" s="1334"/>
    </row>
    <row r="8345" spans="1:12" ht="24" customHeight="1">
      <c r="A8345" s="1355"/>
      <c r="B8345" s="1355"/>
      <c r="C8345" s="1433"/>
      <c r="E8345" s="1433"/>
      <c r="K8345" s="1433"/>
      <c r="L8345" s="1334"/>
    </row>
    <row r="8346" spans="1:12" ht="24" customHeight="1">
      <c r="A8346" s="1355"/>
      <c r="B8346" s="1355"/>
      <c r="C8346" s="1433"/>
      <c r="E8346" s="1433"/>
      <c r="K8346" s="1433"/>
      <c r="L8346" s="1334"/>
    </row>
    <row r="8347" spans="1:12" ht="24" customHeight="1">
      <c r="A8347" s="1355"/>
      <c r="B8347" s="1355"/>
      <c r="C8347" s="1433"/>
      <c r="E8347" s="1433"/>
      <c r="K8347" s="1433"/>
      <c r="L8347" s="1334"/>
    </row>
    <row r="8348" spans="1:12" ht="24" customHeight="1">
      <c r="A8348" s="1355"/>
      <c r="B8348" s="1355"/>
      <c r="C8348" s="1433"/>
      <c r="E8348" s="1433"/>
      <c r="K8348" s="1433"/>
      <c r="L8348" s="1334"/>
    </row>
    <row r="8349" spans="1:12" ht="24" customHeight="1">
      <c r="A8349" s="1355"/>
      <c r="B8349" s="1355"/>
      <c r="C8349" s="1433"/>
      <c r="E8349" s="1433"/>
      <c r="K8349" s="1433"/>
      <c r="L8349" s="1334"/>
    </row>
    <row r="8350" spans="1:12" ht="24" customHeight="1">
      <c r="A8350" s="1355"/>
      <c r="B8350" s="1355"/>
      <c r="C8350" s="1433"/>
      <c r="E8350" s="1433"/>
      <c r="K8350" s="1433"/>
      <c r="L8350" s="1334"/>
    </row>
    <row r="8351" spans="1:12" ht="24" customHeight="1">
      <c r="A8351" s="1355"/>
      <c r="B8351" s="1355"/>
      <c r="C8351" s="1433"/>
      <c r="E8351" s="1433"/>
      <c r="K8351" s="1433"/>
      <c r="L8351" s="1334"/>
    </row>
    <row r="8352" spans="1:12" ht="24" customHeight="1">
      <c r="A8352" s="1355"/>
      <c r="B8352" s="1355"/>
      <c r="C8352" s="1433"/>
      <c r="E8352" s="1433"/>
      <c r="K8352" s="1433"/>
      <c r="L8352" s="1334"/>
    </row>
    <row r="8353" spans="1:12" ht="24" customHeight="1">
      <c r="A8353" s="1355"/>
      <c r="B8353" s="1355"/>
      <c r="C8353" s="1433"/>
      <c r="E8353" s="1433"/>
      <c r="K8353" s="1433"/>
      <c r="L8353" s="1334"/>
    </row>
    <row r="8354" spans="1:12" ht="24" customHeight="1">
      <c r="A8354" s="1355"/>
      <c r="B8354" s="1355"/>
      <c r="C8354" s="1433"/>
      <c r="E8354" s="1433"/>
      <c r="K8354" s="1433"/>
      <c r="L8354" s="1334"/>
    </row>
    <row r="8355" spans="1:12" ht="24" customHeight="1">
      <c r="A8355" s="1355"/>
      <c r="B8355" s="1355"/>
      <c r="C8355" s="1433"/>
      <c r="E8355" s="1433"/>
      <c r="K8355" s="1433"/>
      <c r="L8355" s="1334"/>
    </row>
    <row r="8356" spans="1:12" ht="24" customHeight="1">
      <c r="A8356" s="1355"/>
      <c r="B8356" s="1355"/>
      <c r="C8356" s="1433"/>
      <c r="E8356" s="1433"/>
      <c r="K8356" s="1433"/>
      <c r="L8356" s="1334"/>
    </row>
    <row r="8357" spans="1:12" ht="24" customHeight="1">
      <c r="A8357" s="1355"/>
      <c r="B8357" s="1355"/>
      <c r="C8357" s="1433"/>
      <c r="E8357" s="1433"/>
      <c r="K8357" s="1433"/>
      <c r="L8357" s="1334"/>
    </row>
    <row r="8358" spans="1:12" ht="24" customHeight="1">
      <c r="A8358" s="1355"/>
      <c r="B8358" s="1355"/>
      <c r="C8358" s="1433"/>
      <c r="E8358" s="1433"/>
      <c r="K8358" s="1433"/>
      <c r="L8358" s="1334"/>
    </row>
    <row r="8359" spans="1:12" ht="24" customHeight="1">
      <c r="A8359" s="1355"/>
      <c r="B8359" s="1355"/>
      <c r="C8359" s="1433"/>
      <c r="E8359" s="1433"/>
      <c r="K8359" s="1433"/>
      <c r="L8359" s="1334"/>
    </row>
    <row r="8360" spans="1:12" ht="24" customHeight="1">
      <c r="A8360" s="1355"/>
      <c r="B8360" s="1355"/>
      <c r="C8360" s="1433"/>
      <c r="E8360" s="1433"/>
      <c r="K8360" s="1433"/>
      <c r="L8360" s="1334"/>
    </row>
    <row r="8361" spans="1:12" ht="24" customHeight="1">
      <c r="A8361" s="1355"/>
      <c r="B8361" s="1355"/>
      <c r="C8361" s="1433"/>
      <c r="E8361" s="1433"/>
      <c r="K8361" s="1433"/>
      <c r="L8361" s="1334"/>
    </row>
    <row r="8362" spans="1:12" ht="24" customHeight="1">
      <c r="A8362" s="1355"/>
      <c r="B8362" s="1355"/>
      <c r="C8362" s="1433"/>
      <c r="E8362" s="1433"/>
      <c r="K8362" s="1433"/>
      <c r="L8362" s="1334"/>
    </row>
    <row r="8363" spans="1:12" ht="24" customHeight="1">
      <c r="A8363" s="1355"/>
      <c r="B8363" s="1355"/>
      <c r="C8363" s="1433"/>
      <c r="E8363" s="1433"/>
      <c r="K8363" s="1433"/>
      <c r="L8363" s="1334"/>
    </row>
    <row r="8364" spans="1:12" ht="24" customHeight="1">
      <c r="A8364" s="1355"/>
      <c r="B8364" s="1355"/>
      <c r="C8364" s="1433"/>
      <c r="E8364" s="1433"/>
      <c r="K8364" s="1433"/>
      <c r="L8364" s="1334"/>
    </row>
    <row r="8365" spans="1:12" ht="24" customHeight="1">
      <c r="A8365" s="1355"/>
      <c r="B8365" s="1355"/>
      <c r="C8365" s="1433"/>
      <c r="E8365" s="1433"/>
      <c r="K8365" s="1433"/>
      <c r="L8365" s="1334"/>
    </row>
    <row r="8366" spans="1:12" ht="24" customHeight="1">
      <c r="A8366" s="1355"/>
      <c r="B8366" s="1355"/>
      <c r="C8366" s="1433"/>
      <c r="E8366" s="1433"/>
      <c r="K8366" s="1433"/>
      <c r="L8366" s="1334"/>
    </row>
    <row r="8367" spans="1:12" ht="24" customHeight="1">
      <c r="A8367" s="1355"/>
      <c r="B8367" s="1355"/>
      <c r="C8367" s="1433"/>
      <c r="E8367" s="1433"/>
      <c r="K8367" s="1433"/>
      <c r="L8367" s="1334"/>
    </row>
    <row r="8368" spans="1:12" ht="24" customHeight="1">
      <c r="A8368" s="1355"/>
      <c r="B8368" s="1355"/>
      <c r="C8368" s="1433"/>
      <c r="E8368" s="1433"/>
      <c r="K8368" s="1433"/>
      <c r="L8368" s="1334"/>
    </row>
    <row r="8369" spans="1:12" ht="24" customHeight="1">
      <c r="A8369" s="1355"/>
      <c r="B8369" s="1355"/>
      <c r="C8369" s="1433"/>
      <c r="E8369" s="1433"/>
      <c r="K8369" s="1433"/>
      <c r="L8369" s="1334"/>
    </row>
    <row r="8370" spans="1:12" ht="24" customHeight="1">
      <c r="A8370" s="1355"/>
      <c r="B8370" s="1355"/>
      <c r="C8370" s="1433"/>
      <c r="E8370" s="1433"/>
      <c r="K8370" s="1433"/>
      <c r="L8370" s="1334"/>
    </row>
    <row r="8371" spans="1:12" ht="24" customHeight="1">
      <c r="A8371" s="1355"/>
      <c r="B8371" s="1355"/>
      <c r="C8371" s="1433"/>
      <c r="E8371" s="1433"/>
      <c r="K8371" s="1433"/>
      <c r="L8371" s="1334"/>
    </row>
    <row r="8372" spans="1:12" ht="24" customHeight="1">
      <c r="A8372" s="1355"/>
      <c r="B8372" s="1355"/>
      <c r="C8372" s="1433"/>
      <c r="E8372" s="1433"/>
      <c r="K8372" s="1433"/>
      <c r="L8372" s="1334"/>
    </row>
    <row r="8373" spans="1:12" ht="24" customHeight="1">
      <c r="A8373" s="1355"/>
      <c r="B8373" s="1355"/>
      <c r="C8373" s="1433"/>
      <c r="E8373" s="1433"/>
      <c r="K8373" s="1433"/>
      <c r="L8373" s="1334"/>
    </row>
    <row r="8374" spans="1:12" ht="24" customHeight="1">
      <c r="A8374" s="1355"/>
      <c r="B8374" s="1355"/>
      <c r="C8374" s="1433"/>
      <c r="E8374" s="1433"/>
      <c r="K8374" s="1433"/>
      <c r="L8374" s="1334"/>
    </row>
    <row r="8375" spans="1:12" ht="24" customHeight="1">
      <c r="A8375" s="1355"/>
      <c r="B8375" s="1355"/>
      <c r="C8375" s="1433"/>
      <c r="E8375" s="1433"/>
      <c r="K8375" s="1433"/>
      <c r="L8375" s="1334"/>
    </row>
    <row r="8376" spans="1:12" ht="24" customHeight="1">
      <c r="A8376" s="1355"/>
      <c r="B8376" s="1355"/>
      <c r="C8376" s="1433"/>
      <c r="E8376" s="1433"/>
      <c r="K8376" s="1433"/>
      <c r="L8376" s="1334"/>
    </row>
    <row r="8377" spans="1:12" ht="24" customHeight="1">
      <c r="A8377" s="1355"/>
      <c r="B8377" s="1355"/>
      <c r="C8377" s="1433"/>
      <c r="E8377" s="1433"/>
      <c r="K8377" s="1433"/>
      <c r="L8377" s="1334"/>
    </row>
    <row r="8378" spans="1:12" ht="24" customHeight="1">
      <c r="A8378" s="1355"/>
      <c r="B8378" s="1355"/>
      <c r="C8378" s="1433"/>
      <c r="E8378" s="1433"/>
      <c r="K8378" s="1433"/>
      <c r="L8378" s="1334"/>
    </row>
    <row r="8379" spans="1:12" ht="24" customHeight="1">
      <c r="A8379" s="1355"/>
      <c r="B8379" s="1355"/>
      <c r="C8379" s="1433"/>
      <c r="E8379" s="1433"/>
      <c r="K8379" s="1433"/>
      <c r="L8379" s="1334"/>
    </row>
    <row r="8380" spans="1:12" ht="24" customHeight="1">
      <c r="A8380" s="1355"/>
      <c r="B8380" s="1355"/>
      <c r="C8380" s="1433"/>
      <c r="E8380" s="1433"/>
      <c r="K8380" s="1433"/>
      <c r="L8380" s="1334"/>
    </row>
    <row r="8381" spans="1:12" ht="24" customHeight="1">
      <c r="A8381" s="1355"/>
      <c r="B8381" s="1355"/>
      <c r="C8381" s="1433"/>
      <c r="E8381" s="1433"/>
      <c r="K8381" s="1433"/>
      <c r="L8381" s="1334"/>
    </row>
    <row r="8382" spans="1:12" ht="24" customHeight="1">
      <c r="A8382" s="1355"/>
      <c r="B8382" s="1355"/>
      <c r="C8382" s="1433"/>
      <c r="E8382" s="1433"/>
      <c r="K8382" s="1433"/>
      <c r="L8382" s="1334"/>
    </row>
    <row r="8383" spans="1:12" ht="24" customHeight="1">
      <c r="A8383" s="1355"/>
      <c r="B8383" s="1355"/>
      <c r="C8383" s="1433"/>
      <c r="E8383" s="1433"/>
      <c r="K8383" s="1433"/>
      <c r="L8383" s="1334"/>
    </row>
    <row r="8384" spans="1:12" ht="24" customHeight="1">
      <c r="A8384" s="1355"/>
      <c r="B8384" s="1355"/>
      <c r="C8384" s="1433"/>
      <c r="E8384" s="1433"/>
      <c r="K8384" s="1433"/>
      <c r="L8384" s="1334"/>
    </row>
    <row r="8385" spans="1:12" ht="24" customHeight="1">
      <c r="A8385" s="1355"/>
      <c r="B8385" s="1355"/>
      <c r="C8385" s="1433"/>
      <c r="E8385" s="1433"/>
      <c r="K8385" s="1433"/>
      <c r="L8385" s="1334"/>
    </row>
    <row r="8386" spans="1:12" ht="24" customHeight="1">
      <c r="A8386" s="1355"/>
      <c r="B8386" s="1355"/>
      <c r="C8386" s="1433"/>
      <c r="E8386" s="1433"/>
      <c r="K8386" s="1433"/>
      <c r="L8386" s="1334"/>
    </row>
    <row r="8387" spans="1:12" ht="24" customHeight="1">
      <c r="A8387" s="1355"/>
      <c r="B8387" s="1355"/>
      <c r="C8387" s="1433"/>
      <c r="E8387" s="1433"/>
      <c r="K8387" s="1433"/>
      <c r="L8387" s="1334"/>
    </row>
    <row r="8388" spans="1:12" ht="24" customHeight="1">
      <c r="A8388" s="1355"/>
      <c r="B8388" s="1355"/>
      <c r="C8388" s="1433"/>
      <c r="E8388" s="1433"/>
      <c r="K8388" s="1433"/>
      <c r="L8388" s="1334"/>
    </row>
    <row r="8389" spans="1:12" ht="24" customHeight="1">
      <c r="A8389" s="1355"/>
      <c r="B8389" s="1355"/>
      <c r="C8389" s="1433"/>
      <c r="E8389" s="1433"/>
      <c r="K8389" s="1433"/>
      <c r="L8389" s="1334"/>
    </row>
    <row r="8390" spans="1:12" ht="24" customHeight="1">
      <c r="A8390" s="1355"/>
      <c r="B8390" s="1355"/>
      <c r="C8390" s="1433"/>
      <c r="E8390" s="1433"/>
      <c r="K8390" s="1433"/>
      <c r="L8390" s="1334"/>
    </row>
    <row r="8391" spans="1:12" ht="24" customHeight="1">
      <c r="A8391" s="1355"/>
      <c r="B8391" s="1355"/>
      <c r="C8391" s="1433"/>
      <c r="E8391" s="1433"/>
      <c r="K8391" s="1433"/>
      <c r="L8391" s="1334"/>
    </row>
    <row r="8392" spans="1:12" ht="24" customHeight="1">
      <c r="A8392" s="1355"/>
      <c r="B8392" s="1355"/>
      <c r="C8392" s="1433"/>
      <c r="E8392" s="1433"/>
      <c r="K8392" s="1433"/>
      <c r="L8392" s="1334"/>
    </row>
    <row r="8393" spans="1:12" ht="24" customHeight="1">
      <c r="A8393" s="1355"/>
      <c r="B8393" s="1355"/>
      <c r="C8393" s="1433"/>
      <c r="E8393" s="1433"/>
      <c r="K8393" s="1433"/>
      <c r="L8393" s="1334"/>
    </row>
    <row r="8394" spans="1:12" ht="24" customHeight="1">
      <c r="A8394" s="1355"/>
      <c r="B8394" s="1355"/>
      <c r="C8394" s="1433"/>
      <c r="E8394" s="1433"/>
      <c r="K8394" s="1433"/>
      <c r="L8394" s="1334"/>
    </row>
    <row r="8395" spans="1:12" ht="24" customHeight="1">
      <c r="A8395" s="1355"/>
      <c r="B8395" s="1355"/>
      <c r="C8395" s="1433"/>
      <c r="E8395" s="1433"/>
      <c r="K8395" s="1433"/>
      <c r="L8395" s="1334"/>
    </row>
    <row r="8396" spans="1:12" ht="24" customHeight="1">
      <c r="A8396" s="1355"/>
      <c r="B8396" s="1355"/>
      <c r="C8396" s="1433"/>
      <c r="E8396" s="1433"/>
      <c r="K8396" s="1433"/>
      <c r="L8396" s="1334"/>
    </row>
    <row r="8397" spans="1:12" ht="24" customHeight="1">
      <c r="A8397" s="1355"/>
      <c r="B8397" s="1355"/>
      <c r="C8397" s="1433"/>
      <c r="E8397" s="1433"/>
      <c r="K8397" s="1433"/>
      <c r="L8397" s="1334"/>
    </row>
    <row r="8398" spans="1:12" ht="24" customHeight="1">
      <c r="A8398" s="1355"/>
      <c r="B8398" s="1355"/>
      <c r="C8398" s="1433"/>
      <c r="E8398" s="1433"/>
      <c r="K8398" s="1433"/>
      <c r="L8398" s="1334"/>
    </row>
    <row r="8399" spans="1:12" ht="24" customHeight="1">
      <c r="A8399" s="1355"/>
      <c r="B8399" s="1355"/>
      <c r="C8399" s="1433"/>
      <c r="E8399" s="1433"/>
      <c r="K8399" s="1433"/>
      <c r="L8399" s="1334"/>
    </row>
    <row r="8400" spans="1:12" ht="24" customHeight="1">
      <c r="A8400" s="1355"/>
      <c r="B8400" s="1355"/>
      <c r="C8400" s="1433"/>
      <c r="E8400" s="1433"/>
      <c r="K8400" s="1433"/>
      <c r="L8400" s="1334"/>
    </row>
    <row r="8401" spans="1:12" ht="24" customHeight="1">
      <c r="A8401" s="1355"/>
      <c r="B8401" s="1355"/>
      <c r="C8401" s="1433"/>
      <c r="E8401" s="1433"/>
      <c r="K8401" s="1433"/>
      <c r="L8401" s="1334"/>
    </row>
    <row r="8402" spans="1:12" ht="24" customHeight="1">
      <c r="A8402" s="1355"/>
      <c r="B8402" s="1355"/>
      <c r="C8402" s="1433"/>
      <c r="E8402" s="1433"/>
      <c r="K8402" s="1433"/>
      <c r="L8402" s="1334"/>
    </row>
    <row r="8403" spans="1:12" ht="24" customHeight="1">
      <c r="A8403" s="1355"/>
      <c r="B8403" s="1355"/>
      <c r="C8403" s="1433"/>
      <c r="E8403" s="1433"/>
      <c r="K8403" s="1433"/>
      <c r="L8403" s="1334"/>
    </row>
    <row r="8404" spans="1:12" ht="24" customHeight="1">
      <c r="A8404" s="1355"/>
      <c r="B8404" s="1355"/>
      <c r="C8404" s="1433"/>
      <c r="E8404" s="1433"/>
      <c r="K8404" s="1433"/>
      <c r="L8404" s="1334"/>
    </row>
    <row r="8405" spans="1:12" ht="24" customHeight="1">
      <c r="A8405" s="1355"/>
      <c r="B8405" s="1355"/>
      <c r="C8405" s="1433"/>
      <c r="E8405" s="1433"/>
      <c r="K8405" s="1433"/>
      <c r="L8405" s="1334"/>
    </row>
    <row r="8406" spans="1:12" ht="24" customHeight="1">
      <c r="A8406" s="1355"/>
      <c r="B8406" s="1355"/>
      <c r="C8406" s="1433"/>
      <c r="E8406" s="1433"/>
      <c r="K8406" s="1433"/>
      <c r="L8406" s="1334"/>
    </row>
    <row r="8407" spans="1:12" ht="24" customHeight="1">
      <c r="A8407" s="1355"/>
      <c r="B8407" s="1355"/>
      <c r="C8407" s="1433"/>
      <c r="E8407" s="1433"/>
      <c r="K8407" s="1433"/>
      <c r="L8407" s="1334"/>
    </row>
    <row r="8408" spans="1:12" ht="24" customHeight="1">
      <c r="A8408" s="1355"/>
      <c r="B8408" s="1355"/>
      <c r="C8408" s="1433"/>
      <c r="E8408" s="1433"/>
      <c r="K8408" s="1433"/>
      <c r="L8408" s="1334"/>
    </row>
    <row r="8409" spans="1:12" ht="24" customHeight="1">
      <c r="A8409" s="1355"/>
      <c r="B8409" s="1355"/>
      <c r="C8409" s="1433"/>
      <c r="E8409" s="1433"/>
      <c r="K8409" s="1433"/>
      <c r="L8409" s="1334"/>
    </row>
    <row r="8410" spans="1:12" ht="24" customHeight="1">
      <c r="A8410" s="1355"/>
      <c r="B8410" s="1355"/>
      <c r="C8410" s="1433"/>
      <c r="E8410" s="1433"/>
      <c r="K8410" s="1433"/>
      <c r="L8410" s="1334"/>
    </row>
    <row r="8411" spans="1:12" ht="24" customHeight="1">
      <c r="A8411" s="1355"/>
      <c r="B8411" s="1355"/>
      <c r="C8411" s="1433"/>
      <c r="E8411" s="1433"/>
      <c r="K8411" s="1433"/>
      <c r="L8411" s="1334"/>
    </row>
    <row r="8412" spans="1:12" ht="24" customHeight="1">
      <c r="A8412" s="1355"/>
      <c r="B8412" s="1355"/>
      <c r="C8412" s="1433"/>
      <c r="E8412" s="1433"/>
      <c r="K8412" s="1433"/>
      <c r="L8412" s="1334"/>
    </row>
    <row r="8413" spans="1:12" ht="24" customHeight="1">
      <c r="A8413" s="1355"/>
      <c r="B8413" s="1355"/>
      <c r="C8413" s="1433"/>
      <c r="E8413" s="1433"/>
      <c r="K8413" s="1433"/>
      <c r="L8413" s="1334"/>
    </row>
    <row r="8414" spans="1:12" ht="24" customHeight="1">
      <c r="A8414" s="1355"/>
      <c r="B8414" s="1355"/>
      <c r="C8414" s="1433"/>
      <c r="E8414" s="1433"/>
      <c r="K8414" s="1433"/>
      <c r="L8414" s="1334"/>
    </row>
    <row r="8415" spans="1:12" ht="24" customHeight="1">
      <c r="A8415" s="1355"/>
      <c r="B8415" s="1355"/>
      <c r="C8415" s="1433"/>
      <c r="E8415" s="1433"/>
      <c r="K8415" s="1433"/>
      <c r="L8415" s="1334"/>
    </row>
    <row r="8416" spans="1:12" ht="24" customHeight="1">
      <c r="A8416" s="1355"/>
      <c r="B8416" s="1355"/>
      <c r="C8416" s="1433"/>
      <c r="E8416" s="1433"/>
      <c r="K8416" s="1433"/>
      <c r="L8416" s="1334"/>
    </row>
    <row r="8417" spans="1:12" ht="24" customHeight="1">
      <c r="A8417" s="1355"/>
      <c r="B8417" s="1355"/>
      <c r="C8417" s="1433"/>
      <c r="E8417" s="1433"/>
      <c r="K8417" s="1433"/>
      <c r="L8417" s="1334"/>
    </row>
    <row r="8418" spans="1:12" ht="24" customHeight="1">
      <c r="A8418" s="1355"/>
      <c r="B8418" s="1355"/>
      <c r="C8418" s="1433"/>
      <c r="E8418" s="1433"/>
      <c r="K8418" s="1433"/>
      <c r="L8418" s="1334"/>
    </row>
    <row r="8419" spans="1:12" ht="24" customHeight="1">
      <c r="A8419" s="1355"/>
      <c r="B8419" s="1355"/>
      <c r="C8419" s="1433"/>
      <c r="E8419" s="1433"/>
      <c r="K8419" s="1433"/>
      <c r="L8419" s="1334"/>
    </row>
    <row r="8420" spans="1:12" ht="24" customHeight="1">
      <c r="A8420" s="1355"/>
      <c r="B8420" s="1355"/>
      <c r="C8420" s="1433"/>
      <c r="E8420" s="1433"/>
      <c r="K8420" s="1433"/>
      <c r="L8420" s="1334"/>
    </row>
    <row r="8421" spans="1:12" ht="24" customHeight="1">
      <c r="A8421" s="1355"/>
      <c r="B8421" s="1355"/>
      <c r="C8421" s="1433"/>
      <c r="E8421" s="1433"/>
      <c r="K8421" s="1433"/>
      <c r="L8421" s="1334"/>
    </row>
    <row r="8422" spans="1:12" ht="24" customHeight="1">
      <c r="A8422" s="1355"/>
      <c r="B8422" s="1355"/>
      <c r="C8422" s="1433"/>
      <c r="E8422" s="1433"/>
      <c r="K8422" s="1433"/>
      <c r="L8422" s="1334"/>
    </row>
    <row r="8423" spans="1:12" ht="24" customHeight="1">
      <c r="A8423" s="1355"/>
      <c r="B8423" s="1355"/>
      <c r="C8423" s="1433"/>
      <c r="E8423" s="1433"/>
      <c r="K8423" s="1433"/>
      <c r="L8423" s="1334"/>
    </row>
    <row r="8424" spans="1:12" ht="24" customHeight="1">
      <c r="A8424" s="1355"/>
      <c r="B8424" s="1355"/>
      <c r="C8424" s="1433"/>
      <c r="E8424" s="1433"/>
      <c r="K8424" s="1433"/>
      <c r="L8424" s="1334"/>
    </row>
    <row r="8425" spans="1:12" ht="24" customHeight="1">
      <c r="A8425" s="1355"/>
      <c r="B8425" s="1355"/>
      <c r="C8425" s="1433"/>
      <c r="E8425" s="1433"/>
      <c r="K8425" s="1433"/>
      <c r="L8425" s="1334"/>
    </row>
    <row r="8426" spans="1:12" ht="24" customHeight="1">
      <c r="A8426" s="1355"/>
      <c r="B8426" s="1355"/>
      <c r="C8426" s="1433"/>
      <c r="E8426" s="1433"/>
      <c r="K8426" s="1433"/>
      <c r="L8426" s="1334"/>
    </row>
    <row r="8427" spans="1:12" ht="24" customHeight="1">
      <c r="A8427" s="1355"/>
      <c r="B8427" s="1355"/>
      <c r="C8427" s="1433"/>
      <c r="E8427" s="1433"/>
      <c r="K8427" s="1433"/>
      <c r="L8427" s="1334"/>
    </row>
    <row r="8428" spans="1:12" ht="24" customHeight="1">
      <c r="A8428" s="1355"/>
      <c r="B8428" s="1355"/>
      <c r="C8428" s="1433"/>
      <c r="E8428" s="1433"/>
      <c r="K8428" s="1433"/>
      <c r="L8428" s="1334"/>
    </row>
    <row r="8429" spans="1:12" ht="24" customHeight="1">
      <c r="A8429" s="1355"/>
      <c r="B8429" s="1355"/>
      <c r="C8429" s="1433"/>
      <c r="E8429" s="1433"/>
      <c r="K8429" s="1433"/>
      <c r="L8429" s="1334"/>
    </row>
    <row r="8430" spans="1:12" ht="24" customHeight="1">
      <c r="A8430" s="1355"/>
      <c r="B8430" s="1355"/>
      <c r="C8430" s="1433"/>
      <c r="E8430" s="1433"/>
      <c r="K8430" s="1433"/>
      <c r="L8430" s="1334"/>
    </row>
    <row r="8431" spans="1:12" ht="24" customHeight="1">
      <c r="A8431" s="1355"/>
      <c r="B8431" s="1355"/>
      <c r="C8431" s="1433"/>
      <c r="E8431" s="1433"/>
      <c r="K8431" s="1433"/>
      <c r="L8431" s="1334"/>
    </row>
    <row r="8432" spans="1:12" ht="24" customHeight="1">
      <c r="A8432" s="1355"/>
      <c r="B8432" s="1355"/>
      <c r="C8432" s="1433"/>
      <c r="E8432" s="1433"/>
      <c r="K8432" s="1433"/>
      <c r="L8432" s="1334"/>
    </row>
    <row r="8433" spans="1:12" ht="24" customHeight="1">
      <c r="A8433" s="1355"/>
      <c r="B8433" s="1355"/>
      <c r="C8433" s="1433"/>
      <c r="E8433" s="1433"/>
      <c r="K8433" s="1433"/>
      <c r="L8433" s="1334"/>
    </row>
    <row r="8434" spans="1:12" ht="24" customHeight="1">
      <c r="A8434" s="1355"/>
      <c r="B8434" s="1355"/>
      <c r="C8434" s="1433"/>
      <c r="E8434" s="1433"/>
      <c r="K8434" s="1433"/>
      <c r="L8434" s="1334"/>
    </row>
    <row r="8435" spans="1:12" ht="24" customHeight="1">
      <c r="A8435" s="1355"/>
      <c r="B8435" s="1355"/>
      <c r="C8435" s="1433"/>
      <c r="E8435" s="1433"/>
      <c r="K8435" s="1433"/>
      <c r="L8435" s="1334"/>
    </row>
    <row r="8436" spans="1:12" ht="24" customHeight="1">
      <c r="A8436" s="1355"/>
      <c r="B8436" s="1355"/>
      <c r="C8436" s="1433"/>
      <c r="E8436" s="1433"/>
      <c r="K8436" s="1433"/>
      <c r="L8436" s="1334"/>
    </row>
    <row r="8437" spans="1:12" ht="24" customHeight="1">
      <c r="A8437" s="1355"/>
      <c r="B8437" s="1355"/>
      <c r="C8437" s="1433"/>
      <c r="E8437" s="1433"/>
      <c r="K8437" s="1433"/>
      <c r="L8437" s="1334"/>
    </row>
    <row r="8438" spans="1:12" ht="24" customHeight="1">
      <c r="A8438" s="1355"/>
      <c r="B8438" s="1355"/>
      <c r="C8438" s="1433"/>
      <c r="E8438" s="1433"/>
      <c r="K8438" s="1433"/>
      <c r="L8438" s="1334"/>
    </row>
    <row r="8439" spans="1:12" ht="24" customHeight="1">
      <c r="A8439" s="1355"/>
      <c r="B8439" s="1355"/>
      <c r="C8439" s="1433"/>
      <c r="E8439" s="1433"/>
      <c r="K8439" s="1433"/>
      <c r="L8439" s="1334"/>
    </row>
    <row r="8440" spans="1:12" ht="24" customHeight="1">
      <c r="A8440" s="1355"/>
      <c r="B8440" s="1355"/>
      <c r="C8440" s="1433"/>
      <c r="E8440" s="1433"/>
      <c r="K8440" s="1433"/>
      <c r="L8440" s="1334"/>
    </row>
    <row r="8441" spans="1:12" ht="24" customHeight="1">
      <c r="A8441" s="1355"/>
      <c r="B8441" s="1355"/>
      <c r="C8441" s="1433"/>
      <c r="E8441" s="1433"/>
      <c r="K8441" s="1433"/>
      <c r="L8441" s="1334"/>
    </row>
    <row r="8442" spans="1:12" ht="24" customHeight="1">
      <c r="A8442" s="1355"/>
      <c r="B8442" s="1355"/>
      <c r="C8442" s="1433"/>
      <c r="E8442" s="1433"/>
      <c r="K8442" s="1433"/>
      <c r="L8442" s="1334"/>
    </row>
    <row r="8443" spans="1:12" ht="24" customHeight="1">
      <c r="A8443" s="1355"/>
      <c r="B8443" s="1355"/>
      <c r="C8443" s="1433"/>
      <c r="E8443" s="1433"/>
      <c r="K8443" s="1433"/>
      <c r="L8443" s="1334"/>
    </row>
    <row r="8444" spans="1:12" ht="24" customHeight="1">
      <c r="A8444" s="1355"/>
      <c r="B8444" s="1355"/>
      <c r="C8444" s="1433"/>
      <c r="E8444" s="1433"/>
      <c r="K8444" s="1433"/>
      <c r="L8444" s="1334"/>
    </row>
    <row r="8445" spans="1:12" ht="24" customHeight="1">
      <c r="A8445" s="1355"/>
      <c r="B8445" s="1355"/>
      <c r="C8445" s="1433"/>
      <c r="E8445" s="1433"/>
      <c r="K8445" s="1433"/>
      <c r="L8445" s="1334"/>
    </row>
    <row r="8446" spans="1:12" ht="24" customHeight="1">
      <c r="A8446" s="1355"/>
      <c r="B8446" s="1355"/>
      <c r="C8446" s="1433"/>
      <c r="E8446" s="1433"/>
      <c r="K8446" s="1433"/>
      <c r="L8446" s="1334"/>
    </row>
    <row r="8447" spans="1:12" ht="24" customHeight="1">
      <c r="A8447" s="1355"/>
      <c r="B8447" s="1355"/>
      <c r="C8447" s="1433"/>
      <c r="E8447" s="1433"/>
      <c r="K8447" s="1433"/>
      <c r="L8447" s="1334"/>
    </row>
    <row r="8448" spans="1:12" ht="24" customHeight="1">
      <c r="A8448" s="1355"/>
      <c r="B8448" s="1355"/>
      <c r="C8448" s="1433"/>
      <c r="E8448" s="1433"/>
      <c r="K8448" s="1433"/>
      <c r="L8448" s="1334"/>
    </row>
    <row r="8449" spans="1:12" ht="24" customHeight="1">
      <c r="A8449" s="1355"/>
      <c r="B8449" s="1355"/>
      <c r="C8449" s="1433"/>
      <c r="E8449" s="1433"/>
      <c r="K8449" s="1433"/>
      <c r="L8449" s="1334"/>
    </row>
    <row r="8450" spans="1:12" ht="24" customHeight="1">
      <c r="A8450" s="1355"/>
      <c r="B8450" s="1355"/>
      <c r="C8450" s="1433"/>
      <c r="E8450" s="1433"/>
      <c r="K8450" s="1433"/>
      <c r="L8450" s="1334"/>
    </row>
    <row r="8451" spans="1:12" ht="24" customHeight="1">
      <c r="A8451" s="1355"/>
      <c r="B8451" s="1355"/>
      <c r="C8451" s="1433"/>
      <c r="E8451" s="1433"/>
      <c r="K8451" s="1433"/>
      <c r="L8451" s="1334"/>
    </row>
    <row r="8452" spans="1:12" ht="24" customHeight="1">
      <c r="A8452" s="1355"/>
      <c r="B8452" s="1355"/>
      <c r="C8452" s="1433"/>
      <c r="E8452" s="1433"/>
      <c r="K8452" s="1433"/>
      <c r="L8452" s="1334"/>
    </row>
    <row r="8453" spans="1:12" ht="24" customHeight="1">
      <c r="A8453" s="1355"/>
      <c r="B8453" s="1355"/>
      <c r="C8453" s="1433"/>
      <c r="E8453" s="1433"/>
      <c r="K8453" s="1433"/>
      <c r="L8453" s="1334"/>
    </row>
    <row r="8454" spans="1:12" ht="24" customHeight="1">
      <c r="A8454" s="1355"/>
      <c r="B8454" s="1355"/>
      <c r="C8454" s="1433"/>
      <c r="E8454" s="1433"/>
      <c r="K8454" s="1433"/>
      <c r="L8454" s="1334"/>
    </row>
    <row r="8455" spans="1:12" ht="24" customHeight="1">
      <c r="A8455" s="1355"/>
      <c r="B8455" s="1355"/>
      <c r="C8455" s="1433"/>
      <c r="E8455" s="1433"/>
      <c r="K8455" s="1433"/>
      <c r="L8455" s="1334"/>
    </row>
    <row r="8456" spans="1:12" ht="24" customHeight="1">
      <c r="A8456" s="1355"/>
      <c r="B8456" s="1355"/>
      <c r="C8456" s="1433"/>
      <c r="E8456" s="1433"/>
      <c r="K8456" s="1433"/>
      <c r="L8456" s="1334"/>
    </row>
    <row r="8457" spans="1:12" ht="24" customHeight="1">
      <c r="A8457" s="1355"/>
      <c r="B8457" s="1355"/>
      <c r="C8457" s="1433"/>
      <c r="E8457" s="1433"/>
      <c r="K8457" s="1433"/>
      <c r="L8457" s="1334"/>
    </row>
    <row r="8458" spans="1:12" ht="24" customHeight="1">
      <c r="A8458" s="1355"/>
      <c r="B8458" s="1355"/>
      <c r="C8458" s="1433"/>
      <c r="E8458" s="1433"/>
      <c r="K8458" s="1433"/>
      <c r="L8458" s="1334"/>
    </row>
    <row r="8459" spans="1:12" ht="24" customHeight="1">
      <c r="A8459" s="1355"/>
      <c r="B8459" s="1355"/>
      <c r="C8459" s="1433"/>
      <c r="E8459" s="1433"/>
      <c r="K8459" s="1433"/>
      <c r="L8459" s="1334"/>
    </row>
    <row r="8460" spans="1:12" ht="24" customHeight="1">
      <c r="A8460" s="1355"/>
      <c r="B8460" s="1355"/>
      <c r="C8460" s="1433"/>
      <c r="E8460" s="1433"/>
      <c r="K8460" s="1433"/>
      <c r="L8460" s="1334"/>
    </row>
    <row r="8461" spans="1:12" ht="24" customHeight="1">
      <c r="A8461" s="1355"/>
      <c r="B8461" s="1355"/>
      <c r="C8461" s="1433"/>
      <c r="E8461" s="1433"/>
      <c r="K8461" s="1433"/>
      <c r="L8461" s="1334"/>
    </row>
    <row r="8462" spans="1:12" ht="24" customHeight="1">
      <c r="A8462" s="1355"/>
      <c r="B8462" s="1355"/>
      <c r="C8462" s="1433"/>
      <c r="E8462" s="1433"/>
      <c r="K8462" s="1433"/>
      <c r="L8462" s="1334"/>
    </row>
    <row r="8463" spans="1:12" ht="24" customHeight="1">
      <c r="A8463" s="1355"/>
      <c r="B8463" s="1355"/>
      <c r="C8463" s="1433"/>
      <c r="E8463" s="1433"/>
      <c r="K8463" s="1433"/>
      <c r="L8463" s="1334"/>
    </row>
    <row r="8464" spans="1:12" ht="24" customHeight="1">
      <c r="A8464" s="1355"/>
      <c r="B8464" s="1355"/>
      <c r="C8464" s="1433"/>
      <c r="E8464" s="1433"/>
      <c r="K8464" s="1433"/>
      <c r="L8464" s="1334"/>
    </row>
    <row r="8465" spans="1:12" ht="24" customHeight="1">
      <c r="A8465" s="1355"/>
      <c r="B8465" s="1355"/>
      <c r="C8465" s="1433"/>
      <c r="E8465" s="1433"/>
      <c r="K8465" s="1433"/>
      <c r="L8465" s="1334"/>
    </row>
    <row r="8466" spans="1:12" ht="24" customHeight="1">
      <c r="A8466" s="1355"/>
      <c r="B8466" s="1355"/>
      <c r="C8466" s="1433"/>
      <c r="E8466" s="1433"/>
      <c r="K8466" s="1433"/>
      <c r="L8466" s="1334"/>
    </row>
    <row r="8467" spans="1:12" ht="24" customHeight="1">
      <c r="A8467" s="1355"/>
      <c r="B8467" s="1355"/>
      <c r="C8467" s="1433"/>
      <c r="E8467" s="1433"/>
      <c r="K8467" s="1433"/>
      <c r="L8467" s="1334"/>
    </row>
    <row r="8468" spans="1:12" ht="24" customHeight="1">
      <c r="A8468" s="1355"/>
      <c r="B8468" s="1355"/>
      <c r="C8468" s="1433"/>
      <c r="E8468" s="1433"/>
      <c r="K8468" s="1433"/>
      <c r="L8468" s="1334"/>
    </row>
    <row r="8469" spans="1:12" ht="24" customHeight="1">
      <c r="A8469" s="1355"/>
      <c r="B8469" s="1355"/>
      <c r="C8469" s="1433"/>
      <c r="E8469" s="1433"/>
      <c r="K8469" s="1433"/>
      <c r="L8469" s="1334"/>
    </row>
    <row r="8470" spans="1:12" ht="24" customHeight="1">
      <c r="A8470" s="1355"/>
      <c r="B8470" s="1355"/>
      <c r="C8470" s="1433"/>
      <c r="E8470" s="1433"/>
      <c r="K8470" s="1433"/>
      <c r="L8470" s="1334"/>
    </row>
    <row r="8471" spans="1:12" ht="24" customHeight="1">
      <c r="A8471" s="1355"/>
      <c r="B8471" s="1355"/>
      <c r="C8471" s="1433"/>
      <c r="E8471" s="1433"/>
      <c r="K8471" s="1433"/>
      <c r="L8471" s="1334"/>
    </row>
    <row r="8472" spans="1:12" ht="24" customHeight="1">
      <c r="A8472" s="1355"/>
      <c r="B8472" s="1355"/>
      <c r="C8472" s="1433"/>
      <c r="E8472" s="1433"/>
      <c r="K8472" s="1433"/>
      <c r="L8472" s="1334"/>
    </row>
    <row r="8473" spans="1:12" ht="24" customHeight="1">
      <c r="A8473" s="1355"/>
      <c r="B8473" s="1355"/>
      <c r="C8473" s="1433"/>
      <c r="E8473" s="1433"/>
      <c r="K8473" s="1433"/>
      <c r="L8473" s="1334"/>
    </row>
    <row r="8474" spans="1:12" ht="24" customHeight="1">
      <c r="A8474" s="1355"/>
      <c r="B8474" s="1355"/>
      <c r="C8474" s="1433"/>
      <c r="E8474" s="1433"/>
      <c r="K8474" s="1433"/>
      <c r="L8474" s="1334"/>
    </row>
    <row r="8475" spans="1:12" ht="24" customHeight="1">
      <c r="A8475" s="1355"/>
      <c r="B8475" s="1355"/>
      <c r="C8475" s="1433"/>
      <c r="E8475" s="1433"/>
      <c r="K8475" s="1433"/>
      <c r="L8475" s="1334"/>
    </row>
    <row r="8476" spans="1:12" ht="24" customHeight="1">
      <c r="A8476" s="1355"/>
      <c r="B8476" s="1355"/>
      <c r="C8476" s="1433"/>
      <c r="E8476" s="1433"/>
      <c r="K8476" s="1433"/>
      <c r="L8476" s="1334"/>
    </row>
    <row r="8477" spans="1:12" ht="24" customHeight="1">
      <c r="A8477" s="1355"/>
      <c r="B8477" s="1355"/>
      <c r="C8477" s="1433"/>
      <c r="E8477" s="1433"/>
      <c r="K8477" s="1433"/>
      <c r="L8477" s="1334"/>
    </row>
    <row r="8478" spans="1:12" ht="24" customHeight="1">
      <c r="A8478" s="1355"/>
      <c r="B8478" s="1355"/>
      <c r="C8478" s="1433"/>
      <c r="E8478" s="1433"/>
      <c r="K8478" s="1433"/>
      <c r="L8478" s="1334"/>
    </row>
    <row r="8479" spans="1:12" ht="24" customHeight="1">
      <c r="A8479" s="1355"/>
      <c r="B8479" s="1355"/>
      <c r="C8479" s="1433"/>
      <c r="E8479" s="1433"/>
      <c r="K8479" s="1433"/>
      <c r="L8479" s="1334"/>
    </row>
    <row r="8480" spans="1:12" ht="24" customHeight="1">
      <c r="A8480" s="1355"/>
      <c r="B8480" s="1355"/>
      <c r="C8480" s="1433"/>
      <c r="E8480" s="1433"/>
      <c r="K8480" s="1433"/>
      <c r="L8480" s="1334"/>
    </row>
    <row r="8481" spans="1:12" ht="24" customHeight="1">
      <c r="A8481" s="1355"/>
      <c r="B8481" s="1355"/>
      <c r="C8481" s="1433"/>
      <c r="E8481" s="1433"/>
      <c r="K8481" s="1433"/>
      <c r="L8481" s="1334"/>
    </row>
    <row r="8482" spans="1:12" ht="24" customHeight="1">
      <c r="A8482" s="1355"/>
      <c r="B8482" s="1355"/>
      <c r="C8482" s="1433"/>
      <c r="E8482" s="1433"/>
      <c r="K8482" s="1433"/>
      <c r="L8482" s="1334"/>
    </row>
    <row r="8483" spans="1:12" ht="24" customHeight="1">
      <c r="A8483" s="1355"/>
      <c r="B8483" s="1355"/>
      <c r="C8483" s="1433"/>
      <c r="E8483" s="1433"/>
      <c r="K8483" s="1433"/>
      <c r="L8483" s="1334"/>
    </row>
    <row r="8484" spans="1:12" ht="24" customHeight="1">
      <c r="A8484" s="1355"/>
      <c r="B8484" s="1355"/>
      <c r="C8484" s="1433"/>
      <c r="E8484" s="1433"/>
      <c r="K8484" s="1433"/>
      <c r="L8484" s="1334"/>
    </row>
    <row r="8485" spans="1:12" ht="24" customHeight="1">
      <c r="A8485" s="1355"/>
      <c r="B8485" s="1355"/>
      <c r="C8485" s="1433"/>
      <c r="E8485" s="1433"/>
      <c r="K8485" s="1433"/>
      <c r="L8485" s="1334"/>
    </row>
    <row r="8486" spans="1:12" ht="24" customHeight="1">
      <c r="A8486" s="1355"/>
      <c r="B8486" s="1355"/>
      <c r="C8486" s="1433"/>
      <c r="E8486" s="1433"/>
      <c r="K8486" s="1433"/>
      <c r="L8486" s="1334"/>
    </row>
    <row r="8487" spans="1:12" ht="24" customHeight="1">
      <c r="A8487" s="1355"/>
      <c r="B8487" s="1355"/>
      <c r="C8487" s="1433"/>
      <c r="E8487" s="1433"/>
      <c r="K8487" s="1433"/>
      <c r="L8487" s="1334"/>
    </row>
    <row r="8488" spans="1:12" ht="24" customHeight="1">
      <c r="A8488" s="1355"/>
      <c r="B8488" s="1355"/>
      <c r="C8488" s="1433"/>
      <c r="E8488" s="1433"/>
      <c r="K8488" s="1433"/>
      <c r="L8488" s="1334"/>
    </row>
    <row r="8489" spans="1:12" ht="24" customHeight="1">
      <c r="A8489" s="1355"/>
      <c r="B8489" s="1355"/>
      <c r="C8489" s="1433"/>
      <c r="E8489" s="1433"/>
      <c r="K8489" s="1433"/>
      <c r="L8489" s="1334"/>
    </row>
    <row r="8490" spans="1:12" ht="24" customHeight="1">
      <c r="A8490" s="1355"/>
      <c r="B8490" s="1355"/>
      <c r="C8490" s="1433"/>
      <c r="E8490" s="1433"/>
      <c r="K8490" s="1433"/>
      <c r="L8490" s="1334"/>
    </row>
    <row r="8491" spans="1:12" ht="24" customHeight="1">
      <c r="A8491" s="1355"/>
      <c r="B8491" s="1355"/>
      <c r="C8491" s="1433"/>
      <c r="E8491" s="1433"/>
      <c r="K8491" s="1433"/>
      <c r="L8491" s="1334"/>
    </row>
    <row r="8492" spans="1:12" ht="24" customHeight="1">
      <c r="A8492" s="1355"/>
      <c r="B8492" s="1355"/>
      <c r="C8492" s="1433"/>
      <c r="E8492" s="1433"/>
      <c r="K8492" s="1433"/>
      <c r="L8492" s="1334"/>
    </row>
    <row r="8493" spans="1:12" ht="24" customHeight="1">
      <c r="A8493" s="1355"/>
      <c r="B8493" s="1355"/>
      <c r="C8493" s="1433"/>
      <c r="E8493" s="1433"/>
      <c r="K8493" s="1433"/>
      <c r="L8493" s="1334"/>
    </row>
    <row r="8494" spans="1:12" ht="24" customHeight="1">
      <c r="A8494" s="1355"/>
      <c r="B8494" s="1355"/>
      <c r="C8494" s="1433"/>
      <c r="E8494" s="1433"/>
      <c r="K8494" s="1433"/>
      <c r="L8494" s="1334"/>
    </row>
    <row r="8495" spans="1:12" ht="24" customHeight="1">
      <c r="A8495" s="1355"/>
      <c r="B8495" s="1355"/>
      <c r="C8495" s="1433"/>
      <c r="E8495" s="1433"/>
      <c r="K8495" s="1433"/>
      <c r="L8495" s="1334"/>
    </row>
    <row r="8496" spans="1:12" ht="24" customHeight="1">
      <c r="A8496" s="1355"/>
      <c r="B8496" s="1355"/>
      <c r="C8496" s="1433"/>
      <c r="E8496" s="1433"/>
      <c r="K8496" s="1433"/>
      <c r="L8496" s="1334"/>
    </row>
    <row r="8497" spans="1:12" ht="24" customHeight="1">
      <c r="A8497" s="1355"/>
      <c r="B8497" s="1355"/>
      <c r="C8497" s="1433"/>
      <c r="E8497" s="1433"/>
      <c r="K8497" s="1433"/>
      <c r="L8497" s="1334"/>
    </row>
    <row r="8498" spans="1:12" ht="24" customHeight="1">
      <c r="A8498" s="1355"/>
      <c r="B8498" s="1355"/>
      <c r="C8498" s="1433"/>
      <c r="E8498" s="1433"/>
      <c r="K8498" s="1433"/>
      <c r="L8498" s="1334"/>
    </row>
    <row r="8499" spans="1:12" ht="24" customHeight="1">
      <c r="A8499" s="1355"/>
      <c r="B8499" s="1355"/>
      <c r="C8499" s="1433"/>
      <c r="E8499" s="1433"/>
      <c r="K8499" s="1433"/>
      <c r="L8499" s="1334"/>
    </row>
    <row r="8500" spans="1:12" ht="24" customHeight="1">
      <c r="A8500" s="1355"/>
      <c r="B8500" s="1355"/>
      <c r="C8500" s="1433"/>
      <c r="E8500" s="1433"/>
      <c r="K8500" s="1433"/>
      <c r="L8500" s="1334"/>
    </row>
    <row r="8501" spans="1:12" ht="24" customHeight="1">
      <c r="A8501" s="1355"/>
      <c r="B8501" s="1355"/>
      <c r="C8501" s="1433"/>
      <c r="E8501" s="1433"/>
      <c r="K8501" s="1433"/>
      <c r="L8501" s="1334"/>
    </row>
    <row r="8502" spans="1:12" ht="24" customHeight="1">
      <c r="A8502" s="1355"/>
      <c r="B8502" s="1355"/>
      <c r="C8502" s="1433"/>
      <c r="E8502" s="1433"/>
      <c r="K8502" s="1433"/>
      <c r="L8502" s="1334"/>
    </row>
    <row r="8503" spans="1:12" ht="24" customHeight="1">
      <c r="A8503" s="1355"/>
      <c r="B8503" s="1355"/>
      <c r="C8503" s="1433"/>
      <c r="E8503" s="1433"/>
      <c r="K8503" s="1433"/>
      <c r="L8503" s="1334"/>
    </row>
    <row r="8504" spans="1:12" ht="24" customHeight="1">
      <c r="A8504" s="1355"/>
      <c r="B8504" s="1355"/>
      <c r="C8504" s="1433"/>
      <c r="E8504" s="1433"/>
      <c r="K8504" s="1433"/>
      <c r="L8504" s="1334"/>
    </row>
    <row r="8505" spans="1:12" ht="24" customHeight="1">
      <c r="A8505" s="1355"/>
      <c r="B8505" s="1355"/>
      <c r="C8505" s="1433"/>
      <c r="E8505" s="1433"/>
      <c r="K8505" s="1433"/>
      <c r="L8505" s="1334"/>
    </row>
    <row r="8506" spans="1:12" ht="24" customHeight="1">
      <c r="A8506" s="1355"/>
      <c r="B8506" s="1355"/>
      <c r="C8506" s="1433"/>
      <c r="E8506" s="1433"/>
      <c r="K8506" s="1433"/>
      <c r="L8506" s="1334"/>
    </row>
    <row r="8507" spans="1:12" ht="24" customHeight="1">
      <c r="A8507" s="1355"/>
      <c r="B8507" s="1355"/>
      <c r="C8507" s="1433"/>
      <c r="E8507" s="1433"/>
      <c r="K8507" s="1433"/>
      <c r="L8507" s="1334"/>
    </row>
    <row r="8508" spans="1:12" ht="24" customHeight="1">
      <c r="A8508" s="1355"/>
      <c r="B8508" s="1355"/>
      <c r="C8508" s="1433"/>
      <c r="E8508" s="1433"/>
      <c r="K8508" s="1433"/>
      <c r="L8508" s="1334"/>
    </row>
    <row r="8509" spans="1:12" ht="24" customHeight="1">
      <c r="A8509" s="1355"/>
      <c r="B8509" s="1355"/>
      <c r="C8509" s="1433"/>
      <c r="E8509" s="1433"/>
      <c r="K8509" s="1433"/>
      <c r="L8509" s="1334"/>
    </row>
    <row r="8510" spans="1:12" ht="24" customHeight="1">
      <c r="A8510" s="1355"/>
      <c r="B8510" s="1355"/>
      <c r="C8510" s="1433"/>
      <c r="E8510" s="1433"/>
      <c r="K8510" s="1433"/>
      <c r="L8510" s="1334"/>
    </row>
    <row r="8511" spans="1:12" ht="24" customHeight="1">
      <c r="A8511" s="1355"/>
      <c r="B8511" s="1355"/>
      <c r="C8511" s="1433"/>
      <c r="E8511" s="1433"/>
      <c r="K8511" s="1433"/>
      <c r="L8511" s="1334"/>
    </row>
    <row r="8512" spans="1:12" ht="24" customHeight="1">
      <c r="A8512" s="1355"/>
      <c r="B8512" s="1355"/>
      <c r="C8512" s="1433"/>
      <c r="E8512" s="1433"/>
      <c r="K8512" s="1433"/>
      <c r="L8512" s="1334"/>
    </row>
    <row r="8513" spans="1:12" ht="24" customHeight="1">
      <c r="A8513" s="1355"/>
      <c r="B8513" s="1355"/>
      <c r="C8513" s="1433"/>
      <c r="E8513" s="1433"/>
      <c r="K8513" s="1433"/>
      <c r="L8513" s="1334"/>
    </row>
    <row r="8514" spans="1:12" ht="24" customHeight="1">
      <c r="A8514" s="1355"/>
      <c r="B8514" s="1355"/>
      <c r="C8514" s="1433"/>
      <c r="E8514" s="1433"/>
      <c r="K8514" s="1433"/>
      <c r="L8514" s="1334"/>
    </row>
    <row r="8515" spans="1:12" ht="24" customHeight="1">
      <c r="A8515" s="1355"/>
      <c r="B8515" s="1355"/>
      <c r="C8515" s="1433"/>
      <c r="E8515" s="1433"/>
      <c r="K8515" s="1433"/>
      <c r="L8515" s="1334"/>
    </row>
    <row r="8516" spans="1:12" ht="24" customHeight="1">
      <c r="A8516" s="1355"/>
      <c r="B8516" s="1355"/>
      <c r="C8516" s="1433"/>
      <c r="E8516" s="1433"/>
      <c r="K8516" s="1433"/>
      <c r="L8516" s="1334"/>
    </row>
    <row r="8517" spans="1:12" ht="24" customHeight="1">
      <c r="A8517" s="1355"/>
      <c r="B8517" s="1355"/>
      <c r="C8517" s="1433"/>
      <c r="E8517" s="1433"/>
      <c r="K8517" s="1433"/>
      <c r="L8517" s="1334"/>
    </row>
    <row r="8518" spans="1:12" ht="24" customHeight="1">
      <c r="A8518" s="1355"/>
      <c r="B8518" s="1355"/>
      <c r="C8518" s="1433"/>
      <c r="E8518" s="1433"/>
      <c r="K8518" s="1433"/>
      <c r="L8518" s="1334"/>
    </row>
    <row r="8519" spans="1:12" ht="24" customHeight="1">
      <c r="A8519" s="1355"/>
      <c r="B8519" s="1355"/>
      <c r="C8519" s="1433"/>
      <c r="E8519" s="1433"/>
      <c r="K8519" s="1433"/>
      <c r="L8519" s="1334"/>
    </row>
    <row r="8520" spans="1:12" ht="24" customHeight="1">
      <c r="A8520" s="1355"/>
      <c r="B8520" s="1355"/>
      <c r="C8520" s="1433"/>
      <c r="E8520" s="1433"/>
      <c r="K8520" s="1433"/>
      <c r="L8520" s="1334"/>
    </row>
    <row r="8521" spans="1:12" ht="24" customHeight="1">
      <c r="A8521" s="1355"/>
      <c r="B8521" s="1355"/>
      <c r="C8521" s="1433"/>
      <c r="E8521" s="1433"/>
      <c r="K8521" s="1433"/>
      <c r="L8521" s="1334"/>
    </row>
    <row r="8522" spans="1:12" ht="24" customHeight="1">
      <c r="A8522" s="1355"/>
      <c r="B8522" s="1355"/>
      <c r="C8522" s="1433"/>
      <c r="E8522" s="1433"/>
      <c r="K8522" s="1433"/>
      <c r="L8522" s="1334"/>
    </row>
    <row r="8523" spans="1:12" ht="24" customHeight="1">
      <c r="A8523" s="1355"/>
      <c r="B8523" s="1355"/>
      <c r="C8523" s="1433"/>
      <c r="E8523" s="1433"/>
      <c r="K8523" s="1433"/>
      <c r="L8523" s="1334"/>
    </row>
    <row r="8524" spans="1:12" ht="24" customHeight="1">
      <c r="A8524" s="1355"/>
      <c r="B8524" s="1355"/>
      <c r="C8524" s="1433"/>
      <c r="E8524" s="1433"/>
      <c r="K8524" s="1433"/>
      <c r="L8524" s="1334"/>
    </row>
    <row r="8525" spans="1:12" ht="24" customHeight="1">
      <c r="A8525" s="1355"/>
      <c r="B8525" s="1355"/>
      <c r="C8525" s="1433"/>
      <c r="E8525" s="1433"/>
      <c r="K8525" s="1433"/>
      <c r="L8525" s="1334"/>
    </row>
    <row r="8526" spans="1:12" ht="24" customHeight="1">
      <c r="A8526" s="1355"/>
      <c r="B8526" s="1355"/>
      <c r="C8526" s="1433"/>
      <c r="E8526" s="1433"/>
      <c r="K8526" s="1433"/>
      <c r="L8526" s="1334"/>
    </row>
    <row r="8527" spans="1:12" ht="24" customHeight="1">
      <c r="A8527" s="1355"/>
      <c r="B8527" s="1355"/>
      <c r="C8527" s="1433"/>
      <c r="E8527" s="1433"/>
      <c r="K8527" s="1433"/>
      <c r="L8527" s="1334"/>
    </row>
    <row r="8528" spans="1:12" ht="24" customHeight="1">
      <c r="A8528" s="1355"/>
      <c r="B8528" s="1355"/>
      <c r="C8528" s="1433"/>
      <c r="E8528" s="1433"/>
      <c r="K8528" s="1433"/>
      <c r="L8528" s="1334"/>
    </row>
    <row r="8529" spans="1:12" ht="24" customHeight="1">
      <c r="A8529" s="1355"/>
      <c r="B8529" s="1355"/>
      <c r="C8529" s="1433"/>
      <c r="E8529" s="1433"/>
      <c r="K8529" s="1433"/>
      <c r="L8529" s="1334"/>
    </row>
    <row r="8530" spans="1:12" ht="24" customHeight="1">
      <c r="A8530" s="1355"/>
      <c r="B8530" s="1355"/>
      <c r="C8530" s="1433"/>
      <c r="E8530" s="1433"/>
      <c r="K8530" s="1433"/>
      <c r="L8530" s="1334"/>
    </row>
    <row r="8531" spans="1:12" ht="24" customHeight="1">
      <c r="A8531" s="1355"/>
      <c r="B8531" s="1355"/>
      <c r="C8531" s="1433"/>
      <c r="E8531" s="1433"/>
      <c r="K8531" s="1433"/>
      <c r="L8531" s="1334"/>
    </row>
    <row r="8532" spans="1:12" ht="24" customHeight="1">
      <c r="A8532" s="1355"/>
      <c r="B8532" s="1355"/>
      <c r="C8532" s="1433"/>
      <c r="E8532" s="1433"/>
      <c r="K8532" s="1433"/>
      <c r="L8532" s="1334"/>
    </row>
    <row r="8533" spans="1:12" ht="24" customHeight="1">
      <c r="A8533" s="1355"/>
      <c r="B8533" s="1355"/>
      <c r="C8533" s="1433"/>
      <c r="E8533" s="1433"/>
      <c r="K8533" s="1433"/>
      <c r="L8533" s="1334"/>
    </row>
    <row r="8534" spans="1:12" ht="24" customHeight="1">
      <c r="A8534" s="1355"/>
      <c r="B8534" s="1355"/>
      <c r="C8534" s="1433"/>
      <c r="E8534" s="1433"/>
      <c r="K8534" s="1433"/>
      <c r="L8534" s="1334"/>
    </row>
    <row r="8535" spans="1:12" ht="24" customHeight="1">
      <c r="A8535" s="1355"/>
      <c r="B8535" s="1355"/>
      <c r="C8535" s="1433"/>
      <c r="E8535" s="1433"/>
      <c r="K8535" s="1433"/>
      <c r="L8535" s="1334"/>
    </row>
    <row r="8536" spans="1:12" ht="24" customHeight="1">
      <c r="A8536" s="1355"/>
      <c r="B8536" s="1355"/>
      <c r="C8536" s="1433"/>
      <c r="E8536" s="1433"/>
      <c r="K8536" s="1433"/>
      <c r="L8536" s="1334"/>
    </row>
    <row r="8537" spans="1:12" ht="24" customHeight="1">
      <c r="A8537" s="1355"/>
      <c r="B8537" s="1355"/>
      <c r="C8537" s="1433"/>
      <c r="E8537" s="1433"/>
      <c r="K8537" s="1433"/>
      <c r="L8537" s="1334"/>
    </row>
    <row r="8538" spans="1:12" ht="24" customHeight="1">
      <c r="A8538" s="1355"/>
      <c r="B8538" s="1355"/>
      <c r="C8538" s="1433"/>
      <c r="E8538" s="1433"/>
      <c r="K8538" s="1433"/>
      <c r="L8538" s="1334"/>
    </row>
    <row r="8539" spans="1:12" ht="24" customHeight="1">
      <c r="A8539" s="1355"/>
      <c r="B8539" s="1355"/>
      <c r="C8539" s="1433"/>
      <c r="E8539" s="1433"/>
      <c r="K8539" s="1433"/>
      <c r="L8539" s="1334"/>
    </row>
    <row r="8540" spans="1:12" ht="24" customHeight="1">
      <c r="A8540" s="1355"/>
      <c r="B8540" s="1355"/>
      <c r="C8540" s="1433"/>
      <c r="E8540" s="1433"/>
      <c r="K8540" s="1433"/>
      <c r="L8540" s="1334"/>
    </row>
    <row r="8541" spans="1:12" ht="24" customHeight="1">
      <c r="A8541" s="1355"/>
      <c r="B8541" s="1355"/>
      <c r="C8541" s="1433"/>
      <c r="E8541" s="1433"/>
      <c r="K8541" s="1433"/>
      <c r="L8541" s="1334"/>
    </row>
    <row r="8542" spans="1:12" ht="24" customHeight="1">
      <c r="A8542" s="1355"/>
      <c r="B8542" s="1355"/>
      <c r="C8542" s="1433"/>
      <c r="E8542" s="1433"/>
      <c r="K8542" s="1433"/>
      <c r="L8542" s="1334"/>
    </row>
    <row r="8543" spans="1:12" ht="24" customHeight="1">
      <c r="A8543" s="1355"/>
      <c r="B8543" s="1355"/>
      <c r="C8543" s="1433"/>
      <c r="E8543" s="1433"/>
      <c r="K8543" s="1433"/>
      <c r="L8543" s="1334"/>
    </row>
    <row r="8544" spans="1:12" ht="24" customHeight="1">
      <c r="A8544" s="1355"/>
      <c r="B8544" s="1355"/>
      <c r="C8544" s="1433"/>
      <c r="E8544" s="1433"/>
      <c r="K8544" s="1433"/>
      <c r="L8544" s="1334"/>
    </row>
    <row r="8545" spans="1:12" ht="24" customHeight="1">
      <c r="A8545" s="1355"/>
      <c r="B8545" s="1355"/>
      <c r="C8545" s="1433"/>
      <c r="E8545" s="1433"/>
      <c r="K8545" s="1433"/>
      <c r="L8545" s="1334"/>
    </row>
    <row r="8546" spans="1:12" ht="24" customHeight="1">
      <c r="A8546" s="1355"/>
      <c r="B8546" s="1355"/>
      <c r="C8546" s="1433"/>
      <c r="E8546" s="1433"/>
      <c r="K8546" s="1433"/>
      <c r="L8546" s="1334"/>
    </row>
    <row r="8547" spans="1:12" ht="24" customHeight="1">
      <c r="A8547" s="1355"/>
      <c r="B8547" s="1355"/>
      <c r="C8547" s="1433"/>
      <c r="E8547" s="1433"/>
      <c r="K8547" s="1433"/>
      <c r="L8547" s="1334"/>
    </row>
    <row r="8548" spans="1:12" ht="24" customHeight="1">
      <c r="A8548" s="1355"/>
      <c r="B8548" s="1355"/>
      <c r="C8548" s="1433"/>
      <c r="E8548" s="1433"/>
      <c r="K8548" s="1433"/>
      <c r="L8548" s="1334"/>
    </row>
    <row r="8549" spans="1:12" ht="24" customHeight="1">
      <c r="A8549" s="1355"/>
      <c r="B8549" s="1355"/>
      <c r="C8549" s="1433"/>
      <c r="E8549" s="1433"/>
      <c r="K8549" s="1433"/>
      <c r="L8549" s="1334"/>
    </row>
    <row r="8550" spans="1:12" ht="24" customHeight="1">
      <c r="A8550" s="1355"/>
      <c r="B8550" s="1355"/>
      <c r="C8550" s="1433"/>
      <c r="E8550" s="1433"/>
      <c r="K8550" s="1433"/>
      <c r="L8550" s="1334"/>
    </row>
    <row r="8551" spans="1:12" ht="24" customHeight="1">
      <c r="A8551" s="1355"/>
      <c r="B8551" s="1355"/>
      <c r="C8551" s="1433"/>
      <c r="E8551" s="1433"/>
      <c r="K8551" s="1433"/>
      <c r="L8551" s="1334"/>
    </row>
    <row r="8552" spans="1:12" ht="24" customHeight="1">
      <c r="A8552" s="1355"/>
      <c r="B8552" s="1355"/>
      <c r="C8552" s="1433"/>
      <c r="E8552" s="1433"/>
      <c r="K8552" s="1433"/>
      <c r="L8552" s="1334"/>
    </row>
    <row r="8553" spans="1:12" ht="24" customHeight="1">
      <c r="A8553" s="1355"/>
      <c r="B8553" s="1355"/>
      <c r="C8553" s="1433"/>
      <c r="E8553" s="1433"/>
      <c r="K8553" s="1433"/>
      <c r="L8553" s="1334"/>
    </row>
    <row r="8554" spans="1:12" ht="24" customHeight="1">
      <c r="A8554" s="1355"/>
      <c r="B8554" s="1355"/>
      <c r="C8554" s="1433"/>
      <c r="E8554" s="1433"/>
      <c r="K8554" s="1433"/>
      <c r="L8554" s="1334"/>
    </row>
    <row r="8555" spans="1:12" ht="24" customHeight="1">
      <c r="A8555" s="1355"/>
      <c r="B8555" s="1355"/>
      <c r="C8555" s="1433"/>
      <c r="E8555" s="1433"/>
      <c r="K8555" s="1433"/>
      <c r="L8555" s="1334"/>
    </row>
    <row r="8556" spans="1:12" ht="24" customHeight="1">
      <c r="A8556" s="1355"/>
      <c r="B8556" s="1355"/>
      <c r="C8556" s="1433"/>
      <c r="E8556" s="1433"/>
      <c r="K8556" s="1433"/>
      <c r="L8556" s="1334"/>
    </row>
    <row r="8557" spans="1:12" ht="24" customHeight="1">
      <c r="A8557" s="1355"/>
      <c r="B8557" s="1355"/>
      <c r="C8557" s="1433"/>
      <c r="E8557" s="1433"/>
      <c r="K8557" s="1433"/>
      <c r="L8557" s="1334"/>
    </row>
    <row r="8558" spans="1:12" ht="24" customHeight="1">
      <c r="A8558" s="1355"/>
      <c r="B8558" s="1355"/>
      <c r="C8558" s="1433"/>
      <c r="E8558" s="1433"/>
      <c r="K8558" s="1433"/>
      <c r="L8558" s="1334"/>
    </row>
    <row r="8559" spans="1:12" ht="24" customHeight="1">
      <c r="A8559" s="1355"/>
      <c r="B8559" s="1355"/>
      <c r="C8559" s="1433"/>
      <c r="E8559" s="1433"/>
      <c r="K8559" s="1433"/>
      <c r="L8559" s="1334"/>
    </row>
    <row r="8560" spans="1:12" ht="24" customHeight="1">
      <c r="A8560" s="1355"/>
      <c r="B8560" s="1355"/>
      <c r="C8560" s="1433"/>
      <c r="E8560" s="1433"/>
      <c r="K8560" s="1433"/>
      <c r="L8560" s="1334"/>
    </row>
    <row r="8561" spans="1:12" ht="24" customHeight="1">
      <c r="A8561" s="1355"/>
      <c r="B8561" s="1355"/>
      <c r="C8561" s="1433"/>
      <c r="E8561" s="1433"/>
      <c r="K8561" s="1433"/>
      <c r="L8561" s="1334"/>
    </row>
    <row r="8562" spans="1:12" ht="24" customHeight="1">
      <c r="A8562" s="1355"/>
      <c r="B8562" s="1355"/>
      <c r="C8562" s="1433"/>
      <c r="E8562" s="1433"/>
      <c r="K8562" s="1433"/>
      <c r="L8562" s="1334"/>
    </row>
    <row r="8563" spans="1:12" ht="24" customHeight="1">
      <c r="A8563" s="1355"/>
      <c r="B8563" s="1355"/>
      <c r="C8563" s="1433"/>
      <c r="E8563" s="1433"/>
      <c r="K8563" s="1433"/>
      <c r="L8563" s="1334"/>
    </row>
    <row r="8564" spans="1:12" ht="24" customHeight="1">
      <c r="A8564" s="1355"/>
      <c r="B8564" s="1355"/>
      <c r="C8564" s="1433"/>
      <c r="E8564" s="1433"/>
      <c r="K8564" s="1433"/>
      <c r="L8564" s="1334"/>
    </row>
    <row r="8565" spans="1:12" ht="24" customHeight="1">
      <c r="A8565" s="1355"/>
      <c r="B8565" s="1355"/>
      <c r="C8565" s="1433"/>
      <c r="E8565" s="1433"/>
      <c r="K8565" s="1433"/>
      <c r="L8565" s="1334"/>
    </row>
    <row r="8566" spans="1:12" ht="24" customHeight="1">
      <c r="A8566" s="1355"/>
      <c r="B8566" s="1355"/>
      <c r="C8566" s="1433"/>
      <c r="E8566" s="1433"/>
      <c r="K8566" s="1433"/>
      <c r="L8566" s="1334"/>
    </row>
    <row r="8567" spans="1:12" ht="24" customHeight="1">
      <c r="A8567" s="1355"/>
      <c r="B8567" s="1355"/>
      <c r="C8567" s="1433"/>
      <c r="E8567" s="1433"/>
      <c r="K8567" s="1433"/>
      <c r="L8567" s="1334"/>
    </row>
    <row r="8568" spans="1:12" ht="24" customHeight="1">
      <c r="A8568" s="1355"/>
      <c r="B8568" s="1355"/>
      <c r="C8568" s="1433"/>
      <c r="E8568" s="1433"/>
      <c r="K8568" s="1433"/>
      <c r="L8568" s="1334"/>
    </row>
    <row r="8569" spans="1:12" ht="24" customHeight="1">
      <c r="A8569" s="1355"/>
      <c r="B8569" s="1355"/>
      <c r="C8569" s="1433"/>
      <c r="E8569" s="1433"/>
      <c r="K8569" s="1433"/>
      <c r="L8569" s="1334"/>
    </row>
    <row r="8570" spans="1:12" ht="24" customHeight="1">
      <c r="A8570" s="1355"/>
      <c r="B8570" s="1355"/>
      <c r="C8570" s="1433"/>
      <c r="E8570" s="1433"/>
      <c r="K8570" s="1433"/>
      <c r="L8570" s="1334"/>
    </row>
    <row r="8571" spans="1:12" ht="24" customHeight="1">
      <c r="A8571" s="1355"/>
      <c r="B8571" s="1355"/>
      <c r="C8571" s="1433"/>
      <c r="E8571" s="1433"/>
      <c r="K8571" s="1433"/>
      <c r="L8571" s="1334"/>
    </row>
    <row r="8572" spans="1:12" ht="24" customHeight="1">
      <c r="A8572" s="1355"/>
      <c r="B8572" s="1355"/>
      <c r="C8572" s="1433"/>
      <c r="E8572" s="1433"/>
      <c r="K8572" s="1433"/>
      <c r="L8572" s="1334"/>
    </row>
    <row r="8573" spans="1:12" ht="24" customHeight="1">
      <c r="A8573" s="1355"/>
      <c r="B8573" s="1355"/>
      <c r="C8573" s="1433"/>
      <c r="E8573" s="1433"/>
      <c r="K8573" s="1433"/>
      <c r="L8573" s="1334"/>
    </row>
    <row r="8574" spans="1:12" ht="24" customHeight="1">
      <c r="A8574" s="1355"/>
      <c r="B8574" s="1355"/>
      <c r="C8574" s="1433"/>
      <c r="E8574" s="1433"/>
      <c r="K8574" s="1433"/>
      <c r="L8574" s="1334"/>
    </row>
    <row r="8575" spans="1:12" ht="24" customHeight="1">
      <c r="A8575" s="1355"/>
      <c r="B8575" s="1355"/>
      <c r="C8575" s="1433"/>
      <c r="E8575" s="1433"/>
      <c r="K8575" s="1433"/>
      <c r="L8575" s="1334"/>
    </row>
    <row r="8576" spans="1:12" ht="24" customHeight="1">
      <c r="A8576" s="1355"/>
      <c r="B8576" s="1355"/>
      <c r="C8576" s="1433"/>
      <c r="E8576" s="1433"/>
      <c r="K8576" s="1433"/>
      <c r="L8576" s="1334"/>
    </row>
    <row r="8577" spans="1:12" ht="24" customHeight="1">
      <c r="A8577" s="1355"/>
      <c r="B8577" s="1355"/>
      <c r="C8577" s="1433"/>
      <c r="E8577" s="1433"/>
      <c r="K8577" s="1433"/>
      <c r="L8577" s="1334"/>
    </row>
    <row r="8578" spans="1:12" ht="24" customHeight="1">
      <c r="A8578" s="1355"/>
      <c r="B8578" s="1355"/>
      <c r="C8578" s="1433"/>
      <c r="E8578" s="1433"/>
      <c r="K8578" s="1433"/>
      <c r="L8578" s="1334"/>
    </row>
    <row r="8579" spans="1:12" ht="24" customHeight="1">
      <c r="A8579" s="1355"/>
      <c r="B8579" s="1355"/>
      <c r="C8579" s="1433"/>
      <c r="E8579" s="1433"/>
      <c r="K8579" s="1433"/>
      <c r="L8579" s="1334"/>
    </row>
    <row r="8580" spans="1:12" ht="24" customHeight="1">
      <c r="A8580" s="1355"/>
      <c r="B8580" s="1355"/>
      <c r="C8580" s="1433"/>
      <c r="E8580" s="1433"/>
      <c r="K8580" s="1433"/>
      <c r="L8580" s="1334"/>
    </row>
    <row r="8581" spans="1:12" ht="24" customHeight="1">
      <c r="A8581" s="1355"/>
      <c r="B8581" s="1355"/>
      <c r="C8581" s="1433"/>
      <c r="E8581" s="1433"/>
      <c r="K8581" s="1433"/>
      <c r="L8581" s="1334"/>
    </row>
    <row r="8582" spans="1:12" ht="24" customHeight="1">
      <c r="A8582" s="1355"/>
      <c r="B8582" s="1355"/>
      <c r="C8582" s="1433"/>
      <c r="E8582" s="1433"/>
      <c r="K8582" s="1433"/>
      <c r="L8582" s="1334"/>
    </row>
    <row r="8583" spans="1:12" ht="24" customHeight="1">
      <c r="A8583" s="1355"/>
      <c r="B8583" s="1355"/>
      <c r="C8583" s="1433"/>
      <c r="E8583" s="1433"/>
      <c r="K8583" s="1433"/>
      <c r="L8583" s="1334"/>
    </row>
    <row r="8584" spans="1:12" ht="24" customHeight="1">
      <c r="A8584" s="1355"/>
      <c r="B8584" s="1355"/>
      <c r="C8584" s="1433"/>
      <c r="E8584" s="1433"/>
      <c r="K8584" s="1433"/>
      <c r="L8584" s="1334"/>
    </row>
    <row r="8585" spans="1:12" ht="24" customHeight="1">
      <c r="A8585" s="1355"/>
      <c r="B8585" s="1355"/>
      <c r="C8585" s="1433"/>
      <c r="E8585" s="1433"/>
      <c r="K8585" s="1433"/>
      <c r="L8585" s="1334"/>
    </row>
    <row r="8586" spans="1:12" ht="24" customHeight="1">
      <c r="A8586" s="1355"/>
      <c r="B8586" s="1355"/>
      <c r="C8586" s="1433"/>
      <c r="E8586" s="1433"/>
      <c r="K8586" s="1433"/>
      <c r="L8586" s="1334"/>
    </row>
    <row r="8587" spans="1:12" ht="24" customHeight="1">
      <c r="A8587" s="1355"/>
      <c r="B8587" s="1355"/>
      <c r="C8587" s="1433"/>
      <c r="E8587" s="1433"/>
      <c r="K8587" s="1433"/>
      <c r="L8587" s="1334"/>
    </row>
    <row r="8588" spans="1:12" ht="24" customHeight="1">
      <c r="A8588" s="1355"/>
      <c r="B8588" s="1355"/>
      <c r="C8588" s="1433"/>
      <c r="E8588" s="1433"/>
      <c r="K8588" s="1433"/>
      <c r="L8588" s="1334"/>
    </row>
    <row r="8589" spans="1:12" ht="24" customHeight="1">
      <c r="A8589" s="1355"/>
      <c r="B8589" s="1355"/>
      <c r="C8589" s="1433"/>
      <c r="E8589" s="1433"/>
      <c r="K8589" s="1433"/>
      <c r="L8589" s="1334"/>
    </row>
    <row r="8590" spans="1:12" ht="24" customHeight="1">
      <c r="A8590" s="1355"/>
      <c r="B8590" s="1355"/>
      <c r="C8590" s="1433"/>
      <c r="E8590" s="1433"/>
      <c r="K8590" s="1433"/>
      <c r="L8590" s="1334"/>
    </row>
    <row r="8591" spans="1:12" ht="24" customHeight="1">
      <c r="A8591" s="1355"/>
      <c r="B8591" s="1355"/>
      <c r="C8591" s="1433"/>
      <c r="E8591" s="1433"/>
      <c r="K8591" s="1433"/>
      <c r="L8591" s="1334"/>
    </row>
    <row r="8592" spans="1:12" ht="24" customHeight="1">
      <c r="A8592" s="1355"/>
      <c r="B8592" s="1355"/>
      <c r="C8592" s="1433"/>
      <c r="E8592" s="1433"/>
      <c r="K8592" s="1433"/>
      <c r="L8592" s="1334"/>
    </row>
    <row r="8593" spans="1:12" ht="24" customHeight="1">
      <c r="A8593" s="1355"/>
      <c r="B8593" s="1355"/>
      <c r="C8593" s="1433"/>
      <c r="E8593" s="1433"/>
      <c r="K8593" s="1433"/>
      <c r="L8593" s="1334"/>
    </row>
    <row r="8594" spans="1:12" ht="24" customHeight="1">
      <c r="A8594" s="1355"/>
      <c r="B8594" s="1355"/>
      <c r="C8594" s="1433"/>
      <c r="E8594" s="1433"/>
      <c r="K8594" s="1433"/>
      <c r="L8594" s="1334"/>
    </row>
    <row r="8595" spans="1:12" ht="24" customHeight="1">
      <c r="A8595" s="1355"/>
      <c r="B8595" s="1355"/>
      <c r="C8595" s="1433"/>
      <c r="E8595" s="1433"/>
      <c r="K8595" s="1433"/>
      <c r="L8595" s="1334"/>
    </row>
    <row r="8596" spans="1:12" ht="24" customHeight="1">
      <c r="A8596" s="1355"/>
      <c r="B8596" s="1355"/>
      <c r="C8596" s="1433"/>
      <c r="E8596" s="1433"/>
      <c r="K8596" s="1433"/>
      <c r="L8596" s="1334"/>
    </row>
    <row r="8597" spans="1:12" ht="24" customHeight="1">
      <c r="A8597" s="1355"/>
      <c r="B8597" s="1355"/>
      <c r="C8597" s="1433"/>
      <c r="E8597" s="1433"/>
      <c r="K8597" s="1433"/>
      <c r="L8597" s="1334"/>
    </row>
    <row r="8598" spans="1:12" ht="24" customHeight="1">
      <c r="A8598" s="1355"/>
      <c r="B8598" s="1355"/>
      <c r="C8598" s="1433"/>
      <c r="E8598" s="1433"/>
      <c r="K8598" s="1433"/>
      <c r="L8598" s="1334"/>
    </row>
    <row r="8599" spans="1:12" ht="24" customHeight="1">
      <c r="A8599" s="1355"/>
      <c r="B8599" s="1355"/>
      <c r="C8599" s="1433"/>
      <c r="E8599" s="1433"/>
      <c r="K8599" s="1433"/>
      <c r="L8599" s="1334"/>
    </row>
    <row r="8600" spans="1:12" ht="24" customHeight="1">
      <c r="A8600" s="1355"/>
      <c r="B8600" s="1355"/>
      <c r="C8600" s="1433"/>
      <c r="E8600" s="1433"/>
      <c r="K8600" s="1433"/>
      <c r="L8600" s="1334"/>
    </row>
    <row r="8601" spans="1:12" ht="24" customHeight="1">
      <c r="A8601" s="1355"/>
      <c r="B8601" s="1355"/>
      <c r="C8601" s="1433"/>
      <c r="E8601" s="1433"/>
      <c r="K8601" s="1433"/>
      <c r="L8601" s="1334"/>
    </row>
    <row r="8602" spans="1:12" ht="24" customHeight="1">
      <c r="A8602" s="1355"/>
      <c r="B8602" s="1355"/>
      <c r="C8602" s="1433"/>
      <c r="E8602" s="1433"/>
      <c r="K8602" s="1433"/>
      <c r="L8602" s="1334"/>
    </row>
    <row r="8603" spans="1:12" ht="24" customHeight="1">
      <c r="A8603" s="1355"/>
      <c r="B8603" s="1355"/>
      <c r="C8603" s="1433"/>
      <c r="E8603" s="1433"/>
      <c r="K8603" s="1433"/>
      <c r="L8603" s="1334"/>
    </row>
    <row r="8604" spans="1:12" ht="24" customHeight="1">
      <c r="A8604" s="1355"/>
      <c r="B8604" s="1355"/>
      <c r="C8604" s="1433"/>
      <c r="E8604" s="1433"/>
      <c r="K8604" s="1433"/>
      <c r="L8604" s="1334"/>
    </row>
    <row r="8605" spans="1:12" ht="24" customHeight="1">
      <c r="A8605" s="1355"/>
      <c r="B8605" s="1355"/>
      <c r="C8605" s="1433"/>
      <c r="E8605" s="1433"/>
      <c r="K8605" s="1433"/>
      <c r="L8605" s="1334"/>
    </row>
    <row r="8606" spans="1:12" ht="24" customHeight="1">
      <c r="A8606" s="1355"/>
      <c r="B8606" s="1355"/>
      <c r="C8606" s="1433"/>
      <c r="E8606" s="1433"/>
      <c r="K8606" s="1433"/>
      <c r="L8606" s="1334"/>
    </row>
    <row r="8607" spans="1:12" ht="24" customHeight="1">
      <c r="A8607" s="1355"/>
      <c r="B8607" s="1355"/>
      <c r="C8607" s="1433"/>
      <c r="E8607" s="1433"/>
      <c r="K8607" s="1433"/>
      <c r="L8607" s="1334"/>
    </row>
    <row r="8608" spans="1:12" ht="24" customHeight="1">
      <c r="A8608" s="1355"/>
      <c r="B8608" s="1355"/>
      <c r="C8608" s="1433"/>
      <c r="E8608" s="1433"/>
      <c r="K8608" s="1433"/>
      <c r="L8608" s="1334"/>
    </row>
    <row r="8609" spans="1:12" ht="24" customHeight="1">
      <c r="A8609" s="1355"/>
      <c r="B8609" s="1355"/>
      <c r="C8609" s="1433"/>
      <c r="E8609" s="1433"/>
      <c r="K8609" s="1433"/>
      <c r="L8609" s="1334"/>
    </row>
    <row r="8610" spans="1:12" ht="24" customHeight="1">
      <c r="A8610" s="1355"/>
      <c r="B8610" s="1355"/>
      <c r="C8610" s="1433"/>
      <c r="E8610" s="1433"/>
      <c r="K8610" s="1433"/>
      <c r="L8610" s="1334"/>
    </row>
    <row r="8611" spans="1:12" ht="24" customHeight="1">
      <c r="A8611" s="1355"/>
      <c r="B8611" s="1355"/>
      <c r="C8611" s="1433"/>
      <c r="E8611" s="1433"/>
      <c r="K8611" s="1433"/>
      <c r="L8611" s="1334"/>
    </row>
    <row r="8612" spans="1:12" ht="24" customHeight="1">
      <c r="A8612" s="1355"/>
      <c r="B8612" s="1355"/>
      <c r="C8612" s="1433"/>
      <c r="E8612" s="1433"/>
      <c r="K8612" s="1433"/>
      <c r="L8612" s="1334"/>
    </row>
    <row r="8613" spans="1:12" ht="24" customHeight="1">
      <c r="A8613" s="1355"/>
      <c r="B8613" s="1355"/>
      <c r="C8613" s="1433"/>
      <c r="E8613" s="1433"/>
      <c r="K8613" s="1433"/>
      <c r="L8613" s="1334"/>
    </row>
    <row r="8614" spans="1:12" ht="24" customHeight="1">
      <c r="A8614" s="1355"/>
      <c r="B8614" s="1355"/>
      <c r="C8614" s="1433"/>
      <c r="E8614" s="1433"/>
      <c r="K8614" s="1433"/>
      <c r="L8614" s="1334"/>
    </row>
    <row r="8615" spans="1:12" ht="24" customHeight="1">
      <c r="A8615" s="1355"/>
      <c r="B8615" s="1355"/>
      <c r="C8615" s="1433"/>
      <c r="E8615" s="1433"/>
      <c r="K8615" s="1433"/>
      <c r="L8615" s="1334"/>
    </row>
    <row r="8616" spans="1:12" ht="24" customHeight="1">
      <c r="A8616" s="1355"/>
      <c r="B8616" s="1355"/>
      <c r="C8616" s="1433"/>
      <c r="E8616" s="1433"/>
      <c r="K8616" s="1433"/>
      <c r="L8616" s="1334"/>
    </row>
    <row r="8617" spans="1:12" ht="24" customHeight="1">
      <c r="A8617" s="1355"/>
      <c r="B8617" s="1355"/>
      <c r="C8617" s="1433"/>
      <c r="E8617" s="1433"/>
      <c r="K8617" s="1433"/>
      <c r="L8617" s="1334"/>
    </row>
    <row r="8618" spans="1:12" ht="24" customHeight="1">
      <c r="A8618" s="1355"/>
      <c r="B8618" s="1355"/>
      <c r="C8618" s="1433"/>
      <c r="E8618" s="1433"/>
      <c r="K8618" s="1433"/>
      <c r="L8618" s="1334"/>
    </row>
    <row r="8619" spans="1:12" ht="24" customHeight="1">
      <c r="A8619" s="1355"/>
      <c r="B8619" s="1355"/>
      <c r="C8619" s="1433"/>
      <c r="E8619" s="1433"/>
      <c r="K8619" s="1433"/>
      <c r="L8619" s="1334"/>
    </row>
    <row r="8620" spans="1:12" ht="24" customHeight="1">
      <c r="A8620" s="1355"/>
      <c r="B8620" s="1355"/>
      <c r="C8620" s="1433"/>
      <c r="E8620" s="1433"/>
      <c r="K8620" s="1433"/>
      <c r="L8620" s="1334"/>
    </row>
    <row r="8621" spans="1:12" ht="24" customHeight="1">
      <c r="A8621" s="1355"/>
      <c r="B8621" s="1355"/>
      <c r="C8621" s="1433"/>
      <c r="E8621" s="1433"/>
      <c r="K8621" s="1433"/>
      <c r="L8621" s="1334"/>
    </row>
    <row r="8622" spans="1:12" ht="24" customHeight="1">
      <c r="A8622" s="1355"/>
      <c r="B8622" s="1355"/>
      <c r="C8622" s="1433"/>
      <c r="E8622" s="1433"/>
      <c r="K8622" s="1433"/>
      <c r="L8622" s="1334"/>
    </row>
    <row r="8623" spans="1:12" ht="24" customHeight="1">
      <c r="A8623" s="1355"/>
      <c r="B8623" s="1355"/>
      <c r="C8623" s="1433"/>
      <c r="E8623" s="1433"/>
      <c r="K8623" s="1433"/>
      <c r="L8623" s="1334"/>
    </row>
    <row r="8624" spans="1:12" ht="24" customHeight="1">
      <c r="A8624" s="1355"/>
      <c r="B8624" s="1355"/>
      <c r="C8624" s="1433"/>
      <c r="E8624" s="1433"/>
      <c r="K8624" s="1433"/>
      <c r="L8624" s="1334"/>
    </row>
    <row r="8625" spans="1:12" ht="24" customHeight="1">
      <c r="A8625" s="1355"/>
      <c r="B8625" s="1355"/>
      <c r="C8625" s="1433"/>
      <c r="E8625" s="1433"/>
      <c r="K8625" s="1433"/>
      <c r="L8625" s="1334"/>
    </row>
    <row r="8626" spans="1:12" ht="24" customHeight="1">
      <c r="A8626" s="1355"/>
      <c r="B8626" s="1355"/>
      <c r="C8626" s="1433"/>
      <c r="E8626" s="1433"/>
      <c r="K8626" s="1433"/>
      <c r="L8626" s="1334"/>
    </row>
    <row r="8627" spans="1:12" ht="24" customHeight="1">
      <c r="A8627" s="1355"/>
      <c r="B8627" s="1355"/>
      <c r="C8627" s="1433"/>
      <c r="E8627" s="1433"/>
      <c r="K8627" s="1433"/>
      <c r="L8627" s="1334"/>
    </row>
    <row r="8628" spans="1:12" ht="24" customHeight="1">
      <c r="A8628" s="1355"/>
      <c r="B8628" s="1355"/>
      <c r="C8628" s="1433"/>
      <c r="E8628" s="1433"/>
      <c r="K8628" s="1433"/>
      <c r="L8628" s="1334"/>
    </row>
    <row r="8629" spans="1:12" ht="24" customHeight="1">
      <c r="A8629" s="1355"/>
      <c r="B8629" s="1355"/>
      <c r="C8629" s="1433"/>
      <c r="E8629" s="1433"/>
      <c r="K8629" s="1433"/>
      <c r="L8629" s="1334"/>
    </row>
    <row r="8630" spans="1:12" ht="24" customHeight="1">
      <c r="A8630" s="1355"/>
      <c r="B8630" s="1355"/>
      <c r="C8630" s="1433"/>
      <c r="E8630" s="1433"/>
      <c r="K8630" s="1433"/>
      <c r="L8630" s="1334"/>
    </row>
    <row r="8631" spans="1:12" ht="24" customHeight="1">
      <c r="A8631" s="1355"/>
      <c r="B8631" s="1355"/>
      <c r="C8631" s="1433"/>
      <c r="E8631" s="1433"/>
      <c r="K8631" s="1433"/>
      <c r="L8631" s="1334"/>
    </row>
    <row r="8632" spans="1:12" ht="24" customHeight="1">
      <c r="A8632" s="1355"/>
      <c r="B8632" s="1355"/>
      <c r="C8632" s="1433"/>
      <c r="E8632" s="1433"/>
      <c r="K8632" s="1433"/>
      <c r="L8632" s="1334"/>
    </row>
    <row r="8633" spans="1:12" ht="24" customHeight="1">
      <c r="A8633" s="1355"/>
      <c r="B8633" s="1355"/>
      <c r="C8633" s="1433"/>
      <c r="E8633" s="1433"/>
      <c r="K8633" s="1433"/>
      <c r="L8633" s="1334"/>
    </row>
    <row r="8634" spans="1:12" ht="24" customHeight="1">
      <c r="A8634" s="1355"/>
      <c r="B8634" s="1355"/>
      <c r="C8634" s="1433"/>
      <c r="E8634" s="1433"/>
      <c r="K8634" s="1433"/>
      <c r="L8634" s="1334"/>
    </row>
    <row r="8635" spans="1:12" ht="24" customHeight="1">
      <c r="A8635" s="1355"/>
      <c r="B8635" s="1355"/>
      <c r="C8635" s="1433"/>
      <c r="E8635" s="1433"/>
      <c r="K8635" s="1433"/>
      <c r="L8635" s="1334"/>
    </row>
    <row r="8636" spans="1:12" ht="24" customHeight="1">
      <c r="A8636" s="1355"/>
      <c r="B8636" s="1355"/>
      <c r="C8636" s="1433"/>
      <c r="E8636" s="1433"/>
      <c r="K8636" s="1433"/>
      <c r="L8636" s="1334"/>
    </row>
    <row r="8637" spans="1:12" ht="24" customHeight="1">
      <c r="A8637" s="1355"/>
      <c r="B8637" s="1355"/>
      <c r="C8637" s="1433"/>
      <c r="E8637" s="1433"/>
      <c r="K8637" s="1433"/>
      <c r="L8637" s="1334"/>
    </row>
    <row r="8638" spans="1:12" ht="24" customHeight="1">
      <c r="A8638" s="1355"/>
      <c r="B8638" s="1355"/>
      <c r="C8638" s="1433"/>
      <c r="E8638" s="1433"/>
      <c r="K8638" s="1433"/>
      <c r="L8638" s="1334"/>
    </row>
    <row r="8639" spans="1:12" ht="24" customHeight="1">
      <c r="A8639" s="1355"/>
      <c r="B8639" s="1355"/>
      <c r="C8639" s="1433"/>
      <c r="E8639" s="1433"/>
      <c r="K8639" s="1433"/>
      <c r="L8639" s="1334"/>
    </row>
    <row r="8640" spans="1:12" ht="24" customHeight="1">
      <c r="A8640" s="1355"/>
      <c r="B8640" s="1355"/>
      <c r="C8640" s="1433"/>
      <c r="E8640" s="1433"/>
      <c r="K8640" s="1433"/>
      <c r="L8640" s="1334"/>
    </row>
    <row r="8641" spans="1:12" ht="24" customHeight="1">
      <c r="A8641" s="1355"/>
      <c r="B8641" s="1355"/>
      <c r="C8641" s="1433"/>
      <c r="E8641" s="1433"/>
      <c r="K8641" s="1433"/>
      <c r="L8641" s="1334"/>
    </row>
    <row r="8642" spans="1:12" ht="24" customHeight="1">
      <c r="A8642" s="1355"/>
      <c r="B8642" s="1355"/>
      <c r="C8642" s="1433"/>
      <c r="E8642" s="1433"/>
      <c r="K8642" s="1433"/>
      <c r="L8642" s="1334"/>
    </row>
    <row r="8643" spans="1:12" ht="24" customHeight="1">
      <c r="A8643" s="1355"/>
      <c r="B8643" s="1355"/>
      <c r="C8643" s="1433"/>
      <c r="E8643" s="1433"/>
      <c r="K8643" s="1433"/>
      <c r="L8643" s="1334"/>
    </row>
    <row r="8644" spans="1:12" ht="24" customHeight="1">
      <c r="A8644" s="1355"/>
      <c r="B8644" s="1355"/>
      <c r="C8644" s="1433"/>
      <c r="E8644" s="1433"/>
      <c r="K8644" s="1433"/>
      <c r="L8644" s="1334"/>
    </row>
    <row r="8645" spans="1:12" ht="24" customHeight="1">
      <c r="A8645" s="1355"/>
      <c r="B8645" s="1355"/>
      <c r="C8645" s="1433"/>
      <c r="E8645" s="1433"/>
      <c r="K8645" s="1433"/>
      <c r="L8645" s="1334"/>
    </row>
    <row r="8646" spans="1:12" ht="24" customHeight="1">
      <c r="A8646" s="1355"/>
      <c r="B8646" s="1355"/>
      <c r="C8646" s="1433"/>
      <c r="E8646" s="1433"/>
      <c r="K8646" s="1433"/>
      <c r="L8646" s="1334"/>
    </row>
    <row r="8647" spans="1:12" ht="24" customHeight="1">
      <c r="A8647" s="1355"/>
      <c r="B8647" s="1355"/>
      <c r="C8647" s="1433"/>
      <c r="E8647" s="1433"/>
      <c r="K8647" s="1433"/>
      <c r="L8647" s="1334"/>
    </row>
    <row r="8648" spans="1:12" ht="24" customHeight="1">
      <c r="A8648" s="1355"/>
      <c r="B8648" s="1355"/>
      <c r="C8648" s="1433"/>
      <c r="E8648" s="1433"/>
      <c r="K8648" s="1433"/>
      <c r="L8648" s="1334"/>
    </row>
    <row r="8649" spans="1:12" ht="24" customHeight="1">
      <c r="A8649" s="1355"/>
      <c r="B8649" s="1355"/>
      <c r="C8649" s="1433"/>
      <c r="E8649" s="1433"/>
      <c r="K8649" s="1433"/>
      <c r="L8649" s="1334"/>
    </row>
    <row r="8650" spans="1:12" ht="24" customHeight="1">
      <c r="A8650" s="1355"/>
      <c r="B8650" s="1355"/>
      <c r="C8650" s="1433"/>
      <c r="E8650" s="1433"/>
      <c r="K8650" s="1433"/>
      <c r="L8650" s="1334"/>
    </row>
    <row r="8651" spans="1:12" ht="24" customHeight="1">
      <c r="A8651" s="1355"/>
      <c r="B8651" s="1355"/>
      <c r="C8651" s="1433"/>
      <c r="E8651" s="1433"/>
      <c r="K8651" s="1433"/>
      <c r="L8651" s="1334"/>
    </row>
    <row r="8652" spans="1:12" ht="24" customHeight="1">
      <c r="A8652" s="1355"/>
      <c r="B8652" s="1355"/>
      <c r="C8652" s="1433"/>
      <c r="E8652" s="1433"/>
      <c r="K8652" s="1433"/>
      <c r="L8652" s="1334"/>
    </row>
    <row r="8653" spans="1:12" ht="24" customHeight="1">
      <c r="A8653" s="1355"/>
      <c r="B8653" s="1355"/>
      <c r="C8653" s="1433"/>
      <c r="E8653" s="1433"/>
      <c r="K8653" s="1433"/>
      <c r="L8653" s="1334"/>
    </row>
    <row r="8654" spans="1:12" ht="24" customHeight="1">
      <c r="A8654" s="1355"/>
      <c r="B8654" s="1355"/>
      <c r="C8654" s="1433"/>
      <c r="E8654" s="1433"/>
      <c r="K8654" s="1433"/>
      <c r="L8654" s="1334"/>
    </row>
    <row r="8655" spans="1:12" ht="24" customHeight="1">
      <c r="A8655" s="1355"/>
      <c r="B8655" s="1355"/>
      <c r="C8655" s="1433"/>
      <c r="E8655" s="1433"/>
      <c r="K8655" s="1433"/>
      <c r="L8655" s="1334"/>
    </row>
    <row r="8656" spans="1:12" ht="24" customHeight="1">
      <c r="A8656" s="1355"/>
      <c r="B8656" s="1355"/>
      <c r="C8656" s="1433"/>
      <c r="E8656" s="1433"/>
      <c r="K8656" s="1433"/>
      <c r="L8656" s="1334"/>
    </row>
    <row r="8657" spans="1:12" ht="24" customHeight="1">
      <c r="A8657" s="1355"/>
      <c r="B8657" s="1355"/>
      <c r="C8657" s="1433"/>
      <c r="E8657" s="1433"/>
      <c r="K8657" s="1433"/>
      <c r="L8657" s="1334"/>
    </row>
    <row r="8658" spans="1:12" ht="24" customHeight="1">
      <c r="A8658" s="1355"/>
      <c r="B8658" s="1355"/>
      <c r="C8658" s="1433"/>
      <c r="E8658" s="1433"/>
      <c r="K8658" s="1433"/>
      <c r="L8658" s="1334"/>
    </row>
    <row r="8659" spans="1:12" ht="24" customHeight="1">
      <c r="A8659" s="1355"/>
      <c r="B8659" s="1355"/>
      <c r="C8659" s="1433"/>
      <c r="E8659" s="1433"/>
      <c r="K8659" s="1433"/>
      <c r="L8659" s="1334"/>
    </row>
    <row r="8660" spans="1:12" ht="24" customHeight="1">
      <c r="A8660" s="1355"/>
      <c r="B8660" s="1355"/>
      <c r="C8660" s="1433"/>
      <c r="E8660" s="1433"/>
      <c r="K8660" s="1433"/>
      <c r="L8660" s="1334"/>
    </row>
    <row r="8661" spans="1:12" ht="24" customHeight="1">
      <c r="A8661" s="1355"/>
      <c r="B8661" s="1355"/>
      <c r="C8661" s="1433"/>
      <c r="E8661" s="1433"/>
      <c r="K8661" s="1433"/>
      <c r="L8661" s="1334"/>
    </row>
    <row r="8662" spans="1:12" ht="24" customHeight="1">
      <c r="A8662" s="1355"/>
      <c r="B8662" s="1355"/>
      <c r="C8662" s="1433"/>
      <c r="E8662" s="1433"/>
      <c r="K8662" s="1433"/>
      <c r="L8662" s="1334"/>
    </row>
    <row r="8663" spans="1:12" ht="24" customHeight="1">
      <c r="A8663" s="1355"/>
      <c r="B8663" s="1355"/>
      <c r="C8663" s="1433"/>
      <c r="E8663" s="1433"/>
      <c r="K8663" s="1433"/>
      <c r="L8663" s="1334"/>
    </row>
    <row r="8664" spans="1:12" ht="24" customHeight="1">
      <c r="A8664" s="1355"/>
      <c r="B8664" s="1355"/>
      <c r="C8664" s="1433"/>
      <c r="E8664" s="1433"/>
      <c r="K8664" s="1433"/>
      <c r="L8664" s="1334"/>
    </row>
    <row r="8665" spans="1:12" ht="24" customHeight="1">
      <c r="A8665" s="1355"/>
      <c r="B8665" s="1355"/>
      <c r="C8665" s="1433"/>
      <c r="E8665" s="1433"/>
      <c r="K8665" s="1433"/>
      <c r="L8665" s="1334"/>
    </row>
    <row r="8666" spans="1:12" ht="24" customHeight="1">
      <c r="A8666" s="1355"/>
      <c r="B8666" s="1355"/>
      <c r="C8666" s="1433"/>
      <c r="E8666" s="1433"/>
      <c r="K8666" s="1433"/>
      <c r="L8666" s="1334"/>
    </row>
    <row r="8667" spans="1:12" ht="24" customHeight="1">
      <c r="A8667" s="1355"/>
      <c r="B8667" s="1355"/>
      <c r="C8667" s="1433"/>
      <c r="E8667" s="1433"/>
      <c r="K8667" s="1433"/>
      <c r="L8667" s="1334"/>
    </row>
    <row r="8668" spans="1:12" ht="24" customHeight="1">
      <c r="A8668" s="1355"/>
      <c r="B8668" s="1355"/>
      <c r="C8668" s="1433"/>
      <c r="E8668" s="1433"/>
      <c r="K8668" s="1433"/>
      <c r="L8668" s="1334"/>
    </row>
    <row r="8669" spans="1:12" ht="24" customHeight="1">
      <c r="A8669" s="1355"/>
      <c r="B8669" s="1355"/>
      <c r="C8669" s="1433"/>
      <c r="E8669" s="1433"/>
      <c r="K8669" s="1433"/>
      <c r="L8669" s="1334"/>
    </row>
    <row r="8670" spans="1:12" ht="24" customHeight="1">
      <c r="A8670" s="1355"/>
      <c r="B8670" s="1355"/>
      <c r="C8670" s="1433"/>
      <c r="E8670" s="1433"/>
      <c r="K8670" s="1433"/>
      <c r="L8670" s="1334"/>
    </row>
    <row r="8671" spans="1:12" ht="24" customHeight="1">
      <c r="A8671" s="1355"/>
      <c r="B8671" s="1355"/>
      <c r="C8671" s="1433"/>
      <c r="E8671" s="1433"/>
      <c r="K8671" s="1433"/>
      <c r="L8671" s="1334"/>
    </row>
    <row r="8672" spans="1:12" ht="24" customHeight="1">
      <c r="A8672" s="1355"/>
      <c r="B8672" s="1355"/>
      <c r="C8672" s="1433"/>
      <c r="E8672" s="1433"/>
      <c r="K8672" s="1433"/>
      <c r="L8672" s="1334"/>
    </row>
    <row r="8673" spans="1:12" ht="24" customHeight="1">
      <c r="A8673" s="1355"/>
      <c r="B8673" s="1355"/>
      <c r="C8673" s="1433"/>
      <c r="E8673" s="1433"/>
      <c r="K8673" s="1433"/>
      <c r="L8673" s="1334"/>
    </row>
    <row r="8674" spans="1:12" ht="24" customHeight="1">
      <c r="A8674" s="1355"/>
      <c r="B8674" s="1355"/>
      <c r="C8674" s="1433"/>
      <c r="E8674" s="1433"/>
      <c r="K8674" s="1433"/>
      <c r="L8674" s="1334"/>
    </row>
    <row r="8675" spans="1:12" ht="24" customHeight="1">
      <c r="A8675" s="1355"/>
      <c r="B8675" s="1355"/>
      <c r="C8675" s="1433"/>
      <c r="E8675" s="1433"/>
      <c r="K8675" s="1433"/>
      <c r="L8675" s="1334"/>
    </row>
    <row r="8676" spans="1:12" ht="24" customHeight="1">
      <c r="A8676" s="1355"/>
      <c r="B8676" s="1355"/>
      <c r="C8676" s="1433"/>
      <c r="E8676" s="1433"/>
      <c r="K8676" s="1433"/>
      <c r="L8676" s="1334"/>
    </row>
    <row r="8677" spans="1:12" ht="24" customHeight="1">
      <c r="A8677" s="1355"/>
      <c r="B8677" s="1355"/>
      <c r="C8677" s="1433"/>
      <c r="E8677" s="1433"/>
      <c r="K8677" s="1433"/>
      <c r="L8677" s="1334"/>
    </row>
    <row r="8678" spans="1:12" ht="24" customHeight="1">
      <c r="A8678" s="1355"/>
      <c r="B8678" s="1355"/>
      <c r="C8678" s="1433"/>
      <c r="E8678" s="1433"/>
      <c r="K8678" s="1433"/>
      <c r="L8678" s="1334"/>
    </row>
    <row r="8679" spans="1:12" ht="24" customHeight="1">
      <c r="A8679" s="1355"/>
      <c r="B8679" s="1355"/>
      <c r="C8679" s="1433"/>
      <c r="E8679" s="1433"/>
      <c r="K8679" s="1433"/>
      <c r="L8679" s="1334"/>
    </row>
    <row r="8680" spans="1:12" ht="24" customHeight="1">
      <c r="A8680" s="1355"/>
      <c r="B8680" s="1355"/>
      <c r="C8680" s="1433"/>
      <c r="E8680" s="1433"/>
      <c r="K8680" s="1433"/>
      <c r="L8680" s="1334"/>
    </row>
    <row r="8681" spans="1:12" ht="24" customHeight="1">
      <c r="A8681" s="1355"/>
      <c r="B8681" s="1355"/>
      <c r="C8681" s="1433"/>
      <c r="E8681" s="1433"/>
      <c r="K8681" s="1433"/>
      <c r="L8681" s="1334"/>
    </row>
    <row r="8682" spans="1:12" ht="24" customHeight="1">
      <c r="A8682" s="1355"/>
      <c r="B8682" s="1355"/>
      <c r="C8682" s="1433"/>
      <c r="E8682" s="1433"/>
      <c r="K8682" s="1433"/>
      <c r="L8682" s="1334"/>
    </row>
    <row r="8683" spans="1:12" ht="24" customHeight="1">
      <c r="A8683" s="1355"/>
      <c r="B8683" s="1355"/>
      <c r="C8683" s="1433"/>
      <c r="E8683" s="1433"/>
      <c r="K8683" s="1433"/>
      <c r="L8683" s="1334"/>
    </row>
    <row r="8684" spans="1:12" ht="24" customHeight="1">
      <c r="A8684" s="1355"/>
      <c r="B8684" s="1355"/>
      <c r="C8684" s="1433"/>
      <c r="E8684" s="1433"/>
      <c r="K8684" s="1433"/>
      <c r="L8684" s="1334"/>
    </row>
    <row r="8685" spans="1:12" ht="24" customHeight="1">
      <c r="A8685" s="1355"/>
      <c r="B8685" s="1355"/>
      <c r="C8685" s="1433"/>
      <c r="E8685" s="1433"/>
      <c r="K8685" s="1433"/>
      <c r="L8685" s="1334"/>
    </row>
    <row r="8686" spans="1:12" ht="24" customHeight="1">
      <c r="A8686" s="1355"/>
      <c r="B8686" s="1355"/>
      <c r="C8686" s="1433"/>
      <c r="E8686" s="1433"/>
      <c r="K8686" s="1433"/>
      <c r="L8686" s="1334"/>
    </row>
    <row r="8687" spans="1:12" ht="24" customHeight="1">
      <c r="A8687" s="1355"/>
      <c r="B8687" s="1355"/>
      <c r="C8687" s="1433"/>
      <c r="E8687" s="1433"/>
      <c r="K8687" s="1433"/>
      <c r="L8687" s="1334"/>
    </row>
    <row r="8688" spans="1:12" ht="24" customHeight="1">
      <c r="A8688" s="1355"/>
      <c r="B8688" s="1355"/>
      <c r="C8688" s="1433"/>
      <c r="E8688" s="1433"/>
      <c r="K8688" s="1433"/>
      <c r="L8688" s="1334"/>
    </row>
    <row r="8689" spans="1:12" ht="24" customHeight="1">
      <c r="A8689" s="1355"/>
      <c r="B8689" s="1355"/>
      <c r="C8689" s="1433"/>
      <c r="E8689" s="1433"/>
      <c r="K8689" s="1433"/>
      <c r="L8689" s="1334"/>
    </row>
    <row r="8690" spans="1:12" ht="24" customHeight="1">
      <c r="A8690" s="1355"/>
      <c r="B8690" s="1355"/>
      <c r="C8690" s="1433"/>
      <c r="E8690" s="1433"/>
      <c r="K8690" s="1433"/>
      <c r="L8690" s="1334"/>
    </row>
    <row r="8691" spans="1:12" ht="24" customHeight="1">
      <c r="A8691" s="1355"/>
      <c r="B8691" s="1355"/>
      <c r="C8691" s="1433"/>
      <c r="E8691" s="1433"/>
      <c r="K8691" s="1433"/>
      <c r="L8691" s="1334"/>
    </row>
    <row r="8692" spans="1:12" ht="24" customHeight="1">
      <c r="A8692" s="1355"/>
      <c r="B8692" s="1355"/>
      <c r="C8692" s="1433"/>
      <c r="E8692" s="1433"/>
      <c r="K8692" s="1433"/>
      <c r="L8692" s="1334"/>
    </row>
    <row r="8693" spans="1:12" ht="24" customHeight="1">
      <c r="A8693" s="1355"/>
      <c r="B8693" s="1355"/>
      <c r="C8693" s="1433"/>
      <c r="E8693" s="1433"/>
      <c r="K8693" s="1433"/>
      <c r="L8693" s="1334"/>
    </row>
    <row r="8694" spans="1:12" ht="24" customHeight="1">
      <c r="A8694" s="1355"/>
      <c r="B8694" s="1355"/>
      <c r="C8694" s="1433"/>
      <c r="E8694" s="1433"/>
      <c r="K8694" s="1433"/>
      <c r="L8694" s="1334"/>
    </row>
    <row r="8695" spans="1:12" ht="24" customHeight="1">
      <c r="A8695" s="1355"/>
      <c r="B8695" s="1355"/>
      <c r="C8695" s="1433"/>
      <c r="E8695" s="1433"/>
      <c r="K8695" s="1433"/>
      <c r="L8695" s="1334"/>
    </row>
    <row r="8696" spans="1:12" ht="24" customHeight="1">
      <c r="A8696" s="1355"/>
      <c r="B8696" s="1355"/>
      <c r="C8696" s="1433"/>
      <c r="E8696" s="1433"/>
      <c r="K8696" s="1433"/>
      <c r="L8696" s="1334"/>
    </row>
    <row r="8697" spans="1:12" ht="24" customHeight="1">
      <c r="A8697" s="1355"/>
      <c r="B8697" s="1355"/>
      <c r="C8697" s="1433"/>
      <c r="E8697" s="1433"/>
      <c r="K8697" s="1433"/>
      <c r="L8697" s="1334"/>
    </row>
    <row r="8698" spans="1:12" ht="24" customHeight="1">
      <c r="A8698" s="1355"/>
      <c r="B8698" s="1355"/>
      <c r="C8698" s="1433"/>
      <c r="E8698" s="1433"/>
      <c r="K8698" s="1433"/>
      <c r="L8698" s="1334"/>
    </row>
    <row r="8699" spans="1:12" ht="24" customHeight="1">
      <c r="A8699" s="1355"/>
      <c r="B8699" s="1355"/>
      <c r="C8699" s="1433"/>
      <c r="E8699" s="1433"/>
      <c r="K8699" s="1433"/>
      <c r="L8699" s="1334"/>
    </row>
    <row r="8700" spans="1:12" ht="24" customHeight="1">
      <c r="A8700" s="1355"/>
      <c r="B8700" s="1355"/>
      <c r="C8700" s="1433"/>
      <c r="E8700" s="1433"/>
      <c r="K8700" s="1433"/>
      <c r="L8700" s="1334"/>
    </row>
    <row r="8701" spans="1:12" ht="24" customHeight="1">
      <c r="A8701" s="1355"/>
      <c r="B8701" s="1355"/>
      <c r="C8701" s="1433"/>
      <c r="E8701" s="1433"/>
      <c r="K8701" s="1433"/>
      <c r="L8701" s="1334"/>
    </row>
    <row r="8702" spans="1:12" ht="24" customHeight="1">
      <c r="A8702" s="1355"/>
      <c r="B8702" s="1355"/>
      <c r="C8702" s="1433"/>
      <c r="E8702" s="1433"/>
      <c r="K8702" s="1433"/>
      <c r="L8702" s="1334"/>
    </row>
    <row r="8703" spans="1:12" ht="24" customHeight="1">
      <c r="A8703" s="1355"/>
      <c r="B8703" s="1355"/>
      <c r="C8703" s="1433"/>
      <c r="E8703" s="1433"/>
      <c r="K8703" s="1433"/>
      <c r="L8703" s="1334"/>
    </row>
    <row r="8704" spans="1:12" ht="24" customHeight="1">
      <c r="A8704" s="1355"/>
      <c r="B8704" s="1355"/>
      <c r="C8704" s="1433"/>
      <c r="E8704" s="1433"/>
      <c r="K8704" s="1433"/>
      <c r="L8704" s="1334"/>
    </row>
    <row r="8705" spans="1:12" ht="24" customHeight="1">
      <c r="A8705" s="1355"/>
      <c r="B8705" s="1355"/>
      <c r="C8705" s="1433"/>
      <c r="E8705" s="1433"/>
      <c r="K8705" s="1433"/>
      <c r="L8705" s="1334"/>
    </row>
    <row r="8706" spans="1:12" ht="24" customHeight="1">
      <c r="A8706" s="1355"/>
      <c r="B8706" s="1355"/>
      <c r="C8706" s="1433"/>
      <c r="E8706" s="1433"/>
      <c r="K8706" s="1433"/>
      <c r="L8706" s="1334"/>
    </row>
    <row r="8707" spans="1:12" ht="24" customHeight="1">
      <c r="A8707" s="1355"/>
      <c r="B8707" s="1355"/>
      <c r="C8707" s="1433"/>
      <c r="E8707" s="1433"/>
      <c r="K8707" s="1433"/>
      <c r="L8707" s="1334"/>
    </row>
    <row r="8708" spans="1:12" ht="24" customHeight="1">
      <c r="A8708" s="1355"/>
      <c r="B8708" s="1355"/>
      <c r="C8708" s="1433"/>
      <c r="E8708" s="1433"/>
      <c r="K8708" s="1433"/>
      <c r="L8708" s="1334"/>
    </row>
    <row r="8709" spans="1:12" ht="24" customHeight="1">
      <c r="A8709" s="1355"/>
      <c r="B8709" s="1355"/>
      <c r="C8709" s="1433"/>
      <c r="E8709" s="1433"/>
      <c r="K8709" s="1433"/>
      <c r="L8709" s="1334"/>
    </row>
    <row r="8710" spans="1:12" ht="24" customHeight="1">
      <c r="A8710" s="1355"/>
      <c r="B8710" s="1355"/>
      <c r="C8710" s="1433"/>
      <c r="E8710" s="1433"/>
      <c r="K8710" s="1433"/>
      <c r="L8710" s="1334"/>
    </row>
    <row r="8711" spans="1:12" ht="24" customHeight="1">
      <c r="A8711" s="1355"/>
      <c r="B8711" s="1355"/>
      <c r="C8711" s="1433"/>
      <c r="E8711" s="1433"/>
      <c r="K8711" s="1433"/>
      <c r="L8711" s="1334"/>
    </row>
    <row r="8712" spans="1:12" ht="24" customHeight="1">
      <c r="A8712" s="1355"/>
      <c r="B8712" s="1355"/>
      <c r="C8712" s="1433"/>
      <c r="E8712" s="1433"/>
      <c r="K8712" s="1433"/>
      <c r="L8712" s="1334"/>
    </row>
    <row r="8713" spans="1:12" ht="24" customHeight="1">
      <c r="A8713" s="1355"/>
      <c r="B8713" s="1355"/>
      <c r="C8713" s="1433"/>
      <c r="E8713" s="1433"/>
      <c r="K8713" s="1433"/>
      <c r="L8713" s="1334"/>
    </row>
    <row r="8714" spans="1:12" ht="24" customHeight="1">
      <c r="A8714" s="1355"/>
      <c r="B8714" s="1355"/>
      <c r="C8714" s="1433"/>
      <c r="E8714" s="1433"/>
      <c r="K8714" s="1433"/>
      <c r="L8714" s="1334"/>
    </row>
    <row r="8715" spans="1:12" ht="24" customHeight="1">
      <c r="A8715" s="1355"/>
      <c r="B8715" s="1355"/>
      <c r="C8715" s="1433"/>
      <c r="E8715" s="1433"/>
      <c r="K8715" s="1433"/>
      <c r="L8715" s="1334"/>
    </row>
    <row r="8716" spans="1:12" ht="24" customHeight="1">
      <c r="A8716" s="1355"/>
      <c r="B8716" s="1355"/>
      <c r="C8716" s="1433"/>
      <c r="E8716" s="1433"/>
      <c r="K8716" s="1433"/>
      <c r="L8716" s="1334"/>
    </row>
    <row r="8717" spans="1:12" ht="24" customHeight="1">
      <c r="A8717" s="1355"/>
      <c r="B8717" s="1355"/>
      <c r="C8717" s="1433"/>
      <c r="E8717" s="1433"/>
      <c r="K8717" s="1433"/>
      <c r="L8717" s="1334"/>
    </row>
    <row r="8718" spans="1:12" ht="24" customHeight="1">
      <c r="A8718" s="1355"/>
      <c r="B8718" s="1355"/>
      <c r="C8718" s="1433"/>
      <c r="E8718" s="1433"/>
      <c r="K8718" s="1433"/>
      <c r="L8718" s="1334"/>
    </row>
    <row r="8719" spans="1:12" ht="24" customHeight="1">
      <c r="A8719" s="1355"/>
      <c r="B8719" s="1355"/>
      <c r="C8719" s="1433"/>
      <c r="E8719" s="1433"/>
      <c r="K8719" s="1433"/>
      <c r="L8719" s="1334"/>
    </row>
    <row r="8720" spans="1:12" ht="24" customHeight="1">
      <c r="A8720" s="1355"/>
      <c r="B8720" s="1355"/>
      <c r="C8720" s="1433"/>
      <c r="E8720" s="1433"/>
      <c r="K8720" s="1433"/>
      <c r="L8720" s="1334"/>
    </row>
    <row r="8721" spans="1:12" ht="24" customHeight="1">
      <c r="A8721" s="1355"/>
      <c r="B8721" s="1355"/>
      <c r="C8721" s="1433"/>
      <c r="E8721" s="1433"/>
      <c r="K8721" s="1433"/>
      <c r="L8721" s="1334"/>
    </row>
    <row r="8722" spans="1:12" ht="24" customHeight="1">
      <c r="A8722" s="1355"/>
      <c r="B8722" s="1355"/>
      <c r="C8722" s="1433"/>
      <c r="E8722" s="1433"/>
      <c r="K8722" s="1433"/>
      <c r="L8722" s="1334"/>
    </row>
    <row r="8723" spans="1:12" ht="24" customHeight="1">
      <c r="A8723" s="1355"/>
      <c r="B8723" s="1355"/>
      <c r="C8723" s="1433"/>
      <c r="E8723" s="1433"/>
      <c r="K8723" s="1433"/>
      <c r="L8723" s="1334"/>
    </row>
    <row r="8724" spans="1:12" ht="24" customHeight="1">
      <c r="A8724" s="1355"/>
      <c r="B8724" s="1355"/>
      <c r="C8724" s="1433"/>
      <c r="E8724" s="1433"/>
      <c r="K8724" s="1433"/>
      <c r="L8724" s="1334"/>
    </row>
    <row r="8725" spans="1:12" ht="24" customHeight="1">
      <c r="A8725" s="1355"/>
      <c r="B8725" s="1355"/>
      <c r="C8725" s="1433"/>
      <c r="E8725" s="1433"/>
      <c r="K8725" s="1433"/>
      <c r="L8725" s="1334"/>
    </row>
    <row r="8726" spans="1:12" ht="24" customHeight="1">
      <c r="A8726" s="1355"/>
      <c r="B8726" s="1355"/>
      <c r="C8726" s="1433"/>
      <c r="E8726" s="1433"/>
      <c r="K8726" s="1433"/>
      <c r="L8726" s="1334"/>
    </row>
    <row r="8727" spans="1:12" ht="24" customHeight="1">
      <c r="A8727" s="1355"/>
      <c r="B8727" s="1355"/>
      <c r="C8727" s="1433"/>
      <c r="E8727" s="1433"/>
      <c r="K8727" s="1433"/>
      <c r="L8727" s="1334"/>
    </row>
    <row r="8728" spans="1:12" ht="24" customHeight="1">
      <c r="A8728" s="1355"/>
      <c r="B8728" s="1355"/>
      <c r="C8728" s="1433"/>
      <c r="E8728" s="1433"/>
      <c r="K8728" s="1433"/>
      <c r="L8728" s="1334"/>
    </row>
    <row r="8729" spans="1:12" ht="24" customHeight="1">
      <c r="A8729" s="1355"/>
      <c r="B8729" s="1355"/>
      <c r="C8729" s="1433"/>
      <c r="E8729" s="1433"/>
      <c r="K8729" s="1433"/>
      <c r="L8729" s="1334"/>
    </row>
    <row r="8730" spans="1:12" ht="24" customHeight="1">
      <c r="A8730" s="1355"/>
      <c r="B8730" s="1355"/>
      <c r="C8730" s="1433"/>
      <c r="E8730" s="1433"/>
      <c r="K8730" s="1433"/>
      <c r="L8730" s="1334"/>
    </row>
    <row r="8731" spans="1:12" ht="24" customHeight="1">
      <c r="A8731" s="1355"/>
      <c r="B8731" s="1355"/>
      <c r="C8731" s="1433"/>
      <c r="E8731" s="1433"/>
      <c r="K8731" s="1433"/>
      <c r="L8731" s="1334"/>
    </row>
    <row r="8732" spans="1:12" ht="24" customHeight="1">
      <c r="A8732" s="1355"/>
      <c r="B8732" s="1355"/>
      <c r="C8732" s="1433"/>
      <c r="E8732" s="1433"/>
      <c r="K8732" s="1433"/>
      <c r="L8732" s="1334"/>
    </row>
    <row r="8733" spans="1:12" ht="24" customHeight="1">
      <c r="A8733" s="1355"/>
      <c r="B8733" s="1355"/>
      <c r="C8733" s="1433"/>
      <c r="E8733" s="1433"/>
      <c r="K8733" s="1433"/>
      <c r="L8733" s="1334"/>
    </row>
    <row r="8734" spans="1:12" ht="24" customHeight="1">
      <c r="A8734" s="1355"/>
      <c r="B8734" s="1355"/>
      <c r="C8734" s="1433"/>
      <c r="E8734" s="1433"/>
      <c r="K8734" s="1433"/>
      <c r="L8734" s="1334"/>
    </row>
    <row r="8735" spans="1:12" ht="24" customHeight="1">
      <c r="A8735" s="1355"/>
      <c r="B8735" s="1355"/>
      <c r="C8735" s="1433"/>
      <c r="E8735" s="1433"/>
      <c r="K8735" s="1433"/>
      <c r="L8735" s="1334"/>
    </row>
    <row r="8736" spans="1:12" ht="24" customHeight="1">
      <c r="A8736" s="1355"/>
      <c r="B8736" s="1355"/>
      <c r="C8736" s="1433"/>
      <c r="E8736" s="1433"/>
      <c r="K8736" s="1433"/>
      <c r="L8736" s="1334"/>
    </row>
    <row r="8737" spans="1:12" ht="24" customHeight="1">
      <c r="A8737" s="1355"/>
      <c r="B8737" s="1355"/>
      <c r="C8737" s="1433"/>
      <c r="E8737" s="1433"/>
      <c r="K8737" s="1433"/>
      <c r="L8737" s="1334"/>
    </row>
    <row r="8738" spans="1:12" ht="24" customHeight="1">
      <c r="A8738" s="1355"/>
      <c r="B8738" s="1355"/>
      <c r="C8738" s="1433"/>
      <c r="E8738" s="1433"/>
      <c r="K8738" s="1433"/>
      <c r="L8738" s="1334"/>
    </row>
    <row r="8739" spans="1:12" ht="24" customHeight="1">
      <c r="A8739" s="1355"/>
      <c r="B8739" s="1355"/>
      <c r="C8739" s="1433"/>
      <c r="E8739" s="1433"/>
      <c r="K8739" s="1433"/>
      <c r="L8739" s="1334"/>
    </row>
    <row r="8740" spans="1:12" ht="24" customHeight="1">
      <c r="A8740" s="1355"/>
      <c r="B8740" s="1355"/>
      <c r="C8740" s="1433"/>
      <c r="E8740" s="1433"/>
      <c r="K8740" s="1433"/>
      <c r="L8740" s="1334"/>
    </row>
    <row r="8741" spans="1:12" ht="24" customHeight="1">
      <c r="A8741" s="1355"/>
      <c r="B8741" s="1355"/>
      <c r="C8741" s="1433"/>
      <c r="E8741" s="1433"/>
      <c r="K8741" s="1433"/>
      <c r="L8741" s="1334"/>
    </row>
    <row r="8742" spans="1:12" ht="24" customHeight="1">
      <c r="A8742" s="1355"/>
      <c r="B8742" s="1355"/>
      <c r="C8742" s="1433"/>
      <c r="E8742" s="1433"/>
      <c r="K8742" s="1433"/>
      <c r="L8742" s="1334"/>
    </row>
    <row r="8743" spans="1:12" ht="24" customHeight="1">
      <c r="A8743" s="1355"/>
      <c r="B8743" s="1355"/>
      <c r="C8743" s="1433"/>
      <c r="E8743" s="1433"/>
      <c r="K8743" s="1433"/>
      <c r="L8743" s="1334"/>
    </row>
    <row r="8744" spans="1:12" ht="24" customHeight="1">
      <c r="A8744" s="1355"/>
      <c r="B8744" s="1355"/>
      <c r="C8744" s="1433"/>
      <c r="E8744" s="1433"/>
      <c r="K8744" s="1433"/>
      <c r="L8744" s="1334"/>
    </row>
    <row r="8745" spans="1:12" ht="24" customHeight="1">
      <c r="A8745" s="1355"/>
      <c r="B8745" s="1355"/>
      <c r="C8745" s="1433"/>
      <c r="E8745" s="1433"/>
      <c r="K8745" s="1433"/>
      <c r="L8745" s="1334"/>
    </row>
    <row r="8746" spans="1:12" ht="24" customHeight="1">
      <c r="A8746" s="1355"/>
      <c r="B8746" s="1355"/>
      <c r="C8746" s="1433"/>
      <c r="E8746" s="1433"/>
      <c r="K8746" s="1433"/>
      <c r="L8746" s="1334"/>
    </row>
    <row r="8747" spans="1:12" ht="24" customHeight="1">
      <c r="A8747" s="1355"/>
      <c r="B8747" s="1355"/>
      <c r="C8747" s="1433"/>
      <c r="E8747" s="1433"/>
      <c r="K8747" s="1433"/>
      <c r="L8747" s="1334"/>
    </row>
    <row r="8748" spans="1:12" ht="24" customHeight="1">
      <c r="A8748" s="1355"/>
      <c r="B8748" s="1355"/>
      <c r="C8748" s="1433"/>
      <c r="E8748" s="1433"/>
      <c r="K8748" s="1433"/>
      <c r="L8748" s="1334"/>
    </row>
    <row r="8749" spans="1:12" ht="24" customHeight="1">
      <c r="A8749" s="1355"/>
      <c r="B8749" s="1355"/>
      <c r="C8749" s="1433"/>
      <c r="E8749" s="1433"/>
      <c r="K8749" s="1433"/>
      <c r="L8749" s="1334"/>
    </row>
    <row r="8750" spans="1:12" ht="24" customHeight="1">
      <c r="A8750" s="1355"/>
      <c r="B8750" s="1355"/>
      <c r="C8750" s="1433"/>
      <c r="E8750" s="1433"/>
      <c r="K8750" s="1433"/>
      <c r="L8750" s="1334"/>
    </row>
    <row r="8751" spans="1:12" ht="24" customHeight="1">
      <c r="A8751" s="1355"/>
      <c r="B8751" s="1355"/>
      <c r="C8751" s="1433"/>
      <c r="E8751" s="1433"/>
      <c r="K8751" s="1433"/>
      <c r="L8751" s="1334"/>
    </row>
    <row r="8752" spans="1:12" ht="24" customHeight="1">
      <c r="A8752" s="1355"/>
      <c r="B8752" s="1355"/>
      <c r="C8752" s="1433"/>
      <c r="E8752" s="1433"/>
      <c r="K8752" s="1433"/>
      <c r="L8752" s="1334"/>
    </row>
    <row r="8753" spans="1:12" ht="24" customHeight="1">
      <c r="A8753" s="1355"/>
      <c r="B8753" s="1355"/>
      <c r="C8753" s="1433"/>
      <c r="E8753" s="1433"/>
      <c r="K8753" s="1433"/>
      <c r="L8753" s="1334"/>
    </row>
    <row r="8754" spans="1:12" ht="24" customHeight="1">
      <c r="A8754" s="1355"/>
      <c r="B8754" s="1355"/>
      <c r="C8754" s="1433"/>
      <c r="E8754" s="1433"/>
      <c r="K8754" s="1433"/>
      <c r="L8754" s="1334"/>
    </row>
    <row r="8755" spans="1:12" ht="24" customHeight="1">
      <c r="A8755" s="1355"/>
      <c r="B8755" s="1355"/>
      <c r="C8755" s="1433"/>
      <c r="E8755" s="1433"/>
      <c r="K8755" s="1433"/>
      <c r="L8755" s="1334"/>
    </row>
    <row r="8756" spans="1:12" ht="24" customHeight="1">
      <c r="A8756" s="1355"/>
      <c r="B8756" s="1355"/>
      <c r="C8756" s="1433"/>
      <c r="E8756" s="1433"/>
      <c r="K8756" s="1433"/>
      <c r="L8756" s="1334"/>
    </row>
    <row r="8757" spans="1:12" ht="24" customHeight="1">
      <c r="A8757" s="1355"/>
      <c r="B8757" s="1355"/>
      <c r="C8757" s="1433"/>
      <c r="E8757" s="1433"/>
      <c r="K8757" s="1433"/>
      <c r="L8757" s="1334"/>
    </row>
    <row r="8758" spans="1:12" ht="24" customHeight="1">
      <c r="A8758" s="1355"/>
      <c r="B8758" s="1355"/>
      <c r="C8758" s="1433"/>
      <c r="E8758" s="1433"/>
      <c r="K8758" s="1433"/>
      <c r="L8758" s="1334"/>
    </row>
    <row r="8759" spans="1:12" ht="24" customHeight="1">
      <c r="A8759" s="1355"/>
      <c r="B8759" s="1355"/>
      <c r="C8759" s="1433"/>
      <c r="E8759" s="1433"/>
      <c r="K8759" s="1433"/>
      <c r="L8759" s="1334"/>
    </row>
    <row r="8760" spans="1:12" ht="24" customHeight="1">
      <c r="A8760" s="1355"/>
      <c r="B8760" s="1355"/>
      <c r="C8760" s="1433"/>
      <c r="E8760" s="1433"/>
      <c r="K8760" s="1433"/>
      <c r="L8760" s="1334"/>
    </row>
    <row r="8761" spans="1:12" ht="24" customHeight="1">
      <c r="A8761" s="1355"/>
      <c r="B8761" s="1355"/>
      <c r="C8761" s="1433"/>
      <c r="E8761" s="1433"/>
      <c r="K8761" s="1433"/>
      <c r="L8761" s="1334"/>
    </row>
    <row r="8762" spans="1:12" ht="24" customHeight="1">
      <c r="A8762" s="1355"/>
      <c r="B8762" s="1355"/>
      <c r="C8762" s="1433"/>
      <c r="E8762" s="1433"/>
      <c r="K8762" s="1433"/>
      <c r="L8762" s="1334"/>
    </row>
    <row r="8763" spans="1:12" ht="24" customHeight="1">
      <c r="A8763" s="1355"/>
      <c r="B8763" s="1355"/>
      <c r="C8763" s="1433"/>
      <c r="E8763" s="1433"/>
      <c r="K8763" s="1433"/>
      <c r="L8763" s="1334"/>
    </row>
    <row r="8764" spans="1:12" ht="24" customHeight="1">
      <c r="A8764" s="1355"/>
      <c r="B8764" s="1355"/>
      <c r="C8764" s="1433"/>
      <c r="E8764" s="1433"/>
      <c r="K8764" s="1433"/>
      <c r="L8764" s="1334"/>
    </row>
    <row r="8765" spans="1:12" ht="24" customHeight="1">
      <c r="A8765" s="1355"/>
      <c r="B8765" s="1355"/>
      <c r="C8765" s="1433"/>
      <c r="E8765" s="1433"/>
      <c r="K8765" s="1433"/>
      <c r="L8765" s="1334"/>
    </row>
    <row r="8766" spans="1:12" ht="24" customHeight="1">
      <c r="A8766" s="1355"/>
      <c r="B8766" s="1355"/>
      <c r="C8766" s="1433"/>
      <c r="E8766" s="1433"/>
      <c r="K8766" s="1433"/>
      <c r="L8766" s="1334"/>
    </row>
    <row r="8767" spans="1:12" ht="24" customHeight="1">
      <c r="A8767" s="1355"/>
      <c r="B8767" s="1355"/>
      <c r="C8767" s="1433"/>
      <c r="E8767" s="1433"/>
      <c r="K8767" s="1433"/>
      <c r="L8767" s="1334"/>
    </row>
    <row r="8768" spans="1:12" ht="24" customHeight="1">
      <c r="A8768" s="1355"/>
      <c r="B8768" s="1355"/>
      <c r="C8768" s="1433"/>
      <c r="E8768" s="1433"/>
      <c r="K8768" s="1433"/>
      <c r="L8768" s="1334"/>
    </row>
    <row r="8769" spans="1:12" ht="24" customHeight="1">
      <c r="A8769" s="1355"/>
      <c r="B8769" s="1355"/>
      <c r="C8769" s="1433"/>
      <c r="E8769" s="1433"/>
      <c r="K8769" s="1433"/>
      <c r="L8769" s="1334"/>
    </row>
    <row r="8770" spans="1:12" ht="24" customHeight="1">
      <c r="A8770" s="1355"/>
      <c r="B8770" s="1355"/>
      <c r="C8770" s="1433"/>
      <c r="E8770" s="1433"/>
      <c r="K8770" s="1433"/>
      <c r="L8770" s="1334"/>
    </row>
    <row r="8771" spans="1:12" ht="24" customHeight="1">
      <c r="A8771" s="1355"/>
      <c r="B8771" s="1355"/>
      <c r="C8771" s="1433"/>
      <c r="E8771" s="1433"/>
      <c r="K8771" s="1433"/>
      <c r="L8771" s="1334"/>
    </row>
    <row r="8772" spans="1:12" ht="24" customHeight="1">
      <c r="A8772" s="1355"/>
      <c r="B8772" s="1355"/>
      <c r="C8772" s="1433"/>
      <c r="E8772" s="1433"/>
      <c r="K8772" s="1433"/>
      <c r="L8772" s="1334"/>
    </row>
    <row r="8773" spans="1:12" ht="24" customHeight="1">
      <c r="A8773" s="1355"/>
      <c r="B8773" s="1355"/>
      <c r="C8773" s="1433"/>
      <c r="E8773" s="1433"/>
      <c r="K8773" s="1433"/>
      <c r="L8773" s="1334"/>
    </row>
    <row r="8774" spans="1:12" ht="24" customHeight="1">
      <c r="A8774" s="1355"/>
      <c r="B8774" s="1355"/>
      <c r="C8774" s="1433"/>
      <c r="E8774" s="1433"/>
      <c r="K8774" s="1433"/>
      <c r="L8774" s="1334"/>
    </row>
    <row r="8775" spans="1:12" ht="24" customHeight="1">
      <c r="A8775" s="1355"/>
      <c r="B8775" s="1355"/>
      <c r="C8775" s="1433"/>
      <c r="E8775" s="1433"/>
      <c r="K8775" s="1433"/>
      <c r="L8775" s="1334"/>
    </row>
    <row r="8776" spans="1:12" ht="24" customHeight="1">
      <c r="A8776" s="1355"/>
      <c r="B8776" s="1355"/>
      <c r="C8776" s="1433"/>
      <c r="E8776" s="1433"/>
      <c r="K8776" s="1433"/>
      <c r="L8776" s="1334"/>
    </row>
    <row r="8777" spans="1:12" ht="24" customHeight="1">
      <c r="A8777" s="1355"/>
      <c r="B8777" s="1355"/>
      <c r="C8777" s="1433"/>
      <c r="E8777" s="1433"/>
      <c r="K8777" s="1433"/>
      <c r="L8777" s="1334"/>
    </row>
    <row r="8778" spans="1:12" ht="24" customHeight="1">
      <c r="A8778" s="1355"/>
      <c r="B8778" s="1355"/>
      <c r="C8778" s="1433"/>
      <c r="E8778" s="1433"/>
      <c r="K8778" s="1433"/>
      <c r="L8778" s="1334"/>
    </row>
    <row r="8779" spans="1:12" ht="24" customHeight="1">
      <c r="A8779" s="1355"/>
      <c r="B8779" s="1355"/>
      <c r="C8779" s="1433"/>
      <c r="E8779" s="1433"/>
      <c r="K8779" s="1433"/>
      <c r="L8779" s="1334"/>
    </row>
    <row r="8780" spans="1:12" ht="24" customHeight="1">
      <c r="A8780" s="1355"/>
      <c r="B8780" s="1355"/>
      <c r="C8780" s="1433"/>
      <c r="E8780" s="1433"/>
      <c r="K8780" s="1433"/>
      <c r="L8780" s="1334"/>
    </row>
    <row r="8781" spans="1:12" ht="24" customHeight="1">
      <c r="A8781" s="1355"/>
      <c r="B8781" s="1355"/>
      <c r="C8781" s="1433"/>
      <c r="E8781" s="1433"/>
      <c r="K8781" s="1433"/>
      <c r="L8781" s="1334"/>
    </row>
    <row r="8782" spans="1:12" ht="24" customHeight="1">
      <c r="A8782" s="1355"/>
      <c r="B8782" s="1355"/>
      <c r="C8782" s="1433"/>
      <c r="E8782" s="1433"/>
      <c r="K8782" s="1433"/>
      <c r="L8782" s="1334"/>
    </row>
    <row r="8783" spans="1:12" ht="24" customHeight="1">
      <c r="A8783" s="1355"/>
      <c r="B8783" s="1355"/>
      <c r="C8783" s="1433"/>
      <c r="E8783" s="1433"/>
      <c r="K8783" s="1433"/>
      <c r="L8783" s="1334"/>
    </row>
    <row r="8784" spans="1:12" ht="24" customHeight="1">
      <c r="A8784" s="1355"/>
      <c r="B8784" s="1355"/>
      <c r="C8784" s="1433"/>
      <c r="E8784" s="1433"/>
      <c r="K8784" s="1433"/>
      <c r="L8784" s="1334"/>
    </row>
    <row r="8785" spans="1:12" ht="24" customHeight="1">
      <c r="A8785" s="1355"/>
      <c r="B8785" s="1355"/>
      <c r="C8785" s="1433"/>
      <c r="E8785" s="1433"/>
      <c r="K8785" s="1433"/>
      <c r="L8785" s="1334"/>
    </row>
    <row r="8786" spans="1:12" ht="24" customHeight="1">
      <c r="A8786" s="1355"/>
      <c r="B8786" s="1355"/>
      <c r="C8786" s="1433"/>
      <c r="E8786" s="1433"/>
      <c r="K8786" s="1433"/>
      <c r="L8786" s="1334"/>
    </row>
    <row r="8787" spans="1:12" ht="24" customHeight="1">
      <c r="A8787" s="1355"/>
      <c r="B8787" s="1355"/>
      <c r="C8787" s="1433"/>
      <c r="E8787" s="1433"/>
      <c r="K8787" s="1433"/>
      <c r="L8787" s="1334"/>
    </row>
    <row r="8788" spans="1:12" ht="24" customHeight="1">
      <c r="A8788" s="1355"/>
      <c r="B8788" s="1355"/>
      <c r="C8788" s="1433"/>
      <c r="E8788" s="1433"/>
      <c r="K8788" s="1433"/>
      <c r="L8788" s="1334"/>
    </row>
    <row r="8789" spans="1:12" ht="24" customHeight="1">
      <c r="A8789" s="1355"/>
      <c r="B8789" s="1355"/>
      <c r="C8789" s="1433"/>
      <c r="E8789" s="1433"/>
      <c r="K8789" s="1433"/>
      <c r="L8789" s="1334"/>
    </row>
    <row r="8790" spans="1:12" ht="24" customHeight="1">
      <c r="A8790" s="1355"/>
      <c r="B8790" s="1355"/>
      <c r="C8790" s="1433"/>
      <c r="E8790" s="1433"/>
      <c r="K8790" s="1433"/>
      <c r="L8790" s="1334"/>
    </row>
    <row r="8791" spans="1:12" ht="24" customHeight="1">
      <c r="A8791" s="1355"/>
      <c r="B8791" s="1355"/>
      <c r="C8791" s="1433"/>
      <c r="E8791" s="1433"/>
      <c r="K8791" s="1433"/>
      <c r="L8791" s="1334"/>
    </row>
    <row r="8792" spans="1:12" ht="24" customHeight="1">
      <c r="A8792" s="1355"/>
      <c r="B8792" s="1355"/>
      <c r="C8792" s="1433"/>
      <c r="E8792" s="1433"/>
      <c r="K8792" s="1433"/>
      <c r="L8792" s="1334"/>
    </row>
    <row r="8793" spans="1:12" ht="24" customHeight="1">
      <c r="A8793" s="1355"/>
      <c r="B8793" s="1355"/>
      <c r="C8793" s="1433"/>
      <c r="E8793" s="1433"/>
      <c r="K8793" s="1433"/>
      <c r="L8793" s="1334"/>
    </row>
    <row r="8794" spans="1:12" ht="24" customHeight="1">
      <c r="A8794" s="1355"/>
      <c r="B8794" s="1355"/>
      <c r="C8794" s="1433"/>
      <c r="E8794" s="1433"/>
      <c r="K8794" s="1433"/>
      <c r="L8794" s="1334"/>
    </row>
    <row r="8795" spans="1:12" ht="24" customHeight="1">
      <c r="A8795" s="1355"/>
      <c r="B8795" s="1355"/>
      <c r="C8795" s="1433"/>
      <c r="E8795" s="1433"/>
      <c r="K8795" s="1433"/>
      <c r="L8795" s="1334"/>
    </row>
    <row r="8796" spans="1:12" ht="24" customHeight="1">
      <c r="A8796" s="1355"/>
      <c r="B8796" s="1355"/>
      <c r="C8796" s="1433"/>
      <c r="E8796" s="1433"/>
      <c r="K8796" s="1433"/>
      <c r="L8796" s="1334"/>
    </row>
    <row r="8797" spans="1:12" ht="24" customHeight="1">
      <c r="A8797" s="1355"/>
      <c r="B8797" s="1355"/>
      <c r="C8797" s="1433"/>
      <c r="E8797" s="1433"/>
      <c r="K8797" s="1433"/>
      <c r="L8797" s="1334"/>
    </row>
    <row r="8798" spans="1:12" ht="24" customHeight="1">
      <c r="A8798" s="1355"/>
      <c r="B8798" s="1355"/>
      <c r="C8798" s="1433"/>
      <c r="E8798" s="1433"/>
      <c r="K8798" s="1433"/>
      <c r="L8798" s="1334"/>
    </row>
    <row r="8799" spans="1:12" ht="24" customHeight="1">
      <c r="A8799" s="1355"/>
      <c r="B8799" s="1355"/>
      <c r="C8799" s="1433"/>
      <c r="E8799" s="1433"/>
      <c r="K8799" s="1433"/>
      <c r="L8799" s="1334"/>
    </row>
    <row r="8800" spans="1:12" ht="24" customHeight="1">
      <c r="A8800" s="1355"/>
      <c r="B8800" s="1355"/>
      <c r="C8800" s="1433"/>
      <c r="E8800" s="1433"/>
      <c r="K8800" s="1433"/>
      <c r="L8800" s="1334"/>
    </row>
    <row r="8801" spans="1:12" ht="24" customHeight="1">
      <c r="A8801" s="1355"/>
      <c r="B8801" s="1355"/>
      <c r="C8801" s="1433"/>
      <c r="E8801" s="1433"/>
      <c r="K8801" s="1433"/>
      <c r="L8801" s="1334"/>
    </row>
    <row r="8802" spans="1:12" ht="24" customHeight="1">
      <c r="A8802" s="1355"/>
      <c r="B8802" s="1355"/>
      <c r="C8802" s="1433"/>
      <c r="E8802" s="1433"/>
      <c r="K8802" s="1433"/>
      <c r="L8802" s="1334"/>
    </row>
    <row r="8803" spans="1:12" ht="24" customHeight="1">
      <c r="A8803" s="1355"/>
      <c r="B8803" s="1355"/>
      <c r="C8803" s="1433"/>
      <c r="E8803" s="1433"/>
      <c r="K8803" s="1433"/>
      <c r="L8803" s="1334"/>
    </row>
    <row r="8804" spans="1:12" ht="24" customHeight="1">
      <c r="A8804" s="1355"/>
      <c r="B8804" s="1355"/>
      <c r="C8804" s="1433"/>
      <c r="E8804" s="1433"/>
      <c r="K8804" s="1433"/>
      <c r="L8804" s="1334"/>
    </row>
    <row r="8805" spans="1:12" ht="24" customHeight="1">
      <c r="A8805" s="1355"/>
      <c r="B8805" s="1355"/>
      <c r="C8805" s="1433"/>
      <c r="E8805" s="1433"/>
      <c r="K8805" s="1433"/>
      <c r="L8805" s="1334"/>
    </row>
    <row r="8806" spans="1:12" ht="24" customHeight="1">
      <c r="A8806" s="1355"/>
      <c r="B8806" s="1355"/>
      <c r="C8806" s="1433"/>
      <c r="E8806" s="1433"/>
      <c r="K8806" s="1433"/>
      <c r="L8806" s="1334"/>
    </row>
    <row r="8807" spans="1:12" ht="24" customHeight="1">
      <c r="A8807" s="1355"/>
      <c r="B8807" s="1355"/>
      <c r="C8807" s="1433"/>
      <c r="E8807" s="1433"/>
      <c r="K8807" s="1433"/>
      <c r="L8807" s="1334"/>
    </row>
    <row r="8808" spans="1:12" ht="24" customHeight="1">
      <c r="A8808" s="1355"/>
      <c r="B8808" s="1355"/>
      <c r="C8808" s="1433"/>
      <c r="E8808" s="1433"/>
      <c r="K8808" s="1433"/>
      <c r="L8808" s="1334"/>
    </row>
    <row r="8809" spans="1:12" ht="24" customHeight="1">
      <c r="A8809" s="1355"/>
      <c r="B8809" s="1355"/>
      <c r="C8809" s="1433"/>
      <c r="E8809" s="1433"/>
      <c r="K8809" s="1433"/>
      <c r="L8809" s="1334"/>
    </row>
    <row r="8810" spans="1:12" ht="24" customHeight="1">
      <c r="A8810" s="1355"/>
      <c r="B8810" s="1355"/>
      <c r="C8810" s="1433"/>
      <c r="E8810" s="1433"/>
      <c r="K8810" s="1433"/>
      <c r="L8810" s="1334"/>
    </row>
    <row r="8811" spans="1:12" ht="24" customHeight="1">
      <c r="A8811" s="1355"/>
      <c r="B8811" s="1355"/>
      <c r="C8811" s="1433"/>
      <c r="E8811" s="1433"/>
      <c r="K8811" s="1433"/>
      <c r="L8811" s="1334"/>
    </row>
    <row r="8812" spans="1:12" ht="24" customHeight="1">
      <c r="A8812" s="1355"/>
      <c r="B8812" s="1355"/>
      <c r="C8812" s="1433"/>
      <c r="E8812" s="1433"/>
      <c r="K8812" s="1433"/>
      <c r="L8812" s="1334"/>
    </row>
    <row r="8813" spans="1:12" ht="24" customHeight="1">
      <c r="A8813" s="1355"/>
      <c r="B8813" s="1355"/>
      <c r="C8813" s="1433"/>
      <c r="E8813" s="1433"/>
      <c r="K8813" s="1433"/>
      <c r="L8813" s="1334"/>
    </row>
    <row r="8814" spans="1:12" ht="24" customHeight="1">
      <c r="A8814" s="1355"/>
      <c r="B8814" s="1355"/>
      <c r="C8814" s="1433"/>
      <c r="E8814" s="1433"/>
      <c r="K8814" s="1433"/>
      <c r="L8814" s="1334"/>
    </row>
    <row r="8815" spans="1:12" ht="24" customHeight="1">
      <c r="A8815" s="1355"/>
      <c r="B8815" s="1355"/>
      <c r="C8815" s="1433"/>
      <c r="E8815" s="1433"/>
      <c r="K8815" s="1433"/>
      <c r="L8815" s="1334"/>
    </row>
    <row r="8816" spans="1:12" ht="24" customHeight="1">
      <c r="A8816" s="1355"/>
      <c r="B8816" s="1355"/>
      <c r="C8816" s="1433"/>
      <c r="E8816" s="1433"/>
      <c r="K8816" s="1433"/>
      <c r="L8816" s="1334"/>
    </row>
    <row r="8817" spans="1:12" ht="24" customHeight="1">
      <c r="A8817" s="1355"/>
      <c r="B8817" s="1355"/>
      <c r="C8817" s="1433"/>
      <c r="E8817" s="1433"/>
      <c r="K8817" s="1433"/>
      <c r="L8817" s="1334"/>
    </row>
    <row r="8818" spans="1:12" ht="24" customHeight="1">
      <c r="A8818" s="1355"/>
      <c r="B8818" s="1355"/>
      <c r="C8818" s="1433"/>
      <c r="E8818" s="1433"/>
      <c r="K8818" s="1433"/>
      <c r="L8818" s="1334"/>
    </row>
    <row r="8819" spans="1:12" ht="24" customHeight="1">
      <c r="A8819" s="1355"/>
      <c r="B8819" s="1355"/>
      <c r="C8819" s="1433"/>
      <c r="E8819" s="1433"/>
      <c r="K8819" s="1433"/>
      <c r="L8819" s="1334"/>
    </row>
    <row r="8820" spans="1:12" ht="24" customHeight="1">
      <c r="A8820" s="1355"/>
      <c r="B8820" s="1355"/>
      <c r="C8820" s="1433"/>
      <c r="E8820" s="1433"/>
      <c r="K8820" s="1433"/>
      <c r="L8820" s="1334"/>
    </row>
    <row r="8821" spans="1:12" ht="24" customHeight="1">
      <c r="A8821" s="1355"/>
      <c r="B8821" s="1355"/>
      <c r="C8821" s="1433"/>
      <c r="E8821" s="1433"/>
      <c r="K8821" s="1433"/>
      <c r="L8821" s="1334"/>
    </row>
    <row r="8822" spans="1:12" ht="24" customHeight="1">
      <c r="A8822" s="1355"/>
      <c r="B8822" s="1355"/>
      <c r="C8822" s="1433"/>
      <c r="E8822" s="1433"/>
      <c r="K8822" s="1433"/>
      <c r="L8822" s="1334"/>
    </row>
    <row r="8823" spans="1:12" ht="24" customHeight="1">
      <c r="A8823" s="1355"/>
      <c r="B8823" s="1355"/>
      <c r="C8823" s="1433"/>
      <c r="E8823" s="1433"/>
      <c r="K8823" s="1433"/>
      <c r="L8823" s="1334"/>
    </row>
    <row r="8824" spans="1:12" ht="24" customHeight="1">
      <c r="A8824" s="1355"/>
      <c r="B8824" s="1355"/>
      <c r="C8824" s="1433"/>
      <c r="E8824" s="1433"/>
      <c r="K8824" s="1433"/>
      <c r="L8824" s="1334"/>
    </row>
    <row r="8825" spans="1:12" ht="24" customHeight="1">
      <c r="A8825" s="1355"/>
      <c r="B8825" s="1355"/>
      <c r="C8825" s="1433"/>
      <c r="E8825" s="1433"/>
      <c r="K8825" s="1433"/>
      <c r="L8825" s="1334"/>
    </row>
    <row r="8826" spans="1:12" ht="24" customHeight="1">
      <c r="A8826" s="1355"/>
      <c r="B8826" s="1355"/>
      <c r="C8826" s="1433"/>
      <c r="E8826" s="1433"/>
      <c r="K8826" s="1433"/>
      <c r="L8826" s="1334"/>
    </row>
    <row r="8827" spans="1:12" ht="24" customHeight="1">
      <c r="A8827" s="1355"/>
      <c r="B8827" s="1355"/>
      <c r="C8827" s="1433"/>
      <c r="E8827" s="1433"/>
      <c r="K8827" s="1433"/>
      <c r="L8827" s="1334"/>
    </row>
    <row r="8828" spans="1:12" ht="24" customHeight="1">
      <c r="A8828" s="1355"/>
      <c r="B8828" s="1355"/>
      <c r="C8828" s="1433"/>
      <c r="E8828" s="1433"/>
      <c r="K8828" s="1433"/>
      <c r="L8828" s="1334"/>
    </row>
    <row r="8829" spans="1:12" ht="24" customHeight="1">
      <c r="A8829" s="1355"/>
      <c r="B8829" s="1355"/>
      <c r="C8829" s="1433"/>
      <c r="E8829" s="1433"/>
      <c r="K8829" s="1433"/>
      <c r="L8829" s="1334"/>
    </row>
    <row r="8830" spans="1:12" ht="24" customHeight="1">
      <c r="A8830" s="1355"/>
      <c r="B8830" s="1355"/>
      <c r="C8830" s="1433"/>
      <c r="E8830" s="1433"/>
      <c r="K8830" s="1433"/>
      <c r="L8830" s="1334"/>
    </row>
    <row r="8831" spans="1:12" ht="24" customHeight="1">
      <c r="A8831" s="1355"/>
      <c r="B8831" s="1355"/>
      <c r="C8831" s="1433"/>
      <c r="E8831" s="1433"/>
      <c r="K8831" s="1433"/>
      <c r="L8831" s="1334"/>
    </row>
    <row r="8832" spans="1:12" ht="24" customHeight="1">
      <c r="A8832" s="1355"/>
      <c r="B8832" s="1355"/>
      <c r="C8832" s="1433"/>
      <c r="E8832" s="1433"/>
      <c r="K8832" s="1433"/>
      <c r="L8832" s="1334"/>
    </row>
    <row r="8833" spans="1:12" ht="24" customHeight="1">
      <c r="A8833" s="1355"/>
      <c r="B8833" s="1355"/>
      <c r="C8833" s="1433"/>
      <c r="E8833" s="1433"/>
      <c r="K8833" s="1433"/>
      <c r="L8833" s="1334"/>
    </row>
    <row r="8834" spans="1:12" ht="24" customHeight="1">
      <c r="A8834" s="1355"/>
      <c r="B8834" s="1355"/>
      <c r="C8834" s="1433"/>
      <c r="E8834" s="1433"/>
      <c r="K8834" s="1433"/>
      <c r="L8834" s="1334"/>
    </row>
    <row r="8835" spans="1:12" ht="24" customHeight="1">
      <c r="A8835" s="1355"/>
      <c r="B8835" s="1355"/>
      <c r="C8835" s="1433"/>
      <c r="E8835" s="1433"/>
      <c r="K8835" s="1433"/>
      <c r="L8835" s="1334"/>
    </row>
    <row r="8836" spans="1:12" ht="24" customHeight="1">
      <c r="A8836" s="1355"/>
      <c r="B8836" s="1355"/>
      <c r="C8836" s="1433"/>
      <c r="E8836" s="1433"/>
      <c r="K8836" s="1433"/>
      <c r="L8836" s="1334"/>
    </row>
    <row r="8837" spans="1:12" ht="24" customHeight="1">
      <c r="A8837" s="1355"/>
      <c r="B8837" s="1355"/>
      <c r="C8837" s="1433"/>
      <c r="E8837" s="1433"/>
      <c r="K8837" s="1433"/>
      <c r="L8837" s="1334"/>
    </row>
    <row r="8838" spans="1:12" ht="24" customHeight="1">
      <c r="A8838" s="1355"/>
      <c r="B8838" s="1355"/>
      <c r="C8838" s="1433"/>
      <c r="E8838" s="1433"/>
      <c r="K8838" s="1433"/>
      <c r="L8838" s="1334"/>
    </row>
    <row r="8839" spans="1:12" ht="24" customHeight="1">
      <c r="A8839" s="1355"/>
      <c r="B8839" s="1355"/>
      <c r="C8839" s="1433"/>
      <c r="E8839" s="1433"/>
      <c r="K8839" s="1433"/>
      <c r="L8839" s="1334"/>
    </row>
    <row r="8840" spans="1:12" ht="24" customHeight="1">
      <c r="A8840" s="1355"/>
      <c r="B8840" s="1355"/>
      <c r="C8840" s="1433"/>
      <c r="E8840" s="1433"/>
      <c r="K8840" s="1433"/>
      <c r="L8840" s="1334"/>
    </row>
    <row r="8841" spans="1:12" ht="24" customHeight="1">
      <c r="A8841" s="1355"/>
      <c r="B8841" s="1355"/>
      <c r="C8841" s="1433"/>
      <c r="E8841" s="1433"/>
      <c r="K8841" s="1433"/>
      <c r="L8841" s="1334"/>
    </row>
    <row r="8842" spans="1:12" ht="24" customHeight="1">
      <c r="A8842" s="1355"/>
      <c r="B8842" s="1355"/>
      <c r="C8842" s="1433"/>
      <c r="E8842" s="1433"/>
      <c r="K8842" s="1433"/>
      <c r="L8842" s="1334"/>
    </row>
    <row r="8843" spans="1:12" ht="24" customHeight="1">
      <c r="A8843" s="1355"/>
      <c r="B8843" s="1355"/>
      <c r="C8843" s="1433"/>
      <c r="E8843" s="1433"/>
      <c r="K8843" s="1433"/>
      <c r="L8843" s="1334"/>
    </row>
    <row r="8844" spans="1:12" ht="24" customHeight="1">
      <c r="A8844" s="1355"/>
      <c r="B8844" s="1355"/>
      <c r="C8844" s="1433"/>
      <c r="E8844" s="1433"/>
      <c r="K8844" s="1433"/>
      <c r="L8844" s="1334"/>
    </row>
    <row r="8845" spans="1:12" ht="24" customHeight="1">
      <c r="A8845" s="1355"/>
      <c r="B8845" s="1355"/>
      <c r="C8845" s="1433"/>
      <c r="E8845" s="1433"/>
      <c r="K8845" s="1433"/>
      <c r="L8845" s="1334"/>
    </row>
    <row r="8846" spans="1:12" ht="24" customHeight="1">
      <c r="A8846" s="1355"/>
      <c r="B8846" s="1355"/>
      <c r="C8846" s="1433"/>
      <c r="E8846" s="1433"/>
      <c r="K8846" s="1433"/>
      <c r="L8846" s="1334"/>
    </row>
    <row r="8847" spans="1:12" ht="24" customHeight="1">
      <c r="A8847" s="1355"/>
      <c r="B8847" s="1355"/>
      <c r="C8847" s="1433"/>
      <c r="E8847" s="1433"/>
      <c r="K8847" s="1433"/>
      <c r="L8847" s="1334"/>
    </row>
    <row r="8848" spans="1:12" ht="24" customHeight="1">
      <c r="A8848" s="1355"/>
      <c r="B8848" s="1355"/>
      <c r="C8848" s="1433"/>
      <c r="E8848" s="1433"/>
      <c r="K8848" s="1433"/>
      <c r="L8848" s="1334"/>
    </row>
    <row r="8849" spans="1:12" ht="24" customHeight="1">
      <c r="A8849" s="1355"/>
      <c r="B8849" s="1355"/>
      <c r="C8849" s="1433"/>
      <c r="E8849" s="1433"/>
      <c r="K8849" s="1433"/>
      <c r="L8849" s="1334"/>
    </row>
    <row r="8850" spans="1:12" ht="24" customHeight="1">
      <c r="A8850" s="1355"/>
      <c r="B8850" s="1355"/>
      <c r="C8850" s="1433"/>
      <c r="E8850" s="1433"/>
      <c r="K8850" s="1433"/>
      <c r="L8850" s="1334"/>
    </row>
    <row r="8851" spans="1:12" ht="24" customHeight="1">
      <c r="A8851" s="1355"/>
      <c r="B8851" s="1355"/>
      <c r="C8851" s="1433"/>
      <c r="E8851" s="1433"/>
      <c r="K8851" s="1433"/>
      <c r="L8851" s="1334"/>
    </row>
    <row r="8852" spans="1:12" ht="24" customHeight="1">
      <c r="A8852" s="1355"/>
      <c r="B8852" s="1355"/>
      <c r="C8852" s="1433"/>
      <c r="E8852" s="1433"/>
      <c r="K8852" s="1433"/>
      <c r="L8852" s="1334"/>
    </row>
    <row r="8853" spans="1:12" ht="24" customHeight="1">
      <c r="A8853" s="1355"/>
      <c r="B8853" s="1355"/>
      <c r="C8853" s="1433"/>
      <c r="E8853" s="1433"/>
      <c r="K8853" s="1433"/>
      <c r="L8853" s="1334"/>
    </row>
    <row r="8854" spans="1:12" ht="24" customHeight="1">
      <c r="A8854" s="1355"/>
      <c r="B8854" s="1355"/>
      <c r="C8854" s="1433"/>
      <c r="E8854" s="1433"/>
      <c r="K8854" s="1433"/>
      <c r="L8854" s="1334"/>
    </row>
    <row r="8855" spans="1:12" ht="24" customHeight="1">
      <c r="A8855" s="1355"/>
      <c r="B8855" s="1355"/>
      <c r="C8855" s="1433"/>
      <c r="E8855" s="1433"/>
      <c r="K8855" s="1433"/>
      <c r="L8855" s="1334"/>
    </row>
    <row r="8856" spans="1:12" ht="24" customHeight="1">
      <c r="A8856" s="1355"/>
      <c r="B8856" s="1355"/>
      <c r="C8856" s="1433"/>
      <c r="E8856" s="1433"/>
      <c r="K8856" s="1433"/>
      <c r="L8856" s="1334"/>
    </row>
    <row r="8857" spans="1:12" ht="24" customHeight="1">
      <c r="A8857" s="1355"/>
      <c r="B8857" s="1355"/>
      <c r="C8857" s="1433"/>
      <c r="E8857" s="1433"/>
      <c r="K8857" s="1433"/>
      <c r="L8857" s="1334"/>
    </row>
    <row r="8858" spans="1:12" ht="24" customHeight="1">
      <c r="A8858" s="1355"/>
      <c r="B8858" s="1355"/>
      <c r="C8858" s="1433"/>
      <c r="E8858" s="1433"/>
      <c r="K8858" s="1433"/>
      <c r="L8858" s="1334"/>
    </row>
    <row r="8859" spans="1:12" ht="24" customHeight="1">
      <c r="A8859" s="1355"/>
      <c r="B8859" s="1355"/>
      <c r="C8859" s="1433"/>
      <c r="E8859" s="1433"/>
      <c r="K8859" s="1433"/>
      <c r="L8859" s="1334"/>
    </row>
    <row r="8860" spans="1:12" ht="24" customHeight="1">
      <c r="A8860" s="1355"/>
      <c r="B8860" s="1355"/>
      <c r="C8860" s="1433"/>
      <c r="E8860" s="1433"/>
      <c r="K8860" s="1433"/>
      <c r="L8860" s="1334"/>
    </row>
    <row r="8861" spans="1:12" ht="24" customHeight="1">
      <c r="A8861" s="1355"/>
      <c r="B8861" s="1355"/>
      <c r="C8861" s="1433"/>
      <c r="E8861" s="1433"/>
      <c r="K8861" s="1433"/>
      <c r="L8861" s="1334"/>
    </row>
    <row r="8862" spans="1:12" ht="24" customHeight="1">
      <c r="A8862" s="1355"/>
      <c r="B8862" s="1355"/>
      <c r="C8862" s="1433"/>
      <c r="E8862" s="1433"/>
      <c r="K8862" s="1433"/>
      <c r="L8862" s="1334"/>
    </row>
    <row r="8863" spans="1:12" ht="24" customHeight="1">
      <c r="A8863" s="1355"/>
      <c r="B8863" s="1355"/>
      <c r="C8863" s="1433"/>
      <c r="E8863" s="1433"/>
      <c r="K8863" s="1433"/>
      <c r="L8863" s="1334"/>
    </row>
    <row r="8864" spans="1:12" ht="24" customHeight="1">
      <c r="A8864" s="1355"/>
      <c r="B8864" s="1355"/>
      <c r="C8864" s="1433"/>
      <c r="E8864" s="1433"/>
      <c r="K8864" s="1433"/>
      <c r="L8864" s="1334"/>
    </row>
    <row r="8865" spans="1:12" ht="24" customHeight="1">
      <c r="A8865" s="1355"/>
      <c r="B8865" s="1355"/>
      <c r="C8865" s="1433"/>
      <c r="E8865" s="1433"/>
      <c r="K8865" s="1433"/>
      <c r="L8865" s="1334"/>
    </row>
    <row r="8866" spans="1:12" ht="24" customHeight="1">
      <c r="A8866" s="1355"/>
      <c r="B8866" s="1355"/>
      <c r="C8866" s="1433"/>
      <c r="E8866" s="1433"/>
      <c r="K8866" s="1433"/>
      <c r="L8866" s="1334"/>
    </row>
    <row r="8867" spans="1:12" ht="24" customHeight="1">
      <c r="A8867" s="1355"/>
      <c r="B8867" s="1355"/>
      <c r="C8867" s="1433"/>
      <c r="E8867" s="1433"/>
      <c r="K8867" s="1433"/>
      <c r="L8867" s="1334"/>
    </row>
    <row r="8868" spans="1:12" ht="24" customHeight="1">
      <c r="A8868" s="1355"/>
      <c r="B8868" s="1355"/>
      <c r="C8868" s="1433"/>
      <c r="E8868" s="1433"/>
      <c r="K8868" s="1433"/>
      <c r="L8868" s="1334"/>
    </row>
    <row r="8869" spans="1:12" ht="24" customHeight="1">
      <c r="A8869" s="1355"/>
      <c r="B8869" s="1355"/>
      <c r="C8869" s="1433"/>
      <c r="E8869" s="1433"/>
      <c r="K8869" s="1433"/>
      <c r="L8869" s="1334"/>
    </row>
    <row r="8870" spans="1:12" ht="24" customHeight="1">
      <c r="A8870" s="1355"/>
      <c r="B8870" s="1355"/>
      <c r="C8870" s="1433"/>
      <c r="E8870" s="1433"/>
      <c r="K8870" s="1433"/>
      <c r="L8870" s="1334"/>
    </row>
    <row r="8871" spans="1:12" ht="24" customHeight="1">
      <c r="A8871" s="1355"/>
      <c r="B8871" s="1355"/>
      <c r="C8871" s="1433"/>
      <c r="E8871" s="1433"/>
      <c r="K8871" s="1433"/>
      <c r="L8871" s="1334"/>
    </row>
    <row r="8872" spans="1:12" ht="24" customHeight="1">
      <c r="A8872" s="1355"/>
      <c r="B8872" s="1355"/>
      <c r="C8872" s="1433"/>
      <c r="E8872" s="1433"/>
      <c r="K8872" s="1433"/>
      <c r="L8872" s="1334"/>
    </row>
    <row r="8873" spans="1:12" ht="24" customHeight="1">
      <c r="A8873" s="1355"/>
      <c r="B8873" s="1355"/>
      <c r="C8873" s="1433"/>
      <c r="E8873" s="1433"/>
      <c r="K8873" s="1433"/>
      <c r="L8873" s="1334"/>
    </row>
    <row r="8874" spans="1:12" ht="24" customHeight="1">
      <c r="A8874" s="1355"/>
      <c r="B8874" s="1355"/>
      <c r="C8874" s="1433"/>
      <c r="E8874" s="1433"/>
      <c r="K8874" s="1433"/>
      <c r="L8874" s="1334"/>
    </row>
    <row r="8875" spans="1:12" ht="24" customHeight="1">
      <c r="A8875" s="1355"/>
      <c r="B8875" s="1355"/>
      <c r="C8875" s="1433"/>
      <c r="E8875" s="1433"/>
      <c r="K8875" s="1433"/>
      <c r="L8875" s="1334"/>
    </row>
    <row r="8876" spans="1:12" ht="24" customHeight="1">
      <c r="A8876" s="1355"/>
      <c r="B8876" s="1355"/>
      <c r="C8876" s="1433"/>
      <c r="E8876" s="1433"/>
      <c r="K8876" s="1433"/>
      <c r="L8876" s="1334"/>
    </row>
    <row r="8877" spans="1:12" ht="24" customHeight="1">
      <c r="A8877" s="1355"/>
      <c r="B8877" s="1355"/>
      <c r="C8877" s="1433"/>
      <c r="E8877" s="1433"/>
      <c r="K8877" s="1433"/>
      <c r="L8877" s="1334"/>
    </row>
    <row r="8878" spans="1:12" ht="24" customHeight="1">
      <c r="A8878" s="1355"/>
      <c r="B8878" s="1355"/>
      <c r="C8878" s="1433"/>
      <c r="E8878" s="1433"/>
      <c r="K8878" s="1433"/>
      <c r="L8878" s="1334"/>
    </row>
    <row r="8879" spans="1:12" ht="24" customHeight="1">
      <c r="A8879" s="1355"/>
      <c r="B8879" s="1355"/>
      <c r="C8879" s="1433"/>
      <c r="E8879" s="1433"/>
      <c r="K8879" s="1433"/>
      <c r="L8879" s="1334"/>
    </row>
    <row r="8880" spans="1:12" ht="24" customHeight="1">
      <c r="A8880" s="1355"/>
      <c r="B8880" s="1355"/>
      <c r="C8880" s="1433"/>
      <c r="E8880" s="1433"/>
      <c r="K8880" s="1433"/>
      <c r="L8880" s="1334"/>
    </row>
    <row r="8881" spans="1:12" ht="24" customHeight="1">
      <c r="A8881" s="1355"/>
      <c r="B8881" s="1355"/>
      <c r="C8881" s="1433"/>
      <c r="E8881" s="1433"/>
      <c r="K8881" s="1433"/>
      <c r="L8881" s="1334"/>
    </row>
    <row r="8882" spans="1:12" ht="24" customHeight="1">
      <c r="A8882" s="1355"/>
      <c r="B8882" s="1355"/>
      <c r="C8882" s="1433"/>
      <c r="E8882" s="1433"/>
      <c r="K8882" s="1433"/>
      <c r="L8882" s="1334"/>
    </row>
    <row r="8883" spans="1:12" ht="24" customHeight="1">
      <c r="A8883" s="1355"/>
      <c r="B8883" s="1355"/>
      <c r="C8883" s="1433"/>
      <c r="E8883" s="1433"/>
      <c r="K8883" s="1433"/>
      <c r="L8883" s="1334"/>
    </row>
    <row r="8884" spans="1:12" ht="24" customHeight="1">
      <c r="A8884" s="1355"/>
      <c r="B8884" s="1355"/>
      <c r="C8884" s="1433"/>
      <c r="E8884" s="1433"/>
      <c r="K8884" s="1433"/>
      <c r="L8884" s="1334"/>
    </row>
    <row r="8885" spans="1:12" ht="24" customHeight="1">
      <c r="A8885" s="1355"/>
      <c r="B8885" s="1355"/>
      <c r="C8885" s="1433"/>
      <c r="E8885" s="1433"/>
      <c r="K8885" s="1433"/>
      <c r="L8885" s="1334"/>
    </row>
    <row r="8886" spans="1:12" ht="24" customHeight="1">
      <c r="A8886" s="1355"/>
      <c r="B8886" s="1355"/>
      <c r="C8886" s="1433"/>
      <c r="E8886" s="1433"/>
      <c r="K8886" s="1433"/>
      <c r="L8886" s="1334"/>
    </row>
    <row r="8887" spans="1:12" ht="24" customHeight="1">
      <c r="A8887" s="1355"/>
      <c r="B8887" s="1355"/>
      <c r="C8887" s="1433"/>
      <c r="E8887" s="1433"/>
      <c r="K8887" s="1433"/>
      <c r="L8887" s="1334"/>
    </row>
    <row r="8888" spans="1:12" ht="24" customHeight="1">
      <c r="A8888" s="1355"/>
      <c r="B8888" s="1355"/>
      <c r="C8888" s="1433"/>
      <c r="E8888" s="1433"/>
      <c r="K8888" s="1433"/>
      <c r="L8888" s="1334"/>
    </row>
    <row r="8889" spans="1:12" ht="24" customHeight="1">
      <c r="A8889" s="1355"/>
      <c r="B8889" s="1355"/>
      <c r="C8889" s="1433"/>
      <c r="E8889" s="1433"/>
      <c r="K8889" s="1433"/>
      <c r="L8889" s="1334"/>
    </row>
    <row r="8890" spans="1:12" ht="24" customHeight="1">
      <c r="A8890" s="1355"/>
      <c r="B8890" s="1355"/>
      <c r="C8890" s="1433"/>
      <c r="E8890" s="1433"/>
      <c r="K8890" s="1433"/>
      <c r="L8890" s="1334"/>
    </row>
    <row r="8891" spans="1:12" ht="24" customHeight="1">
      <c r="A8891" s="1355"/>
      <c r="B8891" s="1355"/>
      <c r="C8891" s="1433"/>
      <c r="E8891" s="1433"/>
      <c r="K8891" s="1433"/>
      <c r="L8891" s="1334"/>
    </row>
    <row r="8892" spans="1:12" ht="24" customHeight="1">
      <c r="A8892" s="1355"/>
      <c r="B8892" s="1355"/>
      <c r="C8892" s="1433"/>
      <c r="E8892" s="1433"/>
      <c r="K8892" s="1433"/>
      <c r="L8892" s="1334"/>
    </row>
    <row r="8893" spans="1:12" ht="24" customHeight="1">
      <c r="A8893" s="1355"/>
      <c r="B8893" s="1355"/>
      <c r="C8893" s="1433"/>
      <c r="E8893" s="1433"/>
      <c r="K8893" s="1433"/>
      <c r="L8893" s="1334"/>
    </row>
    <row r="8894" spans="1:12" ht="24" customHeight="1">
      <c r="A8894" s="1355"/>
      <c r="B8894" s="1355"/>
      <c r="C8894" s="1433"/>
      <c r="E8894" s="1433"/>
      <c r="K8894" s="1433"/>
      <c r="L8894" s="1334"/>
    </row>
    <row r="8895" spans="1:12" ht="24" customHeight="1">
      <c r="A8895" s="1355"/>
      <c r="B8895" s="1355"/>
      <c r="C8895" s="1433"/>
      <c r="E8895" s="1433"/>
      <c r="K8895" s="1433"/>
      <c r="L8895" s="1334"/>
    </row>
    <row r="8896" spans="1:12" ht="24" customHeight="1">
      <c r="A8896" s="1355"/>
      <c r="B8896" s="1355"/>
      <c r="C8896" s="1433"/>
      <c r="E8896" s="1433"/>
      <c r="K8896" s="1433"/>
      <c r="L8896" s="1334"/>
    </row>
    <row r="8897" spans="1:12" ht="24" customHeight="1">
      <c r="A8897" s="1355"/>
      <c r="B8897" s="1355"/>
      <c r="C8897" s="1433"/>
      <c r="E8897" s="1433"/>
      <c r="K8897" s="1433"/>
      <c r="L8897" s="1334"/>
    </row>
    <row r="8898" spans="1:12" ht="24" customHeight="1">
      <c r="A8898" s="1355"/>
      <c r="B8898" s="1355"/>
      <c r="C8898" s="1433"/>
      <c r="E8898" s="1433"/>
      <c r="K8898" s="1433"/>
      <c r="L8898" s="1334"/>
    </row>
    <row r="8899" spans="1:12" ht="24" customHeight="1">
      <c r="A8899" s="1355"/>
      <c r="B8899" s="1355"/>
      <c r="C8899" s="1433"/>
      <c r="E8899" s="1433"/>
      <c r="K8899" s="1433"/>
      <c r="L8899" s="1334"/>
    </row>
    <row r="8900" spans="1:12" ht="24" customHeight="1">
      <c r="A8900" s="1355"/>
      <c r="B8900" s="1355"/>
      <c r="C8900" s="1433"/>
      <c r="E8900" s="1433"/>
      <c r="K8900" s="1433"/>
      <c r="L8900" s="1334"/>
    </row>
    <row r="8901" spans="1:12" ht="24" customHeight="1">
      <c r="A8901" s="1355"/>
      <c r="B8901" s="1355"/>
      <c r="C8901" s="1433"/>
      <c r="E8901" s="1433"/>
      <c r="K8901" s="1433"/>
      <c r="L8901" s="1334"/>
    </row>
    <row r="8902" spans="1:12" ht="24" customHeight="1">
      <c r="A8902" s="1355"/>
      <c r="B8902" s="1355"/>
      <c r="C8902" s="1433"/>
      <c r="E8902" s="1433"/>
      <c r="K8902" s="1433"/>
      <c r="L8902" s="1334"/>
    </row>
    <row r="8903" spans="1:12" ht="24" customHeight="1">
      <c r="A8903" s="1355"/>
      <c r="B8903" s="1355"/>
      <c r="C8903" s="1433"/>
      <c r="E8903" s="1433"/>
      <c r="K8903" s="1433"/>
      <c r="L8903" s="1334"/>
    </row>
    <row r="8904" spans="1:12" ht="24" customHeight="1">
      <c r="A8904" s="1355"/>
      <c r="B8904" s="1355"/>
      <c r="C8904" s="1433"/>
      <c r="E8904" s="1433"/>
      <c r="K8904" s="1433"/>
      <c r="L8904" s="1334"/>
    </row>
    <row r="8905" spans="1:12" ht="24" customHeight="1">
      <c r="A8905" s="1355"/>
      <c r="B8905" s="1355"/>
      <c r="C8905" s="1433"/>
      <c r="E8905" s="1433"/>
      <c r="K8905" s="1433"/>
      <c r="L8905" s="1334"/>
    </row>
    <row r="8906" spans="1:12" ht="24" customHeight="1">
      <c r="A8906" s="1355"/>
      <c r="B8906" s="1355"/>
      <c r="C8906" s="1433"/>
      <c r="E8906" s="1433"/>
      <c r="K8906" s="1433"/>
      <c r="L8906" s="1334"/>
    </row>
    <row r="8907" spans="1:12" ht="24" customHeight="1">
      <c r="A8907" s="1355"/>
      <c r="B8907" s="1355"/>
      <c r="C8907" s="1433"/>
      <c r="E8907" s="1433"/>
      <c r="K8907" s="1433"/>
      <c r="L8907" s="1334"/>
    </row>
    <row r="8908" spans="1:12" ht="24" customHeight="1">
      <c r="A8908" s="1355"/>
      <c r="B8908" s="1355"/>
      <c r="C8908" s="1433"/>
      <c r="E8908" s="1433"/>
      <c r="K8908" s="1433"/>
      <c r="L8908" s="1334"/>
    </row>
    <row r="8909" spans="1:12" ht="24" customHeight="1">
      <c r="A8909" s="1355"/>
      <c r="B8909" s="1355"/>
      <c r="C8909" s="1433"/>
      <c r="E8909" s="1433"/>
      <c r="K8909" s="1433"/>
      <c r="L8909" s="1334"/>
    </row>
    <row r="8910" spans="1:12" ht="24" customHeight="1">
      <c r="A8910" s="1355"/>
      <c r="B8910" s="1355"/>
      <c r="C8910" s="1433"/>
      <c r="E8910" s="1433"/>
      <c r="K8910" s="1433"/>
      <c r="L8910" s="1334"/>
    </row>
    <row r="8911" spans="1:12" ht="24" customHeight="1">
      <c r="A8911" s="1355"/>
      <c r="B8911" s="1355"/>
      <c r="C8911" s="1433"/>
      <c r="E8911" s="1433"/>
      <c r="K8911" s="1433"/>
      <c r="L8911" s="1334"/>
    </row>
    <row r="8912" spans="1:12" ht="24" customHeight="1">
      <c r="A8912" s="1355"/>
      <c r="B8912" s="1355"/>
      <c r="C8912" s="1433"/>
      <c r="E8912" s="1433"/>
      <c r="K8912" s="1433"/>
      <c r="L8912" s="1334"/>
    </row>
    <row r="8913" spans="1:12" ht="24" customHeight="1">
      <c r="A8913" s="1355"/>
      <c r="B8913" s="1355"/>
      <c r="C8913" s="1433"/>
      <c r="E8913" s="1433"/>
      <c r="K8913" s="1433"/>
      <c r="L8913" s="1334"/>
    </row>
    <row r="8914" spans="1:12" ht="24" customHeight="1">
      <c r="A8914" s="1355"/>
      <c r="B8914" s="1355"/>
      <c r="C8914" s="1433"/>
      <c r="E8914" s="1433"/>
      <c r="K8914" s="1433"/>
      <c r="L8914" s="1334"/>
    </row>
    <row r="8915" spans="1:12" ht="24" customHeight="1">
      <c r="A8915" s="1355"/>
      <c r="B8915" s="1355"/>
      <c r="C8915" s="1433"/>
      <c r="E8915" s="1433"/>
      <c r="K8915" s="1433"/>
      <c r="L8915" s="1334"/>
    </row>
    <row r="8916" spans="1:12" ht="24" customHeight="1">
      <c r="A8916" s="1355"/>
      <c r="B8916" s="1355"/>
      <c r="C8916" s="1433"/>
      <c r="E8916" s="1433"/>
      <c r="K8916" s="1433"/>
      <c r="L8916" s="1334"/>
    </row>
    <row r="8917" spans="1:12" ht="24" customHeight="1">
      <c r="A8917" s="1355"/>
      <c r="B8917" s="1355"/>
      <c r="C8917" s="1433"/>
      <c r="E8917" s="1433"/>
      <c r="K8917" s="1433"/>
      <c r="L8917" s="1334"/>
    </row>
    <row r="8918" spans="1:12" ht="24" customHeight="1">
      <c r="A8918" s="1355"/>
      <c r="B8918" s="1355"/>
      <c r="C8918" s="1433"/>
      <c r="E8918" s="1433"/>
      <c r="K8918" s="1433"/>
      <c r="L8918" s="1334"/>
    </row>
    <row r="8919" spans="1:12" ht="24" customHeight="1">
      <c r="A8919" s="1355"/>
      <c r="B8919" s="1355"/>
      <c r="C8919" s="1433"/>
      <c r="E8919" s="1433"/>
      <c r="K8919" s="1433"/>
      <c r="L8919" s="1334"/>
    </row>
    <row r="8920" spans="1:12" ht="24" customHeight="1">
      <c r="A8920" s="1355"/>
      <c r="B8920" s="1355"/>
      <c r="C8920" s="1433"/>
      <c r="E8920" s="1433"/>
      <c r="K8920" s="1433"/>
      <c r="L8920" s="1334"/>
    </row>
    <row r="8921" spans="1:12" ht="24" customHeight="1">
      <c r="A8921" s="1355"/>
      <c r="B8921" s="1355"/>
      <c r="C8921" s="1433"/>
      <c r="E8921" s="1433"/>
      <c r="K8921" s="1433"/>
      <c r="L8921" s="1334"/>
    </row>
    <row r="8922" spans="1:12" ht="24" customHeight="1">
      <c r="A8922" s="1355"/>
      <c r="B8922" s="1355"/>
      <c r="C8922" s="1433"/>
      <c r="E8922" s="1433"/>
      <c r="K8922" s="1433"/>
      <c r="L8922" s="1334"/>
    </row>
    <row r="8923" spans="1:12" ht="24" customHeight="1">
      <c r="A8923" s="1355"/>
      <c r="B8923" s="1355"/>
      <c r="C8923" s="1433"/>
      <c r="E8923" s="1433"/>
      <c r="K8923" s="1433"/>
      <c r="L8923" s="1334"/>
    </row>
    <row r="8924" spans="1:12" ht="24" customHeight="1">
      <c r="A8924" s="1355"/>
      <c r="B8924" s="1355"/>
      <c r="C8924" s="1433"/>
      <c r="E8924" s="1433"/>
      <c r="K8924" s="1433"/>
      <c r="L8924" s="1334"/>
    </row>
    <row r="8925" spans="1:12" ht="24" customHeight="1">
      <c r="A8925" s="1355"/>
      <c r="B8925" s="1355"/>
      <c r="C8925" s="1433"/>
      <c r="E8925" s="1433"/>
      <c r="K8925" s="1433"/>
      <c r="L8925" s="1334"/>
    </row>
    <row r="8926" spans="1:12" ht="24" customHeight="1">
      <c r="A8926" s="1355"/>
      <c r="B8926" s="1355"/>
      <c r="C8926" s="1433"/>
      <c r="E8926" s="1433"/>
      <c r="K8926" s="1433"/>
      <c r="L8926" s="1334"/>
    </row>
    <row r="8927" spans="1:12" ht="24" customHeight="1">
      <c r="A8927" s="1355"/>
      <c r="B8927" s="1355"/>
      <c r="C8927" s="1433"/>
      <c r="E8927" s="1433"/>
      <c r="K8927" s="1433"/>
      <c r="L8927" s="1334"/>
    </row>
    <row r="8928" spans="1:12" ht="24" customHeight="1">
      <c r="A8928" s="1355"/>
      <c r="B8928" s="1355"/>
      <c r="C8928" s="1433"/>
      <c r="E8928" s="1433"/>
      <c r="K8928" s="1433"/>
      <c r="L8928" s="1334"/>
    </row>
    <row r="8929" spans="1:12" ht="24" customHeight="1">
      <c r="A8929" s="1355"/>
      <c r="B8929" s="1355"/>
      <c r="C8929" s="1433"/>
      <c r="E8929" s="1433"/>
      <c r="K8929" s="1433"/>
      <c r="L8929" s="1334"/>
    </row>
    <row r="8930" spans="1:12" ht="24" customHeight="1">
      <c r="A8930" s="1355"/>
      <c r="B8930" s="1355"/>
      <c r="C8930" s="1433"/>
      <c r="E8930" s="1433"/>
      <c r="K8930" s="1433"/>
      <c r="L8930" s="1334"/>
    </row>
    <row r="8931" spans="1:12" ht="24" customHeight="1">
      <c r="A8931" s="1355"/>
      <c r="B8931" s="1355"/>
      <c r="C8931" s="1433"/>
      <c r="E8931" s="1433"/>
      <c r="K8931" s="1433"/>
      <c r="L8931" s="1334"/>
    </row>
    <row r="8932" spans="1:12" ht="24" customHeight="1">
      <c r="A8932" s="1355"/>
      <c r="B8932" s="1355"/>
      <c r="C8932" s="1433"/>
      <c r="E8932" s="1433"/>
      <c r="K8932" s="1433"/>
      <c r="L8932" s="1334"/>
    </row>
    <row r="8933" spans="1:12" ht="24" customHeight="1">
      <c r="A8933" s="1355"/>
      <c r="B8933" s="1355"/>
      <c r="C8933" s="1433"/>
      <c r="E8933" s="1433"/>
      <c r="K8933" s="1433"/>
      <c r="L8933" s="1334"/>
    </row>
    <row r="8934" spans="1:12" ht="24" customHeight="1">
      <c r="A8934" s="1355"/>
      <c r="B8934" s="1355"/>
      <c r="C8934" s="1433"/>
      <c r="E8934" s="1433"/>
      <c r="K8934" s="1433"/>
      <c r="L8934" s="1334"/>
    </row>
    <row r="8935" spans="1:12" ht="24" customHeight="1">
      <c r="A8935" s="1355"/>
      <c r="B8935" s="1355"/>
      <c r="C8935" s="1433"/>
      <c r="E8935" s="1433"/>
      <c r="K8935" s="1433"/>
      <c r="L8935" s="1334"/>
    </row>
    <row r="8936" spans="1:12" ht="24" customHeight="1">
      <c r="A8936" s="1355"/>
      <c r="B8936" s="1355"/>
      <c r="C8936" s="1433"/>
      <c r="E8936" s="1433"/>
      <c r="K8936" s="1433"/>
      <c r="L8936" s="1334"/>
    </row>
    <row r="8937" spans="1:12" ht="24" customHeight="1">
      <c r="A8937" s="1355"/>
      <c r="B8937" s="1355"/>
      <c r="C8937" s="1433"/>
      <c r="E8937" s="1433"/>
      <c r="K8937" s="1433"/>
      <c r="L8937" s="1334"/>
    </row>
    <row r="8938" spans="1:12" ht="24" customHeight="1">
      <c r="A8938" s="1355"/>
      <c r="B8938" s="1355"/>
      <c r="C8938" s="1433"/>
      <c r="E8938" s="1433"/>
      <c r="K8938" s="1433"/>
      <c r="L8938" s="1334"/>
    </row>
    <row r="8939" spans="1:12" ht="24" customHeight="1">
      <c r="A8939" s="1355"/>
      <c r="B8939" s="1355"/>
      <c r="C8939" s="1433"/>
      <c r="E8939" s="1433"/>
      <c r="K8939" s="1433"/>
      <c r="L8939" s="1334"/>
    </row>
    <row r="8940" spans="1:12" ht="24" customHeight="1">
      <c r="A8940" s="1355"/>
      <c r="B8940" s="1355"/>
      <c r="C8940" s="1433"/>
      <c r="E8940" s="1433"/>
      <c r="K8940" s="1433"/>
      <c r="L8940" s="1334"/>
    </row>
    <row r="8941" spans="1:12" ht="24" customHeight="1">
      <c r="A8941" s="1355"/>
      <c r="B8941" s="1355"/>
      <c r="C8941" s="1433"/>
      <c r="E8941" s="1433"/>
      <c r="K8941" s="1433"/>
      <c r="L8941" s="1334"/>
    </row>
    <row r="8942" spans="1:12" ht="24" customHeight="1">
      <c r="A8942" s="1355"/>
      <c r="B8942" s="1355"/>
      <c r="C8942" s="1433"/>
      <c r="E8942" s="1433"/>
      <c r="K8942" s="1433"/>
      <c r="L8942" s="1334"/>
    </row>
    <row r="8943" spans="1:12" ht="24" customHeight="1">
      <c r="A8943" s="1355"/>
      <c r="B8943" s="1355"/>
      <c r="C8943" s="1433"/>
      <c r="E8943" s="1433"/>
      <c r="K8943" s="1433"/>
      <c r="L8943" s="1334"/>
    </row>
    <row r="8944" spans="1:12" ht="24" customHeight="1">
      <c r="A8944" s="1355"/>
      <c r="B8944" s="1355"/>
      <c r="C8944" s="1433"/>
      <c r="E8944" s="1433"/>
      <c r="K8944" s="1433"/>
      <c r="L8944" s="1334"/>
    </row>
    <row r="8945" spans="1:12" ht="24" customHeight="1">
      <c r="A8945" s="1355"/>
      <c r="B8945" s="1355"/>
      <c r="C8945" s="1433"/>
      <c r="E8945" s="1433"/>
      <c r="K8945" s="1433"/>
      <c r="L8945" s="1334"/>
    </row>
    <row r="8946" spans="1:12" ht="24" customHeight="1">
      <c r="A8946" s="1355"/>
      <c r="B8946" s="1355"/>
      <c r="C8946" s="1433"/>
      <c r="E8946" s="1433"/>
      <c r="K8946" s="1433"/>
      <c r="L8946" s="1334"/>
    </row>
    <row r="8947" spans="1:12" ht="24" customHeight="1">
      <c r="A8947" s="1355"/>
      <c r="B8947" s="1355"/>
      <c r="C8947" s="1433"/>
      <c r="E8947" s="1433"/>
      <c r="K8947" s="1433"/>
      <c r="L8947" s="1334"/>
    </row>
    <row r="8948" spans="1:12" ht="24" customHeight="1">
      <c r="A8948" s="1355"/>
      <c r="B8948" s="1355"/>
      <c r="C8948" s="1433"/>
      <c r="E8948" s="1433"/>
      <c r="K8948" s="1433"/>
      <c r="L8948" s="1334"/>
    </row>
    <row r="8949" spans="1:12" ht="24" customHeight="1">
      <c r="A8949" s="1355"/>
      <c r="B8949" s="1355"/>
      <c r="C8949" s="1433"/>
      <c r="E8949" s="1433"/>
      <c r="K8949" s="1433"/>
      <c r="L8949" s="1334"/>
    </row>
    <row r="8950" spans="1:12" ht="24" customHeight="1">
      <c r="A8950" s="1355"/>
      <c r="B8950" s="1355"/>
      <c r="C8950" s="1433"/>
      <c r="E8950" s="1433"/>
      <c r="K8950" s="1433"/>
      <c r="L8950" s="1334"/>
    </row>
    <row r="8951" spans="1:12" ht="24" customHeight="1">
      <c r="A8951" s="1355"/>
      <c r="B8951" s="1355"/>
      <c r="C8951" s="1433"/>
      <c r="E8951" s="1433"/>
      <c r="K8951" s="1433"/>
      <c r="L8951" s="1334"/>
    </row>
    <row r="8952" spans="1:12" ht="24" customHeight="1">
      <c r="A8952" s="1355"/>
      <c r="B8952" s="1355"/>
      <c r="C8952" s="1433"/>
      <c r="E8952" s="1433"/>
      <c r="K8952" s="1433"/>
      <c r="L8952" s="1334"/>
    </row>
    <row r="8953" spans="1:12" ht="24" customHeight="1">
      <c r="A8953" s="1355"/>
      <c r="B8953" s="1355"/>
      <c r="C8953" s="1433"/>
      <c r="E8953" s="1433"/>
      <c r="K8953" s="1433"/>
      <c r="L8953" s="1334"/>
    </row>
    <row r="8954" spans="1:12" ht="24" customHeight="1">
      <c r="A8954" s="1355"/>
      <c r="B8954" s="1355"/>
      <c r="C8954" s="1433"/>
      <c r="E8954" s="1433"/>
      <c r="K8954" s="1433"/>
      <c r="L8954" s="1334"/>
    </row>
    <row r="8955" spans="1:12" ht="24" customHeight="1">
      <c r="A8955" s="1355"/>
      <c r="B8955" s="1355"/>
      <c r="C8955" s="1433"/>
      <c r="E8955" s="1433"/>
      <c r="K8955" s="1433"/>
      <c r="L8955" s="1334"/>
    </row>
    <row r="8956" spans="1:12" ht="24" customHeight="1">
      <c r="A8956" s="1355"/>
      <c r="B8956" s="1355"/>
      <c r="C8956" s="1433"/>
      <c r="E8956" s="1433"/>
      <c r="K8956" s="1433"/>
      <c r="L8956" s="1334"/>
    </row>
    <row r="8957" spans="1:12" ht="24" customHeight="1">
      <c r="A8957" s="1355"/>
      <c r="B8957" s="1355"/>
      <c r="C8957" s="1433"/>
      <c r="E8957" s="1433"/>
      <c r="K8957" s="1433"/>
      <c r="L8957" s="1334"/>
    </row>
    <row r="8958" spans="1:12" ht="24" customHeight="1">
      <c r="A8958" s="1355"/>
      <c r="B8958" s="1355"/>
      <c r="C8958" s="1433"/>
      <c r="E8958" s="1433"/>
      <c r="K8958" s="1433"/>
      <c r="L8958" s="1334"/>
    </row>
    <row r="8959" spans="1:12" ht="24" customHeight="1">
      <c r="A8959" s="1355"/>
      <c r="B8959" s="1355"/>
      <c r="C8959" s="1433"/>
      <c r="E8959" s="1433"/>
      <c r="K8959" s="1433"/>
      <c r="L8959" s="1334"/>
    </row>
    <row r="8960" spans="1:12" ht="24" customHeight="1">
      <c r="A8960" s="1355"/>
      <c r="B8960" s="1355"/>
      <c r="C8960" s="1433"/>
      <c r="E8960" s="1433"/>
      <c r="K8960" s="1433"/>
      <c r="L8960" s="1334"/>
    </row>
    <row r="8961" spans="1:12" ht="24" customHeight="1">
      <c r="A8961" s="1355"/>
      <c r="B8961" s="1355"/>
      <c r="C8961" s="1433"/>
      <c r="E8961" s="1433"/>
      <c r="K8961" s="1433"/>
      <c r="L8961" s="1334"/>
    </row>
    <row r="8962" spans="1:12" ht="24" customHeight="1">
      <c r="A8962" s="1355"/>
      <c r="B8962" s="1355"/>
      <c r="C8962" s="1433"/>
      <c r="E8962" s="1433"/>
      <c r="K8962" s="1433"/>
      <c r="L8962" s="1334"/>
    </row>
    <row r="8963" spans="1:12" ht="24" customHeight="1">
      <c r="A8963" s="1355"/>
      <c r="B8963" s="1355"/>
      <c r="C8963" s="1433"/>
      <c r="E8963" s="1433"/>
      <c r="K8963" s="1433"/>
      <c r="L8963" s="1334"/>
    </row>
    <row r="8964" spans="1:12" ht="24" customHeight="1">
      <c r="A8964" s="1355"/>
      <c r="B8964" s="1355"/>
      <c r="C8964" s="1433"/>
      <c r="E8964" s="1433"/>
      <c r="K8964" s="1433"/>
      <c r="L8964" s="1334"/>
    </row>
    <row r="8965" spans="1:12" ht="24" customHeight="1">
      <c r="A8965" s="1355"/>
      <c r="B8965" s="1355"/>
      <c r="C8965" s="1433"/>
      <c r="E8965" s="1433"/>
      <c r="K8965" s="1433"/>
      <c r="L8965" s="1334"/>
    </row>
    <row r="8966" spans="1:12" ht="24" customHeight="1">
      <c r="A8966" s="1355"/>
      <c r="B8966" s="1355"/>
      <c r="C8966" s="1433"/>
      <c r="E8966" s="1433"/>
      <c r="K8966" s="1433"/>
      <c r="L8966" s="1334"/>
    </row>
    <row r="8967" spans="1:12" ht="24" customHeight="1">
      <c r="A8967" s="1355"/>
      <c r="B8967" s="1355"/>
      <c r="C8967" s="1433"/>
      <c r="E8967" s="1433"/>
      <c r="K8967" s="1433"/>
      <c r="L8967" s="1334"/>
    </row>
    <row r="8968" spans="1:12" ht="24" customHeight="1">
      <c r="A8968" s="1355"/>
      <c r="B8968" s="1355"/>
      <c r="C8968" s="1433"/>
      <c r="E8968" s="1433"/>
      <c r="K8968" s="1433"/>
      <c r="L8968" s="1334"/>
    </row>
    <row r="8969" spans="1:12" ht="24" customHeight="1">
      <c r="A8969" s="1355"/>
      <c r="B8969" s="1355"/>
      <c r="C8969" s="1433"/>
      <c r="E8969" s="1433"/>
      <c r="K8969" s="1433"/>
      <c r="L8969" s="1334"/>
    </row>
    <row r="8970" spans="1:12" ht="24" customHeight="1">
      <c r="A8970" s="1355"/>
      <c r="B8970" s="1355"/>
      <c r="C8970" s="1433"/>
      <c r="E8970" s="1433"/>
      <c r="K8970" s="1433"/>
      <c r="L8970" s="1334"/>
    </row>
    <row r="8971" spans="1:12" ht="24" customHeight="1">
      <c r="A8971" s="1355"/>
      <c r="B8971" s="1355"/>
      <c r="C8971" s="1433"/>
      <c r="E8971" s="1433"/>
      <c r="K8971" s="1433"/>
      <c r="L8971" s="1334"/>
    </row>
    <row r="8972" spans="1:12" ht="24" customHeight="1">
      <c r="A8972" s="1355"/>
      <c r="B8972" s="1355"/>
      <c r="C8972" s="1433"/>
      <c r="E8972" s="1433"/>
      <c r="K8972" s="1433"/>
      <c r="L8972" s="1334"/>
    </row>
    <row r="8973" spans="1:12" ht="24" customHeight="1">
      <c r="A8973" s="1355"/>
      <c r="B8973" s="1355"/>
      <c r="C8973" s="1433"/>
      <c r="E8973" s="1433"/>
      <c r="K8973" s="1433"/>
      <c r="L8973" s="1334"/>
    </row>
    <row r="8974" spans="1:12" ht="24" customHeight="1">
      <c r="A8974" s="1355"/>
      <c r="B8974" s="1355"/>
      <c r="C8974" s="1433"/>
      <c r="E8974" s="1433"/>
      <c r="K8974" s="1433"/>
      <c r="L8974" s="1334"/>
    </row>
    <row r="8975" spans="1:12" ht="24" customHeight="1">
      <c r="A8975" s="1355"/>
      <c r="B8975" s="1355"/>
      <c r="C8975" s="1433"/>
      <c r="E8975" s="1433"/>
      <c r="K8975" s="1433"/>
      <c r="L8975" s="1334"/>
    </row>
    <row r="8976" spans="1:12" ht="24" customHeight="1">
      <c r="A8976" s="1355"/>
      <c r="B8976" s="1355"/>
      <c r="C8976" s="1433"/>
      <c r="E8976" s="1433"/>
      <c r="K8976" s="1433"/>
      <c r="L8976" s="1334"/>
    </row>
    <row r="8977" spans="1:12" ht="24" customHeight="1">
      <c r="A8977" s="1355"/>
      <c r="B8977" s="1355"/>
      <c r="C8977" s="1433"/>
      <c r="E8977" s="1433"/>
      <c r="K8977" s="1433"/>
      <c r="L8977" s="1334"/>
    </row>
    <row r="8978" spans="1:12" ht="24" customHeight="1">
      <c r="A8978" s="1355"/>
      <c r="B8978" s="1355"/>
      <c r="C8978" s="1433"/>
      <c r="E8978" s="1433"/>
      <c r="K8978" s="1433"/>
      <c r="L8978" s="1334"/>
    </row>
    <row r="8979" spans="1:12" ht="24" customHeight="1">
      <c r="A8979" s="1355"/>
      <c r="B8979" s="1355"/>
      <c r="C8979" s="1433"/>
      <c r="E8979" s="1433"/>
      <c r="K8979" s="1433"/>
      <c r="L8979" s="1334"/>
    </row>
    <row r="8980" spans="1:12" ht="24" customHeight="1">
      <c r="A8980" s="1355"/>
      <c r="B8980" s="1355"/>
      <c r="C8980" s="1433"/>
      <c r="E8980" s="1433"/>
      <c r="K8980" s="1433"/>
      <c r="L8980" s="1334"/>
    </row>
    <row r="8981" spans="1:12" ht="24" customHeight="1">
      <c r="A8981" s="1355"/>
      <c r="B8981" s="1355"/>
      <c r="C8981" s="1433"/>
      <c r="E8981" s="1433"/>
      <c r="K8981" s="1433"/>
      <c r="L8981" s="1334"/>
    </row>
    <row r="8982" spans="1:12" ht="24" customHeight="1">
      <c r="A8982" s="1355"/>
      <c r="B8982" s="1355"/>
      <c r="C8982" s="1433"/>
      <c r="E8982" s="1433"/>
      <c r="K8982" s="1433"/>
      <c r="L8982" s="1334"/>
    </row>
    <row r="8983" spans="1:12" ht="24" customHeight="1">
      <c r="A8983" s="1355"/>
      <c r="B8983" s="1355"/>
      <c r="C8983" s="1433"/>
      <c r="E8983" s="1433"/>
      <c r="K8983" s="1433"/>
      <c r="L8983" s="1334"/>
    </row>
    <row r="8984" spans="1:12" ht="24" customHeight="1">
      <c r="A8984" s="1355"/>
      <c r="B8984" s="1355"/>
      <c r="C8984" s="1433"/>
      <c r="E8984" s="1433"/>
      <c r="K8984" s="1433"/>
      <c r="L8984" s="1334"/>
    </row>
    <row r="8985" spans="1:12" ht="24" customHeight="1">
      <c r="A8985" s="1355"/>
      <c r="B8985" s="1355"/>
      <c r="C8985" s="1433"/>
      <c r="E8985" s="1433"/>
      <c r="K8985" s="1433"/>
      <c r="L8985" s="1334"/>
    </row>
    <row r="8986" spans="1:12" ht="24" customHeight="1">
      <c r="A8986" s="1355"/>
      <c r="B8986" s="1355"/>
      <c r="C8986" s="1433"/>
      <c r="E8986" s="1433"/>
      <c r="K8986" s="1433"/>
      <c r="L8986" s="1334"/>
    </row>
    <row r="8987" spans="1:12" ht="24" customHeight="1">
      <c r="A8987" s="1355"/>
      <c r="B8987" s="1355"/>
      <c r="C8987" s="1433"/>
      <c r="E8987" s="1433"/>
      <c r="K8987" s="1433"/>
      <c r="L8987" s="1334"/>
    </row>
    <row r="8988" spans="1:12" ht="24" customHeight="1">
      <c r="A8988" s="1355"/>
      <c r="B8988" s="1355"/>
      <c r="C8988" s="1433"/>
      <c r="E8988" s="1433"/>
      <c r="K8988" s="1433"/>
      <c r="L8988" s="1334"/>
    </row>
    <row r="8989" spans="1:12" ht="24" customHeight="1">
      <c r="A8989" s="1355"/>
      <c r="B8989" s="1355"/>
      <c r="C8989" s="1433"/>
      <c r="E8989" s="1433"/>
      <c r="K8989" s="1433"/>
      <c r="L8989" s="1334"/>
    </row>
    <row r="8990" spans="1:12" ht="24" customHeight="1">
      <c r="A8990" s="1355"/>
      <c r="B8990" s="1355"/>
      <c r="C8990" s="1433"/>
      <c r="E8990" s="1433"/>
      <c r="K8990" s="1433"/>
      <c r="L8990" s="1334"/>
    </row>
    <row r="8991" spans="1:12" ht="24" customHeight="1">
      <c r="A8991" s="1355"/>
      <c r="B8991" s="1355"/>
      <c r="C8991" s="1433"/>
      <c r="E8991" s="1433"/>
      <c r="K8991" s="1433"/>
      <c r="L8991" s="1334"/>
    </row>
    <row r="8992" spans="1:12" ht="24" customHeight="1">
      <c r="A8992" s="1355"/>
      <c r="B8992" s="1355"/>
      <c r="C8992" s="1433"/>
      <c r="E8992" s="1433"/>
      <c r="K8992" s="1433"/>
      <c r="L8992" s="1334"/>
    </row>
    <row r="8993" spans="1:12" ht="24" customHeight="1">
      <c r="A8993" s="1355"/>
      <c r="B8993" s="1355"/>
      <c r="C8993" s="1433"/>
      <c r="E8993" s="1433"/>
      <c r="K8993" s="1433"/>
      <c r="L8993" s="1334"/>
    </row>
    <row r="8994" spans="1:12" ht="24" customHeight="1">
      <c r="A8994" s="1355"/>
      <c r="B8994" s="1355"/>
      <c r="C8994" s="1433"/>
      <c r="E8994" s="1433"/>
      <c r="K8994" s="1433"/>
      <c r="L8994" s="1334"/>
    </row>
    <row r="8995" spans="1:12" ht="24" customHeight="1">
      <c r="A8995" s="1355"/>
      <c r="B8995" s="1355"/>
      <c r="C8995" s="1433"/>
      <c r="E8995" s="1433"/>
      <c r="K8995" s="1433"/>
      <c r="L8995" s="1334"/>
    </row>
    <row r="8996" spans="1:12" ht="24" customHeight="1">
      <c r="A8996" s="1355"/>
      <c r="B8996" s="1355"/>
      <c r="C8996" s="1433"/>
      <c r="E8996" s="1433"/>
      <c r="K8996" s="1433"/>
      <c r="L8996" s="1334"/>
    </row>
    <row r="8997" spans="1:12" ht="24" customHeight="1">
      <c r="A8997" s="1355"/>
      <c r="B8997" s="1355"/>
      <c r="C8997" s="1433"/>
      <c r="E8997" s="1433"/>
      <c r="K8997" s="1433"/>
      <c r="L8997" s="1334"/>
    </row>
    <row r="8998" spans="1:12" ht="24" customHeight="1">
      <c r="A8998" s="1355"/>
      <c r="B8998" s="1355"/>
      <c r="C8998" s="1433"/>
      <c r="E8998" s="1433"/>
      <c r="K8998" s="1433"/>
      <c r="L8998" s="1334"/>
    </row>
    <row r="8999" spans="1:12" ht="24" customHeight="1">
      <c r="A8999" s="1355"/>
      <c r="B8999" s="1355"/>
      <c r="C8999" s="1433"/>
      <c r="E8999" s="1433"/>
      <c r="K8999" s="1433"/>
      <c r="L8999" s="1334"/>
    </row>
    <row r="9000" spans="1:12" ht="24" customHeight="1">
      <c r="A9000" s="1355"/>
      <c r="B9000" s="1355"/>
      <c r="C9000" s="1433"/>
      <c r="E9000" s="1433"/>
      <c r="K9000" s="1433"/>
      <c r="L9000" s="1334"/>
    </row>
    <row r="9001" spans="1:12" ht="24" customHeight="1">
      <c r="A9001" s="1355"/>
      <c r="B9001" s="1355"/>
      <c r="C9001" s="1433"/>
      <c r="E9001" s="1433"/>
      <c r="K9001" s="1433"/>
      <c r="L9001" s="1334"/>
    </row>
    <row r="9002" spans="1:12" ht="24" customHeight="1">
      <c r="A9002" s="1355"/>
      <c r="B9002" s="1355"/>
      <c r="C9002" s="1433"/>
      <c r="E9002" s="1433"/>
      <c r="K9002" s="1433"/>
      <c r="L9002" s="1334"/>
    </row>
    <row r="9003" spans="1:12" ht="24" customHeight="1">
      <c r="A9003" s="1355"/>
      <c r="B9003" s="1355"/>
      <c r="C9003" s="1433"/>
      <c r="E9003" s="1433"/>
      <c r="K9003" s="1433"/>
      <c r="L9003" s="1334"/>
    </row>
    <row r="9004" spans="1:12" ht="24" customHeight="1">
      <c r="A9004" s="1355"/>
      <c r="B9004" s="1355"/>
      <c r="C9004" s="1433"/>
      <c r="E9004" s="1433"/>
      <c r="K9004" s="1433"/>
      <c r="L9004" s="1334"/>
    </row>
    <row r="9005" spans="1:12" ht="24" customHeight="1">
      <c r="A9005" s="1355"/>
      <c r="B9005" s="1355"/>
      <c r="C9005" s="1433"/>
      <c r="E9005" s="1433"/>
      <c r="K9005" s="1433"/>
      <c r="L9005" s="1334"/>
    </row>
    <row r="9006" spans="1:12" ht="24" customHeight="1">
      <c r="A9006" s="1355"/>
      <c r="B9006" s="1355"/>
      <c r="C9006" s="1433"/>
      <c r="E9006" s="1433"/>
      <c r="K9006" s="1433"/>
      <c r="L9006" s="1334"/>
    </row>
    <row r="9007" spans="1:12" ht="24" customHeight="1">
      <c r="A9007" s="1355"/>
      <c r="B9007" s="1355"/>
      <c r="C9007" s="1433"/>
      <c r="E9007" s="1433"/>
      <c r="K9007" s="1433"/>
      <c r="L9007" s="1334"/>
    </row>
    <row r="9008" spans="1:12" ht="24" customHeight="1">
      <c r="A9008" s="1355"/>
      <c r="B9008" s="1355"/>
      <c r="C9008" s="1433"/>
      <c r="E9008" s="1433"/>
      <c r="K9008" s="1433"/>
      <c r="L9008" s="1334"/>
    </row>
    <row r="9009" spans="1:12" ht="24" customHeight="1">
      <c r="A9009" s="1355"/>
      <c r="B9009" s="1355"/>
      <c r="C9009" s="1433"/>
      <c r="E9009" s="1433"/>
      <c r="K9009" s="1433"/>
      <c r="L9009" s="1334"/>
    </row>
    <row r="9010" spans="1:12" ht="24" customHeight="1">
      <c r="A9010" s="1355"/>
      <c r="B9010" s="1355"/>
      <c r="C9010" s="1433"/>
      <c r="E9010" s="1433"/>
      <c r="K9010" s="1433"/>
      <c r="L9010" s="1334"/>
    </row>
    <row r="9011" spans="1:12" ht="24" customHeight="1">
      <c r="A9011" s="1355"/>
      <c r="B9011" s="1355"/>
      <c r="C9011" s="1433"/>
      <c r="E9011" s="1433"/>
      <c r="K9011" s="1433"/>
      <c r="L9011" s="1334"/>
    </row>
    <row r="9012" spans="1:12" ht="24" customHeight="1">
      <c r="A9012" s="1355"/>
      <c r="B9012" s="1355"/>
      <c r="C9012" s="1433"/>
      <c r="E9012" s="1433"/>
      <c r="K9012" s="1433"/>
      <c r="L9012" s="1334"/>
    </row>
    <row r="9013" spans="1:12" ht="24" customHeight="1">
      <c r="A9013" s="1355"/>
      <c r="B9013" s="1355"/>
      <c r="C9013" s="1433"/>
      <c r="E9013" s="1433"/>
      <c r="K9013" s="1433"/>
      <c r="L9013" s="1334"/>
    </row>
    <row r="9014" spans="1:12" ht="24" customHeight="1">
      <c r="A9014" s="1355"/>
      <c r="B9014" s="1355"/>
      <c r="C9014" s="1433"/>
      <c r="E9014" s="1433"/>
      <c r="K9014" s="1433"/>
      <c r="L9014" s="1334"/>
    </row>
    <row r="9015" spans="1:12" ht="24" customHeight="1">
      <c r="A9015" s="1355"/>
      <c r="B9015" s="1355"/>
      <c r="C9015" s="1433"/>
      <c r="E9015" s="1433"/>
      <c r="K9015" s="1433"/>
      <c r="L9015" s="1334"/>
    </row>
    <row r="9016" spans="1:12" ht="24" customHeight="1">
      <c r="A9016" s="1355"/>
      <c r="B9016" s="1355"/>
      <c r="C9016" s="1433"/>
      <c r="E9016" s="1433"/>
      <c r="K9016" s="1433"/>
      <c r="L9016" s="1334"/>
    </row>
    <row r="9017" spans="1:12" ht="24" customHeight="1">
      <c r="A9017" s="1355"/>
      <c r="B9017" s="1355"/>
      <c r="C9017" s="1433"/>
      <c r="E9017" s="1433"/>
      <c r="K9017" s="1433"/>
      <c r="L9017" s="1334"/>
    </row>
    <row r="9018" spans="1:12" ht="24" customHeight="1">
      <c r="A9018" s="1355"/>
      <c r="B9018" s="1355"/>
      <c r="C9018" s="1433"/>
      <c r="E9018" s="1433"/>
      <c r="K9018" s="1433"/>
      <c r="L9018" s="1334"/>
    </row>
    <row r="9019" spans="1:12" ht="24" customHeight="1">
      <c r="A9019" s="1355"/>
      <c r="B9019" s="1355"/>
      <c r="C9019" s="1433"/>
      <c r="E9019" s="1433"/>
      <c r="K9019" s="1433"/>
      <c r="L9019" s="1334"/>
    </row>
    <row r="9020" spans="1:12" ht="24" customHeight="1">
      <c r="A9020" s="1355"/>
      <c r="B9020" s="1355"/>
      <c r="C9020" s="1433"/>
      <c r="E9020" s="1433"/>
      <c r="K9020" s="1433"/>
      <c r="L9020" s="1334"/>
    </row>
    <row r="9021" spans="1:12" ht="24" customHeight="1">
      <c r="A9021" s="1355"/>
      <c r="B9021" s="1355"/>
      <c r="C9021" s="1433"/>
      <c r="E9021" s="1433"/>
      <c r="K9021" s="1433"/>
      <c r="L9021" s="1334"/>
    </row>
    <row r="9022" spans="1:12" ht="24" customHeight="1">
      <c r="A9022" s="1355"/>
      <c r="B9022" s="1355"/>
      <c r="C9022" s="1433"/>
      <c r="E9022" s="1433"/>
      <c r="K9022" s="1433"/>
      <c r="L9022" s="1334"/>
    </row>
    <row r="9023" spans="1:12" ht="24" customHeight="1">
      <c r="A9023" s="1355"/>
      <c r="B9023" s="1355"/>
      <c r="C9023" s="1433"/>
      <c r="E9023" s="1433"/>
      <c r="K9023" s="1433"/>
      <c r="L9023" s="1334"/>
    </row>
    <row r="9024" spans="1:12" ht="24" customHeight="1">
      <c r="A9024" s="1355"/>
      <c r="B9024" s="1355"/>
      <c r="C9024" s="1433"/>
      <c r="E9024" s="1433"/>
      <c r="K9024" s="1433"/>
      <c r="L9024" s="1334"/>
    </row>
    <row r="9025" spans="1:12" ht="24" customHeight="1">
      <c r="A9025" s="1355"/>
      <c r="B9025" s="1355"/>
      <c r="C9025" s="1433"/>
      <c r="E9025" s="1433"/>
      <c r="K9025" s="1433"/>
      <c r="L9025" s="1334"/>
    </row>
    <row r="9026" spans="1:12" ht="24" customHeight="1">
      <c r="A9026" s="1355"/>
      <c r="B9026" s="1355"/>
      <c r="C9026" s="1433"/>
      <c r="E9026" s="1433"/>
      <c r="K9026" s="1433"/>
      <c r="L9026" s="1334"/>
    </row>
    <row r="9027" spans="1:12" ht="24" customHeight="1">
      <c r="A9027" s="1355"/>
      <c r="B9027" s="1355"/>
      <c r="C9027" s="1433"/>
      <c r="E9027" s="1433"/>
      <c r="K9027" s="1433"/>
      <c r="L9027" s="1334"/>
    </row>
    <row r="9028" spans="1:12" ht="24" customHeight="1">
      <c r="A9028" s="1355"/>
      <c r="B9028" s="1355"/>
      <c r="C9028" s="1433"/>
      <c r="E9028" s="1433"/>
      <c r="K9028" s="1433"/>
      <c r="L9028" s="1334"/>
    </row>
    <row r="9029" spans="1:12" ht="24" customHeight="1">
      <c r="A9029" s="1355"/>
      <c r="B9029" s="1355"/>
      <c r="C9029" s="1433"/>
      <c r="E9029" s="1433"/>
      <c r="K9029" s="1433"/>
      <c r="L9029" s="1334"/>
    </row>
    <row r="9030" spans="1:12" ht="24" customHeight="1">
      <c r="A9030" s="1355"/>
      <c r="B9030" s="1355"/>
      <c r="C9030" s="1433"/>
      <c r="E9030" s="1433"/>
      <c r="K9030" s="1433"/>
      <c r="L9030" s="1334"/>
    </row>
    <row r="9031" spans="1:12" ht="24" customHeight="1">
      <c r="A9031" s="1355"/>
      <c r="B9031" s="1355"/>
      <c r="C9031" s="1433"/>
      <c r="E9031" s="1433"/>
      <c r="K9031" s="1433"/>
      <c r="L9031" s="1334"/>
    </row>
    <row r="9032" spans="1:12" ht="24" customHeight="1">
      <c r="A9032" s="1355"/>
      <c r="B9032" s="1355"/>
      <c r="C9032" s="1433"/>
      <c r="E9032" s="1433"/>
      <c r="K9032" s="1433"/>
      <c r="L9032" s="1334"/>
    </row>
    <row r="9033" spans="1:12" ht="24" customHeight="1">
      <c r="A9033" s="1355"/>
      <c r="B9033" s="1355"/>
      <c r="C9033" s="1433"/>
      <c r="E9033" s="1433"/>
      <c r="K9033" s="1433"/>
      <c r="L9033" s="1334"/>
    </row>
    <row r="9034" spans="1:12" ht="24" customHeight="1">
      <c r="A9034" s="1355"/>
      <c r="B9034" s="1355"/>
      <c r="C9034" s="1433"/>
      <c r="E9034" s="1433"/>
      <c r="K9034" s="1433"/>
      <c r="L9034" s="1334"/>
    </row>
    <row r="9035" spans="1:12" ht="24" customHeight="1">
      <c r="A9035" s="1355"/>
      <c r="B9035" s="1355"/>
      <c r="C9035" s="1433"/>
      <c r="E9035" s="1433"/>
      <c r="K9035" s="1433"/>
      <c r="L9035" s="1334"/>
    </row>
    <row r="9036" spans="1:12" ht="24" customHeight="1">
      <c r="A9036" s="1355"/>
      <c r="B9036" s="1355"/>
      <c r="C9036" s="1433"/>
      <c r="E9036" s="1433"/>
      <c r="K9036" s="1433"/>
      <c r="L9036" s="1334"/>
    </row>
    <row r="9037" spans="1:12" ht="24" customHeight="1">
      <c r="A9037" s="1355"/>
      <c r="B9037" s="1355"/>
      <c r="C9037" s="1433"/>
      <c r="E9037" s="1433"/>
      <c r="K9037" s="1433"/>
      <c r="L9037" s="1334"/>
    </row>
    <row r="9038" spans="1:12" ht="24" customHeight="1">
      <c r="A9038" s="1355"/>
      <c r="B9038" s="1355"/>
      <c r="C9038" s="1433"/>
      <c r="E9038" s="1433"/>
      <c r="K9038" s="1433"/>
      <c r="L9038" s="1334"/>
    </row>
    <row r="9039" spans="1:12" ht="24" customHeight="1">
      <c r="A9039" s="1355"/>
      <c r="B9039" s="1355"/>
      <c r="C9039" s="1433"/>
      <c r="E9039" s="1433"/>
      <c r="K9039" s="1433"/>
      <c r="L9039" s="1334"/>
    </row>
    <row r="9040" spans="1:12" ht="24" customHeight="1">
      <c r="A9040" s="1355"/>
      <c r="B9040" s="1355"/>
      <c r="C9040" s="1433"/>
      <c r="E9040" s="1433"/>
      <c r="K9040" s="1433"/>
      <c r="L9040" s="1334"/>
    </row>
    <row r="9041" spans="1:12" ht="24" customHeight="1">
      <c r="A9041" s="1355"/>
      <c r="B9041" s="1355"/>
      <c r="C9041" s="1433"/>
      <c r="E9041" s="1433"/>
      <c r="K9041" s="1433"/>
      <c r="L9041" s="1334"/>
    </row>
    <row r="9042" spans="1:12" ht="24" customHeight="1">
      <c r="A9042" s="1355"/>
      <c r="B9042" s="1355"/>
      <c r="C9042" s="1433"/>
      <c r="E9042" s="1433"/>
      <c r="K9042" s="1433"/>
      <c r="L9042" s="1334"/>
    </row>
    <row r="9043" spans="1:12" ht="24" customHeight="1">
      <c r="A9043" s="1355"/>
      <c r="B9043" s="1355"/>
      <c r="C9043" s="1433"/>
      <c r="E9043" s="1433"/>
      <c r="K9043" s="1433"/>
      <c r="L9043" s="1334"/>
    </row>
    <row r="9044" spans="1:12" ht="24" customHeight="1">
      <c r="A9044" s="1355"/>
      <c r="B9044" s="1355"/>
      <c r="C9044" s="1433"/>
      <c r="E9044" s="1433"/>
      <c r="K9044" s="1433"/>
      <c r="L9044" s="1334"/>
    </row>
    <row r="9045" spans="1:12" ht="24" customHeight="1">
      <c r="A9045" s="1355"/>
      <c r="B9045" s="1355"/>
      <c r="C9045" s="1433"/>
      <c r="E9045" s="1433"/>
      <c r="K9045" s="1433"/>
      <c r="L9045" s="1334"/>
    </row>
    <row r="9046" spans="1:12" ht="24" customHeight="1">
      <c r="A9046" s="1355"/>
      <c r="B9046" s="1355"/>
      <c r="C9046" s="1433"/>
      <c r="E9046" s="1433"/>
      <c r="K9046" s="1433"/>
      <c r="L9046" s="1334"/>
    </row>
    <row r="9047" spans="1:12" ht="24" customHeight="1">
      <c r="A9047" s="1355"/>
      <c r="B9047" s="1355"/>
      <c r="C9047" s="1433"/>
      <c r="E9047" s="1433"/>
      <c r="K9047" s="1433"/>
      <c r="L9047" s="1334"/>
    </row>
    <row r="9048" spans="1:12" ht="24" customHeight="1">
      <c r="A9048" s="1355"/>
      <c r="B9048" s="1355"/>
      <c r="C9048" s="1433"/>
      <c r="E9048" s="1433"/>
      <c r="K9048" s="1433"/>
      <c r="L9048" s="1334"/>
    </row>
    <row r="9049" spans="1:12" ht="24" customHeight="1">
      <c r="A9049" s="1355"/>
      <c r="B9049" s="1355"/>
      <c r="C9049" s="1433"/>
      <c r="E9049" s="1433"/>
      <c r="K9049" s="1433"/>
      <c r="L9049" s="1334"/>
    </row>
    <row r="9050" spans="1:12" ht="24" customHeight="1">
      <c r="A9050" s="1355"/>
      <c r="B9050" s="1355"/>
      <c r="C9050" s="1433"/>
      <c r="E9050" s="1433"/>
      <c r="K9050" s="1433"/>
      <c r="L9050" s="1334"/>
    </row>
    <row r="9051" spans="1:12" ht="24" customHeight="1">
      <c r="A9051" s="1355"/>
      <c r="B9051" s="1355"/>
      <c r="C9051" s="1433"/>
      <c r="E9051" s="1433"/>
      <c r="K9051" s="1433"/>
      <c r="L9051" s="1334"/>
    </row>
    <row r="9052" spans="1:12" ht="24" customHeight="1">
      <c r="A9052" s="1355"/>
      <c r="B9052" s="1355"/>
      <c r="C9052" s="1433"/>
      <c r="E9052" s="1433"/>
      <c r="K9052" s="1433"/>
      <c r="L9052" s="1334"/>
    </row>
    <row r="9053" spans="1:12" ht="24" customHeight="1">
      <c r="A9053" s="1355"/>
      <c r="B9053" s="1355"/>
      <c r="C9053" s="1433"/>
      <c r="E9053" s="1433"/>
      <c r="K9053" s="1433"/>
      <c r="L9053" s="1334"/>
    </row>
    <row r="9054" spans="1:12" ht="24" customHeight="1">
      <c r="A9054" s="1355"/>
      <c r="B9054" s="1355"/>
      <c r="C9054" s="1433"/>
      <c r="E9054" s="1433"/>
      <c r="K9054" s="1433"/>
      <c r="L9054" s="1334"/>
    </row>
    <row r="9055" spans="1:12" ht="24" customHeight="1">
      <c r="A9055" s="1355"/>
      <c r="B9055" s="1355"/>
      <c r="C9055" s="1433"/>
      <c r="E9055" s="1433"/>
      <c r="K9055" s="1433"/>
      <c r="L9055" s="1334"/>
    </row>
    <row r="9056" spans="1:12" ht="24" customHeight="1">
      <c r="A9056" s="1355"/>
      <c r="B9056" s="1355"/>
      <c r="C9056" s="1433"/>
      <c r="E9056" s="1433"/>
      <c r="K9056" s="1433"/>
      <c r="L9056" s="1334"/>
    </row>
    <row r="9057" spans="1:12" ht="24" customHeight="1">
      <c r="A9057" s="1355"/>
      <c r="B9057" s="1355"/>
      <c r="C9057" s="1433"/>
      <c r="E9057" s="1433"/>
      <c r="K9057" s="1433"/>
      <c r="L9057" s="1334"/>
    </row>
    <row r="9058" spans="1:12" ht="24" customHeight="1">
      <c r="A9058" s="1355"/>
      <c r="B9058" s="1355"/>
      <c r="C9058" s="1433"/>
      <c r="E9058" s="1433"/>
      <c r="K9058" s="1433"/>
      <c r="L9058" s="1334"/>
    </row>
    <row r="9059" spans="1:12" ht="24" customHeight="1">
      <c r="A9059" s="1355"/>
      <c r="B9059" s="1355"/>
      <c r="C9059" s="1433"/>
      <c r="E9059" s="1433"/>
      <c r="K9059" s="1433"/>
      <c r="L9059" s="1334"/>
    </row>
    <row r="9060" spans="1:12" ht="24" customHeight="1">
      <c r="A9060" s="1355"/>
      <c r="B9060" s="1355"/>
      <c r="C9060" s="1433"/>
      <c r="E9060" s="1433"/>
      <c r="K9060" s="1433"/>
      <c r="L9060" s="1334"/>
    </row>
    <row r="9061" spans="1:12" ht="24" customHeight="1">
      <c r="A9061" s="1355"/>
      <c r="B9061" s="1355"/>
      <c r="C9061" s="1433"/>
      <c r="E9061" s="1433"/>
      <c r="K9061" s="1433"/>
      <c r="L9061" s="1334"/>
    </row>
    <row r="9062" spans="1:12" ht="24" customHeight="1">
      <c r="A9062" s="1355"/>
      <c r="B9062" s="1355"/>
      <c r="C9062" s="1433"/>
      <c r="E9062" s="1433"/>
      <c r="K9062" s="1433"/>
      <c r="L9062" s="1334"/>
    </row>
    <row r="9063" spans="1:12" ht="24" customHeight="1">
      <c r="A9063" s="1355"/>
      <c r="B9063" s="1355"/>
      <c r="C9063" s="1433"/>
      <c r="E9063" s="1433"/>
      <c r="K9063" s="1433"/>
      <c r="L9063" s="1334"/>
    </row>
    <row r="9064" spans="1:12" ht="24" customHeight="1">
      <c r="A9064" s="1355"/>
      <c r="B9064" s="1355"/>
      <c r="C9064" s="1433"/>
      <c r="E9064" s="1433"/>
      <c r="K9064" s="1433"/>
      <c r="L9064" s="1334"/>
    </row>
    <row r="9065" spans="1:12" ht="24" customHeight="1">
      <c r="A9065" s="1355"/>
      <c r="B9065" s="1355"/>
      <c r="C9065" s="1433"/>
      <c r="E9065" s="1433"/>
      <c r="K9065" s="1433"/>
      <c r="L9065" s="1334"/>
    </row>
    <row r="9066" spans="1:12" ht="24" customHeight="1">
      <c r="A9066" s="1355"/>
      <c r="B9066" s="1355"/>
      <c r="C9066" s="1433"/>
      <c r="E9066" s="1433"/>
      <c r="K9066" s="1433"/>
      <c r="L9066" s="1334"/>
    </row>
    <row r="9067" spans="1:12" ht="24" customHeight="1">
      <c r="A9067" s="1355"/>
      <c r="B9067" s="1355"/>
      <c r="C9067" s="1433"/>
      <c r="E9067" s="1433"/>
      <c r="K9067" s="1433"/>
      <c r="L9067" s="1334"/>
    </row>
    <row r="9068" spans="1:12" ht="24" customHeight="1">
      <c r="A9068" s="1355"/>
      <c r="B9068" s="1355"/>
      <c r="C9068" s="1433"/>
      <c r="E9068" s="1433"/>
      <c r="K9068" s="1433"/>
      <c r="L9068" s="1334"/>
    </row>
    <row r="9069" spans="1:12" ht="24" customHeight="1">
      <c r="A9069" s="1355"/>
      <c r="B9069" s="1355"/>
      <c r="C9069" s="1433"/>
      <c r="E9069" s="1433"/>
      <c r="K9069" s="1433"/>
      <c r="L9069" s="1334"/>
    </row>
    <row r="9070" spans="1:12" ht="24" customHeight="1">
      <c r="A9070" s="1355"/>
      <c r="B9070" s="1355"/>
      <c r="C9070" s="1433"/>
      <c r="E9070" s="1433"/>
      <c r="K9070" s="1433"/>
      <c r="L9070" s="1334"/>
    </row>
    <row r="9071" spans="1:12" ht="24" customHeight="1">
      <c r="A9071" s="1355"/>
      <c r="B9071" s="1355"/>
      <c r="C9071" s="1433"/>
      <c r="E9071" s="1433"/>
      <c r="K9071" s="1433"/>
      <c r="L9071" s="1334"/>
    </row>
    <row r="9072" spans="1:12" ht="24" customHeight="1">
      <c r="A9072" s="1355"/>
      <c r="B9072" s="1355"/>
      <c r="C9072" s="1433"/>
      <c r="E9072" s="1433"/>
      <c r="K9072" s="1433"/>
      <c r="L9072" s="1334"/>
    </row>
    <row r="9073" spans="1:12" ht="24" customHeight="1">
      <c r="A9073" s="1355"/>
      <c r="B9073" s="1355"/>
      <c r="C9073" s="1433"/>
      <c r="E9073" s="1433"/>
      <c r="K9073" s="1433"/>
      <c r="L9073" s="1334"/>
    </row>
    <row r="9074" spans="1:12" ht="24" customHeight="1">
      <c r="A9074" s="1355"/>
      <c r="B9074" s="1355"/>
      <c r="C9074" s="1433"/>
      <c r="E9074" s="1433"/>
      <c r="K9074" s="1433"/>
      <c r="L9074" s="1334"/>
    </row>
    <row r="9075" spans="1:12" ht="24" customHeight="1">
      <c r="A9075" s="1355"/>
      <c r="B9075" s="1355"/>
      <c r="C9075" s="1433"/>
      <c r="E9075" s="1433"/>
      <c r="K9075" s="1433"/>
      <c r="L9075" s="1334"/>
    </row>
    <row r="9076" spans="1:12" ht="24" customHeight="1">
      <c r="A9076" s="1355"/>
      <c r="B9076" s="1355"/>
      <c r="C9076" s="1433"/>
      <c r="E9076" s="1433"/>
      <c r="K9076" s="1433"/>
      <c r="L9076" s="1334"/>
    </row>
    <row r="9077" spans="1:12" ht="24" customHeight="1">
      <c r="A9077" s="1355"/>
      <c r="B9077" s="1355"/>
      <c r="C9077" s="1433"/>
      <c r="E9077" s="1433"/>
      <c r="K9077" s="1433"/>
      <c r="L9077" s="1334"/>
    </row>
    <row r="9078" spans="1:12" ht="24" customHeight="1">
      <c r="A9078" s="1355"/>
      <c r="B9078" s="1355"/>
      <c r="C9078" s="1433"/>
      <c r="E9078" s="1433"/>
      <c r="K9078" s="1433"/>
      <c r="L9078" s="1334"/>
    </row>
    <row r="9079" spans="1:12" ht="24" customHeight="1">
      <c r="A9079" s="1355"/>
      <c r="B9079" s="1355"/>
      <c r="C9079" s="1433"/>
      <c r="E9079" s="1433"/>
      <c r="K9079" s="1433"/>
      <c r="L9079" s="1334"/>
    </row>
    <row r="9080" spans="1:12" ht="24" customHeight="1">
      <c r="A9080" s="1355"/>
      <c r="B9080" s="1355"/>
      <c r="C9080" s="1433"/>
      <c r="E9080" s="1433"/>
      <c r="K9080" s="1433"/>
      <c r="L9080" s="1334"/>
    </row>
    <row r="9081" spans="1:12" ht="24" customHeight="1">
      <c r="A9081" s="1355"/>
      <c r="B9081" s="1355"/>
      <c r="C9081" s="1433"/>
      <c r="E9081" s="1433"/>
      <c r="K9081" s="1433"/>
      <c r="L9081" s="1334"/>
    </row>
    <row r="9082" spans="1:12" ht="24" customHeight="1">
      <c r="A9082" s="1355"/>
      <c r="B9082" s="1355"/>
      <c r="C9082" s="1433"/>
      <c r="E9082" s="1433"/>
      <c r="K9082" s="1433"/>
      <c r="L9082" s="1334"/>
    </row>
    <row r="9083" spans="1:12" ht="24" customHeight="1">
      <c r="A9083" s="1355"/>
      <c r="B9083" s="1355"/>
      <c r="C9083" s="1433"/>
      <c r="E9083" s="1433"/>
      <c r="K9083" s="1433"/>
      <c r="L9083" s="1334"/>
    </row>
    <row r="9084" spans="1:12" ht="24" customHeight="1">
      <c r="A9084" s="1355"/>
      <c r="B9084" s="1355"/>
      <c r="C9084" s="1433"/>
      <c r="E9084" s="1433"/>
      <c r="K9084" s="1433"/>
      <c r="L9084" s="1334"/>
    </row>
    <row r="9085" spans="1:12" ht="24" customHeight="1">
      <c r="A9085" s="1355"/>
      <c r="B9085" s="1355"/>
      <c r="C9085" s="1433"/>
      <c r="E9085" s="1433"/>
      <c r="K9085" s="1433"/>
      <c r="L9085" s="1334"/>
    </row>
    <row r="9086" spans="1:12" ht="24" customHeight="1">
      <c r="A9086" s="1355"/>
      <c r="B9086" s="1355"/>
      <c r="C9086" s="1433"/>
      <c r="E9086" s="1433"/>
      <c r="K9086" s="1433"/>
      <c r="L9086" s="1334"/>
    </row>
    <row r="9087" spans="1:12" ht="24" customHeight="1">
      <c r="A9087" s="1355"/>
      <c r="B9087" s="1355"/>
      <c r="C9087" s="1433"/>
      <c r="E9087" s="1433"/>
      <c r="K9087" s="1433"/>
      <c r="L9087" s="1334"/>
    </row>
    <row r="9088" spans="1:12" ht="24" customHeight="1">
      <c r="A9088" s="1355"/>
      <c r="B9088" s="1355"/>
      <c r="C9088" s="1433"/>
      <c r="E9088" s="1433"/>
      <c r="K9088" s="1433"/>
      <c r="L9088" s="1334"/>
    </row>
    <row r="9089" spans="1:12" ht="24" customHeight="1">
      <c r="A9089" s="1355"/>
      <c r="B9089" s="1355"/>
      <c r="C9089" s="1433"/>
      <c r="E9089" s="1433"/>
      <c r="K9089" s="1433"/>
      <c r="L9089" s="1334"/>
    </row>
    <row r="9090" spans="1:12" ht="24" customHeight="1">
      <c r="A9090" s="1355"/>
      <c r="B9090" s="1355"/>
      <c r="C9090" s="1433"/>
      <c r="E9090" s="1433"/>
      <c r="K9090" s="1433"/>
      <c r="L9090" s="1334"/>
    </row>
    <row r="9091" spans="1:12" ht="24" customHeight="1">
      <c r="A9091" s="1355"/>
      <c r="B9091" s="1355"/>
      <c r="C9091" s="1433"/>
      <c r="E9091" s="1433"/>
      <c r="K9091" s="1433"/>
      <c r="L9091" s="1334"/>
    </row>
    <row r="9092" spans="1:12" ht="24" customHeight="1">
      <c r="A9092" s="1355"/>
      <c r="B9092" s="1355"/>
      <c r="C9092" s="1433"/>
      <c r="E9092" s="1433"/>
      <c r="K9092" s="1433"/>
      <c r="L9092" s="1334"/>
    </row>
    <row r="9093" spans="1:12" ht="24" customHeight="1">
      <c r="A9093" s="1355"/>
      <c r="B9093" s="1355"/>
      <c r="C9093" s="1433"/>
      <c r="E9093" s="1433"/>
      <c r="K9093" s="1433"/>
      <c r="L9093" s="1334"/>
    </row>
    <row r="9094" spans="1:12" ht="24" customHeight="1">
      <c r="A9094" s="1355"/>
      <c r="B9094" s="1355"/>
      <c r="C9094" s="1433"/>
      <c r="E9094" s="1433"/>
      <c r="K9094" s="1433"/>
      <c r="L9094" s="1334"/>
    </row>
    <row r="9095" spans="1:12" ht="24" customHeight="1">
      <c r="A9095" s="1355"/>
      <c r="B9095" s="1355"/>
      <c r="C9095" s="1433"/>
      <c r="E9095" s="1433"/>
      <c r="K9095" s="1433"/>
      <c r="L9095" s="1334"/>
    </row>
    <row r="9096" spans="1:12" ht="24" customHeight="1">
      <c r="A9096" s="1355"/>
      <c r="B9096" s="1355"/>
      <c r="C9096" s="1433"/>
      <c r="E9096" s="1433"/>
      <c r="K9096" s="1433"/>
      <c r="L9096" s="1334"/>
    </row>
    <row r="9097" spans="1:12" ht="24" customHeight="1">
      <c r="A9097" s="1355"/>
      <c r="B9097" s="1355"/>
      <c r="C9097" s="1433"/>
      <c r="E9097" s="1433"/>
      <c r="K9097" s="1433"/>
      <c r="L9097" s="1334"/>
    </row>
    <row r="9098" spans="1:12" ht="24" customHeight="1">
      <c r="A9098" s="1355"/>
      <c r="B9098" s="1355"/>
      <c r="C9098" s="1433"/>
      <c r="E9098" s="1433"/>
      <c r="K9098" s="1433"/>
      <c r="L9098" s="1334"/>
    </row>
    <row r="9099" spans="1:12" ht="24" customHeight="1">
      <c r="A9099" s="1355"/>
      <c r="B9099" s="1355"/>
      <c r="C9099" s="1433"/>
      <c r="E9099" s="1433"/>
      <c r="K9099" s="1433"/>
      <c r="L9099" s="1334"/>
    </row>
    <row r="9100" spans="1:12" ht="24" customHeight="1">
      <c r="A9100" s="1355"/>
      <c r="B9100" s="1355"/>
      <c r="C9100" s="1433"/>
      <c r="E9100" s="1433"/>
      <c r="K9100" s="1433"/>
      <c r="L9100" s="1334"/>
    </row>
    <row r="9101" spans="1:12" ht="24" customHeight="1">
      <c r="A9101" s="1355"/>
      <c r="B9101" s="1355"/>
      <c r="C9101" s="1433"/>
      <c r="E9101" s="1433"/>
      <c r="K9101" s="1433"/>
      <c r="L9101" s="1334"/>
    </row>
    <row r="9102" spans="1:12" ht="24" customHeight="1">
      <c r="A9102" s="1355"/>
      <c r="B9102" s="1355"/>
      <c r="C9102" s="1433"/>
      <c r="E9102" s="1433"/>
      <c r="K9102" s="1433"/>
      <c r="L9102" s="1334"/>
    </row>
    <row r="9103" spans="1:12" ht="24" customHeight="1">
      <c r="A9103" s="1355"/>
      <c r="B9103" s="1355"/>
      <c r="C9103" s="1433"/>
      <c r="E9103" s="1433"/>
      <c r="K9103" s="1433"/>
      <c r="L9103" s="1334"/>
    </row>
    <row r="9104" spans="1:12" ht="24" customHeight="1">
      <c r="A9104" s="1355"/>
      <c r="B9104" s="1355"/>
      <c r="C9104" s="1433"/>
      <c r="E9104" s="1433"/>
      <c r="K9104" s="1433"/>
      <c r="L9104" s="1334"/>
    </row>
    <row r="9105" spans="1:12" ht="24" customHeight="1">
      <c r="A9105" s="1355"/>
      <c r="B9105" s="1355"/>
      <c r="C9105" s="1433"/>
      <c r="E9105" s="1433"/>
      <c r="K9105" s="1433"/>
      <c r="L9105" s="1334"/>
    </row>
    <row r="9106" spans="1:12" ht="24" customHeight="1">
      <c r="A9106" s="1355"/>
      <c r="B9106" s="1355"/>
      <c r="C9106" s="1433"/>
      <c r="E9106" s="1433"/>
      <c r="K9106" s="1433"/>
      <c r="L9106" s="1334"/>
    </row>
    <row r="9107" spans="1:12" ht="24" customHeight="1">
      <c r="A9107" s="1355"/>
      <c r="B9107" s="1355"/>
      <c r="C9107" s="1433"/>
      <c r="E9107" s="1433"/>
      <c r="K9107" s="1433"/>
      <c r="L9107" s="1334"/>
    </row>
    <row r="9108" spans="1:12" ht="24" customHeight="1">
      <c r="A9108" s="1355"/>
      <c r="B9108" s="1355"/>
      <c r="C9108" s="1433"/>
      <c r="E9108" s="1433"/>
      <c r="K9108" s="1433"/>
      <c r="L9108" s="1334"/>
    </row>
    <row r="9109" spans="1:12" ht="24" customHeight="1">
      <c r="A9109" s="1355"/>
      <c r="B9109" s="1355"/>
      <c r="C9109" s="1433"/>
      <c r="E9109" s="1433"/>
      <c r="K9109" s="1433"/>
      <c r="L9109" s="1334"/>
    </row>
    <row r="9110" spans="1:12" ht="24" customHeight="1">
      <c r="A9110" s="1355"/>
      <c r="B9110" s="1355"/>
      <c r="C9110" s="1433"/>
      <c r="E9110" s="1433"/>
      <c r="K9110" s="1433"/>
      <c r="L9110" s="1334"/>
    </row>
    <row r="9111" spans="1:12" ht="24" customHeight="1">
      <c r="A9111" s="1355"/>
      <c r="B9111" s="1355"/>
      <c r="C9111" s="1433"/>
      <c r="E9111" s="1433"/>
      <c r="K9111" s="1433"/>
      <c r="L9111" s="1334"/>
    </row>
    <row r="9112" spans="1:12" ht="24" customHeight="1">
      <c r="A9112" s="1355"/>
      <c r="B9112" s="1355"/>
      <c r="C9112" s="1433"/>
      <c r="E9112" s="1433"/>
      <c r="K9112" s="1433"/>
      <c r="L9112" s="1334"/>
    </row>
    <row r="9113" spans="1:12" ht="24" customHeight="1">
      <c r="A9113" s="1355"/>
      <c r="B9113" s="1355"/>
      <c r="C9113" s="1433"/>
      <c r="E9113" s="1433"/>
      <c r="K9113" s="1433"/>
      <c r="L9113" s="1334"/>
    </row>
    <row r="9114" spans="1:12" ht="24" customHeight="1">
      <c r="A9114" s="1355"/>
      <c r="B9114" s="1355"/>
      <c r="C9114" s="1433"/>
      <c r="E9114" s="1433"/>
      <c r="K9114" s="1433"/>
      <c r="L9114" s="1334"/>
    </row>
    <row r="9115" spans="1:12" ht="24" customHeight="1">
      <c r="A9115" s="1355"/>
      <c r="B9115" s="1355"/>
      <c r="C9115" s="1433"/>
      <c r="E9115" s="1433"/>
      <c r="K9115" s="1433"/>
      <c r="L9115" s="1334"/>
    </row>
    <row r="9116" spans="1:12" ht="24" customHeight="1">
      <c r="A9116" s="1355"/>
      <c r="B9116" s="1355"/>
      <c r="C9116" s="1433"/>
      <c r="E9116" s="1433"/>
      <c r="K9116" s="1433"/>
      <c r="L9116" s="1334"/>
    </row>
    <row r="9117" spans="1:12" ht="24" customHeight="1">
      <c r="A9117" s="1355"/>
      <c r="B9117" s="1355"/>
      <c r="C9117" s="1433"/>
      <c r="E9117" s="1433"/>
      <c r="K9117" s="1433"/>
      <c r="L9117" s="1334"/>
    </row>
    <row r="9118" spans="1:12" ht="24" customHeight="1">
      <c r="A9118" s="1355"/>
      <c r="B9118" s="1355"/>
      <c r="C9118" s="1433"/>
      <c r="E9118" s="1433"/>
      <c r="K9118" s="1433"/>
      <c r="L9118" s="1334"/>
    </row>
    <row r="9119" spans="1:12" ht="24" customHeight="1">
      <c r="A9119" s="1355"/>
      <c r="B9119" s="1355"/>
      <c r="C9119" s="1433"/>
      <c r="E9119" s="1433"/>
      <c r="K9119" s="1433"/>
      <c r="L9119" s="1334"/>
    </row>
    <row r="9120" spans="1:12" ht="24" customHeight="1">
      <c r="A9120" s="1355"/>
      <c r="B9120" s="1355"/>
      <c r="C9120" s="1433"/>
      <c r="E9120" s="1433"/>
      <c r="K9120" s="1433"/>
      <c r="L9120" s="1334"/>
    </row>
    <row r="9121" spans="1:12" ht="24" customHeight="1">
      <c r="A9121" s="1355"/>
      <c r="B9121" s="1355"/>
      <c r="C9121" s="1433"/>
      <c r="E9121" s="1433"/>
      <c r="K9121" s="1433"/>
      <c r="L9121" s="1334"/>
    </row>
    <row r="9122" spans="1:12" ht="24" customHeight="1">
      <c r="A9122" s="1355"/>
      <c r="B9122" s="1355"/>
      <c r="C9122" s="1433"/>
      <c r="E9122" s="1433"/>
      <c r="K9122" s="1433"/>
      <c r="L9122" s="1334"/>
    </row>
    <row r="9123" spans="1:12" ht="24" customHeight="1">
      <c r="A9123" s="1355"/>
      <c r="B9123" s="1355"/>
      <c r="C9123" s="1433"/>
      <c r="E9123" s="1433"/>
      <c r="K9123" s="1433"/>
      <c r="L9123" s="1334"/>
    </row>
    <row r="9124" spans="1:12" ht="24" customHeight="1">
      <c r="A9124" s="1355"/>
      <c r="B9124" s="1355"/>
      <c r="C9124" s="1433"/>
      <c r="E9124" s="1433"/>
      <c r="K9124" s="1433"/>
      <c r="L9124" s="1334"/>
    </row>
    <row r="9125" spans="1:12" ht="24" customHeight="1">
      <c r="A9125" s="1355"/>
      <c r="B9125" s="1355"/>
      <c r="C9125" s="1433"/>
      <c r="E9125" s="1433"/>
      <c r="K9125" s="1433"/>
      <c r="L9125" s="1334"/>
    </row>
    <row r="9126" spans="1:12" ht="24" customHeight="1">
      <c r="A9126" s="1355"/>
      <c r="B9126" s="1355"/>
      <c r="C9126" s="1433"/>
      <c r="E9126" s="1433"/>
      <c r="K9126" s="1433"/>
      <c r="L9126" s="1334"/>
    </row>
    <row r="9127" spans="1:12" ht="24" customHeight="1">
      <c r="A9127" s="1355"/>
      <c r="B9127" s="1355"/>
      <c r="C9127" s="1433"/>
      <c r="E9127" s="1433"/>
      <c r="K9127" s="1433"/>
      <c r="L9127" s="1334"/>
    </row>
    <row r="9128" spans="1:12" ht="24" customHeight="1">
      <c r="A9128" s="1355"/>
      <c r="B9128" s="1355"/>
      <c r="C9128" s="1433"/>
      <c r="E9128" s="1433"/>
      <c r="K9128" s="1433"/>
      <c r="L9128" s="1334"/>
    </row>
    <row r="9129" spans="1:12" ht="24" customHeight="1">
      <c r="A9129" s="1355"/>
      <c r="B9129" s="1355"/>
      <c r="C9129" s="1433"/>
      <c r="E9129" s="1433"/>
      <c r="K9129" s="1433"/>
      <c r="L9129" s="1334"/>
    </row>
    <row r="9130" spans="1:12" ht="24" customHeight="1">
      <c r="A9130" s="1355"/>
      <c r="B9130" s="1355"/>
      <c r="C9130" s="1433"/>
      <c r="E9130" s="1433"/>
      <c r="K9130" s="1433"/>
      <c r="L9130" s="1334"/>
    </row>
    <row r="9131" spans="1:12" ht="24" customHeight="1">
      <c r="A9131" s="1355"/>
      <c r="B9131" s="1355"/>
      <c r="C9131" s="1433"/>
      <c r="E9131" s="1433"/>
      <c r="K9131" s="1433"/>
      <c r="L9131" s="1334"/>
    </row>
    <row r="9132" spans="1:12" ht="24" customHeight="1">
      <c r="A9132" s="1355"/>
      <c r="B9132" s="1355"/>
      <c r="C9132" s="1433"/>
      <c r="E9132" s="1433"/>
      <c r="K9132" s="1433"/>
      <c r="L9132" s="1334"/>
    </row>
    <row r="9133" spans="1:12" ht="24" customHeight="1">
      <c r="A9133" s="1355"/>
      <c r="B9133" s="1355"/>
      <c r="C9133" s="1433"/>
      <c r="E9133" s="1433"/>
      <c r="K9133" s="1433"/>
      <c r="L9133" s="1334"/>
    </row>
    <row r="9134" spans="1:12" ht="24" customHeight="1">
      <c r="A9134" s="1355"/>
      <c r="B9134" s="1355"/>
      <c r="C9134" s="1433"/>
      <c r="E9134" s="1433"/>
      <c r="K9134" s="1433"/>
      <c r="L9134" s="1334"/>
    </row>
    <row r="9135" spans="1:12" ht="24" customHeight="1">
      <c r="A9135" s="1355"/>
      <c r="B9135" s="1355"/>
      <c r="C9135" s="1433"/>
      <c r="E9135" s="1433"/>
      <c r="K9135" s="1433"/>
      <c r="L9135" s="1334"/>
    </row>
    <row r="9136" spans="1:12" ht="24" customHeight="1">
      <c r="A9136" s="1355"/>
      <c r="B9136" s="1355"/>
      <c r="C9136" s="1433"/>
      <c r="E9136" s="1433"/>
      <c r="K9136" s="1433"/>
      <c r="L9136" s="1334"/>
    </row>
    <row r="9137" spans="1:12" ht="24" customHeight="1">
      <c r="A9137" s="1355"/>
      <c r="B9137" s="1355"/>
      <c r="C9137" s="1433"/>
      <c r="E9137" s="1433"/>
      <c r="K9137" s="1433"/>
      <c r="L9137" s="1334"/>
    </row>
    <row r="9138" spans="1:12" ht="24" customHeight="1">
      <c r="A9138" s="1355"/>
      <c r="B9138" s="1355"/>
      <c r="C9138" s="1433"/>
      <c r="E9138" s="1433"/>
      <c r="K9138" s="1433"/>
      <c r="L9138" s="1334"/>
    </row>
    <row r="9139" spans="1:12" ht="24" customHeight="1">
      <c r="A9139" s="1355"/>
      <c r="B9139" s="1355"/>
      <c r="C9139" s="1433"/>
      <c r="E9139" s="1433"/>
      <c r="K9139" s="1433"/>
      <c r="L9139" s="1334"/>
    </row>
    <row r="9140" spans="1:12" ht="24" customHeight="1">
      <c r="A9140" s="1355"/>
      <c r="B9140" s="1355"/>
      <c r="C9140" s="1433"/>
      <c r="E9140" s="1433"/>
      <c r="K9140" s="1433"/>
      <c r="L9140" s="1334"/>
    </row>
    <row r="9141" spans="1:12" ht="24" customHeight="1">
      <c r="A9141" s="1355"/>
      <c r="B9141" s="1355"/>
      <c r="C9141" s="1433"/>
      <c r="E9141" s="1433"/>
      <c r="K9141" s="1433"/>
      <c r="L9141" s="1334"/>
    </row>
    <row r="9142" spans="1:12" ht="24" customHeight="1">
      <c r="A9142" s="1355"/>
      <c r="B9142" s="1355"/>
      <c r="C9142" s="1433"/>
      <c r="E9142" s="1433"/>
      <c r="K9142" s="1433"/>
      <c r="L9142" s="1334"/>
    </row>
    <row r="9143" spans="1:12" ht="24" customHeight="1">
      <c r="A9143" s="1355"/>
      <c r="B9143" s="1355"/>
      <c r="C9143" s="1433"/>
      <c r="E9143" s="1433"/>
      <c r="K9143" s="1433"/>
      <c r="L9143" s="1334"/>
    </row>
    <row r="9144" spans="1:12" ht="24" customHeight="1">
      <c r="A9144" s="1355"/>
      <c r="B9144" s="1355"/>
      <c r="C9144" s="1433"/>
      <c r="E9144" s="1433"/>
      <c r="K9144" s="1433"/>
      <c r="L9144" s="1334"/>
    </row>
    <row r="9145" spans="1:12" ht="24" customHeight="1">
      <c r="A9145" s="1355"/>
      <c r="B9145" s="1355"/>
      <c r="C9145" s="1433"/>
      <c r="E9145" s="1433"/>
      <c r="K9145" s="1433"/>
      <c r="L9145" s="1334"/>
    </row>
    <row r="9146" spans="1:12" ht="24" customHeight="1">
      <c r="A9146" s="1355"/>
      <c r="B9146" s="1355"/>
      <c r="C9146" s="1433"/>
      <c r="E9146" s="1433"/>
      <c r="K9146" s="1433"/>
      <c r="L9146" s="1334"/>
    </row>
    <row r="9147" spans="1:12" ht="24" customHeight="1">
      <c r="A9147" s="1355"/>
      <c r="B9147" s="1355"/>
      <c r="C9147" s="1433"/>
      <c r="E9147" s="1433"/>
      <c r="K9147" s="1433"/>
      <c r="L9147" s="1334"/>
    </row>
    <row r="9148" spans="1:12" ht="24" customHeight="1">
      <c r="A9148" s="1355"/>
      <c r="B9148" s="1355"/>
      <c r="C9148" s="1433"/>
      <c r="E9148" s="1433"/>
      <c r="K9148" s="1433"/>
      <c r="L9148" s="1334"/>
    </row>
    <row r="9149" spans="1:12" ht="24" customHeight="1">
      <c r="A9149" s="1355"/>
      <c r="B9149" s="1355"/>
      <c r="C9149" s="1433"/>
      <c r="E9149" s="1433"/>
      <c r="K9149" s="1433"/>
      <c r="L9149" s="1334"/>
    </row>
    <row r="9150" spans="1:12" ht="24" customHeight="1">
      <c r="A9150" s="1355"/>
      <c r="B9150" s="1355"/>
      <c r="C9150" s="1433"/>
      <c r="E9150" s="1433"/>
      <c r="K9150" s="1433"/>
      <c r="L9150" s="1334"/>
    </row>
    <row r="9151" spans="1:12" ht="24" customHeight="1">
      <c r="A9151" s="1355"/>
      <c r="B9151" s="1355"/>
      <c r="C9151" s="1433"/>
      <c r="E9151" s="1433"/>
      <c r="K9151" s="1433"/>
      <c r="L9151" s="1334"/>
    </row>
    <row r="9152" spans="1:12" ht="24" customHeight="1">
      <c r="A9152" s="1355"/>
      <c r="B9152" s="1355"/>
      <c r="C9152" s="1433"/>
      <c r="E9152" s="1433"/>
      <c r="K9152" s="1433"/>
      <c r="L9152" s="1334"/>
    </row>
    <row r="9153" spans="1:12" ht="24" customHeight="1">
      <c r="A9153" s="1355"/>
      <c r="B9153" s="1355"/>
      <c r="C9153" s="1433"/>
      <c r="E9153" s="1433"/>
      <c r="K9153" s="1433"/>
      <c r="L9153" s="1334"/>
    </row>
    <row r="9154" spans="1:12" ht="24" customHeight="1">
      <c r="A9154" s="1355"/>
      <c r="B9154" s="1355"/>
      <c r="C9154" s="1433"/>
      <c r="E9154" s="1433"/>
      <c r="K9154" s="1433"/>
      <c r="L9154" s="1334"/>
    </row>
    <row r="9155" spans="1:12" ht="24" customHeight="1">
      <c r="A9155" s="1355"/>
      <c r="B9155" s="1355"/>
      <c r="C9155" s="1433"/>
      <c r="E9155" s="1433"/>
      <c r="K9155" s="1433"/>
      <c r="L9155" s="1334"/>
    </row>
    <row r="9156" spans="1:12" ht="24" customHeight="1">
      <c r="A9156" s="1355"/>
      <c r="B9156" s="1355"/>
      <c r="C9156" s="1433"/>
      <c r="E9156" s="1433"/>
      <c r="K9156" s="1433"/>
      <c r="L9156" s="1334"/>
    </row>
    <row r="9157" spans="1:12" ht="24" customHeight="1">
      <c r="A9157" s="1355"/>
      <c r="B9157" s="1355"/>
      <c r="C9157" s="1433"/>
      <c r="E9157" s="1433"/>
      <c r="K9157" s="1433"/>
      <c r="L9157" s="1334"/>
    </row>
    <row r="9158" spans="1:12" ht="24" customHeight="1">
      <c r="A9158" s="1355"/>
      <c r="B9158" s="1355"/>
      <c r="C9158" s="1433"/>
      <c r="E9158" s="1433"/>
      <c r="K9158" s="1433"/>
      <c r="L9158" s="1334"/>
    </row>
    <row r="9159" spans="1:12" ht="24" customHeight="1">
      <c r="A9159" s="1355"/>
      <c r="B9159" s="1355"/>
      <c r="C9159" s="1433"/>
      <c r="E9159" s="1433"/>
      <c r="K9159" s="1433"/>
      <c r="L9159" s="1334"/>
    </row>
    <row r="9160" spans="1:12" ht="24" customHeight="1">
      <c r="A9160" s="1355"/>
      <c r="B9160" s="1355"/>
      <c r="C9160" s="1433"/>
      <c r="E9160" s="1433"/>
      <c r="K9160" s="1433"/>
      <c r="L9160" s="1334"/>
    </row>
    <row r="9161" spans="1:12" ht="24" customHeight="1">
      <c r="A9161" s="1355"/>
      <c r="B9161" s="1355"/>
      <c r="C9161" s="1433"/>
      <c r="E9161" s="1433"/>
      <c r="K9161" s="1433"/>
      <c r="L9161" s="1334"/>
    </row>
    <row r="9162" spans="1:12" ht="24" customHeight="1">
      <c r="A9162" s="1355"/>
      <c r="B9162" s="1355"/>
      <c r="C9162" s="1433"/>
      <c r="E9162" s="1433"/>
      <c r="K9162" s="1433"/>
      <c r="L9162" s="1334"/>
    </row>
    <row r="9163" spans="1:12" ht="24" customHeight="1">
      <c r="A9163" s="1355"/>
      <c r="B9163" s="1355"/>
      <c r="C9163" s="1433"/>
      <c r="E9163" s="1433"/>
      <c r="K9163" s="1433"/>
      <c r="L9163" s="1334"/>
    </row>
    <row r="9164" spans="1:12" ht="24" customHeight="1">
      <c r="A9164" s="1355"/>
      <c r="B9164" s="1355"/>
      <c r="C9164" s="1433"/>
      <c r="E9164" s="1433"/>
      <c r="K9164" s="1433"/>
      <c r="L9164" s="1334"/>
    </row>
    <row r="9165" spans="1:12" ht="24" customHeight="1">
      <c r="A9165" s="1355"/>
      <c r="B9165" s="1355"/>
      <c r="C9165" s="1433"/>
      <c r="E9165" s="1433"/>
      <c r="K9165" s="1433"/>
      <c r="L9165" s="1334"/>
    </row>
    <row r="9166" spans="1:12" ht="24" customHeight="1">
      <c r="A9166" s="1355"/>
      <c r="B9166" s="1355"/>
      <c r="C9166" s="1433"/>
      <c r="E9166" s="1433"/>
      <c r="K9166" s="1433"/>
      <c r="L9166" s="1334"/>
    </row>
    <row r="9167" spans="1:12" ht="24" customHeight="1">
      <c r="A9167" s="1355"/>
      <c r="B9167" s="1355"/>
      <c r="C9167" s="1433"/>
      <c r="E9167" s="1433"/>
      <c r="K9167" s="1433"/>
      <c r="L9167" s="1334"/>
    </row>
    <row r="9168" spans="1:12" ht="24" customHeight="1">
      <c r="A9168" s="1355"/>
      <c r="B9168" s="1355"/>
      <c r="C9168" s="1433"/>
      <c r="E9168" s="1433"/>
      <c r="K9168" s="1433"/>
      <c r="L9168" s="1334"/>
    </row>
    <row r="9169" spans="1:12" ht="24" customHeight="1">
      <c r="A9169" s="1355"/>
      <c r="B9169" s="1355"/>
      <c r="C9169" s="1433"/>
      <c r="E9169" s="1433"/>
      <c r="K9169" s="1433"/>
      <c r="L9169" s="1334"/>
    </row>
    <row r="9170" spans="1:12" ht="24" customHeight="1">
      <c r="A9170" s="1355"/>
      <c r="B9170" s="1355"/>
      <c r="C9170" s="1433"/>
      <c r="E9170" s="1433"/>
      <c r="K9170" s="1433"/>
      <c r="L9170" s="1334"/>
    </row>
    <row r="9171" spans="1:12" ht="24" customHeight="1">
      <c r="A9171" s="1355"/>
      <c r="B9171" s="1355"/>
      <c r="C9171" s="1433"/>
      <c r="E9171" s="1433"/>
      <c r="K9171" s="1433"/>
      <c r="L9171" s="1334"/>
    </row>
    <row r="9172" spans="1:12" ht="24" customHeight="1">
      <c r="A9172" s="1355"/>
      <c r="B9172" s="1355"/>
      <c r="C9172" s="1433"/>
      <c r="E9172" s="1433"/>
      <c r="K9172" s="1433"/>
      <c r="L9172" s="1334"/>
    </row>
    <row r="9173" spans="1:12" ht="24" customHeight="1">
      <c r="A9173" s="1355"/>
      <c r="B9173" s="1355"/>
      <c r="C9173" s="1433"/>
      <c r="E9173" s="1433"/>
      <c r="K9173" s="1433"/>
      <c r="L9173" s="1334"/>
    </row>
    <row r="9174" spans="1:12" ht="24" customHeight="1">
      <c r="A9174" s="1355"/>
      <c r="B9174" s="1355"/>
      <c r="C9174" s="1433"/>
      <c r="E9174" s="1433"/>
      <c r="K9174" s="1433"/>
      <c r="L9174" s="1334"/>
    </row>
    <row r="9175" spans="1:12" ht="24" customHeight="1">
      <c r="A9175" s="1355"/>
      <c r="B9175" s="1355"/>
      <c r="C9175" s="1433"/>
      <c r="E9175" s="1433"/>
      <c r="K9175" s="1433"/>
      <c r="L9175" s="1334"/>
    </row>
    <row r="9176" spans="1:12" ht="24" customHeight="1">
      <c r="A9176" s="1355"/>
      <c r="B9176" s="1355"/>
      <c r="C9176" s="1433"/>
      <c r="E9176" s="1433"/>
      <c r="K9176" s="1433"/>
      <c r="L9176" s="1334"/>
    </row>
    <row r="9177" spans="1:12" ht="24" customHeight="1">
      <c r="A9177" s="1355"/>
      <c r="B9177" s="1355"/>
      <c r="C9177" s="1433"/>
      <c r="E9177" s="1433"/>
      <c r="K9177" s="1433"/>
      <c r="L9177" s="1334"/>
    </row>
    <row r="9178" spans="1:12" ht="24" customHeight="1">
      <c r="A9178" s="1355"/>
      <c r="B9178" s="1355"/>
      <c r="C9178" s="1433"/>
      <c r="E9178" s="1433"/>
      <c r="K9178" s="1433"/>
      <c r="L9178" s="1334"/>
    </row>
    <row r="9179" spans="1:12" ht="24" customHeight="1">
      <c r="A9179" s="1355"/>
      <c r="B9179" s="1355"/>
      <c r="C9179" s="1433"/>
      <c r="E9179" s="1433"/>
      <c r="K9179" s="1433"/>
      <c r="L9179" s="1334"/>
    </row>
    <row r="9180" spans="1:12" ht="24" customHeight="1">
      <c r="A9180" s="1355"/>
      <c r="B9180" s="1355"/>
      <c r="C9180" s="1433"/>
      <c r="E9180" s="1433"/>
      <c r="K9180" s="1433"/>
      <c r="L9180" s="1334"/>
    </row>
    <row r="9181" spans="1:12" ht="24" customHeight="1">
      <c r="A9181" s="1355"/>
      <c r="B9181" s="1355"/>
      <c r="C9181" s="1433"/>
      <c r="E9181" s="1433"/>
      <c r="K9181" s="1433"/>
      <c r="L9181" s="1334"/>
    </row>
    <row r="9182" spans="1:12" ht="24" customHeight="1">
      <c r="A9182" s="1355"/>
      <c r="B9182" s="1355"/>
      <c r="C9182" s="1433"/>
      <c r="E9182" s="1433"/>
      <c r="K9182" s="1433"/>
      <c r="L9182" s="1334"/>
    </row>
    <row r="9183" spans="1:12" ht="24" customHeight="1">
      <c r="A9183" s="1355"/>
      <c r="B9183" s="1355"/>
      <c r="C9183" s="1433"/>
      <c r="E9183" s="1433"/>
      <c r="K9183" s="1433"/>
      <c r="L9183" s="1334"/>
    </row>
    <row r="9184" spans="1:12" ht="24" customHeight="1">
      <c r="A9184" s="1355"/>
      <c r="B9184" s="1355"/>
      <c r="C9184" s="1433"/>
      <c r="E9184" s="1433"/>
      <c r="K9184" s="1433"/>
      <c r="L9184" s="1334"/>
    </row>
    <row r="9185" spans="1:12" ht="24" customHeight="1">
      <c r="A9185" s="1355"/>
      <c r="B9185" s="1355"/>
      <c r="C9185" s="1433"/>
      <c r="E9185" s="1433"/>
      <c r="K9185" s="1433"/>
      <c r="L9185" s="1334"/>
    </row>
    <row r="9186" spans="1:12" ht="24" customHeight="1">
      <c r="A9186" s="1355"/>
      <c r="B9186" s="1355"/>
      <c r="C9186" s="1433"/>
      <c r="E9186" s="1433"/>
      <c r="K9186" s="1433"/>
      <c r="L9186" s="1334"/>
    </row>
    <row r="9187" spans="1:12" ht="24" customHeight="1">
      <c r="A9187" s="1355"/>
      <c r="B9187" s="1355"/>
      <c r="C9187" s="1433"/>
      <c r="E9187" s="1433"/>
      <c r="K9187" s="1433"/>
      <c r="L9187" s="1334"/>
    </row>
    <row r="9188" spans="1:12" ht="24" customHeight="1">
      <c r="A9188" s="1355"/>
      <c r="B9188" s="1355"/>
      <c r="C9188" s="1433"/>
      <c r="E9188" s="1433"/>
      <c r="K9188" s="1433"/>
      <c r="L9188" s="1334"/>
    </row>
    <row r="9189" spans="1:12" ht="24" customHeight="1">
      <c r="A9189" s="1355"/>
      <c r="B9189" s="1355"/>
      <c r="C9189" s="1433"/>
      <c r="E9189" s="1433"/>
      <c r="K9189" s="1433"/>
      <c r="L9189" s="1334"/>
    </row>
    <row r="9190" spans="1:12" ht="24" customHeight="1">
      <c r="A9190" s="1355"/>
      <c r="B9190" s="1355"/>
      <c r="C9190" s="1433"/>
      <c r="E9190" s="1433"/>
      <c r="K9190" s="1433"/>
      <c r="L9190" s="1334"/>
    </row>
    <row r="9191" spans="1:12" ht="24" customHeight="1">
      <c r="A9191" s="1355"/>
      <c r="B9191" s="1355"/>
      <c r="C9191" s="1433"/>
      <c r="E9191" s="1433"/>
      <c r="K9191" s="1433"/>
      <c r="L9191" s="1334"/>
    </row>
    <row r="9192" spans="1:12" ht="24" customHeight="1">
      <c r="A9192" s="1355"/>
      <c r="B9192" s="1355"/>
      <c r="C9192" s="1433"/>
      <c r="E9192" s="1433"/>
      <c r="K9192" s="1433"/>
      <c r="L9192" s="1334"/>
    </row>
    <row r="9193" spans="1:12" ht="24" customHeight="1">
      <c r="A9193" s="1355"/>
      <c r="B9193" s="1355"/>
      <c r="C9193" s="1433"/>
      <c r="E9193" s="1433"/>
      <c r="K9193" s="1433"/>
      <c r="L9193" s="1334"/>
    </row>
    <row r="9194" spans="1:12" ht="24" customHeight="1">
      <c r="A9194" s="1355"/>
      <c r="B9194" s="1355"/>
      <c r="C9194" s="1433"/>
      <c r="E9194" s="1433"/>
      <c r="K9194" s="1433"/>
      <c r="L9194" s="1334"/>
    </row>
    <row r="9195" spans="1:12" ht="24" customHeight="1">
      <c r="A9195" s="1355"/>
      <c r="B9195" s="1355"/>
      <c r="C9195" s="1433"/>
      <c r="E9195" s="1433"/>
      <c r="K9195" s="1433"/>
      <c r="L9195" s="1334"/>
    </row>
    <row r="9196" spans="1:12" ht="24" customHeight="1">
      <c r="A9196" s="1355"/>
      <c r="B9196" s="1355"/>
      <c r="C9196" s="1433"/>
      <c r="E9196" s="1433"/>
      <c r="K9196" s="1433"/>
      <c r="L9196" s="1334"/>
    </row>
    <row r="9197" spans="1:12" ht="24" customHeight="1">
      <c r="A9197" s="1355"/>
      <c r="B9197" s="1355"/>
      <c r="C9197" s="1433"/>
      <c r="E9197" s="1433"/>
      <c r="K9197" s="1433"/>
      <c r="L9197" s="1334"/>
    </row>
    <row r="9198" spans="1:12" ht="24" customHeight="1">
      <c r="A9198" s="1355"/>
      <c r="B9198" s="1355"/>
      <c r="C9198" s="1433"/>
      <c r="E9198" s="1433"/>
      <c r="K9198" s="1433"/>
      <c r="L9198" s="1334"/>
    </row>
    <row r="9199" spans="1:12" ht="24" customHeight="1">
      <c r="A9199" s="1355"/>
      <c r="B9199" s="1355"/>
      <c r="C9199" s="1433"/>
      <c r="E9199" s="1433"/>
      <c r="K9199" s="1433"/>
      <c r="L9199" s="1334"/>
    </row>
    <row r="9200" spans="1:12" ht="24" customHeight="1">
      <c r="A9200" s="1355"/>
      <c r="B9200" s="1355"/>
      <c r="C9200" s="1433"/>
      <c r="E9200" s="1433"/>
      <c r="K9200" s="1433"/>
      <c r="L9200" s="1334"/>
    </row>
    <row r="9201" spans="1:12" ht="24" customHeight="1">
      <c r="A9201" s="1355"/>
      <c r="B9201" s="1355"/>
      <c r="C9201" s="1433"/>
      <c r="E9201" s="1433"/>
      <c r="K9201" s="1433"/>
      <c r="L9201" s="1334"/>
    </row>
    <row r="9202" spans="1:12" ht="24" customHeight="1">
      <c r="A9202" s="1355"/>
      <c r="B9202" s="1355"/>
      <c r="C9202" s="1433"/>
      <c r="E9202" s="1433"/>
      <c r="K9202" s="1433"/>
      <c r="L9202" s="1334"/>
    </row>
    <row r="9203" spans="1:12" ht="24" customHeight="1">
      <c r="A9203" s="1355"/>
      <c r="B9203" s="1355"/>
      <c r="C9203" s="1433"/>
      <c r="E9203" s="1433"/>
      <c r="K9203" s="1433"/>
      <c r="L9203" s="1334"/>
    </row>
    <row r="9204" spans="1:12" ht="24" customHeight="1">
      <c r="A9204" s="1355"/>
      <c r="B9204" s="1355"/>
      <c r="C9204" s="1433"/>
      <c r="E9204" s="1433"/>
      <c r="K9204" s="1433"/>
      <c r="L9204" s="1334"/>
    </row>
    <row r="9205" spans="1:12" ht="24" customHeight="1">
      <c r="A9205" s="1355"/>
      <c r="B9205" s="1355"/>
      <c r="C9205" s="1433"/>
      <c r="E9205" s="1433"/>
      <c r="K9205" s="1433"/>
      <c r="L9205" s="1334"/>
    </row>
    <row r="9206" spans="1:12" ht="24" customHeight="1">
      <c r="A9206" s="1355"/>
      <c r="B9206" s="1355"/>
      <c r="C9206" s="1433"/>
      <c r="E9206" s="1433"/>
      <c r="K9206" s="1433"/>
      <c r="L9206" s="1334"/>
    </row>
    <row r="9207" spans="1:12" ht="24" customHeight="1">
      <c r="A9207" s="1355"/>
      <c r="B9207" s="1355"/>
      <c r="C9207" s="1433"/>
      <c r="E9207" s="1433"/>
      <c r="K9207" s="1433"/>
      <c r="L9207" s="1334"/>
    </row>
    <row r="9208" spans="1:12" ht="24" customHeight="1">
      <c r="A9208" s="1355"/>
      <c r="B9208" s="1355"/>
      <c r="C9208" s="1433"/>
      <c r="E9208" s="1433"/>
      <c r="K9208" s="1433"/>
      <c r="L9208" s="1334"/>
    </row>
    <row r="9209" spans="1:12" ht="24" customHeight="1">
      <c r="A9209" s="1355"/>
      <c r="B9209" s="1355"/>
      <c r="C9209" s="1433"/>
      <c r="E9209" s="1433"/>
      <c r="K9209" s="1433"/>
      <c r="L9209" s="1334"/>
    </row>
    <row r="9210" spans="1:12" ht="24" customHeight="1">
      <c r="A9210" s="1355"/>
      <c r="B9210" s="1355"/>
      <c r="C9210" s="1433"/>
      <c r="E9210" s="1433"/>
      <c r="K9210" s="1433"/>
      <c r="L9210" s="1334"/>
    </row>
    <row r="9211" spans="1:12" ht="24" customHeight="1">
      <c r="A9211" s="1355"/>
      <c r="B9211" s="1355"/>
      <c r="C9211" s="1433"/>
      <c r="E9211" s="1433"/>
      <c r="K9211" s="1433"/>
      <c r="L9211" s="1334"/>
    </row>
    <row r="9212" spans="1:12" ht="24" customHeight="1">
      <c r="A9212" s="1355"/>
      <c r="B9212" s="1355"/>
      <c r="C9212" s="1433"/>
      <c r="E9212" s="1433"/>
      <c r="K9212" s="1433"/>
      <c r="L9212" s="1334"/>
    </row>
    <row r="9213" spans="1:12" ht="24" customHeight="1">
      <c r="A9213" s="1355"/>
      <c r="B9213" s="1355"/>
      <c r="C9213" s="1433"/>
      <c r="E9213" s="1433"/>
      <c r="K9213" s="1433"/>
      <c r="L9213" s="1334"/>
    </row>
    <row r="9214" spans="1:12" ht="24" customHeight="1">
      <c r="A9214" s="1355"/>
      <c r="B9214" s="1355"/>
      <c r="C9214" s="1433"/>
      <c r="E9214" s="1433"/>
      <c r="K9214" s="1433"/>
      <c r="L9214" s="1334"/>
    </row>
    <row r="9215" spans="1:12" ht="24" customHeight="1">
      <c r="A9215" s="1355"/>
      <c r="B9215" s="1355"/>
      <c r="C9215" s="1433"/>
      <c r="E9215" s="1433"/>
      <c r="K9215" s="1433"/>
      <c r="L9215" s="1334"/>
    </row>
    <row r="9216" spans="1:12" ht="24" customHeight="1">
      <c r="A9216" s="1355"/>
      <c r="B9216" s="1355"/>
      <c r="C9216" s="1433"/>
      <c r="E9216" s="1433"/>
      <c r="K9216" s="1433"/>
      <c r="L9216" s="1334"/>
    </row>
    <row r="9217" spans="1:12" ht="24" customHeight="1">
      <c r="A9217" s="1355"/>
      <c r="B9217" s="1355"/>
      <c r="C9217" s="1433"/>
      <c r="E9217" s="1433"/>
      <c r="K9217" s="1433"/>
      <c r="L9217" s="1334"/>
    </row>
    <row r="9218" spans="1:12" ht="24" customHeight="1">
      <c r="A9218" s="1355"/>
      <c r="B9218" s="1355"/>
      <c r="C9218" s="1433"/>
      <c r="E9218" s="1433"/>
      <c r="K9218" s="1433"/>
      <c r="L9218" s="1334"/>
    </row>
    <row r="9219" spans="1:12" ht="24" customHeight="1">
      <c r="A9219" s="1355"/>
      <c r="B9219" s="1355"/>
      <c r="C9219" s="1433"/>
      <c r="E9219" s="1433"/>
      <c r="K9219" s="1433"/>
      <c r="L9219" s="1334"/>
    </row>
    <row r="9220" spans="1:12" ht="24" customHeight="1">
      <c r="A9220" s="1355"/>
      <c r="B9220" s="1355"/>
      <c r="C9220" s="1433"/>
      <c r="E9220" s="1433"/>
      <c r="K9220" s="1433"/>
      <c r="L9220" s="1334"/>
    </row>
    <row r="9221" spans="1:12" ht="24" customHeight="1">
      <c r="A9221" s="1355"/>
      <c r="B9221" s="1355"/>
      <c r="C9221" s="1433"/>
      <c r="E9221" s="1433"/>
      <c r="K9221" s="1433"/>
      <c r="L9221" s="1334"/>
    </row>
    <row r="9222" spans="1:12" ht="24" customHeight="1">
      <c r="A9222" s="1355"/>
      <c r="B9222" s="1355"/>
      <c r="C9222" s="1433"/>
      <c r="E9222" s="1433"/>
      <c r="K9222" s="1433"/>
      <c r="L9222" s="1334"/>
    </row>
    <row r="9223" spans="1:12" ht="24" customHeight="1">
      <c r="A9223" s="1355"/>
      <c r="B9223" s="1355"/>
      <c r="C9223" s="1433"/>
      <c r="E9223" s="1433"/>
      <c r="K9223" s="1433"/>
      <c r="L9223" s="1334"/>
    </row>
    <row r="9224" spans="1:12" ht="24" customHeight="1">
      <c r="A9224" s="1355"/>
      <c r="B9224" s="1355"/>
      <c r="C9224" s="1433"/>
      <c r="E9224" s="1433"/>
      <c r="K9224" s="1433"/>
      <c r="L9224" s="1334"/>
    </row>
    <row r="9225" spans="1:12" ht="24" customHeight="1">
      <c r="A9225" s="1355"/>
      <c r="B9225" s="1355"/>
      <c r="C9225" s="1433"/>
      <c r="E9225" s="1433"/>
      <c r="K9225" s="1433"/>
      <c r="L9225" s="1334"/>
    </row>
    <row r="9226" spans="1:12" ht="24" customHeight="1">
      <c r="A9226" s="1355"/>
      <c r="B9226" s="1355"/>
      <c r="C9226" s="1433"/>
      <c r="E9226" s="1433"/>
      <c r="K9226" s="1433"/>
      <c r="L9226" s="1334"/>
    </row>
    <row r="9227" spans="1:12" ht="24" customHeight="1">
      <c r="A9227" s="1355"/>
      <c r="B9227" s="1355"/>
      <c r="C9227" s="1433"/>
      <c r="E9227" s="1433"/>
      <c r="K9227" s="1433"/>
      <c r="L9227" s="1334"/>
    </row>
    <row r="9228" spans="1:12" ht="24" customHeight="1">
      <c r="A9228" s="1355"/>
      <c r="B9228" s="1355"/>
      <c r="C9228" s="1433"/>
      <c r="E9228" s="1433"/>
      <c r="K9228" s="1433"/>
      <c r="L9228" s="1334"/>
    </row>
    <row r="9229" spans="1:12" ht="24" customHeight="1">
      <c r="A9229" s="1355"/>
      <c r="B9229" s="1355"/>
      <c r="C9229" s="1433"/>
      <c r="E9229" s="1433"/>
      <c r="K9229" s="1433"/>
      <c r="L9229" s="1334"/>
    </row>
    <row r="9230" spans="1:12" ht="24" customHeight="1">
      <c r="A9230" s="1355"/>
      <c r="B9230" s="1355"/>
      <c r="C9230" s="1433"/>
      <c r="E9230" s="1433"/>
      <c r="K9230" s="1433"/>
      <c r="L9230" s="1334"/>
    </row>
    <row r="9231" spans="1:12" ht="24" customHeight="1">
      <c r="A9231" s="1355"/>
      <c r="B9231" s="1355"/>
      <c r="C9231" s="1433"/>
      <c r="E9231" s="1433"/>
      <c r="K9231" s="1433"/>
      <c r="L9231" s="1334"/>
    </row>
    <row r="9232" spans="1:12" ht="24" customHeight="1">
      <c r="A9232" s="1355"/>
      <c r="B9232" s="1355"/>
      <c r="C9232" s="1433"/>
      <c r="E9232" s="1433"/>
      <c r="K9232" s="1433"/>
      <c r="L9232" s="1334"/>
    </row>
    <row r="9233" spans="1:12" ht="24" customHeight="1">
      <c r="A9233" s="1355"/>
      <c r="B9233" s="1355"/>
      <c r="C9233" s="1433"/>
      <c r="E9233" s="1433"/>
      <c r="K9233" s="1433"/>
      <c r="L9233" s="1334"/>
    </row>
    <row r="9234" spans="1:12" ht="24" customHeight="1">
      <c r="A9234" s="1355"/>
      <c r="B9234" s="1355"/>
      <c r="C9234" s="1433"/>
      <c r="E9234" s="1433"/>
      <c r="K9234" s="1433"/>
      <c r="L9234" s="1334"/>
    </row>
    <row r="9235" spans="1:12" ht="24" customHeight="1">
      <c r="A9235" s="1355"/>
      <c r="B9235" s="1355"/>
      <c r="C9235" s="1433"/>
      <c r="E9235" s="1433"/>
      <c r="K9235" s="1433"/>
      <c r="L9235" s="1334"/>
    </row>
    <row r="9236" spans="1:12" ht="24" customHeight="1">
      <c r="A9236" s="1355"/>
      <c r="B9236" s="1355"/>
      <c r="C9236" s="1433"/>
      <c r="E9236" s="1433"/>
      <c r="K9236" s="1433"/>
      <c r="L9236" s="1334"/>
    </row>
    <row r="9237" spans="1:12" ht="24" customHeight="1">
      <c r="A9237" s="1355"/>
      <c r="B9237" s="1355"/>
      <c r="C9237" s="1433"/>
      <c r="E9237" s="1433"/>
      <c r="K9237" s="1433"/>
      <c r="L9237" s="1334"/>
    </row>
    <row r="9238" spans="1:12" ht="24" customHeight="1">
      <c r="A9238" s="1355"/>
      <c r="B9238" s="1355"/>
      <c r="C9238" s="1433"/>
      <c r="E9238" s="1433"/>
      <c r="K9238" s="1433"/>
      <c r="L9238" s="1334"/>
    </row>
    <row r="9239" spans="1:12" ht="24" customHeight="1">
      <c r="A9239" s="1355"/>
      <c r="B9239" s="1355"/>
      <c r="C9239" s="1433"/>
      <c r="E9239" s="1433"/>
      <c r="K9239" s="1433"/>
      <c r="L9239" s="1334"/>
    </row>
    <row r="9240" spans="1:12" ht="24" customHeight="1">
      <c r="A9240" s="1355"/>
      <c r="B9240" s="1355"/>
      <c r="C9240" s="1433"/>
      <c r="E9240" s="1433"/>
      <c r="K9240" s="1433"/>
      <c r="L9240" s="1334"/>
    </row>
    <row r="9241" spans="1:12" ht="24" customHeight="1">
      <c r="A9241" s="1355"/>
      <c r="B9241" s="1355"/>
      <c r="C9241" s="1433"/>
      <c r="E9241" s="1433"/>
      <c r="K9241" s="1433"/>
      <c r="L9241" s="1334"/>
    </row>
    <row r="9242" spans="1:12" ht="24" customHeight="1">
      <c r="A9242" s="1355"/>
      <c r="B9242" s="1355"/>
      <c r="C9242" s="1433"/>
      <c r="E9242" s="1433"/>
      <c r="K9242" s="1433"/>
      <c r="L9242" s="1334"/>
    </row>
    <row r="9243" spans="1:12" ht="24" customHeight="1">
      <c r="A9243" s="1355"/>
      <c r="B9243" s="1355"/>
      <c r="C9243" s="1433"/>
      <c r="E9243" s="1433"/>
      <c r="K9243" s="1433"/>
      <c r="L9243" s="1334"/>
    </row>
    <row r="9244" spans="1:12" ht="24" customHeight="1">
      <c r="A9244" s="1355"/>
      <c r="B9244" s="1355"/>
      <c r="C9244" s="1433"/>
      <c r="E9244" s="1433"/>
      <c r="K9244" s="1433"/>
      <c r="L9244" s="1334"/>
    </row>
    <row r="9245" spans="1:12" ht="24" customHeight="1">
      <c r="A9245" s="1355"/>
      <c r="B9245" s="1355"/>
      <c r="C9245" s="1433"/>
      <c r="E9245" s="1433"/>
      <c r="K9245" s="1433"/>
      <c r="L9245" s="1334"/>
    </row>
    <row r="9246" spans="1:12" ht="24" customHeight="1">
      <c r="A9246" s="1355"/>
      <c r="B9246" s="1355"/>
      <c r="C9246" s="1433"/>
      <c r="E9246" s="1433"/>
      <c r="K9246" s="1433"/>
      <c r="L9246" s="1334"/>
    </row>
    <row r="9247" spans="1:12" ht="24" customHeight="1">
      <c r="A9247" s="1355"/>
      <c r="B9247" s="1355"/>
      <c r="C9247" s="1433"/>
      <c r="E9247" s="1433"/>
      <c r="K9247" s="1433"/>
      <c r="L9247" s="1334"/>
    </row>
    <row r="9248" spans="1:12" ht="24" customHeight="1">
      <c r="A9248" s="1355"/>
      <c r="B9248" s="1355"/>
      <c r="C9248" s="1433"/>
      <c r="E9248" s="1433"/>
      <c r="K9248" s="1433"/>
      <c r="L9248" s="1334"/>
    </row>
    <row r="9249" spans="1:12" ht="24" customHeight="1">
      <c r="A9249" s="1355"/>
      <c r="B9249" s="1355"/>
      <c r="C9249" s="1433"/>
      <c r="E9249" s="1433"/>
      <c r="K9249" s="1433"/>
      <c r="L9249" s="1334"/>
    </row>
    <row r="9250" spans="1:12" ht="24" customHeight="1">
      <c r="A9250" s="1355"/>
      <c r="B9250" s="1355"/>
      <c r="C9250" s="1433"/>
      <c r="E9250" s="1433"/>
      <c r="K9250" s="1433"/>
      <c r="L9250" s="1334"/>
    </row>
    <row r="9251" spans="1:12" ht="24" customHeight="1">
      <c r="A9251" s="1355"/>
      <c r="B9251" s="1355"/>
      <c r="C9251" s="1433"/>
      <c r="E9251" s="1433"/>
      <c r="K9251" s="1433"/>
      <c r="L9251" s="1334"/>
    </row>
    <row r="9252" spans="1:12" ht="24" customHeight="1">
      <c r="A9252" s="1355"/>
      <c r="B9252" s="1355"/>
      <c r="C9252" s="1433"/>
      <c r="E9252" s="1433"/>
      <c r="K9252" s="1433"/>
      <c r="L9252" s="1334"/>
    </row>
    <row r="9253" spans="1:12" ht="24" customHeight="1">
      <c r="A9253" s="1355"/>
      <c r="B9253" s="1355"/>
      <c r="C9253" s="1433"/>
      <c r="E9253" s="1433"/>
      <c r="K9253" s="1433"/>
      <c r="L9253" s="1334"/>
    </row>
    <row r="9254" spans="1:12" ht="24" customHeight="1">
      <c r="A9254" s="1355"/>
      <c r="B9254" s="1355"/>
      <c r="C9254" s="1433"/>
      <c r="E9254" s="1433"/>
      <c r="K9254" s="1433"/>
      <c r="L9254" s="1334"/>
    </row>
    <row r="9255" spans="1:12" ht="24" customHeight="1">
      <c r="A9255" s="1355"/>
      <c r="B9255" s="1355"/>
      <c r="C9255" s="1433"/>
      <c r="E9255" s="1433"/>
      <c r="K9255" s="1433"/>
      <c r="L9255" s="1334"/>
    </row>
    <row r="9256" spans="1:12" ht="24" customHeight="1">
      <c r="A9256" s="1355"/>
      <c r="B9256" s="1355"/>
      <c r="C9256" s="1433"/>
      <c r="E9256" s="1433"/>
      <c r="K9256" s="1433"/>
      <c r="L9256" s="1334"/>
    </row>
    <row r="9257" spans="1:12" ht="24" customHeight="1">
      <c r="A9257" s="1355"/>
      <c r="B9257" s="1355"/>
      <c r="C9257" s="1433"/>
      <c r="E9257" s="1433"/>
      <c r="K9257" s="1433"/>
      <c r="L9257" s="1334"/>
    </row>
    <row r="9258" spans="1:12" ht="24" customHeight="1">
      <c r="A9258" s="1355"/>
      <c r="B9258" s="1355"/>
      <c r="C9258" s="1433"/>
      <c r="E9258" s="1433"/>
      <c r="K9258" s="1433"/>
      <c r="L9258" s="1334"/>
    </row>
    <row r="9259" spans="1:12" ht="24" customHeight="1">
      <c r="A9259" s="1355"/>
      <c r="B9259" s="1355"/>
      <c r="C9259" s="1433"/>
      <c r="E9259" s="1433"/>
      <c r="K9259" s="1433"/>
      <c r="L9259" s="1334"/>
    </row>
    <row r="9260" spans="1:12" ht="24" customHeight="1">
      <c r="A9260" s="1355"/>
      <c r="B9260" s="1355"/>
      <c r="C9260" s="1433"/>
      <c r="E9260" s="1433"/>
      <c r="K9260" s="1433"/>
      <c r="L9260" s="1334"/>
    </row>
    <row r="9261" spans="1:12" ht="24" customHeight="1">
      <c r="A9261" s="1355"/>
      <c r="B9261" s="1355"/>
      <c r="C9261" s="1433"/>
      <c r="E9261" s="1433"/>
      <c r="K9261" s="1433"/>
      <c r="L9261" s="1334"/>
    </row>
    <row r="9262" spans="1:12" ht="24" customHeight="1">
      <c r="A9262" s="1355"/>
      <c r="B9262" s="1355"/>
      <c r="C9262" s="1433"/>
      <c r="E9262" s="1433"/>
      <c r="K9262" s="1433"/>
      <c r="L9262" s="1334"/>
    </row>
    <row r="9263" spans="1:12" ht="24" customHeight="1">
      <c r="A9263" s="1355"/>
      <c r="B9263" s="1355"/>
      <c r="C9263" s="1433"/>
      <c r="E9263" s="1433"/>
      <c r="K9263" s="1433"/>
      <c r="L9263" s="1334"/>
    </row>
    <row r="9264" spans="1:12" ht="24" customHeight="1">
      <c r="A9264" s="1355"/>
      <c r="B9264" s="1355"/>
      <c r="C9264" s="1433"/>
      <c r="E9264" s="1433"/>
      <c r="K9264" s="1433"/>
      <c r="L9264" s="1334"/>
    </row>
    <row r="9265" spans="1:12" ht="24" customHeight="1">
      <c r="A9265" s="1355"/>
      <c r="B9265" s="1355"/>
      <c r="C9265" s="1433"/>
      <c r="E9265" s="1433"/>
      <c r="K9265" s="1433"/>
      <c r="L9265" s="1334"/>
    </row>
    <row r="9266" spans="1:12" ht="24" customHeight="1">
      <c r="A9266" s="1355"/>
      <c r="B9266" s="1355"/>
      <c r="C9266" s="1433"/>
      <c r="E9266" s="1433"/>
      <c r="K9266" s="1433"/>
      <c r="L9266" s="1334"/>
    </row>
    <row r="9267" spans="1:12" ht="24" customHeight="1">
      <c r="A9267" s="1355"/>
      <c r="B9267" s="1355"/>
      <c r="C9267" s="1433"/>
      <c r="E9267" s="1433"/>
      <c r="K9267" s="1433"/>
      <c r="L9267" s="1334"/>
    </row>
    <row r="9268" spans="1:12" ht="24" customHeight="1">
      <c r="A9268" s="1355"/>
      <c r="B9268" s="1355"/>
      <c r="C9268" s="1433"/>
      <c r="E9268" s="1433"/>
      <c r="K9268" s="1433"/>
      <c r="L9268" s="1334"/>
    </row>
    <row r="9269" spans="1:12" ht="24" customHeight="1">
      <c r="A9269" s="1355"/>
      <c r="B9269" s="1355"/>
      <c r="C9269" s="1433"/>
      <c r="E9269" s="1433"/>
      <c r="K9269" s="1433"/>
      <c r="L9269" s="1334"/>
    </row>
    <row r="9270" spans="1:12" ht="24" customHeight="1">
      <c r="A9270" s="1355"/>
      <c r="B9270" s="1355"/>
      <c r="C9270" s="1433"/>
      <c r="E9270" s="1433"/>
      <c r="K9270" s="1433"/>
      <c r="L9270" s="1334"/>
    </row>
    <row r="9271" spans="1:12" ht="24" customHeight="1">
      <c r="A9271" s="1355"/>
      <c r="B9271" s="1355"/>
      <c r="C9271" s="1433"/>
      <c r="E9271" s="1433"/>
      <c r="K9271" s="1433"/>
      <c r="L9271" s="1334"/>
    </row>
    <row r="9272" spans="1:12" ht="24" customHeight="1">
      <c r="A9272" s="1355"/>
      <c r="B9272" s="1355"/>
      <c r="C9272" s="1433"/>
      <c r="E9272" s="1433"/>
      <c r="K9272" s="1433"/>
      <c r="L9272" s="1334"/>
    </row>
    <row r="9273" spans="1:12" ht="24" customHeight="1">
      <c r="A9273" s="1355"/>
      <c r="B9273" s="1355"/>
      <c r="C9273" s="1433"/>
      <c r="E9273" s="1433"/>
      <c r="K9273" s="1433"/>
      <c r="L9273" s="1334"/>
    </row>
    <row r="9274" spans="1:12" ht="24" customHeight="1">
      <c r="A9274" s="1355"/>
      <c r="B9274" s="1355"/>
      <c r="C9274" s="1433"/>
      <c r="E9274" s="1433"/>
      <c r="K9274" s="1433"/>
      <c r="L9274" s="1334"/>
    </row>
    <row r="9275" spans="1:12" ht="24" customHeight="1">
      <c r="A9275" s="1355"/>
      <c r="B9275" s="1355"/>
      <c r="C9275" s="1433"/>
      <c r="E9275" s="1433"/>
      <c r="K9275" s="1433"/>
      <c r="L9275" s="1334"/>
    </row>
    <row r="9276" spans="1:12" ht="24" customHeight="1">
      <c r="A9276" s="1355"/>
      <c r="B9276" s="1355"/>
      <c r="C9276" s="1433"/>
      <c r="E9276" s="1433"/>
      <c r="K9276" s="1433"/>
      <c r="L9276" s="1334"/>
    </row>
    <row r="9277" spans="1:12" ht="24" customHeight="1">
      <c r="A9277" s="1355"/>
      <c r="B9277" s="1355"/>
      <c r="C9277" s="1433"/>
      <c r="E9277" s="1433"/>
      <c r="K9277" s="1433"/>
      <c r="L9277" s="1334"/>
    </row>
    <row r="9278" spans="1:12" ht="24" customHeight="1">
      <c r="A9278" s="1355"/>
      <c r="B9278" s="1355"/>
      <c r="C9278" s="1433"/>
      <c r="E9278" s="1433"/>
      <c r="K9278" s="1433"/>
      <c r="L9278" s="1334"/>
    </row>
    <row r="9279" spans="1:12" ht="24" customHeight="1">
      <c r="A9279" s="1355"/>
      <c r="B9279" s="1355"/>
      <c r="C9279" s="1433"/>
      <c r="E9279" s="1433"/>
      <c r="K9279" s="1433"/>
      <c r="L9279" s="1334"/>
    </row>
    <row r="9280" spans="1:12" ht="24" customHeight="1">
      <c r="A9280" s="1355"/>
      <c r="B9280" s="1355"/>
      <c r="C9280" s="1433"/>
      <c r="E9280" s="1433"/>
      <c r="K9280" s="1433"/>
      <c r="L9280" s="1334"/>
    </row>
    <row r="9281" spans="1:12" ht="24" customHeight="1">
      <c r="A9281" s="1355"/>
      <c r="B9281" s="1355"/>
      <c r="C9281" s="1433"/>
      <c r="E9281" s="1433"/>
      <c r="K9281" s="1433"/>
      <c r="L9281" s="1334"/>
    </row>
    <row r="9282" spans="1:12" ht="24" customHeight="1">
      <c r="A9282" s="1355"/>
      <c r="B9282" s="1355"/>
      <c r="C9282" s="1433"/>
      <c r="E9282" s="1433"/>
      <c r="K9282" s="1433"/>
      <c r="L9282" s="1334"/>
    </row>
    <row r="9283" spans="1:12" ht="24" customHeight="1">
      <c r="A9283" s="1355"/>
      <c r="B9283" s="1355"/>
      <c r="C9283" s="1433"/>
      <c r="E9283" s="1433"/>
      <c r="K9283" s="1433"/>
      <c r="L9283" s="1334"/>
    </row>
    <row r="9284" spans="1:12" ht="24" customHeight="1">
      <c r="A9284" s="1355"/>
      <c r="B9284" s="1355"/>
      <c r="C9284" s="1433"/>
      <c r="E9284" s="1433"/>
      <c r="K9284" s="1433"/>
      <c r="L9284" s="1334"/>
    </row>
    <row r="9285" spans="1:12" ht="24" customHeight="1">
      <c r="A9285" s="1355"/>
      <c r="B9285" s="1355"/>
      <c r="C9285" s="1433"/>
      <c r="E9285" s="1433"/>
      <c r="K9285" s="1433"/>
      <c r="L9285" s="1334"/>
    </row>
    <row r="9286" spans="1:12" ht="24" customHeight="1">
      <c r="A9286" s="1355"/>
      <c r="B9286" s="1355"/>
      <c r="C9286" s="1433"/>
      <c r="E9286" s="1433"/>
      <c r="K9286" s="1433"/>
      <c r="L9286" s="1334"/>
    </row>
    <row r="9287" spans="1:12" ht="24" customHeight="1">
      <c r="A9287" s="1355"/>
      <c r="B9287" s="1355"/>
      <c r="C9287" s="1433"/>
      <c r="E9287" s="1433"/>
      <c r="K9287" s="1433"/>
      <c r="L9287" s="1334"/>
    </row>
    <row r="9288" spans="1:12" ht="24" customHeight="1">
      <c r="A9288" s="1355"/>
      <c r="B9288" s="1355"/>
      <c r="C9288" s="1433"/>
      <c r="E9288" s="1433"/>
      <c r="K9288" s="1433"/>
      <c r="L9288" s="1334"/>
    </row>
    <row r="9289" spans="1:12" ht="24" customHeight="1">
      <c r="A9289" s="1355"/>
      <c r="B9289" s="1355"/>
      <c r="C9289" s="1433"/>
      <c r="E9289" s="1433"/>
      <c r="K9289" s="1433"/>
      <c r="L9289" s="1334"/>
    </row>
    <row r="9290" spans="1:12" ht="24" customHeight="1">
      <c r="A9290" s="1355"/>
      <c r="B9290" s="1355"/>
      <c r="C9290" s="1433"/>
      <c r="E9290" s="1433"/>
      <c r="K9290" s="1433"/>
      <c r="L9290" s="1334"/>
    </row>
    <row r="9291" spans="1:12" ht="24" customHeight="1">
      <c r="A9291" s="1355"/>
      <c r="B9291" s="1355"/>
      <c r="C9291" s="1433"/>
      <c r="E9291" s="1433"/>
      <c r="K9291" s="1433"/>
      <c r="L9291" s="1334"/>
    </row>
    <row r="9292" spans="1:12" ht="24" customHeight="1">
      <c r="A9292" s="1355"/>
      <c r="B9292" s="1355"/>
      <c r="C9292" s="1433"/>
      <c r="E9292" s="1433"/>
      <c r="K9292" s="1433"/>
      <c r="L9292" s="1334"/>
    </row>
    <row r="9293" spans="1:12" ht="24" customHeight="1">
      <c r="A9293" s="1355"/>
      <c r="B9293" s="1355"/>
      <c r="C9293" s="1433"/>
      <c r="E9293" s="1433"/>
      <c r="K9293" s="1433"/>
      <c r="L9293" s="1334"/>
    </row>
    <row r="9294" spans="1:12" ht="24" customHeight="1">
      <c r="A9294" s="1355"/>
      <c r="B9294" s="1355"/>
      <c r="C9294" s="1433"/>
      <c r="E9294" s="1433"/>
      <c r="K9294" s="1433"/>
      <c r="L9294" s="1334"/>
    </row>
    <row r="9295" spans="1:12" ht="24" customHeight="1">
      <c r="A9295" s="1355"/>
      <c r="B9295" s="1355"/>
      <c r="C9295" s="1433"/>
      <c r="E9295" s="1433"/>
      <c r="K9295" s="1433"/>
      <c r="L9295" s="1334"/>
    </row>
    <row r="9296" spans="1:12" ht="24" customHeight="1">
      <c r="A9296" s="1355"/>
      <c r="B9296" s="1355"/>
      <c r="C9296" s="1433"/>
      <c r="E9296" s="1433"/>
      <c r="K9296" s="1433"/>
      <c r="L9296" s="1334"/>
    </row>
    <row r="9297" spans="1:12" ht="24" customHeight="1">
      <c r="A9297" s="1355"/>
      <c r="B9297" s="1355"/>
      <c r="C9297" s="1433"/>
      <c r="E9297" s="1433"/>
      <c r="K9297" s="1433"/>
      <c r="L9297" s="1334"/>
    </row>
    <row r="9298" spans="1:12" ht="24" customHeight="1">
      <c r="A9298" s="1355"/>
      <c r="B9298" s="1355"/>
      <c r="C9298" s="1433"/>
      <c r="E9298" s="1433"/>
      <c r="K9298" s="1433"/>
      <c r="L9298" s="1334"/>
    </row>
    <row r="9299" spans="1:12" ht="24" customHeight="1">
      <c r="A9299" s="1355"/>
      <c r="B9299" s="1355"/>
      <c r="C9299" s="1433"/>
      <c r="E9299" s="1433"/>
      <c r="K9299" s="1433"/>
      <c r="L9299" s="1334"/>
    </row>
    <row r="9300" spans="1:12" ht="24" customHeight="1">
      <c r="A9300" s="1355"/>
      <c r="B9300" s="1355"/>
      <c r="C9300" s="1433"/>
      <c r="E9300" s="1433"/>
      <c r="K9300" s="1433"/>
      <c r="L9300" s="1334"/>
    </row>
    <row r="9301" spans="1:12" ht="24" customHeight="1">
      <c r="A9301" s="1355"/>
      <c r="B9301" s="1355"/>
      <c r="C9301" s="1433"/>
      <c r="E9301" s="1433"/>
      <c r="K9301" s="1433"/>
      <c r="L9301" s="1334"/>
    </row>
    <row r="9302" spans="1:12" ht="24" customHeight="1">
      <c r="A9302" s="1355"/>
      <c r="B9302" s="1355"/>
      <c r="C9302" s="1433"/>
      <c r="E9302" s="1433"/>
      <c r="K9302" s="1433"/>
      <c r="L9302" s="1334"/>
    </row>
    <row r="9303" spans="1:12" ht="24" customHeight="1">
      <c r="A9303" s="1355"/>
      <c r="B9303" s="1355"/>
      <c r="C9303" s="1433"/>
      <c r="E9303" s="1433"/>
      <c r="K9303" s="1433"/>
      <c r="L9303" s="1334"/>
    </row>
    <row r="9304" spans="1:12" ht="24" customHeight="1">
      <c r="A9304" s="1355"/>
      <c r="B9304" s="1355"/>
      <c r="C9304" s="1433"/>
      <c r="E9304" s="1433"/>
      <c r="K9304" s="1433"/>
      <c r="L9304" s="1334"/>
    </row>
    <row r="9305" spans="1:12" ht="24" customHeight="1">
      <c r="A9305" s="1355"/>
      <c r="B9305" s="1355"/>
      <c r="C9305" s="1433"/>
      <c r="E9305" s="1433"/>
      <c r="K9305" s="1433"/>
      <c r="L9305" s="1334"/>
    </row>
    <row r="9306" spans="1:12" ht="24" customHeight="1">
      <c r="A9306" s="1355"/>
      <c r="B9306" s="1355"/>
      <c r="C9306" s="1433"/>
      <c r="E9306" s="1433"/>
      <c r="K9306" s="1433"/>
      <c r="L9306" s="1334"/>
    </row>
    <row r="9307" spans="1:12" ht="24" customHeight="1">
      <c r="A9307" s="1355"/>
      <c r="B9307" s="1355"/>
      <c r="C9307" s="1433"/>
      <c r="E9307" s="1433"/>
      <c r="K9307" s="1433"/>
      <c r="L9307" s="1334"/>
    </row>
    <row r="9308" spans="1:12" ht="24" customHeight="1">
      <c r="A9308" s="1355"/>
      <c r="B9308" s="1355"/>
      <c r="C9308" s="1433"/>
      <c r="E9308" s="1433"/>
      <c r="K9308" s="1433"/>
      <c r="L9308" s="1334"/>
    </row>
    <row r="9309" spans="1:12" ht="24" customHeight="1">
      <c r="A9309" s="1355"/>
      <c r="B9309" s="1355"/>
      <c r="C9309" s="1433"/>
      <c r="E9309" s="1433"/>
      <c r="K9309" s="1433"/>
      <c r="L9309" s="1334"/>
    </row>
    <row r="9310" spans="1:12" ht="24" customHeight="1">
      <c r="A9310" s="1355"/>
      <c r="B9310" s="1355"/>
      <c r="C9310" s="1433"/>
      <c r="E9310" s="1433"/>
      <c r="K9310" s="1433"/>
      <c r="L9310" s="1334"/>
    </row>
    <row r="9311" spans="1:12" ht="24" customHeight="1">
      <c r="A9311" s="1355"/>
      <c r="B9311" s="1355"/>
      <c r="C9311" s="1433"/>
      <c r="E9311" s="1433"/>
      <c r="K9311" s="1433"/>
      <c r="L9311" s="1334"/>
    </row>
    <row r="9312" spans="1:12" ht="24" customHeight="1">
      <c r="A9312" s="1355"/>
      <c r="B9312" s="1355"/>
      <c r="C9312" s="1433"/>
      <c r="E9312" s="1433"/>
      <c r="K9312" s="1433"/>
      <c r="L9312" s="1334"/>
    </row>
    <row r="9313" spans="1:12" ht="24" customHeight="1">
      <c r="A9313" s="1355"/>
      <c r="B9313" s="1355"/>
      <c r="C9313" s="1433"/>
      <c r="E9313" s="1433"/>
      <c r="K9313" s="1433"/>
      <c r="L9313" s="1334"/>
    </row>
    <row r="9314" spans="1:12" ht="24" customHeight="1">
      <c r="A9314" s="1355"/>
      <c r="B9314" s="1355"/>
      <c r="C9314" s="1433"/>
      <c r="E9314" s="1433"/>
      <c r="K9314" s="1433"/>
      <c r="L9314" s="1334"/>
    </row>
    <row r="9315" spans="1:12" ht="24" customHeight="1">
      <c r="A9315" s="1355"/>
      <c r="B9315" s="1355"/>
      <c r="C9315" s="1433"/>
      <c r="E9315" s="1433"/>
      <c r="K9315" s="1433"/>
      <c r="L9315" s="1334"/>
    </row>
    <row r="9316" spans="1:12" ht="24" customHeight="1">
      <c r="A9316" s="1355"/>
      <c r="B9316" s="1355"/>
      <c r="C9316" s="1433"/>
      <c r="E9316" s="1433"/>
      <c r="K9316" s="1433"/>
      <c r="L9316" s="1334"/>
    </row>
    <row r="9317" spans="1:12" ht="24" customHeight="1">
      <c r="A9317" s="1355"/>
      <c r="B9317" s="1355"/>
      <c r="C9317" s="1433"/>
      <c r="E9317" s="1433"/>
      <c r="K9317" s="1433"/>
      <c r="L9317" s="1334"/>
    </row>
    <row r="9318" spans="1:12" ht="24" customHeight="1">
      <c r="A9318" s="1355"/>
      <c r="B9318" s="1355"/>
      <c r="C9318" s="1433"/>
      <c r="E9318" s="1433"/>
      <c r="K9318" s="1433"/>
      <c r="L9318" s="1334"/>
    </row>
    <row r="9319" spans="1:12" ht="24" customHeight="1">
      <c r="A9319" s="1355"/>
      <c r="B9319" s="1355"/>
      <c r="C9319" s="1433"/>
      <c r="E9319" s="1433"/>
      <c r="K9319" s="1433"/>
      <c r="L9319" s="1334"/>
    </row>
    <row r="9320" spans="1:12" ht="24" customHeight="1">
      <c r="A9320" s="1355"/>
      <c r="B9320" s="1355"/>
      <c r="C9320" s="1433"/>
      <c r="E9320" s="1433"/>
      <c r="K9320" s="1433"/>
      <c r="L9320" s="1334"/>
    </row>
    <row r="9321" spans="1:12" ht="24" customHeight="1">
      <c r="A9321" s="1355"/>
      <c r="B9321" s="1355"/>
      <c r="C9321" s="1433"/>
      <c r="E9321" s="1433"/>
      <c r="K9321" s="1433"/>
      <c r="L9321" s="1334"/>
    </row>
    <row r="9322" spans="1:12" ht="24" customHeight="1">
      <c r="A9322" s="1355"/>
      <c r="B9322" s="1355"/>
      <c r="C9322" s="1433"/>
      <c r="E9322" s="1433"/>
      <c r="K9322" s="1433"/>
      <c r="L9322" s="1334"/>
    </row>
    <row r="9323" spans="1:12" ht="24" customHeight="1">
      <c r="A9323" s="1355"/>
      <c r="B9323" s="1355"/>
      <c r="C9323" s="1433"/>
      <c r="E9323" s="1433"/>
      <c r="K9323" s="1433"/>
      <c r="L9323" s="1334"/>
    </row>
    <row r="9324" spans="1:12" ht="24" customHeight="1">
      <c r="A9324" s="1355"/>
      <c r="B9324" s="1355"/>
      <c r="C9324" s="1433"/>
      <c r="E9324" s="1433"/>
      <c r="K9324" s="1433"/>
      <c r="L9324" s="1334"/>
    </row>
    <row r="9325" spans="1:12" ht="24" customHeight="1">
      <c r="A9325" s="1355"/>
      <c r="B9325" s="1355"/>
      <c r="C9325" s="1433"/>
      <c r="E9325" s="1433"/>
      <c r="K9325" s="1433"/>
      <c r="L9325" s="1334"/>
    </row>
    <row r="9326" spans="1:12" ht="24" customHeight="1">
      <c r="A9326" s="1355"/>
      <c r="B9326" s="1355"/>
      <c r="C9326" s="1433"/>
      <c r="E9326" s="1433"/>
      <c r="K9326" s="1433"/>
      <c r="L9326" s="1334"/>
    </row>
    <row r="9327" spans="1:12" ht="24" customHeight="1">
      <c r="A9327" s="1355"/>
      <c r="B9327" s="1355"/>
      <c r="C9327" s="1433"/>
      <c r="E9327" s="1433"/>
      <c r="K9327" s="1433"/>
      <c r="L9327" s="1334"/>
    </row>
    <row r="9328" spans="1:12" ht="24" customHeight="1">
      <c r="A9328" s="1355"/>
      <c r="B9328" s="1355"/>
      <c r="C9328" s="1433"/>
      <c r="E9328" s="1433"/>
      <c r="K9328" s="1433"/>
      <c r="L9328" s="1334"/>
    </row>
    <row r="9329" spans="1:12" ht="24" customHeight="1">
      <c r="A9329" s="1355"/>
      <c r="B9329" s="1355"/>
      <c r="C9329" s="1433"/>
      <c r="E9329" s="1433"/>
      <c r="K9329" s="1433"/>
      <c r="L9329" s="1334"/>
    </row>
    <row r="9330" spans="1:12" ht="24" customHeight="1">
      <c r="A9330" s="1355"/>
      <c r="B9330" s="1355"/>
      <c r="C9330" s="1433"/>
      <c r="E9330" s="1433"/>
      <c r="K9330" s="1433"/>
      <c r="L9330" s="1334"/>
    </row>
    <row r="9331" spans="1:12" ht="24" customHeight="1">
      <c r="A9331" s="1355"/>
      <c r="B9331" s="1355"/>
      <c r="C9331" s="1433"/>
      <c r="E9331" s="1433"/>
      <c r="K9331" s="1433"/>
      <c r="L9331" s="1334"/>
    </row>
    <row r="9332" spans="1:12" ht="24" customHeight="1">
      <c r="A9332" s="1355"/>
      <c r="B9332" s="1355"/>
      <c r="C9332" s="1433"/>
      <c r="E9332" s="1433"/>
      <c r="K9332" s="1433"/>
      <c r="L9332" s="1334"/>
    </row>
    <row r="9333" spans="1:12" ht="24" customHeight="1">
      <c r="A9333" s="1355"/>
      <c r="B9333" s="1355"/>
      <c r="C9333" s="1433"/>
      <c r="E9333" s="1433"/>
      <c r="K9333" s="1433"/>
      <c r="L9333" s="1334"/>
    </row>
    <row r="9334" spans="1:12" ht="24" customHeight="1">
      <c r="A9334" s="1355"/>
      <c r="B9334" s="1355"/>
      <c r="C9334" s="1433"/>
      <c r="E9334" s="1433"/>
      <c r="K9334" s="1433"/>
      <c r="L9334" s="1334"/>
    </row>
    <row r="9335" spans="1:12" ht="24" customHeight="1">
      <c r="A9335" s="1355"/>
      <c r="B9335" s="1355"/>
      <c r="C9335" s="1433"/>
      <c r="E9335" s="1433"/>
      <c r="K9335" s="1433"/>
      <c r="L9335" s="1334"/>
    </row>
    <row r="9336" spans="1:12" ht="24" customHeight="1">
      <c r="A9336" s="1355"/>
      <c r="B9336" s="1355"/>
      <c r="C9336" s="1433"/>
      <c r="E9336" s="1433"/>
      <c r="K9336" s="1433"/>
      <c r="L9336" s="1334"/>
    </row>
    <row r="9337" spans="1:12" ht="24" customHeight="1">
      <c r="A9337" s="1355"/>
      <c r="B9337" s="1355"/>
      <c r="C9337" s="1433"/>
      <c r="E9337" s="1433"/>
      <c r="K9337" s="1433"/>
      <c r="L9337" s="1334"/>
    </row>
    <row r="9338" spans="1:12" ht="24" customHeight="1">
      <c r="A9338" s="1355"/>
      <c r="B9338" s="1355"/>
      <c r="C9338" s="1433"/>
      <c r="E9338" s="1433"/>
      <c r="K9338" s="1433"/>
      <c r="L9338" s="1334"/>
    </row>
    <row r="9339" spans="1:12" ht="24" customHeight="1">
      <c r="A9339" s="1355"/>
      <c r="B9339" s="1355"/>
      <c r="C9339" s="1433"/>
      <c r="E9339" s="1433"/>
      <c r="K9339" s="1433"/>
      <c r="L9339" s="1334"/>
    </row>
    <row r="9340" spans="1:12" ht="24" customHeight="1">
      <c r="A9340" s="1355"/>
      <c r="B9340" s="1355"/>
      <c r="C9340" s="1433"/>
      <c r="E9340" s="1433"/>
      <c r="K9340" s="1433"/>
      <c r="L9340" s="1334"/>
    </row>
    <row r="9341" spans="1:12" ht="24" customHeight="1">
      <c r="A9341" s="1355"/>
      <c r="B9341" s="1355"/>
      <c r="C9341" s="1433"/>
      <c r="E9341" s="1433"/>
      <c r="K9341" s="1433"/>
      <c r="L9341" s="1334"/>
    </row>
    <row r="9342" spans="1:12" ht="24" customHeight="1">
      <c r="A9342" s="1355"/>
      <c r="B9342" s="1355"/>
      <c r="C9342" s="1433"/>
      <c r="E9342" s="1433"/>
      <c r="K9342" s="1433"/>
      <c r="L9342" s="1334"/>
    </row>
    <row r="9343" spans="1:12" ht="24" customHeight="1">
      <c r="A9343" s="1355"/>
      <c r="B9343" s="1355"/>
      <c r="C9343" s="1433"/>
      <c r="E9343" s="1433"/>
      <c r="K9343" s="1433"/>
      <c r="L9343" s="1334"/>
    </row>
    <row r="9344" spans="1:12" ht="24" customHeight="1">
      <c r="A9344" s="1355"/>
      <c r="B9344" s="1355"/>
      <c r="C9344" s="1433"/>
      <c r="E9344" s="1433"/>
      <c r="K9344" s="1433"/>
      <c r="L9344" s="1334"/>
    </row>
    <row r="9345" spans="1:12" ht="24" customHeight="1">
      <c r="A9345" s="1355"/>
      <c r="B9345" s="1355"/>
      <c r="C9345" s="1433"/>
      <c r="E9345" s="1433"/>
      <c r="K9345" s="1433"/>
      <c r="L9345" s="1334"/>
    </row>
    <row r="9346" spans="1:12" ht="24" customHeight="1">
      <c r="A9346" s="1355"/>
      <c r="B9346" s="1355"/>
      <c r="C9346" s="1433"/>
      <c r="E9346" s="1433"/>
      <c r="K9346" s="1433"/>
      <c r="L9346" s="1334"/>
    </row>
    <row r="9347" spans="1:12" ht="24" customHeight="1">
      <c r="A9347" s="1355"/>
      <c r="B9347" s="1355"/>
      <c r="C9347" s="1433"/>
      <c r="E9347" s="1433"/>
      <c r="K9347" s="1433"/>
      <c r="L9347" s="1334"/>
    </row>
    <row r="9348" spans="1:12" ht="24" customHeight="1">
      <c r="A9348" s="1355"/>
      <c r="B9348" s="1355"/>
      <c r="C9348" s="1433"/>
      <c r="E9348" s="1433"/>
      <c r="K9348" s="1433"/>
      <c r="L9348" s="1334"/>
    </row>
    <row r="9349" spans="1:12" ht="24" customHeight="1">
      <c r="A9349" s="1355"/>
      <c r="B9349" s="1355"/>
      <c r="C9349" s="1433"/>
      <c r="E9349" s="1433"/>
      <c r="K9349" s="1433"/>
      <c r="L9349" s="1334"/>
    </row>
    <row r="9350" spans="1:12" ht="24" customHeight="1">
      <c r="A9350" s="1355"/>
      <c r="B9350" s="1355"/>
      <c r="C9350" s="1433"/>
      <c r="E9350" s="1433"/>
      <c r="K9350" s="1433"/>
      <c r="L9350" s="1334"/>
    </row>
    <row r="9351" spans="1:12" ht="24" customHeight="1">
      <c r="A9351" s="1355"/>
      <c r="B9351" s="1355"/>
      <c r="C9351" s="1433"/>
      <c r="E9351" s="1433"/>
      <c r="K9351" s="1433"/>
      <c r="L9351" s="1334"/>
    </row>
    <row r="9352" spans="1:12" ht="24" customHeight="1">
      <c r="A9352" s="1355"/>
      <c r="B9352" s="1355"/>
      <c r="C9352" s="1433"/>
      <c r="E9352" s="1433"/>
      <c r="K9352" s="1433"/>
      <c r="L9352" s="1334"/>
    </row>
    <row r="9353" spans="1:12" ht="24" customHeight="1">
      <c r="A9353" s="1355"/>
      <c r="B9353" s="1355"/>
      <c r="C9353" s="1433"/>
      <c r="E9353" s="1433"/>
      <c r="K9353" s="1433"/>
      <c r="L9353" s="1334"/>
    </row>
    <row r="9354" spans="1:12" ht="24" customHeight="1">
      <c r="A9354" s="1355"/>
      <c r="B9354" s="1355"/>
      <c r="C9354" s="1433"/>
      <c r="E9354" s="1433"/>
      <c r="K9354" s="1433"/>
      <c r="L9354" s="1334"/>
    </row>
    <row r="9355" spans="1:12" ht="24" customHeight="1">
      <c r="A9355" s="1355"/>
      <c r="B9355" s="1355"/>
      <c r="C9355" s="1433"/>
      <c r="E9355" s="1433"/>
      <c r="K9355" s="1433"/>
      <c r="L9355" s="1334"/>
    </row>
    <row r="9356" spans="1:12" ht="24" customHeight="1">
      <c r="A9356" s="1355"/>
      <c r="B9356" s="1355"/>
      <c r="C9356" s="1433"/>
      <c r="E9356" s="1433"/>
      <c r="K9356" s="1433"/>
      <c r="L9356" s="1334"/>
    </row>
    <row r="9357" spans="1:12" ht="24" customHeight="1">
      <c r="A9357" s="1355"/>
      <c r="B9357" s="1355"/>
      <c r="C9357" s="1433"/>
      <c r="E9357" s="1433"/>
      <c r="K9357" s="1433"/>
      <c r="L9357" s="1334"/>
    </row>
    <row r="9358" spans="1:12" ht="24" customHeight="1">
      <c r="A9358" s="1355"/>
      <c r="B9358" s="1355"/>
      <c r="C9358" s="1433"/>
      <c r="E9358" s="1433"/>
      <c r="K9358" s="1433"/>
      <c r="L9358" s="1334"/>
    </row>
    <row r="9359" spans="1:12" ht="24" customHeight="1">
      <c r="A9359" s="1355"/>
      <c r="B9359" s="1355"/>
      <c r="C9359" s="1433"/>
      <c r="E9359" s="1433"/>
      <c r="K9359" s="1433"/>
      <c r="L9359" s="1334"/>
    </row>
    <row r="9360" spans="1:12" ht="24" customHeight="1">
      <c r="A9360" s="1355"/>
      <c r="B9360" s="1355"/>
      <c r="C9360" s="1433"/>
      <c r="E9360" s="1433"/>
      <c r="K9360" s="1433"/>
      <c r="L9360" s="1334"/>
    </row>
    <row r="9361" spans="1:12" ht="24" customHeight="1">
      <c r="A9361" s="1355"/>
      <c r="B9361" s="1355"/>
      <c r="C9361" s="1433"/>
      <c r="E9361" s="1433"/>
      <c r="K9361" s="1433"/>
      <c r="L9361" s="1334"/>
    </row>
    <row r="9362" spans="1:12" ht="24" customHeight="1">
      <c r="A9362" s="1355"/>
      <c r="B9362" s="1355"/>
      <c r="C9362" s="1433"/>
      <c r="E9362" s="1433"/>
      <c r="K9362" s="1433"/>
      <c r="L9362" s="1334"/>
    </row>
    <row r="9363" spans="1:12" ht="24" customHeight="1">
      <c r="A9363" s="1355"/>
      <c r="B9363" s="1355"/>
      <c r="C9363" s="1433"/>
      <c r="E9363" s="1433"/>
      <c r="K9363" s="1433"/>
      <c r="L9363" s="1334"/>
    </row>
    <row r="9364" spans="1:12" ht="24" customHeight="1">
      <c r="A9364" s="1355"/>
      <c r="B9364" s="1355"/>
      <c r="C9364" s="1433"/>
      <c r="E9364" s="1433"/>
      <c r="K9364" s="1433"/>
      <c r="L9364" s="1334"/>
    </row>
    <row r="9365" spans="1:12" ht="24" customHeight="1">
      <c r="A9365" s="1355"/>
      <c r="B9365" s="1355"/>
      <c r="C9365" s="1433"/>
      <c r="E9365" s="1433"/>
      <c r="K9365" s="1433"/>
      <c r="L9365" s="1334"/>
    </row>
    <row r="9366" spans="1:12" ht="24" customHeight="1">
      <c r="A9366" s="1355"/>
      <c r="B9366" s="1355"/>
      <c r="C9366" s="1433"/>
      <c r="E9366" s="1433"/>
      <c r="K9366" s="1433"/>
      <c r="L9366" s="1334"/>
    </row>
    <row r="9367" spans="1:12" ht="24" customHeight="1">
      <c r="A9367" s="1355"/>
      <c r="B9367" s="1355"/>
      <c r="C9367" s="1433"/>
      <c r="E9367" s="1433"/>
      <c r="K9367" s="1433"/>
      <c r="L9367" s="1334"/>
    </row>
    <row r="9368" spans="1:12" ht="24" customHeight="1">
      <c r="A9368" s="1355"/>
      <c r="B9368" s="1355"/>
      <c r="C9368" s="1433"/>
      <c r="E9368" s="1433"/>
      <c r="K9368" s="1433"/>
      <c r="L9368" s="1334"/>
    </row>
    <row r="9369" spans="1:12" ht="24" customHeight="1">
      <c r="A9369" s="1355"/>
      <c r="B9369" s="1355"/>
      <c r="C9369" s="1433"/>
      <c r="E9369" s="1433"/>
      <c r="K9369" s="1433"/>
      <c r="L9369" s="1334"/>
    </row>
    <row r="9370" spans="1:12" ht="24" customHeight="1">
      <c r="A9370" s="1355"/>
      <c r="B9370" s="1355"/>
      <c r="C9370" s="1433"/>
      <c r="E9370" s="1433"/>
      <c r="K9370" s="1433"/>
      <c r="L9370" s="1334"/>
    </row>
    <row r="9371" spans="1:12" ht="24" customHeight="1">
      <c r="A9371" s="1355"/>
      <c r="B9371" s="1355"/>
      <c r="C9371" s="1433"/>
      <c r="E9371" s="1433"/>
      <c r="K9371" s="1433"/>
      <c r="L9371" s="1334"/>
    </row>
    <row r="9372" spans="1:12" ht="24" customHeight="1">
      <c r="A9372" s="1355"/>
      <c r="B9372" s="1355"/>
      <c r="C9372" s="1433"/>
      <c r="E9372" s="1433"/>
      <c r="K9372" s="1433"/>
      <c r="L9372" s="1334"/>
    </row>
    <row r="9373" spans="1:12" ht="24" customHeight="1">
      <c r="A9373" s="1355"/>
      <c r="B9373" s="1355"/>
      <c r="C9373" s="1433"/>
      <c r="E9373" s="1433"/>
      <c r="K9373" s="1433"/>
      <c r="L9373" s="1334"/>
    </row>
    <row r="9374" spans="1:12" ht="24" customHeight="1">
      <c r="A9374" s="1355"/>
      <c r="B9374" s="1355"/>
      <c r="C9374" s="1433"/>
      <c r="E9374" s="1433"/>
      <c r="K9374" s="1433"/>
      <c r="L9374" s="1334"/>
    </row>
    <row r="9375" spans="1:12" ht="24" customHeight="1">
      <c r="A9375" s="1355"/>
      <c r="B9375" s="1355"/>
      <c r="C9375" s="1433"/>
      <c r="E9375" s="1433"/>
      <c r="K9375" s="1433"/>
      <c r="L9375" s="1334"/>
    </row>
    <row r="9376" spans="1:12" ht="24" customHeight="1">
      <c r="A9376" s="1355"/>
      <c r="B9376" s="1355"/>
      <c r="C9376" s="1433"/>
      <c r="E9376" s="1433"/>
      <c r="K9376" s="1433"/>
      <c r="L9376" s="1334"/>
    </row>
    <row r="9377" spans="1:12" ht="24" customHeight="1">
      <c r="A9377" s="1355"/>
      <c r="B9377" s="1355"/>
      <c r="C9377" s="1433"/>
      <c r="E9377" s="1433"/>
      <c r="K9377" s="1433"/>
      <c r="L9377" s="1334"/>
    </row>
    <row r="9378" spans="1:12" ht="24" customHeight="1">
      <c r="A9378" s="1355"/>
      <c r="B9378" s="1355"/>
      <c r="C9378" s="1433"/>
      <c r="E9378" s="1433"/>
      <c r="K9378" s="1433"/>
      <c r="L9378" s="1334"/>
    </row>
    <row r="9379" spans="1:12" ht="24" customHeight="1">
      <c r="A9379" s="1355"/>
      <c r="B9379" s="1355"/>
      <c r="C9379" s="1433"/>
      <c r="E9379" s="1433"/>
      <c r="K9379" s="1433"/>
      <c r="L9379" s="1334"/>
    </row>
    <row r="9380" spans="1:12" ht="24" customHeight="1">
      <c r="A9380" s="1355"/>
      <c r="B9380" s="1355"/>
      <c r="C9380" s="1433"/>
      <c r="E9380" s="1433"/>
      <c r="K9380" s="1433"/>
      <c r="L9380" s="1334"/>
    </row>
    <row r="9381" spans="1:12" ht="24" customHeight="1">
      <c r="A9381" s="1355"/>
      <c r="B9381" s="1355"/>
      <c r="C9381" s="1433"/>
      <c r="E9381" s="1433"/>
      <c r="K9381" s="1433"/>
      <c r="L9381" s="1334"/>
    </row>
    <row r="9382" spans="1:12" ht="24" customHeight="1">
      <c r="A9382" s="1355"/>
      <c r="B9382" s="1355"/>
      <c r="C9382" s="1433"/>
      <c r="E9382" s="1433"/>
      <c r="K9382" s="1433"/>
      <c r="L9382" s="1334"/>
    </row>
    <row r="9383" spans="1:12" ht="24" customHeight="1">
      <c r="A9383" s="1355"/>
      <c r="B9383" s="1355"/>
      <c r="C9383" s="1433"/>
      <c r="E9383" s="1433"/>
      <c r="K9383" s="1433"/>
      <c r="L9383" s="1334"/>
    </row>
    <row r="9384" spans="1:12" ht="24" customHeight="1">
      <c r="A9384" s="1355"/>
      <c r="B9384" s="1355"/>
      <c r="C9384" s="1433"/>
      <c r="E9384" s="1433"/>
      <c r="K9384" s="1433"/>
      <c r="L9384" s="1334"/>
    </row>
    <row r="9385" spans="1:12" ht="24" customHeight="1">
      <c r="A9385" s="1355"/>
      <c r="B9385" s="1355"/>
      <c r="C9385" s="1433"/>
      <c r="E9385" s="1433"/>
      <c r="K9385" s="1433"/>
      <c r="L9385" s="1334"/>
    </row>
    <row r="9386" spans="1:12" ht="24" customHeight="1">
      <c r="A9386" s="1355"/>
      <c r="B9386" s="1355"/>
      <c r="C9386" s="1433"/>
      <c r="E9386" s="1433"/>
      <c r="K9386" s="1433"/>
      <c r="L9386" s="1334"/>
    </row>
    <row r="9387" spans="1:12" ht="24" customHeight="1">
      <c r="A9387" s="1355"/>
      <c r="B9387" s="1355"/>
      <c r="C9387" s="1433"/>
      <c r="E9387" s="1433"/>
      <c r="K9387" s="1433"/>
      <c r="L9387" s="1334"/>
    </row>
    <row r="9388" spans="1:12" ht="24" customHeight="1">
      <c r="A9388" s="1355"/>
      <c r="B9388" s="1355"/>
      <c r="C9388" s="1433"/>
      <c r="E9388" s="1433"/>
      <c r="K9388" s="1433"/>
      <c r="L9388" s="1334"/>
    </row>
    <row r="9389" spans="1:12" ht="24" customHeight="1">
      <c r="A9389" s="1355"/>
      <c r="B9389" s="1355"/>
      <c r="C9389" s="1433"/>
      <c r="E9389" s="1433"/>
      <c r="K9389" s="1433"/>
      <c r="L9389" s="1334"/>
    </row>
    <row r="9390" spans="1:12" ht="24" customHeight="1">
      <c r="A9390" s="1355"/>
      <c r="B9390" s="1355"/>
      <c r="C9390" s="1433"/>
      <c r="E9390" s="1433"/>
      <c r="K9390" s="1433"/>
      <c r="L9390" s="1334"/>
    </row>
    <row r="9391" spans="1:12" ht="24" customHeight="1">
      <c r="A9391" s="1355"/>
      <c r="B9391" s="1355"/>
      <c r="C9391" s="1433"/>
      <c r="E9391" s="1433"/>
      <c r="K9391" s="1433"/>
      <c r="L9391" s="1334"/>
    </row>
    <row r="9392" spans="1:12" ht="24" customHeight="1">
      <c r="A9392" s="1355"/>
      <c r="B9392" s="1355"/>
      <c r="C9392" s="1433"/>
      <c r="E9392" s="1433"/>
      <c r="K9392" s="1433"/>
      <c r="L9392" s="1334"/>
    </row>
    <row r="9393" spans="1:12" ht="24" customHeight="1">
      <c r="A9393" s="1355"/>
      <c r="B9393" s="1355"/>
      <c r="C9393" s="1433"/>
      <c r="E9393" s="1433"/>
      <c r="K9393" s="1433"/>
      <c r="L9393" s="1334"/>
    </row>
    <row r="9394" spans="1:12" ht="24" customHeight="1">
      <c r="A9394" s="1355"/>
      <c r="B9394" s="1355"/>
      <c r="C9394" s="1433"/>
      <c r="E9394" s="1433"/>
      <c r="K9394" s="1433"/>
      <c r="L9394" s="1334"/>
    </row>
    <row r="9395" spans="1:12" ht="24" customHeight="1">
      <c r="A9395" s="1355"/>
      <c r="B9395" s="1355"/>
      <c r="C9395" s="1433"/>
      <c r="E9395" s="1433"/>
      <c r="K9395" s="1433"/>
      <c r="L9395" s="1334"/>
    </row>
    <row r="9396" spans="1:12" ht="24" customHeight="1">
      <c r="A9396" s="1355"/>
      <c r="B9396" s="1355"/>
      <c r="C9396" s="1433"/>
      <c r="E9396" s="1433"/>
      <c r="K9396" s="1433"/>
      <c r="L9396" s="1334"/>
    </row>
    <row r="9397" spans="1:12" ht="24" customHeight="1">
      <c r="A9397" s="1355"/>
      <c r="B9397" s="1355"/>
      <c r="C9397" s="1433"/>
      <c r="E9397" s="1433"/>
      <c r="K9397" s="1433"/>
      <c r="L9397" s="1334"/>
    </row>
    <row r="9398" spans="1:12" ht="24" customHeight="1">
      <c r="A9398" s="1355"/>
      <c r="B9398" s="1355"/>
      <c r="C9398" s="1433"/>
      <c r="E9398" s="1433"/>
      <c r="K9398" s="1433"/>
      <c r="L9398" s="1334"/>
    </row>
    <row r="9399" spans="1:12" ht="24" customHeight="1">
      <c r="A9399" s="1355"/>
      <c r="B9399" s="1355"/>
      <c r="C9399" s="1433"/>
      <c r="E9399" s="1433"/>
      <c r="K9399" s="1433"/>
      <c r="L9399" s="1334"/>
    </row>
    <row r="9400" spans="1:12" ht="24" customHeight="1">
      <c r="A9400" s="1355"/>
      <c r="B9400" s="1355"/>
      <c r="C9400" s="1433"/>
      <c r="E9400" s="1433"/>
      <c r="K9400" s="1433"/>
      <c r="L9400" s="1334"/>
    </row>
    <row r="9401" spans="1:12" ht="24" customHeight="1">
      <c r="A9401" s="1355"/>
      <c r="B9401" s="1355"/>
      <c r="C9401" s="1433"/>
      <c r="E9401" s="1433"/>
      <c r="K9401" s="1433"/>
      <c r="L9401" s="1334"/>
    </row>
    <row r="9402" spans="1:12" ht="24" customHeight="1">
      <c r="A9402" s="1355"/>
      <c r="B9402" s="1355"/>
      <c r="C9402" s="1433"/>
      <c r="E9402" s="1433"/>
      <c r="K9402" s="1433"/>
      <c r="L9402" s="1334"/>
    </row>
    <row r="9403" spans="1:12" ht="24" customHeight="1">
      <c r="A9403" s="1355"/>
      <c r="B9403" s="1355"/>
      <c r="C9403" s="1433"/>
      <c r="E9403" s="1433"/>
      <c r="K9403" s="1433"/>
      <c r="L9403" s="1334"/>
    </row>
    <row r="9404" spans="1:12" ht="24" customHeight="1">
      <c r="A9404" s="1355"/>
      <c r="B9404" s="1355"/>
      <c r="C9404" s="1433"/>
      <c r="E9404" s="1433"/>
      <c r="K9404" s="1433"/>
      <c r="L9404" s="1334"/>
    </row>
    <row r="9405" spans="1:12" ht="24" customHeight="1">
      <c r="A9405" s="1355"/>
      <c r="B9405" s="1355"/>
      <c r="C9405" s="1433"/>
      <c r="E9405" s="1433"/>
      <c r="K9405" s="1433"/>
      <c r="L9405" s="1334"/>
    </row>
    <row r="9406" spans="1:12" ht="24" customHeight="1">
      <c r="A9406" s="1355"/>
      <c r="B9406" s="1355"/>
      <c r="C9406" s="1433"/>
      <c r="E9406" s="1433"/>
      <c r="K9406" s="1433"/>
      <c r="L9406" s="1334"/>
    </row>
    <row r="9407" spans="1:12" ht="24" customHeight="1">
      <c r="A9407" s="1355"/>
      <c r="B9407" s="1355"/>
      <c r="C9407" s="1433"/>
      <c r="E9407" s="1433"/>
      <c r="K9407" s="1433"/>
      <c r="L9407" s="1334"/>
    </row>
    <row r="9408" spans="1:12" ht="24" customHeight="1">
      <c r="A9408" s="1355"/>
      <c r="B9408" s="1355"/>
      <c r="C9408" s="1433"/>
      <c r="E9408" s="1433"/>
      <c r="K9408" s="1433"/>
      <c r="L9408" s="1334"/>
    </row>
    <row r="9409" spans="1:12" ht="24" customHeight="1">
      <c r="A9409" s="1355"/>
      <c r="B9409" s="1355"/>
      <c r="C9409" s="1433"/>
      <c r="E9409" s="1433"/>
      <c r="K9409" s="1433"/>
      <c r="L9409" s="1334"/>
    </row>
    <row r="9410" spans="1:12" ht="24" customHeight="1">
      <c r="A9410" s="1355"/>
      <c r="B9410" s="1355"/>
      <c r="C9410" s="1433"/>
      <c r="E9410" s="1433"/>
      <c r="K9410" s="1433"/>
      <c r="L9410" s="1334"/>
    </row>
    <row r="9411" spans="1:12" ht="24" customHeight="1">
      <c r="A9411" s="1355"/>
      <c r="B9411" s="1355"/>
      <c r="C9411" s="1433"/>
      <c r="E9411" s="1433"/>
      <c r="K9411" s="1433"/>
      <c r="L9411" s="1334"/>
    </row>
    <row r="9412" spans="1:12" ht="24" customHeight="1">
      <c r="A9412" s="1355"/>
      <c r="B9412" s="1355"/>
      <c r="C9412" s="1433"/>
      <c r="E9412" s="1433"/>
      <c r="K9412" s="1433"/>
      <c r="L9412" s="1334"/>
    </row>
    <row r="9413" spans="1:12" ht="24" customHeight="1">
      <c r="A9413" s="1355"/>
      <c r="B9413" s="1355"/>
      <c r="C9413" s="1433"/>
      <c r="E9413" s="1433"/>
      <c r="K9413" s="1433"/>
      <c r="L9413" s="1334"/>
    </row>
    <row r="9414" spans="1:12" ht="24" customHeight="1">
      <c r="A9414" s="1355"/>
      <c r="B9414" s="1355"/>
      <c r="C9414" s="1433"/>
      <c r="E9414" s="1433"/>
      <c r="K9414" s="1433"/>
      <c r="L9414" s="1334"/>
    </row>
    <row r="9415" spans="1:12" ht="24" customHeight="1">
      <c r="A9415" s="1355"/>
      <c r="B9415" s="1355"/>
      <c r="C9415" s="1433"/>
      <c r="E9415" s="1433"/>
      <c r="K9415" s="1433"/>
      <c r="L9415" s="1334"/>
    </row>
    <row r="9416" spans="1:12" ht="24" customHeight="1">
      <c r="A9416" s="1355"/>
      <c r="B9416" s="1355"/>
      <c r="C9416" s="1433"/>
      <c r="E9416" s="1433"/>
      <c r="K9416" s="1433"/>
      <c r="L9416" s="1334"/>
    </row>
    <row r="9417" spans="1:12" ht="24" customHeight="1">
      <c r="A9417" s="1355"/>
      <c r="B9417" s="1355"/>
      <c r="C9417" s="1433"/>
      <c r="E9417" s="1433"/>
      <c r="K9417" s="1433"/>
      <c r="L9417" s="1334"/>
    </row>
    <row r="9418" spans="1:12" ht="24" customHeight="1">
      <c r="A9418" s="1355"/>
      <c r="B9418" s="1355"/>
      <c r="C9418" s="1433"/>
      <c r="E9418" s="1433"/>
      <c r="K9418" s="1433"/>
      <c r="L9418" s="1334"/>
    </row>
    <row r="9419" spans="1:12" ht="24" customHeight="1">
      <c r="A9419" s="1355"/>
      <c r="B9419" s="1355"/>
      <c r="C9419" s="1433"/>
      <c r="E9419" s="1433"/>
      <c r="K9419" s="1433"/>
      <c r="L9419" s="1334"/>
    </row>
    <row r="9420" spans="1:12" ht="24" customHeight="1">
      <c r="A9420" s="1355"/>
      <c r="B9420" s="1355"/>
      <c r="C9420" s="1433"/>
      <c r="E9420" s="1433"/>
      <c r="K9420" s="1433"/>
      <c r="L9420" s="1334"/>
    </row>
    <row r="9421" spans="1:12" ht="24" customHeight="1">
      <c r="A9421" s="1355"/>
      <c r="B9421" s="1355"/>
      <c r="C9421" s="1433"/>
      <c r="E9421" s="1433"/>
      <c r="K9421" s="1433"/>
      <c r="L9421" s="1334"/>
    </row>
    <row r="9422" spans="1:12" ht="24" customHeight="1">
      <c r="A9422" s="1355"/>
      <c r="B9422" s="1355"/>
      <c r="C9422" s="1433"/>
      <c r="E9422" s="1433"/>
      <c r="K9422" s="1433"/>
      <c r="L9422" s="1334"/>
    </row>
    <row r="9423" spans="1:12" ht="24" customHeight="1">
      <c r="A9423" s="1355"/>
      <c r="B9423" s="1355"/>
      <c r="C9423" s="1433"/>
      <c r="E9423" s="1433"/>
      <c r="K9423" s="1433"/>
      <c r="L9423" s="1334"/>
    </row>
    <row r="9424" spans="1:12" ht="24" customHeight="1">
      <c r="A9424" s="1355"/>
      <c r="B9424" s="1355"/>
      <c r="C9424" s="1433"/>
      <c r="E9424" s="1433"/>
      <c r="K9424" s="1433"/>
      <c r="L9424" s="1334"/>
    </row>
    <row r="9425" spans="1:12" ht="24" customHeight="1">
      <c r="A9425" s="1355"/>
      <c r="B9425" s="1355"/>
      <c r="C9425" s="1433"/>
      <c r="E9425" s="1433"/>
      <c r="K9425" s="1433"/>
      <c r="L9425" s="1334"/>
    </row>
    <row r="9426" spans="1:12" ht="24" customHeight="1">
      <c r="A9426" s="1355"/>
      <c r="B9426" s="1355"/>
      <c r="C9426" s="1433"/>
      <c r="E9426" s="1433"/>
      <c r="K9426" s="1433"/>
      <c r="L9426" s="1334"/>
    </row>
    <row r="9427" spans="1:12" ht="24" customHeight="1">
      <c r="A9427" s="1355"/>
      <c r="B9427" s="1355"/>
      <c r="C9427" s="1433"/>
      <c r="E9427" s="1433"/>
      <c r="K9427" s="1433"/>
      <c r="L9427" s="1334"/>
    </row>
    <row r="9428" spans="1:12" ht="24" customHeight="1">
      <c r="A9428" s="1355"/>
      <c r="B9428" s="1355"/>
      <c r="C9428" s="1433"/>
      <c r="E9428" s="1433"/>
      <c r="K9428" s="1433"/>
      <c r="L9428" s="1334"/>
    </row>
    <row r="9429" spans="1:12" ht="24" customHeight="1">
      <c r="A9429" s="1355"/>
      <c r="B9429" s="1355"/>
      <c r="C9429" s="1433"/>
      <c r="E9429" s="1433"/>
      <c r="K9429" s="1433"/>
      <c r="L9429" s="1334"/>
    </row>
    <row r="9430" spans="1:12" ht="24" customHeight="1">
      <c r="A9430" s="1355"/>
      <c r="B9430" s="1355"/>
      <c r="C9430" s="1433"/>
      <c r="E9430" s="1433"/>
      <c r="K9430" s="1433"/>
      <c r="L9430" s="1334"/>
    </row>
    <row r="9431" spans="1:12" ht="24" customHeight="1">
      <c r="A9431" s="1355"/>
      <c r="B9431" s="1355"/>
      <c r="C9431" s="1433"/>
      <c r="E9431" s="1433"/>
      <c r="K9431" s="1433"/>
      <c r="L9431" s="1334"/>
    </row>
    <row r="9432" spans="1:12" ht="24" customHeight="1">
      <c r="A9432" s="1355"/>
      <c r="B9432" s="1355"/>
      <c r="C9432" s="1433"/>
      <c r="E9432" s="1433"/>
      <c r="K9432" s="1433"/>
      <c r="L9432" s="1334"/>
    </row>
    <row r="9433" spans="1:12" ht="24" customHeight="1">
      <c r="A9433" s="1355"/>
      <c r="B9433" s="1355"/>
      <c r="C9433" s="1433"/>
      <c r="E9433" s="1433"/>
      <c r="K9433" s="1433"/>
      <c r="L9433" s="1334"/>
    </row>
    <row r="9434" spans="1:12" ht="24" customHeight="1">
      <c r="A9434" s="1355"/>
      <c r="B9434" s="1355"/>
      <c r="C9434" s="1433"/>
      <c r="E9434" s="1433"/>
      <c r="K9434" s="1433"/>
      <c r="L9434" s="1334"/>
    </row>
    <row r="9435" spans="1:12" ht="24" customHeight="1">
      <c r="A9435" s="1355"/>
      <c r="B9435" s="1355"/>
      <c r="C9435" s="1433"/>
      <c r="E9435" s="1433"/>
      <c r="K9435" s="1433"/>
      <c r="L9435" s="1334"/>
    </row>
    <row r="9436" spans="1:12" ht="24" customHeight="1">
      <c r="A9436" s="1355"/>
      <c r="B9436" s="1355"/>
      <c r="C9436" s="1433"/>
      <c r="E9436" s="1433"/>
      <c r="K9436" s="1433"/>
      <c r="L9436" s="1334"/>
    </row>
    <row r="9437" spans="1:12" ht="24" customHeight="1">
      <c r="A9437" s="1355"/>
      <c r="B9437" s="1355"/>
      <c r="C9437" s="1433"/>
      <c r="E9437" s="1433"/>
      <c r="K9437" s="1433"/>
      <c r="L9437" s="1334"/>
    </row>
    <row r="9438" spans="1:12" ht="24" customHeight="1">
      <c r="A9438" s="1355"/>
      <c r="B9438" s="1355"/>
      <c r="C9438" s="1433"/>
      <c r="E9438" s="1433"/>
      <c r="K9438" s="1433"/>
      <c r="L9438" s="1334"/>
    </row>
    <row r="9439" spans="1:12" ht="24" customHeight="1">
      <c r="A9439" s="1355"/>
      <c r="B9439" s="1355"/>
      <c r="C9439" s="1433"/>
      <c r="E9439" s="1433"/>
      <c r="K9439" s="1433"/>
      <c r="L9439" s="1334"/>
    </row>
    <row r="9440" spans="1:12" ht="24" customHeight="1">
      <c r="A9440" s="1355"/>
      <c r="B9440" s="1355"/>
      <c r="C9440" s="1433"/>
      <c r="E9440" s="1433"/>
      <c r="K9440" s="1433"/>
      <c r="L9440" s="1334"/>
    </row>
    <row r="9441" spans="1:12" ht="24" customHeight="1">
      <c r="A9441" s="1355"/>
      <c r="B9441" s="1355"/>
      <c r="C9441" s="1433"/>
      <c r="E9441" s="1433"/>
      <c r="K9441" s="1433"/>
      <c r="L9441" s="1334"/>
    </row>
    <row r="9442" spans="1:12" ht="24" customHeight="1">
      <c r="A9442" s="1355"/>
      <c r="B9442" s="1355"/>
      <c r="C9442" s="1433"/>
      <c r="E9442" s="1433"/>
      <c r="K9442" s="1433"/>
      <c r="L9442" s="1334"/>
    </row>
    <row r="9443" spans="1:12" ht="24" customHeight="1">
      <c r="A9443" s="1355"/>
      <c r="B9443" s="1355"/>
      <c r="C9443" s="1433"/>
      <c r="E9443" s="1433"/>
      <c r="K9443" s="1433"/>
      <c r="L9443" s="1334"/>
    </row>
    <row r="9444" spans="1:12" ht="24" customHeight="1">
      <c r="A9444" s="1355"/>
      <c r="B9444" s="1355"/>
      <c r="C9444" s="1433"/>
      <c r="E9444" s="1433"/>
      <c r="K9444" s="1433"/>
      <c r="L9444" s="1334"/>
    </row>
    <row r="9445" spans="1:12" ht="24" customHeight="1">
      <c r="A9445" s="1355"/>
      <c r="B9445" s="1355"/>
      <c r="C9445" s="1433"/>
      <c r="E9445" s="1433"/>
      <c r="K9445" s="1433"/>
      <c r="L9445" s="1334"/>
    </row>
    <row r="9446" spans="1:12" ht="24" customHeight="1">
      <c r="A9446" s="1355"/>
      <c r="B9446" s="1355"/>
      <c r="C9446" s="1433"/>
      <c r="E9446" s="1433"/>
      <c r="K9446" s="1433"/>
      <c r="L9446" s="1334"/>
    </row>
    <row r="9447" spans="1:12" ht="24" customHeight="1">
      <c r="A9447" s="1355"/>
      <c r="B9447" s="1355"/>
      <c r="C9447" s="1433"/>
      <c r="E9447" s="1433"/>
      <c r="K9447" s="1433"/>
      <c r="L9447" s="1334"/>
    </row>
    <row r="9448" spans="1:12" ht="24" customHeight="1">
      <c r="A9448" s="1355"/>
      <c r="B9448" s="1355"/>
      <c r="C9448" s="1433"/>
      <c r="E9448" s="1433"/>
      <c r="K9448" s="1433"/>
      <c r="L9448" s="1334"/>
    </row>
    <row r="9449" spans="1:12" ht="24" customHeight="1">
      <c r="A9449" s="1355"/>
      <c r="B9449" s="1355"/>
      <c r="C9449" s="1433"/>
      <c r="E9449" s="1433"/>
      <c r="K9449" s="1433"/>
      <c r="L9449" s="1334"/>
    </row>
    <row r="9450" spans="1:12" ht="24" customHeight="1">
      <c r="A9450" s="1355"/>
      <c r="B9450" s="1355"/>
      <c r="C9450" s="1433"/>
      <c r="E9450" s="1433"/>
      <c r="K9450" s="1433"/>
      <c r="L9450" s="1334"/>
    </row>
    <row r="9451" spans="1:12" ht="24" customHeight="1">
      <c r="A9451" s="1355"/>
      <c r="B9451" s="1355"/>
      <c r="C9451" s="1433"/>
      <c r="E9451" s="1433"/>
      <c r="K9451" s="1433"/>
      <c r="L9451" s="1334"/>
    </row>
    <row r="9452" spans="1:12" ht="24" customHeight="1">
      <c r="A9452" s="1355"/>
      <c r="B9452" s="1355"/>
      <c r="C9452" s="1433"/>
      <c r="E9452" s="1433"/>
      <c r="K9452" s="1433"/>
      <c r="L9452" s="1334"/>
    </row>
    <row r="9453" spans="1:12" ht="24" customHeight="1">
      <c r="A9453" s="1355"/>
      <c r="B9453" s="1355"/>
      <c r="C9453" s="1433"/>
      <c r="E9453" s="1433"/>
      <c r="K9453" s="1433"/>
      <c r="L9453" s="1334"/>
    </row>
    <row r="9454" spans="1:12" ht="24" customHeight="1">
      <c r="A9454" s="1355"/>
      <c r="B9454" s="1355"/>
      <c r="C9454" s="1433"/>
      <c r="E9454" s="1433"/>
      <c r="K9454" s="1433"/>
      <c r="L9454" s="1334"/>
    </row>
    <row r="9455" spans="1:12" ht="24" customHeight="1">
      <c r="A9455" s="1355"/>
      <c r="B9455" s="1355"/>
      <c r="C9455" s="1433"/>
      <c r="E9455" s="1433"/>
      <c r="K9455" s="1433"/>
      <c r="L9455" s="1334"/>
    </row>
    <row r="9456" spans="1:12" ht="24" customHeight="1">
      <c r="A9456" s="1355"/>
      <c r="B9456" s="1355"/>
      <c r="C9456" s="1433"/>
      <c r="E9456" s="1433"/>
      <c r="K9456" s="1433"/>
      <c r="L9456" s="1334"/>
    </row>
    <row r="9457" spans="1:12" ht="24" customHeight="1">
      <c r="A9457" s="1355"/>
      <c r="B9457" s="1355"/>
      <c r="C9457" s="1433"/>
      <c r="E9457" s="1433"/>
      <c r="K9457" s="1433"/>
      <c r="L9457" s="1334"/>
    </row>
    <row r="9458" spans="1:12" ht="24" customHeight="1">
      <c r="A9458" s="1355"/>
      <c r="B9458" s="1355"/>
      <c r="C9458" s="1433"/>
      <c r="E9458" s="1433"/>
      <c r="K9458" s="1433"/>
      <c r="L9458" s="1334"/>
    </row>
    <row r="9459" spans="1:12" ht="24" customHeight="1">
      <c r="A9459" s="1355"/>
      <c r="B9459" s="1355"/>
      <c r="C9459" s="1433"/>
      <c r="E9459" s="1433"/>
      <c r="K9459" s="1433"/>
      <c r="L9459" s="1334"/>
    </row>
    <row r="9460" spans="1:12" ht="24" customHeight="1">
      <c r="A9460" s="1355"/>
      <c r="B9460" s="1355"/>
      <c r="C9460" s="1433"/>
      <c r="E9460" s="1433"/>
      <c r="K9460" s="1433"/>
      <c r="L9460" s="1334"/>
    </row>
    <row r="9461" spans="1:12" ht="24" customHeight="1">
      <c r="A9461" s="1355"/>
      <c r="B9461" s="1355"/>
      <c r="C9461" s="1433"/>
      <c r="E9461" s="1433"/>
      <c r="K9461" s="1433"/>
      <c r="L9461" s="1334"/>
    </row>
    <row r="9462" spans="1:12" ht="24" customHeight="1">
      <c r="A9462" s="1355"/>
      <c r="B9462" s="1355"/>
      <c r="C9462" s="1433"/>
      <c r="E9462" s="1433"/>
      <c r="K9462" s="1433"/>
      <c r="L9462" s="1334"/>
    </row>
    <row r="9463" spans="1:12" ht="24" customHeight="1">
      <c r="A9463" s="1355"/>
      <c r="B9463" s="1355"/>
      <c r="C9463" s="1433"/>
      <c r="E9463" s="1433"/>
      <c r="K9463" s="1433"/>
      <c r="L9463" s="1334"/>
    </row>
    <row r="9464" spans="1:12" ht="24" customHeight="1">
      <c r="A9464" s="1355"/>
      <c r="B9464" s="1355"/>
      <c r="C9464" s="1433"/>
      <c r="E9464" s="1433"/>
      <c r="K9464" s="1433"/>
      <c r="L9464" s="1334"/>
    </row>
    <row r="9465" spans="1:12" ht="24" customHeight="1">
      <c r="A9465" s="1355"/>
      <c r="B9465" s="1355"/>
      <c r="C9465" s="1433"/>
      <c r="E9465" s="1433"/>
      <c r="K9465" s="1433"/>
      <c r="L9465" s="1334"/>
    </row>
    <row r="9466" spans="1:12" ht="24" customHeight="1">
      <c r="A9466" s="1355"/>
      <c r="B9466" s="1355"/>
      <c r="C9466" s="1433"/>
      <c r="E9466" s="1433"/>
      <c r="K9466" s="1433"/>
      <c r="L9466" s="1334"/>
    </row>
    <row r="9467" spans="1:12" ht="24" customHeight="1">
      <c r="A9467" s="1355"/>
      <c r="B9467" s="1355"/>
      <c r="C9467" s="1433"/>
      <c r="E9467" s="1433"/>
      <c r="K9467" s="1433"/>
      <c r="L9467" s="1334"/>
    </row>
    <row r="9468" spans="1:12" ht="24" customHeight="1">
      <c r="A9468" s="1355"/>
      <c r="B9468" s="1355"/>
      <c r="C9468" s="1433"/>
      <c r="E9468" s="1433"/>
      <c r="K9468" s="1433"/>
      <c r="L9468" s="1334"/>
    </row>
    <row r="9469" spans="1:12" ht="24" customHeight="1">
      <c r="A9469" s="1355"/>
      <c r="B9469" s="1355"/>
      <c r="C9469" s="1433"/>
      <c r="E9469" s="1433"/>
      <c r="K9469" s="1433"/>
      <c r="L9469" s="1334"/>
    </row>
    <row r="9470" spans="1:12" ht="24" customHeight="1">
      <c r="A9470" s="1355"/>
      <c r="B9470" s="1355"/>
      <c r="C9470" s="1433"/>
      <c r="E9470" s="1433"/>
      <c r="K9470" s="1433"/>
      <c r="L9470" s="1334"/>
    </row>
    <row r="9471" spans="1:12" ht="24" customHeight="1">
      <c r="A9471" s="1355"/>
      <c r="B9471" s="1355"/>
      <c r="C9471" s="1433"/>
      <c r="E9471" s="1433"/>
      <c r="K9471" s="1433"/>
      <c r="L9471" s="1334"/>
    </row>
    <row r="9472" spans="1:12" ht="24" customHeight="1">
      <c r="A9472" s="1355"/>
      <c r="B9472" s="1355"/>
      <c r="C9472" s="1433"/>
      <c r="E9472" s="1433"/>
      <c r="K9472" s="1433"/>
      <c r="L9472" s="1334"/>
    </row>
    <row r="9473" spans="1:12" ht="24" customHeight="1">
      <c r="A9473" s="1355"/>
      <c r="B9473" s="1355"/>
      <c r="C9473" s="1433"/>
      <c r="E9473" s="1433"/>
      <c r="K9473" s="1433"/>
      <c r="L9473" s="1334"/>
    </row>
    <row r="9474" spans="1:12" ht="24" customHeight="1">
      <c r="A9474" s="1355"/>
      <c r="B9474" s="1355"/>
      <c r="C9474" s="1433"/>
      <c r="E9474" s="1433"/>
      <c r="K9474" s="1433"/>
      <c r="L9474" s="1334"/>
    </row>
    <row r="9475" spans="1:12" ht="24" customHeight="1">
      <c r="A9475" s="1355"/>
      <c r="B9475" s="1355"/>
      <c r="C9475" s="1433"/>
      <c r="E9475" s="1433"/>
      <c r="K9475" s="1433"/>
      <c r="L9475" s="1334"/>
    </row>
    <row r="9476" spans="1:12" ht="24" customHeight="1">
      <c r="A9476" s="1355"/>
      <c r="B9476" s="1355"/>
      <c r="C9476" s="1433"/>
      <c r="E9476" s="1433"/>
      <c r="K9476" s="1433"/>
      <c r="L9476" s="1334"/>
    </row>
    <row r="9477" spans="1:12" ht="24" customHeight="1">
      <c r="A9477" s="1355"/>
      <c r="B9477" s="1355"/>
      <c r="C9477" s="1433"/>
      <c r="E9477" s="1433"/>
      <c r="K9477" s="1433"/>
      <c r="L9477" s="1334"/>
    </row>
    <row r="9478" spans="1:12" ht="24" customHeight="1">
      <c r="A9478" s="1355"/>
      <c r="B9478" s="1355"/>
      <c r="C9478" s="1433"/>
      <c r="E9478" s="1433"/>
      <c r="K9478" s="1433"/>
      <c r="L9478" s="1334"/>
    </row>
    <row r="9479" spans="1:12" ht="24" customHeight="1">
      <c r="A9479" s="1355"/>
      <c r="B9479" s="1355"/>
      <c r="C9479" s="1433"/>
      <c r="E9479" s="1433"/>
      <c r="K9479" s="1433"/>
      <c r="L9479" s="1334"/>
    </row>
    <row r="9480" spans="1:12" ht="24" customHeight="1">
      <c r="A9480" s="1355"/>
      <c r="B9480" s="1355"/>
      <c r="C9480" s="1433"/>
      <c r="E9480" s="1433"/>
      <c r="K9480" s="1433"/>
      <c r="L9480" s="1334"/>
    </row>
    <row r="9481" spans="1:12" ht="24" customHeight="1">
      <c r="A9481" s="1355"/>
      <c r="B9481" s="1355"/>
      <c r="C9481" s="1433"/>
      <c r="E9481" s="1433"/>
      <c r="K9481" s="1433"/>
      <c r="L9481" s="1334"/>
    </row>
    <row r="9482" spans="1:12" ht="24" customHeight="1">
      <c r="A9482" s="1355"/>
      <c r="B9482" s="1355"/>
      <c r="C9482" s="1433"/>
      <c r="E9482" s="1433"/>
      <c r="K9482" s="1433"/>
      <c r="L9482" s="1334"/>
    </row>
    <row r="9483" spans="1:12" ht="24" customHeight="1">
      <c r="A9483" s="1355"/>
      <c r="B9483" s="1355"/>
      <c r="C9483" s="1433"/>
      <c r="E9483" s="1433"/>
      <c r="K9483" s="1433"/>
      <c r="L9483" s="1334"/>
    </row>
    <row r="9484" spans="1:12" ht="24" customHeight="1">
      <c r="A9484" s="1355"/>
      <c r="B9484" s="1355"/>
      <c r="C9484" s="1433"/>
      <c r="E9484" s="1433"/>
      <c r="K9484" s="1433"/>
      <c r="L9484" s="1334"/>
    </row>
    <row r="9485" spans="1:12" ht="24" customHeight="1">
      <c r="A9485" s="1355"/>
      <c r="B9485" s="1355"/>
      <c r="C9485" s="1433"/>
      <c r="E9485" s="1433"/>
      <c r="K9485" s="1433"/>
      <c r="L9485" s="1334"/>
    </row>
    <row r="9486" spans="1:12" ht="24" customHeight="1">
      <c r="A9486" s="1355"/>
      <c r="B9486" s="1355"/>
      <c r="C9486" s="1433"/>
      <c r="E9486" s="1433"/>
      <c r="K9486" s="1433"/>
      <c r="L9486" s="1334"/>
    </row>
    <row r="9487" spans="1:12" ht="24" customHeight="1">
      <c r="A9487" s="1355"/>
      <c r="B9487" s="1355"/>
      <c r="C9487" s="1433"/>
      <c r="E9487" s="1433"/>
      <c r="K9487" s="1433"/>
      <c r="L9487" s="1334"/>
    </row>
    <row r="9488" spans="1:12" ht="24" customHeight="1">
      <c r="A9488" s="1355"/>
      <c r="B9488" s="1355"/>
      <c r="C9488" s="1433"/>
      <c r="E9488" s="1433"/>
      <c r="K9488" s="1433"/>
      <c r="L9488" s="1334"/>
    </row>
    <row r="9489" spans="1:12" ht="24" customHeight="1">
      <c r="A9489" s="1355"/>
      <c r="B9489" s="1355"/>
      <c r="C9489" s="1433"/>
      <c r="E9489" s="1433"/>
      <c r="K9489" s="1433"/>
      <c r="L9489" s="1334"/>
    </row>
    <row r="9490" spans="1:12" ht="24" customHeight="1">
      <c r="A9490" s="1355"/>
      <c r="B9490" s="1355"/>
      <c r="C9490" s="1433"/>
      <c r="E9490" s="1433"/>
      <c r="K9490" s="1433"/>
      <c r="L9490" s="1334"/>
    </row>
    <row r="9491" spans="1:12" ht="24" customHeight="1">
      <c r="A9491" s="1355"/>
      <c r="B9491" s="1355"/>
      <c r="C9491" s="1433"/>
      <c r="E9491" s="1433"/>
      <c r="K9491" s="1433"/>
      <c r="L9491" s="1334"/>
    </row>
    <row r="9492" spans="1:12" ht="24" customHeight="1">
      <c r="A9492" s="1355"/>
      <c r="B9492" s="1355"/>
      <c r="C9492" s="1433"/>
      <c r="E9492" s="1433"/>
      <c r="K9492" s="1433"/>
      <c r="L9492" s="1334"/>
    </row>
    <row r="9493" spans="1:12" ht="24" customHeight="1">
      <c r="A9493" s="1355"/>
      <c r="B9493" s="1355"/>
      <c r="C9493" s="1433"/>
      <c r="E9493" s="1433"/>
      <c r="K9493" s="1433"/>
      <c r="L9493" s="1334"/>
    </row>
    <row r="9494" spans="1:12" ht="24" customHeight="1">
      <c r="A9494" s="1355"/>
      <c r="B9494" s="1355"/>
      <c r="C9494" s="1433"/>
      <c r="E9494" s="1433"/>
      <c r="K9494" s="1433"/>
      <c r="L9494" s="1334"/>
    </row>
    <row r="9495" spans="1:12" ht="24" customHeight="1">
      <c r="A9495" s="1355"/>
      <c r="B9495" s="1355"/>
      <c r="C9495" s="1433"/>
      <c r="E9495" s="1433"/>
      <c r="K9495" s="1433"/>
      <c r="L9495" s="1334"/>
    </row>
    <row r="9496" spans="1:12" ht="24" customHeight="1">
      <c r="A9496" s="1355"/>
      <c r="B9496" s="1355"/>
      <c r="C9496" s="1433"/>
      <c r="E9496" s="1433"/>
      <c r="K9496" s="1433"/>
      <c r="L9496" s="1334"/>
    </row>
    <row r="9497" spans="1:12" ht="24" customHeight="1">
      <c r="A9497" s="1355"/>
      <c r="B9497" s="1355"/>
      <c r="C9497" s="1433"/>
      <c r="E9497" s="1433"/>
      <c r="K9497" s="1433"/>
      <c r="L9497" s="1334"/>
    </row>
    <row r="9498" spans="1:12" ht="24" customHeight="1">
      <c r="A9498" s="1355"/>
      <c r="B9498" s="1355"/>
      <c r="C9498" s="1433"/>
      <c r="E9498" s="1433"/>
      <c r="K9498" s="1433"/>
      <c r="L9498" s="1334"/>
    </row>
    <row r="9499" spans="1:12" ht="24" customHeight="1">
      <c r="A9499" s="1355"/>
      <c r="B9499" s="1355"/>
      <c r="C9499" s="1433"/>
      <c r="E9499" s="1433"/>
      <c r="K9499" s="1433"/>
      <c r="L9499" s="1334"/>
    </row>
    <row r="9500" spans="1:12" ht="24" customHeight="1">
      <c r="A9500" s="1355"/>
      <c r="B9500" s="1355"/>
      <c r="C9500" s="1433"/>
      <c r="E9500" s="1433"/>
      <c r="K9500" s="1433"/>
      <c r="L9500" s="1334"/>
    </row>
    <row r="9501" spans="1:12" ht="24" customHeight="1">
      <c r="A9501" s="1355"/>
      <c r="B9501" s="1355"/>
      <c r="C9501" s="1433"/>
      <c r="E9501" s="1433"/>
      <c r="K9501" s="1433"/>
      <c r="L9501" s="1334"/>
    </row>
    <row r="9502" spans="1:12" ht="24" customHeight="1">
      <c r="A9502" s="1355"/>
      <c r="B9502" s="1355"/>
      <c r="C9502" s="1433"/>
      <c r="E9502" s="1433"/>
      <c r="K9502" s="1433"/>
      <c r="L9502" s="1334"/>
    </row>
    <row r="9503" spans="1:12" ht="24" customHeight="1">
      <c r="A9503" s="1355"/>
      <c r="B9503" s="1355"/>
      <c r="C9503" s="1433"/>
      <c r="E9503" s="1433"/>
      <c r="K9503" s="1433"/>
      <c r="L9503" s="1334"/>
    </row>
    <row r="9504" spans="1:12" ht="24" customHeight="1">
      <c r="A9504" s="1355"/>
      <c r="B9504" s="1355"/>
      <c r="C9504" s="1433"/>
      <c r="E9504" s="1433"/>
      <c r="K9504" s="1433"/>
      <c r="L9504" s="1334"/>
    </row>
    <row r="9505" spans="1:12" ht="24" customHeight="1">
      <c r="A9505" s="1355"/>
      <c r="B9505" s="1355"/>
      <c r="C9505" s="1433"/>
      <c r="E9505" s="1433"/>
      <c r="K9505" s="1433"/>
      <c r="L9505" s="1334"/>
    </row>
    <row r="9506" spans="1:12" ht="24" customHeight="1">
      <c r="A9506" s="1355"/>
      <c r="B9506" s="1355"/>
      <c r="C9506" s="1433"/>
      <c r="E9506" s="1433"/>
      <c r="K9506" s="1433"/>
      <c r="L9506" s="1334"/>
    </row>
    <row r="9507" spans="1:12" ht="24" customHeight="1">
      <c r="A9507" s="1355"/>
      <c r="B9507" s="1355"/>
      <c r="C9507" s="1433"/>
      <c r="E9507" s="1433"/>
      <c r="K9507" s="1433"/>
      <c r="L9507" s="1334"/>
    </row>
    <row r="9508" spans="1:12" ht="24" customHeight="1">
      <c r="A9508" s="1355"/>
      <c r="B9508" s="1355"/>
      <c r="C9508" s="1433"/>
      <c r="E9508" s="1433"/>
      <c r="K9508" s="1433"/>
      <c r="L9508" s="1334"/>
    </row>
    <row r="9509" spans="1:12" ht="24" customHeight="1">
      <c r="A9509" s="1355"/>
      <c r="B9509" s="1355"/>
      <c r="C9509" s="1433"/>
      <c r="E9509" s="1433"/>
      <c r="K9509" s="1433"/>
      <c r="L9509" s="1334"/>
    </row>
    <row r="9510" spans="1:12" ht="24" customHeight="1">
      <c r="A9510" s="1355"/>
      <c r="B9510" s="1355"/>
      <c r="C9510" s="1433"/>
      <c r="E9510" s="1433"/>
      <c r="K9510" s="1433"/>
      <c r="L9510" s="1334"/>
    </row>
    <row r="9511" spans="1:12" ht="24" customHeight="1">
      <c r="A9511" s="1355"/>
      <c r="B9511" s="1355"/>
      <c r="C9511" s="1433"/>
      <c r="E9511" s="1433"/>
      <c r="K9511" s="1433"/>
      <c r="L9511" s="1334"/>
    </row>
    <row r="9512" spans="1:12" ht="24" customHeight="1">
      <c r="A9512" s="1355"/>
      <c r="B9512" s="1355"/>
      <c r="C9512" s="1433"/>
      <c r="E9512" s="1433"/>
      <c r="K9512" s="1433"/>
      <c r="L9512" s="1334"/>
    </row>
    <row r="9513" spans="1:12" ht="24" customHeight="1">
      <c r="A9513" s="1355"/>
      <c r="B9513" s="1355"/>
      <c r="C9513" s="1433"/>
      <c r="E9513" s="1433"/>
      <c r="K9513" s="1433"/>
      <c r="L9513" s="1334"/>
    </row>
    <row r="9514" spans="1:12" ht="24" customHeight="1">
      <c r="A9514" s="1355"/>
      <c r="B9514" s="1355"/>
      <c r="C9514" s="1433"/>
      <c r="E9514" s="1433"/>
      <c r="K9514" s="1433"/>
      <c r="L9514" s="1334"/>
    </row>
    <row r="9515" spans="1:12" ht="24" customHeight="1">
      <c r="A9515" s="1355"/>
      <c r="B9515" s="1355"/>
      <c r="C9515" s="1433"/>
      <c r="E9515" s="1433"/>
      <c r="K9515" s="1433"/>
      <c r="L9515" s="1334"/>
    </row>
    <row r="9516" spans="1:12" ht="24" customHeight="1">
      <c r="A9516" s="1355"/>
      <c r="B9516" s="1355"/>
      <c r="C9516" s="1433"/>
      <c r="E9516" s="1433"/>
      <c r="K9516" s="1433"/>
      <c r="L9516" s="1334"/>
    </row>
    <row r="9517" spans="1:12" ht="24" customHeight="1">
      <c r="A9517" s="1355"/>
      <c r="B9517" s="1355"/>
      <c r="C9517" s="1433"/>
      <c r="E9517" s="1433"/>
      <c r="K9517" s="1433"/>
      <c r="L9517" s="1334"/>
    </row>
    <row r="9518" spans="1:12" ht="24" customHeight="1">
      <c r="A9518" s="1355"/>
      <c r="B9518" s="1355"/>
      <c r="C9518" s="1433"/>
      <c r="E9518" s="1433"/>
      <c r="K9518" s="1433"/>
      <c r="L9518" s="1334"/>
    </row>
    <row r="9519" spans="1:12" ht="24" customHeight="1">
      <c r="A9519" s="1355"/>
      <c r="B9519" s="1355"/>
      <c r="C9519" s="1433"/>
      <c r="E9519" s="1433"/>
      <c r="K9519" s="1433"/>
      <c r="L9519" s="1334"/>
    </row>
    <row r="9520" spans="1:12" ht="24" customHeight="1">
      <c r="A9520" s="1355"/>
      <c r="B9520" s="1355"/>
      <c r="C9520" s="1433"/>
      <c r="E9520" s="1433"/>
      <c r="K9520" s="1433"/>
      <c r="L9520" s="1334"/>
    </row>
    <row r="9521" spans="1:12" ht="24" customHeight="1">
      <c r="A9521" s="1355"/>
      <c r="B9521" s="1355"/>
      <c r="C9521" s="1433"/>
      <c r="E9521" s="1433"/>
      <c r="K9521" s="1433"/>
      <c r="L9521" s="1334"/>
    </row>
    <row r="9522" spans="1:12" ht="24" customHeight="1">
      <c r="A9522" s="1355"/>
      <c r="B9522" s="1355"/>
      <c r="C9522" s="1433"/>
      <c r="E9522" s="1433"/>
      <c r="K9522" s="1433"/>
      <c r="L9522" s="1334"/>
    </row>
    <row r="9523" spans="1:12" ht="24" customHeight="1">
      <c r="A9523" s="1355"/>
      <c r="B9523" s="1355"/>
      <c r="C9523" s="1433"/>
      <c r="E9523" s="1433"/>
      <c r="K9523" s="1433"/>
      <c r="L9523" s="1334"/>
    </row>
    <row r="9524" spans="1:12" ht="24" customHeight="1">
      <c r="A9524" s="1355"/>
      <c r="B9524" s="1355"/>
      <c r="C9524" s="1433"/>
      <c r="E9524" s="1433"/>
      <c r="K9524" s="1433"/>
      <c r="L9524" s="1334"/>
    </row>
    <row r="9525" spans="1:12" ht="24" customHeight="1">
      <c r="A9525" s="1355"/>
      <c r="B9525" s="1355"/>
      <c r="C9525" s="1433"/>
      <c r="E9525" s="1433"/>
      <c r="K9525" s="1433"/>
      <c r="L9525" s="1334"/>
    </row>
    <row r="9526" spans="1:12" ht="24" customHeight="1">
      <c r="A9526" s="1355"/>
      <c r="B9526" s="1355"/>
      <c r="C9526" s="1433"/>
      <c r="E9526" s="1433"/>
      <c r="K9526" s="1433"/>
      <c r="L9526" s="1334"/>
    </row>
    <row r="9527" spans="1:12" ht="24" customHeight="1">
      <c r="A9527" s="1355"/>
      <c r="B9527" s="1355"/>
      <c r="C9527" s="1433"/>
      <c r="E9527" s="1433"/>
      <c r="K9527" s="1433"/>
      <c r="L9527" s="1334"/>
    </row>
    <row r="9528" spans="1:12" ht="24" customHeight="1">
      <c r="A9528" s="1355"/>
      <c r="B9528" s="1355"/>
      <c r="C9528" s="1433"/>
      <c r="E9528" s="1433"/>
      <c r="K9528" s="1433"/>
      <c r="L9528" s="1334"/>
    </row>
    <row r="9529" spans="1:12" ht="24" customHeight="1">
      <c r="A9529" s="1355"/>
      <c r="B9529" s="1355"/>
      <c r="C9529" s="1433"/>
      <c r="E9529" s="1433"/>
      <c r="K9529" s="1433"/>
      <c r="L9529" s="1334"/>
    </row>
    <row r="9530" spans="1:12" ht="24" customHeight="1">
      <c r="A9530" s="1355"/>
      <c r="B9530" s="1355"/>
      <c r="C9530" s="1433"/>
      <c r="E9530" s="1433"/>
      <c r="K9530" s="1433"/>
      <c r="L9530" s="1334"/>
    </row>
    <row r="9531" spans="1:12" ht="24" customHeight="1">
      <c r="A9531" s="1355"/>
      <c r="B9531" s="1355"/>
      <c r="C9531" s="1433"/>
      <c r="E9531" s="1433"/>
      <c r="K9531" s="1433"/>
      <c r="L9531" s="1334"/>
    </row>
    <row r="9532" spans="1:12" ht="24" customHeight="1">
      <c r="A9532" s="1355"/>
      <c r="B9532" s="1355"/>
      <c r="C9532" s="1433"/>
      <c r="E9532" s="1433"/>
      <c r="K9532" s="1433"/>
      <c r="L9532" s="1334"/>
    </row>
    <row r="9533" spans="1:12" ht="24" customHeight="1">
      <c r="A9533" s="1355"/>
      <c r="B9533" s="1355"/>
      <c r="C9533" s="1433"/>
      <c r="E9533" s="1433"/>
      <c r="K9533" s="1433"/>
      <c r="L9533" s="1334"/>
    </row>
    <row r="9534" spans="1:12" ht="24" customHeight="1">
      <c r="A9534" s="1355"/>
      <c r="B9534" s="1355"/>
      <c r="C9534" s="1433"/>
      <c r="E9534" s="1433"/>
      <c r="K9534" s="1433"/>
      <c r="L9534" s="1334"/>
    </row>
    <row r="9535" spans="1:12" ht="24" customHeight="1">
      <c r="A9535" s="1355"/>
      <c r="B9535" s="1355"/>
      <c r="C9535" s="1433"/>
      <c r="E9535" s="1433"/>
      <c r="K9535" s="1433"/>
      <c r="L9535" s="1334"/>
    </row>
    <row r="9536" spans="1:12" ht="24" customHeight="1">
      <c r="A9536" s="1355"/>
      <c r="B9536" s="1355"/>
      <c r="C9536" s="1433"/>
      <c r="E9536" s="1433"/>
      <c r="K9536" s="1433"/>
      <c r="L9536" s="1334"/>
    </row>
    <row r="9537" spans="1:12" ht="24" customHeight="1">
      <c r="A9537" s="1355"/>
      <c r="B9537" s="1355"/>
      <c r="C9537" s="1433"/>
      <c r="E9537" s="1433"/>
      <c r="K9537" s="1433"/>
      <c r="L9537" s="1334"/>
    </row>
    <row r="9538" spans="1:12" ht="24" customHeight="1">
      <c r="A9538" s="1355"/>
      <c r="B9538" s="1355"/>
      <c r="C9538" s="1433"/>
      <c r="E9538" s="1433"/>
      <c r="K9538" s="1433"/>
      <c r="L9538" s="1334"/>
    </row>
    <row r="9539" spans="1:12" ht="24" customHeight="1">
      <c r="A9539" s="1355"/>
      <c r="B9539" s="1355"/>
      <c r="C9539" s="1433"/>
      <c r="E9539" s="1433"/>
      <c r="K9539" s="1433"/>
      <c r="L9539" s="1334"/>
    </row>
    <row r="9540" spans="1:12" ht="24" customHeight="1">
      <c r="A9540" s="1355"/>
      <c r="B9540" s="1355"/>
      <c r="C9540" s="1433"/>
      <c r="E9540" s="1433"/>
      <c r="K9540" s="1433"/>
      <c r="L9540" s="1334"/>
    </row>
    <row r="9541" spans="1:12" ht="24" customHeight="1">
      <c r="A9541" s="1355"/>
      <c r="B9541" s="1355"/>
      <c r="C9541" s="1433"/>
      <c r="E9541" s="1433"/>
      <c r="K9541" s="1433"/>
      <c r="L9541" s="1334"/>
    </row>
    <row r="9542" spans="1:12" ht="24" customHeight="1">
      <c r="A9542" s="1355"/>
      <c r="B9542" s="1355"/>
      <c r="C9542" s="1433"/>
      <c r="E9542" s="1433"/>
      <c r="K9542" s="1433"/>
      <c r="L9542" s="1334"/>
    </row>
    <row r="9543" spans="1:12" ht="24" customHeight="1">
      <c r="A9543" s="1355"/>
      <c r="B9543" s="1355"/>
      <c r="C9543" s="1433"/>
      <c r="E9543" s="1433"/>
      <c r="K9543" s="1433"/>
      <c r="L9543" s="1334"/>
    </row>
    <row r="9544" spans="1:12" ht="24" customHeight="1">
      <c r="A9544" s="1355"/>
      <c r="B9544" s="1355"/>
      <c r="C9544" s="1433"/>
      <c r="E9544" s="1433"/>
      <c r="K9544" s="1433"/>
      <c r="L9544" s="1334"/>
    </row>
    <row r="9545" spans="1:12" ht="24" customHeight="1">
      <c r="A9545" s="1355"/>
      <c r="B9545" s="1355"/>
      <c r="C9545" s="1433"/>
      <c r="E9545" s="1433"/>
      <c r="K9545" s="1433"/>
      <c r="L9545" s="1334"/>
    </row>
    <row r="9546" spans="1:12" ht="24" customHeight="1">
      <c r="A9546" s="1355"/>
      <c r="B9546" s="1355"/>
      <c r="C9546" s="1433"/>
      <c r="E9546" s="1433"/>
      <c r="K9546" s="1433"/>
      <c r="L9546" s="1334"/>
    </row>
    <row r="9547" spans="1:12" ht="24" customHeight="1">
      <c r="A9547" s="1355"/>
      <c r="B9547" s="1355"/>
      <c r="C9547" s="1433"/>
      <c r="E9547" s="1433"/>
      <c r="K9547" s="1433"/>
      <c r="L9547" s="1334"/>
    </row>
    <row r="9548" spans="1:12" ht="24" customHeight="1">
      <c r="A9548" s="1355"/>
      <c r="B9548" s="1355"/>
      <c r="C9548" s="1433"/>
      <c r="E9548" s="1433"/>
      <c r="K9548" s="1433"/>
      <c r="L9548" s="1334"/>
    </row>
    <row r="9549" spans="1:12" ht="24" customHeight="1">
      <c r="A9549" s="1355"/>
      <c r="B9549" s="1355"/>
      <c r="C9549" s="1433"/>
      <c r="E9549" s="1433"/>
      <c r="K9549" s="1433"/>
      <c r="L9549" s="1334"/>
    </row>
    <row r="9550" spans="1:12" ht="24" customHeight="1">
      <c r="A9550" s="1355"/>
      <c r="B9550" s="1355"/>
      <c r="C9550" s="1433"/>
      <c r="E9550" s="1433"/>
      <c r="K9550" s="1433"/>
      <c r="L9550" s="1334"/>
    </row>
    <row r="9551" spans="1:12" ht="24" customHeight="1">
      <c r="A9551" s="1355"/>
      <c r="B9551" s="1355"/>
      <c r="C9551" s="1433"/>
      <c r="E9551" s="1433"/>
      <c r="K9551" s="1433"/>
      <c r="L9551" s="1334"/>
    </row>
    <row r="9552" spans="1:12" ht="24" customHeight="1">
      <c r="A9552" s="1355"/>
      <c r="B9552" s="1355"/>
      <c r="C9552" s="1433"/>
      <c r="E9552" s="1433"/>
      <c r="K9552" s="1433"/>
      <c r="L9552" s="1334"/>
    </row>
    <row r="9553" spans="1:12" ht="24" customHeight="1">
      <c r="A9553" s="1355"/>
      <c r="B9553" s="1355"/>
      <c r="C9553" s="1433"/>
      <c r="E9553" s="1433"/>
      <c r="K9553" s="1433"/>
      <c r="L9553" s="1334"/>
    </row>
    <row r="9554" spans="1:12" ht="24" customHeight="1">
      <c r="A9554" s="1355"/>
      <c r="B9554" s="1355"/>
      <c r="C9554" s="1433"/>
      <c r="E9554" s="1433"/>
      <c r="K9554" s="1433"/>
      <c r="L9554" s="1334"/>
    </row>
    <row r="9555" spans="1:12" ht="24" customHeight="1">
      <c r="A9555" s="1355"/>
      <c r="B9555" s="1355"/>
      <c r="C9555" s="1433"/>
      <c r="E9555" s="1433"/>
      <c r="K9555" s="1433"/>
      <c r="L9555" s="1334"/>
    </row>
    <row r="9556" spans="1:12" ht="24" customHeight="1">
      <c r="A9556" s="1355"/>
      <c r="B9556" s="1355"/>
      <c r="C9556" s="1433"/>
      <c r="E9556" s="1433"/>
      <c r="K9556" s="1433"/>
      <c r="L9556" s="1334"/>
    </row>
    <row r="9557" spans="1:12" ht="24" customHeight="1">
      <c r="A9557" s="1355"/>
      <c r="B9557" s="1355"/>
      <c r="C9557" s="1433"/>
      <c r="E9557" s="1433"/>
      <c r="K9557" s="1433"/>
      <c r="L9557" s="1334"/>
    </row>
    <row r="9558" spans="1:12" ht="24" customHeight="1">
      <c r="A9558" s="1355"/>
      <c r="B9558" s="1355"/>
      <c r="C9558" s="1433"/>
      <c r="E9558" s="1433"/>
      <c r="K9558" s="1433"/>
      <c r="L9558" s="1334"/>
    </row>
    <row r="9559" spans="1:12" ht="24" customHeight="1">
      <c r="A9559" s="1355"/>
      <c r="B9559" s="1355"/>
      <c r="C9559" s="1433"/>
      <c r="E9559" s="1433"/>
      <c r="K9559" s="1433"/>
      <c r="L9559" s="1334"/>
    </row>
    <row r="9560" spans="1:12" ht="24" customHeight="1">
      <c r="A9560" s="1355"/>
      <c r="B9560" s="1355"/>
      <c r="C9560" s="1433"/>
      <c r="E9560" s="1433"/>
      <c r="K9560" s="1433"/>
      <c r="L9560" s="1334"/>
    </row>
    <row r="9561" spans="1:12" ht="24" customHeight="1">
      <c r="A9561" s="1355"/>
      <c r="B9561" s="1355"/>
      <c r="C9561" s="1433"/>
      <c r="E9561" s="1433"/>
      <c r="K9561" s="1433"/>
      <c r="L9561" s="1334"/>
    </row>
    <row r="9562" spans="1:12" ht="24" customHeight="1">
      <c r="A9562" s="1355"/>
      <c r="B9562" s="1355"/>
      <c r="C9562" s="1433"/>
      <c r="E9562" s="1433"/>
      <c r="K9562" s="1433"/>
      <c r="L9562" s="1334"/>
    </row>
    <row r="9563" spans="1:12" ht="24" customHeight="1">
      <c r="A9563" s="1355"/>
      <c r="B9563" s="1355"/>
      <c r="C9563" s="1433"/>
      <c r="E9563" s="1433"/>
      <c r="K9563" s="1433"/>
      <c r="L9563" s="1334"/>
    </row>
    <row r="9564" spans="1:12" ht="24" customHeight="1">
      <c r="A9564" s="1355"/>
      <c r="B9564" s="1355"/>
      <c r="C9564" s="1433"/>
      <c r="E9564" s="1433"/>
      <c r="K9564" s="1433"/>
      <c r="L9564" s="1334"/>
    </row>
    <row r="9565" spans="1:12" ht="24" customHeight="1">
      <c r="A9565" s="1355"/>
      <c r="B9565" s="1355"/>
      <c r="C9565" s="1433"/>
      <c r="E9565" s="1433"/>
      <c r="K9565" s="1433"/>
      <c r="L9565" s="1334"/>
    </row>
    <row r="9566" spans="1:12" ht="24" customHeight="1">
      <c r="A9566" s="1355"/>
      <c r="B9566" s="1355"/>
      <c r="C9566" s="1433"/>
      <c r="E9566" s="1433"/>
      <c r="K9566" s="1433"/>
      <c r="L9566" s="1334"/>
    </row>
    <row r="9567" spans="1:12" ht="24" customHeight="1">
      <c r="A9567" s="1355"/>
      <c r="B9567" s="1355"/>
      <c r="C9567" s="1433"/>
      <c r="E9567" s="1433"/>
      <c r="K9567" s="1433"/>
      <c r="L9567" s="1334"/>
    </row>
    <row r="9568" spans="1:12" ht="24" customHeight="1">
      <c r="A9568" s="1355"/>
      <c r="B9568" s="1355"/>
      <c r="C9568" s="1433"/>
      <c r="E9568" s="1433"/>
      <c r="K9568" s="1433"/>
      <c r="L9568" s="1334"/>
    </row>
    <row r="9569" spans="1:12" ht="24" customHeight="1">
      <c r="A9569" s="1355"/>
      <c r="B9569" s="1355"/>
      <c r="C9569" s="1433"/>
      <c r="E9569" s="1433"/>
      <c r="K9569" s="1433"/>
      <c r="L9569" s="1334"/>
    </row>
    <row r="9570" spans="1:12" ht="24" customHeight="1">
      <c r="A9570" s="1355"/>
      <c r="B9570" s="1355"/>
      <c r="C9570" s="1433"/>
      <c r="E9570" s="1433"/>
      <c r="K9570" s="1433"/>
      <c r="L9570" s="1334"/>
    </row>
    <row r="9571" spans="1:12" ht="24" customHeight="1">
      <c r="A9571" s="1355"/>
      <c r="B9571" s="1355"/>
      <c r="C9571" s="1433"/>
      <c r="E9571" s="1433"/>
      <c r="K9571" s="1433"/>
      <c r="L9571" s="1334"/>
    </row>
    <row r="9572" spans="1:12" ht="24" customHeight="1">
      <c r="A9572" s="1355"/>
      <c r="B9572" s="1355"/>
      <c r="C9572" s="1433"/>
      <c r="E9572" s="1433"/>
      <c r="K9572" s="1433"/>
      <c r="L9572" s="1334"/>
    </row>
    <row r="9573" spans="1:12" ht="24" customHeight="1">
      <c r="A9573" s="1355"/>
      <c r="B9573" s="1355"/>
      <c r="C9573" s="1433"/>
      <c r="E9573" s="1433"/>
      <c r="K9573" s="1433"/>
      <c r="L9573" s="1334"/>
    </row>
    <row r="9574" spans="1:12" ht="24" customHeight="1">
      <c r="A9574" s="1355"/>
      <c r="B9574" s="1355"/>
      <c r="C9574" s="1433"/>
      <c r="E9574" s="1433"/>
      <c r="K9574" s="1433"/>
      <c r="L9574" s="1334"/>
    </row>
    <row r="9575" spans="1:12" ht="24" customHeight="1">
      <c r="A9575" s="1355"/>
      <c r="B9575" s="1355"/>
      <c r="C9575" s="1433"/>
      <c r="E9575" s="1433"/>
      <c r="K9575" s="1433"/>
      <c r="L9575" s="1334"/>
    </row>
    <row r="9576" spans="1:12" ht="24" customHeight="1">
      <c r="A9576" s="1355"/>
      <c r="B9576" s="1355"/>
      <c r="C9576" s="1433"/>
      <c r="E9576" s="1433"/>
      <c r="K9576" s="1433"/>
      <c r="L9576" s="1334"/>
    </row>
    <row r="9577" spans="1:12" ht="24" customHeight="1">
      <c r="A9577" s="1355"/>
      <c r="B9577" s="1355"/>
      <c r="C9577" s="1433"/>
      <c r="E9577" s="1433"/>
      <c r="K9577" s="1433"/>
      <c r="L9577" s="1334"/>
    </row>
    <row r="9578" spans="1:12" ht="24" customHeight="1">
      <c r="A9578" s="1355"/>
      <c r="B9578" s="1355"/>
      <c r="C9578" s="1433"/>
      <c r="E9578" s="1433"/>
      <c r="K9578" s="1433"/>
      <c r="L9578" s="1334"/>
    </row>
    <row r="9579" spans="1:12" ht="24" customHeight="1">
      <c r="A9579" s="1355"/>
      <c r="B9579" s="1355"/>
      <c r="C9579" s="1433"/>
      <c r="E9579" s="1433"/>
      <c r="K9579" s="1433"/>
      <c r="L9579" s="1334"/>
    </row>
    <row r="9580" spans="1:12" ht="24" customHeight="1">
      <c r="A9580" s="1355"/>
      <c r="B9580" s="1355"/>
      <c r="C9580" s="1433"/>
      <c r="E9580" s="1433"/>
      <c r="K9580" s="1433"/>
      <c r="L9580" s="1334"/>
    </row>
    <row r="9581" spans="1:12" ht="24" customHeight="1">
      <c r="A9581" s="1355"/>
      <c r="B9581" s="1355"/>
      <c r="C9581" s="1433"/>
      <c r="E9581" s="1433"/>
      <c r="K9581" s="1433"/>
      <c r="L9581" s="1334"/>
    </row>
    <row r="9582" spans="1:12" ht="24" customHeight="1">
      <c r="A9582" s="1355"/>
      <c r="B9582" s="1355"/>
      <c r="C9582" s="1433"/>
      <c r="E9582" s="1433"/>
      <c r="K9582" s="1433"/>
      <c r="L9582" s="1334"/>
    </row>
    <row r="9583" spans="1:12" ht="24" customHeight="1">
      <c r="A9583" s="1355"/>
      <c r="B9583" s="1355"/>
      <c r="C9583" s="1433"/>
      <c r="E9583" s="1433"/>
      <c r="K9583" s="1433"/>
      <c r="L9583" s="1334"/>
    </row>
    <row r="9584" spans="1:12" ht="24" customHeight="1">
      <c r="A9584" s="1355"/>
      <c r="B9584" s="1355"/>
      <c r="C9584" s="1433"/>
      <c r="E9584" s="1433"/>
      <c r="K9584" s="1433"/>
      <c r="L9584" s="1334"/>
    </row>
    <row r="9585" spans="1:12" ht="24" customHeight="1">
      <c r="A9585" s="1355"/>
      <c r="B9585" s="1355"/>
      <c r="C9585" s="1433"/>
      <c r="E9585" s="1433"/>
      <c r="K9585" s="1433"/>
      <c r="L9585" s="1334"/>
    </row>
    <row r="9586" spans="1:12" ht="24" customHeight="1">
      <c r="A9586" s="1355"/>
      <c r="B9586" s="1355"/>
      <c r="C9586" s="1433"/>
      <c r="E9586" s="1433"/>
      <c r="K9586" s="1433"/>
      <c r="L9586" s="1334"/>
    </row>
    <row r="9587" spans="1:12" ht="24" customHeight="1">
      <c r="A9587" s="1355"/>
      <c r="B9587" s="1355"/>
      <c r="C9587" s="1433"/>
      <c r="E9587" s="1433"/>
      <c r="K9587" s="1433"/>
      <c r="L9587" s="1334"/>
    </row>
    <row r="9588" spans="1:12" ht="24" customHeight="1">
      <c r="A9588" s="1355"/>
      <c r="B9588" s="1355"/>
      <c r="C9588" s="1433"/>
      <c r="E9588" s="1433"/>
      <c r="K9588" s="1433"/>
      <c r="L9588" s="1334"/>
    </row>
    <row r="9589" spans="1:12" ht="24" customHeight="1">
      <c r="A9589" s="1355"/>
      <c r="B9589" s="1355"/>
      <c r="C9589" s="1433"/>
      <c r="E9589" s="1433"/>
      <c r="K9589" s="1433"/>
      <c r="L9589" s="1334"/>
    </row>
    <row r="9590" spans="1:12" ht="24" customHeight="1">
      <c r="A9590" s="1355"/>
      <c r="B9590" s="1355"/>
      <c r="C9590" s="1433"/>
      <c r="E9590" s="1433"/>
      <c r="K9590" s="1433"/>
      <c r="L9590" s="1334"/>
    </row>
    <row r="9591" spans="1:12" ht="24" customHeight="1">
      <c r="A9591" s="1355"/>
      <c r="B9591" s="1355"/>
      <c r="C9591" s="1433"/>
      <c r="E9591" s="1433"/>
      <c r="K9591" s="1433"/>
      <c r="L9591" s="1334"/>
    </row>
    <row r="9592" spans="1:12" ht="24" customHeight="1">
      <c r="A9592" s="1355"/>
      <c r="B9592" s="1355"/>
      <c r="C9592" s="1433"/>
      <c r="E9592" s="1433"/>
      <c r="K9592" s="1433"/>
      <c r="L9592" s="1334"/>
    </row>
    <row r="9593" spans="1:12" ht="24" customHeight="1">
      <c r="A9593" s="1355"/>
      <c r="B9593" s="1355"/>
      <c r="C9593" s="1433"/>
      <c r="E9593" s="1433"/>
      <c r="K9593" s="1433"/>
      <c r="L9593" s="1334"/>
    </row>
    <row r="9594" spans="1:12" ht="24" customHeight="1">
      <c r="A9594" s="1355"/>
      <c r="B9594" s="1355"/>
      <c r="C9594" s="1433"/>
      <c r="E9594" s="1433"/>
      <c r="K9594" s="1433"/>
      <c r="L9594" s="1334"/>
    </row>
    <row r="9595" spans="1:12" ht="24" customHeight="1">
      <c r="A9595" s="1355"/>
      <c r="B9595" s="1355"/>
      <c r="C9595" s="1433"/>
      <c r="E9595" s="1433"/>
      <c r="K9595" s="1433"/>
      <c r="L9595" s="1334"/>
    </row>
    <row r="9596" spans="1:12" ht="24" customHeight="1">
      <c r="A9596" s="1355"/>
      <c r="B9596" s="1355"/>
      <c r="C9596" s="1433"/>
      <c r="E9596" s="1433"/>
      <c r="K9596" s="1433"/>
      <c r="L9596" s="1334"/>
    </row>
    <row r="9597" spans="1:12" ht="24" customHeight="1">
      <c r="A9597" s="1355"/>
      <c r="B9597" s="1355"/>
      <c r="C9597" s="1433"/>
      <c r="E9597" s="1433"/>
      <c r="K9597" s="1433"/>
      <c r="L9597" s="1334"/>
    </row>
    <row r="9598" spans="1:12" ht="24" customHeight="1">
      <c r="A9598" s="1355"/>
      <c r="B9598" s="1355"/>
      <c r="C9598" s="1433"/>
      <c r="E9598" s="1433"/>
      <c r="K9598" s="1433"/>
      <c r="L9598" s="1334"/>
    </row>
    <row r="9599" spans="1:12" ht="24" customHeight="1">
      <c r="A9599" s="1355"/>
      <c r="B9599" s="1355"/>
      <c r="C9599" s="1433"/>
      <c r="E9599" s="1433"/>
      <c r="K9599" s="1433"/>
      <c r="L9599" s="1334"/>
    </row>
    <row r="9600" spans="1:12" ht="24" customHeight="1">
      <c r="A9600" s="1355"/>
      <c r="B9600" s="1355"/>
      <c r="C9600" s="1433"/>
      <c r="E9600" s="1433"/>
      <c r="K9600" s="1433"/>
      <c r="L9600" s="1334"/>
    </row>
    <row r="9601" spans="1:12" ht="24" customHeight="1">
      <c r="A9601" s="1355"/>
      <c r="B9601" s="1355"/>
      <c r="C9601" s="1433"/>
      <c r="E9601" s="1433"/>
      <c r="K9601" s="1433"/>
      <c r="L9601" s="1334"/>
    </row>
    <row r="9602" spans="1:12" ht="24" customHeight="1">
      <c r="A9602" s="1355"/>
      <c r="B9602" s="1355"/>
      <c r="C9602" s="1433"/>
      <c r="E9602" s="1433"/>
      <c r="K9602" s="1433"/>
      <c r="L9602" s="1334"/>
    </row>
    <row r="9603" spans="1:12" ht="24" customHeight="1">
      <c r="A9603" s="1355"/>
      <c r="B9603" s="1355"/>
      <c r="C9603" s="1433"/>
      <c r="E9603" s="1433"/>
      <c r="K9603" s="1433"/>
      <c r="L9603" s="1334"/>
    </row>
    <row r="9604" spans="1:12" ht="24" customHeight="1">
      <c r="A9604" s="1355"/>
      <c r="B9604" s="1355"/>
      <c r="C9604" s="1433"/>
      <c r="E9604" s="1433"/>
      <c r="K9604" s="1433"/>
      <c r="L9604" s="1334"/>
    </row>
    <row r="9605" spans="1:12" ht="24" customHeight="1">
      <c r="A9605" s="1355"/>
      <c r="B9605" s="1355"/>
      <c r="C9605" s="1433"/>
      <c r="E9605" s="1433"/>
      <c r="K9605" s="1433"/>
      <c r="L9605" s="1334"/>
    </row>
    <row r="9606" spans="1:12" ht="24" customHeight="1">
      <c r="A9606" s="1355"/>
      <c r="B9606" s="1355"/>
      <c r="C9606" s="1433"/>
      <c r="E9606" s="1433"/>
      <c r="K9606" s="1433"/>
      <c r="L9606" s="1334"/>
    </row>
    <row r="9607" spans="1:12" ht="24" customHeight="1">
      <c r="A9607" s="1355"/>
      <c r="B9607" s="1355"/>
      <c r="C9607" s="1433"/>
      <c r="E9607" s="1433"/>
      <c r="K9607" s="1433"/>
      <c r="L9607" s="1334"/>
    </row>
    <row r="9608" spans="1:12" ht="24" customHeight="1">
      <c r="A9608" s="1355"/>
      <c r="B9608" s="1355"/>
      <c r="C9608" s="1433"/>
      <c r="E9608" s="1433"/>
      <c r="K9608" s="1433"/>
      <c r="L9608" s="1334"/>
    </row>
    <row r="9609" spans="1:12" ht="24" customHeight="1">
      <c r="A9609" s="1355"/>
      <c r="B9609" s="1355"/>
      <c r="C9609" s="1433"/>
      <c r="E9609" s="1433"/>
      <c r="K9609" s="1433"/>
      <c r="L9609" s="1334"/>
    </row>
    <row r="9610" spans="1:12" ht="24" customHeight="1">
      <c r="A9610" s="1355"/>
      <c r="B9610" s="1355"/>
      <c r="C9610" s="1433"/>
      <c r="E9610" s="1433"/>
      <c r="K9610" s="1433"/>
      <c r="L9610" s="1334"/>
    </row>
    <row r="9611" spans="1:12" ht="24" customHeight="1">
      <c r="A9611" s="1355"/>
      <c r="B9611" s="1355"/>
      <c r="C9611" s="1433"/>
      <c r="E9611" s="1433"/>
      <c r="K9611" s="1433"/>
      <c r="L9611" s="1334"/>
    </row>
    <row r="9612" spans="1:12" ht="24" customHeight="1">
      <c r="A9612" s="1355"/>
      <c r="B9612" s="1355"/>
      <c r="C9612" s="1433"/>
      <c r="E9612" s="1433"/>
      <c r="K9612" s="1433"/>
      <c r="L9612" s="1334"/>
    </row>
    <row r="9613" spans="1:12" ht="24" customHeight="1">
      <c r="A9613" s="1355"/>
      <c r="B9613" s="1355"/>
      <c r="C9613" s="1433"/>
      <c r="E9613" s="1433"/>
      <c r="K9613" s="1433"/>
      <c r="L9613" s="1334"/>
    </row>
    <row r="9614" spans="1:12" ht="24" customHeight="1">
      <c r="A9614" s="1355"/>
      <c r="B9614" s="1355"/>
      <c r="C9614" s="1433"/>
      <c r="E9614" s="1433"/>
      <c r="K9614" s="1433"/>
      <c r="L9614" s="1334"/>
    </row>
    <row r="9615" spans="1:12" ht="24" customHeight="1">
      <c r="A9615" s="1355"/>
      <c r="B9615" s="1355"/>
      <c r="C9615" s="1433"/>
      <c r="E9615" s="1433"/>
      <c r="K9615" s="1433"/>
      <c r="L9615" s="1334"/>
    </row>
    <row r="9616" spans="1:12" ht="24" customHeight="1">
      <c r="A9616" s="1355"/>
      <c r="B9616" s="1355"/>
      <c r="C9616" s="1433"/>
      <c r="E9616" s="1433"/>
      <c r="K9616" s="1433"/>
      <c r="L9616" s="1334"/>
    </row>
    <row r="9617" spans="1:12" ht="24" customHeight="1">
      <c r="A9617" s="1355"/>
      <c r="B9617" s="1355"/>
      <c r="C9617" s="1433"/>
      <c r="E9617" s="1433"/>
      <c r="K9617" s="1433"/>
      <c r="L9617" s="1334"/>
    </row>
    <row r="9618" spans="1:12" ht="24" customHeight="1">
      <c r="A9618" s="1355"/>
      <c r="B9618" s="1355"/>
      <c r="C9618" s="1433"/>
      <c r="E9618" s="1433"/>
      <c r="K9618" s="1433"/>
      <c r="L9618" s="1334"/>
    </row>
    <row r="9619" spans="1:12" ht="24" customHeight="1">
      <c r="A9619" s="1355"/>
      <c r="B9619" s="1355"/>
      <c r="C9619" s="1433"/>
      <c r="E9619" s="1433"/>
      <c r="K9619" s="1433"/>
      <c r="L9619" s="1334"/>
    </row>
    <row r="9620" spans="1:12" ht="24" customHeight="1">
      <c r="A9620" s="1355"/>
      <c r="B9620" s="1355"/>
      <c r="C9620" s="1433"/>
      <c r="E9620" s="1433"/>
      <c r="K9620" s="1433"/>
      <c r="L9620" s="1334"/>
    </row>
    <row r="9621" spans="1:12" ht="24" customHeight="1">
      <c r="A9621" s="1355"/>
      <c r="B9621" s="1355"/>
      <c r="C9621" s="1433"/>
      <c r="E9621" s="1433"/>
      <c r="K9621" s="1433"/>
      <c r="L9621" s="1334"/>
    </row>
    <row r="9622" spans="1:12" ht="24" customHeight="1">
      <c r="A9622" s="1355"/>
      <c r="B9622" s="1355"/>
      <c r="C9622" s="1433"/>
      <c r="E9622" s="1433"/>
      <c r="K9622" s="1433"/>
      <c r="L9622" s="1334"/>
    </row>
    <row r="9623" spans="1:12" ht="24" customHeight="1">
      <c r="A9623" s="1355"/>
      <c r="B9623" s="1355"/>
      <c r="C9623" s="1433"/>
      <c r="E9623" s="1433"/>
      <c r="K9623" s="1433"/>
      <c r="L9623" s="1334"/>
    </row>
    <row r="9624" spans="1:12" ht="24" customHeight="1">
      <c r="A9624" s="1355"/>
      <c r="B9624" s="1355"/>
      <c r="C9624" s="1433"/>
      <c r="E9624" s="1433"/>
      <c r="K9624" s="1433"/>
      <c r="L9624" s="1334"/>
    </row>
    <row r="9625" spans="1:12" ht="24" customHeight="1">
      <c r="A9625" s="1355"/>
      <c r="B9625" s="1355"/>
      <c r="C9625" s="1433"/>
      <c r="E9625" s="1433"/>
      <c r="K9625" s="1433"/>
      <c r="L9625" s="1334"/>
    </row>
    <row r="9626" spans="1:12" ht="24" customHeight="1">
      <c r="A9626" s="1355"/>
      <c r="B9626" s="1355"/>
      <c r="C9626" s="1433"/>
      <c r="E9626" s="1433"/>
      <c r="K9626" s="1433"/>
      <c r="L9626" s="1334"/>
    </row>
    <row r="9627" spans="1:12" ht="24" customHeight="1">
      <c r="A9627" s="1355"/>
      <c r="B9627" s="1355"/>
      <c r="C9627" s="1433"/>
      <c r="E9627" s="1433"/>
      <c r="K9627" s="1433"/>
      <c r="L9627" s="1334"/>
    </row>
    <row r="9628" spans="1:12" ht="24" customHeight="1">
      <c r="A9628" s="1355"/>
      <c r="B9628" s="1355"/>
      <c r="C9628" s="1433"/>
      <c r="E9628" s="1433"/>
      <c r="K9628" s="1433"/>
      <c r="L9628" s="1334"/>
    </row>
    <row r="9629" spans="1:12" ht="24" customHeight="1">
      <c r="A9629" s="1355"/>
      <c r="B9629" s="1355"/>
      <c r="C9629" s="1433"/>
      <c r="E9629" s="1433"/>
      <c r="K9629" s="1433"/>
      <c r="L9629" s="1334"/>
    </row>
    <row r="9630" spans="1:12" ht="24" customHeight="1">
      <c r="A9630" s="1355"/>
      <c r="B9630" s="1355"/>
      <c r="C9630" s="1433"/>
      <c r="E9630" s="1433"/>
      <c r="K9630" s="1433"/>
      <c r="L9630" s="1334"/>
    </row>
    <row r="9631" spans="1:12" ht="24" customHeight="1">
      <c r="A9631" s="1355"/>
      <c r="B9631" s="1355"/>
      <c r="C9631" s="1433"/>
      <c r="E9631" s="1433"/>
      <c r="K9631" s="1433"/>
      <c r="L9631" s="1334"/>
    </row>
    <row r="9632" spans="1:12" ht="24" customHeight="1">
      <c r="A9632" s="1355"/>
      <c r="B9632" s="1355"/>
      <c r="C9632" s="1433"/>
      <c r="E9632" s="1433"/>
      <c r="K9632" s="1433"/>
      <c r="L9632" s="1334"/>
    </row>
    <row r="9633" spans="1:12" ht="24" customHeight="1">
      <c r="A9633" s="1355"/>
      <c r="B9633" s="1355"/>
      <c r="C9633" s="1433"/>
      <c r="E9633" s="1433"/>
      <c r="K9633" s="1433"/>
      <c r="L9633" s="1334"/>
    </row>
    <row r="9634" spans="1:12" ht="24" customHeight="1">
      <c r="A9634" s="1355"/>
      <c r="B9634" s="1355"/>
      <c r="C9634" s="1433"/>
      <c r="E9634" s="1433"/>
      <c r="K9634" s="1433"/>
      <c r="L9634" s="1334"/>
    </row>
    <row r="9635" spans="1:12" ht="24" customHeight="1">
      <c r="A9635" s="1355"/>
      <c r="B9635" s="1355"/>
      <c r="C9635" s="1433"/>
      <c r="E9635" s="1433"/>
      <c r="K9635" s="1433"/>
      <c r="L9635" s="1334"/>
    </row>
    <row r="9636" spans="1:12" ht="24" customHeight="1">
      <c r="A9636" s="1355"/>
      <c r="B9636" s="1355"/>
      <c r="C9636" s="1433"/>
      <c r="E9636" s="1433"/>
      <c r="K9636" s="1433"/>
      <c r="L9636" s="1334"/>
    </row>
    <row r="9637" spans="1:12" ht="24" customHeight="1">
      <c r="A9637" s="1355"/>
      <c r="B9637" s="1355"/>
      <c r="C9637" s="1433"/>
      <c r="E9637" s="1433"/>
      <c r="K9637" s="1433"/>
      <c r="L9637" s="1334"/>
    </row>
    <row r="9638" spans="1:12" ht="24" customHeight="1">
      <c r="A9638" s="1355"/>
      <c r="B9638" s="1355"/>
      <c r="C9638" s="1433"/>
      <c r="E9638" s="1433"/>
      <c r="K9638" s="1433"/>
      <c r="L9638" s="1334"/>
    </row>
    <row r="9639" spans="1:12" ht="24" customHeight="1">
      <c r="A9639" s="1355"/>
      <c r="B9639" s="1355"/>
      <c r="C9639" s="1433"/>
      <c r="E9639" s="1433"/>
      <c r="K9639" s="1433"/>
      <c r="L9639" s="1334"/>
    </row>
    <row r="9640" spans="1:12" ht="24" customHeight="1">
      <c r="A9640" s="1355"/>
      <c r="B9640" s="1355"/>
      <c r="C9640" s="1433"/>
      <c r="E9640" s="1433"/>
      <c r="K9640" s="1433"/>
      <c r="L9640" s="1334"/>
    </row>
    <row r="9641" spans="1:12" ht="24" customHeight="1">
      <c r="A9641" s="1355"/>
      <c r="B9641" s="1355"/>
      <c r="C9641" s="1433"/>
      <c r="E9641" s="1433"/>
      <c r="K9641" s="1433"/>
      <c r="L9641" s="1334"/>
    </row>
    <row r="9642" spans="1:12" ht="24" customHeight="1">
      <c r="A9642" s="1355"/>
      <c r="B9642" s="1355"/>
      <c r="C9642" s="1433"/>
      <c r="E9642" s="1433"/>
      <c r="K9642" s="1433"/>
      <c r="L9642" s="1334"/>
    </row>
    <row r="9643" spans="1:12" ht="24" customHeight="1">
      <c r="A9643" s="1355"/>
      <c r="B9643" s="1355"/>
      <c r="C9643" s="1433"/>
      <c r="E9643" s="1433"/>
      <c r="K9643" s="1433"/>
      <c r="L9643" s="1334"/>
    </row>
    <row r="9644" spans="1:12" ht="24" customHeight="1">
      <c r="A9644" s="1355"/>
      <c r="B9644" s="1355"/>
      <c r="C9644" s="1433"/>
      <c r="E9644" s="1433"/>
      <c r="K9644" s="1433"/>
      <c r="L9644" s="1334"/>
    </row>
    <row r="9645" spans="1:12" ht="24" customHeight="1">
      <c r="A9645" s="1355"/>
      <c r="B9645" s="1355"/>
      <c r="C9645" s="1433"/>
      <c r="E9645" s="1433"/>
      <c r="K9645" s="1433"/>
      <c r="L9645" s="1334"/>
    </row>
    <row r="9646" spans="1:12" ht="24" customHeight="1">
      <c r="A9646" s="1355"/>
      <c r="B9646" s="1355"/>
      <c r="C9646" s="1433"/>
      <c r="E9646" s="1433"/>
      <c r="K9646" s="1433"/>
      <c r="L9646" s="1334"/>
    </row>
    <row r="9647" spans="1:12" ht="24" customHeight="1">
      <c r="A9647" s="1355"/>
      <c r="B9647" s="1355"/>
      <c r="C9647" s="1433"/>
      <c r="E9647" s="1433"/>
      <c r="K9647" s="1433"/>
      <c r="L9647" s="1334"/>
    </row>
    <row r="9648" spans="1:12" ht="24" customHeight="1">
      <c r="A9648" s="1355"/>
      <c r="B9648" s="1355"/>
      <c r="C9648" s="1433"/>
      <c r="E9648" s="1433"/>
      <c r="K9648" s="1433"/>
      <c r="L9648" s="1334"/>
    </row>
    <row r="9649" spans="1:12" ht="24" customHeight="1">
      <c r="A9649" s="1355"/>
      <c r="B9649" s="1355"/>
      <c r="C9649" s="1433"/>
      <c r="E9649" s="1433"/>
      <c r="K9649" s="1433"/>
      <c r="L9649" s="1334"/>
    </row>
    <row r="9650" spans="1:12" ht="24" customHeight="1">
      <c r="A9650" s="1355"/>
      <c r="B9650" s="1355"/>
      <c r="C9650" s="1433"/>
      <c r="E9650" s="1433"/>
      <c r="K9650" s="1433"/>
      <c r="L9650" s="1334"/>
    </row>
    <row r="9651" spans="1:12" ht="24" customHeight="1">
      <c r="A9651" s="1355"/>
      <c r="B9651" s="1355"/>
      <c r="C9651" s="1433"/>
      <c r="E9651" s="1433"/>
      <c r="K9651" s="1433"/>
      <c r="L9651" s="1334"/>
    </row>
    <row r="9652" spans="1:12" ht="24" customHeight="1">
      <c r="A9652" s="1355"/>
      <c r="B9652" s="1355"/>
      <c r="C9652" s="1433"/>
      <c r="E9652" s="1433"/>
      <c r="K9652" s="1433"/>
      <c r="L9652" s="1334"/>
    </row>
    <row r="9653" spans="1:12" ht="24" customHeight="1">
      <c r="A9653" s="1355"/>
      <c r="B9653" s="1355"/>
      <c r="C9653" s="1433"/>
      <c r="E9653" s="1433"/>
      <c r="K9653" s="1433"/>
      <c r="L9653" s="1334"/>
    </row>
    <row r="9654" spans="1:12" ht="24" customHeight="1">
      <c r="A9654" s="1355"/>
      <c r="B9654" s="1355"/>
      <c r="C9654" s="1433"/>
      <c r="E9654" s="1433"/>
      <c r="K9654" s="1433"/>
      <c r="L9654" s="1334"/>
    </row>
    <row r="9655" spans="1:12" ht="24" customHeight="1">
      <c r="A9655" s="1355"/>
      <c r="B9655" s="1355"/>
      <c r="C9655" s="1433"/>
      <c r="E9655" s="1433"/>
      <c r="K9655" s="1433"/>
      <c r="L9655" s="1334"/>
    </row>
    <row r="9656" spans="1:12" ht="24" customHeight="1">
      <c r="A9656" s="1355"/>
      <c r="B9656" s="1355"/>
      <c r="C9656" s="1433"/>
      <c r="E9656" s="1433"/>
      <c r="K9656" s="1433"/>
      <c r="L9656" s="1334"/>
    </row>
    <row r="9657" spans="1:12" ht="24" customHeight="1">
      <c r="A9657" s="1355"/>
      <c r="B9657" s="1355"/>
      <c r="C9657" s="1433"/>
      <c r="E9657" s="1433"/>
      <c r="K9657" s="1433"/>
      <c r="L9657" s="1334"/>
    </row>
    <row r="9658" spans="1:12" ht="24" customHeight="1">
      <c r="A9658" s="1355"/>
      <c r="B9658" s="1355"/>
      <c r="C9658" s="1433"/>
      <c r="E9658" s="1433"/>
      <c r="K9658" s="1433"/>
      <c r="L9658" s="1334"/>
    </row>
    <row r="9659" spans="1:12" ht="24" customHeight="1">
      <c r="A9659" s="1355"/>
      <c r="B9659" s="1355"/>
      <c r="C9659" s="1433"/>
      <c r="E9659" s="1433"/>
      <c r="K9659" s="1433"/>
      <c r="L9659" s="1334"/>
    </row>
    <row r="9660" spans="1:12" ht="24" customHeight="1">
      <c r="A9660" s="1355"/>
      <c r="B9660" s="1355"/>
      <c r="C9660" s="1433"/>
      <c r="E9660" s="1433"/>
      <c r="K9660" s="1433"/>
      <c r="L9660" s="1334"/>
    </row>
    <row r="9661" spans="1:12" ht="24" customHeight="1">
      <c r="A9661" s="1355"/>
      <c r="B9661" s="1355"/>
      <c r="C9661" s="1433"/>
      <c r="E9661" s="1433"/>
      <c r="K9661" s="1433"/>
      <c r="L9661" s="1334"/>
    </row>
    <row r="9662" spans="1:12" ht="24" customHeight="1">
      <c r="A9662" s="1355"/>
      <c r="B9662" s="1355"/>
      <c r="C9662" s="1433"/>
      <c r="E9662" s="1433"/>
      <c r="K9662" s="1433"/>
      <c r="L9662" s="1334"/>
    </row>
    <row r="9663" spans="1:12" ht="24" customHeight="1">
      <c r="A9663" s="1355"/>
      <c r="B9663" s="1355"/>
      <c r="C9663" s="1433"/>
      <c r="E9663" s="1433"/>
      <c r="K9663" s="1433"/>
      <c r="L9663" s="1334"/>
    </row>
    <row r="9664" spans="1:12" ht="24" customHeight="1">
      <c r="A9664" s="1355"/>
      <c r="B9664" s="1355"/>
      <c r="C9664" s="1433"/>
      <c r="E9664" s="1433"/>
      <c r="K9664" s="1433"/>
      <c r="L9664" s="1334"/>
    </row>
    <row r="9665" spans="1:12" ht="24" customHeight="1">
      <c r="A9665" s="1355"/>
      <c r="B9665" s="1355"/>
      <c r="C9665" s="1433"/>
      <c r="E9665" s="1433"/>
      <c r="K9665" s="1433"/>
      <c r="L9665" s="1334"/>
    </row>
    <row r="9666" spans="1:12" ht="24" customHeight="1">
      <c r="A9666" s="1355"/>
      <c r="B9666" s="1355"/>
      <c r="C9666" s="1433"/>
      <c r="E9666" s="1433"/>
      <c r="K9666" s="1433"/>
      <c r="L9666" s="1334"/>
    </row>
    <row r="9667" spans="1:12" ht="24" customHeight="1">
      <c r="A9667" s="1355"/>
      <c r="B9667" s="1355"/>
      <c r="C9667" s="1433"/>
      <c r="E9667" s="1433"/>
      <c r="K9667" s="1433"/>
      <c r="L9667" s="1334"/>
    </row>
    <row r="9668" spans="1:12" ht="24" customHeight="1">
      <c r="A9668" s="1355"/>
      <c r="B9668" s="1355"/>
      <c r="C9668" s="1433"/>
      <c r="E9668" s="1433"/>
      <c r="K9668" s="1433"/>
      <c r="L9668" s="1334"/>
    </row>
    <row r="9669" spans="1:12" ht="24" customHeight="1">
      <c r="A9669" s="1355"/>
      <c r="B9669" s="1355"/>
      <c r="C9669" s="1433"/>
      <c r="E9669" s="1433"/>
      <c r="K9669" s="1433"/>
      <c r="L9669" s="1334"/>
    </row>
    <row r="9670" spans="1:12" ht="24" customHeight="1">
      <c r="A9670" s="1355"/>
      <c r="B9670" s="1355"/>
      <c r="C9670" s="1433"/>
      <c r="E9670" s="1433"/>
      <c r="K9670" s="1433"/>
      <c r="L9670" s="1334"/>
    </row>
    <row r="9671" spans="1:12" ht="24" customHeight="1">
      <c r="A9671" s="1355"/>
      <c r="B9671" s="1355"/>
      <c r="C9671" s="1433"/>
      <c r="E9671" s="1433"/>
      <c r="K9671" s="1433"/>
      <c r="L9671" s="1334"/>
    </row>
    <row r="9672" spans="1:12" ht="24" customHeight="1">
      <c r="A9672" s="1355"/>
      <c r="B9672" s="1355"/>
      <c r="C9672" s="1433"/>
      <c r="E9672" s="1433"/>
      <c r="K9672" s="1433"/>
      <c r="L9672" s="1334"/>
    </row>
    <row r="9673" spans="1:12" ht="24" customHeight="1">
      <c r="A9673" s="1355"/>
      <c r="B9673" s="1355"/>
      <c r="C9673" s="1433"/>
      <c r="E9673" s="1433"/>
      <c r="K9673" s="1433"/>
      <c r="L9673" s="1334"/>
    </row>
    <row r="9674" spans="1:12" ht="24" customHeight="1">
      <c r="A9674" s="1355"/>
      <c r="B9674" s="1355"/>
      <c r="C9674" s="1433"/>
      <c r="E9674" s="1433"/>
      <c r="K9674" s="1433"/>
      <c r="L9674" s="1334"/>
    </row>
    <row r="9675" spans="1:12" ht="24" customHeight="1">
      <c r="A9675" s="1355"/>
      <c r="B9675" s="1355"/>
      <c r="C9675" s="1433"/>
      <c r="E9675" s="1433"/>
      <c r="K9675" s="1433"/>
      <c r="L9675" s="1334"/>
    </row>
    <row r="9676" spans="1:12" ht="24" customHeight="1">
      <c r="A9676" s="1355"/>
      <c r="B9676" s="1355"/>
      <c r="C9676" s="1433"/>
      <c r="E9676" s="1433"/>
      <c r="K9676" s="1433"/>
      <c r="L9676" s="1334"/>
    </row>
    <row r="9677" spans="1:12" ht="24" customHeight="1">
      <c r="A9677" s="1355"/>
      <c r="B9677" s="1355"/>
      <c r="C9677" s="1433"/>
      <c r="E9677" s="1433"/>
      <c r="K9677" s="1433"/>
      <c r="L9677" s="1334"/>
    </row>
    <row r="9678" spans="1:12" ht="24" customHeight="1">
      <c r="A9678" s="1355"/>
      <c r="B9678" s="1355"/>
      <c r="C9678" s="1433"/>
      <c r="E9678" s="1433"/>
      <c r="K9678" s="1433"/>
      <c r="L9678" s="1334"/>
    </row>
    <row r="9679" spans="1:12" ht="24" customHeight="1">
      <c r="A9679" s="1355"/>
      <c r="B9679" s="1355"/>
      <c r="C9679" s="1433"/>
      <c r="E9679" s="1433"/>
      <c r="K9679" s="1433"/>
      <c r="L9679" s="1334"/>
    </row>
    <row r="9680" spans="1:12" ht="24" customHeight="1">
      <c r="A9680" s="1355"/>
      <c r="B9680" s="1355"/>
      <c r="C9680" s="1433"/>
      <c r="E9680" s="1433"/>
      <c r="K9680" s="1433"/>
      <c r="L9680" s="1334"/>
    </row>
    <row r="9681" spans="1:12" ht="24" customHeight="1">
      <c r="A9681" s="1355"/>
      <c r="B9681" s="1355"/>
      <c r="C9681" s="1433"/>
      <c r="E9681" s="1433"/>
      <c r="K9681" s="1433"/>
      <c r="L9681" s="1334"/>
    </row>
    <row r="9682" spans="1:12" ht="24" customHeight="1">
      <c r="A9682" s="1355"/>
      <c r="B9682" s="1355"/>
      <c r="C9682" s="1433"/>
      <c r="E9682" s="1433"/>
      <c r="K9682" s="1433"/>
      <c r="L9682" s="1334"/>
    </row>
    <row r="9683" spans="1:12" ht="24" customHeight="1">
      <c r="A9683" s="1355"/>
      <c r="B9683" s="1355"/>
      <c r="C9683" s="1433"/>
      <c r="E9683" s="1433"/>
      <c r="K9683" s="1433"/>
      <c r="L9683" s="1334"/>
    </row>
    <row r="9684" spans="1:12" ht="24" customHeight="1">
      <c r="A9684" s="1355"/>
      <c r="B9684" s="1355"/>
      <c r="C9684" s="1433"/>
      <c r="E9684" s="1433"/>
      <c r="K9684" s="1433"/>
      <c r="L9684" s="1334"/>
    </row>
    <row r="9685" spans="1:12" ht="24" customHeight="1">
      <c r="A9685" s="1355"/>
      <c r="B9685" s="1355"/>
      <c r="C9685" s="1433"/>
      <c r="E9685" s="1433"/>
      <c r="K9685" s="1433"/>
      <c r="L9685" s="1334"/>
    </row>
    <row r="9686" spans="1:12" ht="24" customHeight="1">
      <c r="A9686" s="1355"/>
      <c r="B9686" s="1355"/>
      <c r="C9686" s="1433"/>
      <c r="E9686" s="1433"/>
      <c r="K9686" s="1433"/>
      <c r="L9686" s="1334"/>
    </row>
    <row r="9687" spans="1:12" ht="24" customHeight="1">
      <c r="A9687" s="1355"/>
      <c r="B9687" s="1355"/>
      <c r="C9687" s="1433"/>
      <c r="E9687" s="1433"/>
      <c r="K9687" s="1433"/>
      <c r="L9687" s="1334"/>
    </row>
    <row r="9688" spans="1:12" ht="24" customHeight="1">
      <c r="A9688" s="1355"/>
      <c r="B9688" s="1355"/>
      <c r="C9688" s="1433"/>
      <c r="E9688" s="1433"/>
      <c r="K9688" s="1433"/>
      <c r="L9688" s="1334"/>
    </row>
    <row r="9689" spans="1:12" ht="24" customHeight="1">
      <c r="A9689" s="1355"/>
      <c r="B9689" s="1355"/>
      <c r="C9689" s="1433"/>
      <c r="E9689" s="1433"/>
      <c r="K9689" s="1433"/>
      <c r="L9689" s="1334"/>
    </row>
    <row r="9690" spans="1:12" ht="24" customHeight="1">
      <c r="A9690" s="1355"/>
      <c r="B9690" s="1355"/>
      <c r="C9690" s="1433"/>
      <c r="E9690" s="1433"/>
      <c r="K9690" s="1433"/>
      <c r="L9690" s="1334"/>
    </row>
    <row r="9691" spans="1:12" ht="24" customHeight="1">
      <c r="A9691" s="1355"/>
      <c r="B9691" s="1355"/>
      <c r="C9691" s="1433"/>
      <c r="E9691" s="1433"/>
      <c r="K9691" s="1433"/>
      <c r="L9691" s="1334"/>
    </row>
    <row r="9692" spans="1:12" ht="24" customHeight="1">
      <c r="A9692" s="1355"/>
      <c r="B9692" s="1355"/>
      <c r="C9692" s="1433"/>
      <c r="E9692" s="1433"/>
      <c r="K9692" s="1433"/>
      <c r="L9692" s="1334"/>
    </row>
    <row r="9693" spans="1:12" ht="24" customHeight="1">
      <c r="A9693" s="1355"/>
      <c r="B9693" s="1355"/>
      <c r="C9693" s="1433"/>
      <c r="E9693" s="1433"/>
      <c r="K9693" s="1433"/>
      <c r="L9693" s="1334"/>
    </row>
    <row r="9694" spans="1:12" ht="24" customHeight="1">
      <c r="A9694" s="1355"/>
      <c r="B9694" s="1355"/>
      <c r="C9694" s="1433"/>
      <c r="E9694" s="1433"/>
      <c r="K9694" s="1433"/>
      <c r="L9694" s="1334"/>
    </row>
    <row r="9695" spans="1:12" ht="24" customHeight="1">
      <c r="A9695" s="1355"/>
      <c r="B9695" s="1355"/>
      <c r="C9695" s="1433"/>
      <c r="E9695" s="1433"/>
      <c r="K9695" s="1433"/>
      <c r="L9695" s="1334"/>
    </row>
    <row r="9696" spans="1:12" ht="24" customHeight="1">
      <c r="A9696" s="1355"/>
      <c r="B9696" s="1355"/>
      <c r="C9696" s="1433"/>
      <c r="E9696" s="1433"/>
      <c r="K9696" s="1433"/>
      <c r="L9696" s="1334"/>
    </row>
    <row r="9697" spans="1:12" ht="24" customHeight="1">
      <c r="A9697" s="1355"/>
      <c r="B9697" s="1355"/>
      <c r="C9697" s="1433"/>
      <c r="E9697" s="1433"/>
      <c r="K9697" s="1433"/>
      <c r="L9697" s="1334"/>
    </row>
    <row r="9698" spans="1:12" ht="24" customHeight="1">
      <c r="A9698" s="1355"/>
      <c r="B9698" s="1355"/>
      <c r="C9698" s="1433"/>
      <c r="E9698" s="1433"/>
      <c r="K9698" s="1433"/>
      <c r="L9698" s="1334"/>
    </row>
    <row r="9699" spans="1:12" ht="24" customHeight="1">
      <c r="A9699" s="1355"/>
      <c r="B9699" s="1355"/>
      <c r="C9699" s="1433"/>
      <c r="E9699" s="1433"/>
      <c r="K9699" s="1433"/>
      <c r="L9699" s="1334"/>
    </row>
    <row r="9700" spans="1:12" ht="24" customHeight="1">
      <c r="A9700" s="1355"/>
      <c r="B9700" s="1355"/>
      <c r="C9700" s="1433"/>
      <c r="E9700" s="1433"/>
      <c r="K9700" s="1433"/>
      <c r="L9700" s="1334"/>
    </row>
    <row r="9701" spans="1:12" ht="24" customHeight="1">
      <c r="A9701" s="1355"/>
      <c r="B9701" s="1355"/>
      <c r="C9701" s="1433"/>
      <c r="E9701" s="1433"/>
      <c r="K9701" s="1433"/>
      <c r="L9701" s="1334"/>
    </row>
    <row r="9702" spans="1:12" ht="24" customHeight="1">
      <c r="A9702" s="1355"/>
      <c r="B9702" s="1355"/>
      <c r="C9702" s="1433"/>
      <c r="E9702" s="1433"/>
      <c r="K9702" s="1433"/>
      <c r="L9702" s="1334"/>
    </row>
    <row r="9703" spans="1:12" ht="24" customHeight="1">
      <c r="A9703" s="1355"/>
      <c r="B9703" s="1355"/>
      <c r="C9703" s="1433"/>
      <c r="E9703" s="1433"/>
      <c r="K9703" s="1433"/>
      <c r="L9703" s="1334"/>
    </row>
    <row r="9704" spans="1:12" ht="24" customHeight="1">
      <c r="A9704" s="1355"/>
      <c r="B9704" s="1355"/>
      <c r="C9704" s="1433"/>
      <c r="E9704" s="1433"/>
      <c r="K9704" s="1433"/>
      <c r="L9704" s="1334"/>
    </row>
    <row r="9705" spans="1:12" ht="24" customHeight="1">
      <c r="A9705" s="1355"/>
      <c r="B9705" s="1355"/>
      <c r="C9705" s="1433"/>
      <c r="E9705" s="1433"/>
      <c r="K9705" s="1433"/>
      <c r="L9705" s="1334"/>
    </row>
    <row r="9706" spans="1:12" ht="24" customHeight="1">
      <c r="A9706" s="1355"/>
      <c r="B9706" s="1355"/>
      <c r="C9706" s="1433"/>
      <c r="E9706" s="1433"/>
      <c r="K9706" s="1433"/>
      <c r="L9706" s="1334"/>
    </row>
    <row r="9707" spans="1:12" ht="24" customHeight="1">
      <c r="A9707" s="1355"/>
      <c r="B9707" s="1355"/>
      <c r="C9707" s="1433"/>
      <c r="E9707" s="1433"/>
      <c r="K9707" s="1433"/>
      <c r="L9707" s="1334"/>
    </row>
    <row r="9708" spans="1:12" ht="24" customHeight="1">
      <c r="A9708" s="1355"/>
      <c r="B9708" s="1355"/>
      <c r="C9708" s="1433"/>
      <c r="E9708" s="1433"/>
      <c r="K9708" s="1433"/>
      <c r="L9708" s="1334"/>
    </row>
    <row r="9709" spans="1:12" ht="24" customHeight="1">
      <c r="A9709" s="1355"/>
      <c r="B9709" s="1355"/>
      <c r="C9709" s="1433"/>
      <c r="E9709" s="1433"/>
      <c r="K9709" s="1433"/>
      <c r="L9709" s="1334"/>
    </row>
    <row r="9710" spans="1:12" ht="24" customHeight="1">
      <c r="A9710" s="1355"/>
      <c r="B9710" s="1355"/>
      <c r="C9710" s="1433"/>
      <c r="E9710" s="1433"/>
      <c r="K9710" s="1433"/>
      <c r="L9710" s="1334"/>
    </row>
    <row r="9711" spans="1:12" ht="24" customHeight="1">
      <c r="A9711" s="1355"/>
      <c r="B9711" s="1355"/>
      <c r="C9711" s="1433"/>
      <c r="E9711" s="1433"/>
      <c r="K9711" s="1433"/>
      <c r="L9711" s="1334"/>
    </row>
    <row r="9712" spans="1:12" ht="24" customHeight="1">
      <c r="A9712" s="1355"/>
      <c r="B9712" s="1355"/>
      <c r="C9712" s="1433"/>
      <c r="E9712" s="1433"/>
      <c r="K9712" s="1433"/>
      <c r="L9712" s="1334"/>
    </row>
    <row r="9713" spans="1:12" ht="24" customHeight="1">
      <c r="A9713" s="1355"/>
      <c r="B9713" s="1355"/>
      <c r="C9713" s="1433"/>
      <c r="E9713" s="1433"/>
      <c r="K9713" s="1433"/>
      <c r="L9713" s="1334"/>
    </row>
    <row r="9714" spans="1:12" ht="24" customHeight="1">
      <c r="A9714" s="1355"/>
      <c r="B9714" s="1355"/>
      <c r="C9714" s="1433"/>
      <c r="E9714" s="1433"/>
      <c r="K9714" s="1433"/>
      <c r="L9714" s="1334"/>
    </row>
    <row r="9715" spans="1:12" ht="24" customHeight="1">
      <c r="A9715" s="1355"/>
      <c r="B9715" s="1355"/>
      <c r="C9715" s="1433"/>
      <c r="E9715" s="1433"/>
      <c r="K9715" s="1433"/>
      <c r="L9715" s="1334"/>
    </row>
    <row r="9716" spans="1:12" ht="24" customHeight="1">
      <c r="A9716" s="1355"/>
      <c r="B9716" s="1355"/>
      <c r="C9716" s="1433"/>
      <c r="E9716" s="1433"/>
      <c r="K9716" s="1433"/>
      <c r="L9716" s="1334"/>
    </row>
    <row r="9717" spans="1:12" ht="24" customHeight="1">
      <c r="A9717" s="1355"/>
      <c r="B9717" s="1355"/>
      <c r="C9717" s="1433"/>
      <c r="E9717" s="1433"/>
      <c r="K9717" s="1433"/>
      <c r="L9717" s="1334"/>
    </row>
    <row r="9718" spans="1:12" ht="24" customHeight="1">
      <c r="A9718" s="1355"/>
      <c r="B9718" s="1355"/>
      <c r="C9718" s="1433"/>
      <c r="E9718" s="1433"/>
      <c r="K9718" s="1433"/>
      <c r="L9718" s="1334"/>
    </row>
    <row r="9719" spans="1:12" ht="24" customHeight="1">
      <c r="A9719" s="1355"/>
      <c r="B9719" s="1355"/>
      <c r="C9719" s="1433"/>
      <c r="E9719" s="1433"/>
      <c r="K9719" s="1433"/>
      <c r="L9719" s="1334"/>
    </row>
    <row r="9720" spans="1:12" ht="24" customHeight="1">
      <c r="A9720" s="1355"/>
      <c r="B9720" s="1355"/>
      <c r="C9720" s="1433"/>
      <c r="E9720" s="1433"/>
      <c r="K9720" s="1433"/>
      <c r="L9720" s="1334"/>
    </row>
    <row r="9721" spans="1:12" ht="24" customHeight="1">
      <c r="A9721" s="1355"/>
      <c r="B9721" s="1355"/>
      <c r="C9721" s="1433"/>
      <c r="E9721" s="1433"/>
      <c r="K9721" s="1433"/>
      <c r="L9721" s="1334"/>
    </row>
    <row r="9722" spans="1:12" ht="24" customHeight="1">
      <c r="A9722" s="1355"/>
      <c r="B9722" s="1355"/>
      <c r="C9722" s="1433"/>
      <c r="E9722" s="1433"/>
      <c r="K9722" s="1433"/>
      <c r="L9722" s="1334"/>
    </row>
    <row r="9723" spans="1:12" ht="24" customHeight="1">
      <c r="A9723" s="1355"/>
      <c r="B9723" s="1355"/>
      <c r="C9723" s="1433"/>
      <c r="E9723" s="1433"/>
      <c r="K9723" s="1433"/>
      <c r="L9723" s="1334"/>
    </row>
    <row r="9724" spans="1:12" ht="24" customHeight="1">
      <c r="A9724" s="1355"/>
      <c r="B9724" s="1355"/>
      <c r="C9724" s="1433"/>
      <c r="E9724" s="1433"/>
      <c r="K9724" s="1433"/>
      <c r="L9724" s="1334"/>
    </row>
    <row r="9725" spans="1:12" ht="24" customHeight="1">
      <c r="A9725" s="1355"/>
      <c r="B9725" s="1355"/>
      <c r="C9725" s="1433"/>
      <c r="E9725" s="1433"/>
      <c r="K9725" s="1433"/>
      <c r="L9725" s="1334"/>
    </row>
    <row r="9726" spans="1:12" ht="24" customHeight="1">
      <c r="A9726" s="1355"/>
      <c r="B9726" s="1355"/>
      <c r="C9726" s="1433"/>
      <c r="E9726" s="1433"/>
      <c r="K9726" s="1433"/>
      <c r="L9726" s="1334"/>
    </row>
    <row r="9727" spans="1:12" ht="24" customHeight="1">
      <c r="A9727" s="1355"/>
      <c r="B9727" s="1355"/>
      <c r="C9727" s="1433"/>
      <c r="E9727" s="1433"/>
      <c r="K9727" s="1433"/>
      <c r="L9727" s="1334"/>
    </row>
    <row r="9728" spans="1:12" ht="24" customHeight="1">
      <c r="A9728" s="1355"/>
      <c r="B9728" s="1355"/>
      <c r="C9728" s="1433"/>
      <c r="E9728" s="1433"/>
      <c r="K9728" s="1433"/>
      <c r="L9728" s="1334"/>
    </row>
    <row r="9729" spans="1:12" ht="24" customHeight="1">
      <c r="A9729" s="1355"/>
      <c r="B9729" s="1355"/>
      <c r="C9729" s="1433"/>
      <c r="E9729" s="1433"/>
      <c r="K9729" s="1433"/>
      <c r="L9729" s="1334"/>
    </row>
    <row r="9730" spans="1:12" ht="24" customHeight="1">
      <c r="A9730" s="1355"/>
      <c r="B9730" s="1355"/>
      <c r="C9730" s="1433"/>
      <c r="E9730" s="1433"/>
      <c r="K9730" s="1433"/>
      <c r="L9730" s="1334"/>
    </row>
    <row r="9731" spans="1:12" ht="24" customHeight="1">
      <c r="A9731" s="1355"/>
      <c r="B9731" s="1355"/>
      <c r="C9731" s="1433"/>
      <c r="E9731" s="1433"/>
      <c r="K9731" s="1433"/>
      <c r="L9731" s="1334"/>
    </row>
    <row r="9732" spans="1:12" ht="24" customHeight="1">
      <c r="A9732" s="1355"/>
      <c r="B9732" s="1355"/>
      <c r="C9732" s="1433"/>
      <c r="E9732" s="1433"/>
      <c r="K9732" s="1433"/>
      <c r="L9732" s="1334"/>
    </row>
    <row r="9733" spans="1:12" ht="24" customHeight="1">
      <c r="A9733" s="1355"/>
      <c r="B9733" s="1355"/>
      <c r="C9733" s="1433"/>
      <c r="E9733" s="1433"/>
      <c r="K9733" s="1433"/>
      <c r="L9733" s="1334"/>
    </row>
    <row r="9734" spans="1:12" ht="24" customHeight="1">
      <c r="A9734" s="1355"/>
      <c r="B9734" s="1355"/>
      <c r="C9734" s="1433"/>
      <c r="E9734" s="1433"/>
      <c r="K9734" s="1433"/>
      <c r="L9734" s="1334"/>
    </row>
    <row r="9735" spans="1:12" ht="24" customHeight="1">
      <c r="A9735" s="1355"/>
      <c r="B9735" s="1355"/>
      <c r="C9735" s="1433"/>
      <c r="E9735" s="1433"/>
      <c r="K9735" s="1433"/>
      <c r="L9735" s="1334"/>
    </row>
    <row r="9736" spans="1:12" ht="24" customHeight="1">
      <c r="A9736" s="1355"/>
      <c r="B9736" s="1355"/>
      <c r="C9736" s="1433"/>
      <c r="E9736" s="1433"/>
      <c r="K9736" s="1433"/>
      <c r="L9736" s="1334"/>
    </row>
    <row r="9737" spans="1:12" ht="24" customHeight="1">
      <c r="A9737" s="1355"/>
      <c r="B9737" s="1355"/>
      <c r="C9737" s="1433"/>
      <c r="E9737" s="1433"/>
      <c r="K9737" s="1433"/>
      <c r="L9737" s="1334"/>
    </row>
    <row r="9738" spans="1:12" ht="24" customHeight="1">
      <c r="A9738" s="1355"/>
      <c r="B9738" s="1355"/>
      <c r="C9738" s="1433"/>
      <c r="E9738" s="1433"/>
      <c r="K9738" s="1433"/>
      <c r="L9738" s="1334"/>
    </row>
    <row r="9739" spans="1:12" ht="24" customHeight="1">
      <c r="A9739" s="1355"/>
      <c r="B9739" s="1355"/>
      <c r="C9739" s="1433"/>
      <c r="E9739" s="1433"/>
      <c r="K9739" s="1433"/>
      <c r="L9739" s="1334"/>
    </row>
    <row r="9740" spans="1:12" ht="24" customHeight="1">
      <c r="A9740" s="1355"/>
      <c r="B9740" s="1355"/>
      <c r="C9740" s="1433"/>
      <c r="E9740" s="1433"/>
      <c r="K9740" s="1433"/>
      <c r="L9740" s="1334"/>
    </row>
    <row r="9741" spans="1:12" ht="24" customHeight="1">
      <c r="A9741" s="1355"/>
      <c r="B9741" s="1355"/>
      <c r="C9741" s="1433"/>
      <c r="E9741" s="1433"/>
      <c r="K9741" s="1433"/>
      <c r="L9741" s="1334"/>
    </row>
    <row r="9742" spans="1:12" ht="24" customHeight="1">
      <c r="A9742" s="1355"/>
      <c r="B9742" s="1355"/>
      <c r="C9742" s="1433"/>
      <c r="E9742" s="1433"/>
      <c r="K9742" s="1433"/>
      <c r="L9742" s="1334"/>
    </row>
    <row r="9743" spans="1:12" ht="24" customHeight="1">
      <c r="A9743" s="1355"/>
      <c r="B9743" s="1355"/>
      <c r="C9743" s="1433"/>
      <c r="E9743" s="1433"/>
      <c r="K9743" s="1433"/>
      <c r="L9743" s="1334"/>
    </row>
    <row r="9744" spans="1:12" ht="24" customHeight="1">
      <c r="A9744" s="1355"/>
      <c r="B9744" s="1355"/>
      <c r="C9744" s="1433"/>
      <c r="E9744" s="1433"/>
      <c r="K9744" s="1433"/>
      <c r="L9744" s="1334"/>
    </row>
    <row r="9745" spans="1:12" ht="24" customHeight="1">
      <c r="A9745" s="1355"/>
      <c r="B9745" s="1355"/>
      <c r="C9745" s="1433"/>
      <c r="E9745" s="1433"/>
      <c r="K9745" s="1433"/>
      <c r="L9745" s="1334"/>
    </row>
    <row r="9746" spans="1:12" ht="24" customHeight="1">
      <c r="A9746" s="1355"/>
      <c r="B9746" s="1355"/>
      <c r="C9746" s="1433"/>
      <c r="E9746" s="1433"/>
      <c r="K9746" s="1433"/>
      <c r="L9746" s="1334"/>
    </row>
    <row r="9747" spans="1:12" ht="24" customHeight="1">
      <c r="A9747" s="1355"/>
      <c r="B9747" s="1355"/>
      <c r="C9747" s="1433"/>
      <c r="E9747" s="1433"/>
      <c r="K9747" s="1433"/>
      <c r="L9747" s="1334"/>
    </row>
    <row r="9748" spans="1:12" ht="24" customHeight="1">
      <c r="A9748" s="1355"/>
      <c r="B9748" s="1355"/>
      <c r="C9748" s="1433"/>
      <c r="E9748" s="1433"/>
      <c r="K9748" s="1433"/>
      <c r="L9748" s="1334"/>
    </row>
    <row r="9749" spans="1:12" ht="24" customHeight="1">
      <c r="A9749" s="1355"/>
      <c r="B9749" s="1355"/>
      <c r="C9749" s="1433"/>
      <c r="E9749" s="1433"/>
      <c r="K9749" s="1433"/>
      <c r="L9749" s="1334"/>
    </row>
    <row r="9750" spans="1:12" ht="24" customHeight="1">
      <c r="A9750" s="1355"/>
      <c r="B9750" s="1355"/>
      <c r="C9750" s="1433"/>
      <c r="E9750" s="1433"/>
      <c r="K9750" s="1433"/>
      <c r="L9750" s="1334"/>
    </row>
    <row r="9751" spans="1:12" ht="24" customHeight="1">
      <c r="A9751" s="1355"/>
      <c r="B9751" s="1355"/>
      <c r="C9751" s="1433"/>
      <c r="E9751" s="1433"/>
      <c r="K9751" s="1433"/>
      <c r="L9751" s="1334"/>
    </row>
    <row r="9752" spans="1:12" ht="24" customHeight="1">
      <c r="A9752" s="1355"/>
      <c r="B9752" s="1355"/>
      <c r="C9752" s="1433"/>
      <c r="E9752" s="1433"/>
      <c r="K9752" s="1433"/>
      <c r="L9752" s="1334"/>
    </row>
    <row r="9753" spans="1:12" ht="24" customHeight="1">
      <c r="A9753" s="1355"/>
      <c r="B9753" s="1355"/>
      <c r="C9753" s="1433"/>
      <c r="E9753" s="1433"/>
      <c r="K9753" s="1433"/>
      <c r="L9753" s="1334"/>
    </row>
    <row r="9754" spans="1:12" ht="24" customHeight="1">
      <c r="A9754" s="1355"/>
      <c r="B9754" s="1355"/>
      <c r="C9754" s="1433"/>
      <c r="E9754" s="1433"/>
      <c r="K9754" s="1433"/>
      <c r="L9754" s="1334"/>
    </row>
    <row r="9755" spans="1:12" ht="24" customHeight="1">
      <c r="A9755" s="1355"/>
      <c r="B9755" s="1355"/>
      <c r="C9755" s="1433"/>
      <c r="E9755" s="1433"/>
      <c r="K9755" s="1433"/>
      <c r="L9755" s="1334"/>
    </row>
    <row r="9756" spans="1:12" ht="24" customHeight="1">
      <c r="A9756" s="1355"/>
      <c r="B9756" s="1355"/>
      <c r="C9756" s="1433"/>
      <c r="E9756" s="1433"/>
      <c r="K9756" s="1433"/>
      <c r="L9756" s="1334"/>
    </row>
    <row r="9757" spans="1:12" ht="24" customHeight="1">
      <c r="A9757" s="1355"/>
      <c r="B9757" s="1355"/>
      <c r="C9757" s="1433"/>
      <c r="E9757" s="1433"/>
      <c r="K9757" s="1433"/>
      <c r="L9757" s="1334"/>
    </row>
    <row r="9758" spans="1:12" ht="24" customHeight="1">
      <c r="A9758" s="1355"/>
      <c r="B9758" s="1355"/>
      <c r="C9758" s="1433"/>
      <c r="E9758" s="1433"/>
      <c r="K9758" s="1433"/>
      <c r="L9758" s="1334"/>
    </row>
    <row r="9759" spans="1:12" ht="24" customHeight="1">
      <c r="A9759" s="1355"/>
      <c r="B9759" s="1355"/>
      <c r="C9759" s="1433"/>
      <c r="E9759" s="1433"/>
      <c r="K9759" s="1433"/>
      <c r="L9759" s="1334"/>
    </row>
    <row r="9760" spans="1:12" ht="24" customHeight="1">
      <c r="A9760" s="1355"/>
      <c r="B9760" s="1355"/>
      <c r="C9760" s="1433"/>
      <c r="E9760" s="1433"/>
      <c r="K9760" s="1433"/>
      <c r="L9760" s="1334"/>
    </row>
    <row r="9761" spans="1:12" ht="24" customHeight="1">
      <c r="A9761" s="1355"/>
      <c r="B9761" s="1355"/>
      <c r="C9761" s="1433"/>
      <c r="E9761" s="1433"/>
      <c r="K9761" s="1433"/>
      <c r="L9761" s="1334"/>
    </row>
    <row r="9762" spans="1:12" ht="24" customHeight="1">
      <c r="A9762" s="1355"/>
      <c r="B9762" s="1355"/>
      <c r="C9762" s="1433"/>
      <c r="E9762" s="1433"/>
      <c r="K9762" s="1433"/>
      <c r="L9762" s="1334"/>
    </row>
    <row r="9763" spans="1:12" ht="24" customHeight="1">
      <c r="A9763" s="1355"/>
      <c r="B9763" s="1355"/>
      <c r="C9763" s="1433"/>
      <c r="E9763" s="1433"/>
      <c r="K9763" s="1433"/>
      <c r="L9763" s="1334"/>
    </row>
    <row r="9764" spans="1:12" ht="24" customHeight="1">
      <c r="A9764" s="1355"/>
      <c r="B9764" s="1355"/>
      <c r="C9764" s="1433"/>
      <c r="E9764" s="1433"/>
      <c r="K9764" s="1433"/>
      <c r="L9764" s="1334"/>
    </row>
    <row r="9765" spans="1:12" ht="24" customHeight="1">
      <c r="A9765" s="1355"/>
      <c r="B9765" s="1355"/>
      <c r="C9765" s="1433"/>
      <c r="E9765" s="1433"/>
      <c r="K9765" s="1433"/>
      <c r="L9765" s="1334"/>
    </row>
    <row r="9766" spans="1:12" ht="24" customHeight="1">
      <c r="A9766" s="1355"/>
      <c r="B9766" s="1355"/>
      <c r="C9766" s="1433"/>
      <c r="E9766" s="1433"/>
      <c r="K9766" s="1433"/>
      <c r="L9766" s="1334"/>
    </row>
    <row r="9767" spans="1:12" ht="24" customHeight="1">
      <c r="A9767" s="1355"/>
      <c r="B9767" s="1355"/>
      <c r="C9767" s="1433"/>
      <c r="E9767" s="1433"/>
      <c r="K9767" s="1433"/>
      <c r="L9767" s="1334"/>
    </row>
    <row r="9768" spans="1:12" ht="24" customHeight="1">
      <c r="A9768" s="1355"/>
      <c r="B9768" s="1355"/>
      <c r="C9768" s="1433"/>
      <c r="E9768" s="1433"/>
      <c r="K9768" s="1433"/>
      <c r="L9768" s="1334"/>
    </row>
    <row r="9769" spans="1:12" ht="24" customHeight="1">
      <c r="A9769" s="1355"/>
      <c r="B9769" s="1355"/>
      <c r="C9769" s="1433"/>
      <c r="E9769" s="1433"/>
      <c r="K9769" s="1433"/>
      <c r="L9769" s="1334"/>
    </row>
    <row r="9770" spans="1:12" ht="24" customHeight="1">
      <c r="A9770" s="1355"/>
      <c r="B9770" s="1355"/>
      <c r="C9770" s="1433"/>
      <c r="E9770" s="1433"/>
      <c r="K9770" s="1433"/>
      <c r="L9770" s="1334"/>
    </row>
    <row r="9771" spans="1:12" ht="24" customHeight="1">
      <c r="A9771" s="1355"/>
      <c r="B9771" s="1355"/>
      <c r="C9771" s="1433"/>
      <c r="E9771" s="1433"/>
      <c r="K9771" s="1433"/>
      <c r="L9771" s="1334"/>
    </row>
    <row r="9772" spans="1:12" ht="24" customHeight="1">
      <c r="A9772" s="1355"/>
      <c r="B9772" s="1355"/>
      <c r="C9772" s="1433"/>
      <c r="E9772" s="1433"/>
      <c r="K9772" s="1433"/>
      <c r="L9772" s="1334"/>
    </row>
    <row r="9773" spans="1:12" ht="24" customHeight="1">
      <c r="A9773" s="1355"/>
      <c r="B9773" s="1355"/>
      <c r="C9773" s="1433"/>
      <c r="E9773" s="1433"/>
      <c r="K9773" s="1433"/>
      <c r="L9773" s="1334"/>
    </row>
    <row r="9774" spans="1:12" ht="24" customHeight="1">
      <c r="A9774" s="1355"/>
      <c r="B9774" s="1355"/>
      <c r="C9774" s="1433"/>
      <c r="E9774" s="1433"/>
      <c r="K9774" s="1433"/>
      <c r="L9774" s="1334"/>
    </row>
    <row r="9775" spans="1:12" ht="24" customHeight="1">
      <c r="A9775" s="1355"/>
      <c r="B9775" s="1355"/>
      <c r="C9775" s="1433"/>
      <c r="E9775" s="1433"/>
      <c r="K9775" s="1433"/>
      <c r="L9775" s="1334"/>
    </row>
    <row r="9776" spans="1:12" ht="24" customHeight="1">
      <c r="A9776" s="1355"/>
      <c r="B9776" s="1355"/>
      <c r="C9776" s="1433"/>
      <c r="E9776" s="1433"/>
      <c r="K9776" s="1433"/>
      <c r="L9776" s="1334"/>
    </row>
    <row r="9777" spans="1:12" ht="24" customHeight="1">
      <c r="A9777" s="1355"/>
      <c r="B9777" s="1355"/>
      <c r="C9777" s="1433"/>
      <c r="E9777" s="1433"/>
      <c r="K9777" s="1433"/>
      <c r="L9777" s="1334"/>
    </row>
    <row r="9778" spans="1:12" ht="24" customHeight="1">
      <c r="A9778" s="1355"/>
      <c r="B9778" s="1355"/>
      <c r="C9778" s="1433"/>
      <c r="E9778" s="1433"/>
      <c r="K9778" s="1433"/>
      <c r="L9778" s="1334"/>
    </row>
    <row r="9779" spans="1:12" ht="24" customHeight="1">
      <c r="A9779" s="1355"/>
      <c r="B9779" s="1355"/>
      <c r="C9779" s="1433"/>
      <c r="E9779" s="1433"/>
      <c r="K9779" s="1433"/>
      <c r="L9779" s="1334"/>
    </row>
    <row r="9780" spans="1:12" ht="24" customHeight="1">
      <c r="A9780" s="1355"/>
      <c r="B9780" s="1355"/>
      <c r="C9780" s="1433"/>
      <c r="E9780" s="1433"/>
      <c r="K9780" s="1433"/>
      <c r="L9780" s="1334"/>
    </row>
    <row r="9781" spans="1:12" ht="24" customHeight="1">
      <c r="A9781" s="1355"/>
      <c r="B9781" s="1355"/>
      <c r="C9781" s="1433"/>
      <c r="E9781" s="1433"/>
      <c r="K9781" s="1433"/>
      <c r="L9781" s="1334"/>
    </row>
    <row r="9782" spans="1:12" ht="24" customHeight="1">
      <c r="A9782" s="1355"/>
      <c r="B9782" s="1355"/>
      <c r="C9782" s="1433"/>
      <c r="E9782" s="1433"/>
      <c r="K9782" s="1433"/>
      <c r="L9782" s="1334"/>
    </row>
    <row r="9783" spans="1:12" ht="24" customHeight="1">
      <c r="A9783" s="1355"/>
      <c r="B9783" s="1355"/>
      <c r="C9783" s="1433"/>
      <c r="E9783" s="1433"/>
      <c r="K9783" s="1433"/>
      <c r="L9783" s="1334"/>
    </row>
    <row r="9784" spans="1:12" ht="24" customHeight="1">
      <c r="A9784" s="1355"/>
      <c r="B9784" s="1355"/>
      <c r="C9784" s="1433"/>
      <c r="E9784" s="1433"/>
      <c r="K9784" s="1433"/>
      <c r="L9784" s="1334"/>
    </row>
    <row r="9785" spans="1:12" ht="24" customHeight="1">
      <c r="A9785" s="1355"/>
      <c r="B9785" s="1355"/>
      <c r="C9785" s="1433"/>
      <c r="E9785" s="1433"/>
      <c r="K9785" s="1433"/>
      <c r="L9785" s="1334"/>
    </row>
    <row r="9786" spans="1:12" ht="24" customHeight="1">
      <c r="A9786" s="1355"/>
      <c r="B9786" s="1355"/>
      <c r="C9786" s="1433"/>
      <c r="E9786" s="1433"/>
      <c r="K9786" s="1433"/>
      <c r="L9786" s="1334"/>
    </row>
    <row r="9787" spans="1:12" ht="24" customHeight="1">
      <c r="A9787" s="1355"/>
      <c r="B9787" s="1355"/>
      <c r="C9787" s="1433"/>
      <c r="E9787" s="1433"/>
      <c r="K9787" s="1433"/>
      <c r="L9787" s="1334"/>
    </row>
    <row r="9788" spans="1:12" ht="24" customHeight="1">
      <c r="A9788" s="1355"/>
      <c r="B9788" s="1355"/>
      <c r="C9788" s="1433"/>
      <c r="E9788" s="1433"/>
      <c r="K9788" s="1433"/>
      <c r="L9788" s="1334"/>
    </row>
    <row r="9789" spans="1:12" ht="24" customHeight="1">
      <c r="A9789" s="1355"/>
      <c r="B9789" s="1355"/>
      <c r="C9789" s="1433"/>
      <c r="E9789" s="1433"/>
      <c r="K9789" s="1433"/>
      <c r="L9789" s="1334"/>
    </row>
    <row r="9790" spans="1:12" ht="24" customHeight="1">
      <c r="A9790" s="1355"/>
      <c r="B9790" s="1355"/>
      <c r="C9790" s="1433"/>
      <c r="E9790" s="1433"/>
      <c r="K9790" s="1433"/>
      <c r="L9790" s="1334"/>
    </row>
    <row r="9791" spans="1:12" ht="24" customHeight="1">
      <c r="A9791" s="1355"/>
      <c r="B9791" s="1355"/>
      <c r="C9791" s="1433"/>
      <c r="E9791" s="1433"/>
      <c r="K9791" s="1433"/>
      <c r="L9791" s="1334"/>
    </row>
    <row r="9792" spans="1:12" ht="24" customHeight="1">
      <c r="A9792" s="1355"/>
      <c r="B9792" s="1355"/>
      <c r="C9792" s="1433"/>
      <c r="E9792" s="1433"/>
      <c r="K9792" s="1433"/>
      <c r="L9792" s="1334"/>
    </row>
    <row r="9793" spans="1:12" ht="24" customHeight="1">
      <c r="A9793" s="1355"/>
      <c r="B9793" s="1355"/>
      <c r="C9793" s="1433"/>
      <c r="E9793" s="1433"/>
      <c r="K9793" s="1433"/>
      <c r="L9793" s="1334"/>
    </row>
    <row r="9794" spans="1:12" ht="24" customHeight="1">
      <c r="A9794" s="1355"/>
      <c r="B9794" s="1355"/>
      <c r="C9794" s="1433"/>
      <c r="E9794" s="1433"/>
      <c r="K9794" s="1433"/>
      <c r="L9794" s="1334"/>
    </row>
    <row r="9795" spans="1:12" ht="24" customHeight="1">
      <c r="A9795" s="1355"/>
      <c r="B9795" s="1355"/>
      <c r="C9795" s="1433"/>
      <c r="E9795" s="1433"/>
      <c r="K9795" s="1433"/>
      <c r="L9795" s="1334"/>
    </row>
    <row r="9796" spans="1:12" ht="24" customHeight="1">
      <c r="A9796" s="1355"/>
      <c r="B9796" s="1355"/>
      <c r="C9796" s="1433"/>
      <c r="E9796" s="1433"/>
      <c r="K9796" s="1433"/>
      <c r="L9796" s="1334"/>
    </row>
    <row r="9797" spans="1:12" ht="24" customHeight="1">
      <c r="A9797" s="1355"/>
      <c r="B9797" s="1355"/>
      <c r="C9797" s="1433"/>
      <c r="E9797" s="1433"/>
      <c r="K9797" s="1433"/>
      <c r="L9797" s="1334"/>
    </row>
    <row r="9798" spans="1:12" ht="24" customHeight="1">
      <c r="A9798" s="1355"/>
      <c r="B9798" s="1355"/>
      <c r="C9798" s="1433"/>
      <c r="E9798" s="1433"/>
      <c r="K9798" s="1433"/>
      <c r="L9798" s="1334"/>
    </row>
    <row r="9799" spans="1:12" ht="24" customHeight="1">
      <c r="A9799" s="1355"/>
      <c r="B9799" s="1355"/>
      <c r="C9799" s="1433"/>
      <c r="E9799" s="1433"/>
      <c r="K9799" s="1433"/>
      <c r="L9799" s="1334"/>
    </row>
    <row r="9800" spans="1:12" ht="24" customHeight="1">
      <c r="A9800" s="1355"/>
      <c r="B9800" s="1355"/>
      <c r="C9800" s="1433"/>
      <c r="E9800" s="1433"/>
      <c r="K9800" s="1433"/>
      <c r="L9800" s="1334"/>
    </row>
    <row r="9801" spans="1:12" ht="24" customHeight="1">
      <c r="A9801" s="1355"/>
      <c r="B9801" s="1355"/>
      <c r="C9801" s="1433"/>
      <c r="E9801" s="1433"/>
      <c r="K9801" s="1433"/>
      <c r="L9801" s="1334"/>
    </row>
    <row r="9802" spans="1:12" ht="24" customHeight="1">
      <c r="A9802" s="1355"/>
      <c r="B9802" s="1355"/>
      <c r="C9802" s="1433"/>
      <c r="E9802" s="1433"/>
      <c r="K9802" s="1433"/>
      <c r="L9802" s="1334"/>
    </row>
    <row r="9803" spans="1:12" ht="24" customHeight="1">
      <c r="A9803" s="1355"/>
      <c r="B9803" s="1355"/>
      <c r="C9803" s="1433"/>
      <c r="E9803" s="1433"/>
      <c r="K9803" s="1433"/>
      <c r="L9803" s="1334"/>
    </row>
    <row r="9804" spans="1:12" ht="24" customHeight="1">
      <c r="A9804" s="1355"/>
      <c r="B9804" s="1355"/>
      <c r="C9804" s="1433"/>
      <c r="E9804" s="1433"/>
      <c r="K9804" s="1433"/>
      <c r="L9804" s="1334"/>
    </row>
    <row r="9805" spans="1:12" ht="24" customHeight="1">
      <c r="A9805" s="1355"/>
      <c r="B9805" s="1355"/>
      <c r="C9805" s="1433"/>
      <c r="E9805" s="1433"/>
      <c r="K9805" s="1433"/>
      <c r="L9805" s="1334"/>
    </row>
    <row r="9806" spans="1:12" ht="24" customHeight="1">
      <c r="A9806" s="1355"/>
      <c r="B9806" s="1355"/>
      <c r="C9806" s="1433"/>
      <c r="E9806" s="1433"/>
      <c r="K9806" s="1433"/>
      <c r="L9806" s="1334"/>
    </row>
    <row r="9807" spans="1:12" ht="24" customHeight="1">
      <c r="A9807" s="1355"/>
      <c r="B9807" s="1355"/>
      <c r="C9807" s="1433"/>
      <c r="E9807" s="1433"/>
      <c r="K9807" s="1433"/>
      <c r="L9807" s="1334"/>
    </row>
    <row r="9808" spans="1:12" ht="24" customHeight="1">
      <c r="A9808" s="1355"/>
      <c r="B9808" s="1355"/>
      <c r="C9808" s="1433"/>
      <c r="E9808" s="1433"/>
      <c r="K9808" s="1433"/>
      <c r="L9808" s="1334"/>
    </row>
    <row r="9809" spans="1:12" ht="24" customHeight="1">
      <c r="A9809" s="1355"/>
      <c r="B9809" s="1355"/>
      <c r="C9809" s="1433"/>
      <c r="E9809" s="1433"/>
      <c r="K9809" s="1433"/>
      <c r="L9809" s="1334"/>
    </row>
    <row r="9810" spans="1:12" ht="24" customHeight="1">
      <c r="A9810" s="1355"/>
      <c r="B9810" s="1355"/>
      <c r="C9810" s="1433"/>
      <c r="E9810" s="1433"/>
      <c r="K9810" s="1433"/>
      <c r="L9810" s="1334"/>
    </row>
    <row r="9811" spans="1:12" ht="24" customHeight="1">
      <c r="A9811" s="1355"/>
      <c r="B9811" s="1355"/>
      <c r="C9811" s="1433"/>
      <c r="E9811" s="1433"/>
      <c r="K9811" s="1433"/>
      <c r="L9811" s="1334"/>
    </row>
    <row r="9812" spans="1:12" ht="24" customHeight="1">
      <c r="A9812" s="1355"/>
      <c r="B9812" s="1355"/>
      <c r="C9812" s="1433"/>
      <c r="E9812" s="1433"/>
      <c r="K9812" s="1433"/>
      <c r="L9812" s="1334"/>
    </row>
    <row r="9813" spans="1:12" ht="24" customHeight="1">
      <c r="A9813" s="1355"/>
      <c r="B9813" s="1355"/>
      <c r="C9813" s="1433"/>
      <c r="E9813" s="1433"/>
      <c r="K9813" s="1433"/>
      <c r="L9813" s="1334"/>
    </row>
    <row r="9814" spans="1:12" ht="24" customHeight="1">
      <c r="A9814" s="1355"/>
      <c r="B9814" s="1355"/>
      <c r="C9814" s="1433"/>
      <c r="E9814" s="1433"/>
      <c r="K9814" s="1433"/>
      <c r="L9814" s="1334"/>
    </row>
    <row r="9815" spans="1:12" ht="24" customHeight="1">
      <c r="A9815" s="1355"/>
      <c r="B9815" s="1355"/>
      <c r="C9815" s="1433"/>
      <c r="E9815" s="1433"/>
      <c r="K9815" s="1433"/>
      <c r="L9815" s="1334"/>
    </row>
    <row r="9816" spans="1:12" ht="24" customHeight="1">
      <c r="A9816" s="1355"/>
      <c r="B9816" s="1355"/>
      <c r="C9816" s="1433"/>
      <c r="E9816" s="1433"/>
      <c r="K9816" s="1433"/>
      <c r="L9816" s="1334"/>
    </row>
    <row r="9817" spans="1:12" ht="24" customHeight="1">
      <c r="A9817" s="1355"/>
      <c r="B9817" s="1355"/>
      <c r="C9817" s="1433"/>
      <c r="E9817" s="1433"/>
      <c r="K9817" s="1433"/>
      <c r="L9817" s="1334"/>
    </row>
    <row r="9818" spans="1:12" ht="24" customHeight="1">
      <c r="A9818" s="1355"/>
      <c r="B9818" s="1355"/>
      <c r="C9818" s="1433"/>
      <c r="E9818" s="1433"/>
      <c r="K9818" s="1433"/>
      <c r="L9818" s="1334"/>
    </row>
    <row r="9819" spans="1:12" ht="24" customHeight="1">
      <c r="A9819" s="1355"/>
      <c r="B9819" s="1355"/>
      <c r="C9819" s="1433"/>
      <c r="E9819" s="1433"/>
      <c r="K9819" s="1433"/>
      <c r="L9819" s="1334"/>
    </row>
    <row r="9820" spans="1:12" ht="24" customHeight="1">
      <c r="A9820" s="1355"/>
      <c r="B9820" s="1355"/>
      <c r="C9820" s="1433"/>
      <c r="E9820" s="1433"/>
      <c r="K9820" s="1433"/>
      <c r="L9820" s="1334"/>
    </row>
    <row r="9821" spans="1:12" ht="24" customHeight="1">
      <c r="A9821" s="1355"/>
      <c r="B9821" s="1355"/>
      <c r="C9821" s="1433"/>
      <c r="E9821" s="1433"/>
      <c r="K9821" s="1433"/>
      <c r="L9821" s="1334"/>
    </row>
    <row r="9822" spans="1:12" ht="24" customHeight="1">
      <c r="A9822" s="1355"/>
      <c r="B9822" s="1355"/>
      <c r="C9822" s="1433"/>
      <c r="E9822" s="1433"/>
      <c r="K9822" s="1433"/>
      <c r="L9822" s="1334"/>
    </row>
    <row r="9823" spans="1:12" ht="24" customHeight="1">
      <c r="A9823" s="1355"/>
      <c r="B9823" s="1355"/>
      <c r="C9823" s="1433"/>
      <c r="E9823" s="1433"/>
      <c r="K9823" s="1433"/>
      <c r="L9823" s="1334"/>
    </row>
    <row r="9824" spans="1:12" ht="24" customHeight="1">
      <c r="A9824" s="1355"/>
      <c r="B9824" s="1355"/>
      <c r="C9824" s="1433"/>
      <c r="E9824" s="1433"/>
      <c r="K9824" s="1433"/>
      <c r="L9824" s="1334"/>
    </row>
    <row r="9825" spans="1:12" ht="24" customHeight="1">
      <c r="A9825" s="1355"/>
      <c r="B9825" s="1355"/>
      <c r="C9825" s="1433"/>
      <c r="E9825" s="1433"/>
      <c r="K9825" s="1433"/>
      <c r="L9825" s="1334"/>
    </row>
    <row r="9826" spans="1:12" ht="24" customHeight="1">
      <c r="A9826" s="1355"/>
      <c r="B9826" s="1355"/>
      <c r="C9826" s="1433"/>
      <c r="E9826" s="1433"/>
      <c r="K9826" s="1433"/>
      <c r="L9826" s="1334"/>
    </row>
    <row r="9827" spans="1:12" ht="24" customHeight="1">
      <c r="A9827" s="1355"/>
      <c r="B9827" s="1355"/>
      <c r="C9827" s="1433"/>
      <c r="E9827" s="1433"/>
      <c r="K9827" s="1433"/>
      <c r="L9827" s="1334"/>
    </row>
    <row r="9828" spans="1:12" ht="24" customHeight="1">
      <c r="A9828" s="1355"/>
      <c r="B9828" s="1355"/>
      <c r="C9828" s="1433"/>
      <c r="E9828" s="1433"/>
      <c r="K9828" s="1433"/>
      <c r="L9828" s="1334"/>
    </row>
    <row r="9829" spans="1:12" ht="24" customHeight="1">
      <c r="A9829" s="1355"/>
      <c r="B9829" s="1355"/>
      <c r="C9829" s="1433"/>
      <c r="E9829" s="1433"/>
      <c r="K9829" s="1433"/>
      <c r="L9829" s="1334"/>
    </row>
    <row r="9830" spans="1:12" ht="24" customHeight="1">
      <c r="A9830" s="1355"/>
      <c r="B9830" s="1355"/>
      <c r="C9830" s="1433"/>
      <c r="E9830" s="1433"/>
      <c r="K9830" s="1433"/>
      <c r="L9830" s="1334"/>
    </row>
    <row r="9831" spans="1:12" ht="24" customHeight="1">
      <c r="A9831" s="1355"/>
      <c r="B9831" s="1355"/>
      <c r="C9831" s="1433"/>
      <c r="E9831" s="1433"/>
      <c r="K9831" s="1433"/>
      <c r="L9831" s="1334"/>
    </row>
    <row r="9832" spans="1:12" ht="24" customHeight="1">
      <c r="A9832" s="1355"/>
      <c r="B9832" s="1355"/>
      <c r="C9832" s="1433"/>
      <c r="E9832" s="1433"/>
      <c r="K9832" s="1433"/>
      <c r="L9832" s="1334"/>
    </row>
    <row r="9833" spans="1:12" ht="24" customHeight="1">
      <c r="A9833" s="1355"/>
      <c r="B9833" s="1355"/>
      <c r="C9833" s="1433"/>
      <c r="E9833" s="1433"/>
      <c r="K9833" s="1433"/>
      <c r="L9833" s="1334"/>
    </row>
    <row r="9834" spans="1:12" ht="24" customHeight="1">
      <c r="A9834" s="1355"/>
      <c r="B9834" s="1355"/>
      <c r="C9834" s="1433"/>
      <c r="E9834" s="1433"/>
      <c r="K9834" s="1433"/>
      <c r="L9834" s="1334"/>
    </row>
    <row r="9835" spans="1:12" ht="24" customHeight="1">
      <c r="A9835" s="1355"/>
      <c r="B9835" s="1355"/>
      <c r="C9835" s="1433"/>
      <c r="E9835" s="1433"/>
      <c r="K9835" s="1433"/>
      <c r="L9835" s="1334"/>
    </row>
    <row r="9836" spans="1:12" ht="24" customHeight="1">
      <c r="A9836" s="1355"/>
      <c r="B9836" s="1355"/>
      <c r="C9836" s="1433"/>
      <c r="E9836" s="1433"/>
      <c r="K9836" s="1433"/>
      <c r="L9836" s="1334"/>
    </row>
    <row r="9837" spans="1:12" ht="24" customHeight="1">
      <c r="A9837" s="1355"/>
      <c r="B9837" s="1355"/>
      <c r="C9837" s="1433"/>
      <c r="E9837" s="1433"/>
      <c r="K9837" s="1433"/>
      <c r="L9837" s="1334"/>
    </row>
    <row r="9838" spans="1:12" ht="24" customHeight="1">
      <c r="A9838" s="1355"/>
      <c r="B9838" s="1355"/>
      <c r="C9838" s="1433"/>
      <c r="E9838" s="1433"/>
      <c r="K9838" s="1433"/>
      <c r="L9838" s="1334"/>
    </row>
    <row r="9839" spans="1:12" ht="24" customHeight="1">
      <c r="A9839" s="1355"/>
      <c r="B9839" s="1355"/>
      <c r="C9839" s="1433"/>
      <c r="E9839" s="1433"/>
      <c r="K9839" s="1433"/>
      <c r="L9839" s="1334"/>
    </row>
    <row r="9840" spans="1:12" ht="24" customHeight="1">
      <c r="A9840" s="1355"/>
      <c r="B9840" s="1355"/>
      <c r="C9840" s="1433"/>
      <c r="E9840" s="1433"/>
      <c r="K9840" s="1433"/>
      <c r="L9840" s="1334"/>
    </row>
    <row r="9841" spans="1:12" ht="24" customHeight="1">
      <c r="A9841" s="1355"/>
      <c r="B9841" s="1355"/>
      <c r="C9841" s="1433"/>
      <c r="E9841" s="1433"/>
      <c r="K9841" s="1433"/>
      <c r="L9841" s="1334"/>
    </row>
    <row r="9842" spans="1:12" ht="24" customHeight="1">
      <c r="A9842" s="1355"/>
      <c r="B9842" s="1355"/>
      <c r="C9842" s="1433"/>
      <c r="E9842" s="1433"/>
      <c r="K9842" s="1433"/>
      <c r="L9842" s="1334"/>
    </row>
    <row r="9843" spans="1:12" ht="24" customHeight="1">
      <c r="A9843" s="1355"/>
      <c r="B9843" s="1355"/>
      <c r="C9843" s="1433"/>
      <c r="E9843" s="1433"/>
      <c r="K9843" s="1433"/>
      <c r="L9843" s="1334"/>
    </row>
    <row r="9844" spans="1:12" ht="24" customHeight="1">
      <c r="A9844" s="1355"/>
      <c r="B9844" s="1355"/>
      <c r="C9844" s="1433"/>
      <c r="E9844" s="1433"/>
      <c r="K9844" s="1433"/>
      <c r="L9844" s="1334"/>
    </row>
    <row r="9845" spans="1:12" ht="24" customHeight="1">
      <c r="A9845" s="1355"/>
      <c r="B9845" s="1355"/>
      <c r="C9845" s="1433"/>
      <c r="E9845" s="1433"/>
      <c r="K9845" s="1433"/>
      <c r="L9845" s="1334"/>
    </row>
    <row r="9846" spans="1:12" ht="24" customHeight="1">
      <c r="A9846" s="1355"/>
      <c r="B9846" s="1355"/>
      <c r="C9846" s="1433"/>
      <c r="E9846" s="1433"/>
      <c r="K9846" s="1433"/>
      <c r="L9846" s="1334"/>
    </row>
    <row r="9847" spans="1:12" ht="24" customHeight="1">
      <c r="A9847" s="1355"/>
      <c r="B9847" s="1355"/>
      <c r="C9847" s="1433"/>
      <c r="E9847" s="1433"/>
      <c r="K9847" s="1433"/>
      <c r="L9847" s="1334"/>
    </row>
    <row r="9848" spans="1:12" ht="24" customHeight="1">
      <c r="A9848" s="1355"/>
      <c r="B9848" s="1355"/>
      <c r="C9848" s="1433"/>
      <c r="E9848" s="1433"/>
      <c r="K9848" s="1433"/>
      <c r="L9848" s="1334"/>
    </row>
    <row r="9849" spans="1:12" ht="24" customHeight="1">
      <c r="A9849" s="1355"/>
      <c r="B9849" s="1355"/>
      <c r="C9849" s="1433"/>
      <c r="E9849" s="1433"/>
      <c r="K9849" s="1433"/>
      <c r="L9849" s="1334"/>
    </row>
    <row r="9850" spans="1:12" ht="24" customHeight="1">
      <c r="A9850" s="1355"/>
      <c r="B9850" s="1355"/>
      <c r="C9850" s="1433"/>
      <c r="E9850" s="1433"/>
      <c r="K9850" s="1433"/>
      <c r="L9850" s="1334"/>
    </row>
    <row r="9851" spans="1:12" ht="24" customHeight="1">
      <c r="A9851" s="1355"/>
      <c r="B9851" s="1355"/>
      <c r="C9851" s="1433"/>
      <c r="E9851" s="1433"/>
      <c r="K9851" s="1433"/>
      <c r="L9851" s="1334"/>
    </row>
    <row r="9852" spans="1:12" ht="24" customHeight="1">
      <c r="A9852" s="1355"/>
      <c r="B9852" s="1355"/>
      <c r="C9852" s="1433"/>
      <c r="E9852" s="1433"/>
      <c r="K9852" s="1433"/>
      <c r="L9852" s="1334"/>
    </row>
    <row r="9853" spans="1:12" ht="24" customHeight="1">
      <c r="A9853" s="1355"/>
      <c r="B9853" s="1355"/>
      <c r="C9853" s="1433"/>
      <c r="E9853" s="1433"/>
      <c r="K9853" s="1433"/>
      <c r="L9853" s="1334"/>
    </row>
    <row r="9854" spans="1:12" ht="24" customHeight="1">
      <c r="A9854" s="1355"/>
      <c r="B9854" s="1355"/>
      <c r="C9854" s="1433"/>
      <c r="E9854" s="1433"/>
      <c r="K9854" s="1433"/>
      <c r="L9854" s="1334"/>
    </row>
    <row r="9855" spans="1:12" ht="24" customHeight="1">
      <c r="A9855" s="1355"/>
      <c r="B9855" s="1355"/>
      <c r="C9855" s="1433"/>
      <c r="E9855" s="1433"/>
      <c r="K9855" s="1433"/>
      <c r="L9855" s="1334"/>
    </row>
    <row r="9856" spans="1:12" ht="24" customHeight="1">
      <c r="A9856" s="1355"/>
      <c r="B9856" s="1355"/>
      <c r="C9856" s="1433"/>
      <c r="E9856" s="1433"/>
      <c r="K9856" s="1433"/>
      <c r="L9856" s="1334"/>
    </row>
    <row r="9857" spans="1:12" ht="24" customHeight="1">
      <c r="A9857" s="1355"/>
      <c r="B9857" s="1355"/>
      <c r="C9857" s="1433"/>
      <c r="E9857" s="1433"/>
      <c r="K9857" s="1433"/>
      <c r="L9857" s="1334"/>
    </row>
    <row r="9858" spans="1:12" ht="24" customHeight="1">
      <c r="A9858" s="1355"/>
      <c r="B9858" s="1355"/>
      <c r="C9858" s="1433"/>
      <c r="E9858" s="1433"/>
      <c r="K9858" s="1433"/>
      <c r="L9858" s="1334"/>
    </row>
    <row r="9859" spans="1:12" ht="24" customHeight="1">
      <c r="A9859" s="1355"/>
      <c r="B9859" s="1355"/>
      <c r="C9859" s="1433"/>
      <c r="E9859" s="1433"/>
      <c r="K9859" s="1433"/>
      <c r="L9859" s="1334"/>
    </row>
    <row r="9860" spans="1:12" ht="24" customHeight="1">
      <c r="A9860" s="1355"/>
      <c r="B9860" s="1355"/>
      <c r="C9860" s="1433"/>
      <c r="E9860" s="1433"/>
      <c r="K9860" s="1433"/>
      <c r="L9860" s="1334"/>
    </row>
    <row r="9861" spans="1:12" ht="24" customHeight="1">
      <c r="A9861" s="1355"/>
      <c r="B9861" s="1355"/>
      <c r="C9861" s="1433"/>
      <c r="E9861" s="1433"/>
      <c r="K9861" s="1433"/>
      <c r="L9861" s="1334"/>
    </row>
    <row r="9862" spans="1:12" ht="24" customHeight="1">
      <c r="A9862" s="1355"/>
      <c r="B9862" s="1355"/>
      <c r="C9862" s="1433"/>
      <c r="E9862" s="1433"/>
      <c r="K9862" s="1433"/>
      <c r="L9862" s="1334"/>
    </row>
    <row r="9863" spans="1:12" ht="24" customHeight="1">
      <c r="A9863" s="1355"/>
      <c r="B9863" s="1355"/>
      <c r="C9863" s="1433"/>
      <c r="E9863" s="1433"/>
      <c r="K9863" s="1433"/>
      <c r="L9863" s="1334"/>
    </row>
    <row r="9864" spans="1:12" ht="24" customHeight="1">
      <c r="A9864" s="1355"/>
      <c r="B9864" s="1355"/>
      <c r="C9864" s="1433"/>
      <c r="E9864" s="1433"/>
      <c r="K9864" s="1433"/>
      <c r="L9864" s="1334"/>
    </row>
    <row r="9865" spans="1:12" ht="24" customHeight="1">
      <c r="A9865" s="1355"/>
      <c r="B9865" s="1355"/>
      <c r="C9865" s="1433"/>
      <c r="E9865" s="1433"/>
      <c r="K9865" s="1433"/>
      <c r="L9865" s="1334"/>
    </row>
    <row r="9866" spans="1:12" ht="24" customHeight="1">
      <c r="A9866" s="1355"/>
      <c r="B9866" s="1355"/>
      <c r="C9866" s="1433"/>
      <c r="E9866" s="1433"/>
      <c r="K9866" s="1433"/>
      <c r="L9866" s="1334"/>
    </row>
    <row r="9867" spans="1:12" ht="24" customHeight="1">
      <c r="A9867" s="1355"/>
      <c r="B9867" s="1355"/>
      <c r="C9867" s="1433"/>
      <c r="E9867" s="1433"/>
      <c r="K9867" s="1433"/>
      <c r="L9867" s="1334"/>
    </row>
    <row r="9868" spans="1:12" ht="24" customHeight="1">
      <c r="A9868" s="1355"/>
      <c r="B9868" s="1355"/>
      <c r="C9868" s="1433"/>
      <c r="E9868" s="1433"/>
      <c r="K9868" s="1433"/>
      <c r="L9868" s="1334"/>
    </row>
    <row r="9869" spans="1:12" ht="24" customHeight="1">
      <c r="A9869" s="1355"/>
      <c r="B9869" s="1355"/>
      <c r="C9869" s="1433"/>
      <c r="E9869" s="1433"/>
      <c r="K9869" s="1433"/>
      <c r="L9869" s="1334"/>
    </row>
    <row r="9870" spans="1:12" ht="24" customHeight="1">
      <c r="A9870" s="1355"/>
      <c r="B9870" s="1355"/>
      <c r="C9870" s="1433"/>
      <c r="E9870" s="1433"/>
      <c r="K9870" s="1433"/>
      <c r="L9870" s="1334"/>
    </row>
    <row r="9871" spans="1:12" ht="24" customHeight="1">
      <c r="A9871" s="1355"/>
      <c r="B9871" s="1355"/>
      <c r="C9871" s="1433"/>
      <c r="E9871" s="1433"/>
      <c r="K9871" s="1433"/>
      <c r="L9871" s="1334"/>
    </row>
    <row r="9872" spans="1:12" ht="24" customHeight="1">
      <c r="A9872" s="1355"/>
      <c r="B9872" s="1355"/>
      <c r="C9872" s="1433"/>
      <c r="E9872" s="1433"/>
      <c r="K9872" s="1433"/>
      <c r="L9872" s="1334"/>
    </row>
    <row r="9873" spans="1:12" ht="24" customHeight="1">
      <c r="A9873" s="1355"/>
      <c r="B9873" s="1355"/>
      <c r="C9873" s="1433"/>
      <c r="E9873" s="1433"/>
      <c r="K9873" s="1433"/>
      <c r="L9873" s="1334"/>
    </row>
    <row r="9874" spans="1:12" ht="24" customHeight="1">
      <c r="A9874" s="1355"/>
      <c r="B9874" s="1355"/>
      <c r="C9874" s="1433"/>
      <c r="E9874" s="1433"/>
      <c r="K9874" s="1433"/>
      <c r="L9874" s="1334"/>
    </row>
    <row r="9875" spans="1:12" ht="24" customHeight="1">
      <c r="A9875" s="1355"/>
      <c r="B9875" s="1355"/>
      <c r="C9875" s="1433"/>
      <c r="E9875" s="1433"/>
      <c r="K9875" s="1433"/>
      <c r="L9875" s="1334"/>
    </row>
    <row r="9876" spans="1:12" ht="24" customHeight="1">
      <c r="A9876" s="1355"/>
      <c r="B9876" s="1355"/>
      <c r="C9876" s="1433"/>
      <c r="E9876" s="1433"/>
      <c r="K9876" s="1433"/>
      <c r="L9876" s="1334"/>
    </row>
    <row r="9877" spans="1:12" ht="24" customHeight="1">
      <c r="A9877" s="1355"/>
      <c r="B9877" s="1355"/>
      <c r="C9877" s="1433"/>
      <c r="E9877" s="1433"/>
      <c r="K9877" s="1433"/>
      <c r="L9877" s="1334"/>
    </row>
    <row r="9878" spans="1:12" ht="24" customHeight="1">
      <c r="A9878" s="1355"/>
      <c r="B9878" s="1355"/>
      <c r="C9878" s="1433"/>
      <c r="E9878" s="1433"/>
      <c r="K9878" s="1433"/>
      <c r="L9878" s="1334"/>
    </row>
    <row r="9879" spans="1:12" ht="24" customHeight="1">
      <c r="A9879" s="1355"/>
      <c r="B9879" s="1355"/>
      <c r="C9879" s="1433"/>
      <c r="E9879" s="1433"/>
      <c r="K9879" s="1433"/>
      <c r="L9879" s="1334"/>
    </row>
    <row r="9880" spans="1:12" ht="24" customHeight="1">
      <c r="A9880" s="1355"/>
      <c r="B9880" s="1355"/>
      <c r="C9880" s="1433"/>
      <c r="E9880" s="1433"/>
      <c r="K9880" s="1433"/>
      <c r="L9880" s="1334"/>
    </row>
    <row r="9881" spans="1:12" ht="24" customHeight="1">
      <c r="A9881" s="1355"/>
      <c r="B9881" s="1355"/>
      <c r="C9881" s="1433"/>
      <c r="E9881" s="1433"/>
      <c r="K9881" s="1433"/>
      <c r="L9881" s="1334"/>
    </row>
    <row r="9882" spans="1:12" ht="24" customHeight="1">
      <c r="A9882" s="1355"/>
      <c r="B9882" s="1355"/>
      <c r="C9882" s="1433"/>
      <c r="E9882" s="1433"/>
      <c r="K9882" s="1433"/>
      <c r="L9882" s="1334"/>
    </row>
    <row r="9883" spans="1:12" ht="24" customHeight="1">
      <c r="A9883" s="1355"/>
      <c r="B9883" s="1355"/>
      <c r="C9883" s="1433"/>
      <c r="E9883" s="1433"/>
      <c r="K9883" s="1433"/>
      <c r="L9883" s="1334"/>
    </row>
    <row r="9884" spans="1:12" ht="24" customHeight="1">
      <c r="A9884" s="1355"/>
      <c r="B9884" s="1355"/>
      <c r="C9884" s="1433"/>
      <c r="E9884" s="1433"/>
      <c r="K9884" s="1433"/>
      <c r="L9884" s="1334"/>
    </row>
    <row r="9885" spans="1:12" ht="24" customHeight="1">
      <c r="A9885" s="1355"/>
      <c r="B9885" s="1355"/>
      <c r="C9885" s="1433"/>
      <c r="E9885" s="1433"/>
      <c r="K9885" s="1433"/>
      <c r="L9885" s="1334"/>
    </row>
    <row r="9886" spans="1:12" ht="24" customHeight="1">
      <c r="A9886" s="1355"/>
      <c r="B9886" s="1355"/>
      <c r="C9886" s="1433"/>
      <c r="E9886" s="1433"/>
      <c r="K9886" s="1433"/>
      <c r="L9886" s="1334"/>
    </row>
    <row r="9887" spans="1:12" ht="24" customHeight="1">
      <c r="A9887" s="1355"/>
      <c r="B9887" s="1355"/>
      <c r="C9887" s="1433"/>
      <c r="E9887" s="1433"/>
      <c r="K9887" s="1433"/>
      <c r="L9887" s="1334"/>
    </row>
    <row r="9888" spans="1:12" ht="24" customHeight="1">
      <c r="A9888" s="1355"/>
      <c r="B9888" s="1355"/>
      <c r="C9888" s="1433"/>
      <c r="E9888" s="1433"/>
      <c r="K9888" s="1433"/>
      <c r="L9888" s="1334"/>
    </row>
    <row r="9889" spans="1:12" ht="24" customHeight="1">
      <c r="A9889" s="1355"/>
      <c r="B9889" s="1355"/>
      <c r="C9889" s="1433"/>
      <c r="E9889" s="1433"/>
      <c r="K9889" s="1433"/>
      <c r="L9889" s="1334"/>
    </row>
    <row r="9890" spans="1:12" ht="24" customHeight="1">
      <c r="A9890" s="1355"/>
      <c r="B9890" s="1355"/>
      <c r="C9890" s="1433"/>
      <c r="E9890" s="1433"/>
      <c r="K9890" s="1433"/>
      <c r="L9890" s="1334"/>
    </row>
    <row r="9891" spans="1:12" ht="24" customHeight="1">
      <c r="A9891" s="1355"/>
      <c r="B9891" s="1355"/>
      <c r="C9891" s="1433"/>
      <c r="E9891" s="1433"/>
      <c r="K9891" s="1433"/>
      <c r="L9891" s="1334"/>
    </row>
    <row r="9892" spans="1:12" ht="24" customHeight="1">
      <c r="A9892" s="1355"/>
      <c r="B9892" s="1355"/>
      <c r="C9892" s="1433"/>
      <c r="E9892" s="1433"/>
      <c r="K9892" s="1433"/>
      <c r="L9892" s="1334"/>
    </row>
    <row r="9893" spans="1:12" ht="24" customHeight="1">
      <c r="A9893" s="1355"/>
      <c r="B9893" s="1355"/>
      <c r="C9893" s="1433"/>
      <c r="E9893" s="1433"/>
      <c r="K9893" s="1433"/>
      <c r="L9893" s="1334"/>
    </row>
    <row r="9894" spans="1:12" ht="24" customHeight="1">
      <c r="A9894" s="1355"/>
      <c r="B9894" s="1355"/>
      <c r="C9894" s="1433"/>
      <c r="E9894" s="1433"/>
      <c r="K9894" s="1433"/>
      <c r="L9894" s="1334"/>
    </row>
    <row r="9895" spans="1:12" ht="24" customHeight="1">
      <c r="A9895" s="1355"/>
      <c r="B9895" s="1355"/>
      <c r="C9895" s="1433"/>
      <c r="E9895" s="1433"/>
      <c r="K9895" s="1433"/>
      <c r="L9895" s="1334"/>
    </row>
    <row r="9896" spans="1:12" ht="24" customHeight="1">
      <c r="A9896" s="1355"/>
      <c r="B9896" s="1355"/>
      <c r="C9896" s="1433"/>
      <c r="E9896" s="1433"/>
      <c r="K9896" s="1433"/>
      <c r="L9896" s="1334"/>
    </row>
    <row r="9897" spans="1:12" ht="24" customHeight="1">
      <c r="A9897" s="1355"/>
      <c r="B9897" s="1355"/>
      <c r="C9897" s="1433"/>
      <c r="E9897" s="1433"/>
      <c r="K9897" s="1433"/>
      <c r="L9897" s="1334"/>
    </row>
    <row r="9898" spans="1:12" ht="24" customHeight="1">
      <c r="A9898" s="1355"/>
      <c r="B9898" s="1355"/>
      <c r="C9898" s="1433"/>
      <c r="E9898" s="1433"/>
      <c r="K9898" s="1433"/>
      <c r="L9898" s="1334"/>
    </row>
    <row r="9899" spans="1:12" ht="24" customHeight="1">
      <c r="A9899" s="1355"/>
      <c r="B9899" s="1355"/>
      <c r="C9899" s="1433"/>
      <c r="E9899" s="1433"/>
      <c r="K9899" s="1433"/>
      <c r="L9899" s="1334"/>
    </row>
    <row r="9900" spans="1:12" ht="24" customHeight="1">
      <c r="A9900" s="1355"/>
      <c r="B9900" s="1355"/>
      <c r="C9900" s="1433"/>
      <c r="E9900" s="1433"/>
      <c r="K9900" s="1433"/>
      <c r="L9900" s="1334"/>
    </row>
    <row r="9901" spans="1:12" ht="24" customHeight="1">
      <c r="A9901" s="1355"/>
      <c r="B9901" s="1355"/>
      <c r="C9901" s="1433"/>
      <c r="E9901" s="1433"/>
      <c r="K9901" s="1433"/>
      <c r="L9901" s="1334"/>
    </row>
    <row r="9902" spans="1:12" ht="24" customHeight="1">
      <c r="A9902" s="1355"/>
      <c r="B9902" s="1355"/>
      <c r="C9902" s="1433"/>
      <c r="E9902" s="1433"/>
      <c r="K9902" s="1433"/>
      <c r="L9902" s="1334"/>
    </row>
    <row r="9903" spans="1:12" ht="24" customHeight="1">
      <c r="A9903" s="1355"/>
      <c r="B9903" s="1355"/>
      <c r="C9903" s="1433"/>
      <c r="E9903" s="1433"/>
      <c r="K9903" s="1433"/>
      <c r="L9903" s="1334"/>
    </row>
    <row r="9904" spans="1:12" ht="24" customHeight="1">
      <c r="A9904" s="1355"/>
      <c r="B9904" s="1355"/>
      <c r="C9904" s="1433"/>
      <c r="E9904" s="1433"/>
      <c r="K9904" s="1433"/>
      <c r="L9904" s="1334"/>
    </row>
    <row r="9905" spans="1:12" ht="24" customHeight="1">
      <c r="A9905" s="1355"/>
      <c r="B9905" s="1355"/>
      <c r="C9905" s="1433"/>
      <c r="E9905" s="1433"/>
      <c r="K9905" s="1433"/>
      <c r="L9905" s="1334"/>
    </row>
    <row r="9906" spans="1:12" ht="24" customHeight="1">
      <c r="A9906" s="1355"/>
      <c r="B9906" s="1355"/>
      <c r="C9906" s="1433"/>
      <c r="E9906" s="1433"/>
      <c r="K9906" s="1433"/>
      <c r="L9906" s="1334"/>
    </row>
    <row r="9907" spans="1:12" ht="24" customHeight="1">
      <c r="A9907" s="1355"/>
      <c r="B9907" s="1355"/>
      <c r="C9907" s="1433"/>
      <c r="E9907" s="1433"/>
      <c r="K9907" s="1433"/>
      <c r="L9907" s="1334"/>
    </row>
    <row r="9908" spans="1:12" ht="24" customHeight="1">
      <c r="A9908" s="1355"/>
      <c r="B9908" s="1355"/>
      <c r="C9908" s="1433"/>
      <c r="E9908" s="1433"/>
      <c r="K9908" s="1433"/>
      <c r="L9908" s="1334"/>
    </row>
    <row r="9909" spans="1:12" ht="24" customHeight="1">
      <c r="A9909" s="1355"/>
      <c r="B9909" s="1355"/>
      <c r="C9909" s="1433"/>
      <c r="E9909" s="1433"/>
      <c r="K9909" s="1433"/>
      <c r="L9909" s="1334"/>
    </row>
    <row r="9910" spans="1:12" ht="24" customHeight="1">
      <c r="A9910" s="1355"/>
      <c r="B9910" s="1355"/>
      <c r="C9910" s="1433"/>
      <c r="E9910" s="1433"/>
      <c r="K9910" s="1433"/>
      <c r="L9910" s="1334"/>
    </row>
    <row r="9911" spans="1:12" ht="24" customHeight="1">
      <c r="A9911" s="1355"/>
      <c r="B9911" s="1355"/>
      <c r="C9911" s="1433"/>
      <c r="E9911" s="1433"/>
      <c r="K9911" s="1433"/>
      <c r="L9911" s="1334"/>
    </row>
    <row r="9912" spans="1:12" ht="24" customHeight="1">
      <c r="A9912" s="1355"/>
      <c r="B9912" s="1355"/>
      <c r="C9912" s="1433"/>
      <c r="E9912" s="1433"/>
      <c r="K9912" s="1433"/>
      <c r="L9912" s="1334"/>
    </row>
    <row r="9913" spans="1:12" ht="24" customHeight="1">
      <c r="A9913" s="1355"/>
      <c r="B9913" s="1355"/>
      <c r="C9913" s="1433"/>
      <c r="E9913" s="1433"/>
      <c r="K9913" s="1433"/>
      <c r="L9913" s="1334"/>
    </row>
    <row r="9914" spans="1:12" ht="24" customHeight="1">
      <c r="A9914" s="1355"/>
      <c r="B9914" s="1355"/>
      <c r="C9914" s="1433"/>
      <c r="E9914" s="1433"/>
      <c r="K9914" s="1433"/>
      <c r="L9914" s="1334"/>
    </row>
    <row r="9915" spans="1:12" ht="24" customHeight="1">
      <c r="A9915" s="1355"/>
      <c r="B9915" s="1355"/>
      <c r="C9915" s="1433"/>
      <c r="E9915" s="1433"/>
      <c r="K9915" s="1433"/>
      <c r="L9915" s="1334"/>
    </row>
    <row r="9916" spans="1:12" ht="24" customHeight="1">
      <c r="A9916" s="1355"/>
      <c r="B9916" s="1355"/>
      <c r="C9916" s="1433"/>
      <c r="E9916" s="1433"/>
      <c r="K9916" s="1433"/>
      <c r="L9916" s="1334"/>
    </row>
    <row r="9917" spans="1:12" ht="24" customHeight="1">
      <c r="A9917" s="1355"/>
      <c r="B9917" s="1355"/>
      <c r="C9917" s="1433"/>
      <c r="E9917" s="1433"/>
      <c r="K9917" s="1433"/>
      <c r="L9917" s="1334"/>
    </row>
    <row r="9918" spans="1:12" ht="24" customHeight="1">
      <c r="A9918" s="1355"/>
      <c r="B9918" s="1355"/>
      <c r="C9918" s="1433"/>
      <c r="E9918" s="1433"/>
      <c r="K9918" s="1433"/>
      <c r="L9918" s="1334"/>
    </row>
    <row r="9919" spans="1:12" ht="24" customHeight="1">
      <c r="A9919" s="1355"/>
      <c r="B9919" s="1355"/>
      <c r="C9919" s="1433"/>
      <c r="E9919" s="1433"/>
      <c r="K9919" s="1433"/>
      <c r="L9919" s="1334"/>
    </row>
    <row r="9920" spans="1:12" ht="24" customHeight="1">
      <c r="A9920" s="1355"/>
      <c r="B9920" s="1355"/>
      <c r="C9920" s="1433"/>
      <c r="E9920" s="1433"/>
      <c r="K9920" s="1433"/>
      <c r="L9920" s="1334"/>
    </row>
    <row r="9921" spans="1:12" ht="24" customHeight="1">
      <c r="A9921" s="1355"/>
      <c r="B9921" s="1355"/>
      <c r="C9921" s="1433"/>
      <c r="E9921" s="1433"/>
      <c r="K9921" s="1433"/>
      <c r="L9921" s="1334"/>
    </row>
    <row r="9922" spans="1:12" ht="24" customHeight="1">
      <c r="A9922" s="1355"/>
      <c r="B9922" s="1355"/>
      <c r="C9922" s="1433"/>
      <c r="E9922" s="1433"/>
      <c r="K9922" s="1433"/>
      <c r="L9922" s="1334"/>
    </row>
    <row r="9923" spans="1:12" ht="24" customHeight="1">
      <c r="A9923" s="1355"/>
      <c r="B9923" s="1355"/>
      <c r="C9923" s="1433"/>
      <c r="E9923" s="1433"/>
      <c r="K9923" s="1433"/>
      <c r="L9923" s="1334"/>
    </row>
    <row r="9924" spans="1:12" ht="24" customHeight="1">
      <c r="A9924" s="1355"/>
      <c r="B9924" s="1355"/>
      <c r="C9924" s="1433"/>
      <c r="E9924" s="1433"/>
      <c r="K9924" s="1433"/>
      <c r="L9924" s="1334"/>
    </row>
    <row r="9925" spans="1:12" ht="24" customHeight="1">
      <c r="A9925" s="1355"/>
      <c r="B9925" s="1355"/>
      <c r="C9925" s="1433"/>
      <c r="E9925" s="1433"/>
      <c r="K9925" s="1433"/>
      <c r="L9925" s="1334"/>
    </row>
    <row r="9926" spans="1:12" ht="24" customHeight="1">
      <c r="A9926" s="1355"/>
      <c r="B9926" s="1355"/>
      <c r="C9926" s="1433"/>
      <c r="E9926" s="1433"/>
      <c r="K9926" s="1433"/>
      <c r="L9926" s="1334"/>
    </row>
    <row r="9927" spans="1:12" ht="24" customHeight="1">
      <c r="A9927" s="1355"/>
      <c r="B9927" s="1355"/>
      <c r="C9927" s="1433"/>
      <c r="E9927" s="1433"/>
      <c r="K9927" s="1433"/>
      <c r="L9927" s="1334"/>
    </row>
    <row r="9928" spans="1:12" ht="24" customHeight="1">
      <c r="A9928" s="1355"/>
      <c r="B9928" s="1355"/>
      <c r="C9928" s="1433"/>
      <c r="E9928" s="1433"/>
      <c r="K9928" s="1433"/>
      <c r="L9928" s="1334"/>
    </row>
    <row r="9929" spans="1:12" ht="24" customHeight="1">
      <c r="A9929" s="1355"/>
      <c r="B9929" s="1355"/>
      <c r="C9929" s="1433"/>
      <c r="E9929" s="1433"/>
      <c r="K9929" s="1433"/>
      <c r="L9929" s="1334"/>
    </row>
    <row r="9930" spans="1:12" ht="24" customHeight="1">
      <c r="A9930" s="1355"/>
      <c r="B9930" s="1355"/>
      <c r="C9930" s="1433"/>
      <c r="E9930" s="1433"/>
      <c r="K9930" s="1433"/>
      <c r="L9930" s="1334"/>
    </row>
    <row r="9931" spans="1:12" ht="24" customHeight="1">
      <c r="A9931" s="1355"/>
      <c r="B9931" s="1355"/>
      <c r="C9931" s="1433"/>
      <c r="E9931" s="1433"/>
      <c r="K9931" s="1433"/>
      <c r="L9931" s="1334"/>
    </row>
    <row r="9932" spans="1:12" ht="24" customHeight="1">
      <c r="A9932" s="1355"/>
      <c r="B9932" s="1355"/>
      <c r="C9932" s="1433"/>
      <c r="E9932" s="1433"/>
      <c r="K9932" s="1433"/>
      <c r="L9932" s="1334"/>
    </row>
    <row r="9933" spans="1:12" ht="24" customHeight="1">
      <c r="A9933" s="1355"/>
      <c r="B9933" s="1355"/>
      <c r="C9933" s="1433"/>
      <c r="E9933" s="1433"/>
      <c r="K9933" s="1433"/>
      <c r="L9933" s="1334"/>
    </row>
    <row r="9934" spans="1:12" ht="24" customHeight="1">
      <c r="A9934" s="1355"/>
      <c r="B9934" s="1355"/>
      <c r="C9934" s="1433"/>
      <c r="E9934" s="1433"/>
      <c r="K9934" s="1433"/>
      <c r="L9934" s="1334"/>
    </row>
    <row r="9935" spans="1:12" ht="24" customHeight="1">
      <c r="A9935" s="1355"/>
      <c r="B9935" s="1355"/>
      <c r="C9935" s="1433"/>
      <c r="E9935" s="1433"/>
      <c r="K9935" s="1433"/>
      <c r="L9935" s="1334"/>
    </row>
    <row r="9936" spans="1:12" ht="24" customHeight="1">
      <c r="A9936" s="1355"/>
      <c r="B9936" s="1355"/>
      <c r="C9936" s="1433"/>
      <c r="E9936" s="1433"/>
      <c r="K9936" s="1433"/>
      <c r="L9936" s="1334"/>
    </row>
    <row r="9937" spans="1:12" ht="24" customHeight="1">
      <c r="A9937" s="1355"/>
      <c r="B9937" s="1355"/>
      <c r="C9937" s="1433"/>
      <c r="E9937" s="1433"/>
      <c r="K9937" s="1433"/>
      <c r="L9937" s="1334"/>
    </row>
    <row r="9938" spans="1:12" ht="24" customHeight="1">
      <c r="A9938" s="1355"/>
      <c r="B9938" s="1355"/>
      <c r="C9938" s="1433"/>
      <c r="E9938" s="1433"/>
      <c r="K9938" s="1433"/>
      <c r="L9938" s="1334"/>
    </row>
    <row r="9939" spans="1:12" ht="24" customHeight="1">
      <c r="A9939" s="1355"/>
      <c r="B9939" s="1355"/>
      <c r="C9939" s="1433"/>
      <c r="E9939" s="1433"/>
      <c r="K9939" s="1433"/>
      <c r="L9939" s="1334"/>
    </row>
    <row r="9940" spans="1:12" ht="24" customHeight="1">
      <c r="A9940" s="1355"/>
      <c r="B9940" s="1355"/>
      <c r="C9940" s="1433"/>
      <c r="E9940" s="1433"/>
      <c r="K9940" s="1433"/>
      <c r="L9940" s="1334"/>
    </row>
    <row r="9941" spans="1:12" ht="24" customHeight="1">
      <c r="A9941" s="1355"/>
      <c r="B9941" s="1355"/>
      <c r="C9941" s="1433"/>
      <c r="E9941" s="1433"/>
      <c r="K9941" s="1433"/>
      <c r="L9941" s="1334"/>
    </row>
    <row r="9942" spans="1:12" ht="24" customHeight="1">
      <c r="A9942" s="1355"/>
      <c r="B9942" s="1355"/>
      <c r="C9942" s="1433"/>
      <c r="E9942" s="1433"/>
      <c r="K9942" s="1433"/>
      <c r="L9942" s="1334"/>
    </row>
    <row r="9943" spans="1:12" ht="24" customHeight="1">
      <c r="A9943" s="1355"/>
      <c r="B9943" s="1355"/>
      <c r="C9943" s="1433"/>
      <c r="E9943" s="1433"/>
      <c r="K9943" s="1433"/>
      <c r="L9943" s="1334"/>
    </row>
    <row r="9944" spans="1:12" ht="24" customHeight="1">
      <c r="A9944" s="1355"/>
      <c r="B9944" s="1355"/>
      <c r="C9944" s="1433"/>
      <c r="E9944" s="1433"/>
      <c r="K9944" s="1433"/>
      <c r="L9944" s="1334"/>
    </row>
    <row r="9945" spans="1:12" ht="24" customHeight="1">
      <c r="A9945" s="1355"/>
      <c r="B9945" s="1355"/>
      <c r="C9945" s="1433"/>
      <c r="E9945" s="1433"/>
      <c r="K9945" s="1433"/>
      <c r="L9945" s="1334"/>
    </row>
    <row r="9946" spans="1:12" ht="24" customHeight="1">
      <c r="A9946" s="1355"/>
      <c r="B9946" s="1355"/>
      <c r="C9946" s="1433"/>
      <c r="E9946" s="1433"/>
      <c r="K9946" s="1433"/>
      <c r="L9946" s="1334"/>
    </row>
    <row r="9947" spans="1:12" ht="24" customHeight="1">
      <c r="A9947" s="1355"/>
      <c r="B9947" s="1355"/>
      <c r="C9947" s="1433"/>
      <c r="E9947" s="1433"/>
      <c r="K9947" s="1433"/>
      <c r="L9947" s="1334"/>
    </row>
    <row r="9948" spans="1:12" ht="24" customHeight="1">
      <c r="A9948" s="1355"/>
      <c r="B9948" s="1355"/>
      <c r="C9948" s="1433"/>
      <c r="E9948" s="1433"/>
      <c r="K9948" s="1433"/>
      <c r="L9948" s="1334"/>
    </row>
    <row r="9949" spans="1:12" ht="24" customHeight="1">
      <c r="A9949" s="1355"/>
      <c r="B9949" s="1355"/>
      <c r="C9949" s="1433"/>
      <c r="E9949" s="1433"/>
      <c r="K9949" s="1433"/>
      <c r="L9949" s="1334"/>
    </row>
    <row r="9950" spans="1:12" ht="24" customHeight="1">
      <c r="A9950" s="1355"/>
      <c r="B9950" s="1355"/>
      <c r="C9950" s="1433"/>
      <c r="E9950" s="1433"/>
      <c r="K9950" s="1433"/>
      <c r="L9950" s="1334"/>
    </row>
    <row r="9951" spans="1:12" ht="24" customHeight="1">
      <c r="A9951" s="1355"/>
      <c r="B9951" s="1355"/>
      <c r="C9951" s="1433"/>
      <c r="E9951" s="1433"/>
      <c r="K9951" s="1433"/>
      <c r="L9951" s="1334"/>
    </row>
    <row r="9952" spans="1:12" ht="24" customHeight="1">
      <c r="A9952" s="1355"/>
      <c r="B9952" s="1355"/>
      <c r="C9952" s="1433"/>
      <c r="E9952" s="1433"/>
      <c r="K9952" s="1433"/>
      <c r="L9952" s="1334"/>
    </row>
    <row r="9953" spans="1:12" ht="24" customHeight="1">
      <c r="A9953" s="1355"/>
      <c r="B9953" s="1355"/>
      <c r="C9953" s="1433"/>
      <c r="E9953" s="1433"/>
      <c r="K9953" s="1433"/>
      <c r="L9953" s="1334"/>
    </row>
    <row r="9954" spans="1:12" ht="24" customHeight="1">
      <c r="A9954" s="1355"/>
      <c r="B9954" s="1355"/>
      <c r="C9954" s="1433"/>
      <c r="E9954" s="1433"/>
      <c r="K9954" s="1433"/>
      <c r="L9954" s="1334"/>
    </row>
    <row r="9955" spans="1:12" ht="24" customHeight="1">
      <c r="A9955" s="1355"/>
      <c r="B9955" s="1355"/>
      <c r="C9955" s="1433"/>
      <c r="E9955" s="1433"/>
      <c r="K9955" s="1433"/>
      <c r="L9955" s="1334"/>
    </row>
    <row r="9956" spans="1:12" ht="24" customHeight="1">
      <c r="A9956" s="1355"/>
      <c r="B9956" s="1355"/>
      <c r="C9956" s="1433"/>
      <c r="E9956" s="1433"/>
      <c r="K9956" s="1433"/>
      <c r="L9956" s="1334"/>
    </row>
    <row r="9957" spans="1:12" ht="24" customHeight="1">
      <c r="A9957" s="1355"/>
      <c r="B9957" s="1355"/>
      <c r="C9957" s="1433"/>
      <c r="E9957" s="1433"/>
      <c r="K9957" s="1433"/>
      <c r="L9957" s="1334"/>
    </row>
    <row r="9958" spans="1:12" ht="24" customHeight="1">
      <c r="A9958" s="1355"/>
      <c r="B9958" s="1355"/>
      <c r="C9958" s="1433"/>
      <c r="E9958" s="1433"/>
      <c r="K9958" s="1433"/>
      <c r="L9958" s="1334"/>
    </row>
    <row r="9959" spans="1:12" ht="24" customHeight="1">
      <c r="A9959" s="1355"/>
      <c r="B9959" s="1355"/>
      <c r="C9959" s="1433"/>
      <c r="E9959" s="1433"/>
      <c r="K9959" s="1433"/>
      <c r="L9959" s="1334"/>
    </row>
    <row r="9960" spans="1:12" ht="24" customHeight="1">
      <c r="A9960" s="1355"/>
      <c r="B9960" s="1355"/>
      <c r="C9960" s="1433"/>
      <c r="E9960" s="1433"/>
      <c r="K9960" s="1433"/>
      <c r="L9960" s="1334"/>
    </row>
    <row r="9961" spans="1:12" ht="24" customHeight="1">
      <c r="A9961" s="1355"/>
      <c r="B9961" s="1355"/>
      <c r="C9961" s="1433"/>
      <c r="E9961" s="1433"/>
      <c r="K9961" s="1433"/>
      <c r="L9961" s="1334"/>
    </row>
    <row r="9962" spans="1:12" ht="24" customHeight="1">
      <c r="A9962" s="1355"/>
      <c r="B9962" s="1355"/>
      <c r="C9962" s="1433"/>
      <c r="E9962" s="1433"/>
      <c r="K9962" s="1433"/>
      <c r="L9962" s="1334"/>
    </row>
    <row r="9963" spans="1:12" ht="24" customHeight="1">
      <c r="A9963" s="1355"/>
      <c r="B9963" s="1355"/>
      <c r="C9963" s="1433"/>
      <c r="E9963" s="1433"/>
      <c r="K9963" s="1433"/>
      <c r="L9963" s="1334"/>
    </row>
    <row r="9964" spans="1:12" ht="24" customHeight="1">
      <c r="A9964" s="1355"/>
      <c r="B9964" s="1355"/>
      <c r="C9964" s="1433"/>
      <c r="E9964" s="1433"/>
      <c r="K9964" s="1433"/>
      <c r="L9964" s="1334"/>
    </row>
    <row r="9965" spans="1:12" ht="24" customHeight="1">
      <c r="A9965" s="1355"/>
      <c r="B9965" s="1355"/>
      <c r="C9965" s="1433"/>
      <c r="E9965" s="1433"/>
      <c r="K9965" s="1433"/>
      <c r="L9965" s="1334"/>
    </row>
    <row r="9966" spans="1:12" ht="24" customHeight="1">
      <c r="A9966" s="1355"/>
      <c r="B9966" s="1355"/>
      <c r="C9966" s="1433"/>
      <c r="E9966" s="1433"/>
      <c r="K9966" s="1433"/>
      <c r="L9966" s="1334"/>
    </row>
    <row r="9967" spans="1:12" ht="24" customHeight="1">
      <c r="A9967" s="1355"/>
      <c r="B9967" s="1355"/>
      <c r="C9967" s="1433"/>
      <c r="E9967" s="1433"/>
      <c r="K9967" s="1433"/>
      <c r="L9967" s="1334"/>
    </row>
    <row r="9968" spans="1:12" ht="24" customHeight="1">
      <c r="A9968" s="1355"/>
      <c r="B9968" s="1355"/>
      <c r="C9968" s="1433"/>
      <c r="E9968" s="1433"/>
      <c r="K9968" s="1433"/>
      <c r="L9968" s="1334"/>
    </row>
    <row r="9969" spans="1:12" ht="24" customHeight="1">
      <c r="A9969" s="1355"/>
      <c r="B9969" s="1355"/>
      <c r="C9969" s="1433"/>
      <c r="E9969" s="1433"/>
      <c r="K9969" s="1433"/>
      <c r="L9969" s="1334"/>
    </row>
    <row r="9970" spans="1:12" ht="24" customHeight="1">
      <c r="A9970" s="1355"/>
      <c r="B9970" s="1355"/>
      <c r="C9970" s="1433"/>
      <c r="E9970" s="1433"/>
      <c r="K9970" s="1433"/>
      <c r="L9970" s="1334"/>
    </row>
    <row r="9971" spans="1:12" ht="24" customHeight="1">
      <c r="A9971" s="1355"/>
      <c r="B9971" s="1355"/>
      <c r="C9971" s="1433"/>
      <c r="E9971" s="1433"/>
      <c r="K9971" s="1433"/>
      <c r="L9971" s="1334"/>
    </row>
    <row r="9972" spans="1:12" ht="24" customHeight="1">
      <c r="A9972" s="1355"/>
      <c r="B9972" s="1355"/>
      <c r="C9972" s="1433"/>
      <c r="E9972" s="1433"/>
      <c r="K9972" s="1433"/>
      <c r="L9972" s="1334"/>
    </row>
    <row r="9973" spans="1:12" ht="24" customHeight="1">
      <c r="A9973" s="1355"/>
      <c r="B9973" s="1355"/>
      <c r="C9973" s="1433"/>
      <c r="E9973" s="1433"/>
      <c r="K9973" s="1433"/>
      <c r="L9973" s="1334"/>
    </row>
    <row r="9974" spans="1:12" ht="24" customHeight="1">
      <c r="A9974" s="1355"/>
      <c r="B9974" s="1355"/>
      <c r="C9974" s="1433"/>
      <c r="E9974" s="1433"/>
      <c r="K9974" s="1433"/>
      <c r="L9974" s="1334"/>
    </row>
    <row r="9975" spans="1:12" ht="24" customHeight="1">
      <c r="A9975" s="1355"/>
      <c r="B9975" s="1355"/>
      <c r="C9975" s="1433"/>
      <c r="E9975" s="1433"/>
      <c r="K9975" s="1433"/>
      <c r="L9975" s="1334"/>
    </row>
    <row r="9976" spans="1:12" ht="24" customHeight="1">
      <c r="A9976" s="1355"/>
      <c r="B9976" s="1355"/>
      <c r="C9976" s="1433"/>
      <c r="E9976" s="1433"/>
      <c r="K9976" s="1433"/>
      <c r="L9976" s="1334"/>
    </row>
    <row r="9977" spans="1:12" ht="24" customHeight="1">
      <c r="A9977" s="1355"/>
      <c r="B9977" s="1355"/>
      <c r="C9977" s="1433"/>
      <c r="E9977" s="1433"/>
      <c r="K9977" s="1433"/>
      <c r="L9977" s="1334"/>
    </row>
    <row r="9978" spans="1:12" ht="24" customHeight="1">
      <c r="A9978" s="1355"/>
      <c r="B9978" s="1355"/>
      <c r="C9978" s="1433"/>
      <c r="E9978" s="1433"/>
      <c r="K9978" s="1433"/>
      <c r="L9978" s="1334"/>
    </row>
    <row r="9979" spans="1:12" ht="24" customHeight="1">
      <c r="A9979" s="1355"/>
      <c r="B9979" s="1355"/>
      <c r="C9979" s="1433"/>
      <c r="E9979" s="1433"/>
      <c r="K9979" s="1433"/>
      <c r="L9979" s="1334"/>
    </row>
    <row r="9980" spans="1:12" ht="24" customHeight="1">
      <c r="A9980" s="1355"/>
      <c r="B9980" s="1355"/>
      <c r="C9980" s="1433"/>
      <c r="E9980" s="1433"/>
      <c r="K9980" s="1433"/>
      <c r="L9980" s="1334"/>
    </row>
    <row r="9981" spans="1:12" ht="24" customHeight="1">
      <c r="A9981" s="1355"/>
      <c r="B9981" s="1355"/>
      <c r="C9981" s="1433"/>
      <c r="E9981" s="1433"/>
      <c r="K9981" s="1433"/>
      <c r="L9981" s="1334"/>
    </row>
    <row r="9982" spans="1:12" ht="24" customHeight="1">
      <c r="A9982" s="1355"/>
      <c r="B9982" s="1355"/>
      <c r="C9982" s="1433"/>
      <c r="E9982" s="1433"/>
      <c r="K9982" s="1433"/>
      <c r="L9982" s="1334"/>
    </row>
    <row r="9983" spans="1:12" ht="24" customHeight="1">
      <c r="A9983" s="1355"/>
      <c r="B9983" s="1355"/>
      <c r="C9983" s="1433"/>
      <c r="E9983" s="1433"/>
      <c r="K9983" s="1433"/>
      <c r="L9983" s="1334"/>
    </row>
    <row r="9984" spans="1:12" ht="24" customHeight="1">
      <c r="A9984" s="1355"/>
      <c r="B9984" s="1355"/>
      <c r="C9984" s="1433"/>
      <c r="E9984" s="1433"/>
      <c r="K9984" s="1433"/>
      <c r="L9984" s="1334"/>
    </row>
    <row r="9985" spans="1:12" ht="24" customHeight="1">
      <c r="A9985" s="1355"/>
      <c r="B9985" s="1355"/>
      <c r="C9985" s="1433"/>
      <c r="E9985" s="1433"/>
      <c r="K9985" s="1433"/>
      <c r="L9985" s="1334"/>
    </row>
    <row r="9986" spans="1:12" ht="24" customHeight="1">
      <c r="A9986" s="1355"/>
      <c r="B9986" s="1355"/>
      <c r="C9986" s="1433"/>
      <c r="E9986" s="1433"/>
      <c r="K9986" s="1433"/>
      <c r="L9986" s="1334"/>
    </row>
    <row r="9987" spans="1:12" ht="24" customHeight="1">
      <c r="A9987" s="1355"/>
      <c r="B9987" s="1355"/>
      <c r="C9987" s="1433"/>
      <c r="E9987" s="1433"/>
      <c r="K9987" s="1433"/>
      <c r="L9987" s="1334"/>
    </row>
    <row r="9988" spans="1:12" ht="24" customHeight="1">
      <c r="A9988" s="1355"/>
      <c r="B9988" s="1355"/>
      <c r="C9988" s="1433"/>
      <c r="E9988" s="1433"/>
      <c r="K9988" s="1433"/>
      <c r="L9988" s="1334"/>
    </row>
    <row r="9989" spans="1:12" ht="24" customHeight="1">
      <c r="A9989" s="1355"/>
      <c r="B9989" s="1355"/>
      <c r="C9989" s="1433"/>
      <c r="E9989" s="1433"/>
      <c r="K9989" s="1433"/>
      <c r="L9989" s="1334"/>
    </row>
    <row r="9990" spans="1:12" ht="24" customHeight="1">
      <c r="A9990" s="1355"/>
      <c r="B9990" s="1355"/>
      <c r="C9990" s="1433"/>
      <c r="E9990" s="1433"/>
      <c r="K9990" s="1433"/>
      <c r="L9990" s="1334"/>
    </row>
    <row r="9991" spans="1:12" ht="24" customHeight="1">
      <c r="A9991" s="1355"/>
      <c r="B9991" s="1355"/>
      <c r="C9991" s="1433"/>
      <c r="E9991" s="1433"/>
      <c r="K9991" s="1433"/>
      <c r="L9991" s="1334"/>
    </row>
    <row r="9992" spans="1:12" ht="24" customHeight="1">
      <c r="A9992" s="1355"/>
      <c r="B9992" s="1355"/>
      <c r="C9992" s="1433"/>
      <c r="E9992" s="1433"/>
      <c r="K9992" s="1433"/>
      <c r="L9992" s="1334"/>
    </row>
    <row r="9993" spans="1:12" ht="24" customHeight="1">
      <c r="A9993" s="1355"/>
      <c r="B9993" s="1355"/>
      <c r="C9993" s="1433"/>
      <c r="E9993" s="1433"/>
      <c r="K9993" s="1433"/>
      <c r="L9993" s="1334"/>
    </row>
    <row r="9994" spans="1:12" ht="24" customHeight="1">
      <c r="A9994" s="1355"/>
      <c r="B9994" s="1355"/>
      <c r="C9994" s="1433"/>
      <c r="E9994" s="1433"/>
      <c r="K9994" s="1433"/>
      <c r="L9994" s="1334"/>
    </row>
    <row r="9995" spans="1:12" ht="24" customHeight="1">
      <c r="A9995" s="1355"/>
      <c r="B9995" s="1355"/>
      <c r="C9995" s="1433"/>
      <c r="E9995" s="1433"/>
      <c r="K9995" s="1433"/>
      <c r="L9995" s="1334"/>
    </row>
    <row r="9996" spans="1:12" ht="24" customHeight="1">
      <c r="A9996" s="1355"/>
      <c r="B9996" s="1355"/>
      <c r="C9996" s="1433"/>
      <c r="E9996" s="1433"/>
      <c r="K9996" s="1433"/>
      <c r="L9996" s="1334"/>
    </row>
    <row r="9997" spans="1:12" ht="24" customHeight="1">
      <c r="A9997" s="1355"/>
      <c r="B9997" s="1355"/>
      <c r="C9997" s="1433"/>
      <c r="E9997" s="1433"/>
      <c r="K9997" s="1433"/>
      <c r="L9997" s="1334"/>
    </row>
    <row r="9998" spans="1:12" ht="24" customHeight="1">
      <c r="A9998" s="1355"/>
      <c r="B9998" s="1355"/>
      <c r="C9998" s="1433"/>
      <c r="E9998" s="1433"/>
      <c r="K9998" s="1433"/>
      <c r="L9998" s="1334"/>
    </row>
    <row r="9999" spans="1:12" ht="24" customHeight="1">
      <c r="A9999" s="1355"/>
      <c r="B9999" s="1355"/>
      <c r="C9999" s="1433"/>
      <c r="E9999" s="1433"/>
      <c r="K9999" s="1433"/>
      <c r="L9999" s="1334"/>
    </row>
    <row r="10000" spans="1:12" ht="24" customHeight="1">
      <c r="A10000" s="1355"/>
      <c r="B10000" s="1355"/>
      <c r="C10000" s="1433"/>
      <c r="E10000" s="1433"/>
      <c r="K10000" s="1433"/>
      <c r="L10000" s="1334"/>
    </row>
    <row r="10001" spans="1:12" ht="24" customHeight="1">
      <c r="A10001" s="1355"/>
      <c r="B10001" s="1355"/>
      <c r="C10001" s="1433"/>
      <c r="E10001" s="1433"/>
      <c r="K10001" s="1433"/>
      <c r="L10001" s="1334"/>
    </row>
    <row r="10002" spans="1:12" ht="24" customHeight="1">
      <c r="A10002" s="1355"/>
      <c r="B10002" s="1355"/>
      <c r="C10002" s="1433"/>
      <c r="E10002" s="1433"/>
      <c r="K10002" s="1433"/>
      <c r="L10002" s="1334"/>
    </row>
    <row r="10003" spans="1:12" ht="24" customHeight="1">
      <c r="A10003" s="1355"/>
      <c r="B10003" s="1355"/>
      <c r="C10003" s="1433"/>
      <c r="E10003" s="1433"/>
      <c r="K10003" s="1433"/>
      <c r="L10003" s="1334"/>
    </row>
    <row r="10004" spans="1:12" ht="24" customHeight="1">
      <c r="A10004" s="1355"/>
      <c r="B10004" s="1355"/>
      <c r="C10004" s="1433"/>
      <c r="E10004" s="1433"/>
      <c r="K10004" s="1433"/>
      <c r="L10004" s="1334"/>
    </row>
    <row r="10005" spans="1:12" ht="24" customHeight="1">
      <c r="A10005" s="1355"/>
      <c r="B10005" s="1355"/>
      <c r="C10005" s="1433"/>
      <c r="E10005" s="1433"/>
      <c r="K10005" s="1433"/>
      <c r="L10005" s="1334"/>
    </row>
    <row r="10006" spans="1:12" ht="24" customHeight="1">
      <c r="A10006" s="1355"/>
      <c r="B10006" s="1355"/>
      <c r="C10006" s="1433"/>
      <c r="E10006" s="1433"/>
      <c r="K10006" s="1433"/>
      <c r="L10006" s="1334"/>
    </row>
    <row r="10007" spans="1:12" ht="24" customHeight="1">
      <c r="A10007" s="1355"/>
      <c r="B10007" s="1355"/>
      <c r="C10007" s="1433"/>
      <c r="E10007" s="1433"/>
      <c r="K10007" s="1433"/>
      <c r="L10007" s="1334"/>
    </row>
    <row r="10008" spans="1:12" ht="24" customHeight="1">
      <c r="A10008" s="1355"/>
      <c r="B10008" s="1355"/>
      <c r="C10008" s="1433"/>
      <c r="E10008" s="1433"/>
      <c r="K10008" s="1433"/>
      <c r="L10008" s="1334"/>
    </row>
    <row r="10009" spans="1:12" ht="24" customHeight="1">
      <c r="A10009" s="1355"/>
      <c r="B10009" s="1355"/>
      <c r="C10009" s="1433"/>
      <c r="E10009" s="1433"/>
      <c r="K10009" s="1433"/>
      <c r="L10009" s="1334"/>
    </row>
    <row r="10010" spans="1:12" ht="24" customHeight="1">
      <c r="A10010" s="1355"/>
      <c r="B10010" s="1355"/>
      <c r="C10010" s="1433"/>
      <c r="E10010" s="1433"/>
      <c r="K10010" s="1433"/>
      <c r="L10010" s="1334"/>
    </row>
    <row r="10011" spans="1:12" ht="24" customHeight="1">
      <c r="A10011" s="1355"/>
      <c r="B10011" s="1355"/>
      <c r="C10011" s="1433"/>
      <c r="E10011" s="1433"/>
      <c r="K10011" s="1433"/>
      <c r="L10011" s="1334"/>
    </row>
    <row r="10012" spans="1:12" ht="24" customHeight="1">
      <c r="A10012" s="1355"/>
      <c r="B10012" s="1355"/>
      <c r="C10012" s="1433"/>
      <c r="E10012" s="1433"/>
      <c r="K10012" s="1433"/>
      <c r="L10012" s="1334"/>
    </row>
    <row r="10013" spans="1:12" ht="24" customHeight="1">
      <c r="A10013" s="1355"/>
      <c r="B10013" s="1355"/>
      <c r="C10013" s="1433"/>
      <c r="E10013" s="1433"/>
      <c r="K10013" s="1433"/>
      <c r="L10013" s="1334"/>
    </row>
    <row r="10014" spans="1:12" ht="24" customHeight="1">
      <c r="A10014" s="1355"/>
      <c r="B10014" s="1355"/>
      <c r="C10014" s="1433"/>
      <c r="E10014" s="1433"/>
      <c r="K10014" s="1433"/>
      <c r="L10014" s="1334"/>
    </row>
    <row r="10015" spans="1:12" ht="24" customHeight="1">
      <c r="A10015" s="1355"/>
      <c r="B10015" s="1355"/>
      <c r="C10015" s="1433"/>
      <c r="E10015" s="1433"/>
      <c r="K10015" s="1433"/>
      <c r="L10015" s="1334"/>
    </row>
    <row r="10016" spans="1:12" ht="24" customHeight="1">
      <c r="A10016" s="1355"/>
      <c r="B10016" s="1355"/>
      <c r="C10016" s="1433"/>
      <c r="E10016" s="1433"/>
      <c r="K10016" s="1433"/>
      <c r="L10016" s="1334"/>
    </row>
    <row r="10017" spans="1:12" ht="24" customHeight="1">
      <c r="A10017" s="1355"/>
      <c r="B10017" s="1355"/>
      <c r="C10017" s="1433"/>
      <c r="E10017" s="1433"/>
      <c r="K10017" s="1433"/>
      <c r="L10017" s="1334"/>
    </row>
    <row r="10018" spans="1:12" ht="24" customHeight="1">
      <c r="A10018" s="1355"/>
      <c r="B10018" s="1355"/>
      <c r="C10018" s="1433"/>
      <c r="E10018" s="1433"/>
      <c r="K10018" s="1433"/>
      <c r="L10018" s="1334"/>
    </row>
    <row r="10019" spans="1:12" ht="24" customHeight="1">
      <c r="A10019" s="1355"/>
      <c r="B10019" s="1355"/>
      <c r="C10019" s="1433"/>
      <c r="E10019" s="1433"/>
      <c r="K10019" s="1433"/>
      <c r="L10019" s="1334"/>
    </row>
    <row r="10020" spans="1:12" ht="24" customHeight="1">
      <c r="A10020" s="1355"/>
      <c r="B10020" s="1355"/>
      <c r="C10020" s="1433"/>
      <c r="E10020" s="1433"/>
      <c r="K10020" s="1433"/>
      <c r="L10020" s="1334"/>
    </row>
    <row r="10021" spans="1:12" ht="24" customHeight="1">
      <c r="A10021" s="1355"/>
      <c r="B10021" s="1355"/>
      <c r="C10021" s="1433"/>
      <c r="E10021" s="1433"/>
      <c r="K10021" s="1433"/>
      <c r="L10021" s="1334"/>
    </row>
    <row r="10022" spans="1:12" ht="24" customHeight="1">
      <c r="A10022" s="1355"/>
      <c r="B10022" s="1355"/>
      <c r="C10022" s="1433"/>
      <c r="E10022" s="1433"/>
      <c r="K10022" s="1433"/>
      <c r="L10022" s="1334"/>
    </row>
    <row r="10023" spans="1:12" ht="24" customHeight="1">
      <c r="A10023" s="1355"/>
      <c r="B10023" s="1355"/>
      <c r="C10023" s="1433"/>
      <c r="E10023" s="1433"/>
      <c r="K10023" s="1433"/>
      <c r="L10023" s="1334"/>
    </row>
    <row r="10024" spans="1:12" ht="24" customHeight="1">
      <c r="A10024" s="1355"/>
      <c r="B10024" s="1355"/>
      <c r="C10024" s="1433"/>
      <c r="E10024" s="1433"/>
      <c r="K10024" s="1433"/>
      <c r="L10024" s="1334"/>
    </row>
    <row r="10025" spans="1:12" ht="24" customHeight="1">
      <c r="A10025" s="1355"/>
      <c r="B10025" s="1355"/>
      <c r="C10025" s="1433"/>
      <c r="E10025" s="1433"/>
      <c r="K10025" s="1433"/>
      <c r="L10025" s="1334"/>
    </row>
    <row r="10026" spans="1:12" ht="24" customHeight="1">
      <c r="A10026" s="1355"/>
      <c r="B10026" s="1355"/>
      <c r="C10026" s="1433"/>
      <c r="E10026" s="1433"/>
      <c r="K10026" s="1433"/>
      <c r="L10026" s="1334"/>
    </row>
    <row r="10027" spans="1:12" ht="24" customHeight="1">
      <c r="A10027" s="1355"/>
      <c r="B10027" s="1355"/>
      <c r="C10027" s="1433"/>
      <c r="E10027" s="1433"/>
      <c r="K10027" s="1433"/>
      <c r="L10027" s="1334"/>
    </row>
    <row r="10028" spans="1:12" ht="24" customHeight="1">
      <c r="A10028" s="1355"/>
      <c r="B10028" s="1355"/>
      <c r="C10028" s="1433"/>
      <c r="E10028" s="1433"/>
      <c r="K10028" s="1433"/>
      <c r="L10028" s="1334"/>
    </row>
    <row r="10029" spans="1:12" ht="24" customHeight="1">
      <c r="A10029" s="1355"/>
      <c r="B10029" s="1355"/>
      <c r="C10029" s="1433"/>
      <c r="E10029" s="1433"/>
      <c r="K10029" s="1433"/>
      <c r="L10029" s="1334"/>
    </row>
    <row r="10030" spans="1:12" ht="24" customHeight="1">
      <c r="A10030" s="1355"/>
      <c r="B10030" s="1355"/>
      <c r="C10030" s="1433"/>
      <c r="E10030" s="1433"/>
      <c r="K10030" s="1433"/>
      <c r="L10030" s="1334"/>
    </row>
    <row r="10031" spans="1:12" ht="24" customHeight="1">
      <c r="A10031" s="1355"/>
      <c r="B10031" s="1355"/>
      <c r="C10031" s="1433"/>
      <c r="E10031" s="1433"/>
      <c r="K10031" s="1433"/>
      <c r="L10031" s="1334"/>
    </row>
    <row r="10032" spans="1:12" ht="24" customHeight="1">
      <c r="A10032" s="1355"/>
      <c r="B10032" s="1355"/>
      <c r="C10032" s="1433"/>
      <c r="E10032" s="1433"/>
      <c r="K10032" s="1433"/>
      <c r="L10032" s="1334"/>
    </row>
    <row r="10033" spans="1:12" ht="24" customHeight="1">
      <c r="A10033" s="1355"/>
      <c r="B10033" s="1355"/>
      <c r="C10033" s="1433"/>
      <c r="E10033" s="1433"/>
      <c r="K10033" s="1433"/>
      <c r="L10033" s="1334"/>
    </row>
    <row r="10034" spans="1:12" ht="24" customHeight="1">
      <c r="A10034" s="1355"/>
      <c r="B10034" s="1355"/>
      <c r="C10034" s="1433"/>
      <c r="E10034" s="1433"/>
      <c r="K10034" s="1433"/>
      <c r="L10034" s="1334"/>
    </row>
    <row r="10035" spans="1:12" ht="24" customHeight="1">
      <c r="A10035" s="1355"/>
      <c r="B10035" s="1355"/>
      <c r="C10035" s="1433"/>
      <c r="E10035" s="1433"/>
      <c r="K10035" s="1433"/>
      <c r="L10035" s="1334"/>
    </row>
    <row r="10036" spans="1:12" ht="24" customHeight="1">
      <c r="A10036" s="1355"/>
      <c r="B10036" s="1355"/>
      <c r="C10036" s="1433"/>
      <c r="E10036" s="1433"/>
      <c r="K10036" s="1433"/>
      <c r="L10036" s="1334"/>
    </row>
    <row r="10037" spans="1:12" ht="24" customHeight="1">
      <c r="A10037" s="1355"/>
      <c r="B10037" s="1355"/>
      <c r="C10037" s="1433"/>
      <c r="E10037" s="1433"/>
      <c r="K10037" s="1433"/>
      <c r="L10037" s="1334"/>
    </row>
    <row r="10038" spans="1:12" ht="24" customHeight="1">
      <c r="A10038" s="1355"/>
      <c r="B10038" s="1355"/>
      <c r="C10038" s="1433"/>
      <c r="E10038" s="1433"/>
      <c r="K10038" s="1433"/>
      <c r="L10038" s="1334"/>
    </row>
    <row r="10039" spans="1:12" ht="24" customHeight="1">
      <c r="A10039" s="1355"/>
      <c r="B10039" s="1355"/>
      <c r="C10039" s="1433"/>
      <c r="E10039" s="1433"/>
      <c r="K10039" s="1433"/>
      <c r="L10039" s="1334"/>
    </row>
    <row r="10040" spans="1:12" ht="24" customHeight="1">
      <c r="A10040" s="1355"/>
      <c r="B10040" s="1355"/>
      <c r="C10040" s="1433"/>
      <c r="E10040" s="1433"/>
      <c r="K10040" s="1433"/>
      <c r="L10040" s="1334"/>
    </row>
    <row r="10041" spans="1:12" ht="24" customHeight="1">
      <c r="A10041" s="1355"/>
      <c r="B10041" s="1355"/>
      <c r="C10041" s="1433"/>
      <c r="E10041" s="1433"/>
      <c r="K10041" s="1433"/>
      <c r="L10041" s="1334"/>
    </row>
    <row r="10042" spans="1:12" ht="24" customHeight="1">
      <c r="A10042" s="1355"/>
      <c r="B10042" s="1355"/>
      <c r="C10042" s="1433"/>
      <c r="E10042" s="1433"/>
      <c r="K10042" s="1433"/>
      <c r="L10042" s="1334"/>
    </row>
    <row r="10043" spans="1:12" ht="24" customHeight="1">
      <c r="A10043" s="1355"/>
      <c r="B10043" s="1355"/>
      <c r="C10043" s="1433"/>
      <c r="E10043" s="1433"/>
      <c r="K10043" s="1433"/>
      <c r="L10043" s="1334"/>
    </row>
    <row r="10044" spans="1:12" ht="24" customHeight="1">
      <c r="A10044" s="1355"/>
      <c r="B10044" s="1355"/>
      <c r="C10044" s="1433"/>
      <c r="E10044" s="1433"/>
      <c r="K10044" s="1433"/>
      <c r="L10044" s="1334"/>
    </row>
    <row r="10045" spans="1:12" ht="24" customHeight="1">
      <c r="A10045" s="1355"/>
      <c r="B10045" s="1355"/>
      <c r="C10045" s="1433"/>
      <c r="E10045" s="1433"/>
      <c r="K10045" s="1433"/>
      <c r="L10045" s="1334"/>
    </row>
    <row r="10046" spans="1:12" ht="24" customHeight="1">
      <c r="A10046" s="1355"/>
      <c r="B10046" s="1355"/>
      <c r="C10046" s="1433"/>
      <c r="E10046" s="1433"/>
      <c r="K10046" s="1433"/>
      <c r="L10046" s="1334"/>
    </row>
    <row r="10047" spans="1:12" ht="24" customHeight="1">
      <c r="A10047" s="1355"/>
      <c r="B10047" s="1355"/>
      <c r="C10047" s="1433"/>
      <c r="E10047" s="1433"/>
      <c r="K10047" s="1433"/>
      <c r="L10047" s="1334"/>
    </row>
    <row r="10048" spans="1:12" ht="24" customHeight="1">
      <c r="A10048" s="1355"/>
      <c r="B10048" s="1355"/>
      <c r="C10048" s="1433"/>
      <c r="E10048" s="1433"/>
      <c r="K10048" s="1433"/>
      <c r="L10048" s="1334"/>
    </row>
    <row r="10049" spans="1:12" ht="24" customHeight="1">
      <c r="A10049" s="1355"/>
      <c r="B10049" s="1355"/>
      <c r="C10049" s="1433"/>
      <c r="E10049" s="1433"/>
      <c r="K10049" s="1433"/>
      <c r="L10049" s="1334"/>
    </row>
    <row r="10050" spans="1:12" ht="24" customHeight="1">
      <c r="A10050" s="1355"/>
      <c r="B10050" s="1355"/>
      <c r="C10050" s="1433"/>
      <c r="E10050" s="1433"/>
      <c r="K10050" s="1433"/>
      <c r="L10050" s="1334"/>
    </row>
    <row r="10051" spans="1:12" ht="24" customHeight="1">
      <c r="A10051" s="1355"/>
      <c r="B10051" s="1355"/>
      <c r="C10051" s="1433"/>
      <c r="E10051" s="1433"/>
      <c r="K10051" s="1433"/>
      <c r="L10051" s="1334"/>
    </row>
    <row r="10052" spans="1:12" ht="24" customHeight="1">
      <c r="A10052" s="1355"/>
      <c r="B10052" s="1355"/>
      <c r="C10052" s="1433"/>
      <c r="E10052" s="1433"/>
      <c r="K10052" s="1433"/>
      <c r="L10052" s="1334"/>
    </row>
    <row r="10053" spans="1:12" ht="24" customHeight="1">
      <c r="A10053" s="1355"/>
      <c r="B10053" s="1355"/>
      <c r="C10053" s="1433"/>
      <c r="E10053" s="1433"/>
      <c r="K10053" s="1433"/>
      <c r="L10053" s="1334"/>
    </row>
    <row r="10054" spans="1:12" ht="24" customHeight="1">
      <c r="A10054" s="1355"/>
      <c r="B10054" s="1355"/>
      <c r="C10054" s="1433"/>
      <c r="E10054" s="1433"/>
      <c r="K10054" s="1433"/>
      <c r="L10054" s="1334"/>
    </row>
    <row r="10055" spans="1:12" ht="24" customHeight="1">
      <c r="A10055" s="1355"/>
      <c r="B10055" s="1355"/>
      <c r="C10055" s="1433"/>
      <c r="E10055" s="1433"/>
      <c r="K10055" s="1433"/>
      <c r="L10055" s="1334"/>
    </row>
    <row r="10056" spans="1:12" ht="24" customHeight="1">
      <c r="A10056" s="1355"/>
      <c r="B10056" s="1355"/>
      <c r="C10056" s="1433"/>
      <c r="E10056" s="1433"/>
      <c r="K10056" s="1433"/>
      <c r="L10056" s="1334"/>
    </row>
    <row r="10057" spans="1:12" ht="24" customHeight="1">
      <c r="A10057" s="1355"/>
      <c r="B10057" s="1355"/>
      <c r="C10057" s="1433"/>
      <c r="E10057" s="1433"/>
      <c r="K10057" s="1433"/>
      <c r="L10057" s="1334"/>
    </row>
    <row r="10058" spans="1:12" ht="24" customHeight="1">
      <c r="A10058" s="1355"/>
      <c r="B10058" s="1355"/>
      <c r="C10058" s="1433"/>
      <c r="E10058" s="1433"/>
      <c r="K10058" s="1433"/>
      <c r="L10058" s="1334"/>
    </row>
    <row r="10059" spans="1:12" ht="24" customHeight="1">
      <c r="A10059" s="1355"/>
      <c r="B10059" s="1355"/>
      <c r="C10059" s="1433"/>
      <c r="E10059" s="1433"/>
      <c r="K10059" s="1433"/>
      <c r="L10059" s="1334"/>
    </row>
    <row r="10060" spans="1:12" ht="24" customHeight="1">
      <c r="A10060" s="1355"/>
      <c r="B10060" s="1355"/>
      <c r="C10060" s="1433"/>
      <c r="E10060" s="1433"/>
      <c r="K10060" s="1433"/>
      <c r="L10060" s="1334"/>
    </row>
    <row r="10061" spans="1:12" ht="24" customHeight="1">
      <c r="A10061" s="1355"/>
      <c r="B10061" s="1355"/>
      <c r="C10061" s="1433"/>
      <c r="E10061" s="1433"/>
      <c r="K10061" s="1433"/>
      <c r="L10061" s="1334"/>
    </row>
    <row r="10062" spans="1:12" ht="24" customHeight="1">
      <c r="A10062" s="1355"/>
      <c r="B10062" s="1355"/>
      <c r="C10062" s="1433"/>
      <c r="E10062" s="1433"/>
      <c r="K10062" s="1433"/>
      <c r="L10062" s="1334"/>
    </row>
    <row r="10063" spans="1:12" ht="24" customHeight="1">
      <c r="A10063" s="1355"/>
      <c r="B10063" s="1355"/>
      <c r="C10063" s="1433"/>
      <c r="E10063" s="1433"/>
      <c r="K10063" s="1433"/>
      <c r="L10063" s="1334"/>
    </row>
    <row r="10064" spans="1:12" ht="24" customHeight="1">
      <c r="A10064" s="1355"/>
      <c r="B10064" s="1355"/>
      <c r="C10064" s="1433"/>
      <c r="E10064" s="1433"/>
      <c r="K10064" s="1433"/>
      <c r="L10064" s="1334"/>
    </row>
    <row r="10065" spans="1:12" ht="24" customHeight="1">
      <c r="A10065" s="1355"/>
      <c r="B10065" s="1355"/>
      <c r="C10065" s="1433"/>
      <c r="E10065" s="1433"/>
      <c r="K10065" s="1433"/>
      <c r="L10065" s="1334"/>
    </row>
    <row r="10066" spans="1:12" ht="24" customHeight="1">
      <c r="A10066" s="1355"/>
      <c r="B10066" s="1355"/>
      <c r="C10066" s="1433"/>
      <c r="E10066" s="1433"/>
      <c r="K10066" s="1433"/>
      <c r="L10066" s="1334"/>
    </row>
    <row r="10067" spans="1:12" ht="24" customHeight="1">
      <c r="A10067" s="1355"/>
      <c r="B10067" s="1355"/>
      <c r="C10067" s="1433"/>
      <c r="E10067" s="1433"/>
      <c r="K10067" s="1433"/>
      <c r="L10067" s="1334"/>
    </row>
    <row r="10068" spans="1:12" ht="24" customHeight="1">
      <c r="A10068" s="1355"/>
      <c r="B10068" s="1355"/>
      <c r="C10068" s="1433"/>
      <c r="E10068" s="1433"/>
      <c r="K10068" s="1433"/>
      <c r="L10068" s="1334"/>
    </row>
    <row r="10069" spans="1:12" ht="24" customHeight="1">
      <c r="A10069" s="1355"/>
      <c r="B10069" s="1355"/>
      <c r="C10069" s="1433"/>
      <c r="E10069" s="1433"/>
      <c r="K10069" s="1433"/>
      <c r="L10069" s="1334"/>
    </row>
    <row r="10070" spans="1:12" ht="24" customHeight="1">
      <c r="A10070" s="1355"/>
      <c r="B10070" s="1355"/>
      <c r="C10070" s="1433"/>
      <c r="E10070" s="1433"/>
      <c r="K10070" s="1433"/>
      <c r="L10070" s="1334"/>
    </row>
    <row r="10071" spans="1:12" ht="24" customHeight="1">
      <c r="A10071" s="1355"/>
      <c r="B10071" s="1355"/>
      <c r="C10071" s="1433"/>
      <c r="E10071" s="1433"/>
      <c r="K10071" s="1433"/>
      <c r="L10071" s="1334"/>
    </row>
    <row r="10072" spans="1:12" ht="24" customHeight="1">
      <c r="A10072" s="1355"/>
      <c r="B10072" s="1355"/>
      <c r="C10072" s="1433"/>
      <c r="E10072" s="1433"/>
      <c r="K10072" s="1433"/>
      <c r="L10072" s="1334"/>
    </row>
    <row r="10073" spans="1:12" ht="24" customHeight="1">
      <c r="A10073" s="1355"/>
      <c r="B10073" s="1355"/>
      <c r="C10073" s="1433"/>
      <c r="E10073" s="1433"/>
      <c r="K10073" s="1433"/>
      <c r="L10073" s="1334"/>
    </row>
    <row r="10074" spans="1:12" ht="24" customHeight="1">
      <c r="A10074" s="1355"/>
      <c r="B10074" s="1355"/>
      <c r="C10074" s="1433"/>
      <c r="E10074" s="1433"/>
      <c r="K10074" s="1433"/>
      <c r="L10074" s="1334"/>
    </row>
    <row r="10075" spans="1:12" ht="24" customHeight="1">
      <c r="A10075" s="1355"/>
      <c r="B10075" s="1355"/>
      <c r="C10075" s="1433"/>
      <c r="E10075" s="1433"/>
      <c r="K10075" s="1433"/>
      <c r="L10075" s="1334"/>
    </row>
    <row r="10076" spans="1:12" ht="24" customHeight="1">
      <c r="A10076" s="1355"/>
      <c r="B10076" s="1355"/>
      <c r="C10076" s="1433"/>
      <c r="E10076" s="1433"/>
      <c r="K10076" s="1433"/>
      <c r="L10076" s="1334"/>
    </row>
    <row r="10077" spans="1:12" ht="24" customHeight="1">
      <c r="A10077" s="1355"/>
      <c r="B10077" s="1355"/>
      <c r="C10077" s="1433"/>
      <c r="E10077" s="1433"/>
      <c r="K10077" s="1433"/>
      <c r="L10077" s="1334"/>
    </row>
    <row r="10078" spans="1:12" ht="24" customHeight="1">
      <c r="A10078" s="1355"/>
      <c r="B10078" s="1355"/>
      <c r="C10078" s="1433"/>
      <c r="E10078" s="1433"/>
      <c r="K10078" s="1433"/>
      <c r="L10078" s="1334"/>
    </row>
    <row r="10079" spans="1:12" ht="24" customHeight="1">
      <c r="A10079" s="1355"/>
      <c r="B10079" s="1355"/>
      <c r="C10079" s="1433"/>
      <c r="E10079" s="1433"/>
      <c r="K10079" s="1433"/>
      <c r="L10079" s="1334"/>
    </row>
    <row r="10080" spans="1:12" ht="24" customHeight="1">
      <c r="A10080" s="1355"/>
      <c r="B10080" s="1355"/>
      <c r="C10080" s="1433"/>
      <c r="E10080" s="1433"/>
      <c r="K10080" s="1433"/>
      <c r="L10080" s="1334"/>
    </row>
    <row r="10081" spans="1:12" ht="24" customHeight="1">
      <c r="A10081" s="1355"/>
      <c r="B10081" s="1355"/>
      <c r="C10081" s="1433"/>
      <c r="E10081" s="1433"/>
      <c r="K10081" s="1433"/>
      <c r="L10081" s="1334"/>
    </row>
    <row r="10082" spans="1:12" ht="24" customHeight="1">
      <c r="A10082" s="1355"/>
      <c r="B10082" s="1355"/>
      <c r="C10082" s="1433"/>
      <c r="E10082" s="1433"/>
      <c r="K10082" s="1433"/>
      <c r="L10082" s="1334"/>
    </row>
    <row r="10083" spans="1:12" ht="24" customHeight="1">
      <c r="A10083" s="1355"/>
      <c r="B10083" s="1355"/>
      <c r="C10083" s="1433"/>
      <c r="E10083" s="1433"/>
      <c r="K10083" s="1433"/>
      <c r="L10083" s="1334"/>
    </row>
    <row r="10084" spans="1:12" ht="24" customHeight="1">
      <c r="A10084" s="1355"/>
      <c r="B10084" s="1355"/>
      <c r="C10084" s="1433"/>
      <c r="E10084" s="1433"/>
      <c r="K10084" s="1433"/>
      <c r="L10084" s="1334"/>
    </row>
    <row r="10085" spans="1:12" ht="24" customHeight="1">
      <c r="A10085" s="1355"/>
      <c r="B10085" s="1355"/>
      <c r="C10085" s="1433"/>
      <c r="E10085" s="1433"/>
      <c r="K10085" s="1433"/>
      <c r="L10085" s="1334"/>
    </row>
    <row r="10086" spans="1:12" ht="24" customHeight="1">
      <c r="A10086" s="1355"/>
      <c r="B10086" s="1355"/>
      <c r="C10086" s="1433"/>
      <c r="E10086" s="1433"/>
      <c r="K10086" s="1433"/>
      <c r="L10086" s="1334"/>
    </row>
    <row r="10087" spans="1:12" ht="24" customHeight="1">
      <c r="A10087" s="1355"/>
      <c r="B10087" s="1355"/>
      <c r="C10087" s="1433"/>
      <c r="E10087" s="1433"/>
      <c r="K10087" s="1433"/>
      <c r="L10087" s="1334"/>
    </row>
    <row r="10088" spans="1:12" ht="24" customHeight="1">
      <c r="A10088" s="1355"/>
      <c r="B10088" s="1355"/>
      <c r="C10088" s="1433"/>
      <c r="E10088" s="1433"/>
      <c r="K10088" s="1433"/>
      <c r="L10088" s="1334"/>
    </row>
    <row r="10089" spans="1:12" ht="24" customHeight="1">
      <c r="A10089" s="1355"/>
      <c r="B10089" s="1355"/>
      <c r="C10089" s="1433"/>
      <c r="E10089" s="1433"/>
      <c r="K10089" s="1433"/>
      <c r="L10089" s="1334"/>
    </row>
    <row r="10090" spans="1:12" ht="24" customHeight="1">
      <c r="A10090" s="1355"/>
      <c r="B10090" s="1355"/>
      <c r="C10090" s="1433"/>
      <c r="E10090" s="1433"/>
      <c r="K10090" s="1433"/>
      <c r="L10090" s="1334"/>
    </row>
    <row r="10091" spans="1:12" ht="24" customHeight="1">
      <c r="A10091" s="1355"/>
      <c r="B10091" s="1355"/>
      <c r="C10091" s="1433"/>
      <c r="E10091" s="1433"/>
      <c r="K10091" s="1433"/>
      <c r="L10091" s="1334"/>
    </row>
    <row r="10092" spans="1:12" ht="24" customHeight="1">
      <c r="A10092" s="1355"/>
      <c r="B10092" s="1355"/>
      <c r="C10092" s="1433"/>
      <c r="E10092" s="1433"/>
      <c r="K10092" s="1433"/>
      <c r="L10092" s="1334"/>
    </row>
    <row r="10093" spans="1:12" ht="24" customHeight="1">
      <c r="A10093" s="1355"/>
      <c r="B10093" s="1355"/>
      <c r="C10093" s="1433"/>
      <c r="E10093" s="1433"/>
      <c r="K10093" s="1433"/>
      <c r="L10093" s="1334"/>
    </row>
    <row r="10094" spans="1:12" ht="24" customHeight="1">
      <c r="A10094" s="1355"/>
      <c r="B10094" s="1355"/>
      <c r="C10094" s="1433"/>
      <c r="E10094" s="1433"/>
      <c r="K10094" s="1433"/>
      <c r="L10094" s="1334"/>
    </row>
    <row r="10095" spans="1:12" ht="24" customHeight="1">
      <c r="A10095" s="1355"/>
      <c r="B10095" s="1355"/>
      <c r="C10095" s="1433"/>
      <c r="E10095" s="1433"/>
      <c r="K10095" s="1433"/>
      <c r="L10095" s="1334"/>
    </row>
    <row r="10096" spans="1:12" ht="24" customHeight="1">
      <c r="A10096" s="1355"/>
      <c r="B10096" s="1355"/>
      <c r="C10096" s="1433"/>
      <c r="E10096" s="1433"/>
      <c r="K10096" s="1433"/>
      <c r="L10096" s="1334"/>
    </row>
    <row r="10097" spans="1:12" ht="24" customHeight="1">
      <c r="A10097" s="1355"/>
      <c r="B10097" s="1355"/>
      <c r="C10097" s="1433"/>
      <c r="E10097" s="1433"/>
      <c r="K10097" s="1433"/>
      <c r="L10097" s="1334"/>
    </row>
    <row r="10098" spans="1:12" ht="24" customHeight="1">
      <c r="A10098" s="1355"/>
      <c r="B10098" s="1355"/>
      <c r="C10098" s="1433"/>
      <c r="E10098" s="1433"/>
      <c r="K10098" s="1433"/>
      <c r="L10098" s="1334"/>
    </row>
    <row r="10099" spans="1:12" ht="24" customHeight="1">
      <c r="A10099" s="1355"/>
      <c r="B10099" s="1355"/>
      <c r="C10099" s="1433"/>
      <c r="E10099" s="1433"/>
      <c r="K10099" s="1433"/>
      <c r="L10099" s="1334"/>
    </row>
    <row r="10100" spans="1:12" ht="24" customHeight="1">
      <c r="A10100" s="1355"/>
      <c r="B10100" s="1355"/>
      <c r="C10100" s="1433"/>
      <c r="E10100" s="1433"/>
      <c r="K10100" s="1433"/>
      <c r="L10100" s="1334"/>
    </row>
    <row r="10101" spans="1:12" ht="24" customHeight="1">
      <c r="A10101" s="1355"/>
      <c r="B10101" s="1355"/>
      <c r="C10101" s="1433"/>
      <c r="E10101" s="1433"/>
      <c r="K10101" s="1433"/>
      <c r="L10101" s="1334"/>
    </row>
    <row r="10102" spans="1:12" ht="24" customHeight="1">
      <c r="A10102" s="1355"/>
      <c r="B10102" s="1355"/>
      <c r="C10102" s="1433"/>
      <c r="E10102" s="1433"/>
      <c r="K10102" s="1433"/>
      <c r="L10102" s="1334"/>
    </row>
    <row r="10103" spans="1:12" ht="24" customHeight="1">
      <c r="A10103" s="1355"/>
      <c r="B10103" s="1355"/>
      <c r="C10103" s="1433"/>
      <c r="E10103" s="1433"/>
      <c r="K10103" s="1433"/>
      <c r="L10103" s="1334"/>
    </row>
    <row r="10104" spans="1:12" ht="24" customHeight="1">
      <c r="A10104" s="1355"/>
      <c r="B10104" s="1355"/>
      <c r="C10104" s="1433"/>
      <c r="E10104" s="1433"/>
      <c r="K10104" s="1433"/>
      <c r="L10104" s="1334"/>
    </row>
    <row r="10105" spans="1:12" ht="24" customHeight="1">
      <c r="A10105" s="1355"/>
      <c r="B10105" s="1355"/>
      <c r="C10105" s="1433"/>
      <c r="E10105" s="1433"/>
      <c r="K10105" s="1433"/>
      <c r="L10105" s="1334"/>
    </row>
    <row r="10106" spans="1:12" ht="24" customHeight="1">
      <c r="A10106" s="1355"/>
      <c r="B10106" s="1355"/>
      <c r="C10106" s="1433"/>
      <c r="E10106" s="1433"/>
      <c r="K10106" s="1433"/>
      <c r="L10106" s="1334"/>
    </row>
    <row r="10107" spans="1:12" ht="24" customHeight="1">
      <c r="A10107" s="1355"/>
      <c r="B10107" s="1355"/>
      <c r="C10107" s="1433"/>
      <c r="E10107" s="1433"/>
      <c r="K10107" s="1433"/>
      <c r="L10107" s="1334"/>
    </row>
    <row r="10108" spans="1:12" ht="24" customHeight="1">
      <c r="A10108" s="1355"/>
      <c r="B10108" s="1355"/>
      <c r="C10108" s="1433"/>
      <c r="E10108" s="1433"/>
      <c r="K10108" s="1433"/>
      <c r="L10108" s="1334"/>
    </row>
    <row r="10109" spans="1:12" ht="24" customHeight="1">
      <c r="A10109" s="1355"/>
      <c r="B10109" s="1355"/>
      <c r="C10109" s="1433"/>
      <c r="E10109" s="1433"/>
      <c r="K10109" s="1433"/>
      <c r="L10109" s="1334"/>
    </row>
    <row r="10110" spans="1:12" ht="24" customHeight="1">
      <c r="A10110" s="1355"/>
      <c r="B10110" s="1355"/>
      <c r="C10110" s="1433"/>
      <c r="E10110" s="1433"/>
      <c r="K10110" s="1433"/>
      <c r="L10110" s="1334"/>
    </row>
    <row r="10111" spans="1:12" ht="24" customHeight="1">
      <c r="A10111" s="1355"/>
      <c r="B10111" s="1355"/>
      <c r="C10111" s="1433"/>
      <c r="E10111" s="1433"/>
      <c r="K10111" s="1433"/>
      <c r="L10111" s="1334"/>
    </row>
    <row r="10112" spans="1:12" ht="24" customHeight="1">
      <c r="A10112" s="1355"/>
      <c r="B10112" s="1355"/>
      <c r="C10112" s="1433"/>
      <c r="E10112" s="1433"/>
      <c r="K10112" s="1433"/>
      <c r="L10112" s="1334"/>
    </row>
    <row r="10113" spans="1:12" ht="24" customHeight="1">
      <c r="A10113" s="1355"/>
      <c r="B10113" s="1355"/>
      <c r="C10113" s="1433"/>
      <c r="E10113" s="1433"/>
      <c r="K10113" s="1433"/>
      <c r="L10113" s="1334"/>
    </row>
    <row r="10114" spans="1:12" ht="24" customHeight="1">
      <c r="A10114" s="1355"/>
      <c r="B10114" s="1355"/>
      <c r="C10114" s="1433"/>
      <c r="E10114" s="1433"/>
      <c r="K10114" s="1433"/>
      <c r="L10114" s="1334"/>
    </row>
    <row r="10115" spans="1:12" ht="24" customHeight="1">
      <c r="A10115" s="1355"/>
      <c r="B10115" s="1355"/>
      <c r="C10115" s="1433"/>
      <c r="E10115" s="1433"/>
      <c r="K10115" s="1433"/>
      <c r="L10115" s="1334"/>
    </row>
    <row r="10116" spans="1:12" ht="24" customHeight="1">
      <c r="A10116" s="1355"/>
      <c r="B10116" s="1355"/>
      <c r="C10116" s="1433"/>
      <c r="E10116" s="1433"/>
      <c r="K10116" s="1433"/>
      <c r="L10116" s="1334"/>
    </row>
    <row r="10117" spans="1:12" ht="24" customHeight="1">
      <c r="A10117" s="1355"/>
      <c r="B10117" s="1355"/>
      <c r="C10117" s="1433"/>
      <c r="E10117" s="1433"/>
      <c r="K10117" s="1433"/>
      <c r="L10117" s="1334"/>
    </row>
    <row r="10118" spans="1:12" ht="24" customHeight="1">
      <c r="A10118" s="1355"/>
      <c r="B10118" s="1355"/>
      <c r="C10118" s="1433"/>
      <c r="E10118" s="1433"/>
      <c r="K10118" s="1433"/>
      <c r="L10118" s="1334"/>
    </row>
    <row r="10119" spans="1:12" ht="24" customHeight="1">
      <c r="A10119" s="1355"/>
      <c r="B10119" s="1355"/>
      <c r="C10119" s="1433"/>
      <c r="E10119" s="1433"/>
      <c r="K10119" s="1433"/>
      <c r="L10119" s="1334"/>
    </row>
    <row r="10120" spans="1:12" ht="24" customHeight="1">
      <c r="A10120" s="1355"/>
      <c r="B10120" s="1355"/>
      <c r="C10120" s="1433"/>
      <c r="E10120" s="1433"/>
      <c r="K10120" s="1433"/>
      <c r="L10120" s="1334"/>
    </row>
    <row r="10121" spans="1:12" ht="24" customHeight="1">
      <c r="A10121" s="1355"/>
      <c r="B10121" s="1355"/>
      <c r="C10121" s="1433"/>
      <c r="E10121" s="1433"/>
      <c r="K10121" s="1433"/>
      <c r="L10121" s="1334"/>
    </row>
    <row r="10122" spans="1:12" ht="24" customHeight="1">
      <c r="A10122" s="1355"/>
      <c r="B10122" s="1355"/>
      <c r="C10122" s="1433"/>
      <c r="E10122" s="1433"/>
      <c r="K10122" s="1433"/>
      <c r="L10122" s="1334"/>
    </row>
    <row r="10123" spans="1:12" ht="24" customHeight="1">
      <c r="A10123" s="1355"/>
      <c r="B10123" s="1355"/>
      <c r="C10123" s="1433"/>
      <c r="E10123" s="1433"/>
      <c r="K10123" s="1433"/>
      <c r="L10123" s="1334"/>
    </row>
    <row r="10124" spans="1:12" ht="24" customHeight="1">
      <c r="A10124" s="1355"/>
      <c r="B10124" s="1355"/>
      <c r="C10124" s="1433"/>
      <c r="E10124" s="1433"/>
      <c r="K10124" s="1433"/>
      <c r="L10124" s="1334"/>
    </row>
    <row r="10125" spans="1:12" ht="24" customHeight="1">
      <c r="A10125" s="1355"/>
      <c r="B10125" s="1355"/>
      <c r="C10125" s="1433"/>
      <c r="E10125" s="1433"/>
      <c r="K10125" s="1433"/>
      <c r="L10125" s="1334"/>
    </row>
    <row r="10126" spans="1:12" ht="24" customHeight="1">
      <c r="A10126" s="1355"/>
      <c r="B10126" s="1355"/>
      <c r="C10126" s="1433"/>
      <c r="E10126" s="1433"/>
      <c r="K10126" s="1433"/>
      <c r="L10126" s="1334"/>
    </row>
    <row r="10127" spans="1:12" ht="24" customHeight="1">
      <c r="A10127" s="1355"/>
      <c r="B10127" s="1355"/>
      <c r="C10127" s="1433"/>
      <c r="E10127" s="1433"/>
      <c r="K10127" s="1433"/>
      <c r="L10127" s="1334"/>
    </row>
    <row r="10128" spans="1:12" ht="24" customHeight="1">
      <c r="A10128" s="1355"/>
      <c r="B10128" s="1355"/>
      <c r="C10128" s="1433"/>
      <c r="E10128" s="1433"/>
      <c r="K10128" s="1433"/>
      <c r="L10128" s="1334"/>
    </row>
    <row r="10129" spans="1:12" ht="24" customHeight="1">
      <c r="A10129" s="1355"/>
      <c r="B10129" s="1355"/>
      <c r="C10129" s="1433"/>
      <c r="E10129" s="1433"/>
      <c r="K10129" s="1433"/>
      <c r="L10129" s="1334"/>
    </row>
    <row r="10130" spans="1:12" ht="24" customHeight="1">
      <c r="A10130" s="1355"/>
      <c r="B10130" s="1355"/>
      <c r="C10130" s="1433"/>
      <c r="E10130" s="1433"/>
      <c r="K10130" s="1433"/>
      <c r="L10130" s="1334"/>
    </row>
    <row r="10131" spans="1:12" ht="24" customHeight="1">
      <c r="A10131" s="1355"/>
      <c r="B10131" s="1355"/>
      <c r="C10131" s="1433"/>
      <c r="E10131" s="1433"/>
      <c r="K10131" s="1433"/>
      <c r="L10131" s="1334"/>
    </row>
    <row r="10132" spans="1:12" ht="24" customHeight="1">
      <c r="A10132" s="1355"/>
      <c r="B10132" s="1355"/>
      <c r="C10132" s="1433"/>
      <c r="E10132" s="1433"/>
      <c r="K10132" s="1433"/>
      <c r="L10132" s="1334"/>
    </row>
    <row r="10133" spans="1:12" ht="24" customHeight="1">
      <c r="A10133" s="1355"/>
      <c r="B10133" s="1355"/>
      <c r="C10133" s="1433"/>
      <c r="E10133" s="1433"/>
      <c r="K10133" s="1433"/>
      <c r="L10133" s="1334"/>
    </row>
    <row r="10134" spans="1:12" ht="24" customHeight="1">
      <c r="A10134" s="1355"/>
      <c r="B10134" s="1355"/>
      <c r="C10134" s="1433"/>
      <c r="E10134" s="1433"/>
      <c r="K10134" s="1433"/>
      <c r="L10134" s="1334"/>
    </row>
    <row r="10135" spans="1:12" ht="24" customHeight="1">
      <c r="A10135" s="1355"/>
      <c r="B10135" s="1355"/>
      <c r="C10135" s="1433"/>
      <c r="E10135" s="1433"/>
      <c r="K10135" s="1433"/>
      <c r="L10135" s="1334"/>
    </row>
    <row r="10136" spans="1:12" ht="24" customHeight="1">
      <c r="A10136" s="1355"/>
      <c r="B10136" s="1355"/>
      <c r="C10136" s="1433"/>
      <c r="E10136" s="1433"/>
      <c r="K10136" s="1433"/>
      <c r="L10136" s="1334"/>
    </row>
    <row r="10137" spans="1:12" ht="24" customHeight="1">
      <c r="A10137" s="1355"/>
      <c r="B10137" s="1355"/>
      <c r="C10137" s="1433"/>
      <c r="E10137" s="1433"/>
      <c r="K10137" s="1433"/>
      <c r="L10137" s="1334"/>
    </row>
    <row r="10138" spans="1:12" ht="24" customHeight="1">
      <c r="A10138" s="1355"/>
      <c r="B10138" s="1355"/>
      <c r="C10138" s="1433"/>
      <c r="E10138" s="1433"/>
      <c r="K10138" s="1433"/>
      <c r="L10138" s="1334"/>
    </row>
    <row r="10139" spans="1:12" ht="24" customHeight="1">
      <c r="A10139" s="1355"/>
      <c r="B10139" s="1355"/>
      <c r="C10139" s="1433"/>
      <c r="E10139" s="1433"/>
      <c r="K10139" s="1433"/>
      <c r="L10139" s="1334"/>
    </row>
    <row r="10140" spans="1:12" ht="24" customHeight="1">
      <c r="A10140" s="1355"/>
      <c r="B10140" s="1355"/>
      <c r="C10140" s="1433"/>
      <c r="E10140" s="1433"/>
      <c r="K10140" s="1433"/>
      <c r="L10140" s="1334"/>
    </row>
    <row r="10141" spans="1:12" ht="24" customHeight="1">
      <c r="A10141" s="1355"/>
      <c r="B10141" s="1355"/>
      <c r="C10141" s="1433"/>
      <c r="E10141" s="1433"/>
      <c r="K10141" s="1433"/>
      <c r="L10141" s="1334"/>
    </row>
    <row r="10142" spans="1:12" ht="24" customHeight="1">
      <c r="A10142" s="1355"/>
      <c r="B10142" s="1355"/>
      <c r="C10142" s="1433"/>
      <c r="E10142" s="1433"/>
      <c r="K10142" s="1433"/>
      <c r="L10142" s="1334"/>
    </row>
    <row r="10143" spans="1:12" ht="24" customHeight="1">
      <c r="A10143" s="1355"/>
      <c r="B10143" s="1355"/>
      <c r="C10143" s="1433"/>
      <c r="E10143" s="1433"/>
      <c r="K10143" s="1433"/>
      <c r="L10143" s="1334"/>
    </row>
    <row r="10144" spans="1:12" ht="24" customHeight="1">
      <c r="A10144" s="1355"/>
      <c r="B10144" s="1355"/>
      <c r="C10144" s="1433"/>
      <c r="E10144" s="1433"/>
      <c r="K10144" s="1433"/>
      <c r="L10144" s="1334"/>
    </row>
    <row r="10145" spans="1:12" ht="24" customHeight="1">
      <c r="A10145" s="1355"/>
      <c r="B10145" s="1355"/>
      <c r="C10145" s="1433"/>
      <c r="E10145" s="1433"/>
      <c r="K10145" s="1433"/>
      <c r="L10145" s="1334"/>
    </row>
    <row r="10146" spans="1:12" ht="24" customHeight="1">
      <c r="A10146" s="1355"/>
      <c r="B10146" s="1355"/>
      <c r="C10146" s="1433"/>
      <c r="E10146" s="1433"/>
      <c r="K10146" s="1433"/>
      <c r="L10146" s="1334"/>
    </row>
    <row r="10147" spans="1:12" ht="24" customHeight="1">
      <c r="A10147" s="1355"/>
      <c r="B10147" s="1355"/>
      <c r="C10147" s="1433"/>
      <c r="E10147" s="1433"/>
      <c r="K10147" s="1433"/>
      <c r="L10147" s="1334"/>
    </row>
    <row r="10148" spans="1:12" ht="24" customHeight="1">
      <c r="A10148" s="1355"/>
      <c r="B10148" s="1355"/>
      <c r="C10148" s="1433"/>
      <c r="E10148" s="1433"/>
      <c r="K10148" s="1433"/>
      <c r="L10148" s="1334"/>
    </row>
    <row r="10149" spans="1:12" ht="24" customHeight="1">
      <c r="A10149" s="1355"/>
      <c r="B10149" s="1355"/>
      <c r="C10149" s="1433"/>
      <c r="E10149" s="1433"/>
      <c r="K10149" s="1433"/>
      <c r="L10149" s="1334"/>
    </row>
    <row r="10150" spans="1:12" ht="24" customHeight="1">
      <c r="A10150" s="1355"/>
      <c r="B10150" s="1355"/>
      <c r="C10150" s="1433"/>
      <c r="E10150" s="1433"/>
      <c r="K10150" s="1433"/>
      <c r="L10150" s="1334"/>
    </row>
    <row r="10151" spans="1:12" ht="24" customHeight="1">
      <c r="A10151" s="1355"/>
      <c r="B10151" s="1355"/>
      <c r="C10151" s="1433"/>
      <c r="E10151" s="1433"/>
      <c r="K10151" s="1433"/>
      <c r="L10151" s="1334"/>
    </row>
    <row r="10152" spans="1:12" ht="24" customHeight="1">
      <c r="A10152" s="1355"/>
      <c r="B10152" s="1355"/>
      <c r="C10152" s="1433"/>
      <c r="E10152" s="1433"/>
      <c r="K10152" s="1433"/>
      <c r="L10152" s="1334"/>
    </row>
    <row r="10153" spans="1:12" ht="24" customHeight="1">
      <c r="A10153" s="1355"/>
      <c r="B10153" s="1355"/>
      <c r="C10153" s="1433"/>
      <c r="E10153" s="1433"/>
      <c r="K10153" s="1433"/>
      <c r="L10153" s="1334"/>
    </row>
    <row r="10154" spans="1:12" ht="24" customHeight="1">
      <c r="A10154" s="1355"/>
      <c r="B10154" s="1355"/>
      <c r="C10154" s="1433"/>
      <c r="E10154" s="1433"/>
      <c r="K10154" s="1433"/>
      <c r="L10154" s="1334"/>
    </row>
    <row r="10155" spans="1:12" ht="24" customHeight="1">
      <c r="A10155" s="1355"/>
      <c r="B10155" s="1355"/>
      <c r="C10155" s="1433"/>
      <c r="E10155" s="1433"/>
      <c r="K10155" s="1433"/>
      <c r="L10155" s="1334"/>
    </row>
    <row r="10156" spans="1:12" ht="24" customHeight="1">
      <c r="A10156" s="1355"/>
      <c r="B10156" s="1355"/>
      <c r="C10156" s="1433"/>
      <c r="E10156" s="1433"/>
      <c r="K10156" s="1433"/>
      <c r="L10156" s="1334"/>
    </row>
    <row r="10157" spans="1:12" ht="24" customHeight="1">
      <c r="A10157" s="1355"/>
      <c r="B10157" s="1355"/>
      <c r="C10157" s="1433"/>
      <c r="E10157" s="1433"/>
      <c r="K10157" s="1433"/>
      <c r="L10157" s="1334"/>
    </row>
    <row r="10158" spans="1:12" ht="24" customHeight="1">
      <c r="A10158" s="1355"/>
      <c r="B10158" s="1355"/>
      <c r="C10158" s="1433"/>
      <c r="E10158" s="1433"/>
      <c r="K10158" s="1433"/>
      <c r="L10158" s="1334"/>
    </row>
    <row r="10159" spans="1:12" ht="24" customHeight="1">
      <c r="A10159" s="1355"/>
      <c r="B10159" s="1355"/>
      <c r="C10159" s="1433"/>
      <c r="E10159" s="1433"/>
      <c r="K10159" s="1433"/>
      <c r="L10159" s="1334"/>
    </row>
    <row r="10160" spans="1:12" ht="24" customHeight="1">
      <c r="A10160" s="1355"/>
      <c r="B10160" s="1355"/>
      <c r="C10160" s="1433"/>
      <c r="E10160" s="1433"/>
      <c r="K10160" s="1433"/>
      <c r="L10160" s="1334"/>
    </row>
    <row r="10161" spans="1:12" ht="24" customHeight="1">
      <c r="A10161" s="1355"/>
      <c r="B10161" s="1355"/>
      <c r="C10161" s="1433"/>
      <c r="E10161" s="1433"/>
      <c r="K10161" s="1433"/>
      <c r="L10161" s="1334"/>
    </row>
    <row r="10162" spans="1:12" ht="24" customHeight="1">
      <c r="A10162" s="1355"/>
      <c r="B10162" s="1355"/>
      <c r="C10162" s="1433"/>
      <c r="E10162" s="1433"/>
      <c r="K10162" s="1433"/>
      <c r="L10162" s="1334"/>
    </row>
    <row r="10163" spans="1:12" ht="24" customHeight="1">
      <c r="A10163" s="1355"/>
      <c r="B10163" s="1355"/>
      <c r="C10163" s="1433"/>
      <c r="E10163" s="1433"/>
      <c r="K10163" s="1433"/>
      <c r="L10163" s="1334"/>
    </row>
    <row r="10164" spans="1:12" ht="24" customHeight="1">
      <c r="A10164" s="1355"/>
      <c r="B10164" s="1355"/>
      <c r="C10164" s="1433"/>
      <c r="E10164" s="1433"/>
      <c r="K10164" s="1433"/>
      <c r="L10164" s="1334"/>
    </row>
    <row r="10165" spans="1:12" ht="24" customHeight="1">
      <c r="A10165" s="1355"/>
      <c r="B10165" s="1355"/>
      <c r="C10165" s="1433"/>
      <c r="E10165" s="1433"/>
      <c r="K10165" s="1433"/>
      <c r="L10165" s="1334"/>
    </row>
    <row r="10166" spans="1:12" ht="24" customHeight="1">
      <c r="A10166" s="1355"/>
      <c r="B10166" s="1355"/>
      <c r="C10166" s="1433"/>
      <c r="E10166" s="1433"/>
      <c r="K10166" s="1433"/>
      <c r="L10166" s="1334"/>
    </row>
    <row r="10167" spans="1:12" ht="24" customHeight="1">
      <c r="A10167" s="1355"/>
      <c r="B10167" s="1355"/>
      <c r="C10167" s="1433"/>
      <c r="E10167" s="1433"/>
      <c r="K10167" s="1433"/>
      <c r="L10167" s="1334"/>
    </row>
    <row r="10168" spans="1:12" ht="24" customHeight="1">
      <c r="A10168" s="1355"/>
      <c r="B10168" s="1355"/>
      <c r="C10168" s="1433"/>
      <c r="E10168" s="1433"/>
      <c r="K10168" s="1433"/>
      <c r="L10168" s="1334"/>
    </row>
    <row r="10169" spans="1:12" ht="24" customHeight="1">
      <c r="A10169" s="1355"/>
      <c r="B10169" s="1355"/>
      <c r="C10169" s="1433"/>
      <c r="E10169" s="1433"/>
      <c r="K10169" s="1433"/>
      <c r="L10169" s="1334"/>
    </row>
    <row r="10170" spans="1:12" ht="24" customHeight="1">
      <c r="A10170" s="1355"/>
      <c r="B10170" s="1355"/>
      <c r="C10170" s="1433"/>
      <c r="E10170" s="1433"/>
      <c r="K10170" s="1433"/>
      <c r="L10170" s="1334"/>
    </row>
    <row r="10171" spans="1:12" ht="24" customHeight="1">
      <c r="A10171" s="1355"/>
      <c r="B10171" s="1355"/>
      <c r="C10171" s="1433"/>
      <c r="E10171" s="1433"/>
      <c r="K10171" s="1433"/>
      <c r="L10171" s="1334"/>
    </row>
    <row r="10172" spans="1:12" ht="24" customHeight="1">
      <c r="A10172" s="1355"/>
      <c r="B10172" s="1355"/>
      <c r="C10172" s="1433"/>
      <c r="E10172" s="1433"/>
      <c r="K10172" s="1433"/>
      <c r="L10172" s="1334"/>
    </row>
    <row r="10173" spans="1:12" ht="24" customHeight="1">
      <c r="A10173" s="1355"/>
      <c r="B10173" s="1355"/>
      <c r="C10173" s="1433"/>
      <c r="E10173" s="1433"/>
      <c r="K10173" s="1433"/>
      <c r="L10173" s="1334"/>
    </row>
    <row r="10174" spans="1:12" ht="24" customHeight="1">
      <c r="A10174" s="1355"/>
      <c r="B10174" s="1355"/>
      <c r="C10174" s="1433"/>
      <c r="E10174" s="1433"/>
      <c r="K10174" s="1433"/>
      <c r="L10174" s="1334"/>
    </row>
    <row r="10175" spans="1:12" ht="24" customHeight="1">
      <c r="A10175" s="1355"/>
      <c r="B10175" s="1355"/>
      <c r="C10175" s="1433"/>
      <c r="E10175" s="1433"/>
      <c r="K10175" s="1433"/>
      <c r="L10175" s="1334"/>
    </row>
    <row r="10176" spans="1:12" ht="24" customHeight="1">
      <c r="A10176" s="1355"/>
      <c r="B10176" s="1355"/>
      <c r="C10176" s="1433"/>
      <c r="E10176" s="1433"/>
      <c r="K10176" s="1433"/>
      <c r="L10176" s="1334"/>
    </row>
    <row r="10177" spans="1:12" ht="24" customHeight="1">
      <c r="A10177" s="1355"/>
      <c r="B10177" s="1355"/>
      <c r="C10177" s="1433"/>
      <c r="E10177" s="1433"/>
      <c r="K10177" s="1433"/>
      <c r="L10177" s="1334"/>
    </row>
    <row r="10178" spans="1:12" ht="24" customHeight="1">
      <c r="A10178" s="1355"/>
      <c r="B10178" s="1355"/>
      <c r="C10178" s="1433"/>
      <c r="E10178" s="1433"/>
      <c r="K10178" s="1433"/>
      <c r="L10178" s="1334"/>
    </row>
    <row r="10179" spans="1:12" ht="24" customHeight="1">
      <c r="A10179" s="1355"/>
      <c r="B10179" s="1355"/>
      <c r="C10179" s="1433"/>
      <c r="E10179" s="1433"/>
      <c r="K10179" s="1433"/>
      <c r="L10179" s="1334"/>
    </row>
    <row r="10180" spans="1:12" ht="24" customHeight="1">
      <c r="A10180" s="1355"/>
      <c r="B10180" s="1355"/>
      <c r="C10180" s="1433"/>
      <c r="E10180" s="1433"/>
      <c r="K10180" s="1433"/>
      <c r="L10180" s="1334"/>
    </row>
    <row r="10181" spans="1:12" ht="24" customHeight="1">
      <c r="A10181" s="1355"/>
      <c r="B10181" s="1355"/>
      <c r="C10181" s="1433"/>
      <c r="E10181" s="1433"/>
      <c r="K10181" s="1433"/>
      <c r="L10181" s="1334"/>
    </row>
    <row r="10182" spans="1:12" ht="24" customHeight="1">
      <c r="A10182" s="1355"/>
      <c r="B10182" s="1355"/>
      <c r="C10182" s="1433"/>
      <c r="E10182" s="1433"/>
      <c r="K10182" s="1433"/>
      <c r="L10182" s="1334"/>
    </row>
    <row r="10183" spans="1:12" ht="24" customHeight="1">
      <c r="A10183" s="1355"/>
      <c r="B10183" s="1355"/>
      <c r="C10183" s="1433"/>
      <c r="E10183" s="1433"/>
      <c r="K10183" s="1433"/>
      <c r="L10183" s="1334"/>
    </row>
    <row r="10184" spans="1:12" ht="24" customHeight="1">
      <c r="A10184" s="1355"/>
      <c r="B10184" s="1355"/>
      <c r="C10184" s="1433"/>
      <c r="E10184" s="1433"/>
      <c r="K10184" s="1433"/>
      <c r="L10184" s="1334"/>
    </row>
    <row r="10185" spans="1:12" ht="24" customHeight="1">
      <c r="A10185" s="1355"/>
      <c r="B10185" s="1355"/>
      <c r="C10185" s="1433"/>
      <c r="E10185" s="1433"/>
      <c r="K10185" s="1433"/>
      <c r="L10185" s="1334"/>
    </row>
    <row r="10186" spans="1:12" ht="24" customHeight="1">
      <c r="A10186" s="1355"/>
      <c r="B10186" s="1355"/>
      <c r="C10186" s="1433"/>
      <c r="E10186" s="1433"/>
      <c r="K10186" s="1433"/>
      <c r="L10186" s="1334"/>
    </row>
    <row r="10187" spans="1:12" ht="24" customHeight="1">
      <c r="A10187" s="1355"/>
      <c r="B10187" s="1355"/>
      <c r="C10187" s="1433"/>
      <c r="E10187" s="1433"/>
      <c r="K10187" s="1433"/>
      <c r="L10187" s="1334"/>
    </row>
    <row r="10188" spans="1:12" ht="24" customHeight="1">
      <c r="A10188" s="1355"/>
      <c r="B10188" s="1355"/>
      <c r="C10188" s="1433"/>
      <c r="E10188" s="1433"/>
      <c r="K10188" s="1433"/>
      <c r="L10188" s="1334"/>
    </row>
    <row r="10189" spans="1:12" ht="24" customHeight="1">
      <c r="A10189" s="1355"/>
      <c r="B10189" s="1355"/>
      <c r="C10189" s="1433"/>
      <c r="E10189" s="1433"/>
      <c r="K10189" s="1433"/>
      <c r="L10189" s="1334"/>
    </row>
    <row r="10190" spans="1:12" ht="24" customHeight="1">
      <c r="A10190" s="1355"/>
      <c r="B10190" s="1355"/>
      <c r="C10190" s="1433"/>
      <c r="E10190" s="1433"/>
      <c r="K10190" s="1433"/>
      <c r="L10190" s="1334"/>
    </row>
    <row r="10191" spans="1:12" ht="24" customHeight="1">
      <c r="A10191" s="1355"/>
      <c r="B10191" s="1355"/>
      <c r="C10191" s="1433"/>
      <c r="E10191" s="1433"/>
      <c r="K10191" s="1433"/>
      <c r="L10191" s="1334"/>
    </row>
    <row r="10192" spans="1:12" ht="24" customHeight="1">
      <c r="A10192" s="1355"/>
      <c r="B10192" s="1355"/>
      <c r="C10192" s="1433"/>
      <c r="E10192" s="1433"/>
      <c r="K10192" s="1433"/>
      <c r="L10192" s="1334"/>
    </row>
    <row r="10193" spans="1:12" ht="24" customHeight="1">
      <c r="A10193" s="1355"/>
      <c r="B10193" s="1355"/>
      <c r="C10193" s="1433"/>
      <c r="E10193" s="1433"/>
      <c r="K10193" s="1433"/>
      <c r="L10193" s="1334"/>
    </row>
    <row r="10194" spans="1:12" ht="24" customHeight="1">
      <c r="A10194" s="1355"/>
      <c r="B10194" s="1355"/>
      <c r="C10194" s="1433"/>
      <c r="E10194" s="1433"/>
      <c r="K10194" s="1433"/>
      <c r="L10194" s="1334"/>
    </row>
    <row r="10195" spans="1:12" ht="24" customHeight="1">
      <c r="A10195" s="1355"/>
      <c r="B10195" s="1355"/>
      <c r="C10195" s="1433"/>
      <c r="E10195" s="1433"/>
      <c r="K10195" s="1433"/>
      <c r="L10195" s="1334"/>
    </row>
    <row r="10196" spans="1:12" ht="24" customHeight="1">
      <c r="A10196" s="1355"/>
      <c r="B10196" s="1355"/>
      <c r="C10196" s="1433"/>
      <c r="E10196" s="1433"/>
      <c r="K10196" s="1433"/>
      <c r="L10196" s="1334"/>
    </row>
    <row r="10197" spans="1:12" ht="24" customHeight="1">
      <c r="A10197" s="1355"/>
      <c r="B10197" s="1355"/>
      <c r="C10197" s="1433"/>
      <c r="E10197" s="1433"/>
      <c r="K10197" s="1433"/>
      <c r="L10197" s="1334"/>
    </row>
    <row r="10198" spans="1:12" ht="24" customHeight="1">
      <c r="A10198" s="1355"/>
      <c r="B10198" s="1355"/>
      <c r="C10198" s="1433"/>
      <c r="E10198" s="1433"/>
      <c r="K10198" s="1433"/>
      <c r="L10198" s="1334"/>
    </row>
    <row r="10199" spans="1:12" ht="24" customHeight="1">
      <c r="A10199" s="1355"/>
      <c r="B10199" s="1355"/>
      <c r="C10199" s="1433"/>
      <c r="E10199" s="1433"/>
      <c r="K10199" s="1433"/>
      <c r="L10199" s="1334"/>
    </row>
    <row r="10200" spans="1:12" ht="24" customHeight="1">
      <c r="A10200" s="1355"/>
      <c r="B10200" s="1355"/>
      <c r="C10200" s="1433"/>
      <c r="E10200" s="1433"/>
      <c r="K10200" s="1433"/>
      <c r="L10200" s="1334"/>
    </row>
    <row r="10201" spans="1:12" ht="24" customHeight="1">
      <c r="A10201" s="1355"/>
      <c r="B10201" s="1355"/>
      <c r="C10201" s="1433"/>
      <c r="E10201" s="1433"/>
      <c r="K10201" s="1433"/>
      <c r="L10201" s="1334"/>
    </row>
    <row r="10202" spans="1:12" ht="24" customHeight="1">
      <c r="A10202" s="1355"/>
      <c r="B10202" s="1355"/>
      <c r="C10202" s="1433"/>
      <c r="E10202" s="1433"/>
      <c r="K10202" s="1433"/>
      <c r="L10202" s="1334"/>
    </row>
    <row r="10203" spans="1:12" ht="24" customHeight="1">
      <c r="A10203" s="1355"/>
      <c r="B10203" s="1355"/>
      <c r="C10203" s="1433"/>
      <c r="E10203" s="1433"/>
      <c r="K10203" s="1433"/>
      <c r="L10203" s="1334"/>
    </row>
    <row r="10204" spans="1:12" ht="24" customHeight="1">
      <c r="A10204" s="1355"/>
      <c r="B10204" s="1355"/>
      <c r="C10204" s="1433"/>
      <c r="E10204" s="1433"/>
      <c r="K10204" s="1433"/>
      <c r="L10204" s="1334"/>
    </row>
    <row r="10205" spans="1:12" ht="24" customHeight="1">
      <c r="A10205" s="1355"/>
      <c r="B10205" s="1355"/>
      <c r="C10205" s="1433"/>
      <c r="E10205" s="1433"/>
      <c r="K10205" s="1433"/>
      <c r="L10205" s="1334"/>
    </row>
    <row r="10206" spans="1:12" ht="24" customHeight="1">
      <c r="A10206" s="1355"/>
      <c r="B10206" s="1355"/>
      <c r="C10206" s="1433"/>
      <c r="E10206" s="1433"/>
      <c r="K10206" s="1433"/>
      <c r="L10206" s="1334"/>
    </row>
    <row r="10207" spans="1:12" ht="24" customHeight="1">
      <c r="A10207" s="1355"/>
      <c r="B10207" s="1355"/>
      <c r="C10207" s="1433"/>
      <c r="E10207" s="1433"/>
      <c r="K10207" s="1433"/>
      <c r="L10207" s="1334"/>
    </row>
    <row r="10208" spans="1:12" ht="24" customHeight="1">
      <c r="A10208" s="1355"/>
      <c r="B10208" s="1355"/>
      <c r="C10208" s="1433"/>
      <c r="E10208" s="1433"/>
      <c r="K10208" s="1433"/>
      <c r="L10208" s="1334"/>
    </row>
    <row r="10209" spans="1:12" ht="24" customHeight="1">
      <c r="A10209" s="1355"/>
      <c r="B10209" s="1355"/>
      <c r="C10209" s="1433"/>
      <c r="E10209" s="1433"/>
      <c r="K10209" s="1433"/>
      <c r="L10209" s="1334"/>
    </row>
    <row r="10210" spans="1:12" ht="24" customHeight="1">
      <c r="A10210" s="1355"/>
      <c r="B10210" s="1355"/>
      <c r="C10210" s="1433"/>
      <c r="E10210" s="1433"/>
      <c r="K10210" s="1433"/>
      <c r="L10210" s="1334"/>
    </row>
    <row r="10211" spans="1:12" ht="24" customHeight="1">
      <c r="A10211" s="1355"/>
      <c r="B10211" s="1355"/>
      <c r="C10211" s="1433"/>
      <c r="E10211" s="1433"/>
      <c r="K10211" s="1433"/>
      <c r="L10211" s="1334"/>
    </row>
    <row r="10212" spans="1:12" ht="24" customHeight="1">
      <c r="A10212" s="1355"/>
      <c r="B10212" s="1355"/>
      <c r="C10212" s="1433"/>
      <c r="E10212" s="1433"/>
      <c r="K10212" s="1433"/>
      <c r="L10212" s="1334"/>
    </row>
    <row r="10213" spans="1:12" ht="24" customHeight="1">
      <c r="A10213" s="1355"/>
      <c r="B10213" s="1355"/>
      <c r="C10213" s="1433"/>
      <c r="E10213" s="1433"/>
      <c r="K10213" s="1433"/>
      <c r="L10213" s="1334"/>
    </row>
    <row r="10214" spans="1:12" ht="24" customHeight="1">
      <c r="A10214" s="1355"/>
      <c r="B10214" s="1355"/>
      <c r="C10214" s="1433"/>
      <c r="E10214" s="1433"/>
      <c r="K10214" s="1433"/>
      <c r="L10214" s="1334"/>
    </row>
    <row r="10215" spans="1:12" ht="24" customHeight="1">
      <c r="A10215" s="1355"/>
      <c r="B10215" s="1355"/>
      <c r="C10215" s="1433"/>
      <c r="E10215" s="1433"/>
      <c r="K10215" s="1433"/>
      <c r="L10215" s="1334"/>
    </row>
    <row r="10216" spans="1:12" ht="24" customHeight="1">
      <c r="A10216" s="1355"/>
      <c r="B10216" s="1355"/>
      <c r="C10216" s="1433"/>
      <c r="E10216" s="1433"/>
      <c r="K10216" s="1433"/>
      <c r="L10216" s="1334"/>
    </row>
    <row r="10217" spans="1:12" ht="24" customHeight="1">
      <c r="A10217" s="1355"/>
      <c r="B10217" s="1355"/>
      <c r="C10217" s="1433"/>
      <c r="E10217" s="1433"/>
      <c r="K10217" s="1433"/>
      <c r="L10217" s="1334"/>
    </row>
    <row r="10218" spans="1:12" ht="24" customHeight="1">
      <c r="A10218" s="1355"/>
      <c r="B10218" s="1355"/>
      <c r="C10218" s="1433"/>
      <c r="E10218" s="1433"/>
      <c r="K10218" s="1433"/>
      <c r="L10218" s="1334"/>
    </row>
    <row r="10219" spans="1:12" ht="24" customHeight="1">
      <c r="A10219" s="1355"/>
      <c r="B10219" s="1355"/>
      <c r="C10219" s="1433"/>
      <c r="E10219" s="1433"/>
      <c r="K10219" s="1433"/>
      <c r="L10219" s="1334"/>
    </row>
    <row r="10220" spans="1:12" ht="24" customHeight="1">
      <c r="A10220" s="1355"/>
      <c r="B10220" s="1355"/>
      <c r="C10220" s="1433"/>
      <c r="E10220" s="1433"/>
      <c r="K10220" s="1433"/>
      <c r="L10220" s="1334"/>
    </row>
    <row r="10221" spans="1:12" ht="24" customHeight="1">
      <c r="A10221" s="1355"/>
      <c r="B10221" s="1355"/>
      <c r="C10221" s="1433"/>
      <c r="E10221" s="1433"/>
      <c r="K10221" s="1433"/>
      <c r="L10221" s="1334"/>
    </row>
    <row r="10222" spans="1:12" ht="24" customHeight="1">
      <c r="A10222" s="1355"/>
      <c r="B10222" s="1355"/>
      <c r="C10222" s="1433"/>
      <c r="E10222" s="1433"/>
      <c r="K10222" s="1433"/>
      <c r="L10222" s="1334"/>
    </row>
    <row r="10223" spans="1:12" ht="24" customHeight="1">
      <c r="A10223" s="1355"/>
      <c r="B10223" s="1355"/>
      <c r="C10223" s="1433"/>
      <c r="E10223" s="1433"/>
      <c r="K10223" s="1433"/>
      <c r="L10223" s="1334"/>
    </row>
    <row r="10224" spans="1:12" ht="24" customHeight="1">
      <c r="A10224" s="1355"/>
      <c r="B10224" s="1355"/>
      <c r="C10224" s="1433"/>
      <c r="E10224" s="1433"/>
      <c r="K10224" s="1433"/>
      <c r="L10224" s="1334"/>
    </row>
    <row r="10225" spans="1:12" ht="24" customHeight="1">
      <c r="A10225" s="1355"/>
      <c r="B10225" s="1355"/>
      <c r="C10225" s="1433"/>
      <c r="E10225" s="1433"/>
      <c r="K10225" s="1433"/>
      <c r="L10225" s="1334"/>
    </row>
    <row r="10226" spans="1:12" ht="24" customHeight="1">
      <c r="A10226" s="1355"/>
      <c r="B10226" s="1355"/>
      <c r="C10226" s="1433"/>
      <c r="E10226" s="1433"/>
      <c r="K10226" s="1433"/>
      <c r="L10226" s="1334"/>
    </row>
    <row r="10227" spans="1:12" ht="24" customHeight="1">
      <c r="A10227" s="1355"/>
      <c r="B10227" s="1355"/>
      <c r="C10227" s="1433"/>
      <c r="E10227" s="1433"/>
      <c r="K10227" s="1433"/>
      <c r="L10227" s="1334"/>
    </row>
    <row r="10228" spans="1:12" ht="24" customHeight="1">
      <c r="A10228" s="1355"/>
      <c r="B10228" s="1355"/>
      <c r="C10228" s="1433"/>
      <c r="E10228" s="1433"/>
      <c r="K10228" s="1433"/>
      <c r="L10228" s="1334"/>
    </row>
    <row r="10229" spans="1:12" ht="24" customHeight="1">
      <c r="A10229" s="1355"/>
      <c r="B10229" s="1355"/>
      <c r="C10229" s="1433"/>
      <c r="E10229" s="1433"/>
      <c r="K10229" s="1433"/>
      <c r="L10229" s="1334"/>
    </row>
    <row r="10230" spans="1:12" ht="24" customHeight="1">
      <c r="A10230" s="1355"/>
      <c r="B10230" s="1355"/>
      <c r="C10230" s="1433"/>
      <c r="E10230" s="1433"/>
      <c r="K10230" s="1433"/>
      <c r="L10230" s="1334"/>
    </row>
    <row r="10231" spans="1:12" ht="24" customHeight="1">
      <c r="A10231" s="1355"/>
      <c r="B10231" s="1355"/>
      <c r="C10231" s="1433"/>
      <c r="E10231" s="1433"/>
      <c r="K10231" s="1433"/>
      <c r="L10231" s="1334"/>
    </row>
    <row r="10232" spans="1:12" ht="24" customHeight="1">
      <c r="A10232" s="1355"/>
      <c r="B10232" s="1355"/>
      <c r="C10232" s="1433"/>
      <c r="E10232" s="1433"/>
      <c r="K10232" s="1433"/>
      <c r="L10232" s="1334"/>
    </row>
    <row r="10233" spans="1:12" ht="24" customHeight="1">
      <c r="A10233" s="1355"/>
      <c r="B10233" s="1355"/>
      <c r="C10233" s="1433"/>
      <c r="E10233" s="1433"/>
      <c r="K10233" s="1433"/>
      <c r="L10233" s="1334"/>
    </row>
    <row r="10234" spans="1:12" ht="24" customHeight="1">
      <c r="A10234" s="1355"/>
      <c r="B10234" s="1355"/>
      <c r="C10234" s="1433"/>
      <c r="E10234" s="1433"/>
      <c r="K10234" s="1433"/>
      <c r="L10234" s="1334"/>
    </row>
    <row r="10235" spans="1:12" ht="24" customHeight="1">
      <c r="A10235" s="1355"/>
      <c r="B10235" s="1355"/>
      <c r="C10235" s="1433"/>
      <c r="E10235" s="1433"/>
      <c r="K10235" s="1433"/>
      <c r="L10235" s="1334"/>
    </row>
    <row r="10236" spans="1:12" ht="24" customHeight="1">
      <c r="A10236" s="1355"/>
      <c r="B10236" s="1355"/>
      <c r="C10236" s="1433"/>
      <c r="E10236" s="1433"/>
      <c r="K10236" s="1433"/>
      <c r="L10236" s="1334"/>
    </row>
    <row r="10237" spans="1:12" ht="24" customHeight="1">
      <c r="A10237" s="1355"/>
      <c r="B10237" s="1355"/>
      <c r="C10237" s="1433"/>
      <c r="E10237" s="1433"/>
      <c r="K10237" s="1433"/>
      <c r="L10237" s="1334"/>
    </row>
    <row r="10238" spans="1:12" ht="24" customHeight="1">
      <c r="A10238" s="1355"/>
      <c r="B10238" s="1355"/>
      <c r="C10238" s="1433"/>
      <c r="E10238" s="1433"/>
      <c r="K10238" s="1433"/>
      <c r="L10238" s="1334"/>
    </row>
    <row r="10239" spans="1:12" ht="24" customHeight="1">
      <c r="A10239" s="1355"/>
      <c r="B10239" s="1355"/>
      <c r="C10239" s="1433"/>
      <c r="E10239" s="1433"/>
      <c r="K10239" s="1433"/>
      <c r="L10239" s="1334"/>
    </row>
    <row r="10240" spans="1:12" ht="24" customHeight="1">
      <c r="A10240" s="1355"/>
      <c r="B10240" s="1355"/>
      <c r="C10240" s="1433"/>
      <c r="E10240" s="1433"/>
      <c r="K10240" s="1433"/>
      <c r="L10240" s="1334"/>
    </row>
    <row r="10241" spans="1:12" ht="24" customHeight="1">
      <c r="A10241" s="1355"/>
      <c r="B10241" s="1355"/>
      <c r="C10241" s="1433"/>
      <c r="E10241" s="1433"/>
      <c r="K10241" s="1433"/>
      <c r="L10241" s="1334"/>
    </row>
    <row r="10242" spans="1:12" ht="24" customHeight="1">
      <c r="A10242" s="1355"/>
      <c r="B10242" s="1355"/>
      <c r="C10242" s="1433"/>
      <c r="E10242" s="1433"/>
      <c r="K10242" s="1433"/>
      <c r="L10242" s="1334"/>
    </row>
    <row r="10243" spans="1:12" ht="24" customHeight="1">
      <c r="A10243" s="1355"/>
      <c r="B10243" s="1355"/>
      <c r="C10243" s="1433"/>
      <c r="E10243" s="1433"/>
      <c r="K10243" s="1433"/>
      <c r="L10243" s="1334"/>
    </row>
    <row r="10244" spans="1:12" ht="24" customHeight="1">
      <c r="A10244" s="1355"/>
      <c r="B10244" s="1355"/>
      <c r="C10244" s="1433"/>
      <c r="E10244" s="1433"/>
      <c r="K10244" s="1433"/>
      <c r="L10244" s="1334"/>
    </row>
    <row r="10245" spans="1:12" ht="24" customHeight="1">
      <c r="A10245" s="1355"/>
      <c r="B10245" s="1355"/>
      <c r="C10245" s="1433"/>
      <c r="E10245" s="1433"/>
      <c r="K10245" s="1433"/>
      <c r="L10245" s="1334"/>
    </row>
    <row r="10246" spans="1:12" ht="24" customHeight="1">
      <c r="A10246" s="1355"/>
      <c r="B10246" s="1355"/>
      <c r="C10246" s="1433"/>
      <c r="E10246" s="1433"/>
      <c r="K10246" s="1433"/>
      <c r="L10246" s="1334"/>
    </row>
    <row r="10247" spans="1:12" ht="24" customHeight="1">
      <c r="A10247" s="1355"/>
      <c r="B10247" s="1355"/>
      <c r="C10247" s="1433"/>
      <c r="E10247" s="1433"/>
      <c r="K10247" s="1433"/>
      <c r="L10247" s="1334"/>
    </row>
    <row r="10248" spans="1:12" ht="24" customHeight="1">
      <c r="A10248" s="1355"/>
      <c r="B10248" s="1355"/>
      <c r="C10248" s="1433"/>
      <c r="E10248" s="1433"/>
      <c r="K10248" s="1433"/>
      <c r="L10248" s="1334"/>
    </row>
    <row r="10249" spans="1:12" ht="24" customHeight="1">
      <c r="A10249" s="1355"/>
      <c r="B10249" s="1355"/>
      <c r="C10249" s="1433"/>
      <c r="E10249" s="1433"/>
      <c r="K10249" s="1433"/>
      <c r="L10249" s="1334"/>
    </row>
    <row r="10250" spans="1:12" ht="24" customHeight="1">
      <c r="A10250" s="1355"/>
      <c r="B10250" s="1355"/>
      <c r="C10250" s="1433"/>
      <c r="E10250" s="1433"/>
      <c r="K10250" s="1433"/>
      <c r="L10250" s="1334"/>
    </row>
    <row r="10251" spans="1:12" ht="24" customHeight="1">
      <c r="A10251" s="1355"/>
      <c r="B10251" s="1355"/>
      <c r="C10251" s="1433"/>
      <c r="E10251" s="1433"/>
      <c r="K10251" s="1433"/>
      <c r="L10251" s="1334"/>
    </row>
    <row r="10252" spans="1:12" ht="24" customHeight="1">
      <c r="A10252" s="1355"/>
      <c r="B10252" s="1355"/>
      <c r="C10252" s="1433"/>
      <c r="E10252" s="1433"/>
      <c r="K10252" s="1433"/>
      <c r="L10252" s="1334"/>
    </row>
    <row r="10253" spans="1:12" ht="24" customHeight="1">
      <c r="A10253" s="1355"/>
      <c r="B10253" s="1355"/>
      <c r="C10253" s="1433"/>
      <c r="E10253" s="1433"/>
      <c r="K10253" s="1433"/>
      <c r="L10253" s="1334"/>
    </row>
    <row r="10254" spans="1:12" ht="24" customHeight="1">
      <c r="A10254" s="1355"/>
      <c r="B10254" s="1355"/>
      <c r="C10254" s="1433"/>
      <c r="E10254" s="1433"/>
      <c r="K10254" s="1433"/>
      <c r="L10254" s="1334"/>
    </row>
    <row r="10255" spans="1:12" ht="24" customHeight="1">
      <c r="A10255" s="1355"/>
      <c r="B10255" s="1355"/>
      <c r="C10255" s="1433"/>
      <c r="E10255" s="1433"/>
      <c r="K10255" s="1433"/>
      <c r="L10255" s="1334"/>
    </row>
    <row r="10256" spans="1:12" ht="24" customHeight="1">
      <c r="A10256" s="1355"/>
      <c r="B10256" s="1355"/>
      <c r="C10256" s="1433"/>
      <c r="E10256" s="1433"/>
      <c r="K10256" s="1433"/>
      <c r="L10256" s="1334"/>
    </row>
    <row r="10257" spans="1:12" ht="24" customHeight="1">
      <c r="A10257" s="1355"/>
      <c r="B10257" s="1355"/>
      <c r="C10257" s="1433"/>
      <c r="E10257" s="1433"/>
      <c r="K10257" s="1433"/>
      <c r="L10257" s="1334"/>
    </row>
    <row r="10258" spans="1:12" ht="24" customHeight="1">
      <c r="A10258" s="1355"/>
      <c r="B10258" s="1355"/>
      <c r="C10258" s="1433"/>
      <c r="E10258" s="1433"/>
      <c r="K10258" s="1433"/>
      <c r="L10258" s="1334"/>
    </row>
    <row r="10259" spans="1:12" ht="24" customHeight="1">
      <c r="A10259" s="1355"/>
      <c r="B10259" s="1355"/>
      <c r="C10259" s="1433"/>
      <c r="E10259" s="1433"/>
      <c r="K10259" s="1433"/>
      <c r="L10259" s="1334"/>
    </row>
    <row r="10260" spans="1:12" ht="24" customHeight="1">
      <c r="A10260" s="1355"/>
      <c r="B10260" s="1355"/>
      <c r="C10260" s="1433"/>
      <c r="E10260" s="1433"/>
      <c r="K10260" s="1433"/>
      <c r="L10260" s="1334"/>
    </row>
    <row r="10261" spans="1:12" ht="24" customHeight="1">
      <c r="A10261" s="1355"/>
      <c r="B10261" s="1355"/>
      <c r="C10261" s="1433"/>
      <c r="E10261" s="1433"/>
      <c r="K10261" s="1433"/>
      <c r="L10261" s="1334"/>
    </row>
    <row r="10262" spans="1:12" ht="24" customHeight="1">
      <c r="A10262" s="1355"/>
      <c r="B10262" s="1355"/>
      <c r="C10262" s="1433"/>
      <c r="E10262" s="1433"/>
      <c r="K10262" s="1433"/>
      <c r="L10262" s="1334"/>
    </row>
    <row r="10263" spans="1:12" ht="24" customHeight="1">
      <c r="A10263" s="1355"/>
      <c r="B10263" s="1355"/>
      <c r="C10263" s="1433"/>
      <c r="E10263" s="1433"/>
      <c r="K10263" s="1433"/>
      <c r="L10263" s="1334"/>
    </row>
    <row r="10264" spans="1:12" ht="24" customHeight="1">
      <c r="A10264" s="1355"/>
      <c r="B10264" s="1355"/>
      <c r="C10264" s="1433"/>
      <c r="E10264" s="1433"/>
      <c r="K10264" s="1433"/>
      <c r="L10264" s="1334"/>
    </row>
    <row r="10265" spans="1:12" ht="24" customHeight="1">
      <c r="A10265" s="1355"/>
      <c r="B10265" s="1355"/>
      <c r="C10265" s="1433"/>
      <c r="E10265" s="1433"/>
      <c r="K10265" s="1433"/>
      <c r="L10265" s="1334"/>
    </row>
    <row r="10266" spans="1:12" ht="24" customHeight="1">
      <c r="A10266" s="1355"/>
      <c r="B10266" s="1355"/>
      <c r="C10266" s="1433"/>
      <c r="E10266" s="1433"/>
      <c r="K10266" s="1433"/>
      <c r="L10266" s="1334"/>
    </row>
    <row r="10267" spans="1:12" ht="24" customHeight="1">
      <c r="A10267" s="1355"/>
      <c r="B10267" s="1355"/>
      <c r="C10267" s="1433"/>
      <c r="E10267" s="1433"/>
      <c r="K10267" s="1433"/>
      <c r="L10267" s="1334"/>
    </row>
    <row r="10268" spans="1:12" ht="24" customHeight="1">
      <c r="A10268" s="1355"/>
      <c r="B10268" s="1355"/>
      <c r="C10268" s="1433"/>
      <c r="E10268" s="1433"/>
      <c r="K10268" s="1433"/>
      <c r="L10268" s="1334"/>
    </row>
    <row r="10269" spans="1:12" ht="24" customHeight="1">
      <c r="A10269" s="1355"/>
      <c r="B10269" s="1355"/>
      <c r="C10269" s="1433"/>
      <c r="E10269" s="1433"/>
      <c r="K10269" s="1433"/>
      <c r="L10269" s="1334"/>
    </row>
    <row r="10270" spans="1:12" ht="24" customHeight="1">
      <c r="A10270" s="1355"/>
      <c r="B10270" s="1355"/>
      <c r="C10270" s="1433"/>
      <c r="E10270" s="1433"/>
      <c r="K10270" s="1433"/>
      <c r="L10270" s="1334"/>
    </row>
    <row r="10271" spans="1:12" ht="24" customHeight="1">
      <c r="A10271" s="1355"/>
      <c r="B10271" s="1355"/>
      <c r="C10271" s="1433"/>
      <c r="E10271" s="1433"/>
      <c r="K10271" s="1433"/>
      <c r="L10271" s="1334"/>
    </row>
    <row r="10272" spans="1:12" ht="24" customHeight="1">
      <c r="A10272" s="1355"/>
      <c r="B10272" s="1355"/>
      <c r="C10272" s="1433"/>
      <c r="E10272" s="1433"/>
      <c r="K10272" s="1433"/>
      <c r="L10272" s="1334"/>
    </row>
    <row r="10273" spans="1:12" ht="24" customHeight="1">
      <c r="A10273" s="1355"/>
      <c r="B10273" s="1355"/>
      <c r="C10273" s="1433"/>
      <c r="E10273" s="1433"/>
      <c r="K10273" s="1433"/>
      <c r="L10273" s="1334"/>
    </row>
    <row r="10274" spans="1:12" ht="24" customHeight="1">
      <c r="A10274" s="1355"/>
      <c r="B10274" s="1355"/>
      <c r="C10274" s="1433"/>
      <c r="E10274" s="1433"/>
      <c r="K10274" s="1433"/>
      <c r="L10274" s="1334"/>
    </row>
    <row r="10275" spans="1:12" ht="24" customHeight="1">
      <c r="A10275" s="1355"/>
      <c r="B10275" s="1355"/>
      <c r="C10275" s="1433"/>
      <c r="E10275" s="1433"/>
      <c r="K10275" s="1433"/>
      <c r="L10275" s="1334"/>
    </row>
    <row r="10276" spans="1:12" ht="24" customHeight="1">
      <c r="A10276" s="1355"/>
      <c r="B10276" s="1355"/>
      <c r="C10276" s="1433"/>
      <c r="E10276" s="1433"/>
      <c r="K10276" s="1433"/>
      <c r="L10276" s="1334"/>
    </row>
    <row r="10277" spans="1:12" ht="24" customHeight="1">
      <c r="A10277" s="1355"/>
      <c r="B10277" s="1355"/>
      <c r="C10277" s="1433"/>
      <c r="E10277" s="1433"/>
      <c r="K10277" s="1433"/>
      <c r="L10277" s="1334"/>
    </row>
    <row r="10278" spans="1:12" ht="24" customHeight="1">
      <c r="A10278" s="1355"/>
      <c r="B10278" s="1355"/>
      <c r="C10278" s="1433"/>
      <c r="E10278" s="1433"/>
      <c r="K10278" s="1433"/>
      <c r="L10278" s="1334"/>
    </row>
    <row r="10279" spans="1:12" ht="24" customHeight="1">
      <c r="A10279" s="1355"/>
      <c r="B10279" s="1355"/>
      <c r="C10279" s="1433"/>
      <c r="E10279" s="1433"/>
      <c r="K10279" s="1433"/>
      <c r="L10279" s="1334"/>
    </row>
    <row r="10280" spans="1:12" ht="24" customHeight="1">
      <c r="A10280" s="1355"/>
      <c r="B10280" s="1355"/>
      <c r="C10280" s="1433"/>
      <c r="E10280" s="1433"/>
      <c r="K10280" s="1433"/>
      <c r="L10280" s="1334"/>
    </row>
    <row r="10281" spans="1:12" ht="24" customHeight="1">
      <c r="A10281" s="1355"/>
      <c r="B10281" s="1355"/>
      <c r="C10281" s="1433"/>
      <c r="E10281" s="1433"/>
      <c r="K10281" s="1433"/>
      <c r="L10281" s="1334"/>
    </row>
    <row r="10282" spans="1:12" ht="24" customHeight="1">
      <c r="A10282" s="1355"/>
      <c r="B10282" s="1355"/>
      <c r="C10282" s="1433"/>
      <c r="E10282" s="1433"/>
      <c r="K10282" s="1433"/>
      <c r="L10282" s="1334"/>
    </row>
    <row r="10283" spans="1:12" ht="24" customHeight="1">
      <c r="A10283" s="1355"/>
      <c r="B10283" s="1355"/>
      <c r="C10283" s="1433"/>
      <c r="E10283" s="1433"/>
      <c r="K10283" s="1433"/>
      <c r="L10283" s="1334"/>
    </row>
    <row r="10284" spans="1:12" ht="24" customHeight="1">
      <c r="A10284" s="1355"/>
      <c r="B10284" s="1355"/>
      <c r="C10284" s="1433"/>
      <c r="E10284" s="1433"/>
      <c r="K10284" s="1433"/>
      <c r="L10284" s="1334"/>
    </row>
    <row r="10285" spans="1:12" ht="24" customHeight="1">
      <c r="A10285" s="1355"/>
      <c r="B10285" s="1355"/>
      <c r="C10285" s="1433"/>
      <c r="E10285" s="1433"/>
      <c r="K10285" s="1433"/>
      <c r="L10285" s="1334"/>
    </row>
    <row r="10286" spans="1:12" ht="24" customHeight="1">
      <c r="A10286" s="1355"/>
      <c r="B10286" s="1355"/>
      <c r="C10286" s="1433"/>
      <c r="E10286" s="1433"/>
      <c r="K10286" s="1433"/>
      <c r="L10286" s="1334"/>
    </row>
    <row r="10287" spans="1:12" ht="24" customHeight="1">
      <c r="A10287" s="1355"/>
      <c r="B10287" s="1355"/>
      <c r="C10287" s="1433"/>
      <c r="E10287" s="1433"/>
      <c r="K10287" s="1433"/>
      <c r="L10287" s="1334"/>
    </row>
    <row r="10288" spans="1:12" ht="24" customHeight="1">
      <c r="A10288" s="1355"/>
      <c r="B10288" s="1355"/>
      <c r="C10288" s="1433"/>
      <c r="E10288" s="1433"/>
      <c r="K10288" s="1433"/>
      <c r="L10288" s="1334"/>
    </row>
    <row r="10289" spans="1:12" ht="24" customHeight="1">
      <c r="A10289" s="1355"/>
      <c r="B10289" s="1355"/>
      <c r="C10289" s="1433"/>
      <c r="E10289" s="1433"/>
      <c r="K10289" s="1433"/>
      <c r="L10289" s="1334"/>
    </row>
    <row r="10290" spans="1:12" ht="24" customHeight="1">
      <c r="A10290" s="1355"/>
      <c r="B10290" s="1355"/>
      <c r="C10290" s="1433"/>
      <c r="E10290" s="1433"/>
      <c r="K10290" s="1433"/>
      <c r="L10290" s="1334"/>
    </row>
    <row r="10291" spans="1:12" ht="24" customHeight="1">
      <c r="A10291" s="1355"/>
      <c r="B10291" s="1355"/>
      <c r="C10291" s="1433"/>
      <c r="E10291" s="1433"/>
      <c r="K10291" s="1433"/>
      <c r="L10291" s="1334"/>
    </row>
    <row r="10292" spans="1:12" ht="24" customHeight="1">
      <c r="A10292" s="1355"/>
      <c r="B10292" s="1355"/>
      <c r="C10292" s="1433"/>
      <c r="E10292" s="1433"/>
      <c r="K10292" s="1433"/>
      <c r="L10292" s="1334"/>
    </row>
    <row r="10293" spans="1:12" ht="24" customHeight="1">
      <c r="A10293" s="1355"/>
      <c r="B10293" s="1355"/>
      <c r="C10293" s="1433"/>
      <c r="E10293" s="1433"/>
      <c r="K10293" s="1433"/>
      <c r="L10293" s="1334"/>
    </row>
    <row r="10294" spans="1:12" ht="24" customHeight="1">
      <c r="A10294" s="1355"/>
      <c r="B10294" s="1355"/>
      <c r="C10294" s="1433"/>
      <c r="E10294" s="1433"/>
      <c r="K10294" s="1433"/>
      <c r="L10294" s="1334"/>
    </row>
    <row r="10295" spans="1:12" ht="24" customHeight="1">
      <c r="A10295" s="1355"/>
      <c r="B10295" s="1355"/>
      <c r="C10295" s="1433"/>
      <c r="E10295" s="1433"/>
      <c r="K10295" s="1433"/>
      <c r="L10295" s="1334"/>
    </row>
    <row r="10296" spans="1:12" ht="24" customHeight="1">
      <c r="A10296" s="1355"/>
      <c r="B10296" s="1355"/>
      <c r="C10296" s="1433"/>
      <c r="E10296" s="1433"/>
      <c r="K10296" s="1433"/>
      <c r="L10296" s="1334"/>
    </row>
    <row r="10297" spans="1:12" ht="24" customHeight="1">
      <c r="A10297" s="1355"/>
      <c r="B10297" s="1355"/>
      <c r="C10297" s="1433"/>
      <c r="E10297" s="1433"/>
      <c r="K10297" s="1433"/>
      <c r="L10297" s="1334"/>
    </row>
    <row r="10298" spans="1:12" ht="24" customHeight="1">
      <c r="A10298" s="1355"/>
      <c r="B10298" s="1355"/>
      <c r="C10298" s="1433"/>
      <c r="E10298" s="1433"/>
      <c r="K10298" s="1433"/>
      <c r="L10298" s="1334"/>
    </row>
    <row r="10299" spans="1:12" ht="24" customHeight="1">
      <c r="A10299" s="1355"/>
      <c r="B10299" s="1355"/>
      <c r="C10299" s="1433"/>
      <c r="E10299" s="1433"/>
      <c r="K10299" s="1433"/>
      <c r="L10299" s="1334"/>
    </row>
    <row r="10300" spans="1:12" ht="24" customHeight="1">
      <c r="A10300" s="1355"/>
      <c r="B10300" s="1355"/>
      <c r="C10300" s="1433"/>
      <c r="E10300" s="1433"/>
      <c r="K10300" s="1433"/>
      <c r="L10300" s="1334"/>
    </row>
    <row r="10301" spans="1:12" ht="24" customHeight="1">
      <c r="A10301" s="1355"/>
      <c r="B10301" s="1355"/>
      <c r="C10301" s="1433"/>
      <c r="E10301" s="1433"/>
      <c r="K10301" s="1433"/>
      <c r="L10301" s="1334"/>
    </row>
    <row r="10302" spans="1:12" ht="24" customHeight="1">
      <c r="A10302" s="1355"/>
      <c r="B10302" s="1355"/>
      <c r="C10302" s="1433"/>
      <c r="E10302" s="1433"/>
      <c r="K10302" s="1433"/>
      <c r="L10302" s="1334"/>
    </row>
    <row r="10303" spans="1:12" ht="24" customHeight="1">
      <c r="A10303" s="1355"/>
      <c r="B10303" s="1355"/>
      <c r="C10303" s="1433"/>
      <c r="E10303" s="1433"/>
      <c r="K10303" s="1433"/>
      <c r="L10303" s="1334"/>
    </row>
    <row r="10304" spans="1:12" ht="24" customHeight="1">
      <c r="A10304" s="1355"/>
      <c r="B10304" s="1355"/>
      <c r="C10304" s="1433"/>
      <c r="E10304" s="1433"/>
      <c r="K10304" s="1433"/>
      <c r="L10304" s="1334"/>
    </row>
    <row r="10305" spans="1:12" ht="24" customHeight="1">
      <c r="A10305" s="1355"/>
      <c r="B10305" s="1355"/>
      <c r="C10305" s="1433"/>
      <c r="E10305" s="1433"/>
      <c r="K10305" s="1433"/>
      <c r="L10305" s="1334"/>
    </row>
    <row r="10306" spans="1:12" ht="24" customHeight="1">
      <c r="A10306" s="1355"/>
      <c r="B10306" s="1355"/>
      <c r="C10306" s="1433"/>
      <c r="E10306" s="1433"/>
      <c r="K10306" s="1433"/>
      <c r="L10306" s="1334"/>
    </row>
    <row r="10307" spans="1:12" ht="24" customHeight="1">
      <c r="A10307" s="1355"/>
      <c r="B10307" s="1355"/>
      <c r="C10307" s="1433"/>
      <c r="E10307" s="1433"/>
      <c r="K10307" s="1433"/>
      <c r="L10307" s="1334"/>
    </row>
    <row r="10308" spans="1:12" ht="24" customHeight="1">
      <c r="A10308" s="1355"/>
      <c r="B10308" s="1355"/>
      <c r="C10308" s="1433"/>
      <c r="E10308" s="1433"/>
      <c r="K10308" s="1433"/>
      <c r="L10308" s="1334"/>
    </row>
    <row r="10309" spans="1:12" ht="24" customHeight="1">
      <c r="A10309" s="1355"/>
      <c r="B10309" s="1355"/>
      <c r="C10309" s="1433"/>
      <c r="E10309" s="1433"/>
      <c r="K10309" s="1433"/>
      <c r="L10309" s="1334"/>
    </row>
    <row r="10310" spans="1:12" ht="24" customHeight="1">
      <c r="A10310" s="1355"/>
      <c r="B10310" s="1355"/>
      <c r="C10310" s="1433"/>
      <c r="E10310" s="1433"/>
      <c r="K10310" s="1433"/>
      <c r="L10310" s="1334"/>
    </row>
    <row r="10311" spans="1:12" ht="24" customHeight="1">
      <c r="A10311" s="1355"/>
      <c r="B10311" s="1355"/>
      <c r="C10311" s="1433"/>
      <c r="E10311" s="1433"/>
      <c r="K10311" s="1433"/>
      <c r="L10311" s="1334"/>
    </row>
    <row r="10312" spans="1:12" ht="24" customHeight="1">
      <c r="A10312" s="1355"/>
      <c r="B10312" s="1355"/>
      <c r="C10312" s="1433"/>
      <c r="E10312" s="1433"/>
      <c r="K10312" s="1433"/>
      <c r="L10312" s="1334"/>
    </row>
    <row r="10313" spans="1:12" ht="24" customHeight="1">
      <c r="A10313" s="1355"/>
      <c r="B10313" s="1355"/>
      <c r="C10313" s="1433"/>
      <c r="E10313" s="1433"/>
      <c r="K10313" s="1433"/>
      <c r="L10313" s="1334"/>
    </row>
    <row r="10314" spans="1:12" ht="24" customHeight="1">
      <c r="A10314" s="1355"/>
      <c r="B10314" s="1355"/>
      <c r="C10314" s="1433"/>
      <c r="E10314" s="1433"/>
      <c r="K10314" s="1433"/>
      <c r="L10314" s="1334"/>
    </row>
    <row r="10315" spans="1:12" ht="24" customHeight="1">
      <c r="A10315" s="1355"/>
      <c r="B10315" s="1355"/>
      <c r="C10315" s="1433"/>
      <c r="E10315" s="1433"/>
      <c r="K10315" s="1433"/>
      <c r="L10315" s="1334"/>
    </row>
    <row r="10316" spans="1:12" ht="24" customHeight="1">
      <c r="A10316" s="1355"/>
      <c r="B10316" s="1355"/>
      <c r="C10316" s="1433"/>
      <c r="E10316" s="1433"/>
      <c r="K10316" s="1433"/>
      <c r="L10316" s="1334"/>
    </row>
    <row r="10317" spans="1:12" ht="24" customHeight="1">
      <c r="A10317" s="1355"/>
      <c r="B10317" s="1355"/>
      <c r="C10317" s="1433"/>
      <c r="E10317" s="1433"/>
      <c r="K10317" s="1433"/>
      <c r="L10317" s="1334"/>
    </row>
    <row r="10318" spans="1:12" ht="24" customHeight="1">
      <c r="A10318" s="1355"/>
      <c r="B10318" s="1355"/>
      <c r="C10318" s="1433"/>
      <c r="E10318" s="1433"/>
      <c r="K10318" s="1433"/>
      <c r="L10318" s="1334"/>
    </row>
    <row r="10319" spans="1:12" ht="24" customHeight="1">
      <c r="A10319" s="1355"/>
      <c r="B10319" s="1355"/>
      <c r="C10319" s="1433"/>
      <c r="E10319" s="1433"/>
      <c r="K10319" s="1433"/>
      <c r="L10319" s="1334"/>
    </row>
    <row r="10320" spans="1:12" ht="24" customHeight="1">
      <c r="A10320" s="1355"/>
      <c r="B10320" s="1355"/>
      <c r="C10320" s="1433"/>
      <c r="E10320" s="1433"/>
      <c r="K10320" s="1433"/>
      <c r="L10320" s="1334"/>
    </row>
    <row r="10321" spans="1:12" ht="24" customHeight="1">
      <c r="A10321" s="1355"/>
      <c r="B10321" s="1355"/>
      <c r="C10321" s="1433"/>
      <c r="E10321" s="1433"/>
      <c r="K10321" s="1433"/>
      <c r="L10321" s="1334"/>
    </row>
    <row r="10322" spans="1:12" ht="24" customHeight="1">
      <c r="A10322" s="1355"/>
      <c r="B10322" s="1355"/>
      <c r="C10322" s="1433"/>
      <c r="E10322" s="1433"/>
      <c r="K10322" s="1433"/>
      <c r="L10322" s="1334"/>
    </row>
    <row r="10323" spans="1:12" ht="24" customHeight="1">
      <c r="A10323" s="1355"/>
      <c r="B10323" s="1355"/>
      <c r="C10323" s="1433"/>
      <c r="E10323" s="1433"/>
      <c r="K10323" s="1433"/>
      <c r="L10323" s="1334"/>
    </row>
    <row r="10324" spans="1:12" ht="24" customHeight="1">
      <c r="A10324" s="1355"/>
      <c r="B10324" s="1355"/>
      <c r="C10324" s="1433"/>
      <c r="E10324" s="1433"/>
      <c r="K10324" s="1433"/>
      <c r="L10324" s="1334"/>
    </row>
    <row r="10325" spans="1:12" ht="24" customHeight="1">
      <c r="A10325" s="1355"/>
      <c r="B10325" s="1355"/>
      <c r="C10325" s="1433"/>
      <c r="E10325" s="1433"/>
      <c r="K10325" s="1433"/>
      <c r="L10325" s="1334"/>
    </row>
    <row r="10326" spans="1:12" ht="24" customHeight="1">
      <c r="A10326" s="1355"/>
      <c r="B10326" s="1355"/>
      <c r="C10326" s="1433"/>
      <c r="E10326" s="1433"/>
      <c r="K10326" s="1433"/>
      <c r="L10326" s="1334"/>
    </row>
    <row r="10327" spans="1:12" ht="24" customHeight="1">
      <c r="A10327" s="1355"/>
      <c r="B10327" s="1355"/>
      <c r="C10327" s="1433"/>
      <c r="E10327" s="1433"/>
      <c r="K10327" s="1433"/>
      <c r="L10327" s="1334"/>
    </row>
    <row r="10328" spans="1:12" ht="24" customHeight="1">
      <c r="A10328" s="1355"/>
      <c r="B10328" s="1355"/>
      <c r="C10328" s="1433"/>
      <c r="E10328" s="1433"/>
      <c r="K10328" s="1433"/>
      <c r="L10328" s="1334"/>
    </row>
    <row r="10329" spans="1:12" ht="24" customHeight="1">
      <c r="A10329" s="1355"/>
      <c r="B10329" s="1355"/>
      <c r="C10329" s="1433"/>
      <c r="E10329" s="1433"/>
      <c r="K10329" s="1433"/>
      <c r="L10329" s="1334"/>
    </row>
    <row r="10330" spans="1:12" ht="24" customHeight="1">
      <c r="A10330" s="1355"/>
      <c r="B10330" s="1355"/>
      <c r="C10330" s="1433"/>
      <c r="E10330" s="1433"/>
      <c r="K10330" s="1433"/>
      <c r="L10330" s="1334"/>
    </row>
    <row r="10331" spans="1:12" ht="24" customHeight="1">
      <c r="A10331" s="1355"/>
      <c r="B10331" s="1355"/>
      <c r="C10331" s="1433"/>
      <c r="E10331" s="1433"/>
      <c r="K10331" s="1433"/>
      <c r="L10331" s="1334"/>
    </row>
    <row r="10332" spans="1:12" ht="24" customHeight="1">
      <c r="A10332" s="1355"/>
      <c r="B10332" s="1355"/>
      <c r="C10332" s="1433"/>
      <c r="E10332" s="1433"/>
      <c r="K10332" s="1433"/>
      <c r="L10332" s="1334"/>
    </row>
    <row r="10333" spans="1:12" ht="24" customHeight="1">
      <c r="A10333" s="1355"/>
      <c r="B10333" s="1355"/>
      <c r="C10333" s="1433"/>
      <c r="E10333" s="1433"/>
      <c r="K10333" s="1433"/>
      <c r="L10333" s="1334"/>
    </row>
    <row r="10334" spans="1:12" ht="24" customHeight="1">
      <c r="A10334" s="1355"/>
      <c r="B10334" s="1355"/>
      <c r="C10334" s="1433"/>
      <c r="E10334" s="1433"/>
      <c r="K10334" s="1433"/>
      <c r="L10334" s="1334"/>
    </row>
    <row r="10335" spans="1:12" ht="24" customHeight="1">
      <c r="A10335" s="1355"/>
      <c r="B10335" s="1355"/>
      <c r="C10335" s="1433"/>
      <c r="E10335" s="1433"/>
      <c r="K10335" s="1433"/>
      <c r="L10335" s="1334"/>
    </row>
    <row r="10336" spans="1:12" ht="24" customHeight="1">
      <c r="A10336" s="1355"/>
      <c r="B10336" s="1355"/>
      <c r="C10336" s="1433"/>
      <c r="E10336" s="1433"/>
      <c r="K10336" s="1433"/>
      <c r="L10336" s="1334"/>
    </row>
    <row r="10337" spans="1:12" ht="24" customHeight="1">
      <c r="A10337" s="1355"/>
      <c r="B10337" s="1355"/>
      <c r="C10337" s="1433"/>
      <c r="E10337" s="1433"/>
      <c r="K10337" s="1433"/>
      <c r="L10337" s="1334"/>
    </row>
    <row r="10338" spans="1:12" ht="24" customHeight="1">
      <c r="A10338" s="1355"/>
      <c r="B10338" s="1355"/>
      <c r="C10338" s="1433"/>
      <c r="E10338" s="1433"/>
      <c r="K10338" s="1433"/>
      <c r="L10338" s="1334"/>
    </row>
    <row r="10339" spans="1:12" ht="24" customHeight="1">
      <c r="A10339" s="1355"/>
      <c r="B10339" s="1355"/>
      <c r="C10339" s="1433"/>
      <c r="E10339" s="1433"/>
      <c r="K10339" s="1433"/>
      <c r="L10339" s="1334"/>
    </row>
    <row r="10340" spans="1:12" ht="24" customHeight="1">
      <c r="A10340" s="1355"/>
      <c r="B10340" s="1355"/>
      <c r="C10340" s="1433"/>
      <c r="E10340" s="1433"/>
      <c r="K10340" s="1433"/>
      <c r="L10340" s="1334"/>
    </row>
    <row r="10341" spans="1:12" ht="24" customHeight="1">
      <c r="A10341" s="1355"/>
      <c r="B10341" s="1355"/>
      <c r="C10341" s="1433"/>
      <c r="E10341" s="1433"/>
      <c r="K10341" s="1433"/>
      <c r="L10341" s="1334"/>
    </row>
    <row r="10342" spans="1:12" ht="24" customHeight="1">
      <c r="A10342" s="1355"/>
      <c r="B10342" s="1355"/>
      <c r="C10342" s="1433"/>
      <c r="E10342" s="1433"/>
      <c r="K10342" s="1433"/>
      <c r="L10342" s="1334"/>
    </row>
    <row r="10343" spans="1:12" ht="24" customHeight="1">
      <c r="A10343" s="1355"/>
      <c r="B10343" s="1355"/>
      <c r="C10343" s="1433"/>
      <c r="E10343" s="1433"/>
      <c r="K10343" s="1433"/>
      <c r="L10343" s="1334"/>
    </row>
    <row r="10344" spans="1:12" ht="24" customHeight="1">
      <c r="A10344" s="1355"/>
      <c r="B10344" s="1355"/>
      <c r="C10344" s="1433"/>
      <c r="E10344" s="1433"/>
      <c r="K10344" s="1433"/>
      <c r="L10344" s="1334"/>
    </row>
    <row r="10345" spans="1:12" ht="24" customHeight="1">
      <c r="A10345" s="1355"/>
      <c r="B10345" s="1355"/>
      <c r="C10345" s="1433"/>
      <c r="E10345" s="1433"/>
      <c r="K10345" s="1433"/>
      <c r="L10345" s="1334"/>
    </row>
    <row r="10346" spans="1:12" ht="24" customHeight="1">
      <c r="A10346" s="1355"/>
      <c r="B10346" s="1355"/>
      <c r="C10346" s="1433"/>
      <c r="E10346" s="1433"/>
      <c r="K10346" s="1433"/>
      <c r="L10346" s="1334"/>
    </row>
    <row r="10347" spans="1:12" ht="24" customHeight="1">
      <c r="A10347" s="1355"/>
      <c r="B10347" s="1355"/>
      <c r="C10347" s="1433"/>
      <c r="E10347" s="1433"/>
      <c r="K10347" s="1433"/>
      <c r="L10347" s="1334"/>
    </row>
    <row r="10348" spans="1:12" ht="24" customHeight="1">
      <c r="A10348" s="1355"/>
      <c r="B10348" s="1355"/>
      <c r="C10348" s="1433"/>
      <c r="E10348" s="1433"/>
      <c r="K10348" s="1433"/>
      <c r="L10348" s="1334"/>
    </row>
    <row r="10349" spans="1:12" ht="24" customHeight="1">
      <c r="A10349" s="1355"/>
      <c r="B10349" s="1355"/>
      <c r="C10349" s="1433"/>
      <c r="E10349" s="1433"/>
      <c r="K10349" s="1433"/>
      <c r="L10349" s="1334"/>
    </row>
    <row r="10350" spans="1:12" ht="24" customHeight="1">
      <c r="A10350" s="1355"/>
      <c r="B10350" s="1355"/>
      <c r="C10350" s="1433"/>
      <c r="E10350" s="1433"/>
      <c r="K10350" s="1433"/>
      <c r="L10350" s="1334"/>
    </row>
    <row r="10351" spans="1:12" ht="24" customHeight="1">
      <c r="A10351" s="1355"/>
      <c r="B10351" s="1355"/>
      <c r="C10351" s="1433"/>
      <c r="E10351" s="1433"/>
      <c r="K10351" s="1433"/>
      <c r="L10351" s="1334"/>
    </row>
    <row r="10352" spans="1:12" ht="24" customHeight="1">
      <c r="A10352" s="1355"/>
      <c r="B10352" s="1355"/>
      <c r="C10352" s="1433"/>
      <c r="E10352" s="1433"/>
      <c r="K10352" s="1433"/>
      <c r="L10352" s="1334"/>
    </row>
    <row r="10353" spans="1:12" ht="24" customHeight="1">
      <c r="A10353" s="1355"/>
      <c r="B10353" s="1355"/>
      <c r="C10353" s="1433"/>
      <c r="E10353" s="1433"/>
      <c r="K10353" s="1433"/>
      <c r="L10353" s="1334"/>
    </row>
    <row r="10354" spans="1:12" ht="24" customHeight="1">
      <c r="A10354" s="1355"/>
      <c r="B10354" s="1355"/>
      <c r="C10354" s="1433"/>
      <c r="E10354" s="1433"/>
      <c r="K10354" s="1433"/>
      <c r="L10354" s="1334"/>
    </row>
    <row r="10355" spans="1:12" ht="24" customHeight="1">
      <c r="A10355" s="1355"/>
      <c r="B10355" s="1355"/>
      <c r="C10355" s="1433"/>
      <c r="E10355" s="1433"/>
      <c r="K10355" s="1433"/>
      <c r="L10355" s="1334"/>
    </row>
    <row r="10356" spans="1:12" ht="24" customHeight="1">
      <c r="A10356" s="1355"/>
      <c r="B10356" s="1355"/>
      <c r="C10356" s="1433"/>
      <c r="E10356" s="1433"/>
      <c r="K10356" s="1433"/>
      <c r="L10356" s="1334"/>
    </row>
    <row r="10357" spans="1:12" ht="24" customHeight="1">
      <c r="A10357" s="1355"/>
      <c r="B10357" s="1355"/>
      <c r="C10357" s="1433"/>
      <c r="E10357" s="1433"/>
      <c r="K10357" s="1433"/>
      <c r="L10357" s="1334"/>
    </row>
    <row r="10358" spans="1:12" ht="24" customHeight="1">
      <c r="A10358" s="1355"/>
      <c r="B10358" s="1355"/>
      <c r="C10358" s="1433"/>
      <c r="E10358" s="1433"/>
      <c r="K10358" s="1433"/>
      <c r="L10358" s="1334"/>
    </row>
    <row r="10359" spans="1:12" ht="24" customHeight="1">
      <c r="A10359" s="1355"/>
      <c r="B10359" s="1355"/>
      <c r="C10359" s="1433"/>
      <c r="E10359" s="1433"/>
      <c r="K10359" s="1433"/>
      <c r="L10359" s="1334"/>
    </row>
    <row r="10360" spans="1:12" ht="24" customHeight="1">
      <c r="A10360" s="1355"/>
      <c r="B10360" s="1355"/>
      <c r="C10360" s="1433"/>
      <c r="E10360" s="1433"/>
      <c r="K10360" s="1433"/>
      <c r="L10360" s="1334"/>
    </row>
    <row r="10361" spans="1:12" ht="24" customHeight="1">
      <c r="A10361" s="1355"/>
      <c r="B10361" s="1355"/>
      <c r="C10361" s="1433"/>
      <c r="E10361" s="1433"/>
      <c r="K10361" s="1433"/>
      <c r="L10361" s="1334"/>
    </row>
    <row r="10362" spans="1:12" ht="24" customHeight="1">
      <c r="A10362" s="1355"/>
      <c r="B10362" s="1355"/>
      <c r="C10362" s="1433"/>
      <c r="E10362" s="1433"/>
      <c r="K10362" s="1433"/>
      <c r="L10362" s="1334"/>
    </row>
    <row r="10363" spans="1:12" ht="24" customHeight="1">
      <c r="A10363" s="1355"/>
      <c r="B10363" s="1355"/>
      <c r="C10363" s="1433"/>
      <c r="E10363" s="1433"/>
      <c r="K10363" s="1433"/>
      <c r="L10363" s="1334"/>
    </row>
    <row r="10364" spans="1:12" ht="24" customHeight="1">
      <c r="A10364" s="1355"/>
      <c r="B10364" s="1355"/>
      <c r="C10364" s="1433"/>
      <c r="E10364" s="1433"/>
      <c r="K10364" s="1433"/>
      <c r="L10364" s="1334"/>
    </row>
    <row r="10365" spans="1:12" ht="24" customHeight="1">
      <c r="A10365" s="1355"/>
      <c r="B10365" s="1355"/>
      <c r="C10365" s="1433"/>
      <c r="E10365" s="1433"/>
      <c r="K10365" s="1433"/>
      <c r="L10365" s="1334"/>
    </row>
    <row r="10366" spans="1:12" ht="24" customHeight="1">
      <c r="A10366" s="1355"/>
      <c r="B10366" s="1355"/>
      <c r="C10366" s="1433"/>
      <c r="E10366" s="1433"/>
      <c r="K10366" s="1433"/>
      <c r="L10366" s="1334"/>
    </row>
    <row r="10367" spans="1:12" ht="24" customHeight="1">
      <c r="A10367" s="1355"/>
      <c r="B10367" s="1355"/>
      <c r="C10367" s="1433"/>
      <c r="E10367" s="1433"/>
      <c r="K10367" s="1433"/>
      <c r="L10367" s="1334"/>
    </row>
    <row r="10368" spans="1:12" ht="24" customHeight="1">
      <c r="A10368" s="1355"/>
      <c r="B10368" s="1355"/>
      <c r="C10368" s="1433"/>
      <c r="E10368" s="1433"/>
      <c r="K10368" s="1433"/>
      <c r="L10368" s="1334"/>
    </row>
    <row r="10369" spans="1:12" ht="24" customHeight="1">
      <c r="A10369" s="1355"/>
      <c r="B10369" s="1355"/>
      <c r="C10369" s="1433"/>
      <c r="E10369" s="1433"/>
      <c r="K10369" s="1433"/>
      <c r="L10369" s="1334"/>
    </row>
    <row r="10370" spans="1:12" ht="24" customHeight="1">
      <c r="A10370" s="1355"/>
      <c r="B10370" s="1355"/>
      <c r="C10370" s="1433"/>
      <c r="E10370" s="1433"/>
      <c r="K10370" s="1433"/>
      <c r="L10370" s="1334"/>
    </row>
    <row r="10371" spans="1:12" ht="24" customHeight="1">
      <c r="A10371" s="1355"/>
      <c r="B10371" s="1355"/>
      <c r="C10371" s="1433"/>
      <c r="E10371" s="1433"/>
      <c r="K10371" s="1433"/>
      <c r="L10371" s="1334"/>
    </row>
    <row r="10372" spans="1:12" ht="24" customHeight="1">
      <c r="A10372" s="1355"/>
      <c r="B10372" s="1355"/>
      <c r="C10372" s="1433"/>
      <c r="E10372" s="1433"/>
      <c r="K10372" s="1433"/>
      <c r="L10372" s="1334"/>
    </row>
    <row r="10373" spans="1:12" ht="24" customHeight="1">
      <c r="A10373" s="1355"/>
      <c r="B10373" s="1355"/>
      <c r="C10373" s="1433"/>
      <c r="E10373" s="1433"/>
      <c r="K10373" s="1433"/>
      <c r="L10373" s="1334"/>
    </row>
    <row r="10374" spans="1:12" ht="24" customHeight="1">
      <c r="A10374" s="1355"/>
      <c r="B10374" s="1355"/>
      <c r="C10374" s="1433"/>
      <c r="E10374" s="1433"/>
      <c r="K10374" s="1433"/>
      <c r="L10374" s="1334"/>
    </row>
    <row r="10375" spans="1:12" ht="24" customHeight="1">
      <c r="A10375" s="1355"/>
      <c r="B10375" s="1355"/>
      <c r="C10375" s="1433"/>
      <c r="E10375" s="1433"/>
      <c r="K10375" s="1433"/>
      <c r="L10375" s="1334"/>
    </row>
    <row r="10376" spans="1:12" ht="24" customHeight="1">
      <c r="A10376" s="1355"/>
      <c r="B10376" s="1355"/>
      <c r="C10376" s="1433"/>
      <c r="E10376" s="1433"/>
      <c r="K10376" s="1433"/>
      <c r="L10376" s="1334"/>
    </row>
    <row r="10377" spans="1:12" ht="24" customHeight="1">
      <c r="A10377" s="1355"/>
      <c r="B10377" s="1355"/>
      <c r="C10377" s="1433"/>
      <c r="E10377" s="1433"/>
      <c r="K10377" s="1433"/>
      <c r="L10377" s="1334"/>
    </row>
    <row r="10378" spans="1:12" ht="24" customHeight="1">
      <c r="A10378" s="1355"/>
      <c r="B10378" s="1355"/>
      <c r="C10378" s="1433"/>
      <c r="E10378" s="1433"/>
      <c r="K10378" s="1433"/>
      <c r="L10378" s="1334"/>
    </row>
    <row r="10379" spans="1:12" ht="24" customHeight="1">
      <c r="A10379" s="1355"/>
      <c r="B10379" s="1355"/>
      <c r="C10379" s="1433"/>
      <c r="E10379" s="1433"/>
      <c r="K10379" s="1433"/>
      <c r="L10379" s="1334"/>
    </row>
    <row r="10380" spans="1:12" ht="24" customHeight="1">
      <c r="A10380" s="1355"/>
      <c r="B10380" s="1355"/>
      <c r="C10380" s="1433"/>
      <c r="E10380" s="1433"/>
      <c r="K10380" s="1433"/>
      <c r="L10380" s="1334"/>
    </row>
    <row r="10381" spans="1:12" ht="24" customHeight="1">
      <c r="A10381" s="1355"/>
      <c r="B10381" s="1355"/>
      <c r="C10381" s="1433"/>
      <c r="E10381" s="1433"/>
      <c r="K10381" s="1433"/>
      <c r="L10381" s="1334"/>
    </row>
    <row r="10382" spans="1:12" ht="24" customHeight="1">
      <c r="A10382" s="1355"/>
      <c r="B10382" s="1355"/>
      <c r="C10382" s="1433"/>
      <c r="E10382" s="1433"/>
      <c r="K10382" s="1433"/>
      <c r="L10382" s="1334"/>
    </row>
    <row r="10383" spans="1:12" ht="24" customHeight="1">
      <c r="A10383" s="1355"/>
      <c r="B10383" s="1355"/>
      <c r="C10383" s="1433"/>
      <c r="E10383" s="1433"/>
      <c r="K10383" s="1433"/>
      <c r="L10383" s="1334"/>
    </row>
    <row r="10384" spans="1:12" ht="24" customHeight="1">
      <c r="A10384" s="1355"/>
      <c r="B10384" s="1355"/>
      <c r="C10384" s="1433"/>
      <c r="E10384" s="1433"/>
      <c r="K10384" s="1433"/>
      <c r="L10384" s="1334"/>
    </row>
    <row r="10385" spans="1:12" ht="24" customHeight="1">
      <c r="A10385" s="1355"/>
      <c r="B10385" s="1355"/>
      <c r="C10385" s="1433"/>
      <c r="E10385" s="1433"/>
      <c r="K10385" s="1433"/>
      <c r="L10385" s="1334"/>
    </row>
    <row r="10386" spans="1:12" ht="24" customHeight="1">
      <c r="A10386" s="1355"/>
      <c r="B10386" s="1355"/>
      <c r="C10386" s="1433"/>
      <c r="E10386" s="1433"/>
      <c r="K10386" s="1433"/>
      <c r="L10386" s="1334"/>
    </row>
    <row r="10387" spans="1:12" ht="24" customHeight="1">
      <c r="A10387" s="1355"/>
      <c r="B10387" s="1355"/>
      <c r="C10387" s="1433"/>
      <c r="E10387" s="1433"/>
      <c r="K10387" s="1433"/>
      <c r="L10387" s="1334"/>
    </row>
    <row r="10388" spans="1:12" ht="24" customHeight="1">
      <c r="A10388" s="1355"/>
      <c r="B10388" s="1355"/>
      <c r="C10388" s="1433"/>
      <c r="E10388" s="1433"/>
      <c r="K10388" s="1433"/>
      <c r="L10388" s="1334"/>
    </row>
    <row r="10389" spans="1:12" ht="24" customHeight="1">
      <c r="A10389" s="1355"/>
      <c r="B10389" s="1355"/>
      <c r="C10389" s="1433"/>
      <c r="E10389" s="1433"/>
      <c r="K10389" s="1433"/>
      <c r="L10389" s="1334"/>
    </row>
    <row r="10390" spans="1:12" ht="24" customHeight="1">
      <c r="A10390" s="1355"/>
      <c r="B10390" s="1355"/>
      <c r="C10390" s="1433"/>
      <c r="E10390" s="1433"/>
      <c r="K10390" s="1433"/>
      <c r="L10390" s="1334"/>
    </row>
    <row r="10391" spans="1:12" ht="24" customHeight="1">
      <c r="A10391" s="1355"/>
      <c r="B10391" s="1355"/>
      <c r="C10391" s="1433"/>
      <c r="E10391" s="1433"/>
      <c r="K10391" s="1433"/>
      <c r="L10391" s="1334"/>
    </row>
    <row r="10392" spans="1:12" ht="24" customHeight="1">
      <c r="A10392" s="1355"/>
      <c r="B10392" s="1355"/>
      <c r="C10392" s="1433"/>
      <c r="E10392" s="1433"/>
      <c r="K10392" s="1433"/>
      <c r="L10392" s="1334"/>
    </row>
    <row r="10393" spans="1:12" ht="24" customHeight="1">
      <c r="A10393" s="1355"/>
      <c r="B10393" s="1355"/>
      <c r="C10393" s="1433"/>
      <c r="E10393" s="1433"/>
      <c r="K10393" s="1433"/>
      <c r="L10393" s="1334"/>
    </row>
    <row r="10394" spans="1:12" ht="24" customHeight="1">
      <c r="A10394" s="1355"/>
      <c r="B10394" s="1355"/>
      <c r="C10394" s="1433"/>
      <c r="E10394" s="1433"/>
      <c r="K10394" s="1433"/>
      <c r="L10394" s="1334"/>
    </row>
    <row r="10395" spans="1:12" ht="24" customHeight="1">
      <c r="A10395" s="1355"/>
      <c r="B10395" s="1355"/>
      <c r="C10395" s="1433"/>
      <c r="E10395" s="1433"/>
      <c r="K10395" s="1433"/>
      <c r="L10395" s="1334"/>
    </row>
    <row r="10396" spans="1:12" ht="24" customHeight="1">
      <c r="A10396" s="1355"/>
      <c r="B10396" s="1355"/>
      <c r="C10396" s="1433"/>
      <c r="E10396" s="1433"/>
      <c r="K10396" s="1433"/>
      <c r="L10396" s="1334"/>
    </row>
    <row r="10397" spans="1:12" ht="24" customHeight="1">
      <c r="A10397" s="1355"/>
      <c r="B10397" s="1355"/>
      <c r="C10397" s="1433"/>
      <c r="E10397" s="1433"/>
      <c r="K10397" s="1433"/>
      <c r="L10397" s="1334"/>
    </row>
    <row r="10398" spans="1:12" ht="24" customHeight="1">
      <c r="A10398" s="1355"/>
      <c r="B10398" s="1355"/>
      <c r="C10398" s="1433"/>
      <c r="E10398" s="1433"/>
      <c r="K10398" s="1433"/>
      <c r="L10398" s="1334"/>
    </row>
    <row r="10399" spans="1:12" ht="24" customHeight="1">
      <c r="A10399" s="1355"/>
      <c r="B10399" s="1355"/>
      <c r="C10399" s="1433"/>
      <c r="E10399" s="1433"/>
      <c r="K10399" s="1433"/>
      <c r="L10399" s="1334"/>
    </row>
    <row r="10400" spans="1:12" ht="24" customHeight="1">
      <c r="A10400" s="1355"/>
      <c r="B10400" s="1355"/>
      <c r="C10400" s="1433"/>
      <c r="E10400" s="1433"/>
      <c r="K10400" s="1433"/>
      <c r="L10400" s="1334"/>
    </row>
    <row r="10401" spans="1:12" ht="24" customHeight="1">
      <c r="A10401" s="1355"/>
      <c r="B10401" s="1355"/>
      <c r="C10401" s="1433"/>
      <c r="E10401" s="1433"/>
      <c r="K10401" s="1433"/>
      <c r="L10401" s="1334"/>
    </row>
    <row r="10402" spans="1:12" ht="24" customHeight="1">
      <c r="A10402" s="1355"/>
      <c r="B10402" s="1355"/>
      <c r="C10402" s="1433"/>
      <c r="E10402" s="1433"/>
      <c r="K10402" s="1433"/>
      <c r="L10402" s="1334"/>
    </row>
    <row r="10403" spans="1:12" ht="24" customHeight="1">
      <c r="A10403" s="1355"/>
      <c r="B10403" s="1355"/>
      <c r="C10403" s="1433"/>
      <c r="E10403" s="1433"/>
      <c r="K10403" s="1433"/>
      <c r="L10403" s="1334"/>
    </row>
    <row r="10404" spans="1:12" ht="24" customHeight="1">
      <c r="A10404" s="1355"/>
      <c r="B10404" s="1355"/>
      <c r="C10404" s="1433"/>
      <c r="E10404" s="1433"/>
      <c r="K10404" s="1433"/>
      <c r="L10404" s="1334"/>
    </row>
    <row r="10405" spans="1:12" ht="24" customHeight="1">
      <c r="A10405" s="1355"/>
      <c r="B10405" s="1355"/>
      <c r="C10405" s="1433"/>
      <c r="E10405" s="1433"/>
      <c r="K10405" s="1433"/>
      <c r="L10405" s="1334"/>
    </row>
    <row r="10406" spans="1:12" ht="24" customHeight="1">
      <c r="A10406" s="1355"/>
      <c r="B10406" s="1355"/>
      <c r="C10406" s="1433"/>
      <c r="E10406" s="1433"/>
      <c r="K10406" s="1433"/>
      <c r="L10406" s="1334"/>
    </row>
    <row r="10407" spans="1:12" ht="24" customHeight="1">
      <c r="A10407" s="1355"/>
      <c r="B10407" s="1355"/>
      <c r="C10407" s="1433"/>
      <c r="E10407" s="1433"/>
      <c r="K10407" s="1433"/>
      <c r="L10407" s="1334"/>
    </row>
    <row r="10408" spans="1:12" ht="24" customHeight="1">
      <c r="A10408" s="1355"/>
      <c r="B10408" s="1355"/>
      <c r="C10408" s="1433"/>
      <c r="E10408" s="1433"/>
      <c r="K10408" s="1433"/>
      <c r="L10408" s="1334"/>
    </row>
    <row r="10409" spans="1:12" ht="24" customHeight="1">
      <c r="A10409" s="1355"/>
      <c r="B10409" s="1355"/>
      <c r="C10409" s="1433"/>
      <c r="E10409" s="1433"/>
      <c r="K10409" s="1433"/>
      <c r="L10409" s="1334"/>
    </row>
    <row r="10410" spans="1:12" ht="24" customHeight="1">
      <c r="A10410" s="1355"/>
      <c r="B10410" s="1355"/>
      <c r="C10410" s="1433"/>
      <c r="E10410" s="1433"/>
      <c r="K10410" s="1433"/>
      <c r="L10410" s="1334"/>
    </row>
    <row r="10411" spans="1:12" ht="24" customHeight="1">
      <c r="A10411" s="1355"/>
      <c r="B10411" s="1355"/>
      <c r="C10411" s="1433"/>
      <c r="E10411" s="1433"/>
      <c r="K10411" s="1433"/>
      <c r="L10411" s="1334"/>
    </row>
    <row r="10412" spans="1:12" ht="24" customHeight="1">
      <c r="A10412" s="1355"/>
      <c r="B10412" s="1355"/>
      <c r="C10412" s="1433"/>
      <c r="E10412" s="1433"/>
      <c r="K10412" s="1433"/>
      <c r="L10412" s="1334"/>
    </row>
    <row r="10413" spans="1:12" ht="24" customHeight="1">
      <c r="A10413" s="1355"/>
      <c r="B10413" s="1355"/>
      <c r="C10413" s="1433"/>
      <c r="E10413" s="1433"/>
      <c r="K10413" s="1433"/>
      <c r="L10413" s="1334"/>
    </row>
    <row r="10414" spans="1:12" ht="24" customHeight="1">
      <c r="A10414" s="1355"/>
      <c r="B10414" s="1355"/>
      <c r="C10414" s="1433"/>
      <c r="E10414" s="1433"/>
      <c r="K10414" s="1433"/>
      <c r="L10414" s="1334"/>
    </row>
    <row r="10415" spans="1:12" ht="24" customHeight="1">
      <c r="A10415" s="1355"/>
      <c r="B10415" s="1355"/>
      <c r="C10415" s="1433"/>
      <c r="E10415" s="1433"/>
      <c r="K10415" s="1433"/>
      <c r="L10415" s="1334"/>
    </row>
    <row r="10416" spans="1:12" ht="24" customHeight="1">
      <c r="A10416" s="1355"/>
      <c r="B10416" s="1355"/>
      <c r="C10416" s="1433"/>
      <c r="E10416" s="1433"/>
      <c r="K10416" s="1433"/>
      <c r="L10416" s="1334"/>
    </row>
    <row r="10417" spans="1:12" ht="24" customHeight="1">
      <c r="A10417" s="1355"/>
      <c r="B10417" s="1355"/>
      <c r="C10417" s="1433"/>
      <c r="E10417" s="1433"/>
      <c r="K10417" s="1433"/>
      <c r="L10417" s="1334"/>
    </row>
    <row r="10418" spans="1:12" ht="24" customHeight="1">
      <c r="A10418" s="1355"/>
      <c r="B10418" s="1355"/>
      <c r="C10418" s="1433"/>
      <c r="E10418" s="1433"/>
      <c r="K10418" s="1433"/>
      <c r="L10418" s="1334"/>
    </row>
    <row r="10419" spans="1:12" ht="24" customHeight="1">
      <c r="A10419" s="1355"/>
      <c r="B10419" s="1355"/>
      <c r="C10419" s="1433"/>
      <c r="E10419" s="1433"/>
      <c r="K10419" s="1433"/>
      <c r="L10419" s="1334"/>
    </row>
    <row r="10420" spans="1:12" ht="24" customHeight="1">
      <c r="A10420" s="1355"/>
      <c r="B10420" s="1355"/>
      <c r="C10420" s="1433"/>
      <c r="E10420" s="1433"/>
      <c r="K10420" s="1433"/>
      <c r="L10420" s="1334"/>
    </row>
    <row r="10421" spans="1:12" ht="24" customHeight="1">
      <c r="A10421" s="1355"/>
      <c r="B10421" s="1355"/>
      <c r="C10421" s="1433"/>
      <c r="E10421" s="1433"/>
      <c r="K10421" s="1433"/>
      <c r="L10421" s="1334"/>
    </row>
    <row r="10422" spans="1:12" ht="24" customHeight="1">
      <c r="A10422" s="1355"/>
      <c r="B10422" s="1355"/>
      <c r="C10422" s="1433"/>
      <c r="E10422" s="1433"/>
      <c r="K10422" s="1433"/>
      <c r="L10422" s="1334"/>
    </row>
    <row r="10423" spans="1:12" ht="24" customHeight="1">
      <c r="A10423" s="1355"/>
      <c r="B10423" s="1355"/>
      <c r="C10423" s="1433"/>
      <c r="E10423" s="1433"/>
      <c r="K10423" s="1433"/>
      <c r="L10423" s="1334"/>
    </row>
    <row r="10424" spans="1:12" ht="24" customHeight="1">
      <c r="A10424" s="1355"/>
      <c r="B10424" s="1355"/>
      <c r="C10424" s="1433"/>
      <c r="E10424" s="1433"/>
      <c r="K10424" s="1433"/>
      <c r="L10424" s="1334"/>
    </row>
    <row r="10425" spans="1:12" ht="24" customHeight="1">
      <c r="A10425" s="1355"/>
      <c r="B10425" s="1355"/>
      <c r="C10425" s="1433"/>
      <c r="E10425" s="1433"/>
      <c r="K10425" s="1433"/>
      <c r="L10425" s="1334"/>
    </row>
    <row r="10426" spans="1:12" ht="24" customHeight="1">
      <c r="A10426" s="1355"/>
      <c r="B10426" s="1355"/>
      <c r="C10426" s="1433"/>
      <c r="E10426" s="1433"/>
      <c r="K10426" s="1433"/>
      <c r="L10426" s="1334"/>
    </row>
    <row r="10427" spans="1:12" ht="24" customHeight="1">
      <c r="A10427" s="1355"/>
      <c r="B10427" s="1355"/>
      <c r="C10427" s="1433"/>
      <c r="E10427" s="1433"/>
      <c r="K10427" s="1433"/>
      <c r="L10427" s="1334"/>
    </row>
    <row r="10428" spans="1:12" ht="24" customHeight="1">
      <c r="A10428" s="1355"/>
      <c r="B10428" s="1355"/>
      <c r="C10428" s="1433"/>
      <c r="E10428" s="1433"/>
      <c r="K10428" s="1433"/>
      <c r="L10428" s="1334"/>
    </row>
    <row r="10429" spans="1:12" ht="24" customHeight="1">
      <c r="A10429" s="1355"/>
      <c r="B10429" s="1355"/>
      <c r="C10429" s="1433"/>
      <c r="E10429" s="1433"/>
      <c r="K10429" s="1433"/>
      <c r="L10429" s="1334"/>
    </row>
    <row r="10430" spans="1:12" ht="24" customHeight="1">
      <c r="A10430" s="1355"/>
      <c r="B10430" s="1355"/>
      <c r="C10430" s="1433"/>
      <c r="E10430" s="1433"/>
      <c r="K10430" s="1433"/>
      <c r="L10430" s="1334"/>
    </row>
    <row r="10431" spans="1:12" ht="24" customHeight="1">
      <c r="A10431" s="1355"/>
      <c r="B10431" s="1355"/>
      <c r="C10431" s="1433"/>
      <c r="E10431" s="1433"/>
      <c r="K10431" s="1433"/>
      <c r="L10431" s="1334"/>
    </row>
    <row r="10432" spans="1:12" ht="24" customHeight="1">
      <c r="A10432" s="1355"/>
      <c r="B10432" s="1355"/>
      <c r="C10432" s="1433"/>
      <c r="E10432" s="1433"/>
      <c r="K10432" s="1433"/>
      <c r="L10432" s="1334"/>
    </row>
    <row r="10433" spans="1:12" ht="24" customHeight="1">
      <c r="A10433" s="1355"/>
      <c r="B10433" s="1355"/>
      <c r="C10433" s="1433"/>
      <c r="E10433" s="1433"/>
      <c r="K10433" s="1433"/>
      <c r="L10433" s="1334"/>
    </row>
    <row r="10434" spans="1:12" ht="24" customHeight="1">
      <c r="A10434" s="1355"/>
      <c r="B10434" s="1355"/>
      <c r="C10434" s="1433"/>
      <c r="E10434" s="1433"/>
      <c r="K10434" s="1433"/>
      <c r="L10434" s="1334"/>
    </row>
    <row r="10435" spans="1:12" ht="24" customHeight="1">
      <c r="A10435" s="1355"/>
      <c r="B10435" s="1355"/>
      <c r="C10435" s="1433"/>
      <c r="E10435" s="1433"/>
      <c r="K10435" s="1433"/>
      <c r="L10435" s="1334"/>
    </row>
    <row r="10436" spans="1:12" ht="24" customHeight="1">
      <c r="A10436" s="1355"/>
      <c r="B10436" s="1355"/>
      <c r="C10436" s="1433"/>
      <c r="E10436" s="1433"/>
      <c r="K10436" s="1433"/>
      <c r="L10436" s="1334"/>
    </row>
    <row r="10437" spans="1:12" ht="24" customHeight="1">
      <c r="A10437" s="1355"/>
      <c r="B10437" s="1355"/>
      <c r="C10437" s="1433"/>
      <c r="E10437" s="1433"/>
      <c r="K10437" s="1433"/>
      <c r="L10437" s="1334"/>
    </row>
    <row r="10438" spans="1:12" ht="24" customHeight="1">
      <c r="A10438" s="1355"/>
      <c r="B10438" s="1355"/>
      <c r="C10438" s="1433"/>
      <c r="E10438" s="1433"/>
      <c r="K10438" s="1433"/>
      <c r="L10438" s="1334"/>
    </row>
    <row r="10439" spans="1:12" ht="24" customHeight="1">
      <c r="A10439" s="1355"/>
      <c r="B10439" s="1355"/>
      <c r="C10439" s="1433"/>
      <c r="E10439" s="1433"/>
      <c r="K10439" s="1433"/>
      <c r="L10439" s="1334"/>
    </row>
    <row r="10440" spans="1:12" ht="24" customHeight="1">
      <c r="A10440" s="1355"/>
      <c r="B10440" s="1355"/>
      <c r="C10440" s="1433"/>
      <c r="E10440" s="1433"/>
      <c r="K10440" s="1433"/>
      <c r="L10440" s="1334"/>
    </row>
    <row r="10441" spans="1:12" ht="24" customHeight="1">
      <c r="A10441" s="1355"/>
      <c r="B10441" s="1355"/>
      <c r="C10441" s="1433"/>
      <c r="E10441" s="1433"/>
      <c r="K10441" s="1433"/>
      <c r="L10441" s="1334"/>
    </row>
    <row r="10442" spans="1:12" ht="24" customHeight="1">
      <c r="A10442" s="1355"/>
      <c r="B10442" s="1355"/>
      <c r="C10442" s="1433"/>
      <c r="E10442" s="1433"/>
      <c r="K10442" s="1433"/>
      <c r="L10442" s="1334"/>
    </row>
    <row r="10443" spans="1:12" ht="24" customHeight="1">
      <c r="A10443" s="1355"/>
      <c r="B10443" s="1355"/>
      <c r="C10443" s="1433"/>
      <c r="E10443" s="1433"/>
      <c r="K10443" s="1433"/>
      <c r="L10443" s="1334"/>
    </row>
    <row r="10444" spans="1:12" ht="24" customHeight="1">
      <c r="A10444" s="1355"/>
      <c r="B10444" s="1355"/>
      <c r="C10444" s="1433"/>
      <c r="E10444" s="1433"/>
      <c r="K10444" s="1433"/>
      <c r="L10444" s="1334"/>
    </row>
    <row r="10445" spans="1:12" ht="24" customHeight="1">
      <c r="A10445" s="1355"/>
      <c r="B10445" s="1355"/>
      <c r="C10445" s="1433"/>
      <c r="E10445" s="1433"/>
      <c r="K10445" s="1433"/>
      <c r="L10445" s="1334"/>
    </row>
    <row r="10446" spans="1:12" ht="24" customHeight="1">
      <c r="A10446" s="1355"/>
      <c r="B10446" s="1355"/>
      <c r="C10446" s="1433"/>
      <c r="E10446" s="1433"/>
      <c r="K10446" s="1433"/>
      <c r="L10446" s="1334"/>
    </row>
    <row r="10447" spans="1:12" ht="24" customHeight="1">
      <c r="A10447" s="1355"/>
      <c r="B10447" s="1355"/>
      <c r="C10447" s="1433"/>
      <c r="E10447" s="1433"/>
      <c r="K10447" s="1433"/>
      <c r="L10447" s="1334"/>
    </row>
    <row r="10448" spans="1:12" ht="24" customHeight="1">
      <c r="A10448" s="1355"/>
      <c r="B10448" s="1355"/>
      <c r="C10448" s="1433"/>
      <c r="E10448" s="1433"/>
      <c r="K10448" s="1433"/>
      <c r="L10448" s="1334"/>
    </row>
    <row r="10449" spans="1:12" ht="24" customHeight="1">
      <c r="A10449" s="1355"/>
      <c r="B10449" s="1355"/>
      <c r="C10449" s="1433"/>
      <c r="E10449" s="1433"/>
      <c r="K10449" s="1433"/>
      <c r="L10449" s="1334"/>
    </row>
    <row r="10450" spans="1:12" ht="24" customHeight="1">
      <c r="A10450" s="1355"/>
      <c r="B10450" s="1355"/>
      <c r="C10450" s="1433"/>
      <c r="E10450" s="1433"/>
      <c r="K10450" s="1433"/>
      <c r="L10450" s="1334"/>
    </row>
    <row r="10451" spans="1:12" ht="24" customHeight="1">
      <c r="A10451" s="1355"/>
      <c r="B10451" s="1355"/>
      <c r="C10451" s="1433"/>
      <c r="E10451" s="1433"/>
      <c r="K10451" s="1433"/>
      <c r="L10451" s="1334"/>
    </row>
    <row r="10452" spans="1:12" ht="24" customHeight="1">
      <c r="A10452" s="1355"/>
      <c r="B10452" s="1355"/>
      <c r="C10452" s="1433"/>
      <c r="E10452" s="1433"/>
      <c r="K10452" s="1433"/>
      <c r="L10452" s="1334"/>
    </row>
    <row r="10453" spans="1:12" ht="24" customHeight="1">
      <c r="A10453" s="1355"/>
      <c r="B10453" s="1355"/>
      <c r="C10453" s="1433"/>
      <c r="E10453" s="1433"/>
      <c r="K10453" s="1433"/>
      <c r="L10453" s="1334"/>
    </row>
    <row r="10454" spans="1:12" ht="24" customHeight="1">
      <c r="A10454" s="1355"/>
      <c r="B10454" s="1355"/>
      <c r="C10454" s="1433"/>
      <c r="E10454" s="1433"/>
      <c r="K10454" s="1433"/>
      <c r="L10454" s="1334"/>
    </row>
    <row r="10455" spans="1:12" ht="24" customHeight="1">
      <c r="A10455" s="1355"/>
      <c r="B10455" s="1355"/>
      <c r="C10455" s="1433"/>
      <c r="E10455" s="1433"/>
      <c r="K10455" s="1433"/>
      <c r="L10455" s="1334"/>
    </row>
    <row r="10456" spans="1:12" ht="24" customHeight="1">
      <c r="A10456" s="1355"/>
      <c r="B10456" s="1355"/>
      <c r="C10456" s="1433"/>
      <c r="E10456" s="1433"/>
      <c r="K10456" s="1433"/>
      <c r="L10456" s="1334"/>
    </row>
    <row r="10457" spans="1:12" ht="24" customHeight="1">
      <c r="A10457" s="1355"/>
      <c r="B10457" s="1355"/>
      <c r="C10457" s="1433"/>
      <c r="E10457" s="1433"/>
      <c r="K10457" s="1433"/>
      <c r="L10457" s="1334"/>
    </row>
    <row r="10458" spans="1:12" ht="24" customHeight="1">
      <c r="A10458" s="1355"/>
      <c r="B10458" s="1355"/>
      <c r="C10458" s="1433"/>
      <c r="E10458" s="1433"/>
      <c r="K10458" s="1433"/>
      <c r="L10458" s="1334"/>
    </row>
    <row r="10459" spans="1:12" ht="24" customHeight="1">
      <c r="A10459" s="1355"/>
      <c r="B10459" s="1355"/>
      <c r="C10459" s="1433"/>
      <c r="E10459" s="1433"/>
      <c r="K10459" s="1433"/>
      <c r="L10459" s="1334"/>
    </row>
    <row r="10460" spans="1:12" ht="24" customHeight="1">
      <c r="A10460" s="1355"/>
      <c r="B10460" s="1355"/>
      <c r="C10460" s="1433"/>
      <c r="E10460" s="1433"/>
      <c r="K10460" s="1433"/>
      <c r="L10460" s="1334"/>
    </row>
    <row r="10461" spans="1:12" ht="24" customHeight="1">
      <c r="A10461" s="1355"/>
      <c r="B10461" s="1355"/>
      <c r="C10461" s="1433"/>
      <c r="E10461" s="1433"/>
      <c r="K10461" s="1433"/>
      <c r="L10461" s="1334"/>
    </row>
    <row r="10462" spans="1:12" ht="24" customHeight="1">
      <c r="A10462" s="1355"/>
      <c r="B10462" s="1355"/>
      <c r="C10462" s="1433"/>
      <c r="E10462" s="1433"/>
      <c r="K10462" s="1433"/>
      <c r="L10462" s="1334"/>
    </row>
    <row r="10463" spans="1:12" ht="24" customHeight="1">
      <c r="A10463" s="1355"/>
      <c r="B10463" s="1355"/>
      <c r="C10463" s="1433"/>
      <c r="E10463" s="1433"/>
      <c r="K10463" s="1433"/>
      <c r="L10463" s="1334"/>
    </row>
    <row r="10464" spans="1:12" ht="24" customHeight="1">
      <c r="A10464" s="1355"/>
      <c r="B10464" s="1355"/>
      <c r="C10464" s="1433"/>
      <c r="E10464" s="1433"/>
      <c r="K10464" s="1433"/>
      <c r="L10464" s="1334"/>
    </row>
    <row r="10465" spans="1:12" ht="24" customHeight="1">
      <c r="A10465" s="1355"/>
      <c r="B10465" s="1355"/>
      <c r="C10465" s="1433"/>
      <c r="E10465" s="1433"/>
      <c r="K10465" s="1433"/>
      <c r="L10465" s="1334"/>
    </row>
    <row r="10466" spans="1:12" ht="24" customHeight="1">
      <c r="A10466" s="1355"/>
      <c r="B10466" s="1355"/>
      <c r="C10466" s="1433"/>
      <c r="E10466" s="1433"/>
      <c r="K10466" s="1433"/>
      <c r="L10466" s="1334"/>
    </row>
    <row r="10467" spans="1:12" ht="24" customHeight="1">
      <c r="A10467" s="1355"/>
      <c r="B10467" s="1355"/>
      <c r="C10467" s="1433"/>
      <c r="E10467" s="1433"/>
      <c r="K10467" s="1433"/>
      <c r="L10467" s="1334"/>
    </row>
    <row r="10468" spans="1:12" ht="24" customHeight="1">
      <c r="A10468" s="1355"/>
      <c r="B10468" s="1355"/>
      <c r="C10468" s="1433"/>
      <c r="E10468" s="1433"/>
      <c r="K10468" s="1433"/>
      <c r="L10468" s="1334"/>
    </row>
    <row r="10469" spans="1:12" ht="24" customHeight="1">
      <c r="A10469" s="1355"/>
      <c r="B10469" s="1355"/>
      <c r="C10469" s="1433"/>
      <c r="E10469" s="1433"/>
      <c r="K10469" s="1433"/>
      <c r="L10469" s="1334"/>
    </row>
    <row r="10470" spans="1:12" ht="24" customHeight="1">
      <c r="A10470" s="1355"/>
      <c r="B10470" s="1355"/>
      <c r="C10470" s="1433"/>
      <c r="E10470" s="1433"/>
      <c r="K10470" s="1433"/>
      <c r="L10470" s="1334"/>
    </row>
    <row r="10471" spans="1:12" ht="24" customHeight="1">
      <c r="A10471" s="1355"/>
      <c r="B10471" s="1355"/>
      <c r="C10471" s="1433"/>
      <c r="E10471" s="1433"/>
      <c r="K10471" s="1433"/>
      <c r="L10471" s="1334"/>
    </row>
    <row r="10472" spans="1:12" ht="24" customHeight="1">
      <c r="A10472" s="1355"/>
      <c r="B10472" s="1355"/>
      <c r="C10472" s="1433"/>
      <c r="E10472" s="1433"/>
      <c r="K10472" s="1433"/>
      <c r="L10472" s="1334"/>
    </row>
    <row r="10473" spans="1:12" ht="24" customHeight="1">
      <c r="A10473" s="1355"/>
      <c r="B10473" s="1355"/>
      <c r="C10473" s="1433"/>
      <c r="E10473" s="1433"/>
      <c r="K10473" s="1433"/>
      <c r="L10473" s="1334"/>
    </row>
    <row r="10474" spans="1:12" ht="24" customHeight="1">
      <c r="A10474" s="1355"/>
      <c r="B10474" s="1355"/>
      <c r="C10474" s="1433"/>
      <c r="E10474" s="1433"/>
      <c r="K10474" s="1433"/>
      <c r="L10474" s="1334"/>
    </row>
    <row r="10475" spans="1:12" ht="24" customHeight="1">
      <c r="A10475" s="1355"/>
      <c r="B10475" s="1355"/>
      <c r="C10475" s="1433"/>
      <c r="E10475" s="1433"/>
      <c r="K10475" s="1433"/>
      <c r="L10475" s="1334"/>
    </row>
    <row r="10476" spans="1:12" ht="24" customHeight="1">
      <c r="A10476" s="1355"/>
      <c r="B10476" s="1355"/>
      <c r="C10476" s="1433"/>
      <c r="E10476" s="1433"/>
      <c r="K10476" s="1433"/>
      <c r="L10476" s="1334"/>
    </row>
    <row r="10477" spans="1:12" ht="24" customHeight="1">
      <c r="A10477" s="1355"/>
      <c r="B10477" s="1355"/>
      <c r="C10477" s="1433"/>
      <c r="E10477" s="1433"/>
      <c r="K10477" s="1433"/>
      <c r="L10477" s="1334"/>
    </row>
    <row r="10478" spans="1:12" ht="24" customHeight="1">
      <c r="A10478" s="1355"/>
      <c r="B10478" s="1355"/>
      <c r="C10478" s="1433"/>
      <c r="E10478" s="1433"/>
      <c r="K10478" s="1433"/>
      <c r="L10478" s="1334"/>
    </row>
    <row r="10479" spans="1:12" ht="24" customHeight="1">
      <c r="A10479" s="1355"/>
      <c r="B10479" s="1355"/>
      <c r="C10479" s="1433"/>
      <c r="E10479" s="1433"/>
      <c r="K10479" s="1433"/>
      <c r="L10479" s="1334"/>
    </row>
    <row r="10480" spans="1:12" ht="24" customHeight="1">
      <c r="A10480" s="1355"/>
      <c r="B10480" s="1355"/>
      <c r="C10480" s="1433"/>
      <c r="E10480" s="1433"/>
      <c r="K10480" s="1433"/>
      <c r="L10480" s="1334"/>
    </row>
    <row r="10481" spans="1:12" ht="24" customHeight="1">
      <c r="A10481" s="1355"/>
      <c r="B10481" s="1355"/>
      <c r="C10481" s="1433"/>
      <c r="E10481" s="1433"/>
      <c r="K10481" s="1433"/>
      <c r="L10481" s="1334"/>
    </row>
    <row r="10482" spans="1:12" ht="24" customHeight="1">
      <c r="A10482" s="1355"/>
      <c r="B10482" s="1355"/>
      <c r="C10482" s="1433"/>
      <c r="E10482" s="1433"/>
      <c r="K10482" s="1433"/>
      <c r="L10482" s="1334"/>
    </row>
    <row r="10483" spans="1:12" ht="24" customHeight="1">
      <c r="A10483" s="1355"/>
      <c r="B10483" s="1355"/>
      <c r="C10483" s="1433"/>
      <c r="E10483" s="1433"/>
      <c r="K10483" s="1433"/>
      <c r="L10483" s="1334"/>
    </row>
    <row r="10484" spans="1:12" ht="24" customHeight="1">
      <c r="A10484" s="1355"/>
      <c r="B10484" s="1355"/>
      <c r="C10484" s="1433"/>
      <c r="E10484" s="1433"/>
      <c r="K10484" s="1433"/>
      <c r="L10484" s="1334"/>
    </row>
    <row r="10485" spans="1:12" ht="24" customHeight="1">
      <c r="A10485" s="1355"/>
      <c r="B10485" s="1355"/>
      <c r="C10485" s="1433"/>
      <c r="E10485" s="1433"/>
      <c r="K10485" s="1433"/>
      <c r="L10485" s="1334"/>
    </row>
    <row r="10486" spans="1:12" ht="24" customHeight="1">
      <c r="A10486" s="1355"/>
      <c r="B10486" s="1355"/>
      <c r="C10486" s="1433"/>
      <c r="E10486" s="1433"/>
      <c r="K10486" s="1433"/>
      <c r="L10486" s="1334"/>
    </row>
    <row r="10487" spans="1:12" ht="24" customHeight="1">
      <c r="A10487" s="1355"/>
      <c r="B10487" s="1355"/>
      <c r="C10487" s="1433"/>
      <c r="E10487" s="1433"/>
      <c r="K10487" s="1433"/>
      <c r="L10487" s="1334"/>
    </row>
    <row r="10488" spans="1:12" ht="24" customHeight="1">
      <c r="A10488" s="1355"/>
      <c r="B10488" s="1355"/>
      <c r="C10488" s="1433"/>
      <c r="E10488" s="1433"/>
      <c r="K10488" s="1433"/>
      <c r="L10488" s="1334"/>
    </row>
    <row r="10489" spans="1:12" ht="24" customHeight="1">
      <c r="A10489" s="1355"/>
      <c r="B10489" s="1355"/>
      <c r="C10489" s="1433"/>
      <c r="E10489" s="1433"/>
      <c r="K10489" s="1433"/>
      <c r="L10489" s="1334"/>
    </row>
    <row r="10490" spans="1:12" ht="24" customHeight="1">
      <c r="A10490" s="1355"/>
      <c r="B10490" s="1355"/>
      <c r="C10490" s="1433"/>
      <c r="E10490" s="1433"/>
      <c r="K10490" s="1433"/>
      <c r="L10490" s="1334"/>
    </row>
    <row r="10491" spans="1:12" ht="24" customHeight="1">
      <c r="A10491" s="1355"/>
      <c r="B10491" s="1355"/>
      <c r="C10491" s="1433"/>
      <c r="E10491" s="1433"/>
      <c r="K10491" s="1433"/>
      <c r="L10491" s="1334"/>
    </row>
    <row r="10492" spans="1:12" ht="24" customHeight="1">
      <c r="A10492" s="1355"/>
      <c r="B10492" s="1355"/>
      <c r="C10492" s="1433"/>
      <c r="E10492" s="1433"/>
      <c r="K10492" s="1433"/>
      <c r="L10492" s="1334"/>
    </row>
    <row r="10493" spans="1:12" ht="24" customHeight="1">
      <c r="A10493" s="1355"/>
      <c r="B10493" s="1355"/>
      <c r="C10493" s="1433"/>
      <c r="E10493" s="1433"/>
      <c r="K10493" s="1433"/>
      <c r="L10493" s="1334"/>
    </row>
    <row r="10494" spans="1:12" ht="24" customHeight="1">
      <c r="A10494" s="1355"/>
      <c r="B10494" s="1355"/>
      <c r="C10494" s="1433"/>
      <c r="E10494" s="1433"/>
      <c r="K10494" s="1433"/>
      <c r="L10494" s="1334"/>
    </row>
    <row r="10495" spans="1:12" ht="24" customHeight="1">
      <c r="A10495" s="1355"/>
      <c r="B10495" s="1355"/>
      <c r="C10495" s="1433"/>
      <c r="E10495" s="1433"/>
      <c r="K10495" s="1433"/>
      <c r="L10495" s="1334"/>
    </row>
    <row r="10496" spans="1:12" ht="24" customHeight="1">
      <c r="A10496" s="1355"/>
      <c r="B10496" s="1355"/>
      <c r="C10496" s="1433"/>
      <c r="E10496" s="1433"/>
      <c r="K10496" s="1433"/>
      <c r="L10496" s="1334"/>
    </row>
    <row r="10497" spans="1:12" ht="24" customHeight="1">
      <c r="A10497" s="1355"/>
      <c r="B10497" s="1355"/>
      <c r="C10497" s="1433"/>
      <c r="E10497" s="1433"/>
      <c r="K10497" s="1433"/>
      <c r="L10497" s="1334"/>
    </row>
    <row r="10498" spans="1:12" ht="24" customHeight="1">
      <c r="A10498" s="1355"/>
      <c r="B10498" s="1355"/>
      <c r="C10498" s="1433"/>
      <c r="E10498" s="1433"/>
      <c r="K10498" s="1433"/>
      <c r="L10498" s="1334"/>
    </row>
    <row r="10499" spans="1:12" ht="24" customHeight="1">
      <c r="A10499" s="1355"/>
      <c r="B10499" s="1355"/>
      <c r="C10499" s="1433"/>
      <c r="E10499" s="1433"/>
      <c r="K10499" s="1433"/>
      <c r="L10499" s="1334"/>
    </row>
    <row r="10500" spans="1:12" ht="24" customHeight="1">
      <c r="A10500" s="1355"/>
      <c r="B10500" s="1355"/>
      <c r="C10500" s="1433"/>
      <c r="E10500" s="1433"/>
      <c r="K10500" s="1433"/>
      <c r="L10500" s="1334"/>
    </row>
    <row r="10501" spans="1:12" ht="24" customHeight="1">
      <c r="A10501" s="1355"/>
      <c r="B10501" s="1355"/>
      <c r="C10501" s="1433"/>
      <c r="E10501" s="1433"/>
      <c r="K10501" s="1433"/>
      <c r="L10501" s="1334"/>
    </row>
    <row r="10502" spans="1:12" ht="24" customHeight="1">
      <c r="A10502" s="1355"/>
      <c r="B10502" s="1355"/>
      <c r="C10502" s="1433"/>
      <c r="E10502" s="1433"/>
      <c r="K10502" s="1433"/>
      <c r="L10502" s="1334"/>
    </row>
    <row r="10503" spans="1:12" ht="24" customHeight="1">
      <c r="A10503" s="1355"/>
      <c r="B10503" s="1355"/>
      <c r="C10503" s="1433"/>
      <c r="E10503" s="1433"/>
      <c r="K10503" s="1433"/>
      <c r="L10503" s="1334"/>
    </row>
    <row r="10504" spans="1:12" ht="24" customHeight="1">
      <c r="A10504" s="1355"/>
      <c r="B10504" s="1355"/>
      <c r="C10504" s="1433"/>
      <c r="E10504" s="1433"/>
      <c r="K10504" s="1433"/>
      <c r="L10504" s="1334"/>
    </row>
    <row r="10505" spans="1:12" ht="24" customHeight="1">
      <c r="A10505" s="1355"/>
      <c r="B10505" s="1355"/>
      <c r="C10505" s="1433"/>
      <c r="E10505" s="1433"/>
      <c r="K10505" s="1433"/>
      <c r="L10505" s="1334"/>
    </row>
    <row r="10506" spans="1:12" ht="24" customHeight="1">
      <c r="A10506" s="1355"/>
      <c r="B10506" s="1355"/>
      <c r="C10506" s="1433"/>
      <c r="E10506" s="1433"/>
      <c r="K10506" s="1433"/>
      <c r="L10506" s="1334"/>
    </row>
    <row r="10507" spans="1:12" ht="24" customHeight="1">
      <c r="A10507" s="1355"/>
      <c r="B10507" s="1355"/>
      <c r="C10507" s="1433"/>
      <c r="E10507" s="1433"/>
      <c r="K10507" s="1433"/>
      <c r="L10507" s="1334"/>
    </row>
    <row r="10508" spans="1:12" ht="24" customHeight="1">
      <c r="A10508" s="1355"/>
      <c r="B10508" s="1355"/>
      <c r="C10508" s="1433"/>
      <c r="E10508" s="1433"/>
      <c r="K10508" s="1433"/>
      <c r="L10508" s="1334"/>
    </row>
    <row r="10509" spans="1:12" ht="24" customHeight="1">
      <c r="A10509" s="1355"/>
      <c r="B10509" s="1355"/>
      <c r="C10509" s="1433"/>
      <c r="E10509" s="1433"/>
      <c r="K10509" s="1433"/>
      <c r="L10509" s="1334"/>
    </row>
    <row r="10510" spans="1:12" ht="24" customHeight="1">
      <c r="A10510" s="1355"/>
      <c r="B10510" s="1355"/>
      <c r="C10510" s="1433"/>
      <c r="E10510" s="1433"/>
      <c r="K10510" s="1433"/>
      <c r="L10510" s="1334"/>
    </row>
    <row r="10511" spans="1:12" ht="24" customHeight="1">
      <c r="A10511" s="1355"/>
      <c r="B10511" s="1355"/>
      <c r="C10511" s="1433"/>
      <c r="E10511" s="1433"/>
      <c r="K10511" s="1433"/>
      <c r="L10511" s="1334"/>
    </row>
    <row r="10512" spans="1:12" ht="24" customHeight="1">
      <c r="A10512" s="1355"/>
      <c r="B10512" s="1355"/>
      <c r="C10512" s="1433"/>
      <c r="E10512" s="1433"/>
      <c r="K10512" s="1433"/>
      <c r="L10512" s="1334"/>
    </row>
    <row r="10513" spans="1:12" ht="24" customHeight="1">
      <c r="A10513" s="1355"/>
      <c r="B10513" s="1355"/>
      <c r="C10513" s="1433"/>
      <c r="E10513" s="1433"/>
      <c r="K10513" s="1433"/>
      <c r="L10513" s="1334"/>
    </row>
    <row r="10514" spans="1:12" ht="24" customHeight="1">
      <c r="A10514" s="1355"/>
      <c r="B10514" s="1355"/>
      <c r="C10514" s="1433"/>
      <c r="E10514" s="1433"/>
      <c r="K10514" s="1433"/>
      <c r="L10514" s="1334"/>
    </row>
    <row r="10515" spans="1:12" ht="24" customHeight="1">
      <c r="A10515" s="1355"/>
      <c r="B10515" s="1355"/>
      <c r="C10515" s="1433"/>
      <c r="E10515" s="1433"/>
      <c r="K10515" s="1433"/>
      <c r="L10515" s="1334"/>
    </row>
    <row r="10516" spans="1:12" ht="24" customHeight="1">
      <c r="A10516" s="1355"/>
      <c r="B10516" s="1355"/>
      <c r="C10516" s="1433"/>
      <c r="E10516" s="1433"/>
      <c r="K10516" s="1433"/>
      <c r="L10516" s="1334"/>
    </row>
    <row r="10517" spans="1:12" ht="24" customHeight="1">
      <c r="A10517" s="1355"/>
      <c r="B10517" s="1355"/>
      <c r="C10517" s="1433"/>
      <c r="E10517" s="1433"/>
      <c r="K10517" s="1433"/>
      <c r="L10517" s="1334"/>
    </row>
    <row r="10518" spans="1:12" ht="24" customHeight="1">
      <c r="A10518" s="1355"/>
      <c r="B10518" s="1355"/>
      <c r="C10518" s="1433"/>
      <c r="E10518" s="1433"/>
      <c r="K10518" s="1433"/>
      <c r="L10518" s="1334"/>
    </row>
    <row r="10519" spans="1:12" ht="24" customHeight="1">
      <c r="A10519" s="1355"/>
      <c r="B10519" s="1355"/>
      <c r="C10519" s="1433"/>
      <c r="E10519" s="1433"/>
      <c r="K10519" s="1433"/>
      <c r="L10519" s="1334"/>
    </row>
    <row r="10520" spans="1:12" ht="24" customHeight="1">
      <c r="A10520" s="1355"/>
      <c r="B10520" s="1355"/>
      <c r="C10520" s="1433"/>
      <c r="E10520" s="1433"/>
      <c r="K10520" s="1433"/>
      <c r="L10520" s="1334"/>
    </row>
    <row r="10521" spans="1:12" ht="24" customHeight="1">
      <c r="A10521" s="1355"/>
      <c r="B10521" s="1355"/>
      <c r="C10521" s="1433"/>
      <c r="E10521" s="1433"/>
      <c r="K10521" s="1433"/>
      <c r="L10521" s="1334"/>
    </row>
    <row r="10522" spans="1:12" ht="24" customHeight="1">
      <c r="A10522" s="1355"/>
      <c r="B10522" s="1355"/>
      <c r="C10522" s="1433"/>
      <c r="E10522" s="1433"/>
      <c r="K10522" s="1433"/>
      <c r="L10522" s="1334"/>
    </row>
    <row r="10523" spans="1:12" ht="24" customHeight="1">
      <c r="A10523" s="1355"/>
      <c r="B10523" s="1355"/>
      <c r="C10523" s="1433"/>
      <c r="E10523" s="1433"/>
      <c r="K10523" s="1433"/>
      <c r="L10523" s="1334"/>
    </row>
    <row r="10524" spans="1:12" ht="24" customHeight="1">
      <c r="A10524" s="1355"/>
      <c r="B10524" s="1355"/>
      <c r="C10524" s="1433"/>
      <c r="E10524" s="1433"/>
      <c r="K10524" s="1433"/>
      <c r="L10524" s="1334"/>
    </row>
    <row r="10525" spans="1:12" ht="24" customHeight="1">
      <c r="A10525" s="1355"/>
      <c r="B10525" s="1355"/>
      <c r="C10525" s="1433"/>
      <c r="E10525" s="1433"/>
      <c r="K10525" s="1433"/>
      <c r="L10525" s="1334"/>
    </row>
    <row r="10526" spans="1:12" ht="24" customHeight="1">
      <c r="A10526" s="1355"/>
      <c r="B10526" s="1355"/>
      <c r="C10526" s="1433"/>
      <c r="E10526" s="1433"/>
      <c r="K10526" s="1433"/>
      <c r="L10526" s="1334"/>
    </row>
    <row r="10527" spans="1:12" ht="24" customHeight="1">
      <c r="A10527" s="1355"/>
      <c r="B10527" s="1355"/>
      <c r="C10527" s="1433"/>
      <c r="E10527" s="1433"/>
      <c r="K10527" s="1433"/>
      <c r="L10527" s="1334"/>
    </row>
    <row r="10528" spans="1:12" ht="24" customHeight="1">
      <c r="A10528" s="1355"/>
      <c r="B10528" s="1355"/>
      <c r="C10528" s="1433"/>
      <c r="E10528" s="1433"/>
      <c r="K10528" s="1433"/>
      <c r="L10528" s="1334"/>
    </row>
    <row r="10529" spans="1:12" ht="24" customHeight="1">
      <c r="A10529" s="1355"/>
      <c r="B10529" s="1355"/>
      <c r="C10529" s="1433"/>
      <c r="E10529" s="1433"/>
      <c r="K10529" s="1433"/>
      <c r="L10529" s="1334"/>
    </row>
    <row r="10530" spans="1:12" ht="24" customHeight="1">
      <c r="A10530" s="1355"/>
      <c r="B10530" s="1355"/>
      <c r="C10530" s="1433"/>
      <c r="E10530" s="1433"/>
      <c r="K10530" s="1433"/>
      <c r="L10530" s="1334"/>
    </row>
    <row r="10531" spans="1:12" ht="24" customHeight="1">
      <c r="A10531" s="1355"/>
      <c r="B10531" s="1355"/>
      <c r="C10531" s="1433"/>
      <c r="E10531" s="1433"/>
      <c r="K10531" s="1433"/>
      <c r="L10531" s="1334"/>
    </row>
    <row r="10532" spans="1:12" ht="24" customHeight="1">
      <c r="A10532" s="1355"/>
      <c r="B10532" s="1355"/>
      <c r="C10532" s="1433"/>
      <c r="E10532" s="1433"/>
      <c r="K10532" s="1433"/>
      <c r="L10532" s="1334"/>
    </row>
    <row r="10533" spans="1:12" ht="24" customHeight="1">
      <c r="A10533" s="1355"/>
      <c r="B10533" s="1355"/>
      <c r="C10533" s="1433"/>
      <c r="E10533" s="1433"/>
      <c r="K10533" s="1433"/>
      <c r="L10533" s="1334"/>
    </row>
    <row r="10534" spans="1:12" ht="24" customHeight="1">
      <c r="A10534" s="1355"/>
      <c r="B10534" s="1355"/>
      <c r="C10534" s="1433"/>
      <c r="E10534" s="1433"/>
      <c r="K10534" s="1433"/>
      <c r="L10534" s="1334"/>
    </row>
    <row r="10535" spans="1:12" ht="24" customHeight="1">
      <c r="A10535" s="1355"/>
      <c r="B10535" s="1355"/>
      <c r="C10535" s="1433"/>
      <c r="E10535" s="1433"/>
      <c r="K10535" s="1433"/>
      <c r="L10535" s="1334"/>
    </row>
    <row r="10536" spans="1:12" ht="24" customHeight="1">
      <c r="A10536" s="1355"/>
      <c r="B10536" s="1355"/>
      <c r="C10536" s="1433"/>
      <c r="E10536" s="1433"/>
      <c r="K10536" s="1433"/>
      <c r="L10536" s="1334"/>
    </row>
    <row r="10537" spans="1:12" ht="24" customHeight="1">
      <c r="A10537" s="1355"/>
      <c r="B10537" s="1355"/>
      <c r="C10537" s="1433"/>
      <c r="E10537" s="1433"/>
      <c r="K10537" s="1433"/>
      <c r="L10537" s="1334"/>
    </row>
    <row r="10538" spans="1:12" ht="24" customHeight="1">
      <c r="A10538" s="1355"/>
      <c r="B10538" s="1355"/>
      <c r="C10538" s="1433"/>
      <c r="E10538" s="1433"/>
      <c r="K10538" s="1433"/>
      <c r="L10538" s="1334"/>
    </row>
    <row r="10539" spans="1:12" ht="24" customHeight="1">
      <c r="A10539" s="1355"/>
      <c r="B10539" s="1355"/>
      <c r="C10539" s="1433"/>
      <c r="E10539" s="1433"/>
      <c r="K10539" s="1433"/>
      <c r="L10539" s="1334"/>
    </row>
    <row r="10540" spans="1:12" ht="24" customHeight="1">
      <c r="A10540" s="1355"/>
      <c r="B10540" s="1355"/>
      <c r="C10540" s="1433"/>
      <c r="E10540" s="1433"/>
      <c r="K10540" s="1433"/>
      <c r="L10540" s="1334"/>
    </row>
    <row r="10541" spans="1:12" ht="24" customHeight="1">
      <c r="A10541" s="1355"/>
      <c r="B10541" s="1355"/>
      <c r="C10541" s="1433"/>
      <c r="E10541" s="1433"/>
      <c r="K10541" s="1433"/>
      <c r="L10541" s="1334"/>
    </row>
    <row r="10542" spans="1:12" ht="24" customHeight="1">
      <c r="A10542" s="1355"/>
      <c r="B10542" s="1355"/>
      <c r="C10542" s="1433"/>
      <c r="E10542" s="1433"/>
      <c r="K10542" s="1433"/>
      <c r="L10542" s="1334"/>
    </row>
    <row r="10543" spans="1:12" ht="24" customHeight="1">
      <c r="A10543" s="1355"/>
      <c r="B10543" s="1355"/>
      <c r="C10543" s="1433"/>
      <c r="E10543" s="1433"/>
      <c r="K10543" s="1433"/>
      <c r="L10543" s="1334"/>
    </row>
    <row r="10544" spans="1:12" ht="24" customHeight="1">
      <c r="A10544" s="1355"/>
      <c r="B10544" s="1355"/>
      <c r="C10544" s="1433"/>
      <c r="E10544" s="1433"/>
      <c r="K10544" s="1433"/>
      <c r="L10544" s="1334"/>
    </row>
    <row r="10545" spans="1:12" ht="24" customHeight="1">
      <c r="A10545" s="1355"/>
      <c r="B10545" s="1355"/>
      <c r="C10545" s="1433"/>
      <c r="E10545" s="1433"/>
      <c r="K10545" s="1433"/>
      <c r="L10545" s="1334"/>
    </row>
    <row r="10546" spans="1:12" ht="24" customHeight="1">
      <c r="A10546" s="1355"/>
      <c r="B10546" s="1355"/>
      <c r="C10546" s="1433"/>
      <c r="E10546" s="1433"/>
      <c r="K10546" s="1433"/>
      <c r="L10546" s="1334"/>
    </row>
    <row r="10547" spans="1:12" ht="24" customHeight="1">
      <c r="A10547" s="1355"/>
      <c r="B10547" s="1355"/>
      <c r="C10547" s="1433"/>
      <c r="E10547" s="1433"/>
      <c r="K10547" s="1433"/>
      <c r="L10547" s="1334"/>
    </row>
    <row r="10548" spans="1:12" ht="24" customHeight="1">
      <c r="A10548" s="1355"/>
      <c r="B10548" s="1355"/>
      <c r="C10548" s="1433"/>
      <c r="E10548" s="1433"/>
      <c r="K10548" s="1433"/>
      <c r="L10548" s="1334"/>
    </row>
    <row r="10549" spans="1:12" ht="24" customHeight="1">
      <c r="A10549" s="1355"/>
      <c r="B10549" s="1355"/>
      <c r="C10549" s="1433"/>
      <c r="E10549" s="1433"/>
      <c r="K10549" s="1433"/>
      <c r="L10549" s="1334"/>
    </row>
    <row r="10550" spans="1:12" ht="24" customHeight="1">
      <c r="A10550" s="1355"/>
      <c r="B10550" s="1355"/>
      <c r="C10550" s="1433"/>
      <c r="E10550" s="1433"/>
      <c r="K10550" s="1433"/>
      <c r="L10550" s="1334"/>
    </row>
    <row r="10551" spans="1:12" ht="24" customHeight="1">
      <c r="A10551" s="1355"/>
      <c r="B10551" s="1355"/>
      <c r="C10551" s="1433"/>
      <c r="E10551" s="1433"/>
      <c r="K10551" s="1433"/>
      <c r="L10551" s="1334"/>
    </row>
    <row r="10552" spans="1:12" ht="24" customHeight="1">
      <c r="A10552" s="1355"/>
      <c r="B10552" s="1355"/>
      <c r="C10552" s="1433"/>
      <c r="E10552" s="1433"/>
      <c r="K10552" s="1433"/>
      <c r="L10552" s="1334"/>
    </row>
    <row r="10553" spans="1:12" ht="24" customHeight="1">
      <c r="A10553" s="1355"/>
      <c r="B10553" s="1355"/>
      <c r="C10553" s="1433"/>
      <c r="E10553" s="1433"/>
      <c r="K10553" s="1433"/>
      <c r="L10553" s="1334"/>
    </row>
    <row r="10554" spans="1:12" ht="24" customHeight="1">
      <c r="A10554" s="1355"/>
      <c r="B10554" s="1355"/>
      <c r="C10554" s="1433"/>
      <c r="E10554" s="1433"/>
      <c r="K10554" s="1433"/>
      <c r="L10554" s="1334"/>
    </row>
    <row r="10555" spans="1:12" ht="24" customHeight="1">
      <c r="A10555" s="1355"/>
      <c r="B10555" s="1355"/>
      <c r="C10555" s="1433"/>
      <c r="E10555" s="1433"/>
      <c r="K10555" s="1433"/>
      <c r="L10555" s="1334"/>
    </row>
    <row r="10556" spans="1:12" ht="24" customHeight="1">
      <c r="A10556" s="1355"/>
      <c r="B10556" s="1355"/>
      <c r="C10556" s="1433"/>
      <c r="E10556" s="1433"/>
      <c r="K10556" s="1433"/>
      <c r="L10556" s="1334"/>
    </row>
    <row r="10557" spans="1:12" ht="24" customHeight="1">
      <c r="A10557" s="1355"/>
      <c r="B10557" s="1355"/>
      <c r="C10557" s="1433"/>
      <c r="E10557" s="1433"/>
      <c r="K10557" s="1433"/>
      <c r="L10557" s="1334"/>
    </row>
    <row r="10558" spans="1:12" ht="24" customHeight="1">
      <c r="A10558" s="1355"/>
      <c r="B10558" s="1355"/>
      <c r="C10558" s="1433"/>
      <c r="E10558" s="1433"/>
      <c r="K10558" s="1433"/>
      <c r="L10558" s="1334"/>
    </row>
    <row r="10559" spans="1:12" ht="24" customHeight="1">
      <c r="A10559" s="1355"/>
      <c r="B10559" s="1355"/>
      <c r="C10559" s="1433"/>
      <c r="E10559" s="1433"/>
      <c r="K10559" s="1433"/>
      <c r="L10559" s="1334"/>
    </row>
    <row r="10560" spans="1:12" ht="24" customHeight="1">
      <c r="A10560" s="1355"/>
      <c r="B10560" s="1355"/>
      <c r="C10560" s="1433"/>
      <c r="E10560" s="1433"/>
      <c r="K10560" s="1433"/>
      <c r="L10560" s="1334"/>
    </row>
    <row r="10561" spans="1:12" ht="24" customHeight="1">
      <c r="A10561" s="1355"/>
      <c r="B10561" s="1355"/>
      <c r="C10561" s="1433"/>
      <c r="E10561" s="1433"/>
      <c r="K10561" s="1433"/>
      <c r="L10561" s="1334"/>
    </row>
    <row r="10562" spans="1:12" ht="24" customHeight="1">
      <c r="A10562" s="1355"/>
      <c r="B10562" s="1355"/>
      <c r="C10562" s="1433"/>
      <c r="E10562" s="1433"/>
      <c r="K10562" s="1433"/>
      <c r="L10562" s="1334"/>
    </row>
    <row r="10563" spans="1:12" ht="24" customHeight="1">
      <c r="A10563" s="1355"/>
      <c r="B10563" s="1355"/>
      <c r="C10563" s="1433"/>
      <c r="E10563" s="1433"/>
      <c r="K10563" s="1433"/>
      <c r="L10563" s="1334"/>
    </row>
    <row r="10564" spans="1:12" ht="24" customHeight="1">
      <c r="A10564" s="1355"/>
      <c r="B10564" s="1355"/>
      <c r="C10564" s="1433"/>
      <c r="E10564" s="1433"/>
      <c r="K10564" s="1433"/>
      <c r="L10564" s="1334"/>
    </row>
    <row r="10565" spans="1:12" ht="24" customHeight="1">
      <c r="A10565" s="1355"/>
      <c r="B10565" s="1355"/>
      <c r="C10565" s="1433"/>
      <c r="E10565" s="1433"/>
      <c r="K10565" s="1433"/>
      <c r="L10565" s="1334"/>
    </row>
    <row r="10566" spans="1:12" ht="24" customHeight="1">
      <c r="A10566" s="1355"/>
      <c r="B10566" s="1355"/>
      <c r="C10566" s="1433"/>
      <c r="E10566" s="1433"/>
      <c r="K10566" s="1433"/>
      <c r="L10566" s="1334"/>
    </row>
    <row r="10567" spans="1:12" ht="24" customHeight="1">
      <c r="A10567" s="1355"/>
      <c r="B10567" s="1355"/>
      <c r="C10567" s="1433"/>
      <c r="E10567" s="1433"/>
      <c r="K10567" s="1433"/>
      <c r="L10567" s="1334"/>
    </row>
    <row r="10568" spans="1:12" ht="24" customHeight="1">
      <c r="A10568" s="1355"/>
      <c r="B10568" s="1355"/>
      <c r="C10568" s="1433"/>
      <c r="E10568" s="1433"/>
      <c r="K10568" s="1433"/>
      <c r="L10568" s="1334"/>
    </row>
    <row r="10569" spans="1:12" ht="24" customHeight="1">
      <c r="A10569" s="1355"/>
      <c r="B10569" s="1355"/>
      <c r="C10569" s="1433"/>
      <c r="E10569" s="1433"/>
      <c r="K10569" s="1433"/>
      <c r="L10569" s="1334"/>
    </row>
    <row r="10570" spans="1:12" ht="24" customHeight="1">
      <c r="A10570" s="1355"/>
      <c r="B10570" s="1355"/>
      <c r="C10570" s="1433"/>
      <c r="E10570" s="1433"/>
      <c r="K10570" s="1433"/>
      <c r="L10570" s="1334"/>
    </row>
    <row r="10571" spans="1:12" ht="24" customHeight="1">
      <c r="A10571" s="1355"/>
      <c r="B10571" s="1355"/>
      <c r="C10571" s="1433"/>
      <c r="E10571" s="1433"/>
      <c r="K10571" s="1433"/>
      <c r="L10571" s="1334"/>
    </row>
    <row r="10572" spans="1:12" ht="24" customHeight="1">
      <c r="A10572" s="1355"/>
      <c r="B10572" s="1355"/>
      <c r="C10572" s="1433"/>
      <c r="E10572" s="1433"/>
      <c r="K10572" s="1433"/>
      <c r="L10572" s="1334"/>
    </row>
    <row r="10573" spans="1:12" ht="24" customHeight="1">
      <c r="A10573" s="1355"/>
      <c r="B10573" s="1355"/>
      <c r="C10573" s="1433"/>
      <c r="E10573" s="1433"/>
      <c r="K10573" s="1433"/>
      <c r="L10573" s="1334"/>
    </row>
    <row r="10574" spans="1:12" ht="24" customHeight="1">
      <c r="A10574" s="1355"/>
      <c r="B10574" s="1355"/>
      <c r="C10574" s="1433"/>
      <c r="E10574" s="1433"/>
      <c r="K10574" s="1433"/>
      <c r="L10574" s="1334"/>
    </row>
    <row r="10575" spans="1:12" ht="24" customHeight="1">
      <c r="A10575" s="1355"/>
      <c r="B10575" s="1355"/>
      <c r="C10575" s="1433"/>
      <c r="E10575" s="1433"/>
      <c r="K10575" s="1433"/>
      <c r="L10575" s="1334"/>
    </row>
    <row r="10576" spans="1:12" ht="24" customHeight="1">
      <c r="A10576" s="1355"/>
      <c r="B10576" s="1355"/>
      <c r="C10576" s="1433"/>
      <c r="E10576" s="1433"/>
      <c r="K10576" s="1433"/>
      <c r="L10576" s="1334"/>
    </row>
    <row r="10577" spans="1:12" ht="24" customHeight="1">
      <c r="A10577" s="1355"/>
      <c r="B10577" s="1355"/>
      <c r="C10577" s="1433"/>
      <c r="E10577" s="1433"/>
      <c r="K10577" s="1433"/>
      <c r="L10577" s="1334"/>
    </row>
    <row r="10578" spans="1:12" ht="24" customHeight="1">
      <c r="A10578" s="1355"/>
      <c r="B10578" s="1355"/>
      <c r="C10578" s="1433"/>
      <c r="E10578" s="1433"/>
      <c r="K10578" s="1433"/>
      <c r="L10578" s="1334"/>
    </row>
    <row r="10579" spans="1:12" ht="24" customHeight="1">
      <c r="A10579" s="1355"/>
      <c r="B10579" s="1355"/>
      <c r="C10579" s="1433"/>
      <c r="E10579" s="1433"/>
      <c r="K10579" s="1433"/>
      <c r="L10579" s="1334"/>
    </row>
    <row r="10580" spans="1:12" ht="24" customHeight="1">
      <c r="A10580" s="1355"/>
      <c r="B10580" s="1355"/>
      <c r="C10580" s="1433"/>
      <c r="E10580" s="1433"/>
      <c r="K10580" s="1433"/>
      <c r="L10580" s="1334"/>
    </row>
    <row r="10581" spans="1:12" ht="24" customHeight="1">
      <c r="A10581" s="1355"/>
      <c r="B10581" s="1355"/>
      <c r="C10581" s="1433"/>
      <c r="E10581" s="1433"/>
      <c r="K10581" s="1433"/>
      <c r="L10581" s="1334"/>
    </row>
    <row r="10582" spans="1:12" ht="24" customHeight="1">
      <c r="A10582" s="1355"/>
      <c r="B10582" s="1355"/>
      <c r="C10582" s="1433"/>
      <c r="E10582" s="1433"/>
      <c r="K10582" s="1433"/>
      <c r="L10582" s="1334"/>
    </row>
    <row r="10583" spans="1:12" ht="24" customHeight="1">
      <c r="A10583" s="1355"/>
      <c r="B10583" s="1355"/>
      <c r="C10583" s="1433"/>
      <c r="E10583" s="1433"/>
      <c r="K10583" s="1433"/>
      <c r="L10583" s="1334"/>
    </row>
    <row r="10584" spans="1:12" ht="24" customHeight="1">
      <c r="A10584" s="1355"/>
      <c r="B10584" s="1355"/>
      <c r="C10584" s="1433"/>
      <c r="E10584" s="1433"/>
      <c r="K10584" s="1433"/>
      <c r="L10584" s="1334"/>
    </row>
    <row r="10585" spans="1:12" ht="24" customHeight="1">
      <c r="A10585" s="1355"/>
      <c r="B10585" s="1355"/>
      <c r="C10585" s="1433"/>
      <c r="E10585" s="1433"/>
      <c r="K10585" s="1433"/>
      <c r="L10585" s="1334"/>
    </row>
    <row r="10586" spans="1:12" ht="24" customHeight="1">
      <c r="A10586" s="1355"/>
      <c r="B10586" s="1355"/>
      <c r="C10586" s="1433"/>
      <c r="E10586" s="1433"/>
      <c r="K10586" s="1433"/>
      <c r="L10586" s="1334"/>
    </row>
    <row r="10587" spans="1:12" ht="24" customHeight="1">
      <c r="A10587" s="1355"/>
      <c r="B10587" s="1355"/>
      <c r="C10587" s="1433"/>
      <c r="E10587" s="1433"/>
      <c r="K10587" s="1433"/>
      <c r="L10587" s="1334"/>
    </row>
    <row r="10588" spans="1:12" ht="24" customHeight="1">
      <c r="A10588" s="1355"/>
      <c r="B10588" s="1355"/>
      <c r="C10588" s="1433"/>
      <c r="E10588" s="1433"/>
      <c r="K10588" s="1433"/>
      <c r="L10588" s="1334"/>
    </row>
    <row r="10589" spans="1:12" ht="24" customHeight="1">
      <c r="A10589" s="1355"/>
      <c r="B10589" s="1355"/>
      <c r="C10589" s="1433"/>
      <c r="E10589" s="1433"/>
      <c r="K10589" s="1433"/>
      <c r="L10589" s="1334"/>
    </row>
    <row r="10590" spans="1:12" ht="24" customHeight="1">
      <c r="A10590" s="1355"/>
      <c r="B10590" s="1355"/>
      <c r="C10590" s="1433"/>
      <c r="E10590" s="1433"/>
      <c r="K10590" s="1433"/>
      <c r="L10590" s="1334"/>
    </row>
    <row r="10591" spans="1:12" ht="24" customHeight="1">
      <c r="A10591" s="1355"/>
      <c r="B10591" s="1355"/>
      <c r="C10591" s="1433"/>
      <c r="E10591" s="1433"/>
      <c r="K10591" s="1433"/>
      <c r="L10591" s="1334"/>
    </row>
    <row r="10592" spans="1:12" ht="24" customHeight="1">
      <c r="A10592" s="1355"/>
      <c r="B10592" s="1355"/>
      <c r="C10592" s="1433"/>
      <c r="E10592" s="1433"/>
      <c r="K10592" s="1433"/>
      <c r="L10592" s="1334"/>
    </row>
    <row r="10593" spans="1:12" ht="24" customHeight="1">
      <c r="A10593" s="1355"/>
      <c r="B10593" s="1355"/>
      <c r="C10593" s="1433"/>
      <c r="E10593" s="1433"/>
      <c r="K10593" s="1433"/>
      <c r="L10593" s="1334"/>
    </row>
    <row r="10594" spans="1:12" ht="24" customHeight="1">
      <c r="A10594" s="1355"/>
      <c r="B10594" s="1355"/>
      <c r="C10594" s="1433"/>
      <c r="E10594" s="1433"/>
      <c r="K10594" s="1433"/>
      <c r="L10594" s="1334"/>
    </row>
    <row r="10595" spans="1:12" ht="24" customHeight="1">
      <c r="A10595" s="1355"/>
      <c r="B10595" s="1355"/>
      <c r="C10595" s="1433"/>
      <c r="E10595" s="1433"/>
      <c r="K10595" s="1433"/>
      <c r="L10595" s="1334"/>
    </row>
    <row r="10596" spans="1:12" ht="24" customHeight="1">
      <c r="A10596" s="1355"/>
      <c r="B10596" s="1355"/>
      <c r="C10596" s="1433"/>
      <c r="E10596" s="1433"/>
      <c r="K10596" s="1433"/>
      <c r="L10596" s="1334"/>
    </row>
    <row r="10597" spans="1:12" ht="24" customHeight="1">
      <c r="A10597" s="1355"/>
      <c r="B10597" s="1355"/>
      <c r="C10597" s="1433"/>
      <c r="E10597" s="1433"/>
      <c r="K10597" s="1433"/>
      <c r="L10597" s="1334"/>
    </row>
    <row r="10598" spans="1:12" ht="24" customHeight="1">
      <c r="A10598" s="1355"/>
      <c r="B10598" s="1355"/>
      <c r="C10598" s="1433"/>
      <c r="E10598" s="1433"/>
      <c r="K10598" s="1433"/>
      <c r="L10598" s="1334"/>
    </row>
    <row r="10599" spans="1:12" ht="24" customHeight="1">
      <c r="A10599" s="1355"/>
      <c r="B10599" s="1355"/>
      <c r="C10599" s="1433"/>
      <c r="E10599" s="1433"/>
      <c r="K10599" s="1433"/>
      <c r="L10599" s="1334"/>
    </row>
    <row r="10600" spans="1:12" ht="24" customHeight="1">
      <c r="A10600" s="1355"/>
      <c r="B10600" s="1355"/>
      <c r="C10600" s="1433"/>
      <c r="E10600" s="1433"/>
      <c r="K10600" s="1433"/>
      <c r="L10600" s="1334"/>
    </row>
    <row r="10601" spans="1:12" ht="24" customHeight="1">
      <c r="A10601" s="1355"/>
      <c r="B10601" s="1355"/>
      <c r="C10601" s="1433"/>
      <c r="E10601" s="1433"/>
      <c r="K10601" s="1433"/>
      <c r="L10601" s="1334"/>
    </row>
    <row r="10602" spans="1:12" ht="24" customHeight="1">
      <c r="A10602" s="1355"/>
      <c r="B10602" s="1355"/>
      <c r="C10602" s="1433"/>
      <c r="E10602" s="1433"/>
      <c r="K10602" s="1433"/>
      <c r="L10602" s="1334"/>
    </row>
    <row r="10603" spans="1:12" ht="24" customHeight="1">
      <c r="A10603" s="1355"/>
      <c r="B10603" s="1355"/>
      <c r="C10603" s="1433"/>
      <c r="E10603" s="1433"/>
      <c r="K10603" s="1433"/>
      <c r="L10603" s="1334"/>
    </row>
    <row r="10604" spans="1:12" ht="24" customHeight="1">
      <c r="A10604" s="1355"/>
      <c r="B10604" s="1355"/>
      <c r="C10604" s="1433"/>
      <c r="E10604" s="1433"/>
      <c r="K10604" s="1433"/>
      <c r="L10604" s="1334"/>
    </row>
    <row r="10605" spans="1:12" ht="24" customHeight="1">
      <c r="A10605" s="1355"/>
      <c r="B10605" s="1355"/>
      <c r="C10605" s="1433"/>
      <c r="E10605" s="1433"/>
      <c r="K10605" s="1433"/>
      <c r="L10605" s="1334"/>
    </row>
    <row r="10606" spans="1:12" ht="24" customHeight="1">
      <c r="A10606" s="1355"/>
      <c r="B10606" s="1355"/>
      <c r="C10606" s="1433"/>
      <c r="E10606" s="1433"/>
      <c r="K10606" s="1433"/>
      <c r="L10606" s="1334"/>
    </row>
    <row r="10607" spans="1:12" ht="24" customHeight="1">
      <c r="A10607" s="1355"/>
      <c r="B10607" s="1355"/>
      <c r="C10607" s="1433"/>
      <c r="E10607" s="1433"/>
      <c r="K10607" s="1433"/>
      <c r="L10607" s="1334"/>
    </row>
    <row r="10608" spans="1:12" ht="24" customHeight="1">
      <c r="A10608" s="1355"/>
      <c r="B10608" s="1355"/>
      <c r="C10608" s="1433"/>
      <c r="E10608" s="1433"/>
      <c r="K10608" s="1433"/>
      <c r="L10608" s="1334"/>
    </row>
    <row r="10609" spans="1:12" ht="24" customHeight="1">
      <c r="A10609" s="1355"/>
      <c r="B10609" s="1355"/>
      <c r="C10609" s="1433"/>
      <c r="E10609" s="1433"/>
      <c r="K10609" s="1433"/>
      <c r="L10609" s="1334"/>
    </row>
    <row r="10610" spans="1:12" ht="24" customHeight="1">
      <c r="A10610" s="1355"/>
      <c r="B10610" s="1355"/>
      <c r="C10610" s="1433"/>
      <c r="E10610" s="1433"/>
      <c r="K10610" s="1433"/>
      <c r="L10610" s="1334"/>
    </row>
    <row r="10611" spans="1:12" ht="24" customHeight="1">
      <c r="A10611" s="1355"/>
      <c r="B10611" s="1355"/>
      <c r="C10611" s="1433"/>
      <c r="E10611" s="1433"/>
      <c r="K10611" s="1433"/>
      <c r="L10611" s="1334"/>
    </row>
    <row r="10612" spans="1:12" ht="24" customHeight="1">
      <c r="A10612" s="1355"/>
      <c r="B10612" s="1355"/>
      <c r="C10612" s="1433"/>
      <c r="E10612" s="1433"/>
      <c r="K10612" s="1433"/>
      <c r="L10612" s="1334"/>
    </row>
    <row r="10613" spans="1:12" ht="24" customHeight="1">
      <c r="A10613" s="1355"/>
      <c r="B10613" s="1355"/>
      <c r="C10613" s="1433"/>
      <c r="E10613" s="1433"/>
      <c r="K10613" s="1433"/>
      <c r="L10613" s="1334"/>
    </row>
    <row r="10614" spans="1:12" ht="24" customHeight="1">
      <c r="A10614" s="1355"/>
      <c r="B10614" s="1355"/>
      <c r="C10614" s="1433"/>
      <c r="E10614" s="1433"/>
      <c r="K10614" s="1433"/>
      <c r="L10614" s="1334"/>
    </row>
    <row r="10615" spans="1:12" ht="24" customHeight="1">
      <c r="A10615" s="1355"/>
      <c r="B10615" s="1355"/>
      <c r="C10615" s="1433"/>
      <c r="E10615" s="1433"/>
      <c r="K10615" s="1433"/>
      <c r="L10615" s="1334"/>
    </row>
    <row r="10616" spans="1:12" ht="24" customHeight="1">
      <c r="A10616" s="1355"/>
      <c r="B10616" s="1355"/>
      <c r="C10616" s="1433"/>
      <c r="E10616" s="1433"/>
      <c r="K10616" s="1433"/>
      <c r="L10616" s="1334"/>
    </row>
    <row r="10617" spans="1:12" ht="24" customHeight="1">
      <c r="A10617" s="1355"/>
      <c r="B10617" s="1355"/>
      <c r="C10617" s="1433"/>
      <c r="E10617" s="1433"/>
      <c r="K10617" s="1433"/>
      <c r="L10617" s="1334"/>
    </row>
    <row r="10618" spans="1:12" ht="24" customHeight="1">
      <c r="A10618" s="1355"/>
      <c r="B10618" s="1355"/>
      <c r="C10618" s="1433"/>
      <c r="E10618" s="1433"/>
      <c r="K10618" s="1433"/>
      <c r="L10618" s="1334"/>
    </row>
    <row r="10619" spans="1:12" ht="24" customHeight="1">
      <c r="A10619" s="1355"/>
      <c r="B10619" s="1355"/>
      <c r="C10619" s="1433"/>
      <c r="E10619" s="1433"/>
      <c r="K10619" s="1433"/>
      <c r="L10619" s="1334"/>
    </row>
    <row r="10620" spans="1:12" ht="24" customHeight="1">
      <c r="A10620" s="1355"/>
      <c r="B10620" s="1355"/>
      <c r="C10620" s="1433"/>
      <c r="E10620" s="1433"/>
      <c r="K10620" s="1433"/>
      <c r="L10620" s="1334"/>
    </row>
    <row r="10621" spans="1:12" ht="24" customHeight="1">
      <c r="A10621" s="1355"/>
      <c r="B10621" s="1355"/>
      <c r="C10621" s="1433"/>
      <c r="E10621" s="1433"/>
      <c r="K10621" s="1433"/>
      <c r="L10621" s="1334"/>
    </row>
    <row r="10622" spans="1:12" ht="24" customHeight="1">
      <c r="A10622" s="1355"/>
      <c r="B10622" s="1355"/>
      <c r="C10622" s="1433"/>
      <c r="E10622" s="1433"/>
      <c r="K10622" s="1433"/>
      <c r="L10622" s="1334"/>
    </row>
    <row r="10623" spans="1:12" ht="24" customHeight="1">
      <c r="A10623" s="1355"/>
      <c r="B10623" s="1355"/>
      <c r="C10623" s="1433"/>
      <c r="E10623" s="1433"/>
      <c r="K10623" s="1433"/>
      <c r="L10623" s="1334"/>
    </row>
    <row r="10624" spans="1:12" ht="24" customHeight="1">
      <c r="A10624" s="1355"/>
      <c r="B10624" s="1355"/>
      <c r="C10624" s="1433"/>
      <c r="E10624" s="1433"/>
      <c r="K10624" s="1433"/>
      <c r="L10624" s="1334"/>
    </row>
    <row r="10625" spans="1:12" ht="24" customHeight="1">
      <c r="A10625" s="1355"/>
      <c r="B10625" s="1355"/>
      <c r="C10625" s="1433"/>
      <c r="E10625" s="1433"/>
      <c r="K10625" s="1433"/>
      <c r="L10625" s="1334"/>
    </row>
    <row r="10626" spans="1:12" ht="24" customHeight="1">
      <c r="A10626" s="1355"/>
      <c r="B10626" s="1355"/>
      <c r="C10626" s="1433"/>
      <c r="E10626" s="1433"/>
      <c r="K10626" s="1433"/>
      <c r="L10626" s="1334"/>
    </row>
    <row r="10627" spans="1:12" ht="24" customHeight="1">
      <c r="A10627" s="1355"/>
      <c r="B10627" s="1355"/>
      <c r="C10627" s="1433"/>
      <c r="E10627" s="1433"/>
      <c r="K10627" s="1433"/>
      <c r="L10627" s="1334"/>
    </row>
    <row r="10628" spans="1:12" ht="24" customHeight="1">
      <c r="A10628" s="1355"/>
      <c r="B10628" s="1355"/>
      <c r="C10628" s="1433"/>
      <c r="E10628" s="1433"/>
      <c r="K10628" s="1433"/>
      <c r="L10628" s="1334"/>
    </row>
    <row r="10629" spans="1:12" ht="24" customHeight="1">
      <c r="A10629" s="1355"/>
      <c r="B10629" s="1355"/>
      <c r="C10629" s="1433"/>
      <c r="E10629" s="1433"/>
      <c r="K10629" s="1433"/>
      <c r="L10629" s="1334"/>
    </row>
    <row r="10630" spans="1:12" ht="24" customHeight="1">
      <c r="A10630" s="1355"/>
      <c r="B10630" s="1355"/>
      <c r="C10630" s="1433"/>
      <c r="E10630" s="1433"/>
      <c r="K10630" s="1433"/>
      <c r="L10630" s="1334"/>
    </row>
    <row r="10631" spans="1:12" ht="24" customHeight="1">
      <c r="A10631" s="1355"/>
      <c r="B10631" s="1355"/>
      <c r="C10631" s="1433"/>
      <c r="E10631" s="1433"/>
      <c r="K10631" s="1433"/>
      <c r="L10631" s="1334"/>
    </row>
    <row r="10632" spans="1:12" ht="24" customHeight="1">
      <c r="A10632" s="1355"/>
      <c r="B10632" s="1355"/>
      <c r="C10632" s="1433"/>
      <c r="E10632" s="1433"/>
      <c r="K10632" s="1433"/>
      <c r="L10632" s="1334"/>
    </row>
    <row r="10633" spans="1:12" ht="24" customHeight="1">
      <c r="A10633" s="1355"/>
      <c r="B10633" s="1355"/>
      <c r="C10633" s="1433"/>
      <c r="E10633" s="1433"/>
      <c r="K10633" s="1433"/>
      <c r="L10633" s="1334"/>
    </row>
    <row r="10634" spans="1:12" ht="24" customHeight="1">
      <c r="A10634" s="1355"/>
      <c r="B10634" s="1355"/>
      <c r="C10634" s="1433"/>
      <c r="E10634" s="1433"/>
      <c r="K10634" s="1433"/>
      <c r="L10634" s="1334"/>
    </row>
    <row r="10635" spans="1:12" ht="24" customHeight="1">
      <c r="A10635" s="1355"/>
      <c r="B10635" s="1355"/>
      <c r="C10635" s="1433"/>
      <c r="E10635" s="1433"/>
      <c r="K10635" s="1433"/>
      <c r="L10635" s="1334"/>
    </row>
    <row r="10636" spans="1:12" ht="24" customHeight="1">
      <c r="A10636" s="1355"/>
      <c r="B10636" s="1355"/>
      <c r="C10636" s="1433"/>
      <c r="E10636" s="1433"/>
      <c r="K10636" s="1433"/>
      <c r="L10636" s="1334"/>
    </row>
    <row r="10637" spans="1:12" ht="24" customHeight="1">
      <c r="A10637" s="1355"/>
      <c r="B10637" s="1355"/>
      <c r="C10637" s="1433"/>
      <c r="E10637" s="1433"/>
      <c r="K10637" s="1433"/>
      <c r="L10637" s="1334"/>
    </row>
    <row r="10638" spans="1:12" ht="24" customHeight="1">
      <c r="A10638" s="1355"/>
      <c r="B10638" s="1355"/>
      <c r="C10638" s="1433"/>
      <c r="E10638" s="1433"/>
      <c r="K10638" s="1433"/>
      <c r="L10638" s="1334"/>
    </row>
    <row r="10639" spans="1:12" ht="24" customHeight="1">
      <c r="A10639" s="1355"/>
      <c r="B10639" s="1355"/>
      <c r="C10639" s="1433"/>
      <c r="E10639" s="1433"/>
      <c r="K10639" s="1433"/>
      <c r="L10639" s="1334"/>
    </row>
    <row r="10640" spans="1:12" ht="24" customHeight="1">
      <c r="A10640" s="1355"/>
      <c r="B10640" s="1355"/>
      <c r="C10640" s="1433"/>
      <c r="E10640" s="1433"/>
      <c r="K10640" s="1433"/>
      <c r="L10640" s="1334"/>
    </row>
    <row r="10641" spans="1:12" ht="24" customHeight="1">
      <c r="A10641" s="1355"/>
      <c r="B10641" s="1355"/>
      <c r="C10641" s="1433"/>
      <c r="E10641" s="1433"/>
      <c r="K10641" s="1433"/>
      <c r="L10641" s="1334"/>
    </row>
    <row r="10642" spans="1:12" ht="24" customHeight="1">
      <c r="A10642" s="1355"/>
      <c r="B10642" s="1355"/>
      <c r="C10642" s="1433"/>
      <c r="E10642" s="1433"/>
      <c r="K10642" s="1433"/>
      <c r="L10642" s="1334"/>
    </row>
    <row r="10643" spans="1:12" ht="24" customHeight="1">
      <c r="A10643" s="1355"/>
      <c r="B10643" s="1355"/>
      <c r="C10643" s="1433"/>
      <c r="E10643" s="1433"/>
      <c r="K10643" s="1433"/>
      <c r="L10643" s="1334"/>
    </row>
    <row r="10644" spans="1:12" ht="24" customHeight="1">
      <c r="A10644" s="1355"/>
      <c r="B10644" s="1355"/>
      <c r="C10644" s="1433"/>
      <c r="E10644" s="1433"/>
      <c r="K10644" s="1433"/>
      <c r="L10644" s="1334"/>
    </row>
    <row r="10645" spans="1:12" ht="24" customHeight="1">
      <c r="A10645" s="1355"/>
      <c r="B10645" s="1355"/>
      <c r="C10645" s="1433"/>
      <c r="E10645" s="1433"/>
      <c r="K10645" s="1433"/>
      <c r="L10645" s="1334"/>
    </row>
    <row r="10646" spans="1:12" ht="24" customHeight="1">
      <c r="A10646" s="1355"/>
      <c r="B10646" s="1355"/>
      <c r="C10646" s="1433"/>
      <c r="E10646" s="1433"/>
      <c r="K10646" s="1433"/>
      <c r="L10646" s="1334"/>
    </row>
    <row r="10647" spans="1:12" ht="24" customHeight="1">
      <c r="A10647" s="1355"/>
      <c r="B10647" s="1355"/>
      <c r="C10647" s="1433"/>
      <c r="E10647" s="1433"/>
      <c r="K10647" s="1433"/>
      <c r="L10647" s="1334"/>
    </row>
    <row r="10648" spans="1:12" ht="24" customHeight="1">
      <c r="A10648" s="1355"/>
      <c r="B10648" s="1355"/>
      <c r="C10648" s="1433"/>
      <c r="E10648" s="1433"/>
      <c r="K10648" s="1433"/>
      <c r="L10648" s="1334"/>
    </row>
    <row r="10649" spans="1:12" ht="24" customHeight="1">
      <c r="A10649" s="1355"/>
      <c r="B10649" s="1355"/>
      <c r="C10649" s="1433"/>
      <c r="E10649" s="1433"/>
      <c r="K10649" s="1433"/>
      <c r="L10649" s="1334"/>
    </row>
    <row r="10650" spans="1:12" ht="24" customHeight="1">
      <c r="A10650" s="1355"/>
      <c r="B10650" s="1355"/>
      <c r="C10650" s="1433"/>
      <c r="E10650" s="1433"/>
      <c r="K10650" s="1433"/>
      <c r="L10650" s="1334"/>
    </row>
    <row r="10651" spans="1:12" ht="24" customHeight="1">
      <c r="A10651" s="1355"/>
      <c r="B10651" s="1355"/>
      <c r="C10651" s="1433"/>
      <c r="E10651" s="1433"/>
      <c r="K10651" s="1433"/>
      <c r="L10651" s="1334"/>
    </row>
    <row r="10652" spans="1:12" ht="24" customHeight="1">
      <c r="A10652" s="1355"/>
      <c r="B10652" s="1355"/>
      <c r="C10652" s="1433"/>
      <c r="E10652" s="1433"/>
      <c r="K10652" s="1433"/>
      <c r="L10652" s="1334"/>
    </row>
    <row r="10653" spans="1:12" ht="24" customHeight="1">
      <c r="A10653" s="1355"/>
      <c r="B10653" s="1355"/>
      <c r="C10653" s="1433"/>
      <c r="E10653" s="1433"/>
      <c r="K10653" s="1433"/>
      <c r="L10653" s="1334"/>
    </row>
    <row r="10654" spans="1:12" ht="24" customHeight="1">
      <c r="A10654" s="1355"/>
      <c r="B10654" s="1355"/>
      <c r="C10654" s="1433"/>
      <c r="E10654" s="1433"/>
      <c r="K10654" s="1433"/>
      <c r="L10654" s="1334"/>
    </row>
    <row r="10655" spans="1:12" ht="24" customHeight="1">
      <c r="A10655" s="1355"/>
      <c r="B10655" s="1355"/>
      <c r="C10655" s="1433"/>
      <c r="E10655" s="1433"/>
      <c r="K10655" s="1433"/>
      <c r="L10655" s="1334"/>
    </row>
    <row r="10656" spans="1:12" ht="24" customHeight="1">
      <c r="A10656" s="1355"/>
      <c r="B10656" s="1355"/>
      <c r="C10656" s="1433"/>
      <c r="E10656" s="1433"/>
      <c r="K10656" s="1433"/>
      <c r="L10656" s="1334"/>
    </row>
    <row r="10657" spans="1:12" ht="24" customHeight="1">
      <c r="A10657" s="1355"/>
      <c r="B10657" s="1355"/>
      <c r="C10657" s="1433"/>
      <c r="E10657" s="1433"/>
      <c r="K10657" s="1433"/>
      <c r="L10657" s="1334"/>
    </row>
    <row r="10658" spans="1:12" ht="24" customHeight="1">
      <c r="A10658" s="1355"/>
      <c r="B10658" s="1355"/>
      <c r="C10658" s="1433"/>
      <c r="E10658" s="1433"/>
      <c r="K10658" s="1433"/>
      <c r="L10658" s="1334"/>
    </row>
    <row r="10659" spans="1:12" ht="24" customHeight="1">
      <c r="A10659" s="1355"/>
      <c r="B10659" s="1355"/>
      <c r="C10659" s="1433"/>
      <c r="E10659" s="1433"/>
      <c r="K10659" s="1433"/>
      <c r="L10659" s="1334"/>
    </row>
    <row r="10660" spans="1:12" ht="24" customHeight="1">
      <c r="A10660" s="1355"/>
      <c r="B10660" s="1355"/>
      <c r="C10660" s="1433"/>
      <c r="E10660" s="1433"/>
      <c r="K10660" s="1433"/>
      <c r="L10660" s="1334"/>
    </row>
    <row r="10661" spans="1:12" ht="24" customHeight="1">
      <c r="A10661" s="1355"/>
      <c r="B10661" s="1355"/>
      <c r="C10661" s="1433"/>
      <c r="E10661" s="1433"/>
      <c r="K10661" s="1433"/>
      <c r="L10661" s="1334"/>
    </row>
    <row r="10662" spans="1:12" ht="24" customHeight="1">
      <c r="A10662" s="1355"/>
      <c r="B10662" s="1355"/>
      <c r="C10662" s="1433"/>
      <c r="E10662" s="1433"/>
      <c r="K10662" s="1433"/>
      <c r="L10662" s="1334"/>
    </row>
    <row r="10663" spans="1:12" ht="24" customHeight="1">
      <c r="A10663" s="1355"/>
      <c r="B10663" s="1355"/>
      <c r="C10663" s="1433"/>
      <c r="E10663" s="1433"/>
      <c r="K10663" s="1433"/>
      <c r="L10663" s="1334"/>
    </row>
    <row r="10664" spans="1:12" ht="24" customHeight="1">
      <c r="A10664" s="1355"/>
      <c r="B10664" s="1355"/>
      <c r="C10664" s="1433"/>
      <c r="E10664" s="1433"/>
      <c r="K10664" s="1433"/>
      <c r="L10664" s="1334"/>
    </row>
    <row r="10665" spans="1:12" ht="24" customHeight="1">
      <c r="A10665" s="1355"/>
      <c r="B10665" s="1355"/>
      <c r="C10665" s="1433"/>
      <c r="E10665" s="1433"/>
      <c r="K10665" s="1433"/>
      <c r="L10665" s="1334"/>
    </row>
    <row r="10666" spans="1:12" ht="24" customHeight="1">
      <c r="A10666" s="1355"/>
      <c r="B10666" s="1355"/>
      <c r="C10666" s="1433"/>
      <c r="E10666" s="1433"/>
      <c r="K10666" s="1433"/>
      <c r="L10666" s="1334"/>
    </row>
    <row r="10667" spans="1:12" ht="24" customHeight="1">
      <c r="A10667" s="1355"/>
      <c r="B10667" s="1355"/>
      <c r="C10667" s="1433"/>
      <c r="E10667" s="1433"/>
      <c r="K10667" s="1433"/>
      <c r="L10667" s="1334"/>
    </row>
    <row r="10668" spans="1:12" ht="24" customHeight="1">
      <c r="A10668" s="1355"/>
      <c r="B10668" s="1355"/>
      <c r="C10668" s="1433"/>
      <c r="E10668" s="1433"/>
      <c r="K10668" s="1433"/>
      <c r="L10668" s="1334"/>
    </row>
    <row r="10669" spans="1:12" ht="24" customHeight="1">
      <c r="A10669" s="1355"/>
      <c r="B10669" s="1355"/>
      <c r="C10669" s="1433"/>
      <c r="E10669" s="1433"/>
      <c r="K10669" s="1433"/>
      <c r="L10669" s="1334"/>
    </row>
    <row r="10670" spans="1:12" ht="24" customHeight="1">
      <c r="A10670" s="1355"/>
      <c r="B10670" s="1355"/>
      <c r="C10670" s="1433"/>
      <c r="E10670" s="1433"/>
      <c r="K10670" s="1433"/>
      <c r="L10670" s="1334"/>
    </row>
    <row r="10671" spans="1:12" ht="24" customHeight="1">
      <c r="A10671" s="1355"/>
      <c r="B10671" s="1355"/>
      <c r="C10671" s="1433"/>
      <c r="E10671" s="1433"/>
      <c r="K10671" s="1433"/>
      <c r="L10671" s="1334"/>
    </row>
    <row r="10672" spans="1:12" ht="24" customHeight="1">
      <c r="A10672" s="1355"/>
      <c r="B10672" s="1355"/>
      <c r="C10672" s="1433"/>
      <c r="E10672" s="1433"/>
      <c r="K10672" s="1433"/>
      <c r="L10672" s="1334"/>
    </row>
    <row r="10673" spans="1:12" ht="24" customHeight="1">
      <c r="A10673" s="1355"/>
      <c r="B10673" s="1355"/>
      <c r="C10673" s="1433"/>
      <c r="E10673" s="1433"/>
      <c r="K10673" s="1433"/>
      <c r="L10673" s="1334"/>
    </row>
    <row r="10674" spans="1:12" ht="24" customHeight="1">
      <c r="A10674" s="1355"/>
      <c r="B10674" s="1355"/>
      <c r="C10674" s="1433"/>
      <c r="E10674" s="1433"/>
      <c r="K10674" s="1433"/>
      <c r="L10674" s="1334"/>
    </row>
    <row r="10675" spans="1:12" ht="24" customHeight="1">
      <c r="A10675" s="1355"/>
      <c r="B10675" s="1355"/>
      <c r="C10675" s="1433"/>
      <c r="E10675" s="1433"/>
      <c r="K10675" s="1433"/>
      <c r="L10675" s="1334"/>
    </row>
    <row r="10676" spans="1:12" ht="24" customHeight="1">
      <c r="A10676" s="1355"/>
      <c r="B10676" s="1355"/>
      <c r="C10676" s="1433"/>
      <c r="E10676" s="1433"/>
      <c r="K10676" s="1433"/>
      <c r="L10676" s="1334"/>
    </row>
    <row r="10677" spans="1:12" ht="24" customHeight="1">
      <c r="A10677" s="1355"/>
      <c r="B10677" s="1355"/>
      <c r="C10677" s="1433"/>
      <c r="E10677" s="1433"/>
      <c r="K10677" s="1433"/>
      <c r="L10677" s="1334"/>
    </row>
    <row r="10678" spans="1:12" ht="24" customHeight="1">
      <c r="A10678" s="1355"/>
      <c r="B10678" s="1355"/>
      <c r="C10678" s="1433"/>
      <c r="E10678" s="1433"/>
      <c r="K10678" s="1433"/>
      <c r="L10678" s="1334"/>
    </row>
    <row r="10679" spans="1:12" ht="24" customHeight="1">
      <c r="A10679" s="1355"/>
      <c r="B10679" s="1355"/>
      <c r="C10679" s="1433"/>
      <c r="E10679" s="1433"/>
      <c r="K10679" s="1433"/>
      <c r="L10679" s="1334"/>
    </row>
    <row r="10680" spans="1:12" ht="24" customHeight="1">
      <c r="A10680" s="1355"/>
      <c r="B10680" s="1355"/>
      <c r="C10680" s="1433"/>
      <c r="E10680" s="1433"/>
      <c r="K10680" s="1433"/>
      <c r="L10680" s="1334"/>
    </row>
    <row r="10681" spans="1:12" ht="24" customHeight="1">
      <c r="A10681" s="1355"/>
      <c r="B10681" s="1355"/>
      <c r="C10681" s="1433"/>
      <c r="E10681" s="1433"/>
      <c r="K10681" s="1433"/>
      <c r="L10681" s="1334"/>
    </row>
    <row r="10682" spans="1:12" ht="24" customHeight="1">
      <c r="A10682" s="1355"/>
      <c r="B10682" s="1355"/>
      <c r="C10682" s="1433"/>
      <c r="E10682" s="1433"/>
      <c r="K10682" s="1433"/>
      <c r="L10682" s="1334"/>
    </row>
    <row r="10683" spans="1:12" ht="24" customHeight="1">
      <c r="A10683" s="1355"/>
      <c r="B10683" s="1355"/>
      <c r="C10683" s="1433"/>
      <c r="E10683" s="1433"/>
      <c r="K10683" s="1433"/>
      <c r="L10683" s="1334"/>
    </row>
    <row r="10684" spans="1:12" ht="24" customHeight="1">
      <c r="A10684" s="1355"/>
      <c r="B10684" s="1355"/>
      <c r="C10684" s="1433"/>
      <c r="E10684" s="1433"/>
      <c r="K10684" s="1433"/>
      <c r="L10684" s="1334"/>
    </row>
    <row r="10685" spans="1:12" ht="24" customHeight="1">
      <c r="A10685" s="1355"/>
      <c r="B10685" s="1355"/>
      <c r="C10685" s="1433"/>
      <c r="E10685" s="1433"/>
      <c r="K10685" s="1433"/>
      <c r="L10685" s="1334"/>
    </row>
    <row r="10686" spans="1:12" ht="24" customHeight="1">
      <c r="A10686" s="1355"/>
      <c r="B10686" s="1355"/>
      <c r="C10686" s="1433"/>
      <c r="E10686" s="1433"/>
      <c r="K10686" s="1433"/>
      <c r="L10686" s="1334"/>
    </row>
    <row r="10687" spans="1:12" ht="24" customHeight="1">
      <c r="A10687" s="1355"/>
      <c r="B10687" s="1355"/>
      <c r="C10687" s="1433"/>
      <c r="E10687" s="1433"/>
      <c r="K10687" s="1433"/>
      <c r="L10687" s="1334"/>
    </row>
    <row r="10688" spans="1:12" ht="24" customHeight="1">
      <c r="A10688" s="1355"/>
      <c r="B10688" s="1355"/>
      <c r="C10688" s="1433"/>
      <c r="E10688" s="1433"/>
      <c r="K10688" s="1433"/>
      <c r="L10688" s="1334"/>
    </row>
    <row r="10689" spans="1:12" ht="24" customHeight="1">
      <c r="A10689" s="1355"/>
      <c r="B10689" s="1355"/>
      <c r="C10689" s="1433"/>
      <c r="E10689" s="1433"/>
      <c r="K10689" s="1433"/>
      <c r="L10689" s="1334"/>
    </row>
    <row r="10690" spans="1:12" ht="24" customHeight="1">
      <c r="A10690" s="1355"/>
      <c r="B10690" s="1355"/>
      <c r="C10690" s="1433"/>
      <c r="E10690" s="1433"/>
      <c r="K10690" s="1433"/>
      <c r="L10690" s="1334"/>
    </row>
    <row r="10691" spans="1:12" ht="24" customHeight="1">
      <c r="A10691" s="1355"/>
      <c r="B10691" s="1355"/>
      <c r="C10691" s="1433"/>
      <c r="E10691" s="1433"/>
      <c r="K10691" s="1433"/>
      <c r="L10691" s="1334"/>
    </row>
    <row r="10692" spans="1:12" ht="24" customHeight="1">
      <c r="A10692" s="1355"/>
      <c r="B10692" s="1355"/>
      <c r="C10692" s="1433"/>
      <c r="E10692" s="1433"/>
      <c r="K10692" s="1433"/>
      <c r="L10692" s="1334"/>
    </row>
    <row r="10693" spans="1:12" ht="24" customHeight="1">
      <c r="A10693" s="1355"/>
      <c r="B10693" s="1355"/>
      <c r="C10693" s="1433"/>
      <c r="E10693" s="1433"/>
      <c r="K10693" s="1433"/>
      <c r="L10693" s="1334"/>
    </row>
    <row r="10694" spans="1:12" ht="24" customHeight="1">
      <c r="A10694" s="1355"/>
      <c r="B10694" s="1355"/>
      <c r="C10694" s="1433"/>
      <c r="E10694" s="1433"/>
      <c r="K10694" s="1433"/>
      <c r="L10694" s="1334"/>
    </row>
    <row r="10695" spans="1:12" ht="24" customHeight="1">
      <c r="A10695" s="1355"/>
      <c r="B10695" s="1355"/>
      <c r="C10695" s="1433"/>
      <c r="E10695" s="1433"/>
      <c r="K10695" s="1433"/>
      <c r="L10695" s="1334"/>
    </row>
    <row r="10696" spans="1:12" ht="24" customHeight="1">
      <c r="A10696" s="1355"/>
      <c r="B10696" s="1355"/>
      <c r="C10696" s="1433"/>
      <c r="E10696" s="1433"/>
      <c r="K10696" s="1433"/>
      <c r="L10696" s="1334"/>
    </row>
    <row r="10697" spans="1:12" ht="24" customHeight="1">
      <c r="A10697" s="1355"/>
      <c r="B10697" s="1355"/>
      <c r="C10697" s="1433"/>
      <c r="E10697" s="1433"/>
      <c r="K10697" s="1433"/>
      <c r="L10697" s="1334"/>
    </row>
    <row r="10698" spans="1:12" ht="24" customHeight="1">
      <c r="A10698" s="1355"/>
      <c r="B10698" s="1355"/>
      <c r="C10698" s="1433"/>
      <c r="E10698" s="1433"/>
      <c r="K10698" s="1433"/>
      <c r="L10698" s="1334"/>
    </row>
    <row r="10699" spans="1:12" ht="24" customHeight="1">
      <c r="A10699" s="1355"/>
      <c r="B10699" s="1355"/>
      <c r="C10699" s="1433"/>
      <c r="E10699" s="1433"/>
      <c r="K10699" s="1433"/>
      <c r="L10699" s="1334"/>
    </row>
    <row r="10700" spans="1:12" ht="24" customHeight="1">
      <c r="A10700" s="1355"/>
      <c r="B10700" s="1355"/>
      <c r="C10700" s="1433"/>
      <c r="E10700" s="1433"/>
      <c r="K10700" s="1433"/>
      <c r="L10700" s="1334"/>
    </row>
    <row r="10701" spans="1:12" ht="24" customHeight="1">
      <c r="A10701" s="1355"/>
      <c r="B10701" s="1355"/>
      <c r="C10701" s="1433"/>
      <c r="E10701" s="1433"/>
      <c r="K10701" s="1433"/>
      <c r="L10701" s="1334"/>
    </row>
    <row r="10702" spans="1:12" ht="24" customHeight="1">
      <c r="A10702" s="1355"/>
      <c r="B10702" s="1355"/>
      <c r="C10702" s="1433"/>
      <c r="E10702" s="1433"/>
      <c r="K10702" s="1433"/>
      <c r="L10702" s="1334"/>
    </row>
    <row r="10703" spans="1:12" ht="24" customHeight="1">
      <c r="A10703" s="1355"/>
      <c r="B10703" s="1355"/>
      <c r="C10703" s="1433"/>
      <c r="E10703" s="1433"/>
      <c r="K10703" s="1433"/>
      <c r="L10703" s="1334"/>
    </row>
    <row r="10704" spans="1:12" ht="24" customHeight="1">
      <c r="A10704" s="1355"/>
      <c r="B10704" s="1355"/>
      <c r="C10704" s="1433"/>
      <c r="E10704" s="1433"/>
      <c r="K10704" s="1433"/>
      <c r="L10704" s="1334"/>
    </row>
    <row r="10705" spans="1:12" ht="24" customHeight="1">
      <c r="A10705" s="1355"/>
      <c r="B10705" s="1355"/>
      <c r="C10705" s="1433"/>
      <c r="E10705" s="1433"/>
      <c r="K10705" s="1433"/>
      <c r="L10705" s="1334"/>
    </row>
    <row r="10706" spans="1:12" ht="24" customHeight="1">
      <c r="A10706" s="1355"/>
      <c r="B10706" s="1355"/>
      <c r="C10706" s="1433"/>
      <c r="E10706" s="1433"/>
      <c r="K10706" s="1433"/>
      <c r="L10706" s="1334"/>
    </row>
    <row r="10707" spans="1:12" ht="24" customHeight="1">
      <c r="A10707" s="1355"/>
      <c r="B10707" s="1355"/>
      <c r="C10707" s="1433"/>
      <c r="E10707" s="1433"/>
      <c r="K10707" s="1433"/>
      <c r="L10707" s="1334"/>
    </row>
    <row r="10708" spans="1:12" ht="24" customHeight="1">
      <c r="A10708" s="1355"/>
      <c r="B10708" s="1355"/>
      <c r="C10708" s="1433"/>
      <c r="E10708" s="1433"/>
      <c r="K10708" s="1433"/>
      <c r="L10708" s="1334"/>
    </row>
    <row r="10709" spans="1:12" ht="24" customHeight="1">
      <c r="A10709" s="1355"/>
      <c r="B10709" s="1355"/>
      <c r="C10709" s="1433"/>
      <c r="E10709" s="1433"/>
      <c r="K10709" s="1433"/>
      <c r="L10709" s="1334"/>
    </row>
    <row r="10710" spans="1:12" ht="24" customHeight="1">
      <c r="A10710" s="1355"/>
      <c r="B10710" s="1355"/>
      <c r="C10710" s="1433"/>
      <c r="E10710" s="1433"/>
      <c r="K10710" s="1433"/>
      <c r="L10710" s="1334"/>
    </row>
    <row r="10711" spans="1:12" ht="24" customHeight="1">
      <c r="A10711" s="1355"/>
      <c r="B10711" s="1355"/>
      <c r="C10711" s="1433"/>
      <c r="E10711" s="1433"/>
      <c r="K10711" s="1433"/>
      <c r="L10711" s="1334"/>
    </row>
    <row r="10712" spans="1:12" ht="24" customHeight="1">
      <c r="A10712" s="1355"/>
      <c r="B10712" s="1355"/>
      <c r="C10712" s="1433"/>
      <c r="E10712" s="1433"/>
      <c r="K10712" s="1433"/>
      <c r="L10712" s="1334"/>
    </row>
    <row r="10713" spans="1:12" ht="24" customHeight="1">
      <c r="A10713" s="1355"/>
      <c r="B10713" s="1355"/>
      <c r="C10713" s="1433"/>
      <c r="E10713" s="1433"/>
      <c r="K10713" s="1433"/>
      <c r="L10713" s="1334"/>
    </row>
    <row r="10714" spans="1:12" ht="24" customHeight="1">
      <c r="A10714" s="1355"/>
      <c r="B10714" s="1355"/>
      <c r="C10714" s="1433"/>
      <c r="E10714" s="1433"/>
      <c r="K10714" s="1433"/>
      <c r="L10714" s="1334"/>
    </row>
    <row r="10715" spans="1:12" ht="24" customHeight="1">
      <c r="A10715" s="1355"/>
      <c r="B10715" s="1355"/>
      <c r="C10715" s="1433"/>
      <c r="E10715" s="1433"/>
      <c r="K10715" s="1433"/>
      <c r="L10715" s="1334"/>
    </row>
    <row r="10716" spans="1:12" ht="24" customHeight="1">
      <c r="A10716" s="1355"/>
      <c r="B10716" s="1355"/>
      <c r="C10716" s="1433"/>
      <c r="E10716" s="1433"/>
      <c r="K10716" s="1433"/>
      <c r="L10716" s="1334"/>
    </row>
    <row r="10717" spans="1:12" ht="24" customHeight="1">
      <c r="A10717" s="1355"/>
      <c r="B10717" s="1355"/>
      <c r="C10717" s="1433"/>
      <c r="E10717" s="1433"/>
      <c r="K10717" s="1433"/>
      <c r="L10717" s="1334"/>
    </row>
    <row r="10718" spans="1:12" ht="24" customHeight="1">
      <c r="A10718" s="1355"/>
      <c r="B10718" s="1355"/>
      <c r="C10718" s="1433"/>
      <c r="E10718" s="1433"/>
      <c r="K10718" s="1433"/>
      <c r="L10718" s="1334"/>
    </row>
    <row r="10719" spans="1:12" ht="24" customHeight="1">
      <c r="A10719" s="1355"/>
      <c r="B10719" s="1355"/>
      <c r="C10719" s="1433"/>
      <c r="E10719" s="1433"/>
      <c r="K10719" s="1433"/>
      <c r="L10719" s="1334"/>
    </row>
    <row r="10720" spans="1:12" ht="24" customHeight="1">
      <c r="A10720" s="1355"/>
      <c r="B10720" s="1355"/>
      <c r="C10720" s="1433"/>
      <c r="E10720" s="1433"/>
      <c r="K10720" s="1433"/>
      <c r="L10720" s="1334"/>
    </row>
    <row r="10721" spans="1:12" ht="24" customHeight="1">
      <c r="A10721" s="1355"/>
      <c r="B10721" s="1355"/>
      <c r="C10721" s="1433"/>
      <c r="E10721" s="1433"/>
      <c r="K10721" s="1433"/>
      <c r="L10721" s="1334"/>
    </row>
    <row r="10722" spans="1:12" ht="24" customHeight="1">
      <c r="A10722" s="1355"/>
      <c r="B10722" s="1355"/>
      <c r="C10722" s="1433"/>
      <c r="E10722" s="1433"/>
      <c r="K10722" s="1433"/>
      <c r="L10722" s="1334"/>
    </row>
    <row r="10723" spans="1:12" ht="24" customHeight="1">
      <c r="A10723" s="1355"/>
      <c r="B10723" s="1355"/>
      <c r="C10723" s="1433"/>
      <c r="E10723" s="1433"/>
      <c r="K10723" s="1433"/>
      <c r="L10723" s="1334"/>
    </row>
    <row r="10724" spans="1:12" ht="24" customHeight="1">
      <c r="A10724" s="1355"/>
      <c r="B10724" s="1355"/>
      <c r="C10724" s="1433"/>
      <c r="E10724" s="1433"/>
      <c r="K10724" s="1433"/>
      <c r="L10724" s="1334"/>
    </row>
    <row r="10725" spans="1:12" ht="24" customHeight="1">
      <c r="A10725" s="1355"/>
      <c r="B10725" s="1355"/>
      <c r="C10725" s="1433"/>
      <c r="E10725" s="1433"/>
      <c r="K10725" s="1433"/>
      <c r="L10725" s="1334"/>
    </row>
    <row r="10726" spans="1:12" ht="24" customHeight="1">
      <c r="A10726" s="1355"/>
      <c r="B10726" s="1355"/>
      <c r="C10726" s="1433"/>
      <c r="E10726" s="1433"/>
      <c r="K10726" s="1433"/>
      <c r="L10726" s="1334"/>
    </row>
    <row r="10727" spans="1:12" ht="24" customHeight="1">
      <c r="A10727" s="1355"/>
      <c r="B10727" s="1355"/>
      <c r="C10727" s="1433"/>
      <c r="E10727" s="1433"/>
      <c r="K10727" s="1433"/>
      <c r="L10727" s="1334"/>
    </row>
    <row r="10728" spans="1:12" ht="24" customHeight="1">
      <c r="A10728" s="1355"/>
      <c r="B10728" s="1355"/>
      <c r="C10728" s="1433"/>
      <c r="E10728" s="1433"/>
      <c r="K10728" s="1433"/>
      <c r="L10728" s="1334"/>
    </row>
    <row r="10729" spans="1:12" ht="24" customHeight="1">
      <c r="A10729" s="1355"/>
      <c r="B10729" s="1355"/>
      <c r="C10729" s="1433"/>
      <c r="E10729" s="1433"/>
      <c r="K10729" s="1433"/>
      <c r="L10729" s="1334"/>
    </row>
    <row r="10730" spans="1:12" ht="24" customHeight="1">
      <c r="A10730" s="1355"/>
      <c r="B10730" s="1355"/>
      <c r="C10730" s="1433"/>
      <c r="E10730" s="1433"/>
      <c r="K10730" s="1433"/>
      <c r="L10730" s="1334"/>
    </row>
    <row r="10731" spans="1:12" ht="24" customHeight="1">
      <c r="A10731" s="1355"/>
      <c r="B10731" s="1355"/>
      <c r="C10731" s="1433"/>
      <c r="E10731" s="1433"/>
      <c r="K10731" s="1433"/>
      <c r="L10731" s="1334"/>
    </row>
    <row r="10732" spans="1:12" ht="24" customHeight="1">
      <c r="A10732" s="1355"/>
      <c r="B10732" s="1355"/>
      <c r="C10732" s="1433"/>
      <c r="E10732" s="1433"/>
      <c r="K10732" s="1433"/>
      <c r="L10732" s="1334"/>
    </row>
    <row r="10733" spans="1:12" ht="24" customHeight="1">
      <c r="A10733" s="1355"/>
      <c r="B10733" s="1355"/>
      <c r="C10733" s="1433"/>
      <c r="E10733" s="1433"/>
      <c r="K10733" s="1433"/>
      <c r="L10733" s="1334"/>
    </row>
    <row r="10734" spans="1:12" ht="24" customHeight="1">
      <c r="A10734" s="1355"/>
      <c r="B10734" s="1355"/>
      <c r="C10734" s="1433"/>
      <c r="E10734" s="1433"/>
      <c r="K10734" s="1433"/>
      <c r="L10734" s="1334"/>
    </row>
    <row r="10735" spans="1:12" ht="24" customHeight="1">
      <c r="A10735" s="1355"/>
      <c r="B10735" s="1355"/>
      <c r="C10735" s="1433"/>
      <c r="E10735" s="1433"/>
      <c r="K10735" s="1433"/>
      <c r="L10735" s="1334"/>
    </row>
    <row r="10736" spans="1:12" ht="24" customHeight="1">
      <c r="A10736" s="1355"/>
      <c r="B10736" s="1355"/>
      <c r="C10736" s="1433"/>
      <c r="E10736" s="1433"/>
      <c r="K10736" s="1433"/>
      <c r="L10736" s="1334"/>
    </row>
    <row r="10737" spans="1:12" ht="24" customHeight="1">
      <c r="A10737" s="1355"/>
      <c r="B10737" s="1355"/>
      <c r="C10737" s="1433"/>
      <c r="E10737" s="1433"/>
      <c r="K10737" s="1433"/>
      <c r="L10737" s="1334"/>
    </row>
    <row r="10738" spans="1:12" ht="24" customHeight="1">
      <c r="A10738" s="1355"/>
      <c r="B10738" s="1355"/>
      <c r="C10738" s="1433"/>
      <c r="E10738" s="1433"/>
      <c r="K10738" s="1433"/>
      <c r="L10738" s="1334"/>
    </row>
    <row r="10739" spans="1:12" ht="24" customHeight="1">
      <c r="A10739" s="1355"/>
      <c r="B10739" s="1355"/>
      <c r="C10739" s="1433"/>
      <c r="E10739" s="1433"/>
      <c r="K10739" s="1433"/>
      <c r="L10739" s="1334"/>
    </row>
    <row r="10740" spans="1:12" ht="24" customHeight="1">
      <c r="A10740" s="1355"/>
      <c r="B10740" s="1355"/>
      <c r="C10740" s="1433"/>
      <c r="E10740" s="1433"/>
      <c r="K10740" s="1433"/>
      <c r="L10740" s="1334"/>
    </row>
    <row r="10741" spans="1:12" ht="24" customHeight="1">
      <c r="A10741" s="1355"/>
      <c r="B10741" s="1355"/>
      <c r="C10741" s="1433"/>
      <c r="E10741" s="1433"/>
      <c r="K10741" s="1433"/>
      <c r="L10741" s="1334"/>
    </row>
    <row r="10742" spans="1:12" ht="24" customHeight="1">
      <c r="A10742" s="1355"/>
      <c r="B10742" s="1355"/>
      <c r="C10742" s="1433"/>
      <c r="E10742" s="1433"/>
      <c r="K10742" s="1433"/>
      <c r="L10742" s="1334"/>
    </row>
    <row r="10743" spans="1:12" ht="24" customHeight="1">
      <c r="A10743" s="1355"/>
      <c r="B10743" s="1355"/>
      <c r="C10743" s="1433"/>
      <c r="E10743" s="1433"/>
      <c r="K10743" s="1433"/>
      <c r="L10743" s="1334"/>
    </row>
    <row r="10744" spans="1:12" ht="24" customHeight="1">
      <c r="A10744" s="1355"/>
      <c r="B10744" s="1355"/>
      <c r="C10744" s="1433"/>
      <c r="E10744" s="1433"/>
      <c r="K10744" s="1433"/>
      <c r="L10744" s="1334"/>
    </row>
    <row r="10745" spans="1:12" ht="24" customHeight="1">
      <c r="A10745" s="1355"/>
      <c r="B10745" s="1355"/>
      <c r="C10745" s="1433"/>
      <c r="E10745" s="1433"/>
      <c r="K10745" s="1433"/>
      <c r="L10745" s="1334"/>
    </row>
    <row r="10746" spans="1:12" ht="24" customHeight="1">
      <c r="A10746" s="1355"/>
      <c r="B10746" s="1355"/>
      <c r="C10746" s="1433"/>
      <c r="E10746" s="1433"/>
      <c r="K10746" s="1433"/>
      <c r="L10746" s="1334"/>
    </row>
    <row r="10747" spans="1:12" ht="24" customHeight="1">
      <c r="A10747" s="1355"/>
      <c r="B10747" s="1355"/>
      <c r="C10747" s="1433"/>
      <c r="E10747" s="1433"/>
      <c r="K10747" s="1433"/>
      <c r="L10747" s="1334"/>
    </row>
    <row r="10748" spans="1:12" ht="24" customHeight="1">
      <c r="A10748" s="1355"/>
      <c r="B10748" s="1355"/>
      <c r="C10748" s="1433"/>
      <c r="E10748" s="1433"/>
      <c r="K10748" s="1433"/>
      <c r="L10748" s="1334"/>
    </row>
    <row r="10749" spans="1:12" ht="24" customHeight="1">
      <c r="A10749" s="1355"/>
      <c r="B10749" s="1355"/>
      <c r="C10749" s="1433"/>
      <c r="E10749" s="1433"/>
      <c r="K10749" s="1433"/>
      <c r="L10749" s="1334"/>
    </row>
    <row r="10750" spans="1:12" ht="24" customHeight="1">
      <c r="A10750" s="1355"/>
      <c r="B10750" s="1355"/>
      <c r="C10750" s="1433"/>
      <c r="E10750" s="1433"/>
      <c r="K10750" s="1433"/>
      <c r="L10750" s="1334"/>
    </row>
    <row r="10751" spans="1:12" ht="24" customHeight="1">
      <c r="A10751" s="1355"/>
      <c r="B10751" s="1355"/>
      <c r="C10751" s="1433"/>
      <c r="E10751" s="1433"/>
      <c r="K10751" s="1433"/>
      <c r="L10751" s="1334"/>
    </row>
    <row r="10752" spans="1:12" ht="24" customHeight="1">
      <c r="A10752" s="1355"/>
      <c r="B10752" s="1355"/>
      <c r="C10752" s="1433"/>
      <c r="E10752" s="1433"/>
      <c r="K10752" s="1433"/>
      <c r="L10752" s="1334"/>
    </row>
    <row r="10753" spans="1:12" ht="24" customHeight="1">
      <c r="A10753" s="1355"/>
      <c r="B10753" s="1355"/>
      <c r="C10753" s="1433"/>
      <c r="E10753" s="1433"/>
      <c r="K10753" s="1433"/>
      <c r="L10753" s="1334"/>
    </row>
    <row r="10754" spans="1:12" ht="24" customHeight="1">
      <c r="A10754" s="1355"/>
      <c r="B10754" s="1355"/>
      <c r="C10754" s="1433"/>
      <c r="E10754" s="1433"/>
      <c r="K10754" s="1433"/>
      <c r="L10754" s="1334"/>
    </row>
    <row r="10755" spans="1:12" ht="24" customHeight="1">
      <c r="A10755" s="1355"/>
      <c r="B10755" s="1355"/>
      <c r="C10755" s="1433"/>
      <c r="E10755" s="1433"/>
      <c r="K10755" s="1433"/>
      <c r="L10755" s="1334"/>
    </row>
    <row r="10756" spans="1:12" ht="24" customHeight="1">
      <c r="A10756" s="1355"/>
      <c r="B10756" s="1355"/>
      <c r="C10756" s="1433"/>
      <c r="E10756" s="1433"/>
      <c r="K10756" s="1433"/>
      <c r="L10756" s="1334"/>
    </row>
    <row r="10757" spans="1:12" ht="24" customHeight="1">
      <c r="A10757" s="1355"/>
      <c r="B10757" s="1355"/>
      <c r="C10757" s="1433"/>
      <c r="E10757" s="1433"/>
      <c r="K10757" s="1433"/>
      <c r="L10757" s="1334"/>
    </row>
    <row r="10758" spans="1:12" ht="24" customHeight="1">
      <c r="A10758" s="1355"/>
      <c r="B10758" s="1355"/>
      <c r="C10758" s="1433"/>
      <c r="E10758" s="1433"/>
      <c r="K10758" s="1433"/>
      <c r="L10758" s="1334"/>
    </row>
    <row r="10759" spans="1:12" ht="24" customHeight="1">
      <c r="A10759" s="1355"/>
      <c r="B10759" s="1355"/>
      <c r="C10759" s="1433"/>
      <c r="E10759" s="1433"/>
      <c r="K10759" s="1433"/>
      <c r="L10759" s="1334"/>
    </row>
    <row r="10760" spans="1:12" ht="24" customHeight="1">
      <c r="A10760" s="1355"/>
      <c r="B10760" s="1355"/>
      <c r="C10760" s="1433"/>
      <c r="E10760" s="1433"/>
      <c r="K10760" s="1433"/>
      <c r="L10760" s="1334"/>
    </row>
    <row r="10761" spans="1:12" ht="24" customHeight="1">
      <c r="A10761" s="1355"/>
      <c r="B10761" s="1355"/>
      <c r="C10761" s="1433"/>
      <c r="E10761" s="1433"/>
      <c r="K10761" s="1433"/>
      <c r="L10761" s="1334"/>
    </row>
    <row r="10762" spans="1:12" ht="24" customHeight="1">
      <c r="A10762" s="1355"/>
      <c r="B10762" s="1355"/>
      <c r="C10762" s="1433"/>
      <c r="E10762" s="1433"/>
      <c r="K10762" s="1433"/>
      <c r="L10762" s="1334"/>
    </row>
    <row r="10763" spans="1:12" ht="24" customHeight="1">
      <c r="A10763" s="1355"/>
      <c r="B10763" s="1355"/>
      <c r="C10763" s="1433"/>
      <c r="E10763" s="1433"/>
      <c r="K10763" s="1433"/>
      <c r="L10763" s="1334"/>
    </row>
    <row r="10764" spans="1:12" ht="24" customHeight="1">
      <c r="A10764" s="1355"/>
      <c r="B10764" s="1355"/>
      <c r="C10764" s="1433"/>
      <c r="E10764" s="1433"/>
      <c r="K10764" s="1433"/>
      <c r="L10764" s="1334"/>
    </row>
    <row r="10765" spans="1:12" ht="24" customHeight="1">
      <c r="A10765" s="1355"/>
      <c r="B10765" s="1355"/>
      <c r="C10765" s="1433"/>
      <c r="E10765" s="1433"/>
      <c r="K10765" s="1433"/>
      <c r="L10765" s="1334"/>
    </row>
    <row r="10766" spans="1:12" ht="24" customHeight="1">
      <c r="A10766" s="1355"/>
      <c r="B10766" s="1355"/>
      <c r="C10766" s="1433"/>
      <c r="E10766" s="1433"/>
      <c r="K10766" s="1433"/>
      <c r="L10766" s="1334"/>
    </row>
    <row r="10767" spans="1:12" ht="24" customHeight="1">
      <c r="A10767" s="1355"/>
      <c r="B10767" s="1355"/>
      <c r="C10767" s="1433"/>
      <c r="E10767" s="1433"/>
      <c r="K10767" s="1433"/>
      <c r="L10767" s="1334"/>
    </row>
    <row r="10768" spans="1:12" ht="24" customHeight="1">
      <c r="A10768" s="1355"/>
      <c r="B10768" s="1355"/>
      <c r="C10768" s="1433"/>
      <c r="E10768" s="1433"/>
      <c r="K10768" s="1433"/>
      <c r="L10768" s="1334"/>
    </row>
    <row r="10769" spans="1:12" ht="24" customHeight="1">
      <c r="A10769" s="1355"/>
      <c r="B10769" s="1355"/>
      <c r="C10769" s="1433"/>
      <c r="E10769" s="1433"/>
      <c r="K10769" s="1433"/>
      <c r="L10769" s="1334"/>
    </row>
    <row r="10770" spans="1:12" ht="24" customHeight="1">
      <c r="A10770" s="1355"/>
      <c r="B10770" s="1355"/>
      <c r="C10770" s="1433"/>
      <c r="E10770" s="1433"/>
      <c r="K10770" s="1433"/>
      <c r="L10770" s="1334"/>
    </row>
    <row r="10771" spans="1:12" ht="24" customHeight="1">
      <c r="A10771" s="1355"/>
      <c r="B10771" s="1355"/>
      <c r="C10771" s="1433"/>
      <c r="E10771" s="1433"/>
      <c r="K10771" s="1433"/>
      <c r="L10771" s="1334"/>
    </row>
    <row r="10772" spans="1:12" ht="24" customHeight="1">
      <c r="A10772" s="1355"/>
      <c r="B10772" s="1355"/>
      <c r="C10772" s="1433"/>
      <c r="E10772" s="1433"/>
      <c r="K10772" s="1433"/>
      <c r="L10772" s="1334"/>
    </row>
    <row r="10773" spans="1:12" ht="24" customHeight="1">
      <c r="A10773" s="1355"/>
      <c r="B10773" s="1355"/>
      <c r="C10773" s="1433"/>
      <c r="E10773" s="1433"/>
      <c r="K10773" s="1433"/>
      <c r="L10773" s="1334"/>
    </row>
    <row r="10774" spans="1:12" ht="24" customHeight="1">
      <c r="A10774" s="1355"/>
      <c r="B10774" s="1355"/>
      <c r="C10774" s="1433"/>
      <c r="E10774" s="1433"/>
      <c r="K10774" s="1433"/>
      <c r="L10774" s="1334"/>
    </row>
    <row r="10775" spans="1:12" ht="24" customHeight="1">
      <c r="A10775" s="1355"/>
      <c r="B10775" s="1355"/>
      <c r="C10775" s="1433"/>
      <c r="E10775" s="1433"/>
      <c r="K10775" s="1433"/>
      <c r="L10775" s="1334"/>
    </row>
    <row r="10776" spans="1:12" ht="24" customHeight="1">
      <c r="A10776" s="1355"/>
      <c r="B10776" s="1355"/>
      <c r="C10776" s="1433"/>
      <c r="E10776" s="1433"/>
      <c r="K10776" s="1433"/>
      <c r="L10776" s="1334"/>
    </row>
    <row r="10777" spans="1:12" ht="24" customHeight="1">
      <c r="A10777" s="1355"/>
      <c r="B10777" s="1355"/>
      <c r="C10777" s="1433"/>
      <c r="E10777" s="1433"/>
      <c r="K10777" s="1433"/>
      <c r="L10777" s="1334"/>
    </row>
    <row r="10778" spans="1:12" ht="24" customHeight="1">
      <c r="A10778" s="1355"/>
      <c r="B10778" s="1355"/>
      <c r="C10778" s="1433"/>
      <c r="E10778" s="1433"/>
      <c r="K10778" s="1433"/>
      <c r="L10778" s="1334"/>
    </row>
    <row r="10779" spans="1:12" ht="24" customHeight="1">
      <c r="A10779" s="1355"/>
      <c r="B10779" s="1355"/>
      <c r="C10779" s="1433"/>
      <c r="E10779" s="1433"/>
      <c r="K10779" s="1433"/>
      <c r="L10779" s="1334"/>
    </row>
    <row r="10780" spans="1:12" ht="24" customHeight="1">
      <c r="A10780" s="1355"/>
      <c r="B10780" s="1355"/>
      <c r="C10780" s="1433"/>
      <c r="E10780" s="1433"/>
      <c r="K10780" s="1433"/>
      <c r="L10780" s="1334"/>
    </row>
    <row r="10781" spans="1:12" ht="24" customHeight="1">
      <c r="A10781" s="1355"/>
      <c r="B10781" s="1355"/>
      <c r="C10781" s="1433"/>
      <c r="E10781" s="1433"/>
      <c r="K10781" s="1433"/>
      <c r="L10781" s="1334"/>
    </row>
    <row r="10782" spans="1:12" ht="24" customHeight="1">
      <c r="A10782" s="1355"/>
      <c r="B10782" s="1355"/>
      <c r="C10782" s="1433"/>
      <c r="E10782" s="1433"/>
      <c r="K10782" s="1433"/>
      <c r="L10782" s="1334"/>
    </row>
    <row r="10783" spans="1:12" ht="24" customHeight="1">
      <c r="A10783" s="1355"/>
      <c r="B10783" s="1355"/>
      <c r="C10783" s="1433"/>
      <c r="E10783" s="1433"/>
      <c r="K10783" s="1433"/>
      <c r="L10783" s="1334"/>
    </row>
    <row r="10784" spans="1:12" ht="24" customHeight="1">
      <c r="A10784" s="1355"/>
      <c r="B10784" s="1355"/>
      <c r="C10784" s="1433"/>
      <c r="E10784" s="1433"/>
      <c r="K10784" s="1433"/>
      <c r="L10784" s="1334"/>
    </row>
    <row r="10785" spans="1:12" ht="24" customHeight="1">
      <c r="A10785" s="1355"/>
      <c r="B10785" s="1355"/>
      <c r="C10785" s="1433"/>
      <c r="E10785" s="1433"/>
      <c r="K10785" s="1433"/>
      <c r="L10785" s="1334"/>
    </row>
    <row r="10786" spans="1:12" ht="24" customHeight="1">
      <c r="A10786" s="1355"/>
      <c r="B10786" s="1355"/>
      <c r="C10786" s="1433"/>
      <c r="E10786" s="1433"/>
      <c r="K10786" s="1433"/>
      <c r="L10786" s="1334"/>
    </row>
    <row r="10787" spans="1:12" ht="24" customHeight="1">
      <c r="A10787" s="1355"/>
      <c r="B10787" s="1355"/>
      <c r="C10787" s="1433"/>
      <c r="E10787" s="1433"/>
      <c r="K10787" s="1433"/>
      <c r="L10787" s="1334"/>
    </row>
    <row r="10788" spans="1:12" ht="24" customHeight="1">
      <c r="A10788" s="1355"/>
      <c r="B10788" s="1355"/>
      <c r="C10788" s="1433"/>
      <c r="E10788" s="1433"/>
      <c r="K10788" s="1433"/>
      <c r="L10788" s="1334"/>
    </row>
    <row r="10789" spans="1:12" ht="24" customHeight="1">
      <c r="A10789" s="1355"/>
      <c r="B10789" s="1355"/>
      <c r="C10789" s="1433"/>
      <c r="E10789" s="1433"/>
      <c r="K10789" s="1433"/>
      <c r="L10789" s="1334"/>
    </row>
    <row r="10790" spans="1:12" ht="24" customHeight="1">
      <c r="A10790" s="1355"/>
      <c r="B10790" s="1355"/>
      <c r="C10790" s="1433"/>
      <c r="E10790" s="1433"/>
      <c r="K10790" s="1433"/>
      <c r="L10790" s="1334"/>
    </row>
    <row r="10791" spans="1:12" ht="24" customHeight="1">
      <c r="A10791" s="1355"/>
      <c r="B10791" s="1355"/>
      <c r="C10791" s="1433"/>
      <c r="E10791" s="1433"/>
      <c r="K10791" s="1433"/>
      <c r="L10791" s="1334"/>
    </row>
    <row r="10792" spans="1:12" ht="24" customHeight="1">
      <c r="A10792" s="1355"/>
      <c r="B10792" s="1355"/>
      <c r="C10792" s="1433"/>
      <c r="E10792" s="1433"/>
      <c r="K10792" s="1433"/>
      <c r="L10792" s="1334"/>
    </row>
    <row r="10793" spans="1:12" ht="24" customHeight="1">
      <c r="A10793" s="1355"/>
      <c r="B10793" s="1355"/>
      <c r="C10793" s="1433"/>
      <c r="E10793" s="1433"/>
      <c r="K10793" s="1433"/>
      <c r="L10793" s="1334"/>
    </row>
    <row r="10794" spans="1:12" ht="24" customHeight="1">
      <c r="A10794" s="1355"/>
      <c r="B10794" s="1355"/>
      <c r="C10794" s="1433"/>
      <c r="E10794" s="1433"/>
      <c r="K10794" s="1433"/>
      <c r="L10794" s="1334"/>
    </row>
    <row r="10795" spans="1:12" ht="24" customHeight="1">
      <c r="A10795" s="1355"/>
      <c r="B10795" s="1355"/>
      <c r="C10795" s="1433"/>
      <c r="E10795" s="1433"/>
      <c r="K10795" s="1433"/>
      <c r="L10795" s="1334"/>
    </row>
    <row r="10796" spans="1:12" ht="24" customHeight="1">
      <c r="A10796" s="1355"/>
      <c r="B10796" s="1355"/>
      <c r="C10796" s="1433"/>
      <c r="E10796" s="1433"/>
      <c r="K10796" s="1433"/>
      <c r="L10796" s="1334"/>
    </row>
    <row r="10797" spans="1:12" ht="24" customHeight="1">
      <c r="A10797" s="1355"/>
      <c r="B10797" s="1355"/>
      <c r="C10797" s="1433"/>
      <c r="E10797" s="1433"/>
      <c r="K10797" s="1433"/>
      <c r="L10797" s="1334"/>
    </row>
    <row r="10798" spans="1:12" ht="24" customHeight="1">
      <c r="A10798" s="1355"/>
      <c r="B10798" s="1355"/>
      <c r="C10798" s="1433"/>
      <c r="E10798" s="1433"/>
      <c r="K10798" s="1433"/>
      <c r="L10798" s="1334"/>
    </row>
    <row r="10799" spans="1:12" ht="24" customHeight="1">
      <c r="A10799" s="1355"/>
      <c r="B10799" s="1355"/>
      <c r="C10799" s="1433"/>
      <c r="E10799" s="1433"/>
      <c r="K10799" s="1433"/>
      <c r="L10799" s="1334"/>
    </row>
    <row r="10800" spans="1:12" ht="24" customHeight="1">
      <c r="A10800" s="1355"/>
      <c r="B10800" s="1355"/>
      <c r="C10800" s="1433"/>
      <c r="E10800" s="1433"/>
      <c r="K10800" s="1433"/>
      <c r="L10800" s="1334"/>
    </row>
    <row r="10801" spans="1:12" ht="24" customHeight="1">
      <c r="A10801" s="1355"/>
      <c r="B10801" s="1355"/>
      <c r="C10801" s="1433"/>
      <c r="E10801" s="1433"/>
      <c r="K10801" s="1433"/>
      <c r="L10801" s="1334"/>
    </row>
    <row r="10802" spans="1:12" ht="24" customHeight="1">
      <c r="A10802" s="1355"/>
      <c r="B10802" s="1355"/>
      <c r="C10802" s="1433"/>
      <c r="E10802" s="1433"/>
      <c r="K10802" s="1433"/>
      <c r="L10802" s="1334"/>
    </row>
    <row r="10803" spans="1:12" ht="24" customHeight="1">
      <c r="A10803" s="1355"/>
      <c r="B10803" s="1355"/>
      <c r="C10803" s="1433"/>
      <c r="E10803" s="1433"/>
      <c r="K10803" s="1433"/>
      <c r="L10803" s="1334"/>
    </row>
    <row r="10804" spans="1:12" ht="24" customHeight="1">
      <c r="A10804" s="1355"/>
      <c r="B10804" s="1355"/>
      <c r="C10804" s="1433"/>
      <c r="E10804" s="1433"/>
      <c r="K10804" s="1433"/>
      <c r="L10804" s="1334"/>
    </row>
    <row r="10805" spans="1:12" ht="24" customHeight="1">
      <c r="A10805" s="1355"/>
      <c r="B10805" s="1355"/>
      <c r="C10805" s="1433"/>
      <c r="E10805" s="1433"/>
      <c r="K10805" s="1433"/>
      <c r="L10805" s="1334"/>
    </row>
    <row r="10806" spans="1:12" ht="24" customHeight="1">
      <c r="A10806" s="1355"/>
      <c r="B10806" s="1355"/>
      <c r="C10806" s="1433"/>
      <c r="E10806" s="1433"/>
      <c r="K10806" s="1433"/>
      <c r="L10806" s="1334"/>
    </row>
    <row r="10807" spans="1:12" ht="24" customHeight="1">
      <c r="A10807" s="1355"/>
      <c r="B10807" s="1355"/>
      <c r="C10807" s="1433"/>
      <c r="E10807" s="1433"/>
      <c r="K10807" s="1433"/>
      <c r="L10807" s="1334"/>
    </row>
    <row r="10808" spans="1:12" ht="24" customHeight="1">
      <c r="A10808" s="1355"/>
      <c r="B10808" s="1355"/>
      <c r="C10808" s="1433"/>
      <c r="E10808" s="1433"/>
      <c r="K10808" s="1433"/>
      <c r="L10808" s="1334"/>
    </row>
    <row r="10809" spans="1:12" ht="24" customHeight="1">
      <c r="A10809" s="1355"/>
      <c r="B10809" s="1355"/>
      <c r="C10809" s="1433"/>
      <c r="E10809" s="1433"/>
      <c r="K10809" s="1433"/>
      <c r="L10809" s="1334"/>
    </row>
    <row r="10810" spans="1:12" ht="24" customHeight="1">
      <c r="A10810" s="1355"/>
      <c r="B10810" s="1355"/>
      <c r="C10810" s="1433"/>
      <c r="E10810" s="1433"/>
      <c r="K10810" s="1433"/>
      <c r="L10810" s="1334"/>
    </row>
    <row r="10811" spans="1:12" ht="24" customHeight="1">
      <c r="A10811" s="1355"/>
      <c r="B10811" s="1355"/>
      <c r="C10811" s="1433"/>
      <c r="E10811" s="1433"/>
      <c r="K10811" s="1433"/>
      <c r="L10811" s="1334"/>
    </row>
    <row r="10812" spans="1:12" ht="24" customHeight="1">
      <c r="A10812" s="1355"/>
      <c r="B10812" s="1355"/>
      <c r="C10812" s="1433"/>
      <c r="E10812" s="1433"/>
      <c r="K10812" s="1433"/>
      <c r="L10812" s="1334"/>
    </row>
    <row r="10813" spans="1:12" ht="24" customHeight="1">
      <c r="A10813" s="1355"/>
      <c r="B10813" s="1355"/>
      <c r="C10813" s="1433"/>
      <c r="E10813" s="1433"/>
      <c r="K10813" s="1433"/>
      <c r="L10813" s="1334"/>
    </row>
    <row r="10814" spans="1:12" ht="24" customHeight="1">
      <c r="A10814" s="1355"/>
      <c r="B10814" s="1355"/>
      <c r="C10814" s="1433"/>
      <c r="E10814" s="1433"/>
      <c r="K10814" s="1433"/>
      <c r="L10814" s="1334"/>
    </row>
    <row r="10815" spans="1:12" ht="24" customHeight="1">
      <c r="A10815" s="1355"/>
      <c r="B10815" s="1355"/>
      <c r="C10815" s="1433"/>
      <c r="E10815" s="1433"/>
      <c r="K10815" s="1433"/>
      <c r="L10815" s="1334"/>
    </row>
    <row r="10816" spans="1:12" ht="24" customHeight="1">
      <c r="A10816" s="1355"/>
      <c r="B10816" s="1355"/>
      <c r="C10816" s="1433"/>
      <c r="E10816" s="1433"/>
      <c r="K10816" s="1433"/>
      <c r="L10816" s="1334"/>
    </row>
    <row r="10817" spans="1:12" ht="24" customHeight="1">
      <c r="A10817" s="1355"/>
      <c r="B10817" s="1355"/>
      <c r="C10817" s="1433"/>
      <c r="E10817" s="1433"/>
      <c r="K10817" s="1433"/>
      <c r="L10817" s="1334"/>
    </row>
    <row r="10818" spans="1:12" ht="24" customHeight="1">
      <c r="A10818" s="1355"/>
      <c r="B10818" s="1355"/>
      <c r="C10818" s="1433"/>
      <c r="E10818" s="1433"/>
      <c r="K10818" s="1433"/>
      <c r="L10818" s="1334"/>
    </row>
    <row r="10819" spans="1:12" ht="24" customHeight="1">
      <c r="A10819" s="1355"/>
      <c r="B10819" s="1355"/>
      <c r="C10819" s="1433"/>
      <c r="E10819" s="1433"/>
      <c r="K10819" s="1433"/>
      <c r="L10819" s="1334"/>
    </row>
    <row r="10820" spans="1:12" ht="24" customHeight="1">
      <c r="A10820" s="1355"/>
      <c r="B10820" s="1355"/>
      <c r="C10820" s="1433"/>
      <c r="E10820" s="1433"/>
      <c r="K10820" s="1433"/>
      <c r="L10820" s="1334"/>
    </row>
    <row r="10821" spans="1:12" ht="24" customHeight="1">
      <c r="A10821" s="1355"/>
      <c r="B10821" s="1355"/>
      <c r="C10821" s="1433"/>
      <c r="E10821" s="1433"/>
      <c r="K10821" s="1433"/>
      <c r="L10821" s="1334"/>
    </row>
    <row r="10822" spans="1:12" ht="24" customHeight="1">
      <c r="A10822" s="1355"/>
      <c r="B10822" s="1355"/>
      <c r="C10822" s="1433"/>
      <c r="E10822" s="1433"/>
      <c r="K10822" s="1433"/>
      <c r="L10822" s="1334"/>
    </row>
    <row r="10823" spans="1:12" ht="24" customHeight="1">
      <c r="A10823" s="1355"/>
      <c r="B10823" s="1355"/>
      <c r="C10823" s="1433"/>
      <c r="E10823" s="1433"/>
      <c r="K10823" s="1433"/>
      <c r="L10823" s="1334"/>
    </row>
    <row r="10824" spans="1:12" ht="24" customHeight="1">
      <c r="A10824" s="1355"/>
      <c r="B10824" s="1355"/>
      <c r="C10824" s="1433"/>
      <c r="E10824" s="1433"/>
      <c r="K10824" s="1433"/>
      <c r="L10824" s="1334"/>
    </row>
    <row r="10825" spans="1:12" ht="24" customHeight="1">
      <c r="A10825" s="1355"/>
      <c r="B10825" s="1355"/>
      <c r="C10825" s="1433"/>
      <c r="E10825" s="1433"/>
      <c r="K10825" s="1433"/>
      <c r="L10825" s="1334"/>
    </row>
    <row r="10826" spans="1:12" ht="24" customHeight="1">
      <c r="A10826" s="1355"/>
      <c r="B10826" s="1355"/>
      <c r="C10826" s="1433"/>
      <c r="E10826" s="1433"/>
      <c r="K10826" s="1433"/>
      <c r="L10826" s="1334"/>
    </row>
    <row r="10827" spans="1:12" ht="24" customHeight="1">
      <c r="A10827" s="1355"/>
      <c r="B10827" s="1355"/>
      <c r="C10827" s="1433"/>
      <c r="E10827" s="1433"/>
      <c r="K10827" s="1433"/>
      <c r="L10827" s="1334"/>
    </row>
    <row r="10828" spans="1:12" ht="24" customHeight="1">
      <c r="A10828" s="1355"/>
      <c r="B10828" s="1355"/>
      <c r="C10828" s="1433"/>
      <c r="E10828" s="1433"/>
      <c r="K10828" s="1433"/>
      <c r="L10828" s="1334"/>
    </row>
    <row r="10829" spans="1:12" ht="24" customHeight="1">
      <c r="A10829" s="1355"/>
      <c r="B10829" s="1355"/>
      <c r="C10829" s="1433"/>
      <c r="E10829" s="1433"/>
      <c r="K10829" s="1433"/>
      <c r="L10829" s="1334"/>
    </row>
    <row r="10830" spans="1:12" ht="24" customHeight="1">
      <c r="A10830" s="1355"/>
      <c r="B10830" s="1355"/>
      <c r="C10830" s="1433"/>
      <c r="E10830" s="1433"/>
      <c r="K10830" s="1433"/>
      <c r="L10830" s="1334"/>
    </row>
    <row r="10831" spans="1:12" ht="24" customHeight="1">
      <c r="A10831" s="1355"/>
      <c r="B10831" s="1355"/>
      <c r="C10831" s="1433"/>
      <c r="E10831" s="1433"/>
      <c r="K10831" s="1433"/>
      <c r="L10831" s="1334"/>
    </row>
    <row r="10832" spans="1:12" ht="24" customHeight="1">
      <c r="A10832" s="1355"/>
      <c r="B10832" s="1355"/>
      <c r="C10832" s="1433"/>
      <c r="E10832" s="1433"/>
      <c r="K10832" s="1433"/>
      <c r="L10832" s="1334"/>
    </row>
    <row r="10833" spans="1:12" ht="24" customHeight="1">
      <c r="A10833" s="1355"/>
      <c r="B10833" s="1355"/>
      <c r="C10833" s="1433"/>
      <c r="E10833" s="1433"/>
      <c r="K10833" s="1433"/>
      <c r="L10833" s="1334"/>
    </row>
    <row r="10834" spans="1:12" ht="24" customHeight="1">
      <c r="A10834" s="1355"/>
      <c r="B10834" s="1355"/>
      <c r="C10834" s="1433"/>
      <c r="E10834" s="1433"/>
      <c r="K10834" s="1433"/>
      <c r="L10834" s="1334"/>
    </row>
    <row r="10835" spans="1:12" ht="24" customHeight="1">
      <c r="A10835" s="1355"/>
      <c r="B10835" s="1355"/>
      <c r="C10835" s="1433"/>
      <c r="E10835" s="1433"/>
      <c r="K10835" s="1433"/>
      <c r="L10835" s="1334"/>
    </row>
    <row r="10836" spans="1:12" ht="24" customHeight="1">
      <c r="A10836" s="1355"/>
      <c r="B10836" s="1355"/>
      <c r="C10836" s="1433"/>
      <c r="E10836" s="1433"/>
      <c r="K10836" s="1433"/>
      <c r="L10836" s="1334"/>
    </row>
    <row r="10837" spans="1:12" ht="24" customHeight="1">
      <c r="A10837" s="1355"/>
      <c r="B10837" s="1355"/>
      <c r="C10837" s="1433"/>
      <c r="E10837" s="1433"/>
      <c r="K10837" s="1433"/>
      <c r="L10837" s="1334"/>
    </row>
    <row r="10838" spans="1:12" ht="24" customHeight="1">
      <c r="A10838" s="1355"/>
      <c r="B10838" s="1355"/>
      <c r="C10838" s="1433"/>
      <c r="E10838" s="1433"/>
      <c r="K10838" s="1433"/>
      <c r="L10838" s="1334"/>
    </row>
    <row r="10839" spans="1:12" ht="24" customHeight="1">
      <c r="A10839" s="1355"/>
      <c r="B10839" s="1355"/>
      <c r="C10839" s="1433"/>
      <c r="E10839" s="1433"/>
      <c r="K10839" s="1433"/>
      <c r="L10839" s="1334"/>
    </row>
    <row r="10840" spans="1:12" ht="24" customHeight="1">
      <c r="A10840" s="1355"/>
      <c r="B10840" s="1355"/>
      <c r="C10840" s="1433"/>
      <c r="E10840" s="1433"/>
      <c r="K10840" s="1433"/>
      <c r="L10840" s="1334"/>
    </row>
    <row r="10841" spans="1:12" ht="24" customHeight="1">
      <c r="A10841" s="1355"/>
      <c r="B10841" s="1355"/>
      <c r="C10841" s="1433"/>
      <c r="E10841" s="1433"/>
      <c r="K10841" s="1433"/>
      <c r="L10841" s="1334"/>
    </row>
    <row r="10842" spans="1:12" ht="24" customHeight="1">
      <c r="A10842" s="1355"/>
      <c r="B10842" s="1355"/>
      <c r="C10842" s="1433"/>
      <c r="E10842" s="1433"/>
      <c r="K10842" s="1433"/>
      <c r="L10842" s="1334"/>
    </row>
    <row r="10843" spans="1:12" ht="24" customHeight="1">
      <c r="A10843" s="1355"/>
      <c r="B10843" s="1355"/>
      <c r="C10843" s="1433"/>
      <c r="E10843" s="1433"/>
      <c r="K10843" s="1433"/>
      <c r="L10843" s="1334"/>
    </row>
    <row r="10844" spans="1:12" ht="24" customHeight="1">
      <c r="A10844" s="1355"/>
      <c r="B10844" s="1355"/>
      <c r="C10844" s="1433"/>
      <c r="E10844" s="1433"/>
      <c r="K10844" s="1433"/>
      <c r="L10844" s="1334"/>
    </row>
    <row r="10845" spans="1:12" ht="24" customHeight="1">
      <c r="A10845" s="1355"/>
      <c r="B10845" s="1355"/>
      <c r="C10845" s="1433"/>
      <c r="E10845" s="1433"/>
      <c r="K10845" s="1433"/>
      <c r="L10845" s="1334"/>
    </row>
    <row r="10846" spans="1:12" ht="24" customHeight="1">
      <c r="A10846" s="1355"/>
      <c r="B10846" s="1355"/>
      <c r="C10846" s="1433"/>
      <c r="E10846" s="1433"/>
      <c r="K10846" s="1433"/>
      <c r="L10846" s="1334"/>
    </row>
    <row r="10847" spans="1:12" ht="24" customHeight="1">
      <c r="A10847" s="1355"/>
      <c r="B10847" s="1355"/>
      <c r="C10847" s="1433"/>
      <c r="E10847" s="1433"/>
      <c r="K10847" s="1433"/>
      <c r="L10847" s="1334"/>
    </row>
    <row r="10848" spans="1:12" ht="24" customHeight="1">
      <c r="A10848" s="1355"/>
      <c r="B10848" s="1355"/>
      <c r="C10848" s="1433"/>
      <c r="E10848" s="1433"/>
      <c r="K10848" s="1433"/>
      <c r="L10848" s="1334"/>
    </row>
    <row r="10849" spans="1:12" ht="24" customHeight="1">
      <c r="A10849" s="1355"/>
      <c r="B10849" s="1355"/>
      <c r="C10849" s="1433"/>
      <c r="E10849" s="1433"/>
      <c r="K10849" s="1433"/>
      <c r="L10849" s="1334"/>
    </row>
    <row r="10850" spans="1:12" ht="24" customHeight="1">
      <c r="A10850" s="1355"/>
      <c r="B10850" s="1355"/>
      <c r="C10850" s="1433"/>
      <c r="E10850" s="1433"/>
      <c r="K10850" s="1433"/>
      <c r="L10850" s="1334"/>
    </row>
    <row r="10851" spans="1:12" ht="24" customHeight="1">
      <c r="A10851" s="1355"/>
      <c r="B10851" s="1355"/>
      <c r="C10851" s="1433"/>
      <c r="E10851" s="1433"/>
      <c r="K10851" s="1433"/>
      <c r="L10851" s="1334"/>
    </row>
    <row r="10852" spans="1:12" ht="24" customHeight="1">
      <c r="A10852" s="1355"/>
      <c r="B10852" s="1355"/>
      <c r="C10852" s="1433"/>
      <c r="E10852" s="1433"/>
      <c r="K10852" s="1433"/>
      <c r="L10852" s="1334"/>
    </row>
    <row r="10853" spans="1:12" ht="24" customHeight="1">
      <c r="A10853" s="1355"/>
      <c r="B10853" s="1355"/>
      <c r="C10853" s="1433"/>
      <c r="E10853" s="1433"/>
      <c r="K10853" s="1433"/>
      <c r="L10853" s="1334"/>
    </row>
    <row r="10854" spans="1:12" ht="24" customHeight="1">
      <c r="A10854" s="1355"/>
      <c r="B10854" s="1355"/>
      <c r="C10854" s="1433"/>
      <c r="E10854" s="1433"/>
      <c r="K10854" s="1433"/>
      <c r="L10854" s="1334"/>
    </row>
    <row r="10855" spans="1:12" ht="24" customHeight="1">
      <c r="A10855" s="1355"/>
      <c r="B10855" s="1355"/>
      <c r="C10855" s="1433"/>
      <c r="E10855" s="1433"/>
      <c r="K10855" s="1433"/>
      <c r="L10855" s="1334"/>
    </row>
    <row r="10856" spans="1:12" ht="24" customHeight="1">
      <c r="A10856" s="1355"/>
      <c r="B10856" s="1355"/>
      <c r="C10856" s="1433"/>
      <c r="E10856" s="1433"/>
      <c r="K10856" s="1433"/>
      <c r="L10856" s="1334"/>
    </row>
    <row r="10857" spans="1:12" ht="24" customHeight="1">
      <c r="A10857" s="1355"/>
      <c r="B10857" s="1355"/>
      <c r="C10857" s="1433"/>
      <c r="E10857" s="1433"/>
      <c r="K10857" s="1433"/>
      <c r="L10857" s="1334"/>
    </row>
    <row r="10858" spans="1:12" ht="24" customHeight="1">
      <c r="A10858" s="1355"/>
      <c r="B10858" s="1355"/>
      <c r="C10858" s="1433"/>
      <c r="E10858" s="1433"/>
      <c r="K10858" s="1433"/>
      <c r="L10858" s="1334"/>
    </row>
    <row r="10859" spans="1:12" ht="24" customHeight="1">
      <c r="A10859" s="1355"/>
      <c r="B10859" s="1355"/>
      <c r="C10859" s="1433"/>
      <c r="E10859" s="1433"/>
      <c r="K10859" s="1433"/>
      <c r="L10859" s="1334"/>
    </row>
    <row r="10860" spans="1:12" ht="24" customHeight="1">
      <c r="A10860" s="1355"/>
      <c r="B10860" s="1355"/>
      <c r="C10860" s="1433"/>
      <c r="E10860" s="1433"/>
      <c r="K10860" s="1433"/>
      <c r="L10860" s="1334"/>
    </row>
    <row r="10861" spans="1:12" ht="24" customHeight="1">
      <c r="A10861" s="1355"/>
      <c r="B10861" s="1355"/>
      <c r="C10861" s="1433"/>
      <c r="E10861" s="1433"/>
      <c r="K10861" s="1433"/>
      <c r="L10861" s="1334"/>
    </row>
    <row r="10862" spans="1:12" ht="24" customHeight="1">
      <c r="A10862" s="1355"/>
      <c r="B10862" s="1355"/>
      <c r="C10862" s="1433"/>
      <c r="E10862" s="1433"/>
      <c r="K10862" s="1433"/>
      <c r="L10862" s="1334"/>
    </row>
    <row r="10863" spans="1:12" ht="24" customHeight="1">
      <c r="A10863" s="1355"/>
      <c r="B10863" s="1355"/>
      <c r="C10863" s="1433"/>
      <c r="E10863" s="1433"/>
      <c r="K10863" s="1433"/>
      <c r="L10863" s="1334"/>
    </row>
    <row r="10864" spans="1:12" ht="24" customHeight="1">
      <c r="A10864" s="1355"/>
      <c r="B10864" s="1355"/>
      <c r="C10864" s="1433"/>
      <c r="E10864" s="1433"/>
      <c r="K10864" s="1433"/>
      <c r="L10864" s="1334"/>
    </row>
    <row r="10865" spans="1:12" ht="24" customHeight="1">
      <c r="A10865" s="1355"/>
      <c r="B10865" s="1355"/>
      <c r="C10865" s="1433"/>
      <c r="E10865" s="1433"/>
      <c r="K10865" s="1433"/>
      <c r="L10865" s="1334"/>
    </row>
    <row r="10866" spans="1:12" ht="24" customHeight="1">
      <c r="A10866" s="1355"/>
      <c r="B10866" s="1355"/>
      <c r="C10866" s="1433"/>
      <c r="E10866" s="1433"/>
      <c r="K10866" s="1433"/>
      <c r="L10866" s="1334"/>
    </row>
    <row r="10867" spans="1:12" ht="24" customHeight="1">
      <c r="A10867" s="1355"/>
      <c r="B10867" s="1355"/>
      <c r="C10867" s="1433"/>
      <c r="E10867" s="1433"/>
      <c r="K10867" s="1433"/>
      <c r="L10867" s="1334"/>
    </row>
    <row r="10868" spans="1:12" ht="24" customHeight="1">
      <c r="A10868" s="1355"/>
      <c r="B10868" s="1355"/>
      <c r="C10868" s="1433"/>
      <c r="E10868" s="1433"/>
      <c r="K10868" s="1433"/>
      <c r="L10868" s="1334"/>
    </row>
    <row r="10869" spans="1:12" ht="24" customHeight="1">
      <c r="A10869" s="1355"/>
      <c r="B10869" s="1355"/>
      <c r="C10869" s="1433"/>
      <c r="E10869" s="1433"/>
      <c r="K10869" s="1433"/>
      <c r="L10869" s="1334"/>
    </row>
    <row r="10870" spans="1:12" ht="24" customHeight="1">
      <c r="A10870" s="1355"/>
      <c r="B10870" s="1355"/>
      <c r="C10870" s="1433"/>
      <c r="E10870" s="1433"/>
      <c r="K10870" s="1433"/>
      <c r="L10870" s="1334"/>
    </row>
    <row r="10871" spans="1:12" ht="24" customHeight="1">
      <c r="A10871" s="1355"/>
      <c r="B10871" s="1355"/>
      <c r="C10871" s="1433"/>
      <c r="E10871" s="1433"/>
      <c r="K10871" s="1433"/>
      <c r="L10871" s="1334"/>
    </row>
    <row r="10872" spans="1:12" ht="24" customHeight="1">
      <c r="A10872" s="1355"/>
      <c r="B10872" s="1355"/>
      <c r="C10872" s="1433"/>
      <c r="E10872" s="1433"/>
      <c r="K10872" s="1433"/>
      <c r="L10872" s="1334"/>
    </row>
    <row r="10873" spans="1:12" ht="24" customHeight="1">
      <c r="A10873" s="1355"/>
      <c r="B10873" s="1355"/>
      <c r="C10873" s="1433"/>
      <c r="E10873" s="1433"/>
      <c r="K10873" s="1433"/>
      <c r="L10873" s="1334"/>
    </row>
    <row r="10874" spans="1:12" ht="24" customHeight="1">
      <c r="A10874" s="1355"/>
      <c r="B10874" s="1355"/>
      <c r="C10874" s="1433"/>
      <c r="E10874" s="1433"/>
      <c r="K10874" s="1433"/>
      <c r="L10874" s="1334"/>
    </row>
    <row r="10875" spans="1:12" ht="24" customHeight="1">
      <c r="A10875" s="1355"/>
      <c r="B10875" s="1355"/>
      <c r="C10875" s="1433"/>
      <c r="E10875" s="1433"/>
      <c r="K10875" s="1433"/>
      <c r="L10875" s="1334"/>
    </row>
    <row r="10876" spans="1:12" ht="24" customHeight="1">
      <c r="A10876" s="1355"/>
      <c r="B10876" s="1355"/>
      <c r="C10876" s="1433"/>
      <c r="E10876" s="1433"/>
      <c r="K10876" s="1433"/>
      <c r="L10876" s="1334"/>
    </row>
    <row r="10877" spans="1:12" ht="24" customHeight="1">
      <c r="A10877" s="1355"/>
      <c r="B10877" s="1355"/>
      <c r="C10877" s="1433"/>
      <c r="E10877" s="1433"/>
      <c r="K10877" s="1433"/>
      <c r="L10877" s="1334"/>
    </row>
    <row r="10878" spans="1:12" ht="24" customHeight="1">
      <c r="A10878" s="1355"/>
      <c r="B10878" s="1355"/>
      <c r="C10878" s="1433"/>
      <c r="E10878" s="1433"/>
      <c r="K10878" s="1433"/>
      <c r="L10878" s="1334"/>
    </row>
    <row r="10879" spans="1:12" ht="24" customHeight="1">
      <c r="A10879" s="1355"/>
      <c r="B10879" s="1355"/>
      <c r="C10879" s="1433"/>
      <c r="E10879" s="1433"/>
      <c r="K10879" s="1433"/>
      <c r="L10879" s="1334"/>
    </row>
    <row r="10880" spans="1:12" ht="24" customHeight="1">
      <c r="A10880" s="1355"/>
      <c r="B10880" s="1355"/>
      <c r="C10880" s="1433"/>
      <c r="E10880" s="1433"/>
      <c r="K10880" s="1433"/>
      <c r="L10880" s="1334"/>
    </row>
    <row r="10881" spans="1:12" ht="24" customHeight="1">
      <c r="A10881" s="1355"/>
      <c r="B10881" s="1355"/>
      <c r="C10881" s="1433"/>
      <c r="E10881" s="1433"/>
      <c r="K10881" s="1433"/>
      <c r="L10881" s="1334"/>
    </row>
    <row r="10882" spans="1:12" ht="24" customHeight="1">
      <c r="A10882" s="1355"/>
      <c r="B10882" s="1355"/>
      <c r="C10882" s="1433"/>
      <c r="E10882" s="1433"/>
      <c r="K10882" s="1433"/>
      <c r="L10882" s="1334"/>
    </row>
    <row r="10883" spans="1:12" ht="24" customHeight="1">
      <c r="A10883" s="1355"/>
      <c r="B10883" s="1355"/>
      <c r="C10883" s="1433"/>
      <c r="E10883" s="1433"/>
      <c r="K10883" s="1433"/>
      <c r="L10883" s="1334"/>
    </row>
    <row r="10884" spans="1:12" ht="24" customHeight="1">
      <c r="A10884" s="1355"/>
      <c r="B10884" s="1355"/>
      <c r="C10884" s="1433"/>
      <c r="E10884" s="1433"/>
      <c r="K10884" s="1433"/>
      <c r="L10884" s="1334"/>
    </row>
    <row r="10885" spans="1:12" ht="24" customHeight="1">
      <c r="A10885" s="1355"/>
      <c r="B10885" s="1355"/>
      <c r="C10885" s="1433"/>
      <c r="E10885" s="1433"/>
      <c r="K10885" s="1433"/>
      <c r="L10885" s="1334"/>
    </row>
    <row r="10886" spans="1:12" ht="24" customHeight="1">
      <c r="A10886" s="1355"/>
      <c r="B10886" s="1355"/>
      <c r="C10886" s="1433"/>
      <c r="E10886" s="1433"/>
      <c r="K10886" s="1433"/>
      <c r="L10886" s="1334"/>
    </row>
    <row r="10887" spans="1:12" ht="24" customHeight="1">
      <c r="A10887" s="1355"/>
      <c r="B10887" s="1355"/>
      <c r="C10887" s="1433"/>
      <c r="E10887" s="1433"/>
      <c r="K10887" s="1433"/>
      <c r="L10887" s="1334"/>
    </row>
    <row r="10888" spans="1:12" ht="24" customHeight="1">
      <c r="A10888" s="1355"/>
      <c r="B10888" s="1355"/>
      <c r="C10888" s="1433"/>
      <c r="E10888" s="1433"/>
      <c r="K10888" s="1433"/>
      <c r="L10888" s="1334"/>
    </row>
    <row r="10889" spans="1:12" ht="24" customHeight="1">
      <c r="A10889" s="1355"/>
      <c r="B10889" s="1355"/>
      <c r="C10889" s="1433"/>
      <c r="E10889" s="1433"/>
      <c r="K10889" s="1433"/>
      <c r="L10889" s="1334"/>
    </row>
    <row r="10890" spans="1:12" ht="24" customHeight="1">
      <c r="A10890" s="1355"/>
      <c r="B10890" s="1355"/>
      <c r="C10890" s="1433"/>
      <c r="E10890" s="1433"/>
      <c r="K10890" s="1433"/>
      <c r="L10890" s="1334"/>
    </row>
    <row r="10891" spans="1:12" ht="24" customHeight="1">
      <c r="A10891" s="1355"/>
      <c r="B10891" s="1355"/>
      <c r="C10891" s="1433"/>
      <c r="E10891" s="1433"/>
      <c r="K10891" s="1433"/>
      <c r="L10891" s="1334"/>
    </row>
    <row r="10892" spans="1:12" ht="24" customHeight="1">
      <c r="A10892" s="1355"/>
      <c r="B10892" s="1355"/>
      <c r="C10892" s="1433"/>
      <c r="E10892" s="1433"/>
      <c r="K10892" s="1433"/>
      <c r="L10892" s="1334"/>
    </row>
    <row r="10893" spans="1:12" ht="24" customHeight="1">
      <c r="A10893" s="1355"/>
      <c r="B10893" s="1355"/>
      <c r="C10893" s="1433"/>
      <c r="E10893" s="1433"/>
      <c r="K10893" s="1433"/>
      <c r="L10893" s="1334"/>
    </row>
    <row r="10894" spans="1:12" ht="24" customHeight="1">
      <c r="A10894" s="1355"/>
      <c r="B10894" s="1355"/>
      <c r="C10894" s="1433"/>
      <c r="E10894" s="1433"/>
      <c r="K10894" s="1433"/>
      <c r="L10894" s="1334"/>
    </row>
    <row r="10895" spans="1:12" ht="24" customHeight="1">
      <c r="A10895" s="1355"/>
      <c r="B10895" s="1355"/>
      <c r="C10895" s="1433"/>
      <c r="E10895" s="1433"/>
      <c r="K10895" s="1433"/>
      <c r="L10895" s="1334"/>
    </row>
    <row r="10896" spans="1:12" ht="24" customHeight="1">
      <c r="A10896" s="1355"/>
      <c r="B10896" s="1355"/>
      <c r="C10896" s="1433"/>
      <c r="E10896" s="1433"/>
      <c r="K10896" s="1433"/>
      <c r="L10896" s="1334"/>
    </row>
    <row r="10897" spans="1:12" ht="24" customHeight="1">
      <c r="A10897" s="1355"/>
      <c r="B10897" s="1355"/>
      <c r="C10897" s="1433"/>
      <c r="E10897" s="1433"/>
      <c r="K10897" s="1433"/>
      <c r="L10897" s="1334"/>
    </row>
    <row r="10898" spans="1:12" ht="24" customHeight="1">
      <c r="A10898" s="1355"/>
      <c r="B10898" s="1355"/>
      <c r="C10898" s="1433"/>
      <c r="E10898" s="1433"/>
      <c r="K10898" s="1433"/>
      <c r="L10898" s="1334"/>
    </row>
    <row r="10899" spans="1:12" ht="24" customHeight="1">
      <c r="A10899" s="1355"/>
      <c r="B10899" s="1355"/>
      <c r="C10899" s="1433"/>
      <c r="E10899" s="1433"/>
      <c r="K10899" s="1433"/>
      <c r="L10899" s="1334"/>
    </row>
    <row r="10900" spans="1:12" ht="24" customHeight="1">
      <c r="A10900" s="1355"/>
      <c r="B10900" s="1355"/>
      <c r="C10900" s="1433"/>
      <c r="E10900" s="1433"/>
      <c r="K10900" s="1433"/>
      <c r="L10900" s="1334"/>
    </row>
    <row r="10901" spans="1:12" ht="24" customHeight="1">
      <c r="A10901" s="1355"/>
      <c r="B10901" s="1355"/>
      <c r="C10901" s="1433"/>
      <c r="E10901" s="1433"/>
      <c r="K10901" s="1433"/>
      <c r="L10901" s="1334"/>
    </row>
    <row r="10902" spans="1:12" ht="24" customHeight="1">
      <c r="A10902" s="1355"/>
      <c r="B10902" s="1355"/>
      <c r="C10902" s="1433"/>
      <c r="E10902" s="1433"/>
      <c r="K10902" s="1433"/>
      <c r="L10902" s="1334"/>
    </row>
    <row r="10903" spans="1:12" ht="24" customHeight="1">
      <c r="A10903" s="1355"/>
      <c r="B10903" s="1355"/>
      <c r="C10903" s="1433"/>
      <c r="E10903" s="1433"/>
      <c r="K10903" s="1433"/>
      <c r="L10903" s="1334"/>
    </row>
    <row r="10904" spans="1:12" ht="24" customHeight="1">
      <c r="A10904" s="1355"/>
      <c r="B10904" s="1355"/>
      <c r="C10904" s="1433"/>
      <c r="E10904" s="1433"/>
      <c r="K10904" s="1433"/>
      <c r="L10904" s="1334"/>
    </row>
    <row r="10905" spans="1:12" ht="24" customHeight="1">
      <c r="A10905" s="1355"/>
      <c r="B10905" s="1355"/>
      <c r="C10905" s="1433"/>
      <c r="E10905" s="1433"/>
      <c r="K10905" s="1433"/>
      <c r="L10905" s="1334"/>
    </row>
    <row r="10906" spans="1:12" ht="24" customHeight="1">
      <c r="A10906" s="1355"/>
      <c r="B10906" s="1355"/>
      <c r="C10906" s="1433"/>
      <c r="E10906" s="1433"/>
      <c r="K10906" s="1433"/>
      <c r="L10906" s="1334"/>
    </row>
    <row r="10907" spans="1:12" ht="24" customHeight="1">
      <c r="A10907" s="1355"/>
      <c r="B10907" s="1355"/>
      <c r="C10907" s="1433"/>
      <c r="E10907" s="1433"/>
      <c r="K10907" s="1433"/>
      <c r="L10907" s="1334"/>
    </row>
    <row r="10908" spans="1:12" ht="24" customHeight="1">
      <c r="A10908" s="1355"/>
      <c r="B10908" s="1355"/>
      <c r="C10908" s="1433"/>
      <c r="E10908" s="1433"/>
      <c r="K10908" s="1433"/>
      <c r="L10908" s="1334"/>
    </row>
    <row r="10909" spans="1:12" ht="24" customHeight="1">
      <c r="A10909" s="1355"/>
      <c r="B10909" s="1355"/>
      <c r="C10909" s="1433"/>
      <c r="E10909" s="1433"/>
      <c r="K10909" s="1433"/>
      <c r="L10909" s="1334"/>
    </row>
    <row r="10910" spans="1:12" ht="24" customHeight="1">
      <c r="A10910" s="1355"/>
      <c r="B10910" s="1355"/>
      <c r="C10910" s="1433"/>
      <c r="E10910" s="1433"/>
      <c r="K10910" s="1433"/>
      <c r="L10910" s="1334"/>
    </row>
    <row r="10911" spans="1:12" ht="24" customHeight="1">
      <c r="A10911" s="1355"/>
      <c r="B10911" s="1355"/>
      <c r="C10911" s="1433"/>
      <c r="E10911" s="1433"/>
      <c r="K10911" s="1433"/>
      <c r="L10911" s="1334"/>
    </row>
    <row r="10912" spans="1:12" ht="24" customHeight="1">
      <c r="A10912" s="1355"/>
      <c r="B10912" s="1355"/>
      <c r="C10912" s="1433"/>
      <c r="E10912" s="1433"/>
      <c r="K10912" s="1433"/>
      <c r="L10912" s="1334"/>
    </row>
    <row r="10913" spans="1:12" ht="24" customHeight="1">
      <c r="A10913" s="1355"/>
      <c r="B10913" s="1355"/>
      <c r="C10913" s="1433"/>
      <c r="E10913" s="1433"/>
      <c r="K10913" s="1433"/>
      <c r="L10913" s="1334"/>
    </row>
    <row r="10914" spans="1:12" ht="24" customHeight="1">
      <c r="A10914" s="1355"/>
      <c r="B10914" s="1355"/>
      <c r="C10914" s="1433"/>
      <c r="E10914" s="1433"/>
      <c r="K10914" s="1433"/>
      <c r="L10914" s="1334"/>
    </row>
    <row r="10915" spans="1:12" ht="24" customHeight="1">
      <c r="A10915" s="1355"/>
      <c r="B10915" s="1355"/>
      <c r="C10915" s="1433"/>
      <c r="E10915" s="1433"/>
      <c r="K10915" s="1433"/>
      <c r="L10915" s="1334"/>
    </row>
    <row r="10916" spans="1:12" ht="24" customHeight="1">
      <c r="A10916" s="1355"/>
      <c r="B10916" s="1355"/>
      <c r="C10916" s="1433"/>
      <c r="E10916" s="1433"/>
      <c r="K10916" s="1433"/>
      <c r="L10916" s="1334"/>
    </row>
    <row r="10917" spans="1:12" ht="24" customHeight="1">
      <c r="A10917" s="1355"/>
      <c r="B10917" s="1355"/>
      <c r="C10917" s="1433"/>
      <c r="E10917" s="1433"/>
      <c r="K10917" s="1433"/>
      <c r="L10917" s="1334"/>
    </row>
    <row r="10918" spans="1:12" ht="24" customHeight="1">
      <c r="A10918" s="1355"/>
      <c r="B10918" s="1355"/>
      <c r="C10918" s="1433"/>
      <c r="E10918" s="1433"/>
      <c r="K10918" s="1433"/>
      <c r="L10918" s="1334"/>
    </row>
    <row r="10919" spans="1:12" ht="24" customHeight="1">
      <c r="A10919" s="1355"/>
      <c r="B10919" s="1355"/>
      <c r="C10919" s="1433"/>
      <c r="E10919" s="1433"/>
      <c r="K10919" s="1433"/>
      <c r="L10919" s="1334"/>
    </row>
    <row r="10920" spans="1:12" ht="24" customHeight="1">
      <c r="A10920" s="1355"/>
      <c r="B10920" s="1355"/>
      <c r="C10920" s="1433"/>
      <c r="E10920" s="1433"/>
      <c r="K10920" s="1433"/>
      <c r="L10920" s="1334"/>
    </row>
    <row r="10921" spans="1:12" ht="24" customHeight="1">
      <c r="A10921" s="1355"/>
      <c r="B10921" s="1355"/>
      <c r="C10921" s="1433"/>
      <c r="E10921" s="1433"/>
      <c r="K10921" s="1433"/>
      <c r="L10921" s="1334"/>
    </row>
    <row r="10922" spans="1:12" ht="24" customHeight="1">
      <c r="A10922" s="1355"/>
      <c r="B10922" s="1355"/>
      <c r="C10922" s="1433"/>
      <c r="E10922" s="1433"/>
      <c r="K10922" s="1433"/>
      <c r="L10922" s="1334"/>
    </row>
    <row r="10923" spans="1:12" ht="24" customHeight="1">
      <c r="A10923" s="1355"/>
      <c r="B10923" s="1355"/>
      <c r="C10923" s="1433"/>
      <c r="E10923" s="1433"/>
      <c r="K10923" s="1433"/>
      <c r="L10923" s="1334"/>
    </row>
    <row r="10924" spans="1:12" ht="24" customHeight="1">
      <c r="A10924" s="1355"/>
      <c r="B10924" s="1355"/>
      <c r="C10924" s="1433"/>
      <c r="E10924" s="1433"/>
      <c r="K10924" s="1433"/>
      <c r="L10924" s="1334"/>
    </row>
    <row r="10925" spans="1:12" ht="24" customHeight="1">
      <c r="A10925" s="1355"/>
      <c r="B10925" s="1355"/>
      <c r="C10925" s="1433"/>
      <c r="E10925" s="1433"/>
      <c r="K10925" s="1433"/>
      <c r="L10925" s="1334"/>
    </row>
    <row r="10926" spans="1:12" ht="24" customHeight="1">
      <c r="A10926" s="1355"/>
      <c r="B10926" s="1355"/>
      <c r="C10926" s="1433"/>
      <c r="E10926" s="1433"/>
      <c r="K10926" s="1433"/>
      <c r="L10926" s="1334"/>
    </row>
    <row r="10927" spans="1:12" ht="24" customHeight="1">
      <c r="A10927" s="1355"/>
      <c r="B10927" s="1355"/>
      <c r="C10927" s="1433"/>
      <c r="E10927" s="1433"/>
      <c r="K10927" s="1433"/>
      <c r="L10927" s="1334"/>
    </row>
    <row r="10928" spans="1:12" ht="24" customHeight="1">
      <c r="A10928" s="1355"/>
      <c r="B10928" s="1355"/>
      <c r="C10928" s="1433"/>
      <c r="E10928" s="1433"/>
      <c r="K10928" s="1433"/>
      <c r="L10928" s="1334"/>
    </row>
    <row r="10929" spans="1:12" ht="24" customHeight="1">
      <c r="A10929" s="1355"/>
      <c r="B10929" s="1355"/>
      <c r="C10929" s="1433"/>
      <c r="E10929" s="1433"/>
      <c r="K10929" s="1433"/>
      <c r="L10929" s="1334"/>
    </row>
    <row r="10930" spans="1:12" ht="24" customHeight="1">
      <c r="A10930" s="1355"/>
      <c r="B10930" s="1355"/>
      <c r="C10930" s="1433"/>
      <c r="E10930" s="1433"/>
      <c r="K10930" s="1433"/>
      <c r="L10930" s="1334"/>
    </row>
    <row r="10931" spans="1:12" ht="24" customHeight="1">
      <c r="A10931" s="1355"/>
      <c r="B10931" s="1355"/>
      <c r="C10931" s="1433"/>
      <c r="E10931" s="1433"/>
      <c r="K10931" s="1433"/>
      <c r="L10931" s="1334"/>
    </row>
    <row r="10932" spans="1:12" ht="24" customHeight="1">
      <c r="A10932" s="1355"/>
      <c r="B10932" s="1355"/>
      <c r="C10932" s="1433"/>
      <c r="E10932" s="1433"/>
      <c r="K10932" s="1433"/>
      <c r="L10932" s="1334"/>
    </row>
    <row r="10933" spans="1:12" ht="24" customHeight="1">
      <c r="A10933" s="1355"/>
      <c r="B10933" s="1355"/>
      <c r="C10933" s="1433"/>
      <c r="E10933" s="1433"/>
      <c r="K10933" s="1433"/>
      <c r="L10933" s="1334"/>
    </row>
    <row r="10934" spans="1:12" ht="24" customHeight="1">
      <c r="A10934" s="1355"/>
      <c r="B10934" s="1355"/>
      <c r="C10934" s="1433"/>
      <c r="E10934" s="1433"/>
      <c r="K10934" s="1433"/>
      <c r="L10934" s="1334"/>
    </row>
    <row r="10935" spans="1:12" ht="24" customHeight="1">
      <c r="A10935" s="1355"/>
      <c r="B10935" s="1355"/>
      <c r="C10935" s="1433"/>
      <c r="E10935" s="1433"/>
      <c r="K10935" s="1433"/>
      <c r="L10935" s="1334"/>
    </row>
    <row r="10936" spans="1:12" ht="24" customHeight="1">
      <c r="A10936" s="1355"/>
      <c r="B10936" s="1355"/>
      <c r="C10936" s="1433"/>
      <c r="E10936" s="1433"/>
      <c r="K10936" s="1433"/>
      <c r="L10936" s="1334"/>
    </row>
    <row r="10937" spans="1:12" ht="24" customHeight="1">
      <c r="A10937" s="1355"/>
      <c r="B10937" s="1355"/>
      <c r="C10937" s="1433"/>
      <c r="E10937" s="1433"/>
      <c r="K10937" s="1433"/>
      <c r="L10937" s="1334"/>
    </row>
    <row r="10938" spans="1:12" ht="24" customHeight="1">
      <c r="A10938" s="1355"/>
      <c r="B10938" s="1355"/>
      <c r="C10938" s="1433"/>
      <c r="E10938" s="1433"/>
      <c r="K10938" s="1433"/>
      <c r="L10938" s="1334"/>
    </row>
    <row r="10939" spans="1:12" ht="24" customHeight="1">
      <c r="A10939" s="1355"/>
      <c r="B10939" s="1355"/>
      <c r="C10939" s="1433"/>
      <c r="E10939" s="1433"/>
      <c r="K10939" s="1433"/>
      <c r="L10939" s="1334"/>
    </row>
    <row r="10940" spans="1:12" ht="24" customHeight="1">
      <c r="A10940" s="1355"/>
      <c r="B10940" s="1355"/>
      <c r="C10940" s="1433"/>
      <c r="E10940" s="1433"/>
      <c r="K10940" s="1433"/>
      <c r="L10940" s="1334"/>
    </row>
    <row r="10941" spans="1:12" ht="24" customHeight="1">
      <c r="A10941" s="1355"/>
      <c r="B10941" s="1355"/>
      <c r="C10941" s="1433"/>
      <c r="E10941" s="1433"/>
      <c r="K10941" s="1433"/>
      <c r="L10941" s="1334"/>
    </row>
    <row r="10942" spans="1:12" ht="24" customHeight="1">
      <c r="A10942" s="1355"/>
      <c r="B10942" s="1355"/>
      <c r="C10942" s="1433"/>
      <c r="E10942" s="1433"/>
      <c r="K10942" s="1433"/>
      <c r="L10942" s="1334"/>
    </row>
    <row r="10943" spans="1:12" ht="24" customHeight="1">
      <c r="A10943" s="1355"/>
      <c r="B10943" s="1355"/>
      <c r="C10943" s="1433"/>
      <c r="E10943" s="1433"/>
      <c r="K10943" s="1433"/>
      <c r="L10943" s="1334"/>
    </row>
    <row r="10944" spans="1:12" ht="24" customHeight="1">
      <c r="A10944" s="1355"/>
      <c r="B10944" s="1355"/>
      <c r="C10944" s="1433"/>
      <c r="E10944" s="1433"/>
      <c r="K10944" s="1433"/>
      <c r="L10944" s="1334"/>
    </row>
    <row r="10945" spans="1:12" ht="24" customHeight="1">
      <c r="A10945" s="1355"/>
      <c r="B10945" s="1355"/>
      <c r="C10945" s="1433"/>
      <c r="E10945" s="1433"/>
      <c r="K10945" s="1433"/>
      <c r="L10945" s="1334"/>
    </row>
    <row r="10946" spans="1:12" ht="24" customHeight="1">
      <c r="A10946" s="1355"/>
      <c r="B10946" s="1355"/>
      <c r="C10946" s="1433"/>
      <c r="E10946" s="1433"/>
      <c r="K10946" s="1433"/>
      <c r="L10946" s="1334"/>
    </row>
    <row r="10947" spans="1:12" ht="24" customHeight="1">
      <c r="A10947" s="1355"/>
      <c r="B10947" s="1355"/>
      <c r="C10947" s="1433"/>
      <c r="E10947" s="1433"/>
      <c r="K10947" s="1433"/>
      <c r="L10947" s="1334"/>
    </row>
    <row r="10948" spans="1:12" ht="24" customHeight="1">
      <c r="A10948" s="1355"/>
      <c r="B10948" s="1355"/>
      <c r="C10948" s="1433"/>
      <c r="E10948" s="1433"/>
      <c r="K10948" s="1433"/>
      <c r="L10948" s="1334"/>
    </row>
    <row r="10949" spans="1:12" ht="24" customHeight="1">
      <c r="A10949" s="1355"/>
      <c r="B10949" s="1355"/>
      <c r="C10949" s="1433"/>
      <c r="E10949" s="1433"/>
      <c r="K10949" s="1433"/>
      <c r="L10949" s="1334"/>
    </row>
    <row r="10950" spans="1:12" ht="24" customHeight="1">
      <c r="A10950" s="1355"/>
      <c r="B10950" s="1355"/>
      <c r="C10950" s="1433"/>
      <c r="E10950" s="1433"/>
      <c r="K10950" s="1433"/>
      <c r="L10950" s="1334"/>
    </row>
    <row r="10951" spans="1:12" ht="24" customHeight="1">
      <c r="A10951" s="1355"/>
      <c r="B10951" s="1355"/>
      <c r="C10951" s="1433"/>
      <c r="E10951" s="1433"/>
      <c r="K10951" s="1433"/>
      <c r="L10951" s="1334"/>
    </row>
    <row r="10952" spans="1:12" ht="24" customHeight="1">
      <c r="A10952" s="1355"/>
      <c r="B10952" s="1355"/>
      <c r="C10952" s="1433"/>
      <c r="E10952" s="1433"/>
      <c r="K10952" s="1433"/>
      <c r="L10952" s="1334"/>
    </row>
    <row r="10953" spans="1:12" ht="24" customHeight="1">
      <c r="A10953" s="1355"/>
      <c r="B10953" s="1355"/>
      <c r="C10953" s="1433"/>
      <c r="E10953" s="1433"/>
      <c r="K10953" s="1433"/>
      <c r="L10953" s="1334"/>
    </row>
    <row r="10954" spans="1:12" ht="24" customHeight="1">
      <c r="A10954" s="1355"/>
      <c r="B10954" s="1355"/>
      <c r="C10954" s="1433"/>
      <c r="E10954" s="1433"/>
      <c r="K10954" s="1433"/>
      <c r="L10954" s="1334"/>
    </row>
    <row r="10955" spans="1:12" ht="24" customHeight="1">
      <c r="A10955" s="1355"/>
      <c r="B10955" s="1355"/>
      <c r="C10955" s="1433"/>
      <c r="E10955" s="1433"/>
      <c r="K10955" s="1433"/>
      <c r="L10955" s="1334"/>
    </row>
    <row r="10956" spans="1:12" ht="24" customHeight="1">
      <c r="A10956" s="1355"/>
      <c r="B10956" s="1355"/>
      <c r="C10956" s="1433"/>
      <c r="E10956" s="1433"/>
      <c r="K10956" s="1433"/>
      <c r="L10956" s="1334"/>
    </row>
    <row r="10957" spans="1:12" ht="24" customHeight="1">
      <c r="A10957" s="1355"/>
      <c r="B10957" s="1355"/>
      <c r="C10957" s="1433"/>
      <c r="E10957" s="1433"/>
      <c r="K10957" s="1433"/>
      <c r="L10957" s="1334"/>
    </row>
    <row r="10958" spans="1:12" ht="24" customHeight="1">
      <c r="A10958" s="1355"/>
      <c r="B10958" s="1355"/>
      <c r="C10958" s="1433"/>
      <c r="E10958" s="1433"/>
      <c r="K10958" s="1433"/>
      <c r="L10958" s="1334"/>
    </row>
    <row r="10959" spans="1:12" ht="24" customHeight="1">
      <c r="A10959" s="1355"/>
      <c r="B10959" s="1355"/>
      <c r="C10959" s="1433"/>
      <c r="E10959" s="1433"/>
      <c r="K10959" s="1433"/>
      <c r="L10959" s="1334"/>
    </row>
    <row r="10960" spans="1:12" ht="24" customHeight="1">
      <c r="A10960" s="1355"/>
      <c r="B10960" s="1355"/>
      <c r="C10960" s="1433"/>
      <c r="E10960" s="1433"/>
      <c r="K10960" s="1433"/>
      <c r="L10960" s="1334"/>
    </row>
    <row r="10961" spans="1:12" ht="24" customHeight="1">
      <c r="A10961" s="1355"/>
      <c r="B10961" s="1355"/>
      <c r="C10961" s="1433"/>
      <c r="E10961" s="1433"/>
      <c r="K10961" s="1433"/>
      <c r="L10961" s="1334"/>
    </row>
    <row r="10962" spans="1:12" ht="24" customHeight="1">
      <c r="A10962" s="1355"/>
      <c r="B10962" s="1355"/>
      <c r="C10962" s="1433"/>
      <c r="E10962" s="1433"/>
      <c r="K10962" s="1433"/>
      <c r="L10962" s="1334"/>
    </row>
    <row r="10963" spans="1:12" ht="24" customHeight="1">
      <c r="A10963" s="1355"/>
      <c r="B10963" s="1355"/>
      <c r="C10963" s="1433"/>
      <c r="E10963" s="1433"/>
      <c r="K10963" s="1433"/>
      <c r="L10963" s="1334"/>
    </row>
    <row r="10964" spans="1:12" ht="24" customHeight="1">
      <c r="A10964" s="1355"/>
      <c r="B10964" s="1355"/>
      <c r="C10964" s="1433"/>
      <c r="E10964" s="1433"/>
      <c r="K10964" s="1433"/>
      <c r="L10964" s="1334"/>
    </row>
    <row r="10965" spans="1:12" ht="24" customHeight="1">
      <c r="A10965" s="1355"/>
      <c r="B10965" s="1355"/>
      <c r="C10965" s="1433"/>
      <c r="E10965" s="1433"/>
      <c r="K10965" s="1433"/>
      <c r="L10965" s="1334"/>
    </row>
    <row r="10966" spans="1:12" ht="24" customHeight="1">
      <c r="A10966" s="1355"/>
      <c r="B10966" s="1355"/>
      <c r="C10966" s="1433"/>
      <c r="E10966" s="1433"/>
      <c r="K10966" s="1433"/>
      <c r="L10966" s="1334"/>
    </row>
    <row r="10967" spans="1:12" ht="24" customHeight="1">
      <c r="A10967" s="1355"/>
      <c r="B10967" s="1355"/>
      <c r="C10967" s="1433"/>
      <c r="E10967" s="1433"/>
      <c r="K10967" s="1433"/>
      <c r="L10967" s="1334"/>
    </row>
    <row r="10968" spans="1:12" ht="24" customHeight="1">
      <c r="A10968" s="1355"/>
      <c r="B10968" s="1355"/>
      <c r="C10968" s="1433"/>
      <c r="E10968" s="1433"/>
      <c r="K10968" s="1433"/>
      <c r="L10968" s="1334"/>
    </row>
    <row r="10969" spans="1:12" ht="24" customHeight="1">
      <c r="A10969" s="1355"/>
      <c r="B10969" s="1355"/>
      <c r="C10969" s="1433"/>
      <c r="E10969" s="1433"/>
      <c r="K10969" s="1433"/>
      <c r="L10969" s="1334"/>
    </row>
    <row r="10970" spans="1:12" ht="24" customHeight="1">
      <c r="A10970" s="1355"/>
      <c r="B10970" s="1355"/>
      <c r="C10970" s="1433"/>
      <c r="E10970" s="1433"/>
      <c r="K10970" s="1433"/>
      <c r="L10970" s="1334"/>
    </row>
    <row r="10971" spans="1:12" ht="24" customHeight="1">
      <c r="A10971" s="1355"/>
      <c r="B10971" s="1355"/>
      <c r="C10971" s="1433"/>
      <c r="E10971" s="1433"/>
      <c r="K10971" s="1433"/>
      <c r="L10971" s="1334"/>
    </row>
    <row r="10972" spans="1:12" ht="24" customHeight="1">
      <c r="A10972" s="1355"/>
      <c r="B10972" s="1355"/>
      <c r="C10972" s="1433"/>
      <c r="E10972" s="1433"/>
      <c r="K10972" s="1433"/>
      <c r="L10972" s="1334"/>
    </row>
    <row r="10973" spans="1:12" ht="24" customHeight="1">
      <c r="A10973" s="1355"/>
      <c r="B10973" s="1355"/>
      <c r="C10973" s="1433"/>
      <c r="E10973" s="1433"/>
      <c r="K10973" s="1433"/>
      <c r="L10973" s="1334"/>
    </row>
    <row r="10974" spans="1:12" ht="24" customHeight="1">
      <c r="A10974" s="1355"/>
      <c r="B10974" s="1355"/>
      <c r="C10974" s="1433"/>
      <c r="E10974" s="1433"/>
      <c r="K10974" s="1433"/>
      <c r="L10974" s="1334"/>
    </row>
    <row r="10975" spans="1:12" ht="24" customHeight="1">
      <c r="A10975" s="1355"/>
      <c r="B10975" s="1355"/>
      <c r="C10975" s="1433"/>
      <c r="E10975" s="1433"/>
      <c r="K10975" s="1433"/>
      <c r="L10975" s="1334"/>
    </row>
    <row r="10976" spans="1:12" ht="24" customHeight="1">
      <c r="A10976" s="1355"/>
      <c r="B10976" s="1355"/>
      <c r="C10976" s="1433"/>
      <c r="E10976" s="1433"/>
      <c r="K10976" s="1433"/>
      <c r="L10976" s="1334"/>
    </row>
    <row r="10977" spans="1:12" ht="24" customHeight="1">
      <c r="A10977" s="1355"/>
      <c r="B10977" s="1355"/>
      <c r="C10977" s="1433"/>
      <c r="E10977" s="1433"/>
      <c r="K10977" s="1433"/>
      <c r="L10977" s="1334"/>
    </row>
    <row r="10978" spans="1:12" ht="24" customHeight="1">
      <c r="A10978" s="1355"/>
      <c r="B10978" s="1355"/>
      <c r="C10978" s="1433"/>
      <c r="E10978" s="1433"/>
      <c r="K10978" s="1433"/>
      <c r="L10978" s="1334"/>
    </row>
    <row r="10979" spans="1:12" ht="24" customHeight="1">
      <c r="A10979" s="1355"/>
      <c r="B10979" s="1355"/>
      <c r="C10979" s="1433"/>
      <c r="E10979" s="1433"/>
      <c r="K10979" s="1433"/>
      <c r="L10979" s="1334"/>
    </row>
    <row r="10980" spans="1:12" ht="24" customHeight="1">
      <c r="A10980" s="1355"/>
      <c r="B10980" s="1355"/>
      <c r="C10980" s="1433"/>
      <c r="E10980" s="1433"/>
      <c r="K10980" s="1433"/>
      <c r="L10980" s="1334"/>
    </row>
    <row r="10981" spans="1:12" ht="24" customHeight="1">
      <c r="A10981" s="1355"/>
      <c r="B10981" s="1355"/>
      <c r="C10981" s="1433"/>
      <c r="E10981" s="1433"/>
      <c r="K10981" s="1433"/>
      <c r="L10981" s="1334"/>
    </row>
    <row r="10982" spans="1:12" ht="24" customHeight="1">
      <c r="A10982" s="1355"/>
      <c r="B10982" s="1355"/>
      <c r="C10982" s="1433"/>
      <c r="E10982" s="1433"/>
      <c r="K10982" s="1433"/>
      <c r="L10982" s="1334"/>
    </row>
    <row r="10983" spans="1:12" ht="24" customHeight="1">
      <c r="A10983" s="1355"/>
      <c r="B10983" s="1355"/>
      <c r="C10983" s="1433"/>
      <c r="E10983" s="1433"/>
      <c r="K10983" s="1433"/>
      <c r="L10983" s="1334"/>
    </row>
    <row r="10984" spans="1:12" ht="24" customHeight="1">
      <c r="A10984" s="1355"/>
      <c r="B10984" s="1355"/>
      <c r="C10984" s="1433"/>
      <c r="E10984" s="1433"/>
      <c r="K10984" s="1433"/>
      <c r="L10984" s="1334"/>
    </row>
    <row r="10985" spans="1:12" ht="24" customHeight="1">
      <c r="A10985" s="1355"/>
      <c r="B10985" s="1355"/>
      <c r="C10985" s="1433"/>
      <c r="E10985" s="1433"/>
      <c r="K10985" s="1433"/>
      <c r="L10985" s="1334"/>
    </row>
    <row r="10986" spans="1:12" ht="24" customHeight="1">
      <c r="A10986" s="1355"/>
      <c r="B10986" s="1355"/>
      <c r="C10986" s="1433"/>
      <c r="E10986" s="1433"/>
      <c r="K10986" s="1433"/>
      <c r="L10986" s="1334"/>
    </row>
    <row r="10987" spans="1:12" ht="24" customHeight="1">
      <c r="A10987" s="1355"/>
      <c r="B10987" s="1355"/>
      <c r="C10987" s="1433"/>
      <c r="E10987" s="1433"/>
      <c r="K10987" s="1433"/>
      <c r="L10987" s="1334"/>
    </row>
    <row r="10988" spans="1:12" ht="24" customHeight="1">
      <c r="A10988" s="1355"/>
      <c r="B10988" s="1355"/>
      <c r="C10988" s="1433"/>
      <c r="E10988" s="1433"/>
      <c r="K10988" s="1433"/>
      <c r="L10988" s="1334"/>
    </row>
    <row r="10989" spans="1:12" ht="24" customHeight="1">
      <c r="A10989" s="1355"/>
      <c r="B10989" s="1355"/>
      <c r="C10989" s="1433"/>
      <c r="E10989" s="1433"/>
      <c r="K10989" s="1433"/>
      <c r="L10989" s="1334"/>
    </row>
    <row r="10990" spans="1:12" ht="24" customHeight="1">
      <c r="A10990" s="1355"/>
      <c r="B10990" s="1355"/>
      <c r="C10990" s="1433"/>
      <c r="E10990" s="1433"/>
      <c r="K10990" s="1433"/>
      <c r="L10990" s="1334"/>
    </row>
    <row r="10991" spans="1:12" ht="24" customHeight="1">
      <c r="A10991" s="1355"/>
      <c r="B10991" s="1355"/>
      <c r="C10991" s="1433"/>
      <c r="E10991" s="1433"/>
      <c r="K10991" s="1433"/>
      <c r="L10991" s="1334"/>
    </row>
    <row r="10992" spans="1:12" ht="24" customHeight="1">
      <c r="A10992" s="1355"/>
      <c r="B10992" s="1355"/>
      <c r="C10992" s="1433"/>
      <c r="E10992" s="1433"/>
      <c r="K10992" s="1433"/>
      <c r="L10992" s="1334"/>
    </row>
    <row r="10993" spans="1:12" ht="24" customHeight="1">
      <c r="A10993" s="1355"/>
      <c r="B10993" s="1355"/>
      <c r="C10993" s="1433"/>
      <c r="E10993" s="1433"/>
      <c r="K10993" s="1433"/>
      <c r="L10993" s="1334"/>
    </row>
    <row r="10994" spans="1:12" ht="24" customHeight="1">
      <c r="A10994" s="1355"/>
      <c r="B10994" s="1355"/>
      <c r="C10994" s="1433"/>
      <c r="E10994" s="1433"/>
      <c r="K10994" s="1433"/>
      <c r="L10994" s="1334"/>
    </row>
    <row r="10995" spans="1:12" ht="24" customHeight="1">
      <c r="A10995" s="1355"/>
      <c r="B10995" s="1355"/>
      <c r="C10995" s="1433"/>
      <c r="E10995" s="1433"/>
      <c r="K10995" s="1433"/>
      <c r="L10995" s="1334"/>
    </row>
    <row r="10996" spans="1:12" ht="24" customHeight="1">
      <c r="A10996" s="1355"/>
      <c r="B10996" s="1355"/>
      <c r="C10996" s="1433"/>
      <c r="E10996" s="1433"/>
      <c r="K10996" s="1433"/>
      <c r="L10996" s="1334"/>
    </row>
    <row r="10997" spans="1:12" ht="24" customHeight="1">
      <c r="A10997" s="1355"/>
      <c r="B10997" s="1355"/>
      <c r="C10997" s="1433"/>
      <c r="E10997" s="1433"/>
      <c r="K10997" s="1433"/>
      <c r="L10997" s="1334"/>
    </row>
    <row r="10998" spans="1:12" ht="24" customHeight="1">
      <c r="A10998" s="1355"/>
      <c r="B10998" s="1355"/>
      <c r="C10998" s="1433"/>
      <c r="E10998" s="1433"/>
      <c r="K10998" s="1433"/>
      <c r="L10998" s="1334"/>
    </row>
    <row r="10999" spans="1:12" ht="24" customHeight="1">
      <c r="A10999" s="1355"/>
      <c r="B10999" s="1355"/>
      <c r="C10999" s="1433"/>
      <c r="E10999" s="1433"/>
      <c r="K10999" s="1433"/>
      <c r="L10999" s="1334"/>
    </row>
    <row r="11000" spans="1:12" ht="24" customHeight="1">
      <c r="A11000" s="1355"/>
      <c r="B11000" s="1355"/>
      <c r="C11000" s="1433"/>
      <c r="E11000" s="1433"/>
      <c r="K11000" s="1433"/>
      <c r="L11000" s="1334"/>
    </row>
    <row r="11001" spans="1:12" ht="24" customHeight="1">
      <c r="A11001" s="1355"/>
      <c r="B11001" s="1355"/>
      <c r="C11001" s="1433"/>
      <c r="E11001" s="1433"/>
      <c r="K11001" s="1433"/>
      <c r="L11001" s="1334"/>
    </row>
    <row r="11002" spans="1:12" ht="24" customHeight="1">
      <c r="A11002" s="1355"/>
      <c r="B11002" s="1355"/>
      <c r="C11002" s="1433"/>
      <c r="E11002" s="1433"/>
      <c r="K11002" s="1433"/>
      <c r="L11002" s="1334"/>
    </row>
    <row r="11003" spans="1:12" ht="24" customHeight="1">
      <c r="A11003" s="1355"/>
      <c r="B11003" s="1355"/>
      <c r="C11003" s="1433"/>
      <c r="E11003" s="1433"/>
      <c r="K11003" s="1433"/>
      <c r="L11003" s="1334"/>
    </row>
    <row r="11004" spans="1:12" ht="24" customHeight="1">
      <c r="A11004" s="1355"/>
      <c r="B11004" s="1355"/>
      <c r="C11004" s="1433"/>
      <c r="E11004" s="1433"/>
      <c r="K11004" s="1433"/>
      <c r="L11004" s="1334"/>
    </row>
    <row r="11005" spans="1:12" ht="24" customHeight="1">
      <c r="A11005" s="1355"/>
      <c r="B11005" s="1355"/>
      <c r="C11005" s="1433"/>
      <c r="E11005" s="1433"/>
      <c r="K11005" s="1433"/>
      <c r="L11005" s="1334"/>
    </row>
    <row r="11006" spans="1:12" ht="24" customHeight="1">
      <c r="A11006" s="1355"/>
      <c r="B11006" s="1355"/>
      <c r="C11006" s="1433"/>
      <c r="E11006" s="1433"/>
      <c r="K11006" s="1433"/>
      <c r="L11006" s="1334"/>
    </row>
    <row r="11007" spans="1:12" ht="24" customHeight="1">
      <c r="A11007" s="1355"/>
      <c r="B11007" s="1355"/>
      <c r="C11007" s="1433"/>
      <c r="E11007" s="1433"/>
      <c r="K11007" s="1433"/>
      <c r="L11007" s="1334"/>
    </row>
    <row r="11008" spans="1:12" ht="24" customHeight="1">
      <c r="A11008" s="1355"/>
      <c r="B11008" s="1355"/>
      <c r="C11008" s="1433"/>
      <c r="E11008" s="1433"/>
      <c r="K11008" s="1433"/>
      <c r="L11008" s="1334"/>
    </row>
    <row r="11009" spans="1:12" ht="24" customHeight="1">
      <c r="A11009" s="1355"/>
      <c r="B11009" s="1355"/>
      <c r="C11009" s="1433"/>
      <c r="E11009" s="1433"/>
      <c r="K11009" s="1433"/>
      <c r="L11009" s="1334"/>
    </row>
    <row r="11010" spans="1:12" ht="24" customHeight="1">
      <c r="A11010" s="1355"/>
      <c r="B11010" s="1355"/>
      <c r="C11010" s="1433"/>
      <c r="E11010" s="1433"/>
      <c r="K11010" s="1433"/>
      <c r="L11010" s="1334"/>
    </row>
    <row r="11011" spans="1:12" ht="24" customHeight="1">
      <c r="A11011" s="1355"/>
      <c r="B11011" s="1355"/>
      <c r="C11011" s="1433"/>
      <c r="E11011" s="1433"/>
      <c r="K11011" s="1433"/>
      <c r="L11011" s="1334"/>
    </row>
    <row r="11012" spans="1:12" ht="24" customHeight="1">
      <c r="A11012" s="1355"/>
      <c r="B11012" s="1355"/>
      <c r="C11012" s="1433"/>
      <c r="E11012" s="1433"/>
      <c r="K11012" s="1433"/>
      <c r="L11012" s="1334"/>
    </row>
    <row r="11013" spans="1:12" ht="24" customHeight="1">
      <c r="A11013" s="1355"/>
      <c r="B11013" s="1355"/>
      <c r="C11013" s="1433"/>
      <c r="E11013" s="1433"/>
      <c r="K11013" s="1433"/>
      <c r="L11013" s="1334"/>
    </row>
    <row r="11014" spans="1:12" ht="24" customHeight="1">
      <c r="A11014" s="1355"/>
      <c r="B11014" s="1355"/>
      <c r="C11014" s="1433"/>
      <c r="E11014" s="1433"/>
      <c r="K11014" s="1433"/>
      <c r="L11014" s="1334"/>
    </row>
    <row r="11015" spans="1:12" ht="24" customHeight="1">
      <c r="A11015" s="1355"/>
      <c r="B11015" s="1355"/>
      <c r="C11015" s="1433"/>
      <c r="E11015" s="1433"/>
      <c r="K11015" s="1433"/>
      <c r="L11015" s="1334"/>
    </row>
    <row r="11016" spans="1:12" ht="24" customHeight="1">
      <c r="A11016" s="1355"/>
      <c r="B11016" s="1355"/>
      <c r="C11016" s="1433"/>
      <c r="E11016" s="1433"/>
      <c r="K11016" s="1433"/>
      <c r="L11016" s="1334"/>
    </row>
    <row r="11017" spans="1:12" ht="24" customHeight="1">
      <c r="A11017" s="1355"/>
      <c r="B11017" s="1355"/>
      <c r="C11017" s="1433"/>
      <c r="E11017" s="1433"/>
      <c r="K11017" s="1433"/>
      <c r="L11017" s="1334"/>
    </row>
    <row r="11018" spans="1:12" ht="24" customHeight="1">
      <c r="A11018" s="1355"/>
      <c r="B11018" s="1355"/>
      <c r="C11018" s="1433"/>
      <c r="E11018" s="1433"/>
      <c r="K11018" s="1433"/>
      <c r="L11018" s="1334"/>
    </row>
    <row r="11019" spans="1:12" ht="24" customHeight="1">
      <c r="A11019" s="1355"/>
      <c r="B11019" s="1355"/>
      <c r="C11019" s="1433"/>
      <c r="E11019" s="1433"/>
      <c r="K11019" s="1433"/>
      <c r="L11019" s="1334"/>
    </row>
    <row r="11020" spans="1:12" ht="24" customHeight="1">
      <c r="A11020" s="1355"/>
      <c r="B11020" s="1355"/>
      <c r="C11020" s="1433"/>
      <c r="E11020" s="1433"/>
      <c r="K11020" s="1433"/>
      <c r="L11020" s="1334"/>
    </row>
    <row r="11021" spans="1:12" ht="24" customHeight="1">
      <c r="A11021" s="1355"/>
      <c r="B11021" s="1355"/>
      <c r="C11021" s="1433"/>
      <c r="E11021" s="1433"/>
      <c r="K11021" s="1433"/>
      <c r="L11021" s="1334"/>
    </row>
    <row r="11022" spans="1:12" ht="24" customHeight="1">
      <c r="A11022" s="1355"/>
      <c r="B11022" s="1355"/>
      <c r="C11022" s="1433"/>
      <c r="E11022" s="1433"/>
      <c r="K11022" s="1433"/>
      <c r="L11022" s="1334"/>
    </row>
    <row r="11023" spans="1:12" ht="24" customHeight="1">
      <c r="A11023" s="1355"/>
      <c r="B11023" s="1355"/>
      <c r="C11023" s="1433"/>
      <c r="E11023" s="1433"/>
      <c r="K11023" s="1433"/>
      <c r="L11023" s="1334"/>
    </row>
    <row r="11024" spans="1:12" ht="24" customHeight="1">
      <c r="A11024" s="1355"/>
      <c r="B11024" s="1355"/>
      <c r="C11024" s="1433"/>
      <c r="E11024" s="1433"/>
      <c r="K11024" s="1433"/>
      <c r="L11024" s="1334"/>
    </row>
    <row r="11025" spans="1:12" ht="24" customHeight="1">
      <c r="A11025" s="1355"/>
      <c r="B11025" s="1355"/>
      <c r="C11025" s="1433"/>
      <c r="E11025" s="1433"/>
      <c r="K11025" s="1433"/>
      <c r="L11025" s="1334"/>
    </row>
    <row r="11026" spans="1:12" ht="24" customHeight="1">
      <c r="A11026" s="1355"/>
      <c r="B11026" s="1355"/>
      <c r="C11026" s="1433"/>
      <c r="E11026" s="1433"/>
      <c r="K11026" s="1433"/>
      <c r="L11026" s="1334"/>
    </row>
    <row r="11027" spans="1:12" ht="24" customHeight="1">
      <c r="A11027" s="1355"/>
      <c r="B11027" s="1355"/>
      <c r="C11027" s="1433"/>
      <c r="E11027" s="1433"/>
      <c r="K11027" s="1433"/>
      <c r="L11027" s="1334"/>
    </row>
    <row r="11028" spans="1:12" ht="24" customHeight="1">
      <c r="A11028" s="1355"/>
      <c r="B11028" s="1355"/>
      <c r="C11028" s="1433"/>
      <c r="E11028" s="1433"/>
      <c r="K11028" s="1433"/>
      <c r="L11028" s="1334"/>
    </row>
    <row r="11029" spans="1:12" ht="24" customHeight="1">
      <c r="A11029" s="1355"/>
      <c r="B11029" s="1355"/>
      <c r="C11029" s="1433"/>
      <c r="E11029" s="1433"/>
      <c r="K11029" s="1433"/>
      <c r="L11029" s="1334"/>
    </row>
    <row r="11030" spans="1:12" ht="24" customHeight="1">
      <c r="A11030" s="1355"/>
      <c r="B11030" s="1355"/>
      <c r="C11030" s="1433"/>
      <c r="E11030" s="1433"/>
      <c r="K11030" s="1433"/>
      <c r="L11030" s="1334"/>
    </row>
    <row r="11031" spans="1:12" ht="24" customHeight="1">
      <c r="A11031" s="1355"/>
      <c r="B11031" s="1355"/>
      <c r="C11031" s="1433"/>
      <c r="E11031" s="1433"/>
      <c r="K11031" s="1433"/>
      <c r="L11031" s="1334"/>
    </row>
    <row r="11032" spans="1:12" ht="24" customHeight="1">
      <c r="A11032" s="1355"/>
      <c r="B11032" s="1355"/>
      <c r="C11032" s="1433"/>
      <c r="E11032" s="1433"/>
      <c r="K11032" s="1433"/>
      <c r="L11032" s="1334"/>
    </row>
    <row r="11033" spans="1:12" ht="24" customHeight="1">
      <c r="A11033" s="1355"/>
      <c r="B11033" s="1355"/>
      <c r="C11033" s="1433"/>
      <c r="E11033" s="1433"/>
      <c r="K11033" s="1433"/>
      <c r="L11033" s="1334"/>
    </row>
    <row r="11034" spans="1:12" ht="24" customHeight="1">
      <c r="A11034" s="1355"/>
      <c r="B11034" s="1355"/>
      <c r="C11034" s="1433"/>
      <c r="E11034" s="1433"/>
      <c r="K11034" s="1433"/>
      <c r="L11034" s="1334"/>
    </row>
    <row r="11035" spans="1:12" ht="24" customHeight="1">
      <c r="A11035" s="1355"/>
      <c r="B11035" s="1355"/>
      <c r="C11035" s="1433"/>
      <c r="E11035" s="1433"/>
      <c r="K11035" s="1433"/>
      <c r="L11035" s="1334"/>
    </row>
    <row r="11036" spans="1:12" ht="24" customHeight="1">
      <c r="A11036" s="1355"/>
      <c r="B11036" s="1355"/>
      <c r="C11036" s="1433"/>
      <c r="E11036" s="1433"/>
      <c r="K11036" s="1433"/>
      <c r="L11036" s="1334"/>
    </row>
    <row r="11037" spans="1:12" ht="24" customHeight="1">
      <c r="A11037" s="1355"/>
      <c r="B11037" s="1355"/>
      <c r="C11037" s="1433"/>
      <c r="E11037" s="1433"/>
      <c r="K11037" s="1433"/>
      <c r="L11037" s="1334"/>
    </row>
    <row r="11038" spans="1:12" ht="24" customHeight="1">
      <c r="A11038" s="1355"/>
      <c r="B11038" s="1355"/>
      <c r="C11038" s="1433"/>
      <c r="E11038" s="1433"/>
      <c r="K11038" s="1433"/>
      <c r="L11038" s="1334"/>
    </row>
    <row r="11039" spans="1:12" ht="24" customHeight="1">
      <c r="A11039" s="1355"/>
      <c r="B11039" s="1355"/>
      <c r="C11039" s="1433"/>
      <c r="E11039" s="1433"/>
      <c r="K11039" s="1433"/>
      <c r="L11039" s="1334"/>
    </row>
    <row r="11040" spans="1:12" ht="24" customHeight="1">
      <c r="A11040" s="1355"/>
      <c r="B11040" s="1355"/>
      <c r="C11040" s="1433"/>
      <c r="E11040" s="1433"/>
      <c r="K11040" s="1433"/>
      <c r="L11040" s="1334"/>
    </row>
    <row r="11041" spans="1:12" ht="24" customHeight="1">
      <c r="A11041" s="1355"/>
      <c r="B11041" s="1355"/>
      <c r="C11041" s="1433"/>
      <c r="E11041" s="1433"/>
      <c r="K11041" s="1433"/>
      <c r="L11041" s="1334"/>
    </row>
    <row r="11042" spans="1:12" ht="24" customHeight="1">
      <c r="A11042" s="1355"/>
      <c r="B11042" s="1355"/>
      <c r="C11042" s="1433"/>
      <c r="E11042" s="1433"/>
      <c r="K11042" s="1433"/>
      <c r="L11042" s="1334"/>
    </row>
    <row r="11043" spans="1:12" ht="24" customHeight="1">
      <c r="A11043" s="1355"/>
      <c r="B11043" s="1355"/>
      <c r="C11043" s="1433"/>
      <c r="E11043" s="1433"/>
      <c r="K11043" s="1433"/>
      <c r="L11043" s="1334"/>
    </row>
    <row r="11044" spans="1:12" ht="24" customHeight="1">
      <c r="A11044" s="1355"/>
      <c r="B11044" s="1355"/>
      <c r="C11044" s="1433"/>
      <c r="E11044" s="1433"/>
      <c r="K11044" s="1433"/>
      <c r="L11044" s="1334"/>
    </row>
    <row r="11045" spans="1:12" ht="24" customHeight="1">
      <c r="A11045" s="1355"/>
      <c r="B11045" s="1355"/>
      <c r="C11045" s="1433"/>
      <c r="E11045" s="1433"/>
      <c r="K11045" s="1433"/>
      <c r="L11045" s="1334"/>
    </row>
    <row r="11046" spans="1:12" ht="24" customHeight="1">
      <c r="A11046" s="1355"/>
      <c r="B11046" s="1355"/>
      <c r="C11046" s="1433"/>
      <c r="E11046" s="1433"/>
      <c r="K11046" s="1433"/>
      <c r="L11046" s="1334"/>
    </row>
    <row r="11047" spans="1:12" ht="24" customHeight="1">
      <c r="A11047" s="1355"/>
      <c r="B11047" s="1355"/>
      <c r="C11047" s="1433"/>
      <c r="E11047" s="1433"/>
      <c r="K11047" s="1433"/>
      <c r="L11047" s="1334"/>
    </row>
    <row r="11048" spans="1:12" ht="24" customHeight="1">
      <c r="A11048" s="1355"/>
      <c r="B11048" s="1355"/>
      <c r="C11048" s="1433"/>
      <c r="E11048" s="1433"/>
      <c r="K11048" s="1433"/>
      <c r="L11048" s="1334"/>
    </row>
    <row r="11049" spans="1:12" ht="24" customHeight="1">
      <c r="A11049" s="1355"/>
      <c r="B11049" s="1355"/>
      <c r="C11049" s="1433"/>
      <c r="E11049" s="1433"/>
      <c r="K11049" s="1433"/>
      <c r="L11049" s="1334"/>
    </row>
    <row r="11050" spans="1:12" ht="24" customHeight="1">
      <c r="A11050" s="1355"/>
      <c r="B11050" s="1355"/>
      <c r="C11050" s="1433"/>
      <c r="E11050" s="1433"/>
      <c r="K11050" s="1433"/>
      <c r="L11050" s="1334"/>
    </row>
    <row r="11051" spans="1:12" ht="24" customHeight="1">
      <c r="A11051" s="1355"/>
      <c r="B11051" s="1355"/>
      <c r="C11051" s="1433"/>
      <c r="E11051" s="1433"/>
      <c r="K11051" s="1433"/>
      <c r="L11051" s="1334"/>
    </row>
    <row r="11052" spans="1:12" ht="24" customHeight="1">
      <c r="A11052" s="1355"/>
      <c r="B11052" s="1355"/>
      <c r="C11052" s="1433"/>
      <c r="E11052" s="1433"/>
      <c r="K11052" s="1433"/>
      <c r="L11052" s="1334"/>
    </row>
    <row r="11053" spans="1:12" ht="24" customHeight="1">
      <c r="A11053" s="1355"/>
      <c r="B11053" s="1355"/>
      <c r="C11053" s="1433"/>
      <c r="E11053" s="1433"/>
      <c r="K11053" s="1433"/>
      <c r="L11053" s="1334"/>
    </row>
    <row r="11054" spans="1:12" ht="24" customHeight="1">
      <c r="A11054" s="1355"/>
      <c r="B11054" s="1355"/>
      <c r="C11054" s="1433"/>
      <c r="E11054" s="1433"/>
      <c r="K11054" s="1433"/>
      <c r="L11054" s="1334"/>
    </row>
    <row r="11055" spans="1:12" ht="24" customHeight="1">
      <c r="A11055" s="1355"/>
      <c r="B11055" s="1355"/>
      <c r="C11055" s="1433"/>
      <c r="E11055" s="1433"/>
      <c r="K11055" s="1433"/>
      <c r="L11055" s="1334"/>
    </row>
    <row r="11056" spans="1:12" ht="24" customHeight="1">
      <c r="A11056" s="1355"/>
      <c r="B11056" s="1355"/>
      <c r="C11056" s="1433"/>
      <c r="E11056" s="1433"/>
      <c r="K11056" s="1433"/>
      <c r="L11056" s="1334"/>
    </row>
    <row r="11057" spans="1:12" ht="24" customHeight="1">
      <c r="A11057" s="1355"/>
      <c r="B11057" s="1355"/>
      <c r="C11057" s="1433"/>
      <c r="E11057" s="1433"/>
      <c r="K11057" s="1433"/>
      <c r="L11057" s="1334"/>
    </row>
    <row r="11058" spans="1:12" ht="24" customHeight="1">
      <c r="A11058" s="1355"/>
      <c r="B11058" s="1355"/>
      <c r="C11058" s="1433"/>
      <c r="E11058" s="1433"/>
      <c r="K11058" s="1433"/>
      <c r="L11058" s="1334"/>
    </row>
    <row r="11059" spans="1:12" ht="24" customHeight="1">
      <c r="A11059" s="1355"/>
      <c r="B11059" s="1355"/>
      <c r="C11059" s="1433"/>
      <c r="E11059" s="1433"/>
      <c r="K11059" s="1433"/>
      <c r="L11059" s="1334"/>
    </row>
    <row r="11060" spans="1:12" ht="24" customHeight="1">
      <c r="A11060" s="1355"/>
      <c r="B11060" s="1355"/>
      <c r="C11060" s="1433"/>
      <c r="E11060" s="1433"/>
      <c r="K11060" s="1433"/>
      <c r="L11060" s="1334"/>
    </row>
    <row r="11061" spans="1:12" ht="24" customHeight="1">
      <c r="A11061" s="1355"/>
      <c r="B11061" s="1355"/>
      <c r="C11061" s="1433"/>
      <c r="E11061" s="1433"/>
      <c r="K11061" s="1433"/>
      <c r="L11061" s="1334"/>
    </row>
    <row r="11062" spans="1:12" ht="24" customHeight="1">
      <c r="A11062" s="1355"/>
      <c r="B11062" s="1355"/>
      <c r="C11062" s="1433"/>
      <c r="E11062" s="1433"/>
      <c r="K11062" s="1433"/>
      <c r="L11062" s="1334"/>
    </row>
    <row r="11063" spans="1:12" ht="24" customHeight="1">
      <c r="A11063" s="1355"/>
      <c r="B11063" s="1355"/>
      <c r="C11063" s="1433"/>
      <c r="E11063" s="1433"/>
      <c r="K11063" s="1433"/>
      <c r="L11063" s="1334"/>
    </row>
    <row r="11064" spans="1:12" ht="24" customHeight="1">
      <c r="A11064" s="1355"/>
      <c r="B11064" s="1355"/>
      <c r="C11064" s="1433"/>
      <c r="E11064" s="1433"/>
      <c r="K11064" s="1433"/>
      <c r="L11064" s="1334"/>
    </row>
    <row r="11065" spans="1:12" ht="24" customHeight="1">
      <c r="A11065" s="1355"/>
      <c r="B11065" s="1355"/>
      <c r="C11065" s="1433"/>
      <c r="E11065" s="1433"/>
      <c r="K11065" s="1433"/>
      <c r="L11065" s="1334"/>
    </row>
    <row r="11066" spans="1:12" ht="24" customHeight="1">
      <c r="A11066" s="1355"/>
      <c r="B11066" s="1355"/>
      <c r="C11066" s="1433"/>
      <c r="E11066" s="1433"/>
      <c r="K11066" s="1433"/>
      <c r="L11066" s="1334"/>
    </row>
    <row r="11067" spans="1:12" ht="24" customHeight="1">
      <c r="A11067" s="1355"/>
      <c r="B11067" s="1355"/>
      <c r="C11067" s="1433"/>
      <c r="E11067" s="1433"/>
      <c r="K11067" s="1433"/>
      <c r="L11067" s="1334"/>
    </row>
    <row r="11068" spans="1:12" ht="24" customHeight="1">
      <c r="A11068" s="1355"/>
      <c r="B11068" s="1355"/>
      <c r="C11068" s="1433"/>
      <c r="E11068" s="1433"/>
      <c r="K11068" s="1433"/>
      <c r="L11068" s="1334"/>
    </row>
    <row r="11069" spans="1:12" ht="24" customHeight="1">
      <c r="A11069" s="1355"/>
      <c r="B11069" s="1355"/>
      <c r="C11069" s="1433"/>
      <c r="E11069" s="1433"/>
      <c r="K11069" s="1433"/>
      <c r="L11069" s="1334"/>
    </row>
    <row r="11070" spans="1:12" ht="24" customHeight="1">
      <c r="A11070" s="1355"/>
      <c r="B11070" s="1355"/>
      <c r="C11070" s="1433"/>
      <c r="E11070" s="1433"/>
      <c r="K11070" s="1433"/>
      <c r="L11070" s="1334"/>
    </row>
    <row r="11071" spans="1:12" ht="24" customHeight="1">
      <c r="A11071" s="1355"/>
      <c r="B11071" s="1355"/>
      <c r="C11071" s="1433"/>
      <c r="E11071" s="1433"/>
      <c r="K11071" s="1433"/>
      <c r="L11071" s="1334"/>
    </row>
    <row r="11072" spans="1:12" ht="24" customHeight="1">
      <c r="A11072" s="1355"/>
      <c r="B11072" s="1355"/>
      <c r="C11072" s="1433"/>
      <c r="E11072" s="1433"/>
      <c r="K11072" s="1433"/>
      <c r="L11072" s="1334"/>
    </row>
    <row r="11073" spans="1:12" ht="24" customHeight="1">
      <c r="A11073" s="1355"/>
      <c r="B11073" s="1355"/>
      <c r="C11073" s="1433"/>
      <c r="E11073" s="1433"/>
      <c r="K11073" s="1433"/>
      <c r="L11073" s="1334"/>
    </row>
    <row r="11074" spans="1:12" ht="24" customHeight="1">
      <c r="A11074" s="1355"/>
      <c r="B11074" s="1355"/>
      <c r="C11074" s="1433"/>
      <c r="E11074" s="1433"/>
      <c r="K11074" s="1433"/>
      <c r="L11074" s="1334"/>
    </row>
    <row r="11075" spans="1:12" ht="24" customHeight="1">
      <c r="A11075" s="1355"/>
      <c r="B11075" s="1355"/>
      <c r="C11075" s="1433"/>
      <c r="E11075" s="1433"/>
      <c r="K11075" s="1433"/>
      <c r="L11075" s="1334"/>
    </row>
    <row r="11076" spans="1:12" ht="24" customHeight="1">
      <c r="A11076" s="1355"/>
      <c r="B11076" s="1355"/>
      <c r="C11076" s="1433"/>
      <c r="E11076" s="1433"/>
      <c r="K11076" s="1433"/>
      <c r="L11076" s="1334"/>
    </row>
    <row r="11077" spans="1:12" ht="24" customHeight="1">
      <c r="A11077" s="1355"/>
      <c r="B11077" s="1355"/>
      <c r="C11077" s="1433"/>
      <c r="E11077" s="1433"/>
      <c r="K11077" s="1433"/>
      <c r="L11077" s="1334"/>
    </row>
    <row r="11078" spans="1:12" ht="24" customHeight="1">
      <c r="A11078" s="1355"/>
      <c r="B11078" s="1355"/>
      <c r="C11078" s="1433"/>
      <c r="E11078" s="1433"/>
      <c r="K11078" s="1433"/>
      <c r="L11078" s="1334"/>
    </row>
    <row r="11079" spans="1:12" ht="24" customHeight="1">
      <c r="A11079" s="1355"/>
      <c r="B11079" s="1355"/>
      <c r="C11079" s="1433"/>
      <c r="E11079" s="1433"/>
      <c r="K11079" s="1433"/>
      <c r="L11079" s="1334"/>
    </row>
    <row r="11080" spans="1:12" ht="24" customHeight="1">
      <c r="A11080" s="1355"/>
      <c r="B11080" s="1355"/>
      <c r="C11080" s="1433"/>
      <c r="E11080" s="1433"/>
      <c r="K11080" s="1433"/>
      <c r="L11080" s="1334"/>
    </row>
    <row r="11081" spans="1:12" ht="24" customHeight="1">
      <c r="A11081" s="1355"/>
      <c r="B11081" s="1355"/>
      <c r="C11081" s="1433"/>
      <c r="E11081" s="1433"/>
      <c r="K11081" s="1433"/>
      <c r="L11081" s="1334"/>
    </row>
    <row r="11082" spans="1:12" ht="24" customHeight="1">
      <c r="A11082" s="1355"/>
      <c r="B11082" s="1355"/>
      <c r="C11082" s="1433"/>
      <c r="E11082" s="1433"/>
      <c r="K11082" s="1433"/>
      <c r="L11082" s="1334"/>
    </row>
    <row r="11083" spans="1:12" ht="24" customHeight="1">
      <c r="A11083" s="1355"/>
      <c r="B11083" s="1355"/>
      <c r="C11083" s="1433"/>
      <c r="E11083" s="1433"/>
      <c r="K11083" s="1433"/>
      <c r="L11083" s="1334"/>
    </row>
    <row r="11084" spans="1:12" ht="24" customHeight="1">
      <c r="A11084" s="1355"/>
      <c r="B11084" s="1355"/>
      <c r="C11084" s="1433"/>
      <c r="E11084" s="1433"/>
      <c r="K11084" s="1433"/>
      <c r="L11084" s="1334"/>
    </row>
    <row r="11085" spans="1:12" ht="24" customHeight="1">
      <c r="A11085" s="1355"/>
      <c r="B11085" s="1355"/>
      <c r="C11085" s="1433"/>
      <c r="E11085" s="1433"/>
      <c r="K11085" s="1433"/>
      <c r="L11085" s="1334"/>
    </row>
    <row r="11086" spans="1:12" ht="24" customHeight="1">
      <c r="A11086" s="1355"/>
      <c r="B11086" s="1355"/>
      <c r="C11086" s="1433"/>
      <c r="E11086" s="1433"/>
      <c r="K11086" s="1433"/>
      <c r="L11086" s="1334"/>
    </row>
    <row r="11087" spans="1:12" ht="24" customHeight="1">
      <c r="A11087" s="1355"/>
      <c r="B11087" s="1355"/>
      <c r="C11087" s="1433"/>
      <c r="E11087" s="1433"/>
      <c r="K11087" s="1433"/>
      <c r="L11087" s="1334"/>
    </row>
    <row r="11088" spans="1:12" ht="24" customHeight="1">
      <c r="A11088" s="1355"/>
      <c r="B11088" s="1355"/>
      <c r="C11088" s="1433"/>
      <c r="E11088" s="1433"/>
      <c r="K11088" s="1433"/>
      <c r="L11088" s="1334"/>
    </row>
    <row r="11089" spans="1:12" ht="24" customHeight="1">
      <c r="A11089" s="1355"/>
      <c r="B11089" s="1355"/>
      <c r="C11089" s="1433"/>
      <c r="E11089" s="1433"/>
      <c r="K11089" s="1433"/>
      <c r="L11089" s="1334"/>
    </row>
    <row r="11090" spans="1:12" ht="24" customHeight="1">
      <c r="A11090" s="1355"/>
      <c r="B11090" s="1355"/>
      <c r="C11090" s="1433"/>
      <c r="E11090" s="1433"/>
      <c r="K11090" s="1433"/>
      <c r="L11090" s="1334"/>
    </row>
    <row r="11091" spans="1:12" ht="24" customHeight="1">
      <c r="A11091" s="1355"/>
      <c r="B11091" s="1355"/>
      <c r="C11091" s="1433"/>
      <c r="E11091" s="1433"/>
      <c r="K11091" s="1433"/>
      <c r="L11091" s="1334"/>
    </row>
    <row r="11092" spans="1:12" ht="24" customHeight="1">
      <c r="A11092" s="1355"/>
      <c r="B11092" s="1355"/>
      <c r="C11092" s="1433"/>
      <c r="E11092" s="1433"/>
      <c r="K11092" s="1433"/>
      <c r="L11092" s="1334"/>
    </row>
    <row r="11093" spans="1:12" ht="24" customHeight="1">
      <c r="A11093" s="1355"/>
      <c r="B11093" s="1355"/>
      <c r="C11093" s="1433"/>
      <c r="E11093" s="1433"/>
      <c r="K11093" s="1433"/>
      <c r="L11093" s="1334"/>
    </row>
    <row r="11094" spans="1:12" ht="24" customHeight="1">
      <c r="A11094" s="1355"/>
      <c r="B11094" s="1355"/>
      <c r="C11094" s="1433"/>
      <c r="E11094" s="1433"/>
      <c r="K11094" s="1433"/>
      <c r="L11094" s="1334"/>
    </row>
    <row r="11095" spans="1:12" ht="24" customHeight="1">
      <c r="A11095" s="1355"/>
      <c r="B11095" s="1355"/>
      <c r="C11095" s="1433"/>
      <c r="E11095" s="1433"/>
      <c r="K11095" s="1433"/>
      <c r="L11095" s="1334"/>
    </row>
    <row r="11096" spans="1:12" ht="24" customHeight="1">
      <c r="A11096" s="1355"/>
      <c r="B11096" s="1355"/>
      <c r="C11096" s="1433"/>
      <c r="E11096" s="1433"/>
      <c r="K11096" s="1433"/>
      <c r="L11096" s="1334"/>
    </row>
    <row r="11097" spans="1:12" ht="24" customHeight="1">
      <c r="A11097" s="1355"/>
      <c r="B11097" s="1355"/>
      <c r="C11097" s="1433"/>
      <c r="E11097" s="1433"/>
      <c r="K11097" s="1433"/>
      <c r="L11097" s="1334"/>
    </row>
    <row r="11098" spans="1:12" ht="24" customHeight="1">
      <c r="A11098" s="1355"/>
      <c r="B11098" s="1355"/>
      <c r="C11098" s="1433"/>
      <c r="E11098" s="1433"/>
      <c r="K11098" s="1433"/>
      <c r="L11098" s="1334"/>
    </row>
    <row r="11099" spans="1:12" ht="24" customHeight="1">
      <c r="A11099" s="1355"/>
      <c r="B11099" s="1355"/>
      <c r="C11099" s="1433"/>
      <c r="E11099" s="1433"/>
      <c r="K11099" s="1433"/>
      <c r="L11099" s="1334"/>
    </row>
    <row r="11100" spans="1:12" ht="24" customHeight="1">
      <c r="A11100" s="1355"/>
      <c r="B11100" s="1355"/>
      <c r="C11100" s="1433"/>
      <c r="E11100" s="1433"/>
      <c r="K11100" s="1433"/>
      <c r="L11100" s="1334"/>
    </row>
    <row r="11101" spans="1:12" ht="24" customHeight="1">
      <c r="A11101" s="1355"/>
      <c r="B11101" s="1355"/>
      <c r="C11101" s="1433"/>
      <c r="E11101" s="1433"/>
      <c r="K11101" s="1433"/>
      <c r="L11101" s="1334"/>
    </row>
    <row r="11102" spans="1:12" ht="24" customHeight="1">
      <c r="A11102" s="1355"/>
      <c r="B11102" s="1355"/>
      <c r="C11102" s="1433"/>
      <c r="E11102" s="1433"/>
      <c r="K11102" s="1433"/>
      <c r="L11102" s="1334"/>
    </row>
    <row r="11103" spans="1:12" ht="24" customHeight="1">
      <c r="A11103" s="1355"/>
      <c r="B11103" s="1355"/>
      <c r="C11103" s="1433"/>
      <c r="E11103" s="1433"/>
      <c r="K11103" s="1433"/>
      <c r="L11103" s="1334"/>
    </row>
    <row r="11104" spans="1:12" ht="24" customHeight="1">
      <c r="A11104" s="1355"/>
      <c r="B11104" s="1355"/>
      <c r="C11104" s="1433"/>
      <c r="E11104" s="1433"/>
      <c r="K11104" s="1433"/>
      <c r="L11104" s="1334"/>
    </row>
    <row r="11105" spans="1:12" ht="24" customHeight="1">
      <c r="A11105" s="1355"/>
      <c r="B11105" s="1355"/>
      <c r="C11105" s="1433"/>
      <c r="E11105" s="1433"/>
      <c r="K11105" s="1433"/>
      <c r="L11105" s="1334"/>
    </row>
    <row r="11106" spans="1:12" ht="24" customHeight="1">
      <c r="A11106" s="1355"/>
      <c r="B11106" s="1355"/>
      <c r="C11106" s="1433"/>
      <c r="E11106" s="1433"/>
      <c r="K11106" s="1433"/>
      <c r="L11106" s="1334"/>
    </row>
    <row r="11107" spans="1:12" ht="24" customHeight="1">
      <c r="A11107" s="1355"/>
      <c r="B11107" s="1355"/>
      <c r="C11107" s="1433"/>
      <c r="E11107" s="1433"/>
      <c r="K11107" s="1433"/>
      <c r="L11107" s="1334"/>
    </row>
    <row r="11108" spans="1:12" ht="24" customHeight="1">
      <c r="A11108" s="1355"/>
      <c r="B11108" s="1355"/>
      <c r="C11108" s="1433"/>
      <c r="E11108" s="1433"/>
      <c r="K11108" s="1433"/>
      <c r="L11108" s="1334"/>
    </row>
    <row r="11109" spans="1:12" ht="24" customHeight="1">
      <c r="A11109" s="1355"/>
      <c r="B11109" s="1355"/>
      <c r="C11109" s="1433"/>
      <c r="E11109" s="1433"/>
      <c r="K11109" s="1433"/>
      <c r="L11109" s="1334"/>
    </row>
    <row r="11110" spans="1:12" ht="24" customHeight="1">
      <c r="A11110" s="1355"/>
      <c r="B11110" s="1355"/>
      <c r="C11110" s="1433"/>
      <c r="E11110" s="1433"/>
      <c r="K11110" s="1433"/>
      <c r="L11110" s="1334"/>
    </row>
    <row r="11111" spans="1:12" ht="24" customHeight="1">
      <c r="A11111" s="1355"/>
      <c r="B11111" s="1355"/>
      <c r="C11111" s="1433"/>
      <c r="E11111" s="1433"/>
      <c r="K11111" s="1433"/>
      <c r="L11111" s="1334"/>
    </row>
    <row r="11112" spans="1:12" ht="24" customHeight="1">
      <c r="A11112" s="1355"/>
      <c r="B11112" s="1355"/>
      <c r="C11112" s="1433"/>
      <c r="E11112" s="1433"/>
      <c r="K11112" s="1433"/>
      <c r="L11112" s="1334"/>
    </row>
    <row r="11113" spans="1:12" ht="24" customHeight="1">
      <c r="A11113" s="1355"/>
      <c r="B11113" s="1355"/>
      <c r="C11113" s="1433"/>
      <c r="E11113" s="1433"/>
      <c r="K11113" s="1433"/>
      <c r="L11113" s="1334"/>
    </row>
    <row r="11114" spans="1:12" ht="24" customHeight="1">
      <c r="A11114" s="1355"/>
      <c r="B11114" s="1355"/>
      <c r="C11114" s="1433"/>
      <c r="E11114" s="1433"/>
      <c r="K11114" s="1433"/>
      <c r="L11114" s="1334"/>
    </row>
    <row r="11115" spans="1:12" ht="24" customHeight="1">
      <c r="A11115" s="1355"/>
      <c r="B11115" s="1355"/>
      <c r="C11115" s="1433"/>
      <c r="E11115" s="1433"/>
      <c r="K11115" s="1433"/>
      <c r="L11115" s="1334"/>
    </row>
    <row r="11116" spans="1:12" ht="24" customHeight="1">
      <c r="A11116" s="1355"/>
      <c r="B11116" s="1355"/>
      <c r="C11116" s="1433"/>
      <c r="E11116" s="1433"/>
      <c r="K11116" s="1433"/>
      <c r="L11116" s="1334"/>
    </row>
    <row r="11117" spans="1:12" ht="24" customHeight="1">
      <c r="A11117" s="1355"/>
      <c r="B11117" s="1355"/>
      <c r="C11117" s="1433"/>
      <c r="E11117" s="1433"/>
      <c r="K11117" s="1433"/>
      <c r="L11117" s="1334"/>
    </row>
    <row r="11118" spans="1:12" ht="24" customHeight="1">
      <c r="A11118" s="1355"/>
      <c r="B11118" s="1355"/>
      <c r="C11118" s="1433"/>
      <c r="E11118" s="1433"/>
      <c r="K11118" s="1433"/>
      <c r="L11118" s="1334"/>
    </row>
    <row r="11119" spans="1:12" ht="24" customHeight="1">
      <c r="A11119" s="1355"/>
      <c r="B11119" s="1355"/>
      <c r="C11119" s="1433"/>
      <c r="E11119" s="1433"/>
      <c r="K11119" s="1433"/>
      <c r="L11119" s="1334"/>
    </row>
    <row r="11120" spans="1:12" ht="24" customHeight="1">
      <c r="A11120" s="1355"/>
      <c r="B11120" s="1355"/>
      <c r="C11120" s="1433"/>
      <c r="E11120" s="1433"/>
      <c r="K11120" s="1433"/>
      <c r="L11120" s="1334"/>
    </row>
    <row r="11121" spans="1:12" ht="24" customHeight="1">
      <c r="A11121" s="1355"/>
      <c r="B11121" s="1355"/>
      <c r="C11121" s="1433"/>
      <c r="E11121" s="1433"/>
      <c r="K11121" s="1433"/>
      <c r="L11121" s="1334"/>
    </row>
    <row r="11122" spans="1:12" ht="24" customHeight="1">
      <c r="A11122" s="1355"/>
      <c r="B11122" s="1355"/>
      <c r="C11122" s="1433"/>
      <c r="E11122" s="1433"/>
      <c r="K11122" s="1433"/>
      <c r="L11122" s="1334"/>
    </row>
    <row r="11123" spans="1:12" ht="24" customHeight="1">
      <c r="A11123" s="1355"/>
      <c r="B11123" s="1355"/>
      <c r="C11123" s="1433"/>
      <c r="E11123" s="1433"/>
      <c r="K11123" s="1433"/>
      <c r="L11123" s="1334"/>
    </row>
    <row r="11124" spans="1:12" ht="24" customHeight="1">
      <c r="A11124" s="1355"/>
      <c r="B11124" s="1355"/>
      <c r="C11124" s="1433"/>
      <c r="E11124" s="1433"/>
      <c r="K11124" s="1433"/>
      <c r="L11124" s="1334"/>
    </row>
    <row r="11125" spans="1:12" ht="24" customHeight="1">
      <c r="A11125" s="1355"/>
      <c r="B11125" s="1355"/>
      <c r="C11125" s="1433"/>
      <c r="E11125" s="1433"/>
      <c r="K11125" s="1433"/>
      <c r="L11125" s="1334"/>
    </row>
    <row r="11126" spans="1:12" ht="24" customHeight="1">
      <c r="A11126" s="1355"/>
      <c r="B11126" s="1355"/>
      <c r="C11126" s="1433"/>
      <c r="E11126" s="1433"/>
      <c r="K11126" s="1433"/>
      <c r="L11126" s="1334"/>
    </row>
    <row r="11127" spans="1:12" ht="24" customHeight="1">
      <c r="A11127" s="1355"/>
      <c r="B11127" s="1355"/>
      <c r="C11127" s="1433"/>
      <c r="E11127" s="1433"/>
      <c r="K11127" s="1433"/>
      <c r="L11127" s="1334"/>
    </row>
    <row r="11128" spans="1:12" ht="24" customHeight="1">
      <c r="A11128" s="1355"/>
      <c r="B11128" s="1355"/>
      <c r="C11128" s="1433"/>
      <c r="E11128" s="1433"/>
      <c r="K11128" s="1433"/>
      <c r="L11128" s="1334"/>
    </row>
    <row r="11129" spans="1:12" ht="24" customHeight="1">
      <c r="A11129" s="1355"/>
      <c r="B11129" s="1355"/>
      <c r="C11129" s="1433"/>
      <c r="E11129" s="1433"/>
      <c r="K11129" s="1433"/>
      <c r="L11129" s="1334"/>
    </row>
    <row r="11130" spans="1:12" ht="24" customHeight="1">
      <c r="A11130" s="1355"/>
      <c r="B11130" s="1355"/>
      <c r="C11130" s="1433"/>
      <c r="E11130" s="1433"/>
      <c r="K11130" s="1433"/>
      <c r="L11130" s="1334"/>
    </row>
    <row r="11131" spans="1:12" ht="24" customHeight="1">
      <c r="A11131" s="1355"/>
      <c r="B11131" s="1355"/>
      <c r="C11131" s="1433"/>
      <c r="E11131" s="1433"/>
      <c r="K11131" s="1433"/>
      <c r="L11131" s="1334"/>
    </row>
    <row r="11132" spans="1:12" ht="24" customHeight="1">
      <c r="A11132" s="1355"/>
      <c r="B11132" s="1355"/>
      <c r="C11132" s="1433"/>
      <c r="E11132" s="1433"/>
      <c r="K11132" s="1433"/>
      <c r="L11132" s="1334"/>
    </row>
    <row r="11133" spans="1:12" ht="24" customHeight="1">
      <c r="A11133" s="1355"/>
      <c r="B11133" s="1355"/>
      <c r="C11133" s="1433"/>
      <c r="E11133" s="1433"/>
      <c r="K11133" s="1433"/>
      <c r="L11133" s="1334"/>
    </row>
    <row r="11134" spans="1:12" ht="24" customHeight="1">
      <c r="A11134" s="1355"/>
      <c r="B11134" s="1355"/>
      <c r="C11134" s="1433"/>
      <c r="E11134" s="1433"/>
      <c r="K11134" s="1433"/>
      <c r="L11134" s="1334"/>
    </row>
    <row r="11135" spans="1:12" ht="24" customHeight="1">
      <c r="A11135" s="1355"/>
      <c r="B11135" s="1355"/>
      <c r="C11135" s="1433"/>
      <c r="E11135" s="1433"/>
      <c r="K11135" s="1433"/>
      <c r="L11135" s="1334"/>
    </row>
    <row r="11136" spans="1:12" ht="24" customHeight="1">
      <c r="A11136" s="1355"/>
      <c r="B11136" s="1355"/>
      <c r="C11136" s="1433"/>
      <c r="E11136" s="1433"/>
      <c r="K11136" s="1433"/>
      <c r="L11136" s="1334"/>
    </row>
    <row r="11137" spans="1:12" ht="24" customHeight="1">
      <c r="A11137" s="1355"/>
      <c r="B11137" s="1355"/>
      <c r="C11137" s="1433"/>
      <c r="E11137" s="1433"/>
      <c r="K11137" s="1433"/>
      <c r="L11137" s="1334"/>
    </row>
    <row r="11138" spans="1:12" ht="24" customHeight="1">
      <c r="A11138" s="1355"/>
      <c r="B11138" s="1355"/>
      <c r="C11138" s="1433"/>
      <c r="E11138" s="1433"/>
      <c r="K11138" s="1433"/>
      <c r="L11138" s="1334"/>
    </row>
    <row r="11139" spans="1:12" ht="24" customHeight="1">
      <c r="A11139" s="1355"/>
      <c r="B11139" s="1355"/>
      <c r="C11139" s="1433"/>
      <c r="E11139" s="1433"/>
      <c r="K11139" s="1433"/>
      <c r="L11139" s="1334"/>
    </row>
    <row r="11140" spans="1:12" ht="24" customHeight="1">
      <c r="A11140" s="1355"/>
      <c r="B11140" s="1355"/>
      <c r="C11140" s="1433"/>
      <c r="E11140" s="1433"/>
      <c r="K11140" s="1433"/>
      <c r="L11140" s="1334"/>
    </row>
    <row r="11141" spans="1:12" ht="24" customHeight="1">
      <c r="A11141" s="1355"/>
      <c r="B11141" s="1355"/>
      <c r="C11141" s="1433"/>
      <c r="E11141" s="1433"/>
      <c r="K11141" s="1433"/>
      <c r="L11141" s="1334"/>
    </row>
    <row r="11142" spans="1:12" ht="24" customHeight="1">
      <c r="A11142" s="1355"/>
      <c r="B11142" s="1355"/>
      <c r="C11142" s="1433"/>
      <c r="E11142" s="1433"/>
      <c r="K11142" s="1433"/>
      <c r="L11142" s="1334"/>
    </row>
    <row r="11143" spans="1:12" ht="24" customHeight="1">
      <c r="A11143" s="1355"/>
      <c r="B11143" s="1355"/>
      <c r="C11143" s="1433"/>
      <c r="E11143" s="1433"/>
      <c r="K11143" s="1433"/>
      <c r="L11143" s="1334"/>
    </row>
    <row r="11144" spans="1:12" ht="24" customHeight="1">
      <c r="A11144" s="1355"/>
      <c r="B11144" s="1355"/>
      <c r="C11144" s="1433"/>
      <c r="E11144" s="1433"/>
      <c r="K11144" s="1433"/>
      <c r="L11144" s="1334"/>
    </row>
    <row r="11145" spans="1:12" ht="24" customHeight="1">
      <c r="A11145" s="1355"/>
      <c r="B11145" s="1355"/>
      <c r="C11145" s="1433"/>
      <c r="E11145" s="1433"/>
      <c r="K11145" s="1433"/>
      <c r="L11145" s="1334"/>
    </row>
    <row r="11146" spans="1:12" ht="24" customHeight="1">
      <c r="A11146" s="1355"/>
      <c r="B11146" s="1355"/>
      <c r="C11146" s="1433"/>
      <c r="E11146" s="1433"/>
      <c r="K11146" s="1433"/>
      <c r="L11146" s="1334"/>
    </row>
    <row r="11147" spans="1:12" ht="24" customHeight="1">
      <c r="A11147" s="1355"/>
      <c r="B11147" s="1355"/>
      <c r="C11147" s="1433"/>
      <c r="E11147" s="1433"/>
      <c r="K11147" s="1433"/>
      <c r="L11147" s="1334"/>
    </row>
    <row r="11148" spans="1:12" ht="24" customHeight="1">
      <c r="A11148" s="1355"/>
      <c r="B11148" s="1355"/>
      <c r="C11148" s="1433"/>
      <c r="E11148" s="1433"/>
      <c r="K11148" s="1433"/>
      <c r="L11148" s="1334"/>
    </row>
    <row r="11149" spans="1:12" ht="24" customHeight="1">
      <c r="A11149" s="1355"/>
      <c r="B11149" s="1355"/>
      <c r="C11149" s="1433"/>
      <c r="E11149" s="1433"/>
      <c r="K11149" s="1433"/>
      <c r="L11149" s="1334"/>
    </row>
    <row r="11150" spans="1:12" ht="24" customHeight="1">
      <c r="A11150" s="1355"/>
      <c r="B11150" s="1355"/>
      <c r="C11150" s="1433"/>
      <c r="E11150" s="1433"/>
      <c r="K11150" s="1433"/>
      <c r="L11150" s="1334"/>
    </row>
    <row r="11151" spans="1:12" ht="24" customHeight="1">
      <c r="A11151" s="1355"/>
      <c r="B11151" s="1355"/>
      <c r="C11151" s="1433"/>
      <c r="E11151" s="1433"/>
      <c r="K11151" s="1433"/>
      <c r="L11151" s="1334"/>
    </row>
    <row r="11152" spans="1:12" ht="24" customHeight="1">
      <c r="A11152" s="1355"/>
      <c r="B11152" s="1355"/>
      <c r="C11152" s="1433"/>
      <c r="E11152" s="1433"/>
      <c r="K11152" s="1433"/>
      <c r="L11152" s="1334"/>
    </row>
    <row r="11153" spans="1:12" ht="24" customHeight="1">
      <c r="A11153" s="1355"/>
      <c r="B11153" s="1355"/>
      <c r="C11153" s="1433"/>
      <c r="E11153" s="1433"/>
      <c r="K11153" s="1433"/>
      <c r="L11153" s="1334"/>
    </row>
    <row r="11154" spans="1:12" ht="24" customHeight="1">
      <c r="A11154" s="1355"/>
      <c r="B11154" s="1355"/>
      <c r="C11154" s="1433"/>
      <c r="E11154" s="1433"/>
      <c r="K11154" s="1433"/>
      <c r="L11154" s="1334"/>
    </row>
    <row r="11155" spans="1:12" ht="24" customHeight="1">
      <c r="A11155" s="1355"/>
      <c r="B11155" s="1355"/>
      <c r="C11155" s="1433"/>
      <c r="E11155" s="1433"/>
      <c r="K11155" s="1433"/>
      <c r="L11155" s="1334"/>
    </row>
    <row r="11156" spans="1:12" ht="24" customHeight="1">
      <c r="A11156" s="1355"/>
      <c r="B11156" s="1355"/>
      <c r="C11156" s="1433"/>
      <c r="E11156" s="1433"/>
      <c r="K11156" s="1433"/>
      <c r="L11156" s="1334"/>
    </row>
    <row r="11157" spans="1:12" ht="24" customHeight="1">
      <c r="A11157" s="1355"/>
      <c r="B11157" s="1355"/>
      <c r="C11157" s="1433"/>
      <c r="E11157" s="1433"/>
      <c r="K11157" s="1433"/>
      <c r="L11157" s="1334"/>
    </row>
    <row r="11158" spans="1:12" ht="24" customHeight="1">
      <c r="A11158" s="1355"/>
      <c r="B11158" s="1355"/>
      <c r="C11158" s="1433"/>
      <c r="E11158" s="1433"/>
      <c r="K11158" s="1433"/>
      <c r="L11158" s="1334"/>
    </row>
    <row r="11159" spans="1:12" ht="24" customHeight="1">
      <c r="A11159" s="1355"/>
      <c r="B11159" s="1355"/>
      <c r="C11159" s="1433"/>
      <c r="E11159" s="1433"/>
      <c r="K11159" s="1433"/>
      <c r="L11159" s="1334"/>
    </row>
    <row r="11160" spans="1:12" ht="24" customHeight="1">
      <c r="A11160" s="1355"/>
      <c r="B11160" s="1355"/>
      <c r="C11160" s="1433"/>
      <c r="E11160" s="1433"/>
      <c r="K11160" s="1433"/>
      <c r="L11160" s="1334"/>
    </row>
    <row r="11161" spans="1:12" ht="24" customHeight="1">
      <c r="A11161" s="1355"/>
      <c r="B11161" s="1355"/>
      <c r="C11161" s="1433"/>
      <c r="E11161" s="1433"/>
      <c r="K11161" s="1433"/>
      <c r="L11161" s="1334"/>
    </row>
    <row r="11162" spans="1:12" ht="24" customHeight="1">
      <c r="A11162" s="1355"/>
      <c r="B11162" s="1355"/>
      <c r="C11162" s="1433"/>
      <c r="E11162" s="1433"/>
      <c r="K11162" s="1433"/>
      <c r="L11162" s="1334"/>
    </row>
    <row r="11163" spans="1:12" ht="24" customHeight="1">
      <c r="A11163" s="1355"/>
      <c r="B11163" s="1355"/>
      <c r="C11163" s="1433"/>
      <c r="E11163" s="1433"/>
      <c r="K11163" s="1433"/>
      <c r="L11163" s="1334"/>
    </row>
    <row r="11164" spans="1:12" ht="24" customHeight="1">
      <c r="A11164" s="1355"/>
      <c r="B11164" s="1355"/>
      <c r="C11164" s="1433"/>
      <c r="E11164" s="1433"/>
      <c r="K11164" s="1433"/>
      <c r="L11164" s="1334"/>
    </row>
    <row r="11165" spans="1:12" ht="24" customHeight="1">
      <c r="A11165" s="1355"/>
      <c r="B11165" s="1355"/>
      <c r="C11165" s="1433"/>
      <c r="E11165" s="1433"/>
      <c r="K11165" s="1433"/>
      <c r="L11165" s="1334"/>
    </row>
    <row r="11166" spans="1:12" ht="24" customHeight="1">
      <c r="A11166" s="1355"/>
      <c r="B11166" s="1355"/>
      <c r="C11166" s="1433"/>
      <c r="E11166" s="1433"/>
      <c r="K11166" s="1433"/>
      <c r="L11166" s="1334"/>
    </row>
    <row r="11167" spans="1:12" ht="24" customHeight="1">
      <c r="A11167" s="1355"/>
      <c r="B11167" s="1355"/>
      <c r="C11167" s="1433"/>
      <c r="E11167" s="1433"/>
      <c r="K11167" s="1433"/>
      <c r="L11167" s="1334"/>
    </row>
    <row r="11168" spans="1:12" ht="24" customHeight="1">
      <c r="A11168" s="1355"/>
      <c r="B11168" s="1355"/>
      <c r="C11168" s="1433"/>
      <c r="E11168" s="1433"/>
      <c r="K11168" s="1433"/>
      <c r="L11168" s="1334"/>
    </row>
    <row r="11169" spans="1:12" ht="24" customHeight="1">
      <c r="A11169" s="1355"/>
      <c r="B11169" s="1355"/>
      <c r="C11169" s="1433"/>
      <c r="E11169" s="1433"/>
      <c r="K11169" s="1433"/>
      <c r="L11169" s="1334"/>
    </row>
    <row r="11170" spans="1:12" ht="24" customHeight="1">
      <c r="A11170" s="1355"/>
      <c r="B11170" s="1355"/>
      <c r="C11170" s="1433"/>
      <c r="E11170" s="1433"/>
      <c r="K11170" s="1433"/>
      <c r="L11170" s="1334"/>
    </row>
    <row r="11171" spans="1:12" ht="24" customHeight="1">
      <c r="A11171" s="1355"/>
      <c r="B11171" s="1355"/>
      <c r="C11171" s="1433"/>
      <c r="E11171" s="1433"/>
      <c r="K11171" s="1433"/>
      <c r="L11171" s="1334"/>
    </row>
    <row r="11172" spans="1:12" ht="24" customHeight="1">
      <c r="A11172" s="1355"/>
      <c r="B11172" s="1355"/>
      <c r="C11172" s="1433"/>
      <c r="E11172" s="1433"/>
      <c r="K11172" s="1433"/>
      <c r="L11172" s="1334"/>
    </row>
    <row r="11173" spans="1:12" ht="24" customHeight="1">
      <c r="A11173" s="1355"/>
      <c r="B11173" s="1355"/>
      <c r="C11173" s="1433"/>
      <c r="E11173" s="1433"/>
      <c r="K11173" s="1433"/>
      <c r="L11173" s="1334"/>
    </row>
    <row r="11174" spans="1:12" ht="24" customHeight="1">
      <c r="A11174" s="1355"/>
      <c r="B11174" s="1355"/>
      <c r="C11174" s="1433"/>
      <c r="E11174" s="1433"/>
      <c r="K11174" s="1433"/>
      <c r="L11174" s="1334"/>
    </row>
    <row r="11175" spans="1:12" ht="24" customHeight="1">
      <c r="A11175" s="1355"/>
      <c r="B11175" s="1355"/>
      <c r="C11175" s="1433"/>
      <c r="E11175" s="1433"/>
      <c r="K11175" s="1433"/>
      <c r="L11175" s="1334"/>
    </row>
    <row r="11176" spans="1:12" ht="24" customHeight="1">
      <c r="A11176" s="1355"/>
      <c r="B11176" s="1355"/>
      <c r="C11176" s="1433"/>
      <c r="E11176" s="1433"/>
      <c r="K11176" s="1433"/>
      <c r="L11176" s="1334"/>
    </row>
    <row r="11177" spans="1:12" ht="24" customHeight="1">
      <c r="A11177" s="1355"/>
      <c r="B11177" s="1355"/>
      <c r="C11177" s="1433"/>
      <c r="E11177" s="1433"/>
      <c r="K11177" s="1433"/>
      <c r="L11177" s="1334"/>
    </row>
    <row r="11178" spans="1:12" ht="24" customHeight="1">
      <c r="A11178" s="1355"/>
      <c r="B11178" s="1355"/>
      <c r="C11178" s="1433"/>
      <c r="E11178" s="1433"/>
      <c r="K11178" s="1433"/>
      <c r="L11178" s="1334"/>
    </row>
    <row r="11179" spans="1:12" ht="24" customHeight="1">
      <c r="A11179" s="1355"/>
      <c r="B11179" s="1355"/>
      <c r="C11179" s="1433"/>
      <c r="E11179" s="1433"/>
      <c r="K11179" s="1433"/>
      <c r="L11179" s="1334"/>
    </row>
    <row r="11180" spans="1:12" ht="24" customHeight="1">
      <c r="A11180" s="1355"/>
      <c r="B11180" s="1355"/>
      <c r="C11180" s="1433"/>
      <c r="E11180" s="1433"/>
      <c r="K11180" s="1433"/>
      <c r="L11180" s="1334"/>
    </row>
    <row r="11181" spans="1:12" ht="24" customHeight="1">
      <c r="A11181" s="1355"/>
      <c r="B11181" s="1355"/>
      <c r="C11181" s="1433"/>
      <c r="E11181" s="1433"/>
      <c r="K11181" s="1433"/>
      <c r="L11181" s="1334"/>
    </row>
    <row r="11182" spans="1:12" ht="24" customHeight="1">
      <c r="A11182" s="1355"/>
      <c r="B11182" s="1355"/>
      <c r="C11182" s="1433"/>
      <c r="E11182" s="1433"/>
      <c r="K11182" s="1433"/>
      <c r="L11182" s="1334"/>
    </row>
    <row r="11183" spans="1:12" ht="24" customHeight="1">
      <c r="A11183" s="1355"/>
      <c r="B11183" s="1355"/>
      <c r="C11183" s="1433"/>
      <c r="E11183" s="1433"/>
      <c r="K11183" s="1433"/>
      <c r="L11183" s="1334"/>
    </row>
    <row r="11184" spans="1:12" ht="24" customHeight="1">
      <c r="A11184" s="1355"/>
      <c r="B11184" s="1355"/>
      <c r="C11184" s="1433"/>
      <c r="E11184" s="1433"/>
      <c r="K11184" s="1433"/>
      <c r="L11184" s="1334"/>
    </row>
    <row r="11185" spans="1:12" ht="24" customHeight="1">
      <c r="A11185" s="1355"/>
      <c r="B11185" s="1355"/>
      <c r="C11185" s="1433"/>
      <c r="E11185" s="1433"/>
      <c r="K11185" s="1433"/>
      <c r="L11185" s="1334"/>
    </row>
    <row r="11186" spans="1:12" ht="24" customHeight="1">
      <c r="A11186" s="1355"/>
      <c r="B11186" s="1355"/>
      <c r="C11186" s="1433"/>
      <c r="E11186" s="1433"/>
      <c r="K11186" s="1433"/>
      <c r="L11186" s="1334"/>
    </row>
    <row r="11187" spans="1:12" ht="24" customHeight="1">
      <c r="A11187" s="1355"/>
      <c r="B11187" s="1355"/>
      <c r="C11187" s="1433"/>
      <c r="E11187" s="1433"/>
      <c r="K11187" s="1433"/>
      <c r="L11187" s="1334"/>
    </row>
    <row r="11188" spans="1:12" ht="24" customHeight="1">
      <c r="A11188" s="1355"/>
      <c r="B11188" s="1355"/>
      <c r="C11188" s="1433"/>
      <c r="E11188" s="1433"/>
      <c r="K11188" s="1433"/>
      <c r="L11188" s="1334"/>
    </row>
    <row r="11189" spans="1:12" ht="24" customHeight="1">
      <c r="A11189" s="1355"/>
      <c r="B11189" s="1355"/>
      <c r="C11189" s="1433"/>
      <c r="E11189" s="1433"/>
      <c r="K11189" s="1433"/>
      <c r="L11189" s="1334"/>
    </row>
    <row r="11190" spans="1:12" ht="24" customHeight="1">
      <c r="A11190" s="1355"/>
      <c r="B11190" s="1355"/>
      <c r="C11190" s="1433"/>
      <c r="E11190" s="1433"/>
      <c r="K11190" s="1433"/>
      <c r="L11190" s="1334"/>
    </row>
    <row r="11191" spans="1:12" ht="24" customHeight="1">
      <c r="A11191" s="1355"/>
      <c r="B11191" s="1355"/>
      <c r="C11191" s="1433"/>
      <c r="E11191" s="1433"/>
      <c r="K11191" s="1433"/>
      <c r="L11191" s="1334"/>
    </row>
    <row r="11192" spans="1:12" ht="24" customHeight="1">
      <c r="A11192" s="1355"/>
      <c r="B11192" s="1355"/>
      <c r="C11192" s="1433"/>
      <c r="E11192" s="1433"/>
      <c r="K11192" s="1433"/>
      <c r="L11192" s="1334"/>
    </row>
    <row r="11193" spans="1:12" ht="24" customHeight="1">
      <c r="A11193" s="1355"/>
      <c r="B11193" s="1355"/>
      <c r="C11193" s="1433"/>
      <c r="E11193" s="1433"/>
      <c r="K11193" s="1433"/>
      <c r="L11193" s="1334"/>
    </row>
    <row r="11194" spans="1:12" ht="24" customHeight="1">
      <c r="A11194" s="1355"/>
      <c r="B11194" s="1355"/>
      <c r="C11194" s="1433"/>
      <c r="E11194" s="1433"/>
      <c r="K11194" s="1433"/>
      <c r="L11194" s="1334"/>
    </row>
    <row r="11195" spans="1:12" ht="24" customHeight="1">
      <c r="A11195" s="1355"/>
      <c r="B11195" s="1355"/>
      <c r="C11195" s="1433"/>
      <c r="E11195" s="1433"/>
      <c r="K11195" s="1433"/>
      <c r="L11195" s="1334"/>
    </row>
    <row r="11196" spans="1:12" ht="24" customHeight="1">
      <c r="A11196" s="1355"/>
      <c r="B11196" s="1355"/>
      <c r="C11196" s="1433"/>
      <c r="E11196" s="1433"/>
      <c r="K11196" s="1433"/>
      <c r="L11196" s="1334"/>
    </row>
    <row r="11197" spans="1:12" ht="24" customHeight="1">
      <c r="A11197" s="1355"/>
      <c r="B11197" s="1355"/>
      <c r="C11197" s="1433"/>
      <c r="E11197" s="1433"/>
      <c r="K11197" s="1433"/>
      <c r="L11197" s="1334"/>
    </row>
    <row r="11198" spans="1:12" ht="24" customHeight="1">
      <c r="A11198" s="1355"/>
      <c r="B11198" s="1355"/>
      <c r="C11198" s="1433"/>
      <c r="E11198" s="1433"/>
      <c r="K11198" s="1433"/>
      <c r="L11198" s="1334"/>
    </row>
    <row r="11199" spans="1:12" ht="24" customHeight="1">
      <c r="A11199" s="1355"/>
      <c r="B11199" s="1355"/>
      <c r="C11199" s="1433"/>
      <c r="E11199" s="1433"/>
      <c r="K11199" s="1433"/>
      <c r="L11199" s="1334"/>
    </row>
    <row r="11200" spans="1:12" ht="24" customHeight="1">
      <c r="A11200" s="1355"/>
      <c r="B11200" s="1355"/>
      <c r="C11200" s="1433"/>
      <c r="E11200" s="1433"/>
      <c r="K11200" s="1433"/>
      <c r="L11200" s="1334"/>
    </row>
    <row r="11201" spans="1:12" ht="24" customHeight="1">
      <c r="A11201" s="1355"/>
      <c r="B11201" s="1355"/>
      <c r="C11201" s="1433"/>
      <c r="E11201" s="1433"/>
      <c r="K11201" s="1433"/>
      <c r="L11201" s="1334"/>
    </row>
    <row r="11202" spans="1:12" ht="24" customHeight="1">
      <c r="A11202" s="1355"/>
      <c r="B11202" s="1355"/>
      <c r="C11202" s="1433"/>
      <c r="E11202" s="1433"/>
      <c r="K11202" s="1433"/>
      <c r="L11202" s="1334"/>
    </row>
    <row r="11203" spans="1:12" ht="24" customHeight="1">
      <c r="A11203" s="1355"/>
      <c r="B11203" s="1355"/>
      <c r="C11203" s="1433"/>
      <c r="E11203" s="1433"/>
      <c r="K11203" s="1433"/>
      <c r="L11203" s="1334"/>
    </row>
    <row r="11204" spans="1:12" ht="24" customHeight="1">
      <c r="A11204" s="1355"/>
      <c r="B11204" s="1355"/>
      <c r="C11204" s="1433"/>
      <c r="E11204" s="1433"/>
      <c r="K11204" s="1433"/>
      <c r="L11204" s="1334"/>
    </row>
    <row r="11205" spans="1:12" ht="24" customHeight="1">
      <c r="A11205" s="1355"/>
      <c r="B11205" s="1355"/>
      <c r="C11205" s="1433"/>
      <c r="E11205" s="1433"/>
      <c r="K11205" s="1433"/>
      <c r="L11205" s="1334"/>
    </row>
    <row r="11206" spans="1:12" ht="24" customHeight="1">
      <c r="A11206" s="1355"/>
      <c r="B11206" s="1355"/>
      <c r="C11206" s="1433"/>
      <c r="E11206" s="1433"/>
      <c r="K11206" s="1433"/>
      <c r="L11206" s="1334"/>
    </row>
    <row r="11207" spans="1:12" ht="24" customHeight="1">
      <c r="A11207" s="1355"/>
      <c r="B11207" s="1355"/>
      <c r="C11207" s="1433"/>
      <c r="E11207" s="1433"/>
      <c r="K11207" s="1433"/>
      <c r="L11207" s="1334"/>
    </row>
    <row r="11208" spans="1:12" ht="24" customHeight="1">
      <c r="A11208" s="1355"/>
      <c r="B11208" s="1355"/>
      <c r="C11208" s="1433"/>
      <c r="E11208" s="1433"/>
      <c r="K11208" s="1433"/>
      <c r="L11208" s="1334"/>
    </row>
    <row r="11209" spans="1:12" ht="24" customHeight="1">
      <c r="A11209" s="1355"/>
      <c r="B11209" s="1355"/>
      <c r="C11209" s="1433"/>
      <c r="E11209" s="1433"/>
      <c r="K11209" s="1433"/>
      <c r="L11209" s="1334"/>
    </row>
    <row r="11210" spans="1:12" ht="24" customHeight="1">
      <c r="A11210" s="1355"/>
      <c r="B11210" s="1355"/>
      <c r="C11210" s="1433"/>
      <c r="E11210" s="1433"/>
      <c r="K11210" s="1433"/>
      <c r="L11210" s="1334"/>
    </row>
    <row r="11211" spans="1:12" ht="24" customHeight="1">
      <c r="A11211" s="1355"/>
      <c r="B11211" s="1355"/>
      <c r="C11211" s="1433"/>
      <c r="E11211" s="1433"/>
      <c r="K11211" s="1433"/>
      <c r="L11211" s="1334"/>
    </row>
    <row r="11212" spans="1:12" ht="24" customHeight="1">
      <c r="A11212" s="1355"/>
      <c r="B11212" s="1355"/>
      <c r="C11212" s="1433"/>
      <c r="E11212" s="1433"/>
      <c r="K11212" s="1433"/>
      <c r="L11212" s="1334"/>
    </row>
    <row r="11213" spans="1:12" ht="24" customHeight="1">
      <c r="A11213" s="1355"/>
      <c r="B11213" s="1355"/>
      <c r="C11213" s="1433"/>
      <c r="E11213" s="1433"/>
      <c r="K11213" s="1433"/>
      <c r="L11213" s="1334"/>
    </row>
    <row r="11214" spans="1:12" ht="24" customHeight="1">
      <c r="A11214" s="1355"/>
      <c r="B11214" s="1355"/>
      <c r="C11214" s="1433"/>
      <c r="E11214" s="1433"/>
      <c r="K11214" s="1433"/>
      <c r="L11214" s="1334"/>
    </row>
    <row r="11215" spans="1:12" ht="24" customHeight="1">
      <c r="A11215" s="1355"/>
      <c r="B11215" s="1355"/>
      <c r="C11215" s="1433"/>
      <c r="E11215" s="1433"/>
      <c r="K11215" s="1433"/>
      <c r="L11215" s="1334"/>
    </row>
    <row r="11216" spans="1:12" ht="24" customHeight="1">
      <c r="A11216" s="1355"/>
      <c r="B11216" s="1355"/>
      <c r="C11216" s="1433"/>
      <c r="E11216" s="1433"/>
      <c r="K11216" s="1433"/>
      <c r="L11216" s="1334"/>
    </row>
    <row r="11217" spans="1:12" ht="24" customHeight="1">
      <c r="A11217" s="1355"/>
      <c r="B11217" s="1355"/>
      <c r="C11217" s="1433"/>
      <c r="E11217" s="1433"/>
      <c r="K11217" s="1433"/>
      <c r="L11217" s="1334"/>
    </row>
    <row r="11218" spans="1:12" ht="24" customHeight="1">
      <c r="A11218" s="1355"/>
      <c r="B11218" s="1355"/>
      <c r="C11218" s="1433"/>
      <c r="E11218" s="1433"/>
      <c r="K11218" s="1433"/>
      <c r="L11218" s="1334"/>
    </row>
    <row r="11219" spans="1:12" ht="24" customHeight="1">
      <c r="A11219" s="1355"/>
      <c r="B11219" s="1355"/>
      <c r="C11219" s="1433"/>
      <c r="E11219" s="1433"/>
      <c r="K11219" s="1433"/>
      <c r="L11219" s="1334"/>
    </row>
    <row r="11220" spans="1:12" ht="24" customHeight="1">
      <c r="A11220" s="1355"/>
      <c r="B11220" s="1355"/>
      <c r="C11220" s="1433"/>
      <c r="E11220" s="1433"/>
      <c r="K11220" s="1433"/>
      <c r="L11220" s="1334"/>
    </row>
    <row r="11221" spans="1:12" ht="24" customHeight="1">
      <c r="A11221" s="1355"/>
      <c r="B11221" s="1355"/>
      <c r="C11221" s="1433"/>
      <c r="E11221" s="1433"/>
      <c r="K11221" s="1433"/>
      <c r="L11221" s="1334"/>
    </row>
    <row r="11222" spans="1:12" ht="24" customHeight="1">
      <c r="A11222" s="1355"/>
      <c r="B11222" s="1355"/>
      <c r="C11222" s="1433"/>
      <c r="E11222" s="1433"/>
      <c r="K11222" s="1433"/>
      <c r="L11222" s="1334"/>
    </row>
    <row r="11223" spans="1:12" ht="24" customHeight="1">
      <c r="A11223" s="1355"/>
      <c r="B11223" s="1355"/>
      <c r="C11223" s="1433"/>
      <c r="E11223" s="1433"/>
      <c r="K11223" s="1433"/>
      <c r="L11223" s="1334"/>
    </row>
    <row r="11224" spans="1:12" ht="24" customHeight="1">
      <c r="A11224" s="1355"/>
      <c r="B11224" s="1355"/>
      <c r="C11224" s="1433"/>
      <c r="E11224" s="1433"/>
      <c r="K11224" s="1433"/>
      <c r="L11224" s="1334"/>
    </row>
    <row r="11225" spans="1:12" ht="24" customHeight="1">
      <c r="A11225" s="1355"/>
      <c r="B11225" s="1355"/>
      <c r="C11225" s="1433"/>
      <c r="E11225" s="1433"/>
      <c r="K11225" s="1433"/>
      <c r="L11225" s="1334"/>
    </row>
    <row r="11226" spans="1:12" ht="24" customHeight="1">
      <c r="A11226" s="1355"/>
      <c r="B11226" s="1355"/>
      <c r="C11226" s="1433"/>
      <c r="E11226" s="1433"/>
      <c r="K11226" s="1433"/>
      <c r="L11226" s="1334"/>
    </row>
    <row r="11227" spans="1:12" ht="24" customHeight="1">
      <c r="A11227" s="1355"/>
      <c r="B11227" s="1355"/>
      <c r="C11227" s="1433"/>
      <c r="E11227" s="1433"/>
      <c r="K11227" s="1433"/>
      <c r="L11227" s="1334"/>
    </row>
    <row r="11228" spans="1:12" ht="24" customHeight="1">
      <c r="A11228" s="1355"/>
      <c r="B11228" s="1355"/>
      <c r="C11228" s="1433"/>
      <c r="E11228" s="1433"/>
      <c r="K11228" s="1433"/>
      <c r="L11228" s="1334"/>
    </row>
    <row r="11229" spans="1:12" ht="24" customHeight="1">
      <c r="A11229" s="1355"/>
      <c r="B11229" s="1355"/>
      <c r="C11229" s="1433"/>
      <c r="E11229" s="1433"/>
      <c r="K11229" s="1433"/>
      <c r="L11229" s="1334"/>
    </row>
    <row r="11230" spans="1:12" ht="24" customHeight="1">
      <c r="A11230" s="1355"/>
      <c r="B11230" s="1355"/>
      <c r="C11230" s="1433"/>
      <c r="E11230" s="1433"/>
      <c r="K11230" s="1433"/>
      <c r="L11230" s="1334"/>
    </row>
    <row r="11231" spans="1:12" ht="24" customHeight="1">
      <c r="A11231" s="1355"/>
      <c r="B11231" s="1355"/>
      <c r="C11231" s="1433"/>
      <c r="E11231" s="1433"/>
      <c r="K11231" s="1433"/>
      <c r="L11231" s="1334"/>
    </row>
    <row r="11232" spans="1:12" ht="24" customHeight="1">
      <c r="A11232" s="1355"/>
      <c r="B11232" s="1355"/>
      <c r="C11232" s="1433"/>
      <c r="E11232" s="1433"/>
      <c r="K11232" s="1433"/>
      <c r="L11232" s="1334"/>
    </row>
    <row r="11233" spans="1:12" ht="24" customHeight="1">
      <c r="A11233" s="1355"/>
      <c r="B11233" s="1355"/>
      <c r="C11233" s="1433"/>
      <c r="E11233" s="1433"/>
      <c r="K11233" s="1433"/>
      <c r="L11233" s="1334"/>
    </row>
    <row r="11234" spans="1:12" ht="24" customHeight="1">
      <c r="A11234" s="1355"/>
      <c r="B11234" s="1355"/>
      <c r="C11234" s="1433"/>
      <c r="E11234" s="1433"/>
      <c r="K11234" s="1433"/>
      <c r="L11234" s="1334"/>
    </row>
    <row r="11235" spans="1:12" ht="24" customHeight="1">
      <c r="A11235" s="1355"/>
      <c r="B11235" s="1355"/>
      <c r="C11235" s="1433"/>
      <c r="E11235" s="1433"/>
      <c r="K11235" s="1433"/>
      <c r="L11235" s="1334"/>
    </row>
    <row r="11236" spans="1:12" ht="24" customHeight="1">
      <c r="A11236" s="1355"/>
      <c r="B11236" s="1355"/>
      <c r="C11236" s="1433"/>
      <c r="E11236" s="1433"/>
      <c r="K11236" s="1433"/>
      <c r="L11236" s="1334"/>
    </row>
    <row r="11237" spans="1:12" ht="24" customHeight="1">
      <c r="A11237" s="1355"/>
      <c r="B11237" s="1355"/>
      <c r="C11237" s="1433"/>
      <c r="E11237" s="1433"/>
      <c r="K11237" s="1433"/>
      <c r="L11237" s="1334"/>
    </row>
    <row r="11238" spans="1:12" ht="24" customHeight="1">
      <c r="A11238" s="1355"/>
      <c r="B11238" s="1355"/>
      <c r="C11238" s="1433"/>
      <c r="E11238" s="1433"/>
      <c r="K11238" s="1433"/>
      <c r="L11238" s="1334"/>
    </row>
    <row r="11239" spans="1:12" ht="24" customHeight="1">
      <c r="A11239" s="1355"/>
      <c r="B11239" s="1355"/>
      <c r="C11239" s="1433"/>
      <c r="E11239" s="1433"/>
      <c r="K11239" s="1433"/>
      <c r="L11239" s="1334"/>
    </row>
    <row r="11240" spans="1:12" ht="24" customHeight="1">
      <c r="A11240" s="1355"/>
      <c r="B11240" s="1355"/>
      <c r="C11240" s="1433"/>
      <c r="E11240" s="1433"/>
      <c r="K11240" s="1433"/>
      <c r="L11240" s="1334"/>
    </row>
    <row r="11241" spans="1:12" ht="24" customHeight="1">
      <c r="A11241" s="1355"/>
      <c r="B11241" s="1355"/>
      <c r="C11241" s="1433"/>
      <c r="E11241" s="1433"/>
      <c r="K11241" s="1433"/>
      <c r="L11241" s="1334"/>
    </row>
    <row r="11242" spans="1:12" ht="24" customHeight="1">
      <c r="A11242" s="1355"/>
      <c r="B11242" s="1355"/>
      <c r="C11242" s="1433"/>
      <c r="E11242" s="1433"/>
      <c r="K11242" s="1433"/>
      <c r="L11242" s="1334"/>
    </row>
    <row r="11243" spans="1:12" ht="24" customHeight="1">
      <c r="A11243" s="1355"/>
      <c r="B11243" s="1355"/>
      <c r="C11243" s="1433"/>
      <c r="E11243" s="1433"/>
      <c r="K11243" s="1433"/>
      <c r="L11243" s="1334"/>
    </row>
    <row r="11244" spans="1:12" ht="24" customHeight="1">
      <c r="A11244" s="1355"/>
      <c r="B11244" s="1355"/>
      <c r="C11244" s="1433"/>
      <c r="E11244" s="1433"/>
      <c r="K11244" s="1433"/>
      <c r="L11244" s="1334"/>
    </row>
    <row r="11245" spans="1:12" ht="24" customHeight="1">
      <c r="A11245" s="1355"/>
      <c r="B11245" s="1355"/>
      <c r="C11245" s="1433"/>
      <c r="E11245" s="1433"/>
      <c r="K11245" s="1433"/>
      <c r="L11245" s="1334"/>
    </row>
    <row r="11246" spans="1:12" ht="24" customHeight="1">
      <c r="A11246" s="1355"/>
      <c r="B11246" s="1355"/>
      <c r="C11246" s="1433"/>
      <c r="E11246" s="1433"/>
      <c r="K11246" s="1433"/>
      <c r="L11246" s="1334"/>
    </row>
    <row r="11247" spans="1:12" ht="24" customHeight="1">
      <c r="A11247" s="1355"/>
      <c r="B11247" s="1355"/>
      <c r="C11247" s="1433"/>
      <c r="E11247" s="1433"/>
      <c r="K11247" s="1433"/>
      <c r="L11247" s="1334"/>
    </row>
    <row r="11248" spans="1:12" ht="24" customHeight="1">
      <c r="A11248" s="1355"/>
      <c r="B11248" s="1355"/>
      <c r="C11248" s="1433"/>
      <c r="E11248" s="1433"/>
      <c r="K11248" s="1433"/>
      <c r="L11248" s="1334"/>
    </row>
    <row r="11249" spans="1:12" ht="24" customHeight="1">
      <c r="A11249" s="1355"/>
      <c r="B11249" s="1355"/>
      <c r="C11249" s="1433"/>
      <c r="E11249" s="1433"/>
      <c r="K11249" s="1433"/>
      <c r="L11249" s="1334"/>
    </row>
    <row r="11250" spans="1:12" ht="24" customHeight="1">
      <c r="A11250" s="1355"/>
      <c r="B11250" s="1355"/>
      <c r="C11250" s="1433"/>
      <c r="E11250" s="1433"/>
      <c r="K11250" s="1433"/>
      <c r="L11250" s="1334"/>
    </row>
    <row r="11251" spans="1:12" ht="24" customHeight="1">
      <c r="A11251" s="1355"/>
      <c r="B11251" s="1355"/>
      <c r="C11251" s="1433"/>
      <c r="E11251" s="1433"/>
      <c r="K11251" s="1433"/>
      <c r="L11251" s="1334"/>
    </row>
    <row r="11252" spans="1:12" ht="24" customHeight="1">
      <c r="A11252" s="1355"/>
      <c r="B11252" s="1355"/>
      <c r="C11252" s="1433"/>
      <c r="E11252" s="1433"/>
      <c r="K11252" s="1433"/>
      <c r="L11252" s="1334"/>
    </row>
    <row r="11253" spans="1:12" ht="24" customHeight="1">
      <c r="A11253" s="1355"/>
      <c r="B11253" s="1355"/>
      <c r="C11253" s="1433"/>
      <c r="E11253" s="1433"/>
      <c r="K11253" s="1433"/>
      <c r="L11253" s="1334"/>
    </row>
    <row r="11254" spans="1:12" ht="24" customHeight="1">
      <c r="A11254" s="1355"/>
      <c r="B11254" s="1355"/>
      <c r="C11254" s="1433"/>
      <c r="E11254" s="1433"/>
      <c r="K11254" s="1433"/>
      <c r="L11254" s="1334"/>
    </row>
    <row r="11255" spans="1:12" ht="24" customHeight="1">
      <c r="A11255" s="1355"/>
      <c r="B11255" s="1355"/>
      <c r="C11255" s="1433"/>
      <c r="E11255" s="1433"/>
      <c r="K11255" s="1433"/>
      <c r="L11255" s="1334"/>
    </row>
    <row r="11256" spans="1:12" ht="24" customHeight="1">
      <c r="A11256" s="1355"/>
      <c r="B11256" s="1355"/>
      <c r="C11256" s="1433"/>
      <c r="E11256" s="1433"/>
      <c r="K11256" s="1433"/>
      <c r="L11256" s="1334"/>
    </row>
    <row r="11257" spans="1:12" ht="24" customHeight="1">
      <c r="A11257" s="1355"/>
      <c r="B11257" s="1355"/>
      <c r="C11257" s="1433"/>
      <c r="E11257" s="1433"/>
      <c r="K11257" s="1433"/>
      <c r="L11257" s="1334"/>
    </row>
    <row r="11258" spans="1:12" ht="24" customHeight="1">
      <c r="A11258" s="1355"/>
      <c r="B11258" s="1355"/>
      <c r="C11258" s="1433"/>
      <c r="E11258" s="1433"/>
      <c r="K11258" s="1433"/>
      <c r="L11258" s="1334"/>
    </row>
    <row r="11259" spans="1:12" ht="24" customHeight="1">
      <c r="A11259" s="1355"/>
      <c r="B11259" s="1355"/>
      <c r="C11259" s="1433"/>
      <c r="E11259" s="1433"/>
      <c r="K11259" s="1433"/>
      <c r="L11259" s="1334"/>
    </row>
    <row r="11260" spans="1:12" ht="24" customHeight="1">
      <c r="A11260" s="1355"/>
      <c r="B11260" s="1355"/>
      <c r="C11260" s="1433"/>
      <c r="E11260" s="1433"/>
      <c r="K11260" s="1433"/>
      <c r="L11260" s="1334"/>
    </row>
    <row r="11261" spans="1:12" ht="24" customHeight="1">
      <c r="A11261" s="1355"/>
      <c r="B11261" s="1355"/>
      <c r="C11261" s="1433"/>
      <c r="E11261" s="1433"/>
      <c r="K11261" s="1433"/>
      <c r="L11261" s="1334"/>
    </row>
    <row r="11262" spans="1:12" ht="24" customHeight="1">
      <c r="A11262" s="1355"/>
      <c r="B11262" s="1355"/>
      <c r="C11262" s="1433"/>
      <c r="E11262" s="1433"/>
      <c r="K11262" s="1433"/>
      <c r="L11262" s="1334"/>
    </row>
    <row r="11263" spans="1:12" ht="24" customHeight="1">
      <c r="A11263" s="1355"/>
      <c r="B11263" s="1355"/>
      <c r="C11263" s="1433"/>
      <c r="E11263" s="1433"/>
      <c r="K11263" s="1433"/>
      <c r="L11263" s="1334"/>
    </row>
    <row r="11264" spans="1:12" ht="24" customHeight="1">
      <c r="A11264" s="1355"/>
      <c r="B11264" s="1355"/>
      <c r="C11264" s="1433"/>
      <c r="E11264" s="1433"/>
      <c r="K11264" s="1433"/>
      <c r="L11264" s="1334"/>
    </row>
    <row r="11265" spans="1:12" ht="24" customHeight="1">
      <c r="A11265" s="1355"/>
      <c r="B11265" s="1355"/>
      <c r="C11265" s="1433"/>
      <c r="E11265" s="1433"/>
      <c r="K11265" s="1433"/>
      <c r="L11265" s="1334"/>
    </row>
    <row r="11266" spans="1:12" ht="24" customHeight="1">
      <c r="A11266" s="1355"/>
      <c r="B11266" s="1355"/>
      <c r="C11266" s="1433"/>
      <c r="E11266" s="1433"/>
      <c r="K11266" s="1433"/>
      <c r="L11266" s="1334"/>
    </row>
    <row r="11267" spans="1:12" ht="24" customHeight="1">
      <c r="A11267" s="1355"/>
      <c r="B11267" s="1355"/>
      <c r="C11267" s="1433"/>
      <c r="E11267" s="1433"/>
      <c r="K11267" s="1433"/>
      <c r="L11267" s="1334"/>
    </row>
    <row r="11268" spans="1:12" ht="24" customHeight="1">
      <c r="A11268" s="1355"/>
      <c r="B11268" s="1355"/>
      <c r="C11268" s="1433"/>
      <c r="E11268" s="1433"/>
      <c r="K11268" s="1433"/>
      <c r="L11268" s="1334"/>
    </row>
    <row r="11269" spans="1:12" ht="24" customHeight="1">
      <c r="A11269" s="1355"/>
      <c r="B11269" s="1355"/>
      <c r="C11269" s="1433"/>
      <c r="E11269" s="1433"/>
      <c r="K11269" s="1433"/>
      <c r="L11269" s="1334"/>
    </row>
    <row r="11270" spans="1:12" ht="24" customHeight="1">
      <c r="A11270" s="1355"/>
      <c r="B11270" s="1355"/>
      <c r="C11270" s="1433"/>
      <c r="E11270" s="1433"/>
      <c r="K11270" s="1433"/>
      <c r="L11270" s="1334"/>
    </row>
    <row r="11271" spans="1:12" ht="24" customHeight="1">
      <c r="A11271" s="1355"/>
      <c r="B11271" s="1355"/>
      <c r="C11271" s="1433"/>
      <c r="E11271" s="1433"/>
      <c r="K11271" s="1433"/>
      <c r="L11271" s="1334"/>
    </row>
    <row r="11272" spans="1:12" ht="24" customHeight="1">
      <c r="A11272" s="1355"/>
      <c r="B11272" s="1355"/>
      <c r="C11272" s="1433"/>
      <c r="E11272" s="1433"/>
      <c r="K11272" s="1433"/>
      <c r="L11272" s="1334"/>
    </row>
    <row r="11273" spans="1:12" ht="24" customHeight="1">
      <c r="A11273" s="1355"/>
      <c r="B11273" s="1355"/>
      <c r="C11273" s="1433"/>
      <c r="E11273" s="1433"/>
      <c r="K11273" s="1433"/>
      <c r="L11273" s="1334"/>
    </row>
    <row r="11274" spans="1:12" ht="24" customHeight="1">
      <c r="A11274" s="1355"/>
      <c r="B11274" s="1355"/>
      <c r="C11274" s="1433"/>
      <c r="E11274" s="1433"/>
      <c r="K11274" s="1433"/>
      <c r="L11274" s="1334"/>
    </row>
    <row r="11275" spans="1:12" ht="24" customHeight="1">
      <c r="A11275" s="1355"/>
      <c r="B11275" s="1355"/>
      <c r="C11275" s="1433"/>
      <c r="E11275" s="1433"/>
      <c r="K11275" s="1433"/>
      <c r="L11275" s="1334"/>
    </row>
    <row r="11276" spans="1:12" ht="24" customHeight="1">
      <c r="A11276" s="1355"/>
      <c r="B11276" s="1355"/>
      <c r="C11276" s="1433"/>
      <c r="E11276" s="1433"/>
      <c r="K11276" s="1433"/>
      <c r="L11276" s="1334"/>
    </row>
    <row r="11277" spans="1:12" ht="24" customHeight="1">
      <c r="A11277" s="1355"/>
      <c r="B11277" s="1355"/>
      <c r="C11277" s="1433"/>
      <c r="E11277" s="1433"/>
      <c r="K11277" s="1433"/>
      <c r="L11277" s="1334"/>
    </row>
    <row r="11278" spans="1:12" ht="24" customHeight="1">
      <c r="A11278" s="1355"/>
      <c r="B11278" s="1355"/>
      <c r="C11278" s="1433"/>
      <c r="E11278" s="1433"/>
      <c r="K11278" s="1433"/>
      <c r="L11278" s="1334"/>
    </row>
    <row r="11279" spans="1:12" ht="24" customHeight="1">
      <c r="A11279" s="1355"/>
      <c r="B11279" s="1355"/>
      <c r="C11279" s="1433"/>
      <c r="E11279" s="1433"/>
      <c r="K11279" s="1433"/>
      <c r="L11279" s="1334"/>
    </row>
    <row r="11280" spans="1:12" ht="24" customHeight="1">
      <c r="A11280" s="1355"/>
      <c r="B11280" s="1355"/>
      <c r="C11280" s="1433"/>
      <c r="E11280" s="1433"/>
      <c r="K11280" s="1433"/>
      <c r="L11280" s="1334"/>
    </row>
    <row r="11281" spans="1:12" ht="24" customHeight="1">
      <c r="A11281" s="1355"/>
      <c r="B11281" s="1355"/>
      <c r="C11281" s="1433"/>
      <c r="E11281" s="1433"/>
      <c r="K11281" s="1433"/>
      <c r="L11281" s="1334"/>
    </row>
    <row r="11282" spans="1:12" ht="24" customHeight="1">
      <c r="A11282" s="1355"/>
      <c r="B11282" s="1355"/>
      <c r="C11282" s="1433"/>
      <c r="E11282" s="1433"/>
      <c r="K11282" s="1433"/>
      <c r="L11282" s="1334"/>
    </row>
    <row r="11283" spans="1:12" ht="24" customHeight="1">
      <c r="A11283" s="1355"/>
      <c r="B11283" s="1355"/>
      <c r="C11283" s="1433"/>
      <c r="E11283" s="1433"/>
      <c r="K11283" s="1433"/>
      <c r="L11283" s="1334"/>
    </row>
    <row r="11284" spans="1:12" ht="24" customHeight="1">
      <c r="A11284" s="1355"/>
      <c r="B11284" s="1355"/>
      <c r="C11284" s="1433"/>
      <c r="E11284" s="1433"/>
      <c r="K11284" s="1433"/>
      <c r="L11284" s="1334"/>
    </row>
    <row r="11285" spans="1:12" ht="24" customHeight="1">
      <c r="A11285" s="1355"/>
      <c r="B11285" s="1355"/>
      <c r="C11285" s="1433"/>
      <c r="E11285" s="1433"/>
      <c r="K11285" s="1433"/>
      <c r="L11285" s="1334"/>
    </row>
    <row r="11286" spans="1:12" ht="24" customHeight="1">
      <c r="A11286" s="1355"/>
      <c r="B11286" s="1355"/>
      <c r="C11286" s="1433"/>
      <c r="E11286" s="1433"/>
      <c r="K11286" s="1433"/>
      <c r="L11286" s="1334"/>
    </row>
    <row r="11287" spans="1:12" ht="24" customHeight="1">
      <c r="A11287" s="1355"/>
      <c r="B11287" s="1355"/>
      <c r="C11287" s="1433"/>
      <c r="E11287" s="1433"/>
      <c r="K11287" s="1433"/>
      <c r="L11287" s="1334"/>
    </row>
    <row r="11288" spans="1:12" ht="24" customHeight="1">
      <c r="A11288" s="1355"/>
      <c r="B11288" s="1355"/>
      <c r="C11288" s="1433"/>
      <c r="E11288" s="1433"/>
      <c r="K11288" s="1433"/>
      <c r="L11288" s="1334"/>
    </row>
    <row r="11289" spans="1:12" ht="24" customHeight="1">
      <c r="A11289" s="1355"/>
      <c r="B11289" s="1355"/>
      <c r="C11289" s="1433"/>
      <c r="E11289" s="1433"/>
      <c r="K11289" s="1433"/>
      <c r="L11289" s="1334"/>
    </row>
    <row r="11290" spans="1:12" ht="24" customHeight="1">
      <c r="A11290" s="1355"/>
      <c r="B11290" s="1355"/>
      <c r="C11290" s="1433"/>
      <c r="E11290" s="1433"/>
      <c r="K11290" s="1433"/>
      <c r="L11290" s="1334"/>
    </row>
    <row r="11291" spans="1:12" ht="24" customHeight="1">
      <c r="A11291" s="1355"/>
      <c r="B11291" s="1355"/>
      <c r="C11291" s="1433"/>
      <c r="E11291" s="1433"/>
      <c r="K11291" s="1433"/>
      <c r="L11291" s="1334"/>
    </row>
    <row r="11292" spans="1:12" ht="24" customHeight="1">
      <c r="A11292" s="1355"/>
      <c r="B11292" s="1355"/>
      <c r="C11292" s="1433"/>
      <c r="E11292" s="1433"/>
      <c r="K11292" s="1433"/>
      <c r="L11292" s="1334"/>
    </row>
    <row r="11293" spans="1:12" ht="24" customHeight="1">
      <c r="A11293" s="1355"/>
      <c r="B11293" s="1355"/>
      <c r="C11293" s="1433"/>
      <c r="E11293" s="1433"/>
      <c r="K11293" s="1433"/>
      <c r="L11293" s="1334"/>
    </row>
    <row r="11294" spans="1:12" ht="24" customHeight="1">
      <c r="A11294" s="1355"/>
      <c r="B11294" s="1355"/>
      <c r="C11294" s="1433"/>
      <c r="E11294" s="1433"/>
      <c r="K11294" s="1433"/>
      <c r="L11294" s="1334"/>
    </row>
    <row r="11295" spans="1:12" ht="24" customHeight="1">
      <c r="A11295" s="1355"/>
      <c r="B11295" s="1355"/>
      <c r="C11295" s="1433"/>
      <c r="E11295" s="1433"/>
      <c r="K11295" s="1433"/>
      <c r="L11295" s="1334"/>
    </row>
    <row r="11296" spans="1:12" ht="24" customHeight="1">
      <c r="A11296" s="1355"/>
      <c r="B11296" s="1355"/>
      <c r="C11296" s="1433"/>
      <c r="E11296" s="1433"/>
      <c r="K11296" s="1433"/>
      <c r="L11296" s="1334"/>
    </row>
    <row r="11297" spans="1:12" ht="24" customHeight="1">
      <c r="A11297" s="1355"/>
      <c r="B11297" s="1355"/>
      <c r="C11297" s="1433"/>
      <c r="E11297" s="1433"/>
      <c r="K11297" s="1433"/>
      <c r="L11297" s="1334"/>
    </row>
    <row r="11298" spans="1:12" ht="24" customHeight="1">
      <c r="A11298" s="1355"/>
      <c r="B11298" s="1355"/>
      <c r="C11298" s="1433"/>
      <c r="E11298" s="1433"/>
      <c r="K11298" s="1433"/>
      <c r="L11298" s="1334"/>
    </row>
    <row r="11299" spans="1:12" ht="24" customHeight="1">
      <c r="A11299" s="1355"/>
      <c r="B11299" s="1355"/>
      <c r="C11299" s="1433"/>
      <c r="E11299" s="1433"/>
      <c r="K11299" s="1433"/>
      <c r="L11299" s="1334"/>
    </row>
    <row r="11300" spans="1:12" ht="24" customHeight="1">
      <c r="A11300" s="1355"/>
      <c r="B11300" s="1355"/>
      <c r="C11300" s="1433"/>
      <c r="E11300" s="1433"/>
      <c r="K11300" s="1433"/>
      <c r="L11300" s="1334"/>
    </row>
    <row r="11301" spans="1:12" ht="24" customHeight="1">
      <c r="A11301" s="1355"/>
      <c r="B11301" s="1355"/>
      <c r="C11301" s="1433"/>
      <c r="E11301" s="1433"/>
      <c r="K11301" s="1433"/>
      <c r="L11301" s="1334"/>
    </row>
    <row r="11302" spans="1:12" ht="24" customHeight="1">
      <c r="A11302" s="1355"/>
      <c r="B11302" s="1355"/>
      <c r="C11302" s="1433"/>
      <c r="E11302" s="1433"/>
      <c r="K11302" s="1433"/>
      <c r="L11302" s="1334"/>
    </row>
    <row r="11303" spans="1:12" ht="24" customHeight="1">
      <c r="A11303" s="1355"/>
      <c r="B11303" s="1355"/>
      <c r="C11303" s="1433"/>
      <c r="E11303" s="1433"/>
      <c r="K11303" s="1433"/>
      <c r="L11303" s="1334"/>
    </row>
    <row r="11304" spans="1:12" ht="24" customHeight="1">
      <c r="A11304" s="1355"/>
      <c r="B11304" s="1355"/>
      <c r="C11304" s="1433"/>
      <c r="E11304" s="1433"/>
      <c r="K11304" s="1433"/>
      <c r="L11304" s="1334"/>
    </row>
    <row r="11305" spans="1:12" ht="24" customHeight="1">
      <c r="A11305" s="1355"/>
      <c r="B11305" s="1355"/>
      <c r="C11305" s="1433"/>
      <c r="E11305" s="1433"/>
      <c r="K11305" s="1433"/>
      <c r="L11305" s="1334"/>
    </row>
    <row r="11306" spans="1:12" ht="24" customHeight="1">
      <c r="A11306" s="1355"/>
      <c r="B11306" s="1355"/>
      <c r="C11306" s="1433"/>
      <c r="E11306" s="1433"/>
      <c r="K11306" s="1433"/>
      <c r="L11306" s="1334"/>
    </row>
    <row r="11307" spans="1:12" ht="24" customHeight="1">
      <c r="A11307" s="1355"/>
      <c r="B11307" s="1355"/>
      <c r="C11307" s="1433"/>
      <c r="E11307" s="1433"/>
      <c r="K11307" s="1433"/>
      <c r="L11307" s="1334"/>
    </row>
    <row r="11308" spans="1:12" ht="24" customHeight="1">
      <c r="A11308" s="1355"/>
      <c r="B11308" s="1355"/>
      <c r="C11308" s="1433"/>
      <c r="E11308" s="1433"/>
      <c r="K11308" s="1433"/>
      <c r="L11308" s="1334"/>
    </row>
    <row r="11309" spans="1:12" ht="24" customHeight="1">
      <c r="A11309" s="1355"/>
      <c r="B11309" s="1355"/>
      <c r="C11309" s="1433"/>
      <c r="E11309" s="1433"/>
      <c r="K11309" s="1433"/>
      <c r="L11309" s="1334"/>
    </row>
    <row r="11310" spans="1:12" ht="24" customHeight="1">
      <c r="A11310" s="1355"/>
      <c r="B11310" s="1355"/>
      <c r="C11310" s="1433"/>
      <c r="E11310" s="1433"/>
      <c r="K11310" s="1433"/>
      <c r="L11310" s="1334"/>
    </row>
    <row r="11311" spans="1:12" ht="24" customHeight="1">
      <c r="A11311" s="1355"/>
      <c r="B11311" s="1355"/>
      <c r="C11311" s="1433"/>
      <c r="E11311" s="1433"/>
      <c r="K11311" s="1433"/>
      <c r="L11311" s="1334"/>
    </row>
    <row r="11312" spans="1:12" ht="24" customHeight="1">
      <c r="A11312" s="1355"/>
      <c r="B11312" s="1355"/>
      <c r="C11312" s="1433"/>
      <c r="E11312" s="1433"/>
      <c r="K11312" s="1433"/>
      <c r="L11312" s="1334"/>
    </row>
    <row r="11313" spans="1:12" ht="24" customHeight="1">
      <c r="A11313" s="1355"/>
      <c r="B11313" s="1355"/>
      <c r="C11313" s="1433"/>
      <c r="E11313" s="1433"/>
      <c r="K11313" s="1433"/>
      <c r="L11313" s="1334"/>
    </row>
    <row r="11314" spans="1:12" ht="24" customHeight="1">
      <c r="A11314" s="1355"/>
      <c r="B11314" s="1355"/>
      <c r="C11314" s="1433"/>
      <c r="E11314" s="1433"/>
      <c r="K11314" s="1433"/>
      <c r="L11314" s="1334"/>
    </row>
    <row r="11315" spans="1:12" ht="24" customHeight="1">
      <c r="A11315" s="1355"/>
      <c r="B11315" s="1355"/>
      <c r="C11315" s="1433"/>
      <c r="E11315" s="1433"/>
      <c r="K11315" s="1433"/>
      <c r="L11315" s="1334"/>
    </row>
    <row r="11316" spans="1:12" ht="24" customHeight="1">
      <c r="A11316" s="1355"/>
      <c r="B11316" s="1355"/>
      <c r="C11316" s="1433"/>
      <c r="E11316" s="1433"/>
      <c r="K11316" s="1433"/>
      <c r="L11316" s="1334"/>
    </row>
    <row r="11317" spans="1:12" ht="24" customHeight="1">
      <c r="A11317" s="1355"/>
      <c r="B11317" s="1355"/>
      <c r="C11317" s="1433"/>
      <c r="E11317" s="1433"/>
      <c r="K11317" s="1433"/>
      <c r="L11317" s="1334"/>
    </row>
    <row r="11318" spans="1:12" ht="24" customHeight="1">
      <c r="A11318" s="1355"/>
      <c r="B11318" s="1355"/>
      <c r="C11318" s="1433"/>
      <c r="E11318" s="1433"/>
      <c r="K11318" s="1433"/>
      <c r="L11318" s="1334"/>
    </row>
    <row r="11319" spans="1:12" ht="24" customHeight="1">
      <c r="A11319" s="1355"/>
      <c r="B11319" s="1355"/>
      <c r="C11319" s="1433"/>
      <c r="E11319" s="1433"/>
      <c r="K11319" s="1433"/>
      <c r="L11319" s="1334"/>
    </row>
    <row r="11320" spans="1:12" ht="24" customHeight="1">
      <c r="A11320" s="1355"/>
      <c r="B11320" s="1355"/>
      <c r="C11320" s="1433"/>
      <c r="E11320" s="1433"/>
      <c r="K11320" s="1433"/>
      <c r="L11320" s="1334"/>
    </row>
    <row r="11321" spans="1:12" ht="24" customHeight="1">
      <c r="A11321" s="1355"/>
      <c r="B11321" s="1355"/>
      <c r="C11321" s="1433"/>
      <c r="E11321" s="1433"/>
      <c r="K11321" s="1433"/>
      <c r="L11321" s="1334"/>
    </row>
    <row r="11322" spans="1:12" ht="24" customHeight="1">
      <c r="A11322" s="1355"/>
      <c r="B11322" s="1355"/>
      <c r="C11322" s="1433"/>
      <c r="E11322" s="1433"/>
      <c r="K11322" s="1433"/>
      <c r="L11322" s="1334"/>
    </row>
    <row r="11323" spans="1:12" ht="24" customHeight="1">
      <c r="A11323" s="1355"/>
      <c r="B11323" s="1355"/>
      <c r="C11323" s="1433"/>
      <c r="E11323" s="1433"/>
      <c r="K11323" s="1433"/>
      <c r="L11323" s="1334"/>
    </row>
    <row r="11324" spans="1:12" ht="24" customHeight="1">
      <c r="A11324" s="1355"/>
      <c r="B11324" s="1355"/>
      <c r="C11324" s="1433"/>
      <c r="E11324" s="1433"/>
      <c r="K11324" s="1433"/>
      <c r="L11324" s="1334"/>
    </row>
    <row r="11325" spans="1:12" ht="24" customHeight="1">
      <c r="A11325" s="1355"/>
      <c r="B11325" s="1355"/>
      <c r="C11325" s="1433"/>
      <c r="E11325" s="1433"/>
      <c r="K11325" s="1433"/>
      <c r="L11325" s="1334"/>
    </row>
    <row r="11326" spans="1:12" ht="24" customHeight="1">
      <c r="A11326" s="1355"/>
      <c r="B11326" s="1355"/>
      <c r="C11326" s="1433"/>
      <c r="E11326" s="1433"/>
      <c r="K11326" s="1433"/>
      <c r="L11326" s="1334"/>
    </row>
    <row r="11327" spans="1:12" ht="24" customHeight="1">
      <c r="A11327" s="1355"/>
      <c r="B11327" s="1355"/>
      <c r="C11327" s="1433"/>
      <c r="E11327" s="1433"/>
      <c r="K11327" s="1433"/>
      <c r="L11327" s="1334"/>
    </row>
    <row r="11328" spans="1:12" ht="24" customHeight="1">
      <c r="A11328" s="1355"/>
      <c r="B11328" s="1355"/>
      <c r="C11328" s="1433"/>
      <c r="E11328" s="1433"/>
      <c r="K11328" s="1433"/>
      <c r="L11328" s="1334"/>
    </row>
    <row r="11329" spans="1:12" ht="24" customHeight="1">
      <c r="A11329" s="1355"/>
      <c r="B11329" s="1355"/>
      <c r="C11329" s="1433"/>
      <c r="E11329" s="1433"/>
      <c r="K11329" s="1433"/>
      <c r="L11329" s="1334"/>
    </row>
    <row r="11330" spans="1:12" ht="24" customHeight="1">
      <c r="A11330" s="1355"/>
      <c r="B11330" s="1355"/>
      <c r="C11330" s="1433"/>
      <c r="E11330" s="1433"/>
      <c r="K11330" s="1433"/>
      <c r="L11330" s="1334"/>
    </row>
    <row r="11331" spans="1:12" ht="24" customHeight="1">
      <c r="A11331" s="1355"/>
      <c r="B11331" s="1355"/>
      <c r="C11331" s="1433"/>
      <c r="E11331" s="1433"/>
      <c r="K11331" s="1433"/>
      <c r="L11331" s="1334"/>
    </row>
    <row r="11332" spans="1:12" ht="24" customHeight="1">
      <c r="A11332" s="1355"/>
      <c r="B11332" s="1355"/>
      <c r="C11332" s="1433"/>
      <c r="E11332" s="1433"/>
      <c r="K11332" s="1433"/>
      <c r="L11332" s="1334"/>
    </row>
    <row r="11333" spans="1:12" ht="24" customHeight="1">
      <c r="A11333" s="1355"/>
      <c r="B11333" s="1355"/>
      <c r="C11333" s="1433"/>
      <c r="E11333" s="1433"/>
      <c r="K11333" s="1433"/>
      <c r="L11333" s="1334"/>
    </row>
    <row r="11334" spans="1:12" ht="24" customHeight="1">
      <c r="A11334" s="1355"/>
      <c r="B11334" s="1355"/>
      <c r="C11334" s="1433"/>
      <c r="E11334" s="1433"/>
      <c r="K11334" s="1433"/>
      <c r="L11334" s="1334"/>
    </row>
    <row r="11335" spans="1:12" ht="24" customHeight="1">
      <c r="A11335" s="1355"/>
      <c r="B11335" s="1355"/>
      <c r="C11335" s="1433"/>
      <c r="E11335" s="1433"/>
      <c r="K11335" s="1433"/>
      <c r="L11335" s="1334"/>
    </row>
    <row r="11336" spans="1:12" ht="24" customHeight="1">
      <c r="A11336" s="1355"/>
      <c r="B11336" s="1355"/>
      <c r="C11336" s="1433"/>
      <c r="E11336" s="1433"/>
      <c r="K11336" s="1433"/>
      <c r="L11336" s="1334"/>
    </row>
    <row r="11337" spans="1:12" ht="24" customHeight="1">
      <c r="A11337" s="1355"/>
      <c r="B11337" s="1355"/>
      <c r="C11337" s="1433"/>
      <c r="E11337" s="1433"/>
      <c r="K11337" s="1433"/>
      <c r="L11337" s="1334"/>
    </row>
    <row r="11338" spans="1:12" ht="24" customHeight="1">
      <c r="A11338" s="1355"/>
      <c r="B11338" s="1355"/>
      <c r="C11338" s="1433"/>
      <c r="E11338" s="1433"/>
      <c r="K11338" s="1433"/>
      <c r="L11338" s="1334"/>
    </row>
    <row r="11339" spans="1:12" ht="24" customHeight="1">
      <c r="A11339" s="1355"/>
      <c r="B11339" s="1355"/>
      <c r="C11339" s="1433"/>
      <c r="E11339" s="1433"/>
      <c r="K11339" s="1433"/>
      <c r="L11339" s="1334"/>
    </row>
    <row r="11340" spans="1:12" ht="24" customHeight="1">
      <c r="A11340" s="1355"/>
      <c r="B11340" s="1355"/>
      <c r="C11340" s="1433"/>
      <c r="E11340" s="1433"/>
      <c r="K11340" s="1433"/>
      <c r="L11340" s="1334"/>
    </row>
    <row r="11341" spans="1:12" ht="24" customHeight="1">
      <c r="A11341" s="1355"/>
      <c r="B11341" s="1355"/>
      <c r="C11341" s="1433"/>
      <c r="E11341" s="1433"/>
      <c r="K11341" s="1433"/>
      <c r="L11341" s="1334"/>
    </row>
    <row r="11342" spans="1:12" ht="24" customHeight="1">
      <c r="A11342" s="1355"/>
      <c r="B11342" s="1355"/>
      <c r="C11342" s="1433"/>
      <c r="E11342" s="1433"/>
      <c r="K11342" s="1433"/>
      <c r="L11342" s="1334"/>
    </row>
    <row r="11343" spans="1:12" ht="24" customHeight="1">
      <c r="A11343" s="1355"/>
      <c r="B11343" s="1355"/>
      <c r="C11343" s="1433"/>
      <c r="E11343" s="1433"/>
      <c r="K11343" s="1433"/>
      <c r="L11343" s="1334"/>
    </row>
    <row r="11344" spans="1:12" ht="24" customHeight="1">
      <c r="A11344" s="1355"/>
      <c r="B11344" s="1355"/>
      <c r="C11344" s="1433"/>
      <c r="E11344" s="1433"/>
      <c r="K11344" s="1433"/>
      <c r="L11344" s="1334"/>
    </row>
    <row r="11345" spans="1:12" ht="24" customHeight="1">
      <c r="A11345" s="1355"/>
      <c r="B11345" s="1355"/>
      <c r="C11345" s="1433"/>
      <c r="E11345" s="1433"/>
      <c r="K11345" s="1433"/>
      <c r="L11345" s="1334"/>
    </row>
    <row r="11346" spans="1:12" ht="24" customHeight="1">
      <c r="A11346" s="1355"/>
      <c r="B11346" s="1355"/>
      <c r="C11346" s="1433"/>
      <c r="E11346" s="1433"/>
      <c r="K11346" s="1433"/>
      <c r="L11346" s="1334"/>
    </row>
    <row r="11347" spans="1:12" ht="24" customHeight="1">
      <c r="A11347" s="1355"/>
      <c r="B11347" s="1355"/>
      <c r="C11347" s="1433"/>
      <c r="E11347" s="1433"/>
      <c r="K11347" s="1433"/>
      <c r="L11347" s="1334"/>
    </row>
    <row r="11348" spans="1:12" ht="24" customHeight="1">
      <c r="A11348" s="1355"/>
      <c r="B11348" s="1355"/>
      <c r="C11348" s="1433"/>
      <c r="E11348" s="1433"/>
      <c r="K11348" s="1433"/>
      <c r="L11348" s="1334"/>
    </row>
    <row r="11349" spans="1:12" ht="24" customHeight="1">
      <c r="A11349" s="1355"/>
      <c r="B11349" s="1355"/>
      <c r="C11349" s="1433"/>
      <c r="E11349" s="1433"/>
      <c r="K11349" s="1433"/>
      <c r="L11349" s="1334"/>
    </row>
    <row r="11350" spans="1:12" ht="24" customHeight="1">
      <c r="A11350" s="1355"/>
      <c r="B11350" s="1355"/>
      <c r="C11350" s="1433"/>
      <c r="E11350" s="1433"/>
      <c r="K11350" s="1433"/>
      <c r="L11350" s="1334"/>
    </row>
    <row r="11351" spans="1:12" ht="24" customHeight="1">
      <c r="A11351" s="1355"/>
      <c r="B11351" s="1355"/>
      <c r="C11351" s="1433"/>
      <c r="E11351" s="1433"/>
      <c r="K11351" s="1433"/>
      <c r="L11351" s="1334"/>
    </row>
    <row r="11352" spans="1:12" ht="24" customHeight="1">
      <c r="A11352" s="1355"/>
      <c r="B11352" s="1355"/>
      <c r="C11352" s="1433"/>
      <c r="E11352" s="1433"/>
      <c r="K11352" s="1433"/>
      <c r="L11352" s="1334"/>
    </row>
    <row r="11353" spans="1:12" ht="24" customHeight="1">
      <c r="A11353" s="1355"/>
      <c r="B11353" s="1355"/>
      <c r="C11353" s="1433"/>
      <c r="E11353" s="1433"/>
      <c r="K11353" s="1433"/>
      <c r="L11353" s="1334"/>
    </row>
    <row r="11354" spans="1:12" ht="24" customHeight="1">
      <c r="A11354" s="1355"/>
      <c r="B11354" s="1355"/>
      <c r="C11354" s="1433"/>
      <c r="E11354" s="1433"/>
      <c r="K11354" s="1433"/>
      <c r="L11354" s="1334"/>
    </row>
    <row r="11355" spans="1:12" ht="24" customHeight="1">
      <c r="A11355" s="1355"/>
      <c r="B11355" s="1355"/>
      <c r="C11355" s="1433"/>
      <c r="E11355" s="1433"/>
      <c r="K11355" s="1433"/>
      <c r="L11355" s="1334"/>
    </row>
    <row r="11356" spans="1:12" ht="24" customHeight="1">
      <c r="A11356" s="1355"/>
      <c r="B11356" s="1355"/>
      <c r="C11356" s="1433"/>
      <c r="E11356" s="1433"/>
      <c r="K11356" s="1433"/>
      <c r="L11356" s="1334"/>
    </row>
    <row r="11357" spans="1:12" ht="24" customHeight="1">
      <c r="A11357" s="1355"/>
      <c r="B11357" s="1355"/>
      <c r="C11357" s="1433"/>
      <c r="E11357" s="1433"/>
      <c r="K11357" s="1433"/>
      <c r="L11357" s="1334"/>
    </row>
    <row r="11358" spans="1:12" ht="24" customHeight="1">
      <c r="A11358" s="1355"/>
      <c r="B11358" s="1355"/>
      <c r="C11358" s="1433"/>
      <c r="E11358" s="1433"/>
      <c r="K11358" s="1433"/>
      <c r="L11358" s="1334"/>
    </row>
    <row r="11359" spans="1:12" ht="24" customHeight="1">
      <c r="A11359" s="1355"/>
      <c r="B11359" s="1355"/>
      <c r="C11359" s="1433"/>
      <c r="E11359" s="1433"/>
      <c r="K11359" s="1433"/>
      <c r="L11359" s="1334"/>
    </row>
    <row r="11360" spans="1:12" ht="24" customHeight="1">
      <c r="A11360" s="1355"/>
      <c r="B11360" s="1355"/>
      <c r="C11360" s="1433"/>
      <c r="E11360" s="1433"/>
      <c r="K11360" s="1433"/>
      <c r="L11360" s="1334"/>
    </row>
    <row r="11361" spans="1:12" ht="24" customHeight="1">
      <c r="A11361" s="1355"/>
      <c r="B11361" s="1355"/>
      <c r="C11361" s="1433"/>
      <c r="E11361" s="1433"/>
      <c r="K11361" s="1433"/>
      <c r="L11361" s="1334"/>
    </row>
    <row r="11362" spans="1:12" ht="24" customHeight="1">
      <c r="A11362" s="1355"/>
      <c r="B11362" s="1355"/>
      <c r="C11362" s="1433"/>
      <c r="E11362" s="1433"/>
      <c r="K11362" s="1433"/>
      <c r="L11362" s="1334"/>
    </row>
    <row r="11363" spans="1:12" ht="24" customHeight="1">
      <c r="A11363" s="1355"/>
      <c r="B11363" s="1355"/>
      <c r="C11363" s="1433"/>
      <c r="E11363" s="1433"/>
      <c r="K11363" s="1433"/>
      <c r="L11363" s="1334"/>
    </row>
    <row r="11364" spans="1:12" ht="24" customHeight="1">
      <c r="A11364" s="1355"/>
      <c r="B11364" s="1355"/>
      <c r="C11364" s="1433"/>
      <c r="E11364" s="1433"/>
      <c r="K11364" s="1433"/>
      <c r="L11364" s="1334"/>
    </row>
    <row r="11365" spans="1:12" ht="24" customHeight="1">
      <c r="A11365" s="1355"/>
      <c r="B11365" s="1355"/>
      <c r="C11365" s="1433"/>
      <c r="E11365" s="1433"/>
      <c r="K11365" s="1433"/>
      <c r="L11365" s="1334"/>
    </row>
    <row r="11366" spans="1:12" ht="24" customHeight="1">
      <c r="A11366" s="1355"/>
      <c r="B11366" s="1355"/>
      <c r="C11366" s="1433"/>
      <c r="E11366" s="1433"/>
      <c r="K11366" s="1433"/>
      <c r="L11366" s="1334"/>
    </row>
    <row r="11367" spans="1:12" ht="24" customHeight="1">
      <c r="A11367" s="1355"/>
      <c r="B11367" s="1355"/>
      <c r="C11367" s="1433"/>
      <c r="E11367" s="1433"/>
      <c r="K11367" s="1433"/>
      <c r="L11367" s="1334"/>
    </row>
    <row r="11368" spans="1:12" ht="24" customHeight="1">
      <c r="A11368" s="1355"/>
      <c r="B11368" s="1355"/>
      <c r="C11368" s="1433"/>
      <c r="E11368" s="1433"/>
      <c r="K11368" s="1433"/>
      <c r="L11368" s="1334"/>
    </row>
    <row r="11369" spans="1:12" ht="24" customHeight="1">
      <c r="A11369" s="1355"/>
      <c r="B11369" s="1355"/>
      <c r="C11369" s="1433"/>
      <c r="E11369" s="1433"/>
      <c r="K11369" s="1433"/>
      <c r="L11369" s="1334"/>
    </row>
    <row r="11370" spans="1:12" ht="24" customHeight="1">
      <c r="A11370" s="1355"/>
      <c r="B11370" s="1355"/>
      <c r="C11370" s="1433"/>
      <c r="E11370" s="1433"/>
      <c r="K11370" s="1433"/>
      <c r="L11370" s="1334"/>
    </row>
    <row r="11371" spans="1:12" ht="24" customHeight="1">
      <c r="A11371" s="1355"/>
      <c r="B11371" s="1355"/>
      <c r="C11371" s="1433"/>
      <c r="E11371" s="1433"/>
      <c r="K11371" s="1433"/>
      <c r="L11371" s="1334"/>
    </row>
    <row r="11372" spans="1:12" ht="24" customHeight="1">
      <c r="A11372" s="1355"/>
      <c r="B11372" s="1355"/>
      <c r="C11372" s="1433"/>
      <c r="E11372" s="1433"/>
      <c r="K11372" s="1433"/>
      <c r="L11372" s="1334"/>
    </row>
    <row r="11373" spans="1:12" ht="24" customHeight="1">
      <c r="A11373" s="1355"/>
      <c r="B11373" s="1355"/>
      <c r="C11373" s="1433"/>
      <c r="E11373" s="1433"/>
      <c r="K11373" s="1433"/>
      <c r="L11373" s="1334"/>
    </row>
    <row r="11374" spans="1:12" ht="24" customHeight="1">
      <c r="A11374" s="1355"/>
      <c r="B11374" s="1355"/>
      <c r="C11374" s="1433"/>
      <c r="E11374" s="1433"/>
      <c r="K11374" s="1433"/>
      <c r="L11374" s="1334"/>
    </row>
    <row r="11375" spans="1:12" ht="24" customHeight="1">
      <c r="A11375" s="1355"/>
      <c r="B11375" s="1355"/>
      <c r="C11375" s="1433"/>
      <c r="E11375" s="1433"/>
      <c r="K11375" s="1433"/>
      <c r="L11375" s="1334"/>
    </row>
    <row r="11376" spans="1:12" ht="24" customHeight="1">
      <c r="A11376" s="1355"/>
      <c r="B11376" s="1355"/>
      <c r="C11376" s="1433"/>
      <c r="E11376" s="1433"/>
      <c r="K11376" s="1433"/>
      <c r="L11376" s="1334"/>
    </row>
    <row r="11377" spans="1:12" ht="24" customHeight="1">
      <c r="A11377" s="1355"/>
      <c r="B11377" s="1355"/>
      <c r="C11377" s="1433"/>
      <c r="E11377" s="1433"/>
      <c r="K11377" s="1433"/>
      <c r="L11377" s="1334"/>
    </row>
    <row r="11378" spans="1:12" ht="24" customHeight="1">
      <c r="A11378" s="1355"/>
      <c r="B11378" s="1355"/>
      <c r="C11378" s="1433"/>
      <c r="E11378" s="1433"/>
      <c r="K11378" s="1433"/>
      <c r="L11378" s="1334"/>
    </row>
    <row r="11379" spans="1:12" ht="24" customHeight="1">
      <c r="A11379" s="1355"/>
      <c r="B11379" s="1355"/>
      <c r="C11379" s="1433"/>
      <c r="E11379" s="1433"/>
      <c r="K11379" s="1433"/>
      <c r="L11379" s="1334"/>
    </row>
    <row r="11380" spans="1:12" ht="24" customHeight="1">
      <c r="A11380" s="1355"/>
      <c r="B11380" s="1355"/>
      <c r="C11380" s="1433"/>
      <c r="E11380" s="1433"/>
      <c r="K11380" s="1433"/>
      <c r="L11380" s="1334"/>
    </row>
    <row r="11381" spans="1:12" ht="24" customHeight="1">
      <c r="A11381" s="1355"/>
      <c r="B11381" s="1355"/>
      <c r="C11381" s="1433"/>
      <c r="E11381" s="1433"/>
      <c r="K11381" s="1433"/>
      <c r="L11381" s="1334"/>
    </row>
    <row r="11382" spans="1:12" ht="24" customHeight="1">
      <c r="A11382" s="1355"/>
      <c r="B11382" s="1355"/>
      <c r="C11382" s="1433"/>
      <c r="E11382" s="1433"/>
      <c r="K11382" s="1433"/>
      <c r="L11382" s="1334"/>
    </row>
    <row r="11383" spans="1:12" ht="24" customHeight="1">
      <c r="A11383" s="1355"/>
      <c r="B11383" s="1355"/>
      <c r="C11383" s="1433"/>
      <c r="E11383" s="1433"/>
      <c r="K11383" s="1433"/>
      <c r="L11383" s="1334"/>
    </row>
    <row r="11384" spans="1:12" ht="24" customHeight="1">
      <c r="A11384" s="1355"/>
      <c r="B11384" s="1355"/>
      <c r="C11384" s="1433"/>
      <c r="E11384" s="1433"/>
      <c r="K11384" s="1433"/>
      <c r="L11384" s="1334"/>
    </row>
    <row r="11385" spans="1:12" ht="24" customHeight="1">
      <c r="A11385" s="1355"/>
      <c r="B11385" s="1355"/>
      <c r="C11385" s="1433"/>
      <c r="E11385" s="1433"/>
      <c r="K11385" s="1433"/>
      <c r="L11385" s="1334"/>
    </row>
    <row r="11386" spans="1:12" ht="24" customHeight="1">
      <c r="A11386" s="1355"/>
      <c r="B11386" s="1355"/>
      <c r="C11386" s="1433"/>
      <c r="E11386" s="1433"/>
      <c r="K11386" s="1433"/>
      <c r="L11386" s="1334"/>
    </row>
    <row r="11387" spans="1:12" ht="24" customHeight="1">
      <c r="A11387" s="1355"/>
      <c r="B11387" s="1355"/>
      <c r="C11387" s="1433"/>
      <c r="E11387" s="1433"/>
      <c r="K11387" s="1433"/>
      <c r="L11387" s="1334"/>
    </row>
    <row r="11388" spans="1:12" ht="24" customHeight="1">
      <c r="A11388" s="1355"/>
      <c r="B11388" s="1355"/>
      <c r="C11388" s="1433"/>
      <c r="E11388" s="1433"/>
      <c r="K11388" s="1433"/>
      <c r="L11388" s="1334"/>
    </row>
    <row r="11389" spans="1:12" ht="24" customHeight="1">
      <c r="A11389" s="1355"/>
      <c r="B11389" s="1355"/>
      <c r="C11389" s="1433"/>
      <c r="E11389" s="1433"/>
      <c r="K11389" s="1433"/>
      <c r="L11389" s="1334"/>
    </row>
    <row r="11390" spans="1:12" ht="24" customHeight="1">
      <c r="A11390" s="1355"/>
      <c r="B11390" s="1355"/>
      <c r="C11390" s="1433"/>
      <c r="E11390" s="1433"/>
      <c r="K11390" s="1433"/>
      <c r="L11390" s="1334"/>
    </row>
    <row r="11391" spans="1:12" ht="24" customHeight="1">
      <c r="A11391" s="1355"/>
      <c r="B11391" s="1355"/>
      <c r="C11391" s="1433"/>
      <c r="E11391" s="1433"/>
      <c r="K11391" s="1433"/>
      <c r="L11391" s="1334"/>
    </row>
    <row r="11392" spans="1:12" ht="24" customHeight="1">
      <c r="A11392" s="1355"/>
      <c r="B11392" s="1355"/>
      <c r="C11392" s="1433"/>
      <c r="E11392" s="1433"/>
      <c r="K11392" s="1433"/>
      <c r="L11392" s="1334"/>
    </row>
    <row r="11393" spans="1:12" ht="24" customHeight="1">
      <c r="A11393" s="1355"/>
      <c r="B11393" s="1355"/>
      <c r="C11393" s="1433"/>
      <c r="E11393" s="1433"/>
      <c r="K11393" s="1433"/>
      <c r="L11393" s="1334"/>
    </row>
    <row r="11394" spans="1:12" ht="24" customHeight="1">
      <c r="A11394" s="1355"/>
      <c r="B11394" s="1355"/>
      <c r="C11394" s="1433"/>
      <c r="E11394" s="1433"/>
      <c r="K11394" s="1433"/>
      <c r="L11394" s="1334"/>
    </row>
    <row r="11395" spans="1:12" ht="24" customHeight="1">
      <c r="A11395" s="1355"/>
      <c r="B11395" s="1355"/>
      <c r="C11395" s="1433"/>
      <c r="E11395" s="1433"/>
      <c r="K11395" s="1433"/>
      <c r="L11395" s="1334"/>
    </row>
    <row r="11396" spans="1:12" ht="24" customHeight="1">
      <c r="A11396" s="1355"/>
      <c r="B11396" s="1355"/>
      <c r="C11396" s="1433"/>
      <c r="E11396" s="1433"/>
      <c r="K11396" s="1433"/>
      <c r="L11396" s="1334"/>
    </row>
    <row r="11397" spans="1:12" ht="24" customHeight="1">
      <c r="A11397" s="1355"/>
      <c r="B11397" s="1355"/>
      <c r="C11397" s="1433"/>
      <c r="E11397" s="1433"/>
      <c r="K11397" s="1433"/>
      <c r="L11397" s="1334"/>
    </row>
    <row r="11398" spans="1:12" ht="24" customHeight="1">
      <c r="A11398" s="1355"/>
      <c r="B11398" s="1355"/>
      <c r="C11398" s="1433"/>
      <c r="E11398" s="1433"/>
      <c r="K11398" s="1433"/>
      <c r="L11398" s="1334"/>
    </row>
    <row r="11399" spans="1:12" ht="24" customHeight="1">
      <c r="A11399" s="1355"/>
      <c r="B11399" s="1355"/>
      <c r="C11399" s="1433"/>
      <c r="E11399" s="1433"/>
      <c r="K11399" s="1433"/>
      <c r="L11399" s="1334"/>
    </row>
    <row r="11400" spans="1:12" ht="24" customHeight="1">
      <c r="A11400" s="1355"/>
      <c r="B11400" s="1355"/>
      <c r="C11400" s="1433"/>
      <c r="E11400" s="1433"/>
      <c r="K11400" s="1433"/>
      <c r="L11400" s="1334"/>
    </row>
    <row r="11401" spans="1:12" ht="24" customHeight="1">
      <c r="A11401" s="1355"/>
      <c r="B11401" s="1355"/>
      <c r="C11401" s="1433"/>
      <c r="E11401" s="1433"/>
      <c r="K11401" s="1433"/>
      <c r="L11401" s="1334"/>
    </row>
    <row r="11402" spans="1:12" ht="24" customHeight="1">
      <c r="A11402" s="1355"/>
      <c r="B11402" s="1355"/>
      <c r="C11402" s="1433"/>
      <c r="E11402" s="1433"/>
      <c r="K11402" s="1433"/>
      <c r="L11402" s="1334"/>
    </row>
    <row r="11403" spans="1:12" ht="24" customHeight="1">
      <c r="A11403" s="1355"/>
      <c r="B11403" s="1355"/>
      <c r="C11403" s="1433"/>
      <c r="E11403" s="1433"/>
      <c r="K11403" s="1433"/>
      <c r="L11403" s="1334"/>
    </row>
    <row r="11404" spans="1:12" ht="24" customHeight="1">
      <c r="A11404" s="1355"/>
      <c r="B11404" s="1355"/>
      <c r="C11404" s="1433"/>
      <c r="E11404" s="1433"/>
      <c r="K11404" s="1433"/>
      <c r="L11404" s="1334"/>
    </row>
    <row r="11405" spans="1:12" ht="24" customHeight="1">
      <c r="A11405" s="1355"/>
      <c r="B11405" s="1355"/>
      <c r="C11405" s="1433"/>
      <c r="E11405" s="1433"/>
      <c r="K11405" s="1433"/>
      <c r="L11405" s="1334"/>
    </row>
    <row r="11406" spans="1:12" ht="24" customHeight="1">
      <c r="A11406" s="1355"/>
      <c r="B11406" s="1355"/>
      <c r="C11406" s="1433"/>
      <c r="E11406" s="1433"/>
      <c r="K11406" s="1433"/>
      <c r="L11406" s="1334"/>
    </row>
    <row r="11407" spans="1:12" ht="24" customHeight="1">
      <c r="A11407" s="1355"/>
      <c r="B11407" s="1355"/>
      <c r="C11407" s="1433"/>
      <c r="E11407" s="1433"/>
      <c r="K11407" s="1433"/>
      <c r="L11407" s="1334"/>
    </row>
    <row r="11408" spans="1:12" ht="24" customHeight="1">
      <c r="A11408" s="1355"/>
      <c r="B11408" s="1355"/>
      <c r="C11408" s="1433"/>
      <c r="E11408" s="1433"/>
      <c r="K11408" s="1433"/>
      <c r="L11408" s="1334"/>
    </row>
    <row r="11409" spans="1:12" ht="24" customHeight="1">
      <c r="A11409" s="1355"/>
      <c r="B11409" s="1355"/>
      <c r="C11409" s="1433"/>
      <c r="E11409" s="1433"/>
      <c r="K11409" s="1433"/>
      <c r="L11409" s="1334"/>
    </row>
    <row r="11410" spans="1:12" ht="24" customHeight="1">
      <c r="A11410" s="1355"/>
      <c r="B11410" s="1355"/>
      <c r="C11410" s="1433"/>
      <c r="E11410" s="1433"/>
      <c r="K11410" s="1433"/>
      <c r="L11410" s="1334"/>
    </row>
    <row r="11411" spans="1:12" ht="24" customHeight="1">
      <c r="A11411" s="1355"/>
      <c r="B11411" s="1355"/>
      <c r="C11411" s="1433"/>
      <c r="E11411" s="1433"/>
      <c r="K11411" s="1433"/>
      <c r="L11411" s="1334"/>
    </row>
    <row r="11412" spans="1:12" ht="24" customHeight="1">
      <c r="A11412" s="1355"/>
      <c r="B11412" s="1355"/>
      <c r="C11412" s="1433"/>
      <c r="E11412" s="1433"/>
      <c r="K11412" s="1433"/>
      <c r="L11412" s="1334"/>
    </row>
    <row r="11413" spans="1:12" ht="24" customHeight="1">
      <c r="A11413" s="1355"/>
      <c r="B11413" s="1355"/>
      <c r="C11413" s="1433"/>
      <c r="E11413" s="1433"/>
      <c r="K11413" s="1433"/>
      <c r="L11413" s="1334"/>
    </row>
    <row r="11414" spans="1:12" ht="24" customHeight="1">
      <c r="A11414" s="1355"/>
      <c r="B11414" s="1355"/>
      <c r="C11414" s="1433"/>
      <c r="E11414" s="1433"/>
      <c r="K11414" s="1433"/>
      <c r="L11414" s="1334"/>
    </row>
    <row r="11415" spans="1:12" ht="24" customHeight="1">
      <c r="A11415" s="1355"/>
      <c r="B11415" s="1355"/>
      <c r="C11415" s="1433"/>
      <c r="E11415" s="1433"/>
      <c r="K11415" s="1433"/>
      <c r="L11415" s="1334"/>
    </row>
    <row r="11416" spans="1:12" ht="24" customHeight="1">
      <c r="A11416" s="1355"/>
      <c r="B11416" s="1355"/>
      <c r="C11416" s="1433"/>
      <c r="E11416" s="1433"/>
      <c r="K11416" s="1433"/>
      <c r="L11416" s="1334"/>
    </row>
    <row r="11417" spans="1:12" ht="24" customHeight="1">
      <c r="A11417" s="1355"/>
      <c r="B11417" s="1355"/>
      <c r="C11417" s="1433"/>
      <c r="E11417" s="1433"/>
      <c r="K11417" s="1433"/>
      <c r="L11417" s="1334"/>
    </row>
    <row r="11418" spans="1:12" ht="24" customHeight="1">
      <c r="A11418" s="1355"/>
      <c r="B11418" s="1355"/>
      <c r="C11418" s="1433"/>
      <c r="E11418" s="1433"/>
      <c r="K11418" s="1433"/>
      <c r="L11418" s="1334"/>
    </row>
    <row r="11419" spans="1:12" ht="24" customHeight="1">
      <c r="A11419" s="1355"/>
      <c r="B11419" s="1355"/>
      <c r="C11419" s="1433"/>
      <c r="E11419" s="1433"/>
      <c r="K11419" s="1433"/>
      <c r="L11419" s="1334"/>
    </row>
    <row r="11420" spans="1:12" ht="24" customHeight="1">
      <c r="A11420" s="1355"/>
      <c r="B11420" s="1355"/>
      <c r="C11420" s="1433"/>
      <c r="E11420" s="1433"/>
      <c r="K11420" s="1433"/>
      <c r="L11420" s="1334"/>
    </row>
    <row r="11421" spans="1:12" ht="24" customHeight="1">
      <c r="A11421" s="1355"/>
      <c r="B11421" s="1355"/>
      <c r="C11421" s="1433"/>
      <c r="E11421" s="1433"/>
      <c r="K11421" s="1433"/>
      <c r="L11421" s="1334"/>
    </row>
    <row r="11422" spans="1:12" ht="24" customHeight="1">
      <c r="A11422" s="1355"/>
      <c r="B11422" s="1355"/>
      <c r="C11422" s="1433"/>
      <c r="E11422" s="1433"/>
      <c r="K11422" s="1433"/>
      <c r="L11422" s="1334"/>
    </row>
    <row r="11423" spans="1:12" ht="24" customHeight="1">
      <c r="A11423" s="1355"/>
      <c r="B11423" s="1355"/>
      <c r="C11423" s="1433"/>
      <c r="E11423" s="1433"/>
      <c r="K11423" s="1433"/>
      <c r="L11423" s="1334"/>
    </row>
    <row r="11424" spans="1:12" ht="24" customHeight="1">
      <c r="A11424" s="1355"/>
      <c r="B11424" s="1355"/>
      <c r="C11424" s="1433"/>
      <c r="E11424" s="1433"/>
      <c r="K11424" s="1433"/>
      <c r="L11424" s="1334"/>
    </row>
    <row r="11425" spans="1:12" ht="24" customHeight="1">
      <c r="A11425" s="1355"/>
      <c r="B11425" s="1355"/>
      <c r="C11425" s="1433"/>
      <c r="E11425" s="1433"/>
      <c r="K11425" s="1433"/>
      <c r="L11425" s="1334"/>
    </row>
    <row r="11426" spans="1:12" ht="24" customHeight="1">
      <c r="A11426" s="1355"/>
      <c r="B11426" s="1355"/>
      <c r="C11426" s="1433"/>
      <c r="E11426" s="1433"/>
      <c r="K11426" s="1433"/>
      <c r="L11426" s="1334"/>
    </row>
    <row r="11427" spans="1:12" ht="24" customHeight="1">
      <c r="A11427" s="1355"/>
      <c r="B11427" s="1355"/>
      <c r="C11427" s="1433"/>
      <c r="E11427" s="1433"/>
      <c r="K11427" s="1433"/>
      <c r="L11427" s="1334"/>
    </row>
    <row r="11428" spans="1:12" ht="24" customHeight="1">
      <c r="A11428" s="1355"/>
      <c r="B11428" s="1355"/>
      <c r="C11428" s="1433"/>
      <c r="E11428" s="1433"/>
      <c r="K11428" s="1433"/>
      <c r="L11428" s="1334"/>
    </row>
    <row r="11429" spans="1:12" ht="24" customHeight="1">
      <c r="A11429" s="1355"/>
      <c r="B11429" s="1355"/>
      <c r="C11429" s="1433"/>
      <c r="E11429" s="1433"/>
      <c r="K11429" s="1433"/>
      <c r="L11429" s="1334"/>
    </row>
    <row r="11430" spans="1:12" ht="24" customHeight="1">
      <c r="A11430" s="1355"/>
      <c r="B11430" s="1355"/>
      <c r="C11430" s="1433"/>
      <c r="E11430" s="1433"/>
      <c r="K11430" s="1433"/>
      <c r="L11430" s="1334"/>
    </row>
    <row r="11431" spans="1:12" ht="24" customHeight="1">
      <c r="A11431" s="1355"/>
      <c r="B11431" s="1355"/>
      <c r="C11431" s="1433"/>
      <c r="E11431" s="1433"/>
      <c r="K11431" s="1433"/>
      <c r="L11431" s="1334"/>
    </row>
    <row r="11432" spans="1:12" ht="24" customHeight="1">
      <c r="A11432" s="1355"/>
      <c r="B11432" s="1355"/>
      <c r="C11432" s="1433"/>
      <c r="E11432" s="1433"/>
      <c r="K11432" s="1433"/>
      <c r="L11432" s="1334"/>
    </row>
    <row r="11433" spans="1:12" ht="24" customHeight="1">
      <c r="A11433" s="1355"/>
      <c r="B11433" s="1355"/>
      <c r="C11433" s="1433"/>
      <c r="E11433" s="1433"/>
      <c r="K11433" s="1433"/>
      <c r="L11433" s="1334"/>
    </row>
    <row r="11434" spans="1:12" ht="24" customHeight="1">
      <c r="A11434" s="1355"/>
      <c r="B11434" s="1355"/>
      <c r="C11434" s="1433"/>
      <c r="E11434" s="1433"/>
      <c r="K11434" s="1433"/>
      <c r="L11434" s="1334"/>
    </row>
    <row r="11435" spans="1:12" ht="24" customHeight="1">
      <c r="A11435" s="1355"/>
      <c r="B11435" s="1355"/>
      <c r="C11435" s="1433"/>
      <c r="E11435" s="1433"/>
      <c r="K11435" s="1433"/>
      <c r="L11435" s="1334"/>
    </row>
    <row r="11436" spans="1:12" ht="24" customHeight="1">
      <c r="A11436" s="1355"/>
      <c r="B11436" s="1355"/>
      <c r="C11436" s="1433"/>
      <c r="E11436" s="1433"/>
      <c r="K11436" s="1433"/>
      <c r="L11436" s="1334"/>
    </row>
    <row r="11437" spans="1:12" ht="24" customHeight="1">
      <c r="A11437" s="1355"/>
      <c r="B11437" s="1355"/>
      <c r="C11437" s="1433"/>
      <c r="E11437" s="1433"/>
      <c r="K11437" s="1433"/>
      <c r="L11437" s="1334"/>
    </row>
    <row r="11438" spans="1:12" ht="24" customHeight="1">
      <c r="A11438" s="1355"/>
      <c r="B11438" s="1355"/>
      <c r="C11438" s="1433"/>
      <c r="E11438" s="1433"/>
      <c r="K11438" s="1433"/>
      <c r="L11438" s="1334"/>
    </row>
    <row r="11439" spans="1:12" ht="24" customHeight="1">
      <c r="A11439" s="1355"/>
      <c r="B11439" s="1355"/>
      <c r="C11439" s="1433"/>
      <c r="E11439" s="1433"/>
      <c r="K11439" s="1433"/>
      <c r="L11439" s="1334"/>
    </row>
    <row r="11440" spans="1:12" ht="24" customHeight="1">
      <c r="A11440" s="1355"/>
      <c r="B11440" s="1355"/>
      <c r="C11440" s="1433"/>
      <c r="E11440" s="1433"/>
      <c r="K11440" s="1433"/>
      <c r="L11440" s="1334"/>
    </row>
    <row r="11441" spans="1:12" ht="24" customHeight="1">
      <c r="A11441" s="1355"/>
      <c r="B11441" s="1355"/>
      <c r="C11441" s="1433"/>
      <c r="E11441" s="1433"/>
      <c r="K11441" s="1433"/>
      <c r="L11441" s="1334"/>
    </row>
    <row r="11442" spans="1:12" ht="24" customHeight="1">
      <c r="A11442" s="1355"/>
      <c r="B11442" s="1355"/>
      <c r="C11442" s="1433"/>
      <c r="E11442" s="1433"/>
      <c r="K11442" s="1433"/>
      <c r="L11442" s="1334"/>
    </row>
    <row r="11443" spans="1:12" ht="24" customHeight="1">
      <c r="A11443" s="1355"/>
      <c r="B11443" s="1355"/>
      <c r="C11443" s="1433"/>
      <c r="E11443" s="1433"/>
      <c r="K11443" s="1433"/>
      <c r="L11443" s="1334"/>
    </row>
    <row r="11444" spans="1:12" ht="24" customHeight="1">
      <c r="A11444" s="1355"/>
      <c r="B11444" s="1355"/>
      <c r="C11444" s="1433"/>
      <c r="E11444" s="1433"/>
      <c r="K11444" s="1433"/>
      <c r="L11444" s="1334"/>
    </row>
    <row r="11445" spans="1:12" ht="24" customHeight="1">
      <c r="A11445" s="1355"/>
      <c r="B11445" s="1355"/>
      <c r="C11445" s="1433"/>
      <c r="E11445" s="1433"/>
      <c r="K11445" s="1433"/>
      <c r="L11445" s="1334"/>
    </row>
    <row r="11446" spans="1:12" ht="24" customHeight="1">
      <c r="A11446" s="1355"/>
      <c r="B11446" s="1355"/>
      <c r="C11446" s="1433"/>
      <c r="E11446" s="1433"/>
      <c r="K11446" s="1433"/>
      <c r="L11446" s="1334"/>
    </row>
    <row r="11447" spans="1:12" ht="24" customHeight="1">
      <c r="A11447" s="1355"/>
      <c r="B11447" s="1355"/>
      <c r="C11447" s="1433"/>
      <c r="E11447" s="1433"/>
      <c r="K11447" s="1433"/>
      <c r="L11447" s="1334"/>
    </row>
    <row r="11448" spans="1:12" ht="24" customHeight="1">
      <c r="A11448" s="1355"/>
      <c r="B11448" s="1355"/>
      <c r="C11448" s="1433"/>
      <c r="E11448" s="1433"/>
      <c r="K11448" s="1433"/>
      <c r="L11448" s="1334"/>
    </row>
    <row r="11449" spans="1:12" ht="24" customHeight="1">
      <c r="A11449" s="1355"/>
      <c r="B11449" s="1355"/>
      <c r="C11449" s="1433"/>
      <c r="E11449" s="1433"/>
      <c r="K11449" s="1433"/>
      <c r="L11449" s="1334"/>
    </row>
    <row r="11450" spans="1:12" ht="24" customHeight="1">
      <c r="A11450" s="1355"/>
      <c r="B11450" s="1355"/>
      <c r="C11450" s="1433"/>
      <c r="E11450" s="1433"/>
      <c r="K11450" s="1433"/>
      <c r="L11450" s="1334"/>
    </row>
    <row r="11451" spans="1:12" ht="24" customHeight="1">
      <c r="A11451" s="1355"/>
      <c r="B11451" s="1355"/>
      <c r="C11451" s="1433"/>
      <c r="E11451" s="1433"/>
      <c r="K11451" s="1433"/>
      <c r="L11451" s="1334"/>
    </row>
    <row r="11452" spans="1:12" ht="24" customHeight="1">
      <c r="A11452" s="1355"/>
      <c r="B11452" s="1355"/>
      <c r="C11452" s="1433"/>
      <c r="E11452" s="1433"/>
      <c r="K11452" s="1433"/>
      <c r="L11452" s="1334"/>
    </row>
    <row r="11453" spans="1:12" ht="24" customHeight="1">
      <c r="A11453" s="1355"/>
      <c r="B11453" s="1355"/>
      <c r="C11453" s="1433"/>
      <c r="E11453" s="1433"/>
      <c r="K11453" s="1433"/>
      <c r="L11453" s="1334"/>
    </row>
    <row r="11454" spans="1:12" ht="24" customHeight="1">
      <c r="A11454" s="1355"/>
      <c r="B11454" s="1355"/>
      <c r="C11454" s="1433"/>
      <c r="E11454" s="1433"/>
      <c r="K11454" s="1433"/>
      <c r="L11454" s="1334"/>
    </row>
    <row r="11455" spans="1:12" ht="24" customHeight="1">
      <c r="A11455" s="1355"/>
      <c r="B11455" s="1355"/>
      <c r="C11455" s="1433"/>
      <c r="E11455" s="1433"/>
      <c r="K11455" s="1433"/>
      <c r="L11455" s="1334"/>
    </row>
    <row r="11456" spans="1:12" ht="24" customHeight="1">
      <c r="A11456" s="1355"/>
      <c r="B11456" s="1355"/>
      <c r="C11456" s="1433"/>
      <c r="E11456" s="1433"/>
      <c r="K11456" s="1433"/>
      <c r="L11456" s="1334"/>
    </row>
    <row r="11457" spans="1:12" ht="24" customHeight="1">
      <c r="A11457" s="1355"/>
      <c r="B11457" s="1355"/>
      <c r="C11457" s="1433"/>
      <c r="E11457" s="1433"/>
      <c r="K11457" s="1433"/>
      <c r="L11457" s="1334"/>
    </row>
    <row r="11458" spans="1:12" ht="24" customHeight="1">
      <c r="A11458" s="1355"/>
      <c r="B11458" s="1355"/>
      <c r="C11458" s="1433"/>
      <c r="E11458" s="1433"/>
      <c r="K11458" s="1433"/>
      <c r="L11458" s="1334"/>
    </row>
    <row r="11459" spans="1:12" ht="24" customHeight="1">
      <c r="A11459" s="1355"/>
      <c r="B11459" s="1355"/>
      <c r="C11459" s="1433"/>
      <c r="E11459" s="1433"/>
      <c r="K11459" s="1433"/>
      <c r="L11459" s="1334"/>
    </row>
    <row r="11460" spans="1:12" ht="24" customHeight="1">
      <c r="A11460" s="1355"/>
      <c r="B11460" s="1355"/>
      <c r="C11460" s="1433"/>
      <c r="E11460" s="1433"/>
      <c r="K11460" s="1433"/>
      <c r="L11460" s="1334"/>
    </row>
    <row r="11461" spans="1:12" ht="24" customHeight="1">
      <c r="A11461" s="1355"/>
      <c r="B11461" s="1355"/>
      <c r="C11461" s="1433"/>
      <c r="E11461" s="1433"/>
      <c r="K11461" s="1433"/>
      <c r="L11461" s="1334"/>
    </row>
    <row r="11462" spans="1:12" ht="24" customHeight="1">
      <c r="A11462" s="1355"/>
      <c r="B11462" s="1355"/>
      <c r="C11462" s="1433"/>
      <c r="E11462" s="1433"/>
      <c r="K11462" s="1433"/>
      <c r="L11462" s="1334"/>
    </row>
    <row r="11463" spans="1:12" ht="24" customHeight="1">
      <c r="A11463" s="1355"/>
      <c r="B11463" s="1355"/>
      <c r="C11463" s="1433"/>
      <c r="E11463" s="1433"/>
      <c r="K11463" s="1433"/>
      <c r="L11463" s="1334"/>
    </row>
    <row r="11464" spans="1:12" ht="24" customHeight="1">
      <c r="A11464" s="1355"/>
      <c r="B11464" s="1355"/>
      <c r="C11464" s="1433"/>
      <c r="E11464" s="1433"/>
      <c r="K11464" s="1433"/>
      <c r="L11464" s="1334"/>
    </row>
    <row r="11465" spans="1:12" ht="24" customHeight="1">
      <c r="A11465" s="1355"/>
      <c r="B11465" s="1355"/>
      <c r="C11465" s="1433"/>
      <c r="E11465" s="1433"/>
      <c r="K11465" s="1433"/>
      <c r="L11465" s="1334"/>
    </row>
    <row r="11466" spans="1:12" ht="24" customHeight="1">
      <c r="A11466" s="1355"/>
      <c r="B11466" s="1355"/>
      <c r="C11466" s="1433"/>
      <c r="E11466" s="1433"/>
      <c r="K11466" s="1433"/>
      <c r="L11466" s="1334"/>
    </row>
    <row r="11467" spans="1:12" ht="24" customHeight="1">
      <c r="A11467" s="1355"/>
      <c r="B11467" s="1355"/>
      <c r="C11467" s="1433"/>
      <c r="E11467" s="1433"/>
      <c r="K11467" s="1433"/>
      <c r="L11467" s="1334"/>
    </row>
    <row r="11468" spans="1:12" ht="24" customHeight="1">
      <c r="A11468" s="1355"/>
      <c r="B11468" s="1355"/>
      <c r="C11468" s="1433"/>
      <c r="E11468" s="1433"/>
      <c r="K11468" s="1433"/>
      <c r="L11468" s="1334"/>
    </row>
    <row r="11469" spans="1:12" ht="24" customHeight="1">
      <c r="A11469" s="1355"/>
      <c r="B11469" s="1355"/>
      <c r="C11469" s="1433"/>
      <c r="E11469" s="1433"/>
      <c r="K11469" s="1433"/>
      <c r="L11469" s="1334"/>
    </row>
    <row r="11470" spans="1:12" ht="24" customHeight="1">
      <c r="A11470" s="1355"/>
      <c r="B11470" s="1355"/>
      <c r="C11470" s="1433"/>
      <c r="E11470" s="1433"/>
      <c r="K11470" s="1433"/>
      <c r="L11470" s="1334"/>
    </row>
    <row r="11471" spans="1:12" ht="24" customHeight="1">
      <c r="A11471" s="1355"/>
      <c r="B11471" s="1355"/>
      <c r="C11471" s="1433"/>
      <c r="E11471" s="1433"/>
      <c r="K11471" s="1433"/>
      <c r="L11471" s="1334"/>
    </row>
    <row r="11472" spans="1:12" ht="24" customHeight="1">
      <c r="A11472" s="1355"/>
      <c r="B11472" s="1355"/>
      <c r="C11472" s="1433"/>
      <c r="E11472" s="1433"/>
      <c r="K11472" s="1433"/>
      <c r="L11472" s="1334"/>
    </row>
    <row r="11473" spans="1:12" ht="24" customHeight="1">
      <c r="A11473" s="1355"/>
      <c r="B11473" s="1355"/>
      <c r="C11473" s="1433"/>
      <c r="E11473" s="1433"/>
      <c r="K11473" s="1433"/>
      <c r="L11473" s="1334"/>
    </row>
    <row r="11474" spans="1:12" ht="24" customHeight="1">
      <c r="A11474" s="1355"/>
      <c r="B11474" s="1355"/>
      <c r="C11474" s="1433"/>
      <c r="E11474" s="1433"/>
      <c r="K11474" s="1433"/>
      <c r="L11474" s="1334"/>
    </row>
    <row r="11475" spans="1:12" ht="24" customHeight="1">
      <c r="A11475" s="1355"/>
      <c r="B11475" s="1355"/>
      <c r="C11475" s="1433"/>
      <c r="E11475" s="1433"/>
      <c r="K11475" s="1433"/>
      <c r="L11475" s="1334"/>
    </row>
    <row r="11476" spans="1:12" ht="24" customHeight="1">
      <c r="A11476" s="1355"/>
      <c r="B11476" s="1355"/>
      <c r="C11476" s="1433"/>
      <c r="E11476" s="1433"/>
      <c r="K11476" s="1433"/>
      <c r="L11476" s="1334"/>
    </row>
    <row r="11477" spans="1:12" ht="24" customHeight="1">
      <c r="A11477" s="1355"/>
      <c r="B11477" s="1355"/>
      <c r="C11477" s="1433"/>
      <c r="E11477" s="1433"/>
      <c r="K11477" s="1433"/>
      <c r="L11477" s="1334"/>
    </row>
    <row r="11478" spans="1:12" ht="24" customHeight="1">
      <c r="A11478" s="1355"/>
      <c r="B11478" s="1355"/>
      <c r="C11478" s="1433"/>
      <c r="E11478" s="1433"/>
      <c r="K11478" s="1433"/>
      <c r="L11478" s="1334"/>
    </row>
    <row r="11479" spans="1:12" ht="24" customHeight="1">
      <c r="A11479" s="1355"/>
      <c r="B11479" s="1355"/>
      <c r="C11479" s="1433"/>
      <c r="E11479" s="1433"/>
      <c r="K11479" s="1433"/>
      <c r="L11479" s="1334"/>
    </row>
    <row r="11480" spans="1:12" ht="24" customHeight="1">
      <c r="A11480" s="1355"/>
      <c r="B11480" s="1355"/>
      <c r="C11480" s="1433"/>
      <c r="E11480" s="1433"/>
      <c r="K11480" s="1433"/>
      <c r="L11480" s="1334"/>
    </row>
    <row r="11481" spans="1:12" ht="24" customHeight="1">
      <c r="A11481" s="1355"/>
      <c r="B11481" s="1355"/>
      <c r="C11481" s="1433"/>
      <c r="E11481" s="1433"/>
      <c r="K11481" s="1433"/>
      <c r="L11481" s="1334"/>
    </row>
    <row r="11482" spans="1:12" ht="24" customHeight="1">
      <c r="A11482" s="1355"/>
      <c r="B11482" s="1355"/>
      <c r="C11482" s="1433"/>
      <c r="E11482" s="1433"/>
      <c r="K11482" s="1433"/>
      <c r="L11482" s="1334"/>
    </row>
    <row r="11483" spans="1:12" ht="24" customHeight="1">
      <c r="A11483" s="1355"/>
      <c r="B11483" s="1355"/>
      <c r="C11483" s="1433"/>
      <c r="E11483" s="1433"/>
      <c r="K11483" s="1433"/>
      <c r="L11483" s="1334"/>
    </row>
    <row r="11484" spans="1:12" ht="24" customHeight="1">
      <c r="A11484" s="1355"/>
      <c r="B11484" s="1355"/>
      <c r="C11484" s="1433"/>
      <c r="E11484" s="1433"/>
      <c r="K11484" s="1433"/>
      <c r="L11484" s="1334"/>
    </row>
    <row r="11485" spans="1:12" ht="24" customHeight="1">
      <c r="A11485" s="1355"/>
      <c r="B11485" s="1355"/>
      <c r="C11485" s="1433"/>
      <c r="E11485" s="1433"/>
      <c r="K11485" s="1433"/>
      <c r="L11485" s="1334"/>
    </row>
    <row r="11486" spans="1:12" ht="24" customHeight="1">
      <c r="A11486" s="1355"/>
      <c r="B11486" s="1355"/>
      <c r="C11486" s="1433"/>
      <c r="E11486" s="1433"/>
      <c r="K11486" s="1433"/>
      <c r="L11486" s="1334"/>
    </row>
    <row r="11487" spans="1:12" ht="24" customHeight="1">
      <c r="A11487" s="1355"/>
      <c r="B11487" s="1355"/>
      <c r="C11487" s="1433"/>
      <c r="E11487" s="1433"/>
      <c r="K11487" s="1433"/>
      <c r="L11487" s="1334"/>
    </row>
    <row r="11488" spans="1:12" ht="24" customHeight="1">
      <c r="A11488" s="1355"/>
      <c r="B11488" s="1355"/>
      <c r="C11488" s="1433"/>
      <c r="E11488" s="1433"/>
      <c r="K11488" s="1433"/>
      <c r="L11488" s="1334"/>
    </row>
    <row r="11489" spans="1:12" ht="24" customHeight="1">
      <c r="A11489" s="1355"/>
      <c r="B11489" s="1355"/>
      <c r="C11489" s="1433"/>
      <c r="E11489" s="1433"/>
      <c r="K11489" s="1433"/>
      <c r="L11489" s="1334"/>
    </row>
    <row r="11490" spans="1:12" ht="24" customHeight="1">
      <c r="A11490" s="1355"/>
      <c r="B11490" s="1355"/>
      <c r="C11490" s="1433"/>
      <c r="E11490" s="1433"/>
      <c r="K11490" s="1433"/>
      <c r="L11490" s="1334"/>
    </row>
    <row r="11491" spans="1:12" ht="24" customHeight="1">
      <c r="A11491" s="1355"/>
      <c r="B11491" s="1355"/>
      <c r="C11491" s="1433"/>
      <c r="E11491" s="1433"/>
      <c r="K11491" s="1433"/>
      <c r="L11491" s="1334"/>
    </row>
    <row r="11492" spans="1:12" ht="24" customHeight="1">
      <c r="A11492" s="1355"/>
      <c r="B11492" s="1355"/>
      <c r="C11492" s="1433"/>
      <c r="E11492" s="1433"/>
      <c r="K11492" s="1433"/>
      <c r="L11492" s="1334"/>
    </row>
    <row r="11493" spans="1:12" ht="24" customHeight="1">
      <c r="A11493" s="1355"/>
      <c r="B11493" s="1355"/>
      <c r="C11493" s="1433"/>
      <c r="E11493" s="1433"/>
      <c r="K11493" s="1433"/>
      <c r="L11493" s="1334"/>
    </row>
    <row r="11494" spans="1:12" ht="24" customHeight="1">
      <c r="A11494" s="1355"/>
      <c r="B11494" s="1355"/>
      <c r="C11494" s="1433"/>
      <c r="E11494" s="1433"/>
      <c r="K11494" s="1433"/>
      <c r="L11494" s="1334"/>
    </row>
    <row r="11495" spans="1:12" ht="24" customHeight="1">
      <c r="A11495" s="1355"/>
      <c r="B11495" s="1355"/>
      <c r="C11495" s="1433"/>
      <c r="E11495" s="1433"/>
      <c r="K11495" s="1433"/>
      <c r="L11495" s="1334"/>
    </row>
    <row r="11496" spans="1:12" ht="24" customHeight="1">
      <c r="A11496" s="1355"/>
      <c r="B11496" s="1355"/>
      <c r="C11496" s="1433"/>
      <c r="E11496" s="1433"/>
      <c r="K11496" s="1433"/>
      <c r="L11496" s="1334"/>
    </row>
    <row r="11497" spans="1:12" ht="24" customHeight="1">
      <c r="A11497" s="1355"/>
      <c r="B11497" s="1355"/>
      <c r="C11497" s="1433"/>
      <c r="E11497" s="1433"/>
      <c r="K11497" s="1433"/>
      <c r="L11497" s="1334"/>
    </row>
    <row r="11498" spans="1:12" ht="24" customHeight="1">
      <c r="A11498" s="1355"/>
      <c r="B11498" s="1355"/>
      <c r="C11498" s="1433"/>
      <c r="E11498" s="1433"/>
      <c r="K11498" s="1433"/>
      <c r="L11498" s="1334"/>
    </row>
    <row r="11499" spans="1:12" ht="24" customHeight="1">
      <c r="A11499" s="1355"/>
      <c r="B11499" s="1355"/>
      <c r="C11499" s="1433"/>
      <c r="E11499" s="1433"/>
      <c r="K11499" s="1433"/>
      <c r="L11499" s="1334"/>
    </row>
    <row r="11500" spans="1:12" ht="24" customHeight="1">
      <c r="A11500" s="1355"/>
      <c r="B11500" s="1355"/>
      <c r="C11500" s="1433"/>
      <c r="E11500" s="1433"/>
      <c r="K11500" s="1433"/>
      <c r="L11500" s="1334"/>
    </row>
    <row r="11501" spans="1:12" ht="24" customHeight="1">
      <c r="A11501" s="1355"/>
      <c r="B11501" s="1355"/>
      <c r="C11501" s="1433"/>
      <c r="E11501" s="1433"/>
      <c r="K11501" s="1433"/>
      <c r="L11501" s="1334"/>
    </row>
    <row r="11502" spans="1:12" ht="24" customHeight="1">
      <c r="A11502" s="1355"/>
      <c r="B11502" s="1355"/>
      <c r="C11502" s="1433"/>
      <c r="E11502" s="1433"/>
      <c r="K11502" s="1433"/>
      <c r="L11502" s="1334"/>
    </row>
    <row r="11503" spans="1:12" ht="24" customHeight="1">
      <c r="A11503" s="1355"/>
      <c r="B11503" s="1355"/>
      <c r="C11503" s="1433"/>
      <c r="E11503" s="1433"/>
      <c r="K11503" s="1433"/>
      <c r="L11503" s="1334"/>
    </row>
    <row r="11504" spans="1:12" ht="24" customHeight="1">
      <c r="A11504" s="1355"/>
      <c r="B11504" s="1355"/>
      <c r="C11504" s="1433"/>
      <c r="E11504" s="1433"/>
      <c r="K11504" s="1433"/>
      <c r="L11504" s="1334"/>
    </row>
    <row r="11505" spans="1:12" ht="24" customHeight="1">
      <c r="A11505" s="1355"/>
      <c r="B11505" s="1355"/>
      <c r="C11505" s="1433"/>
      <c r="E11505" s="1433"/>
      <c r="K11505" s="1433"/>
      <c r="L11505" s="1334"/>
    </row>
    <row r="11506" spans="1:12" ht="24" customHeight="1">
      <c r="A11506" s="1355"/>
      <c r="B11506" s="1355"/>
      <c r="C11506" s="1433"/>
      <c r="E11506" s="1433"/>
      <c r="K11506" s="1433"/>
      <c r="L11506" s="1334"/>
    </row>
    <row r="11507" spans="1:12" ht="24" customHeight="1">
      <c r="A11507" s="1355"/>
      <c r="B11507" s="1355"/>
      <c r="C11507" s="1433"/>
      <c r="E11507" s="1433"/>
      <c r="K11507" s="1433"/>
      <c r="L11507" s="1334"/>
    </row>
    <row r="11508" spans="1:12" ht="24" customHeight="1">
      <c r="A11508" s="1355"/>
      <c r="B11508" s="1355"/>
      <c r="C11508" s="1433"/>
      <c r="E11508" s="1433"/>
      <c r="K11508" s="1433"/>
      <c r="L11508" s="1334"/>
    </row>
    <row r="11509" spans="1:12" ht="24" customHeight="1">
      <c r="A11509" s="1355"/>
      <c r="B11509" s="1355"/>
      <c r="C11509" s="1433"/>
      <c r="E11509" s="1433"/>
      <c r="K11509" s="1433"/>
      <c r="L11509" s="1334"/>
    </row>
    <row r="11510" spans="1:12" ht="24" customHeight="1">
      <c r="A11510" s="1355"/>
      <c r="B11510" s="1355"/>
      <c r="C11510" s="1433"/>
      <c r="E11510" s="1433"/>
      <c r="K11510" s="1433"/>
      <c r="L11510" s="1334"/>
    </row>
    <row r="11511" spans="1:12" ht="24" customHeight="1">
      <c r="A11511" s="1355"/>
      <c r="B11511" s="1355"/>
      <c r="C11511" s="1433"/>
      <c r="E11511" s="1433"/>
      <c r="K11511" s="1433"/>
      <c r="L11511" s="1334"/>
    </row>
    <row r="11512" spans="1:12" ht="24" customHeight="1">
      <c r="A11512" s="1355"/>
      <c r="B11512" s="1355"/>
      <c r="C11512" s="1433"/>
      <c r="E11512" s="1433"/>
      <c r="K11512" s="1433"/>
      <c r="L11512" s="1334"/>
    </row>
    <row r="11513" spans="1:12" ht="24" customHeight="1">
      <c r="A11513" s="1355"/>
      <c r="B11513" s="1355"/>
      <c r="C11513" s="1433"/>
      <c r="E11513" s="1433"/>
      <c r="K11513" s="1433"/>
      <c r="L11513" s="1334"/>
    </row>
    <row r="11514" spans="1:12" ht="24" customHeight="1">
      <c r="A11514" s="1355"/>
      <c r="B11514" s="1355"/>
      <c r="C11514" s="1433"/>
      <c r="E11514" s="1433"/>
      <c r="K11514" s="1433"/>
      <c r="L11514" s="1334"/>
    </row>
    <row r="11515" spans="1:12" ht="24" customHeight="1">
      <c r="A11515" s="1355"/>
      <c r="B11515" s="1355"/>
      <c r="C11515" s="1433"/>
      <c r="E11515" s="1433"/>
      <c r="K11515" s="1433"/>
      <c r="L11515" s="1334"/>
    </row>
    <row r="11516" spans="1:12" ht="24" customHeight="1">
      <c r="A11516" s="1355"/>
      <c r="B11516" s="1355"/>
      <c r="C11516" s="1433"/>
      <c r="E11516" s="1433"/>
      <c r="K11516" s="1433"/>
      <c r="L11516" s="1334"/>
    </row>
    <row r="11517" spans="1:12" ht="24" customHeight="1">
      <c r="A11517" s="1355"/>
      <c r="B11517" s="1355"/>
      <c r="C11517" s="1433"/>
      <c r="E11517" s="1433"/>
      <c r="K11517" s="1433"/>
      <c r="L11517" s="1334"/>
    </row>
    <row r="11518" spans="1:12" ht="24" customHeight="1">
      <c r="A11518" s="1355"/>
      <c r="B11518" s="1355"/>
      <c r="C11518" s="1433"/>
      <c r="E11518" s="1433"/>
      <c r="K11518" s="1433"/>
      <c r="L11518" s="1334"/>
    </row>
    <row r="11519" spans="1:12" ht="24" customHeight="1">
      <c r="A11519" s="1355"/>
      <c r="B11519" s="1355"/>
      <c r="C11519" s="1433"/>
      <c r="E11519" s="1433"/>
      <c r="K11519" s="1433"/>
      <c r="L11519" s="1334"/>
    </row>
    <row r="11520" spans="1:12" ht="24" customHeight="1">
      <c r="A11520" s="1355"/>
      <c r="B11520" s="1355"/>
      <c r="C11520" s="1433"/>
      <c r="E11520" s="1433"/>
      <c r="K11520" s="1433"/>
      <c r="L11520" s="1334"/>
    </row>
    <row r="11521" spans="1:12" ht="24" customHeight="1">
      <c r="A11521" s="1355"/>
      <c r="B11521" s="1355"/>
      <c r="C11521" s="1433"/>
      <c r="E11521" s="1433"/>
      <c r="K11521" s="1433"/>
      <c r="L11521" s="1334"/>
    </row>
    <row r="11522" spans="1:12" ht="24" customHeight="1">
      <c r="A11522" s="1355"/>
      <c r="B11522" s="1355"/>
      <c r="C11522" s="1433"/>
      <c r="E11522" s="1433"/>
      <c r="K11522" s="1433"/>
      <c r="L11522" s="1334"/>
    </row>
    <row r="11523" spans="1:12" ht="24" customHeight="1">
      <c r="A11523" s="1355"/>
      <c r="B11523" s="1355"/>
      <c r="C11523" s="1433"/>
      <c r="E11523" s="1433"/>
      <c r="K11523" s="1433"/>
      <c r="L11523" s="1334"/>
    </row>
    <row r="11524" spans="1:12" ht="24" customHeight="1">
      <c r="A11524" s="1355"/>
      <c r="B11524" s="1355"/>
      <c r="C11524" s="1433"/>
      <c r="E11524" s="1433"/>
      <c r="K11524" s="1433"/>
      <c r="L11524" s="1334"/>
    </row>
    <row r="11525" spans="1:12" ht="24" customHeight="1">
      <c r="A11525" s="1355"/>
      <c r="B11525" s="1355"/>
      <c r="C11525" s="1433"/>
      <c r="E11525" s="1433"/>
      <c r="K11525" s="1433"/>
      <c r="L11525" s="1334"/>
    </row>
    <row r="11526" spans="1:12" ht="24" customHeight="1">
      <c r="A11526" s="1355"/>
      <c r="B11526" s="1355"/>
      <c r="C11526" s="1433"/>
      <c r="E11526" s="1433"/>
      <c r="K11526" s="1433"/>
      <c r="L11526" s="1334"/>
    </row>
    <row r="11527" spans="1:12" ht="24" customHeight="1">
      <c r="A11527" s="1355"/>
      <c r="B11527" s="1355"/>
      <c r="C11527" s="1433"/>
      <c r="E11527" s="1433"/>
      <c r="K11527" s="1433"/>
      <c r="L11527" s="1334"/>
    </row>
    <row r="11528" spans="1:12" ht="24" customHeight="1">
      <c r="A11528" s="1355"/>
      <c r="B11528" s="1355"/>
      <c r="C11528" s="1433"/>
      <c r="E11528" s="1433"/>
      <c r="K11528" s="1433"/>
      <c r="L11528" s="1334"/>
    </row>
    <row r="11529" spans="1:12" ht="24" customHeight="1">
      <c r="A11529" s="1355"/>
      <c r="B11529" s="1355"/>
      <c r="C11529" s="1433"/>
      <c r="E11529" s="1433"/>
      <c r="K11529" s="1433"/>
      <c r="L11529" s="1334"/>
    </row>
    <row r="11530" spans="1:12" ht="24" customHeight="1">
      <c r="A11530" s="1355"/>
      <c r="B11530" s="1355"/>
      <c r="C11530" s="1433"/>
      <c r="E11530" s="1433"/>
      <c r="K11530" s="1433"/>
      <c r="L11530" s="1334"/>
    </row>
    <row r="11531" spans="1:12" ht="24" customHeight="1">
      <c r="A11531" s="1355"/>
      <c r="B11531" s="1355"/>
      <c r="C11531" s="1433"/>
      <c r="E11531" s="1433"/>
      <c r="K11531" s="1433"/>
      <c r="L11531" s="1334"/>
    </row>
    <row r="11532" spans="1:12" ht="24" customHeight="1">
      <c r="A11532" s="1355"/>
      <c r="B11532" s="1355"/>
      <c r="C11532" s="1433"/>
      <c r="E11532" s="1433"/>
      <c r="K11532" s="1433"/>
      <c r="L11532" s="1334"/>
    </row>
    <row r="11533" spans="1:12" ht="24" customHeight="1">
      <c r="A11533" s="1355"/>
      <c r="B11533" s="1355"/>
      <c r="C11533" s="1433"/>
      <c r="E11533" s="1433"/>
      <c r="K11533" s="1433"/>
      <c r="L11533" s="1334"/>
    </row>
    <row r="11534" spans="1:12" ht="24" customHeight="1">
      <c r="A11534" s="1355"/>
      <c r="B11534" s="1355"/>
      <c r="C11534" s="1433"/>
      <c r="E11534" s="1433"/>
      <c r="K11534" s="1433"/>
      <c r="L11534" s="1334"/>
    </row>
    <row r="11535" spans="1:12" ht="24" customHeight="1">
      <c r="A11535" s="1355"/>
      <c r="B11535" s="1355"/>
      <c r="C11535" s="1433"/>
      <c r="E11535" s="1433"/>
      <c r="K11535" s="1433"/>
      <c r="L11535" s="1334"/>
    </row>
    <row r="11536" spans="1:12" ht="24" customHeight="1">
      <c r="A11536" s="1355"/>
      <c r="B11536" s="1355"/>
      <c r="C11536" s="1433"/>
      <c r="E11536" s="1433"/>
      <c r="K11536" s="1433"/>
      <c r="L11536" s="1334"/>
    </row>
    <row r="11537" spans="1:12" ht="24" customHeight="1">
      <c r="A11537" s="1355"/>
      <c r="B11537" s="1355"/>
      <c r="C11537" s="1433"/>
      <c r="E11537" s="1433"/>
      <c r="K11537" s="1433"/>
      <c r="L11537" s="1334"/>
    </row>
    <row r="11538" spans="1:12" ht="24" customHeight="1">
      <c r="A11538" s="1355"/>
      <c r="B11538" s="1355"/>
      <c r="C11538" s="1433"/>
      <c r="E11538" s="1433"/>
      <c r="K11538" s="1433"/>
      <c r="L11538" s="1334"/>
    </row>
    <row r="11539" spans="1:12" ht="24" customHeight="1">
      <c r="A11539" s="1355"/>
      <c r="B11539" s="1355"/>
      <c r="C11539" s="1433"/>
      <c r="E11539" s="1433"/>
      <c r="K11539" s="1433"/>
      <c r="L11539" s="1334"/>
    </row>
    <row r="11540" spans="1:12" ht="24" customHeight="1">
      <c r="A11540" s="1355"/>
      <c r="B11540" s="1355"/>
      <c r="C11540" s="1433"/>
      <c r="E11540" s="1433"/>
      <c r="K11540" s="1433"/>
      <c r="L11540" s="1334"/>
    </row>
    <row r="11541" spans="1:12" ht="24" customHeight="1">
      <c r="A11541" s="1355"/>
      <c r="B11541" s="1355"/>
      <c r="C11541" s="1433"/>
      <c r="E11541" s="1433"/>
      <c r="K11541" s="1433"/>
      <c r="L11541" s="1334"/>
    </row>
    <row r="11542" spans="1:12" ht="24" customHeight="1">
      <c r="A11542" s="1355"/>
      <c r="B11542" s="1355"/>
      <c r="C11542" s="1433"/>
      <c r="E11542" s="1433"/>
      <c r="K11542" s="1433"/>
      <c r="L11542" s="1334"/>
    </row>
    <row r="11543" spans="1:12" ht="24" customHeight="1">
      <c r="A11543" s="1355"/>
      <c r="B11543" s="1355"/>
      <c r="C11543" s="1433"/>
      <c r="E11543" s="1433"/>
      <c r="K11543" s="1433"/>
      <c r="L11543" s="1334"/>
    </row>
    <row r="11544" spans="1:12" ht="24" customHeight="1">
      <c r="A11544" s="1355"/>
      <c r="B11544" s="1355"/>
      <c r="C11544" s="1433"/>
      <c r="E11544" s="1433"/>
      <c r="K11544" s="1433"/>
      <c r="L11544" s="1334"/>
    </row>
    <row r="11545" spans="1:12" ht="24" customHeight="1">
      <c r="A11545" s="1355"/>
      <c r="B11545" s="1355"/>
      <c r="C11545" s="1433"/>
      <c r="E11545" s="1433"/>
      <c r="K11545" s="1433"/>
      <c r="L11545" s="1334"/>
    </row>
    <row r="11546" spans="1:12" ht="24" customHeight="1">
      <c r="A11546" s="1355"/>
      <c r="B11546" s="1355"/>
      <c r="C11546" s="1433"/>
      <c r="E11546" s="1433"/>
      <c r="K11546" s="1433"/>
      <c r="L11546" s="1334"/>
    </row>
    <row r="11547" spans="1:12" ht="24" customHeight="1">
      <c r="A11547" s="1355"/>
      <c r="B11547" s="1355"/>
      <c r="C11547" s="1433"/>
      <c r="E11547" s="1433"/>
      <c r="K11547" s="1433"/>
      <c r="L11547" s="1334"/>
    </row>
    <row r="11548" spans="1:12" ht="24" customHeight="1">
      <c r="A11548" s="1355"/>
      <c r="B11548" s="1355"/>
      <c r="C11548" s="1433"/>
      <c r="E11548" s="1433"/>
      <c r="K11548" s="1433"/>
      <c r="L11548" s="1334"/>
    </row>
    <row r="11549" spans="1:12" ht="24" customHeight="1">
      <c r="A11549" s="1355"/>
      <c r="B11549" s="1355"/>
      <c r="C11549" s="1433"/>
      <c r="E11549" s="1433"/>
      <c r="K11549" s="1433"/>
      <c r="L11549" s="1334"/>
    </row>
    <row r="11550" spans="1:12" ht="24" customHeight="1">
      <c r="A11550" s="1355"/>
      <c r="B11550" s="1355"/>
      <c r="C11550" s="1433"/>
      <c r="E11550" s="1433"/>
      <c r="K11550" s="1433"/>
      <c r="L11550" s="1334"/>
    </row>
    <row r="11551" spans="1:12" ht="24" customHeight="1">
      <c r="A11551" s="1355"/>
      <c r="B11551" s="1355"/>
      <c r="C11551" s="1433"/>
      <c r="E11551" s="1433"/>
      <c r="K11551" s="1433"/>
      <c r="L11551" s="1334"/>
    </row>
    <row r="11552" spans="1:12" ht="24" customHeight="1">
      <c r="A11552" s="1355"/>
      <c r="B11552" s="1355"/>
      <c r="C11552" s="1433"/>
      <c r="E11552" s="1433"/>
      <c r="K11552" s="1433"/>
      <c r="L11552" s="1334"/>
    </row>
    <row r="11553" spans="1:12" ht="24" customHeight="1">
      <c r="A11553" s="1355"/>
      <c r="B11553" s="1355"/>
      <c r="C11553" s="1433"/>
      <c r="E11553" s="1433"/>
      <c r="K11553" s="1433"/>
      <c r="L11553" s="1334"/>
    </row>
    <row r="11554" spans="1:12" ht="24" customHeight="1">
      <c r="A11554" s="1355"/>
      <c r="B11554" s="1355"/>
      <c r="C11554" s="1433"/>
      <c r="E11554" s="1433"/>
      <c r="K11554" s="1433"/>
      <c r="L11554" s="1334"/>
    </row>
    <row r="11555" spans="1:12" ht="24" customHeight="1">
      <c r="A11555" s="1355"/>
      <c r="B11555" s="1355"/>
      <c r="C11555" s="1433"/>
      <c r="E11555" s="1433"/>
      <c r="K11555" s="1433"/>
      <c r="L11555" s="1334"/>
    </row>
    <row r="11556" spans="1:12" ht="24" customHeight="1">
      <c r="A11556" s="1355"/>
      <c r="B11556" s="1355"/>
      <c r="C11556" s="1433"/>
      <c r="E11556" s="1433"/>
      <c r="K11556" s="1433"/>
      <c r="L11556" s="1334"/>
    </row>
    <row r="11557" spans="1:12" ht="24" customHeight="1">
      <c r="A11557" s="1355"/>
      <c r="B11557" s="1355"/>
      <c r="C11557" s="1433"/>
      <c r="E11557" s="1433"/>
      <c r="K11557" s="1433"/>
      <c r="L11557" s="1334"/>
    </row>
    <row r="11558" spans="1:12" ht="24" customHeight="1">
      <c r="A11558" s="1355"/>
      <c r="B11558" s="1355"/>
      <c r="C11558" s="1433"/>
      <c r="E11558" s="1433"/>
      <c r="K11558" s="1433"/>
      <c r="L11558" s="1334"/>
    </row>
    <row r="11559" spans="1:12" ht="24" customHeight="1">
      <c r="A11559" s="1355"/>
      <c r="B11559" s="1355"/>
      <c r="C11559" s="1433"/>
      <c r="E11559" s="1433"/>
      <c r="K11559" s="1433"/>
      <c r="L11559" s="1334"/>
    </row>
    <row r="11560" spans="1:12" ht="24" customHeight="1">
      <c r="A11560" s="1355"/>
      <c r="B11560" s="1355"/>
      <c r="C11560" s="1433"/>
      <c r="E11560" s="1433"/>
      <c r="K11560" s="1433"/>
      <c r="L11560" s="1334"/>
    </row>
    <row r="11561" spans="1:12" ht="24" customHeight="1">
      <c r="A11561" s="1355"/>
      <c r="B11561" s="1355"/>
      <c r="C11561" s="1433"/>
      <c r="E11561" s="1433"/>
      <c r="K11561" s="1433"/>
      <c r="L11561" s="1334"/>
    </row>
    <row r="11562" spans="1:12" ht="24" customHeight="1">
      <c r="A11562" s="1355"/>
      <c r="B11562" s="1355"/>
      <c r="C11562" s="1433"/>
      <c r="E11562" s="1433"/>
      <c r="K11562" s="1433"/>
      <c r="L11562" s="1334"/>
    </row>
    <row r="11563" spans="1:12" ht="24" customHeight="1">
      <c r="A11563" s="1355"/>
      <c r="B11563" s="1355"/>
      <c r="C11563" s="1433"/>
      <c r="E11563" s="1433"/>
      <c r="K11563" s="1433"/>
      <c r="L11563" s="1334"/>
    </row>
    <row r="11564" spans="1:12" ht="24" customHeight="1">
      <c r="A11564" s="1355"/>
      <c r="B11564" s="1355"/>
      <c r="C11564" s="1433"/>
      <c r="E11564" s="1433"/>
      <c r="K11564" s="1433"/>
      <c r="L11564" s="1334"/>
    </row>
    <row r="11565" spans="1:12" ht="24" customHeight="1">
      <c r="A11565" s="1355"/>
      <c r="B11565" s="1355"/>
      <c r="C11565" s="1433"/>
      <c r="E11565" s="1433"/>
      <c r="K11565" s="1433"/>
      <c r="L11565" s="1334"/>
    </row>
    <row r="11566" spans="1:12" ht="24" customHeight="1">
      <c r="A11566" s="1355"/>
      <c r="B11566" s="1355"/>
      <c r="C11566" s="1433"/>
      <c r="E11566" s="1433"/>
      <c r="K11566" s="1433"/>
      <c r="L11566" s="1334"/>
    </row>
    <row r="11567" spans="1:12" ht="24" customHeight="1">
      <c r="A11567" s="1355"/>
      <c r="B11567" s="1355"/>
      <c r="C11567" s="1433"/>
      <c r="E11567" s="1433"/>
      <c r="K11567" s="1433"/>
      <c r="L11567" s="1334"/>
    </row>
    <row r="11568" spans="1:12" ht="24" customHeight="1">
      <c r="A11568" s="1355"/>
      <c r="B11568" s="1355"/>
      <c r="C11568" s="1433"/>
      <c r="E11568" s="1433"/>
      <c r="K11568" s="1433"/>
      <c r="L11568" s="1334"/>
    </row>
    <row r="11569" spans="1:12" ht="24" customHeight="1">
      <c r="A11569" s="1355"/>
      <c r="B11569" s="1355"/>
      <c r="C11569" s="1433"/>
      <c r="E11569" s="1433"/>
      <c r="K11569" s="1433"/>
      <c r="L11569" s="1334"/>
    </row>
    <row r="11570" spans="1:12" ht="24" customHeight="1">
      <c r="A11570" s="1355"/>
      <c r="B11570" s="1355"/>
      <c r="C11570" s="1433"/>
      <c r="E11570" s="1433"/>
      <c r="K11570" s="1433"/>
      <c r="L11570" s="1334"/>
    </row>
    <row r="11571" spans="1:12" ht="24" customHeight="1">
      <c r="A11571" s="1355"/>
      <c r="B11571" s="1355"/>
      <c r="C11571" s="1433"/>
      <c r="E11571" s="1433"/>
      <c r="K11571" s="1433"/>
      <c r="L11571" s="1334"/>
    </row>
    <row r="11572" spans="1:12" ht="24" customHeight="1">
      <c r="A11572" s="1355"/>
      <c r="B11572" s="1355"/>
      <c r="C11572" s="1433"/>
      <c r="E11572" s="1433"/>
      <c r="K11572" s="1433"/>
      <c r="L11572" s="1334"/>
    </row>
    <row r="11573" spans="1:12" ht="24" customHeight="1">
      <c r="A11573" s="1355"/>
      <c r="B11573" s="1355"/>
      <c r="C11573" s="1433"/>
      <c r="E11573" s="1433"/>
      <c r="K11573" s="1433"/>
      <c r="L11573" s="1334"/>
    </row>
    <row r="11574" spans="1:12" ht="24" customHeight="1">
      <c r="A11574" s="1355"/>
      <c r="B11574" s="1355"/>
      <c r="C11574" s="1433"/>
      <c r="E11574" s="1433"/>
      <c r="K11574" s="1433"/>
      <c r="L11574" s="1334"/>
    </row>
    <row r="11575" spans="1:12" ht="24" customHeight="1">
      <c r="A11575" s="1355"/>
      <c r="B11575" s="1355"/>
      <c r="C11575" s="1433"/>
      <c r="E11575" s="1433"/>
      <c r="K11575" s="1433"/>
      <c r="L11575" s="1334"/>
    </row>
    <row r="11576" spans="1:12" ht="24" customHeight="1">
      <c r="A11576" s="1355"/>
      <c r="B11576" s="1355"/>
      <c r="C11576" s="1433"/>
      <c r="E11576" s="1433"/>
      <c r="K11576" s="1433"/>
      <c r="L11576" s="1334"/>
    </row>
    <row r="11577" spans="1:12" ht="24" customHeight="1">
      <c r="A11577" s="1355"/>
      <c r="B11577" s="1355"/>
      <c r="C11577" s="1433"/>
      <c r="E11577" s="1433"/>
      <c r="K11577" s="1433"/>
      <c r="L11577" s="1334"/>
    </row>
    <row r="11578" spans="1:12" ht="24" customHeight="1">
      <c r="A11578" s="1355"/>
      <c r="B11578" s="1355"/>
      <c r="C11578" s="1433"/>
      <c r="E11578" s="1433"/>
      <c r="K11578" s="1433"/>
      <c r="L11578" s="1334"/>
    </row>
    <row r="11579" spans="1:12" ht="24" customHeight="1">
      <c r="A11579" s="1355"/>
      <c r="B11579" s="1355"/>
      <c r="C11579" s="1433"/>
      <c r="E11579" s="1433"/>
      <c r="K11579" s="1433"/>
      <c r="L11579" s="1334"/>
    </row>
    <row r="11580" spans="1:12" ht="24" customHeight="1">
      <c r="A11580" s="1355"/>
      <c r="B11580" s="1355"/>
      <c r="C11580" s="1433"/>
      <c r="E11580" s="1433"/>
      <c r="K11580" s="1433"/>
      <c r="L11580" s="1334"/>
    </row>
    <row r="11581" spans="1:12" ht="24" customHeight="1">
      <c r="A11581" s="1355"/>
      <c r="B11581" s="1355"/>
      <c r="C11581" s="1433"/>
      <c r="E11581" s="1433"/>
      <c r="K11581" s="1433"/>
      <c r="L11581" s="1334"/>
    </row>
    <row r="11582" spans="1:12" ht="24" customHeight="1">
      <c r="A11582" s="1355"/>
      <c r="B11582" s="1355"/>
      <c r="C11582" s="1433"/>
      <c r="E11582" s="1433"/>
      <c r="K11582" s="1433"/>
      <c r="L11582" s="1334"/>
    </row>
    <row r="11583" spans="1:12" ht="24" customHeight="1">
      <c r="A11583" s="1355"/>
      <c r="B11583" s="1355"/>
      <c r="C11583" s="1433"/>
      <c r="E11583" s="1433"/>
      <c r="K11583" s="1433"/>
      <c r="L11583" s="1334"/>
    </row>
    <row r="11584" spans="1:12" ht="24" customHeight="1">
      <c r="A11584" s="1355"/>
      <c r="B11584" s="1355"/>
      <c r="C11584" s="1433"/>
      <c r="E11584" s="1433"/>
      <c r="K11584" s="1433"/>
      <c r="L11584" s="1334"/>
    </row>
    <row r="11585" spans="1:12" ht="24" customHeight="1">
      <c r="A11585" s="1355"/>
      <c r="B11585" s="1355"/>
      <c r="C11585" s="1433"/>
      <c r="E11585" s="1433"/>
      <c r="K11585" s="1433"/>
      <c r="L11585" s="1334"/>
    </row>
    <row r="11586" spans="1:12" ht="24" customHeight="1">
      <c r="A11586" s="1355"/>
      <c r="B11586" s="1355"/>
      <c r="C11586" s="1433"/>
      <c r="E11586" s="1433"/>
      <c r="K11586" s="1433"/>
      <c r="L11586" s="1334"/>
    </row>
    <row r="11587" spans="1:12" ht="24" customHeight="1">
      <c r="A11587" s="1355"/>
      <c r="B11587" s="1355"/>
      <c r="C11587" s="1433"/>
      <c r="E11587" s="1433"/>
      <c r="K11587" s="1433"/>
      <c r="L11587" s="1334"/>
    </row>
    <row r="11588" spans="1:12" ht="24" customHeight="1">
      <c r="A11588" s="1355"/>
      <c r="B11588" s="1355"/>
      <c r="C11588" s="1433"/>
      <c r="E11588" s="1433"/>
      <c r="K11588" s="1433"/>
      <c r="L11588" s="1334"/>
    </row>
    <row r="11589" spans="1:12" ht="24" customHeight="1">
      <c r="A11589" s="1355"/>
      <c r="B11589" s="1355"/>
      <c r="C11589" s="1433"/>
      <c r="E11589" s="1433"/>
      <c r="K11589" s="1433"/>
      <c r="L11589" s="1334"/>
    </row>
    <row r="11590" spans="1:12" ht="24" customHeight="1">
      <c r="A11590" s="1355"/>
      <c r="B11590" s="1355"/>
      <c r="C11590" s="1433"/>
      <c r="E11590" s="1433"/>
      <c r="K11590" s="1433"/>
      <c r="L11590" s="1334"/>
    </row>
    <row r="11591" spans="1:12" ht="24" customHeight="1">
      <c r="A11591" s="1355"/>
      <c r="B11591" s="1355"/>
      <c r="C11591" s="1433"/>
      <c r="E11591" s="1433"/>
      <c r="K11591" s="1433"/>
      <c r="L11591" s="1334"/>
    </row>
    <row r="11592" spans="1:12" ht="24" customHeight="1">
      <c r="A11592" s="1355"/>
      <c r="B11592" s="1355"/>
      <c r="C11592" s="1433"/>
      <c r="E11592" s="1433"/>
      <c r="K11592" s="1433"/>
      <c r="L11592" s="1334"/>
    </row>
    <row r="11593" spans="1:12" ht="24" customHeight="1">
      <c r="A11593" s="1355"/>
      <c r="B11593" s="1355"/>
      <c r="C11593" s="1433"/>
      <c r="E11593" s="1433"/>
      <c r="K11593" s="1433"/>
      <c r="L11593" s="1334"/>
    </row>
    <row r="11594" spans="1:12" ht="24" customHeight="1">
      <c r="A11594" s="1355"/>
      <c r="B11594" s="1355"/>
      <c r="C11594" s="1433"/>
      <c r="E11594" s="1433"/>
      <c r="K11594" s="1433"/>
      <c r="L11594" s="1334"/>
    </row>
    <row r="11595" spans="1:12" ht="24" customHeight="1">
      <c r="A11595" s="1355"/>
      <c r="B11595" s="1355"/>
      <c r="C11595" s="1433"/>
      <c r="E11595" s="1433"/>
      <c r="K11595" s="1433"/>
      <c r="L11595" s="1334"/>
    </row>
    <row r="11596" spans="1:12" ht="24" customHeight="1">
      <c r="A11596" s="1355"/>
      <c r="B11596" s="1355"/>
      <c r="C11596" s="1433"/>
      <c r="E11596" s="1433"/>
      <c r="K11596" s="1433"/>
      <c r="L11596" s="1334"/>
    </row>
    <row r="11597" spans="1:12" ht="24" customHeight="1">
      <c r="A11597" s="1355"/>
      <c r="B11597" s="1355"/>
      <c r="C11597" s="1433"/>
      <c r="E11597" s="1433"/>
      <c r="K11597" s="1433"/>
      <c r="L11597" s="1334"/>
    </row>
    <row r="11598" spans="1:12" ht="24" customHeight="1">
      <c r="A11598" s="1355"/>
      <c r="B11598" s="1355"/>
      <c r="C11598" s="1433"/>
      <c r="E11598" s="1433"/>
      <c r="K11598" s="1433"/>
      <c r="L11598" s="1334"/>
    </row>
    <row r="11599" spans="1:12" ht="24" customHeight="1">
      <c r="A11599" s="1355"/>
      <c r="B11599" s="1355"/>
      <c r="C11599" s="1433"/>
      <c r="E11599" s="1433"/>
      <c r="K11599" s="1433"/>
      <c r="L11599" s="1334"/>
    </row>
    <row r="11600" spans="1:12" ht="24" customHeight="1">
      <c r="A11600" s="1355"/>
      <c r="B11600" s="1355"/>
      <c r="C11600" s="1433"/>
      <c r="E11600" s="1433"/>
      <c r="K11600" s="1433"/>
      <c r="L11600" s="1334"/>
    </row>
    <row r="11601" spans="1:12" ht="24" customHeight="1">
      <c r="A11601" s="1355"/>
      <c r="B11601" s="1355"/>
      <c r="C11601" s="1433"/>
      <c r="E11601" s="1433"/>
      <c r="K11601" s="1433"/>
      <c r="L11601" s="1334"/>
    </row>
    <row r="11602" spans="1:12" ht="24" customHeight="1">
      <c r="A11602" s="1355"/>
      <c r="B11602" s="1355"/>
      <c r="C11602" s="1433"/>
      <c r="E11602" s="1433"/>
      <c r="K11602" s="1433"/>
      <c r="L11602" s="1334"/>
    </row>
    <row r="11603" spans="1:12" ht="24" customHeight="1">
      <c r="A11603" s="1355"/>
      <c r="B11603" s="1355"/>
      <c r="C11603" s="1433"/>
      <c r="E11603" s="1433"/>
      <c r="K11603" s="1433"/>
      <c r="L11603" s="1334"/>
    </row>
    <row r="11604" spans="1:12" ht="24" customHeight="1">
      <c r="A11604" s="1355"/>
      <c r="B11604" s="1355"/>
      <c r="C11604" s="1433"/>
      <c r="E11604" s="1433"/>
      <c r="K11604" s="1433"/>
      <c r="L11604" s="1334"/>
    </row>
    <row r="11605" spans="1:12" ht="24" customHeight="1">
      <c r="A11605" s="1355"/>
      <c r="B11605" s="1355"/>
      <c r="C11605" s="1433"/>
      <c r="E11605" s="1433"/>
      <c r="K11605" s="1433"/>
      <c r="L11605" s="1334"/>
    </row>
    <row r="11606" spans="1:12" ht="24" customHeight="1">
      <c r="A11606" s="1355"/>
      <c r="B11606" s="1355"/>
      <c r="C11606" s="1433"/>
      <c r="E11606" s="1433"/>
      <c r="K11606" s="1433"/>
      <c r="L11606" s="1334"/>
    </row>
    <row r="11607" spans="1:12" ht="24" customHeight="1">
      <c r="A11607" s="1355"/>
      <c r="B11607" s="1355"/>
      <c r="C11607" s="1433"/>
      <c r="E11607" s="1433"/>
      <c r="K11607" s="1433"/>
      <c r="L11607" s="1334"/>
    </row>
    <row r="11608" spans="1:12" ht="24" customHeight="1">
      <c r="A11608" s="1355"/>
      <c r="B11608" s="1355"/>
      <c r="C11608" s="1433"/>
      <c r="E11608" s="1433"/>
      <c r="K11608" s="1433"/>
      <c r="L11608" s="1334"/>
    </row>
    <row r="11609" spans="1:12" ht="24" customHeight="1">
      <c r="A11609" s="1355"/>
      <c r="B11609" s="1355"/>
      <c r="C11609" s="1433"/>
      <c r="E11609" s="1433"/>
      <c r="K11609" s="1433"/>
      <c r="L11609" s="1334"/>
    </row>
    <row r="11610" spans="1:12" ht="24" customHeight="1">
      <c r="A11610" s="1355"/>
      <c r="B11610" s="1355"/>
      <c r="C11610" s="1433"/>
      <c r="E11610" s="1433"/>
      <c r="K11610" s="1433"/>
      <c r="L11610" s="1334"/>
    </row>
    <row r="11611" spans="1:12" ht="24" customHeight="1">
      <c r="A11611" s="1355"/>
      <c r="B11611" s="1355"/>
      <c r="C11611" s="1433"/>
      <c r="E11611" s="1433"/>
      <c r="K11611" s="1433"/>
      <c r="L11611" s="1334"/>
    </row>
    <row r="11612" spans="1:12" ht="24" customHeight="1">
      <c r="A11612" s="1355"/>
      <c r="B11612" s="1355"/>
      <c r="C11612" s="1433"/>
      <c r="E11612" s="1433"/>
      <c r="K11612" s="1433"/>
      <c r="L11612" s="1334"/>
    </row>
    <row r="11613" spans="1:12" ht="24" customHeight="1">
      <c r="A11613" s="1355"/>
      <c r="B11613" s="1355"/>
      <c r="C11613" s="1433"/>
      <c r="E11613" s="1433"/>
      <c r="K11613" s="1433"/>
      <c r="L11613" s="1334"/>
    </row>
    <row r="11614" spans="1:12" ht="24" customHeight="1">
      <c r="A11614" s="1355"/>
      <c r="B11614" s="1355"/>
      <c r="C11614" s="1433"/>
      <c r="E11614" s="1433"/>
      <c r="K11614" s="1433"/>
      <c r="L11614" s="1334"/>
    </row>
    <row r="11615" spans="1:12" ht="24" customHeight="1">
      <c r="A11615" s="1355"/>
      <c r="B11615" s="1355"/>
      <c r="C11615" s="1433"/>
      <c r="E11615" s="1433"/>
      <c r="K11615" s="1433"/>
      <c r="L11615" s="1334"/>
    </row>
    <row r="11616" spans="1:12" ht="24" customHeight="1">
      <c r="A11616" s="1355"/>
      <c r="B11616" s="1355"/>
      <c r="C11616" s="1433"/>
      <c r="E11616" s="1433"/>
      <c r="K11616" s="1433"/>
      <c r="L11616" s="1334"/>
    </row>
    <row r="11617" spans="1:12" ht="24" customHeight="1">
      <c r="A11617" s="1355"/>
      <c r="B11617" s="1355"/>
      <c r="C11617" s="1433"/>
      <c r="E11617" s="1433"/>
      <c r="K11617" s="1433"/>
      <c r="L11617" s="1334"/>
    </row>
    <row r="11618" spans="1:12" ht="24" customHeight="1">
      <c r="A11618" s="1355"/>
      <c r="B11618" s="1355"/>
      <c r="C11618" s="1433"/>
      <c r="E11618" s="1433"/>
      <c r="K11618" s="1433"/>
      <c r="L11618" s="1334"/>
    </row>
    <row r="11619" spans="1:12" ht="24" customHeight="1">
      <c r="A11619" s="1355"/>
      <c r="B11619" s="1355"/>
      <c r="C11619" s="1433"/>
      <c r="E11619" s="1433"/>
      <c r="K11619" s="1433"/>
      <c r="L11619" s="1334"/>
    </row>
    <row r="11620" spans="1:12" ht="24" customHeight="1">
      <c r="A11620" s="1355"/>
      <c r="B11620" s="1355"/>
      <c r="C11620" s="1433"/>
      <c r="E11620" s="1433"/>
      <c r="K11620" s="1433"/>
      <c r="L11620" s="1334"/>
    </row>
    <row r="11621" spans="1:12" ht="24" customHeight="1">
      <c r="A11621" s="1355"/>
      <c r="B11621" s="1355"/>
      <c r="C11621" s="1433"/>
      <c r="E11621" s="1433"/>
      <c r="K11621" s="1433"/>
      <c r="L11621" s="1334"/>
    </row>
    <row r="11622" spans="1:12" ht="24" customHeight="1">
      <c r="A11622" s="1355"/>
      <c r="B11622" s="1355"/>
      <c r="C11622" s="1433"/>
      <c r="E11622" s="1433"/>
      <c r="K11622" s="1433"/>
      <c r="L11622" s="1334"/>
    </row>
    <row r="11623" spans="1:12" ht="24" customHeight="1">
      <c r="A11623" s="1355"/>
      <c r="B11623" s="1355"/>
      <c r="C11623" s="1433"/>
      <c r="E11623" s="1433"/>
      <c r="K11623" s="1433"/>
      <c r="L11623" s="1334"/>
    </row>
    <row r="11624" spans="1:12" ht="24" customHeight="1">
      <c r="A11624" s="1355"/>
      <c r="B11624" s="1355"/>
      <c r="C11624" s="1433"/>
      <c r="E11624" s="1433"/>
      <c r="K11624" s="1433"/>
      <c r="L11624" s="1334"/>
    </row>
    <row r="11625" spans="1:12" ht="24" customHeight="1">
      <c r="A11625" s="1355"/>
      <c r="B11625" s="1355"/>
      <c r="C11625" s="1433"/>
      <c r="E11625" s="1433"/>
      <c r="K11625" s="1433"/>
      <c r="L11625" s="1334"/>
    </row>
    <row r="11626" spans="1:12" ht="24" customHeight="1">
      <c r="A11626" s="1355"/>
      <c r="B11626" s="1355"/>
      <c r="C11626" s="1433"/>
      <c r="E11626" s="1433"/>
      <c r="K11626" s="1433"/>
      <c r="L11626" s="1334"/>
    </row>
    <row r="11627" spans="1:12" ht="24" customHeight="1">
      <c r="A11627" s="1355"/>
      <c r="B11627" s="1355"/>
      <c r="C11627" s="1433"/>
      <c r="E11627" s="1433"/>
      <c r="K11627" s="1433"/>
      <c r="L11627" s="1334"/>
    </row>
    <row r="11628" spans="1:12" ht="24" customHeight="1">
      <c r="A11628" s="1355"/>
      <c r="B11628" s="1355"/>
      <c r="C11628" s="1433"/>
      <c r="E11628" s="1433"/>
      <c r="K11628" s="1433"/>
      <c r="L11628" s="1334"/>
    </row>
    <row r="11629" spans="1:12" ht="24" customHeight="1">
      <c r="A11629" s="1355"/>
      <c r="B11629" s="1355"/>
      <c r="C11629" s="1433"/>
      <c r="E11629" s="1433"/>
      <c r="K11629" s="1433"/>
      <c r="L11629" s="1334"/>
    </row>
    <row r="11630" spans="1:12" ht="24" customHeight="1">
      <c r="A11630" s="1355"/>
      <c r="B11630" s="1355"/>
      <c r="C11630" s="1433"/>
      <c r="E11630" s="1433"/>
      <c r="K11630" s="1433"/>
      <c r="L11630" s="1334"/>
    </row>
    <row r="11631" spans="1:12" ht="24" customHeight="1">
      <c r="A11631" s="1355"/>
      <c r="B11631" s="1355"/>
      <c r="C11631" s="1433"/>
      <c r="E11631" s="1433"/>
      <c r="K11631" s="1433"/>
      <c r="L11631" s="1334"/>
    </row>
    <row r="11632" spans="1:12" ht="24" customHeight="1">
      <c r="A11632" s="1355"/>
      <c r="B11632" s="1355"/>
      <c r="C11632" s="1433"/>
      <c r="E11632" s="1433"/>
      <c r="K11632" s="1433"/>
      <c r="L11632" s="1334"/>
    </row>
    <row r="11633" spans="1:12" ht="24" customHeight="1">
      <c r="A11633" s="1355"/>
      <c r="B11633" s="1355"/>
      <c r="C11633" s="1433"/>
      <c r="E11633" s="1433"/>
      <c r="K11633" s="1433"/>
      <c r="L11633" s="1334"/>
    </row>
    <row r="11634" spans="1:12" ht="24" customHeight="1">
      <c r="A11634" s="1355"/>
      <c r="B11634" s="1355"/>
      <c r="C11634" s="1433"/>
      <c r="E11634" s="1433"/>
      <c r="K11634" s="1433"/>
      <c r="L11634" s="1334"/>
    </row>
    <row r="11635" spans="1:12" ht="24" customHeight="1">
      <c r="A11635" s="1355"/>
      <c r="B11635" s="1355"/>
      <c r="C11635" s="1433"/>
      <c r="E11635" s="1433"/>
      <c r="K11635" s="1433"/>
      <c r="L11635" s="1334"/>
    </row>
    <row r="11636" spans="1:12" ht="24" customHeight="1">
      <c r="A11636" s="1355"/>
      <c r="B11636" s="1355"/>
      <c r="C11636" s="1433"/>
      <c r="E11636" s="1433"/>
      <c r="K11636" s="1433"/>
      <c r="L11636" s="1334"/>
    </row>
    <row r="11637" spans="1:12" ht="24" customHeight="1">
      <c r="A11637" s="1355"/>
      <c r="B11637" s="1355"/>
      <c r="C11637" s="1433"/>
      <c r="E11637" s="1433"/>
      <c r="K11637" s="1433"/>
      <c r="L11637" s="1334"/>
    </row>
    <row r="11638" spans="1:12" ht="24" customHeight="1">
      <c r="A11638" s="1355"/>
      <c r="B11638" s="1355"/>
      <c r="C11638" s="1433"/>
      <c r="E11638" s="1433"/>
      <c r="K11638" s="1433"/>
      <c r="L11638" s="1334"/>
    </row>
    <row r="11639" spans="1:12" ht="24" customHeight="1">
      <c r="A11639" s="1355"/>
      <c r="B11639" s="1355"/>
      <c r="C11639" s="1433"/>
      <c r="E11639" s="1433"/>
      <c r="K11639" s="1433"/>
      <c r="L11639" s="1334"/>
    </row>
    <row r="11640" spans="1:12" ht="24" customHeight="1">
      <c r="A11640" s="1355"/>
      <c r="B11640" s="1355"/>
      <c r="C11640" s="1433"/>
      <c r="E11640" s="1433"/>
      <c r="K11640" s="1433"/>
      <c r="L11640" s="1334"/>
    </row>
    <row r="11641" spans="1:12" ht="24" customHeight="1">
      <c r="A11641" s="1355"/>
      <c r="B11641" s="1355"/>
      <c r="C11641" s="1433"/>
      <c r="E11641" s="1433"/>
      <c r="K11641" s="1433"/>
      <c r="L11641" s="1334"/>
    </row>
    <row r="11642" spans="1:12" ht="24" customHeight="1">
      <c r="A11642" s="1355"/>
      <c r="B11642" s="1355"/>
      <c r="C11642" s="1433"/>
      <c r="E11642" s="1433"/>
      <c r="K11642" s="1433"/>
      <c r="L11642" s="1334"/>
    </row>
    <row r="11643" spans="1:12" ht="24" customHeight="1">
      <c r="A11643" s="1355"/>
      <c r="B11643" s="1355"/>
      <c r="C11643" s="1433"/>
      <c r="E11643" s="1433"/>
      <c r="K11643" s="1433"/>
      <c r="L11643" s="1334"/>
    </row>
    <row r="11644" spans="1:12" ht="24" customHeight="1">
      <c r="A11644" s="1355"/>
      <c r="B11644" s="1355"/>
      <c r="C11644" s="1433"/>
      <c r="E11644" s="1433"/>
      <c r="K11644" s="1433"/>
      <c r="L11644" s="1334"/>
    </row>
    <row r="11645" spans="1:12" ht="24" customHeight="1">
      <c r="A11645" s="1355"/>
      <c r="B11645" s="1355"/>
      <c r="C11645" s="1433"/>
      <c r="E11645" s="1433"/>
      <c r="K11645" s="1433"/>
      <c r="L11645" s="1334"/>
    </row>
    <row r="11646" spans="1:12" ht="24" customHeight="1">
      <c r="A11646" s="1355"/>
      <c r="B11646" s="1355"/>
      <c r="C11646" s="1433"/>
      <c r="E11646" s="1433"/>
      <c r="K11646" s="1433"/>
      <c r="L11646" s="1334"/>
    </row>
    <row r="11647" spans="1:12" ht="24" customHeight="1">
      <c r="A11647" s="1355"/>
      <c r="B11647" s="1355"/>
      <c r="C11647" s="1433"/>
      <c r="E11647" s="1433"/>
      <c r="K11647" s="1433"/>
      <c r="L11647" s="1334"/>
    </row>
    <row r="11648" spans="1:12" ht="24" customHeight="1">
      <c r="A11648" s="1355"/>
      <c r="B11648" s="1355"/>
      <c r="C11648" s="1433"/>
      <c r="E11648" s="1433"/>
      <c r="K11648" s="1433"/>
      <c r="L11648" s="1334"/>
    </row>
    <row r="11649" spans="1:12" ht="24" customHeight="1">
      <c r="A11649" s="1355"/>
      <c r="B11649" s="1355"/>
      <c r="C11649" s="1433"/>
      <c r="E11649" s="1433"/>
      <c r="K11649" s="1433"/>
      <c r="L11649" s="1334"/>
    </row>
    <row r="11650" spans="1:12" ht="24" customHeight="1">
      <c r="A11650" s="1355"/>
      <c r="B11650" s="1355"/>
      <c r="C11650" s="1433"/>
      <c r="E11650" s="1433"/>
      <c r="K11650" s="1433"/>
      <c r="L11650" s="1334"/>
    </row>
    <row r="11651" spans="1:12" ht="24" customHeight="1">
      <c r="A11651" s="1355"/>
      <c r="B11651" s="1355"/>
      <c r="C11651" s="1433"/>
      <c r="E11651" s="1433"/>
      <c r="K11651" s="1433"/>
      <c r="L11651" s="1334"/>
    </row>
    <row r="11652" spans="1:12" ht="24" customHeight="1">
      <c r="A11652" s="1355"/>
      <c r="B11652" s="1355"/>
      <c r="C11652" s="1433"/>
      <c r="E11652" s="1433"/>
      <c r="K11652" s="1433"/>
      <c r="L11652" s="1334"/>
    </row>
    <row r="11653" spans="1:12" ht="24" customHeight="1">
      <c r="A11653" s="1355"/>
      <c r="B11653" s="1355"/>
      <c r="C11653" s="1433"/>
      <c r="E11653" s="1433"/>
      <c r="K11653" s="1433"/>
      <c r="L11653" s="1334"/>
    </row>
    <row r="11654" spans="1:12" ht="24" customHeight="1">
      <c r="A11654" s="1355"/>
      <c r="B11654" s="1355"/>
      <c r="C11654" s="1433"/>
      <c r="E11654" s="1433"/>
      <c r="K11654" s="1433"/>
      <c r="L11654" s="1334"/>
    </row>
    <row r="11655" spans="1:12" ht="24" customHeight="1">
      <c r="A11655" s="1355"/>
      <c r="B11655" s="1355"/>
      <c r="C11655" s="1433"/>
      <c r="E11655" s="1433"/>
      <c r="K11655" s="1433"/>
      <c r="L11655" s="1334"/>
    </row>
    <row r="11656" spans="1:12" ht="24" customHeight="1">
      <c r="A11656" s="1355"/>
      <c r="B11656" s="1355"/>
      <c r="C11656" s="1433"/>
      <c r="E11656" s="1433"/>
      <c r="K11656" s="1433"/>
      <c r="L11656" s="1334"/>
    </row>
    <row r="11657" spans="1:12" ht="24" customHeight="1">
      <c r="A11657" s="1355"/>
      <c r="B11657" s="1355"/>
      <c r="C11657" s="1433"/>
      <c r="E11657" s="1433"/>
      <c r="K11657" s="1433"/>
      <c r="L11657" s="1334"/>
    </row>
    <row r="11658" spans="1:12" ht="24" customHeight="1">
      <c r="A11658" s="1355"/>
      <c r="B11658" s="1355"/>
      <c r="C11658" s="1433"/>
      <c r="E11658" s="1433"/>
      <c r="K11658" s="1433"/>
      <c r="L11658" s="1334"/>
    </row>
    <row r="11659" spans="1:12" ht="24" customHeight="1">
      <c r="A11659" s="1355"/>
      <c r="B11659" s="1355"/>
      <c r="C11659" s="1433"/>
      <c r="E11659" s="1433"/>
      <c r="K11659" s="1433"/>
      <c r="L11659" s="1334"/>
    </row>
    <row r="11660" spans="1:12" ht="24" customHeight="1">
      <c r="A11660" s="1355"/>
      <c r="B11660" s="1355"/>
      <c r="C11660" s="1433"/>
      <c r="E11660" s="1433"/>
      <c r="K11660" s="1433"/>
      <c r="L11660" s="1334"/>
    </row>
    <row r="11661" spans="1:12" ht="24" customHeight="1">
      <c r="A11661" s="1355"/>
      <c r="B11661" s="1355"/>
      <c r="C11661" s="1433"/>
      <c r="E11661" s="1433"/>
      <c r="K11661" s="1433"/>
      <c r="L11661" s="1334"/>
    </row>
    <row r="11662" spans="1:12" ht="24" customHeight="1">
      <c r="A11662" s="1355"/>
      <c r="B11662" s="1355"/>
      <c r="C11662" s="1433"/>
      <c r="E11662" s="1433"/>
      <c r="K11662" s="1433"/>
      <c r="L11662" s="1334"/>
    </row>
    <row r="11663" spans="1:12" ht="24" customHeight="1">
      <c r="A11663" s="1355"/>
      <c r="B11663" s="1355"/>
      <c r="C11663" s="1433"/>
      <c r="E11663" s="1433"/>
      <c r="K11663" s="1433"/>
      <c r="L11663" s="1334"/>
    </row>
    <row r="11664" spans="1:12" ht="24" customHeight="1">
      <c r="A11664" s="1355"/>
      <c r="B11664" s="1355"/>
      <c r="C11664" s="1433"/>
      <c r="E11664" s="1433"/>
      <c r="K11664" s="1433"/>
      <c r="L11664" s="1334"/>
    </row>
    <row r="11665" spans="1:12" ht="24" customHeight="1">
      <c r="A11665" s="1355"/>
      <c r="B11665" s="1355"/>
      <c r="C11665" s="1433"/>
      <c r="E11665" s="1433"/>
      <c r="K11665" s="1433"/>
      <c r="L11665" s="1334"/>
    </row>
    <row r="11666" spans="1:12" ht="24" customHeight="1">
      <c r="A11666" s="1355"/>
      <c r="B11666" s="1355"/>
      <c r="C11666" s="1433"/>
      <c r="E11666" s="1433"/>
      <c r="K11666" s="1433"/>
      <c r="L11666" s="1334"/>
    </row>
    <row r="11667" spans="1:12" ht="24" customHeight="1">
      <c r="A11667" s="1355"/>
      <c r="B11667" s="1355"/>
      <c r="C11667" s="1433"/>
      <c r="E11667" s="1433"/>
      <c r="K11667" s="1433"/>
      <c r="L11667" s="1334"/>
    </row>
    <row r="11668" spans="1:12" ht="24" customHeight="1">
      <c r="A11668" s="1355"/>
      <c r="B11668" s="1355"/>
      <c r="C11668" s="1433"/>
      <c r="E11668" s="1433"/>
      <c r="K11668" s="1433"/>
      <c r="L11668" s="1334"/>
    </row>
    <row r="11669" spans="1:12" ht="24" customHeight="1">
      <c r="A11669" s="1355"/>
      <c r="B11669" s="1355"/>
      <c r="C11669" s="1433"/>
      <c r="E11669" s="1433"/>
      <c r="K11669" s="1433"/>
      <c r="L11669" s="1334"/>
    </row>
    <row r="11670" spans="1:12" ht="24" customHeight="1">
      <c r="A11670" s="1355"/>
      <c r="B11670" s="1355"/>
      <c r="C11670" s="1433"/>
      <c r="E11670" s="1433"/>
      <c r="K11670" s="1433"/>
      <c r="L11670" s="1334"/>
    </row>
    <row r="11671" spans="1:12" ht="24" customHeight="1">
      <c r="A11671" s="1355"/>
      <c r="B11671" s="1355"/>
      <c r="C11671" s="1433"/>
      <c r="E11671" s="1433"/>
      <c r="K11671" s="1433"/>
      <c r="L11671" s="1334"/>
    </row>
    <row r="11672" spans="1:12" ht="24" customHeight="1">
      <c r="A11672" s="1355"/>
      <c r="B11672" s="1355"/>
      <c r="C11672" s="1433"/>
      <c r="E11672" s="1433"/>
      <c r="K11672" s="1433"/>
      <c r="L11672" s="1334"/>
    </row>
    <row r="11673" spans="1:12" ht="24" customHeight="1">
      <c r="A11673" s="1355"/>
      <c r="B11673" s="1355"/>
      <c r="C11673" s="1433"/>
      <c r="E11673" s="1433"/>
      <c r="K11673" s="1433"/>
      <c r="L11673" s="1334"/>
    </row>
    <row r="11674" spans="1:12" ht="24" customHeight="1">
      <c r="A11674" s="1355"/>
      <c r="B11674" s="1355"/>
      <c r="C11674" s="1433"/>
      <c r="E11674" s="1433"/>
      <c r="K11674" s="1433"/>
      <c r="L11674" s="1334"/>
    </row>
    <row r="11675" spans="1:12" ht="24" customHeight="1">
      <c r="A11675" s="1355"/>
      <c r="B11675" s="1355"/>
      <c r="C11675" s="1433"/>
      <c r="E11675" s="1433"/>
      <c r="K11675" s="1433"/>
      <c r="L11675" s="1334"/>
    </row>
    <row r="11676" spans="1:12" ht="24" customHeight="1">
      <c r="A11676" s="1355"/>
      <c r="B11676" s="1355"/>
      <c r="C11676" s="1433"/>
      <c r="E11676" s="1433"/>
      <c r="K11676" s="1433"/>
      <c r="L11676" s="1334"/>
    </row>
    <row r="11677" spans="1:12" ht="24" customHeight="1">
      <c r="A11677" s="1355"/>
      <c r="B11677" s="1355"/>
      <c r="C11677" s="1433"/>
      <c r="E11677" s="1433"/>
      <c r="K11677" s="1433"/>
      <c r="L11677" s="1334"/>
    </row>
    <row r="11678" spans="1:12" ht="24" customHeight="1">
      <c r="A11678" s="1355"/>
      <c r="B11678" s="1355"/>
      <c r="C11678" s="1433"/>
      <c r="E11678" s="1433"/>
      <c r="K11678" s="1433"/>
      <c r="L11678" s="1334"/>
    </row>
    <row r="11679" spans="1:12" ht="24" customHeight="1">
      <c r="A11679" s="1355"/>
      <c r="B11679" s="1355"/>
      <c r="C11679" s="1433"/>
      <c r="E11679" s="1433"/>
      <c r="K11679" s="1433"/>
      <c r="L11679" s="1334"/>
    </row>
    <row r="11680" spans="1:12" ht="24" customHeight="1">
      <c r="A11680" s="1355"/>
      <c r="B11680" s="1355"/>
      <c r="C11680" s="1433"/>
      <c r="E11680" s="1433"/>
      <c r="K11680" s="1433"/>
      <c r="L11680" s="1334"/>
    </row>
    <row r="11681" spans="1:12" ht="24" customHeight="1">
      <c r="A11681" s="1355"/>
      <c r="B11681" s="1355"/>
      <c r="C11681" s="1433"/>
      <c r="E11681" s="1433"/>
      <c r="K11681" s="1433"/>
      <c r="L11681" s="1334"/>
    </row>
    <row r="11682" spans="1:12" ht="24" customHeight="1">
      <c r="A11682" s="1355"/>
      <c r="B11682" s="1355"/>
      <c r="C11682" s="1433"/>
      <c r="E11682" s="1433"/>
      <c r="K11682" s="1433"/>
      <c r="L11682" s="1334"/>
    </row>
    <row r="11683" spans="1:12" ht="24" customHeight="1">
      <c r="A11683" s="1355"/>
      <c r="B11683" s="1355"/>
      <c r="C11683" s="1433"/>
      <c r="E11683" s="1433"/>
      <c r="K11683" s="1433"/>
      <c r="L11683" s="1334"/>
    </row>
    <row r="11684" spans="1:12" ht="24" customHeight="1">
      <c r="A11684" s="1355"/>
      <c r="B11684" s="1355"/>
      <c r="C11684" s="1433"/>
      <c r="E11684" s="1433"/>
      <c r="K11684" s="1433"/>
      <c r="L11684" s="1334"/>
    </row>
    <row r="11685" spans="1:12" ht="24" customHeight="1">
      <c r="A11685" s="1355"/>
      <c r="B11685" s="1355"/>
      <c r="C11685" s="1433"/>
      <c r="E11685" s="1433"/>
      <c r="K11685" s="1433"/>
      <c r="L11685" s="1334"/>
    </row>
    <row r="11686" spans="1:12" ht="24" customHeight="1">
      <c r="A11686" s="1355"/>
      <c r="B11686" s="1355"/>
      <c r="C11686" s="1433"/>
      <c r="E11686" s="1433"/>
      <c r="K11686" s="1433"/>
      <c r="L11686" s="1334"/>
    </row>
    <row r="11687" spans="1:12" ht="24" customHeight="1">
      <c r="A11687" s="1355"/>
      <c r="B11687" s="1355"/>
      <c r="C11687" s="1433"/>
      <c r="E11687" s="1433"/>
      <c r="K11687" s="1433"/>
      <c r="L11687" s="1334"/>
    </row>
    <row r="11688" spans="1:12" ht="24" customHeight="1">
      <c r="A11688" s="1355"/>
      <c r="B11688" s="1355"/>
      <c r="C11688" s="1433"/>
      <c r="E11688" s="1433"/>
      <c r="K11688" s="1433"/>
      <c r="L11688" s="1334"/>
    </row>
    <row r="11689" spans="1:12" ht="24" customHeight="1">
      <c r="A11689" s="1355"/>
      <c r="B11689" s="1355"/>
      <c r="C11689" s="1433"/>
      <c r="E11689" s="1433"/>
      <c r="K11689" s="1433"/>
      <c r="L11689" s="1334"/>
    </row>
    <row r="11690" spans="1:12" ht="24" customHeight="1">
      <c r="A11690" s="1355"/>
      <c r="B11690" s="1355"/>
      <c r="C11690" s="1433"/>
      <c r="E11690" s="1433"/>
      <c r="K11690" s="1433"/>
      <c r="L11690" s="1334"/>
    </row>
    <row r="11691" spans="1:12" ht="24" customHeight="1">
      <c r="A11691" s="1355"/>
      <c r="B11691" s="1355"/>
      <c r="C11691" s="1433"/>
      <c r="E11691" s="1433"/>
      <c r="K11691" s="1433"/>
      <c r="L11691" s="1334"/>
    </row>
    <row r="11692" spans="1:12" ht="24" customHeight="1">
      <c r="A11692" s="1355"/>
      <c r="B11692" s="1355"/>
      <c r="C11692" s="1433"/>
      <c r="E11692" s="1433"/>
      <c r="K11692" s="1433"/>
      <c r="L11692" s="1334"/>
    </row>
    <row r="11693" spans="1:12" ht="24" customHeight="1">
      <c r="A11693" s="1355"/>
      <c r="B11693" s="1355"/>
      <c r="C11693" s="1433"/>
      <c r="E11693" s="1433"/>
      <c r="K11693" s="1433"/>
      <c r="L11693" s="1334"/>
    </row>
    <row r="11694" spans="1:12" ht="24" customHeight="1">
      <c r="A11694" s="1355"/>
      <c r="B11694" s="1355"/>
      <c r="C11694" s="1433"/>
      <c r="E11694" s="1433"/>
      <c r="K11694" s="1433"/>
      <c r="L11694" s="1334"/>
    </row>
    <row r="11695" spans="1:12" ht="24" customHeight="1">
      <c r="A11695" s="1355"/>
      <c r="B11695" s="1355"/>
      <c r="C11695" s="1433"/>
      <c r="E11695" s="1433"/>
      <c r="K11695" s="1433"/>
      <c r="L11695" s="1334"/>
    </row>
    <row r="11696" spans="1:12" ht="24" customHeight="1">
      <c r="A11696" s="1355"/>
      <c r="B11696" s="1355"/>
      <c r="C11696" s="1433"/>
      <c r="E11696" s="1433"/>
      <c r="K11696" s="1433"/>
      <c r="L11696" s="1334"/>
    </row>
    <row r="11697" spans="1:12" ht="24" customHeight="1">
      <c r="A11697" s="1355"/>
      <c r="B11697" s="1355"/>
      <c r="C11697" s="1433"/>
      <c r="E11697" s="1433"/>
      <c r="K11697" s="1433"/>
      <c r="L11697" s="1334"/>
    </row>
    <row r="11698" spans="1:12" ht="24" customHeight="1">
      <c r="A11698" s="1355"/>
      <c r="B11698" s="1355"/>
      <c r="C11698" s="1433"/>
      <c r="E11698" s="1433"/>
      <c r="K11698" s="1433"/>
      <c r="L11698" s="1334"/>
    </row>
    <row r="11699" spans="1:12" ht="24" customHeight="1">
      <c r="A11699" s="1355"/>
      <c r="B11699" s="1355"/>
      <c r="C11699" s="1433"/>
      <c r="E11699" s="1433"/>
      <c r="K11699" s="1433"/>
      <c r="L11699" s="1334"/>
    </row>
    <row r="11700" spans="1:12" ht="24" customHeight="1">
      <c r="A11700" s="1355"/>
      <c r="B11700" s="1355"/>
      <c r="C11700" s="1433"/>
      <c r="E11700" s="1433"/>
      <c r="K11700" s="1433"/>
      <c r="L11700" s="1334"/>
    </row>
    <row r="11701" spans="1:12" ht="24" customHeight="1">
      <c r="A11701" s="1355"/>
      <c r="B11701" s="1355"/>
      <c r="C11701" s="1433"/>
      <c r="E11701" s="1433"/>
      <c r="K11701" s="1433"/>
      <c r="L11701" s="1334"/>
    </row>
    <row r="11702" spans="1:12" ht="24" customHeight="1">
      <c r="A11702" s="1355"/>
      <c r="B11702" s="1355"/>
      <c r="C11702" s="1433"/>
      <c r="E11702" s="1433"/>
      <c r="K11702" s="1433"/>
      <c r="L11702" s="1334"/>
    </row>
    <row r="11703" spans="1:12" ht="24" customHeight="1">
      <c r="A11703" s="1355"/>
      <c r="B11703" s="1355"/>
      <c r="C11703" s="1433"/>
      <c r="E11703" s="1433"/>
      <c r="K11703" s="1433"/>
      <c r="L11703" s="1334"/>
    </row>
    <row r="11704" spans="1:12" ht="24" customHeight="1">
      <c r="A11704" s="1355"/>
      <c r="B11704" s="1355"/>
      <c r="C11704" s="1433"/>
      <c r="E11704" s="1433"/>
      <c r="K11704" s="1433"/>
      <c r="L11704" s="1334"/>
    </row>
    <row r="11705" spans="1:12" ht="24" customHeight="1">
      <c r="A11705" s="1355"/>
      <c r="B11705" s="1355"/>
      <c r="C11705" s="1433"/>
      <c r="E11705" s="1433"/>
      <c r="K11705" s="1433"/>
      <c r="L11705" s="1334"/>
    </row>
    <row r="11706" spans="1:12" ht="24" customHeight="1">
      <c r="A11706" s="1355"/>
      <c r="B11706" s="1355"/>
      <c r="C11706" s="1433"/>
      <c r="E11706" s="1433"/>
      <c r="K11706" s="1433"/>
      <c r="L11706" s="1334"/>
    </row>
    <row r="11707" spans="1:12" ht="24" customHeight="1">
      <c r="A11707" s="1355"/>
      <c r="B11707" s="1355"/>
      <c r="C11707" s="1433"/>
      <c r="E11707" s="1433"/>
      <c r="K11707" s="1433"/>
      <c r="L11707" s="1334"/>
    </row>
    <row r="11708" spans="1:12" ht="24" customHeight="1">
      <c r="A11708" s="1355"/>
      <c r="B11708" s="1355"/>
      <c r="C11708" s="1433"/>
      <c r="E11708" s="1433"/>
      <c r="K11708" s="1433"/>
      <c r="L11708" s="1334"/>
    </row>
    <row r="11709" spans="1:12" ht="24" customHeight="1">
      <c r="A11709" s="1355"/>
      <c r="B11709" s="1355"/>
      <c r="C11709" s="1433"/>
      <c r="E11709" s="1433"/>
      <c r="K11709" s="1433"/>
      <c r="L11709" s="1334"/>
    </row>
    <row r="11710" spans="1:12" ht="24" customHeight="1">
      <c r="A11710" s="1355"/>
      <c r="B11710" s="1355"/>
      <c r="C11710" s="1433"/>
      <c r="E11710" s="1433"/>
      <c r="K11710" s="1433"/>
      <c r="L11710" s="1334"/>
    </row>
    <row r="11711" spans="1:12" ht="24" customHeight="1">
      <c r="A11711" s="1355"/>
      <c r="B11711" s="1355"/>
      <c r="C11711" s="1433"/>
      <c r="E11711" s="1433"/>
      <c r="K11711" s="1433"/>
      <c r="L11711" s="1334"/>
    </row>
    <row r="11712" spans="1:12" ht="24" customHeight="1">
      <c r="A11712" s="1355"/>
      <c r="B11712" s="1355"/>
      <c r="C11712" s="1433"/>
      <c r="E11712" s="1433"/>
      <c r="K11712" s="1433"/>
      <c r="L11712" s="1334"/>
    </row>
    <row r="11713" spans="1:12" ht="24" customHeight="1">
      <c r="A11713" s="1355"/>
      <c r="B11713" s="1355"/>
      <c r="C11713" s="1433"/>
      <c r="E11713" s="1433"/>
      <c r="K11713" s="1433"/>
      <c r="L11713" s="1334"/>
    </row>
    <row r="11714" spans="1:12" ht="24" customHeight="1">
      <c r="A11714" s="1355"/>
      <c r="B11714" s="1355"/>
      <c r="C11714" s="1433"/>
      <c r="E11714" s="1433"/>
      <c r="K11714" s="1433"/>
      <c r="L11714" s="1334"/>
    </row>
    <row r="11715" spans="1:12" ht="24" customHeight="1">
      <c r="A11715" s="1355"/>
      <c r="B11715" s="1355"/>
      <c r="C11715" s="1433"/>
      <c r="E11715" s="1433"/>
      <c r="K11715" s="1433"/>
      <c r="L11715" s="1334"/>
    </row>
    <row r="11716" spans="1:12" ht="24" customHeight="1">
      <c r="A11716" s="1355"/>
      <c r="B11716" s="1355"/>
      <c r="C11716" s="1433"/>
      <c r="E11716" s="1433"/>
      <c r="K11716" s="1433"/>
      <c r="L11716" s="1334"/>
    </row>
    <row r="11717" spans="1:12" ht="24" customHeight="1">
      <c r="A11717" s="1355"/>
      <c r="B11717" s="1355"/>
      <c r="C11717" s="1433"/>
      <c r="E11717" s="1433"/>
      <c r="K11717" s="1433"/>
      <c r="L11717" s="1334"/>
    </row>
    <row r="11718" spans="1:12" ht="24" customHeight="1">
      <c r="A11718" s="1355"/>
      <c r="B11718" s="1355"/>
      <c r="C11718" s="1433"/>
      <c r="E11718" s="1433"/>
      <c r="K11718" s="1433"/>
      <c r="L11718" s="1334"/>
    </row>
    <row r="11719" spans="1:12" ht="24" customHeight="1">
      <c r="A11719" s="1355"/>
      <c r="B11719" s="1355"/>
      <c r="C11719" s="1433"/>
      <c r="E11719" s="1433"/>
      <c r="K11719" s="1433"/>
      <c r="L11719" s="1334"/>
    </row>
    <row r="11720" spans="1:12" ht="24" customHeight="1">
      <c r="A11720" s="1355"/>
      <c r="B11720" s="1355"/>
      <c r="C11720" s="1433"/>
      <c r="E11720" s="1433"/>
      <c r="K11720" s="1433"/>
      <c r="L11720" s="1334"/>
    </row>
    <row r="11721" spans="1:12" ht="24" customHeight="1">
      <c r="A11721" s="1355"/>
      <c r="B11721" s="1355"/>
      <c r="C11721" s="1433"/>
      <c r="E11721" s="1433"/>
      <c r="K11721" s="1433"/>
      <c r="L11721" s="1334"/>
    </row>
    <row r="11722" spans="1:12" ht="24" customHeight="1">
      <c r="A11722" s="1355"/>
      <c r="B11722" s="1355"/>
      <c r="C11722" s="1433"/>
      <c r="E11722" s="1433"/>
      <c r="K11722" s="1433"/>
      <c r="L11722" s="1334"/>
    </row>
    <row r="11723" spans="1:12" ht="24" customHeight="1">
      <c r="A11723" s="1355"/>
      <c r="B11723" s="1355"/>
      <c r="C11723" s="1433"/>
      <c r="E11723" s="1433"/>
      <c r="K11723" s="1433"/>
      <c r="L11723" s="1334"/>
    </row>
    <row r="11724" spans="1:12" ht="24" customHeight="1">
      <c r="A11724" s="1355"/>
      <c r="B11724" s="1355"/>
      <c r="C11724" s="1433"/>
      <c r="E11724" s="1433"/>
      <c r="K11724" s="1433"/>
      <c r="L11724" s="1334"/>
    </row>
    <row r="11725" spans="1:12" ht="24" customHeight="1">
      <c r="A11725" s="1355"/>
      <c r="B11725" s="1355"/>
      <c r="C11725" s="1433"/>
      <c r="E11725" s="1433"/>
      <c r="K11725" s="1433"/>
      <c r="L11725" s="1334"/>
    </row>
    <row r="11726" spans="1:12" ht="24" customHeight="1">
      <c r="A11726" s="1355"/>
      <c r="B11726" s="1355"/>
      <c r="C11726" s="1433"/>
      <c r="E11726" s="1433"/>
      <c r="K11726" s="1433"/>
      <c r="L11726" s="1334"/>
    </row>
    <row r="11727" spans="1:12" ht="24" customHeight="1">
      <c r="A11727" s="1355"/>
      <c r="B11727" s="1355"/>
      <c r="C11727" s="1433"/>
      <c r="E11727" s="1433"/>
      <c r="K11727" s="1433"/>
      <c r="L11727" s="1334"/>
    </row>
    <row r="11728" spans="1:12" ht="24" customHeight="1">
      <c r="A11728" s="1355"/>
      <c r="B11728" s="1355"/>
      <c r="C11728" s="1433"/>
      <c r="E11728" s="1433"/>
      <c r="K11728" s="1433"/>
      <c r="L11728" s="1334"/>
    </row>
    <row r="11729" spans="1:12" ht="24" customHeight="1">
      <c r="A11729" s="1355"/>
      <c r="B11729" s="1355"/>
      <c r="C11729" s="1433"/>
      <c r="E11729" s="1433"/>
      <c r="K11729" s="1433"/>
      <c r="L11729" s="1334"/>
    </row>
    <row r="11730" spans="1:12" ht="24" customHeight="1">
      <c r="A11730" s="1355"/>
      <c r="B11730" s="1355"/>
      <c r="C11730" s="1433"/>
      <c r="E11730" s="1433"/>
      <c r="K11730" s="1433"/>
      <c r="L11730" s="1334"/>
    </row>
    <row r="11731" spans="1:12" ht="24" customHeight="1">
      <c r="A11731" s="1355"/>
      <c r="B11731" s="1355"/>
      <c r="C11731" s="1433"/>
      <c r="E11731" s="1433"/>
      <c r="K11731" s="1433"/>
      <c r="L11731" s="1334"/>
    </row>
    <row r="11732" spans="1:12" ht="24" customHeight="1">
      <c r="A11732" s="1355"/>
      <c r="B11732" s="1355"/>
      <c r="C11732" s="1433"/>
      <c r="E11732" s="1433"/>
      <c r="K11732" s="1433"/>
      <c r="L11732" s="1334"/>
    </row>
    <row r="11733" spans="1:12" ht="24" customHeight="1">
      <c r="A11733" s="1355"/>
      <c r="B11733" s="1355"/>
      <c r="C11733" s="1433"/>
      <c r="E11733" s="1433"/>
      <c r="K11733" s="1433"/>
      <c r="L11733" s="1334"/>
    </row>
    <row r="11734" spans="1:12" ht="24" customHeight="1">
      <c r="A11734" s="1355"/>
      <c r="B11734" s="1355"/>
      <c r="C11734" s="1433"/>
      <c r="E11734" s="1433"/>
      <c r="K11734" s="1433"/>
      <c r="L11734" s="1334"/>
    </row>
    <row r="11735" spans="1:12" ht="24" customHeight="1">
      <c r="A11735" s="1355"/>
      <c r="B11735" s="1355"/>
      <c r="C11735" s="1433"/>
      <c r="E11735" s="1433"/>
      <c r="K11735" s="1433"/>
      <c r="L11735" s="1334"/>
    </row>
    <row r="11736" spans="1:12" ht="24" customHeight="1">
      <c r="A11736" s="1355"/>
      <c r="B11736" s="1355"/>
      <c r="C11736" s="1433"/>
      <c r="E11736" s="1433"/>
      <c r="K11736" s="1433"/>
      <c r="L11736" s="1334"/>
    </row>
    <row r="11737" spans="1:12" ht="24" customHeight="1">
      <c r="A11737" s="1355"/>
      <c r="B11737" s="1355"/>
      <c r="C11737" s="1433"/>
      <c r="E11737" s="1433"/>
      <c r="K11737" s="1433"/>
      <c r="L11737" s="1334"/>
    </row>
    <row r="11738" spans="1:12" ht="24" customHeight="1">
      <c r="A11738" s="1355"/>
      <c r="B11738" s="1355"/>
      <c r="C11738" s="1433"/>
      <c r="E11738" s="1433"/>
      <c r="K11738" s="1433"/>
      <c r="L11738" s="1334"/>
    </row>
    <row r="11739" spans="1:12" ht="24" customHeight="1">
      <c r="A11739" s="1355"/>
      <c r="B11739" s="1355"/>
      <c r="C11739" s="1433"/>
      <c r="E11739" s="1433"/>
      <c r="K11739" s="1433"/>
      <c r="L11739" s="1334"/>
    </row>
    <row r="11740" spans="1:12" ht="24" customHeight="1">
      <c r="A11740" s="1355"/>
      <c r="B11740" s="1355"/>
      <c r="C11740" s="1433"/>
      <c r="E11740" s="1433"/>
      <c r="K11740" s="1433"/>
      <c r="L11740" s="1334"/>
    </row>
    <row r="11741" spans="1:12" ht="24" customHeight="1">
      <c r="A11741" s="1355"/>
      <c r="B11741" s="1355"/>
      <c r="C11741" s="1433"/>
      <c r="E11741" s="1433"/>
      <c r="K11741" s="1433"/>
      <c r="L11741" s="1334"/>
    </row>
    <row r="11742" spans="1:12" ht="24" customHeight="1">
      <c r="A11742" s="1355"/>
      <c r="B11742" s="1355"/>
      <c r="C11742" s="1433"/>
      <c r="E11742" s="1433"/>
      <c r="K11742" s="1433"/>
      <c r="L11742" s="1334"/>
    </row>
    <row r="11743" spans="1:12" ht="24" customHeight="1">
      <c r="A11743" s="1355"/>
      <c r="B11743" s="1355"/>
      <c r="C11743" s="1433"/>
      <c r="E11743" s="1433"/>
      <c r="K11743" s="1433"/>
      <c r="L11743" s="1334"/>
    </row>
    <row r="11744" spans="1:12" ht="24" customHeight="1">
      <c r="A11744" s="1355"/>
      <c r="B11744" s="1355"/>
      <c r="C11744" s="1433"/>
      <c r="E11744" s="1433"/>
      <c r="K11744" s="1433"/>
      <c r="L11744" s="1334"/>
    </row>
    <row r="11745" spans="1:12" ht="24" customHeight="1">
      <c r="A11745" s="1355"/>
      <c r="B11745" s="1355"/>
      <c r="C11745" s="1433"/>
      <c r="E11745" s="1433"/>
      <c r="K11745" s="1433"/>
      <c r="L11745" s="1334"/>
    </row>
    <row r="11746" spans="1:12" ht="24" customHeight="1">
      <c r="A11746" s="1355"/>
      <c r="B11746" s="1355"/>
      <c r="C11746" s="1433"/>
      <c r="E11746" s="1433"/>
      <c r="K11746" s="1433"/>
      <c r="L11746" s="1334"/>
    </row>
    <row r="11747" spans="1:12" ht="24" customHeight="1">
      <c r="A11747" s="1355"/>
      <c r="B11747" s="1355"/>
      <c r="C11747" s="1433"/>
      <c r="E11747" s="1433"/>
      <c r="K11747" s="1433"/>
      <c r="L11747" s="1334"/>
    </row>
    <row r="11748" spans="1:12" ht="24" customHeight="1">
      <c r="A11748" s="1355"/>
      <c r="B11748" s="1355"/>
      <c r="C11748" s="1433"/>
      <c r="E11748" s="1433"/>
      <c r="K11748" s="1433"/>
      <c r="L11748" s="1334"/>
    </row>
    <row r="11749" spans="1:12" ht="24" customHeight="1">
      <c r="A11749" s="1355"/>
      <c r="B11749" s="1355"/>
      <c r="C11749" s="1433"/>
      <c r="E11749" s="1433"/>
      <c r="K11749" s="1433"/>
      <c r="L11749" s="1334"/>
    </row>
    <row r="11750" spans="1:12" ht="24" customHeight="1">
      <c r="A11750" s="1355"/>
      <c r="B11750" s="1355"/>
      <c r="C11750" s="1433"/>
      <c r="E11750" s="1433"/>
      <c r="K11750" s="1433"/>
      <c r="L11750" s="1334"/>
    </row>
    <row r="11751" spans="1:12" ht="24" customHeight="1">
      <c r="A11751" s="1355"/>
      <c r="B11751" s="1355"/>
      <c r="C11751" s="1433"/>
      <c r="E11751" s="1433"/>
      <c r="K11751" s="1433"/>
      <c r="L11751" s="1334"/>
    </row>
    <row r="11752" spans="1:12" ht="24" customHeight="1">
      <c r="A11752" s="1355"/>
      <c r="B11752" s="1355"/>
      <c r="C11752" s="1433"/>
      <c r="E11752" s="1433"/>
      <c r="K11752" s="1433"/>
      <c r="L11752" s="1334"/>
    </row>
    <row r="11753" spans="1:12" ht="24" customHeight="1">
      <c r="A11753" s="1355"/>
      <c r="B11753" s="1355"/>
      <c r="C11753" s="1433"/>
      <c r="E11753" s="1433"/>
      <c r="K11753" s="1433"/>
      <c r="L11753" s="1334"/>
    </row>
    <row r="11754" spans="1:12" ht="24" customHeight="1">
      <c r="A11754" s="1355"/>
      <c r="B11754" s="1355"/>
      <c r="C11754" s="1433"/>
      <c r="E11754" s="1433"/>
      <c r="K11754" s="1433"/>
      <c r="L11754" s="1334"/>
    </row>
    <row r="11755" spans="1:12" ht="24" customHeight="1">
      <c r="A11755" s="1355"/>
      <c r="B11755" s="1355"/>
      <c r="C11755" s="1433"/>
      <c r="E11755" s="1433"/>
      <c r="K11755" s="1433"/>
      <c r="L11755" s="1334"/>
    </row>
    <row r="11756" spans="1:12" ht="24" customHeight="1">
      <c r="A11756" s="1355"/>
      <c r="B11756" s="1355"/>
      <c r="C11756" s="1433"/>
      <c r="E11756" s="1433"/>
      <c r="K11756" s="1433"/>
      <c r="L11756" s="1334"/>
    </row>
    <row r="11757" spans="1:12" ht="24" customHeight="1">
      <c r="A11757" s="1355"/>
      <c r="B11757" s="1355"/>
      <c r="C11757" s="1433"/>
      <c r="E11757" s="1433"/>
      <c r="K11757" s="1433"/>
      <c r="L11757" s="1334"/>
    </row>
    <row r="11758" spans="1:12" ht="24" customHeight="1">
      <c r="A11758" s="1355"/>
      <c r="B11758" s="1355"/>
      <c r="C11758" s="1433"/>
      <c r="E11758" s="1433"/>
      <c r="K11758" s="1433"/>
      <c r="L11758" s="1334"/>
    </row>
    <row r="11759" spans="1:12" ht="24" customHeight="1">
      <c r="A11759" s="1355"/>
      <c r="B11759" s="1355"/>
      <c r="C11759" s="1433"/>
      <c r="E11759" s="1433"/>
      <c r="K11759" s="1433"/>
      <c r="L11759" s="1334"/>
    </row>
    <row r="11760" spans="1:12" ht="24" customHeight="1">
      <c r="A11760" s="1355"/>
      <c r="B11760" s="1355"/>
      <c r="C11760" s="1433"/>
      <c r="E11760" s="1433"/>
      <c r="K11760" s="1433"/>
      <c r="L11760" s="1334"/>
    </row>
    <row r="11761" spans="1:12" ht="24" customHeight="1">
      <c r="A11761" s="1355"/>
      <c r="B11761" s="1355"/>
      <c r="C11761" s="1433"/>
      <c r="E11761" s="1433"/>
      <c r="K11761" s="1433"/>
      <c r="L11761" s="1334"/>
    </row>
    <row r="11762" spans="1:12" ht="24" customHeight="1">
      <c r="A11762" s="1355"/>
      <c r="B11762" s="1355"/>
      <c r="C11762" s="1433"/>
      <c r="E11762" s="1433"/>
      <c r="K11762" s="1433"/>
      <c r="L11762" s="1334"/>
    </row>
    <row r="11763" spans="1:12" ht="24" customHeight="1">
      <c r="A11763" s="1355"/>
      <c r="B11763" s="1355"/>
      <c r="C11763" s="1433"/>
      <c r="E11763" s="1433"/>
      <c r="K11763" s="1433"/>
      <c r="L11763" s="1334"/>
    </row>
    <row r="11764" spans="1:12" ht="24" customHeight="1">
      <c r="A11764" s="1355"/>
      <c r="B11764" s="1355"/>
      <c r="C11764" s="1433"/>
      <c r="E11764" s="1433"/>
      <c r="K11764" s="1433"/>
      <c r="L11764" s="1334"/>
    </row>
    <row r="11765" spans="1:12" ht="24" customHeight="1">
      <c r="A11765" s="1355"/>
      <c r="B11765" s="1355"/>
      <c r="C11765" s="1433"/>
      <c r="E11765" s="1433"/>
      <c r="K11765" s="1433"/>
      <c r="L11765" s="1334"/>
    </row>
    <row r="11766" spans="1:12" ht="24" customHeight="1">
      <c r="A11766" s="1355"/>
      <c r="B11766" s="1355"/>
      <c r="C11766" s="1433"/>
      <c r="E11766" s="1433"/>
      <c r="K11766" s="1433"/>
      <c r="L11766" s="1334"/>
    </row>
    <row r="11767" spans="1:12" ht="24" customHeight="1">
      <c r="A11767" s="1355"/>
      <c r="B11767" s="1355"/>
      <c r="C11767" s="1433"/>
      <c r="E11767" s="1433"/>
      <c r="K11767" s="1433"/>
      <c r="L11767" s="1334"/>
    </row>
    <row r="11768" spans="1:12" ht="24" customHeight="1">
      <c r="A11768" s="1355"/>
      <c r="B11768" s="1355"/>
      <c r="C11768" s="1433"/>
      <c r="E11768" s="1433"/>
      <c r="K11768" s="1433"/>
      <c r="L11768" s="1334"/>
    </row>
    <row r="11769" spans="1:12" ht="24" customHeight="1">
      <c r="A11769" s="1355"/>
      <c r="B11769" s="1355"/>
      <c r="C11769" s="1433"/>
      <c r="E11769" s="1433"/>
      <c r="K11769" s="1433"/>
      <c r="L11769" s="1334"/>
    </row>
    <row r="11770" spans="1:12" ht="24" customHeight="1">
      <c r="A11770" s="1355"/>
      <c r="B11770" s="1355"/>
      <c r="C11770" s="1433"/>
      <c r="E11770" s="1433"/>
      <c r="K11770" s="1433"/>
      <c r="L11770" s="1334"/>
    </row>
    <row r="11771" spans="1:12" ht="24" customHeight="1">
      <c r="A11771" s="1355"/>
      <c r="B11771" s="1355"/>
      <c r="C11771" s="1433"/>
      <c r="E11771" s="1433"/>
      <c r="K11771" s="1433"/>
      <c r="L11771" s="1334"/>
    </row>
    <row r="11772" spans="1:12" ht="24" customHeight="1">
      <c r="A11772" s="1355"/>
      <c r="B11772" s="1355"/>
      <c r="C11772" s="1433"/>
      <c r="E11772" s="1433"/>
      <c r="K11772" s="1433"/>
      <c r="L11772" s="1334"/>
    </row>
    <row r="11773" spans="1:12" ht="24" customHeight="1">
      <c r="A11773" s="1355"/>
      <c r="B11773" s="1355"/>
      <c r="C11773" s="1433"/>
      <c r="E11773" s="1433"/>
      <c r="K11773" s="1433"/>
      <c r="L11773" s="1334"/>
    </row>
    <row r="11774" spans="1:12" ht="24" customHeight="1">
      <c r="A11774" s="1355"/>
      <c r="B11774" s="1355"/>
      <c r="C11774" s="1433"/>
      <c r="E11774" s="1433"/>
      <c r="K11774" s="1433"/>
      <c r="L11774" s="1334"/>
    </row>
    <row r="11775" spans="1:12" ht="24" customHeight="1">
      <c r="A11775" s="1355"/>
      <c r="B11775" s="1355"/>
      <c r="C11775" s="1433"/>
      <c r="E11775" s="1433"/>
      <c r="K11775" s="1433"/>
      <c r="L11775" s="1334"/>
    </row>
    <row r="11776" spans="1:12" ht="24" customHeight="1">
      <c r="A11776" s="1355"/>
      <c r="B11776" s="1355"/>
      <c r="C11776" s="1433"/>
      <c r="E11776" s="1433"/>
      <c r="K11776" s="1433"/>
      <c r="L11776" s="1334"/>
    </row>
    <row r="11777" spans="1:12" ht="24" customHeight="1">
      <c r="A11777" s="1355"/>
      <c r="B11777" s="1355"/>
      <c r="C11777" s="1433"/>
      <c r="E11777" s="1433"/>
      <c r="K11777" s="1433"/>
      <c r="L11777" s="1334"/>
    </row>
    <row r="11778" spans="1:12" ht="24" customHeight="1">
      <c r="A11778" s="1355"/>
      <c r="B11778" s="1355"/>
      <c r="C11778" s="1433"/>
      <c r="E11778" s="1433"/>
      <c r="K11778" s="1433"/>
      <c r="L11778" s="1334"/>
    </row>
    <row r="11779" spans="1:12" ht="24" customHeight="1">
      <c r="A11779" s="1355"/>
      <c r="B11779" s="1355"/>
      <c r="C11779" s="1433"/>
      <c r="E11779" s="1433"/>
      <c r="K11779" s="1433"/>
      <c r="L11779" s="1334"/>
    </row>
    <row r="11780" spans="1:12" ht="24" customHeight="1">
      <c r="A11780" s="1355"/>
      <c r="B11780" s="1355"/>
      <c r="C11780" s="1433"/>
      <c r="E11780" s="1433"/>
      <c r="K11780" s="1433"/>
      <c r="L11780" s="1334"/>
    </row>
    <row r="11781" spans="1:12" ht="24" customHeight="1">
      <c r="A11781" s="1355"/>
      <c r="B11781" s="1355"/>
      <c r="C11781" s="1433"/>
      <c r="E11781" s="1433"/>
      <c r="K11781" s="1433"/>
      <c r="L11781" s="1334"/>
    </row>
    <row r="11782" spans="1:12" ht="24" customHeight="1">
      <c r="A11782" s="1355"/>
      <c r="B11782" s="1355"/>
      <c r="C11782" s="1433"/>
      <c r="E11782" s="1433"/>
      <c r="K11782" s="1433"/>
      <c r="L11782" s="1334"/>
    </row>
    <row r="11783" spans="1:12" ht="24" customHeight="1">
      <c r="A11783" s="1355"/>
      <c r="B11783" s="1355"/>
      <c r="C11783" s="1433"/>
      <c r="E11783" s="1433"/>
      <c r="K11783" s="1433"/>
      <c r="L11783" s="1334"/>
    </row>
    <row r="11784" spans="1:12" ht="24" customHeight="1">
      <c r="A11784" s="1355"/>
      <c r="B11784" s="1355"/>
      <c r="C11784" s="1433"/>
      <c r="E11784" s="1433"/>
      <c r="K11784" s="1433"/>
      <c r="L11784" s="1334"/>
    </row>
    <row r="11785" spans="1:12" ht="24" customHeight="1">
      <c r="A11785" s="1355"/>
      <c r="B11785" s="1355"/>
      <c r="C11785" s="1433"/>
      <c r="E11785" s="1433"/>
      <c r="K11785" s="1433"/>
      <c r="L11785" s="1334"/>
    </row>
    <row r="11786" spans="1:12" ht="24" customHeight="1">
      <c r="A11786" s="1355"/>
      <c r="B11786" s="1355"/>
      <c r="C11786" s="1433"/>
      <c r="E11786" s="1433"/>
      <c r="K11786" s="1433"/>
      <c r="L11786" s="1334"/>
    </row>
    <row r="11787" spans="1:12" ht="24" customHeight="1">
      <c r="A11787" s="1355"/>
      <c r="B11787" s="1355"/>
      <c r="C11787" s="1433"/>
      <c r="E11787" s="1433"/>
      <c r="K11787" s="1433"/>
      <c r="L11787" s="1334"/>
    </row>
    <row r="11788" spans="1:12" ht="24" customHeight="1">
      <c r="A11788" s="1355"/>
      <c r="B11788" s="1355"/>
      <c r="C11788" s="1433"/>
      <c r="E11788" s="1433"/>
      <c r="K11788" s="1433"/>
      <c r="L11788" s="1334"/>
    </row>
    <row r="11789" spans="1:12" ht="24" customHeight="1">
      <c r="A11789" s="1355"/>
      <c r="B11789" s="1355"/>
      <c r="C11789" s="1433"/>
      <c r="E11789" s="1433"/>
      <c r="K11789" s="1433"/>
      <c r="L11789" s="1334"/>
    </row>
    <row r="11790" spans="1:12" ht="24" customHeight="1">
      <c r="A11790" s="1355"/>
      <c r="B11790" s="1355"/>
      <c r="C11790" s="1433"/>
      <c r="E11790" s="1433"/>
      <c r="K11790" s="1433"/>
      <c r="L11790" s="1334"/>
    </row>
    <row r="11791" spans="1:12" ht="24" customHeight="1">
      <c r="A11791" s="1355"/>
      <c r="B11791" s="1355"/>
      <c r="C11791" s="1433"/>
      <c r="E11791" s="1433"/>
      <c r="K11791" s="1433"/>
      <c r="L11791" s="1334"/>
    </row>
    <row r="11792" spans="1:12" ht="24" customHeight="1">
      <c r="A11792" s="1355"/>
      <c r="B11792" s="1355"/>
      <c r="C11792" s="1433"/>
      <c r="E11792" s="1433"/>
      <c r="K11792" s="1433"/>
      <c r="L11792" s="1334"/>
    </row>
    <row r="11793" spans="1:12" ht="24" customHeight="1">
      <c r="A11793" s="1355"/>
      <c r="B11793" s="1355"/>
      <c r="C11793" s="1433"/>
      <c r="E11793" s="1433"/>
      <c r="K11793" s="1433"/>
      <c r="L11793" s="1334"/>
    </row>
    <row r="11794" spans="1:12" ht="24" customHeight="1">
      <c r="A11794" s="1355"/>
      <c r="B11794" s="1355"/>
      <c r="C11794" s="1433"/>
      <c r="E11794" s="1433"/>
      <c r="K11794" s="1433"/>
      <c r="L11794" s="1334"/>
    </row>
    <row r="11795" spans="1:12" ht="24" customHeight="1">
      <c r="A11795" s="1355"/>
      <c r="B11795" s="1355"/>
      <c r="C11795" s="1433"/>
      <c r="E11795" s="1433"/>
      <c r="K11795" s="1433"/>
      <c r="L11795" s="1334"/>
    </row>
    <row r="11796" spans="1:12" ht="24" customHeight="1">
      <c r="A11796" s="1355"/>
      <c r="B11796" s="1355"/>
      <c r="C11796" s="1433"/>
      <c r="E11796" s="1433"/>
      <c r="K11796" s="1433"/>
      <c r="L11796" s="1334"/>
    </row>
    <row r="11797" spans="1:12" ht="24" customHeight="1">
      <c r="A11797" s="1355"/>
      <c r="B11797" s="1355"/>
      <c r="C11797" s="1433"/>
      <c r="E11797" s="1433"/>
      <c r="K11797" s="1433"/>
      <c r="L11797" s="1334"/>
    </row>
    <row r="11798" spans="1:12" ht="24" customHeight="1">
      <c r="A11798" s="1355"/>
      <c r="B11798" s="1355"/>
      <c r="C11798" s="1433"/>
      <c r="E11798" s="1433"/>
      <c r="K11798" s="1433"/>
      <c r="L11798" s="1334"/>
    </row>
    <row r="11799" spans="1:12" ht="24" customHeight="1">
      <c r="A11799" s="1355"/>
      <c r="B11799" s="1355"/>
      <c r="C11799" s="1433"/>
      <c r="E11799" s="1433"/>
      <c r="K11799" s="1433"/>
      <c r="L11799" s="1334"/>
    </row>
    <row r="11800" spans="1:12" ht="24" customHeight="1">
      <c r="A11800" s="1355"/>
      <c r="B11800" s="1355"/>
      <c r="C11800" s="1433"/>
      <c r="E11800" s="1433"/>
      <c r="K11800" s="1433"/>
      <c r="L11800" s="1334"/>
    </row>
    <row r="11801" spans="1:12" ht="24" customHeight="1">
      <c r="A11801" s="1355"/>
      <c r="B11801" s="1355"/>
      <c r="C11801" s="1433"/>
      <c r="E11801" s="1433"/>
      <c r="K11801" s="1433"/>
      <c r="L11801" s="1334"/>
    </row>
    <row r="11802" spans="1:12" ht="24" customHeight="1">
      <c r="A11802" s="1355"/>
      <c r="B11802" s="1355"/>
      <c r="C11802" s="1433"/>
      <c r="E11802" s="1433"/>
      <c r="K11802" s="1433"/>
      <c r="L11802" s="1334"/>
    </row>
    <row r="11803" spans="1:12" ht="24" customHeight="1">
      <c r="A11803" s="1355"/>
      <c r="B11803" s="1355"/>
      <c r="C11803" s="1433"/>
      <c r="E11803" s="1433"/>
      <c r="K11803" s="1433"/>
      <c r="L11803" s="1334"/>
    </row>
    <row r="11804" spans="1:12" ht="24" customHeight="1">
      <c r="A11804" s="1355"/>
      <c r="B11804" s="1355"/>
      <c r="C11804" s="1433"/>
      <c r="E11804" s="1433"/>
      <c r="K11804" s="1433"/>
      <c r="L11804" s="1334"/>
    </row>
    <row r="11805" spans="1:12" ht="24" customHeight="1">
      <c r="A11805" s="1355"/>
      <c r="B11805" s="1355"/>
      <c r="C11805" s="1433"/>
      <c r="E11805" s="1433"/>
      <c r="K11805" s="1433"/>
      <c r="L11805" s="1334"/>
    </row>
    <row r="11806" spans="1:12" ht="24" customHeight="1">
      <c r="A11806" s="1355"/>
      <c r="B11806" s="1355"/>
      <c r="C11806" s="1433"/>
      <c r="E11806" s="1433"/>
      <c r="K11806" s="1433"/>
      <c r="L11806" s="1334"/>
    </row>
    <row r="11807" spans="1:12" ht="24" customHeight="1">
      <c r="A11807" s="1355"/>
      <c r="B11807" s="1355"/>
      <c r="C11807" s="1433"/>
      <c r="E11807" s="1433"/>
      <c r="K11807" s="1433"/>
      <c r="L11807" s="1334"/>
    </row>
    <row r="11808" spans="1:12" ht="24" customHeight="1">
      <c r="A11808" s="1355"/>
      <c r="B11808" s="1355"/>
      <c r="C11808" s="1433"/>
      <c r="E11808" s="1433"/>
      <c r="K11808" s="1433"/>
      <c r="L11808" s="1334"/>
    </row>
    <row r="11809" spans="1:12" ht="24" customHeight="1">
      <c r="A11809" s="1355"/>
      <c r="B11809" s="1355"/>
      <c r="C11809" s="1433"/>
      <c r="E11809" s="1433"/>
      <c r="K11809" s="1433"/>
      <c r="L11809" s="1334"/>
    </row>
    <row r="11810" spans="1:12" ht="24" customHeight="1">
      <c r="A11810" s="1355"/>
      <c r="B11810" s="1355"/>
      <c r="C11810" s="1433"/>
      <c r="E11810" s="1433"/>
      <c r="K11810" s="1433"/>
      <c r="L11810" s="1334"/>
    </row>
    <row r="11811" spans="1:12" ht="24" customHeight="1">
      <c r="A11811" s="1355"/>
      <c r="B11811" s="1355"/>
      <c r="C11811" s="1433"/>
      <c r="E11811" s="1433"/>
      <c r="K11811" s="1433"/>
      <c r="L11811" s="1334"/>
    </row>
    <row r="11812" spans="1:12" ht="24" customHeight="1">
      <c r="A11812" s="1355"/>
      <c r="B11812" s="1355"/>
      <c r="C11812" s="1433"/>
      <c r="E11812" s="1433"/>
      <c r="K11812" s="1433"/>
      <c r="L11812" s="1334"/>
    </row>
    <row r="11813" spans="1:12" ht="24" customHeight="1">
      <c r="A11813" s="1355"/>
      <c r="B11813" s="1355"/>
      <c r="C11813" s="1433"/>
      <c r="E11813" s="1433"/>
      <c r="K11813" s="1433"/>
      <c r="L11813" s="1334"/>
    </row>
    <row r="11814" spans="1:12" ht="24" customHeight="1">
      <c r="A11814" s="1355"/>
      <c r="B11814" s="1355"/>
      <c r="C11814" s="1433"/>
      <c r="E11814" s="1433"/>
      <c r="K11814" s="1433"/>
      <c r="L11814" s="1334"/>
    </row>
    <row r="11815" spans="1:12" ht="24" customHeight="1">
      <c r="A11815" s="1355"/>
      <c r="B11815" s="1355"/>
      <c r="C11815" s="1433"/>
      <c r="E11815" s="1433"/>
      <c r="K11815" s="1433"/>
      <c r="L11815" s="1334"/>
    </row>
    <row r="11816" spans="1:12" ht="24" customHeight="1">
      <c r="A11816" s="1355"/>
      <c r="B11816" s="1355"/>
      <c r="C11816" s="1433"/>
      <c r="E11816" s="1433"/>
      <c r="K11816" s="1433"/>
      <c r="L11816" s="1334"/>
    </row>
    <row r="11817" spans="1:12" ht="24" customHeight="1">
      <c r="A11817" s="1355"/>
      <c r="B11817" s="1355"/>
      <c r="C11817" s="1433"/>
      <c r="E11817" s="1433"/>
      <c r="K11817" s="1433"/>
      <c r="L11817" s="1334"/>
    </row>
    <row r="11818" spans="1:12" ht="24" customHeight="1">
      <c r="A11818" s="1355"/>
      <c r="B11818" s="1355"/>
      <c r="C11818" s="1433"/>
      <c r="E11818" s="1433"/>
      <c r="K11818" s="1433"/>
      <c r="L11818" s="1334"/>
    </row>
    <row r="11819" spans="1:12" ht="24" customHeight="1">
      <c r="A11819" s="1355"/>
      <c r="B11819" s="1355"/>
      <c r="C11819" s="1433"/>
      <c r="E11819" s="1433"/>
      <c r="K11819" s="1433"/>
      <c r="L11819" s="1334"/>
    </row>
    <row r="11820" spans="1:12" ht="24" customHeight="1">
      <c r="A11820" s="1355"/>
      <c r="B11820" s="1355"/>
      <c r="C11820" s="1433"/>
      <c r="E11820" s="1433"/>
      <c r="K11820" s="1433"/>
      <c r="L11820" s="1334"/>
    </row>
    <row r="11821" spans="1:12" ht="24" customHeight="1">
      <c r="A11821" s="1355"/>
      <c r="B11821" s="1355"/>
      <c r="C11821" s="1433"/>
      <c r="E11821" s="1433"/>
      <c r="K11821" s="1433"/>
      <c r="L11821" s="1334"/>
    </row>
    <row r="11822" spans="1:12" ht="24" customHeight="1">
      <c r="A11822" s="1355"/>
      <c r="B11822" s="1355"/>
      <c r="C11822" s="1433"/>
      <c r="E11822" s="1433"/>
      <c r="K11822" s="1433"/>
      <c r="L11822" s="1334"/>
    </row>
    <row r="11823" spans="1:12" ht="24" customHeight="1">
      <c r="A11823" s="1355"/>
      <c r="B11823" s="1355"/>
      <c r="C11823" s="1433"/>
      <c r="E11823" s="1433"/>
      <c r="K11823" s="1433"/>
      <c r="L11823" s="1334"/>
    </row>
    <row r="11824" spans="1:12" ht="24" customHeight="1">
      <c r="A11824" s="1355"/>
      <c r="B11824" s="1355"/>
      <c r="C11824" s="1433"/>
      <c r="E11824" s="1433"/>
      <c r="K11824" s="1433"/>
      <c r="L11824" s="1334"/>
    </row>
    <row r="11825" spans="1:12" ht="24" customHeight="1">
      <c r="A11825" s="1355"/>
      <c r="B11825" s="1355"/>
      <c r="C11825" s="1433"/>
      <c r="E11825" s="1433"/>
      <c r="K11825" s="1433"/>
      <c r="L11825" s="1334"/>
    </row>
    <row r="11826" spans="1:12" ht="24" customHeight="1">
      <c r="A11826" s="1355"/>
      <c r="B11826" s="1355"/>
      <c r="C11826" s="1433"/>
      <c r="E11826" s="1433"/>
      <c r="K11826" s="1433"/>
      <c r="L11826" s="1334"/>
    </row>
    <row r="11827" spans="1:12" ht="24" customHeight="1">
      <c r="A11827" s="1355"/>
      <c r="B11827" s="1355"/>
      <c r="C11827" s="1433"/>
      <c r="E11827" s="1433"/>
      <c r="K11827" s="1433"/>
      <c r="L11827" s="1334"/>
    </row>
    <row r="11828" spans="1:12" ht="24" customHeight="1">
      <c r="A11828" s="1355"/>
      <c r="B11828" s="1355"/>
      <c r="C11828" s="1433"/>
      <c r="E11828" s="1433"/>
      <c r="K11828" s="1433"/>
      <c r="L11828" s="1334"/>
    </row>
    <row r="11829" spans="1:12" ht="24" customHeight="1">
      <c r="A11829" s="1355"/>
      <c r="B11829" s="1355"/>
      <c r="C11829" s="1433"/>
      <c r="E11829" s="1433"/>
      <c r="K11829" s="1433"/>
      <c r="L11829" s="1334"/>
    </row>
    <row r="11830" spans="1:12" ht="24" customHeight="1">
      <c r="A11830" s="1355"/>
      <c r="B11830" s="1355"/>
      <c r="C11830" s="1433"/>
      <c r="E11830" s="1433"/>
      <c r="K11830" s="1433"/>
      <c r="L11830" s="1334"/>
    </row>
    <row r="11831" spans="1:12" ht="24" customHeight="1">
      <c r="A11831" s="1355"/>
      <c r="B11831" s="1355"/>
      <c r="C11831" s="1433"/>
      <c r="E11831" s="1433"/>
      <c r="K11831" s="1433"/>
      <c r="L11831" s="1334"/>
    </row>
    <row r="11832" spans="1:12" ht="24" customHeight="1">
      <c r="A11832" s="1355"/>
      <c r="B11832" s="1355"/>
      <c r="C11832" s="1433"/>
      <c r="E11832" s="1433"/>
      <c r="K11832" s="1433"/>
      <c r="L11832" s="1334"/>
    </row>
    <row r="11833" spans="1:12" ht="24" customHeight="1">
      <c r="A11833" s="1355"/>
      <c r="B11833" s="1355"/>
      <c r="C11833" s="1433"/>
      <c r="E11833" s="1433"/>
      <c r="K11833" s="1433"/>
      <c r="L11833" s="1334"/>
    </row>
    <row r="11834" spans="1:12" ht="24" customHeight="1">
      <c r="A11834" s="1355"/>
      <c r="B11834" s="1355"/>
      <c r="C11834" s="1433"/>
      <c r="E11834" s="1433"/>
      <c r="K11834" s="1433"/>
      <c r="L11834" s="1334"/>
    </row>
    <row r="11835" spans="1:12" ht="24" customHeight="1">
      <c r="A11835" s="1355"/>
      <c r="B11835" s="1355"/>
      <c r="C11835" s="1433"/>
      <c r="E11835" s="1433"/>
      <c r="K11835" s="1433"/>
      <c r="L11835" s="1334"/>
    </row>
    <row r="11836" spans="1:12" ht="24" customHeight="1">
      <c r="A11836" s="1355"/>
      <c r="B11836" s="1355"/>
      <c r="C11836" s="1433"/>
      <c r="E11836" s="1433"/>
      <c r="K11836" s="1433"/>
      <c r="L11836" s="1334"/>
    </row>
    <row r="11837" spans="1:12" ht="24" customHeight="1">
      <c r="A11837" s="1355"/>
      <c r="B11837" s="1355"/>
      <c r="C11837" s="1433"/>
      <c r="E11837" s="1433"/>
      <c r="K11837" s="1433"/>
      <c r="L11837" s="1334"/>
    </row>
    <row r="11838" spans="1:12" ht="24" customHeight="1">
      <c r="A11838" s="1355"/>
      <c r="B11838" s="1355"/>
      <c r="C11838" s="1433"/>
      <c r="E11838" s="1433"/>
      <c r="K11838" s="1433"/>
      <c r="L11838" s="1334"/>
    </row>
    <row r="11839" spans="1:12" ht="24" customHeight="1">
      <c r="A11839" s="1355"/>
      <c r="B11839" s="1355"/>
      <c r="C11839" s="1433"/>
      <c r="E11839" s="1433"/>
      <c r="K11839" s="1433"/>
      <c r="L11839" s="1334"/>
    </row>
    <row r="11840" spans="1:12" ht="24" customHeight="1">
      <c r="A11840" s="1355"/>
      <c r="B11840" s="1355"/>
      <c r="C11840" s="1433"/>
      <c r="E11840" s="1433"/>
      <c r="K11840" s="1433"/>
      <c r="L11840" s="1334"/>
    </row>
    <row r="11841" spans="1:12" ht="24" customHeight="1">
      <c r="A11841" s="1355"/>
      <c r="B11841" s="1355"/>
      <c r="C11841" s="1433"/>
      <c r="E11841" s="1433"/>
      <c r="K11841" s="1433"/>
      <c r="L11841" s="1334"/>
    </row>
    <row r="11842" spans="1:12" ht="24" customHeight="1">
      <c r="A11842" s="1355"/>
      <c r="B11842" s="1355"/>
      <c r="C11842" s="1433"/>
      <c r="E11842" s="1433"/>
      <c r="K11842" s="1433"/>
      <c r="L11842" s="1334"/>
    </row>
    <row r="11843" spans="1:12" ht="24" customHeight="1">
      <c r="A11843" s="1355"/>
      <c r="B11843" s="1355"/>
      <c r="C11843" s="1433"/>
      <c r="E11843" s="1433"/>
      <c r="K11843" s="1433"/>
      <c r="L11843" s="1334"/>
    </row>
    <row r="11844" spans="1:12" ht="24" customHeight="1">
      <c r="A11844" s="1355"/>
      <c r="B11844" s="1355"/>
      <c r="C11844" s="1433"/>
      <c r="E11844" s="1433"/>
      <c r="K11844" s="1433"/>
      <c r="L11844" s="1334"/>
    </row>
    <row r="11845" spans="1:12" ht="24" customHeight="1">
      <c r="A11845" s="1355"/>
      <c r="B11845" s="1355"/>
      <c r="C11845" s="1433"/>
      <c r="E11845" s="1433"/>
      <c r="K11845" s="1433"/>
      <c r="L11845" s="1334"/>
    </row>
    <row r="11846" spans="1:12" ht="24" customHeight="1">
      <c r="A11846" s="1355"/>
      <c r="B11846" s="1355"/>
      <c r="C11846" s="1433"/>
      <c r="E11846" s="1433"/>
      <c r="K11846" s="1433"/>
      <c r="L11846" s="1334"/>
    </row>
    <row r="11847" spans="1:12" ht="24" customHeight="1">
      <c r="A11847" s="1355"/>
      <c r="B11847" s="1355"/>
      <c r="C11847" s="1433"/>
      <c r="E11847" s="1433"/>
      <c r="K11847" s="1433"/>
      <c r="L11847" s="1334"/>
    </row>
    <row r="11848" spans="1:12" ht="24" customHeight="1">
      <c r="A11848" s="1355"/>
      <c r="B11848" s="1355"/>
      <c r="C11848" s="1433"/>
      <c r="E11848" s="1433"/>
      <c r="K11848" s="1433"/>
      <c r="L11848" s="1334"/>
    </row>
    <row r="11849" spans="1:12" ht="24" customHeight="1">
      <c r="A11849" s="1355"/>
      <c r="B11849" s="1355"/>
      <c r="C11849" s="1433"/>
      <c r="E11849" s="1433"/>
      <c r="K11849" s="1433"/>
      <c r="L11849" s="1334"/>
    </row>
    <row r="11850" spans="1:12" ht="24" customHeight="1">
      <c r="A11850" s="1355"/>
      <c r="B11850" s="1355"/>
      <c r="C11850" s="1433"/>
      <c r="E11850" s="1433"/>
      <c r="K11850" s="1433"/>
      <c r="L11850" s="1334"/>
    </row>
    <row r="11851" spans="1:12" ht="24" customHeight="1">
      <c r="A11851" s="1355"/>
      <c r="B11851" s="1355"/>
      <c r="C11851" s="1433"/>
      <c r="E11851" s="1433"/>
      <c r="K11851" s="1433"/>
      <c r="L11851" s="1334"/>
    </row>
    <row r="11852" spans="1:12" ht="24" customHeight="1">
      <c r="A11852" s="1355"/>
      <c r="B11852" s="1355"/>
      <c r="C11852" s="1433"/>
      <c r="E11852" s="1433"/>
      <c r="K11852" s="1433"/>
      <c r="L11852" s="1334"/>
    </row>
    <row r="11853" spans="1:12" ht="24" customHeight="1">
      <c r="A11853" s="1355"/>
      <c r="B11853" s="1355"/>
      <c r="C11853" s="1433"/>
      <c r="E11853" s="1433"/>
      <c r="K11853" s="1433"/>
      <c r="L11853" s="1334"/>
    </row>
    <row r="11854" spans="1:12" ht="24" customHeight="1">
      <c r="A11854" s="1355"/>
      <c r="B11854" s="1355"/>
      <c r="C11854" s="1433"/>
      <c r="E11854" s="1433"/>
      <c r="K11854" s="1433"/>
      <c r="L11854" s="1334"/>
    </row>
    <row r="11855" spans="1:12" ht="24" customHeight="1">
      <c r="A11855" s="1355"/>
      <c r="B11855" s="1355"/>
      <c r="C11855" s="1433"/>
      <c r="E11855" s="1433"/>
      <c r="K11855" s="1433"/>
      <c r="L11855" s="1334"/>
    </row>
    <row r="11856" spans="1:12" ht="24" customHeight="1">
      <c r="A11856" s="1355"/>
      <c r="B11856" s="1355"/>
      <c r="C11856" s="1433"/>
      <c r="E11856" s="1433"/>
      <c r="K11856" s="1433"/>
      <c r="L11856" s="1334"/>
    </row>
    <row r="11857" spans="1:12" ht="24" customHeight="1">
      <c r="A11857" s="1355"/>
      <c r="B11857" s="1355"/>
      <c r="C11857" s="1433"/>
      <c r="E11857" s="1433"/>
      <c r="K11857" s="1433"/>
      <c r="L11857" s="1334"/>
    </row>
    <row r="11858" spans="1:12" ht="24" customHeight="1">
      <c r="A11858" s="1355"/>
      <c r="B11858" s="1355"/>
      <c r="C11858" s="1433"/>
      <c r="E11858" s="1433"/>
      <c r="K11858" s="1433"/>
      <c r="L11858" s="1334"/>
    </row>
    <row r="11859" spans="1:12" ht="24" customHeight="1">
      <c r="A11859" s="1355"/>
      <c r="B11859" s="1355"/>
      <c r="C11859" s="1433"/>
      <c r="E11859" s="1433"/>
      <c r="K11859" s="1433"/>
      <c r="L11859" s="1334"/>
    </row>
    <row r="11860" spans="1:12" ht="24" customHeight="1">
      <c r="A11860" s="1355"/>
      <c r="B11860" s="1355"/>
      <c r="C11860" s="1433"/>
      <c r="E11860" s="1433"/>
      <c r="K11860" s="1433"/>
      <c r="L11860" s="1334"/>
    </row>
    <row r="11861" spans="1:12" ht="24" customHeight="1">
      <c r="A11861" s="1355"/>
      <c r="B11861" s="1355"/>
      <c r="C11861" s="1433"/>
      <c r="E11861" s="1433"/>
      <c r="K11861" s="1433"/>
      <c r="L11861" s="1334"/>
    </row>
    <row r="11862" spans="1:12" ht="24" customHeight="1">
      <c r="A11862" s="1355"/>
      <c r="B11862" s="1355"/>
      <c r="C11862" s="1433"/>
      <c r="E11862" s="1433"/>
      <c r="K11862" s="1433"/>
      <c r="L11862" s="1334"/>
    </row>
    <row r="11863" spans="1:12" ht="24" customHeight="1">
      <c r="A11863" s="1355"/>
      <c r="B11863" s="1355"/>
      <c r="C11863" s="1433"/>
      <c r="E11863" s="1433"/>
      <c r="K11863" s="1433"/>
      <c r="L11863" s="1334"/>
    </row>
    <row r="11864" spans="1:12" ht="24" customHeight="1">
      <c r="A11864" s="1355"/>
      <c r="B11864" s="1355"/>
      <c r="C11864" s="1433"/>
      <c r="E11864" s="1433"/>
      <c r="K11864" s="1433"/>
      <c r="L11864" s="1334"/>
    </row>
    <row r="11865" spans="1:12" ht="24" customHeight="1">
      <c r="A11865" s="1355"/>
      <c r="B11865" s="1355"/>
      <c r="C11865" s="1433"/>
      <c r="E11865" s="1433"/>
      <c r="K11865" s="1433"/>
      <c r="L11865" s="1334"/>
    </row>
    <row r="11866" spans="1:12" ht="24" customHeight="1">
      <c r="A11866" s="1355"/>
      <c r="B11866" s="1355"/>
      <c r="C11866" s="1433"/>
      <c r="E11866" s="1433"/>
      <c r="K11866" s="1433"/>
      <c r="L11866" s="1334"/>
    </row>
    <row r="11867" spans="1:12" ht="24" customHeight="1">
      <c r="A11867" s="1355"/>
      <c r="B11867" s="1355"/>
      <c r="C11867" s="1433"/>
      <c r="E11867" s="1433"/>
      <c r="K11867" s="1433"/>
      <c r="L11867" s="1334"/>
    </row>
    <row r="11868" spans="1:12" ht="24" customHeight="1">
      <c r="A11868" s="1355"/>
      <c r="B11868" s="1355"/>
      <c r="C11868" s="1433"/>
      <c r="E11868" s="1433"/>
      <c r="K11868" s="1433"/>
      <c r="L11868" s="1334"/>
    </row>
    <row r="11869" spans="1:12" ht="24" customHeight="1">
      <c r="A11869" s="1355"/>
      <c r="B11869" s="1355"/>
      <c r="C11869" s="1433"/>
      <c r="E11869" s="1433"/>
      <c r="K11869" s="1433"/>
      <c r="L11869" s="1334"/>
    </row>
    <row r="11870" spans="1:12" ht="24" customHeight="1">
      <c r="A11870" s="1355"/>
      <c r="B11870" s="1355"/>
      <c r="C11870" s="1433"/>
      <c r="E11870" s="1433"/>
      <c r="K11870" s="1433"/>
      <c r="L11870" s="1334"/>
    </row>
    <row r="11871" spans="1:12" ht="24" customHeight="1">
      <c r="A11871" s="1355"/>
      <c r="B11871" s="1355"/>
      <c r="C11871" s="1433"/>
      <c r="E11871" s="1433"/>
      <c r="K11871" s="1433"/>
      <c r="L11871" s="1334"/>
    </row>
    <row r="11872" spans="1:12" ht="24" customHeight="1">
      <c r="A11872" s="1355"/>
      <c r="B11872" s="1355"/>
      <c r="C11872" s="1433"/>
      <c r="E11872" s="1433"/>
      <c r="K11872" s="1433"/>
      <c r="L11872" s="1334"/>
    </row>
    <row r="11873" spans="1:12" ht="24" customHeight="1">
      <c r="A11873" s="1355"/>
      <c r="B11873" s="1355"/>
      <c r="C11873" s="1433"/>
      <c r="E11873" s="1433"/>
      <c r="K11873" s="1433"/>
      <c r="L11873" s="1334"/>
    </row>
    <row r="11874" spans="1:12" ht="24" customHeight="1">
      <c r="A11874" s="1355"/>
      <c r="B11874" s="1355"/>
      <c r="C11874" s="1433"/>
      <c r="E11874" s="1433"/>
      <c r="K11874" s="1433"/>
      <c r="L11874" s="1334"/>
    </row>
    <row r="11875" spans="1:12" ht="24" customHeight="1">
      <c r="A11875" s="1355"/>
      <c r="B11875" s="1355"/>
      <c r="C11875" s="1433"/>
      <c r="E11875" s="1433"/>
      <c r="K11875" s="1433"/>
      <c r="L11875" s="1334"/>
    </row>
    <row r="11876" spans="1:12" ht="24" customHeight="1">
      <c r="A11876" s="1355"/>
      <c r="B11876" s="1355"/>
      <c r="C11876" s="1433"/>
      <c r="E11876" s="1433"/>
      <c r="K11876" s="1433"/>
      <c r="L11876" s="1334"/>
    </row>
    <row r="11877" spans="1:12" ht="24" customHeight="1">
      <c r="A11877" s="1355"/>
      <c r="B11877" s="1355"/>
      <c r="C11877" s="1433"/>
      <c r="E11877" s="1433"/>
      <c r="K11877" s="1433"/>
      <c r="L11877" s="1334"/>
    </row>
    <row r="11878" spans="1:12" ht="24" customHeight="1">
      <c r="A11878" s="1355"/>
      <c r="B11878" s="1355"/>
      <c r="C11878" s="1433"/>
      <c r="E11878" s="1433"/>
      <c r="K11878" s="1433"/>
      <c r="L11878" s="1334"/>
    </row>
    <row r="11879" spans="1:12" ht="24" customHeight="1">
      <c r="A11879" s="1355"/>
      <c r="B11879" s="1355"/>
      <c r="C11879" s="1433"/>
      <c r="E11879" s="1433"/>
      <c r="K11879" s="1433"/>
      <c r="L11879" s="1334"/>
    </row>
    <row r="11880" spans="1:12" ht="24" customHeight="1">
      <c r="A11880" s="1355"/>
      <c r="B11880" s="1355"/>
      <c r="C11880" s="1433"/>
      <c r="E11880" s="1433"/>
      <c r="K11880" s="1433"/>
      <c r="L11880" s="1334"/>
    </row>
    <row r="11881" spans="1:12" ht="24" customHeight="1">
      <c r="A11881" s="1355"/>
      <c r="B11881" s="1355"/>
      <c r="C11881" s="1433"/>
      <c r="E11881" s="1433"/>
      <c r="K11881" s="1433"/>
      <c r="L11881" s="1334"/>
    </row>
    <row r="11882" spans="1:12" ht="24" customHeight="1">
      <c r="A11882" s="1355"/>
      <c r="B11882" s="1355"/>
      <c r="C11882" s="1433"/>
      <c r="E11882" s="1433"/>
      <c r="K11882" s="1433"/>
      <c r="L11882" s="1334"/>
    </row>
    <row r="11883" spans="1:12" ht="24" customHeight="1">
      <c r="A11883" s="1355"/>
      <c r="B11883" s="1355"/>
      <c r="C11883" s="1433"/>
      <c r="E11883" s="1433"/>
      <c r="K11883" s="1433"/>
      <c r="L11883" s="1334"/>
    </row>
    <row r="11884" spans="1:12" ht="24" customHeight="1">
      <c r="A11884" s="1355"/>
      <c r="B11884" s="1355"/>
      <c r="C11884" s="1433"/>
      <c r="E11884" s="1433"/>
      <c r="K11884" s="1433"/>
      <c r="L11884" s="1334"/>
    </row>
    <row r="11885" spans="1:12" ht="24" customHeight="1">
      <c r="A11885" s="1355"/>
      <c r="B11885" s="1355"/>
      <c r="C11885" s="1433"/>
      <c r="E11885" s="1433"/>
      <c r="K11885" s="1433"/>
      <c r="L11885" s="1334"/>
    </row>
    <row r="11886" spans="1:12" ht="24" customHeight="1">
      <c r="A11886" s="1355"/>
      <c r="B11886" s="1355"/>
      <c r="C11886" s="1433"/>
      <c r="E11886" s="1433"/>
      <c r="K11886" s="1433"/>
      <c r="L11886" s="1334"/>
    </row>
    <row r="11887" spans="1:12" ht="24" customHeight="1">
      <c r="A11887" s="1355"/>
      <c r="B11887" s="1355"/>
      <c r="C11887" s="1433"/>
      <c r="E11887" s="1433"/>
      <c r="K11887" s="1433"/>
      <c r="L11887" s="1334"/>
    </row>
    <row r="11888" spans="1:12" ht="24" customHeight="1">
      <c r="A11888" s="1355"/>
      <c r="B11888" s="1355"/>
      <c r="C11888" s="1433"/>
      <c r="E11888" s="1433"/>
      <c r="K11888" s="1433"/>
      <c r="L11888" s="1334"/>
    </row>
    <row r="11889" spans="1:12" ht="24" customHeight="1">
      <c r="A11889" s="1355"/>
      <c r="B11889" s="1355"/>
      <c r="C11889" s="1433"/>
      <c r="E11889" s="1433"/>
      <c r="K11889" s="1433"/>
      <c r="L11889" s="1334"/>
    </row>
    <row r="11890" spans="1:12" ht="24" customHeight="1">
      <c r="A11890" s="1355"/>
      <c r="B11890" s="1355"/>
      <c r="C11890" s="1433"/>
      <c r="E11890" s="1433"/>
      <c r="K11890" s="1433"/>
      <c r="L11890" s="1334"/>
    </row>
    <row r="11891" spans="1:12" ht="24" customHeight="1">
      <c r="A11891" s="1355"/>
      <c r="B11891" s="1355"/>
      <c r="C11891" s="1433"/>
      <c r="E11891" s="1433"/>
      <c r="K11891" s="1433"/>
      <c r="L11891" s="1334"/>
    </row>
    <row r="11892" spans="1:12" ht="24" customHeight="1">
      <c r="A11892" s="1355"/>
      <c r="B11892" s="1355"/>
      <c r="C11892" s="1433"/>
      <c r="E11892" s="1433"/>
      <c r="K11892" s="1433"/>
      <c r="L11892" s="1334"/>
    </row>
    <row r="11893" spans="1:12" ht="24" customHeight="1">
      <c r="A11893" s="1355"/>
      <c r="B11893" s="1355"/>
      <c r="C11893" s="1433"/>
      <c r="E11893" s="1433"/>
      <c r="K11893" s="1433"/>
      <c r="L11893" s="1334"/>
    </row>
    <row r="11894" spans="1:12" ht="24" customHeight="1">
      <c r="A11894" s="1355"/>
      <c r="B11894" s="1355"/>
      <c r="C11894" s="1433"/>
      <c r="E11894" s="1433"/>
      <c r="K11894" s="1433"/>
      <c r="L11894" s="1334"/>
    </row>
    <row r="11895" spans="1:12" ht="24" customHeight="1">
      <c r="A11895" s="1355"/>
      <c r="B11895" s="1355"/>
      <c r="C11895" s="1433"/>
      <c r="E11895" s="1433"/>
      <c r="K11895" s="1433"/>
      <c r="L11895" s="1334"/>
    </row>
    <row r="11896" spans="1:12" ht="24" customHeight="1">
      <c r="A11896" s="1355"/>
      <c r="B11896" s="1355"/>
      <c r="C11896" s="1433"/>
      <c r="E11896" s="1433"/>
      <c r="K11896" s="1433"/>
      <c r="L11896" s="1334"/>
    </row>
    <row r="11897" spans="1:12" ht="24" customHeight="1">
      <c r="A11897" s="1355"/>
      <c r="B11897" s="1355"/>
      <c r="C11897" s="1433"/>
      <c r="E11897" s="1433"/>
      <c r="K11897" s="1433"/>
      <c r="L11897" s="1334"/>
    </row>
    <row r="11898" spans="1:12" ht="24" customHeight="1">
      <c r="A11898" s="1355"/>
      <c r="B11898" s="1355"/>
      <c r="C11898" s="1433"/>
      <c r="E11898" s="1433"/>
      <c r="K11898" s="1433"/>
      <c r="L11898" s="1334"/>
    </row>
    <row r="11899" spans="1:12" ht="24" customHeight="1">
      <c r="A11899" s="1355"/>
      <c r="B11899" s="1355"/>
      <c r="C11899" s="1433"/>
      <c r="E11899" s="1433"/>
      <c r="K11899" s="1433"/>
      <c r="L11899" s="1334"/>
    </row>
    <row r="11900" spans="1:12" ht="24" customHeight="1">
      <c r="A11900" s="1355"/>
      <c r="B11900" s="1355"/>
      <c r="C11900" s="1433"/>
      <c r="E11900" s="1433"/>
      <c r="K11900" s="1433"/>
      <c r="L11900" s="1334"/>
    </row>
    <row r="11901" spans="1:12" ht="24" customHeight="1">
      <c r="A11901" s="1355"/>
      <c r="B11901" s="1355"/>
      <c r="C11901" s="1433"/>
      <c r="E11901" s="1433"/>
      <c r="K11901" s="1433"/>
      <c r="L11901" s="1334"/>
    </row>
    <row r="11902" spans="1:12" ht="24" customHeight="1">
      <c r="A11902" s="1355"/>
      <c r="B11902" s="1355"/>
      <c r="C11902" s="1433"/>
      <c r="E11902" s="1433"/>
      <c r="K11902" s="1433"/>
      <c r="L11902" s="1334"/>
    </row>
    <row r="11903" spans="1:12" ht="24" customHeight="1">
      <c r="A11903" s="1355"/>
      <c r="B11903" s="1355"/>
      <c r="C11903" s="1433"/>
      <c r="E11903" s="1433"/>
      <c r="K11903" s="1433"/>
      <c r="L11903" s="1334"/>
    </row>
    <row r="11904" spans="1:12" ht="24" customHeight="1">
      <c r="A11904" s="1355"/>
      <c r="B11904" s="1355"/>
      <c r="C11904" s="1433"/>
      <c r="E11904" s="1433"/>
      <c r="K11904" s="1433"/>
      <c r="L11904" s="1334"/>
    </row>
    <row r="11905" spans="1:12" ht="24" customHeight="1">
      <c r="A11905" s="1355"/>
      <c r="B11905" s="1355"/>
      <c r="C11905" s="1433"/>
      <c r="E11905" s="1433"/>
      <c r="K11905" s="1433"/>
      <c r="L11905" s="1334"/>
    </row>
    <row r="11906" spans="1:12" ht="24" customHeight="1">
      <c r="A11906" s="1355"/>
      <c r="B11906" s="1355"/>
      <c r="C11906" s="1433"/>
      <c r="E11906" s="1433"/>
      <c r="K11906" s="1433"/>
      <c r="L11906" s="1334"/>
    </row>
    <row r="11907" spans="1:12" ht="24" customHeight="1">
      <c r="A11907" s="1355"/>
      <c r="B11907" s="1355"/>
      <c r="C11907" s="1433"/>
      <c r="E11907" s="1433"/>
      <c r="K11907" s="1433"/>
      <c r="L11907" s="1334"/>
    </row>
    <row r="11908" spans="1:12" ht="24" customHeight="1">
      <c r="A11908" s="1355"/>
      <c r="B11908" s="1355"/>
      <c r="C11908" s="1433"/>
      <c r="E11908" s="1433"/>
      <c r="K11908" s="1433"/>
      <c r="L11908" s="1334"/>
    </row>
    <row r="11909" spans="1:12" ht="24" customHeight="1">
      <c r="A11909" s="1355"/>
      <c r="B11909" s="1355"/>
      <c r="C11909" s="1433"/>
      <c r="E11909" s="1433"/>
      <c r="K11909" s="1433"/>
      <c r="L11909" s="1334"/>
    </row>
    <row r="11910" spans="1:12" ht="24" customHeight="1">
      <c r="A11910" s="1355"/>
      <c r="B11910" s="1355"/>
      <c r="C11910" s="1433"/>
      <c r="E11910" s="1433"/>
      <c r="K11910" s="1433"/>
      <c r="L11910" s="1334"/>
    </row>
    <row r="11911" spans="1:12" ht="24" customHeight="1">
      <c r="A11911" s="1355"/>
      <c r="B11911" s="1355"/>
      <c r="C11911" s="1433"/>
      <c r="E11911" s="1433"/>
      <c r="K11911" s="1433"/>
      <c r="L11911" s="1334"/>
    </row>
    <row r="11912" spans="1:12" ht="24" customHeight="1">
      <c r="A11912" s="1355"/>
      <c r="B11912" s="1355"/>
      <c r="C11912" s="1433"/>
      <c r="E11912" s="1433"/>
      <c r="K11912" s="1433"/>
      <c r="L11912" s="1334"/>
    </row>
    <row r="11913" spans="1:12" ht="24" customHeight="1">
      <c r="A11913" s="1355"/>
      <c r="B11913" s="1355"/>
      <c r="C11913" s="1433"/>
      <c r="E11913" s="1433"/>
      <c r="K11913" s="1433"/>
      <c r="L11913" s="1334"/>
    </row>
    <row r="11914" spans="1:12" ht="24" customHeight="1">
      <c r="A11914" s="1355"/>
      <c r="B11914" s="1355"/>
      <c r="C11914" s="1433"/>
      <c r="E11914" s="1433"/>
      <c r="K11914" s="1433"/>
      <c r="L11914" s="1334"/>
    </row>
    <row r="11915" spans="1:12" ht="24" customHeight="1">
      <c r="A11915" s="1355"/>
      <c r="B11915" s="1355"/>
      <c r="C11915" s="1433"/>
      <c r="E11915" s="1433"/>
      <c r="K11915" s="1433"/>
      <c r="L11915" s="1334"/>
    </row>
    <row r="11916" spans="1:12" ht="24" customHeight="1">
      <c r="A11916" s="1355"/>
      <c r="B11916" s="1355"/>
      <c r="C11916" s="1433"/>
      <c r="E11916" s="1433"/>
      <c r="K11916" s="1433"/>
      <c r="L11916" s="1334"/>
    </row>
    <row r="11917" spans="1:12" ht="24" customHeight="1">
      <c r="A11917" s="1355"/>
      <c r="B11917" s="1355"/>
      <c r="C11917" s="1433"/>
      <c r="E11917" s="1433"/>
      <c r="K11917" s="1433"/>
      <c r="L11917" s="1334"/>
    </row>
    <row r="11918" spans="1:12" ht="24" customHeight="1">
      <c r="A11918" s="1355"/>
      <c r="B11918" s="1355"/>
      <c r="C11918" s="1433"/>
      <c r="E11918" s="1433"/>
      <c r="K11918" s="1433"/>
      <c r="L11918" s="1334"/>
    </row>
    <row r="11919" spans="1:12" ht="24" customHeight="1">
      <c r="A11919" s="1355"/>
      <c r="B11919" s="1355"/>
      <c r="C11919" s="1433"/>
      <c r="E11919" s="1433"/>
      <c r="K11919" s="1433"/>
      <c r="L11919" s="1334"/>
    </row>
    <row r="11920" spans="1:12" ht="24" customHeight="1">
      <c r="A11920" s="1355"/>
      <c r="B11920" s="1355"/>
      <c r="C11920" s="1433"/>
      <c r="E11920" s="1433"/>
      <c r="K11920" s="1433"/>
      <c r="L11920" s="1334"/>
    </row>
    <row r="11921" spans="1:12" ht="24" customHeight="1">
      <c r="A11921" s="1355"/>
      <c r="B11921" s="1355"/>
      <c r="C11921" s="1433"/>
      <c r="E11921" s="1433"/>
      <c r="K11921" s="1433"/>
      <c r="L11921" s="1334"/>
    </row>
    <row r="11922" spans="1:12" ht="24" customHeight="1">
      <c r="A11922" s="1355"/>
      <c r="B11922" s="1355"/>
      <c r="C11922" s="1433"/>
      <c r="E11922" s="1433"/>
      <c r="K11922" s="1433"/>
      <c r="L11922" s="1334"/>
    </row>
    <row r="11923" spans="1:12" ht="24" customHeight="1">
      <c r="A11923" s="1355"/>
      <c r="B11923" s="1355"/>
      <c r="C11923" s="1433"/>
      <c r="E11923" s="1433"/>
      <c r="K11923" s="1433"/>
      <c r="L11923" s="1334"/>
    </row>
    <row r="11924" spans="1:12" ht="24" customHeight="1">
      <c r="A11924" s="1355"/>
      <c r="B11924" s="1355"/>
      <c r="C11924" s="1433"/>
      <c r="E11924" s="1433"/>
      <c r="K11924" s="1433"/>
      <c r="L11924" s="1334"/>
    </row>
    <row r="11925" spans="1:12" ht="24" customHeight="1">
      <c r="A11925" s="1355"/>
      <c r="B11925" s="1355"/>
      <c r="C11925" s="1433"/>
      <c r="E11925" s="1433"/>
      <c r="K11925" s="1433"/>
      <c r="L11925" s="1334"/>
    </row>
    <row r="11926" spans="1:12" ht="24" customHeight="1">
      <c r="A11926" s="1355"/>
      <c r="B11926" s="1355"/>
      <c r="C11926" s="1433"/>
      <c r="E11926" s="1433"/>
      <c r="K11926" s="1433"/>
      <c r="L11926" s="1334"/>
    </row>
    <row r="11927" spans="1:12" ht="24" customHeight="1">
      <c r="A11927" s="1355"/>
      <c r="B11927" s="1355"/>
      <c r="C11927" s="1433"/>
      <c r="E11927" s="1433"/>
      <c r="K11927" s="1433"/>
      <c r="L11927" s="1334"/>
    </row>
    <row r="11928" spans="1:12" ht="24" customHeight="1">
      <c r="A11928" s="1355"/>
      <c r="B11928" s="1355"/>
      <c r="C11928" s="1433"/>
      <c r="E11928" s="1433"/>
      <c r="K11928" s="1433"/>
      <c r="L11928" s="1334"/>
    </row>
    <row r="11929" spans="1:12" ht="24" customHeight="1">
      <c r="A11929" s="1355"/>
      <c r="B11929" s="1355"/>
      <c r="C11929" s="1433"/>
      <c r="E11929" s="1433"/>
      <c r="K11929" s="1433"/>
      <c r="L11929" s="1334"/>
    </row>
    <row r="11930" spans="1:12" ht="24" customHeight="1">
      <c r="A11930" s="1355"/>
      <c r="B11930" s="1355"/>
      <c r="C11930" s="1433"/>
      <c r="E11930" s="1433"/>
      <c r="K11930" s="1433"/>
      <c r="L11930" s="1334"/>
    </row>
    <row r="11931" spans="1:12" ht="24" customHeight="1">
      <c r="A11931" s="1355"/>
      <c r="B11931" s="1355"/>
      <c r="C11931" s="1433"/>
      <c r="E11931" s="1433"/>
      <c r="K11931" s="1433"/>
      <c r="L11931" s="1334"/>
    </row>
    <row r="11932" spans="1:12" ht="24" customHeight="1">
      <c r="A11932" s="1355"/>
      <c r="B11932" s="1355"/>
      <c r="C11932" s="1433"/>
      <c r="E11932" s="1433"/>
      <c r="K11932" s="1433"/>
      <c r="L11932" s="1334"/>
    </row>
    <row r="11933" spans="1:12" ht="24" customHeight="1">
      <c r="A11933" s="1355"/>
      <c r="B11933" s="1355"/>
      <c r="C11933" s="1433"/>
      <c r="E11933" s="1433"/>
      <c r="K11933" s="1433"/>
      <c r="L11933" s="1334"/>
    </row>
    <row r="11934" spans="1:12" ht="24" customHeight="1">
      <c r="A11934" s="1355"/>
      <c r="B11934" s="1355"/>
      <c r="C11934" s="1433"/>
      <c r="E11934" s="1433"/>
      <c r="K11934" s="1433"/>
      <c r="L11934" s="1334"/>
    </row>
    <row r="11935" spans="1:12" ht="24" customHeight="1">
      <c r="A11935" s="1355"/>
      <c r="B11935" s="1355"/>
      <c r="C11935" s="1433"/>
      <c r="E11935" s="1433"/>
      <c r="K11935" s="1433"/>
      <c r="L11935" s="1334"/>
    </row>
    <row r="11936" spans="1:12" ht="24" customHeight="1">
      <c r="A11936" s="1355"/>
      <c r="B11936" s="1355"/>
      <c r="C11936" s="1433"/>
      <c r="E11936" s="1433"/>
      <c r="K11936" s="1433"/>
      <c r="L11936" s="1334"/>
    </row>
    <row r="11937" spans="1:12" ht="24" customHeight="1">
      <c r="A11937" s="1355"/>
      <c r="B11937" s="1355"/>
      <c r="C11937" s="1433"/>
      <c r="E11937" s="1433"/>
      <c r="K11937" s="1433"/>
      <c r="L11937" s="1334"/>
    </row>
    <row r="11938" spans="1:12" ht="24" customHeight="1">
      <c r="A11938" s="1355"/>
      <c r="B11938" s="1355"/>
      <c r="C11938" s="1433"/>
      <c r="E11938" s="1433"/>
      <c r="K11938" s="1433"/>
      <c r="L11938" s="1334"/>
    </row>
    <row r="11939" spans="1:12" ht="24" customHeight="1">
      <c r="A11939" s="1355"/>
      <c r="B11939" s="1355"/>
      <c r="C11939" s="1433"/>
      <c r="E11939" s="1433"/>
      <c r="K11939" s="1433"/>
      <c r="L11939" s="1334"/>
    </row>
    <row r="11940" spans="1:12" ht="24" customHeight="1">
      <c r="A11940" s="1355"/>
      <c r="B11940" s="1355"/>
      <c r="C11940" s="1433"/>
      <c r="E11940" s="1433"/>
      <c r="K11940" s="1433"/>
      <c r="L11940" s="1334"/>
    </row>
    <row r="11941" spans="1:12" ht="24" customHeight="1">
      <c r="A11941" s="1355"/>
      <c r="B11941" s="1355"/>
      <c r="C11941" s="1433"/>
      <c r="E11941" s="1433"/>
      <c r="K11941" s="1433"/>
      <c r="L11941" s="1334"/>
    </row>
    <row r="11942" spans="1:12" ht="24" customHeight="1">
      <c r="A11942" s="1355"/>
      <c r="B11942" s="1355"/>
      <c r="C11942" s="1433"/>
      <c r="E11942" s="1433"/>
      <c r="K11942" s="1433"/>
      <c r="L11942" s="1334"/>
    </row>
    <row r="11943" spans="1:12" ht="24" customHeight="1">
      <c r="A11943" s="1355"/>
      <c r="B11943" s="1355"/>
      <c r="C11943" s="1433"/>
      <c r="E11943" s="1433"/>
      <c r="K11943" s="1433"/>
      <c r="L11943" s="1334"/>
    </row>
    <row r="11944" spans="1:12" ht="24" customHeight="1">
      <c r="A11944" s="1355"/>
      <c r="B11944" s="1355"/>
      <c r="C11944" s="1433"/>
      <c r="E11944" s="1433"/>
      <c r="K11944" s="1433"/>
      <c r="L11944" s="1334"/>
    </row>
    <row r="11945" spans="1:12" ht="24" customHeight="1">
      <c r="A11945" s="1355"/>
      <c r="B11945" s="1355"/>
      <c r="C11945" s="1433"/>
      <c r="E11945" s="1433"/>
      <c r="K11945" s="1433"/>
      <c r="L11945" s="1334"/>
    </row>
    <row r="11946" spans="1:12" ht="24" customHeight="1">
      <c r="A11946" s="1355"/>
      <c r="B11946" s="1355"/>
      <c r="C11946" s="1433"/>
      <c r="E11946" s="1433"/>
      <c r="K11946" s="1433"/>
      <c r="L11946" s="1334"/>
    </row>
    <row r="11947" spans="1:12" ht="24" customHeight="1">
      <c r="A11947" s="1355"/>
      <c r="B11947" s="1355"/>
      <c r="C11947" s="1433"/>
      <c r="E11947" s="1433"/>
      <c r="K11947" s="1433"/>
      <c r="L11947" s="1334"/>
    </row>
    <row r="11948" spans="1:12" ht="24" customHeight="1">
      <c r="A11948" s="1355"/>
      <c r="B11948" s="1355"/>
      <c r="C11948" s="1433"/>
      <c r="E11948" s="1433"/>
      <c r="K11948" s="1433"/>
      <c r="L11948" s="1334"/>
    </row>
    <row r="11949" spans="1:12" ht="24" customHeight="1">
      <c r="A11949" s="1355"/>
      <c r="B11949" s="1355"/>
      <c r="C11949" s="1433"/>
      <c r="E11949" s="1433"/>
      <c r="K11949" s="1433"/>
      <c r="L11949" s="1334"/>
    </row>
    <row r="11950" spans="1:12" ht="24" customHeight="1">
      <c r="A11950" s="1355"/>
      <c r="B11950" s="1355"/>
      <c r="C11950" s="1433"/>
      <c r="E11950" s="1433"/>
      <c r="K11950" s="1433"/>
      <c r="L11950" s="1334"/>
    </row>
    <row r="11951" spans="1:12" ht="24" customHeight="1">
      <c r="A11951" s="1355"/>
      <c r="B11951" s="1355"/>
      <c r="C11951" s="1433"/>
      <c r="E11951" s="1433"/>
      <c r="K11951" s="1433"/>
      <c r="L11951" s="1334"/>
    </row>
    <row r="11952" spans="1:12" ht="24" customHeight="1">
      <c r="A11952" s="1355"/>
      <c r="B11952" s="1355"/>
      <c r="C11952" s="1433"/>
      <c r="E11952" s="1433"/>
      <c r="K11952" s="1433"/>
      <c r="L11952" s="1334"/>
    </row>
    <row r="11953" spans="1:12" ht="24" customHeight="1">
      <c r="A11953" s="1355"/>
      <c r="B11953" s="1355"/>
      <c r="C11953" s="1433"/>
      <c r="E11953" s="1433"/>
      <c r="K11953" s="1433"/>
      <c r="L11953" s="1334"/>
    </row>
    <row r="11954" spans="1:12" ht="24" customHeight="1">
      <c r="A11954" s="1355"/>
      <c r="B11954" s="1355"/>
      <c r="C11954" s="1433"/>
      <c r="E11954" s="1433"/>
      <c r="K11954" s="1433"/>
      <c r="L11954" s="1334"/>
    </row>
    <row r="11955" spans="1:12" ht="24" customHeight="1">
      <c r="A11955" s="1355"/>
      <c r="B11955" s="1355"/>
      <c r="C11955" s="1433"/>
      <c r="E11955" s="1433"/>
      <c r="K11955" s="1433"/>
      <c r="L11955" s="1334"/>
    </row>
    <row r="11956" spans="1:12" ht="24" customHeight="1">
      <c r="A11956" s="1355"/>
      <c r="B11956" s="1355"/>
      <c r="C11956" s="1433"/>
      <c r="E11956" s="1433"/>
      <c r="K11956" s="1433"/>
      <c r="L11956" s="1334"/>
    </row>
    <row r="11957" spans="1:12" ht="24" customHeight="1">
      <c r="A11957" s="1355"/>
      <c r="B11957" s="1355"/>
      <c r="C11957" s="1433"/>
      <c r="E11957" s="1433"/>
      <c r="K11957" s="1433"/>
      <c r="L11957" s="1334"/>
    </row>
    <row r="11958" spans="1:12" ht="24" customHeight="1">
      <c r="A11958" s="1355"/>
      <c r="B11958" s="1355"/>
      <c r="C11958" s="1433"/>
      <c r="E11958" s="1433"/>
      <c r="K11958" s="1433"/>
      <c r="L11958" s="1334"/>
    </row>
    <row r="11959" spans="1:12" ht="24" customHeight="1">
      <c r="A11959" s="1355"/>
      <c r="B11959" s="1355"/>
      <c r="C11959" s="1433"/>
      <c r="E11959" s="1433"/>
      <c r="K11959" s="1433"/>
      <c r="L11959" s="1334"/>
    </row>
    <row r="11960" spans="1:12" ht="24" customHeight="1">
      <c r="A11960" s="1355"/>
      <c r="B11960" s="1355"/>
      <c r="C11960" s="1433"/>
      <c r="E11960" s="1433"/>
      <c r="K11960" s="1433"/>
      <c r="L11960" s="1334"/>
    </row>
    <row r="11961" spans="1:12" ht="24" customHeight="1">
      <c r="A11961" s="1355"/>
      <c r="B11961" s="1355"/>
      <c r="C11961" s="1433"/>
      <c r="E11961" s="1433"/>
      <c r="K11961" s="1433"/>
      <c r="L11961" s="1334"/>
    </row>
    <row r="11962" spans="1:12" ht="24" customHeight="1">
      <c r="A11962" s="1355"/>
      <c r="B11962" s="1355"/>
      <c r="C11962" s="1433"/>
      <c r="E11962" s="1433"/>
      <c r="K11962" s="1433"/>
      <c r="L11962" s="1334"/>
    </row>
    <row r="11963" spans="1:12" ht="24" customHeight="1">
      <c r="A11963" s="1355"/>
      <c r="B11963" s="1355"/>
      <c r="C11963" s="1433"/>
      <c r="E11963" s="1433"/>
      <c r="K11963" s="1433"/>
      <c r="L11963" s="1334"/>
    </row>
    <row r="11964" spans="1:12" ht="24" customHeight="1">
      <c r="A11964" s="1355"/>
      <c r="B11964" s="1355"/>
      <c r="C11964" s="1433"/>
      <c r="E11964" s="1433"/>
      <c r="K11964" s="1433"/>
      <c r="L11964" s="1334"/>
    </row>
    <row r="11965" spans="1:12" ht="24" customHeight="1">
      <c r="A11965" s="1355"/>
      <c r="B11965" s="1355"/>
      <c r="C11965" s="1433"/>
      <c r="E11965" s="1433"/>
      <c r="K11965" s="1433"/>
      <c r="L11965" s="1334"/>
    </row>
    <row r="11966" spans="1:12" ht="24" customHeight="1">
      <c r="A11966" s="1355"/>
      <c r="B11966" s="1355"/>
      <c r="C11966" s="1433"/>
      <c r="E11966" s="1433"/>
      <c r="K11966" s="1433"/>
      <c r="L11966" s="1334"/>
    </row>
    <row r="11967" spans="1:12" ht="24" customHeight="1">
      <c r="A11967" s="1355"/>
      <c r="B11967" s="1355"/>
      <c r="C11967" s="1433"/>
      <c r="E11967" s="1433"/>
      <c r="K11967" s="1433"/>
      <c r="L11967" s="1334"/>
    </row>
    <row r="11968" spans="1:12" ht="24" customHeight="1">
      <c r="A11968" s="1355"/>
      <c r="B11968" s="1355"/>
      <c r="C11968" s="1433"/>
      <c r="E11968" s="1433"/>
      <c r="K11968" s="1433"/>
      <c r="L11968" s="1334"/>
    </row>
    <row r="11969" spans="1:12" ht="24" customHeight="1">
      <c r="A11969" s="1355"/>
      <c r="B11969" s="1355"/>
      <c r="C11969" s="1433"/>
      <c r="E11969" s="1433"/>
      <c r="K11969" s="1433"/>
      <c r="L11969" s="1334"/>
    </row>
    <row r="11970" spans="1:12" ht="24" customHeight="1">
      <c r="A11970" s="1355"/>
      <c r="B11970" s="1355"/>
      <c r="C11970" s="1433"/>
      <c r="E11970" s="1433"/>
      <c r="K11970" s="1433"/>
      <c r="L11970" s="1334"/>
    </row>
    <row r="11971" spans="1:12" ht="24" customHeight="1">
      <c r="A11971" s="1355"/>
      <c r="B11971" s="1355"/>
      <c r="C11971" s="1433"/>
      <c r="E11971" s="1433"/>
      <c r="K11971" s="1433"/>
      <c r="L11971" s="1334"/>
    </row>
    <row r="11972" spans="1:12" ht="24" customHeight="1">
      <c r="A11972" s="1355"/>
      <c r="B11972" s="1355"/>
      <c r="C11972" s="1433"/>
      <c r="E11972" s="1433"/>
      <c r="K11972" s="1433"/>
      <c r="L11972" s="1334"/>
    </row>
    <row r="11973" spans="1:12" ht="24" customHeight="1">
      <c r="A11973" s="1355"/>
      <c r="B11973" s="1355"/>
      <c r="C11973" s="1433"/>
      <c r="E11973" s="1433"/>
      <c r="K11973" s="1433"/>
      <c r="L11973" s="1334"/>
    </row>
    <row r="11974" spans="1:12" ht="24" customHeight="1">
      <c r="A11974" s="1355"/>
      <c r="B11974" s="1355"/>
      <c r="C11974" s="1433"/>
      <c r="E11974" s="1433"/>
      <c r="K11974" s="1433"/>
      <c r="L11974" s="1334"/>
    </row>
    <row r="11975" spans="1:12" ht="24" customHeight="1">
      <c r="A11975" s="1355"/>
      <c r="B11975" s="1355"/>
      <c r="C11975" s="1433"/>
      <c r="E11975" s="1433"/>
      <c r="K11975" s="1433"/>
      <c r="L11975" s="1334"/>
    </row>
    <row r="11976" spans="1:12" ht="24" customHeight="1">
      <c r="A11976" s="1355"/>
      <c r="B11976" s="1355"/>
      <c r="C11976" s="1433"/>
      <c r="E11976" s="1433"/>
      <c r="K11976" s="1433"/>
      <c r="L11976" s="1334"/>
    </row>
    <row r="11977" spans="1:12" ht="24" customHeight="1">
      <c r="A11977" s="1355"/>
      <c r="B11977" s="1355"/>
      <c r="C11977" s="1433"/>
      <c r="E11977" s="1433"/>
      <c r="K11977" s="1433"/>
      <c r="L11977" s="1334"/>
    </row>
    <row r="11978" spans="1:12" ht="24" customHeight="1">
      <c r="A11978" s="1355"/>
      <c r="B11978" s="1355"/>
      <c r="C11978" s="1433"/>
      <c r="E11978" s="1433"/>
      <c r="K11978" s="1433"/>
      <c r="L11978" s="1334"/>
    </row>
    <row r="11979" spans="1:12" ht="24" customHeight="1">
      <c r="A11979" s="1355"/>
      <c r="B11979" s="1355"/>
      <c r="C11979" s="1433"/>
      <c r="E11979" s="1433"/>
      <c r="K11979" s="1433"/>
      <c r="L11979" s="1334"/>
    </row>
    <row r="11980" spans="1:12" ht="24" customHeight="1">
      <c r="A11980" s="1355"/>
      <c r="B11980" s="1355"/>
      <c r="C11980" s="1433"/>
      <c r="E11980" s="1433"/>
      <c r="K11980" s="1433"/>
      <c r="L11980" s="1334"/>
    </row>
    <row r="11981" spans="1:12" ht="24" customHeight="1">
      <c r="A11981" s="1355"/>
      <c r="B11981" s="1355"/>
      <c r="C11981" s="1433"/>
      <c r="E11981" s="1433"/>
      <c r="K11981" s="1433"/>
      <c r="L11981" s="1334"/>
    </row>
    <row r="11982" spans="1:12" ht="24" customHeight="1">
      <c r="A11982" s="1355"/>
      <c r="B11982" s="1355"/>
      <c r="C11982" s="1433"/>
      <c r="E11982" s="1433"/>
      <c r="K11982" s="1433"/>
      <c r="L11982" s="1334"/>
    </row>
    <row r="11983" spans="1:12" ht="24" customHeight="1">
      <c r="A11983" s="1355"/>
      <c r="B11983" s="1355"/>
      <c r="C11983" s="1433"/>
      <c r="E11983" s="1433"/>
      <c r="K11983" s="1433"/>
      <c r="L11983" s="1334"/>
    </row>
    <row r="11984" spans="1:12" ht="24" customHeight="1">
      <c r="A11984" s="1355"/>
      <c r="B11984" s="1355"/>
      <c r="C11984" s="1433"/>
      <c r="E11984" s="1433"/>
      <c r="K11984" s="1433"/>
      <c r="L11984" s="1334"/>
    </row>
    <row r="11985" spans="1:12" ht="24" customHeight="1">
      <c r="A11985" s="1355"/>
      <c r="B11985" s="1355"/>
      <c r="C11985" s="1433"/>
      <c r="E11985" s="1433"/>
      <c r="K11985" s="1433"/>
      <c r="L11985" s="1334"/>
    </row>
    <row r="11986" spans="1:12" ht="24" customHeight="1">
      <c r="A11986" s="1355"/>
      <c r="B11986" s="1355"/>
      <c r="C11986" s="1433"/>
      <c r="E11986" s="1433"/>
      <c r="K11986" s="1433"/>
      <c r="L11986" s="1334"/>
    </row>
    <row r="11987" spans="1:12" ht="24" customHeight="1">
      <c r="A11987" s="1355"/>
      <c r="B11987" s="1355"/>
      <c r="C11987" s="1433"/>
      <c r="E11987" s="1433"/>
      <c r="K11987" s="1433"/>
      <c r="L11987" s="1334"/>
    </row>
    <row r="11988" spans="1:12" ht="24" customHeight="1">
      <c r="A11988" s="1355"/>
      <c r="B11988" s="1355"/>
      <c r="C11988" s="1433"/>
      <c r="E11988" s="1433"/>
      <c r="K11988" s="1433"/>
      <c r="L11988" s="1334"/>
    </row>
    <row r="11989" spans="1:12" ht="24" customHeight="1">
      <c r="A11989" s="1355"/>
      <c r="B11989" s="1355"/>
      <c r="C11989" s="1433"/>
      <c r="E11989" s="1433"/>
      <c r="K11989" s="1433"/>
      <c r="L11989" s="1334"/>
    </row>
    <row r="11990" spans="1:12" ht="24" customHeight="1">
      <c r="A11990" s="1355"/>
      <c r="B11990" s="1355"/>
      <c r="C11990" s="1433"/>
      <c r="E11990" s="1433"/>
      <c r="K11990" s="1433"/>
      <c r="L11990" s="1334"/>
    </row>
    <row r="11991" spans="1:12" ht="24" customHeight="1">
      <c r="A11991" s="1355"/>
      <c r="B11991" s="1355"/>
      <c r="C11991" s="1433"/>
      <c r="E11991" s="1433"/>
      <c r="K11991" s="1433"/>
      <c r="L11991" s="1334"/>
    </row>
    <row r="11992" spans="1:12" ht="24" customHeight="1">
      <c r="A11992" s="1355"/>
      <c r="B11992" s="1355"/>
      <c r="C11992" s="1433"/>
      <c r="E11992" s="1433"/>
      <c r="K11992" s="1433"/>
      <c r="L11992" s="1334"/>
    </row>
    <row r="11993" spans="1:12" ht="24" customHeight="1">
      <c r="A11993" s="1355"/>
      <c r="B11993" s="1355"/>
      <c r="C11993" s="1433"/>
      <c r="E11993" s="1433"/>
      <c r="K11993" s="1433"/>
      <c r="L11993" s="1334"/>
    </row>
    <row r="11994" spans="1:12" ht="24" customHeight="1">
      <c r="A11994" s="1355"/>
      <c r="B11994" s="1355"/>
      <c r="C11994" s="1433"/>
      <c r="E11994" s="1433"/>
      <c r="K11994" s="1433"/>
      <c r="L11994" s="1334"/>
    </row>
    <row r="11995" spans="1:12" ht="24" customHeight="1">
      <c r="A11995" s="1355"/>
      <c r="B11995" s="1355"/>
      <c r="C11995" s="1433"/>
      <c r="E11995" s="1433"/>
      <c r="K11995" s="1433"/>
      <c r="L11995" s="1334"/>
    </row>
    <row r="11996" spans="1:12" ht="24" customHeight="1">
      <c r="A11996" s="1355"/>
      <c r="B11996" s="1355"/>
      <c r="C11996" s="1433"/>
      <c r="E11996" s="1433"/>
      <c r="K11996" s="1433"/>
      <c r="L11996" s="1334"/>
    </row>
    <row r="11997" spans="1:12" ht="24" customHeight="1">
      <c r="A11997" s="1355"/>
      <c r="B11997" s="1355"/>
      <c r="C11997" s="1433"/>
      <c r="E11997" s="1433"/>
      <c r="K11997" s="1433"/>
      <c r="L11997" s="1334"/>
    </row>
    <row r="11998" spans="1:12" ht="24" customHeight="1">
      <c r="A11998" s="1355"/>
      <c r="B11998" s="1355"/>
      <c r="C11998" s="1433"/>
      <c r="E11998" s="1433"/>
      <c r="K11998" s="1433"/>
      <c r="L11998" s="1334"/>
    </row>
    <row r="11999" spans="1:12" ht="24" customHeight="1">
      <c r="A11999" s="1355"/>
      <c r="B11999" s="1355"/>
      <c r="C11999" s="1433"/>
      <c r="E11999" s="1433"/>
      <c r="K11999" s="1433"/>
      <c r="L11999" s="1334"/>
    </row>
    <row r="12000" spans="1:12" ht="24" customHeight="1">
      <c r="A12000" s="1355"/>
      <c r="B12000" s="1355"/>
      <c r="C12000" s="1433"/>
      <c r="E12000" s="1433"/>
      <c r="K12000" s="1433"/>
      <c r="L12000" s="1334"/>
    </row>
    <row r="12001" spans="1:12" ht="24" customHeight="1">
      <c r="A12001" s="1355"/>
      <c r="B12001" s="1355"/>
      <c r="C12001" s="1433"/>
      <c r="E12001" s="1433"/>
      <c r="K12001" s="1433"/>
      <c r="L12001" s="1334"/>
    </row>
    <row r="12002" spans="1:12" ht="24" customHeight="1">
      <c r="A12002" s="1355"/>
      <c r="B12002" s="1355"/>
      <c r="C12002" s="1433"/>
      <c r="E12002" s="1433"/>
      <c r="K12002" s="1433"/>
      <c r="L12002" s="1334"/>
    </row>
    <row r="12003" spans="1:12" ht="24" customHeight="1">
      <c r="A12003" s="1355"/>
      <c r="B12003" s="1355"/>
      <c r="C12003" s="1433"/>
      <c r="E12003" s="1433"/>
      <c r="K12003" s="1433"/>
      <c r="L12003" s="1334"/>
    </row>
    <row r="12004" spans="1:12" ht="24" customHeight="1">
      <c r="A12004" s="1355"/>
      <c r="B12004" s="1355"/>
      <c r="C12004" s="1433"/>
      <c r="E12004" s="1433"/>
      <c r="K12004" s="1433"/>
      <c r="L12004" s="1334"/>
    </row>
    <row r="12005" spans="1:12" ht="24" customHeight="1">
      <c r="A12005" s="1355"/>
      <c r="B12005" s="1355"/>
      <c r="C12005" s="1433"/>
      <c r="E12005" s="1433"/>
      <c r="K12005" s="1433"/>
      <c r="L12005" s="1334"/>
    </row>
    <row r="12006" spans="1:12" ht="24" customHeight="1">
      <c r="A12006" s="1355"/>
      <c r="B12006" s="1355"/>
      <c r="C12006" s="1433"/>
      <c r="E12006" s="1433"/>
      <c r="K12006" s="1433"/>
      <c r="L12006" s="1334"/>
    </row>
    <row r="12007" spans="1:12" ht="24" customHeight="1">
      <c r="A12007" s="1355"/>
      <c r="B12007" s="1355"/>
      <c r="C12007" s="1433"/>
      <c r="E12007" s="1433"/>
      <c r="K12007" s="1433"/>
      <c r="L12007" s="1334"/>
    </row>
    <row r="12008" spans="1:12" ht="24" customHeight="1">
      <c r="A12008" s="1355"/>
      <c r="B12008" s="1355"/>
      <c r="C12008" s="1433"/>
      <c r="E12008" s="1433"/>
      <c r="K12008" s="1433"/>
      <c r="L12008" s="1334"/>
    </row>
    <row r="12009" spans="1:12" ht="24" customHeight="1">
      <c r="A12009" s="1355"/>
      <c r="B12009" s="1355"/>
      <c r="C12009" s="1433"/>
      <c r="E12009" s="1433"/>
      <c r="K12009" s="1433"/>
      <c r="L12009" s="1334"/>
    </row>
    <row r="12010" spans="1:12" ht="24" customHeight="1">
      <c r="A12010" s="1355"/>
      <c r="B12010" s="1355"/>
      <c r="C12010" s="1433"/>
      <c r="E12010" s="1433"/>
      <c r="K12010" s="1433"/>
      <c r="L12010" s="1334"/>
    </row>
    <row r="12011" spans="1:12" ht="24" customHeight="1">
      <c r="A12011" s="1355"/>
      <c r="B12011" s="1355"/>
      <c r="C12011" s="1433"/>
      <c r="E12011" s="1433"/>
      <c r="K12011" s="1433"/>
      <c r="L12011" s="1334"/>
    </row>
    <row r="12012" spans="1:12" ht="24" customHeight="1">
      <c r="A12012" s="1355"/>
      <c r="B12012" s="1355"/>
      <c r="C12012" s="1433"/>
      <c r="E12012" s="1433"/>
      <c r="K12012" s="1433"/>
      <c r="L12012" s="1334"/>
    </row>
    <row r="12013" spans="1:12" ht="24" customHeight="1">
      <c r="A12013" s="1355"/>
      <c r="B12013" s="1355"/>
      <c r="C12013" s="1433"/>
      <c r="E12013" s="1433"/>
      <c r="K12013" s="1433"/>
      <c r="L12013" s="1334"/>
    </row>
    <row r="12014" spans="1:12" ht="24" customHeight="1">
      <c r="A12014" s="1355"/>
      <c r="B12014" s="1355"/>
      <c r="C12014" s="1433"/>
      <c r="E12014" s="1433"/>
      <c r="K12014" s="1433"/>
      <c r="L12014" s="1334"/>
    </row>
    <row r="12015" spans="1:12" ht="24" customHeight="1">
      <c r="A12015" s="1355"/>
      <c r="B12015" s="1355"/>
      <c r="C12015" s="1433"/>
      <c r="E12015" s="1433"/>
      <c r="K12015" s="1433"/>
      <c r="L12015" s="1334"/>
    </row>
    <row r="12016" spans="1:12" ht="24" customHeight="1">
      <c r="A12016" s="1355"/>
      <c r="B12016" s="1355"/>
      <c r="C12016" s="1433"/>
      <c r="E12016" s="1433"/>
      <c r="K12016" s="1433"/>
      <c r="L12016" s="1334"/>
    </row>
    <row r="12017" spans="1:12" ht="24" customHeight="1">
      <c r="A12017" s="1355"/>
      <c r="B12017" s="1355"/>
      <c r="C12017" s="1433"/>
      <c r="E12017" s="1433"/>
      <c r="K12017" s="1433"/>
      <c r="L12017" s="1334"/>
    </row>
    <row r="12018" spans="1:12" ht="24" customHeight="1">
      <c r="A12018" s="1355"/>
      <c r="B12018" s="1355"/>
      <c r="C12018" s="1433"/>
      <c r="E12018" s="1433"/>
      <c r="K12018" s="1433"/>
      <c r="L12018" s="1334"/>
    </row>
    <row r="12019" spans="1:12" ht="24" customHeight="1">
      <c r="A12019" s="1355"/>
      <c r="B12019" s="1355"/>
      <c r="C12019" s="1433"/>
      <c r="E12019" s="1433"/>
      <c r="K12019" s="1433"/>
      <c r="L12019" s="1334"/>
    </row>
    <row r="12020" spans="1:12" ht="24" customHeight="1">
      <c r="A12020" s="1355"/>
      <c r="B12020" s="1355"/>
      <c r="C12020" s="1433"/>
      <c r="E12020" s="1433"/>
      <c r="K12020" s="1433"/>
      <c r="L12020" s="1334"/>
    </row>
    <row r="12021" spans="1:12" ht="24" customHeight="1">
      <c r="A12021" s="1355"/>
      <c r="B12021" s="1355"/>
      <c r="C12021" s="1433"/>
      <c r="E12021" s="1433"/>
      <c r="K12021" s="1433"/>
      <c r="L12021" s="1334"/>
    </row>
    <row r="12022" spans="1:12" ht="24" customHeight="1">
      <c r="A12022" s="1355"/>
      <c r="B12022" s="1355"/>
      <c r="C12022" s="1433"/>
      <c r="E12022" s="1433"/>
      <c r="K12022" s="1433"/>
      <c r="L12022" s="1334"/>
    </row>
    <row r="12023" spans="1:12" ht="24" customHeight="1">
      <c r="A12023" s="1355"/>
      <c r="B12023" s="1355"/>
      <c r="C12023" s="1433"/>
      <c r="E12023" s="1433"/>
      <c r="K12023" s="1433"/>
      <c r="L12023" s="1334"/>
    </row>
    <row r="12024" spans="1:12" ht="24" customHeight="1">
      <c r="A12024" s="1355"/>
      <c r="B12024" s="1355"/>
      <c r="C12024" s="1433"/>
      <c r="E12024" s="1433"/>
      <c r="K12024" s="1433"/>
      <c r="L12024" s="1334"/>
    </row>
    <row r="12025" spans="1:12" ht="24" customHeight="1">
      <c r="A12025" s="1355"/>
      <c r="B12025" s="1355"/>
      <c r="C12025" s="1433"/>
      <c r="E12025" s="1433"/>
      <c r="K12025" s="1433"/>
      <c r="L12025" s="1334"/>
    </row>
    <row r="12026" spans="1:12" ht="24" customHeight="1">
      <c r="A12026" s="1355"/>
      <c r="B12026" s="1355"/>
      <c r="C12026" s="1433"/>
      <c r="E12026" s="1433"/>
      <c r="K12026" s="1433"/>
      <c r="L12026" s="1334"/>
    </row>
    <row r="12027" spans="1:12" ht="24" customHeight="1">
      <c r="A12027" s="1355"/>
      <c r="B12027" s="1355"/>
      <c r="C12027" s="1433"/>
      <c r="E12027" s="1433"/>
      <c r="K12027" s="1433"/>
      <c r="L12027" s="1334"/>
    </row>
    <row r="12028" spans="1:12" ht="24" customHeight="1">
      <c r="A12028" s="1355"/>
      <c r="B12028" s="1355"/>
      <c r="C12028" s="1433"/>
      <c r="E12028" s="1433"/>
      <c r="K12028" s="1433"/>
      <c r="L12028" s="1334"/>
    </row>
    <row r="12029" spans="1:12" ht="24" customHeight="1">
      <c r="A12029" s="1355"/>
      <c r="B12029" s="1355"/>
      <c r="C12029" s="1433"/>
      <c r="E12029" s="1433"/>
      <c r="K12029" s="1433"/>
      <c r="L12029" s="1334"/>
    </row>
    <row r="12030" spans="1:12" ht="24" customHeight="1">
      <c r="A12030" s="1355"/>
      <c r="B12030" s="1355"/>
      <c r="C12030" s="1433"/>
      <c r="E12030" s="1433"/>
      <c r="K12030" s="1433"/>
      <c r="L12030" s="1334"/>
    </row>
    <row r="12031" spans="1:12" ht="24" customHeight="1">
      <c r="A12031" s="1355"/>
      <c r="B12031" s="1355"/>
      <c r="C12031" s="1433"/>
      <c r="E12031" s="1433"/>
      <c r="K12031" s="1433"/>
      <c r="L12031" s="1334"/>
    </row>
    <row r="12032" spans="1:12" ht="24" customHeight="1">
      <c r="A12032" s="1355"/>
      <c r="B12032" s="1355"/>
      <c r="C12032" s="1433"/>
      <c r="E12032" s="1433"/>
      <c r="K12032" s="1433"/>
      <c r="L12032" s="1334"/>
    </row>
    <row r="12033" spans="1:12" ht="24" customHeight="1">
      <c r="A12033" s="1355"/>
      <c r="B12033" s="1355"/>
      <c r="C12033" s="1433"/>
      <c r="E12033" s="1433"/>
      <c r="K12033" s="1433"/>
      <c r="L12033" s="1334"/>
    </row>
    <row r="12034" spans="1:12" ht="24" customHeight="1">
      <c r="A12034" s="1355"/>
      <c r="B12034" s="1355"/>
      <c r="C12034" s="1433"/>
      <c r="E12034" s="1433"/>
      <c r="K12034" s="1433"/>
      <c r="L12034" s="1334"/>
    </row>
    <row r="12035" spans="1:12" ht="24" customHeight="1">
      <c r="A12035" s="1355"/>
      <c r="B12035" s="1355"/>
      <c r="C12035" s="1433"/>
      <c r="E12035" s="1433"/>
      <c r="K12035" s="1433"/>
      <c r="L12035" s="1334"/>
    </row>
    <row r="12036" spans="1:12" ht="24" customHeight="1">
      <c r="A12036" s="1355"/>
      <c r="B12036" s="1355"/>
      <c r="C12036" s="1433"/>
      <c r="E12036" s="1433"/>
      <c r="K12036" s="1433"/>
      <c r="L12036" s="1334"/>
    </row>
    <row r="12037" spans="1:12" ht="24" customHeight="1">
      <c r="A12037" s="1355"/>
      <c r="B12037" s="1355"/>
      <c r="C12037" s="1433"/>
      <c r="E12037" s="1433"/>
      <c r="K12037" s="1433"/>
      <c r="L12037" s="1334"/>
    </row>
    <row r="12038" spans="1:12" ht="24" customHeight="1">
      <c r="A12038" s="1355"/>
      <c r="B12038" s="1355"/>
      <c r="C12038" s="1433"/>
      <c r="E12038" s="1433"/>
      <c r="K12038" s="1433"/>
      <c r="L12038" s="1334"/>
    </row>
    <row r="12039" spans="1:12" ht="24" customHeight="1">
      <c r="A12039" s="1355"/>
      <c r="B12039" s="1355"/>
      <c r="C12039" s="1433"/>
      <c r="E12039" s="1433"/>
      <c r="K12039" s="1433"/>
      <c r="L12039" s="1334"/>
    </row>
    <row r="12040" spans="1:12" ht="24" customHeight="1">
      <c r="A12040" s="1355"/>
      <c r="B12040" s="1355"/>
      <c r="C12040" s="1433"/>
      <c r="E12040" s="1433"/>
      <c r="K12040" s="1433"/>
      <c r="L12040" s="1334"/>
    </row>
    <row r="12041" spans="1:12" ht="24" customHeight="1">
      <c r="A12041" s="1355"/>
      <c r="B12041" s="1355"/>
      <c r="C12041" s="1433"/>
      <c r="E12041" s="1433"/>
      <c r="K12041" s="1433"/>
      <c r="L12041" s="1334"/>
    </row>
    <row r="12042" spans="1:12" ht="24" customHeight="1">
      <c r="A12042" s="1355"/>
      <c r="B12042" s="1355"/>
      <c r="C12042" s="1433"/>
      <c r="E12042" s="1433"/>
      <c r="K12042" s="1433"/>
      <c r="L12042" s="1334"/>
    </row>
    <row r="12043" spans="1:12" ht="24" customHeight="1">
      <c r="A12043" s="1355"/>
      <c r="B12043" s="1355"/>
      <c r="C12043" s="1433"/>
      <c r="E12043" s="1433"/>
      <c r="K12043" s="1433"/>
      <c r="L12043" s="1334"/>
    </row>
    <row r="12044" spans="1:12" ht="24" customHeight="1">
      <c r="A12044" s="1355"/>
      <c r="B12044" s="1355"/>
      <c r="C12044" s="1433"/>
      <c r="E12044" s="1433"/>
      <c r="K12044" s="1433"/>
      <c r="L12044" s="1334"/>
    </row>
    <row r="12045" spans="1:12" ht="24" customHeight="1">
      <c r="A12045" s="1355"/>
      <c r="B12045" s="1355"/>
      <c r="C12045" s="1433"/>
      <c r="E12045" s="1433"/>
      <c r="K12045" s="1433"/>
      <c r="L12045" s="1334"/>
    </row>
    <row r="12046" spans="1:12" ht="24" customHeight="1">
      <c r="A12046" s="1355"/>
      <c r="B12046" s="1355"/>
      <c r="C12046" s="1433"/>
      <c r="E12046" s="1433"/>
      <c r="K12046" s="1433"/>
      <c r="L12046" s="1334"/>
    </row>
    <row r="12047" spans="1:12" ht="24" customHeight="1">
      <c r="A12047" s="1355"/>
      <c r="B12047" s="1355"/>
      <c r="C12047" s="1433"/>
      <c r="E12047" s="1433"/>
      <c r="K12047" s="1433"/>
      <c r="L12047" s="1334"/>
    </row>
    <row r="12048" spans="1:12" ht="24" customHeight="1">
      <c r="A12048" s="1355"/>
      <c r="B12048" s="1355"/>
      <c r="C12048" s="1433"/>
      <c r="E12048" s="1433"/>
      <c r="K12048" s="1433"/>
      <c r="L12048" s="1334"/>
    </row>
    <row r="12049" spans="1:12" ht="24" customHeight="1">
      <c r="A12049" s="1355"/>
      <c r="B12049" s="1355"/>
      <c r="C12049" s="1433"/>
      <c r="E12049" s="1433"/>
      <c r="K12049" s="1433"/>
      <c r="L12049" s="1334"/>
    </row>
    <row r="12050" spans="1:12" ht="24" customHeight="1">
      <c r="A12050" s="1355"/>
      <c r="B12050" s="1355"/>
      <c r="C12050" s="1433"/>
      <c r="E12050" s="1433"/>
      <c r="K12050" s="1433"/>
      <c r="L12050" s="1334"/>
    </row>
    <row r="12051" spans="1:12" ht="24" customHeight="1">
      <c r="A12051" s="1355"/>
      <c r="B12051" s="1355"/>
      <c r="C12051" s="1433"/>
      <c r="E12051" s="1433"/>
      <c r="K12051" s="1433"/>
      <c r="L12051" s="1334"/>
    </row>
    <row r="12052" spans="1:12" ht="24" customHeight="1">
      <c r="A12052" s="1355"/>
      <c r="B12052" s="1355"/>
      <c r="C12052" s="1433"/>
      <c r="E12052" s="1433"/>
      <c r="K12052" s="1433"/>
      <c r="L12052" s="1334"/>
    </row>
    <row r="12053" spans="1:12" ht="24" customHeight="1">
      <c r="A12053" s="1355"/>
      <c r="B12053" s="1355"/>
      <c r="C12053" s="1433"/>
      <c r="E12053" s="1433"/>
      <c r="K12053" s="1433"/>
      <c r="L12053" s="1334"/>
    </row>
    <row r="12054" spans="1:12" ht="24" customHeight="1">
      <c r="A12054" s="1355"/>
      <c r="B12054" s="1355"/>
      <c r="C12054" s="1433"/>
      <c r="E12054" s="1433"/>
      <c r="K12054" s="1433"/>
      <c r="L12054" s="1334"/>
    </row>
    <row r="12055" spans="1:12" ht="24" customHeight="1">
      <c r="A12055" s="1355"/>
      <c r="B12055" s="1355"/>
      <c r="C12055" s="1433"/>
      <c r="E12055" s="1433"/>
      <c r="K12055" s="1433"/>
      <c r="L12055" s="1334"/>
    </row>
    <row r="12056" spans="1:12" ht="24" customHeight="1">
      <c r="A12056" s="1355"/>
      <c r="B12056" s="1355"/>
      <c r="C12056" s="1433"/>
      <c r="E12056" s="1433"/>
      <c r="K12056" s="1433"/>
      <c r="L12056" s="1334"/>
    </row>
    <row r="12057" spans="1:12" ht="24" customHeight="1">
      <c r="A12057" s="1355"/>
      <c r="B12057" s="1355"/>
      <c r="C12057" s="1433"/>
      <c r="E12057" s="1433"/>
      <c r="K12057" s="1433"/>
      <c r="L12057" s="1334"/>
    </row>
    <row r="12058" spans="1:12" ht="24" customHeight="1">
      <c r="A12058" s="1355"/>
      <c r="B12058" s="1355"/>
      <c r="C12058" s="1433"/>
      <c r="E12058" s="1433"/>
      <c r="K12058" s="1433"/>
      <c r="L12058" s="1334"/>
    </row>
    <row r="12059" spans="1:12" ht="24" customHeight="1">
      <c r="A12059" s="1355"/>
      <c r="B12059" s="1355"/>
      <c r="C12059" s="1433"/>
      <c r="E12059" s="1433"/>
      <c r="K12059" s="1433"/>
      <c r="L12059" s="1334"/>
    </row>
    <row r="12060" spans="1:12" ht="24" customHeight="1">
      <c r="A12060" s="1355"/>
      <c r="B12060" s="1355"/>
      <c r="C12060" s="1433"/>
      <c r="E12060" s="1433"/>
      <c r="K12060" s="1433"/>
      <c r="L12060" s="1334"/>
    </row>
    <row r="12061" spans="1:12" ht="24" customHeight="1">
      <c r="A12061" s="1355"/>
      <c r="B12061" s="1355"/>
      <c r="C12061" s="1433"/>
      <c r="E12061" s="1433"/>
      <c r="K12061" s="1433"/>
      <c r="L12061" s="1334"/>
    </row>
    <row r="12062" spans="1:12" ht="24" customHeight="1">
      <c r="A12062" s="1355"/>
      <c r="B12062" s="1355"/>
      <c r="C12062" s="1433"/>
      <c r="E12062" s="1433"/>
      <c r="K12062" s="1433"/>
      <c r="L12062" s="1334"/>
    </row>
    <row r="12063" spans="1:12" ht="24" customHeight="1">
      <c r="A12063" s="1355"/>
      <c r="B12063" s="1355"/>
      <c r="C12063" s="1433"/>
      <c r="E12063" s="1433"/>
      <c r="K12063" s="1433"/>
      <c r="L12063" s="1334"/>
    </row>
    <row r="12064" spans="1:12" ht="24" customHeight="1">
      <c r="A12064" s="1355"/>
      <c r="B12064" s="1355"/>
      <c r="C12064" s="1433"/>
      <c r="E12064" s="1433"/>
      <c r="K12064" s="1433"/>
      <c r="L12064" s="1334"/>
    </row>
    <row r="12065" spans="1:12" ht="24" customHeight="1">
      <c r="A12065" s="1355"/>
      <c r="B12065" s="1355"/>
      <c r="C12065" s="1433"/>
      <c r="E12065" s="1433"/>
      <c r="K12065" s="1433"/>
      <c r="L12065" s="1334"/>
    </row>
    <row r="12066" spans="1:12" ht="24" customHeight="1">
      <c r="A12066" s="1355"/>
      <c r="B12066" s="1355"/>
      <c r="C12066" s="1433"/>
      <c r="E12066" s="1433"/>
      <c r="K12066" s="1433"/>
      <c r="L12066" s="1334"/>
    </row>
    <row r="12067" spans="1:12" ht="24" customHeight="1">
      <c r="A12067" s="1355"/>
      <c r="B12067" s="1355"/>
      <c r="C12067" s="1433"/>
      <c r="E12067" s="1433"/>
      <c r="K12067" s="1433"/>
      <c r="L12067" s="1334"/>
    </row>
    <row r="12068" spans="1:12" ht="24" customHeight="1">
      <c r="A12068" s="1355"/>
      <c r="B12068" s="1355"/>
      <c r="C12068" s="1433"/>
      <c r="E12068" s="1433"/>
      <c r="K12068" s="1433"/>
      <c r="L12068" s="1334"/>
    </row>
    <row r="12069" spans="1:12" ht="24" customHeight="1">
      <c r="A12069" s="1355"/>
      <c r="B12069" s="1355"/>
      <c r="C12069" s="1433"/>
      <c r="E12069" s="1433"/>
      <c r="K12069" s="1433"/>
      <c r="L12069" s="1334"/>
    </row>
    <row r="12070" spans="1:12" ht="24" customHeight="1">
      <c r="A12070" s="1355"/>
      <c r="B12070" s="1355"/>
      <c r="C12070" s="1433"/>
      <c r="E12070" s="1433"/>
      <c r="K12070" s="1433"/>
      <c r="L12070" s="1334"/>
    </row>
    <row r="12071" spans="1:12" ht="24" customHeight="1">
      <c r="A12071" s="1355"/>
      <c r="B12071" s="1355"/>
      <c r="C12071" s="1433"/>
      <c r="E12071" s="1433"/>
      <c r="K12071" s="1433"/>
      <c r="L12071" s="1334"/>
    </row>
    <row r="12072" spans="1:12" ht="24" customHeight="1">
      <c r="A12072" s="1355"/>
      <c r="B12072" s="1355"/>
      <c r="C12072" s="1433"/>
      <c r="E12072" s="1433"/>
      <c r="K12072" s="1433"/>
      <c r="L12072" s="1334"/>
    </row>
    <row r="12073" spans="1:12" ht="24" customHeight="1">
      <c r="A12073" s="1355"/>
      <c r="B12073" s="1355"/>
      <c r="C12073" s="1433"/>
      <c r="E12073" s="1433"/>
      <c r="K12073" s="1433"/>
      <c r="L12073" s="1334"/>
    </row>
    <row r="12074" spans="1:12" ht="24" customHeight="1">
      <c r="A12074" s="1355"/>
      <c r="B12074" s="1355"/>
      <c r="C12074" s="1433"/>
      <c r="E12074" s="1433"/>
      <c r="K12074" s="1433"/>
      <c r="L12074" s="1334"/>
    </row>
    <row r="12075" spans="1:12" ht="24" customHeight="1">
      <c r="A12075" s="1355"/>
      <c r="B12075" s="1355"/>
      <c r="C12075" s="1433"/>
      <c r="E12075" s="1433"/>
      <c r="K12075" s="1433"/>
      <c r="L12075" s="1334"/>
    </row>
    <row r="12076" spans="1:12" ht="24" customHeight="1">
      <c r="A12076" s="1355"/>
      <c r="B12076" s="1355"/>
      <c r="C12076" s="1433"/>
      <c r="E12076" s="1433"/>
      <c r="K12076" s="1433"/>
      <c r="L12076" s="1334"/>
    </row>
    <row r="12077" spans="1:12" ht="24" customHeight="1">
      <c r="A12077" s="1355"/>
      <c r="B12077" s="1355"/>
      <c r="C12077" s="1433"/>
      <c r="E12077" s="1433"/>
      <c r="K12077" s="1433"/>
      <c r="L12077" s="1334"/>
    </row>
    <row r="12078" spans="1:12" ht="24" customHeight="1">
      <c r="A12078" s="1355"/>
      <c r="B12078" s="1355"/>
      <c r="C12078" s="1433"/>
      <c r="E12078" s="1433"/>
      <c r="K12078" s="1433"/>
      <c r="L12078" s="1334"/>
    </row>
    <row r="12079" spans="1:12" ht="24" customHeight="1">
      <c r="A12079" s="1355"/>
      <c r="B12079" s="1355"/>
      <c r="C12079" s="1433"/>
      <c r="E12079" s="1433"/>
      <c r="K12079" s="1433"/>
      <c r="L12079" s="1334"/>
    </row>
    <row r="12080" spans="1:12" ht="24" customHeight="1">
      <c r="A12080" s="1355"/>
      <c r="B12080" s="1355"/>
      <c r="C12080" s="1433"/>
      <c r="E12080" s="1433"/>
      <c r="K12080" s="1433"/>
      <c r="L12080" s="1334"/>
    </row>
    <row r="12081" spans="1:12" ht="24" customHeight="1">
      <c r="A12081" s="1355"/>
      <c r="B12081" s="1355"/>
      <c r="C12081" s="1433"/>
      <c r="E12081" s="1433"/>
      <c r="K12081" s="1433"/>
      <c r="L12081" s="1334"/>
    </row>
    <row r="12082" spans="1:12" ht="24" customHeight="1">
      <c r="A12082" s="1355"/>
      <c r="B12082" s="1355"/>
      <c r="C12082" s="1433"/>
      <c r="E12082" s="1433"/>
      <c r="K12082" s="1433"/>
      <c r="L12082" s="1334"/>
    </row>
    <row r="12083" spans="1:12" ht="24" customHeight="1">
      <c r="A12083" s="1355"/>
      <c r="B12083" s="1355"/>
      <c r="C12083" s="1433"/>
      <c r="E12083" s="1433"/>
      <c r="K12083" s="1433"/>
      <c r="L12083" s="1334"/>
    </row>
    <row r="12084" spans="1:12" ht="24" customHeight="1">
      <c r="A12084" s="1355"/>
      <c r="B12084" s="1355"/>
      <c r="C12084" s="1433"/>
      <c r="E12084" s="1433"/>
      <c r="K12084" s="1433"/>
      <c r="L12084" s="1334"/>
    </row>
    <row r="12085" spans="1:12" ht="24" customHeight="1">
      <c r="A12085" s="1355"/>
      <c r="B12085" s="1355"/>
      <c r="C12085" s="1433"/>
      <c r="E12085" s="1433"/>
      <c r="K12085" s="1433"/>
      <c r="L12085" s="1334"/>
    </row>
    <row r="12086" spans="1:12" ht="24" customHeight="1">
      <c r="A12086" s="1355"/>
      <c r="B12086" s="1355"/>
      <c r="C12086" s="1433"/>
      <c r="E12086" s="1433"/>
      <c r="K12086" s="1433"/>
      <c r="L12086" s="1334"/>
    </row>
    <row r="12087" spans="1:12" ht="24" customHeight="1">
      <c r="A12087" s="1355"/>
      <c r="B12087" s="1355"/>
      <c r="C12087" s="1433"/>
      <c r="E12087" s="1433"/>
      <c r="K12087" s="1433"/>
      <c r="L12087" s="1334"/>
    </row>
    <row r="12088" spans="1:12" ht="24" customHeight="1">
      <c r="A12088" s="1355"/>
      <c r="B12088" s="1355"/>
      <c r="C12088" s="1433"/>
      <c r="E12088" s="1433"/>
      <c r="K12088" s="1433"/>
      <c r="L12088" s="1334"/>
    </row>
    <row r="12089" spans="1:12" ht="24" customHeight="1">
      <c r="A12089" s="1355"/>
      <c r="B12089" s="1355"/>
      <c r="C12089" s="1433"/>
      <c r="E12089" s="1433"/>
      <c r="K12089" s="1433"/>
      <c r="L12089" s="1334"/>
    </row>
    <row r="12090" spans="1:12" ht="24" customHeight="1">
      <c r="A12090" s="1355"/>
      <c r="B12090" s="1355"/>
      <c r="C12090" s="1433"/>
      <c r="E12090" s="1433"/>
      <c r="K12090" s="1433"/>
      <c r="L12090" s="1334"/>
    </row>
    <row r="12091" spans="1:12" ht="24" customHeight="1">
      <c r="A12091" s="1355"/>
      <c r="B12091" s="1355"/>
      <c r="C12091" s="1433"/>
      <c r="E12091" s="1433"/>
      <c r="K12091" s="1433"/>
      <c r="L12091" s="1334"/>
    </row>
    <row r="12092" spans="1:12" ht="24" customHeight="1">
      <c r="A12092" s="1355"/>
      <c r="B12092" s="1355"/>
      <c r="C12092" s="1433"/>
      <c r="E12092" s="1433"/>
      <c r="K12092" s="1433"/>
      <c r="L12092" s="1334"/>
    </row>
    <row r="12093" spans="1:12" ht="24" customHeight="1">
      <c r="A12093" s="1355"/>
      <c r="B12093" s="1355"/>
      <c r="C12093" s="1433"/>
      <c r="E12093" s="1433"/>
      <c r="K12093" s="1433"/>
      <c r="L12093" s="1334"/>
    </row>
    <row r="12094" spans="1:12" ht="24" customHeight="1">
      <c r="A12094" s="1355"/>
      <c r="B12094" s="1355"/>
      <c r="C12094" s="1433"/>
      <c r="E12094" s="1433"/>
      <c r="K12094" s="1433"/>
      <c r="L12094" s="1334"/>
    </row>
    <row r="12095" spans="1:12" ht="24" customHeight="1">
      <c r="A12095" s="1355"/>
      <c r="B12095" s="1355"/>
      <c r="C12095" s="1433"/>
      <c r="E12095" s="1433"/>
      <c r="K12095" s="1433"/>
      <c r="L12095" s="1334"/>
    </row>
    <row r="12096" spans="1:12" ht="24" customHeight="1">
      <c r="A12096" s="1355"/>
      <c r="B12096" s="1355"/>
      <c r="C12096" s="1433"/>
      <c r="E12096" s="1433"/>
      <c r="K12096" s="1433"/>
      <c r="L12096" s="1334"/>
    </row>
    <row r="12097" spans="1:12" ht="24" customHeight="1">
      <c r="A12097" s="1355"/>
      <c r="B12097" s="1355"/>
      <c r="C12097" s="1433"/>
      <c r="E12097" s="1433"/>
      <c r="K12097" s="1433"/>
      <c r="L12097" s="1334"/>
    </row>
    <row r="12098" spans="1:12" ht="24" customHeight="1">
      <c r="A12098" s="1355"/>
      <c r="B12098" s="1355"/>
      <c r="C12098" s="1433"/>
      <c r="E12098" s="1433"/>
      <c r="K12098" s="1433"/>
      <c r="L12098" s="1334"/>
    </row>
    <row r="12099" spans="1:12" ht="24" customHeight="1">
      <c r="A12099" s="1355"/>
      <c r="B12099" s="1355"/>
      <c r="C12099" s="1433"/>
      <c r="E12099" s="1433"/>
      <c r="K12099" s="1433"/>
      <c r="L12099" s="1334"/>
    </row>
    <row r="12100" spans="1:12" ht="24" customHeight="1">
      <c r="A12100" s="1355"/>
      <c r="B12100" s="1355"/>
      <c r="C12100" s="1433"/>
      <c r="E12100" s="1433"/>
      <c r="K12100" s="1433"/>
      <c r="L12100" s="1334"/>
    </row>
    <row r="12101" spans="1:12" ht="24" customHeight="1">
      <c r="A12101" s="1355"/>
      <c r="B12101" s="1355"/>
      <c r="C12101" s="1433"/>
      <c r="E12101" s="1433"/>
      <c r="K12101" s="1433"/>
      <c r="L12101" s="1334"/>
    </row>
    <row r="12102" spans="1:12" ht="24" customHeight="1">
      <c r="A12102" s="1355"/>
      <c r="B12102" s="1355"/>
      <c r="C12102" s="1433"/>
      <c r="E12102" s="1433"/>
      <c r="K12102" s="1433"/>
      <c r="L12102" s="1334"/>
    </row>
    <row r="12103" spans="1:12" ht="24" customHeight="1">
      <c r="A12103" s="1355"/>
      <c r="B12103" s="1355"/>
      <c r="C12103" s="1433"/>
      <c r="E12103" s="1433"/>
      <c r="K12103" s="1433"/>
      <c r="L12103" s="1334"/>
    </row>
    <row r="12104" spans="1:12" ht="24" customHeight="1">
      <c r="A12104" s="1355"/>
      <c r="B12104" s="1355"/>
      <c r="C12104" s="1433"/>
      <c r="E12104" s="1433"/>
      <c r="K12104" s="1433"/>
      <c r="L12104" s="1334"/>
    </row>
    <row r="12105" spans="1:12" ht="24" customHeight="1">
      <c r="A12105" s="1355"/>
      <c r="B12105" s="1355"/>
      <c r="C12105" s="1433"/>
      <c r="E12105" s="1433"/>
      <c r="K12105" s="1433"/>
      <c r="L12105" s="1334"/>
    </row>
    <row r="12106" spans="1:12" ht="24" customHeight="1">
      <c r="A12106" s="1355"/>
      <c r="B12106" s="1355"/>
      <c r="C12106" s="1433"/>
      <c r="E12106" s="1433"/>
      <c r="K12106" s="1433"/>
      <c r="L12106" s="1334"/>
    </row>
    <row r="12107" spans="1:12" ht="24" customHeight="1">
      <c r="A12107" s="1355"/>
      <c r="B12107" s="1355"/>
      <c r="C12107" s="1433"/>
      <c r="E12107" s="1433"/>
      <c r="K12107" s="1433"/>
      <c r="L12107" s="1334"/>
    </row>
    <row r="12108" spans="1:12" ht="24" customHeight="1">
      <c r="A12108" s="1355"/>
      <c r="B12108" s="1355"/>
      <c r="C12108" s="1433"/>
      <c r="E12108" s="1433"/>
      <c r="K12108" s="1433"/>
      <c r="L12108" s="1334"/>
    </row>
    <row r="12109" spans="1:12" ht="24" customHeight="1">
      <c r="A12109" s="1355"/>
      <c r="B12109" s="1355"/>
      <c r="C12109" s="1433"/>
      <c r="E12109" s="1433"/>
      <c r="K12109" s="1433"/>
      <c r="L12109" s="1334"/>
    </row>
    <row r="12110" spans="1:12" ht="24" customHeight="1">
      <c r="A12110" s="1355"/>
      <c r="B12110" s="1355"/>
      <c r="C12110" s="1433"/>
      <c r="E12110" s="1433"/>
      <c r="K12110" s="1433"/>
      <c r="L12110" s="1334"/>
    </row>
    <row r="12111" spans="1:12" ht="24" customHeight="1">
      <c r="A12111" s="1355"/>
      <c r="B12111" s="1355"/>
      <c r="C12111" s="1433"/>
      <c r="E12111" s="1433"/>
      <c r="K12111" s="1433"/>
      <c r="L12111" s="1334"/>
    </row>
    <row r="12112" spans="1:12" ht="24" customHeight="1">
      <c r="A12112" s="1355"/>
      <c r="B12112" s="1355"/>
      <c r="C12112" s="1433"/>
      <c r="E12112" s="1433"/>
      <c r="K12112" s="1433"/>
      <c r="L12112" s="1334"/>
    </row>
    <row r="12113" spans="1:12" ht="24" customHeight="1">
      <c r="A12113" s="1355"/>
      <c r="B12113" s="1355"/>
      <c r="C12113" s="1433"/>
      <c r="E12113" s="1433"/>
      <c r="K12113" s="1433"/>
      <c r="L12113" s="1334"/>
    </row>
    <row r="12114" spans="1:12" ht="24" customHeight="1">
      <c r="A12114" s="1355"/>
      <c r="B12114" s="1355"/>
      <c r="C12114" s="1433"/>
      <c r="E12114" s="1433"/>
      <c r="K12114" s="1433"/>
      <c r="L12114" s="1334"/>
    </row>
    <row r="12115" spans="1:12" ht="24" customHeight="1">
      <c r="A12115" s="1355"/>
      <c r="B12115" s="1355"/>
      <c r="C12115" s="1433"/>
      <c r="E12115" s="1433"/>
      <c r="K12115" s="1433"/>
      <c r="L12115" s="1334"/>
    </row>
    <row r="12116" spans="1:12" ht="24" customHeight="1">
      <c r="A12116" s="1355"/>
      <c r="B12116" s="1355"/>
      <c r="C12116" s="1433"/>
      <c r="E12116" s="1433"/>
      <c r="K12116" s="1433"/>
      <c r="L12116" s="1334"/>
    </row>
    <row r="12117" spans="1:12" ht="24" customHeight="1">
      <c r="A12117" s="1355"/>
      <c r="B12117" s="1355"/>
      <c r="C12117" s="1433"/>
      <c r="E12117" s="1433"/>
      <c r="K12117" s="1433"/>
      <c r="L12117" s="1334"/>
    </row>
    <row r="12118" spans="1:12" ht="24" customHeight="1">
      <c r="A12118" s="1355"/>
      <c r="B12118" s="1355"/>
      <c r="C12118" s="1433"/>
      <c r="E12118" s="1433"/>
      <c r="K12118" s="1433"/>
      <c r="L12118" s="1334"/>
    </row>
    <row r="12119" spans="1:12" ht="24" customHeight="1">
      <c r="A12119" s="1355"/>
      <c r="B12119" s="1355"/>
      <c r="C12119" s="1433"/>
      <c r="E12119" s="1433"/>
      <c r="K12119" s="1433"/>
      <c r="L12119" s="1334"/>
    </row>
    <row r="12120" spans="1:12" ht="24" customHeight="1">
      <c r="A12120" s="1355"/>
      <c r="B12120" s="1355"/>
      <c r="C12120" s="1433"/>
      <c r="E12120" s="1433"/>
      <c r="K12120" s="1433"/>
      <c r="L12120" s="1334"/>
    </row>
    <row r="12121" spans="1:12" ht="24" customHeight="1">
      <c r="A12121" s="1355"/>
      <c r="B12121" s="1355"/>
      <c r="C12121" s="1433"/>
      <c r="E12121" s="1433"/>
      <c r="K12121" s="1433"/>
      <c r="L12121" s="1334"/>
    </row>
    <row r="12122" spans="1:12" ht="24" customHeight="1">
      <c r="A12122" s="1355"/>
      <c r="B12122" s="1355"/>
      <c r="C12122" s="1433"/>
      <c r="E12122" s="1433"/>
      <c r="K12122" s="1433"/>
      <c r="L12122" s="1334"/>
    </row>
    <row r="12123" spans="1:12" ht="24" customHeight="1">
      <c r="A12123" s="1355"/>
      <c r="B12123" s="1355"/>
      <c r="C12123" s="1433"/>
      <c r="E12123" s="1433"/>
      <c r="K12123" s="1433"/>
      <c r="L12123" s="1334"/>
    </row>
    <row r="12124" spans="1:12" ht="24" customHeight="1">
      <c r="A12124" s="1355"/>
      <c r="B12124" s="1355"/>
      <c r="C12124" s="1433"/>
      <c r="E12124" s="1433"/>
      <c r="K12124" s="1433"/>
      <c r="L12124" s="1334"/>
    </row>
    <row r="12125" spans="1:12" ht="24" customHeight="1">
      <c r="A12125" s="1355"/>
      <c r="B12125" s="1355"/>
      <c r="C12125" s="1433"/>
      <c r="E12125" s="1433"/>
      <c r="K12125" s="1433"/>
      <c r="L12125" s="1334"/>
    </row>
    <row r="12126" spans="1:12" ht="24" customHeight="1">
      <c r="A12126" s="1355"/>
      <c r="B12126" s="1355"/>
      <c r="C12126" s="1433"/>
      <c r="E12126" s="1433"/>
      <c r="K12126" s="1433"/>
      <c r="L12126" s="1334"/>
    </row>
    <row r="12127" spans="1:12" ht="24" customHeight="1">
      <c r="A12127" s="1355"/>
      <c r="B12127" s="1355"/>
      <c r="C12127" s="1433"/>
      <c r="E12127" s="1433"/>
      <c r="K12127" s="1433"/>
      <c r="L12127" s="1334"/>
    </row>
    <row r="12128" spans="1:12" ht="24" customHeight="1">
      <c r="A12128" s="1355"/>
      <c r="B12128" s="1355"/>
      <c r="C12128" s="1433"/>
      <c r="E12128" s="1433"/>
      <c r="K12128" s="1433"/>
      <c r="L12128" s="1334"/>
    </row>
    <row r="12129" spans="1:12" ht="24" customHeight="1">
      <c r="A12129" s="1355"/>
      <c r="B12129" s="1355"/>
      <c r="C12129" s="1433"/>
      <c r="E12129" s="1433"/>
      <c r="K12129" s="1433"/>
      <c r="L12129" s="1334"/>
    </row>
    <row r="12130" spans="1:12" ht="24" customHeight="1">
      <c r="A12130" s="1355"/>
      <c r="B12130" s="1355"/>
      <c r="C12130" s="1433"/>
      <c r="E12130" s="1433"/>
      <c r="K12130" s="1433"/>
      <c r="L12130" s="1334"/>
    </row>
    <row r="12131" spans="1:12" ht="24" customHeight="1">
      <c r="A12131" s="1355"/>
      <c r="B12131" s="1355"/>
      <c r="C12131" s="1433"/>
      <c r="E12131" s="1433"/>
      <c r="K12131" s="1433"/>
      <c r="L12131" s="1334"/>
    </row>
    <row r="12132" spans="1:12" ht="24" customHeight="1">
      <c r="A12132" s="1355"/>
      <c r="B12132" s="1355"/>
      <c r="C12132" s="1433"/>
      <c r="E12132" s="1433"/>
      <c r="K12132" s="1433"/>
      <c r="L12132" s="1334"/>
    </row>
    <row r="12133" spans="1:12" ht="24" customHeight="1">
      <c r="A12133" s="1355"/>
      <c r="B12133" s="1355"/>
      <c r="C12133" s="1433"/>
      <c r="E12133" s="1433"/>
      <c r="K12133" s="1433"/>
      <c r="L12133" s="1334"/>
    </row>
    <row r="12134" spans="1:12" ht="24" customHeight="1">
      <c r="A12134" s="1355"/>
      <c r="B12134" s="1355"/>
      <c r="C12134" s="1433"/>
      <c r="E12134" s="1433"/>
      <c r="K12134" s="1433"/>
      <c r="L12134" s="1334"/>
    </row>
    <row r="12135" spans="1:12" ht="24" customHeight="1">
      <c r="A12135" s="1355"/>
      <c r="B12135" s="1355"/>
      <c r="C12135" s="1433"/>
      <c r="E12135" s="1433"/>
      <c r="K12135" s="1433"/>
      <c r="L12135" s="1334"/>
    </row>
    <row r="12136" spans="1:12" ht="24" customHeight="1">
      <c r="A12136" s="1355"/>
      <c r="B12136" s="1355"/>
      <c r="C12136" s="1433"/>
      <c r="E12136" s="1433"/>
      <c r="K12136" s="1433"/>
      <c r="L12136" s="1334"/>
    </row>
    <row r="12137" spans="1:12" ht="24" customHeight="1">
      <c r="A12137" s="1355"/>
      <c r="B12137" s="1355"/>
      <c r="C12137" s="1433"/>
      <c r="E12137" s="1433"/>
      <c r="K12137" s="1433"/>
      <c r="L12137" s="1334"/>
    </row>
    <row r="12138" spans="1:12" ht="24" customHeight="1">
      <c r="A12138" s="1355"/>
      <c r="B12138" s="1355"/>
      <c r="C12138" s="1433"/>
      <c r="E12138" s="1433"/>
      <c r="K12138" s="1433"/>
      <c r="L12138" s="1334"/>
    </row>
    <row r="12139" spans="1:12" ht="24" customHeight="1">
      <c r="A12139" s="1355"/>
      <c r="B12139" s="1355"/>
      <c r="C12139" s="1433"/>
      <c r="E12139" s="1433"/>
      <c r="K12139" s="1433"/>
      <c r="L12139" s="1334"/>
    </row>
    <row r="12140" spans="1:12" ht="24" customHeight="1">
      <c r="A12140" s="1355"/>
      <c r="B12140" s="1355"/>
      <c r="C12140" s="1433"/>
      <c r="E12140" s="1433"/>
      <c r="K12140" s="1433"/>
      <c r="L12140" s="1334"/>
    </row>
    <row r="12141" spans="1:12" ht="24" customHeight="1">
      <c r="A12141" s="1355"/>
      <c r="B12141" s="1355"/>
      <c r="C12141" s="1433"/>
      <c r="E12141" s="1433"/>
      <c r="K12141" s="1433"/>
      <c r="L12141" s="1334"/>
    </row>
    <row r="12142" spans="1:12" ht="24" customHeight="1">
      <c r="A12142" s="1355"/>
      <c r="B12142" s="1355"/>
      <c r="C12142" s="1433"/>
      <c r="E12142" s="1433"/>
      <c r="K12142" s="1433"/>
      <c r="L12142" s="1334"/>
    </row>
    <row r="12143" spans="1:12" ht="24" customHeight="1">
      <c r="A12143" s="1355"/>
      <c r="B12143" s="1355"/>
      <c r="C12143" s="1433"/>
      <c r="E12143" s="1433"/>
      <c r="K12143" s="1433"/>
      <c r="L12143" s="1334"/>
    </row>
    <row r="12144" spans="1:12" ht="24" customHeight="1">
      <c r="A12144" s="1355"/>
      <c r="B12144" s="1355"/>
      <c r="C12144" s="1433"/>
      <c r="E12144" s="1433"/>
      <c r="K12144" s="1433"/>
      <c r="L12144" s="1334"/>
    </row>
    <row r="12145" spans="1:12" ht="24" customHeight="1">
      <c r="A12145" s="1355"/>
      <c r="B12145" s="1355"/>
      <c r="C12145" s="1433"/>
      <c r="E12145" s="1433"/>
      <c r="K12145" s="1433"/>
      <c r="L12145" s="1334"/>
    </row>
    <row r="12146" spans="1:12" ht="24" customHeight="1">
      <c r="A12146" s="1355"/>
      <c r="B12146" s="1355"/>
      <c r="C12146" s="1433"/>
      <c r="E12146" s="1433"/>
      <c r="K12146" s="1433"/>
      <c r="L12146" s="1334"/>
    </row>
    <row r="12147" spans="1:12" ht="24" customHeight="1">
      <c r="A12147" s="1355"/>
      <c r="B12147" s="1355"/>
      <c r="C12147" s="1433"/>
      <c r="E12147" s="1433"/>
      <c r="K12147" s="1433"/>
      <c r="L12147" s="1334"/>
    </row>
    <row r="12148" spans="1:12" ht="24" customHeight="1">
      <c r="A12148" s="1355"/>
      <c r="B12148" s="1355"/>
      <c r="C12148" s="1433"/>
      <c r="E12148" s="1433"/>
      <c r="K12148" s="1433"/>
      <c r="L12148" s="1334"/>
    </row>
    <row r="12149" spans="1:12" ht="24" customHeight="1">
      <c r="A12149" s="1355"/>
      <c r="B12149" s="1355"/>
      <c r="C12149" s="1433"/>
      <c r="E12149" s="1433"/>
      <c r="K12149" s="1433"/>
      <c r="L12149" s="1334"/>
    </row>
    <row r="12150" spans="1:12" ht="24" customHeight="1">
      <c r="A12150" s="1355"/>
      <c r="B12150" s="1355"/>
      <c r="C12150" s="1433"/>
      <c r="E12150" s="1433"/>
      <c r="K12150" s="1433"/>
      <c r="L12150" s="1334"/>
    </row>
    <row r="12151" spans="1:12" ht="24" customHeight="1">
      <c r="A12151" s="1355"/>
      <c r="B12151" s="1355"/>
      <c r="C12151" s="1433"/>
      <c r="E12151" s="1433"/>
      <c r="K12151" s="1433"/>
      <c r="L12151" s="1334"/>
    </row>
    <row r="12152" spans="1:12" ht="24" customHeight="1">
      <c r="A12152" s="1355"/>
      <c r="B12152" s="1355"/>
      <c r="C12152" s="1433"/>
      <c r="E12152" s="1433"/>
      <c r="K12152" s="1433"/>
      <c r="L12152" s="1334"/>
    </row>
    <row r="12153" spans="1:12" ht="24" customHeight="1">
      <c r="A12153" s="1355"/>
      <c r="B12153" s="1355"/>
      <c r="C12153" s="1433"/>
      <c r="E12153" s="1433"/>
      <c r="K12153" s="1433"/>
      <c r="L12153" s="1334"/>
    </row>
    <row r="12154" spans="1:12" ht="24" customHeight="1">
      <c r="A12154" s="1355"/>
      <c r="B12154" s="1355"/>
      <c r="C12154" s="1433"/>
      <c r="E12154" s="1433"/>
      <c r="K12154" s="1433"/>
      <c r="L12154" s="1334"/>
    </row>
    <row r="12155" spans="1:12" ht="24" customHeight="1">
      <c r="A12155" s="1355"/>
      <c r="B12155" s="1355"/>
      <c r="C12155" s="1433"/>
      <c r="E12155" s="1433"/>
      <c r="K12155" s="1433"/>
      <c r="L12155" s="1334"/>
    </row>
    <row r="12156" spans="1:12" ht="24" customHeight="1">
      <c r="A12156" s="1355"/>
      <c r="B12156" s="1355"/>
      <c r="C12156" s="1433"/>
      <c r="E12156" s="1433"/>
      <c r="K12156" s="1433"/>
      <c r="L12156" s="1334"/>
    </row>
    <row r="12157" spans="1:12" ht="24" customHeight="1">
      <c r="A12157" s="1355"/>
      <c r="B12157" s="1355"/>
      <c r="C12157" s="1433"/>
      <c r="E12157" s="1433"/>
      <c r="K12157" s="1433"/>
      <c r="L12157" s="1334"/>
    </row>
    <row r="12158" spans="1:12" ht="24" customHeight="1">
      <c r="A12158" s="1355"/>
      <c r="B12158" s="1355"/>
      <c r="C12158" s="1433"/>
      <c r="E12158" s="1433"/>
      <c r="K12158" s="1433"/>
      <c r="L12158" s="1334"/>
    </row>
    <row r="12159" spans="1:12" ht="24" customHeight="1">
      <c r="A12159" s="1355"/>
      <c r="B12159" s="1355"/>
      <c r="C12159" s="1433"/>
      <c r="E12159" s="1433"/>
      <c r="K12159" s="1433"/>
      <c r="L12159" s="1334"/>
    </row>
    <row r="12160" spans="1:12" ht="24" customHeight="1">
      <c r="A12160" s="1355"/>
      <c r="B12160" s="1355"/>
      <c r="C12160" s="1433"/>
      <c r="E12160" s="1433"/>
      <c r="K12160" s="1433"/>
      <c r="L12160" s="1334"/>
    </row>
    <row r="12161" spans="1:12" ht="24" customHeight="1">
      <c r="A12161" s="1355"/>
      <c r="B12161" s="1355"/>
      <c r="C12161" s="1433"/>
      <c r="E12161" s="1433"/>
      <c r="K12161" s="1433"/>
      <c r="L12161" s="1334"/>
    </row>
    <row r="12162" spans="1:12" ht="24" customHeight="1">
      <c r="A12162" s="1355"/>
      <c r="B12162" s="1355"/>
      <c r="C12162" s="1433"/>
      <c r="E12162" s="1433"/>
      <c r="K12162" s="1433"/>
      <c r="L12162" s="1334"/>
    </row>
    <row r="12163" spans="1:12" ht="24" customHeight="1">
      <c r="A12163" s="1355"/>
      <c r="B12163" s="1355"/>
      <c r="C12163" s="1433"/>
      <c r="E12163" s="1433"/>
      <c r="K12163" s="1433"/>
      <c r="L12163" s="1334"/>
    </row>
    <row r="12164" spans="1:12" ht="24" customHeight="1">
      <c r="A12164" s="1355"/>
      <c r="B12164" s="1355"/>
      <c r="C12164" s="1433"/>
      <c r="E12164" s="1433"/>
      <c r="K12164" s="1433"/>
      <c r="L12164" s="1334"/>
    </row>
    <row r="12165" spans="1:12" ht="24" customHeight="1">
      <c r="A12165" s="1355"/>
      <c r="B12165" s="1355"/>
      <c r="C12165" s="1433"/>
      <c r="E12165" s="1433"/>
      <c r="K12165" s="1433"/>
      <c r="L12165" s="1334"/>
    </row>
    <row r="12166" spans="1:12" ht="24" customHeight="1">
      <c r="A12166" s="1355"/>
      <c r="B12166" s="1355"/>
      <c r="C12166" s="1433"/>
      <c r="E12166" s="1433"/>
      <c r="K12166" s="1433"/>
      <c r="L12166" s="1334"/>
    </row>
    <row r="12167" spans="1:12" ht="24" customHeight="1">
      <c r="A12167" s="1355"/>
      <c r="B12167" s="1355"/>
      <c r="C12167" s="1433"/>
      <c r="E12167" s="1433"/>
      <c r="K12167" s="1433"/>
      <c r="L12167" s="1334"/>
    </row>
    <row r="12168" spans="1:12" ht="24" customHeight="1">
      <c r="A12168" s="1355"/>
      <c r="B12168" s="1355"/>
      <c r="C12168" s="1433"/>
      <c r="E12168" s="1433"/>
      <c r="K12168" s="1433"/>
      <c r="L12168" s="1334"/>
    </row>
    <row r="12169" spans="1:12" ht="24" customHeight="1">
      <c r="A12169" s="1355"/>
      <c r="B12169" s="1355"/>
      <c r="C12169" s="1433"/>
      <c r="E12169" s="1433"/>
      <c r="K12169" s="1433"/>
      <c r="L12169" s="1334"/>
    </row>
    <row r="12170" spans="1:12" ht="24" customHeight="1">
      <c r="A12170" s="1355"/>
      <c r="B12170" s="1355"/>
      <c r="C12170" s="1433"/>
      <c r="E12170" s="1433"/>
      <c r="K12170" s="1433"/>
      <c r="L12170" s="1334"/>
    </row>
    <row r="12171" spans="1:12" ht="24" customHeight="1">
      <c r="A12171" s="1355"/>
      <c r="B12171" s="1355"/>
      <c r="C12171" s="1433"/>
      <c r="E12171" s="1433"/>
      <c r="K12171" s="1433"/>
      <c r="L12171" s="1334"/>
    </row>
    <row r="12172" spans="1:12" ht="24" customHeight="1">
      <c r="A12172" s="1355"/>
      <c r="B12172" s="1355"/>
      <c r="C12172" s="1433"/>
      <c r="E12172" s="1433"/>
      <c r="K12172" s="1433"/>
      <c r="L12172" s="1334"/>
    </row>
    <row r="12173" spans="1:12" ht="24" customHeight="1">
      <c r="A12173" s="1355"/>
      <c r="B12173" s="1355"/>
      <c r="C12173" s="1433"/>
      <c r="E12173" s="1433"/>
      <c r="K12173" s="1433"/>
      <c r="L12173" s="1334"/>
    </row>
    <row r="12174" spans="1:12" ht="24" customHeight="1">
      <c r="A12174" s="1355"/>
      <c r="B12174" s="1355"/>
      <c r="C12174" s="1433"/>
      <c r="E12174" s="1433"/>
      <c r="K12174" s="1433"/>
      <c r="L12174" s="1334"/>
    </row>
    <row r="12175" spans="1:12" ht="24" customHeight="1">
      <c r="A12175" s="1355"/>
      <c r="B12175" s="1355"/>
      <c r="C12175" s="1433"/>
      <c r="E12175" s="1433"/>
      <c r="K12175" s="1433"/>
      <c r="L12175" s="1334"/>
    </row>
    <row r="12176" spans="1:12" ht="24" customHeight="1">
      <c r="A12176" s="1355"/>
      <c r="B12176" s="1355"/>
      <c r="C12176" s="1433"/>
      <c r="E12176" s="1433"/>
      <c r="K12176" s="1433"/>
      <c r="L12176" s="1334"/>
    </row>
    <row r="12177" spans="1:12" ht="24" customHeight="1">
      <c r="A12177" s="1355"/>
      <c r="B12177" s="1355"/>
      <c r="C12177" s="1433"/>
      <c r="E12177" s="1433"/>
      <c r="K12177" s="1433"/>
      <c r="L12177" s="1334"/>
    </row>
    <row r="12178" spans="1:12" ht="24" customHeight="1">
      <c r="A12178" s="1355"/>
      <c r="B12178" s="1355"/>
      <c r="C12178" s="1433"/>
      <c r="E12178" s="1433"/>
      <c r="K12178" s="1433"/>
      <c r="L12178" s="1334"/>
    </row>
    <row r="12179" spans="1:12" ht="24" customHeight="1">
      <c r="A12179" s="1355"/>
      <c r="B12179" s="1355"/>
      <c r="C12179" s="1433"/>
      <c r="E12179" s="1433"/>
      <c r="K12179" s="1433"/>
      <c r="L12179" s="1334"/>
    </row>
    <row r="12180" spans="1:12" ht="24" customHeight="1">
      <c r="A12180" s="1355"/>
      <c r="B12180" s="1355"/>
      <c r="C12180" s="1433"/>
      <c r="E12180" s="1433"/>
      <c r="K12180" s="1433"/>
      <c r="L12180" s="1334"/>
    </row>
    <row r="12181" spans="1:12" ht="24" customHeight="1">
      <c r="A12181" s="1355"/>
      <c r="B12181" s="1355"/>
      <c r="C12181" s="1433"/>
      <c r="E12181" s="1433"/>
      <c r="K12181" s="1433"/>
      <c r="L12181" s="1334"/>
    </row>
    <row r="12182" spans="1:12" ht="24" customHeight="1">
      <c r="A12182" s="1355"/>
      <c r="B12182" s="1355"/>
      <c r="C12182" s="1433"/>
      <c r="E12182" s="1433"/>
      <c r="K12182" s="1433"/>
      <c r="L12182" s="1334"/>
    </row>
    <row r="12183" spans="1:12" ht="24" customHeight="1">
      <c r="A12183" s="1355"/>
      <c r="B12183" s="1355"/>
      <c r="C12183" s="1433"/>
      <c r="E12183" s="1433"/>
      <c r="K12183" s="1433"/>
      <c r="L12183" s="1334"/>
    </row>
    <row r="12184" spans="1:12" ht="24" customHeight="1">
      <c r="A12184" s="1355"/>
      <c r="B12184" s="1355"/>
      <c r="C12184" s="1433"/>
      <c r="E12184" s="1433"/>
      <c r="K12184" s="1433"/>
      <c r="L12184" s="1334"/>
    </row>
    <row r="12185" spans="1:12" ht="24" customHeight="1">
      <c r="A12185" s="1355"/>
      <c r="B12185" s="1355"/>
      <c r="C12185" s="1433"/>
      <c r="E12185" s="1433"/>
      <c r="K12185" s="1433"/>
      <c r="L12185" s="1334"/>
    </row>
    <row r="12186" spans="1:12" ht="24" customHeight="1">
      <c r="A12186" s="1355"/>
      <c r="B12186" s="1355"/>
      <c r="C12186" s="1433"/>
      <c r="E12186" s="1433"/>
      <c r="K12186" s="1433"/>
      <c r="L12186" s="1334"/>
    </row>
    <row r="12187" spans="1:12" ht="24" customHeight="1">
      <c r="A12187" s="1355"/>
      <c r="B12187" s="1355"/>
      <c r="C12187" s="1433"/>
      <c r="E12187" s="1433"/>
      <c r="K12187" s="1433"/>
      <c r="L12187" s="1334"/>
    </row>
    <row r="12188" spans="1:12" ht="24" customHeight="1">
      <c r="A12188" s="1355"/>
      <c r="B12188" s="1355"/>
      <c r="C12188" s="1433"/>
      <c r="E12188" s="1433"/>
      <c r="K12188" s="1433"/>
      <c r="L12188" s="1334"/>
    </row>
    <row r="12189" spans="1:12" ht="24" customHeight="1">
      <c r="A12189" s="1355"/>
      <c r="B12189" s="1355"/>
      <c r="C12189" s="1433"/>
      <c r="E12189" s="1433"/>
      <c r="K12189" s="1433"/>
      <c r="L12189" s="1334"/>
    </row>
    <row r="12190" spans="1:12" ht="24" customHeight="1">
      <c r="A12190" s="1355"/>
      <c r="B12190" s="1355"/>
      <c r="C12190" s="1433"/>
      <c r="E12190" s="1433"/>
      <c r="K12190" s="1433"/>
      <c r="L12190" s="1334"/>
    </row>
    <row r="12191" spans="1:12" ht="24" customHeight="1">
      <c r="A12191" s="1355"/>
      <c r="B12191" s="1355"/>
      <c r="C12191" s="1433"/>
      <c r="E12191" s="1433"/>
      <c r="K12191" s="1433"/>
      <c r="L12191" s="1334"/>
    </row>
    <row r="12192" spans="1:12" ht="24" customHeight="1">
      <c r="A12192" s="1355"/>
      <c r="B12192" s="1355"/>
      <c r="C12192" s="1433"/>
      <c r="E12192" s="1433"/>
      <c r="K12192" s="1433"/>
      <c r="L12192" s="1334"/>
    </row>
    <row r="12193" spans="1:12" ht="24" customHeight="1">
      <c r="A12193" s="1355"/>
      <c r="B12193" s="1355"/>
      <c r="C12193" s="1433"/>
      <c r="E12193" s="1433"/>
      <c r="K12193" s="1433"/>
      <c r="L12193" s="1334"/>
    </row>
    <row r="12194" spans="1:12" ht="24" customHeight="1">
      <c r="A12194" s="1355"/>
      <c r="B12194" s="1355"/>
      <c r="C12194" s="1433"/>
      <c r="E12194" s="1433"/>
      <c r="K12194" s="1433"/>
      <c r="L12194" s="1334"/>
    </row>
    <row r="12195" spans="1:12" ht="24" customHeight="1">
      <c r="A12195" s="1355"/>
      <c r="B12195" s="1355"/>
      <c r="C12195" s="1433"/>
      <c r="E12195" s="1433"/>
      <c r="K12195" s="1433"/>
      <c r="L12195" s="1334"/>
    </row>
    <row r="12196" spans="1:12" ht="24" customHeight="1">
      <c r="A12196" s="1355"/>
      <c r="B12196" s="1355"/>
      <c r="C12196" s="1433"/>
      <c r="E12196" s="1433"/>
      <c r="K12196" s="1433"/>
      <c r="L12196" s="1334"/>
    </row>
    <row r="12197" spans="1:12" ht="24" customHeight="1">
      <c r="A12197" s="1355"/>
      <c r="B12197" s="1355"/>
      <c r="C12197" s="1433"/>
      <c r="E12197" s="1433"/>
      <c r="K12197" s="1433"/>
      <c r="L12197" s="1334"/>
    </row>
    <row r="12198" spans="1:12" ht="24" customHeight="1">
      <c r="A12198" s="1355"/>
      <c r="B12198" s="1355"/>
      <c r="C12198" s="1433"/>
      <c r="E12198" s="1433"/>
      <c r="K12198" s="1433"/>
      <c r="L12198" s="1334"/>
    </row>
    <row r="12199" spans="1:12" ht="24" customHeight="1">
      <c r="A12199" s="1355"/>
      <c r="B12199" s="1355"/>
      <c r="C12199" s="1433"/>
      <c r="E12199" s="1433"/>
      <c r="K12199" s="1433"/>
      <c r="L12199" s="1334"/>
    </row>
    <row r="12200" spans="1:12" ht="24" customHeight="1">
      <c r="A12200" s="1355"/>
      <c r="B12200" s="1355"/>
      <c r="C12200" s="1433"/>
      <c r="E12200" s="1433"/>
      <c r="K12200" s="1433"/>
      <c r="L12200" s="1334"/>
    </row>
    <row r="12201" spans="1:12" ht="24" customHeight="1">
      <c r="A12201" s="1355"/>
      <c r="B12201" s="1355"/>
      <c r="C12201" s="1433"/>
      <c r="E12201" s="1433"/>
      <c r="K12201" s="1433"/>
      <c r="L12201" s="1334"/>
    </row>
    <row r="12202" spans="1:12" ht="24" customHeight="1">
      <c r="A12202" s="1355"/>
      <c r="B12202" s="1355"/>
      <c r="C12202" s="1433"/>
      <c r="E12202" s="1433"/>
      <c r="K12202" s="1433"/>
      <c r="L12202" s="1334"/>
    </row>
    <row r="12203" spans="1:12" ht="24" customHeight="1">
      <c r="A12203" s="1355"/>
      <c r="B12203" s="1355"/>
      <c r="C12203" s="1433"/>
      <c r="E12203" s="1433"/>
      <c r="K12203" s="1433"/>
      <c r="L12203" s="1334"/>
    </row>
    <row r="12204" spans="1:12" ht="24" customHeight="1">
      <c r="A12204" s="1355"/>
      <c r="B12204" s="1355"/>
      <c r="C12204" s="1433"/>
      <c r="E12204" s="1433"/>
      <c r="K12204" s="1433"/>
      <c r="L12204" s="1334"/>
    </row>
    <row r="12205" spans="1:12" ht="24" customHeight="1">
      <c r="A12205" s="1355"/>
      <c r="B12205" s="1355"/>
      <c r="C12205" s="1433"/>
      <c r="E12205" s="1433"/>
      <c r="K12205" s="1433"/>
      <c r="L12205" s="1334"/>
    </row>
    <row r="12206" spans="1:12" ht="24" customHeight="1">
      <c r="A12206" s="1355"/>
      <c r="B12206" s="1355"/>
      <c r="C12206" s="1433"/>
      <c r="E12206" s="1433"/>
      <c r="K12206" s="1433"/>
      <c r="L12206" s="1334"/>
    </row>
    <row r="12207" spans="1:12" ht="24" customHeight="1">
      <c r="A12207" s="1355"/>
      <c r="B12207" s="1355"/>
      <c r="C12207" s="1433"/>
      <c r="E12207" s="1433"/>
      <c r="K12207" s="1433"/>
      <c r="L12207" s="1334"/>
    </row>
    <row r="12208" spans="1:12" ht="24" customHeight="1">
      <c r="A12208" s="1355"/>
      <c r="B12208" s="1355"/>
      <c r="C12208" s="1433"/>
      <c r="E12208" s="1433"/>
      <c r="K12208" s="1433"/>
      <c r="L12208" s="1334"/>
    </row>
    <row r="12209" spans="1:12" ht="24" customHeight="1">
      <c r="A12209" s="1355"/>
      <c r="B12209" s="1355"/>
      <c r="C12209" s="1433"/>
      <c r="E12209" s="1433"/>
      <c r="K12209" s="1433"/>
      <c r="L12209" s="1334"/>
    </row>
    <row r="12210" spans="1:12" ht="24" customHeight="1">
      <c r="A12210" s="1355"/>
      <c r="B12210" s="1355"/>
      <c r="C12210" s="1433"/>
      <c r="E12210" s="1433"/>
      <c r="K12210" s="1433"/>
      <c r="L12210" s="1334"/>
    </row>
    <row r="12211" spans="1:12" ht="24" customHeight="1">
      <c r="A12211" s="1355"/>
      <c r="B12211" s="1355"/>
      <c r="C12211" s="1433"/>
      <c r="E12211" s="1433"/>
      <c r="K12211" s="1433"/>
      <c r="L12211" s="1334"/>
    </row>
    <row r="12212" spans="1:12" ht="24" customHeight="1">
      <c r="A12212" s="1355"/>
      <c r="B12212" s="1355"/>
      <c r="C12212" s="1433"/>
      <c r="E12212" s="1433"/>
      <c r="K12212" s="1433"/>
      <c r="L12212" s="1334"/>
    </row>
    <row r="12213" spans="1:12" ht="24" customHeight="1">
      <c r="A12213" s="1355"/>
      <c r="B12213" s="1355"/>
      <c r="C12213" s="1433"/>
      <c r="E12213" s="1433"/>
      <c r="K12213" s="1433"/>
      <c r="L12213" s="1334"/>
    </row>
    <row r="12214" spans="1:12" ht="24" customHeight="1">
      <c r="A12214" s="1355"/>
      <c r="B12214" s="1355"/>
      <c r="C12214" s="1433"/>
      <c r="E12214" s="1433"/>
      <c r="K12214" s="1433"/>
      <c r="L12214" s="1334"/>
    </row>
    <row r="12215" spans="1:12" ht="24" customHeight="1">
      <c r="A12215" s="1355"/>
      <c r="B12215" s="1355"/>
      <c r="C12215" s="1433"/>
      <c r="E12215" s="1433"/>
      <c r="K12215" s="1433"/>
      <c r="L12215" s="1334"/>
    </row>
    <row r="12216" spans="1:12" ht="24" customHeight="1">
      <c r="A12216" s="1355"/>
      <c r="B12216" s="1355"/>
      <c r="C12216" s="1433"/>
      <c r="E12216" s="1433"/>
      <c r="K12216" s="1433"/>
      <c r="L12216" s="1334"/>
    </row>
    <row r="12217" spans="1:12" ht="24" customHeight="1">
      <c r="A12217" s="1355"/>
      <c r="B12217" s="1355"/>
      <c r="C12217" s="1433"/>
      <c r="E12217" s="1433"/>
      <c r="K12217" s="1433"/>
      <c r="L12217" s="1334"/>
    </row>
    <row r="12218" spans="1:12" ht="24" customHeight="1">
      <c r="A12218" s="1355"/>
      <c r="B12218" s="1355"/>
      <c r="C12218" s="1433"/>
      <c r="E12218" s="1433"/>
      <c r="K12218" s="1433"/>
      <c r="L12218" s="1334"/>
    </row>
    <row r="12219" spans="1:12" ht="24" customHeight="1">
      <c r="A12219" s="1355"/>
      <c r="B12219" s="1355"/>
      <c r="C12219" s="1433"/>
      <c r="E12219" s="1433"/>
      <c r="K12219" s="1433"/>
      <c r="L12219" s="1334"/>
    </row>
    <row r="12220" spans="1:12" ht="24" customHeight="1">
      <c r="A12220" s="1355"/>
      <c r="B12220" s="1355"/>
      <c r="C12220" s="1433"/>
      <c r="E12220" s="1433"/>
      <c r="K12220" s="1433"/>
      <c r="L12220" s="1334"/>
    </row>
    <row r="12221" spans="1:12" ht="24" customHeight="1">
      <c r="A12221" s="1355"/>
      <c r="B12221" s="1355"/>
      <c r="C12221" s="1433"/>
      <c r="E12221" s="1433"/>
      <c r="K12221" s="1433"/>
      <c r="L12221" s="1334"/>
    </row>
    <row r="12222" spans="1:12" ht="24" customHeight="1">
      <c r="A12222" s="1355"/>
      <c r="B12222" s="1355"/>
      <c r="C12222" s="1433"/>
      <c r="E12222" s="1433"/>
      <c r="K12222" s="1433"/>
      <c r="L12222" s="1334"/>
    </row>
    <row r="12223" spans="1:12" ht="24" customHeight="1">
      <c r="A12223" s="1355"/>
      <c r="B12223" s="1355"/>
      <c r="C12223" s="1433"/>
      <c r="E12223" s="1433"/>
      <c r="K12223" s="1433"/>
      <c r="L12223" s="1334"/>
    </row>
    <row r="12224" spans="1:12" ht="24" customHeight="1">
      <c r="A12224" s="1355"/>
      <c r="B12224" s="1355"/>
      <c r="C12224" s="1433"/>
      <c r="E12224" s="1433"/>
      <c r="K12224" s="1433"/>
      <c r="L12224" s="1334"/>
    </row>
    <row r="12225" spans="1:12" ht="24" customHeight="1">
      <c r="A12225" s="1355"/>
      <c r="B12225" s="1355"/>
      <c r="C12225" s="1433"/>
      <c r="E12225" s="1433"/>
      <c r="K12225" s="1433"/>
      <c r="L12225" s="1334"/>
    </row>
    <row r="12226" spans="1:12" ht="24" customHeight="1">
      <c r="A12226" s="1355"/>
      <c r="B12226" s="1355"/>
      <c r="C12226" s="1433"/>
      <c r="E12226" s="1433"/>
      <c r="K12226" s="1433"/>
      <c r="L12226" s="1334"/>
    </row>
    <row r="12227" spans="1:12" ht="24" customHeight="1">
      <c r="A12227" s="1355"/>
      <c r="B12227" s="1355"/>
      <c r="C12227" s="1433"/>
      <c r="E12227" s="1433"/>
      <c r="K12227" s="1433"/>
      <c r="L12227" s="1334"/>
    </row>
    <row r="12228" spans="1:12" ht="24" customHeight="1">
      <c r="A12228" s="1355"/>
      <c r="B12228" s="1355"/>
      <c r="C12228" s="1433"/>
      <c r="E12228" s="1433"/>
      <c r="K12228" s="1433"/>
      <c r="L12228" s="1334"/>
    </row>
    <row r="12229" spans="1:12" ht="24" customHeight="1">
      <c r="A12229" s="1355"/>
      <c r="B12229" s="1355"/>
      <c r="C12229" s="1433"/>
      <c r="E12229" s="1433"/>
      <c r="K12229" s="1433"/>
      <c r="L12229" s="1334"/>
    </row>
    <row r="12230" spans="1:12" ht="24" customHeight="1">
      <c r="A12230" s="1355"/>
      <c r="B12230" s="1355"/>
      <c r="C12230" s="1433"/>
      <c r="E12230" s="1433"/>
      <c r="K12230" s="1433"/>
      <c r="L12230" s="1334"/>
    </row>
    <row r="12231" spans="1:12" ht="24" customHeight="1">
      <c r="A12231" s="1355"/>
      <c r="B12231" s="1355"/>
      <c r="C12231" s="1433"/>
      <c r="E12231" s="1433"/>
      <c r="K12231" s="1433"/>
      <c r="L12231" s="1334"/>
    </row>
    <row r="12232" spans="1:12" ht="24" customHeight="1">
      <c r="A12232" s="1355"/>
      <c r="B12232" s="1355"/>
      <c r="C12232" s="1433"/>
      <c r="E12232" s="1433"/>
      <c r="K12232" s="1433"/>
      <c r="L12232" s="1334"/>
    </row>
    <row r="12233" spans="1:12" ht="24" customHeight="1">
      <c r="A12233" s="1355"/>
      <c r="B12233" s="1355"/>
      <c r="C12233" s="1433"/>
      <c r="E12233" s="1433"/>
      <c r="K12233" s="1433"/>
      <c r="L12233" s="1334"/>
    </row>
    <row r="12234" spans="1:12" ht="24" customHeight="1">
      <c r="A12234" s="1355"/>
      <c r="B12234" s="1355"/>
      <c r="C12234" s="1433"/>
      <c r="E12234" s="1433"/>
      <c r="K12234" s="1433"/>
      <c r="L12234" s="1334"/>
    </row>
    <row r="12235" spans="1:12" ht="24" customHeight="1">
      <c r="A12235" s="1355"/>
      <c r="B12235" s="1355"/>
      <c r="C12235" s="1433"/>
      <c r="E12235" s="1433"/>
      <c r="K12235" s="1433"/>
      <c r="L12235" s="1334"/>
    </row>
    <row r="12236" spans="1:12" ht="24" customHeight="1">
      <c r="A12236" s="1355"/>
      <c r="B12236" s="1355"/>
      <c r="C12236" s="1433"/>
      <c r="E12236" s="1433"/>
      <c r="K12236" s="1433"/>
      <c r="L12236" s="1334"/>
    </row>
    <row r="12237" spans="1:12" ht="24" customHeight="1">
      <c r="A12237" s="1355"/>
      <c r="B12237" s="1355"/>
      <c r="C12237" s="1433"/>
      <c r="E12237" s="1433"/>
      <c r="K12237" s="1433"/>
      <c r="L12237" s="1334"/>
    </row>
    <row r="12238" spans="1:12" ht="24" customHeight="1">
      <c r="A12238" s="1355"/>
      <c r="B12238" s="1355"/>
      <c r="C12238" s="1433"/>
      <c r="E12238" s="1433"/>
      <c r="K12238" s="1433"/>
      <c r="L12238" s="1334"/>
    </row>
    <row r="12239" spans="1:12" ht="24" customHeight="1">
      <c r="A12239" s="1355"/>
      <c r="B12239" s="1355"/>
      <c r="C12239" s="1433"/>
      <c r="E12239" s="1433"/>
      <c r="K12239" s="1433"/>
      <c r="L12239" s="1334"/>
    </row>
    <row r="12240" spans="1:12" ht="24" customHeight="1">
      <c r="A12240" s="1355"/>
      <c r="B12240" s="1355"/>
      <c r="C12240" s="1433"/>
      <c r="E12240" s="1433"/>
      <c r="K12240" s="1433"/>
      <c r="L12240" s="1334"/>
    </row>
    <row r="12241" spans="1:12" ht="24" customHeight="1">
      <c r="A12241" s="1355"/>
      <c r="B12241" s="1355"/>
      <c r="C12241" s="1433"/>
      <c r="E12241" s="1433"/>
      <c r="K12241" s="1433"/>
      <c r="L12241" s="1334"/>
    </row>
    <row r="12242" spans="1:12" ht="24" customHeight="1">
      <c r="A12242" s="1355"/>
      <c r="B12242" s="1355"/>
      <c r="C12242" s="1433"/>
      <c r="E12242" s="1433"/>
      <c r="K12242" s="1433"/>
      <c r="L12242" s="1334"/>
    </row>
    <row r="12243" spans="1:12" ht="24" customHeight="1">
      <c r="A12243" s="1355"/>
      <c r="B12243" s="1355"/>
      <c r="C12243" s="1433"/>
      <c r="E12243" s="1433"/>
      <c r="K12243" s="1433"/>
      <c r="L12243" s="1334"/>
    </row>
    <row r="12244" spans="1:12" ht="24" customHeight="1">
      <c r="A12244" s="1355"/>
      <c r="B12244" s="1355"/>
      <c r="C12244" s="1433"/>
      <c r="E12244" s="1433"/>
      <c r="K12244" s="1433"/>
      <c r="L12244" s="1334"/>
    </row>
    <row r="12245" spans="1:12" ht="24" customHeight="1">
      <c r="A12245" s="1355"/>
      <c r="B12245" s="1355"/>
      <c r="C12245" s="1433"/>
      <c r="E12245" s="1433"/>
      <c r="K12245" s="1433"/>
      <c r="L12245" s="1334"/>
    </row>
    <row r="12246" spans="1:12" ht="24" customHeight="1">
      <c r="A12246" s="1355"/>
      <c r="B12246" s="1355"/>
      <c r="C12246" s="1433"/>
      <c r="E12246" s="1433"/>
      <c r="K12246" s="1433"/>
      <c r="L12246" s="1334"/>
    </row>
    <row r="12247" spans="1:12" ht="24" customHeight="1">
      <c r="A12247" s="1355"/>
      <c r="B12247" s="1355"/>
      <c r="C12247" s="1433"/>
      <c r="E12247" s="1433"/>
      <c r="K12247" s="1433"/>
      <c r="L12247" s="1334"/>
    </row>
    <row r="12248" spans="1:12" ht="24" customHeight="1">
      <c r="A12248" s="1355"/>
      <c r="B12248" s="1355"/>
      <c r="C12248" s="1433"/>
      <c r="E12248" s="1433"/>
      <c r="K12248" s="1433"/>
      <c r="L12248" s="1334"/>
    </row>
    <row r="12249" spans="1:12" ht="24" customHeight="1">
      <c r="A12249" s="1355"/>
      <c r="B12249" s="1355"/>
      <c r="C12249" s="1433"/>
      <c r="E12249" s="1433"/>
      <c r="K12249" s="1433"/>
      <c r="L12249" s="1334"/>
    </row>
    <row r="12250" spans="1:12" ht="24" customHeight="1">
      <c r="A12250" s="1355"/>
      <c r="B12250" s="1355"/>
      <c r="C12250" s="1433"/>
      <c r="E12250" s="1433"/>
      <c r="K12250" s="1433"/>
      <c r="L12250" s="1334"/>
    </row>
    <row r="12251" spans="1:12" ht="24" customHeight="1">
      <c r="A12251" s="1355"/>
      <c r="B12251" s="1355"/>
      <c r="C12251" s="1433"/>
      <c r="E12251" s="1433"/>
      <c r="K12251" s="1433"/>
      <c r="L12251" s="1334"/>
    </row>
    <row r="12252" spans="1:12" ht="24" customHeight="1">
      <c r="A12252" s="1355"/>
      <c r="B12252" s="1355"/>
      <c r="C12252" s="1433"/>
      <c r="E12252" s="1433"/>
      <c r="K12252" s="1433"/>
      <c r="L12252" s="1334"/>
    </row>
    <row r="12253" spans="1:12" ht="24" customHeight="1">
      <c r="A12253" s="1355"/>
      <c r="B12253" s="1355"/>
      <c r="C12253" s="1433"/>
      <c r="E12253" s="1433"/>
      <c r="K12253" s="1433"/>
      <c r="L12253" s="1334"/>
    </row>
    <row r="12254" spans="1:12" ht="24" customHeight="1">
      <c r="A12254" s="1355"/>
      <c r="B12254" s="1355"/>
      <c r="C12254" s="1433"/>
      <c r="E12254" s="1433"/>
      <c r="K12254" s="1433"/>
      <c r="L12254" s="1334"/>
    </row>
    <row r="12255" spans="1:12" ht="24" customHeight="1">
      <c r="A12255" s="1355"/>
      <c r="B12255" s="1355"/>
      <c r="C12255" s="1433"/>
      <c r="E12255" s="1433"/>
      <c r="K12255" s="1433"/>
      <c r="L12255" s="1334"/>
    </row>
    <row r="12256" spans="1:12" ht="24" customHeight="1">
      <c r="A12256" s="1355"/>
      <c r="B12256" s="1355"/>
      <c r="C12256" s="1433"/>
      <c r="E12256" s="1433"/>
      <c r="K12256" s="1433"/>
      <c r="L12256" s="1334"/>
    </row>
    <row r="12257" spans="1:12" ht="24" customHeight="1">
      <c r="A12257" s="1355"/>
      <c r="B12257" s="1355"/>
      <c r="C12257" s="1433"/>
      <c r="E12257" s="1433"/>
      <c r="K12257" s="1433"/>
      <c r="L12257" s="1334"/>
    </row>
    <row r="12258" spans="1:12" ht="24" customHeight="1">
      <c r="A12258" s="1355"/>
      <c r="B12258" s="1355"/>
      <c r="C12258" s="1433"/>
      <c r="E12258" s="1433"/>
      <c r="K12258" s="1433"/>
      <c r="L12258" s="1334"/>
    </row>
    <row r="12259" spans="1:12" ht="24" customHeight="1">
      <c r="A12259" s="1355"/>
      <c r="B12259" s="1355"/>
      <c r="C12259" s="1433"/>
      <c r="E12259" s="1433"/>
      <c r="K12259" s="1433"/>
      <c r="L12259" s="1334"/>
    </row>
    <row r="12260" spans="1:12" ht="24" customHeight="1">
      <c r="A12260" s="1355"/>
      <c r="B12260" s="1355"/>
      <c r="C12260" s="1433"/>
      <c r="E12260" s="1433"/>
      <c r="K12260" s="1433"/>
      <c r="L12260" s="1334"/>
    </row>
    <row r="12261" spans="1:12" ht="24" customHeight="1">
      <c r="A12261" s="1355"/>
      <c r="B12261" s="1355"/>
      <c r="C12261" s="1433"/>
      <c r="E12261" s="1433"/>
      <c r="K12261" s="1433"/>
      <c r="L12261" s="1334"/>
    </row>
    <row r="12262" spans="1:12" ht="24" customHeight="1">
      <c r="A12262" s="1355"/>
      <c r="B12262" s="1355"/>
      <c r="C12262" s="1433"/>
      <c r="E12262" s="1433"/>
      <c r="K12262" s="1433"/>
      <c r="L12262" s="1334"/>
    </row>
    <row r="12263" spans="1:12" ht="24" customHeight="1">
      <c r="A12263" s="1355"/>
      <c r="B12263" s="1355"/>
      <c r="C12263" s="1433"/>
      <c r="E12263" s="1433"/>
      <c r="K12263" s="1433"/>
      <c r="L12263" s="1334"/>
    </row>
    <row r="12264" spans="1:12" ht="24" customHeight="1">
      <c r="A12264" s="1355"/>
      <c r="B12264" s="1355"/>
      <c r="C12264" s="1433"/>
      <c r="E12264" s="1433"/>
      <c r="K12264" s="1433"/>
      <c r="L12264" s="1334"/>
    </row>
    <row r="12265" spans="1:12" ht="24" customHeight="1">
      <c r="A12265" s="1355"/>
      <c r="B12265" s="1355"/>
      <c r="C12265" s="1433"/>
      <c r="E12265" s="1433"/>
      <c r="K12265" s="1433"/>
      <c r="L12265" s="1334"/>
    </row>
    <row r="12266" spans="1:12" ht="24" customHeight="1">
      <c r="A12266" s="1355"/>
      <c r="B12266" s="1355"/>
      <c r="C12266" s="1433"/>
      <c r="E12266" s="1433"/>
      <c r="K12266" s="1433"/>
      <c r="L12266" s="1334"/>
    </row>
    <row r="12267" spans="1:12" ht="24" customHeight="1">
      <c r="A12267" s="1355"/>
      <c r="B12267" s="1355"/>
      <c r="C12267" s="1433"/>
      <c r="E12267" s="1433"/>
      <c r="K12267" s="1433"/>
      <c r="L12267" s="1334"/>
    </row>
    <row r="12268" spans="1:12" ht="24" customHeight="1">
      <c r="A12268" s="1355"/>
      <c r="B12268" s="1355"/>
      <c r="C12268" s="1433"/>
      <c r="E12268" s="1433"/>
      <c r="K12268" s="1433"/>
      <c r="L12268" s="1334"/>
    </row>
    <row r="12269" spans="1:12" ht="24" customHeight="1">
      <c r="A12269" s="1355"/>
      <c r="B12269" s="1355"/>
      <c r="C12269" s="1433"/>
      <c r="E12269" s="1433"/>
      <c r="K12269" s="1433"/>
      <c r="L12269" s="1334"/>
    </row>
    <row r="12270" spans="1:12" ht="24" customHeight="1">
      <c r="A12270" s="1355"/>
      <c r="B12270" s="1355"/>
      <c r="C12270" s="1433"/>
      <c r="E12270" s="1433"/>
      <c r="K12270" s="1433"/>
      <c r="L12270" s="1334"/>
    </row>
    <row r="12271" spans="1:12" ht="24" customHeight="1">
      <c r="A12271" s="1355"/>
      <c r="B12271" s="1355"/>
      <c r="C12271" s="1433"/>
      <c r="E12271" s="1433"/>
      <c r="K12271" s="1433"/>
      <c r="L12271" s="1334"/>
    </row>
    <row r="12272" spans="1:12" ht="24" customHeight="1">
      <c r="A12272" s="1355"/>
      <c r="B12272" s="1355"/>
      <c r="C12272" s="1433"/>
      <c r="E12272" s="1433"/>
      <c r="K12272" s="1433"/>
      <c r="L12272" s="1334"/>
    </row>
    <row r="12273" spans="1:12" ht="24" customHeight="1">
      <c r="A12273" s="1355"/>
      <c r="B12273" s="1355"/>
      <c r="C12273" s="1433"/>
      <c r="E12273" s="1433"/>
      <c r="K12273" s="1433"/>
      <c r="L12273" s="1334"/>
    </row>
    <row r="12274" spans="1:12" ht="24" customHeight="1">
      <c r="A12274" s="1355"/>
      <c r="B12274" s="1355"/>
      <c r="C12274" s="1433"/>
      <c r="E12274" s="1433"/>
      <c r="K12274" s="1433"/>
      <c r="L12274" s="1334"/>
    </row>
    <row r="12275" spans="1:12" ht="24" customHeight="1">
      <c r="A12275" s="1355"/>
      <c r="B12275" s="1355"/>
      <c r="C12275" s="1433"/>
      <c r="E12275" s="1433"/>
      <c r="K12275" s="1433"/>
      <c r="L12275" s="1334"/>
    </row>
    <row r="12276" spans="1:12" ht="24" customHeight="1">
      <c r="A12276" s="1355"/>
      <c r="B12276" s="1355"/>
      <c r="C12276" s="1433"/>
      <c r="E12276" s="1433"/>
      <c r="K12276" s="1433"/>
      <c r="L12276" s="1334"/>
    </row>
    <row r="12277" spans="1:12" ht="24" customHeight="1">
      <c r="A12277" s="1355"/>
      <c r="B12277" s="1355"/>
      <c r="C12277" s="1433"/>
      <c r="E12277" s="1433"/>
      <c r="K12277" s="1433"/>
      <c r="L12277" s="1334"/>
    </row>
    <row r="12278" spans="1:12" ht="24" customHeight="1">
      <c r="A12278" s="1355"/>
      <c r="B12278" s="1355"/>
      <c r="C12278" s="1433"/>
      <c r="E12278" s="1433"/>
      <c r="K12278" s="1433"/>
      <c r="L12278" s="1334"/>
    </row>
    <row r="12279" spans="1:12" ht="24" customHeight="1">
      <c r="A12279" s="1355"/>
      <c r="B12279" s="1355"/>
      <c r="C12279" s="1433"/>
      <c r="E12279" s="1433"/>
      <c r="K12279" s="1433"/>
      <c r="L12279" s="1334"/>
    </row>
    <row r="12280" spans="1:12" ht="24" customHeight="1">
      <c r="A12280" s="1355"/>
      <c r="B12280" s="1355"/>
      <c r="C12280" s="1433"/>
      <c r="E12280" s="1433"/>
      <c r="K12280" s="1433"/>
      <c r="L12280" s="1334"/>
    </row>
    <row r="12281" spans="1:12" ht="24" customHeight="1">
      <c r="A12281" s="1355"/>
      <c r="B12281" s="1355"/>
      <c r="C12281" s="1433"/>
      <c r="E12281" s="1433"/>
      <c r="K12281" s="1433"/>
      <c r="L12281" s="1334"/>
    </row>
    <row r="12282" spans="1:12" ht="24" customHeight="1">
      <c r="A12282" s="1355"/>
      <c r="B12282" s="1355"/>
      <c r="C12282" s="1433"/>
      <c r="E12282" s="1433"/>
      <c r="K12282" s="1433"/>
      <c r="L12282" s="1334"/>
    </row>
    <row r="12283" spans="1:12" ht="24" customHeight="1">
      <c r="A12283" s="1355"/>
      <c r="B12283" s="1355"/>
      <c r="C12283" s="1433"/>
      <c r="E12283" s="1433"/>
      <c r="K12283" s="1433"/>
      <c r="L12283" s="1334"/>
    </row>
    <row r="12284" spans="1:12" ht="24" customHeight="1">
      <c r="A12284" s="1355"/>
      <c r="B12284" s="1355"/>
      <c r="C12284" s="1433"/>
      <c r="E12284" s="1433"/>
      <c r="K12284" s="1433"/>
      <c r="L12284" s="1334"/>
    </row>
    <row r="12285" spans="1:12" ht="24" customHeight="1">
      <c r="A12285" s="1355"/>
      <c r="B12285" s="1355"/>
      <c r="C12285" s="1433"/>
      <c r="E12285" s="1433"/>
      <c r="K12285" s="1433"/>
      <c r="L12285" s="1334"/>
    </row>
    <row r="12286" spans="1:12" ht="24" customHeight="1">
      <c r="A12286" s="1355"/>
      <c r="B12286" s="1355"/>
      <c r="C12286" s="1433"/>
      <c r="E12286" s="1433"/>
      <c r="K12286" s="1433"/>
      <c r="L12286" s="1334"/>
    </row>
    <row r="12287" spans="1:12" ht="24" customHeight="1">
      <c r="A12287" s="1355"/>
      <c r="B12287" s="1355"/>
      <c r="C12287" s="1433"/>
      <c r="E12287" s="1433"/>
      <c r="K12287" s="1433"/>
      <c r="L12287" s="1334"/>
    </row>
    <row r="12288" spans="1:12" ht="24" customHeight="1">
      <c r="A12288" s="1355"/>
      <c r="B12288" s="1355"/>
      <c r="C12288" s="1433"/>
      <c r="E12288" s="1433"/>
      <c r="K12288" s="1433"/>
      <c r="L12288" s="1334"/>
    </row>
    <row r="12289" spans="1:12" ht="24" customHeight="1">
      <c r="A12289" s="1355"/>
      <c r="B12289" s="1355"/>
      <c r="C12289" s="1433"/>
      <c r="E12289" s="1433"/>
      <c r="K12289" s="1433"/>
      <c r="L12289" s="1334"/>
    </row>
    <row r="12290" spans="1:12" ht="24" customHeight="1">
      <c r="A12290" s="1355"/>
      <c r="B12290" s="1355"/>
      <c r="C12290" s="1433"/>
      <c r="E12290" s="1433"/>
      <c r="K12290" s="1433"/>
      <c r="L12290" s="1334"/>
    </row>
    <row r="12291" spans="1:12" ht="24" customHeight="1">
      <c r="A12291" s="1355"/>
      <c r="B12291" s="1355"/>
      <c r="C12291" s="1433"/>
      <c r="E12291" s="1433"/>
      <c r="K12291" s="1433"/>
      <c r="L12291" s="1334"/>
    </row>
    <row r="12292" spans="1:12" ht="24" customHeight="1">
      <c r="A12292" s="1355"/>
      <c r="B12292" s="1355"/>
      <c r="C12292" s="1433"/>
      <c r="E12292" s="1433"/>
      <c r="K12292" s="1433"/>
      <c r="L12292" s="1334"/>
    </row>
    <row r="12293" spans="1:12" ht="24" customHeight="1">
      <c r="A12293" s="1355"/>
      <c r="B12293" s="1355"/>
      <c r="C12293" s="1433"/>
      <c r="E12293" s="1433"/>
      <c r="K12293" s="1433"/>
      <c r="L12293" s="1334"/>
    </row>
    <row r="12294" spans="1:12" ht="24" customHeight="1">
      <c r="A12294" s="1355"/>
      <c r="B12294" s="1355"/>
      <c r="C12294" s="1433"/>
      <c r="E12294" s="1433"/>
      <c r="K12294" s="1433"/>
      <c r="L12294" s="1334"/>
    </row>
    <row r="12295" spans="1:12" ht="24" customHeight="1">
      <c r="A12295" s="1355"/>
      <c r="B12295" s="1355"/>
      <c r="C12295" s="1433"/>
      <c r="E12295" s="1433"/>
      <c r="K12295" s="1433"/>
      <c r="L12295" s="1334"/>
    </row>
    <row r="12296" spans="1:12" ht="24" customHeight="1">
      <c r="A12296" s="1355"/>
      <c r="B12296" s="1355"/>
      <c r="C12296" s="1433"/>
      <c r="E12296" s="1433"/>
      <c r="K12296" s="1433"/>
      <c r="L12296" s="1334"/>
    </row>
    <row r="12297" spans="1:12" ht="24" customHeight="1">
      <c r="A12297" s="1355"/>
      <c r="B12297" s="1355"/>
      <c r="C12297" s="1433"/>
      <c r="E12297" s="1433"/>
      <c r="K12297" s="1433"/>
      <c r="L12297" s="1334"/>
    </row>
    <row r="12298" spans="1:12" ht="24" customHeight="1">
      <c r="A12298" s="1355"/>
      <c r="B12298" s="1355"/>
      <c r="C12298" s="1433"/>
      <c r="E12298" s="1433"/>
      <c r="K12298" s="1433"/>
      <c r="L12298" s="1334"/>
    </row>
    <row r="12299" spans="1:12" ht="24" customHeight="1">
      <c r="A12299" s="1355"/>
      <c r="B12299" s="1355"/>
      <c r="C12299" s="1433"/>
      <c r="E12299" s="1433"/>
      <c r="K12299" s="1433"/>
      <c r="L12299" s="1334"/>
    </row>
    <row r="12300" spans="1:12" ht="24" customHeight="1">
      <c r="A12300" s="1355"/>
      <c r="B12300" s="1355"/>
      <c r="C12300" s="1433"/>
      <c r="E12300" s="1433"/>
      <c r="K12300" s="1433"/>
      <c r="L12300" s="1334"/>
    </row>
    <row r="12301" spans="1:12" ht="24" customHeight="1">
      <c r="A12301" s="1355"/>
      <c r="B12301" s="1355"/>
      <c r="C12301" s="1433"/>
      <c r="E12301" s="1433"/>
      <c r="K12301" s="1433"/>
      <c r="L12301" s="1334"/>
    </row>
    <row r="12302" spans="1:12" ht="24" customHeight="1">
      <c r="A12302" s="1355"/>
      <c r="B12302" s="1355"/>
      <c r="C12302" s="1433"/>
      <c r="E12302" s="1433"/>
      <c r="K12302" s="1433"/>
      <c r="L12302" s="1334"/>
    </row>
    <row r="12303" spans="1:12" ht="24" customHeight="1">
      <c r="A12303" s="1355"/>
      <c r="B12303" s="1355"/>
      <c r="C12303" s="1433"/>
      <c r="E12303" s="1433"/>
      <c r="K12303" s="1433"/>
      <c r="L12303" s="1334"/>
    </row>
    <row r="12304" spans="1:12" ht="24" customHeight="1">
      <c r="A12304" s="1355"/>
      <c r="B12304" s="1355"/>
      <c r="C12304" s="1433"/>
      <c r="E12304" s="1433"/>
      <c r="K12304" s="1433"/>
      <c r="L12304" s="1334"/>
    </row>
    <row r="12305" spans="1:12" ht="24" customHeight="1">
      <c r="A12305" s="1355"/>
      <c r="B12305" s="1355"/>
      <c r="C12305" s="1433"/>
      <c r="E12305" s="1433"/>
      <c r="K12305" s="1433"/>
      <c r="L12305" s="1334"/>
    </row>
    <row r="12306" spans="1:12" ht="24" customHeight="1">
      <c r="A12306" s="1355"/>
      <c r="B12306" s="1355"/>
      <c r="C12306" s="1433"/>
      <c r="E12306" s="1433"/>
      <c r="K12306" s="1433"/>
      <c r="L12306" s="1334"/>
    </row>
    <row r="12307" spans="1:12" ht="24" customHeight="1">
      <c r="A12307" s="1355"/>
      <c r="B12307" s="1355"/>
      <c r="C12307" s="1433"/>
      <c r="E12307" s="1433"/>
      <c r="K12307" s="1433"/>
      <c r="L12307" s="1334"/>
    </row>
    <row r="12308" spans="1:12" ht="24" customHeight="1">
      <c r="A12308" s="1355"/>
      <c r="B12308" s="1355"/>
      <c r="C12308" s="1433"/>
      <c r="E12308" s="1433"/>
      <c r="K12308" s="1433"/>
      <c r="L12308" s="1334"/>
    </row>
    <row r="12309" spans="1:12" ht="24" customHeight="1">
      <c r="A12309" s="1355"/>
      <c r="B12309" s="1355"/>
      <c r="C12309" s="1433"/>
      <c r="E12309" s="1433"/>
      <c r="K12309" s="1433"/>
      <c r="L12309" s="1334"/>
    </row>
    <row r="12310" spans="1:12" ht="24" customHeight="1">
      <c r="A12310" s="1355"/>
      <c r="B12310" s="1355"/>
      <c r="C12310" s="1433"/>
      <c r="E12310" s="1433"/>
      <c r="K12310" s="1433"/>
      <c r="L12310" s="1334"/>
    </row>
    <row r="12311" spans="1:12" ht="24" customHeight="1">
      <c r="A12311" s="1355"/>
      <c r="B12311" s="1355"/>
      <c r="C12311" s="1433"/>
      <c r="E12311" s="1433"/>
      <c r="K12311" s="1433"/>
      <c r="L12311" s="1334"/>
    </row>
    <row r="12312" spans="1:12" ht="24" customHeight="1">
      <c r="A12312" s="1355"/>
      <c r="B12312" s="1355"/>
      <c r="C12312" s="1433"/>
      <c r="E12312" s="1433"/>
      <c r="K12312" s="1433"/>
      <c r="L12312" s="1334"/>
    </row>
    <row r="12313" spans="1:12" ht="24" customHeight="1">
      <c r="A12313" s="1355"/>
      <c r="B12313" s="1355"/>
      <c r="C12313" s="1433"/>
      <c r="E12313" s="1433"/>
      <c r="K12313" s="1433"/>
      <c r="L12313" s="1334"/>
    </row>
    <row r="12314" spans="1:12" ht="24" customHeight="1">
      <c r="A12314" s="1355"/>
      <c r="B12314" s="1355"/>
      <c r="C12314" s="1433"/>
      <c r="E12314" s="1433"/>
      <c r="K12314" s="1433"/>
      <c r="L12314" s="1334"/>
    </row>
    <row r="12315" spans="1:12" ht="24" customHeight="1">
      <c r="A12315" s="1355"/>
      <c r="B12315" s="1355"/>
      <c r="C12315" s="1433"/>
      <c r="E12315" s="1433"/>
      <c r="K12315" s="1433"/>
      <c r="L12315" s="1334"/>
    </row>
    <row r="12316" spans="1:12" ht="24" customHeight="1">
      <c r="A12316" s="1355"/>
      <c r="B12316" s="1355"/>
      <c r="C12316" s="1433"/>
      <c r="E12316" s="1433"/>
      <c r="K12316" s="1433"/>
      <c r="L12316" s="1334"/>
    </row>
    <row r="12317" spans="1:12" ht="24" customHeight="1">
      <c r="A12317" s="1355"/>
      <c r="B12317" s="1355"/>
      <c r="C12317" s="1433"/>
      <c r="E12317" s="1433"/>
      <c r="K12317" s="1433"/>
      <c r="L12317" s="1334"/>
    </row>
    <row r="12318" spans="1:12" ht="24" customHeight="1">
      <c r="A12318" s="1355"/>
      <c r="B12318" s="1355"/>
      <c r="C12318" s="1433"/>
      <c r="E12318" s="1433"/>
      <c r="K12318" s="1433"/>
      <c r="L12318" s="1334"/>
    </row>
    <row r="12319" spans="1:12" ht="24" customHeight="1">
      <c r="A12319" s="1355"/>
      <c r="B12319" s="1355"/>
      <c r="C12319" s="1433"/>
      <c r="E12319" s="1433"/>
      <c r="K12319" s="1433"/>
      <c r="L12319" s="1334"/>
    </row>
    <row r="12320" spans="1:12" ht="24" customHeight="1">
      <c r="A12320" s="1355"/>
      <c r="B12320" s="1355"/>
      <c r="C12320" s="1433"/>
      <c r="E12320" s="1433"/>
      <c r="K12320" s="1433"/>
      <c r="L12320" s="1334"/>
    </row>
    <row r="12321" spans="1:12" ht="24" customHeight="1">
      <c r="A12321" s="1355"/>
      <c r="B12321" s="1355"/>
      <c r="C12321" s="1433"/>
      <c r="E12321" s="1433"/>
      <c r="K12321" s="1433"/>
      <c r="L12321" s="1334"/>
    </row>
    <row r="12322" spans="1:12" ht="24" customHeight="1">
      <c r="A12322" s="1355"/>
      <c r="B12322" s="1355"/>
      <c r="C12322" s="1433"/>
      <c r="E12322" s="1433"/>
      <c r="K12322" s="1433"/>
      <c r="L12322" s="1334"/>
    </row>
    <row r="12323" spans="1:12" ht="24" customHeight="1">
      <c r="A12323" s="1355"/>
      <c r="B12323" s="1355"/>
      <c r="C12323" s="1433"/>
      <c r="E12323" s="1433"/>
      <c r="K12323" s="1433"/>
      <c r="L12323" s="1334"/>
    </row>
    <row r="12324" spans="1:12" ht="24" customHeight="1">
      <c r="A12324" s="1355"/>
      <c r="B12324" s="1355"/>
      <c r="C12324" s="1433"/>
      <c r="E12324" s="1433"/>
      <c r="K12324" s="1433"/>
      <c r="L12324" s="1334"/>
    </row>
    <row r="12325" spans="1:12" ht="24" customHeight="1">
      <c r="A12325" s="1355"/>
      <c r="B12325" s="1355"/>
      <c r="C12325" s="1433"/>
      <c r="E12325" s="1433"/>
      <c r="K12325" s="1433"/>
      <c r="L12325" s="1334"/>
    </row>
    <row r="12326" spans="1:12" ht="24" customHeight="1">
      <c r="A12326" s="1355"/>
      <c r="B12326" s="1355"/>
      <c r="C12326" s="1433"/>
      <c r="E12326" s="1433"/>
      <c r="K12326" s="1433"/>
      <c r="L12326" s="1334"/>
    </row>
    <row r="12327" spans="1:12" ht="24" customHeight="1">
      <c r="A12327" s="1355"/>
      <c r="B12327" s="1355"/>
      <c r="C12327" s="1433"/>
      <c r="E12327" s="1433"/>
      <c r="K12327" s="1433"/>
      <c r="L12327" s="1334"/>
    </row>
    <row r="12328" spans="1:12" ht="24" customHeight="1">
      <c r="A12328" s="1355"/>
      <c r="B12328" s="1355"/>
      <c r="C12328" s="1433"/>
      <c r="E12328" s="1433"/>
      <c r="K12328" s="1433"/>
      <c r="L12328" s="1334"/>
    </row>
    <row r="12329" spans="1:12" ht="24" customHeight="1">
      <c r="A12329" s="1355"/>
      <c r="B12329" s="1355"/>
      <c r="C12329" s="1433"/>
      <c r="E12329" s="1433"/>
      <c r="K12329" s="1433"/>
      <c r="L12329" s="1334"/>
    </row>
    <row r="12330" spans="1:12" ht="24" customHeight="1">
      <c r="A12330" s="1355"/>
      <c r="B12330" s="1355"/>
      <c r="C12330" s="1433"/>
      <c r="E12330" s="1433"/>
      <c r="K12330" s="1433"/>
      <c r="L12330" s="1334"/>
    </row>
    <row r="12331" spans="1:12" ht="24" customHeight="1">
      <c r="A12331" s="1355"/>
      <c r="B12331" s="1355"/>
      <c r="C12331" s="1433"/>
      <c r="E12331" s="1433"/>
      <c r="K12331" s="1433"/>
      <c r="L12331" s="1334"/>
    </row>
    <row r="12332" spans="1:12" ht="24" customHeight="1">
      <c r="A12332" s="1355"/>
      <c r="B12332" s="1355"/>
      <c r="C12332" s="1433"/>
      <c r="E12332" s="1433"/>
      <c r="K12332" s="1433"/>
      <c r="L12332" s="1334"/>
    </row>
    <row r="12333" spans="1:12" ht="24" customHeight="1">
      <c r="A12333" s="1355"/>
      <c r="B12333" s="1355"/>
      <c r="C12333" s="1433"/>
      <c r="E12333" s="1433"/>
      <c r="K12333" s="1433"/>
      <c r="L12333" s="1334"/>
    </row>
    <row r="12334" spans="1:12" ht="24" customHeight="1">
      <c r="A12334" s="1355"/>
      <c r="B12334" s="1355"/>
      <c r="C12334" s="1433"/>
      <c r="E12334" s="1433"/>
      <c r="K12334" s="1433"/>
      <c r="L12334" s="1334"/>
    </row>
    <row r="12335" spans="1:12" ht="24" customHeight="1">
      <c r="A12335" s="1355"/>
      <c r="B12335" s="1355"/>
      <c r="C12335" s="1433"/>
      <c r="E12335" s="1433"/>
      <c r="K12335" s="1433"/>
      <c r="L12335" s="1334"/>
    </row>
    <row r="12336" spans="1:12" ht="24" customHeight="1">
      <c r="A12336" s="1355"/>
      <c r="B12336" s="1355"/>
      <c r="C12336" s="1433"/>
      <c r="E12336" s="1433"/>
      <c r="K12336" s="1433"/>
      <c r="L12336" s="1334"/>
    </row>
    <row r="12337" spans="1:12" ht="24" customHeight="1">
      <c r="A12337" s="1355"/>
      <c r="B12337" s="1355"/>
      <c r="C12337" s="1433"/>
      <c r="E12337" s="1433"/>
      <c r="K12337" s="1433"/>
      <c r="L12337" s="1334"/>
    </row>
    <row r="12338" spans="1:12" ht="24" customHeight="1">
      <c r="A12338" s="1355"/>
      <c r="B12338" s="1355"/>
      <c r="C12338" s="1433"/>
      <c r="E12338" s="1433"/>
      <c r="K12338" s="1433"/>
      <c r="L12338" s="1334"/>
    </row>
    <row r="12339" spans="1:12" ht="24" customHeight="1">
      <c r="A12339" s="1355"/>
      <c r="B12339" s="1355"/>
      <c r="C12339" s="1433"/>
      <c r="E12339" s="1433"/>
      <c r="K12339" s="1433"/>
      <c r="L12339" s="1334"/>
    </row>
    <row r="12340" spans="1:12" ht="24" customHeight="1">
      <c r="A12340" s="1355"/>
      <c r="B12340" s="1355"/>
      <c r="C12340" s="1433"/>
      <c r="E12340" s="1433"/>
      <c r="K12340" s="1433"/>
      <c r="L12340" s="1334"/>
    </row>
    <row r="12341" spans="1:12" ht="24" customHeight="1">
      <c r="A12341" s="1355"/>
      <c r="B12341" s="1355"/>
      <c r="C12341" s="1433"/>
      <c r="E12341" s="1433"/>
      <c r="K12341" s="1433"/>
      <c r="L12341" s="1334"/>
    </row>
    <row r="12342" spans="1:12" ht="24" customHeight="1">
      <c r="A12342" s="1355"/>
      <c r="B12342" s="1355"/>
      <c r="C12342" s="1433"/>
      <c r="E12342" s="1433"/>
      <c r="K12342" s="1433"/>
      <c r="L12342" s="1334"/>
    </row>
    <row r="12343" spans="1:12" ht="24" customHeight="1">
      <c r="A12343" s="1355"/>
      <c r="B12343" s="1355"/>
      <c r="C12343" s="1433"/>
      <c r="E12343" s="1433"/>
      <c r="K12343" s="1433"/>
      <c r="L12343" s="1334"/>
    </row>
    <row r="12344" spans="1:12" ht="24" customHeight="1">
      <c r="A12344" s="1355"/>
      <c r="B12344" s="1355"/>
      <c r="C12344" s="1433"/>
      <c r="E12344" s="1433"/>
      <c r="K12344" s="1433"/>
      <c r="L12344" s="1334"/>
    </row>
    <row r="12345" spans="1:12" ht="24" customHeight="1">
      <c r="A12345" s="1355"/>
      <c r="B12345" s="1355"/>
      <c r="C12345" s="1433"/>
      <c r="E12345" s="1433"/>
      <c r="K12345" s="1433"/>
      <c r="L12345" s="1334"/>
    </row>
    <row r="12346" spans="1:12" ht="24" customHeight="1">
      <c r="A12346" s="1355"/>
      <c r="B12346" s="1355"/>
      <c r="C12346" s="1433"/>
      <c r="E12346" s="1433"/>
      <c r="K12346" s="1433"/>
      <c r="L12346" s="1334"/>
    </row>
    <row r="12347" spans="1:12" ht="24" customHeight="1">
      <c r="A12347" s="1355"/>
      <c r="B12347" s="1355"/>
      <c r="C12347" s="1433"/>
      <c r="E12347" s="1433"/>
      <c r="K12347" s="1433"/>
      <c r="L12347" s="1334"/>
    </row>
    <row r="12348" spans="1:12" ht="24" customHeight="1">
      <c r="A12348" s="1355"/>
      <c r="B12348" s="1355"/>
      <c r="C12348" s="1433"/>
      <c r="E12348" s="1433"/>
      <c r="K12348" s="1433"/>
      <c r="L12348" s="1334"/>
    </row>
    <row r="12349" spans="1:12" ht="24" customHeight="1">
      <c r="A12349" s="1355"/>
      <c r="B12349" s="1355"/>
      <c r="C12349" s="1433"/>
      <c r="E12349" s="1433"/>
      <c r="K12349" s="1433"/>
      <c r="L12349" s="1334"/>
    </row>
    <row r="12350" spans="1:12" ht="24" customHeight="1">
      <c r="A12350" s="1355"/>
      <c r="B12350" s="1355"/>
      <c r="C12350" s="1433"/>
      <c r="E12350" s="1433"/>
      <c r="K12350" s="1433"/>
      <c r="L12350" s="1334"/>
    </row>
    <row r="12351" spans="1:12" ht="24" customHeight="1">
      <c r="A12351" s="1355"/>
      <c r="B12351" s="1355"/>
      <c r="C12351" s="1433"/>
      <c r="E12351" s="1433"/>
      <c r="K12351" s="1433"/>
      <c r="L12351" s="1334"/>
    </row>
    <row r="12352" spans="1:12" ht="24" customHeight="1">
      <c r="A12352" s="1355"/>
      <c r="B12352" s="1355"/>
      <c r="C12352" s="1433"/>
      <c r="E12352" s="1433"/>
      <c r="K12352" s="1433"/>
      <c r="L12352" s="1334"/>
    </row>
    <row r="12353" spans="1:12" ht="24" customHeight="1">
      <c r="A12353" s="1355"/>
      <c r="B12353" s="1355"/>
      <c r="C12353" s="1433"/>
      <c r="E12353" s="1433"/>
      <c r="K12353" s="1433"/>
      <c r="L12353" s="1334"/>
    </row>
    <row r="12354" spans="1:12" ht="24" customHeight="1">
      <c r="A12354" s="1355"/>
      <c r="B12354" s="1355"/>
      <c r="C12354" s="1433"/>
      <c r="E12354" s="1433"/>
      <c r="K12354" s="1433"/>
      <c r="L12354" s="1334"/>
    </row>
    <row r="12355" spans="1:12" ht="24" customHeight="1">
      <c r="A12355" s="1355"/>
      <c r="B12355" s="1355"/>
      <c r="C12355" s="1433"/>
      <c r="E12355" s="1433"/>
      <c r="K12355" s="1433"/>
      <c r="L12355" s="1334"/>
    </row>
    <row r="12356" spans="1:12" ht="24" customHeight="1">
      <c r="A12356" s="1355"/>
      <c r="B12356" s="1355"/>
      <c r="C12356" s="1433"/>
      <c r="E12356" s="1433"/>
      <c r="K12356" s="1433"/>
      <c r="L12356" s="1334"/>
    </row>
    <row r="12357" spans="1:12" ht="24" customHeight="1">
      <c r="A12357" s="1355"/>
      <c r="B12357" s="1355"/>
      <c r="C12357" s="1433"/>
      <c r="E12357" s="1433"/>
      <c r="K12357" s="1433"/>
      <c r="L12357" s="1334"/>
    </row>
    <row r="12358" spans="1:12" ht="24" customHeight="1">
      <c r="A12358" s="1355"/>
      <c r="B12358" s="1355"/>
      <c r="C12358" s="1433"/>
      <c r="E12358" s="1433"/>
      <c r="K12358" s="1433"/>
      <c r="L12358" s="1334"/>
    </row>
    <row r="12359" spans="1:12" ht="24" customHeight="1">
      <c r="A12359" s="1355"/>
      <c r="B12359" s="1355"/>
      <c r="C12359" s="1433"/>
      <c r="E12359" s="1433"/>
      <c r="K12359" s="1433"/>
      <c r="L12359" s="1334"/>
    </row>
    <row r="12360" spans="1:12" ht="24" customHeight="1">
      <c r="A12360" s="1355"/>
      <c r="B12360" s="1355"/>
      <c r="C12360" s="1433"/>
      <c r="E12360" s="1433"/>
      <c r="K12360" s="1433"/>
      <c r="L12360" s="1334"/>
    </row>
    <row r="12361" spans="1:12" ht="24" customHeight="1">
      <c r="A12361" s="1355"/>
      <c r="B12361" s="1355"/>
      <c r="C12361" s="1433"/>
      <c r="E12361" s="1433"/>
      <c r="K12361" s="1433"/>
      <c r="L12361" s="1334"/>
    </row>
    <row r="12362" spans="1:12" ht="24" customHeight="1">
      <c r="A12362" s="1355"/>
      <c r="B12362" s="1355"/>
      <c r="C12362" s="1433"/>
      <c r="E12362" s="1433"/>
      <c r="K12362" s="1433"/>
      <c r="L12362" s="1334"/>
    </row>
    <row r="12363" spans="1:12" ht="24" customHeight="1">
      <c r="A12363" s="1355"/>
      <c r="B12363" s="1355"/>
      <c r="C12363" s="1433"/>
      <c r="E12363" s="1433"/>
      <c r="K12363" s="1433"/>
      <c r="L12363" s="1334"/>
    </row>
    <row r="12364" spans="1:12" ht="24" customHeight="1">
      <c r="A12364" s="1355"/>
      <c r="B12364" s="1355"/>
      <c r="C12364" s="1433"/>
      <c r="E12364" s="1433"/>
      <c r="K12364" s="1433"/>
      <c r="L12364" s="1334"/>
    </row>
    <row r="12365" spans="1:12" ht="24" customHeight="1">
      <c r="A12365" s="1355"/>
      <c r="B12365" s="1355"/>
      <c r="C12365" s="1433"/>
      <c r="E12365" s="1433"/>
      <c r="K12365" s="1433"/>
      <c r="L12365" s="1334"/>
    </row>
    <row r="12366" spans="1:12" ht="24" customHeight="1">
      <c r="A12366" s="1355"/>
      <c r="B12366" s="1355"/>
      <c r="C12366" s="1433"/>
      <c r="E12366" s="1433"/>
      <c r="K12366" s="1433"/>
      <c r="L12366" s="1334"/>
    </row>
    <row r="12367" spans="1:12" ht="24" customHeight="1">
      <c r="A12367" s="1355"/>
      <c r="B12367" s="1355"/>
      <c r="C12367" s="1433"/>
      <c r="E12367" s="1433"/>
      <c r="K12367" s="1433"/>
      <c r="L12367" s="1334"/>
    </row>
    <row r="12368" spans="1:12" ht="24" customHeight="1">
      <c r="A12368" s="1355"/>
      <c r="B12368" s="1355"/>
      <c r="C12368" s="1433"/>
      <c r="E12368" s="1433"/>
      <c r="K12368" s="1433"/>
      <c r="L12368" s="1334"/>
    </row>
    <row r="12369" spans="1:12" ht="24" customHeight="1">
      <c r="A12369" s="1355"/>
      <c r="B12369" s="1355"/>
      <c r="C12369" s="1433"/>
      <c r="E12369" s="1433"/>
      <c r="K12369" s="1433"/>
      <c r="L12369" s="1334"/>
    </row>
    <row r="12370" spans="1:12" ht="24" customHeight="1">
      <c r="A12370" s="1355"/>
      <c r="B12370" s="1355"/>
      <c r="C12370" s="1433"/>
      <c r="E12370" s="1433"/>
      <c r="K12370" s="1433"/>
      <c r="L12370" s="1334"/>
    </row>
    <row r="12371" spans="1:12" ht="24" customHeight="1">
      <c r="A12371" s="1355"/>
      <c r="B12371" s="1355"/>
      <c r="C12371" s="1433"/>
      <c r="E12371" s="1433"/>
      <c r="K12371" s="1433"/>
      <c r="L12371" s="1334"/>
    </row>
    <row r="12372" spans="1:12" ht="24" customHeight="1">
      <c r="A12372" s="1355"/>
      <c r="B12372" s="1355"/>
      <c r="C12372" s="1433"/>
      <c r="E12372" s="1433"/>
      <c r="K12372" s="1433"/>
      <c r="L12372" s="1334"/>
    </row>
    <row r="12373" spans="1:12" ht="24" customHeight="1">
      <c r="A12373" s="1355"/>
      <c r="B12373" s="1355"/>
      <c r="C12373" s="1433"/>
      <c r="E12373" s="1433"/>
      <c r="K12373" s="1433"/>
      <c r="L12373" s="1334"/>
    </row>
    <row r="12374" spans="1:12" ht="24" customHeight="1">
      <c r="A12374" s="1355"/>
      <c r="B12374" s="1355"/>
      <c r="C12374" s="1433"/>
      <c r="E12374" s="1433"/>
      <c r="K12374" s="1433"/>
      <c r="L12374" s="1334"/>
    </row>
    <row r="12375" spans="1:12" ht="24" customHeight="1">
      <c r="A12375" s="1355"/>
      <c r="B12375" s="1355"/>
      <c r="C12375" s="1433"/>
      <c r="E12375" s="1433"/>
      <c r="K12375" s="1433"/>
      <c r="L12375" s="1334"/>
    </row>
    <row r="12376" spans="1:12" ht="24" customHeight="1">
      <c r="A12376" s="1355"/>
      <c r="B12376" s="1355"/>
      <c r="C12376" s="1433"/>
      <c r="E12376" s="1433"/>
      <c r="K12376" s="1433"/>
      <c r="L12376" s="1334"/>
    </row>
    <row r="12377" spans="1:12" ht="24" customHeight="1">
      <c r="A12377" s="1355"/>
      <c r="B12377" s="1355"/>
      <c r="C12377" s="1433"/>
      <c r="E12377" s="1433"/>
      <c r="K12377" s="1433"/>
      <c r="L12377" s="1334"/>
    </row>
    <row r="12378" spans="1:12" ht="24" customHeight="1">
      <c r="A12378" s="1355"/>
      <c r="B12378" s="1355"/>
      <c r="C12378" s="1433"/>
      <c r="E12378" s="1433"/>
      <c r="K12378" s="1433"/>
      <c r="L12378" s="1334"/>
    </row>
    <row r="12379" spans="1:12" ht="24" customHeight="1">
      <c r="A12379" s="1355"/>
      <c r="B12379" s="1355"/>
      <c r="C12379" s="1433"/>
      <c r="E12379" s="1433"/>
      <c r="K12379" s="1433"/>
      <c r="L12379" s="1334"/>
    </row>
    <row r="12380" spans="1:12" ht="24" customHeight="1">
      <c r="A12380" s="1355"/>
      <c r="B12380" s="1355"/>
      <c r="C12380" s="1433"/>
      <c r="E12380" s="1433"/>
      <c r="K12380" s="1433"/>
      <c r="L12380" s="1334"/>
    </row>
    <row r="12381" spans="1:12" ht="24" customHeight="1">
      <c r="A12381" s="1355"/>
      <c r="B12381" s="1355"/>
      <c r="C12381" s="1433"/>
      <c r="E12381" s="1433"/>
      <c r="K12381" s="1433"/>
      <c r="L12381" s="1334"/>
    </row>
    <row r="12382" spans="1:12" ht="24" customHeight="1">
      <c r="A12382" s="1355"/>
      <c r="B12382" s="1355"/>
      <c r="C12382" s="1433"/>
      <c r="E12382" s="1433"/>
      <c r="K12382" s="1433"/>
      <c r="L12382" s="1334"/>
    </row>
    <row r="12383" spans="1:12" ht="24" customHeight="1">
      <c r="A12383" s="1355"/>
      <c r="B12383" s="1355"/>
      <c r="C12383" s="1433"/>
      <c r="E12383" s="1433"/>
      <c r="K12383" s="1433"/>
      <c r="L12383" s="1334"/>
    </row>
    <row r="12384" spans="1:12" ht="24" customHeight="1">
      <c r="A12384" s="1355"/>
      <c r="B12384" s="1355"/>
      <c r="C12384" s="1433"/>
      <c r="E12384" s="1433"/>
      <c r="K12384" s="1433"/>
      <c r="L12384" s="1334"/>
    </row>
    <row r="12385" spans="1:12" ht="24" customHeight="1">
      <c r="A12385" s="1355"/>
      <c r="B12385" s="1355"/>
      <c r="C12385" s="1433"/>
      <c r="E12385" s="1433"/>
      <c r="K12385" s="1433"/>
      <c r="L12385" s="1334"/>
    </row>
    <row r="12386" spans="1:12" ht="24" customHeight="1">
      <c r="A12386" s="1355"/>
      <c r="B12386" s="1355"/>
      <c r="C12386" s="1433"/>
      <c r="E12386" s="1433"/>
      <c r="K12386" s="1433"/>
      <c r="L12386" s="1334"/>
    </row>
    <row r="12387" spans="1:12" ht="24" customHeight="1">
      <c r="A12387" s="1355"/>
      <c r="B12387" s="1355"/>
      <c r="C12387" s="1433"/>
      <c r="E12387" s="1433"/>
      <c r="K12387" s="1433"/>
      <c r="L12387" s="1334"/>
    </row>
    <row r="12388" spans="1:12" ht="24" customHeight="1">
      <c r="A12388" s="1355"/>
      <c r="B12388" s="1355"/>
      <c r="C12388" s="1433"/>
      <c r="E12388" s="1433"/>
      <c r="K12388" s="1433"/>
      <c r="L12388" s="1334"/>
    </row>
    <row r="12389" spans="1:12" ht="24" customHeight="1">
      <c r="A12389" s="1355"/>
      <c r="B12389" s="1355"/>
      <c r="C12389" s="1433"/>
      <c r="E12389" s="1433"/>
      <c r="K12389" s="1433"/>
      <c r="L12389" s="1334"/>
    </row>
    <row r="12390" spans="1:12" ht="24" customHeight="1">
      <c r="A12390" s="1355"/>
      <c r="B12390" s="1355"/>
      <c r="C12390" s="1433"/>
      <c r="E12390" s="1433"/>
      <c r="K12390" s="1433"/>
      <c r="L12390" s="1334"/>
    </row>
    <row r="12391" spans="1:12" ht="24" customHeight="1">
      <c r="A12391" s="1355"/>
      <c r="B12391" s="1355"/>
      <c r="C12391" s="1433"/>
      <c r="E12391" s="1433"/>
      <c r="K12391" s="1433"/>
      <c r="L12391" s="1334"/>
    </row>
    <row r="12392" spans="1:12" ht="24" customHeight="1">
      <c r="A12392" s="1355"/>
      <c r="B12392" s="1355"/>
      <c r="C12392" s="1433"/>
      <c r="E12392" s="1433"/>
      <c r="K12392" s="1433"/>
      <c r="L12392" s="1334"/>
    </row>
    <row r="12393" spans="1:12" ht="24" customHeight="1">
      <c r="A12393" s="1355"/>
      <c r="B12393" s="1355"/>
      <c r="C12393" s="1433"/>
      <c r="E12393" s="1433"/>
      <c r="K12393" s="1433"/>
      <c r="L12393" s="1334"/>
    </row>
    <row r="12394" spans="1:12" ht="24" customHeight="1">
      <c r="A12394" s="1355"/>
      <c r="B12394" s="1355"/>
      <c r="C12394" s="1433"/>
      <c r="E12394" s="1433"/>
      <c r="K12394" s="1433"/>
      <c r="L12394" s="1334"/>
    </row>
    <row r="12395" spans="1:12" ht="24" customHeight="1">
      <c r="A12395" s="1355"/>
      <c r="B12395" s="1355"/>
      <c r="C12395" s="1433"/>
      <c r="E12395" s="1433"/>
      <c r="K12395" s="1433"/>
      <c r="L12395" s="1334"/>
    </row>
    <row r="12396" spans="1:12" ht="24" customHeight="1">
      <c r="A12396" s="1355"/>
      <c r="B12396" s="1355"/>
      <c r="C12396" s="1433"/>
      <c r="E12396" s="1433"/>
      <c r="K12396" s="1433"/>
      <c r="L12396" s="1334"/>
    </row>
    <row r="12397" spans="1:12" ht="24" customHeight="1">
      <c r="A12397" s="1355"/>
      <c r="B12397" s="1355"/>
      <c r="C12397" s="1433"/>
      <c r="E12397" s="1433"/>
      <c r="K12397" s="1433"/>
      <c r="L12397" s="1334"/>
    </row>
    <row r="12398" spans="1:12" ht="24" customHeight="1">
      <c r="A12398" s="1355"/>
      <c r="B12398" s="1355"/>
      <c r="C12398" s="1433"/>
      <c r="E12398" s="1433"/>
      <c r="K12398" s="1433"/>
      <c r="L12398" s="1334"/>
    </row>
    <row r="12399" spans="1:12" ht="24" customHeight="1">
      <c r="A12399" s="1355"/>
      <c r="B12399" s="1355"/>
      <c r="C12399" s="1433"/>
      <c r="E12399" s="1433"/>
      <c r="K12399" s="1433"/>
      <c r="L12399" s="1334"/>
    </row>
    <row r="12400" spans="1:12" ht="24" customHeight="1">
      <c r="A12400" s="1355"/>
      <c r="B12400" s="1355"/>
      <c r="C12400" s="1433"/>
      <c r="E12400" s="1433"/>
      <c r="K12400" s="1433"/>
      <c r="L12400" s="1334"/>
    </row>
    <row r="12401" spans="1:12" ht="24" customHeight="1">
      <c r="A12401" s="1355"/>
      <c r="B12401" s="1355"/>
      <c r="C12401" s="1433"/>
      <c r="E12401" s="1433"/>
      <c r="K12401" s="1433"/>
      <c r="L12401" s="1334"/>
    </row>
    <row r="12402" spans="1:12" ht="24" customHeight="1">
      <c r="A12402" s="1355"/>
      <c r="B12402" s="1355"/>
      <c r="C12402" s="1433"/>
      <c r="E12402" s="1433"/>
      <c r="K12402" s="1433"/>
      <c r="L12402" s="1334"/>
    </row>
    <row r="12403" spans="1:12" ht="24" customHeight="1">
      <c r="A12403" s="1355"/>
      <c r="B12403" s="1355"/>
      <c r="C12403" s="1433"/>
      <c r="E12403" s="1433"/>
      <c r="K12403" s="1433"/>
      <c r="L12403" s="1334"/>
    </row>
    <row r="12404" spans="1:12" ht="24" customHeight="1">
      <c r="A12404" s="1355"/>
      <c r="B12404" s="1355"/>
      <c r="C12404" s="1433"/>
      <c r="E12404" s="1433"/>
      <c r="K12404" s="1433"/>
      <c r="L12404" s="1334"/>
    </row>
    <row r="12405" spans="1:12" ht="24" customHeight="1">
      <c r="A12405" s="1355"/>
      <c r="B12405" s="1355"/>
      <c r="C12405" s="1433"/>
      <c r="E12405" s="1433"/>
      <c r="K12405" s="1433"/>
      <c r="L12405" s="1334"/>
    </row>
    <row r="12406" spans="1:12" ht="24" customHeight="1">
      <c r="A12406" s="1355"/>
      <c r="B12406" s="1355"/>
      <c r="C12406" s="1433"/>
      <c r="E12406" s="1433"/>
      <c r="K12406" s="1433"/>
      <c r="L12406" s="1334"/>
    </row>
    <row r="12407" spans="1:12" ht="24" customHeight="1">
      <c r="A12407" s="1355"/>
      <c r="B12407" s="1355"/>
      <c r="C12407" s="1433"/>
      <c r="E12407" s="1433"/>
      <c r="K12407" s="1433"/>
      <c r="L12407" s="1334"/>
    </row>
    <row r="12408" spans="1:12" ht="24" customHeight="1">
      <c r="A12408" s="1355"/>
      <c r="B12408" s="1355"/>
      <c r="C12408" s="1433"/>
      <c r="E12408" s="1433"/>
      <c r="K12408" s="1433"/>
      <c r="L12408" s="1334"/>
    </row>
    <row r="12409" spans="1:12" ht="24" customHeight="1">
      <c r="A12409" s="1355"/>
      <c r="B12409" s="1355"/>
      <c r="C12409" s="1433"/>
      <c r="E12409" s="1433"/>
      <c r="K12409" s="1433"/>
      <c r="L12409" s="1334"/>
    </row>
    <row r="12410" spans="1:12" ht="24" customHeight="1">
      <c r="A12410" s="1355"/>
      <c r="B12410" s="1355"/>
      <c r="C12410" s="1433"/>
      <c r="E12410" s="1433"/>
      <c r="K12410" s="1433"/>
      <c r="L12410" s="1334"/>
    </row>
    <row r="12411" spans="1:12" ht="24" customHeight="1">
      <c r="A12411" s="1355"/>
      <c r="B12411" s="1355"/>
      <c r="C12411" s="1433"/>
      <c r="E12411" s="1433"/>
      <c r="K12411" s="1433"/>
      <c r="L12411" s="1334"/>
    </row>
    <row r="12412" spans="1:12" ht="24" customHeight="1">
      <c r="A12412" s="1355"/>
      <c r="B12412" s="1355"/>
      <c r="C12412" s="1433"/>
      <c r="E12412" s="1433"/>
      <c r="K12412" s="1433"/>
      <c r="L12412" s="1334"/>
    </row>
    <row r="12413" spans="1:12" ht="24" customHeight="1">
      <c r="A12413" s="1355"/>
      <c r="B12413" s="1355"/>
      <c r="C12413" s="1433"/>
      <c r="E12413" s="1433"/>
      <c r="K12413" s="1433"/>
      <c r="L12413" s="1334"/>
    </row>
    <row r="12414" spans="1:12" ht="24" customHeight="1">
      <c r="A12414" s="1355"/>
      <c r="B12414" s="1355"/>
      <c r="C12414" s="1433"/>
      <c r="E12414" s="1433"/>
      <c r="K12414" s="1433"/>
      <c r="L12414" s="1334"/>
    </row>
    <row r="12415" spans="1:12" ht="24" customHeight="1">
      <c r="A12415" s="1355"/>
      <c r="B12415" s="1355"/>
      <c r="C12415" s="1433"/>
      <c r="E12415" s="1433"/>
      <c r="K12415" s="1433"/>
      <c r="L12415" s="1334"/>
    </row>
    <row r="12416" spans="1:12" ht="24" customHeight="1">
      <c r="A12416" s="1355"/>
      <c r="B12416" s="1355"/>
      <c r="C12416" s="1433"/>
      <c r="E12416" s="1433"/>
      <c r="K12416" s="1433"/>
      <c r="L12416" s="1334"/>
    </row>
    <row r="12417" spans="1:12" ht="24" customHeight="1">
      <c r="A12417" s="1355"/>
      <c r="B12417" s="1355"/>
      <c r="C12417" s="1433"/>
      <c r="E12417" s="1433"/>
      <c r="K12417" s="1433"/>
      <c r="L12417" s="1334"/>
    </row>
    <row r="12418" spans="1:12" ht="24" customHeight="1">
      <c r="A12418" s="1355"/>
      <c r="B12418" s="1355"/>
      <c r="C12418" s="1433"/>
      <c r="E12418" s="1433"/>
      <c r="K12418" s="1433"/>
      <c r="L12418" s="1334"/>
    </row>
    <row r="12419" spans="1:12" ht="24" customHeight="1">
      <c r="A12419" s="1355"/>
      <c r="B12419" s="1355"/>
      <c r="C12419" s="1433"/>
      <c r="E12419" s="1433"/>
      <c r="K12419" s="1433"/>
      <c r="L12419" s="1334"/>
    </row>
    <row r="12420" spans="1:12" ht="24" customHeight="1">
      <c r="A12420" s="1355"/>
      <c r="B12420" s="1355"/>
      <c r="C12420" s="1433"/>
      <c r="E12420" s="1433"/>
      <c r="K12420" s="1433"/>
      <c r="L12420" s="1334"/>
    </row>
    <row r="12421" spans="1:12" ht="24" customHeight="1">
      <c r="A12421" s="1355"/>
      <c r="B12421" s="1355"/>
      <c r="C12421" s="1433"/>
      <c r="E12421" s="1433"/>
      <c r="K12421" s="1433"/>
      <c r="L12421" s="1334"/>
    </row>
    <row r="12422" spans="1:12" ht="24" customHeight="1">
      <c r="A12422" s="1355"/>
      <c r="B12422" s="1355"/>
      <c r="C12422" s="1433"/>
      <c r="E12422" s="1433"/>
      <c r="K12422" s="1433"/>
      <c r="L12422" s="1334"/>
    </row>
    <row r="12423" spans="1:12" ht="24" customHeight="1">
      <c r="A12423" s="1355"/>
      <c r="B12423" s="1355"/>
      <c r="C12423" s="1433"/>
      <c r="E12423" s="1433"/>
      <c r="K12423" s="1433"/>
      <c r="L12423" s="1334"/>
    </row>
    <row r="12424" spans="1:12" ht="24" customHeight="1">
      <c r="A12424" s="1355"/>
      <c r="B12424" s="1355"/>
      <c r="C12424" s="1433"/>
      <c r="E12424" s="1433"/>
      <c r="K12424" s="1433"/>
      <c r="L12424" s="1334"/>
    </row>
    <row r="12425" spans="1:12" ht="24" customHeight="1">
      <c r="A12425" s="1355"/>
      <c r="B12425" s="1355"/>
      <c r="C12425" s="1433"/>
      <c r="E12425" s="1433"/>
      <c r="K12425" s="1433"/>
      <c r="L12425" s="1334"/>
    </row>
    <row r="12426" spans="1:12" ht="24" customHeight="1">
      <c r="A12426" s="1355"/>
      <c r="B12426" s="1355"/>
      <c r="C12426" s="1433"/>
      <c r="E12426" s="1433"/>
      <c r="K12426" s="1433"/>
      <c r="L12426" s="1334"/>
    </row>
    <row r="12427" spans="1:12" ht="24" customHeight="1">
      <c r="A12427" s="1355"/>
      <c r="B12427" s="1355"/>
      <c r="C12427" s="1433"/>
      <c r="E12427" s="1433"/>
      <c r="K12427" s="1433"/>
      <c r="L12427" s="1334"/>
    </row>
    <row r="12428" spans="1:12" ht="24" customHeight="1">
      <c r="A12428" s="1355"/>
      <c r="B12428" s="1355"/>
      <c r="C12428" s="1433"/>
      <c r="E12428" s="1433"/>
      <c r="K12428" s="1433"/>
      <c r="L12428" s="1334"/>
    </row>
    <row r="12429" spans="1:12" ht="24" customHeight="1">
      <c r="A12429" s="1355"/>
      <c r="B12429" s="1355"/>
      <c r="C12429" s="1433"/>
      <c r="E12429" s="1433"/>
      <c r="K12429" s="1433"/>
      <c r="L12429" s="1334"/>
    </row>
    <row r="12430" spans="1:12" ht="24" customHeight="1">
      <c r="A12430" s="1355"/>
      <c r="B12430" s="1355"/>
      <c r="C12430" s="1433"/>
      <c r="E12430" s="1433"/>
      <c r="K12430" s="1433"/>
      <c r="L12430" s="1334"/>
    </row>
    <row r="12431" spans="1:12" ht="24" customHeight="1">
      <c r="A12431" s="1355"/>
      <c r="B12431" s="1355"/>
      <c r="C12431" s="1433"/>
      <c r="E12431" s="1433"/>
      <c r="K12431" s="1433"/>
      <c r="L12431" s="1334"/>
    </row>
    <row r="12432" spans="1:12" ht="24" customHeight="1">
      <c r="A12432" s="1355"/>
      <c r="B12432" s="1355"/>
      <c r="C12432" s="1433"/>
      <c r="E12432" s="1433"/>
      <c r="K12432" s="1433"/>
      <c r="L12432" s="1334"/>
    </row>
    <row r="12433" spans="1:12" ht="24" customHeight="1">
      <c r="A12433" s="1355"/>
      <c r="B12433" s="1355"/>
      <c r="C12433" s="1433"/>
      <c r="E12433" s="1433"/>
      <c r="K12433" s="1433"/>
      <c r="L12433" s="1334"/>
    </row>
    <row r="12434" spans="1:12" ht="24" customHeight="1">
      <c r="A12434" s="1355"/>
      <c r="B12434" s="1355"/>
      <c r="C12434" s="1433"/>
      <c r="E12434" s="1433"/>
      <c r="K12434" s="1433"/>
      <c r="L12434" s="1334"/>
    </row>
    <row r="12435" spans="1:12" ht="24" customHeight="1">
      <c r="A12435" s="1355"/>
      <c r="B12435" s="1355"/>
      <c r="C12435" s="1433"/>
      <c r="E12435" s="1433"/>
      <c r="K12435" s="1433"/>
      <c r="L12435" s="1334"/>
    </row>
    <row r="12436" spans="1:12" ht="24" customHeight="1">
      <c r="A12436" s="1355"/>
      <c r="B12436" s="1355"/>
      <c r="C12436" s="1433"/>
      <c r="E12436" s="1433"/>
      <c r="K12436" s="1433"/>
      <c r="L12436" s="1334"/>
    </row>
    <row r="12437" spans="1:12" ht="24" customHeight="1">
      <c r="A12437" s="1355"/>
      <c r="B12437" s="1355"/>
      <c r="C12437" s="1433"/>
      <c r="E12437" s="1433"/>
      <c r="K12437" s="1433"/>
      <c r="L12437" s="1334"/>
    </row>
    <row r="12438" spans="1:12" ht="24" customHeight="1">
      <c r="A12438" s="1355"/>
      <c r="B12438" s="1355"/>
      <c r="C12438" s="1433"/>
      <c r="E12438" s="1433"/>
      <c r="K12438" s="1433"/>
      <c r="L12438" s="1334"/>
    </row>
    <row r="12439" spans="1:12" ht="24" customHeight="1">
      <c r="A12439" s="1355"/>
      <c r="B12439" s="1355"/>
      <c r="C12439" s="1433"/>
      <c r="E12439" s="1433"/>
      <c r="K12439" s="1433"/>
      <c r="L12439" s="1334"/>
    </row>
    <row r="12440" spans="1:12" ht="24" customHeight="1">
      <c r="A12440" s="1355"/>
      <c r="B12440" s="1355"/>
      <c r="C12440" s="1433"/>
      <c r="E12440" s="1433"/>
      <c r="K12440" s="1433"/>
      <c r="L12440" s="1334"/>
    </row>
    <row r="12441" spans="1:12" ht="24" customHeight="1">
      <c r="A12441" s="1355"/>
      <c r="B12441" s="1355"/>
      <c r="C12441" s="1433"/>
      <c r="E12441" s="1433"/>
      <c r="K12441" s="1433"/>
      <c r="L12441" s="1334"/>
    </row>
    <row r="12442" spans="1:12" ht="24" customHeight="1">
      <c r="A12442" s="1355"/>
      <c r="B12442" s="1355"/>
      <c r="C12442" s="1433"/>
      <c r="E12442" s="1433"/>
      <c r="K12442" s="1433"/>
      <c r="L12442" s="1334"/>
    </row>
    <row r="12443" spans="1:12" ht="24" customHeight="1">
      <c r="A12443" s="1355"/>
      <c r="B12443" s="1355"/>
      <c r="C12443" s="1433"/>
      <c r="E12443" s="1433"/>
      <c r="K12443" s="1433"/>
      <c r="L12443" s="1334"/>
    </row>
    <row r="12444" spans="1:12" ht="24" customHeight="1">
      <c r="A12444" s="1355"/>
      <c r="B12444" s="1355"/>
      <c r="C12444" s="1433"/>
      <c r="E12444" s="1433"/>
      <c r="K12444" s="1433"/>
      <c r="L12444" s="1334"/>
    </row>
    <row r="12445" spans="1:12" ht="24" customHeight="1">
      <c r="A12445" s="1355"/>
      <c r="B12445" s="1355"/>
      <c r="C12445" s="1433"/>
      <c r="E12445" s="1433"/>
      <c r="K12445" s="1433"/>
      <c r="L12445" s="1334"/>
    </row>
    <row r="12446" spans="1:12" ht="24" customHeight="1">
      <c r="A12446" s="1355"/>
      <c r="B12446" s="1355"/>
      <c r="C12446" s="1433"/>
      <c r="E12446" s="1433"/>
      <c r="K12446" s="1433"/>
      <c r="L12446" s="1334"/>
    </row>
    <row r="12447" spans="1:12" ht="24" customHeight="1">
      <c r="A12447" s="1355"/>
      <c r="B12447" s="1355"/>
      <c r="C12447" s="1433"/>
      <c r="E12447" s="1433"/>
      <c r="K12447" s="1433"/>
      <c r="L12447" s="1334"/>
    </row>
    <row r="12448" spans="1:12" ht="24" customHeight="1">
      <c r="A12448" s="1355"/>
      <c r="B12448" s="1355"/>
      <c r="C12448" s="1433"/>
      <c r="E12448" s="1433"/>
      <c r="K12448" s="1433"/>
      <c r="L12448" s="1334"/>
    </row>
    <row r="12449" spans="1:12" ht="24" customHeight="1">
      <c r="A12449" s="1355"/>
      <c r="B12449" s="1355"/>
      <c r="C12449" s="1433"/>
      <c r="E12449" s="1433"/>
      <c r="K12449" s="1433"/>
      <c r="L12449" s="1334"/>
    </row>
    <row r="12450" spans="1:12" ht="24" customHeight="1">
      <c r="A12450" s="1355"/>
      <c r="B12450" s="1355"/>
      <c r="C12450" s="1433"/>
      <c r="E12450" s="1433"/>
      <c r="K12450" s="1433"/>
      <c r="L12450" s="1334"/>
    </row>
    <row r="12451" spans="1:12" ht="24" customHeight="1">
      <c r="A12451" s="1355"/>
      <c r="B12451" s="1355"/>
      <c r="C12451" s="1433"/>
      <c r="E12451" s="1433"/>
      <c r="K12451" s="1433"/>
      <c r="L12451" s="1334"/>
    </row>
    <row r="12452" spans="1:12" ht="24" customHeight="1">
      <c r="A12452" s="1355"/>
      <c r="B12452" s="1355"/>
      <c r="C12452" s="1433"/>
      <c r="E12452" s="1433"/>
      <c r="K12452" s="1433"/>
      <c r="L12452" s="1334"/>
    </row>
    <row r="12453" spans="1:12" ht="24" customHeight="1">
      <c r="A12453" s="1355"/>
      <c r="B12453" s="1355"/>
      <c r="C12453" s="1433"/>
      <c r="E12453" s="1433"/>
      <c r="K12453" s="1433"/>
      <c r="L12453" s="1334"/>
    </row>
    <row r="12454" spans="1:12" ht="24" customHeight="1">
      <c r="A12454" s="1355"/>
      <c r="B12454" s="1355"/>
      <c r="C12454" s="1433"/>
      <c r="E12454" s="1433"/>
      <c r="K12454" s="1433"/>
      <c r="L12454" s="1334"/>
    </row>
    <row r="12455" spans="1:12" ht="24" customHeight="1">
      <c r="A12455" s="1355"/>
      <c r="B12455" s="1355"/>
      <c r="C12455" s="1433"/>
      <c r="E12455" s="1433"/>
      <c r="K12455" s="1433"/>
      <c r="L12455" s="1334"/>
    </row>
    <row r="12456" spans="1:12" ht="24" customHeight="1">
      <c r="A12456" s="1355"/>
      <c r="B12456" s="1355"/>
      <c r="C12456" s="1433"/>
      <c r="E12456" s="1433"/>
      <c r="K12456" s="1433"/>
      <c r="L12456" s="1334"/>
    </row>
    <row r="12457" spans="1:12" ht="24" customHeight="1">
      <c r="A12457" s="1355"/>
      <c r="B12457" s="1355"/>
      <c r="C12457" s="1433"/>
      <c r="E12457" s="1433"/>
      <c r="K12457" s="1433"/>
      <c r="L12457" s="1334"/>
    </row>
    <row r="12458" spans="1:12" ht="24" customHeight="1">
      <c r="A12458" s="1355"/>
      <c r="B12458" s="1355"/>
      <c r="C12458" s="1433"/>
      <c r="E12458" s="1433"/>
      <c r="K12458" s="1433"/>
      <c r="L12458" s="1334"/>
    </row>
    <row r="12459" spans="1:12" ht="24" customHeight="1">
      <c r="A12459" s="1355"/>
      <c r="B12459" s="1355"/>
      <c r="C12459" s="1433"/>
      <c r="E12459" s="1433"/>
      <c r="K12459" s="1433"/>
      <c r="L12459" s="1334"/>
    </row>
    <row r="12460" spans="1:12" ht="24" customHeight="1">
      <c r="A12460" s="1355"/>
      <c r="B12460" s="1355"/>
      <c r="C12460" s="1433"/>
      <c r="E12460" s="1433"/>
      <c r="K12460" s="1433"/>
      <c r="L12460" s="1334"/>
    </row>
    <row r="12461" spans="1:12" ht="24" customHeight="1">
      <c r="A12461" s="1355"/>
      <c r="B12461" s="1355"/>
      <c r="C12461" s="1433"/>
      <c r="E12461" s="1433"/>
      <c r="K12461" s="1433"/>
      <c r="L12461" s="1334"/>
    </row>
    <row r="12462" spans="1:12" ht="24" customHeight="1">
      <c r="A12462" s="1355"/>
      <c r="B12462" s="1355"/>
      <c r="C12462" s="1433"/>
      <c r="E12462" s="1433"/>
      <c r="K12462" s="1433"/>
      <c r="L12462" s="1334"/>
    </row>
    <row r="12463" spans="1:12" ht="24" customHeight="1">
      <c r="A12463" s="1355"/>
      <c r="B12463" s="1355"/>
      <c r="C12463" s="1433"/>
      <c r="E12463" s="1433"/>
      <c r="K12463" s="1433"/>
      <c r="L12463" s="1334"/>
    </row>
    <row r="12464" spans="1:12" ht="24" customHeight="1">
      <c r="A12464" s="1355"/>
      <c r="B12464" s="1355"/>
      <c r="C12464" s="1433"/>
      <c r="E12464" s="1433"/>
      <c r="K12464" s="1433"/>
      <c r="L12464" s="1334"/>
    </row>
    <row r="12465" spans="1:12" ht="24" customHeight="1">
      <c r="A12465" s="1355"/>
      <c r="B12465" s="1355"/>
      <c r="C12465" s="1433"/>
      <c r="E12465" s="1433"/>
      <c r="K12465" s="1433"/>
      <c r="L12465" s="1334"/>
    </row>
    <row r="12466" spans="1:12" ht="24" customHeight="1">
      <c r="A12466" s="1355"/>
      <c r="B12466" s="1355"/>
      <c r="C12466" s="1433"/>
      <c r="E12466" s="1433"/>
      <c r="K12466" s="1433"/>
      <c r="L12466" s="1334"/>
    </row>
    <row r="12467" spans="1:12" ht="24" customHeight="1">
      <c r="A12467" s="1355"/>
      <c r="B12467" s="1355"/>
      <c r="C12467" s="1433"/>
      <c r="E12467" s="1433"/>
      <c r="K12467" s="1433"/>
      <c r="L12467" s="1334"/>
    </row>
    <row r="12468" spans="1:12" ht="24" customHeight="1">
      <c r="A12468" s="1355"/>
      <c r="B12468" s="1355"/>
      <c r="C12468" s="1433"/>
      <c r="E12468" s="1433"/>
      <c r="K12468" s="1433"/>
      <c r="L12468" s="1334"/>
    </row>
    <row r="12469" spans="1:12" ht="24" customHeight="1">
      <c r="A12469" s="1355"/>
      <c r="B12469" s="1355"/>
      <c r="C12469" s="1433"/>
      <c r="E12469" s="1433"/>
      <c r="K12469" s="1433"/>
      <c r="L12469" s="1334"/>
    </row>
    <row r="12470" spans="1:12" ht="24" customHeight="1">
      <c r="A12470" s="1355"/>
      <c r="B12470" s="1355"/>
      <c r="C12470" s="1433"/>
      <c r="E12470" s="1433"/>
      <c r="K12470" s="1433"/>
      <c r="L12470" s="1334"/>
    </row>
    <row r="12471" spans="1:12" ht="24" customHeight="1">
      <c r="A12471" s="1355"/>
      <c r="B12471" s="1355"/>
      <c r="C12471" s="1433"/>
      <c r="E12471" s="1433"/>
      <c r="K12471" s="1433"/>
      <c r="L12471" s="1334"/>
    </row>
    <row r="12472" spans="1:12" ht="24" customHeight="1">
      <c r="A12472" s="1355"/>
      <c r="B12472" s="1355"/>
      <c r="C12472" s="1433"/>
      <c r="E12472" s="1433"/>
      <c r="K12472" s="1433"/>
      <c r="L12472" s="1334"/>
    </row>
    <row r="12473" spans="1:12" ht="24" customHeight="1">
      <c r="A12473" s="1355"/>
      <c r="B12473" s="1355"/>
      <c r="C12473" s="1433"/>
      <c r="E12473" s="1433"/>
      <c r="K12473" s="1433"/>
      <c r="L12473" s="1334"/>
    </row>
    <row r="12474" spans="1:12" ht="24" customHeight="1">
      <c r="A12474" s="1355"/>
      <c r="B12474" s="1355"/>
      <c r="C12474" s="1433"/>
      <c r="E12474" s="1433"/>
      <c r="K12474" s="1433"/>
      <c r="L12474" s="1334"/>
    </row>
    <row r="12475" spans="1:12" ht="24" customHeight="1">
      <c r="A12475" s="1355"/>
      <c r="B12475" s="1355"/>
      <c r="C12475" s="1433"/>
      <c r="E12475" s="1433"/>
      <c r="K12475" s="1433"/>
      <c r="L12475" s="1334"/>
    </row>
    <row r="12476" spans="1:12" ht="24" customHeight="1">
      <c r="A12476" s="1355"/>
      <c r="B12476" s="1355"/>
      <c r="C12476" s="1433"/>
      <c r="E12476" s="1433"/>
      <c r="K12476" s="1433"/>
      <c r="L12476" s="1334"/>
    </row>
    <row r="12477" spans="1:12" ht="24" customHeight="1">
      <c r="A12477" s="1355"/>
      <c r="B12477" s="1355"/>
      <c r="C12477" s="1433"/>
      <c r="E12477" s="1433"/>
      <c r="K12477" s="1433"/>
      <c r="L12477" s="1334"/>
    </row>
    <row r="12478" spans="1:12" ht="24" customHeight="1">
      <c r="A12478" s="1355"/>
      <c r="B12478" s="1355"/>
      <c r="C12478" s="1433"/>
      <c r="E12478" s="1433"/>
      <c r="K12478" s="1433"/>
      <c r="L12478" s="1334"/>
    </row>
    <row r="12479" spans="1:12" ht="24" customHeight="1">
      <c r="A12479" s="1355"/>
      <c r="B12479" s="1355"/>
      <c r="C12479" s="1433"/>
      <c r="E12479" s="1433"/>
      <c r="K12479" s="1433"/>
      <c r="L12479" s="1334"/>
    </row>
    <row r="12480" spans="1:12" ht="24" customHeight="1">
      <c r="A12480" s="1355"/>
      <c r="B12480" s="1355"/>
      <c r="C12480" s="1433"/>
      <c r="E12480" s="1433"/>
      <c r="K12480" s="1433"/>
      <c r="L12480" s="1334"/>
    </row>
    <row r="12481" spans="1:12" ht="24" customHeight="1">
      <c r="A12481" s="1355"/>
      <c r="B12481" s="1355"/>
      <c r="C12481" s="1433"/>
      <c r="E12481" s="1433"/>
      <c r="K12481" s="1433"/>
      <c r="L12481" s="1334"/>
    </row>
    <row r="12482" spans="1:12" ht="24" customHeight="1">
      <c r="A12482" s="1355"/>
      <c r="B12482" s="1355"/>
      <c r="C12482" s="1433"/>
      <c r="E12482" s="1433"/>
      <c r="K12482" s="1433"/>
      <c r="L12482" s="1334"/>
    </row>
    <row r="12483" spans="1:12" ht="24" customHeight="1">
      <c r="A12483" s="1355"/>
      <c r="B12483" s="1355"/>
      <c r="C12483" s="1433"/>
      <c r="E12483" s="1433"/>
      <c r="K12483" s="1433"/>
      <c r="L12483" s="1334"/>
    </row>
    <row r="12484" spans="1:12" ht="24" customHeight="1">
      <c r="A12484" s="1355"/>
      <c r="B12484" s="1355"/>
      <c r="C12484" s="1433"/>
      <c r="E12484" s="1433"/>
      <c r="K12484" s="1433"/>
      <c r="L12484" s="1334"/>
    </row>
    <row r="12485" spans="1:12" ht="24" customHeight="1">
      <c r="A12485" s="1355"/>
      <c r="B12485" s="1355"/>
      <c r="C12485" s="1433"/>
      <c r="E12485" s="1433"/>
      <c r="K12485" s="1433"/>
      <c r="L12485" s="1334"/>
    </row>
    <row r="12486" spans="1:12" ht="24" customHeight="1">
      <c r="A12486" s="1355"/>
      <c r="B12486" s="1355"/>
      <c r="C12486" s="1433"/>
      <c r="E12486" s="1433"/>
      <c r="K12486" s="1433"/>
      <c r="L12486" s="1334"/>
    </row>
    <row r="12487" spans="1:12" ht="24" customHeight="1">
      <c r="A12487" s="1355"/>
      <c r="B12487" s="1355"/>
      <c r="C12487" s="1433"/>
      <c r="E12487" s="1433"/>
      <c r="K12487" s="1433"/>
      <c r="L12487" s="1334"/>
    </row>
    <row r="12488" spans="1:12" ht="24" customHeight="1">
      <c r="A12488" s="1355"/>
      <c r="B12488" s="1355"/>
      <c r="C12488" s="1433"/>
      <c r="E12488" s="1433"/>
      <c r="K12488" s="1433"/>
      <c r="L12488" s="1334"/>
    </row>
    <row r="12489" spans="1:12" ht="24" customHeight="1">
      <c r="A12489" s="1355"/>
      <c r="B12489" s="1355"/>
      <c r="C12489" s="1433"/>
      <c r="E12489" s="1433"/>
      <c r="K12489" s="1433"/>
      <c r="L12489" s="1334"/>
    </row>
    <row r="12490" spans="1:12" ht="24" customHeight="1">
      <c r="A12490" s="1355"/>
      <c r="B12490" s="1355"/>
      <c r="C12490" s="1433"/>
      <c r="E12490" s="1433"/>
      <c r="K12490" s="1433"/>
      <c r="L12490" s="1334"/>
    </row>
    <row r="12491" spans="1:12" ht="24" customHeight="1">
      <c r="A12491" s="1355"/>
      <c r="B12491" s="1355"/>
      <c r="C12491" s="1433"/>
      <c r="E12491" s="1433"/>
      <c r="K12491" s="1433"/>
      <c r="L12491" s="1334"/>
    </row>
    <row r="12492" spans="1:12" ht="24" customHeight="1">
      <c r="A12492" s="1355"/>
      <c r="B12492" s="1355"/>
      <c r="C12492" s="1433"/>
      <c r="E12492" s="1433"/>
      <c r="K12492" s="1433"/>
      <c r="L12492" s="1334"/>
    </row>
    <row r="12493" spans="1:12" ht="24" customHeight="1">
      <c r="A12493" s="1355"/>
      <c r="B12493" s="1355"/>
      <c r="C12493" s="1433"/>
      <c r="E12493" s="1433"/>
      <c r="K12493" s="1433"/>
      <c r="L12493" s="1334"/>
    </row>
    <row r="12494" spans="1:12" ht="24" customHeight="1">
      <c r="A12494" s="1355"/>
      <c r="B12494" s="1355"/>
      <c r="C12494" s="1433"/>
      <c r="E12494" s="1433"/>
      <c r="K12494" s="1433"/>
      <c r="L12494" s="1334"/>
    </row>
    <row r="12495" spans="1:12" ht="24" customHeight="1">
      <c r="A12495" s="1355"/>
      <c r="B12495" s="1355"/>
      <c r="C12495" s="1433"/>
      <c r="E12495" s="1433"/>
      <c r="K12495" s="1433"/>
      <c r="L12495" s="1334"/>
    </row>
    <row r="12496" spans="1:12" ht="24" customHeight="1">
      <c r="A12496" s="1355"/>
      <c r="B12496" s="1355"/>
      <c r="C12496" s="1433"/>
      <c r="E12496" s="1433"/>
      <c r="K12496" s="1433"/>
      <c r="L12496" s="1334"/>
    </row>
    <row r="12497" spans="1:12" ht="24" customHeight="1">
      <c r="A12497" s="1355"/>
      <c r="B12497" s="1355"/>
      <c r="C12497" s="1433"/>
      <c r="E12497" s="1433"/>
      <c r="K12497" s="1433"/>
      <c r="L12497" s="1334"/>
    </row>
    <row r="12498" spans="1:12" ht="24" customHeight="1">
      <c r="A12498" s="1355"/>
      <c r="B12498" s="1355"/>
      <c r="C12498" s="1433"/>
      <c r="E12498" s="1433"/>
      <c r="K12498" s="1433"/>
      <c r="L12498" s="1334"/>
    </row>
    <row r="12499" spans="1:12" ht="24" customHeight="1">
      <c r="A12499" s="1355"/>
      <c r="B12499" s="1355"/>
      <c r="C12499" s="1433"/>
      <c r="E12499" s="1433"/>
      <c r="K12499" s="1433"/>
      <c r="L12499" s="1334"/>
    </row>
    <row r="12500" spans="1:12" ht="24" customHeight="1">
      <c r="A12500" s="1355"/>
      <c r="B12500" s="1355"/>
      <c r="C12500" s="1433"/>
      <c r="E12500" s="1433"/>
      <c r="K12500" s="1433"/>
      <c r="L12500" s="1334"/>
    </row>
    <row r="12501" spans="1:12" ht="24" customHeight="1">
      <c r="A12501" s="1355"/>
      <c r="B12501" s="1355"/>
      <c r="C12501" s="1433"/>
      <c r="E12501" s="1433"/>
      <c r="K12501" s="1433"/>
      <c r="L12501" s="1334"/>
    </row>
    <row r="12502" spans="1:12" ht="24" customHeight="1">
      <c r="A12502" s="1355"/>
      <c r="B12502" s="1355"/>
      <c r="C12502" s="1433"/>
      <c r="E12502" s="1433"/>
      <c r="K12502" s="1433"/>
      <c r="L12502" s="1334"/>
    </row>
    <row r="12503" spans="1:12" ht="24" customHeight="1">
      <c r="A12503" s="1355"/>
      <c r="B12503" s="1355"/>
      <c r="C12503" s="1433"/>
      <c r="E12503" s="1433"/>
      <c r="K12503" s="1433"/>
      <c r="L12503" s="1334"/>
    </row>
    <row r="12504" spans="1:12" ht="24" customHeight="1">
      <c r="A12504" s="1355"/>
      <c r="B12504" s="1355"/>
      <c r="C12504" s="1433"/>
      <c r="E12504" s="1433"/>
      <c r="K12504" s="1433"/>
      <c r="L12504" s="1334"/>
    </row>
    <row r="12505" spans="1:12" ht="24" customHeight="1">
      <c r="A12505" s="1355"/>
      <c r="B12505" s="1355"/>
      <c r="C12505" s="1433"/>
      <c r="E12505" s="1433"/>
      <c r="K12505" s="1433"/>
      <c r="L12505" s="1334"/>
    </row>
    <row r="12506" spans="1:12" ht="24" customHeight="1">
      <c r="A12506" s="1355"/>
      <c r="B12506" s="1355"/>
      <c r="C12506" s="1433"/>
      <c r="E12506" s="1433"/>
      <c r="K12506" s="1433"/>
      <c r="L12506" s="1334"/>
    </row>
    <row r="12507" spans="1:12" ht="24" customHeight="1">
      <c r="A12507" s="1355"/>
      <c r="B12507" s="1355"/>
      <c r="C12507" s="1433"/>
      <c r="E12507" s="1433"/>
      <c r="K12507" s="1433"/>
      <c r="L12507" s="1334"/>
    </row>
    <row r="12508" spans="1:12" ht="24" customHeight="1">
      <c r="A12508" s="1355"/>
      <c r="B12508" s="1355"/>
      <c r="C12508" s="1433"/>
      <c r="E12508" s="1433"/>
      <c r="K12508" s="1433"/>
      <c r="L12508" s="1334"/>
    </row>
    <row r="12509" spans="1:12" ht="24" customHeight="1">
      <c r="A12509" s="1355"/>
      <c r="B12509" s="1355"/>
      <c r="C12509" s="1433"/>
      <c r="E12509" s="1433"/>
      <c r="K12509" s="1433"/>
      <c r="L12509" s="1334"/>
    </row>
    <row r="12510" spans="1:12" ht="24" customHeight="1">
      <c r="A12510" s="1355"/>
      <c r="B12510" s="1355"/>
      <c r="C12510" s="1433"/>
      <c r="E12510" s="1433"/>
      <c r="K12510" s="1433"/>
      <c r="L12510" s="1334"/>
    </row>
    <row r="12511" spans="1:12" ht="24" customHeight="1">
      <c r="A12511" s="1355"/>
      <c r="B12511" s="1355"/>
      <c r="C12511" s="1433"/>
      <c r="E12511" s="1433"/>
      <c r="K12511" s="1433"/>
      <c r="L12511" s="1334"/>
    </row>
    <row r="12512" spans="1:12" ht="24" customHeight="1">
      <c r="A12512" s="1355"/>
      <c r="B12512" s="1355"/>
      <c r="C12512" s="1433"/>
      <c r="E12512" s="1433"/>
      <c r="K12512" s="1433"/>
      <c r="L12512" s="1334"/>
    </row>
    <row r="12513" spans="1:12" ht="24" customHeight="1">
      <c r="A12513" s="1355"/>
      <c r="B12513" s="1355"/>
      <c r="C12513" s="1433"/>
      <c r="E12513" s="1433"/>
      <c r="K12513" s="1433"/>
      <c r="L12513" s="1334"/>
    </row>
    <row r="12514" spans="1:12" ht="24" customHeight="1">
      <c r="A12514" s="1355"/>
      <c r="B12514" s="1355"/>
      <c r="C12514" s="1433"/>
      <c r="E12514" s="1433"/>
      <c r="K12514" s="1433"/>
      <c r="L12514" s="1334"/>
    </row>
    <row r="12515" spans="1:12" ht="24" customHeight="1">
      <c r="A12515" s="1355"/>
      <c r="B12515" s="1355"/>
      <c r="C12515" s="1433"/>
      <c r="E12515" s="1433"/>
      <c r="K12515" s="1433"/>
      <c r="L12515" s="1334"/>
    </row>
    <row r="12516" spans="1:12" ht="24" customHeight="1">
      <c r="A12516" s="1355"/>
      <c r="B12516" s="1355"/>
      <c r="C12516" s="1433"/>
      <c r="E12516" s="1433"/>
      <c r="K12516" s="1433"/>
      <c r="L12516" s="1334"/>
    </row>
    <row r="12517" spans="1:12" ht="24" customHeight="1">
      <c r="A12517" s="1355"/>
      <c r="B12517" s="1355"/>
      <c r="C12517" s="1433"/>
      <c r="E12517" s="1433"/>
      <c r="K12517" s="1433"/>
      <c r="L12517" s="1334"/>
    </row>
    <row r="12518" spans="1:12" ht="24" customHeight="1">
      <c r="A12518" s="1355"/>
      <c r="B12518" s="1355"/>
      <c r="C12518" s="1433"/>
      <c r="E12518" s="1433"/>
      <c r="K12518" s="1433"/>
      <c r="L12518" s="1334"/>
    </row>
    <row r="12519" spans="1:12" ht="24" customHeight="1">
      <c r="A12519" s="1355"/>
      <c r="B12519" s="1355"/>
      <c r="C12519" s="1433"/>
      <c r="E12519" s="1433"/>
      <c r="K12519" s="1433"/>
      <c r="L12519" s="1334"/>
    </row>
    <row r="12520" spans="1:12" ht="24" customHeight="1">
      <c r="A12520" s="1355"/>
      <c r="B12520" s="1355"/>
      <c r="C12520" s="1433"/>
      <c r="E12520" s="1433"/>
      <c r="K12520" s="1433"/>
      <c r="L12520" s="1334"/>
    </row>
    <row r="12521" spans="1:12" ht="24" customHeight="1">
      <c r="A12521" s="1355"/>
      <c r="B12521" s="1355"/>
      <c r="C12521" s="1433"/>
      <c r="E12521" s="1433"/>
      <c r="K12521" s="1433"/>
      <c r="L12521" s="1334"/>
    </row>
    <row r="12522" spans="1:12" ht="24" customHeight="1">
      <c r="A12522" s="1355"/>
      <c r="B12522" s="1355"/>
      <c r="C12522" s="1433"/>
      <c r="E12522" s="1433"/>
      <c r="K12522" s="1433"/>
      <c r="L12522" s="1334"/>
    </row>
    <row r="12523" spans="1:12" ht="24" customHeight="1">
      <c r="A12523" s="1355"/>
      <c r="B12523" s="1355"/>
      <c r="C12523" s="1433"/>
      <c r="E12523" s="1433"/>
      <c r="K12523" s="1433"/>
      <c r="L12523" s="1334"/>
    </row>
    <row r="12524" spans="1:12" ht="24" customHeight="1">
      <c r="A12524" s="1355"/>
      <c r="B12524" s="1355"/>
      <c r="C12524" s="1433"/>
      <c r="E12524" s="1433"/>
      <c r="K12524" s="1433"/>
      <c r="L12524" s="1334"/>
    </row>
    <row r="12525" spans="1:12" ht="24" customHeight="1">
      <c r="A12525" s="1355"/>
      <c r="B12525" s="1355"/>
      <c r="C12525" s="1433"/>
      <c r="E12525" s="1433"/>
      <c r="K12525" s="1433"/>
      <c r="L12525" s="1334"/>
    </row>
    <row r="12526" spans="1:12" ht="24" customHeight="1">
      <c r="A12526" s="1355"/>
      <c r="B12526" s="1355"/>
      <c r="C12526" s="1433"/>
      <c r="E12526" s="1433"/>
      <c r="K12526" s="1433"/>
      <c r="L12526" s="1334"/>
    </row>
    <row r="12527" spans="1:12" ht="24" customHeight="1">
      <c r="A12527" s="1355"/>
      <c r="B12527" s="1355"/>
      <c r="C12527" s="1433"/>
      <c r="E12527" s="1433"/>
      <c r="K12527" s="1433"/>
      <c r="L12527" s="1334"/>
    </row>
    <row r="12528" spans="1:12" ht="24" customHeight="1">
      <c r="A12528" s="1355"/>
      <c r="B12528" s="1355"/>
      <c r="C12528" s="1433"/>
      <c r="E12528" s="1433"/>
      <c r="K12528" s="1433"/>
      <c r="L12528" s="1334"/>
    </row>
    <row r="12529" spans="1:12" ht="24" customHeight="1">
      <c r="A12529" s="1355"/>
      <c r="B12529" s="1355"/>
      <c r="C12529" s="1433"/>
      <c r="E12529" s="1433"/>
      <c r="K12529" s="1433"/>
      <c r="L12529" s="1334"/>
    </row>
    <row r="12530" spans="1:12" ht="24" customHeight="1">
      <c r="A12530" s="1355"/>
      <c r="B12530" s="1355"/>
      <c r="C12530" s="1433"/>
      <c r="E12530" s="1433"/>
      <c r="K12530" s="1433"/>
      <c r="L12530" s="1334"/>
    </row>
    <row r="12531" spans="1:12" ht="24" customHeight="1">
      <c r="A12531" s="1355"/>
      <c r="B12531" s="1355"/>
      <c r="C12531" s="1433"/>
      <c r="E12531" s="1433"/>
      <c r="K12531" s="1433"/>
      <c r="L12531" s="1334"/>
    </row>
    <row r="12532" spans="1:12" ht="24" customHeight="1">
      <c r="A12532" s="1355"/>
      <c r="B12532" s="1355"/>
      <c r="C12532" s="1433"/>
      <c r="E12532" s="1433"/>
      <c r="K12532" s="1433"/>
      <c r="L12532" s="1334"/>
    </row>
    <row r="12533" spans="1:12" ht="24" customHeight="1">
      <c r="A12533" s="1355"/>
      <c r="B12533" s="1355"/>
      <c r="C12533" s="1433"/>
      <c r="E12533" s="1433"/>
      <c r="K12533" s="1433"/>
      <c r="L12533" s="1334"/>
    </row>
    <row r="12534" spans="1:12" ht="24" customHeight="1">
      <c r="A12534" s="1355"/>
      <c r="B12534" s="1355"/>
      <c r="C12534" s="1433"/>
      <c r="E12534" s="1433"/>
      <c r="K12534" s="1433"/>
      <c r="L12534" s="1334"/>
    </row>
    <row r="12535" spans="1:12" ht="24" customHeight="1">
      <c r="A12535" s="1355"/>
      <c r="B12535" s="1355"/>
      <c r="C12535" s="1433"/>
      <c r="E12535" s="1433"/>
      <c r="K12535" s="1433"/>
      <c r="L12535" s="1334"/>
    </row>
    <row r="12536" spans="1:12" ht="24" customHeight="1">
      <c r="A12536" s="1355"/>
      <c r="B12536" s="1355"/>
      <c r="C12536" s="1433"/>
      <c r="E12536" s="1433"/>
      <c r="K12536" s="1433"/>
      <c r="L12536" s="1334"/>
    </row>
    <row r="12537" spans="1:12" ht="24" customHeight="1">
      <c r="A12537" s="1355"/>
      <c r="B12537" s="1355"/>
      <c r="C12537" s="1433"/>
      <c r="E12537" s="1433"/>
      <c r="K12537" s="1433"/>
      <c r="L12537" s="1334"/>
    </row>
    <row r="12538" spans="1:12" ht="24" customHeight="1">
      <c r="A12538" s="1355"/>
      <c r="B12538" s="1355"/>
      <c r="C12538" s="1433"/>
      <c r="E12538" s="1433"/>
      <c r="K12538" s="1433"/>
      <c r="L12538" s="1334"/>
    </row>
    <row r="12539" spans="1:12" ht="24" customHeight="1">
      <c r="A12539" s="1355"/>
      <c r="B12539" s="1355"/>
      <c r="C12539" s="1433"/>
      <c r="E12539" s="1433"/>
      <c r="K12539" s="1433"/>
      <c r="L12539" s="1334"/>
    </row>
    <row r="12540" spans="1:12" ht="24" customHeight="1">
      <c r="A12540" s="1355"/>
      <c r="B12540" s="1355"/>
      <c r="C12540" s="1433"/>
      <c r="E12540" s="1433"/>
      <c r="K12540" s="1433"/>
      <c r="L12540" s="1334"/>
    </row>
    <row r="12541" spans="1:12" ht="24" customHeight="1">
      <c r="A12541" s="1355"/>
      <c r="B12541" s="1355"/>
      <c r="C12541" s="1433"/>
      <c r="E12541" s="1433"/>
      <c r="K12541" s="1433"/>
      <c r="L12541" s="1334"/>
    </row>
    <row r="12542" spans="1:12" ht="24" customHeight="1">
      <c r="A12542" s="1355"/>
      <c r="B12542" s="1355"/>
      <c r="C12542" s="1433"/>
      <c r="E12542" s="1433"/>
      <c r="K12542" s="1433"/>
      <c r="L12542" s="1334"/>
    </row>
    <row r="12543" spans="1:12" ht="24" customHeight="1">
      <c r="A12543" s="1355"/>
      <c r="B12543" s="1355"/>
      <c r="C12543" s="1433"/>
      <c r="E12543" s="1433"/>
      <c r="K12543" s="1433"/>
      <c r="L12543" s="1334"/>
    </row>
    <row r="12544" spans="1:12" ht="24" customHeight="1">
      <c r="A12544" s="1355"/>
      <c r="B12544" s="1355"/>
      <c r="C12544" s="1433"/>
      <c r="E12544" s="1433"/>
      <c r="K12544" s="1433"/>
      <c r="L12544" s="1334"/>
    </row>
    <row r="12545" spans="1:12" ht="24" customHeight="1">
      <c r="A12545" s="1355"/>
      <c r="B12545" s="1355"/>
      <c r="C12545" s="1433"/>
      <c r="E12545" s="1433"/>
      <c r="K12545" s="1433"/>
      <c r="L12545" s="1334"/>
    </row>
    <row r="12546" spans="1:12" ht="24" customHeight="1">
      <c r="A12546" s="1355"/>
      <c r="B12546" s="1355"/>
      <c r="C12546" s="1433"/>
      <c r="E12546" s="1433"/>
      <c r="K12546" s="1433"/>
      <c r="L12546" s="1334"/>
    </row>
    <row r="12547" spans="1:12" ht="24" customHeight="1">
      <c r="A12547" s="1355"/>
      <c r="B12547" s="1355"/>
      <c r="C12547" s="1433"/>
      <c r="E12547" s="1433"/>
      <c r="K12547" s="1433"/>
      <c r="L12547" s="1334"/>
    </row>
    <row r="12548" spans="1:12" ht="24" customHeight="1">
      <c r="A12548" s="1355"/>
      <c r="B12548" s="1355"/>
      <c r="C12548" s="1433"/>
      <c r="E12548" s="1433"/>
      <c r="K12548" s="1433"/>
      <c r="L12548" s="1334"/>
    </row>
    <row r="12549" spans="1:12" ht="24" customHeight="1">
      <c r="A12549" s="1355"/>
      <c r="B12549" s="1355"/>
      <c r="C12549" s="1433"/>
      <c r="E12549" s="1433"/>
      <c r="K12549" s="1433"/>
      <c r="L12549" s="1334"/>
    </row>
    <row r="12550" spans="1:12" ht="24" customHeight="1">
      <c r="A12550" s="1355"/>
      <c r="B12550" s="1355"/>
      <c r="C12550" s="1433"/>
      <c r="E12550" s="1433"/>
      <c r="K12550" s="1433"/>
      <c r="L12550" s="1334"/>
    </row>
    <row r="12551" spans="1:12" ht="24" customHeight="1">
      <c r="A12551" s="1355"/>
      <c r="B12551" s="1355"/>
      <c r="C12551" s="1433"/>
      <c r="E12551" s="1433"/>
      <c r="K12551" s="1433"/>
      <c r="L12551" s="1334"/>
    </row>
    <row r="12552" spans="1:12" ht="24" customHeight="1">
      <c r="A12552" s="1355"/>
      <c r="B12552" s="1355"/>
      <c r="C12552" s="1433"/>
      <c r="E12552" s="1433"/>
      <c r="K12552" s="1433"/>
      <c r="L12552" s="1334"/>
    </row>
    <row r="12553" spans="1:12" ht="24" customHeight="1">
      <c r="A12553" s="1355"/>
      <c r="B12553" s="1355"/>
      <c r="C12553" s="1433"/>
      <c r="E12553" s="1433"/>
      <c r="K12553" s="1433"/>
      <c r="L12553" s="1334"/>
    </row>
    <row r="12554" spans="1:12" ht="24" customHeight="1">
      <c r="A12554" s="1355"/>
      <c r="B12554" s="1355"/>
      <c r="C12554" s="1433"/>
      <c r="E12554" s="1433"/>
      <c r="K12554" s="1433"/>
      <c r="L12554" s="1334"/>
    </row>
    <row r="12555" spans="1:12" ht="24" customHeight="1">
      <c r="A12555" s="1355"/>
      <c r="B12555" s="1355"/>
      <c r="C12555" s="1433"/>
      <c r="E12555" s="1433"/>
      <c r="K12555" s="1433"/>
      <c r="L12555" s="1334"/>
    </row>
    <row r="12556" spans="1:12" ht="24" customHeight="1">
      <c r="A12556" s="1355"/>
      <c r="B12556" s="1355"/>
      <c r="C12556" s="1433"/>
      <c r="E12556" s="1433"/>
      <c r="K12556" s="1433"/>
      <c r="L12556" s="1334"/>
    </row>
    <row r="12557" spans="1:12" ht="24" customHeight="1">
      <c r="A12557" s="1355"/>
      <c r="B12557" s="1355"/>
      <c r="C12557" s="1433"/>
      <c r="E12557" s="1433"/>
      <c r="K12557" s="1433"/>
      <c r="L12557" s="1334"/>
    </row>
    <row r="12558" spans="1:12" ht="24" customHeight="1">
      <c r="A12558" s="1355"/>
      <c r="B12558" s="1355"/>
      <c r="C12558" s="1433"/>
      <c r="E12558" s="1433"/>
      <c r="K12558" s="1433"/>
      <c r="L12558" s="1334"/>
    </row>
    <row r="12559" spans="1:12" ht="24" customHeight="1">
      <c r="A12559" s="1355"/>
      <c r="B12559" s="1355"/>
      <c r="C12559" s="1433"/>
      <c r="E12559" s="1433"/>
      <c r="K12559" s="1433"/>
      <c r="L12559" s="1334"/>
    </row>
    <row r="12560" spans="1:12" ht="24" customHeight="1">
      <c r="A12560" s="1355"/>
      <c r="B12560" s="1355"/>
      <c r="C12560" s="1433"/>
      <c r="E12560" s="1433"/>
      <c r="K12560" s="1433"/>
      <c r="L12560" s="1334"/>
    </row>
    <row r="12561" spans="1:12" ht="24" customHeight="1">
      <c r="A12561" s="1355"/>
      <c r="B12561" s="1355"/>
      <c r="C12561" s="1433"/>
      <c r="E12561" s="1433"/>
      <c r="K12561" s="1433"/>
      <c r="L12561" s="1334"/>
    </row>
    <row r="12562" spans="1:12" ht="24" customHeight="1">
      <c r="A12562" s="1355"/>
      <c r="B12562" s="1355"/>
      <c r="C12562" s="1433"/>
      <c r="E12562" s="1433"/>
      <c r="K12562" s="1433"/>
      <c r="L12562" s="1334"/>
    </row>
    <row r="12563" spans="1:12" ht="24" customHeight="1">
      <c r="A12563" s="1355"/>
      <c r="B12563" s="1355"/>
      <c r="C12563" s="1433"/>
      <c r="E12563" s="1433"/>
      <c r="K12563" s="1433"/>
      <c r="L12563" s="1334"/>
    </row>
    <row r="12564" spans="1:12" ht="24" customHeight="1">
      <c r="A12564" s="1355"/>
      <c r="B12564" s="1355"/>
      <c r="C12564" s="1433"/>
      <c r="E12564" s="1433"/>
      <c r="K12564" s="1433"/>
      <c r="L12564" s="1334"/>
    </row>
    <row r="12565" spans="1:12" ht="24" customHeight="1">
      <c r="A12565" s="1355"/>
      <c r="B12565" s="1355"/>
      <c r="C12565" s="1433"/>
      <c r="E12565" s="1433"/>
      <c r="K12565" s="1433"/>
      <c r="L12565" s="1334"/>
    </row>
    <row r="12566" spans="1:12" ht="24" customHeight="1">
      <c r="A12566" s="1355"/>
      <c r="B12566" s="1355"/>
      <c r="C12566" s="1433"/>
      <c r="E12566" s="1433"/>
      <c r="K12566" s="1433"/>
      <c r="L12566" s="1334"/>
    </row>
    <row r="12567" spans="1:12" ht="24" customHeight="1">
      <c r="A12567" s="1355"/>
      <c r="B12567" s="1355"/>
      <c r="C12567" s="1433"/>
      <c r="E12567" s="1433"/>
      <c r="K12567" s="1433"/>
      <c r="L12567" s="1334"/>
    </row>
    <row r="12568" spans="1:12" ht="24" customHeight="1">
      <c r="A12568" s="1355"/>
      <c r="B12568" s="1355"/>
      <c r="C12568" s="1433"/>
      <c r="E12568" s="1433"/>
      <c r="K12568" s="1433"/>
      <c r="L12568" s="1334"/>
    </row>
    <row r="12569" spans="1:12" ht="24" customHeight="1">
      <c r="A12569" s="1355"/>
      <c r="B12569" s="1355"/>
      <c r="C12569" s="1433"/>
      <c r="E12569" s="1433"/>
      <c r="K12569" s="1433"/>
      <c r="L12569" s="1334"/>
    </row>
    <row r="12570" spans="1:12" ht="24" customHeight="1">
      <c r="A12570" s="1355"/>
      <c r="B12570" s="1355"/>
      <c r="C12570" s="1433"/>
      <c r="E12570" s="1433"/>
      <c r="K12570" s="1433"/>
      <c r="L12570" s="1334"/>
    </row>
    <row r="12571" spans="1:12" ht="24" customHeight="1">
      <c r="A12571" s="1355"/>
      <c r="B12571" s="1355"/>
      <c r="C12571" s="1433"/>
      <c r="E12571" s="1433"/>
      <c r="K12571" s="1433"/>
      <c r="L12571" s="1334"/>
    </row>
    <row r="12572" spans="1:12" ht="24" customHeight="1">
      <c r="A12572" s="1355"/>
      <c r="B12572" s="1355"/>
      <c r="C12572" s="1433"/>
      <c r="E12572" s="1433"/>
      <c r="K12572" s="1433"/>
      <c r="L12572" s="1334"/>
    </row>
    <row r="12573" spans="1:12" ht="24" customHeight="1">
      <c r="A12573" s="1355"/>
      <c r="B12573" s="1355"/>
      <c r="C12573" s="1433"/>
      <c r="E12573" s="1433"/>
      <c r="K12573" s="1433"/>
      <c r="L12573" s="1334"/>
    </row>
    <row r="12574" spans="1:12" ht="24" customHeight="1">
      <c r="A12574" s="1355"/>
      <c r="B12574" s="1355"/>
      <c r="C12574" s="1433"/>
      <c r="E12574" s="1433"/>
      <c r="K12574" s="1433"/>
      <c r="L12574" s="1334"/>
    </row>
    <row r="12575" spans="1:12" ht="24" customHeight="1">
      <c r="A12575" s="1355"/>
      <c r="B12575" s="1355"/>
      <c r="C12575" s="1433"/>
      <c r="E12575" s="1433"/>
      <c r="K12575" s="1433"/>
      <c r="L12575" s="1334"/>
    </row>
    <row r="12576" spans="1:12" ht="24" customHeight="1">
      <c r="A12576" s="1355"/>
      <c r="B12576" s="1355"/>
      <c r="C12576" s="1433"/>
      <c r="E12576" s="1433"/>
      <c r="K12576" s="1433"/>
      <c r="L12576" s="1334"/>
    </row>
    <row r="12577" spans="1:12" ht="24" customHeight="1">
      <c r="A12577" s="1355"/>
      <c r="B12577" s="1355"/>
      <c r="C12577" s="1433"/>
      <c r="E12577" s="1433"/>
      <c r="K12577" s="1433"/>
      <c r="L12577" s="1334"/>
    </row>
    <row r="12578" spans="1:12" ht="24" customHeight="1">
      <c r="A12578" s="1355"/>
      <c r="B12578" s="1355"/>
      <c r="C12578" s="1433"/>
      <c r="E12578" s="1433"/>
      <c r="K12578" s="1433"/>
      <c r="L12578" s="1334"/>
    </row>
    <row r="12579" spans="1:12" ht="24" customHeight="1">
      <c r="A12579" s="1355"/>
      <c r="B12579" s="1355"/>
      <c r="C12579" s="1433"/>
      <c r="E12579" s="1433"/>
      <c r="K12579" s="1433"/>
      <c r="L12579" s="1334"/>
    </row>
    <row r="12580" spans="1:12" ht="24" customHeight="1">
      <c r="A12580" s="1355"/>
      <c r="B12580" s="1355"/>
      <c r="C12580" s="1433"/>
      <c r="E12580" s="1433"/>
      <c r="K12580" s="1433"/>
      <c r="L12580" s="1334"/>
    </row>
    <row r="12581" spans="1:12" ht="24" customHeight="1">
      <c r="A12581" s="1355"/>
      <c r="B12581" s="1355"/>
      <c r="C12581" s="1433"/>
      <c r="E12581" s="1433"/>
      <c r="K12581" s="1433"/>
      <c r="L12581" s="1334"/>
    </row>
    <row r="12582" spans="1:12" ht="24" customHeight="1">
      <c r="A12582" s="1355"/>
      <c r="B12582" s="1355"/>
      <c r="C12582" s="1433"/>
      <c r="E12582" s="1433"/>
      <c r="K12582" s="1433"/>
      <c r="L12582" s="1334"/>
    </row>
    <row r="12583" spans="1:12" ht="24" customHeight="1">
      <c r="A12583" s="1355"/>
      <c r="B12583" s="1355"/>
      <c r="C12583" s="1433"/>
      <c r="E12583" s="1433"/>
      <c r="K12583" s="1433"/>
      <c r="L12583" s="1334"/>
    </row>
    <row r="12584" spans="1:12" ht="24" customHeight="1">
      <c r="A12584" s="1355"/>
      <c r="B12584" s="1355"/>
      <c r="C12584" s="1433"/>
      <c r="E12584" s="1433"/>
      <c r="K12584" s="1433"/>
      <c r="L12584" s="1334"/>
    </row>
    <row r="12585" spans="1:12" ht="24" customHeight="1">
      <c r="A12585" s="1355"/>
      <c r="B12585" s="1355"/>
      <c r="C12585" s="1433"/>
      <c r="E12585" s="1433"/>
      <c r="K12585" s="1433"/>
      <c r="L12585" s="1334"/>
    </row>
    <row r="12586" spans="1:12" ht="24" customHeight="1">
      <c r="A12586" s="1355"/>
      <c r="B12586" s="1355"/>
      <c r="C12586" s="1433"/>
      <c r="E12586" s="1433"/>
      <c r="K12586" s="1433"/>
      <c r="L12586" s="1334"/>
    </row>
    <row r="12587" spans="1:12" ht="24" customHeight="1">
      <c r="A12587" s="1355"/>
      <c r="B12587" s="1355"/>
      <c r="C12587" s="1433"/>
      <c r="E12587" s="1433"/>
      <c r="K12587" s="1433"/>
      <c r="L12587" s="1334"/>
    </row>
    <row r="12588" spans="1:12" ht="24" customHeight="1">
      <c r="A12588" s="1355"/>
      <c r="B12588" s="1355"/>
      <c r="C12588" s="1433"/>
      <c r="E12588" s="1433"/>
      <c r="K12588" s="1433"/>
      <c r="L12588" s="1334"/>
    </row>
    <row r="12589" spans="1:12" ht="24" customHeight="1">
      <c r="A12589" s="1355"/>
      <c r="B12589" s="1355"/>
      <c r="C12589" s="1433"/>
      <c r="E12589" s="1433"/>
      <c r="K12589" s="1433"/>
      <c r="L12589" s="1334"/>
    </row>
    <row r="12590" spans="1:12" ht="24" customHeight="1">
      <c r="A12590" s="1355"/>
      <c r="B12590" s="1355"/>
      <c r="C12590" s="1433"/>
      <c r="E12590" s="1433"/>
      <c r="K12590" s="1433"/>
      <c r="L12590" s="1334"/>
    </row>
    <row r="12591" spans="1:12" ht="24" customHeight="1">
      <c r="A12591" s="1355"/>
      <c r="B12591" s="1355"/>
      <c r="C12591" s="1433"/>
      <c r="E12591" s="1433"/>
      <c r="K12591" s="1433"/>
      <c r="L12591" s="1334"/>
    </row>
    <row r="12592" spans="1:12" ht="24" customHeight="1">
      <c r="A12592" s="1355"/>
      <c r="B12592" s="1355"/>
      <c r="C12592" s="1433"/>
      <c r="E12592" s="1433"/>
      <c r="K12592" s="1433"/>
      <c r="L12592" s="1334"/>
    </row>
    <row r="12593" spans="1:12" ht="24" customHeight="1">
      <c r="A12593" s="1355"/>
      <c r="B12593" s="1355"/>
      <c r="C12593" s="1433"/>
      <c r="E12593" s="1433"/>
      <c r="K12593" s="1433"/>
      <c r="L12593" s="1334"/>
    </row>
    <row r="12594" spans="1:12" ht="24" customHeight="1">
      <c r="A12594" s="1355"/>
      <c r="B12594" s="1355"/>
      <c r="C12594" s="1433"/>
      <c r="E12594" s="1433"/>
      <c r="K12594" s="1433"/>
      <c r="L12594" s="1334"/>
    </row>
    <row r="12595" spans="1:12" ht="24" customHeight="1">
      <c r="A12595" s="1355"/>
      <c r="B12595" s="1355"/>
      <c r="C12595" s="1433"/>
      <c r="E12595" s="1433"/>
      <c r="K12595" s="1433"/>
      <c r="L12595" s="1334"/>
    </row>
    <row r="12596" spans="1:12" ht="24" customHeight="1">
      <c r="A12596" s="1355"/>
      <c r="B12596" s="1355"/>
      <c r="C12596" s="1433"/>
      <c r="E12596" s="1433"/>
      <c r="K12596" s="1433"/>
      <c r="L12596" s="1334"/>
    </row>
    <row r="12597" spans="1:12" ht="24" customHeight="1">
      <c r="A12597" s="1355"/>
      <c r="B12597" s="1355"/>
      <c r="C12597" s="1433"/>
      <c r="E12597" s="1433"/>
      <c r="K12597" s="1433"/>
      <c r="L12597" s="1334"/>
    </row>
    <row r="12598" spans="1:12" ht="24" customHeight="1">
      <c r="A12598" s="1355"/>
      <c r="B12598" s="1355"/>
      <c r="C12598" s="1433"/>
      <c r="E12598" s="1433"/>
      <c r="K12598" s="1433"/>
      <c r="L12598" s="1334"/>
    </row>
    <row r="12599" spans="1:12" ht="24" customHeight="1">
      <c r="A12599" s="1355"/>
      <c r="B12599" s="1355"/>
      <c r="C12599" s="1433"/>
      <c r="E12599" s="1433"/>
      <c r="K12599" s="1433"/>
      <c r="L12599" s="1334"/>
    </row>
    <row r="12600" spans="1:12" ht="24" customHeight="1">
      <c r="A12600" s="1355"/>
      <c r="B12600" s="1355"/>
      <c r="C12600" s="1433"/>
      <c r="E12600" s="1433"/>
      <c r="K12600" s="1433"/>
      <c r="L12600" s="1334"/>
    </row>
    <row r="12601" spans="1:12" ht="24" customHeight="1">
      <c r="A12601" s="1355"/>
      <c r="B12601" s="1355"/>
      <c r="C12601" s="1433"/>
      <c r="E12601" s="1433"/>
      <c r="K12601" s="1433"/>
      <c r="L12601" s="1334"/>
    </row>
    <row r="12602" spans="1:12" ht="24" customHeight="1">
      <c r="A12602" s="1355"/>
      <c r="B12602" s="1355"/>
      <c r="C12602" s="1433"/>
      <c r="E12602" s="1433"/>
      <c r="K12602" s="1433"/>
      <c r="L12602" s="1334"/>
    </row>
    <row r="12603" spans="1:12" ht="24" customHeight="1">
      <c r="A12603" s="1355"/>
      <c r="B12603" s="1355"/>
      <c r="C12603" s="1433"/>
      <c r="E12603" s="1433"/>
      <c r="K12603" s="1433"/>
      <c r="L12603" s="1334"/>
    </row>
    <row r="12604" spans="1:12" ht="24" customHeight="1">
      <c r="A12604" s="1355"/>
      <c r="B12604" s="1355"/>
      <c r="C12604" s="1433"/>
      <c r="E12604" s="1433"/>
      <c r="K12604" s="1433"/>
      <c r="L12604" s="1334"/>
    </row>
    <row r="12605" spans="1:12" ht="24" customHeight="1">
      <c r="A12605" s="1355"/>
      <c r="B12605" s="1355"/>
      <c r="C12605" s="1433"/>
      <c r="E12605" s="1433"/>
      <c r="K12605" s="1433"/>
      <c r="L12605" s="1334"/>
    </row>
    <row r="12606" spans="1:12" ht="24" customHeight="1">
      <c r="A12606" s="1355"/>
      <c r="B12606" s="1355"/>
      <c r="C12606" s="1433"/>
      <c r="E12606" s="1433"/>
      <c r="K12606" s="1433"/>
      <c r="L12606" s="1334"/>
    </row>
    <row r="12607" spans="1:12" ht="24" customHeight="1">
      <c r="A12607" s="1355"/>
      <c r="B12607" s="1355"/>
      <c r="C12607" s="1433"/>
      <c r="E12607" s="1433"/>
      <c r="K12607" s="1433"/>
      <c r="L12607" s="1334"/>
    </row>
    <row r="12608" spans="1:12" ht="24" customHeight="1">
      <c r="A12608" s="1355"/>
      <c r="B12608" s="1355"/>
      <c r="C12608" s="1433"/>
      <c r="E12608" s="1433"/>
      <c r="K12608" s="1433"/>
      <c r="L12608" s="1334"/>
    </row>
    <row r="12609" spans="1:12" ht="24" customHeight="1">
      <c r="A12609" s="1355"/>
      <c r="B12609" s="1355"/>
      <c r="C12609" s="1433"/>
      <c r="E12609" s="1433"/>
      <c r="K12609" s="1433"/>
      <c r="L12609" s="1334"/>
    </row>
    <row r="12610" spans="1:12" ht="24" customHeight="1">
      <c r="A12610" s="1355"/>
      <c r="B12610" s="1355"/>
      <c r="C12610" s="1433"/>
      <c r="E12610" s="1433"/>
      <c r="K12610" s="1433"/>
      <c r="L12610" s="1334"/>
    </row>
    <row r="12611" spans="1:12" ht="24" customHeight="1">
      <c r="A12611" s="1355"/>
      <c r="B12611" s="1355"/>
      <c r="C12611" s="1433"/>
      <c r="E12611" s="1433"/>
      <c r="K12611" s="1433"/>
      <c r="L12611" s="1334"/>
    </row>
    <row r="12612" spans="1:12" ht="24" customHeight="1">
      <c r="A12612" s="1355"/>
      <c r="B12612" s="1355"/>
      <c r="C12612" s="1433"/>
      <c r="E12612" s="1433"/>
      <c r="K12612" s="1433"/>
      <c r="L12612" s="1334"/>
    </row>
    <row r="12613" spans="1:12" ht="24" customHeight="1">
      <c r="A12613" s="1355"/>
      <c r="B12613" s="1355"/>
      <c r="C12613" s="1433"/>
      <c r="E12613" s="1433"/>
      <c r="K12613" s="1433"/>
      <c r="L12613" s="1334"/>
    </row>
    <row r="12614" spans="1:12" ht="24" customHeight="1">
      <c r="A12614" s="1355"/>
      <c r="B12614" s="1355"/>
      <c r="C12614" s="1433"/>
      <c r="E12614" s="1433"/>
      <c r="K12614" s="1433"/>
      <c r="L12614" s="1334"/>
    </row>
    <row r="12615" spans="1:12" ht="24" customHeight="1">
      <c r="A12615" s="1355"/>
      <c r="B12615" s="1355"/>
      <c r="C12615" s="1433"/>
      <c r="E12615" s="1433"/>
      <c r="K12615" s="1433"/>
      <c r="L12615" s="1334"/>
    </row>
    <row r="12616" spans="1:12" ht="24" customHeight="1">
      <c r="A12616" s="1355"/>
      <c r="B12616" s="1355"/>
      <c r="C12616" s="1433"/>
      <c r="E12616" s="1433"/>
      <c r="K12616" s="1433"/>
      <c r="L12616" s="1334"/>
    </row>
    <row r="12617" spans="1:12" ht="24" customHeight="1">
      <c r="A12617" s="1355"/>
      <c r="B12617" s="1355"/>
      <c r="C12617" s="1433"/>
      <c r="E12617" s="1433"/>
      <c r="K12617" s="1433"/>
      <c r="L12617" s="1334"/>
    </row>
    <row r="12618" spans="1:12" ht="24" customHeight="1">
      <c r="A12618" s="1355"/>
      <c r="B12618" s="1355"/>
      <c r="C12618" s="1433"/>
      <c r="E12618" s="1433"/>
      <c r="K12618" s="1433"/>
      <c r="L12618" s="1334"/>
    </row>
    <row r="12619" spans="1:12" ht="24" customHeight="1">
      <c r="A12619" s="1355"/>
      <c r="B12619" s="1355"/>
      <c r="C12619" s="1433"/>
      <c r="E12619" s="1433"/>
      <c r="K12619" s="1433"/>
      <c r="L12619" s="1334"/>
    </row>
    <row r="12620" spans="1:12" ht="24" customHeight="1">
      <c r="A12620" s="1355"/>
      <c r="B12620" s="1355"/>
      <c r="C12620" s="1433"/>
      <c r="E12620" s="1433"/>
      <c r="K12620" s="1433"/>
      <c r="L12620" s="1334"/>
    </row>
    <row r="12621" spans="1:12" ht="24" customHeight="1">
      <c r="A12621" s="1355"/>
      <c r="B12621" s="1355"/>
      <c r="C12621" s="1433"/>
      <c r="E12621" s="1433"/>
      <c r="K12621" s="1433"/>
      <c r="L12621" s="1334"/>
    </row>
    <row r="12622" spans="1:12" ht="24" customHeight="1">
      <c r="A12622" s="1355"/>
      <c r="B12622" s="1355"/>
      <c r="C12622" s="1433"/>
      <c r="E12622" s="1433"/>
      <c r="K12622" s="1433"/>
      <c r="L12622" s="1334"/>
    </row>
    <row r="12623" spans="1:12" ht="24" customHeight="1">
      <c r="A12623" s="1355"/>
      <c r="B12623" s="1355"/>
      <c r="C12623" s="1433"/>
      <c r="E12623" s="1433"/>
      <c r="K12623" s="1433"/>
      <c r="L12623" s="1334"/>
    </row>
    <row r="12624" spans="1:12" ht="24" customHeight="1">
      <c r="A12624" s="1355"/>
      <c r="B12624" s="1355"/>
      <c r="C12624" s="1433"/>
      <c r="E12624" s="1433"/>
      <c r="K12624" s="1433"/>
      <c r="L12624" s="1334"/>
    </row>
    <row r="12625" spans="1:12" ht="24" customHeight="1">
      <c r="A12625" s="1355"/>
      <c r="B12625" s="1355"/>
      <c r="C12625" s="1433"/>
      <c r="E12625" s="1433"/>
      <c r="K12625" s="1433"/>
      <c r="L12625" s="1334"/>
    </row>
    <row r="12626" spans="1:12" ht="24" customHeight="1">
      <c r="A12626" s="1355"/>
      <c r="B12626" s="1355"/>
      <c r="C12626" s="1433"/>
      <c r="E12626" s="1433"/>
      <c r="K12626" s="1433"/>
      <c r="L12626" s="1334"/>
    </row>
    <row r="12627" spans="1:12" ht="24" customHeight="1">
      <c r="A12627" s="1355"/>
      <c r="B12627" s="1355"/>
      <c r="C12627" s="1433"/>
      <c r="E12627" s="1433"/>
      <c r="K12627" s="1433"/>
      <c r="L12627" s="1334"/>
    </row>
    <row r="12628" spans="1:12" ht="24" customHeight="1">
      <c r="A12628" s="1355"/>
      <c r="B12628" s="1355"/>
      <c r="C12628" s="1433"/>
      <c r="E12628" s="1433"/>
      <c r="K12628" s="1433"/>
      <c r="L12628" s="1334"/>
    </row>
    <row r="12629" spans="1:12" ht="24" customHeight="1">
      <c r="A12629" s="1355"/>
      <c r="B12629" s="1355"/>
      <c r="C12629" s="1433"/>
      <c r="E12629" s="1433"/>
      <c r="K12629" s="1433"/>
      <c r="L12629" s="1334"/>
    </row>
    <row r="12630" spans="1:12" ht="24" customHeight="1">
      <c r="A12630" s="1355"/>
      <c r="B12630" s="1355"/>
      <c r="C12630" s="1433"/>
      <c r="E12630" s="1433"/>
      <c r="K12630" s="1433"/>
      <c r="L12630" s="1334"/>
    </row>
    <row r="12631" spans="1:12" ht="24" customHeight="1">
      <c r="A12631" s="1355"/>
      <c r="B12631" s="1355"/>
      <c r="C12631" s="1433"/>
      <c r="E12631" s="1433"/>
      <c r="K12631" s="1433"/>
      <c r="L12631" s="1334"/>
    </row>
    <row r="12632" spans="1:12" ht="24" customHeight="1">
      <c r="A12632" s="1355"/>
      <c r="B12632" s="1355"/>
      <c r="C12632" s="1433"/>
      <c r="E12632" s="1433"/>
      <c r="K12632" s="1433"/>
      <c r="L12632" s="1334"/>
    </row>
    <row r="12633" spans="1:12" ht="24" customHeight="1">
      <c r="A12633" s="1355"/>
      <c r="B12633" s="1355"/>
      <c r="C12633" s="1433"/>
      <c r="E12633" s="1433"/>
      <c r="K12633" s="1433"/>
      <c r="L12633" s="1334"/>
    </row>
    <row r="12634" spans="1:12" ht="24" customHeight="1">
      <c r="A12634" s="1355"/>
      <c r="B12634" s="1355"/>
      <c r="C12634" s="1433"/>
      <c r="E12634" s="1433"/>
      <c r="K12634" s="1433"/>
      <c r="L12634" s="1334"/>
    </row>
    <row r="12635" spans="1:12" ht="24" customHeight="1">
      <c r="A12635" s="1355"/>
      <c r="B12635" s="1355"/>
      <c r="C12635" s="1433"/>
      <c r="E12635" s="1433"/>
      <c r="K12635" s="1433"/>
      <c r="L12635" s="1334"/>
    </row>
    <row r="12636" spans="1:12" ht="24" customHeight="1">
      <c r="A12636" s="1355"/>
      <c r="B12636" s="1355"/>
      <c r="C12636" s="1433"/>
      <c r="E12636" s="1433"/>
      <c r="K12636" s="1433"/>
      <c r="L12636" s="1334"/>
    </row>
    <row r="12637" spans="1:12" ht="24" customHeight="1">
      <c r="A12637" s="1355"/>
      <c r="B12637" s="1355"/>
      <c r="C12637" s="1433"/>
      <c r="E12637" s="1433"/>
      <c r="K12637" s="1433"/>
      <c r="L12637" s="1334"/>
    </row>
    <row r="12638" spans="1:12" ht="24" customHeight="1">
      <c r="A12638" s="1355"/>
      <c r="B12638" s="1355"/>
      <c r="C12638" s="1433"/>
      <c r="E12638" s="1433"/>
      <c r="K12638" s="1433"/>
      <c r="L12638" s="1334"/>
    </row>
    <row r="12639" spans="1:12" ht="24" customHeight="1">
      <c r="A12639" s="1355"/>
      <c r="B12639" s="1355"/>
      <c r="C12639" s="1433"/>
      <c r="E12639" s="1433"/>
      <c r="K12639" s="1433"/>
      <c r="L12639" s="1334"/>
    </row>
    <row r="12640" spans="1:12" ht="24" customHeight="1">
      <c r="A12640" s="1355"/>
      <c r="B12640" s="1355"/>
      <c r="C12640" s="1433"/>
      <c r="E12640" s="1433"/>
      <c r="K12640" s="1433"/>
      <c r="L12640" s="1334"/>
    </row>
    <row r="12641" spans="1:12" ht="24" customHeight="1">
      <c r="A12641" s="1355"/>
      <c r="B12641" s="1355"/>
      <c r="C12641" s="1433"/>
      <c r="E12641" s="1433"/>
      <c r="K12641" s="1433"/>
      <c r="L12641" s="1334"/>
    </row>
    <row r="12642" spans="1:12" ht="24" customHeight="1">
      <c r="A12642" s="1355"/>
      <c r="B12642" s="1355"/>
      <c r="C12642" s="1433"/>
      <c r="E12642" s="1433"/>
      <c r="K12642" s="1433"/>
      <c r="L12642" s="1334"/>
    </row>
    <row r="12643" spans="1:12" ht="24" customHeight="1">
      <c r="A12643" s="1355"/>
      <c r="B12643" s="1355"/>
      <c r="C12643" s="1433"/>
      <c r="E12643" s="1433"/>
      <c r="K12643" s="1433"/>
      <c r="L12643" s="1334"/>
    </row>
    <row r="12644" spans="1:12" ht="24" customHeight="1">
      <c r="A12644" s="1355"/>
      <c r="B12644" s="1355"/>
      <c r="C12644" s="1433"/>
      <c r="E12644" s="1433"/>
      <c r="K12644" s="1433"/>
      <c r="L12644" s="1334"/>
    </row>
    <row r="12645" spans="1:12" ht="24" customHeight="1">
      <c r="A12645" s="1355"/>
      <c r="B12645" s="1355"/>
      <c r="C12645" s="1433"/>
      <c r="E12645" s="1433"/>
      <c r="K12645" s="1433"/>
      <c r="L12645" s="1334"/>
    </row>
    <row r="12646" spans="1:12" ht="24" customHeight="1">
      <c r="A12646" s="1355"/>
      <c r="B12646" s="1355"/>
      <c r="C12646" s="1433"/>
      <c r="E12646" s="1433"/>
      <c r="K12646" s="1433"/>
      <c r="L12646" s="1334"/>
    </row>
    <row r="12647" spans="1:12" ht="24" customHeight="1">
      <c r="A12647" s="1355"/>
      <c r="B12647" s="1355"/>
      <c r="C12647" s="1433"/>
      <c r="E12647" s="1433"/>
      <c r="K12647" s="1433"/>
      <c r="L12647" s="1334"/>
    </row>
    <row r="12648" spans="1:12" ht="24" customHeight="1">
      <c r="A12648" s="1355"/>
      <c r="B12648" s="1355"/>
      <c r="C12648" s="1433"/>
      <c r="E12648" s="1433"/>
      <c r="K12648" s="1433"/>
      <c r="L12648" s="1334"/>
    </row>
    <row r="12649" spans="1:12" ht="24" customHeight="1">
      <c r="A12649" s="1355"/>
      <c r="B12649" s="1355"/>
      <c r="C12649" s="1433"/>
      <c r="E12649" s="1433"/>
      <c r="K12649" s="1433"/>
      <c r="L12649" s="1334"/>
    </row>
    <row r="12650" spans="1:12" ht="24" customHeight="1">
      <c r="A12650" s="1355"/>
      <c r="B12650" s="1355"/>
      <c r="C12650" s="1433"/>
      <c r="E12650" s="1433"/>
      <c r="K12650" s="1433"/>
      <c r="L12650" s="1334"/>
    </row>
    <row r="12651" spans="1:12" ht="24" customHeight="1">
      <c r="A12651" s="1355"/>
      <c r="B12651" s="1355"/>
      <c r="C12651" s="1433"/>
      <c r="E12651" s="1433"/>
      <c r="K12651" s="1433"/>
      <c r="L12651" s="1334"/>
    </row>
    <row r="12652" spans="1:12" ht="24" customHeight="1">
      <c r="A12652" s="1355"/>
      <c r="B12652" s="1355"/>
      <c r="C12652" s="1433"/>
      <c r="E12652" s="1433"/>
      <c r="K12652" s="1433"/>
      <c r="L12652" s="1334"/>
    </row>
    <row r="12653" spans="1:12" ht="24" customHeight="1">
      <c r="A12653" s="1355"/>
      <c r="B12653" s="1355"/>
      <c r="C12653" s="1433"/>
      <c r="E12653" s="1433"/>
      <c r="K12653" s="1433"/>
      <c r="L12653" s="1334"/>
    </row>
    <row r="12654" spans="1:12" ht="24" customHeight="1">
      <c r="A12654" s="1355"/>
      <c r="B12654" s="1355"/>
      <c r="C12654" s="1433"/>
      <c r="E12654" s="1433"/>
      <c r="K12654" s="1433"/>
      <c r="L12654" s="1334"/>
    </row>
    <row r="12655" spans="1:12" ht="24" customHeight="1">
      <c r="A12655" s="1355"/>
      <c r="B12655" s="1355"/>
      <c r="C12655" s="1433"/>
      <c r="E12655" s="1433"/>
      <c r="K12655" s="1433"/>
      <c r="L12655" s="1334"/>
    </row>
    <row r="12656" spans="1:12" ht="24" customHeight="1">
      <c r="A12656" s="1355"/>
      <c r="B12656" s="1355"/>
      <c r="C12656" s="1433"/>
      <c r="E12656" s="1433"/>
      <c r="K12656" s="1433"/>
      <c r="L12656" s="1334"/>
    </row>
    <row r="12657" spans="1:12" ht="24" customHeight="1">
      <c r="A12657" s="1355"/>
      <c r="B12657" s="1355"/>
      <c r="C12657" s="1433"/>
      <c r="E12657" s="1433"/>
      <c r="K12657" s="1433"/>
      <c r="L12657" s="1334"/>
    </row>
    <row r="12658" spans="1:12" ht="24" customHeight="1">
      <c r="A12658" s="1355"/>
      <c r="B12658" s="1355"/>
      <c r="C12658" s="1433"/>
      <c r="E12658" s="1433"/>
      <c r="K12658" s="1433"/>
      <c r="L12658" s="1334"/>
    </row>
    <row r="12659" spans="1:12" ht="24" customHeight="1">
      <c r="A12659" s="1355"/>
      <c r="B12659" s="1355"/>
      <c r="C12659" s="1433"/>
      <c r="E12659" s="1433"/>
      <c r="K12659" s="1433"/>
      <c r="L12659" s="1334"/>
    </row>
    <row r="12660" spans="1:12" ht="24" customHeight="1">
      <c r="A12660" s="1355"/>
      <c r="B12660" s="1355"/>
      <c r="C12660" s="1433"/>
      <c r="E12660" s="1433"/>
      <c r="K12660" s="1433"/>
      <c r="L12660" s="1334"/>
    </row>
    <row r="12661" spans="1:12" ht="24" customHeight="1">
      <c r="A12661" s="1355"/>
      <c r="B12661" s="1355"/>
      <c r="C12661" s="1433"/>
      <c r="E12661" s="1433"/>
      <c r="K12661" s="1433"/>
      <c r="L12661" s="1334"/>
    </row>
    <row r="12662" spans="1:12" ht="24" customHeight="1">
      <c r="A12662" s="1355"/>
      <c r="B12662" s="1355"/>
      <c r="C12662" s="1433"/>
      <c r="E12662" s="1433"/>
      <c r="K12662" s="1433"/>
      <c r="L12662" s="1334"/>
    </row>
    <row r="12663" spans="1:12" ht="24" customHeight="1">
      <c r="A12663" s="1355"/>
      <c r="B12663" s="1355"/>
      <c r="C12663" s="1433"/>
      <c r="E12663" s="1433"/>
      <c r="K12663" s="1433"/>
      <c r="L12663" s="1334"/>
    </row>
    <row r="12664" spans="1:12" ht="24" customHeight="1">
      <c r="A12664" s="1355"/>
      <c r="B12664" s="1355"/>
      <c r="C12664" s="1433"/>
      <c r="E12664" s="1433"/>
      <c r="K12664" s="1433"/>
      <c r="L12664" s="1334"/>
    </row>
    <row r="12665" spans="1:12" ht="24" customHeight="1">
      <c r="A12665" s="1355"/>
      <c r="B12665" s="1355"/>
      <c r="C12665" s="1433"/>
      <c r="E12665" s="1433"/>
      <c r="K12665" s="1433"/>
      <c r="L12665" s="1334"/>
    </row>
    <row r="12666" spans="1:12" ht="24" customHeight="1">
      <c r="A12666" s="1355"/>
      <c r="B12666" s="1355"/>
      <c r="C12666" s="1433"/>
      <c r="E12666" s="1433"/>
      <c r="K12666" s="1433"/>
      <c r="L12666" s="1334"/>
    </row>
    <row r="12667" spans="1:12" ht="24" customHeight="1">
      <c r="A12667" s="1355"/>
      <c r="B12667" s="1355"/>
      <c r="C12667" s="1433"/>
      <c r="E12667" s="1433"/>
      <c r="K12667" s="1433"/>
      <c r="L12667" s="1334"/>
    </row>
    <row r="12668" spans="1:12" ht="24" customHeight="1">
      <c r="A12668" s="1355"/>
      <c r="B12668" s="1355"/>
      <c r="C12668" s="1433"/>
      <c r="E12668" s="1433"/>
      <c r="K12668" s="1433"/>
      <c r="L12668" s="1334"/>
    </row>
    <row r="12669" spans="1:12" ht="24" customHeight="1">
      <c r="A12669" s="1355"/>
      <c r="B12669" s="1355"/>
      <c r="C12669" s="1433"/>
      <c r="E12669" s="1433"/>
      <c r="K12669" s="1433"/>
      <c r="L12669" s="1334"/>
    </row>
    <row r="12670" spans="1:12" ht="24" customHeight="1">
      <c r="A12670" s="1355"/>
      <c r="B12670" s="1355"/>
      <c r="C12670" s="1433"/>
      <c r="E12670" s="1433"/>
      <c r="K12670" s="1433"/>
      <c r="L12670" s="1334"/>
    </row>
    <row r="12671" spans="1:12" ht="24" customHeight="1">
      <c r="A12671" s="1355"/>
      <c r="B12671" s="1355"/>
      <c r="C12671" s="1433"/>
      <c r="E12671" s="1433"/>
      <c r="K12671" s="1433"/>
      <c r="L12671" s="1334"/>
    </row>
    <row r="12672" spans="1:12" ht="24" customHeight="1">
      <c r="A12672" s="1355"/>
      <c r="B12672" s="1355"/>
      <c r="C12672" s="1433"/>
      <c r="E12672" s="1433"/>
      <c r="K12672" s="1433"/>
      <c r="L12672" s="1334"/>
    </row>
    <row r="12673" spans="1:12" ht="24" customHeight="1">
      <c r="A12673" s="1355"/>
      <c r="B12673" s="1355"/>
      <c r="C12673" s="1433"/>
      <c r="E12673" s="1433"/>
      <c r="K12673" s="1433"/>
      <c r="L12673" s="1334"/>
    </row>
    <row r="12674" spans="1:12" ht="24" customHeight="1">
      <c r="A12674" s="1355"/>
      <c r="B12674" s="1355"/>
      <c r="C12674" s="1433"/>
      <c r="E12674" s="1433"/>
      <c r="K12674" s="1433"/>
      <c r="L12674" s="1334"/>
    </row>
    <row r="12675" spans="1:12" ht="24" customHeight="1">
      <c r="A12675" s="1355"/>
      <c r="B12675" s="1355"/>
      <c r="C12675" s="1433"/>
      <c r="E12675" s="1433"/>
      <c r="K12675" s="1433"/>
      <c r="L12675" s="1334"/>
    </row>
    <row r="12676" spans="1:12" ht="24" customHeight="1">
      <c r="A12676" s="1355"/>
      <c r="B12676" s="1355"/>
      <c r="C12676" s="1433"/>
      <c r="E12676" s="1433"/>
      <c r="K12676" s="1433"/>
      <c r="L12676" s="1334"/>
    </row>
    <row r="12677" spans="1:12" ht="24" customHeight="1">
      <c r="A12677" s="1355"/>
      <c r="B12677" s="1355"/>
      <c r="C12677" s="1433"/>
      <c r="E12677" s="1433"/>
      <c r="K12677" s="1433"/>
      <c r="L12677" s="1334"/>
    </row>
    <row r="12678" spans="1:12" ht="24" customHeight="1">
      <c r="A12678" s="1355"/>
      <c r="B12678" s="1355"/>
      <c r="C12678" s="1433"/>
      <c r="E12678" s="1433"/>
      <c r="K12678" s="1433"/>
      <c r="L12678" s="1334"/>
    </row>
    <row r="12679" spans="1:12" ht="24" customHeight="1">
      <c r="A12679" s="1355"/>
      <c r="B12679" s="1355"/>
      <c r="C12679" s="1433"/>
      <c r="E12679" s="1433"/>
      <c r="K12679" s="1433"/>
      <c r="L12679" s="1334"/>
    </row>
    <row r="12680" spans="1:12" ht="24" customHeight="1">
      <c r="A12680" s="1355"/>
      <c r="B12680" s="1355"/>
      <c r="C12680" s="1433"/>
      <c r="E12680" s="1433"/>
      <c r="K12680" s="1433"/>
      <c r="L12680" s="1334"/>
    </row>
    <row r="12681" spans="1:12" ht="24" customHeight="1">
      <c r="A12681" s="1355"/>
      <c r="B12681" s="1355"/>
      <c r="C12681" s="1433"/>
      <c r="E12681" s="1433"/>
      <c r="K12681" s="1433"/>
      <c r="L12681" s="1334"/>
    </row>
    <row r="12682" spans="1:12" ht="24" customHeight="1">
      <c r="A12682" s="1355"/>
      <c r="B12682" s="1355"/>
      <c r="C12682" s="1433"/>
      <c r="E12682" s="1433"/>
      <c r="K12682" s="1433"/>
      <c r="L12682" s="1334"/>
    </row>
    <row r="12683" spans="1:12" ht="24" customHeight="1">
      <c r="A12683" s="1355"/>
      <c r="B12683" s="1355"/>
      <c r="C12683" s="1433"/>
      <c r="E12683" s="1433"/>
      <c r="K12683" s="1433"/>
      <c r="L12683" s="1334"/>
    </row>
    <row r="12684" spans="1:12" ht="24" customHeight="1">
      <c r="A12684" s="1355"/>
      <c r="B12684" s="1355"/>
      <c r="C12684" s="1433"/>
      <c r="E12684" s="1433"/>
      <c r="K12684" s="1433"/>
      <c r="L12684" s="1334"/>
    </row>
    <row r="12685" spans="1:12" ht="24" customHeight="1">
      <c r="A12685" s="1355"/>
      <c r="B12685" s="1355"/>
      <c r="C12685" s="1433"/>
      <c r="E12685" s="1433"/>
      <c r="K12685" s="1433"/>
      <c r="L12685" s="1334"/>
    </row>
    <row r="12686" spans="1:12" ht="24" customHeight="1">
      <c r="A12686" s="1355"/>
      <c r="B12686" s="1355"/>
      <c r="C12686" s="1433"/>
      <c r="E12686" s="1433"/>
      <c r="K12686" s="1433"/>
      <c r="L12686" s="1334"/>
    </row>
    <row r="12687" spans="1:12" ht="24" customHeight="1">
      <c r="A12687" s="1355"/>
      <c r="B12687" s="1355"/>
      <c r="C12687" s="1433"/>
      <c r="E12687" s="1433"/>
      <c r="K12687" s="1433"/>
      <c r="L12687" s="1334"/>
    </row>
    <row r="12688" spans="1:12" ht="24" customHeight="1">
      <c r="A12688" s="1355"/>
      <c r="B12688" s="1355"/>
      <c r="C12688" s="1433"/>
      <c r="E12688" s="1433"/>
      <c r="K12688" s="1433"/>
      <c r="L12688" s="1334"/>
    </row>
    <row r="12689" spans="1:12" ht="24" customHeight="1">
      <c r="A12689" s="1355"/>
      <c r="B12689" s="1355"/>
      <c r="C12689" s="1433"/>
      <c r="E12689" s="1433"/>
      <c r="K12689" s="1433"/>
      <c r="L12689" s="1334"/>
    </row>
    <row r="12690" spans="1:12" ht="24" customHeight="1">
      <c r="A12690" s="1355"/>
      <c r="B12690" s="1355"/>
      <c r="C12690" s="1433"/>
      <c r="E12690" s="1433"/>
      <c r="K12690" s="1433"/>
      <c r="L12690" s="1334"/>
    </row>
    <row r="12691" spans="1:12" ht="24" customHeight="1">
      <c r="A12691" s="1355"/>
      <c r="B12691" s="1355"/>
      <c r="C12691" s="1433"/>
      <c r="E12691" s="1433"/>
      <c r="K12691" s="1433"/>
      <c r="L12691" s="1334"/>
    </row>
    <row r="12692" spans="1:12" ht="24" customHeight="1">
      <c r="A12692" s="1355"/>
      <c r="B12692" s="1355"/>
      <c r="C12692" s="1433"/>
      <c r="E12692" s="1433"/>
      <c r="K12692" s="1433"/>
      <c r="L12692" s="1334"/>
    </row>
    <row r="12693" spans="1:12" ht="24" customHeight="1">
      <c r="A12693" s="1355"/>
      <c r="B12693" s="1355"/>
      <c r="C12693" s="1433"/>
      <c r="E12693" s="1433"/>
      <c r="K12693" s="1433"/>
      <c r="L12693" s="1334"/>
    </row>
    <row r="12694" spans="1:12" ht="24" customHeight="1">
      <c r="A12694" s="1355"/>
      <c r="B12694" s="1355"/>
      <c r="C12694" s="1433"/>
      <c r="E12694" s="1433"/>
      <c r="K12694" s="1433"/>
      <c r="L12694" s="1334"/>
    </row>
    <row r="12695" spans="1:12" ht="24" customHeight="1">
      <c r="A12695" s="1355"/>
      <c r="B12695" s="1355"/>
      <c r="C12695" s="1433"/>
      <c r="E12695" s="1433"/>
      <c r="K12695" s="1433"/>
      <c r="L12695" s="1334"/>
    </row>
    <row r="12696" spans="1:12" ht="24" customHeight="1">
      <c r="A12696" s="1355"/>
      <c r="B12696" s="1355"/>
      <c r="C12696" s="1433"/>
      <c r="E12696" s="1433"/>
      <c r="K12696" s="1433"/>
      <c r="L12696" s="1334"/>
    </row>
    <row r="12697" spans="1:12" ht="24" customHeight="1">
      <c r="A12697" s="1355"/>
      <c r="B12697" s="1355"/>
      <c r="C12697" s="1433"/>
      <c r="E12697" s="1433"/>
      <c r="K12697" s="1433"/>
      <c r="L12697" s="1334"/>
    </row>
    <row r="12698" spans="1:12" ht="24" customHeight="1">
      <c r="A12698" s="1355"/>
      <c r="B12698" s="1355"/>
      <c r="C12698" s="1433"/>
      <c r="E12698" s="1433"/>
      <c r="K12698" s="1433"/>
      <c r="L12698" s="1334"/>
    </row>
    <row r="12699" spans="1:12" ht="24" customHeight="1">
      <c r="A12699" s="1355"/>
      <c r="B12699" s="1355"/>
      <c r="C12699" s="1433"/>
      <c r="E12699" s="1433"/>
      <c r="K12699" s="1433"/>
      <c r="L12699" s="1334"/>
    </row>
    <row r="12700" spans="1:12" ht="24" customHeight="1">
      <c r="A12700" s="1355"/>
      <c r="B12700" s="1355"/>
      <c r="C12700" s="1433"/>
      <c r="E12700" s="1433"/>
      <c r="K12700" s="1433"/>
      <c r="L12700" s="1334"/>
    </row>
    <row r="12701" spans="1:12" ht="24" customHeight="1">
      <c r="A12701" s="1355"/>
      <c r="B12701" s="1355"/>
      <c r="C12701" s="1433"/>
      <c r="E12701" s="1433"/>
      <c r="K12701" s="1433"/>
      <c r="L12701" s="1334"/>
    </row>
    <row r="12702" spans="1:12" ht="24" customHeight="1">
      <c r="A12702" s="1355"/>
      <c r="B12702" s="1355"/>
      <c r="C12702" s="1433"/>
      <c r="E12702" s="1433"/>
      <c r="K12702" s="1433"/>
      <c r="L12702" s="1334"/>
    </row>
    <row r="12703" spans="1:12" ht="24" customHeight="1">
      <c r="A12703" s="1355"/>
      <c r="B12703" s="1355"/>
      <c r="C12703" s="1433"/>
      <c r="E12703" s="1433"/>
      <c r="K12703" s="1433"/>
      <c r="L12703" s="1334"/>
    </row>
    <row r="12704" spans="1:12" ht="24" customHeight="1">
      <c r="A12704" s="1355"/>
      <c r="B12704" s="1355"/>
      <c r="C12704" s="1433"/>
      <c r="E12704" s="1433"/>
      <c r="K12704" s="1433"/>
      <c r="L12704" s="1334"/>
    </row>
    <row r="12705" spans="1:12" ht="24" customHeight="1">
      <c r="A12705" s="1355"/>
      <c r="B12705" s="1355"/>
      <c r="C12705" s="1433"/>
      <c r="E12705" s="1433"/>
      <c r="K12705" s="1433"/>
      <c r="L12705" s="1334"/>
    </row>
    <row r="12706" spans="1:12" ht="24" customHeight="1">
      <c r="A12706" s="1355"/>
      <c r="B12706" s="1355"/>
      <c r="C12706" s="1433"/>
      <c r="E12706" s="1433"/>
      <c r="K12706" s="1433"/>
      <c r="L12706" s="1334"/>
    </row>
    <row r="12707" spans="1:12" ht="24" customHeight="1">
      <c r="A12707" s="1355"/>
      <c r="B12707" s="1355"/>
      <c r="C12707" s="1433"/>
      <c r="E12707" s="1433"/>
      <c r="K12707" s="1433"/>
      <c r="L12707" s="1334"/>
    </row>
    <row r="12708" spans="1:12" ht="24" customHeight="1">
      <c r="A12708" s="1355"/>
      <c r="B12708" s="1355"/>
      <c r="C12708" s="1433"/>
      <c r="E12708" s="1433"/>
      <c r="K12708" s="1433"/>
      <c r="L12708" s="1334"/>
    </row>
    <row r="12709" spans="1:12" ht="24" customHeight="1">
      <c r="A12709" s="1355"/>
      <c r="B12709" s="1355"/>
      <c r="C12709" s="1433"/>
      <c r="E12709" s="1433"/>
      <c r="K12709" s="1433"/>
      <c r="L12709" s="1334"/>
    </row>
    <row r="12710" spans="1:12" ht="24" customHeight="1">
      <c r="A12710" s="1355"/>
      <c r="B12710" s="1355"/>
      <c r="C12710" s="1433"/>
      <c r="E12710" s="1433"/>
      <c r="K12710" s="1433"/>
      <c r="L12710" s="1334"/>
    </row>
    <row r="12711" spans="1:12" ht="24" customHeight="1">
      <c r="A12711" s="1355"/>
      <c r="B12711" s="1355"/>
      <c r="C12711" s="1433"/>
      <c r="E12711" s="1433"/>
      <c r="K12711" s="1433"/>
      <c r="L12711" s="1334"/>
    </row>
    <row r="12712" spans="1:12" ht="24" customHeight="1">
      <c r="A12712" s="1355"/>
      <c r="B12712" s="1355"/>
      <c r="C12712" s="1433"/>
      <c r="E12712" s="1433"/>
      <c r="K12712" s="1433"/>
      <c r="L12712" s="1334"/>
    </row>
    <row r="12713" spans="1:12" ht="24" customHeight="1">
      <c r="A12713" s="1355"/>
      <c r="B12713" s="1355"/>
      <c r="C12713" s="1433"/>
      <c r="E12713" s="1433"/>
      <c r="K12713" s="1433"/>
      <c r="L12713" s="1334"/>
    </row>
    <row r="12714" spans="1:12" ht="24" customHeight="1">
      <c r="A12714" s="1355"/>
      <c r="B12714" s="1355"/>
      <c r="C12714" s="1433"/>
      <c r="E12714" s="1433"/>
      <c r="K12714" s="1433"/>
      <c r="L12714" s="1334"/>
    </row>
    <row r="12715" spans="1:12" ht="24" customHeight="1">
      <c r="A12715" s="1355"/>
      <c r="B12715" s="1355"/>
      <c r="C12715" s="1433"/>
      <c r="E12715" s="1433"/>
      <c r="K12715" s="1433"/>
      <c r="L12715" s="1334"/>
    </row>
    <row r="12716" spans="1:12" ht="24" customHeight="1">
      <c r="A12716" s="1355"/>
      <c r="B12716" s="1355"/>
      <c r="C12716" s="1433"/>
      <c r="E12716" s="1433"/>
      <c r="K12716" s="1433"/>
      <c r="L12716" s="1334"/>
    </row>
    <row r="12717" spans="1:12" ht="24" customHeight="1">
      <c r="A12717" s="1355"/>
      <c r="B12717" s="1355"/>
      <c r="C12717" s="1433"/>
      <c r="E12717" s="1433"/>
      <c r="K12717" s="1433"/>
      <c r="L12717" s="1334"/>
    </row>
    <row r="12718" spans="1:12" ht="24" customHeight="1">
      <c r="A12718" s="1355"/>
      <c r="B12718" s="1355"/>
      <c r="C12718" s="1433"/>
      <c r="E12718" s="1433"/>
      <c r="K12718" s="1433"/>
      <c r="L12718" s="1334"/>
    </row>
    <row r="12719" spans="1:12" ht="24" customHeight="1">
      <c r="A12719" s="1355"/>
      <c r="B12719" s="1355"/>
      <c r="C12719" s="1433"/>
      <c r="E12719" s="1433"/>
      <c r="K12719" s="1433"/>
      <c r="L12719" s="1334"/>
    </row>
    <row r="12720" spans="1:12" ht="24" customHeight="1">
      <c r="A12720" s="1355"/>
      <c r="B12720" s="1355"/>
      <c r="C12720" s="1433"/>
      <c r="E12720" s="1433"/>
      <c r="K12720" s="1433"/>
      <c r="L12720" s="1334"/>
    </row>
    <row r="12721" spans="1:12" ht="24" customHeight="1">
      <c r="A12721" s="1355"/>
      <c r="B12721" s="1355"/>
      <c r="C12721" s="1433"/>
      <c r="E12721" s="1433"/>
      <c r="K12721" s="1433"/>
      <c r="L12721" s="1334"/>
    </row>
    <row r="12722" spans="1:12" ht="24" customHeight="1">
      <c r="A12722" s="1355"/>
      <c r="B12722" s="1355"/>
      <c r="C12722" s="1433"/>
      <c r="E12722" s="1433"/>
      <c r="K12722" s="1433"/>
      <c r="L12722" s="1334"/>
    </row>
    <row r="12723" spans="1:12" ht="24" customHeight="1">
      <c r="A12723" s="1355"/>
      <c r="B12723" s="1355"/>
      <c r="C12723" s="1433"/>
      <c r="E12723" s="1433"/>
      <c r="K12723" s="1433"/>
      <c r="L12723" s="1334"/>
    </row>
    <row r="12724" spans="1:12" ht="24" customHeight="1">
      <c r="A12724" s="1355"/>
      <c r="B12724" s="1355"/>
      <c r="C12724" s="1433"/>
      <c r="E12724" s="1433"/>
      <c r="K12724" s="1433"/>
      <c r="L12724" s="1334"/>
    </row>
    <row r="12725" spans="1:12" ht="24" customHeight="1">
      <c r="A12725" s="1355"/>
      <c r="B12725" s="1355"/>
      <c r="C12725" s="1433"/>
      <c r="E12725" s="1433"/>
      <c r="K12725" s="1433"/>
      <c r="L12725" s="1334"/>
    </row>
    <row r="12726" spans="1:12" ht="24" customHeight="1">
      <c r="A12726" s="1355"/>
      <c r="B12726" s="1355"/>
      <c r="C12726" s="1433"/>
      <c r="E12726" s="1433"/>
      <c r="K12726" s="1433"/>
      <c r="L12726" s="1334"/>
    </row>
    <row r="12727" spans="1:12" ht="24" customHeight="1">
      <c r="A12727" s="1355"/>
      <c r="B12727" s="1355"/>
      <c r="C12727" s="1433"/>
      <c r="E12727" s="1433"/>
      <c r="K12727" s="1433"/>
      <c r="L12727" s="1334"/>
    </row>
    <row r="12728" spans="1:12" ht="24" customHeight="1">
      <c r="A12728" s="1355"/>
      <c r="B12728" s="1355"/>
      <c r="C12728" s="1433"/>
      <c r="E12728" s="1433"/>
      <c r="K12728" s="1433"/>
      <c r="L12728" s="1334"/>
    </row>
    <row r="12729" spans="1:12" ht="24" customHeight="1">
      <c r="A12729" s="1355"/>
      <c r="B12729" s="1355"/>
      <c r="C12729" s="1433"/>
      <c r="E12729" s="1433"/>
      <c r="K12729" s="1433"/>
      <c r="L12729" s="1334"/>
    </row>
    <row r="12730" spans="1:12" ht="24" customHeight="1">
      <c r="A12730" s="1355"/>
      <c r="B12730" s="1355"/>
      <c r="C12730" s="1433"/>
      <c r="E12730" s="1433"/>
      <c r="K12730" s="1433"/>
      <c r="L12730" s="1334"/>
    </row>
    <row r="12731" spans="1:12" ht="24" customHeight="1">
      <c r="A12731" s="1355"/>
      <c r="B12731" s="1355"/>
      <c r="C12731" s="1433"/>
      <c r="E12731" s="1433"/>
      <c r="K12731" s="1433"/>
      <c r="L12731" s="1334"/>
    </row>
    <row r="12732" spans="1:12" ht="24" customHeight="1">
      <c r="A12732" s="1355"/>
      <c r="B12732" s="1355"/>
      <c r="C12732" s="1433"/>
      <c r="E12732" s="1433"/>
      <c r="K12732" s="1433"/>
      <c r="L12732" s="1334"/>
    </row>
    <row r="12733" spans="1:12" ht="24" customHeight="1">
      <c r="A12733" s="1355"/>
      <c r="B12733" s="1355"/>
      <c r="C12733" s="1433"/>
      <c r="E12733" s="1433"/>
      <c r="K12733" s="1433"/>
      <c r="L12733" s="1334"/>
    </row>
    <row r="12734" spans="1:12" ht="24" customHeight="1">
      <c r="A12734" s="1355"/>
      <c r="B12734" s="1355"/>
      <c r="C12734" s="1433"/>
      <c r="E12734" s="1433"/>
      <c r="K12734" s="1433"/>
      <c r="L12734" s="1334"/>
    </row>
    <row r="12735" spans="1:12" ht="24" customHeight="1">
      <c r="A12735" s="1355"/>
      <c r="B12735" s="1355"/>
      <c r="C12735" s="1433"/>
      <c r="E12735" s="1433"/>
      <c r="K12735" s="1433"/>
      <c r="L12735" s="1334"/>
    </row>
    <row r="12736" spans="1:12" ht="24" customHeight="1">
      <c r="A12736" s="1355"/>
      <c r="B12736" s="1355"/>
      <c r="C12736" s="1433"/>
      <c r="E12736" s="1433"/>
      <c r="K12736" s="1433"/>
      <c r="L12736" s="1334"/>
    </row>
    <row r="12737" spans="1:12" ht="24" customHeight="1">
      <c r="A12737" s="1355"/>
      <c r="B12737" s="1355"/>
      <c r="C12737" s="1433"/>
      <c r="E12737" s="1433"/>
      <c r="K12737" s="1433"/>
      <c r="L12737" s="1334"/>
    </row>
    <row r="12738" spans="1:12" ht="24" customHeight="1">
      <c r="A12738" s="1355"/>
      <c r="B12738" s="1355"/>
      <c r="C12738" s="1433"/>
      <c r="E12738" s="1433"/>
      <c r="K12738" s="1433"/>
      <c r="L12738" s="1334"/>
    </row>
    <row r="12739" spans="1:12" ht="24" customHeight="1">
      <c r="A12739" s="1355"/>
      <c r="B12739" s="1355"/>
      <c r="C12739" s="1433"/>
      <c r="E12739" s="1433"/>
      <c r="K12739" s="1433"/>
      <c r="L12739" s="1334"/>
    </row>
    <row r="12740" spans="1:12" ht="24" customHeight="1">
      <c r="A12740" s="1355"/>
      <c r="B12740" s="1355"/>
      <c r="C12740" s="1433"/>
      <c r="E12740" s="1433"/>
      <c r="K12740" s="1433"/>
      <c r="L12740" s="1334"/>
    </row>
    <row r="12741" spans="1:12" ht="24" customHeight="1">
      <c r="A12741" s="1355"/>
      <c r="B12741" s="1355"/>
      <c r="C12741" s="1433"/>
      <c r="E12741" s="1433"/>
      <c r="K12741" s="1433"/>
      <c r="L12741" s="1334"/>
    </row>
    <row r="12742" spans="1:12" ht="24" customHeight="1">
      <c r="A12742" s="1355"/>
      <c r="B12742" s="1355"/>
      <c r="C12742" s="1433"/>
      <c r="E12742" s="1433"/>
      <c r="K12742" s="1433"/>
      <c r="L12742" s="1334"/>
    </row>
    <row r="12743" spans="1:12" ht="24" customHeight="1">
      <c r="A12743" s="1355"/>
      <c r="B12743" s="1355"/>
      <c r="C12743" s="1433"/>
      <c r="E12743" s="1433"/>
      <c r="K12743" s="1433"/>
      <c r="L12743" s="1334"/>
    </row>
    <row r="12744" spans="1:12" ht="24" customHeight="1">
      <c r="A12744" s="1355"/>
      <c r="B12744" s="1355"/>
      <c r="C12744" s="1433"/>
      <c r="E12744" s="1433"/>
      <c r="K12744" s="1433"/>
      <c r="L12744" s="1334"/>
    </row>
    <row r="12745" spans="1:12" ht="24" customHeight="1">
      <c r="A12745" s="1355"/>
      <c r="B12745" s="1355"/>
      <c r="C12745" s="1433"/>
      <c r="E12745" s="1433"/>
      <c r="K12745" s="1433"/>
      <c r="L12745" s="1334"/>
    </row>
    <row r="12746" spans="1:12" ht="24" customHeight="1">
      <c r="A12746" s="1355"/>
      <c r="B12746" s="1355"/>
      <c r="C12746" s="1433"/>
      <c r="E12746" s="1433"/>
      <c r="K12746" s="1433"/>
      <c r="L12746" s="1334"/>
    </row>
    <row r="12747" spans="1:12" ht="24" customHeight="1">
      <c r="A12747" s="1355"/>
      <c r="B12747" s="1355"/>
      <c r="C12747" s="1433"/>
      <c r="E12747" s="1433"/>
      <c r="K12747" s="1433"/>
      <c r="L12747" s="1334"/>
    </row>
    <row r="12748" spans="1:12" ht="24" customHeight="1">
      <c r="A12748" s="1355"/>
      <c r="B12748" s="1355"/>
      <c r="C12748" s="1433"/>
      <c r="E12748" s="1433"/>
      <c r="K12748" s="1433"/>
      <c r="L12748" s="1334"/>
    </row>
    <row r="12749" spans="1:12" ht="24" customHeight="1">
      <c r="A12749" s="1355"/>
      <c r="B12749" s="1355"/>
      <c r="C12749" s="1433"/>
      <c r="E12749" s="1433"/>
      <c r="K12749" s="1433"/>
      <c r="L12749" s="1334"/>
    </row>
    <row r="12750" spans="1:12" ht="24" customHeight="1">
      <c r="A12750" s="1355"/>
      <c r="B12750" s="1355"/>
      <c r="C12750" s="1433"/>
      <c r="E12750" s="1433"/>
      <c r="K12750" s="1433"/>
      <c r="L12750" s="1334"/>
    </row>
    <row r="12751" spans="1:12" ht="24" customHeight="1">
      <c r="A12751" s="1355"/>
      <c r="B12751" s="1355"/>
      <c r="C12751" s="1433"/>
      <c r="E12751" s="1433"/>
      <c r="K12751" s="1433"/>
      <c r="L12751" s="1334"/>
    </row>
    <row r="12752" spans="1:12" ht="24" customHeight="1">
      <c r="A12752" s="1355"/>
      <c r="B12752" s="1355"/>
      <c r="C12752" s="1433"/>
      <c r="E12752" s="1433"/>
      <c r="K12752" s="1433"/>
      <c r="L12752" s="1334"/>
    </row>
    <row r="12753" spans="1:12" ht="24" customHeight="1">
      <c r="A12753" s="1355"/>
      <c r="B12753" s="1355"/>
      <c r="C12753" s="1433"/>
      <c r="E12753" s="1433"/>
      <c r="K12753" s="1433"/>
      <c r="L12753" s="1334"/>
    </row>
    <row r="12754" spans="1:12" ht="24" customHeight="1">
      <c r="A12754" s="1355"/>
      <c r="B12754" s="1355"/>
      <c r="C12754" s="1433"/>
      <c r="E12754" s="1433"/>
      <c r="K12754" s="1433"/>
      <c r="L12754" s="1334"/>
    </row>
    <row r="12755" spans="1:12" ht="24" customHeight="1">
      <c r="A12755" s="1355"/>
      <c r="B12755" s="1355"/>
      <c r="C12755" s="1433"/>
      <c r="E12755" s="1433"/>
      <c r="K12755" s="1433"/>
      <c r="L12755" s="1334"/>
    </row>
    <row r="12756" spans="1:12" ht="24" customHeight="1">
      <c r="A12756" s="1355"/>
      <c r="B12756" s="1355"/>
      <c r="C12756" s="1433"/>
      <c r="E12756" s="1433"/>
      <c r="K12756" s="1433"/>
      <c r="L12756" s="1334"/>
    </row>
    <row r="12757" spans="1:12" ht="24" customHeight="1">
      <c r="A12757" s="1355"/>
      <c r="B12757" s="1355"/>
      <c r="C12757" s="1433"/>
      <c r="E12757" s="1433"/>
      <c r="K12757" s="1433"/>
      <c r="L12757" s="1334"/>
    </row>
    <row r="12758" spans="1:12" ht="24" customHeight="1">
      <c r="A12758" s="1355"/>
      <c r="B12758" s="1355"/>
      <c r="C12758" s="1433"/>
      <c r="E12758" s="1433"/>
      <c r="K12758" s="1433"/>
      <c r="L12758" s="1334"/>
    </row>
    <row r="12759" spans="1:12" ht="24" customHeight="1">
      <c r="A12759" s="1355"/>
      <c r="B12759" s="1355"/>
      <c r="C12759" s="1433"/>
      <c r="E12759" s="1433"/>
      <c r="K12759" s="1433"/>
      <c r="L12759" s="1334"/>
    </row>
    <row r="12760" spans="1:12" ht="24" customHeight="1">
      <c r="A12760" s="1355"/>
      <c r="B12760" s="1355"/>
      <c r="C12760" s="1433"/>
      <c r="E12760" s="1433"/>
      <c r="K12760" s="1433"/>
      <c r="L12760" s="1334"/>
    </row>
    <row r="12761" spans="1:12" ht="24" customHeight="1">
      <c r="A12761" s="1355"/>
      <c r="B12761" s="1355"/>
      <c r="C12761" s="1433"/>
      <c r="E12761" s="1433"/>
      <c r="K12761" s="1433"/>
      <c r="L12761" s="1334"/>
    </row>
    <row r="12762" spans="1:12" ht="24" customHeight="1">
      <c r="A12762" s="1355"/>
      <c r="B12762" s="1355"/>
      <c r="C12762" s="1433"/>
      <c r="E12762" s="1433"/>
      <c r="K12762" s="1433"/>
      <c r="L12762" s="1334"/>
    </row>
    <row r="12763" spans="1:12" ht="24" customHeight="1">
      <c r="A12763" s="1355"/>
      <c r="B12763" s="1355"/>
      <c r="C12763" s="1433"/>
      <c r="E12763" s="1433"/>
      <c r="K12763" s="1433"/>
      <c r="L12763" s="1334"/>
    </row>
    <row r="12764" spans="1:12" ht="24" customHeight="1">
      <c r="A12764" s="1355"/>
      <c r="B12764" s="1355"/>
      <c r="C12764" s="1433"/>
      <c r="E12764" s="1433"/>
      <c r="K12764" s="1433"/>
      <c r="L12764" s="1334"/>
    </row>
    <row r="12765" spans="1:12" ht="24" customHeight="1">
      <c r="A12765" s="1355"/>
      <c r="B12765" s="1355"/>
      <c r="C12765" s="1433"/>
      <c r="E12765" s="1433"/>
      <c r="K12765" s="1433"/>
      <c r="L12765" s="1334"/>
    </row>
    <row r="12766" spans="1:12" ht="24" customHeight="1">
      <c r="A12766" s="1355"/>
      <c r="B12766" s="1355"/>
      <c r="C12766" s="1433"/>
      <c r="E12766" s="1433"/>
      <c r="K12766" s="1433"/>
      <c r="L12766" s="1334"/>
    </row>
    <row r="12767" spans="1:12" ht="24" customHeight="1">
      <c r="A12767" s="1355"/>
      <c r="B12767" s="1355"/>
      <c r="C12767" s="1433"/>
      <c r="E12767" s="1433"/>
      <c r="K12767" s="1433"/>
      <c r="L12767" s="1334"/>
    </row>
    <row r="12768" spans="1:12" ht="24" customHeight="1">
      <c r="A12768" s="1355"/>
      <c r="B12768" s="1355"/>
      <c r="C12768" s="1433"/>
      <c r="E12768" s="1433"/>
      <c r="K12768" s="1433"/>
      <c r="L12768" s="1334"/>
    </row>
    <row r="12769" spans="1:12" ht="24" customHeight="1">
      <c r="A12769" s="1355"/>
      <c r="B12769" s="1355"/>
      <c r="C12769" s="1433"/>
      <c r="E12769" s="1433"/>
      <c r="K12769" s="1433"/>
      <c r="L12769" s="1334"/>
    </row>
    <row r="12770" spans="1:12" ht="24" customHeight="1">
      <c r="A12770" s="1355"/>
      <c r="B12770" s="1355"/>
      <c r="C12770" s="1433"/>
      <c r="E12770" s="1433"/>
      <c r="K12770" s="1433"/>
      <c r="L12770" s="1334"/>
    </row>
    <row r="12771" spans="1:12" ht="24" customHeight="1">
      <c r="A12771" s="1355"/>
      <c r="B12771" s="1355"/>
      <c r="C12771" s="1433"/>
      <c r="E12771" s="1433"/>
      <c r="K12771" s="1433"/>
      <c r="L12771" s="1334"/>
    </row>
    <row r="12772" spans="1:12" ht="24" customHeight="1">
      <c r="A12772" s="1355"/>
      <c r="B12772" s="1355"/>
      <c r="C12772" s="1433"/>
      <c r="E12772" s="1433"/>
      <c r="K12772" s="1433"/>
      <c r="L12772" s="1334"/>
    </row>
    <row r="12773" spans="1:12" ht="24" customHeight="1">
      <c r="A12773" s="1355"/>
      <c r="B12773" s="1355"/>
      <c r="C12773" s="1433"/>
      <c r="E12773" s="1433"/>
      <c r="K12773" s="1433"/>
      <c r="L12773" s="1334"/>
    </row>
    <row r="12774" spans="1:12" ht="24" customHeight="1">
      <c r="A12774" s="1355"/>
      <c r="B12774" s="1355"/>
      <c r="C12774" s="1433"/>
      <c r="E12774" s="1433"/>
      <c r="K12774" s="1433"/>
      <c r="L12774" s="1334"/>
    </row>
    <row r="12775" spans="1:12" ht="24" customHeight="1">
      <c r="A12775" s="1355"/>
      <c r="B12775" s="1355"/>
      <c r="C12775" s="1433"/>
      <c r="E12775" s="1433"/>
      <c r="K12775" s="1433"/>
      <c r="L12775" s="1334"/>
    </row>
    <row r="12776" spans="1:12" ht="24" customHeight="1">
      <c r="A12776" s="1355"/>
      <c r="B12776" s="1355"/>
      <c r="C12776" s="1433"/>
      <c r="E12776" s="1433"/>
      <c r="K12776" s="1433"/>
      <c r="L12776" s="1334"/>
    </row>
    <row r="12777" spans="1:12" ht="24" customHeight="1">
      <c r="A12777" s="1355"/>
      <c r="B12777" s="1355"/>
      <c r="C12777" s="1433"/>
      <c r="E12777" s="1433"/>
      <c r="K12777" s="1433"/>
      <c r="L12777" s="1334"/>
    </row>
    <row r="12778" spans="1:12" ht="24" customHeight="1">
      <c r="A12778" s="1355"/>
      <c r="B12778" s="1355"/>
      <c r="C12778" s="1433"/>
      <c r="E12778" s="1433"/>
      <c r="K12778" s="1433"/>
      <c r="L12778" s="1334"/>
    </row>
    <row r="12779" spans="1:12" ht="24" customHeight="1">
      <c r="A12779" s="1355"/>
      <c r="B12779" s="1355"/>
      <c r="C12779" s="1433"/>
      <c r="E12779" s="1433"/>
      <c r="K12779" s="1433"/>
      <c r="L12779" s="1334"/>
    </row>
    <row r="12780" spans="1:12" ht="24" customHeight="1">
      <c r="A12780" s="1355"/>
      <c r="B12780" s="1355"/>
      <c r="C12780" s="1433"/>
      <c r="E12780" s="1433"/>
      <c r="K12780" s="1433"/>
      <c r="L12780" s="1334"/>
    </row>
    <row r="12781" spans="1:12" ht="24" customHeight="1">
      <c r="A12781" s="1355"/>
      <c r="B12781" s="1355"/>
      <c r="C12781" s="1433"/>
      <c r="E12781" s="1433"/>
      <c r="K12781" s="1433"/>
      <c r="L12781" s="1334"/>
    </row>
    <row r="12782" spans="1:12" ht="24" customHeight="1">
      <c r="A12782" s="1355"/>
      <c r="B12782" s="1355"/>
      <c r="C12782" s="1433"/>
      <c r="E12782" s="1433"/>
      <c r="K12782" s="1433"/>
      <c r="L12782" s="1334"/>
    </row>
    <row r="12783" spans="1:12" ht="24" customHeight="1">
      <c r="A12783" s="1355"/>
      <c r="B12783" s="1355"/>
      <c r="C12783" s="1433"/>
      <c r="E12783" s="1433"/>
      <c r="K12783" s="1433"/>
      <c r="L12783" s="1334"/>
    </row>
    <row r="12784" spans="1:12" ht="24" customHeight="1">
      <c r="A12784" s="1355"/>
      <c r="B12784" s="1355"/>
      <c r="C12784" s="1433"/>
      <c r="E12784" s="1433"/>
      <c r="K12784" s="1433"/>
      <c r="L12784" s="1334"/>
    </row>
    <row r="12785" spans="1:12" ht="24" customHeight="1">
      <c r="A12785" s="1355"/>
      <c r="B12785" s="1355"/>
      <c r="C12785" s="1433"/>
      <c r="E12785" s="1433"/>
      <c r="K12785" s="1433"/>
      <c r="L12785" s="1334"/>
    </row>
    <row r="12786" spans="1:12" ht="24" customHeight="1">
      <c r="A12786" s="1355"/>
      <c r="B12786" s="1355"/>
      <c r="C12786" s="1433"/>
      <c r="E12786" s="1433"/>
      <c r="K12786" s="1433"/>
      <c r="L12786" s="1334"/>
    </row>
    <row r="12787" spans="1:12" ht="24" customHeight="1">
      <c r="A12787" s="1355"/>
      <c r="B12787" s="1355"/>
      <c r="C12787" s="1433"/>
      <c r="E12787" s="1433"/>
      <c r="K12787" s="1433"/>
      <c r="L12787" s="1334"/>
    </row>
    <row r="12788" spans="1:12" ht="24" customHeight="1">
      <c r="A12788" s="1355"/>
      <c r="B12788" s="1355"/>
      <c r="C12788" s="1433"/>
      <c r="E12788" s="1433"/>
      <c r="K12788" s="1433"/>
      <c r="L12788" s="1334"/>
    </row>
    <row r="12789" spans="1:12" ht="24" customHeight="1">
      <c r="A12789" s="1355"/>
      <c r="B12789" s="1355"/>
      <c r="C12789" s="1433"/>
      <c r="E12789" s="1433"/>
      <c r="K12789" s="1433"/>
      <c r="L12789" s="1334"/>
    </row>
    <row r="12790" spans="1:12" ht="24" customHeight="1">
      <c r="A12790" s="1355"/>
      <c r="B12790" s="1355"/>
      <c r="C12790" s="1433"/>
      <c r="E12790" s="1433"/>
      <c r="K12790" s="1433"/>
      <c r="L12790" s="1334"/>
    </row>
    <row r="12791" spans="1:12" ht="24" customHeight="1">
      <c r="A12791" s="1355"/>
      <c r="B12791" s="1355"/>
      <c r="C12791" s="1433"/>
      <c r="E12791" s="1433"/>
      <c r="K12791" s="1433"/>
      <c r="L12791" s="1334"/>
    </row>
    <row r="12792" spans="1:12" ht="24" customHeight="1">
      <c r="A12792" s="1355"/>
      <c r="B12792" s="1355"/>
      <c r="C12792" s="1433"/>
      <c r="E12792" s="1433"/>
      <c r="K12792" s="1433"/>
      <c r="L12792" s="1334"/>
    </row>
    <row r="12793" spans="1:12" ht="24" customHeight="1">
      <c r="A12793" s="1355"/>
      <c r="B12793" s="1355"/>
      <c r="C12793" s="1433"/>
      <c r="E12793" s="1433"/>
      <c r="K12793" s="1433"/>
      <c r="L12793" s="1334"/>
    </row>
    <row r="12794" spans="1:12" ht="24" customHeight="1">
      <c r="A12794" s="1355"/>
      <c r="B12794" s="1355"/>
      <c r="C12794" s="1433"/>
      <c r="E12794" s="1433"/>
      <c r="K12794" s="1433"/>
      <c r="L12794" s="1334"/>
    </row>
    <row r="12795" spans="1:12" ht="24" customHeight="1">
      <c r="A12795" s="1355"/>
      <c r="B12795" s="1355"/>
      <c r="C12795" s="1433"/>
      <c r="E12795" s="1433"/>
      <c r="K12795" s="1433"/>
      <c r="L12795" s="1334"/>
    </row>
    <row r="12796" spans="1:12" ht="24" customHeight="1">
      <c r="A12796" s="1355"/>
      <c r="B12796" s="1355"/>
      <c r="C12796" s="1433"/>
      <c r="E12796" s="1433"/>
      <c r="K12796" s="1433"/>
      <c r="L12796" s="1334"/>
    </row>
    <row r="12797" spans="1:12" ht="24" customHeight="1">
      <c r="A12797" s="1355"/>
      <c r="B12797" s="1355"/>
      <c r="C12797" s="1433"/>
      <c r="E12797" s="1433"/>
      <c r="K12797" s="1433"/>
      <c r="L12797" s="1334"/>
    </row>
    <row r="12798" spans="1:12" ht="24" customHeight="1">
      <c r="A12798" s="1355"/>
      <c r="B12798" s="1355"/>
      <c r="C12798" s="1433"/>
      <c r="E12798" s="1433"/>
      <c r="K12798" s="1433"/>
      <c r="L12798" s="1334"/>
    </row>
    <row r="12799" spans="1:12" ht="24" customHeight="1">
      <c r="A12799" s="1355"/>
      <c r="B12799" s="1355"/>
      <c r="C12799" s="1433"/>
      <c r="E12799" s="1433"/>
      <c r="K12799" s="1433"/>
      <c r="L12799" s="1334"/>
    </row>
    <row r="12800" spans="1:12" ht="24" customHeight="1">
      <c r="A12800" s="1355"/>
      <c r="B12800" s="1355"/>
      <c r="C12800" s="1433"/>
      <c r="E12800" s="1433"/>
      <c r="K12800" s="1433"/>
      <c r="L12800" s="1334"/>
    </row>
    <row r="12801" spans="1:12" ht="24" customHeight="1">
      <c r="A12801" s="1355"/>
      <c r="B12801" s="1355"/>
      <c r="C12801" s="1433"/>
      <c r="E12801" s="1433"/>
      <c r="K12801" s="1433"/>
      <c r="L12801" s="1334"/>
    </row>
    <row r="12802" spans="1:12" ht="24" customHeight="1">
      <c r="A12802" s="1355"/>
      <c r="B12802" s="1355"/>
      <c r="C12802" s="1433"/>
      <c r="E12802" s="1433"/>
      <c r="K12802" s="1433"/>
      <c r="L12802" s="1334"/>
    </row>
    <row r="12803" spans="1:12" ht="24" customHeight="1">
      <c r="A12803" s="1355"/>
      <c r="B12803" s="1355"/>
      <c r="C12803" s="1433"/>
      <c r="E12803" s="1433"/>
      <c r="K12803" s="1433"/>
      <c r="L12803" s="1334"/>
    </row>
    <row r="12804" spans="1:12" ht="24" customHeight="1">
      <c r="A12804" s="1355"/>
      <c r="B12804" s="1355"/>
      <c r="C12804" s="1433"/>
      <c r="E12804" s="1433"/>
      <c r="K12804" s="1433"/>
      <c r="L12804" s="1334"/>
    </row>
    <row r="12805" spans="1:12" ht="24" customHeight="1">
      <c r="A12805" s="1355"/>
      <c r="B12805" s="1355"/>
      <c r="C12805" s="1433"/>
      <c r="E12805" s="1433"/>
      <c r="K12805" s="1433"/>
      <c r="L12805" s="1334"/>
    </row>
    <row r="12806" spans="1:12" ht="24" customHeight="1">
      <c r="A12806" s="1355"/>
      <c r="B12806" s="1355"/>
      <c r="C12806" s="1433"/>
      <c r="E12806" s="1433"/>
      <c r="K12806" s="1433"/>
      <c r="L12806" s="1334"/>
    </row>
    <row r="12807" spans="1:12" ht="24" customHeight="1">
      <c r="A12807" s="1355"/>
      <c r="B12807" s="1355"/>
      <c r="C12807" s="1433"/>
      <c r="E12807" s="1433"/>
      <c r="K12807" s="1433"/>
      <c r="L12807" s="1334"/>
    </row>
    <row r="12808" spans="1:12" ht="24" customHeight="1">
      <c r="A12808" s="1355"/>
      <c r="B12808" s="1355"/>
      <c r="C12808" s="1433"/>
      <c r="E12808" s="1433"/>
      <c r="K12808" s="1433"/>
      <c r="L12808" s="1334"/>
    </row>
    <row r="12809" spans="1:12" ht="24" customHeight="1">
      <c r="A12809" s="1355"/>
      <c r="B12809" s="1355"/>
      <c r="C12809" s="1433"/>
      <c r="E12809" s="1433"/>
      <c r="K12809" s="1433"/>
      <c r="L12809" s="1334"/>
    </row>
    <row r="12810" spans="1:12" ht="24" customHeight="1">
      <c r="A12810" s="1355"/>
      <c r="B12810" s="1355"/>
      <c r="C12810" s="1433"/>
      <c r="E12810" s="1433"/>
      <c r="K12810" s="1433"/>
      <c r="L12810" s="1334"/>
    </row>
    <row r="12811" spans="1:12" ht="24" customHeight="1">
      <c r="A12811" s="1355"/>
      <c r="B12811" s="1355"/>
      <c r="C12811" s="1433"/>
      <c r="E12811" s="1433"/>
      <c r="K12811" s="1433"/>
      <c r="L12811" s="1334"/>
    </row>
    <row r="12812" spans="1:12" ht="24" customHeight="1">
      <c r="A12812" s="1355"/>
      <c r="B12812" s="1355"/>
      <c r="C12812" s="1433"/>
      <c r="E12812" s="1433"/>
      <c r="K12812" s="1433"/>
      <c r="L12812" s="1334"/>
    </row>
    <row r="12813" spans="1:12" ht="24" customHeight="1">
      <c r="A12813" s="1355"/>
      <c r="B12813" s="1355"/>
      <c r="C12813" s="1433"/>
      <c r="E12813" s="1433"/>
      <c r="K12813" s="1433"/>
      <c r="L12813" s="1334"/>
    </row>
    <row r="12814" spans="1:12" ht="24" customHeight="1">
      <c r="A12814" s="1355"/>
      <c r="B12814" s="1355"/>
      <c r="C12814" s="1433"/>
      <c r="E12814" s="1433"/>
      <c r="K12814" s="1433"/>
      <c r="L12814" s="1334"/>
    </row>
    <row r="12815" spans="1:12" ht="24" customHeight="1">
      <c r="A12815" s="1355"/>
      <c r="B12815" s="1355"/>
      <c r="C12815" s="1433"/>
      <c r="E12815" s="1433"/>
      <c r="K12815" s="1433"/>
      <c r="L12815" s="1334"/>
    </row>
    <row r="12816" spans="1:12" ht="24" customHeight="1">
      <c r="A12816" s="1355"/>
      <c r="B12816" s="1355"/>
      <c r="C12816" s="1433"/>
      <c r="E12816" s="1433"/>
      <c r="K12816" s="1433"/>
      <c r="L12816" s="1334"/>
    </row>
    <row r="12817" spans="1:12" ht="24" customHeight="1">
      <c r="A12817" s="1355"/>
      <c r="B12817" s="1355"/>
      <c r="C12817" s="1433"/>
      <c r="E12817" s="1433"/>
      <c r="K12817" s="1433"/>
      <c r="L12817" s="1334"/>
    </row>
    <row r="12818" spans="1:12" ht="24" customHeight="1">
      <c r="A12818" s="1355"/>
      <c r="B12818" s="1355"/>
      <c r="C12818" s="1433"/>
      <c r="E12818" s="1433"/>
      <c r="K12818" s="1433"/>
      <c r="L12818" s="1334"/>
    </row>
    <row r="12819" spans="1:12" ht="24" customHeight="1">
      <c r="A12819" s="1355"/>
      <c r="B12819" s="1355"/>
      <c r="C12819" s="1433"/>
      <c r="E12819" s="1433"/>
      <c r="K12819" s="1433"/>
      <c r="L12819" s="1334"/>
    </row>
    <row r="12820" spans="1:12" ht="24" customHeight="1">
      <c r="A12820" s="1355"/>
      <c r="B12820" s="1355"/>
      <c r="C12820" s="1433"/>
      <c r="E12820" s="1433"/>
      <c r="K12820" s="1433"/>
      <c r="L12820" s="1334"/>
    </row>
    <row r="12821" spans="1:12" ht="24" customHeight="1">
      <c r="A12821" s="1355"/>
      <c r="B12821" s="1355"/>
      <c r="C12821" s="1433"/>
      <c r="E12821" s="1433"/>
      <c r="K12821" s="1433"/>
      <c r="L12821" s="1334"/>
    </row>
    <row r="12822" spans="1:12" ht="24" customHeight="1">
      <c r="A12822" s="1355"/>
      <c r="B12822" s="1355"/>
      <c r="C12822" s="1433"/>
      <c r="E12822" s="1433"/>
      <c r="K12822" s="1433"/>
      <c r="L12822" s="1334"/>
    </row>
    <row r="12823" spans="1:12" ht="24" customHeight="1">
      <c r="A12823" s="1355"/>
      <c r="B12823" s="1355"/>
      <c r="C12823" s="1433"/>
      <c r="E12823" s="1433"/>
      <c r="K12823" s="1433"/>
      <c r="L12823" s="1334"/>
    </row>
    <row r="12824" spans="1:12" ht="24" customHeight="1">
      <c r="A12824" s="1355"/>
      <c r="B12824" s="1355"/>
      <c r="C12824" s="1433"/>
      <c r="E12824" s="1433"/>
      <c r="K12824" s="1433"/>
      <c r="L12824" s="1334"/>
    </row>
    <row r="12825" spans="1:12" ht="24" customHeight="1">
      <c r="A12825" s="1355"/>
      <c r="B12825" s="1355"/>
      <c r="C12825" s="1433"/>
      <c r="E12825" s="1433"/>
      <c r="K12825" s="1433"/>
      <c r="L12825" s="1334"/>
    </row>
    <row r="12826" spans="1:12" ht="24" customHeight="1">
      <c r="A12826" s="1355"/>
      <c r="B12826" s="1355"/>
      <c r="C12826" s="1433"/>
      <c r="E12826" s="1433"/>
      <c r="K12826" s="1433"/>
      <c r="L12826" s="1334"/>
    </row>
    <row r="12827" spans="1:12" ht="24" customHeight="1">
      <c r="A12827" s="1355"/>
      <c r="B12827" s="1355"/>
      <c r="C12827" s="1433"/>
      <c r="E12827" s="1433"/>
      <c r="K12827" s="1433"/>
      <c r="L12827" s="1334"/>
    </row>
    <row r="12828" spans="1:12" ht="24" customHeight="1">
      <c r="A12828" s="1355"/>
      <c r="B12828" s="1355"/>
      <c r="C12828" s="1433"/>
      <c r="E12828" s="1433"/>
      <c r="K12828" s="1433"/>
      <c r="L12828" s="1334"/>
    </row>
    <row r="12829" spans="1:12" ht="24" customHeight="1">
      <c r="A12829" s="1355"/>
      <c r="B12829" s="1355"/>
      <c r="C12829" s="1433"/>
      <c r="E12829" s="1433"/>
      <c r="K12829" s="1433"/>
      <c r="L12829" s="1334"/>
    </row>
    <row r="12830" spans="1:12" ht="24" customHeight="1">
      <c r="A12830" s="1355"/>
      <c r="B12830" s="1355"/>
      <c r="C12830" s="1433"/>
      <c r="E12830" s="1433"/>
      <c r="K12830" s="1433"/>
      <c r="L12830" s="1334"/>
    </row>
    <row r="12831" spans="1:12" ht="24" customHeight="1">
      <c r="A12831" s="1355"/>
      <c r="B12831" s="1355"/>
      <c r="C12831" s="1433"/>
      <c r="E12831" s="1433"/>
      <c r="K12831" s="1433"/>
      <c r="L12831" s="1334"/>
    </row>
    <row r="12832" spans="1:12" ht="24" customHeight="1">
      <c r="A12832" s="1355"/>
      <c r="B12832" s="1355"/>
      <c r="C12832" s="1433"/>
      <c r="E12832" s="1433"/>
      <c r="K12832" s="1433"/>
      <c r="L12832" s="1334"/>
    </row>
    <row r="12833" spans="1:12" ht="24" customHeight="1">
      <c r="A12833" s="1355"/>
      <c r="B12833" s="1355"/>
      <c r="C12833" s="1433"/>
      <c r="E12833" s="1433"/>
      <c r="K12833" s="1433"/>
      <c r="L12833" s="1334"/>
    </row>
    <row r="12834" spans="1:12" ht="24" customHeight="1">
      <c r="A12834" s="1355"/>
      <c r="B12834" s="1355"/>
      <c r="C12834" s="1433"/>
      <c r="E12834" s="1433"/>
      <c r="K12834" s="1433"/>
      <c r="L12834" s="1334"/>
    </row>
    <row r="12835" spans="1:12" ht="24" customHeight="1">
      <c r="A12835" s="1355"/>
      <c r="B12835" s="1355"/>
      <c r="C12835" s="1433"/>
      <c r="E12835" s="1433"/>
      <c r="K12835" s="1433"/>
      <c r="L12835" s="1334"/>
    </row>
    <row r="12836" spans="1:12" ht="24" customHeight="1">
      <c r="A12836" s="1355"/>
      <c r="B12836" s="1355"/>
      <c r="C12836" s="1433"/>
      <c r="E12836" s="1433"/>
      <c r="K12836" s="1433"/>
      <c r="L12836" s="1334"/>
    </row>
    <row r="12837" spans="1:12" ht="24" customHeight="1">
      <c r="A12837" s="1355"/>
      <c r="B12837" s="1355"/>
      <c r="C12837" s="1433"/>
      <c r="E12837" s="1433"/>
      <c r="K12837" s="1433"/>
      <c r="L12837" s="1334"/>
    </row>
    <row r="12838" spans="1:12" ht="24" customHeight="1">
      <c r="A12838" s="1355"/>
      <c r="B12838" s="1355"/>
      <c r="C12838" s="1433"/>
      <c r="E12838" s="1433"/>
      <c r="K12838" s="1433"/>
      <c r="L12838" s="1334"/>
    </row>
    <row r="12839" spans="1:12" ht="24" customHeight="1">
      <c r="A12839" s="1355"/>
      <c r="B12839" s="1355"/>
      <c r="C12839" s="1433"/>
      <c r="E12839" s="1433"/>
      <c r="K12839" s="1433"/>
      <c r="L12839" s="1334"/>
    </row>
    <row r="12840" spans="1:12" ht="24" customHeight="1">
      <c r="A12840" s="1355"/>
      <c r="B12840" s="1355"/>
      <c r="C12840" s="1433"/>
      <c r="E12840" s="1433"/>
      <c r="K12840" s="1433"/>
      <c r="L12840" s="1334"/>
    </row>
    <row r="12841" spans="1:12" ht="24" customHeight="1">
      <c r="A12841" s="1355"/>
      <c r="B12841" s="1355"/>
      <c r="C12841" s="1433"/>
      <c r="E12841" s="1433"/>
      <c r="K12841" s="1433"/>
      <c r="L12841" s="1334"/>
    </row>
    <row r="12842" spans="1:12" ht="24" customHeight="1">
      <c r="A12842" s="1355"/>
      <c r="B12842" s="1355"/>
      <c r="C12842" s="1433"/>
      <c r="E12842" s="1433"/>
      <c r="K12842" s="1433"/>
      <c r="L12842" s="1334"/>
    </row>
    <row r="12843" spans="1:12" ht="24" customHeight="1">
      <c r="A12843" s="1355"/>
      <c r="B12843" s="1355"/>
      <c r="C12843" s="1433"/>
      <c r="E12843" s="1433"/>
      <c r="K12843" s="1433"/>
      <c r="L12843" s="1334"/>
    </row>
    <row r="12844" spans="1:12" ht="24" customHeight="1">
      <c r="A12844" s="1355"/>
      <c r="B12844" s="1355"/>
      <c r="C12844" s="1433"/>
      <c r="E12844" s="1433"/>
      <c r="K12844" s="1433"/>
      <c r="L12844" s="1334"/>
    </row>
    <row r="12845" spans="1:12" ht="24" customHeight="1">
      <c r="A12845" s="1355"/>
      <c r="B12845" s="1355"/>
      <c r="C12845" s="1433"/>
      <c r="E12845" s="1433"/>
      <c r="K12845" s="1433"/>
      <c r="L12845" s="1334"/>
    </row>
    <row r="12846" spans="1:12" ht="24" customHeight="1">
      <c r="A12846" s="1355"/>
      <c r="B12846" s="1355"/>
      <c r="C12846" s="1433"/>
      <c r="E12846" s="1433"/>
      <c r="K12846" s="1433"/>
      <c r="L12846" s="1334"/>
    </row>
    <row r="12847" spans="1:12" ht="24" customHeight="1">
      <c r="A12847" s="1355"/>
      <c r="B12847" s="1355"/>
      <c r="C12847" s="1433"/>
      <c r="E12847" s="1433"/>
      <c r="K12847" s="1433"/>
      <c r="L12847" s="1334"/>
    </row>
    <row r="12848" spans="1:12" ht="24" customHeight="1">
      <c r="A12848" s="1355"/>
      <c r="B12848" s="1355"/>
      <c r="C12848" s="1433"/>
      <c r="E12848" s="1433"/>
      <c r="K12848" s="1433"/>
      <c r="L12848" s="1334"/>
    </row>
    <row r="12849" spans="1:12" ht="24" customHeight="1">
      <c r="A12849" s="1355"/>
      <c r="B12849" s="1355"/>
      <c r="C12849" s="1433"/>
      <c r="E12849" s="1433"/>
      <c r="K12849" s="1433"/>
      <c r="L12849" s="1334"/>
    </row>
    <row r="12850" spans="1:12" ht="24" customHeight="1">
      <c r="A12850" s="1355"/>
      <c r="B12850" s="1355"/>
      <c r="C12850" s="1433"/>
      <c r="E12850" s="1433"/>
      <c r="K12850" s="1433"/>
      <c r="L12850" s="1334"/>
    </row>
    <row r="12851" spans="1:12" ht="24" customHeight="1">
      <c r="A12851" s="1355"/>
      <c r="B12851" s="1355"/>
      <c r="C12851" s="1433"/>
      <c r="E12851" s="1433"/>
      <c r="K12851" s="1433"/>
      <c r="L12851" s="1334"/>
    </row>
    <row r="12852" spans="1:12" ht="24" customHeight="1">
      <c r="A12852" s="1355"/>
      <c r="B12852" s="1355"/>
      <c r="C12852" s="1433"/>
      <c r="E12852" s="1433"/>
      <c r="K12852" s="1433"/>
      <c r="L12852" s="1334"/>
    </row>
    <row r="12853" spans="1:12" ht="24" customHeight="1">
      <c r="A12853" s="1355"/>
      <c r="B12853" s="1355"/>
      <c r="C12853" s="1433"/>
      <c r="E12853" s="1433"/>
      <c r="K12853" s="1433"/>
      <c r="L12853" s="1334"/>
    </row>
    <row r="12854" spans="1:12" ht="24" customHeight="1">
      <c r="A12854" s="1355"/>
      <c r="B12854" s="1355"/>
      <c r="C12854" s="1433"/>
      <c r="E12854" s="1433"/>
      <c r="K12854" s="1433"/>
      <c r="L12854" s="1334"/>
    </row>
    <row r="12855" spans="1:12" ht="24" customHeight="1">
      <c r="A12855" s="1355"/>
      <c r="B12855" s="1355"/>
      <c r="C12855" s="1433"/>
      <c r="E12855" s="1433"/>
      <c r="K12855" s="1433"/>
      <c r="L12855" s="1334"/>
    </row>
    <row r="12856" spans="1:12" ht="24" customHeight="1">
      <c r="A12856" s="1355"/>
      <c r="B12856" s="1355"/>
      <c r="C12856" s="1433"/>
      <c r="E12856" s="1433"/>
      <c r="K12856" s="1433"/>
      <c r="L12856" s="1334"/>
    </row>
    <row r="12857" spans="1:12" ht="24" customHeight="1">
      <c r="A12857" s="1355"/>
      <c r="B12857" s="1355"/>
      <c r="C12857" s="1433"/>
      <c r="E12857" s="1433"/>
      <c r="K12857" s="1433"/>
      <c r="L12857" s="1334"/>
    </row>
    <row r="12858" spans="1:12" ht="24" customHeight="1">
      <c r="A12858" s="1355"/>
      <c r="B12858" s="1355"/>
      <c r="C12858" s="1433"/>
      <c r="E12858" s="1433"/>
      <c r="K12858" s="1433"/>
      <c r="L12858" s="1334"/>
    </row>
    <row r="12859" spans="1:12" ht="24" customHeight="1">
      <c r="A12859" s="1355"/>
      <c r="B12859" s="1355"/>
      <c r="C12859" s="1433"/>
      <c r="E12859" s="1433"/>
      <c r="K12859" s="1433"/>
      <c r="L12859" s="1334"/>
    </row>
    <row r="12860" spans="1:12" ht="24" customHeight="1">
      <c r="A12860" s="1355"/>
      <c r="B12860" s="1355"/>
      <c r="C12860" s="1433"/>
      <c r="E12860" s="1433"/>
      <c r="K12860" s="1433"/>
      <c r="L12860" s="1334"/>
    </row>
    <row r="12861" spans="1:12" ht="24" customHeight="1">
      <c r="A12861" s="1355"/>
      <c r="B12861" s="1355"/>
      <c r="C12861" s="1433"/>
      <c r="E12861" s="1433"/>
      <c r="K12861" s="1433"/>
      <c r="L12861" s="1334"/>
    </row>
    <row r="12862" spans="1:12" ht="24" customHeight="1">
      <c r="A12862" s="1355"/>
      <c r="B12862" s="1355"/>
      <c r="C12862" s="1433"/>
      <c r="E12862" s="1433"/>
      <c r="K12862" s="1433"/>
      <c r="L12862" s="1334"/>
    </row>
    <row r="12863" spans="1:12" ht="24" customHeight="1">
      <c r="A12863" s="1355"/>
      <c r="B12863" s="1355"/>
      <c r="C12863" s="1433"/>
      <c r="E12863" s="1433"/>
      <c r="K12863" s="1433"/>
      <c r="L12863" s="1334"/>
    </row>
    <row r="12864" spans="1:12" ht="24" customHeight="1">
      <c r="A12864" s="1355"/>
      <c r="B12864" s="1355"/>
      <c r="C12864" s="1433"/>
      <c r="E12864" s="1433"/>
      <c r="K12864" s="1433"/>
      <c r="L12864" s="1334"/>
    </row>
    <row r="12865" spans="1:12" ht="24" customHeight="1">
      <c r="A12865" s="1355"/>
      <c r="B12865" s="1355"/>
      <c r="C12865" s="1433"/>
      <c r="E12865" s="1433"/>
      <c r="K12865" s="1433"/>
      <c r="L12865" s="1334"/>
    </row>
    <row r="12866" spans="1:12" ht="24" customHeight="1">
      <c r="A12866" s="1355"/>
      <c r="B12866" s="1355"/>
      <c r="C12866" s="1433"/>
      <c r="E12866" s="1433"/>
      <c r="K12866" s="1433"/>
      <c r="L12866" s="1334"/>
    </row>
    <row r="12867" spans="1:12" ht="24" customHeight="1">
      <c r="A12867" s="1355"/>
      <c r="B12867" s="1355"/>
      <c r="C12867" s="1433"/>
      <c r="E12867" s="1433"/>
      <c r="K12867" s="1433"/>
      <c r="L12867" s="1334"/>
    </row>
    <row r="12868" spans="1:12" ht="24" customHeight="1">
      <c r="A12868" s="1355"/>
      <c r="B12868" s="1355"/>
      <c r="C12868" s="1433"/>
      <c r="E12868" s="1433"/>
      <c r="K12868" s="1433"/>
      <c r="L12868" s="1334"/>
    </row>
    <row r="12869" spans="1:12" ht="24" customHeight="1">
      <c r="A12869" s="1355"/>
      <c r="B12869" s="1355"/>
      <c r="C12869" s="1433"/>
      <c r="E12869" s="1433"/>
      <c r="K12869" s="1433"/>
      <c r="L12869" s="1334"/>
    </row>
    <row r="12870" spans="1:12" ht="24" customHeight="1">
      <c r="A12870" s="1355"/>
      <c r="B12870" s="1355"/>
      <c r="C12870" s="1433"/>
      <c r="E12870" s="1433"/>
      <c r="K12870" s="1433"/>
      <c r="L12870" s="1334"/>
    </row>
    <row r="12871" spans="1:12" ht="24" customHeight="1">
      <c r="A12871" s="1355"/>
      <c r="B12871" s="1355"/>
      <c r="C12871" s="1433"/>
      <c r="E12871" s="1433"/>
      <c r="K12871" s="1433"/>
      <c r="L12871" s="1334"/>
    </row>
    <row r="12872" spans="1:12" ht="24" customHeight="1">
      <c r="A12872" s="1355"/>
      <c r="B12872" s="1355"/>
      <c r="C12872" s="1433"/>
      <c r="E12872" s="1433"/>
      <c r="K12872" s="1433"/>
      <c r="L12872" s="1334"/>
    </row>
    <row r="12873" spans="1:12" ht="24" customHeight="1">
      <c r="A12873" s="1355"/>
      <c r="B12873" s="1355"/>
      <c r="C12873" s="1433"/>
      <c r="E12873" s="1433"/>
      <c r="K12873" s="1433"/>
      <c r="L12873" s="1334"/>
    </row>
    <row r="12874" spans="1:12" ht="24" customHeight="1">
      <c r="A12874" s="1355"/>
      <c r="B12874" s="1355"/>
      <c r="C12874" s="1433"/>
      <c r="E12874" s="1433"/>
      <c r="K12874" s="1433"/>
      <c r="L12874" s="1334"/>
    </row>
    <row r="12875" spans="1:12" ht="24" customHeight="1">
      <c r="A12875" s="1355"/>
      <c r="B12875" s="1355"/>
      <c r="C12875" s="1433"/>
      <c r="E12875" s="1433"/>
      <c r="K12875" s="1433"/>
      <c r="L12875" s="1334"/>
    </row>
    <row r="12876" spans="1:12" ht="24" customHeight="1">
      <c r="A12876" s="1355"/>
      <c r="B12876" s="1355"/>
      <c r="C12876" s="1433"/>
      <c r="E12876" s="1433"/>
      <c r="K12876" s="1433"/>
      <c r="L12876" s="1334"/>
    </row>
    <row r="12877" spans="1:12" ht="24" customHeight="1">
      <c r="A12877" s="1355"/>
      <c r="B12877" s="1355"/>
      <c r="C12877" s="1433"/>
      <c r="E12877" s="1433"/>
      <c r="K12877" s="1433"/>
      <c r="L12877" s="1334"/>
    </row>
    <row r="12878" spans="1:12" ht="24" customHeight="1">
      <c r="A12878" s="1355"/>
      <c r="B12878" s="1355"/>
      <c r="C12878" s="1433"/>
      <c r="E12878" s="1433"/>
      <c r="K12878" s="1433"/>
      <c r="L12878" s="1334"/>
    </row>
    <row r="12879" spans="1:12" ht="24" customHeight="1">
      <c r="A12879" s="1355"/>
      <c r="B12879" s="1355"/>
      <c r="C12879" s="1433"/>
      <c r="E12879" s="1433"/>
      <c r="K12879" s="1433"/>
      <c r="L12879" s="1334"/>
    </row>
    <row r="12880" spans="1:12" ht="24" customHeight="1">
      <c r="A12880" s="1355"/>
      <c r="B12880" s="1355"/>
      <c r="C12880" s="1433"/>
      <c r="E12880" s="1433"/>
      <c r="K12880" s="1433"/>
      <c r="L12880" s="1334"/>
    </row>
    <row r="12881" spans="1:12" ht="24" customHeight="1">
      <c r="A12881" s="1355"/>
      <c r="B12881" s="1355"/>
      <c r="C12881" s="1433"/>
      <c r="E12881" s="1433"/>
      <c r="K12881" s="1433"/>
      <c r="L12881" s="1334"/>
    </row>
    <row r="12882" spans="1:12" ht="24" customHeight="1">
      <c r="A12882" s="1355"/>
      <c r="B12882" s="1355"/>
      <c r="C12882" s="1433"/>
      <c r="E12882" s="1433"/>
      <c r="K12882" s="1433"/>
      <c r="L12882" s="1334"/>
    </row>
    <row r="12883" spans="1:12" ht="24" customHeight="1">
      <c r="A12883" s="1355"/>
      <c r="B12883" s="1355"/>
      <c r="C12883" s="1433"/>
      <c r="E12883" s="1433"/>
      <c r="K12883" s="1433"/>
      <c r="L12883" s="1334"/>
    </row>
    <row r="12884" spans="1:12" ht="24" customHeight="1">
      <c r="A12884" s="1355"/>
      <c r="B12884" s="1355"/>
      <c r="C12884" s="1433"/>
      <c r="E12884" s="1433"/>
      <c r="K12884" s="1433"/>
      <c r="L12884" s="1334"/>
    </row>
    <row r="12885" spans="1:12" ht="24" customHeight="1">
      <c r="A12885" s="1355"/>
      <c r="B12885" s="1355"/>
      <c r="C12885" s="1433"/>
      <c r="E12885" s="1433"/>
      <c r="K12885" s="1433"/>
      <c r="L12885" s="1334"/>
    </row>
    <row r="12886" spans="1:12" ht="24" customHeight="1">
      <c r="A12886" s="1355"/>
      <c r="B12886" s="1355"/>
      <c r="C12886" s="1433"/>
      <c r="E12886" s="1433"/>
      <c r="K12886" s="1433"/>
      <c r="L12886" s="1334"/>
    </row>
    <row r="12887" spans="1:12" ht="24" customHeight="1">
      <c r="A12887" s="1355"/>
      <c r="B12887" s="1355"/>
      <c r="C12887" s="1433"/>
      <c r="E12887" s="1433"/>
      <c r="K12887" s="1433"/>
      <c r="L12887" s="1334"/>
    </row>
    <row r="12888" spans="1:12" ht="24" customHeight="1">
      <c r="A12888" s="1355"/>
      <c r="B12888" s="1355"/>
      <c r="C12888" s="1433"/>
      <c r="E12888" s="1433"/>
      <c r="K12888" s="1433"/>
      <c r="L12888" s="1334"/>
    </row>
    <row r="12889" spans="1:12" ht="24" customHeight="1">
      <c r="A12889" s="1355"/>
      <c r="B12889" s="1355"/>
      <c r="C12889" s="1433"/>
      <c r="E12889" s="1433"/>
      <c r="K12889" s="1433"/>
      <c r="L12889" s="1334"/>
    </row>
    <row r="12890" spans="1:12" ht="24" customHeight="1">
      <c r="A12890" s="1355"/>
      <c r="B12890" s="1355"/>
      <c r="C12890" s="1433"/>
      <c r="E12890" s="1433"/>
      <c r="K12890" s="1433"/>
      <c r="L12890" s="1334"/>
    </row>
    <row r="12891" spans="1:12" ht="24" customHeight="1">
      <c r="A12891" s="1355"/>
      <c r="B12891" s="1355"/>
      <c r="C12891" s="1433"/>
      <c r="E12891" s="1433"/>
      <c r="K12891" s="1433"/>
      <c r="L12891" s="1334"/>
    </row>
    <row r="12892" spans="1:12" ht="24" customHeight="1">
      <c r="A12892" s="1355"/>
      <c r="B12892" s="1355"/>
      <c r="C12892" s="1433"/>
      <c r="E12892" s="1433"/>
      <c r="K12892" s="1433"/>
      <c r="L12892" s="1334"/>
    </row>
    <row r="12893" spans="1:12" ht="24" customHeight="1">
      <c r="A12893" s="1355"/>
      <c r="B12893" s="1355"/>
      <c r="C12893" s="1433"/>
      <c r="E12893" s="1433"/>
      <c r="K12893" s="1433"/>
      <c r="L12893" s="1334"/>
    </row>
    <row r="12894" spans="1:12" ht="24" customHeight="1">
      <c r="A12894" s="1355"/>
      <c r="B12894" s="1355"/>
      <c r="C12894" s="1433"/>
      <c r="E12894" s="1433"/>
      <c r="K12894" s="1433"/>
      <c r="L12894" s="1334"/>
    </row>
    <row r="12895" spans="1:12" ht="24" customHeight="1">
      <c r="A12895" s="1355"/>
      <c r="B12895" s="1355"/>
      <c r="C12895" s="1433"/>
      <c r="E12895" s="1433"/>
      <c r="K12895" s="1433"/>
      <c r="L12895" s="1334"/>
    </row>
    <row r="12896" spans="1:12" ht="24" customHeight="1">
      <c r="A12896" s="1355"/>
      <c r="B12896" s="1355"/>
      <c r="C12896" s="1433"/>
      <c r="E12896" s="1433"/>
      <c r="K12896" s="1433"/>
      <c r="L12896" s="1334"/>
    </row>
    <row r="12897" spans="1:12" ht="24" customHeight="1">
      <c r="A12897" s="1355"/>
      <c r="B12897" s="1355"/>
      <c r="C12897" s="1433"/>
      <c r="E12897" s="1433"/>
      <c r="K12897" s="1433"/>
      <c r="L12897" s="1334"/>
    </row>
    <row r="12898" spans="1:12" ht="24" customHeight="1">
      <c r="A12898" s="1355"/>
      <c r="B12898" s="1355"/>
      <c r="C12898" s="1433"/>
      <c r="E12898" s="1433"/>
      <c r="K12898" s="1433"/>
      <c r="L12898" s="1334"/>
    </row>
    <row r="12899" spans="1:12" ht="24" customHeight="1">
      <c r="A12899" s="1355"/>
      <c r="B12899" s="1355"/>
      <c r="C12899" s="1433"/>
      <c r="E12899" s="1433"/>
      <c r="K12899" s="1433"/>
      <c r="L12899" s="1334"/>
    </row>
    <row r="12900" spans="1:12" ht="24" customHeight="1">
      <c r="A12900" s="1355"/>
      <c r="B12900" s="1355"/>
      <c r="C12900" s="1433"/>
      <c r="E12900" s="1433"/>
      <c r="K12900" s="1433"/>
      <c r="L12900" s="1334"/>
    </row>
    <row r="12901" spans="1:12" ht="24" customHeight="1">
      <c r="A12901" s="1355"/>
      <c r="B12901" s="1355"/>
      <c r="C12901" s="1433"/>
      <c r="E12901" s="1433"/>
      <c r="K12901" s="1433"/>
      <c r="L12901" s="1334"/>
    </row>
    <row r="12902" spans="1:12" ht="24" customHeight="1">
      <c r="A12902" s="1355"/>
      <c r="B12902" s="1355"/>
      <c r="C12902" s="1433"/>
      <c r="E12902" s="1433"/>
      <c r="K12902" s="1433"/>
      <c r="L12902" s="1334"/>
    </row>
    <row r="12903" spans="1:12" ht="24" customHeight="1">
      <c r="A12903" s="1355"/>
      <c r="B12903" s="1355"/>
      <c r="C12903" s="1433"/>
      <c r="E12903" s="1433"/>
      <c r="K12903" s="1433"/>
      <c r="L12903" s="1334"/>
    </row>
    <row r="12904" spans="1:12" ht="24" customHeight="1">
      <c r="A12904" s="1355"/>
      <c r="B12904" s="1355"/>
      <c r="C12904" s="1433"/>
      <c r="E12904" s="1433"/>
      <c r="K12904" s="1433"/>
      <c r="L12904" s="1334"/>
    </row>
    <row r="12905" spans="1:12" ht="24" customHeight="1">
      <c r="A12905" s="1355"/>
      <c r="B12905" s="1355"/>
      <c r="C12905" s="1433"/>
      <c r="E12905" s="1433"/>
      <c r="K12905" s="1433"/>
      <c r="L12905" s="1334"/>
    </row>
    <row r="12906" spans="1:12" ht="24" customHeight="1">
      <c r="A12906" s="1355"/>
      <c r="B12906" s="1355"/>
      <c r="C12906" s="1433"/>
      <c r="E12906" s="1433"/>
      <c r="K12906" s="1433"/>
      <c r="L12906" s="1334"/>
    </row>
    <row r="12907" spans="1:12" ht="24" customHeight="1">
      <c r="A12907" s="1355"/>
      <c r="B12907" s="1355"/>
      <c r="C12907" s="1433"/>
      <c r="E12907" s="1433"/>
      <c r="K12907" s="1433"/>
      <c r="L12907" s="1334"/>
    </row>
    <row r="12908" spans="1:12" ht="24" customHeight="1">
      <c r="A12908" s="1355"/>
      <c r="B12908" s="1355"/>
      <c r="C12908" s="1433"/>
      <c r="E12908" s="1433"/>
      <c r="K12908" s="1433"/>
      <c r="L12908" s="1334"/>
    </row>
    <row r="12909" spans="1:12" ht="24" customHeight="1">
      <c r="A12909" s="1355"/>
      <c r="B12909" s="1355"/>
      <c r="C12909" s="1433"/>
      <c r="E12909" s="1433"/>
      <c r="K12909" s="1433"/>
      <c r="L12909" s="1334"/>
    </row>
    <row r="12910" spans="1:12" ht="24" customHeight="1">
      <c r="A12910" s="1355"/>
      <c r="B12910" s="1355"/>
      <c r="C12910" s="1433"/>
      <c r="E12910" s="1433"/>
      <c r="K12910" s="1433"/>
      <c r="L12910" s="1334"/>
    </row>
    <row r="12911" spans="1:12" ht="24" customHeight="1">
      <c r="A12911" s="1355"/>
      <c r="B12911" s="1355"/>
      <c r="C12911" s="1433"/>
      <c r="E12911" s="1433"/>
      <c r="K12911" s="1433"/>
      <c r="L12911" s="1334"/>
    </row>
    <row r="12912" spans="1:12" ht="24" customHeight="1">
      <c r="A12912" s="1355"/>
      <c r="B12912" s="1355"/>
      <c r="C12912" s="1433"/>
      <c r="E12912" s="1433"/>
      <c r="K12912" s="1433"/>
      <c r="L12912" s="1334"/>
    </row>
    <row r="12913" spans="1:12" ht="24" customHeight="1">
      <c r="A12913" s="1355"/>
      <c r="B12913" s="1355"/>
      <c r="C12913" s="1433"/>
      <c r="E12913" s="1433"/>
      <c r="K12913" s="1433"/>
      <c r="L12913" s="1334"/>
    </row>
    <row r="12914" spans="1:12" ht="24" customHeight="1">
      <c r="A12914" s="1355"/>
      <c r="B12914" s="1355"/>
      <c r="C12914" s="1433"/>
      <c r="E12914" s="1433"/>
      <c r="K12914" s="1433"/>
      <c r="L12914" s="1334"/>
    </row>
    <row r="12915" spans="1:12" ht="24" customHeight="1">
      <c r="A12915" s="1355"/>
      <c r="B12915" s="1355"/>
      <c r="C12915" s="1433"/>
      <c r="E12915" s="1433"/>
      <c r="K12915" s="1433"/>
      <c r="L12915" s="1334"/>
    </row>
    <row r="12916" spans="1:12" ht="24" customHeight="1">
      <c r="A12916" s="1355"/>
      <c r="B12916" s="1355"/>
      <c r="C12916" s="1433"/>
      <c r="E12916" s="1433"/>
      <c r="K12916" s="1433"/>
      <c r="L12916" s="1334"/>
    </row>
    <row r="12917" spans="1:12" ht="24" customHeight="1">
      <c r="A12917" s="1355"/>
      <c r="B12917" s="1355"/>
      <c r="C12917" s="1433"/>
      <c r="E12917" s="1433"/>
      <c r="K12917" s="1433"/>
      <c r="L12917" s="1334"/>
    </row>
    <row r="12918" spans="1:12" ht="24" customHeight="1">
      <c r="A12918" s="1355"/>
      <c r="B12918" s="1355"/>
      <c r="C12918" s="1433"/>
      <c r="E12918" s="1433"/>
      <c r="K12918" s="1433"/>
      <c r="L12918" s="1334"/>
    </row>
    <row r="12919" spans="1:12" ht="24" customHeight="1">
      <c r="A12919" s="1355"/>
      <c r="B12919" s="1355"/>
      <c r="C12919" s="1433"/>
      <c r="E12919" s="1433"/>
      <c r="K12919" s="1433"/>
      <c r="L12919" s="1334"/>
    </row>
    <row r="12920" spans="1:12" ht="24" customHeight="1">
      <c r="A12920" s="1355"/>
      <c r="B12920" s="1355"/>
      <c r="C12920" s="1433"/>
      <c r="E12920" s="1433"/>
      <c r="K12920" s="1433"/>
      <c r="L12920" s="1334"/>
    </row>
    <row r="12921" spans="1:12" ht="24" customHeight="1">
      <c r="A12921" s="1355"/>
      <c r="B12921" s="1355"/>
      <c r="C12921" s="1433"/>
      <c r="E12921" s="1433"/>
      <c r="K12921" s="1433"/>
      <c r="L12921" s="1334"/>
    </row>
    <row r="12922" spans="1:12" ht="24" customHeight="1">
      <c r="A12922" s="1355"/>
      <c r="B12922" s="1355"/>
      <c r="C12922" s="1433"/>
      <c r="E12922" s="1433"/>
      <c r="K12922" s="1433"/>
      <c r="L12922" s="1334"/>
    </row>
    <row r="12923" spans="1:12" ht="24" customHeight="1">
      <c r="A12923" s="1355"/>
      <c r="B12923" s="1355"/>
      <c r="C12923" s="1433"/>
      <c r="E12923" s="1433"/>
      <c r="K12923" s="1433"/>
      <c r="L12923" s="1334"/>
    </row>
    <row r="12924" spans="1:12" ht="24" customHeight="1">
      <c r="A12924" s="1355"/>
      <c r="B12924" s="1355"/>
      <c r="C12924" s="1433"/>
      <c r="E12924" s="1433"/>
      <c r="K12924" s="1433"/>
      <c r="L12924" s="1334"/>
    </row>
    <row r="12925" spans="1:12" ht="24" customHeight="1">
      <c r="A12925" s="1355"/>
      <c r="B12925" s="1355"/>
      <c r="C12925" s="1433"/>
      <c r="E12925" s="1433"/>
      <c r="K12925" s="1433"/>
      <c r="L12925" s="1334"/>
    </row>
    <row r="12926" spans="1:12" ht="24" customHeight="1">
      <c r="A12926" s="1355"/>
      <c r="B12926" s="1355"/>
      <c r="C12926" s="1433"/>
      <c r="E12926" s="1433"/>
      <c r="K12926" s="1433"/>
      <c r="L12926" s="1334"/>
    </row>
    <row r="12927" spans="1:12" ht="24" customHeight="1">
      <c r="A12927" s="1355"/>
      <c r="B12927" s="1355"/>
      <c r="C12927" s="1433"/>
      <c r="E12927" s="1433"/>
      <c r="K12927" s="1433"/>
      <c r="L12927" s="1334"/>
    </row>
    <row r="12928" spans="1:12" ht="24" customHeight="1">
      <c r="A12928" s="1355"/>
      <c r="B12928" s="1355"/>
      <c r="C12928" s="1433"/>
      <c r="E12928" s="1433"/>
      <c r="K12928" s="1433"/>
      <c r="L12928" s="1334"/>
    </row>
    <row r="12929" spans="1:12" ht="24" customHeight="1">
      <c r="A12929" s="1355"/>
      <c r="B12929" s="1355"/>
      <c r="C12929" s="1433"/>
      <c r="E12929" s="1433"/>
      <c r="K12929" s="1433"/>
      <c r="L12929" s="1334"/>
    </row>
    <row r="12930" spans="1:12" ht="24" customHeight="1">
      <c r="A12930" s="1355"/>
      <c r="B12930" s="1355"/>
      <c r="C12930" s="1433"/>
      <c r="E12930" s="1433"/>
      <c r="K12930" s="1433"/>
      <c r="L12930" s="1334"/>
    </row>
    <row r="12931" spans="1:12" ht="24" customHeight="1">
      <c r="A12931" s="1355"/>
      <c r="B12931" s="1355"/>
      <c r="C12931" s="1433"/>
      <c r="E12931" s="1433"/>
      <c r="K12931" s="1433"/>
      <c r="L12931" s="1334"/>
    </row>
    <row r="12932" spans="1:12" ht="24" customHeight="1">
      <c r="A12932" s="1355"/>
      <c r="B12932" s="1355"/>
      <c r="C12932" s="1433"/>
      <c r="E12932" s="1433"/>
      <c r="K12932" s="1433"/>
      <c r="L12932" s="1334"/>
    </row>
    <row r="12933" spans="1:12" ht="24" customHeight="1">
      <c r="A12933" s="1355"/>
      <c r="B12933" s="1355"/>
      <c r="C12933" s="1433"/>
      <c r="E12933" s="1433"/>
      <c r="K12933" s="1433"/>
      <c r="L12933" s="1334"/>
    </row>
    <row r="12934" spans="1:12" ht="24" customHeight="1">
      <c r="A12934" s="1355"/>
      <c r="B12934" s="1355"/>
      <c r="C12934" s="1433"/>
      <c r="E12934" s="1433"/>
      <c r="K12934" s="1433"/>
      <c r="L12934" s="1334"/>
    </row>
    <row r="12935" spans="1:12" ht="24" customHeight="1">
      <c r="A12935" s="1355"/>
      <c r="B12935" s="1355"/>
      <c r="C12935" s="1433"/>
      <c r="E12935" s="1433"/>
      <c r="K12935" s="1433"/>
      <c r="L12935" s="1334"/>
    </row>
    <row r="12936" spans="1:12" ht="24" customHeight="1">
      <c r="A12936" s="1355"/>
      <c r="B12936" s="1355"/>
      <c r="C12936" s="1433"/>
      <c r="E12936" s="1433"/>
      <c r="K12936" s="1433"/>
      <c r="L12936" s="1334"/>
    </row>
    <row r="12937" spans="1:12" ht="24" customHeight="1">
      <c r="A12937" s="1355"/>
      <c r="B12937" s="1355"/>
      <c r="C12937" s="1433"/>
      <c r="E12937" s="1433"/>
      <c r="K12937" s="1433"/>
      <c r="L12937" s="1334"/>
    </row>
    <row r="12938" spans="1:12" ht="24" customHeight="1">
      <c r="A12938" s="1355"/>
      <c r="B12938" s="1355"/>
      <c r="C12938" s="1433"/>
      <c r="E12938" s="1433"/>
      <c r="K12938" s="1433"/>
      <c r="L12938" s="1334"/>
    </row>
    <row r="12939" spans="1:12" ht="24" customHeight="1">
      <c r="A12939" s="1355"/>
      <c r="B12939" s="1355"/>
      <c r="C12939" s="1433"/>
      <c r="E12939" s="1433"/>
      <c r="K12939" s="1433"/>
      <c r="L12939" s="1334"/>
    </row>
    <row r="12940" spans="1:12" ht="24" customHeight="1">
      <c r="A12940" s="1355"/>
      <c r="B12940" s="1355"/>
      <c r="C12940" s="1433"/>
      <c r="E12940" s="1433"/>
      <c r="K12940" s="1433"/>
      <c r="L12940" s="1334"/>
    </row>
    <row r="12941" spans="1:12" ht="24" customHeight="1">
      <c r="A12941" s="1355"/>
      <c r="B12941" s="1355"/>
      <c r="C12941" s="1433"/>
      <c r="E12941" s="1433"/>
      <c r="K12941" s="1433"/>
      <c r="L12941" s="1334"/>
    </row>
    <row r="12942" spans="1:12" ht="24" customHeight="1">
      <c r="A12942" s="1355"/>
      <c r="B12942" s="1355"/>
      <c r="C12942" s="1433"/>
      <c r="E12942" s="1433"/>
      <c r="K12942" s="1433"/>
      <c r="L12942" s="1334"/>
    </row>
    <row r="12943" spans="1:12" ht="24" customHeight="1">
      <c r="A12943" s="1355"/>
      <c r="B12943" s="1355"/>
      <c r="C12943" s="1433"/>
      <c r="E12943" s="1433"/>
      <c r="K12943" s="1433"/>
      <c r="L12943" s="1334"/>
    </row>
    <row r="12944" spans="1:12" ht="24" customHeight="1">
      <c r="A12944" s="1355"/>
      <c r="B12944" s="1355"/>
      <c r="C12944" s="1433"/>
      <c r="E12944" s="1433"/>
      <c r="K12944" s="1433"/>
      <c r="L12944" s="1334"/>
    </row>
    <row r="12945" spans="1:12" ht="24" customHeight="1">
      <c r="A12945" s="1355"/>
      <c r="B12945" s="1355"/>
      <c r="C12945" s="1433"/>
      <c r="E12945" s="1433"/>
      <c r="K12945" s="1433"/>
      <c r="L12945" s="1334"/>
    </row>
    <row r="12946" spans="1:12" ht="24" customHeight="1">
      <c r="A12946" s="1355"/>
      <c r="B12946" s="1355"/>
      <c r="C12946" s="1433"/>
      <c r="E12946" s="1433"/>
      <c r="K12946" s="1433"/>
      <c r="L12946" s="1334"/>
    </row>
    <row r="12947" spans="1:12" ht="24" customHeight="1">
      <c r="A12947" s="1355"/>
      <c r="B12947" s="1355"/>
      <c r="C12947" s="1433"/>
      <c r="E12947" s="1433"/>
      <c r="K12947" s="1433"/>
      <c r="L12947" s="1334"/>
    </row>
    <row r="12948" spans="1:12" ht="24" customHeight="1">
      <c r="A12948" s="1355"/>
      <c r="B12948" s="1355"/>
      <c r="C12948" s="1433"/>
      <c r="E12948" s="1433"/>
      <c r="K12948" s="1433"/>
      <c r="L12948" s="1334"/>
    </row>
    <row r="12949" spans="1:12" ht="24" customHeight="1">
      <c r="A12949" s="1355"/>
      <c r="B12949" s="1355"/>
      <c r="C12949" s="1433"/>
      <c r="E12949" s="1433"/>
      <c r="K12949" s="1433"/>
      <c r="L12949" s="1334"/>
    </row>
    <row r="12950" spans="1:12" ht="24" customHeight="1">
      <c r="A12950" s="1355"/>
      <c r="B12950" s="1355"/>
      <c r="C12950" s="1433"/>
      <c r="E12950" s="1433"/>
      <c r="K12950" s="1433"/>
      <c r="L12950" s="1334"/>
    </row>
    <row r="12951" spans="1:12" ht="24" customHeight="1">
      <c r="A12951" s="1355"/>
      <c r="B12951" s="1355"/>
      <c r="C12951" s="1433"/>
      <c r="E12951" s="1433"/>
      <c r="K12951" s="1433"/>
      <c r="L12951" s="1334"/>
    </row>
    <row r="12952" spans="1:12" ht="24" customHeight="1">
      <c r="A12952" s="1355"/>
      <c r="B12952" s="1355"/>
      <c r="C12952" s="1433"/>
      <c r="E12952" s="1433"/>
      <c r="K12952" s="1433"/>
      <c r="L12952" s="1334"/>
    </row>
    <row r="12953" spans="1:12" ht="24" customHeight="1">
      <c r="A12953" s="1355"/>
      <c r="B12953" s="1355"/>
      <c r="C12953" s="1433"/>
      <c r="E12953" s="1433"/>
      <c r="K12953" s="1433"/>
      <c r="L12953" s="1334"/>
    </row>
    <row r="12954" spans="1:12" ht="24" customHeight="1">
      <c r="A12954" s="1355"/>
      <c r="B12954" s="1355"/>
      <c r="C12954" s="1433"/>
      <c r="E12954" s="1433"/>
      <c r="K12954" s="1433"/>
      <c r="L12954" s="1334"/>
    </row>
    <row r="12955" spans="1:12" ht="24" customHeight="1">
      <c r="A12955" s="1355"/>
      <c r="B12955" s="1355"/>
      <c r="C12955" s="1433"/>
      <c r="E12955" s="1433"/>
      <c r="K12955" s="1433"/>
      <c r="L12955" s="1334"/>
    </row>
    <row r="12956" spans="1:12" ht="24" customHeight="1">
      <c r="A12956" s="1355"/>
      <c r="B12956" s="1355"/>
      <c r="C12956" s="1433"/>
      <c r="E12956" s="1433"/>
      <c r="K12956" s="1433"/>
      <c r="L12956" s="1334"/>
    </row>
    <row r="12957" spans="1:12" ht="24" customHeight="1">
      <c r="A12957" s="1355"/>
      <c r="B12957" s="1355"/>
      <c r="C12957" s="1433"/>
      <c r="E12957" s="1433"/>
      <c r="K12957" s="1433"/>
      <c r="L12957" s="1334"/>
    </row>
    <row r="12958" spans="1:12" ht="24" customHeight="1">
      <c r="A12958" s="1355"/>
      <c r="B12958" s="1355"/>
      <c r="C12958" s="1433"/>
      <c r="E12958" s="1433"/>
      <c r="K12958" s="1433"/>
      <c r="L12958" s="1334"/>
    </row>
    <row r="12959" spans="1:12" ht="24" customHeight="1">
      <c r="A12959" s="1355"/>
      <c r="B12959" s="1355"/>
      <c r="C12959" s="1433"/>
      <c r="E12959" s="1433"/>
      <c r="K12959" s="1433"/>
      <c r="L12959" s="1334"/>
    </row>
    <row r="12960" spans="1:12" ht="24" customHeight="1">
      <c r="A12960" s="1355"/>
      <c r="B12960" s="1355"/>
      <c r="C12960" s="1433"/>
      <c r="E12960" s="1433"/>
      <c r="K12960" s="1433"/>
      <c r="L12960" s="1334"/>
    </row>
    <row r="12961" spans="1:12" ht="24" customHeight="1">
      <c r="A12961" s="1355"/>
      <c r="B12961" s="1355"/>
      <c r="C12961" s="1433"/>
      <c r="E12961" s="1433"/>
      <c r="K12961" s="1433"/>
      <c r="L12961" s="1334"/>
    </row>
    <row r="12962" spans="1:12" ht="24" customHeight="1">
      <c r="A12962" s="1355"/>
      <c r="B12962" s="1355"/>
      <c r="C12962" s="1433"/>
      <c r="E12962" s="1433"/>
      <c r="K12962" s="1433"/>
      <c r="L12962" s="1334"/>
    </row>
    <row r="12963" spans="1:12" ht="24" customHeight="1">
      <c r="A12963" s="1355"/>
      <c r="B12963" s="1355"/>
      <c r="C12963" s="1433"/>
      <c r="E12963" s="1433"/>
      <c r="K12963" s="1433"/>
      <c r="L12963" s="1334"/>
    </row>
    <row r="12964" spans="1:12" ht="24" customHeight="1">
      <c r="A12964" s="1355"/>
      <c r="B12964" s="1355"/>
      <c r="C12964" s="1433"/>
      <c r="E12964" s="1433"/>
      <c r="K12964" s="1433"/>
      <c r="L12964" s="1334"/>
    </row>
    <row r="12965" spans="1:12" ht="24" customHeight="1">
      <c r="A12965" s="1355"/>
      <c r="B12965" s="1355"/>
      <c r="C12965" s="1433"/>
      <c r="E12965" s="1433"/>
      <c r="K12965" s="1433"/>
      <c r="L12965" s="1334"/>
    </row>
    <row r="12966" spans="1:12" ht="24" customHeight="1">
      <c r="A12966" s="1355"/>
      <c r="B12966" s="1355"/>
      <c r="C12966" s="1433"/>
      <c r="E12966" s="1433"/>
      <c r="K12966" s="1433"/>
      <c r="L12966" s="1334"/>
    </row>
    <row r="12967" spans="1:12" ht="24" customHeight="1">
      <c r="A12967" s="1355"/>
      <c r="B12967" s="1355"/>
      <c r="C12967" s="1433"/>
      <c r="E12967" s="1433"/>
      <c r="K12967" s="1433"/>
      <c r="L12967" s="1334"/>
    </row>
    <row r="12968" spans="1:12" ht="24" customHeight="1">
      <c r="A12968" s="1355"/>
      <c r="B12968" s="1355"/>
      <c r="C12968" s="1433"/>
      <c r="E12968" s="1433"/>
      <c r="K12968" s="1433"/>
      <c r="L12968" s="1334"/>
    </row>
    <row r="12969" spans="1:12" ht="24" customHeight="1">
      <c r="A12969" s="1355"/>
      <c r="B12969" s="1355"/>
      <c r="C12969" s="1433"/>
      <c r="E12969" s="1433"/>
      <c r="K12969" s="1433"/>
      <c r="L12969" s="1334"/>
    </row>
    <row r="12970" spans="1:12" ht="24" customHeight="1">
      <c r="A12970" s="1355"/>
      <c r="B12970" s="1355"/>
      <c r="C12970" s="1433"/>
      <c r="E12970" s="1433"/>
      <c r="K12970" s="1433"/>
      <c r="L12970" s="1334"/>
    </row>
    <row r="12971" spans="1:12" ht="24" customHeight="1">
      <c r="A12971" s="1355"/>
      <c r="B12971" s="1355"/>
      <c r="C12971" s="1433"/>
      <c r="E12971" s="1433"/>
      <c r="K12971" s="1433"/>
      <c r="L12971" s="1334"/>
    </row>
    <row r="12972" spans="1:12" ht="24" customHeight="1">
      <c r="A12972" s="1355"/>
      <c r="B12972" s="1355"/>
      <c r="C12972" s="1433"/>
      <c r="E12972" s="1433"/>
      <c r="K12972" s="1433"/>
      <c r="L12972" s="1334"/>
    </row>
    <row r="12973" spans="1:12" ht="24" customHeight="1">
      <c r="A12973" s="1355"/>
      <c r="B12973" s="1355"/>
      <c r="C12973" s="1433"/>
      <c r="E12973" s="1433"/>
      <c r="K12973" s="1433"/>
      <c r="L12973" s="1334"/>
    </row>
    <row r="12974" spans="1:12" ht="24" customHeight="1">
      <c r="A12974" s="1355"/>
      <c r="B12974" s="1355"/>
      <c r="C12974" s="1433"/>
      <c r="E12974" s="1433"/>
      <c r="K12974" s="1433"/>
      <c r="L12974" s="1334"/>
    </row>
    <row r="12975" spans="1:12" ht="24" customHeight="1">
      <c r="A12975" s="1355"/>
      <c r="B12975" s="1355"/>
      <c r="C12975" s="1433"/>
      <c r="E12975" s="1433"/>
      <c r="K12975" s="1433"/>
      <c r="L12975" s="1334"/>
    </row>
    <row r="12976" spans="1:12" ht="24" customHeight="1">
      <c r="A12976" s="1355"/>
      <c r="B12976" s="1355"/>
      <c r="C12976" s="1433"/>
      <c r="E12976" s="1433"/>
      <c r="K12976" s="1433"/>
      <c r="L12976" s="1334"/>
    </row>
    <row r="12977" spans="1:12" ht="24" customHeight="1">
      <c r="A12977" s="1355"/>
      <c r="B12977" s="1355"/>
      <c r="C12977" s="1433"/>
      <c r="E12977" s="1433"/>
      <c r="K12977" s="1433"/>
      <c r="L12977" s="1334"/>
    </row>
    <row r="12978" spans="1:12" ht="24" customHeight="1">
      <c r="A12978" s="1355"/>
      <c r="B12978" s="1355"/>
      <c r="C12978" s="1433"/>
      <c r="E12978" s="1433"/>
      <c r="K12978" s="1433"/>
      <c r="L12978" s="1334"/>
    </row>
    <row r="12979" spans="1:12" ht="24" customHeight="1">
      <c r="A12979" s="1355"/>
      <c r="B12979" s="1355"/>
      <c r="C12979" s="1433"/>
      <c r="E12979" s="1433"/>
      <c r="K12979" s="1433"/>
      <c r="L12979" s="1334"/>
    </row>
    <row r="12980" spans="1:12" ht="24" customHeight="1">
      <c r="A12980" s="1355"/>
      <c r="B12980" s="1355"/>
      <c r="C12980" s="1433"/>
      <c r="E12980" s="1433"/>
      <c r="K12980" s="1433"/>
      <c r="L12980" s="1334"/>
    </row>
    <row r="12981" spans="1:12" ht="24" customHeight="1">
      <c r="A12981" s="1355"/>
      <c r="B12981" s="1355"/>
      <c r="C12981" s="1433"/>
      <c r="E12981" s="1433"/>
      <c r="K12981" s="1433"/>
      <c r="L12981" s="1334"/>
    </row>
    <row r="12982" spans="1:12" ht="24" customHeight="1">
      <c r="A12982" s="1355"/>
      <c r="B12982" s="1355"/>
      <c r="C12982" s="1433"/>
      <c r="E12982" s="1433"/>
      <c r="K12982" s="1433"/>
      <c r="L12982" s="1334"/>
    </row>
    <row r="12983" spans="1:12" ht="24" customHeight="1">
      <c r="A12983" s="1355"/>
      <c r="B12983" s="1355"/>
      <c r="C12983" s="1433"/>
      <c r="E12983" s="1433"/>
      <c r="K12983" s="1433"/>
      <c r="L12983" s="1334"/>
    </row>
    <row r="12984" spans="1:12" ht="24" customHeight="1">
      <c r="A12984" s="1355"/>
      <c r="B12984" s="1355"/>
      <c r="C12984" s="1433"/>
      <c r="E12984" s="1433"/>
      <c r="K12984" s="1433"/>
      <c r="L12984" s="1334"/>
    </row>
    <row r="12985" spans="1:12" ht="24" customHeight="1">
      <c r="A12985" s="1355"/>
      <c r="B12985" s="1355"/>
      <c r="C12985" s="1433"/>
      <c r="E12985" s="1433"/>
      <c r="K12985" s="1433"/>
      <c r="L12985" s="1334"/>
    </row>
    <row r="12986" spans="1:12" ht="24" customHeight="1">
      <c r="A12986" s="1355"/>
      <c r="B12986" s="1355"/>
      <c r="C12986" s="1433"/>
      <c r="E12986" s="1433"/>
      <c r="K12986" s="1433"/>
      <c r="L12986" s="1334"/>
    </row>
    <row r="12987" spans="1:12" ht="24" customHeight="1">
      <c r="A12987" s="1355"/>
      <c r="B12987" s="1355"/>
      <c r="C12987" s="1433"/>
      <c r="E12987" s="1433"/>
      <c r="K12987" s="1433"/>
      <c r="L12987" s="1334"/>
    </row>
    <row r="12988" spans="1:12" ht="24" customHeight="1">
      <c r="A12988" s="1355"/>
      <c r="B12988" s="1355"/>
      <c r="C12988" s="1433"/>
      <c r="E12988" s="1433"/>
      <c r="K12988" s="1433"/>
      <c r="L12988" s="1334"/>
    </row>
    <row r="12989" spans="1:12" ht="24" customHeight="1">
      <c r="A12989" s="1355"/>
      <c r="B12989" s="1355"/>
      <c r="C12989" s="1433"/>
      <c r="E12989" s="1433"/>
      <c r="K12989" s="1433"/>
      <c r="L12989" s="1334"/>
    </row>
    <row r="12990" spans="1:12" ht="24" customHeight="1">
      <c r="A12990" s="1355"/>
      <c r="B12990" s="1355"/>
      <c r="C12990" s="1433"/>
      <c r="E12990" s="1433"/>
      <c r="K12990" s="1433"/>
      <c r="L12990" s="1334"/>
    </row>
    <row r="12991" spans="1:12" ht="24" customHeight="1">
      <c r="A12991" s="1355"/>
      <c r="B12991" s="1355"/>
      <c r="C12991" s="1433"/>
      <c r="E12991" s="1433"/>
      <c r="K12991" s="1433"/>
      <c r="L12991" s="1334"/>
    </row>
    <row r="12992" spans="1:12" ht="24" customHeight="1">
      <c r="A12992" s="1355"/>
      <c r="B12992" s="1355"/>
      <c r="C12992" s="1433"/>
      <c r="E12992" s="1433"/>
      <c r="K12992" s="1433"/>
      <c r="L12992" s="1334"/>
    </row>
    <row r="12993" spans="1:12" ht="24" customHeight="1">
      <c r="A12993" s="1355"/>
      <c r="B12993" s="1355"/>
      <c r="C12993" s="1433"/>
      <c r="E12993" s="1433"/>
      <c r="K12993" s="1433"/>
      <c r="L12993" s="1334"/>
    </row>
    <row r="12994" spans="1:12" ht="24" customHeight="1">
      <c r="A12994" s="1355"/>
      <c r="B12994" s="1355"/>
      <c r="C12994" s="1433"/>
      <c r="E12994" s="1433"/>
      <c r="K12994" s="1433"/>
      <c r="L12994" s="1334"/>
    </row>
    <row r="12995" spans="1:12" ht="24" customHeight="1">
      <c r="A12995" s="1355"/>
      <c r="B12995" s="1355"/>
      <c r="C12995" s="1433"/>
      <c r="E12995" s="1433"/>
      <c r="K12995" s="1433"/>
      <c r="L12995" s="1334"/>
    </row>
    <row r="12996" spans="1:12" ht="24" customHeight="1">
      <c r="A12996" s="1355"/>
      <c r="B12996" s="1355"/>
      <c r="C12996" s="1433"/>
      <c r="E12996" s="1433"/>
      <c r="K12996" s="1433"/>
      <c r="L12996" s="1334"/>
    </row>
    <row r="12997" spans="1:12" ht="24" customHeight="1">
      <c r="A12997" s="1355"/>
      <c r="B12997" s="1355"/>
      <c r="C12997" s="1433"/>
      <c r="E12997" s="1433"/>
      <c r="K12997" s="1433"/>
      <c r="L12997" s="1334"/>
    </row>
    <row r="12998" spans="1:12" ht="24" customHeight="1">
      <c r="A12998" s="1355"/>
      <c r="B12998" s="1355"/>
      <c r="C12998" s="1433"/>
      <c r="E12998" s="1433"/>
      <c r="K12998" s="1433"/>
      <c r="L12998" s="1334"/>
    </row>
    <row r="12999" spans="1:12" ht="24" customHeight="1">
      <c r="A12999" s="1355"/>
      <c r="B12999" s="1355"/>
      <c r="C12999" s="1433"/>
      <c r="E12999" s="1433"/>
      <c r="K12999" s="1433"/>
      <c r="L12999" s="1334"/>
    </row>
    <row r="13000" spans="1:12" ht="24" customHeight="1">
      <c r="A13000" s="1355"/>
      <c r="B13000" s="1355"/>
      <c r="C13000" s="1433"/>
      <c r="E13000" s="1433"/>
      <c r="K13000" s="1433"/>
      <c r="L13000" s="1334"/>
    </row>
    <row r="13001" spans="1:12" ht="24" customHeight="1">
      <c r="A13001" s="1355"/>
      <c r="B13001" s="1355"/>
      <c r="C13001" s="1433"/>
      <c r="E13001" s="1433"/>
      <c r="K13001" s="1433"/>
      <c r="L13001" s="1334"/>
    </row>
    <row r="13002" spans="1:12" ht="24" customHeight="1">
      <c r="A13002" s="1355"/>
      <c r="B13002" s="1355"/>
      <c r="C13002" s="1433"/>
      <c r="E13002" s="1433"/>
      <c r="K13002" s="1433"/>
      <c r="L13002" s="1334"/>
    </row>
    <row r="13003" spans="1:12" ht="24" customHeight="1">
      <c r="A13003" s="1355"/>
      <c r="B13003" s="1355"/>
      <c r="C13003" s="1433"/>
      <c r="E13003" s="1433"/>
      <c r="K13003" s="1433"/>
      <c r="L13003" s="1334"/>
    </row>
    <row r="13004" spans="1:12" ht="24" customHeight="1">
      <c r="A13004" s="1355"/>
      <c r="B13004" s="1355"/>
      <c r="C13004" s="1433"/>
      <c r="E13004" s="1433"/>
      <c r="K13004" s="1433"/>
      <c r="L13004" s="1334"/>
    </row>
    <row r="13005" spans="1:12" ht="24" customHeight="1">
      <c r="A13005" s="1355"/>
      <c r="B13005" s="1355"/>
      <c r="C13005" s="1433"/>
      <c r="E13005" s="1433"/>
      <c r="K13005" s="1433"/>
      <c r="L13005" s="1334"/>
    </row>
    <row r="13006" spans="1:12" ht="24" customHeight="1">
      <c r="A13006" s="1355"/>
      <c r="B13006" s="1355"/>
      <c r="C13006" s="1433"/>
      <c r="E13006" s="1433"/>
      <c r="K13006" s="1433"/>
      <c r="L13006" s="1334"/>
    </row>
    <row r="13007" spans="1:12" ht="24" customHeight="1">
      <c r="A13007" s="1355"/>
      <c r="B13007" s="1355"/>
      <c r="C13007" s="1433"/>
      <c r="E13007" s="1433"/>
      <c r="K13007" s="1433"/>
      <c r="L13007" s="1334"/>
    </row>
    <row r="13008" spans="1:12" ht="24" customHeight="1">
      <c r="A13008" s="1355"/>
      <c r="B13008" s="1355"/>
      <c r="C13008" s="1433"/>
      <c r="E13008" s="1433"/>
      <c r="K13008" s="1433"/>
      <c r="L13008" s="1334"/>
    </row>
    <row r="13009" spans="1:12" ht="24" customHeight="1">
      <c r="A13009" s="1355"/>
      <c r="B13009" s="1355"/>
      <c r="C13009" s="1433"/>
      <c r="E13009" s="1433"/>
      <c r="K13009" s="1433"/>
      <c r="L13009" s="1334"/>
    </row>
    <row r="13010" spans="1:12" ht="24" customHeight="1">
      <c r="A13010" s="1355"/>
      <c r="B13010" s="1355"/>
      <c r="C13010" s="1433"/>
      <c r="E13010" s="1433"/>
      <c r="K13010" s="1433"/>
      <c r="L13010" s="1334"/>
    </row>
    <row r="13011" spans="1:12" ht="24" customHeight="1">
      <c r="A13011" s="1355"/>
      <c r="B13011" s="1355"/>
      <c r="C13011" s="1433"/>
      <c r="E13011" s="1433"/>
      <c r="K13011" s="1433"/>
      <c r="L13011" s="1334"/>
    </row>
    <row r="13012" spans="1:12" ht="24" customHeight="1">
      <c r="A13012" s="1355"/>
      <c r="B13012" s="1355"/>
      <c r="C13012" s="1433"/>
      <c r="E13012" s="1433"/>
      <c r="K13012" s="1433"/>
      <c r="L13012" s="1334"/>
    </row>
    <row r="13013" spans="1:12" ht="24" customHeight="1">
      <c r="A13013" s="1355"/>
      <c r="B13013" s="1355"/>
      <c r="C13013" s="1433"/>
      <c r="E13013" s="1433"/>
      <c r="K13013" s="1433"/>
      <c r="L13013" s="1334"/>
    </row>
    <row r="13014" spans="1:12" ht="24" customHeight="1">
      <c r="A13014" s="1355"/>
      <c r="B13014" s="1355"/>
      <c r="C13014" s="1433"/>
      <c r="E13014" s="1433"/>
      <c r="K13014" s="1433"/>
      <c r="L13014" s="1334"/>
    </row>
    <row r="13015" spans="1:12" ht="24" customHeight="1">
      <c r="A13015" s="1355"/>
      <c r="B13015" s="1355"/>
      <c r="C13015" s="1433"/>
      <c r="E13015" s="1433"/>
      <c r="K13015" s="1433"/>
      <c r="L13015" s="1334"/>
    </row>
    <row r="13016" spans="1:12" ht="24" customHeight="1">
      <c r="A13016" s="1355"/>
      <c r="B13016" s="1355"/>
      <c r="C13016" s="1433"/>
      <c r="E13016" s="1433"/>
      <c r="K13016" s="1433"/>
      <c r="L13016" s="1334"/>
    </row>
    <row r="13017" spans="1:12" ht="24" customHeight="1">
      <c r="A13017" s="1355"/>
      <c r="B13017" s="1355"/>
      <c r="C13017" s="1433"/>
      <c r="E13017" s="1433"/>
      <c r="K13017" s="1433"/>
      <c r="L13017" s="1334"/>
    </row>
    <row r="13018" spans="1:12" ht="24" customHeight="1">
      <c r="A13018" s="1355"/>
      <c r="B13018" s="1355"/>
      <c r="C13018" s="1433"/>
      <c r="E13018" s="1433"/>
      <c r="K13018" s="1433"/>
      <c r="L13018" s="1334"/>
    </row>
    <row r="13019" spans="1:12" ht="24" customHeight="1">
      <c r="A13019" s="1355"/>
      <c r="B13019" s="1355"/>
      <c r="C13019" s="1433"/>
      <c r="E13019" s="1433"/>
      <c r="K13019" s="1433"/>
      <c r="L13019" s="1334"/>
    </row>
    <row r="13020" spans="1:12" ht="24" customHeight="1">
      <c r="A13020" s="1355"/>
      <c r="B13020" s="1355"/>
      <c r="C13020" s="1433"/>
      <c r="E13020" s="1433"/>
      <c r="K13020" s="1433"/>
      <c r="L13020" s="1334"/>
    </row>
    <row r="13021" spans="1:12" ht="24" customHeight="1">
      <c r="A13021" s="1355"/>
      <c r="B13021" s="1355"/>
      <c r="C13021" s="1433"/>
      <c r="E13021" s="1433"/>
      <c r="K13021" s="1433"/>
      <c r="L13021" s="1334"/>
    </row>
    <row r="13022" spans="1:12" ht="24" customHeight="1">
      <c r="A13022" s="1355"/>
      <c r="B13022" s="1355"/>
      <c r="C13022" s="1433"/>
      <c r="E13022" s="1433"/>
      <c r="K13022" s="1433"/>
      <c r="L13022" s="1334"/>
    </row>
    <row r="13023" spans="1:12" ht="24" customHeight="1">
      <c r="A13023" s="1355"/>
      <c r="B13023" s="1355"/>
      <c r="C13023" s="1433"/>
      <c r="E13023" s="1433"/>
      <c r="K13023" s="1433"/>
      <c r="L13023" s="1334"/>
    </row>
    <row r="13024" spans="1:12" ht="24" customHeight="1">
      <c r="A13024" s="1355"/>
      <c r="B13024" s="1355"/>
      <c r="C13024" s="1433"/>
      <c r="E13024" s="1433"/>
      <c r="K13024" s="1433"/>
      <c r="L13024" s="1334"/>
    </row>
    <row r="13025" spans="1:12" ht="24" customHeight="1">
      <c r="A13025" s="1355"/>
      <c r="B13025" s="1355"/>
      <c r="C13025" s="1433"/>
      <c r="E13025" s="1433"/>
      <c r="K13025" s="1433"/>
      <c r="L13025" s="1334"/>
    </row>
    <row r="13026" spans="1:12" ht="24" customHeight="1">
      <c r="A13026" s="1355"/>
      <c r="B13026" s="1355"/>
      <c r="C13026" s="1433"/>
      <c r="E13026" s="1433"/>
      <c r="K13026" s="1433"/>
      <c r="L13026" s="1334"/>
    </row>
    <row r="13027" spans="1:12" ht="24" customHeight="1">
      <c r="A13027" s="1355"/>
      <c r="B13027" s="1355"/>
      <c r="C13027" s="1433"/>
      <c r="E13027" s="1433"/>
      <c r="K13027" s="1433"/>
      <c r="L13027" s="1334"/>
    </row>
    <row r="13028" spans="1:12" ht="24" customHeight="1">
      <c r="A13028" s="1355"/>
      <c r="B13028" s="1355"/>
      <c r="C13028" s="1433"/>
      <c r="E13028" s="1433"/>
      <c r="K13028" s="1433"/>
      <c r="L13028" s="1334"/>
    </row>
    <row r="13029" spans="1:12" ht="24" customHeight="1">
      <c r="A13029" s="1355"/>
      <c r="B13029" s="1355"/>
      <c r="C13029" s="1433"/>
      <c r="E13029" s="1433"/>
      <c r="K13029" s="1433"/>
      <c r="L13029" s="1334"/>
    </row>
    <row r="13030" spans="1:12" ht="24" customHeight="1">
      <c r="A13030" s="1355"/>
      <c r="B13030" s="1355"/>
      <c r="C13030" s="1433"/>
      <c r="E13030" s="1433"/>
      <c r="K13030" s="1433"/>
      <c r="L13030" s="1334"/>
    </row>
    <row r="13031" spans="1:12" ht="24" customHeight="1">
      <c r="A13031" s="1355"/>
      <c r="B13031" s="1355"/>
      <c r="C13031" s="1433"/>
      <c r="E13031" s="1433"/>
      <c r="K13031" s="1433"/>
      <c r="L13031" s="1334"/>
    </row>
    <row r="13032" spans="1:12" ht="24" customHeight="1">
      <c r="A13032" s="1355"/>
      <c r="B13032" s="1355"/>
      <c r="C13032" s="1433"/>
      <c r="E13032" s="1433"/>
      <c r="K13032" s="1433"/>
      <c r="L13032" s="1334"/>
    </row>
    <row r="13033" spans="1:12" ht="24" customHeight="1">
      <c r="A13033" s="1355"/>
      <c r="B13033" s="1355"/>
      <c r="C13033" s="1433"/>
      <c r="E13033" s="1433"/>
      <c r="K13033" s="1433"/>
      <c r="L13033" s="1334"/>
    </row>
    <row r="13034" spans="1:12" ht="24" customHeight="1">
      <c r="A13034" s="1355"/>
      <c r="B13034" s="1355"/>
      <c r="C13034" s="1433"/>
      <c r="E13034" s="1433"/>
      <c r="K13034" s="1433"/>
      <c r="L13034" s="1334"/>
    </row>
    <row r="13035" spans="1:12" ht="24" customHeight="1">
      <c r="A13035" s="1355"/>
      <c r="B13035" s="1355"/>
      <c r="C13035" s="1433"/>
      <c r="E13035" s="1433"/>
      <c r="K13035" s="1433"/>
      <c r="L13035" s="1334"/>
    </row>
    <row r="13036" spans="1:12" ht="24" customHeight="1">
      <c r="A13036" s="1355"/>
      <c r="B13036" s="1355"/>
      <c r="C13036" s="1433"/>
      <c r="E13036" s="1433"/>
      <c r="K13036" s="1433"/>
      <c r="L13036" s="1334"/>
    </row>
    <row r="13037" spans="1:12" ht="24" customHeight="1">
      <c r="A13037" s="1355"/>
      <c r="B13037" s="1355"/>
      <c r="C13037" s="1433"/>
      <c r="E13037" s="1433"/>
      <c r="K13037" s="1433"/>
      <c r="L13037" s="1334"/>
    </row>
    <row r="13038" spans="1:12" ht="24" customHeight="1">
      <c r="A13038" s="1355"/>
      <c r="B13038" s="1355"/>
      <c r="C13038" s="1433"/>
      <c r="E13038" s="1433"/>
      <c r="K13038" s="1433"/>
      <c r="L13038" s="1334"/>
    </row>
    <row r="13039" spans="1:12" ht="24" customHeight="1">
      <c r="A13039" s="1355"/>
      <c r="B13039" s="1355"/>
      <c r="C13039" s="1433"/>
      <c r="E13039" s="1433"/>
      <c r="K13039" s="1433"/>
      <c r="L13039" s="1334"/>
    </row>
    <row r="13040" spans="1:12" ht="24" customHeight="1">
      <c r="A13040" s="1355"/>
      <c r="B13040" s="1355"/>
      <c r="C13040" s="1433"/>
      <c r="E13040" s="1433"/>
      <c r="K13040" s="1433"/>
      <c r="L13040" s="1334"/>
    </row>
    <row r="13041" spans="1:12" ht="24" customHeight="1">
      <c r="A13041" s="1355"/>
      <c r="B13041" s="1355"/>
      <c r="C13041" s="1433"/>
      <c r="E13041" s="1433"/>
      <c r="K13041" s="1433"/>
      <c r="L13041" s="1334"/>
    </row>
    <row r="13042" spans="1:12" ht="24" customHeight="1">
      <c r="A13042" s="1355"/>
      <c r="B13042" s="1355"/>
      <c r="C13042" s="1433"/>
      <c r="E13042" s="1433"/>
      <c r="K13042" s="1433"/>
      <c r="L13042" s="1334"/>
    </row>
    <row r="13043" spans="1:12" ht="24" customHeight="1">
      <c r="A13043" s="1355"/>
      <c r="B13043" s="1355"/>
      <c r="C13043" s="1433"/>
      <c r="E13043" s="1433"/>
      <c r="K13043" s="1433"/>
      <c r="L13043" s="1334"/>
    </row>
    <row r="13044" spans="1:12" ht="24" customHeight="1">
      <c r="A13044" s="1355"/>
      <c r="B13044" s="1355"/>
      <c r="C13044" s="1433"/>
      <c r="E13044" s="1433"/>
      <c r="K13044" s="1433"/>
      <c r="L13044" s="1334"/>
    </row>
    <row r="13045" spans="1:12" ht="24" customHeight="1">
      <c r="A13045" s="1355"/>
      <c r="B13045" s="1355"/>
      <c r="C13045" s="1433"/>
      <c r="E13045" s="1433"/>
      <c r="K13045" s="1433"/>
      <c r="L13045" s="1334"/>
    </row>
    <row r="13046" spans="1:12" ht="24" customHeight="1">
      <c r="A13046" s="1355"/>
      <c r="B13046" s="1355"/>
      <c r="C13046" s="1433"/>
      <c r="E13046" s="1433"/>
      <c r="K13046" s="1433"/>
      <c r="L13046" s="1334"/>
    </row>
    <row r="13047" spans="1:12" ht="24" customHeight="1">
      <c r="A13047" s="1355"/>
      <c r="B13047" s="1355"/>
      <c r="C13047" s="1433"/>
      <c r="E13047" s="1433"/>
      <c r="K13047" s="1433"/>
      <c r="L13047" s="1334"/>
    </row>
    <row r="13048" spans="1:12" ht="24" customHeight="1">
      <c r="A13048" s="1355"/>
      <c r="B13048" s="1355"/>
      <c r="C13048" s="1433"/>
      <c r="E13048" s="1433"/>
      <c r="K13048" s="1433"/>
      <c r="L13048" s="1334"/>
    </row>
    <row r="13049" spans="1:12" ht="24" customHeight="1">
      <c r="A13049" s="1355"/>
      <c r="B13049" s="1355"/>
      <c r="C13049" s="1433"/>
      <c r="E13049" s="1433"/>
      <c r="K13049" s="1433"/>
      <c r="L13049" s="1334"/>
    </row>
    <row r="13050" spans="1:12" ht="24" customHeight="1">
      <c r="A13050" s="1355"/>
      <c r="B13050" s="1355"/>
      <c r="C13050" s="1433"/>
      <c r="E13050" s="1433"/>
      <c r="K13050" s="1433"/>
      <c r="L13050" s="1334"/>
    </row>
    <row r="13051" spans="1:12" ht="24" customHeight="1">
      <c r="A13051" s="1355"/>
      <c r="B13051" s="1355"/>
      <c r="C13051" s="1433"/>
      <c r="E13051" s="1433"/>
      <c r="K13051" s="1433"/>
      <c r="L13051" s="1334"/>
    </row>
    <row r="13052" spans="1:12" ht="24" customHeight="1">
      <c r="A13052" s="1355"/>
      <c r="B13052" s="1355"/>
      <c r="C13052" s="1433"/>
      <c r="E13052" s="1433"/>
      <c r="K13052" s="1433"/>
      <c r="L13052" s="1334"/>
    </row>
    <row r="13053" spans="1:12" ht="24" customHeight="1">
      <c r="A13053" s="1355"/>
      <c r="B13053" s="1355"/>
      <c r="C13053" s="1433"/>
      <c r="E13053" s="1433"/>
      <c r="K13053" s="1433"/>
      <c r="L13053" s="1334"/>
    </row>
    <row r="13054" spans="1:12" ht="24" customHeight="1">
      <c r="A13054" s="1355"/>
      <c r="B13054" s="1355"/>
      <c r="C13054" s="1433"/>
      <c r="E13054" s="1433"/>
      <c r="K13054" s="1433"/>
      <c r="L13054" s="1334"/>
    </row>
    <row r="13055" spans="1:12" ht="24" customHeight="1">
      <c r="A13055" s="1355"/>
      <c r="B13055" s="1355"/>
      <c r="C13055" s="1433"/>
      <c r="E13055" s="1433"/>
      <c r="K13055" s="1433"/>
      <c r="L13055" s="1334"/>
    </row>
    <row r="13056" spans="1:12" ht="24" customHeight="1">
      <c r="A13056" s="1355"/>
      <c r="B13056" s="1355"/>
      <c r="C13056" s="1433"/>
      <c r="E13056" s="1433"/>
      <c r="K13056" s="1433"/>
      <c r="L13056" s="1334"/>
    </row>
    <row r="13057" spans="1:12" ht="24" customHeight="1">
      <c r="A13057" s="1355"/>
      <c r="B13057" s="1355"/>
      <c r="C13057" s="1433"/>
      <c r="E13057" s="1433"/>
      <c r="K13057" s="1433"/>
      <c r="L13057" s="1334"/>
    </row>
    <row r="13058" spans="1:12" ht="24" customHeight="1">
      <c r="A13058" s="1355"/>
      <c r="B13058" s="1355"/>
      <c r="C13058" s="1433"/>
      <c r="E13058" s="1433"/>
      <c r="K13058" s="1433"/>
      <c r="L13058" s="1334"/>
    </row>
    <row r="13059" spans="1:12" ht="24" customHeight="1">
      <c r="A13059" s="1355"/>
      <c r="B13059" s="1355"/>
      <c r="C13059" s="1433"/>
      <c r="E13059" s="1433"/>
      <c r="K13059" s="1433"/>
      <c r="L13059" s="1334"/>
    </row>
    <row r="13060" spans="1:12" ht="24" customHeight="1">
      <c r="A13060" s="1355"/>
      <c r="B13060" s="1355"/>
      <c r="C13060" s="1433"/>
      <c r="E13060" s="1433"/>
      <c r="K13060" s="1433"/>
      <c r="L13060" s="1334"/>
    </row>
    <row r="13061" spans="1:12" ht="24" customHeight="1">
      <c r="A13061" s="1355"/>
      <c r="B13061" s="1355"/>
      <c r="C13061" s="1433"/>
      <c r="E13061" s="1433"/>
      <c r="K13061" s="1433"/>
      <c r="L13061" s="1334"/>
    </row>
    <row r="13062" spans="1:12" ht="24" customHeight="1">
      <c r="A13062" s="1355"/>
      <c r="B13062" s="1355"/>
      <c r="C13062" s="1433"/>
      <c r="E13062" s="1433"/>
      <c r="K13062" s="1433"/>
      <c r="L13062" s="1334"/>
    </row>
    <row r="13063" spans="1:12" ht="24" customHeight="1">
      <c r="A13063" s="1355"/>
      <c r="B13063" s="1355"/>
      <c r="C13063" s="1433"/>
      <c r="E13063" s="1433"/>
      <c r="K13063" s="1433"/>
      <c r="L13063" s="1334"/>
    </row>
    <row r="13064" spans="1:12" ht="24" customHeight="1">
      <c r="A13064" s="1355"/>
      <c r="B13064" s="1355"/>
      <c r="C13064" s="1433"/>
      <c r="E13064" s="1433"/>
      <c r="K13064" s="1433"/>
      <c r="L13064" s="1334"/>
    </row>
    <row r="13065" spans="1:12" ht="24" customHeight="1">
      <c r="A13065" s="1355"/>
      <c r="B13065" s="1355"/>
      <c r="C13065" s="1433"/>
      <c r="E13065" s="1433"/>
      <c r="K13065" s="1433"/>
      <c r="L13065" s="1334"/>
    </row>
    <row r="13066" spans="1:12" ht="24" customHeight="1">
      <c r="A13066" s="1355"/>
      <c r="B13066" s="1355"/>
      <c r="C13066" s="1433"/>
      <c r="E13066" s="1433"/>
      <c r="K13066" s="1433"/>
      <c r="L13066" s="1334"/>
    </row>
    <row r="13067" spans="1:12" ht="24" customHeight="1">
      <c r="A13067" s="1355"/>
      <c r="B13067" s="1355"/>
      <c r="C13067" s="1433"/>
      <c r="E13067" s="1433"/>
      <c r="K13067" s="1433"/>
      <c r="L13067" s="1334"/>
    </row>
    <row r="13068" spans="1:12" ht="24" customHeight="1">
      <c r="A13068" s="1355"/>
      <c r="B13068" s="1355"/>
      <c r="C13068" s="1433"/>
      <c r="E13068" s="1433"/>
      <c r="K13068" s="1433"/>
      <c r="L13068" s="1334"/>
    </row>
    <row r="13069" spans="1:12" ht="24" customHeight="1">
      <c r="A13069" s="1355"/>
      <c r="B13069" s="1355"/>
      <c r="C13069" s="1433"/>
      <c r="E13069" s="1433"/>
      <c r="K13069" s="1433"/>
      <c r="L13069" s="1334"/>
    </row>
    <row r="13070" spans="1:12" ht="24" customHeight="1">
      <c r="A13070" s="1355"/>
      <c r="B13070" s="1355"/>
      <c r="C13070" s="1433"/>
      <c r="E13070" s="1433"/>
      <c r="K13070" s="1433"/>
      <c r="L13070" s="1334"/>
    </row>
    <row r="13071" spans="1:12" ht="24" customHeight="1">
      <c r="A13071" s="1355"/>
      <c r="B13071" s="1355"/>
      <c r="C13071" s="1433"/>
      <c r="E13071" s="1433"/>
      <c r="K13071" s="1433"/>
      <c r="L13071" s="1334"/>
    </row>
    <row r="13072" spans="1:12" ht="24" customHeight="1">
      <c r="A13072" s="1355"/>
      <c r="B13072" s="1355"/>
      <c r="C13072" s="1433"/>
      <c r="E13072" s="1433"/>
      <c r="K13072" s="1433"/>
      <c r="L13072" s="1334"/>
    </row>
    <row r="13073" spans="1:12" ht="24" customHeight="1">
      <c r="A13073" s="1355"/>
      <c r="B13073" s="1355"/>
      <c r="C13073" s="1433"/>
      <c r="E13073" s="1433"/>
      <c r="K13073" s="1433"/>
      <c r="L13073" s="1334"/>
    </row>
    <row r="13074" spans="1:12" ht="24" customHeight="1">
      <c r="A13074" s="1355"/>
      <c r="B13074" s="1355"/>
      <c r="C13074" s="1433"/>
      <c r="E13074" s="1433"/>
      <c r="K13074" s="1433"/>
      <c r="L13074" s="1334"/>
    </row>
    <row r="13075" spans="1:12" ht="24" customHeight="1">
      <c r="A13075" s="1355"/>
      <c r="B13075" s="1355"/>
      <c r="C13075" s="1433"/>
      <c r="E13075" s="1433"/>
      <c r="K13075" s="1433"/>
      <c r="L13075" s="1334"/>
    </row>
    <row r="13076" spans="1:12" ht="24" customHeight="1">
      <c r="A13076" s="1355"/>
      <c r="B13076" s="1355"/>
      <c r="C13076" s="1433"/>
      <c r="E13076" s="1433"/>
      <c r="K13076" s="1433"/>
      <c r="L13076" s="1334"/>
    </row>
    <row r="13077" spans="1:12" ht="24" customHeight="1">
      <c r="A13077" s="1355"/>
      <c r="B13077" s="1355"/>
      <c r="C13077" s="1433"/>
      <c r="E13077" s="1433"/>
      <c r="K13077" s="1433"/>
      <c r="L13077" s="1334"/>
    </row>
    <row r="13078" spans="1:12" ht="24" customHeight="1">
      <c r="A13078" s="1355"/>
      <c r="B13078" s="1355"/>
      <c r="C13078" s="1433"/>
      <c r="E13078" s="1433"/>
      <c r="K13078" s="1433"/>
      <c r="L13078" s="1334"/>
    </row>
    <row r="13079" spans="1:12" ht="24" customHeight="1">
      <c r="A13079" s="1355"/>
      <c r="B13079" s="1355"/>
      <c r="C13079" s="1433"/>
      <c r="E13079" s="1433"/>
      <c r="K13079" s="1433"/>
      <c r="L13079" s="1334"/>
    </row>
    <row r="13080" spans="1:12" ht="24" customHeight="1">
      <c r="A13080" s="1355"/>
      <c r="B13080" s="1355"/>
      <c r="C13080" s="1433"/>
      <c r="E13080" s="1433"/>
      <c r="K13080" s="1433"/>
      <c r="L13080" s="1334"/>
    </row>
    <row r="13081" spans="1:12" ht="24" customHeight="1">
      <c r="A13081" s="1355"/>
      <c r="B13081" s="1355"/>
      <c r="C13081" s="1433"/>
      <c r="E13081" s="1433"/>
      <c r="K13081" s="1433"/>
      <c r="L13081" s="1334"/>
    </row>
    <row r="13082" spans="1:12" ht="24" customHeight="1">
      <c r="A13082" s="1355"/>
      <c r="B13082" s="1355"/>
      <c r="C13082" s="1433"/>
      <c r="E13082" s="1433"/>
      <c r="K13082" s="1433"/>
      <c r="L13082" s="1334"/>
    </row>
    <row r="13083" spans="1:12" ht="24" customHeight="1">
      <c r="A13083" s="1355"/>
      <c r="B13083" s="1355"/>
      <c r="C13083" s="1433"/>
      <c r="E13083" s="1433"/>
      <c r="K13083" s="1433"/>
      <c r="L13083" s="1334"/>
    </row>
    <row r="13084" spans="1:12" ht="24" customHeight="1">
      <c r="A13084" s="1355"/>
      <c r="B13084" s="1355"/>
      <c r="C13084" s="1433"/>
      <c r="E13084" s="1433"/>
      <c r="K13084" s="1433"/>
      <c r="L13084" s="1334"/>
    </row>
    <row r="13085" spans="1:12" ht="24" customHeight="1">
      <c r="A13085" s="1355"/>
      <c r="B13085" s="1355"/>
      <c r="C13085" s="1433"/>
      <c r="E13085" s="1433"/>
      <c r="K13085" s="1433"/>
      <c r="L13085" s="1334"/>
    </row>
    <row r="13086" spans="1:12" ht="24" customHeight="1">
      <c r="A13086" s="1355"/>
      <c r="B13086" s="1355"/>
      <c r="C13086" s="1433"/>
      <c r="E13086" s="1433"/>
      <c r="K13086" s="1433"/>
      <c r="L13086" s="1334"/>
    </row>
    <row r="13087" spans="1:12" ht="24" customHeight="1">
      <c r="A13087" s="1355"/>
      <c r="B13087" s="1355"/>
      <c r="C13087" s="1433"/>
      <c r="E13087" s="1433"/>
      <c r="K13087" s="1433"/>
      <c r="L13087" s="1334"/>
    </row>
    <row r="13088" spans="1:12" ht="24" customHeight="1">
      <c r="A13088" s="1355"/>
      <c r="B13088" s="1355"/>
      <c r="C13088" s="1433"/>
      <c r="E13088" s="1433"/>
      <c r="K13088" s="1433"/>
      <c r="L13088" s="1334"/>
    </row>
    <row r="13089" spans="1:12" ht="24" customHeight="1">
      <c r="A13089" s="1355"/>
      <c r="B13089" s="1355"/>
      <c r="C13089" s="1433"/>
      <c r="E13089" s="1433"/>
      <c r="K13089" s="1433"/>
      <c r="L13089" s="1334"/>
    </row>
    <row r="13090" spans="1:12" ht="24" customHeight="1">
      <c r="A13090" s="1355"/>
      <c r="B13090" s="1355"/>
      <c r="C13090" s="1433"/>
      <c r="E13090" s="1433"/>
      <c r="K13090" s="1433"/>
      <c r="L13090" s="1334"/>
    </row>
    <row r="13091" spans="1:12" ht="24" customHeight="1">
      <c r="A13091" s="1355"/>
      <c r="B13091" s="1355"/>
      <c r="C13091" s="1433"/>
      <c r="E13091" s="1433"/>
      <c r="K13091" s="1433"/>
      <c r="L13091" s="1334"/>
    </row>
    <row r="13092" spans="1:12" ht="24" customHeight="1">
      <c r="A13092" s="1355"/>
      <c r="B13092" s="1355"/>
      <c r="C13092" s="1433"/>
      <c r="E13092" s="1433"/>
      <c r="K13092" s="1433"/>
      <c r="L13092" s="1334"/>
    </row>
    <row r="13093" spans="1:12" ht="24" customHeight="1">
      <c r="A13093" s="1355"/>
      <c r="B13093" s="1355"/>
      <c r="C13093" s="1433"/>
      <c r="E13093" s="1433"/>
      <c r="K13093" s="1433"/>
      <c r="L13093" s="1334"/>
    </row>
    <row r="13094" spans="1:12" ht="24" customHeight="1">
      <c r="A13094" s="1355"/>
      <c r="B13094" s="1355"/>
      <c r="C13094" s="1433"/>
      <c r="E13094" s="1433"/>
      <c r="K13094" s="1433"/>
      <c r="L13094" s="1334"/>
    </row>
    <row r="13095" spans="1:12" ht="24" customHeight="1">
      <c r="A13095" s="1355"/>
      <c r="B13095" s="1355"/>
      <c r="C13095" s="1433"/>
      <c r="E13095" s="1433"/>
      <c r="K13095" s="1433"/>
      <c r="L13095" s="1334"/>
    </row>
    <row r="13096" spans="1:12" ht="24" customHeight="1">
      <c r="A13096" s="1355"/>
      <c r="B13096" s="1355"/>
      <c r="C13096" s="1433"/>
      <c r="E13096" s="1433"/>
      <c r="K13096" s="1433"/>
      <c r="L13096" s="1334"/>
    </row>
    <row r="13097" spans="1:12" ht="24" customHeight="1">
      <c r="A13097" s="1355"/>
      <c r="B13097" s="1355"/>
      <c r="C13097" s="1433"/>
      <c r="E13097" s="1433"/>
      <c r="K13097" s="1433"/>
      <c r="L13097" s="1334"/>
    </row>
    <row r="13098" spans="1:12" ht="24" customHeight="1">
      <c r="A13098" s="1355"/>
      <c r="B13098" s="1355"/>
      <c r="C13098" s="1433"/>
      <c r="E13098" s="1433"/>
      <c r="K13098" s="1433"/>
      <c r="L13098" s="1334"/>
    </row>
    <row r="13099" spans="1:12" ht="24" customHeight="1">
      <c r="A13099" s="1355"/>
      <c r="B13099" s="1355"/>
      <c r="C13099" s="1433"/>
      <c r="E13099" s="1433"/>
      <c r="K13099" s="1433"/>
      <c r="L13099" s="1334"/>
    </row>
    <row r="13100" spans="1:12" ht="24" customHeight="1">
      <c r="A13100" s="1355"/>
      <c r="B13100" s="1355"/>
      <c r="C13100" s="1433"/>
      <c r="E13100" s="1433"/>
      <c r="K13100" s="1433"/>
      <c r="L13100" s="1334"/>
    </row>
    <row r="13101" spans="1:12" ht="24" customHeight="1">
      <c r="A13101" s="1355"/>
      <c r="B13101" s="1355"/>
      <c r="C13101" s="1433"/>
      <c r="E13101" s="1433"/>
      <c r="K13101" s="1433"/>
      <c r="L13101" s="1334"/>
    </row>
    <row r="13102" spans="1:12" ht="24" customHeight="1">
      <c r="A13102" s="1355"/>
      <c r="B13102" s="1355"/>
      <c r="C13102" s="1433"/>
      <c r="E13102" s="1433"/>
      <c r="K13102" s="1433"/>
      <c r="L13102" s="1334"/>
    </row>
    <row r="13103" spans="1:12" ht="24" customHeight="1">
      <c r="A13103" s="1355"/>
      <c r="B13103" s="1355"/>
      <c r="C13103" s="1433"/>
      <c r="E13103" s="1433"/>
      <c r="K13103" s="1433"/>
      <c r="L13103" s="1334"/>
    </row>
    <row r="13104" spans="1:12" ht="24" customHeight="1">
      <c r="A13104" s="1355"/>
      <c r="B13104" s="1355"/>
      <c r="C13104" s="1433"/>
      <c r="E13104" s="1433"/>
      <c r="K13104" s="1433"/>
      <c r="L13104" s="1334"/>
    </row>
    <row r="13105" spans="1:12" ht="24" customHeight="1">
      <c r="A13105" s="1355"/>
      <c r="B13105" s="1355"/>
      <c r="C13105" s="1433"/>
      <c r="E13105" s="1433"/>
      <c r="K13105" s="1433"/>
      <c r="L13105" s="1334"/>
    </row>
    <row r="13106" spans="1:12" ht="24" customHeight="1">
      <c r="A13106" s="1355"/>
      <c r="B13106" s="1355"/>
      <c r="C13106" s="1433"/>
      <c r="E13106" s="1433"/>
      <c r="K13106" s="1433"/>
      <c r="L13106" s="1334"/>
    </row>
    <row r="13107" spans="1:12" ht="24" customHeight="1">
      <c r="A13107" s="1355"/>
      <c r="B13107" s="1355"/>
      <c r="C13107" s="1433"/>
      <c r="E13107" s="1433"/>
      <c r="K13107" s="1433"/>
      <c r="L13107" s="1334"/>
    </row>
    <row r="13108" spans="1:12" ht="24" customHeight="1">
      <c r="A13108" s="1355"/>
      <c r="B13108" s="1355"/>
      <c r="C13108" s="1433"/>
      <c r="E13108" s="1433"/>
      <c r="K13108" s="1433"/>
      <c r="L13108" s="1334"/>
    </row>
    <row r="13109" spans="1:12" ht="24" customHeight="1">
      <c r="A13109" s="1355"/>
      <c r="B13109" s="1355"/>
      <c r="C13109" s="1433"/>
      <c r="E13109" s="1433"/>
      <c r="K13109" s="1433"/>
      <c r="L13109" s="1334"/>
    </row>
    <row r="13110" spans="1:12" ht="24" customHeight="1">
      <c r="A13110" s="1355"/>
      <c r="B13110" s="1355"/>
      <c r="C13110" s="1433"/>
      <c r="E13110" s="1433"/>
      <c r="K13110" s="1433"/>
      <c r="L13110" s="1334"/>
    </row>
    <row r="13111" spans="1:12" ht="24" customHeight="1">
      <c r="A13111" s="1355"/>
      <c r="B13111" s="1355"/>
      <c r="C13111" s="1433"/>
      <c r="E13111" s="1433"/>
      <c r="K13111" s="1433"/>
      <c r="L13111" s="1334"/>
    </row>
    <row r="13112" spans="1:12" ht="24" customHeight="1">
      <c r="A13112" s="1355"/>
      <c r="B13112" s="1355"/>
      <c r="C13112" s="1433"/>
      <c r="E13112" s="1433"/>
      <c r="K13112" s="1433"/>
      <c r="L13112" s="1334"/>
    </row>
    <row r="13113" spans="1:12" ht="24" customHeight="1">
      <c r="A13113" s="1355"/>
      <c r="B13113" s="1355"/>
      <c r="C13113" s="1433"/>
      <c r="E13113" s="1433"/>
      <c r="K13113" s="1433"/>
      <c r="L13113" s="1334"/>
    </row>
    <row r="13114" spans="1:12" ht="24" customHeight="1">
      <c r="A13114" s="1355"/>
      <c r="B13114" s="1355"/>
      <c r="C13114" s="1433"/>
      <c r="E13114" s="1433"/>
      <c r="K13114" s="1433"/>
      <c r="L13114" s="1334"/>
    </row>
    <row r="13115" spans="1:12" ht="24" customHeight="1">
      <c r="A13115" s="1355"/>
      <c r="B13115" s="1355"/>
      <c r="C13115" s="1433"/>
      <c r="E13115" s="1433"/>
      <c r="K13115" s="1433"/>
      <c r="L13115" s="1334"/>
    </row>
    <row r="13116" spans="1:12" ht="24" customHeight="1">
      <c r="A13116" s="1355"/>
      <c r="B13116" s="1355"/>
      <c r="C13116" s="1433"/>
      <c r="E13116" s="1433"/>
      <c r="K13116" s="1433"/>
      <c r="L13116" s="1334"/>
    </row>
    <row r="13117" spans="1:12" ht="24" customHeight="1">
      <c r="A13117" s="1355"/>
      <c r="B13117" s="1355"/>
      <c r="C13117" s="1433"/>
      <c r="E13117" s="1433"/>
      <c r="K13117" s="1433"/>
      <c r="L13117" s="1334"/>
    </row>
    <row r="13118" spans="1:12" ht="24" customHeight="1">
      <c r="A13118" s="1355"/>
      <c r="B13118" s="1355"/>
      <c r="C13118" s="1433"/>
      <c r="E13118" s="1433"/>
      <c r="K13118" s="1433"/>
      <c r="L13118" s="1334"/>
    </row>
    <row r="13119" spans="1:12" ht="24" customHeight="1">
      <c r="A13119" s="1355"/>
      <c r="B13119" s="1355"/>
      <c r="C13119" s="1433"/>
      <c r="E13119" s="1433"/>
      <c r="K13119" s="1433"/>
      <c r="L13119" s="1334"/>
    </row>
    <row r="13120" spans="1:12" ht="24" customHeight="1">
      <c r="A13120" s="1355"/>
      <c r="B13120" s="1355"/>
      <c r="C13120" s="1433"/>
      <c r="E13120" s="1433"/>
      <c r="K13120" s="1433"/>
      <c r="L13120" s="1334"/>
    </row>
    <row r="13121" spans="1:12" ht="24" customHeight="1">
      <c r="A13121" s="1355"/>
      <c r="B13121" s="1355"/>
      <c r="C13121" s="1433"/>
      <c r="E13121" s="1433"/>
      <c r="K13121" s="1433"/>
      <c r="L13121" s="1334"/>
    </row>
    <row r="13122" spans="1:12" ht="24" customHeight="1">
      <c r="A13122" s="1355"/>
      <c r="B13122" s="1355"/>
      <c r="C13122" s="1433"/>
      <c r="E13122" s="1433"/>
      <c r="K13122" s="1433"/>
      <c r="L13122" s="1334"/>
    </row>
    <row r="13123" spans="1:12" ht="24" customHeight="1">
      <c r="A13123" s="1355"/>
      <c r="B13123" s="1355"/>
      <c r="C13123" s="1433"/>
      <c r="E13123" s="1433"/>
      <c r="K13123" s="1433"/>
      <c r="L13123" s="1334"/>
    </row>
    <row r="13124" spans="1:12" ht="24" customHeight="1">
      <c r="A13124" s="1355"/>
      <c r="B13124" s="1355"/>
      <c r="C13124" s="1433"/>
      <c r="E13124" s="1433"/>
      <c r="K13124" s="1433"/>
      <c r="L13124" s="1334"/>
    </row>
    <row r="13125" spans="1:12" ht="24" customHeight="1">
      <c r="A13125" s="1355"/>
      <c r="B13125" s="1355"/>
      <c r="C13125" s="1433"/>
      <c r="E13125" s="1433"/>
      <c r="K13125" s="1433"/>
      <c r="L13125" s="1334"/>
    </row>
    <row r="13126" spans="1:12" ht="24" customHeight="1">
      <c r="A13126" s="1355"/>
      <c r="B13126" s="1355"/>
      <c r="C13126" s="1433"/>
      <c r="E13126" s="1433"/>
      <c r="K13126" s="1433"/>
      <c r="L13126" s="1334"/>
    </row>
    <row r="13127" spans="1:12" ht="24" customHeight="1">
      <c r="A13127" s="1355"/>
      <c r="B13127" s="1355"/>
      <c r="C13127" s="1433"/>
      <c r="E13127" s="1433"/>
      <c r="K13127" s="1433"/>
      <c r="L13127" s="1334"/>
    </row>
    <row r="13128" spans="1:12" ht="24" customHeight="1">
      <c r="A13128" s="1355"/>
      <c r="B13128" s="1355"/>
      <c r="C13128" s="1433"/>
      <c r="E13128" s="1433"/>
      <c r="K13128" s="1433"/>
      <c r="L13128" s="1334"/>
    </row>
    <row r="13129" spans="1:12" ht="24" customHeight="1">
      <c r="A13129" s="1355"/>
      <c r="B13129" s="1355"/>
      <c r="C13129" s="1433"/>
      <c r="E13129" s="1433"/>
      <c r="K13129" s="1433"/>
      <c r="L13129" s="1334"/>
    </row>
    <row r="13130" spans="1:12" ht="24" customHeight="1">
      <c r="A13130" s="1355"/>
      <c r="B13130" s="1355"/>
      <c r="C13130" s="1433"/>
      <c r="E13130" s="1433"/>
      <c r="K13130" s="1433"/>
      <c r="L13130" s="1334"/>
    </row>
    <row r="13131" spans="1:12" ht="24" customHeight="1">
      <c r="A13131" s="1355"/>
      <c r="B13131" s="1355"/>
      <c r="C13131" s="1433"/>
      <c r="E13131" s="1433"/>
      <c r="K13131" s="1433"/>
      <c r="L13131" s="1334"/>
    </row>
    <row r="13132" spans="1:12" ht="24" customHeight="1">
      <c r="A13132" s="1355"/>
      <c r="B13132" s="1355"/>
      <c r="C13132" s="1433"/>
      <c r="E13132" s="1433"/>
      <c r="K13132" s="1433"/>
      <c r="L13132" s="1334"/>
    </row>
    <row r="13133" spans="1:12" ht="24" customHeight="1">
      <c r="A13133" s="1355"/>
      <c r="B13133" s="1355"/>
      <c r="C13133" s="1433"/>
      <c r="E13133" s="1433"/>
      <c r="K13133" s="1433"/>
      <c r="L13133" s="1334"/>
    </row>
    <row r="13134" spans="1:12" ht="24" customHeight="1">
      <c r="A13134" s="1355"/>
      <c r="B13134" s="1355"/>
      <c r="C13134" s="1433"/>
      <c r="E13134" s="1433"/>
      <c r="K13134" s="1433"/>
      <c r="L13134" s="1334"/>
    </row>
    <row r="13135" spans="1:12" ht="24" customHeight="1">
      <c r="A13135" s="1355"/>
      <c r="B13135" s="1355"/>
      <c r="C13135" s="1433"/>
      <c r="E13135" s="1433"/>
      <c r="K13135" s="1433"/>
      <c r="L13135" s="1334"/>
    </row>
    <row r="13136" spans="1:12" ht="24" customHeight="1">
      <c r="A13136" s="1355"/>
      <c r="B13136" s="1355"/>
      <c r="C13136" s="1433"/>
      <c r="E13136" s="1433"/>
      <c r="K13136" s="1433"/>
      <c r="L13136" s="1334"/>
    </row>
    <row r="13137" spans="1:12" ht="24" customHeight="1">
      <c r="A13137" s="1355"/>
      <c r="B13137" s="1355"/>
      <c r="C13137" s="1433"/>
      <c r="E13137" s="1433"/>
      <c r="K13137" s="1433"/>
      <c r="L13137" s="1334"/>
    </row>
    <row r="13138" spans="1:12" ht="24" customHeight="1">
      <c r="A13138" s="1355"/>
      <c r="B13138" s="1355"/>
      <c r="C13138" s="1433"/>
      <c r="E13138" s="1433"/>
      <c r="K13138" s="1433"/>
      <c r="L13138" s="1334"/>
    </row>
    <row r="13139" spans="1:12" ht="24" customHeight="1">
      <c r="A13139" s="1355"/>
      <c r="B13139" s="1355"/>
      <c r="C13139" s="1433"/>
      <c r="E13139" s="1433"/>
      <c r="K13139" s="1433"/>
      <c r="L13139" s="1334"/>
    </row>
    <row r="13140" spans="1:12" ht="24" customHeight="1">
      <c r="A13140" s="1355"/>
      <c r="B13140" s="1355"/>
      <c r="C13140" s="1433"/>
      <c r="E13140" s="1433"/>
      <c r="K13140" s="1433"/>
      <c r="L13140" s="1334"/>
    </row>
    <row r="13141" spans="1:12" ht="24" customHeight="1">
      <c r="A13141" s="1355"/>
      <c r="B13141" s="1355"/>
      <c r="C13141" s="1433"/>
      <c r="E13141" s="1433"/>
      <c r="K13141" s="1433"/>
      <c r="L13141" s="1334"/>
    </row>
    <row r="13142" spans="1:12" ht="24" customHeight="1">
      <c r="A13142" s="1355"/>
      <c r="B13142" s="1355"/>
      <c r="C13142" s="1433"/>
      <c r="E13142" s="1433"/>
      <c r="K13142" s="1433"/>
      <c r="L13142" s="1334"/>
    </row>
    <row r="13143" spans="1:12" ht="24" customHeight="1">
      <c r="A13143" s="1355"/>
      <c r="B13143" s="1355"/>
      <c r="C13143" s="1433"/>
      <c r="E13143" s="1433"/>
      <c r="K13143" s="1433"/>
      <c r="L13143" s="1334"/>
    </row>
    <row r="13144" spans="1:12" ht="24" customHeight="1">
      <c r="A13144" s="1355"/>
      <c r="B13144" s="1355"/>
      <c r="C13144" s="1433"/>
      <c r="E13144" s="1433"/>
      <c r="K13144" s="1433"/>
      <c r="L13144" s="1334"/>
    </row>
    <row r="13145" spans="1:12" ht="24" customHeight="1">
      <c r="A13145" s="1355"/>
      <c r="B13145" s="1355"/>
      <c r="C13145" s="1433"/>
      <c r="E13145" s="1433"/>
      <c r="K13145" s="1433"/>
      <c r="L13145" s="1334"/>
    </row>
    <row r="13146" spans="1:12" ht="24" customHeight="1">
      <c r="A13146" s="1355"/>
      <c r="B13146" s="1355"/>
      <c r="C13146" s="1433"/>
      <c r="E13146" s="1433"/>
      <c r="K13146" s="1433"/>
      <c r="L13146" s="1334"/>
    </row>
    <row r="13147" spans="1:12" ht="24" customHeight="1">
      <c r="A13147" s="1355"/>
      <c r="B13147" s="1355"/>
      <c r="C13147" s="1433"/>
      <c r="E13147" s="1433"/>
      <c r="K13147" s="1433"/>
      <c r="L13147" s="1334"/>
    </row>
    <row r="13148" spans="1:12" ht="24" customHeight="1">
      <c r="A13148" s="1355"/>
      <c r="B13148" s="1355"/>
      <c r="C13148" s="1433"/>
      <c r="E13148" s="1433"/>
      <c r="K13148" s="1433"/>
      <c r="L13148" s="1334"/>
    </row>
    <row r="13149" spans="1:12" ht="24" customHeight="1">
      <c r="A13149" s="1355"/>
      <c r="B13149" s="1355"/>
      <c r="C13149" s="1433"/>
      <c r="E13149" s="1433"/>
      <c r="K13149" s="1433"/>
      <c r="L13149" s="1334"/>
    </row>
    <row r="13150" spans="1:12" ht="24" customHeight="1">
      <c r="A13150" s="1355"/>
      <c r="B13150" s="1355"/>
      <c r="C13150" s="1433"/>
      <c r="E13150" s="1433"/>
      <c r="K13150" s="1433"/>
      <c r="L13150" s="1334"/>
    </row>
    <row r="13151" spans="1:12" ht="24" customHeight="1">
      <c r="A13151" s="1355"/>
      <c r="B13151" s="1355"/>
      <c r="C13151" s="1433"/>
      <c r="E13151" s="1433"/>
      <c r="K13151" s="1433"/>
      <c r="L13151" s="1334"/>
    </row>
    <row r="13152" spans="1:12" ht="24" customHeight="1">
      <c r="A13152" s="1355"/>
      <c r="B13152" s="1355"/>
      <c r="C13152" s="1433"/>
      <c r="E13152" s="1433"/>
      <c r="K13152" s="1433"/>
      <c r="L13152" s="1334"/>
    </row>
    <row r="13153" spans="1:12" ht="24" customHeight="1">
      <c r="A13153" s="1355"/>
      <c r="B13153" s="1355"/>
      <c r="C13153" s="1433"/>
      <c r="E13153" s="1433"/>
      <c r="K13153" s="1433"/>
      <c r="L13153" s="1334"/>
    </row>
    <row r="13154" spans="1:12" ht="24" customHeight="1">
      <c r="A13154" s="1355"/>
      <c r="B13154" s="1355"/>
      <c r="C13154" s="1433"/>
      <c r="E13154" s="1433"/>
      <c r="K13154" s="1433"/>
      <c r="L13154" s="1334"/>
    </row>
    <row r="13155" spans="1:12" ht="24" customHeight="1">
      <c r="A13155" s="1355"/>
      <c r="B13155" s="1355"/>
      <c r="C13155" s="1433"/>
      <c r="E13155" s="1433"/>
      <c r="K13155" s="1433"/>
      <c r="L13155" s="1334"/>
    </row>
    <row r="13156" spans="1:12" ht="24" customHeight="1">
      <c r="A13156" s="1355"/>
      <c r="B13156" s="1355"/>
      <c r="C13156" s="1433"/>
      <c r="E13156" s="1433"/>
      <c r="K13156" s="1433"/>
      <c r="L13156" s="1334"/>
    </row>
    <row r="13157" spans="1:12" ht="24" customHeight="1">
      <c r="A13157" s="1355"/>
      <c r="B13157" s="1355"/>
      <c r="C13157" s="1433"/>
      <c r="E13157" s="1433"/>
      <c r="K13157" s="1433"/>
      <c r="L13157" s="1334"/>
    </row>
    <row r="13158" spans="1:12" ht="24" customHeight="1">
      <c r="A13158" s="1355"/>
      <c r="B13158" s="1355"/>
      <c r="C13158" s="1433"/>
      <c r="E13158" s="1433"/>
      <c r="K13158" s="1433"/>
      <c r="L13158" s="1334"/>
    </row>
    <row r="13159" spans="1:12" ht="24" customHeight="1">
      <c r="A13159" s="1355"/>
      <c r="B13159" s="1355"/>
      <c r="C13159" s="1433"/>
      <c r="E13159" s="1433"/>
      <c r="K13159" s="1433"/>
      <c r="L13159" s="1334"/>
    </row>
    <row r="13160" spans="1:12" ht="24" customHeight="1">
      <c r="A13160" s="1355"/>
      <c r="B13160" s="1355"/>
      <c r="C13160" s="1433"/>
      <c r="E13160" s="1433"/>
      <c r="K13160" s="1433"/>
      <c r="L13160" s="1334"/>
    </row>
    <row r="13161" spans="1:12" ht="24" customHeight="1">
      <c r="A13161" s="1355"/>
      <c r="B13161" s="1355"/>
      <c r="C13161" s="1433"/>
      <c r="E13161" s="1433"/>
      <c r="K13161" s="1433"/>
      <c r="L13161" s="1334"/>
    </row>
    <row r="13162" spans="1:12" ht="24" customHeight="1">
      <c r="A13162" s="1355"/>
      <c r="B13162" s="1355"/>
      <c r="C13162" s="1433"/>
      <c r="E13162" s="1433"/>
      <c r="K13162" s="1433"/>
      <c r="L13162" s="1334"/>
    </row>
    <row r="13163" spans="1:12" ht="24" customHeight="1">
      <c r="A13163" s="1355"/>
      <c r="B13163" s="1355"/>
      <c r="C13163" s="1433"/>
      <c r="E13163" s="1433"/>
      <c r="K13163" s="1433"/>
      <c r="L13163" s="1334"/>
    </row>
    <row r="13164" spans="1:12" ht="24" customHeight="1">
      <c r="A13164" s="1355"/>
      <c r="B13164" s="1355"/>
      <c r="C13164" s="1433"/>
      <c r="E13164" s="1433"/>
      <c r="K13164" s="1433"/>
      <c r="L13164" s="1334"/>
    </row>
    <row r="13165" spans="1:12" ht="24" customHeight="1">
      <c r="A13165" s="1355"/>
      <c r="B13165" s="1355"/>
      <c r="C13165" s="1433"/>
      <c r="E13165" s="1433"/>
      <c r="K13165" s="1433"/>
      <c r="L13165" s="1334"/>
    </row>
    <row r="13166" spans="1:12" ht="24" customHeight="1">
      <c r="A13166" s="1355"/>
      <c r="B13166" s="1355"/>
      <c r="C13166" s="1433"/>
      <c r="E13166" s="1433"/>
      <c r="K13166" s="1433"/>
      <c r="L13166" s="1334"/>
    </row>
    <row r="13167" spans="1:12" ht="24" customHeight="1">
      <c r="A13167" s="1355"/>
      <c r="B13167" s="1355"/>
      <c r="C13167" s="1433"/>
      <c r="E13167" s="1433"/>
      <c r="K13167" s="1433"/>
      <c r="L13167" s="1334"/>
    </row>
    <row r="13168" spans="1:12" ht="24" customHeight="1">
      <c r="A13168" s="1355"/>
      <c r="B13168" s="1355"/>
      <c r="C13168" s="1433"/>
      <c r="E13168" s="1433"/>
      <c r="K13168" s="1433"/>
      <c r="L13168" s="1334"/>
    </row>
    <row r="13169" spans="1:12" ht="24" customHeight="1">
      <c r="A13169" s="1355"/>
      <c r="B13169" s="1355"/>
      <c r="C13169" s="1433"/>
      <c r="E13169" s="1433"/>
      <c r="K13169" s="1433"/>
      <c r="L13169" s="1334"/>
    </row>
    <row r="13170" spans="1:12" ht="24" customHeight="1">
      <c r="A13170" s="1355"/>
      <c r="B13170" s="1355"/>
      <c r="C13170" s="1433"/>
      <c r="E13170" s="1433"/>
      <c r="K13170" s="1433"/>
      <c r="L13170" s="1334"/>
    </row>
    <row r="13171" spans="1:12" ht="24" customHeight="1">
      <c r="A13171" s="1355"/>
      <c r="B13171" s="1355"/>
      <c r="C13171" s="1433"/>
      <c r="E13171" s="1433"/>
      <c r="K13171" s="1433"/>
      <c r="L13171" s="1334"/>
    </row>
    <row r="13172" spans="1:12" ht="24" customHeight="1">
      <c r="A13172" s="1355"/>
      <c r="B13172" s="1355"/>
      <c r="C13172" s="1433"/>
      <c r="E13172" s="1433"/>
      <c r="K13172" s="1433"/>
      <c r="L13172" s="1334"/>
    </row>
    <row r="13173" spans="1:12" ht="24" customHeight="1">
      <c r="A13173" s="1355"/>
      <c r="B13173" s="1355"/>
      <c r="C13173" s="1433"/>
      <c r="E13173" s="1433"/>
      <c r="K13173" s="1433"/>
      <c r="L13173" s="1334"/>
    </row>
    <row r="13174" spans="1:12" ht="24" customHeight="1">
      <c r="A13174" s="1355"/>
      <c r="B13174" s="1355"/>
      <c r="C13174" s="1433"/>
      <c r="E13174" s="1433"/>
      <c r="K13174" s="1433"/>
      <c r="L13174" s="1334"/>
    </row>
    <row r="13175" spans="1:12" ht="24" customHeight="1">
      <c r="A13175" s="1355"/>
      <c r="B13175" s="1355"/>
      <c r="C13175" s="1433"/>
      <c r="E13175" s="1433"/>
      <c r="K13175" s="1433"/>
      <c r="L13175" s="1334"/>
    </row>
    <row r="13176" spans="1:12" ht="24" customHeight="1">
      <c r="A13176" s="1355"/>
      <c r="B13176" s="1355"/>
      <c r="C13176" s="1433"/>
      <c r="E13176" s="1433"/>
      <c r="K13176" s="1433"/>
      <c r="L13176" s="1334"/>
    </row>
    <row r="13177" spans="1:12" ht="24" customHeight="1">
      <c r="A13177" s="1355"/>
      <c r="B13177" s="1355"/>
      <c r="C13177" s="1433"/>
      <c r="E13177" s="1433"/>
      <c r="K13177" s="1433"/>
      <c r="L13177" s="1334"/>
    </row>
    <row r="13178" spans="1:12" ht="24" customHeight="1">
      <c r="A13178" s="1355"/>
      <c r="B13178" s="1355"/>
      <c r="C13178" s="1433"/>
      <c r="E13178" s="1433"/>
      <c r="K13178" s="1433"/>
      <c r="L13178" s="1334"/>
    </row>
    <row r="13179" spans="1:12" ht="24" customHeight="1">
      <c r="A13179" s="1355"/>
      <c r="B13179" s="1355"/>
      <c r="C13179" s="1433"/>
      <c r="E13179" s="1433"/>
      <c r="K13179" s="1433"/>
      <c r="L13179" s="1334"/>
    </row>
    <row r="13180" spans="1:12" ht="24" customHeight="1">
      <c r="A13180" s="1355"/>
      <c r="B13180" s="1355"/>
      <c r="C13180" s="1433"/>
      <c r="E13180" s="1433"/>
      <c r="K13180" s="1433"/>
      <c r="L13180" s="1334"/>
    </row>
    <row r="13181" spans="1:12" ht="24" customHeight="1">
      <c r="A13181" s="1355"/>
      <c r="B13181" s="1355"/>
      <c r="C13181" s="1433"/>
      <c r="E13181" s="1433"/>
      <c r="K13181" s="1433"/>
      <c r="L13181" s="1334"/>
    </row>
    <row r="13182" spans="1:12" ht="24" customHeight="1">
      <c r="A13182" s="1355"/>
      <c r="B13182" s="1355"/>
      <c r="C13182" s="1433"/>
      <c r="E13182" s="1433"/>
      <c r="K13182" s="1433"/>
      <c r="L13182" s="1334"/>
    </row>
    <row r="13183" spans="1:12" ht="24" customHeight="1">
      <c r="A13183" s="1355"/>
      <c r="B13183" s="1355"/>
      <c r="C13183" s="1433"/>
      <c r="E13183" s="1433"/>
      <c r="K13183" s="1433"/>
      <c r="L13183" s="1334"/>
    </row>
    <row r="13184" spans="1:12" ht="24" customHeight="1">
      <c r="A13184" s="1355"/>
      <c r="B13184" s="1355"/>
      <c r="C13184" s="1433"/>
      <c r="E13184" s="1433"/>
      <c r="K13184" s="1433"/>
      <c r="L13184" s="1334"/>
    </row>
    <row r="13185" spans="1:12" ht="24" customHeight="1">
      <c r="A13185" s="1355"/>
      <c r="B13185" s="1355"/>
      <c r="C13185" s="1433"/>
      <c r="E13185" s="1433"/>
      <c r="K13185" s="1433"/>
      <c r="L13185" s="1334"/>
    </row>
    <row r="13186" spans="1:12" ht="24" customHeight="1">
      <c r="A13186" s="1355"/>
      <c r="B13186" s="1355"/>
      <c r="C13186" s="1433"/>
      <c r="E13186" s="1433"/>
      <c r="K13186" s="1433"/>
      <c r="L13186" s="1334"/>
    </row>
    <row r="13187" spans="1:12" ht="24" customHeight="1">
      <c r="A13187" s="1355"/>
      <c r="B13187" s="1355"/>
      <c r="C13187" s="1433"/>
      <c r="E13187" s="1433"/>
      <c r="K13187" s="1433"/>
      <c r="L13187" s="1334"/>
    </row>
    <row r="13188" spans="1:12" ht="24" customHeight="1">
      <c r="A13188" s="1355"/>
      <c r="B13188" s="1355"/>
      <c r="C13188" s="1433"/>
      <c r="E13188" s="1433"/>
      <c r="K13188" s="1433"/>
      <c r="L13188" s="1334"/>
    </row>
    <row r="13189" spans="1:12" ht="24" customHeight="1">
      <c r="A13189" s="1355"/>
      <c r="B13189" s="1355"/>
      <c r="C13189" s="1433"/>
      <c r="E13189" s="1433"/>
      <c r="K13189" s="1433"/>
      <c r="L13189" s="1334"/>
    </row>
    <row r="13190" spans="1:12" ht="24" customHeight="1">
      <c r="A13190" s="1355"/>
      <c r="B13190" s="1355"/>
      <c r="C13190" s="1433"/>
      <c r="E13190" s="1433"/>
      <c r="K13190" s="1433"/>
      <c r="L13190" s="1334"/>
    </row>
    <row r="13191" spans="1:12" ht="24" customHeight="1">
      <c r="A13191" s="1355"/>
      <c r="B13191" s="1355"/>
      <c r="C13191" s="1433"/>
      <c r="E13191" s="1433"/>
      <c r="K13191" s="1433"/>
      <c r="L13191" s="1334"/>
    </row>
    <row r="13192" spans="1:12" ht="24" customHeight="1">
      <c r="A13192" s="1355"/>
      <c r="B13192" s="1355"/>
      <c r="C13192" s="1433"/>
      <c r="E13192" s="1433"/>
      <c r="K13192" s="1433"/>
      <c r="L13192" s="1334"/>
    </row>
    <row r="13193" spans="1:12" ht="24" customHeight="1">
      <c r="A13193" s="1355"/>
      <c r="B13193" s="1355"/>
      <c r="C13193" s="1433"/>
      <c r="E13193" s="1433"/>
      <c r="K13193" s="1433"/>
      <c r="L13193" s="1334"/>
    </row>
    <row r="13194" spans="1:12" ht="24" customHeight="1">
      <c r="A13194" s="1355"/>
      <c r="B13194" s="1355"/>
      <c r="C13194" s="1433"/>
      <c r="E13194" s="1433"/>
      <c r="K13194" s="1433"/>
      <c r="L13194" s="1334"/>
    </row>
    <row r="13195" spans="1:12" ht="24" customHeight="1">
      <c r="A13195" s="1355"/>
      <c r="B13195" s="1355"/>
      <c r="C13195" s="1433"/>
      <c r="E13195" s="1433"/>
      <c r="K13195" s="1433"/>
      <c r="L13195" s="1334"/>
    </row>
    <row r="13196" spans="1:12" ht="24" customHeight="1">
      <c r="A13196" s="1355"/>
      <c r="B13196" s="1355"/>
      <c r="C13196" s="1433"/>
      <c r="E13196" s="1433"/>
      <c r="K13196" s="1433"/>
      <c r="L13196" s="1334"/>
    </row>
    <row r="13197" spans="1:12" ht="24" customHeight="1">
      <c r="A13197" s="1355"/>
      <c r="B13197" s="1355"/>
      <c r="C13197" s="1433"/>
      <c r="E13197" s="1433"/>
      <c r="K13197" s="1433"/>
      <c r="L13197" s="1334"/>
    </row>
    <row r="13198" spans="1:12" ht="24" customHeight="1">
      <c r="A13198" s="1355"/>
      <c r="B13198" s="1355"/>
      <c r="C13198" s="1433"/>
      <c r="E13198" s="1433"/>
      <c r="K13198" s="1433"/>
      <c r="L13198" s="1334"/>
    </row>
    <row r="13199" spans="1:12" ht="24" customHeight="1">
      <c r="A13199" s="1355"/>
      <c r="B13199" s="1355"/>
      <c r="C13199" s="1433"/>
      <c r="E13199" s="1433"/>
      <c r="K13199" s="1433"/>
      <c r="L13199" s="1334"/>
    </row>
    <row r="13200" spans="1:12" ht="24" customHeight="1">
      <c r="A13200" s="1355"/>
      <c r="B13200" s="1355"/>
      <c r="C13200" s="1433"/>
      <c r="E13200" s="1433"/>
      <c r="K13200" s="1433"/>
      <c r="L13200" s="1334"/>
    </row>
    <row r="13201" spans="1:12" ht="24" customHeight="1">
      <c r="A13201" s="1355"/>
      <c r="B13201" s="1355"/>
      <c r="C13201" s="1433"/>
      <c r="E13201" s="1433"/>
      <c r="K13201" s="1433"/>
      <c r="L13201" s="1334"/>
    </row>
    <row r="13202" spans="1:12" ht="24" customHeight="1">
      <c r="A13202" s="1355"/>
      <c r="B13202" s="1355"/>
      <c r="C13202" s="1433"/>
      <c r="E13202" s="1433"/>
      <c r="K13202" s="1433"/>
      <c r="L13202" s="1334"/>
    </row>
    <row r="13203" spans="1:12" ht="24" customHeight="1">
      <c r="A13203" s="1355"/>
      <c r="B13203" s="1355"/>
      <c r="C13203" s="1433"/>
      <c r="E13203" s="1433"/>
      <c r="K13203" s="1433"/>
      <c r="L13203" s="1334"/>
    </row>
    <row r="13204" spans="1:12" ht="24" customHeight="1">
      <c r="A13204" s="1355"/>
      <c r="B13204" s="1355"/>
      <c r="C13204" s="1433"/>
      <c r="E13204" s="1433"/>
      <c r="K13204" s="1433"/>
      <c r="L13204" s="1334"/>
    </row>
    <row r="13205" spans="1:12" ht="24" customHeight="1">
      <c r="A13205" s="1355"/>
      <c r="B13205" s="1355"/>
      <c r="C13205" s="1433"/>
      <c r="E13205" s="1433"/>
      <c r="K13205" s="1433"/>
      <c r="L13205" s="1334"/>
    </row>
    <row r="13206" spans="1:12" ht="24" customHeight="1">
      <c r="A13206" s="1355"/>
      <c r="B13206" s="1355"/>
      <c r="C13206" s="1433"/>
      <c r="E13206" s="1433"/>
      <c r="K13206" s="1433"/>
      <c r="L13206" s="1334"/>
    </row>
    <row r="13207" spans="1:12" ht="24" customHeight="1">
      <c r="A13207" s="1355"/>
      <c r="B13207" s="1355"/>
      <c r="C13207" s="1433"/>
      <c r="E13207" s="1433"/>
      <c r="K13207" s="1433"/>
      <c r="L13207" s="1334"/>
    </row>
    <row r="13208" spans="1:12" ht="24" customHeight="1">
      <c r="A13208" s="1355"/>
      <c r="B13208" s="1355"/>
      <c r="C13208" s="1433"/>
      <c r="E13208" s="1433"/>
      <c r="K13208" s="1433"/>
      <c r="L13208" s="1334"/>
    </row>
    <row r="13209" spans="1:12" ht="24" customHeight="1">
      <c r="A13209" s="1355"/>
      <c r="B13209" s="1355"/>
      <c r="C13209" s="1433"/>
      <c r="E13209" s="1433"/>
      <c r="K13209" s="1433"/>
      <c r="L13209" s="1334"/>
    </row>
    <row r="13210" spans="1:12" ht="24" customHeight="1">
      <c r="A13210" s="1355"/>
      <c r="B13210" s="1355"/>
      <c r="C13210" s="1433"/>
      <c r="E13210" s="1433"/>
      <c r="K13210" s="1433"/>
      <c r="L13210" s="1334"/>
    </row>
    <row r="13211" spans="1:12" ht="24" customHeight="1">
      <c r="A13211" s="1355"/>
      <c r="B13211" s="1355"/>
      <c r="C13211" s="1433"/>
      <c r="E13211" s="1433"/>
      <c r="K13211" s="1433"/>
      <c r="L13211" s="1334"/>
    </row>
    <row r="13212" spans="1:12" ht="24" customHeight="1">
      <c r="A13212" s="1355"/>
      <c r="B13212" s="1355"/>
      <c r="C13212" s="1433"/>
      <c r="E13212" s="1433"/>
      <c r="K13212" s="1433"/>
      <c r="L13212" s="1334"/>
    </row>
    <row r="13213" spans="1:12" ht="24" customHeight="1">
      <c r="A13213" s="1355"/>
      <c r="B13213" s="1355"/>
      <c r="C13213" s="1433"/>
      <c r="E13213" s="1433"/>
      <c r="K13213" s="1433"/>
      <c r="L13213" s="1334"/>
    </row>
    <row r="13214" spans="1:12" ht="24" customHeight="1">
      <c r="A13214" s="1355"/>
      <c r="B13214" s="1355"/>
      <c r="C13214" s="1433"/>
      <c r="E13214" s="1433"/>
      <c r="K13214" s="1433"/>
      <c r="L13214" s="1334"/>
    </row>
    <row r="13215" spans="1:12" ht="24" customHeight="1">
      <c r="A13215" s="1355"/>
      <c r="B13215" s="1355"/>
      <c r="C13215" s="1433"/>
      <c r="E13215" s="1433"/>
      <c r="K13215" s="1433"/>
      <c r="L13215" s="1334"/>
    </row>
    <row r="13216" spans="1:12" ht="24" customHeight="1">
      <c r="A13216" s="1355"/>
      <c r="B13216" s="1355"/>
      <c r="C13216" s="1433"/>
      <c r="E13216" s="1433"/>
      <c r="K13216" s="1433"/>
      <c r="L13216" s="1334"/>
    </row>
    <row r="13217" spans="1:12" ht="24" customHeight="1">
      <c r="A13217" s="1355"/>
      <c r="B13217" s="1355"/>
      <c r="C13217" s="1433"/>
      <c r="E13217" s="1433"/>
      <c r="K13217" s="1433"/>
      <c r="L13217" s="1334"/>
    </row>
    <row r="13218" spans="1:12" ht="24" customHeight="1">
      <c r="A13218" s="1355"/>
      <c r="B13218" s="1355"/>
      <c r="C13218" s="1433"/>
      <c r="E13218" s="1433"/>
      <c r="K13218" s="1433"/>
      <c r="L13218" s="1334"/>
    </row>
    <row r="13219" spans="1:12" ht="24" customHeight="1">
      <c r="A13219" s="1355"/>
      <c r="B13219" s="1355"/>
      <c r="C13219" s="1433"/>
      <c r="E13219" s="1433"/>
      <c r="K13219" s="1433"/>
      <c r="L13219" s="1334"/>
    </row>
    <row r="13220" spans="1:12" ht="24" customHeight="1">
      <c r="A13220" s="1355"/>
      <c r="B13220" s="1355"/>
      <c r="C13220" s="1433"/>
      <c r="E13220" s="1433"/>
      <c r="K13220" s="1433"/>
      <c r="L13220" s="1334"/>
    </row>
    <row r="13221" spans="1:12" ht="24" customHeight="1">
      <c r="A13221" s="1355"/>
      <c r="B13221" s="1355"/>
      <c r="C13221" s="1433"/>
      <c r="E13221" s="1433"/>
      <c r="K13221" s="1433"/>
      <c r="L13221" s="1334"/>
    </row>
    <row r="13222" spans="1:12" ht="24" customHeight="1">
      <c r="A13222" s="1355"/>
      <c r="B13222" s="1355"/>
      <c r="C13222" s="1433"/>
      <c r="E13222" s="1433"/>
      <c r="K13222" s="1433"/>
      <c r="L13222" s="1334"/>
    </row>
    <row r="13223" spans="1:12" ht="24" customHeight="1">
      <c r="A13223" s="1355"/>
      <c r="B13223" s="1355"/>
      <c r="C13223" s="1433"/>
      <c r="E13223" s="1433"/>
      <c r="K13223" s="1433"/>
      <c r="L13223" s="1334"/>
    </row>
    <row r="13224" spans="1:12" ht="24" customHeight="1">
      <c r="A13224" s="1355"/>
      <c r="B13224" s="1355"/>
      <c r="C13224" s="1433"/>
      <c r="E13224" s="1433"/>
      <c r="K13224" s="1433"/>
      <c r="L13224" s="1334"/>
    </row>
    <row r="13225" spans="1:12" ht="24" customHeight="1">
      <c r="A13225" s="1355"/>
      <c r="B13225" s="1355"/>
      <c r="C13225" s="1433"/>
      <c r="E13225" s="1433"/>
      <c r="K13225" s="1433"/>
      <c r="L13225" s="1334"/>
    </row>
    <row r="13226" spans="1:12" ht="24" customHeight="1">
      <c r="A13226" s="1355"/>
      <c r="B13226" s="1355"/>
      <c r="C13226" s="1433"/>
      <c r="E13226" s="1433"/>
      <c r="K13226" s="1433"/>
      <c r="L13226" s="1334"/>
    </row>
    <row r="13227" spans="1:12" ht="24" customHeight="1">
      <c r="A13227" s="1355"/>
      <c r="B13227" s="1355"/>
      <c r="C13227" s="1433"/>
      <c r="E13227" s="1433"/>
      <c r="K13227" s="1433"/>
      <c r="L13227" s="1334"/>
    </row>
    <row r="13228" spans="1:12" ht="24" customHeight="1">
      <c r="A13228" s="1355"/>
      <c r="B13228" s="1355"/>
      <c r="C13228" s="1433"/>
      <c r="E13228" s="1433"/>
      <c r="K13228" s="1433"/>
      <c r="L13228" s="1334"/>
    </row>
    <row r="13229" spans="1:12" ht="24" customHeight="1">
      <c r="A13229" s="1355"/>
      <c r="B13229" s="1355"/>
      <c r="C13229" s="1433"/>
      <c r="E13229" s="1433"/>
      <c r="K13229" s="1433"/>
      <c r="L13229" s="1334"/>
    </row>
    <row r="13230" spans="1:12" ht="24" customHeight="1">
      <c r="A13230" s="1355"/>
      <c r="B13230" s="1355"/>
      <c r="C13230" s="1433"/>
      <c r="E13230" s="1433"/>
      <c r="K13230" s="1433"/>
      <c r="L13230" s="1334"/>
    </row>
    <row r="13231" spans="1:12" ht="24" customHeight="1">
      <c r="A13231" s="1355"/>
      <c r="B13231" s="1355"/>
      <c r="C13231" s="1433"/>
      <c r="E13231" s="1433"/>
      <c r="K13231" s="1433"/>
      <c r="L13231" s="1334"/>
    </row>
    <row r="13232" spans="1:12" ht="24" customHeight="1">
      <c r="A13232" s="1355"/>
      <c r="B13232" s="1355"/>
      <c r="C13232" s="1433"/>
      <c r="E13232" s="1433"/>
      <c r="K13232" s="1433"/>
      <c r="L13232" s="1334"/>
    </row>
    <row r="13233" spans="1:12" ht="24" customHeight="1">
      <c r="A13233" s="1355"/>
      <c r="B13233" s="1355"/>
      <c r="C13233" s="1433"/>
      <c r="E13233" s="1433"/>
      <c r="K13233" s="1433"/>
      <c r="L13233" s="1334"/>
    </row>
    <row r="13234" spans="1:12" ht="24" customHeight="1">
      <c r="A13234" s="1355"/>
      <c r="B13234" s="1355"/>
      <c r="C13234" s="1433"/>
      <c r="E13234" s="1433"/>
      <c r="K13234" s="1433"/>
      <c r="L13234" s="1334"/>
    </row>
    <row r="13235" spans="1:12" ht="24" customHeight="1">
      <c r="A13235" s="1355"/>
      <c r="B13235" s="1355"/>
      <c r="C13235" s="1433"/>
      <c r="E13235" s="1433"/>
      <c r="K13235" s="1433"/>
      <c r="L13235" s="1334"/>
    </row>
    <row r="13236" spans="1:12" ht="24" customHeight="1">
      <c r="A13236" s="1355"/>
      <c r="B13236" s="1355"/>
      <c r="C13236" s="1433"/>
      <c r="E13236" s="1433"/>
      <c r="K13236" s="1433"/>
      <c r="L13236" s="1334"/>
    </row>
    <row r="13237" spans="1:12" ht="24" customHeight="1">
      <c r="A13237" s="1355"/>
      <c r="B13237" s="1355"/>
      <c r="C13237" s="1433"/>
      <c r="E13237" s="1433"/>
      <c r="K13237" s="1433"/>
      <c r="L13237" s="1334"/>
    </row>
    <row r="13238" spans="1:12" ht="24" customHeight="1">
      <c r="A13238" s="1355"/>
      <c r="B13238" s="1355"/>
      <c r="C13238" s="1433"/>
      <c r="E13238" s="1433"/>
      <c r="K13238" s="1433"/>
      <c r="L13238" s="1334"/>
    </row>
    <row r="13239" spans="1:12" ht="24" customHeight="1">
      <c r="A13239" s="1355"/>
      <c r="B13239" s="1355"/>
      <c r="C13239" s="1433"/>
      <c r="E13239" s="1433"/>
      <c r="K13239" s="1433"/>
      <c r="L13239" s="1334"/>
    </row>
    <row r="13240" spans="1:12" ht="24" customHeight="1">
      <c r="A13240" s="1355"/>
      <c r="B13240" s="1355"/>
      <c r="C13240" s="1433"/>
      <c r="E13240" s="1433"/>
      <c r="K13240" s="1433"/>
      <c r="L13240" s="1334"/>
    </row>
    <row r="13241" spans="1:12" ht="24" customHeight="1">
      <c r="A13241" s="1355"/>
      <c r="B13241" s="1355"/>
      <c r="C13241" s="1433"/>
      <c r="E13241" s="1433"/>
      <c r="K13241" s="1433"/>
      <c r="L13241" s="1334"/>
    </row>
    <row r="13242" spans="1:12" ht="24" customHeight="1">
      <c r="A13242" s="1355"/>
      <c r="B13242" s="1355"/>
      <c r="C13242" s="1433"/>
      <c r="E13242" s="1433"/>
      <c r="K13242" s="1433"/>
      <c r="L13242" s="1334"/>
    </row>
    <row r="13243" spans="1:12" ht="24" customHeight="1">
      <c r="A13243" s="1355"/>
      <c r="B13243" s="1355"/>
      <c r="C13243" s="1433"/>
      <c r="E13243" s="1433"/>
      <c r="K13243" s="1433"/>
      <c r="L13243" s="1334"/>
    </row>
    <row r="13244" spans="1:12" ht="24" customHeight="1">
      <c r="A13244" s="1355"/>
      <c r="B13244" s="1355"/>
      <c r="C13244" s="1433"/>
      <c r="E13244" s="1433"/>
      <c r="K13244" s="1433"/>
      <c r="L13244" s="1334"/>
    </row>
    <row r="13245" spans="1:12" ht="24" customHeight="1">
      <c r="A13245" s="1355"/>
      <c r="B13245" s="1355"/>
      <c r="C13245" s="1433"/>
      <c r="E13245" s="1433"/>
      <c r="K13245" s="1433"/>
      <c r="L13245" s="1334"/>
    </row>
    <row r="13246" spans="1:12" ht="24" customHeight="1">
      <c r="A13246" s="1355"/>
      <c r="B13246" s="1355"/>
      <c r="C13246" s="1433"/>
      <c r="E13246" s="1433"/>
      <c r="K13246" s="1433"/>
      <c r="L13246" s="1334"/>
    </row>
    <row r="13247" spans="1:12" ht="24" customHeight="1">
      <c r="A13247" s="1355"/>
      <c r="B13247" s="1355"/>
      <c r="C13247" s="1433"/>
      <c r="E13247" s="1433"/>
      <c r="K13247" s="1433"/>
      <c r="L13247" s="1334"/>
    </row>
    <row r="13248" spans="1:12" ht="24" customHeight="1">
      <c r="A13248" s="1355"/>
      <c r="B13248" s="1355"/>
      <c r="C13248" s="1433"/>
      <c r="E13248" s="1433"/>
      <c r="K13248" s="1433"/>
      <c r="L13248" s="1334"/>
    </row>
    <row r="13249" spans="1:12" ht="24" customHeight="1">
      <c r="A13249" s="1355"/>
      <c r="B13249" s="1355"/>
      <c r="C13249" s="1433"/>
      <c r="E13249" s="1433"/>
      <c r="K13249" s="1433"/>
      <c r="L13249" s="1334"/>
    </row>
    <row r="13250" spans="1:12" ht="24" customHeight="1">
      <c r="A13250" s="1355"/>
      <c r="B13250" s="1355"/>
      <c r="C13250" s="1433"/>
      <c r="E13250" s="1433"/>
      <c r="K13250" s="1433"/>
      <c r="L13250" s="1334"/>
    </row>
    <row r="13251" spans="1:12" ht="24" customHeight="1">
      <c r="A13251" s="1355"/>
      <c r="B13251" s="1355"/>
      <c r="C13251" s="1433"/>
      <c r="E13251" s="1433"/>
      <c r="K13251" s="1433"/>
      <c r="L13251" s="1334"/>
    </row>
    <row r="13252" spans="1:12" ht="24" customHeight="1">
      <c r="A13252" s="1355"/>
      <c r="B13252" s="1355"/>
      <c r="C13252" s="1433"/>
      <c r="E13252" s="1433"/>
      <c r="K13252" s="1433"/>
      <c r="L13252" s="1334"/>
    </row>
    <row r="13253" spans="1:12" ht="24" customHeight="1">
      <c r="A13253" s="1355"/>
      <c r="B13253" s="1355"/>
      <c r="C13253" s="1433"/>
      <c r="E13253" s="1433"/>
      <c r="K13253" s="1433"/>
      <c r="L13253" s="1334"/>
    </row>
    <row r="13254" spans="1:12" ht="24" customHeight="1">
      <c r="A13254" s="1355"/>
      <c r="B13254" s="1355"/>
      <c r="C13254" s="1433"/>
      <c r="E13254" s="1433"/>
      <c r="K13254" s="1433"/>
      <c r="L13254" s="1334"/>
    </row>
    <row r="13255" spans="1:12" ht="24" customHeight="1">
      <c r="A13255" s="1355"/>
      <c r="B13255" s="1355"/>
      <c r="C13255" s="1433"/>
      <c r="E13255" s="1433"/>
      <c r="K13255" s="1433"/>
      <c r="L13255" s="1334"/>
    </row>
    <row r="13256" spans="1:12" ht="24" customHeight="1">
      <c r="A13256" s="1355"/>
      <c r="B13256" s="1355"/>
      <c r="C13256" s="1433"/>
      <c r="E13256" s="1433"/>
      <c r="K13256" s="1433"/>
      <c r="L13256" s="1334"/>
    </row>
    <row r="13257" spans="1:12" ht="24" customHeight="1">
      <c r="A13257" s="1355"/>
      <c r="B13257" s="1355"/>
      <c r="C13257" s="1433"/>
      <c r="E13257" s="1433"/>
      <c r="K13257" s="1433"/>
      <c r="L13257" s="1334"/>
    </row>
    <row r="13258" spans="1:12" ht="24" customHeight="1">
      <c r="A13258" s="1355"/>
      <c r="B13258" s="1355"/>
      <c r="C13258" s="1433"/>
      <c r="E13258" s="1433"/>
      <c r="K13258" s="1433"/>
      <c r="L13258" s="1334"/>
    </row>
    <row r="13259" spans="1:12" ht="24" customHeight="1">
      <c r="A13259" s="1355"/>
      <c r="B13259" s="1355"/>
      <c r="C13259" s="1433"/>
      <c r="E13259" s="1433"/>
      <c r="K13259" s="1433"/>
      <c r="L13259" s="1334"/>
    </row>
    <row r="13260" spans="1:12" ht="24" customHeight="1">
      <c r="A13260" s="1355"/>
      <c r="B13260" s="1355"/>
      <c r="C13260" s="1433"/>
      <c r="E13260" s="1433"/>
      <c r="K13260" s="1433"/>
      <c r="L13260" s="1334"/>
    </row>
    <row r="13261" spans="1:12" ht="24" customHeight="1">
      <c r="A13261" s="1355"/>
      <c r="B13261" s="1355"/>
      <c r="C13261" s="1433"/>
      <c r="E13261" s="1433"/>
      <c r="K13261" s="1433"/>
      <c r="L13261" s="1334"/>
    </row>
    <row r="13262" spans="1:12" ht="24" customHeight="1">
      <c r="A13262" s="1355"/>
      <c r="B13262" s="1355"/>
      <c r="C13262" s="1433"/>
      <c r="E13262" s="1433"/>
      <c r="K13262" s="1433"/>
      <c r="L13262" s="1334"/>
    </row>
    <row r="13263" spans="1:12" ht="24" customHeight="1">
      <c r="A13263" s="1355"/>
      <c r="B13263" s="1355"/>
      <c r="C13263" s="1433"/>
      <c r="E13263" s="1433"/>
      <c r="K13263" s="1433"/>
      <c r="L13263" s="1334"/>
    </row>
    <row r="13264" spans="1:12" ht="24" customHeight="1">
      <c r="A13264" s="1355"/>
      <c r="B13264" s="1355"/>
      <c r="C13264" s="1433"/>
      <c r="E13264" s="1433"/>
      <c r="K13264" s="1433"/>
      <c r="L13264" s="1334"/>
    </row>
    <row r="13265" spans="1:12" ht="24" customHeight="1">
      <c r="A13265" s="1355"/>
      <c r="B13265" s="1355"/>
      <c r="C13265" s="1433"/>
      <c r="E13265" s="1433"/>
      <c r="K13265" s="1433"/>
      <c r="L13265" s="1334"/>
    </row>
    <row r="13266" spans="1:12" ht="24" customHeight="1">
      <c r="A13266" s="1355"/>
      <c r="B13266" s="1355"/>
      <c r="C13266" s="1433"/>
      <c r="E13266" s="1433"/>
      <c r="K13266" s="1433"/>
      <c r="L13266" s="1334"/>
    </row>
    <row r="13267" spans="1:12" ht="24" customHeight="1">
      <c r="A13267" s="1355"/>
      <c r="B13267" s="1355"/>
      <c r="C13267" s="1433"/>
      <c r="E13267" s="1433"/>
      <c r="K13267" s="1433"/>
      <c r="L13267" s="1334"/>
    </row>
    <row r="13268" spans="1:12" ht="24" customHeight="1">
      <c r="A13268" s="1355"/>
      <c r="B13268" s="1355"/>
      <c r="C13268" s="1433"/>
      <c r="E13268" s="1433"/>
      <c r="K13268" s="1433"/>
      <c r="L13268" s="1334"/>
    </row>
    <row r="13269" spans="1:12" ht="24" customHeight="1">
      <c r="A13269" s="1355"/>
      <c r="B13269" s="1355"/>
      <c r="C13269" s="1433"/>
      <c r="E13269" s="1433"/>
      <c r="K13269" s="1433"/>
      <c r="L13269" s="1334"/>
    </row>
    <row r="13270" spans="1:12" ht="24" customHeight="1">
      <c r="A13270" s="1355"/>
      <c r="B13270" s="1355"/>
      <c r="C13270" s="1433"/>
      <c r="E13270" s="1433"/>
      <c r="K13270" s="1433"/>
      <c r="L13270" s="1334"/>
    </row>
    <row r="13271" spans="1:12" ht="24" customHeight="1">
      <c r="A13271" s="1355"/>
      <c r="B13271" s="1355"/>
      <c r="C13271" s="1433"/>
      <c r="E13271" s="1433"/>
      <c r="K13271" s="1433"/>
      <c r="L13271" s="1334"/>
    </row>
    <row r="13272" spans="1:12" ht="24" customHeight="1">
      <c r="A13272" s="1355"/>
      <c r="B13272" s="1355"/>
      <c r="C13272" s="1433"/>
      <c r="E13272" s="1433"/>
      <c r="K13272" s="1433"/>
      <c r="L13272" s="1334"/>
    </row>
    <row r="13273" spans="1:12" ht="24" customHeight="1">
      <c r="A13273" s="1355"/>
      <c r="B13273" s="1355"/>
      <c r="C13273" s="1433"/>
      <c r="E13273" s="1433"/>
      <c r="K13273" s="1433"/>
      <c r="L13273" s="1334"/>
    </row>
    <row r="13274" spans="1:12" ht="24" customHeight="1">
      <c r="A13274" s="1355"/>
      <c r="B13274" s="1355"/>
      <c r="C13274" s="1433"/>
      <c r="E13274" s="1433"/>
      <c r="K13274" s="1433"/>
      <c r="L13274" s="1334"/>
    </row>
    <row r="13275" spans="1:12" ht="24" customHeight="1">
      <c r="A13275" s="1355"/>
      <c r="B13275" s="1355"/>
      <c r="C13275" s="1433"/>
      <c r="E13275" s="1433"/>
      <c r="K13275" s="1433"/>
      <c r="L13275" s="1334"/>
    </row>
    <row r="13276" spans="1:12" ht="24" customHeight="1">
      <c r="A13276" s="1355"/>
      <c r="B13276" s="1355"/>
      <c r="C13276" s="1433"/>
      <c r="E13276" s="1433"/>
      <c r="K13276" s="1433"/>
      <c r="L13276" s="1334"/>
    </row>
    <row r="13277" spans="1:12" ht="24" customHeight="1">
      <c r="A13277" s="1355"/>
      <c r="B13277" s="1355"/>
      <c r="C13277" s="1433"/>
      <c r="E13277" s="1433"/>
      <c r="K13277" s="1433"/>
      <c r="L13277" s="1334"/>
    </row>
    <row r="13278" spans="1:12" ht="24" customHeight="1">
      <c r="A13278" s="1355"/>
      <c r="B13278" s="1355"/>
      <c r="C13278" s="1433"/>
      <c r="E13278" s="1433"/>
      <c r="K13278" s="1433"/>
      <c r="L13278" s="1334"/>
    </row>
    <row r="13279" spans="1:12" ht="24" customHeight="1">
      <c r="A13279" s="1355"/>
      <c r="B13279" s="1355"/>
      <c r="C13279" s="1433"/>
      <c r="E13279" s="1433"/>
      <c r="K13279" s="1433"/>
      <c r="L13279" s="1334"/>
    </row>
    <row r="13280" spans="1:12" ht="24" customHeight="1">
      <c r="A13280" s="1355"/>
      <c r="B13280" s="1355"/>
      <c r="C13280" s="1433"/>
      <c r="E13280" s="1433"/>
      <c r="K13280" s="1433"/>
      <c r="L13280" s="1334"/>
    </row>
    <row r="13281" spans="1:12" ht="24" customHeight="1">
      <c r="A13281" s="1355"/>
      <c r="B13281" s="1355"/>
      <c r="C13281" s="1433"/>
      <c r="E13281" s="1433"/>
      <c r="K13281" s="1433"/>
      <c r="L13281" s="1334"/>
    </row>
    <row r="13282" spans="1:12" ht="24" customHeight="1">
      <c r="A13282" s="1355"/>
      <c r="B13282" s="1355"/>
      <c r="C13282" s="1433"/>
      <c r="E13282" s="1433"/>
      <c r="K13282" s="1433"/>
      <c r="L13282" s="1334"/>
    </row>
    <row r="13283" spans="1:12" ht="24" customHeight="1">
      <c r="A13283" s="1355"/>
      <c r="B13283" s="1355"/>
      <c r="C13283" s="1433"/>
      <c r="E13283" s="1433"/>
      <c r="K13283" s="1433"/>
      <c r="L13283" s="1334"/>
    </row>
    <row r="13284" spans="1:12" ht="24" customHeight="1">
      <c r="A13284" s="1355"/>
      <c r="B13284" s="1355"/>
      <c r="C13284" s="1433"/>
      <c r="E13284" s="1433"/>
      <c r="K13284" s="1433"/>
      <c r="L13284" s="1334"/>
    </row>
    <row r="13285" spans="1:12" ht="24" customHeight="1">
      <c r="A13285" s="1355"/>
      <c r="B13285" s="1355"/>
      <c r="C13285" s="1433"/>
      <c r="E13285" s="1433"/>
      <c r="K13285" s="1433"/>
      <c r="L13285" s="1334"/>
    </row>
    <row r="13286" spans="1:12" ht="24" customHeight="1">
      <c r="A13286" s="1355"/>
      <c r="B13286" s="1355"/>
      <c r="C13286" s="1433"/>
      <c r="E13286" s="1433"/>
      <c r="K13286" s="1433"/>
      <c r="L13286" s="1334"/>
    </row>
    <row r="13287" spans="1:12" ht="24" customHeight="1">
      <c r="A13287" s="1355"/>
      <c r="B13287" s="1355"/>
      <c r="C13287" s="1433"/>
      <c r="E13287" s="1433"/>
      <c r="K13287" s="1433"/>
      <c r="L13287" s="1334"/>
    </row>
    <row r="13288" spans="1:12" ht="24" customHeight="1">
      <c r="A13288" s="1355"/>
      <c r="B13288" s="1355"/>
      <c r="C13288" s="1433"/>
      <c r="E13288" s="1433"/>
      <c r="K13288" s="1433"/>
      <c r="L13288" s="1334"/>
    </row>
    <row r="13289" spans="1:12" ht="24" customHeight="1">
      <c r="A13289" s="1355"/>
      <c r="B13289" s="1355"/>
      <c r="C13289" s="1433"/>
      <c r="E13289" s="1433"/>
      <c r="K13289" s="1433"/>
      <c r="L13289" s="1334"/>
    </row>
    <row r="13290" spans="1:12" ht="24" customHeight="1">
      <c r="A13290" s="1355"/>
      <c r="B13290" s="1355"/>
      <c r="C13290" s="1433"/>
      <c r="E13290" s="1433"/>
      <c r="K13290" s="1433"/>
      <c r="L13290" s="1334"/>
    </row>
    <row r="13291" spans="1:12" ht="24" customHeight="1">
      <c r="A13291" s="1355"/>
      <c r="B13291" s="1355"/>
      <c r="C13291" s="1433"/>
      <c r="E13291" s="1433"/>
      <c r="K13291" s="1433"/>
      <c r="L13291" s="1334"/>
    </row>
    <row r="13292" spans="1:12" ht="24" customHeight="1">
      <c r="A13292" s="1355"/>
      <c r="B13292" s="1355"/>
      <c r="C13292" s="1433"/>
      <c r="E13292" s="1433"/>
      <c r="K13292" s="1433"/>
      <c r="L13292" s="1334"/>
    </row>
    <row r="13293" spans="1:12" ht="24" customHeight="1">
      <c r="A13293" s="1355"/>
      <c r="B13293" s="1355"/>
      <c r="C13293" s="1433"/>
      <c r="E13293" s="1433"/>
      <c r="K13293" s="1433"/>
      <c r="L13293" s="1334"/>
    </row>
    <row r="13294" spans="1:12" ht="24" customHeight="1">
      <c r="A13294" s="1355"/>
      <c r="B13294" s="1355"/>
      <c r="C13294" s="1433"/>
      <c r="E13294" s="1433"/>
      <c r="K13294" s="1433"/>
      <c r="L13294" s="1334"/>
    </row>
    <row r="13295" spans="1:12" ht="24" customHeight="1">
      <c r="A13295" s="1355"/>
      <c r="B13295" s="1355"/>
      <c r="C13295" s="1433"/>
      <c r="E13295" s="1433"/>
      <c r="K13295" s="1433"/>
      <c r="L13295" s="1334"/>
    </row>
    <row r="13296" spans="1:12" ht="24" customHeight="1">
      <c r="A13296" s="1355"/>
      <c r="B13296" s="1355"/>
      <c r="C13296" s="1433"/>
      <c r="E13296" s="1433"/>
      <c r="K13296" s="1433"/>
      <c r="L13296" s="1334"/>
    </row>
    <row r="13297" spans="1:12" ht="24" customHeight="1">
      <c r="A13297" s="1355"/>
      <c r="B13297" s="1355"/>
      <c r="C13297" s="1433"/>
      <c r="E13297" s="1433"/>
      <c r="K13297" s="1433"/>
      <c r="L13297" s="1334"/>
    </row>
    <row r="13298" spans="1:12" ht="24" customHeight="1">
      <c r="A13298" s="1355"/>
      <c r="B13298" s="1355"/>
      <c r="C13298" s="1433"/>
      <c r="E13298" s="1433"/>
      <c r="K13298" s="1433"/>
      <c r="L13298" s="1334"/>
    </row>
    <row r="13299" spans="1:12" ht="24" customHeight="1">
      <c r="A13299" s="1355"/>
      <c r="B13299" s="1355"/>
      <c r="C13299" s="1433"/>
      <c r="E13299" s="1433"/>
      <c r="K13299" s="1433"/>
      <c r="L13299" s="1334"/>
    </row>
    <row r="13300" spans="1:12" ht="24" customHeight="1">
      <c r="A13300" s="1355"/>
      <c r="B13300" s="1355"/>
      <c r="C13300" s="1433"/>
      <c r="E13300" s="1433"/>
      <c r="K13300" s="1433"/>
      <c r="L13300" s="1334"/>
    </row>
    <row r="13301" spans="1:12" ht="24" customHeight="1">
      <c r="A13301" s="1355"/>
      <c r="B13301" s="1355"/>
      <c r="C13301" s="1433"/>
      <c r="E13301" s="1433"/>
      <c r="K13301" s="1433"/>
      <c r="L13301" s="1334"/>
    </row>
    <row r="13302" spans="1:12" ht="24" customHeight="1">
      <c r="A13302" s="1355"/>
      <c r="B13302" s="1355"/>
      <c r="C13302" s="1433"/>
      <c r="E13302" s="1433"/>
      <c r="K13302" s="1433"/>
      <c r="L13302" s="1334"/>
    </row>
    <row r="13303" spans="1:12" ht="24" customHeight="1">
      <c r="A13303" s="1355"/>
      <c r="B13303" s="1355"/>
      <c r="C13303" s="1433"/>
      <c r="E13303" s="1433"/>
      <c r="K13303" s="1433"/>
      <c r="L13303" s="1334"/>
    </row>
    <row r="13304" spans="1:12" ht="24" customHeight="1">
      <c r="A13304" s="1355"/>
      <c r="B13304" s="1355"/>
      <c r="C13304" s="1433"/>
      <c r="E13304" s="1433"/>
      <c r="K13304" s="1433"/>
      <c r="L13304" s="1334"/>
    </row>
    <row r="13305" spans="1:12" ht="24" customHeight="1">
      <c r="A13305" s="1355"/>
      <c r="B13305" s="1355"/>
      <c r="C13305" s="1433"/>
      <c r="E13305" s="1433"/>
      <c r="K13305" s="1433"/>
      <c r="L13305" s="1334"/>
    </row>
    <row r="13306" spans="1:12" ht="24" customHeight="1">
      <c r="A13306" s="1355"/>
      <c r="B13306" s="1355"/>
      <c r="C13306" s="1433"/>
      <c r="E13306" s="1433"/>
      <c r="K13306" s="1433"/>
      <c r="L13306" s="1334"/>
    </row>
    <row r="13307" spans="1:12" ht="24" customHeight="1">
      <c r="A13307" s="1355"/>
      <c r="B13307" s="1355"/>
      <c r="C13307" s="1433"/>
      <c r="E13307" s="1433"/>
      <c r="K13307" s="1433"/>
      <c r="L13307" s="1334"/>
    </row>
    <row r="13308" spans="1:12" ht="24" customHeight="1">
      <c r="A13308" s="1355"/>
      <c r="B13308" s="1355"/>
      <c r="C13308" s="1433"/>
      <c r="E13308" s="1433"/>
      <c r="K13308" s="1433"/>
      <c r="L13308" s="1334"/>
    </row>
    <row r="13309" spans="1:12" ht="24" customHeight="1">
      <c r="A13309" s="1355"/>
      <c r="B13309" s="1355"/>
      <c r="C13309" s="1433"/>
      <c r="E13309" s="1433"/>
      <c r="K13309" s="1433"/>
      <c r="L13309" s="1334"/>
    </row>
    <row r="13310" spans="1:12" ht="24" customHeight="1">
      <c r="A13310" s="1355"/>
      <c r="B13310" s="1355"/>
      <c r="C13310" s="1433"/>
      <c r="E13310" s="1433"/>
      <c r="K13310" s="1433"/>
      <c r="L13310" s="1334"/>
    </row>
    <row r="13311" spans="1:12" ht="24" customHeight="1">
      <c r="A13311" s="1355"/>
      <c r="B13311" s="1355"/>
      <c r="C13311" s="1433"/>
      <c r="E13311" s="1433"/>
      <c r="K13311" s="1433"/>
      <c r="L13311" s="1334"/>
    </row>
    <row r="13312" spans="1:12" ht="24" customHeight="1">
      <c r="A13312" s="1355"/>
      <c r="B13312" s="1355"/>
      <c r="C13312" s="1433"/>
      <c r="E13312" s="1433"/>
      <c r="K13312" s="1433"/>
      <c r="L13312" s="1334"/>
    </row>
    <row r="13313" spans="1:12" ht="24" customHeight="1">
      <c r="A13313" s="1355"/>
      <c r="B13313" s="1355"/>
      <c r="C13313" s="1433"/>
      <c r="E13313" s="1433"/>
      <c r="K13313" s="1433"/>
      <c r="L13313" s="1334"/>
    </row>
    <row r="13314" spans="1:12" ht="24" customHeight="1">
      <c r="A13314" s="1355"/>
      <c r="B13314" s="1355"/>
      <c r="C13314" s="1433"/>
      <c r="E13314" s="1433"/>
      <c r="K13314" s="1433"/>
      <c r="L13314" s="1334"/>
    </row>
    <row r="13315" spans="1:12" ht="24" customHeight="1">
      <c r="A13315" s="1355"/>
      <c r="B13315" s="1355"/>
      <c r="C13315" s="1433"/>
      <c r="E13315" s="1433"/>
      <c r="K13315" s="1433"/>
      <c r="L13315" s="1334"/>
    </row>
    <row r="13316" spans="1:12" ht="24" customHeight="1">
      <c r="A13316" s="1355"/>
      <c r="B13316" s="1355"/>
      <c r="C13316" s="1433"/>
      <c r="E13316" s="1433"/>
      <c r="K13316" s="1433"/>
      <c r="L13316" s="1334"/>
    </row>
    <row r="13317" spans="1:12" ht="24" customHeight="1">
      <c r="A13317" s="1355"/>
      <c r="B13317" s="1355"/>
      <c r="C13317" s="1433"/>
      <c r="E13317" s="1433"/>
      <c r="K13317" s="1433"/>
      <c r="L13317" s="1334"/>
    </row>
    <row r="13318" spans="1:12" ht="24" customHeight="1">
      <c r="A13318" s="1355"/>
      <c r="B13318" s="1355"/>
      <c r="C13318" s="1433"/>
      <c r="E13318" s="1433"/>
      <c r="K13318" s="1433"/>
      <c r="L13318" s="1334"/>
    </row>
    <row r="13319" spans="1:12" ht="24" customHeight="1">
      <c r="A13319" s="1355"/>
      <c r="B13319" s="1355"/>
      <c r="C13319" s="1433"/>
      <c r="E13319" s="1433"/>
      <c r="K13319" s="1433"/>
      <c r="L13319" s="1334"/>
    </row>
    <row r="13320" spans="1:12" ht="24" customHeight="1">
      <c r="A13320" s="1355"/>
      <c r="B13320" s="1355"/>
      <c r="C13320" s="1433"/>
      <c r="E13320" s="1433"/>
      <c r="K13320" s="1433"/>
      <c r="L13320" s="1334"/>
    </row>
    <row r="13321" spans="1:12" ht="24" customHeight="1">
      <c r="A13321" s="1355"/>
      <c r="B13321" s="1355"/>
      <c r="C13321" s="1433"/>
      <c r="E13321" s="1433"/>
      <c r="K13321" s="1433"/>
      <c r="L13321" s="1334"/>
    </row>
    <row r="13322" spans="1:12" ht="24" customHeight="1">
      <c r="A13322" s="1355"/>
      <c r="B13322" s="1355"/>
      <c r="C13322" s="1433"/>
      <c r="E13322" s="1433"/>
      <c r="K13322" s="1433"/>
      <c r="L13322" s="1334"/>
    </row>
    <row r="13323" spans="1:12" ht="24" customHeight="1">
      <c r="A13323" s="1355"/>
      <c r="B13323" s="1355"/>
      <c r="C13323" s="1433"/>
      <c r="E13323" s="1433"/>
      <c r="K13323" s="1433"/>
      <c r="L13323" s="1334"/>
    </row>
    <row r="13324" spans="1:12" ht="24" customHeight="1">
      <c r="A13324" s="1355"/>
      <c r="B13324" s="1355"/>
      <c r="C13324" s="1433"/>
      <c r="E13324" s="1433"/>
      <c r="K13324" s="1433"/>
      <c r="L13324" s="1334"/>
    </row>
    <row r="13325" spans="1:12" ht="24" customHeight="1">
      <c r="A13325" s="1355"/>
      <c r="B13325" s="1355"/>
      <c r="C13325" s="1433"/>
      <c r="E13325" s="1433"/>
      <c r="K13325" s="1433"/>
      <c r="L13325" s="1334"/>
    </row>
    <row r="13326" spans="1:12" ht="24" customHeight="1">
      <c r="A13326" s="1355"/>
      <c r="B13326" s="1355"/>
      <c r="C13326" s="1433"/>
      <c r="E13326" s="1433"/>
      <c r="K13326" s="1433"/>
      <c r="L13326" s="1334"/>
    </row>
    <row r="13327" spans="1:12" ht="24" customHeight="1">
      <c r="A13327" s="1355"/>
      <c r="B13327" s="1355"/>
      <c r="C13327" s="1433"/>
      <c r="E13327" s="1433"/>
      <c r="K13327" s="1433"/>
      <c r="L13327" s="1334"/>
    </row>
    <row r="13328" spans="1:12" ht="24" customHeight="1">
      <c r="A13328" s="1355"/>
      <c r="B13328" s="1355"/>
      <c r="C13328" s="1433"/>
      <c r="E13328" s="1433"/>
      <c r="K13328" s="1433"/>
      <c r="L13328" s="1334"/>
    </row>
    <row r="13329" spans="1:12" ht="24" customHeight="1">
      <c r="A13329" s="1355"/>
      <c r="B13329" s="1355"/>
      <c r="C13329" s="1433"/>
      <c r="E13329" s="1433"/>
      <c r="K13329" s="1433"/>
      <c r="L13329" s="1334"/>
    </row>
    <row r="13330" spans="1:12" ht="24" customHeight="1">
      <c r="A13330" s="1355"/>
      <c r="B13330" s="1355"/>
      <c r="C13330" s="1433"/>
      <c r="E13330" s="1433"/>
      <c r="K13330" s="1433"/>
      <c r="L13330" s="1334"/>
    </row>
    <row r="13331" spans="1:12" ht="24" customHeight="1">
      <c r="A13331" s="1355"/>
      <c r="B13331" s="1355"/>
      <c r="C13331" s="1433"/>
      <c r="E13331" s="1433"/>
      <c r="K13331" s="1433"/>
      <c r="L13331" s="1334"/>
    </row>
    <row r="13332" spans="1:12" ht="24" customHeight="1">
      <c r="A13332" s="1355"/>
      <c r="B13332" s="1355"/>
      <c r="C13332" s="1433"/>
      <c r="E13332" s="1433"/>
      <c r="K13332" s="1433"/>
      <c r="L13332" s="1334"/>
    </row>
    <row r="13333" spans="1:12" ht="24" customHeight="1">
      <c r="A13333" s="1355"/>
      <c r="B13333" s="1355"/>
      <c r="C13333" s="1433"/>
      <c r="E13333" s="1433"/>
      <c r="K13333" s="1433"/>
      <c r="L13333" s="1334"/>
    </row>
    <row r="13334" spans="1:12" ht="24" customHeight="1">
      <c r="A13334" s="1355"/>
      <c r="B13334" s="1355"/>
      <c r="C13334" s="1433"/>
      <c r="E13334" s="1433"/>
      <c r="K13334" s="1433"/>
      <c r="L13334" s="1334"/>
    </row>
    <row r="13335" spans="1:12" ht="24" customHeight="1">
      <c r="A13335" s="1355"/>
      <c r="B13335" s="1355"/>
      <c r="C13335" s="1433"/>
      <c r="E13335" s="1433"/>
      <c r="K13335" s="1433"/>
      <c r="L13335" s="1334"/>
    </row>
    <row r="13336" spans="1:12" ht="24" customHeight="1">
      <c r="A13336" s="1355"/>
      <c r="B13336" s="1355"/>
      <c r="C13336" s="1433"/>
      <c r="E13336" s="1433"/>
      <c r="K13336" s="1433"/>
      <c r="L13336" s="1334"/>
    </row>
    <row r="13337" spans="1:12" ht="24" customHeight="1">
      <c r="A13337" s="1355"/>
      <c r="B13337" s="1355"/>
      <c r="C13337" s="1433"/>
      <c r="E13337" s="1433"/>
      <c r="K13337" s="1433"/>
      <c r="L13337" s="1334"/>
    </row>
    <row r="13338" spans="1:12" ht="24" customHeight="1">
      <c r="A13338" s="1355"/>
      <c r="B13338" s="1355"/>
      <c r="C13338" s="1433"/>
      <c r="E13338" s="1433"/>
      <c r="K13338" s="1433"/>
      <c r="L13338" s="1334"/>
    </row>
    <row r="13339" spans="1:12" ht="24" customHeight="1">
      <c r="A13339" s="1355"/>
      <c r="B13339" s="1355"/>
      <c r="C13339" s="1433"/>
      <c r="E13339" s="1433"/>
      <c r="K13339" s="1433"/>
      <c r="L13339" s="1334"/>
    </row>
    <row r="13340" spans="1:12" ht="24" customHeight="1">
      <c r="A13340" s="1355"/>
      <c r="B13340" s="1355"/>
      <c r="C13340" s="1433"/>
      <c r="E13340" s="1433"/>
      <c r="K13340" s="1433"/>
      <c r="L13340" s="1334"/>
    </row>
    <row r="13341" spans="1:12" ht="24" customHeight="1">
      <c r="A13341" s="1355"/>
      <c r="B13341" s="1355"/>
      <c r="C13341" s="1433"/>
      <c r="E13341" s="1433"/>
      <c r="K13341" s="1433"/>
      <c r="L13341" s="1334"/>
    </row>
    <row r="13342" spans="1:12" ht="24" customHeight="1">
      <c r="A13342" s="1355"/>
      <c r="B13342" s="1355"/>
      <c r="C13342" s="1433"/>
      <c r="E13342" s="1433"/>
      <c r="K13342" s="1433"/>
      <c r="L13342" s="1334"/>
    </row>
    <row r="13343" spans="1:12" ht="24" customHeight="1">
      <c r="A13343" s="1355"/>
      <c r="B13343" s="1355"/>
      <c r="C13343" s="1433"/>
      <c r="E13343" s="1433"/>
      <c r="K13343" s="1433"/>
      <c r="L13343" s="1334"/>
    </row>
    <row r="13344" spans="1:12" ht="24" customHeight="1">
      <c r="A13344" s="1355"/>
      <c r="B13344" s="1355"/>
      <c r="C13344" s="1433"/>
      <c r="E13344" s="1433"/>
      <c r="K13344" s="1433"/>
      <c r="L13344" s="1334"/>
    </row>
    <row r="13345" spans="1:12" ht="24" customHeight="1">
      <c r="A13345" s="1355"/>
      <c r="B13345" s="1355"/>
      <c r="C13345" s="1433"/>
      <c r="E13345" s="1433"/>
      <c r="K13345" s="1433"/>
      <c r="L13345" s="1334"/>
    </row>
    <row r="13346" spans="1:12" ht="24" customHeight="1">
      <c r="A13346" s="1355"/>
      <c r="B13346" s="1355"/>
      <c r="C13346" s="1433"/>
      <c r="E13346" s="1433"/>
      <c r="K13346" s="1433"/>
      <c r="L13346" s="1334"/>
    </row>
    <row r="13347" spans="1:12" ht="24" customHeight="1">
      <c r="A13347" s="1355"/>
      <c r="B13347" s="1355"/>
      <c r="C13347" s="1433"/>
      <c r="E13347" s="1433"/>
      <c r="K13347" s="1433"/>
      <c r="L13347" s="1334"/>
    </row>
    <row r="13348" spans="1:12" ht="24" customHeight="1">
      <c r="A13348" s="1355"/>
      <c r="B13348" s="1355"/>
      <c r="C13348" s="1433"/>
      <c r="E13348" s="1433"/>
      <c r="K13348" s="1433"/>
      <c r="L13348" s="1334"/>
    </row>
    <row r="13349" spans="1:12" ht="24" customHeight="1">
      <c r="A13349" s="1355"/>
      <c r="B13349" s="1355"/>
      <c r="C13349" s="1433"/>
      <c r="E13349" s="1433"/>
      <c r="K13349" s="1433"/>
      <c r="L13349" s="1334"/>
    </row>
    <row r="13350" spans="1:12" ht="24" customHeight="1">
      <c r="A13350" s="1355"/>
      <c r="B13350" s="1355"/>
      <c r="C13350" s="1433"/>
      <c r="E13350" s="1433"/>
      <c r="K13350" s="1433"/>
      <c r="L13350" s="1334"/>
    </row>
    <row r="13351" spans="1:12" ht="24" customHeight="1">
      <c r="A13351" s="1355"/>
      <c r="B13351" s="1355"/>
      <c r="C13351" s="1433"/>
      <c r="E13351" s="1433"/>
      <c r="K13351" s="1433"/>
      <c r="L13351" s="1334"/>
    </row>
    <row r="13352" spans="1:12" ht="24" customHeight="1">
      <c r="A13352" s="1355"/>
      <c r="B13352" s="1355"/>
      <c r="C13352" s="1433"/>
      <c r="E13352" s="1433"/>
      <c r="K13352" s="1433"/>
      <c r="L13352" s="1334"/>
    </row>
    <row r="13353" spans="1:12" ht="24" customHeight="1">
      <c r="A13353" s="1355"/>
      <c r="B13353" s="1355"/>
      <c r="C13353" s="1433"/>
      <c r="E13353" s="1433"/>
      <c r="K13353" s="1433"/>
      <c r="L13353" s="1334"/>
    </row>
    <row r="13354" spans="1:12" ht="24" customHeight="1">
      <c r="A13354" s="1355"/>
      <c r="B13354" s="1355"/>
      <c r="C13354" s="1433"/>
      <c r="E13354" s="1433"/>
      <c r="K13354" s="1433"/>
      <c r="L13354" s="1334"/>
    </row>
    <row r="13355" spans="1:12" ht="24" customHeight="1">
      <c r="A13355" s="1355"/>
      <c r="B13355" s="1355"/>
      <c r="C13355" s="1433"/>
      <c r="E13355" s="1433"/>
      <c r="K13355" s="1433"/>
      <c r="L13355" s="1334"/>
    </row>
    <row r="13356" spans="1:12" ht="24" customHeight="1">
      <c r="A13356" s="1355"/>
      <c r="B13356" s="1355"/>
      <c r="C13356" s="1433"/>
      <c r="E13356" s="1433"/>
      <c r="K13356" s="1433"/>
      <c r="L13356" s="1334"/>
    </row>
    <row r="13357" spans="1:12" ht="24" customHeight="1">
      <c r="A13357" s="1355"/>
      <c r="B13357" s="1355"/>
      <c r="C13357" s="1433"/>
      <c r="E13357" s="1433"/>
      <c r="K13357" s="1433"/>
      <c r="L13357" s="1334"/>
    </row>
    <row r="13358" spans="1:12" ht="24" customHeight="1">
      <c r="A13358" s="1355"/>
      <c r="B13358" s="1355"/>
      <c r="C13358" s="1433"/>
      <c r="E13358" s="1433"/>
      <c r="K13358" s="1433"/>
      <c r="L13358" s="1334"/>
    </row>
    <row r="13359" spans="1:12" ht="24" customHeight="1">
      <c r="A13359" s="1355"/>
      <c r="B13359" s="1355"/>
      <c r="C13359" s="1433"/>
      <c r="E13359" s="1433"/>
      <c r="K13359" s="1433"/>
      <c r="L13359" s="1334"/>
    </row>
    <row r="13360" spans="1:12" ht="24" customHeight="1">
      <c r="A13360" s="1355"/>
      <c r="B13360" s="1355"/>
      <c r="C13360" s="1433"/>
      <c r="E13360" s="1433"/>
      <c r="K13360" s="1433"/>
      <c r="L13360" s="1334"/>
    </row>
    <row r="13361" spans="1:12" ht="24" customHeight="1">
      <c r="A13361" s="1355"/>
      <c r="B13361" s="1355"/>
      <c r="C13361" s="1433"/>
      <c r="E13361" s="1433"/>
      <c r="K13361" s="1433"/>
      <c r="L13361" s="1334"/>
    </row>
    <row r="13362" spans="1:12" ht="24" customHeight="1">
      <c r="A13362" s="1355"/>
      <c r="B13362" s="1355"/>
      <c r="C13362" s="1433"/>
      <c r="E13362" s="1433"/>
      <c r="K13362" s="1433"/>
      <c r="L13362" s="1334"/>
    </row>
    <row r="13363" spans="1:12" ht="24" customHeight="1">
      <c r="A13363" s="1355"/>
      <c r="B13363" s="1355"/>
      <c r="C13363" s="1433"/>
      <c r="E13363" s="1433"/>
      <c r="K13363" s="1433"/>
      <c r="L13363" s="1334"/>
    </row>
    <row r="13364" spans="1:12" ht="24" customHeight="1">
      <c r="A13364" s="1355"/>
      <c r="B13364" s="1355"/>
      <c r="C13364" s="1433"/>
      <c r="E13364" s="1433"/>
      <c r="K13364" s="1433"/>
      <c r="L13364" s="1334"/>
    </row>
    <row r="13365" spans="1:12" ht="24" customHeight="1">
      <c r="A13365" s="1355"/>
      <c r="B13365" s="1355"/>
      <c r="C13365" s="1433"/>
      <c r="E13365" s="1433"/>
      <c r="K13365" s="1433"/>
      <c r="L13365" s="1334"/>
    </row>
    <row r="13366" spans="1:12" ht="24" customHeight="1">
      <c r="A13366" s="1355"/>
      <c r="B13366" s="1355"/>
      <c r="C13366" s="1433"/>
      <c r="E13366" s="1433"/>
      <c r="K13366" s="1433"/>
      <c r="L13366" s="1334"/>
    </row>
    <row r="13367" spans="1:12" ht="24" customHeight="1">
      <c r="A13367" s="1355"/>
      <c r="B13367" s="1355"/>
      <c r="C13367" s="1433"/>
      <c r="E13367" s="1433"/>
      <c r="K13367" s="1433"/>
      <c r="L13367" s="1334"/>
    </row>
    <row r="13368" spans="1:12" ht="24" customHeight="1">
      <c r="A13368" s="1355"/>
      <c r="B13368" s="1355"/>
      <c r="C13368" s="1433"/>
      <c r="E13368" s="1433"/>
      <c r="K13368" s="1433"/>
      <c r="L13368" s="1334"/>
    </row>
    <row r="13369" spans="1:12" ht="24" customHeight="1">
      <c r="A13369" s="1355"/>
      <c r="B13369" s="1355"/>
      <c r="C13369" s="1433"/>
      <c r="E13369" s="1433"/>
      <c r="K13369" s="1433"/>
      <c r="L13369" s="1334"/>
    </row>
    <row r="13370" spans="1:12" ht="24" customHeight="1">
      <c r="A13370" s="1355"/>
      <c r="B13370" s="1355"/>
      <c r="C13370" s="1433"/>
      <c r="E13370" s="1433"/>
      <c r="K13370" s="1433"/>
      <c r="L13370" s="1334"/>
    </row>
    <row r="13371" spans="1:12" ht="24" customHeight="1">
      <c r="A13371" s="1355"/>
      <c r="B13371" s="1355"/>
      <c r="C13371" s="1433"/>
      <c r="E13371" s="1433"/>
      <c r="K13371" s="1433"/>
      <c r="L13371" s="1334"/>
    </row>
    <row r="13372" spans="1:12" ht="24" customHeight="1">
      <c r="A13372" s="1355"/>
      <c r="B13372" s="1355"/>
      <c r="C13372" s="1433"/>
      <c r="E13372" s="1433"/>
      <c r="K13372" s="1433"/>
      <c r="L13372" s="1334"/>
    </row>
    <row r="13373" spans="1:12" ht="24" customHeight="1">
      <c r="A13373" s="1355"/>
      <c r="B13373" s="1355"/>
      <c r="C13373" s="1433"/>
      <c r="E13373" s="1433"/>
      <c r="K13373" s="1433"/>
      <c r="L13373" s="1334"/>
    </row>
    <row r="13374" spans="1:12" ht="24" customHeight="1">
      <c r="A13374" s="1355"/>
      <c r="B13374" s="1355"/>
      <c r="C13374" s="1433"/>
      <c r="E13374" s="1433"/>
      <c r="K13374" s="1433"/>
      <c r="L13374" s="1334"/>
    </row>
    <row r="13375" spans="1:12" ht="24" customHeight="1">
      <c r="A13375" s="1355"/>
      <c r="B13375" s="1355"/>
      <c r="C13375" s="1433"/>
      <c r="E13375" s="1433"/>
      <c r="K13375" s="1433"/>
      <c r="L13375" s="1334"/>
    </row>
    <row r="13376" spans="1:12" ht="24" customHeight="1">
      <c r="A13376" s="1355"/>
      <c r="B13376" s="1355"/>
      <c r="C13376" s="1433"/>
      <c r="E13376" s="1433"/>
      <c r="K13376" s="1433"/>
      <c r="L13376" s="1334"/>
    </row>
    <row r="13377" spans="1:12" ht="24" customHeight="1">
      <c r="A13377" s="1355"/>
      <c r="B13377" s="1355"/>
      <c r="C13377" s="1433"/>
      <c r="E13377" s="1433"/>
      <c r="K13377" s="1433"/>
      <c r="L13377" s="1334"/>
    </row>
    <row r="13378" spans="1:12" ht="24" customHeight="1">
      <c r="A13378" s="1355"/>
      <c r="B13378" s="1355"/>
      <c r="C13378" s="1433"/>
      <c r="E13378" s="1433"/>
      <c r="K13378" s="1433"/>
      <c r="L13378" s="1334"/>
    </row>
    <row r="13379" spans="1:12" ht="24" customHeight="1">
      <c r="A13379" s="1355"/>
      <c r="B13379" s="1355"/>
      <c r="C13379" s="1433"/>
      <c r="E13379" s="1433"/>
      <c r="K13379" s="1433"/>
      <c r="L13379" s="1334"/>
    </row>
    <row r="13380" spans="1:12" ht="24" customHeight="1">
      <c r="A13380" s="1355"/>
      <c r="B13380" s="1355"/>
      <c r="C13380" s="1433"/>
      <c r="E13380" s="1433"/>
      <c r="K13380" s="1433"/>
      <c r="L13380" s="1334"/>
    </row>
    <row r="13381" spans="1:12" ht="24" customHeight="1">
      <c r="A13381" s="1355"/>
      <c r="B13381" s="1355"/>
      <c r="C13381" s="1433"/>
      <c r="E13381" s="1433"/>
      <c r="K13381" s="1433"/>
      <c r="L13381" s="1334"/>
    </row>
    <row r="13382" spans="1:12" ht="24" customHeight="1">
      <c r="A13382" s="1355"/>
      <c r="B13382" s="1355"/>
      <c r="C13382" s="1433"/>
      <c r="E13382" s="1433"/>
      <c r="K13382" s="1433"/>
      <c r="L13382" s="1334"/>
    </row>
    <row r="13383" spans="1:12" ht="24" customHeight="1">
      <c r="A13383" s="1355"/>
      <c r="B13383" s="1355"/>
      <c r="C13383" s="1433"/>
      <c r="E13383" s="1433"/>
      <c r="K13383" s="1433"/>
      <c r="L13383" s="1334"/>
    </row>
    <row r="13384" spans="1:12" ht="24" customHeight="1">
      <c r="A13384" s="1355"/>
      <c r="B13384" s="1355"/>
      <c r="C13384" s="1433"/>
      <c r="E13384" s="1433"/>
      <c r="K13384" s="1433"/>
      <c r="L13384" s="1334"/>
    </row>
    <row r="13385" spans="1:12" ht="24" customHeight="1">
      <c r="A13385" s="1355"/>
      <c r="B13385" s="1355"/>
      <c r="C13385" s="1433"/>
      <c r="E13385" s="1433"/>
      <c r="K13385" s="1433"/>
      <c r="L13385" s="1334"/>
    </row>
    <row r="13386" spans="1:12" ht="24" customHeight="1">
      <c r="A13386" s="1355"/>
      <c r="B13386" s="1355"/>
      <c r="C13386" s="1433"/>
      <c r="E13386" s="1433"/>
      <c r="K13386" s="1433"/>
      <c r="L13386" s="1334"/>
    </row>
    <row r="13387" spans="1:12" ht="24" customHeight="1">
      <c r="A13387" s="1355"/>
      <c r="B13387" s="1355"/>
      <c r="C13387" s="1433"/>
      <c r="E13387" s="1433"/>
      <c r="K13387" s="1433"/>
      <c r="L13387" s="1334"/>
    </row>
    <row r="13388" spans="1:12" ht="24" customHeight="1">
      <c r="A13388" s="1355"/>
      <c r="B13388" s="1355"/>
      <c r="C13388" s="1433"/>
      <c r="E13388" s="1433"/>
      <c r="K13388" s="1433"/>
      <c r="L13388" s="1334"/>
    </row>
    <row r="13389" spans="1:12" ht="24" customHeight="1">
      <c r="A13389" s="1355"/>
      <c r="B13389" s="1355"/>
      <c r="C13389" s="1433"/>
      <c r="E13389" s="1433"/>
      <c r="K13389" s="1433"/>
      <c r="L13389" s="1334"/>
    </row>
    <row r="13390" spans="1:12" ht="24" customHeight="1">
      <c r="A13390" s="1355"/>
      <c r="B13390" s="1355"/>
      <c r="C13390" s="1433"/>
      <c r="E13390" s="1433"/>
      <c r="K13390" s="1433"/>
      <c r="L13390" s="1334"/>
    </row>
    <row r="13391" spans="1:12" ht="24" customHeight="1">
      <c r="A13391" s="1355"/>
      <c r="B13391" s="1355"/>
      <c r="C13391" s="1433"/>
      <c r="E13391" s="1433"/>
      <c r="K13391" s="1433"/>
      <c r="L13391" s="1334"/>
    </row>
    <row r="13392" spans="1:12" ht="24" customHeight="1">
      <c r="A13392" s="1355"/>
      <c r="B13392" s="1355"/>
      <c r="C13392" s="1433"/>
      <c r="E13392" s="1433"/>
      <c r="K13392" s="1433"/>
      <c r="L13392" s="1334"/>
    </row>
    <row r="13393" spans="1:12" ht="24" customHeight="1">
      <c r="A13393" s="1355"/>
      <c r="B13393" s="1355"/>
      <c r="C13393" s="1433"/>
      <c r="E13393" s="1433"/>
      <c r="K13393" s="1433"/>
      <c r="L13393" s="1334"/>
    </row>
    <row r="13394" spans="1:12" ht="24" customHeight="1">
      <c r="A13394" s="1355"/>
      <c r="B13394" s="1355"/>
      <c r="C13394" s="1433"/>
      <c r="E13394" s="1433"/>
      <c r="K13394" s="1433"/>
      <c r="L13394" s="1334"/>
    </row>
    <row r="13395" spans="1:12" ht="24" customHeight="1">
      <c r="A13395" s="1355"/>
      <c r="B13395" s="1355"/>
      <c r="C13395" s="1433"/>
      <c r="E13395" s="1433"/>
      <c r="K13395" s="1433"/>
      <c r="L13395" s="1334"/>
    </row>
    <row r="13396" spans="1:12" ht="24" customHeight="1">
      <c r="A13396" s="1355"/>
      <c r="B13396" s="1355"/>
      <c r="C13396" s="1433"/>
      <c r="E13396" s="1433"/>
      <c r="K13396" s="1433"/>
      <c r="L13396" s="1334"/>
    </row>
    <row r="13397" spans="1:12" ht="24" customHeight="1">
      <c r="A13397" s="1355"/>
      <c r="B13397" s="1355"/>
      <c r="C13397" s="1433"/>
      <c r="E13397" s="1433"/>
      <c r="K13397" s="1433"/>
      <c r="L13397" s="1334"/>
    </row>
    <row r="13398" spans="1:12" ht="24" customHeight="1">
      <c r="A13398" s="1355"/>
      <c r="B13398" s="1355"/>
      <c r="C13398" s="1433"/>
      <c r="E13398" s="1433"/>
      <c r="K13398" s="1433"/>
      <c r="L13398" s="1334"/>
    </row>
    <row r="13399" spans="1:12" ht="24" customHeight="1">
      <c r="A13399" s="1355"/>
      <c r="B13399" s="1355"/>
      <c r="C13399" s="1433"/>
      <c r="E13399" s="1433"/>
      <c r="K13399" s="1433"/>
      <c r="L13399" s="1334"/>
    </row>
    <row r="13400" spans="1:12" ht="24" customHeight="1">
      <c r="A13400" s="1355"/>
      <c r="B13400" s="1355"/>
      <c r="C13400" s="1433"/>
      <c r="E13400" s="1433"/>
      <c r="K13400" s="1433"/>
      <c r="L13400" s="1334"/>
    </row>
    <row r="13401" spans="1:12" ht="24" customHeight="1">
      <c r="A13401" s="1355"/>
      <c r="B13401" s="1355"/>
      <c r="C13401" s="1433"/>
      <c r="E13401" s="1433"/>
      <c r="K13401" s="1433"/>
      <c r="L13401" s="1334"/>
    </row>
    <row r="13402" spans="1:12" ht="24" customHeight="1">
      <c r="A13402" s="1355"/>
      <c r="B13402" s="1355"/>
      <c r="C13402" s="1433"/>
      <c r="E13402" s="1433"/>
      <c r="K13402" s="1433"/>
      <c r="L13402" s="1334"/>
    </row>
    <row r="13403" spans="1:12" ht="24" customHeight="1">
      <c r="A13403" s="1355"/>
      <c r="B13403" s="1355"/>
      <c r="C13403" s="1433"/>
      <c r="E13403" s="1433"/>
      <c r="K13403" s="1433"/>
      <c r="L13403" s="1334"/>
    </row>
    <row r="13404" spans="1:12" ht="24" customHeight="1">
      <c r="A13404" s="1355"/>
      <c r="B13404" s="1355"/>
      <c r="C13404" s="1433"/>
      <c r="E13404" s="1433"/>
      <c r="K13404" s="1433"/>
      <c r="L13404" s="1334"/>
    </row>
    <row r="13405" spans="1:12" ht="24" customHeight="1">
      <c r="A13405" s="1355"/>
      <c r="B13405" s="1355"/>
      <c r="C13405" s="1433"/>
      <c r="E13405" s="1433"/>
      <c r="K13405" s="1433"/>
      <c r="L13405" s="1334"/>
    </row>
    <row r="13406" spans="1:12" ht="24" customHeight="1">
      <c r="A13406" s="1355"/>
      <c r="B13406" s="1355"/>
      <c r="C13406" s="1433"/>
      <c r="E13406" s="1433"/>
      <c r="K13406" s="1433"/>
      <c r="L13406" s="1334"/>
    </row>
    <row r="13407" spans="1:12" ht="24" customHeight="1">
      <c r="A13407" s="1355"/>
      <c r="B13407" s="1355"/>
      <c r="C13407" s="1433"/>
      <c r="E13407" s="1433"/>
      <c r="K13407" s="1433"/>
      <c r="L13407" s="1334"/>
    </row>
    <row r="13408" spans="1:12" ht="24" customHeight="1">
      <c r="A13408" s="1355"/>
      <c r="B13408" s="1355"/>
      <c r="C13408" s="1433"/>
      <c r="E13408" s="1433"/>
      <c r="K13408" s="1433"/>
      <c r="L13408" s="1334"/>
    </row>
    <row r="13409" spans="1:12" ht="24" customHeight="1">
      <c r="A13409" s="1355"/>
      <c r="B13409" s="1355"/>
      <c r="C13409" s="1433"/>
      <c r="E13409" s="1433"/>
      <c r="K13409" s="1433"/>
      <c r="L13409" s="1334"/>
    </row>
    <row r="13410" spans="1:12" ht="24" customHeight="1">
      <c r="A13410" s="1355"/>
      <c r="B13410" s="1355"/>
      <c r="C13410" s="1433"/>
      <c r="E13410" s="1433"/>
      <c r="K13410" s="1433"/>
      <c r="L13410" s="1334"/>
    </row>
    <row r="13411" spans="1:12" ht="24" customHeight="1">
      <c r="A13411" s="1355"/>
      <c r="B13411" s="1355"/>
      <c r="C13411" s="1433"/>
      <c r="E13411" s="1433"/>
      <c r="K13411" s="1433"/>
      <c r="L13411" s="1334"/>
    </row>
    <row r="13412" spans="1:12" ht="24" customHeight="1">
      <c r="A13412" s="1355"/>
      <c r="B13412" s="1355"/>
      <c r="C13412" s="1433"/>
      <c r="E13412" s="1433"/>
      <c r="K13412" s="1433"/>
      <c r="L13412" s="1334"/>
    </row>
    <row r="13413" spans="1:12" ht="24" customHeight="1">
      <c r="A13413" s="1355"/>
      <c r="B13413" s="1355"/>
      <c r="C13413" s="1433"/>
      <c r="E13413" s="1433"/>
      <c r="K13413" s="1433"/>
      <c r="L13413" s="1334"/>
    </row>
    <row r="13414" spans="1:12" ht="24" customHeight="1">
      <c r="A13414" s="1355"/>
      <c r="B13414" s="1355"/>
      <c r="C13414" s="1433"/>
      <c r="E13414" s="1433"/>
      <c r="K13414" s="1433"/>
      <c r="L13414" s="1334"/>
    </row>
    <row r="13415" spans="1:12" ht="24" customHeight="1">
      <c r="A13415" s="1355"/>
      <c r="B13415" s="1355"/>
      <c r="C13415" s="1433"/>
      <c r="E13415" s="1433"/>
      <c r="K13415" s="1433"/>
      <c r="L13415" s="1334"/>
    </row>
    <row r="13416" spans="1:12" ht="24" customHeight="1">
      <c r="A13416" s="1355"/>
      <c r="B13416" s="1355"/>
      <c r="C13416" s="1433"/>
      <c r="E13416" s="1433"/>
      <c r="K13416" s="1433"/>
      <c r="L13416" s="1334"/>
    </row>
    <row r="13417" spans="1:12" ht="24" customHeight="1">
      <c r="A13417" s="1355"/>
      <c r="B13417" s="1355"/>
      <c r="C13417" s="1433"/>
      <c r="E13417" s="1433"/>
      <c r="K13417" s="1433"/>
      <c r="L13417" s="1334"/>
    </row>
    <row r="13418" spans="1:12" ht="24" customHeight="1">
      <c r="A13418" s="1355"/>
      <c r="B13418" s="1355"/>
      <c r="C13418" s="1433"/>
      <c r="E13418" s="1433"/>
      <c r="K13418" s="1433"/>
      <c r="L13418" s="1334"/>
    </row>
    <row r="13419" spans="1:12" ht="24" customHeight="1">
      <c r="A13419" s="1355"/>
      <c r="B13419" s="1355"/>
      <c r="C13419" s="1433"/>
      <c r="E13419" s="1433"/>
      <c r="K13419" s="1433"/>
      <c r="L13419" s="1334"/>
    </row>
    <row r="13420" spans="1:12" ht="24" customHeight="1">
      <c r="A13420" s="1355"/>
      <c r="B13420" s="1355"/>
      <c r="C13420" s="1433"/>
      <c r="E13420" s="1433"/>
      <c r="K13420" s="1433"/>
      <c r="L13420" s="1334"/>
    </row>
    <row r="13421" spans="1:12" ht="24" customHeight="1">
      <c r="A13421" s="1355"/>
      <c r="B13421" s="1355"/>
      <c r="C13421" s="1433"/>
      <c r="E13421" s="1433"/>
      <c r="K13421" s="1433"/>
      <c r="L13421" s="1334"/>
    </row>
    <row r="13422" spans="1:12" ht="24" customHeight="1">
      <c r="A13422" s="1355"/>
      <c r="B13422" s="1355"/>
      <c r="C13422" s="1433"/>
      <c r="E13422" s="1433"/>
      <c r="K13422" s="1433"/>
      <c r="L13422" s="1334"/>
    </row>
    <row r="13423" spans="1:12" ht="24" customHeight="1">
      <c r="A13423" s="1355"/>
      <c r="B13423" s="1355"/>
      <c r="C13423" s="1433"/>
      <c r="E13423" s="1433"/>
      <c r="K13423" s="1433"/>
      <c r="L13423" s="1334"/>
    </row>
    <row r="13424" spans="1:12" ht="24" customHeight="1">
      <c r="A13424" s="1355"/>
      <c r="B13424" s="1355"/>
      <c r="C13424" s="1433"/>
      <c r="E13424" s="1433"/>
      <c r="K13424" s="1433"/>
      <c r="L13424" s="1334"/>
    </row>
    <row r="13425" spans="1:12" ht="24" customHeight="1">
      <c r="A13425" s="1355"/>
      <c r="B13425" s="1355"/>
      <c r="C13425" s="1433"/>
      <c r="E13425" s="1433"/>
      <c r="K13425" s="1433"/>
      <c r="L13425" s="1334"/>
    </row>
    <row r="13426" spans="1:12" ht="24" customHeight="1">
      <c r="A13426" s="1355"/>
      <c r="B13426" s="1355"/>
      <c r="C13426" s="1433"/>
      <c r="E13426" s="1433"/>
      <c r="K13426" s="1433"/>
      <c r="L13426" s="1334"/>
    </row>
    <row r="13427" spans="1:12" ht="24" customHeight="1">
      <c r="A13427" s="1355"/>
      <c r="B13427" s="1355"/>
      <c r="C13427" s="1433"/>
      <c r="E13427" s="1433"/>
      <c r="K13427" s="1433"/>
      <c r="L13427" s="1334"/>
    </row>
    <row r="13428" spans="1:12" ht="24" customHeight="1">
      <c r="A13428" s="1355"/>
      <c r="B13428" s="1355"/>
      <c r="C13428" s="1433"/>
      <c r="E13428" s="1433"/>
      <c r="K13428" s="1433"/>
      <c r="L13428" s="1334"/>
    </row>
    <row r="13429" spans="1:12" ht="24" customHeight="1">
      <c r="A13429" s="1355"/>
      <c r="B13429" s="1355"/>
      <c r="C13429" s="1433"/>
      <c r="E13429" s="1433"/>
      <c r="K13429" s="1433"/>
      <c r="L13429" s="1334"/>
    </row>
    <row r="13430" spans="1:12" ht="24" customHeight="1">
      <c r="A13430" s="1355"/>
      <c r="B13430" s="1355"/>
      <c r="C13430" s="1433"/>
      <c r="E13430" s="1433"/>
      <c r="K13430" s="1433"/>
      <c r="L13430" s="1334"/>
    </row>
    <row r="13431" spans="1:12" ht="24" customHeight="1">
      <c r="A13431" s="1355"/>
      <c r="B13431" s="1355"/>
      <c r="C13431" s="1433"/>
      <c r="E13431" s="1433"/>
      <c r="K13431" s="1433"/>
      <c r="L13431" s="1334"/>
    </row>
    <row r="13432" spans="1:12" ht="24" customHeight="1">
      <c r="A13432" s="1355"/>
      <c r="B13432" s="1355"/>
      <c r="C13432" s="1433"/>
      <c r="E13432" s="1433"/>
      <c r="K13432" s="1433"/>
      <c r="L13432" s="1334"/>
    </row>
    <row r="13433" spans="1:12" ht="24" customHeight="1">
      <c r="A13433" s="1355"/>
      <c r="B13433" s="1355"/>
      <c r="C13433" s="1433"/>
      <c r="E13433" s="1433"/>
      <c r="K13433" s="1433"/>
      <c r="L13433" s="1334"/>
    </row>
    <row r="13434" spans="1:12" ht="24" customHeight="1">
      <c r="A13434" s="1355"/>
      <c r="B13434" s="1355"/>
      <c r="C13434" s="1433"/>
      <c r="E13434" s="1433"/>
      <c r="K13434" s="1433"/>
      <c r="L13434" s="1334"/>
    </row>
    <row r="13435" spans="1:12" ht="24" customHeight="1">
      <c r="A13435" s="1355"/>
      <c r="B13435" s="1355"/>
      <c r="C13435" s="1433"/>
      <c r="E13435" s="1433"/>
      <c r="K13435" s="1433"/>
      <c r="L13435" s="1334"/>
    </row>
    <row r="13436" spans="1:12" ht="24" customHeight="1">
      <c r="A13436" s="1355"/>
      <c r="B13436" s="1355"/>
      <c r="C13436" s="1433"/>
      <c r="E13436" s="1433"/>
      <c r="K13436" s="1433"/>
      <c r="L13436" s="1334"/>
    </row>
    <row r="13437" spans="1:12" ht="24" customHeight="1">
      <c r="A13437" s="1355"/>
      <c r="B13437" s="1355"/>
      <c r="C13437" s="1433"/>
      <c r="E13437" s="1433"/>
      <c r="K13437" s="1433"/>
      <c r="L13437" s="1334"/>
    </row>
    <row r="13438" spans="1:12" ht="24" customHeight="1">
      <c r="A13438" s="1355"/>
      <c r="B13438" s="1355"/>
      <c r="C13438" s="1433"/>
      <c r="E13438" s="1433"/>
      <c r="K13438" s="1433"/>
      <c r="L13438" s="1334"/>
    </row>
    <row r="13439" spans="1:12" ht="24" customHeight="1">
      <c r="A13439" s="1355"/>
      <c r="B13439" s="1355"/>
      <c r="C13439" s="1433"/>
      <c r="E13439" s="1433"/>
      <c r="K13439" s="1433"/>
      <c r="L13439" s="1334"/>
    </row>
    <row r="13440" spans="1:12" ht="24" customHeight="1">
      <c r="A13440" s="1355"/>
      <c r="B13440" s="1355"/>
      <c r="C13440" s="1433"/>
      <c r="E13440" s="1433"/>
      <c r="K13440" s="1433"/>
      <c r="L13440" s="1334"/>
    </row>
    <row r="13441" spans="1:12" ht="24" customHeight="1">
      <c r="A13441" s="1355"/>
      <c r="B13441" s="1355"/>
      <c r="C13441" s="1433"/>
      <c r="E13441" s="1433"/>
      <c r="K13441" s="1433"/>
      <c r="L13441" s="1334"/>
    </row>
    <row r="13442" spans="1:12" ht="24" customHeight="1">
      <c r="A13442" s="1355"/>
      <c r="B13442" s="1355"/>
      <c r="C13442" s="1433"/>
      <c r="E13442" s="1433"/>
      <c r="K13442" s="1433"/>
      <c r="L13442" s="1334"/>
    </row>
    <row r="13443" spans="1:12" ht="24" customHeight="1">
      <c r="A13443" s="1355"/>
      <c r="B13443" s="1355"/>
      <c r="C13443" s="1433"/>
      <c r="E13443" s="1433"/>
      <c r="K13443" s="1433"/>
      <c r="L13443" s="1334"/>
    </row>
    <row r="13444" spans="1:12" ht="24" customHeight="1">
      <c r="A13444" s="1355"/>
      <c r="B13444" s="1355"/>
      <c r="C13444" s="1433"/>
      <c r="E13444" s="1433"/>
      <c r="K13444" s="1433"/>
      <c r="L13444" s="1334"/>
    </row>
    <row r="13445" spans="1:12" ht="24" customHeight="1">
      <c r="A13445" s="1355"/>
      <c r="B13445" s="1355"/>
      <c r="C13445" s="1433"/>
      <c r="E13445" s="1433"/>
      <c r="K13445" s="1433"/>
      <c r="L13445" s="1334"/>
    </row>
    <row r="13446" spans="1:12" ht="24" customHeight="1">
      <c r="A13446" s="1355"/>
      <c r="B13446" s="1355"/>
      <c r="C13446" s="1433"/>
      <c r="E13446" s="1433"/>
      <c r="K13446" s="1433"/>
      <c r="L13446" s="1334"/>
    </row>
    <row r="13447" spans="1:12" ht="24" customHeight="1">
      <c r="A13447" s="1355"/>
      <c r="B13447" s="1355"/>
      <c r="C13447" s="1433"/>
      <c r="E13447" s="1433"/>
      <c r="K13447" s="1433"/>
      <c r="L13447" s="1334"/>
    </row>
    <row r="13448" spans="1:12" ht="24" customHeight="1">
      <c r="A13448" s="1355"/>
      <c r="B13448" s="1355"/>
      <c r="C13448" s="1433"/>
      <c r="E13448" s="1433"/>
      <c r="K13448" s="1433"/>
      <c r="L13448" s="1334"/>
    </row>
    <row r="13449" spans="1:12" ht="24" customHeight="1">
      <c r="A13449" s="1355"/>
      <c r="B13449" s="1355"/>
      <c r="C13449" s="1433"/>
      <c r="E13449" s="1433"/>
      <c r="K13449" s="1433"/>
      <c r="L13449" s="1334"/>
    </row>
    <row r="13450" spans="1:12" ht="24" customHeight="1">
      <c r="A13450" s="1355"/>
      <c r="B13450" s="1355"/>
      <c r="C13450" s="1433"/>
      <c r="E13450" s="1433"/>
      <c r="K13450" s="1433"/>
      <c r="L13450" s="1334"/>
    </row>
    <row r="13451" spans="1:12" ht="24" customHeight="1">
      <c r="A13451" s="1355"/>
      <c r="B13451" s="1355"/>
      <c r="C13451" s="1433"/>
      <c r="E13451" s="1433"/>
      <c r="K13451" s="1433"/>
      <c r="L13451" s="1334"/>
    </row>
    <row r="13452" spans="1:12" ht="24" customHeight="1">
      <c r="A13452" s="1355"/>
      <c r="B13452" s="1355"/>
      <c r="C13452" s="1433"/>
      <c r="E13452" s="1433"/>
      <c r="K13452" s="1433"/>
      <c r="L13452" s="1334"/>
    </row>
    <row r="13453" spans="1:12" ht="24" customHeight="1">
      <c r="A13453" s="1355"/>
      <c r="B13453" s="1355"/>
      <c r="C13453" s="1433"/>
      <c r="E13453" s="1433"/>
      <c r="K13453" s="1433"/>
      <c r="L13453" s="1334"/>
    </row>
    <row r="13454" spans="1:12" ht="24" customHeight="1">
      <c r="A13454" s="1355"/>
      <c r="B13454" s="1355"/>
      <c r="C13454" s="1433"/>
      <c r="E13454" s="1433"/>
      <c r="K13454" s="1433"/>
      <c r="L13454" s="1334"/>
    </row>
    <row r="13455" spans="1:12" ht="24" customHeight="1">
      <c r="A13455" s="1355"/>
      <c r="B13455" s="1355"/>
      <c r="C13455" s="1433"/>
      <c r="E13455" s="1433"/>
      <c r="K13455" s="1433"/>
      <c r="L13455" s="1334"/>
    </row>
    <row r="13456" spans="1:12" ht="24" customHeight="1">
      <c r="A13456" s="1355"/>
      <c r="B13456" s="1355"/>
      <c r="C13456" s="1433"/>
      <c r="E13456" s="1433"/>
      <c r="K13456" s="1433"/>
      <c r="L13456" s="1334"/>
    </row>
    <row r="13457" spans="1:12" ht="24" customHeight="1">
      <c r="A13457" s="1355"/>
      <c r="B13457" s="1355"/>
      <c r="C13457" s="1433"/>
      <c r="E13457" s="1433"/>
      <c r="K13457" s="1433"/>
      <c r="L13457" s="1334"/>
    </row>
    <row r="13458" spans="1:12" ht="24" customHeight="1">
      <c r="A13458" s="1355"/>
      <c r="B13458" s="1355"/>
      <c r="C13458" s="1433"/>
      <c r="E13458" s="1433"/>
      <c r="K13458" s="1433"/>
      <c r="L13458" s="1334"/>
    </row>
    <row r="13459" spans="1:12" ht="24" customHeight="1">
      <c r="A13459" s="1355"/>
      <c r="B13459" s="1355"/>
      <c r="C13459" s="1433"/>
      <c r="E13459" s="1433"/>
      <c r="K13459" s="1433"/>
      <c r="L13459" s="1334"/>
    </row>
    <row r="13460" spans="1:12" ht="24" customHeight="1">
      <c r="A13460" s="1355"/>
      <c r="B13460" s="1355"/>
      <c r="C13460" s="1433"/>
      <c r="E13460" s="1433"/>
      <c r="K13460" s="1433"/>
      <c r="L13460" s="1334"/>
    </row>
    <row r="13461" spans="1:12" ht="24" customHeight="1">
      <c r="A13461" s="1355"/>
      <c r="B13461" s="1355"/>
      <c r="C13461" s="1433"/>
      <c r="E13461" s="1433"/>
      <c r="K13461" s="1433"/>
      <c r="L13461" s="1334"/>
    </row>
    <row r="13462" spans="1:12" ht="24" customHeight="1">
      <c r="A13462" s="1355"/>
      <c r="B13462" s="1355"/>
      <c r="C13462" s="1433"/>
      <c r="E13462" s="1433"/>
      <c r="K13462" s="1433"/>
      <c r="L13462" s="1334"/>
    </row>
    <row r="13463" spans="1:12" ht="24" customHeight="1">
      <c r="A13463" s="1355"/>
      <c r="B13463" s="1355"/>
      <c r="C13463" s="1433"/>
      <c r="E13463" s="1433"/>
      <c r="K13463" s="1433"/>
      <c r="L13463" s="1334"/>
    </row>
    <row r="13464" spans="1:12" ht="24" customHeight="1">
      <c r="A13464" s="1355"/>
      <c r="B13464" s="1355"/>
      <c r="C13464" s="1433"/>
      <c r="E13464" s="1433"/>
      <c r="K13464" s="1433"/>
      <c r="L13464" s="1334"/>
    </row>
    <row r="13465" spans="1:12" ht="24" customHeight="1">
      <c r="A13465" s="1355"/>
      <c r="B13465" s="1355"/>
      <c r="C13465" s="1433"/>
      <c r="E13465" s="1433"/>
      <c r="K13465" s="1433"/>
      <c r="L13465" s="1334"/>
    </row>
    <row r="13466" spans="1:12" ht="24" customHeight="1">
      <c r="A13466" s="1355"/>
      <c r="B13466" s="1355"/>
      <c r="C13466" s="1433"/>
      <c r="E13466" s="1433"/>
      <c r="K13466" s="1433"/>
      <c r="L13466" s="1334"/>
    </row>
    <row r="13467" spans="1:12" ht="24" customHeight="1">
      <c r="A13467" s="1355"/>
      <c r="B13467" s="1355"/>
      <c r="C13467" s="1433"/>
      <c r="E13467" s="1433"/>
      <c r="K13467" s="1433"/>
      <c r="L13467" s="1334"/>
    </row>
    <row r="13468" spans="1:12" ht="24" customHeight="1">
      <c r="A13468" s="1355"/>
      <c r="B13468" s="1355"/>
      <c r="C13468" s="1433"/>
      <c r="E13468" s="1433"/>
      <c r="K13468" s="1433"/>
      <c r="L13468" s="1334"/>
    </row>
    <row r="13469" spans="1:12" ht="24" customHeight="1">
      <c r="A13469" s="1355"/>
      <c r="B13469" s="1355"/>
      <c r="C13469" s="1433"/>
      <c r="E13469" s="1433"/>
      <c r="K13469" s="1433"/>
      <c r="L13469" s="1334"/>
    </row>
    <row r="13470" spans="1:12" ht="24" customHeight="1">
      <c r="A13470" s="1355"/>
      <c r="B13470" s="1355"/>
      <c r="C13470" s="1433"/>
      <c r="E13470" s="1433"/>
      <c r="K13470" s="1433"/>
      <c r="L13470" s="1334"/>
    </row>
    <row r="13471" spans="1:12" ht="24" customHeight="1">
      <c r="A13471" s="1355"/>
      <c r="B13471" s="1355"/>
      <c r="C13471" s="1433"/>
      <c r="E13471" s="1433"/>
      <c r="K13471" s="1433"/>
      <c r="L13471" s="1334"/>
    </row>
    <row r="13472" spans="1:12" ht="24" customHeight="1">
      <c r="A13472" s="1355"/>
      <c r="B13472" s="1355"/>
      <c r="C13472" s="1433"/>
      <c r="E13472" s="1433"/>
      <c r="K13472" s="1433"/>
      <c r="L13472" s="1334"/>
    </row>
    <row r="13473" spans="1:12" ht="24" customHeight="1">
      <c r="A13473" s="1355"/>
      <c r="B13473" s="1355"/>
      <c r="C13473" s="1433"/>
      <c r="E13473" s="1433"/>
      <c r="K13473" s="1433"/>
      <c r="L13473" s="1334"/>
    </row>
    <row r="13474" spans="1:12" ht="24" customHeight="1">
      <c r="A13474" s="1355"/>
      <c r="B13474" s="1355"/>
      <c r="C13474" s="1433"/>
      <c r="E13474" s="1433"/>
      <c r="K13474" s="1433"/>
      <c r="L13474" s="1334"/>
    </row>
    <row r="13475" spans="1:12" ht="24" customHeight="1">
      <c r="A13475" s="1355"/>
      <c r="B13475" s="1355"/>
      <c r="C13475" s="1433"/>
      <c r="E13475" s="1433"/>
      <c r="K13475" s="1433"/>
      <c r="L13475" s="1334"/>
    </row>
    <row r="13476" spans="1:12" ht="24" customHeight="1">
      <c r="A13476" s="1355"/>
      <c r="B13476" s="1355"/>
      <c r="C13476" s="1433"/>
      <c r="E13476" s="1433"/>
      <c r="K13476" s="1433"/>
      <c r="L13476" s="1334"/>
    </row>
    <row r="13477" spans="1:12" ht="24" customHeight="1">
      <c r="A13477" s="1355"/>
      <c r="B13477" s="1355"/>
      <c r="C13477" s="1433"/>
      <c r="E13477" s="1433"/>
      <c r="K13477" s="1433"/>
      <c r="L13477" s="1334"/>
    </row>
    <row r="13478" spans="1:12" ht="24" customHeight="1">
      <c r="A13478" s="1355"/>
      <c r="B13478" s="1355"/>
      <c r="C13478" s="1433"/>
      <c r="E13478" s="1433"/>
      <c r="K13478" s="1433"/>
      <c r="L13478" s="1334"/>
    </row>
    <row r="13479" spans="1:12" ht="24" customHeight="1">
      <c r="A13479" s="1355"/>
      <c r="B13479" s="1355"/>
      <c r="C13479" s="1433"/>
      <c r="E13479" s="1433"/>
      <c r="K13479" s="1433"/>
      <c r="L13479" s="1334"/>
    </row>
    <row r="13480" spans="1:12" ht="24" customHeight="1">
      <c r="A13480" s="1355"/>
      <c r="B13480" s="1355"/>
      <c r="C13480" s="1433"/>
      <c r="E13480" s="1433"/>
      <c r="K13480" s="1433"/>
      <c r="L13480" s="1334"/>
    </row>
    <row r="13481" spans="1:12" ht="24" customHeight="1">
      <c r="A13481" s="1355"/>
      <c r="B13481" s="1355"/>
      <c r="C13481" s="1433"/>
      <c r="E13481" s="1433"/>
      <c r="K13481" s="1433"/>
      <c r="L13481" s="1334"/>
    </row>
    <row r="13482" spans="1:12" ht="24" customHeight="1">
      <c r="A13482" s="1355"/>
      <c r="B13482" s="1355"/>
      <c r="C13482" s="1433"/>
      <c r="E13482" s="1433"/>
      <c r="K13482" s="1433"/>
      <c r="L13482" s="1334"/>
    </row>
    <row r="13483" spans="1:12" ht="24" customHeight="1">
      <c r="A13483" s="1355"/>
      <c r="B13483" s="1355"/>
      <c r="C13483" s="1433"/>
      <c r="E13483" s="1433"/>
      <c r="K13483" s="1433"/>
      <c r="L13483" s="1334"/>
    </row>
    <row r="13484" spans="1:12" ht="24" customHeight="1">
      <c r="A13484" s="1355"/>
      <c r="B13484" s="1355"/>
      <c r="C13484" s="1433"/>
      <c r="E13484" s="1433"/>
      <c r="K13484" s="1433"/>
      <c r="L13484" s="1334"/>
    </row>
    <row r="13485" spans="1:12" ht="24" customHeight="1">
      <c r="A13485" s="1355"/>
      <c r="B13485" s="1355"/>
      <c r="C13485" s="1433"/>
      <c r="E13485" s="1433"/>
      <c r="K13485" s="1433"/>
      <c r="L13485" s="1334"/>
    </row>
    <row r="13486" spans="1:12" ht="24" customHeight="1">
      <c r="A13486" s="1355"/>
      <c r="B13486" s="1355"/>
      <c r="C13486" s="1433"/>
      <c r="E13486" s="1433"/>
      <c r="K13486" s="1433"/>
      <c r="L13486" s="1334"/>
    </row>
    <row r="13487" spans="1:12" ht="24" customHeight="1">
      <c r="A13487" s="1355"/>
      <c r="B13487" s="1355"/>
      <c r="C13487" s="1433"/>
      <c r="E13487" s="1433"/>
      <c r="K13487" s="1433"/>
      <c r="L13487" s="1334"/>
    </row>
    <row r="13488" spans="1:12" ht="24" customHeight="1">
      <c r="A13488" s="1355"/>
      <c r="B13488" s="1355"/>
      <c r="C13488" s="1433"/>
      <c r="E13488" s="1433"/>
      <c r="K13488" s="1433"/>
      <c r="L13488" s="1334"/>
    </row>
    <row r="13489" spans="1:12" ht="24" customHeight="1">
      <c r="A13489" s="1355"/>
      <c r="B13489" s="1355"/>
      <c r="C13489" s="1433"/>
      <c r="E13489" s="1433"/>
      <c r="K13489" s="1433"/>
      <c r="L13489" s="1334"/>
    </row>
    <row r="13490" spans="1:12" ht="24" customHeight="1">
      <c r="A13490" s="1355"/>
      <c r="B13490" s="1355"/>
      <c r="C13490" s="1433"/>
      <c r="E13490" s="1433"/>
      <c r="K13490" s="1433"/>
      <c r="L13490" s="1334"/>
    </row>
    <row r="13491" spans="1:12" ht="24" customHeight="1">
      <c r="A13491" s="1355"/>
      <c r="B13491" s="1355"/>
      <c r="C13491" s="1433"/>
      <c r="E13491" s="1433"/>
      <c r="K13491" s="1433"/>
      <c r="L13491" s="1334"/>
    </row>
    <row r="13492" spans="1:12" ht="24" customHeight="1">
      <c r="A13492" s="1355"/>
      <c r="B13492" s="1355"/>
      <c r="C13492" s="1433"/>
      <c r="E13492" s="1433"/>
      <c r="K13492" s="1433"/>
      <c r="L13492" s="1334"/>
    </row>
    <row r="13493" spans="1:12" ht="24" customHeight="1">
      <c r="A13493" s="1355"/>
      <c r="B13493" s="1355"/>
      <c r="C13493" s="1433"/>
      <c r="E13493" s="1433"/>
      <c r="K13493" s="1433"/>
      <c r="L13493" s="1334"/>
    </row>
    <row r="13494" spans="1:12" ht="24" customHeight="1">
      <c r="A13494" s="1355"/>
      <c r="B13494" s="1355"/>
      <c r="C13494" s="1433"/>
      <c r="E13494" s="1433"/>
      <c r="K13494" s="1433"/>
      <c r="L13494" s="1334"/>
    </row>
    <row r="13495" spans="1:12" ht="24" customHeight="1">
      <c r="A13495" s="1355"/>
      <c r="B13495" s="1355"/>
      <c r="C13495" s="1433"/>
      <c r="E13495" s="1433"/>
      <c r="K13495" s="1433"/>
      <c r="L13495" s="1334"/>
    </row>
    <row r="13496" spans="1:12" ht="24" customHeight="1">
      <c r="A13496" s="1355"/>
      <c r="B13496" s="1355"/>
      <c r="C13496" s="1433"/>
      <c r="E13496" s="1433"/>
      <c r="K13496" s="1433"/>
      <c r="L13496" s="1334"/>
    </row>
    <row r="13497" spans="1:12" ht="24" customHeight="1">
      <c r="A13497" s="1355"/>
      <c r="B13497" s="1355"/>
      <c r="C13497" s="1433"/>
      <c r="E13497" s="1433"/>
      <c r="K13497" s="1433"/>
      <c r="L13497" s="1334"/>
    </row>
    <row r="13498" spans="1:12" ht="24" customHeight="1">
      <c r="A13498" s="1355"/>
      <c r="B13498" s="1355"/>
      <c r="C13498" s="1433"/>
      <c r="E13498" s="1433"/>
      <c r="K13498" s="1433"/>
      <c r="L13498" s="1334"/>
    </row>
    <row r="13499" spans="1:12" ht="24" customHeight="1">
      <c r="A13499" s="1355"/>
      <c r="B13499" s="1355"/>
      <c r="C13499" s="1433"/>
      <c r="E13499" s="1433"/>
      <c r="K13499" s="1433"/>
      <c r="L13499" s="1334"/>
    </row>
    <row r="13500" spans="1:12" ht="24" customHeight="1">
      <c r="A13500" s="1355"/>
      <c r="B13500" s="1355"/>
      <c r="C13500" s="1433"/>
      <c r="E13500" s="1433"/>
      <c r="K13500" s="1433"/>
      <c r="L13500" s="1334"/>
    </row>
    <row r="13501" spans="1:12" ht="24" customHeight="1">
      <c r="A13501" s="1355"/>
      <c r="B13501" s="1355"/>
      <c r="C13501" s="1433"/>
      <c r="E13501" s="1433"/>
      <c r="K13501" s="1433"/>
      <c r="L13501" s="1334"/>
    </row>
    <row r="13502" spans="1:12" ht="24" customHeight="1">
      <c r="A13502" s="1355"/>
      <c r="B13502" s="1355"/>
      <c r="C13502" s="1433"/>
      <c r="E13502" s="1433"/>
      <c r="K13502" s="1433"/>
      <c r="L13502" s="1334"/>
    </row>
    <row r="13503" spans="1:12" ht="24" customHeight="1">
      <c r="A13503" s="1355"/>
      <c r="B13503" s="1355"/>
      <c r="C13503" s="1433"/>
      <c r="E13503" s="1433"/>
      <c r="K13503" s="1433"/>
      <c r="L13503" s="1334"/>
    </row>
    <row r="13504" spans="1:12" ht="24" customHeight="1">
      <c r="A13504" s="1355"/>
      <c r="B13504" s="1355"/>
      <c r="C13504" s="1433"/>
      <c r="E13504" s="1433"/>
      <c r="K13504" s="1433"/>
      <c r="L13504" s="1334"/>
    </row>
    <row r="13505" spans="1:12" ht="24" customHeight="1">
      <c r="A13505" s="1355"/>
      <c r="B13505" s="1355"/>
      <c r="C13505" s="1433"/>
      <c r="E13505" s="1433"/>
      <c r="K13505" s="1433"/>
      <c r="L13505" s="1334"/>
    </row>
    <row r="13506" spans="1:12" ht="24" customHeight="1">
      <c r="A13506" s="1355"/>
      <c r="B13506" s="1355"/>
      <c r="C13506" s="1433"/>
      <c r="E13506" s="1433"/>
      <c r="K13506" s="1433"/>
      <c r="L13506" s="1334"/>
    </row>
    <row r="13507" spans="1:12" ht="24" customHeight="1">
      <c r="A13507" s="1355"/>
      <c r="B13507" s="1355"/>
      <c r="C13507" s="1433"/>
      <c r="E13507" s="1433"/>
      <c r="K13507" s="1433"/>
      <c r="L13507" s="1334"/>
    </row>
    <row r="13508" spans="1:12" ht="24" customHeight="1">
      <c r="A13508" s="1355"/>
      <c r="B13508" s="1355"/>
      <c r="C13508" s="1433"/>
      <c r="E13508" s="1433"/>
      <c r="K13508" s="1433"/>
      <c r="L13508" s="1334"/>
    </row>
    <row r="13509" spans="1:12" ht="24" customHeight="1">
      <c r="A13509" s="1355"/>
      <c r="B13509" s="1355"/>
      <c r="C13509" s="1433"/>
      <c r="E13509" s="1433"/>
      <c r="K13509" s="1433"/>
      <c r="L13509" s="1334"/>
    </row>
    <row r="13510" spans="1:12" ht="24" customHeight="1">
      <c r="A13510" s="1355"/>
      <c r="B13510" s="1355"/>
      <c r="C13510" s="1433"/>
      <c r="E13510" s="1433"/>
      <c r="K13510" s="1433"/>
      <c r="L13510" s="1334"/>
    </row>
    <row r="13511" spans="1:12" ht="24" customHeight="1">
      <c r="A13511" s="1355"/>
      <c r="B13511" s="1355"/>
      <c r="C13511" s="1433"/>
      <c r="E13511" s="1433"/>
      <c r="K13511" s="1433"/>
      <c r="L13511" s="1334"/>
    </row>
    <row r="13512" spans="1:12" ht="24" customHeight="1">
      <c r="A13512" s="1355"/>
      <c r="B13512" s="1355"/>
      <c r="C13512" s="1433"/>
      <c r="E13512" s="1433"/>
      <c r="K13512" s="1433"/>
      <c r="L13512" s="1334"/>
    </row>
    <row r="13513" spans="1:12" ht="24" customHeight="1">
      <c r="A13513" s="1355"/>
      <c r="B13513" s="1355"/>
      <c r="C13513" s="1433"/>
      <c r="E13513" s="1433"/>
      <c r="K13513" s="1433"/>
      <c r="L13513" s="1334"/>
    </row>
    <row r="13514" spans="1:12" ht="24" customHeight="1">
      <c r="A13514" s="1355"/>
      <c r="B13514" s="1355"/>
      <c r="C13514" s="1433"/>
      <c r="E13514" s="1433"/>
      <c r="K13514" s="1433"/>
      <c r="L13514" s="1334"/>
    </row>
    <row r="13515" spans="1:12" ht="24" customHeight="1">
      <c r="A13515" s="1355"/>
      <c r="B13515" s="1355"/>
      <c r="C13515" s="1433"/>
      <c r="E13515" s="1433"/>
      <c r="K13515" s="1433"/>
      <c r="L13515" s="1334"/>
    </row>
    <row r="13516" spans="1:12" ht="24" customHeight="1">
      <c r="A13516" s="1355"/>
      <c r="B13516" s="1355"/>
      <c r="C13516" s="1433"/>
      <c r="E13516" s="1433"/>
      <c r="K13516" s="1433"/>
      <c r="L13516" s="1334"/>
    </row>
    <row r="13517" spans="1:12" ht="24" customHeight="1">
      <c r="A13517" s="1355"/>
      <c r="B13517" s="1355"/>
      <c r="C13517" s="1433"/>
      <c r="E13517" s="1433"/>
      <c r="K13517" s="1433"/>
      <c r="L13517" s="1334"/>
    </row>
    <row r="13518" spans="1:12" ht="24" customHeight="1">
      <c r="A13518" s="1355"/>
      <c r="B13518" s="1355"/>
      <c r="C13518" s="1433"/>
      <c r="E13518" s="1433"/>
      <c r="K13518" s="1433"/>
      <c r="L13518" s="1334"/>
    </row>
    <row r="13519" spans="1:12" ht="24" customHeight="1">
      <c r="A13519" s="1355"/>
      <c r="B13519" s="1355"/>
      <c r="C13519" s="1433"/>
      <c r="E13519" s="1433"/>
      <c r="K13519" s="1433"/>
      <c r="L13519" s="1334"/>
    </row>
    <row r="13520" spans="1:12" ht="24" customHeight="1">
      <c r="A13520" s="1355"/>
      <c r="B13520" s="1355"/>
      <c r="C13520" s="1433"/>
      <c r="E13520" s="1433"/>
      <c r="K13520" s="1433"/>
      <c r="L13520" s="1334"/>
    </row>
    <row r="13521" spans="1:12" ht="24" customHeight="1">
      <c r="A13521" s="1355"/>
      <c r="B13521" s="1355"/>
      <c r="C13521" s="1433"/>
      <c r="E13521" s="1433"/>
      <c r="K13521" s="1433"/>
      <c r="L13521" s="1334"/>
    </row>
    <row r="13522" spans="1:12" ht="24" customHeight="1">
      <c r="A13522" s="1355"/>
      <c r="B13522" s="1355"/>
      <c r="C13522" s="1433"/>
      <c r="E13522" s="1433"/>
      <c r="K13522" s="1433"/>
      <c r="L13522" s="1334"/>
    </row>
    <row r="13523" spans="1:12" ht="24" customHeight="1">
      <c r="A13523" s="1355"/>
      <c r="B13523" s="1355"/>
      <c r="C13523" s="1433"/>
      <c r="E13523" s="1433"/>
      <c r="K13523" s="1433"/>
      <c r="L13523" s="1334"/>
    </row>
    <row r="13524" spans="1:12" ht="24" customHeight="1">
      <c r="A13524" s="1355"/>
      <c r="B13524" s="1355"/>
      <c r="C13524" s="1433"/>
      <c r="E13524" s="1433"/>
      <c r="K13524" s="1433"/>
      <c r="L13524" s="1334"/>
    </row>
    <row r="13525" spans="1:12" ht="24" customHeight="1">
      <c r="A13525" s="1355"/>
      <c r="B13525" s="1355"/>
      <c r="C13525" s="1433"/>
      <c r="E13525" s="1433"/>
      <c r="K13525" s="1433"/>
      <c r="L13525" s="1334"/>
    </row>
    <row r="13526" spans="1:12" ht="24" customHeight="1">
      <c r="A13526" s="1355"/>
      <c r="B13526" s="1355"/>
      <c r="C13526" s="1433"/>
      <c r="E13526" s="1433"/>
      <c r="K13526" s="1433"/>
      <c r="L13526" s="1334"/>
    </row>
    <row r="13527" spans="1:12" ht="24" customHeight="1">
      <c r="A13527" s="1355"/>
      <c r="B13527" s="1355"/>
      <c r="C13527" s="1433"/>
      <c r="E13527" s="1433"/>
      <c r="K13527" s="1433"/>
      <c r="L13527" s="1334"/>
    </row>
    <row r="13528" spans="1:12" ht="24" customHeight="1">
      <c r="A13528" s="1355"/>
      <c r="B13528" s="1355"/>
      <c r="C13528" s="1433"/>
      <c r="E13528" s="1433"/>
      <c r="K13528" s="1433"/>
      <c r="L13528" s="1334"/>
    </row>
    <row r="13529" spans="1:12" ht="24" customHeight="1">
      <c r="A13529" s="1355"/>
      <c r="B13529" s="1355"/>
      <c r="C13529" s="1433"/>
      <c r="E13529" s="1433"/>
      <c r="K13529" s="1433"/>
      <c r="L13529" s="1334"/>
    </row>
    <row r="13530" spans="1:12" ht="24" customHeight="1">
      <c r="A13530" s="1355"/>
      <c r="B13530" s="1355"/>
      <c r="C13530" s="1433"/>
      <c r="E13530" s="1433"/>
      <c r="K13530" s="1433"/>
      <c r="L13530" s="1334"/>
    </row>
    <row r="13531" spans="1:12" ht="24" customHeight="1">
      <c r="A13531" s="1355"/>
      <c r="B13531" s="1355"/>
      <c r="C13531" s="1433"/>
      <c r="E13531" s="1433"/>
      <c r="K13531" s="1433"/>
      <c r="L13531" s="1334"/>
    </row>
    <row r="13532" spans="1:12" ht="24" customHeight="1">
      <c r="A13532" s="1355"/>
      <c r="B13532" s="1355"/>
      <c r="C13532" s="1433"/>
      <c r="E13532" s="1433"/>
      <c r="K13532" s="1433"/>
      <c r="L13532" s="1334"/>
    </row>
    <row r="13533" spans="1:12" ht="24" customHeight="1">
      <c r="A13533" s="1355"/>
      <c r="B13533" s="1355"/>
      <c r="C13533" s="1433"/>
      <c r="E13533" s="1433"/>
      <c r="K13533" s="1433"/>
      <c r="L13533" s="1334"/>
    </row>
    <row r="13534" spans="1:12" ht="24" customHeight="1">
      <c r="A13534" s="1355"/>
      <c r="B13534" s="1355"/>
      <c r="C13534" s="1433"/>
      <c r="E13534" s="1433"/>
      <c r="K13534" s="1433"/>
      <c r="L13534" s="1334"/>
    </row>
    <row r="13535" spans="1:12" ht="24" customHeight="1">
      <c r="A13535" s="1355"/>
      <c r="B13535" s="1355"/>
      <c r="C13535" s="1433"/>
      <c r="E13535" s="1433"/>
      <c r="K13535" s="1433"/>
      <c r="L13535" s="1334"/>
    </row>
    <row r="13536" spans="1:12" ht="24" customHeight="1">
      <c r="A13536" s="1355"/>
      <c r="B13536" s="1355"/>
      <c r="C13536" s="1433"/>
      <c r="E13536" s="1433"/>
      <c r="K13536" s="1433"/>
      <c r="L13536" s="1334"/>
    </row>
    <row r="13537" spans="1:12" ht="24" customHeight="1">
      <c r="A13537" s="1355"/>
      <c r="B13537" s="1355"/>
      <c r="C13537" s="1433"/>
      <c r="E13537" s="1433"/>
      <c r="K13537" s="1433"/>
      <c r="L13537" s="1334"/>
    </row>
    <row r="13538" spans="1:12" ht="24" customHeight="1">
      <c r="A13538" s="1355"/>
      <c r="B13538" s="1355"/>
      <c r="C13538" s="1433"/>
      <c r="E13538" s="1433"/>
      <c r="K13538" s="1433"/>
      <c r="L13538" s="1334"/>
    </row>
    <row r="13539" spans="1:12" ht="24" customHeight="1">
      <c r="A13539" s="1355"/>
      <c r="B13539" s="1355"/>
      <c r="C13539" s="1433"/>
      <c r="E13539" s="1433"/>
      <c r="K13539" s="1433"/>
      <c r="L13539" s="1334"/>
    </row>
    <row r="13540" spans="1:12" ht="24" customHeight="1">
      <c r="A13540" s="1355"/>
      <c r="B13540" s="1355"/>
      <c r="C13540" s="1433"/>
      <c r="E13540" s="1433"/>
      <c r="K13540" s="1433"/>
      <c r="L13540" s="1334"/>
    </row>
    <row r="13541" spans="1:12" ht="24" customHeight="1">
      <c r="A13541" s="1355"/>
      <c r="B13541" s="1355"/>
      <c r="C13541" s="1433"/>
      <c r="E13541" s="1433"/>
      <c r="K13541" s="1433"/>
      <c r="L13541" s="1334"/>
    </row>
    <row r="13542" spans="1:12" ht="24" customHeight="1">
      <c r="A13542" s="1355"/>
      <c r="B13542" s="1355"/>
      <c r="C13542" s="1433"/>
      <c r="E13542" s="1433"/>
      <c r="K13542" s="1433"/>
      <c r="L13542" s="1334"/>
    </row>
    <row r="13543" spans="1:12" ht="24" customHeight="1">
      <c r="A13543" s="1355"/>
      <c r="B13543" s="1355"/>
      <c r="C13543" s="1433"/>
      <c r="E13543" s="1433"/>
      <c r="K13543" s="1433"/>
      <c r="L13543" s="1334"/>
    </row>
    <row r="13544" spans="1:12" ht="24" customHeight="1">
      <c r="A13544" s="1355"/>
      <c r="B13544" s="1355"/>
      <c r="C13544" s="1433"/>
      <c r="E13544" s="1433"/>
      <c r="K13544" s="1433"/>
      <c r="L13544" s="1334"/>
    </row>
    <row r="13545" spans="1:12" ht="24" customHeight="1">
      <c r="A13545" s="1355"/>
      <c r="B13545" s="1355"/>
      <c r="C13545" s="1433"/>
      <c r="E13545" s="1433"/>
      <c r="K13545" s="1433"/>
      <c r="L13545" s="1334"/>
    </row>
    <row r="13546" spans="1:12" ht="24" customHeight="1">
      <c r="A13546" s="1355"/>
      <c r="B13546" s="1355"/>
      <c r="C13546" s="1433"/>
      <c r="E13546" s="1433"/>
      <c r="K13546" s="1433"/>
      <c r="L13546" s="1334"/>
    </row>
    <row r="13547" spans="1:12" ht="24" customHeight="1">
      <c r="A13547" s="1355"/>
      <c r="B13547" s="1355"/>
      <c r="C13547" s="1433"/>
      <c r="E13547" s="1433"/>
      <c r="K13547" s="1433"/>
      <c r="L13547" s="1334"/>
    </row>
    <row r="13548" spans="1:12" ht="24" customHeight="1">
      <c r="A13548" s="1355"/>
      <c r="B13548" s="1355"/>
      <c r="C13548" s="1433"/>
      <c r="E13548" s="1433"/>
      <c r="K13548" s="1433"/>
      <c r="L13548" s="1334"/>
    </row>
    <row r="13549" spans="1:12" ht="24" customHeight="1">
      <c r="A13549" s="1355"/>
      <c r="B13549" s="1355"/>
      <c r="C13549" s="1433"/>
      <c r="E13549" s="1433"/>
      <c r="K13549" s="1433"/>
      <c r="L13549" s="1334"/>
    </row>
    <row r="13550" spans="1:12" ht="24" customHeight="1">
      <c r="A13550" s="1355"/>
      <c r="B13550" s="1355"/>
      <c r="C13550" s="1433"/>
      <c r="E13550" s="1433"/>
      <c r="K13550" s="1433"/>
      <c r="L13550" s="1334"/>
    </row>
    <row r="13551" spans="1:12" ht="24" customHeight="1">
      <c r="A13551" s="1355"/>
      <c r="B13551" s="1355"/>
      <c r="C13551" s="1433"/>
      <c r="E13551" s="1433"/>
      <c r="K13551" s="1433"/>
      <c r="L13551" s="1334"/>
    </row>
    <row r="13552" spans="1:12" ht="24" customHeight="1">
      <c r="A13552" s="1355"/>
      <c r="B13552" s="1355"/>
      <c r="C13552" s="1433"/>
      <c r="E13552" s="1433"/>
      <c r="K13552" s="1433"/>
      <c r="L13552" s="1334"/>
    </row>
    <row r="13553" spans="1:12" ht="24" customHeight="1">
      <c r="A13553" s="1355"/>
      <c r="B13553" s="1355"/>
      <c r="C13553" s="1433"/>
      <c r="E13553" s="1433"/>
      <c r="K13553" s="1433"/>
      <c r="L13553" s="1334"/>
    </row>
    <row r="13554" spans="1:12" ht="24" customHeight="1">
      <c r="A13554" s="1355"/>
      <c r="B13554" s="1355"/>
      <c r="C13554" s="1433"/>
      <c r="E13554" s="1433"/>
      <c r="K13554" s="1433"/>
      <c r="L13554" s="1334"/>
    </row>
    <row r="13555" spans="1:12" ht="24" customHeight="1">
      <c r="A13555" s="1355"/>
      <c r="B13555" s="1355"/>
      <c r="C13555" s="1433"/>
      <c r="E13555" s="1433"/>
      <c r="K13555" s="1433"/>
      <c r="L13555" s="1334"/>
    </row>
    <row r="13556" spans="1:12" ht="24" customHeight="1">
      <c r="A13556" s="1355"/>
      <c r="B13556" s="1355"/>
      <c r="C13556" s="1433"/>
      <c r="E13556" s="1433"/>
      <c r="K13556" s="1433"/>
      <c r="L13556" s="1334"/>
    </row>
    <row r="13557" spans="1:12" ht="24" customHeight="1">
      <c r="A13557" s="1355"/>
      <c r="B13557" s="1355"/>
      <c r="C13557" s="1433"/>
      <c r="E13557" s="1433"/>
      <c r="K13557" s="1433"/>
      <c r="L13557" s="1334"/>
    </row>
    <row r="13558" spans="1:12" ht="24" customHeight="1">
      <c r="A13558" s="1355"/>
      <c r="B13558" s="1355"/>
      <c r="C13558" s="1433"/>
      <c r="E13558" s="1433"/>
      <c r="K13558" s="1433"/>
      <c r="L13558" s="1334"/>
    </row>
    <row r="13559" spans="1:12" ht="24" customHeight="1">
      <c r="A13559" s="1355"/>
      <c r="B13559" s="1355"/>
      <c r="C13559" s="1433"/>
      <c r="E13559" s="1433"/>
      <c r="K13559" s="1433"/>
      <c r="L13559" s="1334"/>
    </row>
    <row r="13560" spans="1:12" ht="24" customHeight="1">
      <c r="A13560" s="1355"/>
      <c r="B13560" s="1355"/>
      <c r="C13560" s="1433"/>
      <c r="E13560" s="1433"/>
      <c r="K13560" s="1433"/>
      <c r="L13560" s="1334"/>
    </row>
    <row r="13561" spans="1:12" ht="24" customHeight="1">
      <c r="A13561" s="1355"/>
      <c r="B13561" s="1355"/>
      <c r="C13561" s="1433"/>
      <c r="E13561" s="1433"/>
      <c r="K13561" s="1433"/>
      <c r="L13561" s="1334"/>
    </row>
    <row r="13562" spans="1:12" ht="24" customHeight="1">
      <c r="A13562" s="1355"/>
      <c r="B13562" s="1355"/>
      <c r="C13562" s="1433"/>
      <c r="E13562" s="1433"/>
      <c r="K13562" s="1433"/>
      <c r="L13562" s="1334"/>
    </row>
    <row r="13563" spans="1:12" ht="24" customHeight="1">
      <c r="A13563" s="1355"/>
      <c r="B13563" s="1355"/>
      <c r="C13563" s="1433"/>
      <c r="E13563" s="1433"/>
      <c r="K13563" s="1433"/>
      <c r="L13563" s="1334"/>
    </row>
    <row r="13564" spans="1:12" ht="24" customHeight="1">
      <c r="A13564" s="1355"/>
      <c r="B13564" s="1355"/>
      <c r="C13564" s="1433"/>
      <c r="E13564" s="1433"/>
      <c r="K13564" s="1433"/>
      <c r="L13564" s="1334"/>
    </row>
    <row r="13565" spans="1:12" ht="24" customHeight="1">
      <c r="A13565" s="1355"/>
      <c r="B13565" s="1355"/>
      <c r="C13565" s="1433"/>
      <c r="E13565" s="1433"/>
      <c r="K13565" s="1433"/>
      <c r="L13565" s="1334"/>
    </row>
    <row r="13566" spans="1:12" ht="24" customHeight="1">
      <c r="A13566" s="1355"/>
      <c r="B13566" s="1355"/>
      <c r="C13566" s="1433"/>
      <c r="E13566" s="1433"/>
      <c r="K13566" s="1433"/>
      <c r="L13566" s="1334"/>
    </row>
    <row r="13567" spans="1:12" ht="24" customHeight="1">
      <c r="A13567" s="1355"/>
      <c r="B13567" s="1355"/>
      <c r="C13567" s="1433"/>
      <c r="E13567" s="1433"/>
      <c r="K13567" s="1433"/>
      <c r="L13567" s="1334"/>
    </row>
    <row r="13568" spans="1:12" ht="24" customHeight="1">
      <c r="A13568" s="1355"/>
      <c r="B13568" s="1355"/>
      <c r="C13568" s="1433"/>
      <c r="E13568" s="1433"/>
      <c r="K13568" s="1433"/>
      <c r="L13568" s="1334"/>
    </row>
    <row r="13569" spans="1:12" ht="24" customHeight="1">
      <c r="A13569" s="1355"/>
      <c r="B13569" s="1355"/>
      <c r="C13569" s="1433"/>
      <c r="E13569" s="1433"/>
      <c r="K13569" s="1433"/>
      <c r="L13569" s="1334"/>
    </row>
    <row r="13570" spans="1:12" ht="24" customHeight="1">
      <c r="A13570" s="1355"/>
      <c r="B13570" s="1355"/>
      <c r="C13570" s="1433"/>
      <c r="E13570" s="1433"/>
      <c r="K13570" s="1433"/>
      <c r="L13570" s="1334"/>
    </row>
    <row r="13571" spans="1:12" ht="24" customHeight="1">
      <c r="A13571" s="1355"/>
      <c r="B13571" s="1355"/>
      <c r="C13571" s="1433"/>
      <c r="E13571" s="1433"/>
      <c r="K13571" s="1433"/>
      <c r="L13571" s="1334"/>
    </row>
    <row r="13572" spans="1:12" ht="24" customHeight="1">
      <c r="A13572" s="1355"/>
      <c r="B13572" s="1355"/>
      <c r="C13572" s="1433"/>
      <c r="E13572" s="1433"/>
      <c r="K13572" s="1433"/>
      <c r="L13572" s="1334"/>
    </row>
    <row r="13573" spans="1:12" ht="24" customHeight="1">
      <c r="A13573" s="1355"/>
      <c r="B13573" s="1355"/>
      <c r="C13573" s="1433"/>
      <c r="E13573" s="1433"/>
      <c r="K13573" s="1433"/>
      <c r="L13573" s="1334"/>
    </row>
    <row r="13574" spans="1:12" ht="24" customHeight="1">
      <c r="A13574" s="1355"/>
      <c r="B13574" s="1355"/>
      <c r="C13574" s="1433"/>
      <c r="E13574" s="1433"/>
      <c r="K13574" s="1433"/>
      <c r="L13574" s="1334"/>
    </row>
    <row r="13575" spans="1:12" ht="24" customHeight="1">
      <c r="A13575" s="1355"/>
      <c r="B13575" s="1355"/>
      <c r="C13575" s="1433"/>
      <c r="E13575" s="1433"/>
      <c r="K13575" s="1433"/>
      <c r="L13575" s="1334"/>
    </row>
    <row r="13576" spans="1:12" ht="24" customHeight="1">
      <c r="A13576" s="1355"/>
      <c r="B13576" s="1355"/>
      <c r="C13576" s="1433"/>
      <c r="E13576" s="1433"/>
      <c r="K13576" s="1433"/>
      <c r="L13576" s="1334"/>
    </row>
    <row r="13577" spans="1:12" ht="24" customHeight="1">
      <c r="A13577" s="1355"/>
      <c r="B13577" s="1355"/>
      <c r="C13577" s="1433"/>
      <c r="E13577" s="1433"/>
      <c r="K13577" s="1433"/>
      <c r="L13577" s="1334"/>
    </row>
    <row r="13578" spans="1:12" ht="24" customHeight="1">
      <c r="A13578" s="1355"/>
      <c r="B13578" s="1355"/>
      <c r="C13578" s="1433"/>
      <c r="E13578" s="1433"/>
      <c r="K13578" s="1433"/>
      <c r="L13578" s="1334"/>
    </row>
    <row r="13579" spans="1:12" ht="24" customHeight="1">
      <c r="A13579" s="1355"/>
      <c r="B13579" s="1355"/>
      <c r="C13579" s="1433"/>
      <c r="E13579" s="1433"/>
      <c r="K13579" s="1433"/>
      <c r="L13579" s="1334"/>
    </row>
    <row r="13580" spans="1:12" ht="24" customHeight="1">
      <c r="A13580" s="1355"/>
      <c r="B13580" s="1355"/>
      <c r="C13580" s="1433"/>
      <c r="E13580" s="1433"/>
      <c r="K13580" s="1433"/>
      <c r="L13580" s="1334"/>
    </row>
    <row r="13581" spans="1:12" ht="24" customHeight="1">
      <c r="A13581" s="1355"/>
      <c r="B13581" s="1355"/>
      <c r="C13581" s="1433"/>
      <c r="E13581" s="1433"/>
      <c r="K13581" s="1433"/>
      <c r="L13581" s="1334"/>
    </row>
    <row r="13582" spans="1:12" ht="24" customHeight="1">
      <c r="A13582" s="1355"/>
      <c r="B13582" s="1355"/>
      <c r="C13582" s="1433"/>
      <c r="E13582" s="1433"/>
      <c r="K13582" s="1433"/>
      <c r="L13582" s="1334"/>
    </row>
    <row r="13583" spans="1:12" ht="24" customHeight="1">
      <c r="A13583" s="1355"/>
      <c r="B13583" s="1355"/>
      <c r="C13583" s="1433"/>
      <c r="E13583" s="1433"/>
      <c r="K13583" s="1433"/>
      <c r="L13583" s="1334"/>
    </row>
    <row r="13584" spans="1:12" ht="24" customHeight="1">
      <c r="A13584" s="1355"/>
      <c r="B13584" s="1355"/>
      <c r="C13584" s="1433"/>
      <c r="E13584" s="1433"/>
      <c r="K13584" s="1433"/>
      <c r="L13584" s="1334"/>
    </row>
    <row r="13585" spans="1:12" ht="24" customHeight="1">
      <c r="A13585" s="1355"/>
      <c r="B13585" s="1355"/>
      <c r="C13585" s="1433"/>
      <c r="E13585" s="1433"/>
      <c r="K13585" s="1433"/>
      <c r="L13585" s="1334"/>
    </row>
    <row r="13586" spans="1:12" ht="24" customHeight="1">
      <c r="A13586" s="1355"/>
      <c r="B13586" s="1355"/>
      <c r="C13586" s="1433"/>
      <c r="E13586" s="1433"/>
      <c r="K13586" s="1433"/>
      <c r="L13586" s="1334"/>
    </row>
    <row r="13587" spans="1:12" ht="24" customHeight="1">
      <c r="A13587" s="1355"/>
      <c r="B13587" s="1355"/>
      <c r="C13587" s="1433"/>
      <c r="E13587" s="1433"/>
      <c r="K13587" s="1433"/>
      <c r="L13587" s="1334"/>
    </row>
    <row r="13588" spans="1:12" ht="24" customHeight="1">
      <c r="A13588" s="1355"/>
      <c r="B13588" s="1355"/>
      <c r="C13588" s="1433"/>
      <c r="E13588" s="1433"/>
      <c r="K13588" s="1433"/>
      <c r="L13588" s="1334"/>
    </row>
    <row r="13589" spans="1:12" ht="24" customHeight="1">
      <c r="A13589" s="1355"/>
      <c r="B13589" s="1355"/>
      <c r="C13589" s="1433"/>
      <c r="E13589" s="1433"/>
      <c r="K13589" s="1433"/>
      <c r="L13589" s="1334"/>
    </row>
    <row r="13590" spans="1:12" ht="24" customHeight="1">
      <c r="A13590" s="1355"/>
      <c r="B13590" s="1355"/>
      <c r="C13590" s="1433"/>
      <c r="E13590" s="1433"/>
      <c r="K13590" s="1433"/>
      <c r="L13590" s="1334"/>
    </row>
    <row r="13591" spans="1:12" ht="24" customHeight="1">
      <c r="A13591" s="1355"/>
      <c r="B13591" s="1355"/>
      <c r="C13591" s="1433"/>
      <c r="E13591" s="1433"/>
      <c r="K13591" s="1433"/>
      <c r="L13591" s="1334"/>
    </row>
    <row r="13592" spans="1:12" ht="24" customHeight="1">
      <c r="A13592" s="1355"/>
      <c r="B13592" s="1355"/>
      <c r="C13592" s="1433"/>
      <c r="E13592" s="1433"/>
      <c r="K13592" s="1433"/>
      <c r="L13592" s="1334"/>
    </row>
    <row r="13593" spans="1:12" ht="24" customHeight="1">
      <c r="A13593" s="1355"/>
      <c r="B13593" s="1355"/>
      <c r="C13593" s="1433"/>
      <c r="E13593" s="1433"/>
      <c r="K13593" s="1433"/>
      <c r="L13593" s="1334"/>
    </row>
    <row r="13594" spans="1:12" ht="24" customHeight="1">
      <c r="A13594" s="1355"/>
      <c r="B13594" s="1355"/>
      <c r="C13594" s="1433"/>
      <c r="E13594" s="1433"/>
      <c r="K13594" s="1433"/>
      <c r="L13594" s="1334"/>
    </row>
    <row r="13595" spans="1:12" ht="24" customHeight="1">
      <c r="A13595" s="1355"/>
      <c r="B13595" s="1355"/>
      <c r="C13595" s="1433"/>
      <c r="E13595" s="1433"/>
      <c r="K13595" s="1433"/>
      <c r="L13595" s="1334"/>
    </row>
    <row r="13596" spans="1:12" ht="24" customHeight="1">
      <c r="A13596" s="1355"/>
      <c r="B13596" s="1355"/>
      <c r="C13596" s="1433"/>
      <c r="E13596" s="1433"/>
      <c r="K13596" s="1433"/>
      <c r="L13596" s="1334"/>
    </row>
    <row r="13597" spans="1:12" ht="24" customHeight="1">
      <c r="A13597" s="1355"/>
      <c r="B13597" s="1355"/>
      <c r="C13597" s="1433"/>
      <c r="E13597" s="1433"/>
      <c r="K13597" s="1433"/>
      <c r="L13597" s="1334"/>
    </row>
    <row r="13598" spans="1:12" ht="24" customHeight="1">
      <c r="A13598" s="1355"/>
      <c r="B13598" s="1355"/>
      <c r="C13598" s="1433"/>
      <c r="E13598" s="1433"/>
      <c r="K13598" s="1433"/>
      <c r="L13598" s="1334"/>
    </row>
    <row r="13599" spans="1:12" ht="24" customHeight="1">
      <c r="A13599" s="1355"/>
      <c r="B13599" s="1355"/>
      <c r="C13599" s="1433"/>
      <c r="E13599" s="1433"/>
      <c r="K13599" s="1433"/>
      <c r="L13599" s="1334"/>
    </row>
    <row r="13600" spans="1:12" ht="24" customHeight="1">
      <c r="A13600" s="1355"/>
      <c r="B13600" s="1355"/>
      <c r="C13600" s="1433"/>
      <c r="E13600" s="1433"/>
      <c r="K13600" s="1433"/>
      <c r="L13600" s="1334"/>
    </row>
    <row r="13601" spans="1:12" ht="24" customHeight="1">
      <c r="A13601" s="1355"/>
      <c r="B13601" s="1355"/>
      <c r="C13601" s="1433"/>
      <c r="E13601" s="1433"/>
      <c r="K13601" s="1433"/>
      <c r="L13601" s="1334"/>
    </row>
    <row r="13602" spans="1:12" ht="24" customHeight="1">
      <c r="A13602" s="1355"/>
      <c r="B13602" s="1355"/>
      <c r="C13602" s="1433"/>
      <c r="E13602" s="1433"/>
      <c r="K13602" s="1433"/>
      <c r="L13602" s="1334"/>
    </row>
    <row r="13603" spans="1:12" ht="24" customHeight="1">
      <c r="A13603" s="1355"/>
      <c r="B13603" s="1355"/>
      <c r="C13603" s="1433"/>
      <c r="E13603" s="1433"/>
      <c r="K13603" s="1433"/>
      <c r="L13603" s="1334"/>
    </row>
    <row r="13604" spans="1:12" ht="24" customHeight="1">
      <c r="A13604" s="1355"/>
      <c r="B13604" s="1355"/>
      <c r="C13604" s="1433"/>
      <c r="E13604" s="1433"/>
      <c r="K13604" s="1433"/>
      <c r="L13604" s="1334"/>
    </row>
    <row r="13605" spans="1:12" ht="24" customHeight="1">
      <c r="A13605" s="1355"/>
      <c r="B13605" s="1355"/>
      <c r="C13605" s="1433"/>
      <c r="E13605" s="1433"/>
      <c r="K13605" s="1433"/>
      <c r="L13605" s="1334"/>
    </row>
    <row r="13606" spans="1:12" ht="24" customHeight="1">
      <c r="A13606" s="1355"/>
      <c r="B13606" s="1355"/>
      <c r="C13606" s="1433"/>
      <c r="E13606" s="1433"/>
      <c r="K13606" s="1433"/>
      <c r="L13606" s="1334"/>
    </row>
    <row r="13607" spans="1:12" ht="24" customHeight="1">
      <c r="A13607" s="1355"/>
      <c r="B13607" s="1355"/>
      <c r="C13607" s="1433"/>
      <c r="E13607" s="1433"/>
      <c r="K13607" s="1433"/>
      <c r="L13607" s="1334"/>
    </row>
    <row r="13608" spans="1:12" ht="24" customHeight="1">
      <c r="A13608" s="1355"/>
      <c r="B13608" s="1355"/>
      <c r="C13608" s="1433"/>
      <c r="E13608" s="1433"/>
      <c r="K13608" s="1433"/>
      <c r="L13608" s="1334"/>
    </row>
    <row r="13609" spans="1:12" ht="24" customHeight="1">
      <c r="A13609" s="1355"/>
      <c r="B13609" s="1355"/>
      <c r="C13609" s="1433"/>
      <c r="E13609" s="1433"/>
      <c r="K13609" s="1433"/>
      <c r="L13609" s="1334"/>
    </row>
    <row r="13610" spans="1:12" ht="24" customHeight="1">
      <c r="A13610" s="1355"/>
      <c r="B13610" s="1355"/>
      <c r="C13610" s="1433"/>
      <c r="E13610" s="1433"/>
      <c r="K13610" s="1433"/>
      <c r="L13610" s="1334"/>
    </row>
    <row r="13611" spans="1:12" ht="24" customHeight="1">
      <c r="A13611" s="1355"/>
      <c r="B13611" s="1355"/>
      <c r="C13611" s="1433"/>
      <c r="E13611" s="1433"/>
      <c r="K13611" s="1433"/>
      <c r="L13611" s="1334"/>
    </row>
    <row r="13612" spans="1:12" ht="24" customHeight="1">
      <c r="A13612" s="1355"/>
      <c r="B13612" s="1355"/>
      <c r="C13612" s="1433"/>
      <c r="E13612" s="1433"/>
      <c r="K13612" s="1433"/>
      <c r="L13612" s="1334"/>
    </row>
    <row r="13613" spans="1:12" ht="24" customHeight="1">
      <c r="A13613" s="1355"/>
      <c r="B13613" s="1355"/>
      <c r="C13613" s="1433"/>
      <c r="E13613" s="1433"/>
      <c r="K13613" s="1433"/>
      <c r="L13613" s="1334"/>
    </row>
    <row r="13614" spans="1:12" ht="24" customHeight="1">
      <c r="A13614" s="1355"/>
      <c r="B13614" s="1355"/>
      <c r="C13614" s="1433"/>
      <c r="E13614" s="1433"/>
      <c r="K13614" s="1433"/>
      <c r="L13614" s="1334"/>
    </row>
    <row r="13615" spans="1:12" ht="24" customHeight="1">
      <c r="A13615" s="1355"/>
      <c r="B13615" s="1355"/>
      <c r="C13615" s="1433"/>
      <c r="E13615" s="1433"/>
      <c r="K13615" s="1433"/>
      <c r="L13615" s="1334"/>
    </row>
    <row r="13616" spans="1:12" ht="24" customHeight="1">
      <c r="A13616" s="1355"/>
      <c r="B13616" s="1355"/>
      <c r="C13616" s="1433"/>
      <c r="E13616" s="1433"/>
      <c r="K13616" s="1433"/>
      <c r="L13616" s="1334"/>
    </row>
    <row r="13617" spans="1:12" ht="24" customHeight="1">
      <c r="A13617" s="1355"/>
      <c r="B13617" s="1355"/>
      <c r="C13617" s="1433"/>
      <c r="E13617" s="1433"/>
      <c r="K13617" s="1433"/>
      <c r="L13617" s="1334"/>
    </row>
    <row r="13618" spans="1:12" ht="24" customHeight="1">
      <c r="A13618" s="1355"/>
      <c r="B13618" s="1355"/>
      <c r="C13618" s="1433"/>
      <c r="E13618" s="1433"/>
      <c r="K13618" s="1433"/>
      <c r="L13618" s="1334"/>
    </row>
    <row r="13619" spans="1:12" ht="24" customHeight="1">
      <c r="A13619" s="1355"/>
      <c r="B13619" s="1355"/>
      <c r="C13619" s="1433"/>
      <c r="E13619" s="1433"/>
      <c r="K13619" s="1433"/>
      <c r="L13619" s="1334"/>
    </row>
    <row r="13620" spans="1:12" ht="24" customHeight="1">
      <c r="A13620" s="1355"/>
      <c r="B13620" s="1355"/>
      <c r="C13620" s="1433"/>
      <c r="E13620" s="1433"/>
      <c r="K13620" s="1433"/>
      <c r="L13620" s="1334"/>
    </row>
    <row r="13621" spans="1:12" ht="24" customHeight="1">
      <c r="A13621" s="1355"/>
      <c r="B13621" s="1355"/>
      <c r="C13621" s="1433"/>
      <c r="E13621" s="1433"/>
      <c r="K13621" s="1433"/>
      <c r="L13621" s="1334"/>
    </row>
    <row r="13622" spans="1:12" ht="24" customHeight="1">
      <c r="A13622" s="1355"/>
      <c r="B13622" s="1355"/>
      <c r="C13622" s="1433"/>
      <c r="E13622" s="1433"/>
      <c r="K13622" s="1433"/>
      <c r="L13622" s="1334"/>
    </row>
    <row r="13623" spans="1:12" ht="24" customHeight="1">
      <c r="A13623" s="1355"/>
      <c r="B13623" s="1355"/>
      <c r="C13623" s="1433"/>
      <c r="E13623" s="1433"/>
      <c r="K13623" s="1433"/>
      <c r="L13623" s="1334"/>
    </row>
    <row r="13624" spans="1:12" ht="24" customHeight="1">
      <c r="A13624" s="1355"/>
      <c r="B13624" s="1355"/>
      <c r="C13624" s="1433"/>
      <c r="E13624" s="1433"/>
      <c r="K13624" s="1433"/>
      <c r="L13624" s="1334"/>
    </row>
    <row r="13625" spans="1:12" ht="24" customHeight="1">
      <c r="A13625" s="1355"/>
      <c r="B13625" s="1355"/>
      <c r="C13625" s="1433"/>
      <c r="E13625" s="1433"/>
      <c r="K13625" s="1433"/>
      <c r="L13625" s="1334"/>
    </row>
    <row r="13626" spans="1:12" ht="24" customHeight="1">
      <c r="A13626" s="1355"/>
      <c r="B13626" s="1355"/>
      <c r="C13626" s="1433"/>
      <c r="E13626" s="1433"/>
      <c r="K13626" s="1433"/>
      <c r="L13626" s="1334"/>
    </row>
    <row r="13627" spans="1:12" ht="24" customHeight="1">
      <c r="A13627" s="1355"/>
      <c r="B13627" s="1355"/>
      <c r="C13627" s="1433"/>
      <c r="E13627" s="1433"/>
      <c r="K13627" s="1433"/>
      <c r="L13627" s="1334"/>
    </row>
    <row r="13628" spans="1:12" ht="24" customHeight="1">
      <c r="A13628" s="1355"/>
      <c r="B13628" s="1355"/>
      <c r="C13628" s="1433"/>
      <c r="E13628" s="1433"/>
      <c r="K13628" s="1433"/>
      <c r="L13628" s="1334"/>
    </row>
    <row r="13629" spans="1:12" ht="24" customHeight="1">
      <c r="A13629" s="1355"/>
      <c r="B13629" s="1355"/>
      <c r="C13629" s="1433"/>
      <c r="E13629" s="1433"/>
      <c r="K13629" s="1433"/>
      <c r="L13629" s="1334"/>
    </row>
    <row r="13630" spans="1:12" ht="24" customHeight="1">
      <c r="A13630" s="1355"/>
      <c r="B13630" s="1355"/>
      <c r="C13630" s="1433"/>
      <c r="E13630" s="1433"/>
      <c r="K13630" s="1433"/>
      <c r="L13630" s="1334"/>
    </row>
    <row r="13631" spans="1:12" ht="24" customHeight="1">
      <c r="A13631" s="1355"/>
      <c r="B13631" s="1355"/>
      <c r="C13631" s="1433"/>
      <c r="E13631" s="1433"/>
      <c r="K13631" s="1433"/>
      <c r="L13631" s="1334"/>
    </row>
    <row r="13632" spans="1:12" ht="24" customHeight="1">
      <c r="A13632" s="1355"/>
      <c r="B13632" s="1355"/>
      <c r="C13632" s="1433"/>
      <c r="E13632" s="1433"/>
      <c r="K13632" s="1433"/>
      <c r="L13632" s="1334"/>
    </row>
    <row r="13633" spans="1:12" ht="24" customHeight="1">
      <c r="A13633" s="1355"/>
      <c r="B13633" s="1355"/>
      <c r="C13633" s="1433"/>
      <c r="E13633" s="1433"/>
      <c r="K13633" s="1433"/>
      <c r="L13633" s="1334"/>
    </row>
    <row r="13634" spans="1:12" ht="24" customHeight="1">
      <c r="A13634" s="1355"/>
      <c r="B13634" s="1355"/>
      <c r="C13634" s="1433"/>
      <c r="E13634" s="1433"/>
      <c r="K13634" s="1433"/>
      <c r="L13634" s="1334"/>
    </row>
    <row r="13635" spans="1:12" ht="24" customHeight="1">
      <c r="A13635" s="1355"/>
      <c r="B13635" s="1355"/>
      <c r="C13635" s="1433"/>
      <c r="E13635" s="1433"/>
      <c r="K13635" s="1433"/>
      <c r="L13635" s="1334"/>
    </row>
    <row r="13636" spans="1:12" ht="24" customHeight="1">
      <c r="A13636" s="1355"/>
      <c r="B13636" s="1355"/>
      <c r="C13636" s="1433"/>
      <c r="E13636" s="1433"/>
      <c r="K13636" s="1433"/>
      <c r="L13636" s="1334"/>
    </row>
    <row r="13637" spans="1:12" ht="24" customHeight="1">
      <c r="A13637" s="1355"/>
      <c r="B13637" s="1355"/>
      <c r="C13637" s="1433"/>
      <c r="E13637" s="1433"/>
      <c r="K13637" s="1433"/>
      <c r="L13637" s="1334"/>
    </row>
    <row r="13638" spans="1:12" ht="24" customHeight="1">
      <c r="A13638" s="1355"/>
      <c r="B13638" s="1355"/>
      <c r="C13638" s="1433"/>
      <c r="E13638" s="1433"/>
      <c r="K13638" s="1433"/>
      <c r="L13638" s="1334"/>
    </row>
    <row r="13639" spans="1:12" ht="24" customHeight="1">
      <c r="A13639" s="1355"/>
      <c r="B13639" s="1355"/>
      <c r="C13639" s="1433"/>
      <c r="E13639" s="1433"/>
      <c r="K13639" s="1433"/>
      <c r="L13639" s="1334"/>
    </row>
    <row r="13640" spans="1:12" ht="24" customHeight="1">
      <c r="A13640" s="1355"/>
      <c r="B13640" s="1355"/>
      <c r="C13640" s="1433"/>
      <c r="E13640" s="1433"/>
      <c r="K13640" s="1433"/>
      <c r="L13640" s="1334"/>
    </row>
    <row r="13641" spans="1:12" ht="24" customHeight="1">
      <c r="A13641" s="1355"/>
      <c r="B13641" s="1355"/>
      <c r="C13641" s="1433"/>
      <c r="E13641" s="1433"/>
      <c r="K13641" s="1433"/>
      <c r="L13641" s="1334"/>
    </row>
    <row r="13642" spans="1:12" ht="24" customHeight="1">
      <c r="A13642" s="1355"/>
      <c r="B13642" s="1355"/>
      <c r="C13642" s="1433"/>
      <c r="E13642" s="1433"/>
      <c r="K13642" s="1433"/>
      <c r="L13642" s="1334"/>
    </row>
    <row r="13643" spans="1:12" ht="24" customHeight="1">
      <c r="A13643" s="1355"/>
      <c r="B13643" s="1355"/>
      <c r="C13643" s="1433"/>
      <c r="E13643" s="1433"/>
      <c r="K13643" s="1433"/>
      <c r="L13643" s="1334"/>
    </row>
    <row r="13644" spans="1:12" ht="24" customHeight="1">
      <c r="A13644" s="1355"/>
      <c r="B13644" s="1355"/>
      <c r="C13644" s="1433"/>
      <c r="E13644" s="1433"/>
      <c r="K13644" s="1433"/>
      <c r="L13644" s="1334"/>
    </row>
    <row r="13645" spans="1:12" ht="24" customHeight="1">
      <c r="A13645" s="1355"/>
      <c r="B13645" s="1355"/>
      <c r="C13645" s="1433"/>
      <c r="E13645" s="1433"/>
      <c r="K13645" s="1433"/>
      <c r="L13645" s="1334"/>
    </row>
    <row r="13646" spans="1:12" ht="24" customHeight="1">
      <c r="A13646" s="1355"/>
      <c r="B13646" s="1355"/>
      <c r="C13646" s="1433"/>
      <c r="E13646" s="1433"/>
      <c r="K13646" s="1433"/>
      <c r="L13646" s="1334"/>
    </row>
    <row r="13647" spans="1:12" ht="24" customHeight="1">
      <c r="A13647" s="1355"/>
      <c r="B13647" s="1355"/>
      <c r="C13647" s="1433"/>
      <c r="E13647" s="1433"/>
      <c r="K13647" s="1433"/>
      <c r="L13647" s="1334"/>
    </row>
    <row r="13648" spans="1:12" ht="24" customHeight="1">
      <c r="A13648" s="1355"/>
      <c r="B13648" s="1355"/>
      <c r="C13648" s="1433"/>
      <c r="E13648" s="1433"/>
      <c r="K13648" s="1433"/>
      <c r="L13648" s="1334"/>
    </row>
    <row r="13649" spans="1:12" ht="24" customHeight="1">
      <c r="A13649" s="1355"/>
      <c r="B13649" s="1355"/>
      <c r="C13649" s="1433"/>
      <c r="E13649" s="1433"/>
      <c r="K13649" s="1433"/>
      <c r="L13649" s="1334"/>
    </row>
    <row r="13650" spans="1:12" ht="24" customHeight="1">
      <c r="A13650" s="1355"/>
      <c r="B13650" s="1355"/>
      <c r="C13650" s="1433"/>
      <c r="E13650" s="1433"/>
      <c r="K13650" s="1433"/>
      <c r="L13650" s="1334"/>
    </row>
    <row r="13651" spans="1:12" ht="24" customHeight="1">
      <c r="A13651" s="1355"/>
      <c r="B13651" s="1355"/>
      <c r="C13651" s="1433"/>
      <c r="E13651" s="1433"/>
      <c r="K13651" s="1433"/>
      <c r="L13651" s="1334"/>
    </row>
    <row r="13652" spans="1:12" ht="24" customHeight="1">
      <c r="A13652" s="1355"/>
      <c r="B13652" s="1355"/>
      <c r="C13652" s="1433"/>
      <c r="E13652" s="1433"/>
      <c r="K13652" s="1433"/>
      <c r="L13652" s="1334"/>
    </row>
    <row r="13653" spans="1:12" ht="24" customHeight="1">
      <c r="A13653" s="1355"/>
      <c r="B13653" s="1355"/>
      <c r="C13653" s="1433"/>
      <c r="E13653" s="1433"/>
      <c r="K13653" s="1433"/>
      <c r="L13653" s="1334"/>
    </row>
    <row r="13654" spans="1:12" ht="24" customHeight="1">
      <c r="A13654" s="1355"/>
      <c r="B13654" s="1355"/>
      <c r="C13654" s="1433"/>
      <c r="E13654" s="1433"/>
      <c r="K13654" s="1433"/>
      <c r="L13654" s="1334"/>
    </row>
    <row r="13655" spans="1:12" ht="24" customHeight="1">
      <c r="A13655" s="1355"/>
      <c r="B13655" s="1355"/>
      <c r="C13655" s="1433"/>
      <c r="E13655" s="1433"/>
      <c r="K13655" s="1433"/>
      <c r="L13655" s="1334"/>
    </row>
    <row r="13656" spans="1:12" ht="24" customHeight="1">
      <c r="A13656" s="1355"/>
      <c r="B13656" s="1355"/>
      <c r="C13656" s="1433"/>
      <c r="E13656" s="1433"/>
      <c r="K13656" s="1433"/>
      <c r="L13656" s="1334"/>
    </row>
    <row r="13657" spans="1:12" ht="24" customHeight="1">
      <c r="A13657" s="1355"/>
      <c r="B13657" s="1355"/>
      <c r="C13657" s="1433"/>
      <c r="E13657" s="1433"/>
      <c r="K13657" s="1433"/>
      <c r="L13657" s="1334"/>
    </row>
    <row r="13658" spans="1:12" ht="24" customHeight="1">
      <c r="A13658" s="1355"/>
      <c r="B13658" s="1355"/>
      <c r="C13658" s="1433"/>
      <c r="E13658" s="1433"/>
      <c r="K13658" s="1433"/>
      <c r="L13658" s="1334"/>
    </row>
    <row r="13659" spans="1:12" ht="24" customHeight="1">
      <c r="A13659" s="1355"/>
      <c r="B13659" s="1355"/>
      <c r="C13659" s="1433"/>
      <c r="E13659" s="1433"/>
      <c r="K13659" s="1433"/>
      <c r="L13659" s="1334"/>
    </row>
    <row r="13660" spans="1:12" ht="24" customHeight="1">
      <c r="A13660" s="1355"/>
      <c r="B13660" s="1355"/>
      <c r="C13660" s="1433"/>
      <c r="E13660" s="1433"/>
      <c r="K13660" s="1433"/>
      <c r="L13660" s="1334"/>
    </row>
    <row r="13661" spans="1:12" ht="24" customHeight="1">
      <c r="A13661" s="1355"/>
      <c r="B13661" s="1355"/>
      <c r="C13661" s="1433"/>
      <c r="E13661" s="1433"/>
      <c r="K13661" s="1433"/>
      <c r="L13661" s="1334"/>
    </row>
    <row r="13662" spans="1:12" ht="24" customHeight="1">
      <c r="A13662" s="1355"/>
      <c r="B13662" s="1355"/>
      <c r="C13662" s="1433"/>
      <c r="E13662" s="1433"/>
      <c r="K13662" s="1433"/>
      <c r="L13662" s="1334"/>
    </row>
    <row r="13663" spans="1:12" ht="24" customHeight="1">
      <c r="A13663" s="1355"/>
      <c r="B13663" s="1355"/>
      <c r="C13663" s="1433"/>
      <c r="E13663" s="1433"/>
      <c r="K13663" s="1433"/>
      <c r="L13663" s="1334"/>
    </row>
    <row r="13664" spans="1:12" ht="24" customHeight="1">
      <c r="A13664" s="1355"/>
      <c r="B13664" s="1355"/>
      <c r="C13664" s="1433"/>
      <c r="E13664" s="1433"/>
      <c r="K13664" s="1433"/>
      <c r="L13664" s="1334"/>
    </row>
    <row r="13665" spans="1:12" ht="24" customHeight="1">
      <c r="A13665" s="1355"/>
      <c r="B13665" s="1355"/>
      <c r="C13665" s="1433"/>
      <c r="E13665" s="1433"/>
      <c r="K13665" s="1433"/>
      <c r="L13665" s="1334"/>
    </row>
    <row r="13666" spans="1:12" ht="24" customHeight="1">
      <c r="A13666" s="1355"/>
      <c r="B13666" s="1355"/>
      <c r="C13666" s="1433"/>
      <c r="E13666" s="1433"/>
      <c r="K13666" s="1433"/>
      <c r="L13666" s="1334"/>
    </row>
    <row r="13667" spans="1:12" ht="24" customHeight="1">
      <c r="A13667" s="1355"/>
      <c r="B13667" s="1355"/>
      <c r="C13667" s="1433"/>
      <c r="E13667" s="1433"/>
      <c r="K13667" s="1433"/>
      <c r="L13667" s="1334"/>
    </row>
    <row r="13668" spans="1:12" ht="24" customHeight="1">
      <c r="A13668" s="1355"/>
      <c r="B13668" s="1355"/>
      <c r="C13668" s="1433"/>
      <c r="E13668" s="1433"/>
      <c r="K13668" s="1433"/>
      <c r="L13668" s="1334"/>
    </row>
    <row r="13669" spans="1:12" ht="24" customHeight="1">
      <c r="A13669" s="1355"/>
      <c r="B13669" s="1355"/>
      <c r="C13669" s="1433"/>
      <c r="E13669" s="1433"/>
      <c r="K13669" s="1433"/>
      <c r="L13669" s="1334"/>
    </row>
    <row r="13670" spans="1:12" ht="24" customHeight="1">
      <c r="A13670" s="1355"/>
      <c r="B13670" s="1355"/>
      <c r="C13670" s="1433"/>
      <c r="E13670" s="1433"/>
      <c r="K13670" s="1433"/>
      <c r="L13670" s="1334"/>
    </row>
    <row r="13671" spans="1:12" ht="24" customHeight="1">
      <c r="A13671" s="1355"/>
      <c r="B13671" s="1355"/>
      <c r="C13671" s="1433"/>
      <c r="E13671" s="1433"/>
      <c r="K13671" s="1433"/>
      <c r="L13671" s="1334"/>
    </row>
    <row r="13672" spans="1:12" ht="24" customHeight="1">
      <c r="A13672" s="1355"/>
      <c r="B13672" s="1355"/>
      <c r="C13672" s="1433"/>
      <c r="E13672" s="1433"/>
      <c r="K13672" s="1433"/>
      <c r="L13672" s="1334"/>
    </row>
    <row r="13673" spans="1:12" ht="24" customHeight="1">
      <c r="A13673" s="1355"/>
      <c r="B13673" s="1355"/>
      <c r="C13673" s="1433"/>
      <c r="E13673" s="1433"/>
      <c r="K13673" s="1433"/>
      <c r="L13673" s="1334"/>
    </row>
    <row r="13674" spans="1:12" ht="24" customHeight="1">
      <c r="A13674" s="1355"/>
      <c r="B13674" s="1355"/>
      <c r="C13674" s="1433"/>
      <c r="E13674" s="1433"/>
      <c r="K13674" s="1433"/>
      <c r="L13674" s="1334"/>
    </row>
    <row r="13675" spans="1:12" ht="24" customHeight="1">
      <c r="A13675" s="1355"/>
      <c r="B13675" s="1355"/>
      <c r="C13675" s="1433"/>
      <c r="E13675" s="1433"/>
      <c r="K13675" s="1433"/>
      <c r="L13675" s="1334"/>
    </row>
    <row r="13676" spans="1:12" ht="24" customHeight="1">
      <c r="A13676" s="1355"/>
      <c r="B13676" s="1355"/>
      <c r="C13676" s="1433"/>
      <c r="E13676" s="1433"/>
      <c r="K13676" s="1433"/>
      <c r="L13676" s="1334"/>
    </row>
    <row r="13677" spans="1:12" ht="24" customHeight="1">
      <c r="A13677" s="1355"/>
      <c r="B13677" s="1355"/>
      <c r="C13677" s="1433"/>
      <c r="E13677" s="1433"/>
      <c r="K13677" s="1433"/>
      <c r="L13677" s="1334"/>
    </row>
    <row r="13678" spans="1:12" ht="24" customHeight="1">
      <c r="A13678" s="1355"/>
      <c r="B13678" s="1355"/>
      <c r="C13678" s="1433"/>
      <c r="E13678" s="1433"/>
      <c r="K13678" s="1433"/>
      <c r="L13678" s="1334"/>
    </row>
    <row r="13679" spans="1:12" ht="24" customHeight="1">
      <c r="A13679" s="1355"/>
      <c r="B13679" s="1355"/>
      <c r="C13679" s="1433"/>
      <c r="E13679" s="1433"/>
      <c r="K13679" s="1433"/>
      <c r="L13679" s="1334"/>
    </row>
    <row r="13680" spans="1:12" ht="24" customHeight="1">
      <c r="A13680" s="1355"/>
      <c r="B13680" s="1355"/>
      <c r="C13680" s="1433"/>
      <c r="E13680" s="1433"/>
      <c r="K13680" s="1433"/>
      <c r="L13680" s="1334"/>
    </row>
    <row r="13681" spans="1:12" ht="24" customHeight="1">
      <c r="A13681" s="1355"/>
      <c r="B13681" s="1355"/>
      <c r="C13681" s="1433"/>
      <c r="E13681" s="1433"/>
      <c r="K13681" s="1433"/>
      <c r="L13681" s="1334"/>
    </row>
    <row r="13682" spans="1:12" ht="24" customHeight="1">
      <c r="A13682" s="1355"/>
      <c r="B13682" s="1355"/>
      <c r="C13682" s="1433"/>
      <c r="E13682" s="1433"/>
      <c r="K13682" s="1433"/>
      <c r="L13682" s="1334"/>
    </row>
    <row r="13683" spans="1:12" ht="24" customHeight="1">
      <c r="A13683" s="1355"/>
      <c r="B13683" s="1355"/>
      <c r="C13683" s="1433"/>
      <c r="E13683" s="1433"/>
      <c r="K13683" s="1433"/>
      <c r="L13683" s="1334"/>
    </row>
    <row r="13684" spans="1:12" ht="24" customHeight="1">
      <c r="A13684" s="1355"/>
      <c r="B13684" s="1355"/>
      <c r="C13684" s="1433"/>
      <c r="E13684" s="1433"/>
      <c r="K13684" s="1433"/>
      <c r="L13684" s="1334"/>
    </row>
    <row r="13685" spans="1:12" ht="24" customHeight="1">
      <c r="A13685" s="1355"/>
      <c r="B13685" s="1355"/>
      <c r="C13685" s="1433"/>
      <c r="E13685" s="1433"/>
      <c r="K13685" s="1433"/>
      <c r="L13685" s="1334"/>
    </row>
    <row r="13686" spans="1:12" ht="24" customHeight="1">
      <c r="A13686" s="1355"/>
      <c r="B13686" s="1355"/>
      <c r="C13686" s="1433"/>
      <c r="E13686" s="1433"/>
      <c r="K13686" s="1433"/>
      <c r="L13686" s="1334"/>
    </row>
    <row r="13687" spans="1:12" ht="24" customHeight="1">
      <c r="A13687" s="1355"/>
      <c r="B13687" s="1355"/>
      <c r="C13687" s="1433"/>
      <c r="E13687" s="1433"/>
      <c r="K13687" s="1433"/>
      <c r="L13687" s="1334"/>
    </row>
    <row r="13688" spans="1:12" ht="24" customHeight="1">
      <c r="A13688" s="1355"/>
      <c r="B13688" s="1355"/>
      <c r="C13688" s="1433"/>
      <c r="E13688" s="1433"/>
      <c r="K13688" s="1433"/>
      <c r="L13688" s="1334"/>
    </row>
    <row r="13689" spans="1:12" ht="24" customHeight="1">
      <c r="A13689" s="1355"/>
      <c r="B13689" s="1355"/>
      <c r="C13689" s="1433"/>
      <c r="E13689" s="1433"/>
      <c r="K13689" s="1433"/>
      <c r="L13689" s="1334"/>
    </row>
    <row r="13690" spans="1:12" ht="24" customHeight="1">
      <c r="A13690" s="1355"/>
      <c r="B13690" s="1355"/>
      <c r="C13690" s="1433"/>
      <c r="E13690" s="1433"/>
      <c r="K13690" s="1433"/>
      <c r="L13690" s="1334"/>
    </row>
    <row r="13691" spans="1:12" ht="24" customHeight="1">
      <c r="A13691" s="1355"/>
      <c r="B13691" s="1355"/>
      <c r="C13691" s="1433"/>
      <c r="E13691" s="1433"/>
      <c r="K13691" s="1433"/>
      <c r="L13691" s="1334"/>
    </row>
    <row r="13692" spans="1:12" ht="24" customHeight="1">
      <c r="A13692" s="1355"/>
      <c r="B13692" s="1355"/>
      <c r="C13692" s="1433"/>
      <c r="E13692" s="1433"/>
      <c r="K13692" s="1433"/>
      <c r="L13692" s="1334"/>
    </row>
    <row r="13693" spans="1:12" ht="24" customHeight="1">
      <c r="A13693" s="1355"/>
      <c r="B13693" s="1355"/>
      <c r="C13693" s="1433"/>
      <c r="E13693" s="1433"/>
      <c r="K13693" s="1433"/>
      <c r="L13693" s="1334"/>
    </row>
    <row r="13694" spans="1:12" ht="24" customHeight="1">
      <c r="A13694" s="1355"/>
      <c r="B13694" s="1355"/>
      <c r="C13694" s="1433"/>
      <c r="E13694" s="1433"/>
      <c r="K13694" s="1433"/>
      <c r="L13694" s="1334"/>
    </row>
    <row r="13695" spans="1:12" ht="24" customHeight="1">
      <c r="A13695" s="1355"/>
      <c r="B13695" s="1355"/>
      <c r="C13695" s="1433"/>
      <c r="E13695" s="1433"/>
      <c r="K13695" s="1433"/>
      <c r="L13695" s="1334"/>
    </row>
    <row r="13696" spans="1:12" ht="24" customHeight="1">
      <c r="A13696" s="1355"/>
      <c r="B13696" s="1355"/>
      <c r="C13696" s="1433"/>
      <c r="E13696" s="1433"/>
      <c r="K13696" s="1433"/>
      <c r="L13696" s="1334"/>
    </row>
    <row r="13697" spans="1:12" ht="24" customHeight="1">
      <c r="A13697" s="1355"/>
      <c r="B13697" s="1355"/>
      <c r="C13697" s="1433"/>
      <c r="E13697" s="1433"/>
      <c r="K13697" s="1433"/>
      <c r="L13697" s="1334"/>
    </row>
    <row r="13698" spans="1:12" ht="24" customHeight="1">
      <c r="A13698" s="1355"/>
      <c r="B13698" s="1355"/>
      <c r="C13698" s="1433"/>
      <c r="E13698" s="1433"/>
      <c r="K13698" s="1433"/>
      <c r="L13698" s="1334"/>
    </row>
    <row r="13699" spans="1:12" ht="24" customHeight="1">
      <c r="A13699" s="1355"/>
      <c r="B13699" s="1355"/>
      <c r="C13699" s="1433"/>
      <c r="E13699" s="1433"/>
      <c r="K13699" s="1433"/>
      <c r="L13699" s="1334"/>
    </row>
    <row r="13700" spans="1:12" ht="24" customHeight="1">
      <c r="A13700" s="1355"/>
      <c r="B13700" s="1355"/>
      <c r="C13700" s="1433"/>
      <c r="E13700" s="1433"/>
      <c r="K13700" s="1433"/>
      <c r="L13700" s="1334"/>
    </row>
    <row r="13701" spans="1:12" ht="24" customHeight="1">
      <c r="A13701" s="1355"/>
      <c r="B13701" s="1355"/>
      <c r="C13701" s="1433"/>
      <c r="E13701" s="1433"/>
      <c r="K13701" s="1433"/>
      <c r="L13701" s="1334"/>
    </row>
    <row r="13702" spans="1:12" ht="24" customHeight="1">
      <c r="A13702" s="1355"/>
      <c r="B13702" s="1355"/>
      <c r="C13702" s="1433"/>
      <c r="E13702" s="1433"/>
      <c r="K13702" s="1433"/>
      <c r="L13702" s="1334"/>
    </row>
    <row r="13703" spans="1:12" ht="24" customHeight="1">
      <c r="A13703" s="1355"/>
      <c r="B13703" s="1355"/>
      <c r="C13703" s="1433"/>
      <c r="E13703" s="1433"/>
      <c r="K13703" s="1433"/>
      <c r="L13703" s="1334"/>
    </row>
    <row r="13704" spans="1:12" ht="24" customHeight="1">
      <c r="A13704" s="1355"/>
      <c r="B13704" s="1355"/>
      <c r="C13704" s="1433"/>
      <c r="E13704" s="1433"/>
      <c r="K13704" s="1433"/>
      <c r="L13704" s="1334"/>
    </row>
    <row r="13705" spans="1:12" ht="24" customHeight="1">
      <c r="A13705" s="1355"/>
      <c r="B13705" s="1355"/>
      <c r="C13705" s="1433"/>
      <c r="E13705" s="1433"/>
      <c r="K13705" s="1433"/>
      <c r="L13705" s="1334"/>
    </row>
    <row r="13706" spans="1:12" ht="24" customHeight="1">
      <c r="A13706" s="1355"/>
      <c r="B13706" s="1355"/>
      <c r="C13706" s="1433"/>
      <c r="E13706" s="1433"/>
      <c r="K13706" s="1433"/>
      <c r="L13706" s="1334"/>
    </row>
    <row r="13707" spans="1:12" ht="24" customHeight="1">
      <c r="A13707" s="1355"/>
      <c r="B13707" s="1355"/>
      <c r="C13707" s="1433"/>
      <c r="E13707" s="1433"/>
      <c r="K13707" s="1433"/>
      <c r="L13707" s="1334"/>
    </row>
    <row r="13708" spans="1:12" ht="24" customHeight="1">
      <c r="A13708" s="1355"/>
      <c r="B13708" s="1355"/>
      <c r="C13708" s="1433"/>
      <c r="E13708" s="1433"/>
      <c r="K13708" s="1433"/>
      <c r="L13708" s="1334"/>
    </row>
    <row r="13709" spans="1:12" ht="24" customHeight="1">
      <c r="A13709" s="1355"/>
      <c r="B13709" s="1355"/>
      <c r="C13709" s="1433"/>
      <c r="E13709" s="1433"/>
      <c r="K13709" s="1433"/>
      <c r="L13709" s="1334"/>
    </row>
    <row r="13710" spans="1:12" ht="24" customHeight="1">
      <c r="A13710" s="1355"/>
      <c r="B13710" s="1355"/>
      <c r="C13710" s="1433"/>
      <c r="E13710" s="1433"/>
      <c r="K13710" s="1433"/>
      <c r="L13710" s="1334"/>
    </row>
    <row r="13711" spans="1:12" ht="24" customHeight="1">
      <c r="A13711" s="1355"/>
      <c r="B13711" s="1355"/>
      <c r="C13711" s="1433"/>
      <c r="E13711" s="1433"/>
      <c r="K13711" s="1433"/>
      <c r="L13711" s="1334"/>
    </row>
    <row r="13712" spans="1:12" ht="24" customHeight="1">
      <c r="A13712" s="1355"/>
      <c r="B13712" s="1355"/>
      <c r="C13712" s="1433"/>
      <c r="E13712" s="1433"/>
      <c r="K13712" s="1433"/>
      <c r="L13712" s="1334"/>
    </row>
    <row r="13713" spans="1:12" ht="24" customHeight="1">
      <c r="A13713" s="1355"/>
      <c r="B13713" s="1355"/>
      <c r="C13713" s="1433"/>
      <c r="E13713" s="1433"/>
      <c r="K13713" s="1433"/>
      <c r="L13713" s="1334"/>
    </row>
    <row r="13714" spans="1:12" ht="24" customHeight="1">
      <c r="A13714" s="1355"/>
      <c r="B13714" s="1355"/>
      <c r="C13714" s="1433"/>
      <c r="E13714" s="1433"/>
      <c r="K13714" s="1433"/>
      <c r="L13714" s="1334"/>
    </row>
    <row r="13715" spans="1:12" ht="24" customHeight="1">
      <c r="A13715" s="1355"/>
      <c r="B13715" s="1355"/>
      <c r="C13715" s="1433"/>
      <c r="E13715" s="1433"/>
      <c r="K13715" s="1433"/>
      <c r="L13715" s="1334"/>
    </row>
    <row r="13716" spans="1:12" ht="24" customHeight="1">
      <c r="A13716" s="1355"/>
      <c r="B13716" s="1355"/>
      <c r="C13716" s="1433"/>
      <c r="E13716" s="1433"/>
      <c r="K13716" s="1433"/>
      <c r="L13716" s="1334"/>
    </row>
    <row r="13717" spans="1:12" ht="24" customHeight="1">
      <c r="A13717" s="1355"/>
      <c r="B13717" s="1355"/>
      <c r="C13717" s="1433"/>
      <c r="E13717" s="1433"/>
      <c r="K13717" s="1433"/>
      <c r="L13717" s="1334"/>
    </row>
    <row r="13718" spans="1:12" ht="24" customHeight="1">
      <c r="A13718" s="1355"/>
      <c r="B13718" s="1355"/>
      <c r="C13718" s="1433"/>
      <c r="E13718" s="1433"/>
      <c r="K13718" s="1433"/>
      <c r="L13718" s="1334"/>
    </row>
    <row r="13719" spans="1:12" ht="24" customHeight="1">
      <c r="A13719" s="1355"/>
      <c r="B13719" s="1355"/>
      <c r="C13719" s="1433"/>
      <c r="E13719" s="1433"/>
      <c r="K13719" s="1433"/>
      <c r="L13719" s="1334"/>
    </row>
    <row r="13720" spans="1:12" ht="24" customHeight="1">
      <c r="A13720" s="1355"/>
      <c r="B13720" s="1355"/>
      <c r="C13720" s="1433"/>
      <c r="E13720" s="1433"/>
      <c r="K13720" s="1433"/>
      <c r="L13720" s="1334"/>
    </row>
    <row r="13721" spans="1:12" ht="24" customHeight="1">
      <c r="A13721" s="1355"/>
      <c r="B13721" s="1355"/>
      <c r="C13721" s="1433"/>
      <c r="E13721" s="1433"/>
      <c r="K13721" s="1433"/>
      <c r="L13721" s="1334"/>
    </row>
    <row r="13722" spans="1:12" ht="24" customHeight="1">
      <c r="A13722" s="1355"/>
      <c r="B13722" s="1355"/>
      <c r="C13722" s="1433"/>
      <c r="E13722" s="1433"/>
      <c r="K13722" s="1433"/>
      <c r="L13722" s="1334"/>
    </row>
    <row r="13723" spans="1:12" ht="24" customHeight="1">
      <c r="A13723" s="1355"/>
      <c r="B13723" s="1355"/>
      <c r="C13723" s="1433"/>
      <c r="E13723" s="1433"/>
      <c r="K13723" s="1433"/>
      <c r="L13723" s="1334"/>
    </row>
    <row r="13724" spans="1:12" ht="24" customHeight="1">
      <c r="A13724" s="1355"/>
      <c r="B13724" s="1355"/>
      <c r="C13724" s="1433"/>
      <c r="E13724" s="1433"/>
      <c r="K13724" s="1433"/>
      <c r="L13724" s="1334"/>
    </row>
    <row r="13725" spans="1:12" ht="24" customHeight="1">
      <c r="A13725" s="1355"/>
      <c r="B13725" s="1355"/>
      <c r="C13725" s="1433"/>
      <c r="E13725" s="1433"/>
      <c r="K13725" s="1433"/>
      <c r="L13725" s="1334"/>
    </row>
    <row r="13726" spans="1:12" ht="24" customHeight="1">
      <c r="A13726" s="1355"/>
      <c r="B13726" s="1355"/>
      <c r="C13726" s="1433"/>
      <c r="E13726" s="1433"/>
      <c r="K13726" s="1433"/>
      <c r="L13726" s="1334"/>
    </row>
    <row r="13727" spans="1:12" ht="24" customHeight="1">
      <c r="A13727" s="1355"/>
      <c r="B13727" s="1355"/>
      <c r="C13727" s="1433"/>
      <c r="E13727" s="1433"/>
      <c r="K13727" s="1433"/>
      <c r="L13727" s="1334"/>
    </row>
    <row r="13728" spans="1:12" ht="24" customHeight="1">
      <c r="A13728" s="1355"/>
      <c r="B13728" s="1355"/>
      <c r="C13728" s="1433"/>
      <c r="E13728" s="1433"/>
      <c r="K13728" s="1433"/>
      <c r="L13728" s="1334"/>
    </row>
    <row r="13729" spans="1:12" ht="24" customHeight="1">
      <c r="A13729" s="1355"/>
      <c r="B13729" s="1355"/>
      <c r="C13729" s="1433"/>
      <c r="E13729" s="1433"/>
      <c r="K13729" s="1433"/>
      <c r="L13729" s="1334"/>
    </row>
    <row r="13730" spans="1:12" ht="24" customHeight="1">
      <c r="A13730" s="1355"/>
      <c r="B13730" s="1355"/>
      <c r="C13730" s="1433"/>
      <c r="E13730" s="1433"/>
      <c r="K13730" s="1433"/>
      <c r="L13730" s="1334"/>
    </row>
    <row r="13731" spans="1:12" ht="24" customHeight="1">
      <c r="A13731" s="1355"/>
      <c r="B13731" s="1355"/>
      <c r="C13731" s="1433"/>
      <c r="E13731" s="1433"/>
      <c r="K13731" s="1433"/>
      <c r="L13731" s="1334"/>
    </row>
    <row r="13732" spans="1:12" ht="24" customHeight="1">
      <c r="A13732" s="1355"/>
      <c r="B13732" s="1355"/>
      <c r="C13732" s="1433"/>
      <c r="E13732" s="1433"/>
      <c r="K13732" s="1433"/>
      <c r="L13732" s="1334"/>
    </row>
    <row r="13733" spans="1:12" ht="24" customHeight="1">
      <c r="A13733" s="1355"/>
      <c r="B13733" s="1355"/>
      <c r="C13733" s="1433"/>
      <c r="E13733" s="1433"/>
      <c r="K13733" s="1433"/>
      <c r="L13733" s="1334"/>
    </row>
    <row r="13734" spans="1:12" ht="24" customHeight="1">
      <c r="A13734" s="1355"/>
      <c r="B13734" s="1355"/>
      <c r="C13734" s="1433"/>
      <c r="E13734" s="1433"/>
      <c r="K13734" s="1433"/>
      <c r="L13734" s="1334"/>
    </row>
    <row r="13735" spans="1:12" ht="24" customHeight="1">
      <c r="A13735" s="1355"/>
      <c r="B13735" s="1355"/>
      <c r="C13735" s="1433"/>
      <c r="E13735" s="1433"/>
      <c r="K13735" s="1433"/>
      <c r="L13735" s="1334"/>
    </row>
    <row r="13736" spans="1:12" ht="24" customHeight="1">
      <c r="A13736" s="1355"/>
      <c r="B13736" s="1355"/>
      <c r="C13736" s="1433"/>
      <c r="E13736" s="1433"/>
      <c r="K13736" s="1433"/>
      <c r="L13736" s="1334"/>
    </row>
    <row r="13737" spans="1:12" ht="24" customHeight="1">
      <c r="A13737" s="1355"/>
      <c r="B13737" s="1355"/>
      <c r="C13737" s="1433"/>
      <c r="E13737" s="1433"/>
      <c r="K13737" s="1433"/>
      <c r="L13737" s="1334"/>
    </row>
    <row r="13738" spans="1:12" ht="24" customHeight="1">
      <c r="A13738" s="1355"/>
      <c r="B13738" s="1355"/>
      <c r="C13738" s="1433"/>
      <c r="E13738" s="1433"/>
      <c r="K13738" s="1433"/>
      <c r="L13738" s="1334"/>
    </row>
    <row r="13739" spans="1:12" ht="24" customHeight="1">
      <c r="A13739" s="1355"/>
      <c r="B13739" s="1355"/>
      <c r="C13739" s="1433"/>
      <c r="E13739" s="1433"/>
      <c r="K13739" s="1433"/>
      <c r="L13739" s="1334"/>
    </row>
    <row r="13740" spans="1:12" ht="24" customHeight="1">
      <c r="A13740" s="1355"/>
      <c r="B13740" s="1355"/>
      <c r="C13740" s="1433"/>
      <c r="E13740" s="1433"/>
      <c r="K13740" s="1433"/>
      <c r="L13740" s="1334"/>
    </row>
    <row r="13741" spans="1:12" ht="24" customHeight="1">
      <c r="A13741" s="1355"/>
      <c r="B13741" s="1355"/>
      <c r="C13741" s="1433"/>
      <c r="E13741" s="1433"/>
      <c r="K13741" s="1433"/>
      <c r="L13741" s="1334"/>
    </row>
    <row r="13742" spans="1:12" ht="24" customHeight="1">
      <c r="A13742" s="1355"/>
      <c r="B13742" s="1355"/>
      <c r="C13742" s="1433"/>
      <c r="E13742" s="1433"/>
      <c r="K13742" s="1433"/>
      <c r="L13742" s="1334"/>
    </row>
    <row r="13743" spans="1:12" ht="24" customHeight="1">
      <c r="A13743" s="1355"/>
      <c r="B13743" s="1355"/>
      <c r="C13743" s="1433"/>
      <c r="E13743" s="1433"/>
      <c r="K13743" s="1433"/>
      <c r="L13743" s="1334"/>
    </row>
    <row r="13744" spans="1:12" ht="24" customHeight="1">
      <c r="A13744" s="1355"/>
      <c r="B13744" s="1355"/>
      <c r="C13744" s="1433"/>
      <c r="E13744" s="1433"/>
      <c r="K13744" s="1433"/>
      <c r="L13744" s="1334"/>
    </row>
    <row r="13745" spans="1:12" ht="24" customHeight="1">
      <c r="A13745" s="1355"/>
      <c r="B13745" s="1355"/>
      <c r="C13745" s="1433"/>
      <c r="E13745" s="1433"/>
      <c r="K13745" s="1433"/>
      <c r="L13745" s="1334"/>
    </row>
    <row r="13746" spans="1:12" ht="24" customHeight="1">
      <c r="A13746" s="1355"/>
      <c r="B13746" s="1355"/>
      <c r="C13746" s="1433"/>
      <c r="E13746" s="1433"/>
      <c r="K13746" s="1433"/>
      <c r="L13746" s="1334"/>
    </row>
    <row r="13747" spans="1:12" ht="24" customHeight="1">
      <c r="A13747" s="1355"/>
      <c r="B13747" s="1355"/>
      <c r="C13747" s="1433"/>
      <c r="E13747" s="1433"/>
      <c r="K13747" s="1433"/>
      <c r="L13747" s="1334"/>
    </row>
    <row r="13748" spans="1:12" ht="24" customHeight="1">
      <c r="A13748" s="1355"/>
      <c r="B13748" s="1355"/>
      <c r="C13748" s="1433"/>
      <c r="E13748" s="1433"/>
      <c r="K13748" s="1433"/>
      <c r="L13748" s="1334"/>
    </row>
    <row r="13749" spans="1:12" ht="24" customHeight="1">
      <c r="A13749" s="1355"/>
      <c r="B13749" s="1355"/>
      <c r="C13749" s="1433"/>
      <c r="E13749" s="1433"/>
      <c r="K13749" s="1433"/>
      <c r="L13749" s="1334"/>
    </row>
    <row r="13750" spans="1:12" ht="24" customHeight="1">
      <c r="A13750" s="1355"/>
      <c r="B13750" s="1355"/>
      <c r="C13750" s="1433"/>
      <c r="E13750" s="1433"/>
      <c r="K13750" s="1433"/>
      <c r="L13750" s="1334"/>
    </row>
    <row r="13751" spans="1:12" ht="24" customHeight="1">
      <c r="A13751" s="1355"/>
      <c r="B13751" s="1355"/>
      <c r="C13751" s="1433"/>
      <c r="E13751" s="1433"/>
      <c r="K13751" s="1433"/>
      <c r="L13751" s="1334"/>
    </row>
    <row r="13752" spans="1:12" ht="24" customHeight="1">
      <c r="A13752" s="1355"/>
      <c r="B13752" s="1355"/>
      <c r="C13752" s="1433"/>
      <c r="E13752" s="1433"/>
      <c r="K13752" s="1433"/>
      <c r="L13752" s="1334"/>
    </row>
    <row r="13753" spans="1:12" ht="24" customHeight="1">
      <c r="A13753" s="1355"/>
      <c r="B13753" s="1355"/>
      <c r="C13753" s="1433"/>
      <c r="E13753" s="1433"/>
      <c r="K13753" s="1433"/>
      <c r="L13753" s="1334"/>
    </row>
    <row r="13754" spans="1:12" ht="24" customHeight="1">
      <c r="A13754" s="1355"/>
      <c r="B13754" s="1355"/>
      <c r="C13754" s="1433"/>
      <c r="E13754" s="1433"/>
      <c r="K13754" s="1433"/>
      <c r="L13754" s="1334"/>
    </row>
    <row r="13755" spans="1:12" ht="24" customHeight="1">
      <c r="A13755" s="1355"/>
      <c r="B13755" s="1355"/>
      <c r="C13755" s="1433"/>
      <c r="E13755" s="1433"/>
      <c r="K13755" s="1433"/>
      <c r="L13755" s="1334"/>
    </row>
    <row r="13756" spans="1:12" ht="24" customHeight="1">
      <c r="A13756" s="1355"/>
      <c r="B13756" s="1355"/>
      <c r="C13756" s="1433"/>
      <c r="E13756" s="1433"/>
      <c r="K13756" s="1433"/>
      <c r="L13756" s="1334"/>
    </row>
    <row r="13757" spans="1:12" ht="24" customHeight="1">
      <c r="A13757" s="1355"/>
      <c r="B13757" s="1355"/>
      <c r="C13757" s="1433"/>
      <c r="E13757" s="1433"/>
      <c r="K13757" s="1433"/>
      <c r="L13757" s="1334"/>
    </row>
    <row r="13758" spans="1:12" ht="24" customHeight="1">
      <c r="A13758" s="1355"/>
      <c r="B13758" s="1355"/>
      <c r="C13758" s="1433"/>
      <c r="E13758" s="1433"/>
      <c r="K13758" s="1433"/>
      <c r="L13758" s="1334"/>
    </row>
    <row r="13759" spans="1:12" ht="24" customHeight="1">
      <c r="A13759" s="1355"/>
      <c r="B13759" s="1355"/>
      <c r="C13759" s="1433"/>
      <c r="E13759" s="1433"/>
      <c r="K13759" s="1433"/>
      <c r="L13759" s="1334"/>
    </row>
    <row r="13760" spans="1:12" ht="24" customHeight="1">
      <c r="A13760" s="1355"/>
      <c r="B13760" s="1355"/>
      <c r="C13760" s="1433"/>
      <c r="E13760" s="1433"/>
      <c r="K13760" s="1433"/>
      <c r="L13760" s="1334"/>
    </row>
    <row r="13761" spans="1:12" ht="24" customHeight="1">
      <c r="A13761" s="1355"/>
      <c r="B13761" s="1355"/>
      <c r="C13761" s="1433"/>
      <c r="E13761" s="1433"/>
      <c r="K13761" s="1433"/>
      <c r="L13761" s="1334"/>
    </row>
    <row r="13762" spans="1:12" ht="24" customHeight="1">
      <c r="A13762" s="1355"/>
      <c r="B13762" s="1355"/>
      <c r="C13762" s="1433"/>
      <c r="E13762" s="1433"/>
      <c r="K13762" s="1433"/>
      <c r="L13762" s="1334"/>
    </row>
    <row r="13763" spans="1:12" ht="24" customHeight="1">
      <c r="A13763" s="1355"/>
      <c r="B13763" s="1355"/>
      <c r="C13763" s="1433"/>
      <c r="E13763" s="1433"/>
      <c r="K13763" s="1433"/>
      <c r="L13763" s="1334"/>
    </row>
    <row r="13764" spans="1:12" ht="24" customHeight="1">
      <c r="A13764" s="1355"/>
      <c r="B13764" s="1355"/>
      <c r="C13764" s="1433"/>
      <c r="E13764" s="1433"/>
      <c r="K13764" s="1433"/>
      <c r="L13764" s="1334"/>
    </row>
    <row r="13765" spans="1:12" ht="24" customHeight="1">
      <c r="A13765" s="1355"/>
      <c r="B13765" s="1355"/>
      <c r="C13765" s="1433"/>
      <c r="E13765" s="1433"/>
      <c r="K13765" s="1433"/>
      <c r="L13765" s="1334"/>
    </row>
    <row r="13766" spans="1:12" ht="24" customHeight="1">
      <c r="A13766" s="1355"/>
      <c r="B13766" s="1355"/>
      <c r="C13766" s="1433"/>
      <c r="E13766" s="1433"/>
      <c r="K13766" s="1433"/>
      <c r="L13766" s="1334"/>
    </row>
    <row r="13767" spans="1:12" ht="24" customHeight="1">
      <c r="A13767" s="1355"/>
      <c r="B13767" s="1355"/>
      <c r="C13767" s="1433"/>
      <c r="E13767" s="1433"/>
      <c r="K13767" s="1433"/>
      <c r="L13767" s="1334"/>
    </row>
    <row r="13768" spans="1:12" ht="24" customHeight="1">
      <c r="A13768" s="1355"/>
      <c r="B13768" s="1355"/>
      <c r="C13768" s="1433"/>
      <c r="E13768" s="1433"/>
      <c r="K13768" s="1433"/>
      <c r="L13768" s="1334"/>
    </row>
    <row r="13769" spans="1:12" ht="24" customHeight="1">
      <c r="A13769" s="1355"/>
      <c r="B13769" s="1355"/>
      <c r="C13769" s="1433"/>
      <c r="E13769" s="1433"/>
      <c r="K13769" s="1433"/>
      <c r="L13769" s="1334"/>
    </row>
    <row r="13770" spans="1:12" ht="24" customHeight="1">
      <c r="A13770" s="1355"/>
      <c r="B13770" s="1355"/>
      <c r="C13770" s="1433"/>
      <c r="E13770" s="1433"/>
      <c r="K13770" s="1433"/>
      <c r="L13770" s="1334"/>
    </row>
    <row r="13771" spans="1:12" ht="24" customHeight="1">
      <c r="A13771" s="1355"/>
      <c r="B13771" s="1355"/>
      <c r="C13771" s="1433"/>
      <c r="E13771" s="1433"/>
      <c r="K13771" s="1433"/>
      <c r="L13771" s="1334"/>
    </row>
    <row r="13772" spans="1:12" ht="24" customHeight="1">
      <c r="A13772" s="1355"/>
      <c r="B13772" s="1355"/>
      <c r="C13772" s="1433"/>
      <c r="E13772" s="1433"/>
      <c r="K13772" s="1433"/>
      <c r="L13772" s="1334"/>
    </row>
    <row r="13773" spans="1:12" ht="24" customHeight="1">
      <c r="A13773" s="1355"/>
      <c r="B13773" s="1355"/>
      <c r="C13773" s="1433"/>
      <c r="E13773" s="1433"/>
      <c r="K13773" s="1433"/>
      <c r="L13773" s="1334"/>
    </row>
    <row r="13774" spans="1:12" ht="24" customHeight="1">
      <c r="A13774" s="1355"/>
      <c r="B13774" s="1355"/>
      <c r="C13774" s="1433"/>
      <c r="E13774" s="1433"/>
      <c r="K13774" s="1433"/>
      <c r="L13774" s="1334"/>
    </row>
    <row r="13775" spans="1:12" ht="24" customHeight="1">
      <c r="A13775" s="1355"/>
      <c r="B13775" s="1355"/>
      <c r="C13775" s="1433"/>
      <c r="E13775" s="1433"/>
      <c r="K13775" s="1433"/>
      <c r="L13775" s="1334"/>
    </row>
    <row r="13776" spans="1:12" ht="24" customHeight="1">
      <c r="A13776" s="1355"/>
      <c r="B13776" s="1355"/>
      <c r="C13776" s="1433"/>
      <c r="E13776" s="1433"/>
      <c r="K13776" s="1433"/>
      <c r="L13776" s="1334"/>
    </row>
    <row r="13777" spans="1:12" ht="24" customHeight="1">
      <c r="A13777" s="1355"/>
      <c r="B13777" s="1355"/>
      <c r="C13777" s="1433"/>
      <c r="E13777" s="1433"/>
      <c r="K13777" s="1433"/>
      <c r="L13777" s="1334"/>
    </row>
    <row r="13778" spans="1:12" ht="24" customHeight="1">
      <c r="A13778" s="1355"/>
      <c r="B13778" s="1355"/>
      <c r="C13778" s="1433"/>
      <c r="E13778" s="1433"/>
      <c r="K13778" s="1433"/>
      <c r="L13778" s="1334"/>
    </row>
    <row r="13779" spans="1:12" ht="24" customHeight="1">
      <c r="A13779" s="1355"/>
      <c r="B13779" s="1355"/>
      <c r="C13779" s="1433"/>
      <c r="E13779" s="1433"/>
      <c r="K13779" s="1433"/>
      <c r="L13779" s="1334"/>
    </row>
    <row r="13780" spans="1:12" ht="24" customHeight="1">
      <c r="A13780" s="1355"/>
      <c r="B13780" s="1355"/>
      <c r="C13780" s="1433"/>
      <c r="E13780" s="1433"/>
      <c r="K13780" s="1433"/>
      <c r="L13780" s="1334"/>
    </row>
    <row r="13781" spans="1:12" ht="24" customHeight="1">
      <c r="A13781" s="1355"/>
      <c r="B13781" s="1355"/>
      <c r="C13781" s="1433"/>
      <c r="E13781" s="1433"/>
      <c r="K13781" s="1433"/>
      <c r="L13781" s="1334"/>
    </row>
    <row r="13782" spans="1:12" ht="24" customHeight="1">
      <c r="A13782" s="1355"/>
      <c r="B13782" s="1355"/>
      <c r="C13782" s="1433"/>
      <c r="E13782" s="1433"/>
      <c r="K13782" s="1433"/>
      <c r="L13782" s="1334"/>
    </row>
    <row r="13783" spans="1:12" ht="24" customHeight="1">
      <c r="A13783" s="1355"/>
      <c r="B13783" s="1355"/>
      <c r="C13783" s="1433"/>
      <c r="E13783" s="1433"/>
      <c r="K13783" s="1433"/>
      <c r="L13783" s="1334"/>
    </row>
    <row r="13784" spans="1:12" ht="24" customHeight="1">
      <c r="A13784" s="1355"/>
      <c r="B13784" s="1355"/>
      <c r="C13784" s="1433"/>
      <c r="E13784" s="1433"/>
      <c r="K13784" s="1433"/>
      <c r="L13784" s="1334"/>
    </row>
    <row r="13785" spans="1:12" ht="24" customHeight="1">
      <c r="A13785" s="1355"/>
      <c r="B13785" s="1355"/>
      <c r="C13785" s="1433"/>
      <c r="E13785" s="1433"/>
      <c r="K13785" s="1433"/>
      <c r="L13785" s="1334"/>
    </row>
    <row r="13786" spans="1:12" ht="24" customHeight="1">
      <c r="A13786" s="1355"/>
      <c r="B13786" s="1355"/>
      <c r="C13786" s="1433"/>
      <c r="E13786" s="1433"/>
      <c r="K13786" s="1433"/>
      <c r="L13786" s="1334"/>
    </row>
    <row r="13787" spans="1:12" ht="24" customHeight="1">
      <c r="A13787" s="1355"/>
      <c r="B13787" s="1355"/>
      <c r="C13787" s="1433"/>
      <c r="E13787" s="1433"/>
      <c r="K13787" s="1433"/>
      <c r="L13787" s="1334"/>
    </row>
    <row r="13788" spans="1:12" ht="24" customHeight="1">
      <c r="A13788" s="1355"/>
      <c r="B13788" s="1355"/>
      <c r="C13788" s="1433"/>
      <c r="E13788" s="1433"/>
      <c r="K13788" s="1433"/>
      <c r="L13788" s="1334"/>
    </row>
    <row r="13789" spans="1:12" ht="24" customHeight="1">
      <c r="A13789" s="1355"/>
      <c r="B13789" s="1355"/>
      <c r="C13789" s="1433"/>
      <c r="E13789" s="1433"/>
      <c r="K13789" s="1433"/>
      <c r="L13789" s="1334"/>
    </row>
    <row r="13790" spans="1:12" ht="24" customHeight="1">
      <c r="A13790" s="1355"/>
      <c r="B13790" s="1355"/>
      <c r="C13790" s="1433"/>
      <c r="E13790" s="1433"/>
      <c r="K13790" s="1433"/>
      <c r="L13790" s="1334"/>
    </row>
    <row r="13791" spans="1:12" ht="24" customHeight="1">
      <c r="A13791" s="1355"/>
      <c r="B13791" s="1355"/>
      <c r="C13791" s="1433"/>
      <c r="E13791" s="1433"/>
      <c r="K13791" s="1433"/>
      <c r="L13791" s="1334"/>
    </row>
    <row r="13792" spans="1:12" ht="24" customHeight="1">
      <c r="A13792" s="1355"/>
      <c r="B13792" s="1355"/>
      <c r="C13792" s="1433"/>
      <c r="E13792" s="1433"/>
      <c r="K13792" s="1433"/>
      <c r="L13792" s="1334"/>
    </row>
    <row r="13793" spans="1:12" ht="24" customHeight="1">
      <c r="A13793" s="1355"/>
      <c r="B13793" s="1355"/>
      <c r="C13793" s="1433"/>
      <c r="E13793" s="1433"/>
      <c r="K13793" s="1433"/>
      <c r="L13793" s="1334"/>
    </row>
    <row r="13794" spans="1:12" ht="24" customHeight="1">
      <c r="A13794" s="1355"/>
      <c r="B13794" s="1355"/>
      <c r="C13794" s="1433"/>
      <c r="E13794" s="1433"/>
      <c r="K13794" s="1433"/>
      <c r="L13794" s="1334"/>
    </row>
    <row r="13795" spans="1:12" ht="24" customHeight="1">
      <c r="A13795" s="1355"/>
      <c r="B13795" s="1355"/>
      <c r="C13795" s="1433"/>
      <c r="E13795" s="1433"/>
      <c r="K13795" s="1433"/>
      <c r="L13795" s="1334"/>
    </row>
    <row r="13796" spans="1:12" ht="24" customHeight="1">
      <c r="A13796" s="1355"/>
      <c r="B13796" s="1355"/>
      <c r="C13796" s="1433"/>
      <c r="E13796" s="1433"/>
      <c r="K13796" s="1433"/>
      <c r="L13796" s="1334"/>
    </row>
    <row r="13797" spans="1:12" ht="24" customHeight="1">
      <c r="A13797" s="1355"/>
      <c r="B13797" s="1355"/>
      <c r="C13797" s="1433"/>
      <c r="E13797" s="1433"/>
      <c r="K13797" s="1433"/>
      <c r="L13797" s="1334"/>
    </row>
    <row r="13798" spans="1:12" ht="24" customHeight="1">
      <c r="A13798" s="1355"/>
      <c r="B13798" s="1355"/>
      <c r="C13798" s="1433"/>
      <c r="E13798" s="1433"/>
      <c r="K13798" s="1433"/>
      <c r="L13798" s="1334"/>
    </row>
    <row r="13799" spans="1:12" ht="24" customHeight="1">
      <c r="A13799" s="1355"/>
      <c r="B13799" s="1355"/>
      <c r="C13799" s="1433"/>
      <c r="E13799" s="1433"/>
      <c r="K13799" s="1433"/>
      <c r="L13799" s="1334"/>
    </row>
    <row r="13800" spans="1:12" ht="24" customHeight="1">
      <c r="A13800" s="1355"/>
      <c r="B13800" s="1355"/>
      <c r="C13800" s="1433"/>
      <c r="E13800" s="1433"/>
      <c r="K13800" s="1433"/>
      <c r="L13800" s="1334"/>
    </row>
    <row r="13801" spans="1:12" ht="24" customHeight="1">
      <c r="A13801" s="1355"/>
      <c r="B13801" s="1355"/>
      <c r="C13801" s="1433"/>
      <c r="E13801" s="1433"/>
      <c r="K13801" s="1433"/>
      <c r="L13801" s="1334"/>
    </row>
    <row r="13802" spans="1:12" ht="24" customHeight="1">
      <c r="A13802" s="1355"/>
      <c r="B13802" s="1355"/>
      <c r="C13802" s="1433"/>
      <c r="E13802" s="1433"/>
      <c r="K13802" s="1433"/>
      <c r="L13802" s="1334"/>
    </row>
    <row r="13803" spans="1:12" ht="24" customHeight="1">
      <c r="A13803" s="1355"/>
      <c r="B13803" s="1355"/>
      <c r="C13803" s="1433"/>
      <c r="E13803" s="1433"/>
      <c r="K13803" s="1433"/>
      <c r="L13803" s="1334"/>
    </row>
    <row r="13804" spans="1:12" ht="24" customHeight="1">
      <c r="A13804" s="1355"/>
      <c r="B13804" s="1355"/>
      <c r="C13804" s="1433"/>
      <c r="E13804" s="1433"/>
      <c r="K13804" s="1433"/>
      <c r="L13804" s="1334"/>
    </row>
    <row r="13805" spans="1:12" ht="24" customHeight="1">
      <c r="A13805" s="1355"/>
      <c r="B13805" s="1355"/>
      <c r="C13805" s="1433"/>
      <c r="E13805" s="1433"/>
      <c r="K13805" s="1433"/>
      <c r="L13805" s="1334"/>
    </row>
    <row r="13806" spans="1:12" ht="24" customHeight="1">
      <c r="A13806" s="1355"/>
      <c r="B13806" s="1355"/>
      <c r="C13806" s="1433"/>
      <c r="E13806" s="1433"/>
      <c r="K13806" s="1433"/>
      <c r="L13806" s="1334"/>
    </row>
    <row r="13807" spans="1:12" ht="24" customHeight="1">
      <c r="A13807" s="1355"/>
      <c r="B13807" s="1355"/>
      <c r="C13807" s="1433"/>
      <c r="E13807" s="1433"/>
      <c r="K13807" s="1433"/>
      <c r="L13807" s="1334"/>
    </row>
    <row r="13808" spans="1:12" ht="24" customHeight="1">
      <c r="A13808" s="1355"/>
      <c r="B13808" s="1355"/>
      <c r="C13808" s="1433"/>
      <c r="E13808" s="1433"/>
      <c r="K13808" s="1433"/>
      <c r="L13808" s="1334"/>
    </row>
    <row r="13809" spans="1:12" ht="24" customHeight="1">
      <c r="A13809" s="1355"/>
      <c r="B13809" s="1355"/>
      <c r="C13809" s="1433"/>
      <c r="E13809" s="1433"/>
      <c r="K13809" s="1433"/>
      <c r="L13809" s="1334"/>
    </row>
    <row r="13810" spans="1:12" ht="24" customHeight="1">
      <c r="A13810" s="1355"/>
      <c r="B13810" s="1355"/>
      <c r="C13810" s="1433"/>
      <c r="E13810" s="1433"/>
      <c r="K13810" s="1433"/>
      <c r="L13810" s="1334"/>
    </row>
    <row r="13811" spans="1:12" ht="24" customHeight="1">
      <c r="A13811" s="1355"/>
      <c r="B13811" s="1355"/>
      <c r="C13811" s="1433"/>
      <c r="E13811" s="1433"/>
      <c r="K13811" s="1433"/>
      <c r="L13811" s="1334"/>
    </row>
    <row r="13812" spans="1:12" ht="24" customHeight="1">
      <c r="A13812" s="1355"/>
      <c r="B13812" s="1355"/>
      <c r="C13812" s="1433"/>
      <c r="E13812" s="1433"/>
      <c r="K13812" s="1433"/>
      <c r="L13812" s="1334"/>
    </row>
    <row r="13813" spans="1:12" ht="24" customHeight="1">
      <c r="A13813" s="1355"/>
      <c r="B13813" s="1355"/>
      <c r="C13813" s="1433"/>
      <c r="E13813" s="1433"/>
      <c r="K13813" s="1433"/>
      <c r="L13813" s="1334"/>
    </row>
    <row r="13814" spans="1:12" ht="24" customHeight="1">
      <c r="A13814" s="1355"/>
      <c r="B13814" s="1355"/>
      <c r="C13814" s="1433"/>
      <c r="E13814" s="1433"/>
      <c r="K13814" s="1433"/>
      <c r="L13814" s="1334"/>
    </row>
    <row r="13815" spans="1:12" ht="24" customHeight="1">
      <c r="A13815" s="1355"/>
      <c r="B13815" s="1355"/>
      <c r="C13815" s="1433"/>
      <c r="E13815" s="1433"/>
      <c r="K13815" s="1433"/>
      <c r="L13815" s="1334"/>
    </row>
    <row r="13816" spans="1:12" ht="24" customHeight="1">
      <c r="A13816" s="1355"/>
      <c r="B13816" s="1355"/>
      <c r="C13816" s="1433"/>
      <c r="E13816" s="1433"/>
      <c r="K13816" s="1433"/>
      <c r="L13816" s="1334"/>
    </row>
    <row r="13817" spans="1:12" ht="24" customHeight="1">
      <c r="A13817" s="1355"/>
      <c r="B13817" s="1355"/>
      <c r="C13817" s="1433"/>
      <c r="E13817" s="1433"/>
      <c r="K13817" s="1433"/>
      <c r="L13817" s="1334"/>
    </row>
    <row r="13818" spans="1:12" ht="24" customHeight="1">
      <c r="A13818" s="1355"/>
      <c r="B13818" s="1355"/>
      <c r="C13818" s="1433"/>
      <c r="E13818" s="1433"/>
      <c r="K13818" s="1433"/>
      <c r="L13818" s="1334"/>
    </row>
    <row r="13819" spans="1:12" ht="24" customHeight="1">
      <c r="A13819" s="1355"/>
      <c r="B13819" s="1355"/>
      <c r="C13819" s="1433"/>
      <c r="E13819" s="1433"/>
      <c r="K13819" s="1433"/>
      <c r="L13819" s="1334"/>
    </row>
    <row r="13820" spans="1:12" ht="24" customHeight="1">
      <c r="A13820" s="1355"/>
      <c r="B13820" s="1355"/>
      <c r="C13820" s="1433"/>
      <c r="E13820" s="1433"/>
      <c r="K13820" s="1433"/>
      <c r="L13820" s="1334"/>
    </row>
    <row r="13821" spans="1:12" ht="24" customHeight="1">
      <c r="A13821" s="1355"/>
      <c r="B13821" s="1355"/>
      <c r="C13821" s="1433"/>
      <c r="E13821" s="1433"/>
      <c r="K13821" s="1433"/>
      <c r="L13821" s="1334"/>
    </row>
    <row r="13822" spans="1:12" ht="24" customHeight="1">
      <c r="A13822" s="1355"/>
      <c r="B13822" s="1355"/>
      <c r="C13822" s="1433"/>
      <c r="E13822" s="1433"/>
      <c r="K13822" s="1433"/>
      <c r="L13822" s="1334"/>
    </row>
    <row r="13823" spans="1:12" ht="24" customHeight="1">
      <c r="A13823" s="1355"/>
      <c r="B13823" s="1355"/>
      <c r="C13823" s="1433"/>
      <c r="E13823" s="1433"/>
      <c r="K13823" s="1433"/>
      <c r="L13823" s="1334"/>
    </row>
    <row r="13824" spans="1:12" ht="24" customHeight="1">
      <c r="A13824" s="1355"/>
      <c r="B13824" s="1355"/>
      <c r="C13824" s="1433"/>
      <c r="E13824" s="1433"/>
      <c r="K13824" s="1433"/>
      <c r="L13824" s="1334"/>
    </row>
    <row r="13825" spans="1:12" ht="24" customHeight="1">
      <c r="A13825" s="1355"/>
      <c r="B13825" s="1355"/>
      <c r="C13825" s="1433"/>
      <c r="E13825" s="1433"/>
      <c r="K13825" s="1433"/>
      <c r="L13825" s="1334"/>
    </row>
    <row r="13826" spans="1:12" ht="24" customHeight="1">
      <c r="A13826" s="1355"/>
      <c r="B13826" s="1355"/>
      <c r="C13826" s="1433"/>
      <c r="E13826" s="1433"/>
      <c r="K13826" s="1433"/>
      <c r="L13826" s="1334"/>
    </row>
    <row r="13827" spans="1:12" ht="24" customHeight="1">
      <c r="A13827" s="1355"/>
      <c r="B13827" s="1355"/>
      <c r="C13827" s="1433"/>
      <c r="E13827" s="1433"/>
      <c r="K13827" s="1433"/>
      <c r="L13827" s="1334"/>
    </row>
    <row r="13828" spans="1:12" ht="24" customHeight="1">
      <c r="A13828" s="1355"/>
      <c r="B13828" s="1355"/>
      <c r="C13828" s="1433"/>
      <c r="E13828" s="1433"/>
      <c r="K13828" s="1433"/>
      <c r="L13828" s="1334"/>
    </row>
    <row r="13829" spans="1:12" ht="24" customHeight="1">
      <c r="A13829" s="1355"/>
      <c r="B13829" s="1355"/>
      <c r="C13829" s="1433"/>
      <c r="E13829" s="1433"/>
      <c r="K13829" s="1433"/>
      <c r="L13829" s="1334"/>
    </row>
    <row r="13830" spans="1:12" ht="24" customHeight="1">
      <c r="A13830" s="1355"/>
      <c r="B13830" s="1355"/>
      <c r="C13830" s="1433"/>
      <c r="E13830" s="1433"/>
      <c r="K13830" s="1433"/>
      <c r="L13830" s="1334"/>
    </row>
    <row r="13831" spans="1:12" ht="24" customHeight="1">
      <c r="A13831" s="1355"/>
      <c r="B13831" s="1355"/>
      <c r="C13831" s="1433"/>
      <c r="E13831" s="1433"/>
      <c r="K13831" s="1433"/>
      <c r="L13831" s="1334"/>
    </row>
    <row r="13832" spans="1:12" ht="24" customHeight="1">
      <c r="A13832" s="1355"/>
      <c r="B13832" s="1355"/>
      <c r="C13832" s="1433"/>
      <c r="E13832" s="1433"/>
      <c r="K13832" s="1433"/>
      <c r="L13832" s="1334"/>
    </row>
    <row r="13833" spans="1:12" ht="24" customHeight="1">
      <c r="A13833" s="1355"/>
      <c r="B13833" s="1355"/>
      <c r="C13833" s="1433"/>
      <c r="E13833" s="1433"/>
      <c r="K13833" s="1433"/>
      <c r="L13833" s="1334"/>
    </row>
    <row r="13834" spans="1:12" ht="24" customHeight="1">
      <c r="A13834" s="1355"/>
      <c r="B13834" s="1355"/>
      <c r="C13834" s="1433"/>
      <c r="E13834" s="1433"/>
      <c r="K13834" s="1433"/>
      <c r="L13834" s="1334"/>
    </row>
    <row r="13835" spans="1:12" ht="24" customHeight="1">
      <c r="A13835" s="1355"/>
      <c r="B13835" s="1355"/>
      <c r="C13835" s="1433"/>
      <c r="E13835" s="1433"/>
      <c r="K13835" s="1433"/>
      <c r="L13835" s="1334"/>
    </row>
    <row r="13836" spans="1:12" ht="24" customHeight="1">
      <c r="A13836" s="1355"/>
      <c r="B13836" s="1355"/>
      <c r="C13836" s="1433"/>
      <c r="E13836" s="1433"/>
      <c r="K13836" s="1433"/>
      <c r="L13836" s="1334"/>
    </row>
    <row r="13837" spans="1:12" ht="24" customHeight="1">
      <c r="A13837" s="1355"/>
      <c r="B13837" s="1355"/>
      <c r="C13837" s="1433"/>
      <c r="E13837" s="1433"/>
      <c r="K13837" s="1433"/>
      <c r="L13837" s="1334"/>
    </row>
    <row r="13838" spans="1:12" ht="24" customHeight="1">
      <c r="A13838" s="1355"/>
      <c r="B13838" s="1355"/>
      <c r="C13838" s="1433"/>
      <c r="E13838" s="1433"/>
      <c r="K13838" s="1433"/>
      <c r="L13838" s="1334"/>
    </row>
    <row r="13839" spans="1:12" ht="24" customHeight="1">
      <c r="A13839" s="1355"/>
      <c r="B13839" s="1355"/>
      <c r="C13839" s="1433"/>
      <c r="E13839" s="1433"/>
      <c r="K13839" s="1433"/>
      <c r="L13839" s="1334"/>
    </row>
    <row r="13840" spans="1:12" ht="24" customHeight="1">
      <c r="A13840" s="1355"/>
      <c r="B13840" s="1355"/>
      <c r="C13840" s="1433"/>
      <c r="E13840" s="1433"/>
      <c r="K13840" s="1433"/>
      <c r="L13840" s="1334"/>
    </row>
    <row r="13841" spans="1:12" ht="24" customHeight="1">
      <c r="A13841" s="1355"/>
      <c r="B13841" s="1355"/>
      <c r="C13841" s="1433"/>
      <c r="E13841" s="1433"/>
      <c r="K13841" s="1433"/>
      <c r="L13841" s="1334"/>
    </row>
    <row r="13842" spans="1:12" ht="24" customHeight="1">
      <c r="A13842" s="1355"/>
      <c r="B13842" s="1355"/>
      <c r="C13842" s="1433"/>
      <c r="E13842" s="1433"/>
      <c r="K13842" s="1433"/>
      <c r="L13842" s="1334"/>
    </row>
    <row r="13843" spans="1:12" ht="24" customHeight="1">
      <c r="A13843" s="1355"/>
      <c r="B13843" s="1355"/>
      <c r="C13843" s="1433"/>
      <c r="E13843" s="1433"/>
      <c r="K13843" s="1433"/>
      <c r="L13843" s="1334"/>
    </row>
    <row r="13844" spans="1:12" ht="24" customHeight="1">
      <c r="A13844" s="1355"/>
      <c r="B13844" s="1355"/>
      <c r="C13844" s="1433"/>
      <c r="E13844" s="1433"/>
      <c r="K13844" s="1433"/>
      <c r="L13844" s="1334"/>
    </row>
    <row r="13845" spans="1:12" ht="24" customHeight="1">
      <c r="A13845" s="1355"/>
      <c r="B13845" s="1355"/>
      <c r="C13845" s="1433"/>
      <c r="E13845" s="1433"/>
      <c r="K13845" s="1433"/>
      <c r="L13845" s="1334"/>
    </row>
    <row r="13846" spans="1:12" ht="24" customHeight="1">
      <c r="A13846" s="1355"/>
      <c r="B13846" s="1355"/>
      <c r="C13846" s="1433"/>
      <c r="E13846" s="1433"/>
      <c r="K13846" s="1433"/>
      <c r="L13846" s="1334"/>
    </row>
    <row r="13847" spans="1:12" ht="24" customHeight="1">
      <c r="A13847" s="1355"/>
      <c r="B13847" s="1355"/>
      <c r="C13847" s="1433"/>
      <c r="E13847" s="1433"/>
      <c r="K13847" s="1433"/>
      <c r="L13847" s="1334"/>
    </row>
    <row r="13848" spans="1:12" ht="24" customHeight="1">
      <c r="A13848" s="1355"/>
      <c r="B13848" s="1355"/>
      <c r="C13848" s="1433"/>
      <c r="E13848" s="1433"/>
      <c r="K13848" s="1433"/>
      <c r="L13848" s="1334"/>
    </row>
    <row r="13849" spans="1:12" ht="24" customHeight="1">
      <c r="A13849" s="1355"/>
      <c r="B13849" s="1355"/>
      <c r="C13849" s="1433"/>
      <c r="E13849" s="1433"/>
      <c r="K13849" s="1433"/>
      <c r="L13849" s="1334"/>
    </row>
    <row r="13850" spans="1:12" ht="24" customHeight="1">
      <c r="A13850" s="1355"/>
      <c r="B13850" s="1355"/>
      <c r="C13850" s="1433"/>
      <c r="E13850" s="1433"/>
      <c r="K13850" s="1433"/>
      <c r="L13850" s="1334"/>
    </row>
    <row r="13851" spans="1:12" ht="24" customHeight="1">
      <c r="A13851" s="1355"/>
      <c r="B13851" s="1355"/>
      <c r="C13851" s="1433"/>
      <c r="E13851" s="1433"/>
      <c r="K13851" s="1433"/>
      <c r="L13851" s="1334"/>
    </row>
    <row r="13852" spans="1:12" ht="24" customHeight="1">
      <c r="A13852" s="1355"/>
      <c r="B13852" s="1355"/>
      <c r="C13852" s="1433"/>
      <c r="E13852" s="1433"/>
      <c r="K13852" s="1433"/>
      <c r="L13852" s="1334"/>
    </row>
    <row r="13853" spans="1:12" ht="24" customHeight="1">
      <c r="A13853" s="1355"/>
      <c r="B13853" s="1355"/>
      <c r="C13853" s="1433"/>
      <c r="E13853" s="1433"/>
      <c r="K13853" s="1433"/>
      <c r="L13853" s="1334"/>
    </row>
    <row r="13854" spans="1:12" ht="24" customHeight="1">
      <c r="A13854" s="1355"/>
      <c r="B13854" s="1355"/>
      <c r="C13854" s="1433"/>
      <c r="E13854" s="1433"/>
      <c r="K13854" s="1433"/>
      <c r="L13854" s="1334"/>
    </row>
    <row r="13855" spans="1:12" ht="24" customHeight="1">
      <c r="A13855" s="1355"/>
      <c r="B13855" s="1355"/>
      <c r="C13855" s="1433"/>
      <c r="E13855" s="1433"/>
      <c r="K13855" s="1433"/>
      <c r="L13855" s="1334"/>
    </row>
    <row r="13856" spans="1:12" ht="24" customHeight="1">
      <c r="A13856" s="1355"/>
      <c r="B13856" s="1355"/>
      <c r="C13856" s="1433"/>
      <c r="E13856" s="1433"/>
      <c r="K13856" s="1433"/>
      <c r="L13856" s="1334"/>
    </row>
    <row r="13857" spans="1:12" ht="24" customHeight="1">
      <c r="A13857" s="1355"/>
      <c r="B13857" s="1355"/>
      <c r="C13857" s="1433"/>
      <c r="E13857" s="1433"/>
      <c r="K13857" s="1433"/>
      <c r="L13857" s="1334"/>
    </row>
    <row r="13858" spans="1:12" ht="24" customHeight="1">
      <c r="A13858" s="1355"/>
      <c r="B13858" s="1355"/>
      <c r="C13858" s="1433"/>
      <c r="E13858" s="1433"/>
      <c r="K13858" s="1433"/>
      <c r="L13858" s="1334"/>
    </row>
    <row r="13859" spans="1:12" ht="24" customHeight="1">
      <c r="A13859" s="1355"/>
      <c r="B13859" s="1355"/>
      <c r="C13859" s="1433"/>
      <c r="E13859" s="1433"/>
      <c r="K13859" s="1433"/>
      <c r="L13859" s="1334"/>
    </row>
    <row r="13860" spans="1:12" ht="24" customHeight="1">
      <c r="A13860" s="1355"/>
      <c r="B13860" s="1355"/>
      <c r="C13860" s="1433"/>
      <c r="E13860" s="1433"/>
      <c r="K13860" s="1433"/>
      <c r="L13860" s="1334"/>
    </row>
    <row r="13861" spans="1:12" ht="24" customHeight="1">
      <c r="A13861" s="1355"/>
      <c r="B13861" s="1355"/>
      <c r="C13861" s="1433"/>
      <c r="E13861" s="1433"/>
      <c r="K13861" s="1433"/>
      <c r="L13861" s="1334"/>
    </row>
    <row r="13862" spans="1:12" ht="24" customHeight="1">
      <c r="A13862" s="1355"/>
      <c r="B13862" s="1355"/>
      <c r="C13862" s="1433"/>
      <c r="E13862" s="1433"/>
      <c r="K13862" s="1433"/>
      <c r="L13862" s="1334"/>
    </row>
    <row r="13863" spans="1:12" ht="24" customHeight="1">
      <c r="A13863" s="1355"/>
      <c r="B13863" s="1355"/>
      <c r="C13863" s="1433"/>
      <c r="E13863" s="1433"/>
      <c r="K13863" s="1433"/>
      <c r="L13863" s="1334"/>
    </row>
    <row r="13864" spans="1:12" ht="24" customHeight="1">
      <c r="A13864" s="1355"/>
      <c r="B13864" s="1355"/>
      <c r="C13864" s="1433"/>
      <c r="E13864" s="1433"/>
      <c r="K13864" s="1433"/>
      <c r="L13864" s="1334"/>
    </row>
    <row r="13865" spans="1:12" ht="24" customHeight="1">
      <c r="A13865" s="1355"/>
      <c r="B13865" s="1355"/>
      <c r="C13865" s="1433"/>
      <c r="E13865" s="1433"/>
      <c r="K13865" s="1433"/>
      <c r="L13865" s="1334"/>
    </row>
    <row r="13866" spans="1:12" ht="24" customHeight="1">
      <c r="A13866" s="1355"/>
      <c r="B13866" s="1355"/>
      <c r="C13866" s="1433"/>
      <c r="E13866" s="1433"/>
      <c r="K13866" s="1433"/>
      <c r="L13866" s="1334"/>
    </row>
    <row r="13867" spans="1:12" ht="24" customHeight="1">
      <c r="A13867" s="1355"/>
      <c r="B13867" s="1355"/>
      <c r="C13867" s="1433"/>
      <c r="E13867" s="1433"/>
      <c r="K13867" s="1433"/>
      <c r="L13867" s="1334"/>
    </row>
    <row r="13868" spans="1:12" ht="24" customHeight="1">
      <c r="A13868" s="1355"/>
      <c r="B13868" s="1355"/>
      <c r="C13868" s="1433"/>
      <c r="E13868" s="1433"/>
      <c r="K13868" s="1433"/>
      <c r="L13868" s="1334"/>
    </row>
    <row r="13869" spans="1:12" ht="24" customHeight="1">
      <c r="A13869" s="1355"/>
      <c r="B13869" s="1355"/>
      <c r="C13869" s="1433"/>
      <c r="E13869" s="1433"/>
      <c r="K13869" s="1433"/>
      <c r="L13869" s="1334"/>
    </row>
    <row r="13870" spans="1:12" ht="24" customHeight="1">
      <c r="A13870" s="1355"/>
      <c r="B13870" s="1355"/>
      <c r="C13870" s="1433"/>
      <c r="E13870" s="1433"/>
      <c r="K13870" s="1433"/>
      <c r="L13870" s="1334"/>
    </row>
    <row r="13871" spans="1:12" ht="24" customHeight="1">
      <c r="A13871" s="1355"/>
      <c r="B13871" s="1355"/>
      <c r="C13871" s="1433"/>
      <c r="E13871" s="1433"/>
      <c r="K13871" s="1433"/>
      <c r="L13871" s="1334"/>
    </row>
    <row r="13872" spans="1:12" ht="24" customHeight="1">
      <c r="A13872" s="1355"/>
      <c r="B13872" s="1355"/>
      <c r="C13872" s="1433"/>
      <c r="E13872" s="1433"/>
      <c r="K13872" s="1433"/>
      <c r="L13872" s="1334"/>
    </row>
    <row r="13873" spans="1:12" ht="24" customHeight="1">
      <c r="A13873" s="1355"/>
      <c r="B13873" s="1355"/>
      <c r="C13873" s="1433"/>
      <c r="E13873" s="1433"/>
      <c r="K13873" s="1433"/>
      <c r="L13873" s="1334"/>
    </row>
    <row r="13874" spans="1:12" ht="24" customHeight="1">
      <c r="A13874" s="1355"/>
      <c r="B13874" s="1355"/>
      <c r="C13874" s="1433"/>
      <c r="E13874" s="1433"/>
      <c r="K13874" s="1433"/>
      <c r="L13874" s="1334"/>
    </row>
    <row r="13875" spans="1:12" ht="24" customHeight="1">
      <c r="A13875" s="1355"/>
      <c r="B13875" s="1355"/>
      <c r="C13875" s="1433"/>
      <c r="E13875" s="1433"/>
      <c r="K13875" s="1433"/>
      <c r="L13875" s="1334"/>
    </row>
    <row r="13876" spans="1:12" ht="24" customHeight="1">
      <c r="A13876" s="1355"/>
      <c r="B13876" s="1355"/>
      <c r="C13876" s="1433"/>
      <c r="E13876" s="1433"/>
      <c r="K13876" s="1433"/>
      <c r="L13876" s="1334"/>
    </row>
    <row r="13877" spans="1:12" ht="24" customHeight="1">
      <c r="A13877" s="1355"/>
      <c r="B13877" s="1355"/>
      <c r="C13877" s="1433"/>
      <c r="E13877" s="1433"/>
      <c r="K13877" s="1433"/>
      <c r="L13877" s="1334"/>
    </row>
    <row r="13878" spans="1:12" ht="24" customHeight="1">
      <c r="A13878" s="1355"/>
      <c r="B13878" s="1355"/>
      <c r="C13878" s="1433"/>
      <c r="E13878" s="1433"/>
      <c r="K13878" s="1433"/>
      <c r="L13878" s="1334"/>
    </row>
    <row r="13879" spans="1:12" ht="24" customHeight="1">
      <c r="A13879" s="1355"/>
      <c r="B13879" s="1355"/>
      <c r="C13879" s="1433"/>
      <c r="E13879" s="1433"/>
      <c r="K13879" s="1433"/>
      <c r="L13879" s="1334"/>
    </row>
    <row r="13880" spans="1:12" ht="24" customHeight="1">
      <c r="A13880" s="1355"/>
      <c r="B13880" s="1355"/>
      <c r="C13880" s="1433"/>
      <c r="E13880" s="1433"/>
      <c r="K13880" s="1433"/>
      <c r="L13880" s="1334"/>
    </row>
    <row r="13881" spans="1:12" ht="24" customHeight="1">
      <c r="A13881" s="1355"/>
      <c r="B13881" s="1355"/>
      <c r="C13881" s="1433"/>
      <c r="E13881" s="1433"/>
      <c r="K13881" s="1433"/>
      <c r="L13881" s="1334"/>
    </row>
    <row r="13882" spans="1:12" ht="24" customHeight="1">
      <c r="A13882" s="1355"/>
      <c r="B13882" s="1355"/>
      <c r="C13882" s="1433"/>
      <c r="E13882" s="1433"/>
      <c r="K13882" s="1433"/>
      <c r="L13882" s="1334"/>
    </row>
    <row r="13883" spans="1:12" ht="24" customHeight="1">
      <c r="A13883" s="1355"/>
      <c r="B13883" s="1355"/>
      <c r="C13883" s="1433"/>
      <c r="E13883" s="1433"/>
      <c r="K13883" s="1433"/>
      <c r="L13883" s="1334"/>
    </row>
    <row r="13884" spans="1:12" ht="24" customHeight="1">
      <c r="A13884" s="1355"/>
      <c r="B13884" s="1355"/>
      <c r="C13884" s="1433"/>
      <c r="E13884" s="1433"/>
      <c r="K13884" s="1433"/>
      <c r="L13884" s="1334"/>
    </row>
    <row r="13885" spans="1:12" ht="24" customHeight="1">
      <c r="A13885" s="1355"/>
      <c r="B13885" s="1355"/>
      <c r="C13885" s="1433"/>
      <c r="E13885" s="1433"/>
      <c r="K13885" s="1433"/>
      <c r="L13885" s="1334"/>
    </row>
    <row r="13886" spans="1:12" ht="24" customHeight="1">
      <c r="A13886" s="1355"/>
      <c r="B13886" s="1355"/>
      <c r="C13886" s="1433"/>
      <c r="E13886" s="1433"/>
      <c r="K13886" s="1433"/>
      <c r="L13886" s="1334"/>
    </row>
    <row r="13887" spans="1:12" ht="24" customHeight="1">
      <c r="A13887" s="1355"/>
      <c r="B13887" s="1355"/>
      <c r="C13887" s="1433"/>
      <c r="E13887" s="1433"/>
      <c r="K13887" s="1433"/>
      <c r="L13887" s="1334"/>
    </row>
    <row r="13888" spans="1:12" ht="24" customHeight="1">
      <c r="A13888" s="1355"/>
      <c r="B13888" s="1355"/>
      <c r="C13888" s="1433"/>
      <c r="E13888" s="1433"/>
      <c r="K13888" s="1433"/>
      <c r="L13888" s="1334"/>
    </row>
    <row r="13889" spans="1:12" ht="24" customHeight="1">
      <c r="A13889" s="1355"/>
      <c r="B13889" s="1355"/>
      <c r="C13889" s="1433"/>
      <c r="E13889" s="1433"/>
      <c r="K13889" s="1433"/>
      <c r="L13889" s="1334"/>
    </row>
    <row r="13890" spans="1:12" ht="24" customHeight="1">
      <c r="A13890" s="1355"/>
      <c r="B13890" s="1355"/>
      <c r="C13890" s="1433"/>
      <c r="E13890" s="1433"/>
      <c r="K13890" s="1433"/>
      <c r="L13890" s="1334"/>
    </row>
    <row r="13891" spans="1:12" ht="24" customHeight="1">
      <c r="A13891" s="1355"/>
      <c r="B13891" s="1355"/>
      <c r="C13891" s="1433"/>
      <c r="E13891" s="1433"/>
      <c r="K13891" s="1433"/>
      <c r="L13891" s="1334"/>
    </row>
    <row r="13892" spans="1:12" ht="24" customHeight="1">
      <c r="A13892" s="1355"/>
      <c r="B13892" s="1355"/>
      <c r="C13892" s="1433"/>
      <c r="E13892" s="1433"/>
      <c r="K13892" s="1433"/>
      <c r="L13892" s="1334"/>
    </row>
    <row r="13893" spans="1:12" ht="24" customHeight="1">
      <c r="A13893" s="1355"/>
      <c r="B13893" s="1355"/>
      <c r="C13893" s="1433"/>
      <c r="E13893" s="1433"/>
      <c r="K13893" s="1433"/>
      <c r="L13893" s="1334"/>
    </row>
    <row r="13894" spans="1:12" ht="24" customHeight="1">
      <c r="A13894" s="1355"/>
      <c r="B13894" s="1355"/>
      <c r="C13894" s="1433"/>
      <c r="E13894" s="1433"/>
      <c r="K13894" s="1433"/>
      <c r="L13894" s="1334"/>
    </row>
    <row r="13895" spans="1:12" ht="24" customHeight="1">
      <c r="A13895" s="1355"/>
      <c r="B13895" s="1355"/>
      <c r="C13895" s="1433"/>
      <c r="E13895" s="1433"/>
      <c r="K13895" s="1433"/>
      <c r="L13895" s="1334"/>
    </row>
    <row r="13896" spans="1:12" ht="24" customHeight="1">
      <c r="A13896" s="1355"/>
      <c r="B13896" s="1355"/>
      <c r="C13896" s="1433"/>
      <c r="E13896" s="1433"/>
      <c r="K13896" s="1433"/>
      <c r="L13896" s="1334"/>
    </row>
    <row r="13897" spans="1:12" ht="24" customHeight="1">
      <c r="A13897" s="1355"/>
      <c r="B13897" s="1355"/>
      <c r="C13897" s="1433"/>
      <c r="E13897" s="1433"/>
      <c r="K13897" s="1433"/>
      <c r="L13897" s="1334"/>
    </row>
    <row r="13898" spans="1:12" ht="24" customHeight="1">
      <c r="A13898" s="1355"/>
      <c r="B13898" s="1355"/>
      <c r="C13898" s="1433"/>
      <c r="E13898" s="1433"/>
      <c r="K13898" s="1433"/>
      <c r="L13898" s="1334"/>
    </row>
    <row r="13899" spans="1:12" ht="24" customHeight="1">
      <c r="A13899" s="1355"/>
      <c r="B13899" s="1355"/>
      <c r="C13899" s="1433"/>
      <c r="E13899" s="1433"/>
      <c r="K13899" s="1433"/>
      <c r="L13899" s="1334"/>
    </row>
    <row r="13900" spans="1:12" ht="24" customHeight="1">
      <c r="A13900" s="1355"/>
      <c r="B13900" s="1355"/>
      <c r="C13900" s="1433"/>
      <c r="E13900" s="1433"/>
      <c r="K13900" s="1433"/>
      <c r="L13900" s="1334"/>
    </row>
    <row r="13901" spans="1:12" ht="24" customHeight="1">
      <c r="A13901" s="1355"/>
      <c r="B13901" s="1355"/>
      <c r="C13901" s="1433"/>
      <c r="E13901" s="1433"/>
      <c r="K13901" s="1433"/>
      <c r="L13901" s="1334"/>
    </row>
    <row r="13902" spans="1:12" ht="24" customHeight="1">
      <c r="A13902" s="1355"/>
      <c r="B13902" s="1355"/>
      <c r="C13902" s="1433"/>
      <c r="E13902" s="1433"/>
      <c r="K13902" s="1433"/>
      <c r="L13902" s="1334"/>
    </row>
    <row r="13903" spans="1:12" ht="24" customHeight="1">
      <c r="A13903" s="1355"/>
      <c r="B13903" s="1355"/>
      <c r="C13903" s="1433"/>
      <c r="E13903" s="1433"/>
      <c r="K13903" s="1433"/>
      <c r="L13903" s="1334"/>
    </row>
    <row r="13904" spans="1:12" ht="24" customHeight="1">
      <c r="A13904" s="1355"/>
      <c r="B13904" s="1355"/>
      <c r="C13904" s="1433"/>
      <c r="E13904" s="1433"/>
      <c r="K13904" s="1433"/>
      <c r="L13904" s="1334"/>
    </row>
    <row r="13905" spans="1:12" ht="24" customHeight="1">
      <c r="A13905" s="1355"/>
      <c r="B13905" s="1355"/>
      <c r="C13905" s="1433"/>
      <c r="E13905" s="1433"/>
      <c r="K13905" s="1433"/>
      <c r="L13905" s="1334"/>
    </row>
    <row r="13906" spans="1:12" ht="24" customHeight="1">
      <c r="A13906" s="1355"/>
      <c r="B13906" s="1355"/>
      <c r="C13906" s="1433"/>
      <c r="E13906" s="1433"/>
      <c r="K13906" s="1433"/>
      <c r="L13906" s="1334"/>
    </row>
    <row r="13907" spans="1:12" ht="24" customHeight="1">
      <c r="A13907" s="1355"/>
      <c r="B13907" s="1355"/>
      <c r="C13907" s="1433"/>
      <c r="E13907" s="1433"/>
      <c r="K13907" s="1433"/>
      <c r="L13907" s="1334"/>
    </row>
    <row r="13908" spans="1:12" ht="24" customHeight="1">
      <c r="A13908" s="1355"/>
      <c r="B13908" s="1355"/>
      <c r="C13908" s="1433"/>
      <c r="E13908" s="1433"/>
      <c r="K13908" s="1433"/>
      <c r="L13908" s="1334"/>
    </row>
    <row r="13909" spans="1:12" ht="24" customHeight="1">
      <c r="A13909" s="1355"/>
      <c r="B13909" s="1355"/>
      <c r="C13909" s="1433"/>
      <c r="E13909" s="1433"/>
      <c r="K13909" s="1433"/>
      <c r="L13909" s="1334"/>
    </row>
    <row r="13910" spans="1:12" ht="24" customHeight="1">
      <c r="A13910" s="1355"/>
      <c r="B13910" s="1355"/>
      <c r="C13910" s="1433"/>
      <c r="E13910" s="1433"/>
      <c r="K13910" s="1433"/>
      <c r="L13910" s="1334"/>
    </row>
    <row r="13911" spans="1:12" ht="24" customHeight="1">
      <c r="A13911" s="1355"/>
      <c r="B13911" s="1355"/>
      <c r="C13911" s="1433"/>
      <c r="E13911" s="1433"/>
      <c r="K13911" s="1433"/>
      <c r="L13911" s="1334"/>
    </row>
    <row r="13912" spans="1:12" ht="24" customHeight="1">
      <c r="A13912" s="1355"/>
      <c r="B13912" s="1355"/>
      <c r="C13912" s="1433"/>
      <c r="E13912" s="1433"/>
      <c r="K13912" s="1433"/>
      <c r="L13912" s="1334"/>
    </row>
    <row r="13913" spans="1:12" ht="24" customHeight="1">
      <c r="A13913" s="1355"/>
      <c r="B13913" s="1355"/>
      <c r="C13913" s="1433"/>
      <c r="E13913" s="1433"/>
      <c r="K13913" s="1433"/>
      <c r="L13913" s="1334"/>
    </row>
    <row r="13914" spans="1:12" ht="24" customHeight="1">
      <c r="A13914" s="1355"/>
      <c r="B13914" s="1355"/>
      <c r="C13914" s="1433"/>
      <c r="E13914" s="1433"/>
      <c r="K13914" s="1433"/>
      <c r="L13914" s="1334"/>
    </row>
    <row r="13915" spans="1:12" ht="24" customHeight="1">
      <c r="A13915" s="1355"/>
      <c r="B13915" s="1355"/>
      <c r="C13915" s="1433"/>
      <c r="E13915" s="1433"/>
      <c r="K13915" s="1433"/>
      <c r="L13915" s="1334"/>
    </row>
    <row r="13916" spans="1:12" ht="24" customHeight="1">
      <c r="A13916" s="1355"/>
      <c r="B13916" s="1355"/>
      <c r="C13916" s="1433"/>
      <c r="E13916" s="1433"/>
      <c r="K13916" s="1433"/>
      <c r="L13916" s="1334"/>
    </row>
    <row r="13917" spans="1:12" ht="24" customHeight="1">
      <c r="A13917" s="1355"/>
      <c r="B13917" s="1355"/>
      <c r="C13917" s="1433"/>
      <c r="E13917" s="1433"/>
      <c r="K13917" s="1433"/>
      <c r="L13917" s="1334"/>
    </row>
    <row r="13918" spans="1:12" ht="24" customHeight="1">
      <c r="A13918" s="1355"/>
      <c r="B13918" s="1355"/>
      <c r="C13918" s="1433"/>
      <c r="E13918" s="1433"/>
      <c r="K13918" s="1433"/>
      <c r="L13918" s="1334"/>
    </row>
    <row r="13919" spans="1:12" ht="24" customHeight="1">
      <c r="A13919" s="1355"/>
      <c r="B13919" s="1355"/>
      <c r="C13919" s="1433"/>
      <c r="E13919" s="1433"/>
      <c r="K13919" s="1433"/>
      <c r="L13919" s="1334"/>
    </row>
    <row r="13920" spans="1:12" ht="24" customHeight="1">
      <c r="A13920" s="1355"/>
      <c r="B13920" s="1355"/>
      <c r="C13920" s="1433"/>
      <c r="E13920" s="1433"/>
      <c r="K13920" s="1433"/>
      <c r="L13920" s="1334"/>
    </row>
    <row r="13921" spans="1:12" ht="24" customHeight="1">
      <c r="A13921" s="1355"/>
      <c r="B13921" s="1355"/>
      <c r="C13921" s="1433"/>
      <c r="E13921" s="1433"/>
      <c r="K13921" s="1433"/>
      <c r="L13921" s="1334"/>
    </row>
    <row r="13922" spans="1:12" ht="24" customHeight="1">
      <c r="A13922" s="1355"/>
      <c r="B13922" s="1355"/>
      <c r="C13922" s="1433"/>
      <c r="E13922" s="1433"/>
      <c r="K13922" s="1433"/>
      <c r="L13922" s="1334"/>
    </row>
    <row r="13923" spans="1:12" ht="24" customHeight="1">
      <c r="A13923" s="1355"/>
      <c r="B13923" s="1355"/>
      <c r="C13923" s="1433"/>
      <c r="E13923" s="1433"/>
      <c r="K13923" s="1433"/>
      <c r="L13923" s="1334"/>
    </row>
    <row r="13924" spans="1:12" ht="24" customHeight="1">
      <c r="A13924" s="1355"/>
      <c r="B13924" s="1355"/>
      <c r="C13924" s="1433"/>
      <c r="E13924" s="1433"/>
      <c r="K13924" s="1433"/>
      <c r="L13924" s="1334"/>
    </row>
    <row r="13925" spans="1:12" ht="24" customHeight="1">
      <c r="A13925" s="1355"/>
      <c r="B13925" s="1355"/>
      <c r="C13925" s="1433"/>
      <c r="E13925" s="1433"/>
      <c r="K13925" s="1433"/>
      <c r="L13925" s="1334"/>
    </row>
    <row r="13926" spans="1:12" ht="24" customHeight="1">
      <c r="A13926" s="1355"/>
      <c r="B13926" s="1355"/>
      <c r="C13926" s="1433"/>
      <c r="E13926" s="1433"/>
      <c r="K13926" s="1433"/>
      <c r="L13926" s="1334"/>
    </row>
    <row r="13927" spans="1:12" ht="24" customHeight="1">
      <c r="A13927" s="1355"/>
      <c r="B13927" s="1355"/>
      <c r="C13927" s="1433"/>
      <c r="E13927" s="1433"/>
      <c r="K13927" s="1433"/>
      <c r="L13927" s="1334"/>
    </row>
    <row r="13928" spans="1:12" ht="24" customHeight="1">
      <c r="A13928" s="1355"/>
      <c r="B13928" s="1355"/>
      <c r="C13928" s="1433"/>
      <c r="E13928" s="1433"/>
      <c r="K13928" s="1433"/>
      <c r="L13928" s="1334"/>
    </row>
    <row r="13929" spans="1:12" ht="24" customHeight="1">
      <c r="A13929" s="1355"/>
      <c r="B13929" s="1355"/>
      <c r="C13929" s="1433"/>
      <c r="E13929" s="1433"/>
      <c r="K13929" s="1433"/>
      <c r="L13929" s="1334"/>
    </row>
    <row r="13930" spans="1:12" ht="24" customHeight="1">
      <c r="A13930" s="1355"/>
      <c r="B13930" s="1355"/>
      <c r="C13930" s="1433"/>
      <c r="E13930" s="1433"/>
      <c r="K13930" s="1433"/>
      <c r="L13930" s="1334"/>
    </row>
    <row r="13931" spans="1:12" ht="24" customHeight="1">
      <c r="A13931" s="1355"/>
      <c r="B13931" s="1355"/>
      <c r="C13931" s="1433"/>
      <c r="E13931" s="1433"/>
      <c r="K13931" s="1433"/>
      <c r="L13931" s="1334"/>
    </row>
    <row r="13932" spans="1:12" ht="24" customHeight="1">
      <c r="A13932" s="1355"/>
      <c r="B13932" s="1355"/>
      <c r="C13932" s="1433"/>
      <c r="E13932" s="1433"/>
      <c r="K13932" s="1433"/>
      <c r="L13932" s="1334"/>
    </row>
    <row r="13933" spans="1:12" ht="24" customHeight="1">
      <c r="A13933" s="1355"/>
      <c r="B13933" s="1355"/>
      <c r="C13933" s="1433"/>
      <c r="E13933" s="1433"/>
      <c r="K13933" s="1433"/>
      <c r="L13933" s="1334"/>
    </row>
    <row r="13934" spans="1:12" ht="24" customHeight="1">
      <c r="A13934" s="1355"/>
      <c r="B13934" s="1355"/>
      <c r="C13934" s="1433"/>
      <c r="E13934" s="1433"/>
      <c r="K13934" s="1433"/>
      <c r="L13934" s="1334"/>
    </row>
    <row r="13935" spans="1:12" ht="24" customHeight="1">
      <c r="A13935" s="1355"/>
      <c r="B13935" s="1355"/>
      <c r="C13935" s="1433"/>
      <c r="E13935" s="1433"/>
      <c r="K13935" s="1433"/>
      <c r="L13935" s="1334"/>
    </row>
    <row r="13936" spans="1:12" ht="24" customHeight="1">
      <c r="A13936" s="1355"/>
      <c r="B13936" s="1355"/>
      <c r="C13936" s="1433"/>
      <c r="E13936" s="1433"/>
      <c r="K13936" s="1433"/>
      <c r="L13936" s="1334"/>
    </row>
    <row r="13937" spans="1:12" ht="24" customHeight="1">
      <c r="A13937" s="1355"/>
      <c r="B13937" s="1355"/>
      <c r="C13937" s="1433"/>
      <c r="E13937" s="1433"/>
      <c r="K13937" s="1433"/>
      <c r="L13937" s="1334"/>
    </row>
    <row r="13938" spans="1:12" ht="24" customHeight="1">
      <c r="A13938" s="1355"/>
      <c r="B13938" s="1355"/>
      <c r="C13938" s="1433"/>
      <c r="E13938" s="1433"/>
      <c r="K13938" s="1433"/>
      <c r="L13938" s="1334"/>
    </row>
    <row r="13939" spans="1:12" ht="24" customHeight="1">
      <c r="A13939" s="1355"/>
      <c r="B13939" s="1355"/>
      <c r="C13939" s="1433"/>
      <c r="E13939" s="1433"/>
      <c r="K13939" s="1433"/>
      <c r="L13939" s="1334"/>
    </row>
    <row r="13940" spans="1:12" ht="24" customHeight="1">
      <c r="A13940" s="1355"/>
      <c r="B13940" s="1355"/>
      <c r="C13940" s="1433"/>
      <c r="E13940" s="1433"/>
      <c r="K13940" s="1433"/>
      <c r="L13940" s="1334"/>
    </row>
    <row r="13941" spans="1:12" ht="24" customHeight="1">
      <c r="A13941" s="1355"/>
      <c r="B13941" s="1355"/>
      <c r="C13941" s="1433"/>
      <c r="E13941" s="1433"/>
      <c r="K13941" s="1433"/>
      <c r="L13941" s="1334"/>
    </row>
    <row r="13942" spans="1:12" ht="24" customHeight="1">
      <c r="A13942" s="1355"/>
      <c r="B13942" s="1355"/>
      <c r="C13942" s="1433"/>
      <c r="E13942" s="1433"/>
      <c r="K13942" s="1433"/>
      <c r="L13942" s="1334"/>
    </row>
    <row r="13943" spans="1:12" ht="24" customHeight="1">
      <c r="A13943" s="1355"/>
      <c r="B13943" s="1355"/>
      <c r="C13943" s="1433"/>
      <c r="E13943" s="1433"/>
      <c r="K13943" s="1433"/>
      <c r="L13943" s="1334"/>
    </row>
    <row r="13944" spans="1:12" ht="24" customHeight="1">
      <c r="A13944" s="1355"/>
      <c r="B13944" s="1355"/>
      <c r="C13944" s="1433"/>
      <c r="E13944" s="1433"/>
      <c r="K13944" s="1433"/>
      <c r="L13944" s="1334"/>
    </row>
    <row r="13945" spans="1:12" ht="24" customHeight="1">
      <c r="A13945" s="1355"/>
      <c r="B13945" s="1355"/>
      <c r="C13945" s="1433"/>
      <c r="E13945" s="1433"/>
      <c r="K13945" s="1433"/>
      <c r="L13945" s="1334"/>
    </row>
    <row r="13946" spans="1:12" ht="24" customHeight="1">
      <c r="A13946" s="1355"/>
      <c r="B13946" s="1355"/>
      <c r="C13946" s="1433"/>
      <c r="E13946" s="1433"/>
      <c r="K13946" s="1433"/>
      <c r="L13946" s="1334"/>
    </row>
    <row r="13947" spans="1:12" ht="24" customHeight="1">
      <c r="A13947" s="1355"/>
      <c r="B13947" s="1355"/>
      <c r="C13947" s="1433"/>
      <c r="E13947" s="1433"/>
      <c r="K13947" s="1433"/>
      <c r="L13947" s="1334"/>
    </row>
    <row r="13948" spans="1:12" ht="24" customHeight="1">
      <c r="A13948" s="1355"/>
      <c r="B13948" s="1355"/>
      <c r="C13948" s="1433"/>
      <c r="E13948" s="1433"/>
      <c r="K13948" s="1433"/>
      <c r="L13948" s="1334"/>
    </row>
    <row r="13949" spans="1:12" ht="24" customHeight="1">
      <c r="A13949" s="1355"/>
      <c r="B13949" s="1355"/>
      <c r="C13949" s="1433"/>
      <c r="E13949" s="1433"/>
      <c r="K13949" s="1433"/>
      <c r="L13949" s="1334"/>
    </row>
    <row r="13950" spans="1:12" ht="24" customHeight="1">
      <c r="A13950" s="1355"/>
      <c r="B13950" s="1355"/>
      <c r="C13950" s="1433"/>
      <c r="E13950" s="1433"/>
      <c r="K13950" s="1433"/>
      <c r="L13950" s="1334"/>
    </row>
    <row r="13951" spans="1:12" ht="24" customHeight="1">
      <c r="A13951" s="1355"/>
      <c r="B13951" s="1355"/>
      <c r="C13951" s="1433"/>
      <c r="E13951" s="1433"/>
      <c r="K13951" s="1433"/>
      <c r="L13951" s="1334"/>
    </row>
    <row r="13952" spans="1:12" ht="24" customHeight="1">
      <c r="A13952" s="1355"/>
      <c r="B13952" s="1355"/>
      <c r="C13952" s="1433"/>
      <c r="E13952" s="1433"/>
      <c r="K13952" s="1433"/>
      <c r="L13952" s="1334"/>
    </row>
    <row r="13953" spans="1:12" ht="24" customHeight="1">
      <c r="A13953" s="1355"/>
      <c r="B13953" s="1355"/>
      <c r="C13953" s="1433"/>
      <c r="E13953" s="1433"/>
      <c r="K13953" s="1433"/>
      <c r="L13953" s="1334"/>
    </row>
    <row r="13954" spans="1:12" ht="24" customHeight="1">
      <c r="A13954" s="1355"/>
      <c r="B13954" s="1355"/>
      <c r="C13954" s="1433"/>
      <c r="E13954" s="1433"/>
      <c r="K13954" s="1433"/>
      <c r="L13954" s="1334"/>
    </row>
    <row r="13955" spans="1:12" ht="24" customHeight="1">
      <c r="A13955" s="1355"/>
      <c r="B13955" s="1355"/>
      <c r="C13955" s="1433"/>
      <c r="E13955" s="1433"/>
      <c r="K13955" s="1433"/>
      <c r="L13955" s="1334"/>
    </row>
    <row r="13956" spans="1:12" ht="24" customHeight="1">
      <c r="A13956" s="1355"/>
      <c r="B13956" s="1355"/>
      <c r="C13956" s="1433"/>
      <c r="E13956" s="1433"/>
      <c r="K13956" s="1433"/>
      <c r="L13956" s="1334"/>
    </row>
    <row r="13957" spans="1:12" ht="24" customHeight="1">
      <c r="A13957" s="1355"/>
      <c r="B13957" s="1355"/>
      <c r="C13957" s="1433"/>
      <c r="E13957" s="1433"/>
      <c r="K13957" s="1433"/>
      <c r="L13957" s="1334"/>
    </row>
    <row r="13958" spans="1:12" ht="24" customHeight="1">
      <c r="A13958" s="1355"/>
      <c r="B13958" s="1355"/>
      <c r="C13958" s="1433"/>
      <c r="E13958" s="1433"/>
      <c r="K13958" s="1433"/>
      <c r="L13958" s="1334"/>
    </row>
    <row r="13959" spans="1:12" ht="24" customHeight="1">
      <c r="A13959" s="1355"/>
      <c r="B13959" s="1355"/>
      <c r="C13959" s="1433"/>
      <c r="E13959" s="1433"/>
      <c r="K13959" s="1433"/>
      <c r="L13959" s="1334"/>
    </row>
    <row r="13960" spans="1:12" ht="24" customHeight="1">
      <c r="A13960" s="1355"/>
      <c r="B13960" s="1355"/>
      <c r="C13960" s="1433"/>
      <c r="E13960" s="1433"/>
      <c r="K13960" s="1433"/>
      <c r="L13960" s="1334"/>
    </row>
    <row r="13961" spans="1:12" ht="24" customHeight="1">
      <c r="A13961" s="1355"/>
      <c r="B13961" s="1355"/>
      <c r="C13961" s="1433"/>
      <c r="E13961" s="1433"/>
      <c r="K13961" s="1433"/>
      <c r="L13961" s="1334"/>
    </row>
    <row r="13962" spans="1:12" ht="24" customHeight="1">
      <c r="A13962" s="1355"/>
      <c r="B13962" s="1355"/>
      <c r="C13962" s="1433"/>
      <c r="E13962" s="1433"/>
      <c r="K13962" s="1433"/>
      <c r="L13962" s="1334"/>
    </row>
    <row r="13963" spans="1:12" ht="24" customHeight="1">
      <c r="A13963" s="1355"/>
      <c r="B13963" s="1355"/>
      <c r="C13963" s="1433"/>
      <c r="E13963" s="1433"/>
      <c r="K13963" s="1433"/>
      <c r="L13963" s="1334"/>
    </row>
    <row r="13964" spans="1:12" ht="24" customHeight="1">
      <c r="A13964" s="1355"/>
      <c r="B13964" s="1355"/>
      <c r="C13964" s="1433"/>
      <c r="E13964" s="1433"/>
      <c r="K13964" s="1433"/>
      <c r="L13964" s="1334"/>
    </row>
    <row r="13965" spans="1:12" ht="24" customHeight="1">
      <c r="A13965" s="1355"/>
      <c r="B13965" s="1355"/>
      <c r="C13965" s="1433"/>
      <c r="E13965" s="1433"/>
      <c r="K13965" s="1433"/>
      <c r="L13965" s="1334"/>
    </row>
    <row r="13966" spans="1:12" ht="24" customHeight="1">
      <c r="A13966" s="1355"/>
      <c r="B13966" s="1355"/>
      <c r="C13966" s="1433"/>
      <c r="E13966" s="1433"/>
      <c r="K13966" s="1433"/>
      <c r="L13966" s="1334"/>
    </row>
    <row r="13967" spans="1:12" ht="24" customHeight="1">
      <c r="A13967" s="1355"/>
      <c r="B13967" s="1355"/>
      <c r="C13967" s="1433"/>
      <c r="E13967" s="1433"/>
      <c r="K13967" s="1433"/>
      <c r="L13967" s="1334"/>
    </row>
    <row r="13968" spans="1:12" ht="24" customHeight="1">
      <c r="A13968" s="1355"/>
      <c r="B13968" s="1355"/>
      <c r="C13968" s="1433"/>
      <c r="E13968" s="1433"/>
      <c r="K13968" s="1433"/>
      <c r="L13968" s="1334"/>
    </row>
    <row r="13969" spans="1:12" ht="24" customHeight="1">
      <c r="A13969" s="1355"/>
      <c r="B13969" s="1355"/>
      <c r="C13969" s="1433"/>
      <c r="E13969" s="1433"/>
      <c r="K13969" s="1433"/>
      <c r="L13969" s="1334"/>
    </row>
    <row r="13970" spans="1:12" ht="24" customHeight="1">
      <c r="A13970" s="1355"/>
      <c r="B13970" s="1355"/>
      <c r="C13970" s="1433"/>
      <c r="E13970" s="1433"/>
      <c r="K13970" s="1433"/>
      <c r="L13970" s="1334"/>
    </row>
    <row r="13971" spans="1:12" ht="24" customHeight="1">
      <c r="A13971" s="1355"/>
      <c r="B13971" s="1355"/>
      <c r="C13971" s="1433"/>
      <c r="E13971" s="1433"/>
      <c r="K13971" s="1433"/>
      <c r="L13971" s="1334"/>
    </row>
    <row r="13972" spans="1:12" ht="24" customHeight="1">
      <c r="A13972" s="1355"/>
      <c r="B13972" s="1355"/>
      <c r="C13972" s="1433"/>
      <c r="E13972" s="1433"/>
      <c r="K13972" s="1433"/>
      <c r="L13972" s="1334"/>
    </row>
    <row r="13973" spans="1:12" ht="24" customHeight="1">
      <c r="A13973" s="1355"/>
      <c r="B13973" s="1355"/>
      <c r="C13973" s="1433"/>
      <c r="E13973" s="1433"/>
      <c r="K13973" s="1433"/>
      <c r="L13973" s="1334"/>
    </row>
    <row r="13974" spans="1:12" ht="24" customHeight="1">
      <c r="A13974" s="1355"/>
      <c r="B13974" s="1355"/>
      <c r="C13974" s="1433"/>
      <c r="E13974" s="1433"/>
      <c r="K13974" s="1433"/>
      <c r="L13974" s="1334"/>
    </row>
    <row r="13975" spans="1:12" ht="24" customHeight="1">
      <c r="A13975" s="1355"/>
      <c r="B13975" s="1355"/>
      <c r="C13975" s="1433"/>
      <c r="E13975" s="1433"/>
      <c r="K13975" s="1433"/>
      <c r="L13975" s="1334"/>
    </row>
    <row r="13976" spans="1:12" ht="24" customHeight="1">
      <c r="A13976" s="1355"/>
      <c r="B13976" s="1355"/>
      <c r="C13976" s="1433"/>
      <c r="E13976" s="1433"/>
      <c r="K13976" s="1433"/>
      <c r="L13976" s="1334"/>
    </row>
    <row r="13977" spans="1:12" ht="24" customHeight="1">
      <c r="A13977" s="1355"/>
      <c r="B13977" s="1355"/>
      <c r="C13977" s="1433"/>
      <c r="E13977" s="1433"/>
      <c r="K13977" s="1433"/>
      <c r="L13977" s="1334"/>
    </row>
    <row r="13978" spans="1:12" ht="24" customHeight="1">
      <c r="A13978" s="1355"/>
      <c r="B13978" s="1355"/>
      <c r="C13978" s="1433"/>
      <c r="E13978" s="1433"/>
      <c r="K13978" s="1433"/>
      <c r="L13978" s="1334"/>
    </row>
    <row r="13979" spans="1:12" ht="24" customHeight="1">
      <c r="A13979" s="1355"/>
      <c r="B13979" s="1355"/>
      <c r="C13979" s="1433"/>
      <c r="E13979" s="1433"/>
      <c r="K13979" s="1433"/>
      <c r="L13979" s="1334"/>
    </row>
    <row r="13980" spans="1:12" ht="24" customHeight="1">
      <c r="A13980" s="1355"/>
      <c r="B13980" s="1355"/>
      <c r="C13980" s="1433"/>
      <c r="E13980" s="1433"/>
      <c r="K13980" s="1433"/>
      <c r="L13980" s="1334"/>
    </row>
    <row r="13981" spans="1:12" ht="24" customHeight="1">
      <c r="A13981" s="1355"/>
      <c r="B13981" s="1355"/>
      <c r="C13981" s="1433"/>
      <c r="E13981" s="1433"/>
      <c r="K13981" s="1433"/>
      <c r="L13981" s="1334"/>
    </row>
    <row r="13982" spans="1:12" ht="24" customHeight="1">
      <c r="A13982" s="1355"/>
      <c r="B13982" s="1355"/>
      <c r="C13982" s="1433"/>
      <c r="E13982" s="1433"/>
      <c r="K13982" s="1433"/>
      <c r="L13982" s="1334"/>
    </row>
    <row r="13983" spans="1:12" ht="24" customHeight="1">
      <c r="A13983" s="1355"/>
      <c r="B13983" s="1355"/>
      <c r="C13983" s="1433"/>
      <c r="E13983" s="1433"/>
      <c r="K13983" s="1433"/>
      <c r="L13983" s="1334"/>
    </row>
    <row r="13984" spans="1:12" ht="24" customHeight="1">
      <c r="A13984" s="1355"/>
      <c r="B13984" s="1355"/>
      <c r="C13984" s="1433"/>
      <c r="E13984" s="1433"/>
      <c r="K13984" s="1433"/>
      <c r="L13984" s="1334"/>
    </row>
    <row r="13985" spans="1:12" ht="24" customHeight="1">
      <c r="A13985" s="1355"/>
      <c r="B13985" s="1355"/>
      <c r="C13985" s="1433"/>
      <c r="E13985" s="1433"/>
      <c r="K13985" s="1433"/>
      <c r="L13985" s="1334"/>
    </row>
    <row r="13986" spans="1:12" ht="24" customHeight="1">
      <c r="A13986" s="1355"/>
      <c r="B13986" s="1355"/>
      <c r="C13986" s="1433"/>
      <c r="E13986" s="1433"/>
      <c r="K13986" s="1433"/>
      <c r="L13986" s="1334"/>
    </row>
    <row r="13987" spans="1:12" ht="24" customHeight="1">
      <c r="A13987" s="1355"/>
      <c r="B13987" s="1355"/>
      <c r="C13987" s="1433"/>
      <c r="E13987" s="1433"/>
      <c r="K13987" s="1433"/>
      <c r="L13987" s="1334"/>
    </row>
    <row r="13988" spans="1:12" ht="24" customHeight="1">
      <c r="A13988" s="1355"/>
      <c r="B13988" s="1355"/>
      <c r="C13988" s="1433"/>
      <c r="E13988" s="1433"/>
      <c r="K13988" s="1433"/>
      <c r="L13988" s="1334"/>
    </row>
    <row r="13989" spans="1:12" ht="24" customHeight="1">
      <c r="A13989" s="1355"/>
      <c r="B13989" s="1355"/>
      <c r="C13989" s="1433"/>
      <c r="E13989" s="1433"/>
      <c r="K13989" s="1433"/>
      <c r="L13989" s="1334"/>
    </row>
    <row r="13990" spans="1:12" ht="24" customHeight="1">
      <c r="A13990" s="1355"/>
      <c r="B13990" s="1355"/>
      <c r="C13990" s="1433"/>
      <c r="E13990" s="1433"/>
      <c r="K13990" s="1433"/>
      <c r="L13990" s="1334"/>
    </row>
    <row r="13991" spans="1:12" ht="24" customHeight="1">
      <c r="A13991" s="1355"/>
      <c r="B13991" s="1355"/>
      <c r="C13991" s="1433"/>
      <c r="E13991" s="1433"/>
      <c r="K13991" s="1433"/>
      <c r="L13991" s="1334"/>
    </row>
    <row r="13992" spans="1:12" ht="24" customHeight="1">
      <c r="A13992" s="1355"/>
      <c r="B13992" s="1355"/>
      <c r="C13992" s="1433"/>
      <c r="E13992" s="1433"/>
      <c r="K13992" s="1433"/>
      <c r="L13992" s="1334"/>
    </row>
    <row r="13993" spans="1:12" ht="24" customHeight="1">
      <c r="A13993" s="1355"/>
      <c r="B13993" s="1355"/>
      <c r="C13993" s="1433"/>
      <c r="E13993" s="1433"/>
      <c r="K13993" s="1433"/>
      <c r="L13993" s="1334"/>
    </row>
    <row r="13994" spans="1:12" ht="24" customHeight="1">
      <c r="A13994" s="1355"/>
      <c r="B13994" s="1355"/>
      <c r="C13994" s="1433"/>
      <c r="E13994" s="1433"/>
      <c r="K13994" s="1433"/>
      <c r="L13994" s="1334"/>
    </row>
    <row r="13995" spans="1:12" ht="24" customHeight="1">
      <c r="A13995" s="1355"/>
      <c r="B13995" s="1355"/>
      <c r="C13995" s="1433"/>
      <c r="E13995" s="1433"/>
      <c r="K13995" s="1433"/>
      <c r="L13995" s="1334"/>
    </row>
    <row r="13996" spans="1:12" ht="24" customHeight="1">
      <c r="A13996" s="1355"/>
      <c r="B13996" s="1355"/>
      <c r="C13996" s="1433"/>
      <c r="E13996" s="1433"/>
      <c r="K13996" s="1433"/>
      <c r="L13996" s="1334"/>
    </row>
    <row r="13997" spans="1:12" ht="24" customHeight="1">
      <c r="A13997" s="1355"/>
      <c r="B13997" s="1355"/>
      <c r="C13997" s="1433"/>
      <c r="E13997" s="1433"/>
      <c r="K13997" s="1433"/>
      <c r="L13997" s="1334"/>
    </row>
    <row r="13998" spans="1:12" ht="24" customHeight="1">
      <c r="A13998" s="1355"/>
      <c r="B13998" s="1355"/>
      <c r="C13998" s="1433"/>
      <c r="E13998" s="1433"/>
      <c r="K13998" s="1433"/>
      <c r="L13998" s="1334"/>
    </row>
    <row r="13999" spans="1:12" ht="24" customHeight="1">
      <c r="A13999" s="1355"/>
      <c r="B13999" s="1355"/>
      <c r="C13999" s="1433"/>
      <c r="E13999" s="1433"/>
      <c r="K13999" s="1433"/>
      <c r="L13999" s="1334"/>
    </row>
    <row r="14000" spans="1:12" ht="24" customHeight="1">
      <c r="A14000" s="1355"/>
      <c r="B14000" s="1355"/>
      <c r="C14000" s="1433"/>
      <c r="E14000" s="1433"/>
      <c r="K14000" s="1433"/>
      <c r="L14000" s="1334"/>
    </row>
    <row r="14001" spans="1:12" ht="24" customHeight="1">
      <c r="A14001" s="1355"/>
      <c r="B14001" s="1355"/>
      <c r="C14001" s="1433"/>
      <c r="E14001" s="1433"/>
      <c r="K14001" s="1433"/>
      <c r="L14001" s="1334"/>
    </row>
    <row r="14002" spans="1:12" ht="24" customHeight="1">
      <c r="A14002" s="1355"/>
      <c r="B14002" s="1355"/>
      <c r="C14002" s="1433"/>
      <c r="E14002" s="1433"/>
      <c r="K14002" s="1433"/>
      <c r="L14002" s="1334"/>
    </row>
    <row r="14003" spans="1:12" ht="24" customHeight="1">
      <c r="A14003" s="1355"/>
      <c r="B14003" s="1355"/>
      <c r="C14003" s="1433"/>
      <c r="E14003" s="1433"/>
      <c r="K14003" s="1433"/>
      <c r="L14003" s="1334"/>
    </row>
    <row r="14004" spans="1:12" ht="24" customHeight="1">
      <c r="A14004" s="1355"/>
      <c r="B14004" s="1355"/>
      <c r="C14004" s="1433"/>
      <c r="E14004" s="1433"/>
      <c r="K14004" s="1433"/>
      <c r="L14004" s="1334"/>
    </row>
    <row r="14005" spans="1:12" ht="24" customHeight="1">
      <c r="A14005" s="1355"/>
      <c r="B14005" s="1355"/>
      <c r="C14005" s="1433"/>
      <c r="E14005" s="1433"/>
      <c r="K14005" s="1433"/>
      <c r="L14005" s="1334"/>
    </row>
    <row r="14006" spans="1:12" ht="24" customHeight="1">
      <c r="A14006" s="1355"/>
      <c r="B14006" s="1355"/>
      <c r="C14006" s="1433"/>
      <c r="E14006" s="1433"/>
      <c r="K14006" s="1433"/>
      <c r="L14006" s="1334"/>
    </row>
    <row r="14007" spans="1:12" ht="24" customHeight="1">
      <c r="A14007" s="1355"/>
      <c r="B14007" s="1355"/>
      <c r="C14007" s="1433"/>
      <c r="E14007" s="1433"/>
      <c r="K14007" s="1433"/>
      <c r="L14007" s="1334"/>
    </row>
    <row r="14008" spans="1:12" ht="24" customHeight="1">
      <c r="A14008" s="1355"/>
      <c r="B14008" s="1355"/>
      <c r="C14008" s="1433"/>
      <c r="E14008" s="1433"/>
      <c r="K14008" s="1433"/>
      <c r="L14008" s="1334"/>
    </row>
    <row r="14009" spans="1:12" ht="24" customHeight="1">
      <c r="A14009" s="1355"/>
      <c r="B14009" s="1355"/>
      <c r="C14009" s="1433"/>
      <c r="E14009" s="1433"/>
      <c r="K14009" s="1433"/>
      <c r="L14009" s="1334"/>
    </row>
    <row r="14010" spans="1:12" ht="24" customHeight="1">
      <c r="A14010" s="1355"/>
      <c r="B14010" s="1355"/>
      <c r="C14010" s="1433"/>
      <c r="E14010" s="1433"/>
      <c r="K14010" s="1433"/>
      <c r="L14010" s="1334"/>
    </row>
    <row r="14011" spans="1:12" ht="24" customHeight="1">
      <c r="A14011" s="1355"/>
      <c r="B14011" s="1355"/>
      <c r="C14011" s="1433"/>
      <c r="E14011" s="1433"/>
      <c r="K14011" s="1433"/>
      <c r="L14011" s="1334"/>
    </row>
    <row r="14012" spans="1:12" ht="24" customHeight="1">
      <c r="A14012" s="1355"/>
      <c r="B14012" s="1355"/>
      <c r="C14012" s="1433"/>
      <c r="E14012" s="1433"/>
      <c r="K14012" s="1433"/>
      <c r="L14012" s="1334"/>
    </row>
    <row r="14013" spans="1:12" ht="24" customHeight="1">
      <c r="A14013" s="1355"/>
      <c r="B14013" s="1355"/>
      <c r="C14013" s="1433"/>
      <c r="E14013" s="1433"/>
      <c r="K14013" s="1433"/>
      <c r="L14013" s="1334"/>
    </row>
    <row r="14014" spans="1:12" ht="24" customHeight="1">
      <c r="A14014" s="1355"/>
      <c r="B14014" s="1355"/>
      <c r="C14014" s="1433"/>
      <c r="E14014" s="1433"/>
      <c r="K14014" s="1433"/>
      <c r="L14014" s="1334"/>
    </row>
    <row r="14015" spans="1:12" ht="24" customHeight="1">
      <c r="A14015" s="1355"/>
      <c r="B14015" s="1355"/>
      <c r="C14015" s="1433"/>
      <c r="E14015" s="1433"/>
      <c r="K14015" s="1433"/>
      <c r="L14015" s="1334"/>
    </row>
    <row r="14016" spans="1:12" ht="24" customHeight="1">
      <c r="A14016" s="1355"/>
      <c r="B14016" s="1355"/>
      <c r="C14016" s="1433"/>
      <c r="E14016" s="1433"/>
      <c r="K14016" s="1433"/>
      <c r="L14016" s="1334"/>
    </row>
    <row r="14017" spans="1:12" ht="24" customHeight="1">
      <c r="A14017" s="1355"/>
      <c r="B14017" s="1355"/>
      <c r="C14017" s="1433"/>
      <c r="E14017" s="1433"/>
      <c r="K14017" s="1433"/>
      <c r="L14017" s="1334"/>
    </row>
    <row r="14018" spans="1:12" ht="24" customHeight="1">
      <c r="A14018" s="1355"/>
      <c r="B14018" s="1355"/>
      <c r="C14018" s="1433"/>
      <c r="E14018" s="1433"/>
      <c r="K14018" s="1433"/>
      <c r="L14018" s="1334"/>
    </row>
    <row r="14019" spans="1:12" ht="24" customHeight="1">
      <c r="A14019" s="1355"/>
      <c r="B14019" s="1355"/>
      <c r="C14019" s="1433"/>
      <c r="E14019" s="1433"/>
      <c r="K14019" s="1433"/>
      <c r="L14019" s="1334"/>
    </row>
    <row r="14020" spans="1:12" ht="24" customHeight="1">
      <c r="A14020" s="1355"/>
      <c r="B14020" s="1355"/>
      <c r="C14020" s="1433"/>
      <c r="E14020" s="1433"/>
      <c r="K14020" s="1433"/>
      <c r="L14020" s="1334"/>
    </row>
    <row r="14021" spans="1:12" ht="24" customHeight="1">
      <c r="A14021" s="1355"/>
      <c r="B14021" s="1355"/>
      <c r="C14021" s="1433"/>
      <c r="E14021" s="1433"/>
      <c r="K14021" s="1433"/>
      <c r="L14021" s="1334"/>
    </row>
    <row r="14022" spans="1:12" ht="24" customHeight="1">
      <c r="A14022" s="1355"/>
      <c r="B14022" s="1355"/>
      <c r="C14022" s="1433"/>
      <c r="E14022" s="1433"/>
      <c r="K14022" s="1433"/>
      <c r="L14022" s="1334"/>
    </row>
    <row r="14023" spans="1:12" ht="24" customHeight="1">
      <c r="A14023" s="1355"/>
      <c r="B14023" s="1355"/>
      <c r="C14023" s="1433"/>
      <c r="E14023" s="1433"/>
      <c r="K14023" s="1433"/>
      <c r="L14023" s="1334"/>
    </row>
    <row r="14024" spans="1:12" ht="24" customHeight="1">
      <c r="A14024" s="1355"/>
      <c r="B14024" s="1355"/>
      <c r="C14024" s="1433"/>
      <c r="E14024" s="1433"/>
      <c r="K14024" s="1433"/>
      <c r="L14024" s="1334"/>
    </row>
    <row r="14025" spans="1:12" ht="24" customHeight="1">
      <c r="A14025" s="1355"/>
      <c r="B14025" s="1355"/>
      <c r="C14025" s="1433"/>
      <c r="E14025" s="1433"/>
      <c r="K14025" s="1433"/>
      <c r="L14025" s="1334"/>
    </row>
    <row r="14026" spans="1:12" ht="24" customHeight="1">
      <c r="A14026" s="1355"/>
      <c r="B14026" s="1355"/>
      <c r="C14026" s="1433"/>
      <c r="E14026" s="1433"/>
      <c r="K14026" s="1433"/>
      <c r="L14026" s="1334"/>
    </row>
    <row r="14027" spans="1:12" ht="24" customHeight="1">
      <c r="A14027" s="1355"/>
      <c r="B14027" s="1355"/>
      <c r="C14027" s="1433"/>
      <c r="E14027" s="1433"/>
      <c r="K14027" s="1433"/>
      <c r="L14027" s="1334"/>
    </row>
    <row r="14028" spans="1:12" ht="24" customHeight="1">
      <c r="A14028" s="1355"/>
      <c r="B14028" s="1355"/>
      <c r="C14028" s="1433"/>
      <c r="E14028" s="1433"/>
      <c r="K14028" s="1433"/>
      <c r="L14028" s="1334"/>
    </row>
    <row r="14029" spans="1:12" ht="24" customHeight="1">
      <c r="A14029" s="1355"/>
      <c r="B14029" s="1355"/>
      <c r="C14029" s="1433"/>
      <c r="E14029" s="1433"/>
      <c r="K14029" s="1433"/>
      <c r="L14029" s="1334"/>
    </row>
    <row r="14030" spans="1:12" ht="24" customHeight="1">
      <c r="A14030" s="1355"/>
      <c r="B14030" s="1355"/>
      <c r="C14030" s="1433"/>
      <c r="E14030" s="1433"/>
      <c r="K14030" s="1433"/>
      <c r="L14030" s="1334"/>
    </row>
    <row r="14031" spans="1:12" ht="24" customHeight="1">
      <c r="A14031" s="1355"/>
      <c r="B14031" s="1355"/>
      <c r="C14031" s="1433"/>
      <c r="E14031" s="1433"/>
      <c r="K14031" s="1433"/>
      <c r="L14031" s="1334"/>
    </row>
    <row r="14032" spans="1:12" ht="24" customHeight="1">
      <c r="A14032" s="1355"/>
      <c r="B14032" s="1355"/>
      <c r="C14032" s="1433"/>
      <c r="E14032" s="1433"/>
      <c r="K14032" s="1433"/>
      <c r="L14032" s="1334"/>
    </row>
    <row r="14033" spans="1:12" ht="24" customHeight="1">
      <c r="A14033" s="1355"/>
      <c r="B14033" s="1355"/>
      <c r="C14033" s="1433"/>
      <c r="E14033" s="1433"/>
      <c r="K14033" s="1433"/>
      <c r="L14033" s="1334"/>
    </row>
    <row r="14034" spans="1:12" ht="24" customHeight="1">
      <c r="A14034" s="1355"/>
      <c r="B14034" s="1355"/>
      <c r="C14034" s="1433"/>
      <c r="E14034" s="1433"/>
      <c r="K14034" s="1433"/>
      <c r="L14034" s="1334"/>
    </row>
    <row r="14035" spans="1:12" ht="24" customHeight="1">
      <c r="A14035" s="1355"/>
      <c r="B14035" s="1355"/>
      <c r="C14035" s="1433"/>
      <c r="E14035" s="1433"/>
      <c r="K14035" s="1433"/>
      <c r="L14035" s="1334"/>
    </row>
    <row r="14036" spans="1:12" ht="24" customHeight="1">
      <c r="A14036" s="1355"/>
      <c r="B14036" s="1355"/>
      <c r="C14036" s="1433"/>
      <c r="E14036" s="1433"/>
      <c r="K14036" s="1433"/>
      <c r="L14036" s="1334"/>
    </row>
    <row r="14037" spans="1:12" ht="24" customHeight="1">
      <c r="A14037" s="1355"/>
      <c r="B14037" s="1355"/>
      <c r="C14037" s="1433"/>
      <c r="E14037" s="1433"/>
      <c r="K14037" s="1433"/>
      <c r="L14037" s="1334"/>
    </row>
    <row r="14038" spans="1:12" ht="24" customHeight="1">
      <c r="A14038" s="1355"/>
      <c r="B14038" s="1355"/>
      <c r="C14038" s="1433"/>
      <c r="E14038" s="1433"/>
      <c r="K14038" s="1433"/>
      <c r="L14038" s="1334"/>
    </row>
    <row r="14039" spans="1:12" ht="24" customHeight="1">
      <c r="A14039" s="1355"/>
      <c r="B14039" s="1355"/>
      <c r="C14039" s="1433"/>
      <c r="E14039" s="1433"/>
      <c r="K14039" s="1433"/>
      <c r="L14039" s="1334"/>
    </row>
    <row r="14040" spans="1:12" ht="24" customHeight="1">
      <c r="A14040" s="1355"/>
      <c r="B14040" s="1355"/>
      <c r="C14040" s="1433"/>
      <c r="E14040" s="1433"/>
      <c r="K14040" s="1433"/>
      <c r="L14040" s="1334"/>
    </row>
    <row r="14041" spans="1:12" ht="24" customHeight="1">
      <c r="A14041" s="1355"/>
      <c r="B14041" s="1355"/>
      <c r="C14041" s="1433"/>
      <c r="E14041" s="1433"/>
      <c r="K14041" s="1433"/>
      <c r="L14041" s="1334"/>
    </row>
    <row r="14042" spans="1:12" ht="24" customHeight="1">
      <c r="A14042" s="1355"/>
      <c r="B14042" s="1355"/>
      <c r="C14042" s="1433"/>
      <c r="E14042" s="1433"/>
      <c r="K14042" s="1433"/>
      <c r="L14042" s="1334"/>
    </row>
    <row r="14043" spans="1:12" ht="24" customHeight="1">
      <c r="A14043" s="1355"/>
      <c r="B14043" s="1355"/>
      <c r="C14043" s="1433"/>
      <c r="E14043" s="1433"/>
      <c r="K14043" s="1433"/>
      <c r="L14043" s="1334"/>
    </row>
    <row r="14044" spans="1:12" ht="24" customHeight="1">
      <c r="A14044" s="1355"/>
      <c r="B14044" s="1355"/>
      <c r="C14044" s="1433"/>
      <c r="E14044" s="1433"/>
      <c r="K14044" s="1433"/>
      <c r="L14044" s="1334"/>
    </row>
    <row r="14045" spans="1:12" ht="24" customHeight="1">
      <c r="A14045" s="1355"/>
      <c r="B14045" s="1355"/>
      <c r="C14045" s="1433"/>
      <c r="E14045" s="1433"/>
      <c r="K14045" s="1433"/>
      <c r="L14045" s="1334"/>
    </row>
    <row r="14046" spans="1:12" ht="24" customHeight="1">
      <c r="A14046" s="1355"/>
      <c r="B14046" s="1355"/>
      <c r="C14046" s="1433"/>
      <c r="E14046" s="1433"/>
      <c r="K14046" s="1433"/>
      <c r="L14046" s="1334"/>
    </row>
    <row r="14047" spans="1:12" ht="24" customHeight="1">
      <c r="A14047" s="1355"/>
      <c r="B14047" s="1355"/>
      <c r="C14047" s="1433"/>
      <c r="E14047" s="1433"/>
      <c r="K14047" s="1433"/>
      <c r="L14047" s="1334"/>
    </row>
    <row r="14048" spans="1:12" ht="24" customHeight="1">
      <c r="A14048" s="1355"/>
      <c r="B14048" s="1355"/>
      <c r="C14048" s="1433"/>
      <c r="E14048" s="1433"/>
      <c r="K14048" s="1433"/>
      <c r="L14048" s="1334"/>
    </row>
    <row r="14049" spans="1:12" ht="24" customHeight="1">
      <c r="A14049" s="1355"/>
      <c r="B14049" s="1355"/>
      <c r="C14049" s="1433"/>
      <c r="E14049" s="1433"/>
      <c r="K14049" s="1433"/>
      <c r="L14049" s="1334"/>
    </row>
    <row r="14050" spans="1:12" ht="24" customHeight="1">
      <c r="A14050" s="1355"/>
      <c r="B14050" s="1355"/>
      <c r="C14050" s="1433"/>
      <c r="E14050" s="1433"/>
      <c r="K14050" s="1433"/>
      <c r="L14050" s="1334"/>
    </row>
    <row r="14051" spans="1:12" ht="24" customHeight="1">
      <c r="A14051" s="1355"/>
      <c r="B14051" s="1355"/>
      <c r="C14051" s="1433"/>
      <c r="E14051" s="1433"/>
      <c r="K14051" s="1433"/>
      <c r="L14051" s="1334"/>
    </row>
    <row r="14052" spans="1:12" ht="24" customHeight="1">
      <c r="A14052" s="1355"/>
      <c r="B14052" s="1355"/>
      <c r="C14052" s="1433"/>
      <c r="E14052" s="1433"/>
      <c r="K14052" s="1433"/>
      <c r="L14052" s="1334"/>
    </row>
    <row r="14053" spans="1:12" ht="24" customHeight="1">
      <c r="A14053" s="1355"/>
      <c r="B14053" s="1355"/>
      <c r="C14053" s="1433"/>
      <c r="E14053" s="1433"/>
      <c r="K14053" s="1433"/>
      <c r="L14053" s="1334"/>
    </row>
    <row r="14054" spans="1:12" ht="24" customHeight="1">
      <c r="A14054" s="1355"/>
      <c r="B14054" s="1355"/>
      <c r="C14054" s="1433"/>
      <c r="E14054" s="1433"/>
      <c r="K14054" s="1433"/>
      <c r="L14054" s="1334"/>
    </row>
    <row r="14055" spans="1:12" ht="24" customHeight="1">
      <c r="A14055" s="1355"/>
      <c r="B14055" s="1355"/>
      <c r="C14055" s="1433"/>
      <c r="E14055" s="1433"/>
      <c r="K14055" s="1433"/>
      <c r="L14055" s="1334"/>
    </row>
    <row r="14056" spans="1:12" ht="24" customHeight="1">
      <c r="A14056" s="1355"/>
      <c r="B14056" s="1355"/>
      <c r="C14056" s="1433"/>
      <c r="E14056" s="1433"/>
      <c r="K14056" s="1433"/>
      <c r="L14056" s="1334"/>
    </row>
    <row r="14057" spans="1:12" ht="24" customHeight="1">
      <c r="A14057" s="1355"/>
      <c r="B14057" s="1355"/>
      <c r="C14057" s="1433"/>
      <c r="E14057" s="1433"/>
      <c r="K14057" s="1433"/>
      <c r="L14057" s="1334"/>
    </row>
    <row r="14058" spans="1:12" ht="24" customHeight="1">
      <c r="A14058" s="1355"/>
      <c r="B14058" s="1355"/>
      <c r="C14058" s="1433"/>
      <c r="E14058" s="1433"/>
      <c r="K14058" s="1433"/>
      <c r="L14058" s="1334"/>
    </row>
    <row r="14059" spans="1:12" ht="24" customHeight="1">
      <c r="A14059" s="1355"/>
      <c r="B14059" s="1355"/>
      <c r="C14059" s="1433"/>
      <c r="E14059" s="1433"/>
      <c r="K14059" s="1433"/>
      <c r="L14059" s="1334"/>
    </row>
    <row r="14060" spans="1:12" ht="24" customHeight="1">
      <c r="A14060" s="1355"/>
      <c r="B14060" s="1355"/>
      <c r="C14060" s="1433"/>
      <c r="E14060" s="1433"/>
      <c r="K14060" s="1433"/>
      <c r="L14060" s="1334"/>
    </row>
    <row r="14061" spans="1:12" ht="24" customHeight="1">
      <c r="A14061" s="1355"/>
      <c r="B14061" s="1355"/>
      <c r="C14061" s="1433"/>
      <c r="E14061" s="1433"/>
      <c r="K14061" s="1433"/>
      <c r="L14061" s="1334"/>
    </row>
    <row r="14062" spans="1:12" ht="24" customHeight="1">
      <c r="A14062" s="1355"/>
      <c r="B14062" s="1355"/>
      <c r="C14062" s="1433"/>
      <c r="E14062" s="1433"/>
      <c r="K14062" s="1433"/>
      <c r="L14062" s="1334"/>
    </row>
    <row r="14063" spans="1:12" ht="24" customHeight="1">
      <c r="A14063" s="1355"/>
      <c r="B14063" s="1355"/>
      <c r="C14063" s="1433"/>
      <c r="E14063" s="1433"/>
      <c r="K14063" s="1433"/>
      <c r="L14063" s="1334"/>
    </row>
    <row r="14064" spans="1:12" ht="24" customHeight="1">
      <c r="A14064" s="1355"/>
      <c r="B14064" s="1355"/>
      <c r="C14064" s="1433"/>
      <c r="E14064" s="1433"/>
      <c r="K14064" s="1433"/>
      <c r="L14064" s="1334"/>
    </row>
    <row r="14065" spans="1:12" ht="24" customHeight="1">
      <c r="A14065" s="1355"/>
      <c r="B14065" s="1355"/>
      <c r="C14065" s="1433"/>
      <c r="E14065" s="1433"/>
      <c r="K14065" s="1433"/>
      <c r="L14065" s="1334"/>
    </row>
    <row r="14066" spans="1:12" ht="24" customHeight="1">
      <c r="A14066" s="1355"/>
      <c r="B14066" s="1355"/>
      <c r="C14066" s="1433"/>
      <c r="E14066" s="1433"/>
      <c r="K14066" s="1433"/>
      <c r="L14066" s="1334"/>
    </row>
    <row r="14067" spans="1:12" ht="24" customHeight="1">
      <c r="A14067" s="1355"/>
      <c r="B14067" s="1355"/>
      <c r="C14067" s="1433"/>
      <c r="E14067" s="1433"/>
      <c r="K14067" s="1433"/>
      <c r="L14067" s="1334"/>
    </row>
    <row r="14068" spans="1:12" ht="24" customHeight="1">
      <c r="A14068" s="1355"/>
      <c r="B14068" s="1355"/>
      <c r="C14068" s="1433"/>
      <c r="E14068" s="1433"/>
      <c r="K14068" s="1433"/>
      <c r="L14068" s="1334"/>
    </row>
    <row r="14069" spans="1:12" ht="24" customHeight="1">
      <c r="A14069" s="1355"/>
      <c r="B14069" s="1355"/>
      <c r="C14069" s="1433"/>
      <c r="E14069" s="1433"/>
      <c r="K14069" s="1433"/>
      <c r="L14069" s="1334"/>
    </row>
    <row r="14070" spans="1:12" ht="24" customHeight="1">
      <c r="A14070" s="1355"/>
      <c r="B14070" s="1355"/>
      <c r="C14070" s="1433"/>
      <c r="E14070" s="1433"/>
      <c r="K14070" s="1433"/>
      <c r="L14070" s="1334"/>
    </row>
    <row r="14071" spans="1:12" ht="24" customHeight="1">
      <c r="A14071" s="1355"/>
      <c r="B14071" s="1355"/>
      <c r="C14071" s="1433"/>
      <c r="E14071" s="1433"/>
      <c r="K14071" s="1433"/>
      <c r="L14071" s="1334"/>
    </row>
    <row r="14072" spans="1:12" ht="24" customHeight="1">
      <c r="A14072" s="1355"/>
      <c r="B14072" s="1355"/>
      <c r="C14072" s="1433"/>
      <c r="E14072" s="1433"/>
      <c r="K14072" s="1433"/>
      <c r="L14072" s="1334"/>
    </row>
    <row r="14073" spans="1:12" ht="24" customHeight="1">
      <c r="A14073" s="1355"/>
      <c r="B14073" s="1355"/>
      <c r="C14073" s="1433"/>
      <c r="E14073" s="1433"/>
      <c r="K14073" s="1433"/>
      <c r="L14073" s="1334"/>
    </row>
    <row r="14074" spans="1:12" ht="24" customHeight="1">
      <c r="A14074" s="1355"/>
      <c r="B14074" s="1355"/>
      <c r="C14074" s="1433"/>
      <c r="E14074" s="1433"/>
      <c r="K14074" s="1433"/>
      <c r="L14074" s="1334"/>
    </row>
    <row r="14075" spans="1:12" ht="24" customHeight="1">
      <c r="A14075" s="1355"/>
      <c r="B14075" s="1355"/>
      <c r="C14075" s="1433"/>
      <c r="E14075" s="1433"/>
      <c r="K14075" s="1433"/>
      <c r="L14075" s="1334"/>
    </row>
    <row r="14076" spans="1:12" ht="24" customHeight="1">
      <c r="A14076" s="1355"/>
      <c r="B14076" s="1355"/>
      <c r="C14076" s="1433"/>
      <c r="E14076" s="1433"/>
      <c r="K14076" s="1433"/>
      <c r="L14076" s="1334"/>
    </row>
    <row r="14077" spans="1:12" ht="24" customHeight="1">
      <c r="A14077" s="1355"/>
      <c r="B14077" s="1355"/>
      <c r="C14077" s="1433"/>
      <c r="E14077" s="1433"/>
      <c r="K14077" s="1433"/>
      <c r="L14077" s="1334"/>
    </row>
    <row r="14078" spans="1:12" ht="24" customHeight="1">
      <c r="A14078" s="1355"/>
      <c r="B14078" s="1355"/>
      <c r="C14078" s="1433"/>
      <c r="E14078" s="1433"/>
      <c r="K14078" s="1433"/>
      <c r="L14078" s="1334"/>
    </row>
    <row r="14079" spans="1:12" ht="24" customHeight="1">
      <c r="A14079" s="1355"/>
      <c r="B14079" s="1355"/>
      <c r="C14079" s="1433"/>
      <c r="E14079" s="1433"/>
      <c r="K14079" s="1433"/>
      <c r="L14079" s="1334"/>
    </row>
    <row r="14080" spans="1:12" ht="24" customHeight="1">
      <c r="A14080" s="1355"/>
      <c r="B14080" s="1355"/>
      <c r="C14080" s="1433"/>
      <c r="E14080" s="1433"/>
      <c r="K14080" s="1433"/>
      <c r="L14080" s="1334"/>
    </row>
    <row r="14081" spans="1:12" ht="24" customHeight="1">
      <c r="A14081" s="1355"/>
      <c r="B14081" s="1355"/>
      <c r="C14081" s="1433"/>
      <c r="E14081" s="1433"/>
      <c r="K14081" s="1433"/>
      <c r="L14081" s="1334"/>
    </row>
    <row r="14082" spans="1:12" ht="24" customHeight="1">
      <c r="A14082" s="1355"/>
      <c r="B14082" s="1355"/>
      <c r="C14082" s="1433"/>
      <c r="E14082" s="1433"/>
      <c r="K14082" s="1433"/>
      <c r="L14082" s="1334"/>
    </row>
    <row r="14083" spans="1:12" ht="24" customHeight="1">
      <c r="A14083" s="1355"/>
      <c r="B14083" s="1355"/>
      <c r="C14083" s="1433"/>
      <c r="E14083" s="1433"/>
      <c r="K14083" s="1433"/>
      <c r="L14083" s="1334"/>
    </row>
    <row r="14084" spans="1:12" ht="24" customHeight="1">
      <c r="A14084" s="1355"/>
      <c r="B14084" s="1355"/>
      <c r="C14084" s="1433"/>
      <c r="E14084" s="1433"/>
      <c r="K14084" s="1433"/>
      <c r="L14084" s="1334"/>
    </row>
    <row r="14085" spans="1:12" ht="24" customHeight="1">
      <c r="A14085" s="1355"/>
      <c r="B14085" s="1355"/>
      <c r="C14085" s="1433"/>
      <c r="E14085" s="1433"/>
      <c r="K14085" s="1433"/>
      <c r="L14085" s="1334"/>
    </row>
    <row r="14086" spans="1:12" ht="24" customHeight="1">
      <c r="A14086" s="1355"/>
      <c r="B14086" s="1355"/>
      <c r="C14086" s="1433"/>
      <c r="E14086" s="1433"/>
      <c r="K14086" s="1433"/>
      <c r="L14086" s="1334"/>
    </row>
    <row r="14087" spans="1:12" ht="24" customHeight="1">
      <c r="A14087" s="1355"/>
      <c r="B14087" s="1355"/>
      <c r="C14087" s="1433"/>
      <c r="E14087" s="1433"/>
      <c r="K14087" s="1433"/>
      <c r="L14087" s="1334"/>
    </row>
    <row r="14088" spans="1:12" ht="24" customHeight="1">
      <c r="A14088" s="1355"/>
      <c r="B14088" s="1355"/>
      <c r="C14088" s="1433"/>
      <c r="E14088" s="1433"/>
      <c r="K14088" s="1433"/>
      <c r="L14088" s="1334"/>
    </row>
    <row r="14089" spans="1:12" ht="24" customHeight="1">
      <c r="A14089" s="1355"/>
      <c r="B14089" s="1355"/>
      <c r="C14089" s="1433"/>
      <c r="E14089" s="1433"/>
      <c r="K14089" s="1433"/>
      <c r="L14089" s="1334"/>
    </row>
    <row r="14090" spans="1:12" ht="24" customHeight="1">
      <c r="A14090" s="1355"/>
      <c r="B14090" s="1355"/>
      <c r="C14090" s="1433"/>
      <c r="E14090" s="1433"/>
      <c r="K14090" s="1433"/>
      <c r="L14090" s="1334"/>
    </row>
    <row r="14091" spans="1:12" ht="24" customHeight="1">
      <c r="A14091" s="1355"/>
      <c r="B14091" s="1355"/>
      <c r="C14091" s="1433"/>
      <c r="E14091" s="1433"/>
      <c r="K14091" s="1433"/>
      <c r="L14091" s="1334"/>
    </row>
    <row r="14092" spans="1:12" ht="24" customHeight="1">
      <c r="A14092" s="1355"/>
      <c r="B14092" s="1355"/>
      <c r="C14092" s="1433"/>
      <c r="E14092" s="1433"/>
      <c r="K14092" s="1433"/>
      <c r="L14092" s="1334"/>
    </row>
    <row r="14093" spans="1:12" ht="24" customHeight="1">
      <c r="A14093" s="1355"/>
      <c r="B14093" s="1355"/>
      <c r="C14093" s="1433"/>
      <c r="E14093" s="1433"/>
      <c r="K14093" s="1433"/>
      <c r="L14093" s="1334"/>
    </row>
    <row r="14094" spans="1:12" ht="24" customHeight="1">
      <c r="A14094" s="1355"/>
      <c r="B14094" s="1355"/>
      <c r="C14094" s="1433"/>
      <c r="E14094" s="1433"/>
      <c r="K14094" s="1433"/>
      <c r="L14094" s="1334"/>
    </row>
    <row r="14095" spans="1:12" ht="24" customHeight="1">
      <c r="A14095" s="1355"/>
      <c r="B14095" s="1355"/>
      <c r="C14095" s="1433"/>
      <c r="E14095" s="1433"/>
      <c r="K14095" s="1433"/>
      <c r="L14095" s="1334"/>
    </row>
    <row r="14096" spans="1:12" ht="24" customHeight="1">
      <c r="A14096" s="1355"/>
      <c r="B14096" s="1355"/>
      <c r="C14096" s="1433"/>
      <c r="E14096" s="1433"/>
      <c r="K14096" s="1433"/>
      <c r="L14096" s="1334"/>
    </row>
    <row r="14097" spans="1:12" ht="24" customHeight="1">
      <c r="A14097" s="1355"/>
      <c r="B14097" s="1355"/>
      <c r="C14097" s="1433"/>
      <c r="E14097" s="1433"/>
      <c r="K14097" s="1433"/>
      <c r="L14097" s="1334"/>
    </row>
    <row r="14098" spans="1:12" ht="24" customHeight="1">
      <c r="A14098" s="1355"/>
      <c r="B14098" s="1355"/>
      <c r="C14098" s="1433"/>
      <c r="E14098" s="1433"/>
      <c r="K14098" s="1433"/>
      <c r="L14098" s="1334"/>
    </row>
    <row r="14099" spans="1:12" ht="24" customHeight="1">
      <c r="A14099" s="1355"/>
      <c r="B14099" s="1355"/>
      <c r="C14099" s="1433"/>
      <c r="E14099" s="1433"/>
      <c r="K14099" s="1433"/>
      <c r="L14099" s="1334"/>
    </row>
    <row r="14100" spans="1:12" ht="24" customHeight="1">
      <c r="A14100" s="1355"/>
      <c r="B14100" s="1355"/>
      <c r="C14100" s="1433"/>
      <c r="E14100" s="1433"/>
      <c r="K14100" s="1433"/>
      <c r="L14100" s="1334"/>
    </row>
    <row r="14101" spans="1:12" ht="24" customHeight="1">
      <c r="A14101" s="1355"/>
      <c r="B14101" s="1355"/>
      <c r="C14101" s="1433"/>
      <c r="E14101" s="1433"/>
      <c r="K14101" s="1433"/>
      <c r="L14101" s="1334"/>
    </row>
    <row r="14102" spans="1:12" ht="24" customHeight="1">
      <c r="A14102" s="1355"/>
      <c r="B14102" s="1355"/>
      <c r="C14102" s="1433"/>
      <c r="E14102" s="1433"/>
      <c r="K14102" s="1433"/>
      <c r="L14102" s="1334"/>
    </row>
    <row r="14103" spans="1:12" ht="24" customHeight="1">
      <c r="A14103" s="1355"/>
      <c r="B14103" s="1355"/>
      <c r="C14103" s="1433"/>
      <c r="E14103" s="1433"/>
      <c r="K14103" s="1433"/>
      <c r="L14103" s="1334"/>
    </row>
    <row r="14104" spans="1:12" ht="24" customHeight="1">
      <c r="A14104" s="1355"/>
      <c r="B14104" s="1355"/>
      <c r="C14104" s="1433"/>
      <c r="E14104" s="1433"/>
      <c r="K14104" s="1433"/>
      <c r="L14104" s="1334"/>
    </row>
    <row r="14105" spans="1:12" ht="24" customHeight="1">
      <c r="A14105" s="1355"/>
      <c r="B14105" s="1355"/>
      <c r="C14105" s="1433"/>
      <c r="E14105" s="1433"/>
      <c r="K14105" s="1433"/>
      <c r="L14105" s="1334"/>
    </row>
    <row r="14106" spans="1:12" ht="24" customHeight="1">
      <c r="A14106" s="1355"/>
      <c r="B14106" s="1355"/>
      <c r="C14106" s="1433"/>
      <c r="E14106" s="1433"/>
      <c r="K14106" s="1433"/>
      <c r="L14106" s="1334"/>
    </row>
    <row r="14107" spans="1:12" ht="24" customHeight="1">
      <c r="A14107" s="1355"/>
      <c r="B14107" s="1355"/>
      <c r="C14107" s="1433"/>
      <c r="E14107" s="1433"/>
      <c r="K14107" s="1433"/>
      <c r="L14107" s="1334"/>
    </row>
    <row r="14108" spans="1:12" ht="24" customHeight="1">
      <c r="A14108" s="1355"/>
      <c r="B14108" s="1355"/>
      <c r="C14108" s="1433"/>
      <c r="E14108" s="1433"/>
      <c r="K14108" s="1433"/>
      <c r="L14108" s="1334"/>
    </row>
    <row r="14109" spans="1:12" ht="24" customHeight="1">
      <c r="A14109" s="1355"/>
      <c r="B14109" s="1355"/>
      <c r="C14109" s="1433"/>
      <c r="E14109" s="1433"/>
      <c r="K14109" s="1433"/>
      <c r="L14109" s="1334"/>
    </row>
    <row r="14110" spans="1:12" ht="24" customHeight="1">
      <c r="A14110" s="1355"/>
      <c r="B14110" s="1355"/>
      <c r="C14110" s="1433"/>
      <c r="E14110" s="1433"/>
      <c r="K14110" s="1433"/>
      <c r="L14110" s="1334"/>
    </row>
    <row r="14111" spans="1:12" ht="24" customHeight="1">
      <c r="A14111" s="1355"/>
      <c r="B14111" s="1355"/>
      <c r="C14111" s="1433"/>
      <c r="E14111" s="1433"/>
      <c r="K14111" s="1433"/>
      <c r="L14111" s="1334"/>
    </row>
    <row r="14112" spans="1:12" ht="24" customHeight="1">
      <c r="A14112" s="1355"/>
      <c r="B14112" s="1355"/>
      <c r="C14112" s="1433"/>
      <c r="E14112" s="1433"/>
      <c r="K14112" s="1433"/>
      <c r="L14112" s="1334"/>
    </row>
    <row r="14113" spans="1:12" ht="24" customHeight="1">
      <c r="A14113" s="1355"/>
      <c r="B14113" s="1355"/>
      <c r="C14113" s="1433"/>
      <c r="E14113" s="1433"/>
      <c r="K14113" s="1433"/>
      <c r="L14113" s="1334"/>
    </row>
    <row r="14114" spans="1:12" ht="24" customHeight="1">
      <c r="A14114" s="1355"/>
      <c r="B14114" s="1355"/>
      <c r="C14114" s="1433"/>
      <c r="E14114" s="1433"/>
      <c r="K14114" s="1433"/>
      <c r="L14114" s="1334"/>
    </row>
    <row r="14115" spans="1:12" ht="24" customHeight="1">
      <c r="A14115" s="1355"/>
      <c r="B14115" s="1355"/>
      <c r="C14115" s="1433"/>
      <c r="E14115" s="1433"/>
      <c r="K14115" s="1433"/>
      <c r="L14115" s="1334"/>
    </row>
    <row r="14116" spans="1:12" ht="24" customHeight="1">
      <c r="A14116" s="1355"/>
      <c r="B14116" s="1355"/>
      <c r="C14116" s="1433"/>
      <c r="E14116" s="1433"/>
      <c r="K14116" s="1433"/>
      <c r="L14116" s="1334"/>
    </row>
    <row r="14117" spans="1:12" ht="24" customHeight="1">
      <c r="A14117" s="1355"/>
      <c r="B14117" s="1355"/>
      <c r="C14117" s="1433"/>
      <c r="E14117" s="1433"/>
      <c r="K14117" s="1433"/>
      <c r="L14117" s="1334"/>
    </row>
    <row r="14118" spans="1:12" ht="24" customHeight="1">
      <c r="A14118" s="1355"/>
      <c r="B14118" s="1355"/>
      <c r="C14118" s="1433"/>
      <c r="E14118" s="1433"/>
      <c r="K14118" s="1433"/>
      <c r="L14118" s="1334"/>
    </row>
    <row r="14119" spans="1:12" ht="24" customHeight="1">
      <c r="A14119" s="1355"/>
      <c r="B14119" s="1355"/>
      <c r="C14119" s="1433"/>
      <c r="E14119" s="1433"/>
      <c r="K14119" s="1433"/>
      <c r="L14119" s="1334"/>
    </row>
    <row r="14120" spans="1:12" ht="24" customHeight="1">
      <c r="A14120" s="1355"/>
      <c r="B14120" s="1355"/>
      <c r="C14120" s="1433"/>
      <c r="E14120" s="1433"/>
      <c r="K14120" s="1433"/>
      <c r="L14120" s="1334"/>
    </row>
    <row r="14121" spans="1:12" ht="24" customHeight="1">
      <c r="A14121" s="1355"/>
      <c r="B14121" s="1355"/>
      <c r="C14121" s="1433"/>
      <c r="E14121" s="1433"/>
      <c r="K14121" s="1433"/>
      <c r="L14121" s="1334"/>
    </row>
    <row r="14122" spans="1:12" ht="24" customHeight="1">
      <c r="A14122" s="1355"/>
      <c r="B14122" s="1355"/>
      <c r="C14122" s="1433"/>
      <c r="E14122" s="1433"/>
      <c r="K14122" s="1433"/>
      <c r="L14122" s="1334"/>
    </row>
    <row r="14123" spans="1:12" ht="24" customHeight="1">
      <c r="A14123" s="1355"/>
      <c r="B14123" s="1355"/>
      <c r="C14123" s="1433"/>
      <c r="E14123" s="1433"/>
      <c r="K14123" s="1433"/>
      <c r="L14123" s="1334"/>
    </row>
    <row r="14124" spans="1:12" ht="24" customHeight="1">
      <c r="A14124" s="1355"/>
      <c r="B14124" s="1355"/>
      <c r="C14124" s="1433"/>
      <c r="E14124" s="1433"/>
      <c r="K14124" s="1433"/>
      <c r="L14124" s="1334"/>
    </row>
    <row r="14125" spans="1:12" ht="24" customHeight="1">
      <c r="A14125" s="1355"/>
      <c r="B14125" s="1355"/>
      <c r="C14125" s="1433"/>
      <c r="E14125" s="1433"/>
      <c r="K14125" s="1433"/>
      <c r="L14125" s="1334"/>
    </row>
    <row r="14126" spans="1:12" ht="24" customHeight="1">
      <c r="A14126" s="1355"/>
      <c r="B14126" s="1355"/>
      <c r="C14126" s="1433"/>
      <c r="E14126" s="1433"/>
      <c r="K14126" s="1433"/>
      <c r="L14126" s="1334"/>
    </row>
    <row r="14127" spans="1:12" ht="24" customHeight="1">
      <c r="A14127" s="1355"/>
      <c r="B14127" s="1355"/>
      <c r="C14127" s="1433"/>
      <c r="E14127" s="1433"/>
      <c r="K14127" s="1433"/>
      <c r="L14127" s="1334"/>
    </row>
    <row r="14128" spans="1:12" ht="24" customHeight="1">
      <c r="A14128" s="1355"/>
      <c r="B14128" s="1355"/>
      <c r="C14128" s="1433"/>
      <c r="E14128" s="1433"/>
      <c r="K14128" s="1433"/>
      <c r="L14128" s="1334"/>
    </row>
    <row r="14129" spans="1:12" ht="24" customHeight="1">
      <c r="A14129" s="1355"/>
      <c r="B14129" s="1355"/>
      <c r="C14129" s="1433"/>
      <c r="E14129" s="1433"/>
      <c r="K14129" s="1433"/>
      <c r="L14129" s="1334"/>
    </row>
    <row r="14130" spans="1:12" ht="24" customHeight="1">
      <c r="A14130" s="1355"/>
      <c r="B14130" s="1355"/>
      <c r="C14130" s="1433"/>
      <c r="E14130" s="1433"/>
      <c r="K14130" s="1433"/>
      <c r="L14130" s="1334"/>
    </row>
    <row r="14131" spans="1:12" ht="24" customHeight="1">
      <c r="A14131" s="1355"/>
      <c r="B14131" s="1355"/>
      <c r="C14131" s="1433"/>
      <c r="E14131" s="1433"/>
      <c r="K14131" s="1433"/>
      <c r="L14131" s="1334"/>
    </row>
    <row r="14132" spans="1:12" ht="24" customHeight="1">
      <c r="A14132" s="1355"/>
      <c r="B14132" s="1355"/>
      <c r="C14132" s="1433"/>
      <c r="E14132" s="1433"/>
      <c r="K14132" s="1433"/>
      <c r="L14132" s="1334"/>
    </row>
    <row r="14133" spans="1:12" ht="24" customHeight="1">
      <c r="A14133" s="1355"/>
      <c r="B14133" s="1355"/>
      <c r="C14133" s="1433"/>
      <c r="E14133" s="1433"/>
      <c r="K14133" s="1433"/>
      <c r="L14133" s="1334"/>
    </row>
    <row r="14134" spans="1:12" ht="24" customHeight="1">
      <c r="A14134" s="1355"/>
      <c r="B14134" s="1355"/>
      <c r="C14134" s="1433"/>
      <c r="E14134" s="1433"/>
      <c r="K14134" s="1433"/>
      <c r="L14134" s="1334"/>
    </row>
    <row r="14135" spans="1:12" ht="24" customHeight="1">
      <c r="A14135" s="1355"/>
      <c r="B14135" s="1355"/>
      <c r="C14135" s="1433"/>
      <c r="E14135" s="1433"/>
      <c r="K14135" s="1433"/>
      <c r="L14135" s="1334"/>
    </row>
    <row r="14136" spans="1:12" ht="24" customHeight="1">
      <c r="A14136" s="1355"/>
      <c r="B14136" s="1355"/>
      <c r="C14136" s="1433"/>
      <c r="E14136" s="1433"/>
      <c r="K14136" s="1433"/>
      <c r="L14136" s="1334"/>
    </row>
    <row r="14137" spans="1:12" ht="24" customHeight="1">
      <c r="A14137" s="1355"/>
      <c r="B14137" s="1355"/>
      <c r="C14137" s="1433"/>
      <c r="E14137" s="1433"/>
      <c r="K14137" s="1433"/>
      <c r="L14137" s="1334"/>
    </row>
    <row r="14138" spans="1:12" ht="24" customHeight="1">
      <c r="A14138" s="1355"/>
      <c r="B14138" s="1355"/>
      <c r="C14138" s="1433"/>
      <c r="E14138" s="1433"/>
      <c r="K14138" s="1433"/>
      <c r="L14138" s="1334"/>
    </row>
    <row r="14139" spans="1:12" ht="24" customHeight="1">
      <c r="A14139" s="1355"/>
      <c r="B14139" s="1355"/>
      <c r="C14139" s="1433"/>
      <c r="E14139" s="1433"/>
      <c r="K14139" s="1433"/>
      <c r="L14139" s="1334"/>
    </row>
    <row r="14140" spans="1:12" ht="24" customHeight="1">
      <c r="A14140" s="1355"/>
      <c r="B14140" s="1355"/>
      <c r="C14140" s="1433"/>
      <c r="E14140" s="1433"/>
      <c r="K14140" s="1433"/>
      <c r="L14140" s="1334"/>
    </row>
    <row r="14141" spans="1:12" ht="24" customHeight="1">
      <c r="A14141" s="1355"/>
      <c r="B14141" s="1355"/>
      <c r="C14141" s="1433"/>
      <c r="E14141" s="1433"/>
      <c r="K14141" s="1433"/>
      <c r="L14141" s="1334"/>
    </row>
    <row r="14142" spans="1:12" ht="24" customHeight="1">
      <c r="A14142" s="1355"/>
      <c r="B14142" s="1355"/>
      <c r="C14142" s="1433"/>
      <c r="E14142" s="1433"/>
      <c r="K14142" s="1433"/>
      <c r="L14142" s="1334"/>
    </row>
    <row r="14143" spans="1:12" ht="24" customHeight="1">
      <c r="A14143" s="1355"/>
      <c r="B14143" s="1355"/>
      <c r="C14143" s="1433"/>
      <c r="E14143" s="1433"/>
      <c r="K14143" s="1433"/>
      <c r="L14143" s="1334"/>
    </row>
    <row r="14144" spans="1:12" ht="24" customHeight="1">
      <c r="A14144" s="1355"/>
      <c r="B14144" s="1355"/>
      <c r="C14144" s="1433"/>
      <c r="E14144" s="1433"/>
      <c r="K14144" s="1433"/>
      <c r="L14144" s="1334"/>
    </row>
    <row r="14145" spans="1:12" ht="24" customHeight="1">
      <c r="A14145" s="1355"/>
      <c r="B14145" s="1355"/>
      <c r="C14145" s="1433"/>
      <c r="E14145" s="1433"/>
      <c r="K14145" s="1433"/>
      <c r="L14145" s="1334"/>
    </row>
    <row r="14146" spans="1:12" ht="24" customHeight="1">
      <c r="A14146" s="1355"/>
      <c r="B14146" s="1355"/>
      <c r="C14146" s="1433"/>
      <c r="E14146" s="1433"/>
      <c r="K14146" s="1433"/>
      <c r="L14146" s="1334"/>
    </row>
    <row r="14147" spans="1:12" ht="24" customHeight="1">
      <c r="A14147" s="1355"/>
      <c r="B14147" s="1355"/>
      <c r="C14147" s="1433"/>
      <c r="E14147" s="1433"/>
      <c r="K14147" s="1433"/>
      <c r="L14147" s="1334"/>
    </row>
    <row r="14148" spans="1:12" ht="24" customHeight="1">
      <c r="A14148" s="1355"/>
      <c r="B14148" s="1355"/>
      <c r="C14148" s="1433"/>
      <c r="E14148" s="1433"/>
      <c r="K14148" s="1433"/>
      <c r="L14148" s="1334"/>
    </row>
    <row r="14149" spans="1:12" ht="24" customHeight="1">
      <c r="A14149" s="1355"/>
      <c r="B14149" s="1355"/>
      <c r="C14149" s="1433"/>
      <c r="E14149" s="1433"/>
      <c r="K14149" s="1433"/>
      <c r="L14149" s="1334"/>
    </row>
    <row r="14150" spans="1:12" ht="24" customHeight="1">
      <c r="A14150" s="1355"/>
      <c r="B14150" s="1355"/>
      <c r="C14150" s="1433"/>
      <c r="E14150" s="1433"/>
      <c r="K14150" s="1433"/>
      <c r="L14150" s="1334"/>
    </row>
    <row r="14151" spans="1:12" ht="24" customHeight="1">
      <c r="A14151" s="1355"/>
      <c r="B14151" s="1355"/>
      <c r="C14151" s="1433"/>
      <c r="E14151" s="1433"/>
      <c r="K14151" s="1433"/>
      <c r="L14151" s="1334"/>
    </row>
    <row r="14152" spans="1:12" ht="24" customHeight="1">
      <c r="A14152" s="1355"/>
      <c r="B14152" s="1355"/>
      <c r="C14152" s="1433"/>
      <c r="E14152" s="1433"/>
      <c r="K14152" s="1433"/>
      <c r="L14152" s="1334"/>
    </row>
    <row r="14153" spans="1:12" ht="24" customHeight="1">
      <c r="A14153" s="1355"/>
      <c r="B14153" s="1355"/>
      <c r="C14153" s="1433"/>
      <c r="E14153" s="1433"/>
      <c r="K14153" s="1433"/>
      <c r="L14153" s="1334"/>
    </row>
    <row r="14154" spans="1:12" ht="24" customHeight="1">
      <c r="A14154" s="1355"/>
      <c r="B14154" s="1355"/>
      <c r="C14154" s="1433"/>
      <c r="E14154" s="1433"/>
      <c r="K14154" s="1433"/>
      <c r="L14154" s="1334"/>
    </row>
    <row r="14155" spans="1:12" ht="24" customHeight="1">
      <c r="A14155" s="1355"/>
      <c r="B14155" s="1355"/>
      <c r="C14155" s="1433"/>
      <c r="E14155" s="1433"/>
      <c r="K14155" s="1433"/>
      <c r="L14155" s="1334"/>
    </row>
    <row r="14156" spans="1:12" ht="24" customHeight="1">
      <c r="A14156" s="1355"/>
      <c r="B14156" s="1355"/>
      <c r="C14156" s="1433"/>
      <c r="E14156" s="1433"/>
      <c r="K14156" s="1433"/>
      <c r="L14156" s="1334"/>
    </row>
    <row r="14157" spans="1:12" ht="24" customHeight="1">
      <c r="A14157" s="1355"/>
      <c r="B14157" s="1355"/>
      <c r="C14157" s="1433"/>
      <c r="E14157" s="1433"/>
      <c r="K14157" s="1433"/>
      <c r="L14157" s="1334"/>
    </row>
    <row r="14158" spans="1:12" ht="24" customHeight="1">
      <c r="A14158" s="1355"/>
      <c r="B14158" s="1355"/>
      <c r="C14158" s="1433"/>
      <c r="E14158" s="1433"/>
      <c r="K14158" s="1433"/>
      <c r="L14158" s="1334"/>
    </row>
    <row r="14159" spans="1:12" ht="24" customHeight="1">
      <c r="A14159" s="1355"/>
      <c r="B14159" s="1355"/>
      <c r="C14159" s="1433"/>
      <c r="E14159" s="1433"/>
      <c r="K14159" s="1433"/>
      <c r="L14159" s="1334"/>
    </row>
    <row r="14160" spans="1:12" ht="24" customHeight="1">
      <c r="A14160" s="1355"/>
      <c r="B14160" s="1355"/>
      <c r="C14160" s="1433"/>
      <c r="E14160" s="1433"/>
      <c r="K14160" s="1433"/>
      <c r="L14160" s="1334"/>
    </row>
    <row r="14161" spans="1:12" ht="24" customHeight="1">
      <c r="A14161" s="1355"/>
      <c r="B14161" s="1355"/>
      <c r="C14161" s="1433"/>
      <c r="E14161" s="1433"/>
      <c r="K14161" s="1433"/>
      <c r="L14161" s="1334"/>
    </row>
    <row r="14162" spans="1:12" ht="24" customHeight="1">
      <c r="A14162" s="1355"/>
      <c r="B14162" s="1355"/>
      <c r="C14162" s="1433"/>
      <c r="E14162" s="1433"/>
      <c r="K14162" s="1433"/>
      <c r="L14162" s="1334"/>
    </row>
    <row r="14163" spans="1:12" ht="24" customHeight="1">
      <c r="A14163" s="1355"/>
      <c r="B14163" s="1355"/>
      <c r="C14163" s="1433"/>
      <c r="E14163" s="1433"/>
      <c r="K14163" s="1433"/>
      <c r="L14163" s="1334"/>
    </row>
    <row r="14164" spans="1:12" ht="24" customHeight="1">
      <c r="A14164" s="1355"/>
      <c r="B14164" s="1355"/>
      <c r="C14164" s="1433"/>
      <c r="E14164" s="1433"/>
      <c r="K14164" s="1433"/>
      <c r="L14164" s="1334"/>
    </row>
    <row r="14165" spans="1:12" ht="24" customHeight="1">
      <c r="A14165" s="1355"/>
      <c r="B14165" s="1355"/>
      <c r="C14165" s="1433"/>
      <c r="E14165" s="1433"/>
      <c r="K14165" s="1433"/>
      <c r="L14165" s="1334"/>
    </row>
    <row r="14166" spans="1:12" ht="24" customHeight="1">
      <c r="A14166" s="1355"/>
      <c r="B14166" s="1355"/>
      <c r="C14166" s="1433"/>
      <c r="E14166" s="1433"/>
      <c r="K14166" s="1433"/>
      <c r="L14166" s="1334"/>
    </row>
    <row r="14167" spans="1:12" ht="24" customHeight="1">
      <c r="A14167" s="1355"/>
      <c r="B14167" s="1355"/>
      <c r="C14167" s="1433"/>
      <c r="E14167" s="1433"/>
      <c r="K14167" s="1433"/>
      <c r="L14167" s="1334"/>
    </row>
    <row r="14168" spans="1:12" ht="24" customHeight="1">
      <c r="A14168" s="1355"/>
      <c r="B14168" s="1355"/>
      <c r="C14168" s="1433"/>
      <c r="E14168" s="1433"/>
      <c r="K14168" s="1433"/>
      <c r="L14168" s="1334"/>
    </row>
    <row r="14169" spans="1:12" ht="24" customHeight="1">
      <c r="A14169" s="1355"/>
      <c r="B14169" s="1355"/>
      <c r="C14169" s="1433"/>
      <c r="E14169" s="1433"/>
      <c r="K14169" s="1433"/>
      <c r="L14169" s="1334"/>
    </row>
    <row r="14170" spans="1:12" ht="24" customHeight="1">
      <c r="A14170" s="1355"/>
      <c r="B14170" s="1355"/>
      <c r="C14170" s="1433"/>
      <c r="E14170" s="1433"/>
      <c r="K14170" s="1433"/>
      <c r="L14170" s="1334"/>
    </row>
    <row r="14171" spans="1:12" ht="24" customHeight="1">
      <c r="A14171" s="1355"/>
      <c r="B14171" s="1355"/>
      <c r="C14171" s="1433"/>
      <c r="E14171" s="1433"/>
      <c r="K14171" s="1433"/>
      <c r="L14171" s="1334"/>
    </row>
    <row r="14172" spans="1:12" ht="24" customHeight="1">
      <c r="A14172" s="1355"/>
      <c r="B14172" s="1355"/>
      <c r="C14172" s="1433"/>
      <c r="E14172" s="1433"/>
      <c r="K14172" s="1433"/>
      <c r="L14172" s="1334"/>
    </row>
    <row r="14173" spans="1:12" ht="24" customHeight="1">
      <c r="A14173" s="1355"/>
      <c r="B14173" s="1355"/>
      <c r="C14173" s="1433"/>
      <c r="E14173" s="1433"/>
      <c r="K14173" s="1433"/>
      <c r="L14173" s="1334"/>
    </row>
    <row r="14174" spans="1:12" ht="24" customHeight="1">
      <c r="A14174" s="1355"/>
      <c r="B14174" s="1355"/>
      <c r="C14174" s="1433"/>
      <c r="E14174" s="1433"/>
      <c r="K14174" s="1433"/>
      <c r="L14174" s="1334"/>
    </row>
    <row r="14175" spans="1:12" ht="24" customHeight="1">
      <c r="A14175" s="1355"/>
      <c r="B14175" s="1355"/>
      <c r="C14175" s="1433"/>
      <c r="E14175" s="1433"/>
      <c r="K14175" s="1433"/>
      <c r="L14175" s="1334"/>
    </row>
    <row r="14176" spans="1:12" ht="24" customHeight="1">
      <c r="A14176" s="1355"/>
      <c r="B14176" s="1355"/>
      <c r="C14176" s="1433"/>
      <c r="E14176" s="1433"/>
      <c r="K14176" s="1433"/>
      <c r="L14176" s="1334"/>
    </row>
    <row r="14177" spans="1:12" ht="24" customHeight="1">
      <c r="A14177" s="1355"/>
      <c r="B14177" s="1355"/>
      <c r="C14177" s="1433"/>
      <c r="E14177" s="1433"/>
      <c r="K14177" s="1433"/>
      <c r="L14177" s="1334"/>
    </row>
    <row r="14178" spans="1:12" ht="24" customHeight="1">
      <c r="A14178" s="1355"/>
      <c r="B14178" s="1355"/>
      <c r="C14178" s="1433"/>
      <c r="E14178" s="1433"/>
      <c r="K14178" s="1433"/>
      <c r="L14178" s="1334"/>
    </row>
    <row r="14179" spans="1:12" ht="24" customHeight="1">
      <c r="A14179" s="1355"/>
      <c r="B14179" s="1355"/>
      <c r="C14179" s="1433"/>
      <c r="E14179" s="1433"/>
      <c r="K14179" s="1433"/>
      <c r="L14179" s="1334"/>
    </row>
    <row r="14180" spans="1:12" ht="24" customHeight="1">
      <c r="A14180" s="1355"/>
      <c r="B14180" s="1355"/>
      <c r="C14180" s="1433"/>
      <c r="E14180" s="1433"/>
      <c r="K14180" s="1433"/>
      <c r="L14180" s="1334"/>
    </row>
    <row r="14181" spans="1:12" ht="24" customHeight="1">
      <c r="A14181" s="1355"/>
      <c r="B14181" s="1355"/>
      <c r="C14181" s="1433"/>
      <c r="E14181" s="1433"/>
      <c r="K14181" s="1433"/>
      <c r="L14181" s="1334"/>
    </row>
    <row r="14182" spans="1:12" ht="24" customHeight="1">
      <c r="A14182" s="1355"/>
      <c r="B14182" s="1355"/>
      <c r="C14182" s="1433"/>
      <c r="E14182" s="1433"/>
      <c r="K14182" s="1433"/>
      <c r="L14182" s="1334"/>
    </row>
    <row r="14183" spans="1:12" ht="24" customHeight="1">
      <c r="A14183" s="1355"/>
      <c r="B14183" s="1355"/>
      <c r="C14183" s="1433"/>
      <c r="E14183" s="1433"/>
      <c r="K14183" s="1433"/>
      <c r="L14183" s="1334"/>
    </row>
    <row r="14184" spans="1:12" ht="24" customHeight="1">
      <c r="A14184" s="1355"/>
      <c r="B14184" s="1355"/>
      <c r="C14184" s="1433"/>
      <c r="E14184" s="1433"/>
      <c r="K14184" s="1433"/>
      <c r="L14184" s="1334"/>
    </row>
    <row r="14185" spans="1:12" ht="24" customHeight="1">
      <c r="A14185" s="1355"/>
      <c r="B14185" s="1355"/>
      <c r="C14185" s="1433"/>
      <c r="E14185" s="1433"/>
      <c r="K14185" s="1433"/>
      <c r="L14185" s="1334"/>
    </row>
    <row r="14186" spans="1:12" ht="24" customHeight="1">
      <c r="A14186" s="1355"/>
      <c r="B14186" s="1355"/>
      <c r="C14186" s="1433"/>
      <c r="E14186" s="1433"/>
      <c r="K14186" s="1433"/>
      <c r="L14186" s="1334"/>
    </row>
    <row r="14187" spans="1:12" ht="24" customHeight="1">
      <c r="A14187" s="1355"/>
      <c r="B14187" s="1355"/>
      <c r="C14187" s="1433"/>
      <c r="E14187" s="1433"/>
      <c r="K14187" s="1433"/>
      <c r="L14187" s="1334"/>
    </row>
    <row r="14188" spans="1:12" ht="24" customHeight="1">
      <c r="A14188" s="1355"/>
      <c r="B14188" s="1355"/>
      <c r="C14188" s="1433"/>
      <c r="E14188" s="1433"/>
      <c r="K14188" s="1433"/>
      <c r="L14188" s="1334"/>
    </row>
    <row r="14189" spans="1:12" ht="24" customHeight="1">
      <c r="A14189" s="1355"/>
      <c r="B14189" s="1355"/>
      <c r="C14189" s="1433"/>
      <c r="E14189" s="1433"/>
      <c r="K14189" s="1433"/>
      <c r="L14189" s="1334"/>
    </row>
    <row r="14190" spans="1:12" ht="24" customHeight="1">
      <c r="A14190" s="1355"/>
      <c r="B14190" s="1355"/>
      <c r="C14190" s="1433"/>
      <c r="E14190" s="1433"/>
      <c r="K14190" s="1433"/>
      <c r="L14190" s="1334"/>
    </row>
    <row r="14191" spans="1:12" ht="24" customHeight="1">
      <c r="A14191" s="1355"/>
      <c r="B14191" s="1355"/>
      <c r="C14191" s="1433"/>
      <c r="E14191" s="1433"/>
      <c r="K14191" s="1433"/>
      <c r="L14191" s="1334"/>
    </row>
    <row r="14192" spans="1:12" ht="24" customHeight="1">
      <c r="A14192" s="1355"/>
      <c r="B14192" s="1355"/>
      <c r="C14192" s="1433"/>
      <c r="E14192" s="1433"/>
      <c r="K14192" s="1433"/>
      <c r="L14192" s="1334"/>
    </row>
    <row r="14193" spans="1:12" ht="24" customHeight="1">
      <c r="A14193" s="1355"/>
      <c r="B14193" s="1355"/>
      <c r="C14193" s="1433"/>
      <c r="E14193" s="1433"/>
      <c r="K14193" s="1433"/>
      <c r="L14193" s="1334"/>
    </row>
    <row r="14194" spans="1:12" ht="24" customHeight="1">
      <c r="A14194" s="1355"/>
      <c r="B14194" s="1355"/>
      <c r="C14194" s="1433"/>
      <c r="E14194" s="1433"/>
      <c r="K14194" s="1433"/>
      <c r="L14194" s="1334"/>
    </row>
    <row r="14195" spans="1:12" ht="24" customHeight="1">
      <c r="A14195" s="1355"/>
      <c r="B14195" s="1355"/>
      <c r="C14195" s="1433"/>
      <c r="E14195" s="1433"/>
      <c r="K14195" s="1433"/>
      <c r="L14195" s="1334"/>
    </row>
    <row r="14196" spans="1:12" ht="24" customHeight="1">
      <c r="A14196" s="1355"/>
      <c r="B14196" s="1355"/>
      <c r="C14196" s="1433"/>
      <c r="E14196" s="1433"/>
      <c r="K14196" s="1433"/>
      <c r="L14196" s="1334"/>
    </row>
    <row r="14197" spans="1:12" ht="24" customHeight="1">
      <c r="A14197" s="1355"/>
      <c r="B14197" s="1355"/>
      <c r="C14197" s="1433"/>
      <c r="E14197" s="1433"/>
      <c r="K14197" s="1433"/>
      <c r="L14197" s="1334"/>
    </row>
    <row r="14198" spans="1:12" ht="24" customHeight="1">
      <c r="A14198" s="1355"/>
      <c r="B14198" s="1355"/>
      <c r="C14198" s="1433"/>
      <c r="E14198" s="1433"/>
      <c r="K14198" s="1433"/>
      <c r="L14198" s="1334"/>
    </row>
    <row r="14199" spans="1:12" ht="24" customHeight="1">
      <c r="A14199" s="1355"/>
      <c r="B14199" s="1355"/>
      <c r="C14199" s="1433"/>
      <c r="E14199" s="1433"/>
      <c r="K14199" s="1433"/>
      <c r="L14199" s="1334"/>
    </row>
    <row r="14200" spans="1:12" ht="24" customHeight="1">
      <c r="A14200" s="1355"/>
      <c r="B14200" s="1355"/>
      <c r="C14200" s="1433"/>
      <c r="E14200" s="1433"/>
      <c r="K14200" s="1433"/>
      <c r="L14200" s="1334"/>
    </row>
    <row r="14201" spans="1:12" ht="24" customHeight="1">
      <c r="A14201" s="1355"/>
      <c r="B14201" s="1355"/>
      <c r="C14201" s="1433"/>
      <c r="E14201" s="1433"/>
      <c r="K14201" s="1433"/>
      <c r="L14201" s="1334"/>
    </row>
    <row r="14202" spans="1:12" ht="24" customHeight="1">
      <c r="A14202" s="1355"/>
      <c r="B14202" s="1355"/>
      <c r="C14202" s="1433"/>
      <c r="E14202" s="1433"/>
      <c r="K14202" s="1433"/>
      <c r="L14202" s="1334"/>
    </row>
    <row r="14203" spans="1:12" ht="24" customHeight="1">
      <c r="A14203" s="1355"/>
      <c r="B14203" s="1355"/>
      <c r="C14203" s="1433"/>
      <c r="E14203" s="1433"/>
      <c r="K14203" s="1433"/>
      <c r="L14203" s="1334"/>
    </row>
    <row r="14204" spans="1:12" ht="24" customHeight="1">
      <c r="A14204" s="1355"/>
      <c r="B14204" s="1355"/>
      <c r="C14204" s="1433"/>
      <c r="E14204" s="1433"/>
      <c r="K14204" s="1433"/>
      <c r="L14204" s="1334"/>
    </row>
    <row r="14205" spans="1:12" ht="24" customHeight="1">
      <c r="A14205" s="1355"/>
      <c r="B14205" s="1355"/>
      <c r="C14205" s="1433"/>
      <c r="E14205" s="1433"/>
      <c r="K14205" s="1433"/>
      <c r="L14205" s="1334"/>
    </row>
    <row r="14206" spans="1:12" ht="24" customHeight="1">
      <c r="A14206" s="1355"/>
      <c r="B14206" s="1355"/>
      <c r="C14206" s="1433"/>
      <c r="E14206" s="1433"/>
      <c r="K14206" s="1433"/>
      <c r="L14206" s="1334"/>
    </row>
    <row r="14207" spans="1:12" ht="24" customHeight="1">
      <c r="A14207" s="1355"/>
      <c r="B14207" s="1355"/>
      <c r="C14207" s="1433"/>
      <c r="E14207" s="1433"/>
      <c r="K14207" s="1433"/>
      <c r="L14207" s="1334"/>
    </row>
    <row r="14208" spans="1:12" ht="24" customHeight="1">
      <c r="A14208" s="1355"/>
      <c r="B14208" s="1355"/>
      <c r="C14208" s="1433"/>
      <c r="E14208" s="1433"/>
      <c r="K14208" s="1433"/>
      <c r="L14208" s="1334"/>
    </row>
    <row r="14209" spans="1:12" ht="24" customHeight="1">
      <c r="A14209" s="1355"/>
      <c r="B14209" s="1355"/>
      <c r="C14209" s="1433"/>
      <c r="E14209" s="1433"/>
      <c r="K14209" s="1433"/>
      <c r="L14209" s="1334"/>
    </row>
    <row r="14210" spans="1:12" ht="24" customHeight="1">
      <c r="A14210" s="1355"/>
      <c r="B14210" s="1355"/>
      <c r="C14210" s="1433"/>
      <c r="E14210" s="1433"/>
      <c r="K14210" s="1433"/>
      <c r="L14210" s="1334"/>
    </row>
    <row r="14211" spans="1:12" ht="24" customHeight="1">
      <c r="A14211" s="1355"/>
      <c r="B14211" s="1355"/>
      <c r="C14211" s="1433"/>
      <c r="E14211" s="1433"/>
      <c r="K14211" s="1433"/>
      <c r="L14211" s="1334"/>
    </row>
    <row r="14212" spans="1:12" ht="24" customHeight="1">
      <c r="A14212" s="1355"/>
      <c r="B14212" s="1355"/>
      <c r="C14212" s="1433"/>
      <c r="E14212" s="1433"/>
      <c r="K14212" s="1433"/>
      <c r="L14212" s="1334"/>
    </row>
    <row r="14213" spans="1:12" ht="24" customHeight="1">
      <c r="A14213" s="1355"/>
      <c r="B14213" s="1355"/>
      <c r="C14213" s="1433"/>
      <c r="E14213" s="1433"/>
      <c r="K14213" s="1433"/>
      <c r="L14213" s="1334"/>
    </row>
    <row r="14214" spans="1:12" ht="24" customHeight="1">
      <c r="A14214" s="1355"/>
      <c r="B14214" s="1355"/>
      <c r="C14214" s="1433"/>
      <c r="E14214" s="1433"/>
      <c r="K14214" s="1433"/>
      <c r="L14214" s="1334"/>
    </row>
    <row r="14215" spans="1:12" ht="24" customHeight="1">
      <c r="A14215" s="1355"/>
      <c r="B14215" s="1355"/>
      <c r="C14215" s="1433"/>
      <c r="E14215" s="1433"/>
      <c r="K14215" s="1433"/>
      <c r="L14215" s="1334"/>
    </row>
    <row r="14216" spans="1:12" ht="24" customHeight="1">
      <c r="A14216" s="1355"/>
      <c r="B14216" s="1355"/>
      <c r="C14216" s="1433"/>
      <c r="E14216" s="1433"/>
      <c r="K14216" s="1433"/>
      <c r="L14216" s="1334"/>
    </row>
    <row r="14217" spans="1:12" ht="24" customHeight="1">
      <c r="A14217" s="1355"/>
      <c r="B14217" s="1355"/>
      <c r="C14217" s="1433"/>
      <c r="E14217" s="1433"/>
      <c r="K14217" s="1433"/>
      <c r="L14217" s="1334"/>
    </row>
    <row r="14218" spans="1:12" ht="24" customHeight="1">
      <c r="A14218" s="1355"/>
      <c r="B14218" s="1355"/>
      <c r="C14218" s="1433"/>
      <c r="E14218" s="1433"/>
      <c r="K14218" s="1433"/>
      <c r="L14218" s="1334"/>
    </row>
    <row r="14219" spans="1:12" ht="24" customHeight="1">
      <c r="A14219" s="1355"/>
      <c r="B14219" s="1355"/>
      <c r="C14219" s="1433"/>
      <c r="E14219" s="1433"/>
      <c r="K14219" s="1433"/>
      <c r="L14219" s="1334"/>
    </row>
    <row r="14220" spans="1:12" ht="24" customHeight="1">
      <c r="A14220" s="1355"/>
      <c r="B14220" s="1355"/>
      <c r="C14220" s="1433"/>
      <c r="E14220" s="1433"/>
      <c r="K14220" s="1433"/>
      <c r="L14220" s="1334"/>
    </row>
    <row r="14221" spans="1:12" ht="24" customHeight="1">
      <c r="A14221" s="1355"/>
      <c r="B14221" s="1355"/>
      <c r="C14221" s="1433"/>
      <c r="E14221" s="1433"/>
      <c r="K14221" s="1433"/>
      <c r="L14221" s="1334"/>
    </row>
    <row r="14222" spans="1:12" ht="24" customHeight="1">
      <c r="A14222" s="1355"/>
      <c r="B14222" s="1355"/>
      <c r="C14222" s="1433"/>
      <c r="E14222" s="1433"/>
      <c r="K14222" s="1433"/>
      <c r="L14222" s="1334"/>
    </row>
    <row r="14223" spans="1:12" ht="24" customHeight="1">
      <c r="A14223" s="1355"/>
      <c r="B14223" s="1355"/>
      <c r="C14223" s="1433"/>
      <c r="E14223" s="1433"/>
      <c r="K14223" s="1433"/>
      <c r="L14223" s="1334"/>
    </row>
    <row r="14224" spans="1:12" ht="24" customHeight="1">
      <c r="A14224" s="1355"/>
      <c r="B14224" s="1355"/>
      <c r="C14224" s="1433"/>
      <c r="E14224" s="1433"/>
      <c r="K14224" s="1433"/>
      <c r="L14224" s="1334"/>
    </row>
    <row r="14225" spans="1:12" ht="24" customHeight="1">
      <c r="A14225" s="1355"/>
      <c r="B14225" s="1355"/>
      <c r="C14225" s="1433"/>
      <c r="E14225" s="1433"/>
      <c r="K14225" s="1433"/>
      <c r="L14225" s="1334"/>
    </row>
    <row r="14226" spans="1:12" ht="24" customHeight="1">
      <c r="A14226" s="1355"/>
      <c r="B14226" s="1355"/>
      <c r="C14226" s="1433"/>
      <c r="E14226" s="1433"/>
      <c r="K14226" s="1433"/>
      <c r="L14226" s="1334"/>
    </row>
    <row r="14227" spans="1:12" ht="24" customHeight="1">
      <c r="A14227" s="1355"/>
      <c r="B14227" s="1355"/>
      <c r="C14227" s="1433"/>
      <c r="E14227" s="1433"/>
      <c r="K14227" s="1433"/>
      <c r="L14227" s="1334"/>
    </row>
    <row r="14228" spans="1:12" ht="24" customHeight="1">
      <c r="A14228" s="1355"/>
      <c r="B14228" s="1355"/>
      <c r="C14228" s="1433"/>
      <c r="E14228" s="1433"/>
      <c r="K14228" s="1433"/>
      <c r="L14228" s="1334"/>
    </row>
    <row r="14229" spans="1:12" ht="24" customHeight="1">
      <c r="A14229" s="1355"/>
      <c r="B14229" s="1355"/>
      <c r="C14229" s="1433"/>
      <c r="E14229" s="1433"/>
      <c r="K14229" s="1433"/>
      <c r="L14229" s="1334"/>
    </row>
    <row r="14230" spans="1:12" ht="24" customHeight="1">
      <c r="A14230" s="1355"/>
      <c r="B14230" s="1355"/>
      <c r="C14230" s="1433"/>
      <c r="E14230" s="1433"/>
      <c r="K14230" s="1433"/>
      <c r="L14230" s="1334"/>
    </row>
    <row r="14231" spans="1:12" ht="24" customHeight="1">
      <c r="A14231" s="1355"/>
      <c r="B14231" s="1355"/>
      <c r="C14231" s="1433"/>
      <c r="E14231" s="1433"/>
      <c r="K14231" s="1433"/>
      <c r="L14231" s="1334"/>
    </row>
    <row r="14232" spans="1:12" ht="24" customHeight="1">
      <c r="A14232" s="1355"/>
      <c r="B14232" s="1355"/>
      <c r="C14232" s="1433"/>
      <c r="E14232" s="1433"/>
      <c r="K14232" s="1433"/>
      <c r="L14232" s="1334"/>
    </row>
    <row r="14233" spans="1:12" ht="24" customHeight="1">
      <c r="A14233" s="1355"/>
      <c r="B14233" s="1355"/>
      <c r="C14233" s="1433"/>
      <c r="E14233" s="1433"/>
      <c r="K14233" s="1433"/>
      <c r="L14233" s="1334"/>
    </row>
    <row r="14234" spans="1:12" ht="24" customHeight="1">
      <c r="A14234" s="1355"/>
      <c r="B14234" s="1355"/>
      <c r="C14234" s="1433"/>
      <c r="E14234" s="1433"/>
      <c r="K14234" s="1433"/>
      <c r="L14234" s="1334"/>
    </row>
    <row r="14235" spans="1:12" ht="24" customHeight="1">
      <c r="A14235" s="1355"/>
      <c r="B14235" s="1355"/>
      <c r="C14235" s="1433"/>
      <c r="E14235" s="1433"/>
      <c r="K14235" s="1433"/>
      <c r="L14235" s="1334"/>
    </row>
    <row r="14236" spans="1:12" ht="24" customHeight="1">
      <c r="A14236" s="1355"/>
      <c r="B14236" s="1355"/>
      <c r="C14236" s="1433"/>
      <c r="E14236" s="1433"/>
      <c r="K14236" s="1433"/>
      <c r="L14236" s="1334"/>
    </row>
    <row r="14237" spans="1:12" ht="24" customHeight="1">
      <c r="A14237" s="1355"/>
      <c r="B14237" s="1355"/>
      <c r="C14237" s="1433"/>
      <c r="E14237" s="1433"/>
      <c r="K14237" s="1433"/>
      <c r="L14237" s="1334"/>
    </row>
    <row r="14238" spans="1:12" ht="24" customHeight="1">
      <c r="A14238" s="1355"/>
      <c r="B14238" s="1355"/>
      <c r="C14238" s="1433"/>
      <c r="E14238" s="1433"/>
      <c r="K14238" s="1433"/>
      <c r="L14238" s="1334"/>
    </row>
    <row r="14239" spans="1:12" ht="24" customHeight="1">
      <c r="A14239" s="1355"/>
      <c r="B14239" s="1355"/>
      <c r="C14239" s="1433"/>
      <c r="E14239" s="1433"/>
      <c r="K14239" s="1433"/>
      <c r="L14239" s="1334"/>
    </row>
    <row r="14240" spans="1:12" ht="24" customHeight="1">
      <c r="A14240" s="1355"/>
      <c r="B14240" s="1355"/>
      <c r="C14240" s="1433"/>
      <c r="E14240" s="1433"/>
      <c r="K14240" s="1433"/>
      <c r="L14240" s="1334"/>
    </row>
    <row r="14241" spans="1:12" ht="24" customHeight="1">
      <c r="A14241" s="1355"/>
      <c r="B14241" s="1355"/>
      <c r="C14241" s="1433"/>
      <c r="E14241" s="1433"/>
      <c r="K14241" s="1433"/>
      <c r="L14241" s="1334"/>
    </row>
    <row r="14242" spans="1:12" ht="24" customHeight="1">
      <c r="A14242" s="1355"/>
      <c r="B14242" s="1355"/>
      <c r="C14242" s="1433"/>
      <c r="E14242" s="1433"/>
      <c r="K14242" s="1433"/>
      <c r="L14242" s="1334"/>
    </row>
    <row r="14243" spans="1:12" ht="24" customHeight="1">
      <c r="A14243" s="1355"/>
      <c r="B14243" s="1355"/>
      <c r="C14243" s="1433"/>
      <c r="E14243" s="1433"/>
      <c r="K14243" s="1433"/>
      <c r="L14243" s="1334"/>
    </row>
    <row r="14244" spans="1:12" ht="24" customHeight="1">
      <c r="A14244" s="1355"/>
      <c r="B14244" s="1355"/>
      <c r="C14244" s="1433"/>
      <c r="E14244" s="1433"/>
      <c r="K14244" s="1433"/>
      <c r="L14244" s="1334"/>
    </row>
    <row r="14245" spans="1:12" ht="24" customHeight="1">
      <c r="A14245" s="1355"/>
      <c r="B14245" s="1355"/>
      <c r="C14245" s="1433"/>
      <c r="E14245" s="1433"/>
      <c r="K14245" s="1433"/>
      <c r="L14245" s="1334"/>
    </row>
    <row r="14246" spans="1:12" ht="24" customHeight="1">
      <c r="A14246" s="1355"/>
      <c r="B14246" s="1355"/>
      <c r="C14246" s="1433"/>
      <c r="E14246" s="1433"/>
      <c r="K14246" s="1433"/>
      <c r="L14246" s="1334"/>
    </row>
    <row r="14247" spans="1:12" ht="24" customHeight="1">
      <c r="A14247" s="1355"/>
      <c r="B14247" s="1355"/>
      <c r="C14247" s="1433"/>
      <c r="E14247" s="1433"/>
      <c r="K14247" s="1433"/>
      <c r="L14247" s="1334"/>
    </row>
    <row r="14248" spans="1:12" ht="24" customHeight="1">
      <c r="A14248" s="1355"/>
      <c r="B14248" s="1355"/>
      <c r="C14248" s="1433"/>
      <c r="E14248" s="1433"/>
      <c r="K14248" s="1433"/>
      <c r="L14248" s="1334"/>
    </row>
    <row r="14249" spans="1:12" ht="24" customHeight="1">
      <c r="A14249" s="1355"/>
      <c r="B14249" s="1355"/>
      <c r="C14249" s="1433"/>
      <c r="E14249" s="1433"/>
      <c r="K14249" s="1433"/>
      <c r="L14249" s="1334"/>
    </row>
    <row r="14250" spans="1:12" ht="24" customHeight="1">
      <c r="A14250" s="1355"/>
      <c r="B14250" s="1355"/>
      <c r="C14250" s="1433"/>
      <c r="E14250" s="1433"/>
      <c r="K14250" s="1433"/>
      <c r="L14250" s="1334"/>
    </row>
    <row r="14251" spans="1:12" ht="24" customHeight="1">
      <c r="A14251" s="1355"/>
      <c r="B14251" s="1355"/>
      <c r="C14251" s="1433"/>
      <c r="E14251" s="1433"/>
      <c r="K14251" s="1433"/>
      <c r="L14251" s="1334"/>
    </row>
    <row r="14252" spans="1:12" ht="24" customHeight="1">
      <c r="A14252" s="1355"/>
      <c r="B14252" s="1355"/>
      <c r="C14252" s="1433"/>
      <c r="E14252" s="1433"/>
      <c r="K14252" s="1433"/>
      <c r="L14252" s="1334"/>
    </row>
    <row r="14253" spans="1:12" ht="24" customHeight="1">
      <c r="A14253" s="1355"/>
      <c r="B14253" s="1355"/>
      <c r="C14253" s="1433"/>
      <c r="E14253" s="1433"/>
      <c r="K14253" s="1433"/>
      <c r="L14253" s="1334"/>
    </row>
    <row r="14254" spans="1:12" ht="24" customHeight="1">
      <c r="A14254" s="1355"/>
      <c r="B14254" s="1355"/>
      <c r="C14254" s="1433"/>
      <c r="E14254" s="1433"/>
      <c r="K14254" s="1433"/>
      <c r="L14254" s="1334"/>
    </row>
    <row r="14255" spans="1:12" ht="24" customHeight="1">
      <c r="A14255" s="1355"/>
      <c r="B14255" s="1355"/>
      <c r="C14255" s="1433"/>
      <c r="E14255" s="1433"/>
      <c r="K14255" s="1433"/>
      <c r="L14255" s="1334"/>
    </row>
    <row r="14256" spans="1:12" ht="24" customHeight="1">
      <c r="A14256" s="1355"/>
      <c r="B14256" s="1355"/>
      <c r="C14256" s="1433"/>
      <c r="E14256" s="1433"/>
      <c r="K14256" s="1433"/>
      <c r="L14256" s="1334"/>
    </row>
    <row r="14257" spans="1:12" ht="24" customHeight="1">
      <c r="A14257" s="1355"/>
      <c r="B14257" s="1355"/>
      <c r="C14257" s="1433"/>
      <c r="E14257" s="1433"/>
      <c r="K14257" s="1433"/>
      <c r="L14257" s="1334"/>
    </row>
    <row r="14258" spans="1:12" ht="24" customHeight="1">
      <c r="A14258" s="1355"/>
      <c r="B14258" s="1355"/>
      <c r="C14258" s="1433"/>
      <c r="E14258" s="1433"/>
      <c r="K14258" s="1433"/>
      <c r="L14258" s="1334"/>
    </row>
    <row r="14259" spans="1:12" ht="24" customHeight="1">
      <c r="A14259" s="1355"/>
      <c r="B14259" s="1355"/>
      <c r="C14259" s="1433"/>
      <c r="E14259" s="1433"/>
      <c r="K14259" s="1433"/>
      <c r="L14259" s="1334"/>
    </row>
    <row r="14260" spans="1:12" ht="24" customHeight="1">
      <c r="A14260" s="1355"/>
      <c r="B14260" s="1355"/>
      <c r="C14260" s="1433"/>
      <c r="E14260" s="1433"/>
      <c r="K14260" s="1433"/>
      <c r="L14260" s="1334"/>
    </row>
    <row r="14261" spans="1:12" ht="24" customHeight="1">
      <c r="A14261" s="1355"/>
      <c r="B14261" s="1355"/>
      <c r="C14261" s="1433"/>
      <c r="E14261" s="1433"/>
      <c r="K14261" s="1433"/>
      <c r="L14261" s="1334"/>
    </row>
    <row r="14262" spans="1:12" ht="24" customHeight="1">
      <c r="A14262" s="1355"/>
      <c r="B14262" s="1355"/>
      <c r="C14262" s="1433"/>
      <c r="E14262" s="1433"/>
      <c r="K14262" s="1433"/>
      <c r="L14262" s="1334"/>
    </row>
    <row r="14263" spans="1:12" ht="24" customHeight="1">
      <c r="A14263" s="1355"/>
      <c r="B14263" s="1355"/>
      <c r="C14263" s="1433"/>
      <c r="E14263" s="1433"/>
      <c r="K14263" s="1433"/>
      <c r="L14263" s="1334"/>
    </row>
    <row r="14264" spans="1:12" ht="24" customHeight="1">
      <c r="A14264" s="1355"/>
      <c r="B14264" s="1355"/>
      <c r="C14264" s="1433"/>
      <c r="E14264" s="1433"/>
      <c r="K14264" s="1433"/>
      <c r="L14264" s="1334"/>
    </row>
    <row r="14265" spans="1:12" ht="24" customHeight="1">
      <c r="A14265" s="1355"/>
      <c r="B14265" s="1355"/>
      <c r="C14265" s="1433"/>
      <c r="E14265" s="1433"/>
      <c r="K14265" s="1433"/>
      <c r="L14265" s="1334"/>
    </row>
    <row r="14266" spans="1:12" ht="24" customHeight="1">
      <c r="A14266" s="1355"/>
      <c r="B14266" s="1355"/>
      <c r="C14266" s="1433"/>
      <c r="E14266" s="1433"/>
      <c r="K14266" s="1433"/>
      <c r="L14266" s="1334"/>
    </row>
    <row r="14267" spans="1:12" ht="24" customHeight="1">
      <c r="A14267" s="1355"/>
      <c r="B14267" s="1355"/>
      <c r="C14267" s="1433"/>
      <c r="E14267" s="1433"/>
      <c r="K14267" s="1433"/>
      <c r="L14267" s="1334"/>
    </row>
    <row r="14268" spans="1:12" ht="24" customHeight="1">
      <c r="A14268" s="1355"/>
      <c r="B14268" s="1355"/>
      <c r="C14268" s="1433"/>
      <c r="E14268" s="1433"/>
      <c r="K14268" s="1433"/>
      <c r="L14268" s="1334"/>
    </row>
    <row r="14269" spans="1:12" ht="24" customHeight="1">
      <c r="A14269" s="1355"/>
      <c r="B14269" s="1355"/>
      <c r="C14269" s="1433"/>
      <c r="E14269" s="1433"/>
      <c r="K14269" s="1433"/>
      <c r="L14269" s="1334"/>
    </row>
    <row r="14270" spans="1:12" ht="24" customHeight="1">
      <c r="A14270" s="1355"/>
      <c r="B14270" s="1355"/>
      <c r="C14270" s="1433"/>
      <c r="E14270" s="1433"/>
      <c r="K14270" s="1433"/>
      <c r="L14270" s="1334"/>
    </row>
    <row r="14271" spans="1:12" ht="24" customHeight="1">
      <c r="A14271" s="1355"/>
      <c r="B14271" s="1355"/>
      <c r="C14271" s="1433"/>
      <c r="E14271" s="1433"/>
      <c r="K14271" s="1433"/>
      <c r="L14271" s="1334"/>
    </row>
    <row r="14272" spans="1:12" ht="24" customHeight="1">
      <c r="A14272" s="1355"/>
      <c r="B14272" s="1355"/>
      <c r="C14272" s="1433"/>
      <c r="E14272" s="1433"/>
      <c r="K14272" s="1433"/>
      <c r="L14272" s="1334"/>
    </row>
    <row r="14273" spans="1:12" ht="24" customHeight="1">
      <c r="A14273" s="1355"/>
      <c r="B14273" s="1355"/>
      <c r="C14273" s="1433"/>
      <c r="E14273" s="1433"/>
      <c r="K14273" s="1433"/>
      <c r="L14273" s="1334"/>
    </row>
    <row r="14274" spans="1:12" ht="24" customHeight="1">
      <c r="A14274" s="1355"/>
      <c r="B14274" s="1355"/>
      <c r="C14274" s="1433"/>
      <c r="E14274" s="1433"/>
      <c r="K14274" s="1433"/>
      <c r="L14274" s="1334"/>
    </row>
    <row r="14275" spans="1:12" ht="24" customHeight="1">
      <c r="A14275" s="1355"/>
      <c r="B14275" s="1355"/>
      <c r="C14275" s="1433"/>
      <c r="E14275" s="1433"/>
      <c r="K14275" s="1433"/>
      <c r="L14275" s="1334"/>
    </row>
    <row r="14276" spans="1:12" ht="24" customHeight="1">
      <c r="A14276" s="1355"/>
      <c r="B14276" s="1355"/>
      <c r="C14276" s="1433"/>
      <c r="E14276" s="1433"/>
      <c r="K14276" s="1433"/>
      <c r="L14276" s="1334"/>
    </row>
    <row r="14277" spans="1:12" ht="24" customHeight="1">
      <c r="A14277" s="1355"/>
      <c r="B14277" s="1355"/>
      <c r="C14277" s="1433"/>
      <c r="E14277" s="1433"/>
      <c r="K14277" s="1433"/>
      <c r="L14277" s="1334"/>
    </row>
    <row r="14278" spans="1:12" ht="24" customHeight="1">
      <c r="A14278" s="1355"/>
      <c r="B14278" s="1355"/>
      <c r="C14278" s="1433"/>
      <c r="E14278" s="1433"/>
      <c r="K14278" s="1433"/>
      <c r="L14278" s="1334"/>
    </row>
    <row r="14279" spans="1:12" ht="24" customHeight="1">
      <c r="A14279" s="1355"/>
      <c r="B14279" s="1355"/>
      <c r="C14279" s="1433"/>
      <c r="E14279" s="1433"/>
      <c r="K14279" s="1433"/>
      <c r="L14279" s="1334"/>
    </row>
    <row r="14280" spans="1:12" ht="24" customHeight="1">
      <c r="A14280" s="1355"/>
      <c r="B14280" s="1355"/>
      <c r="C14280" s="1433"/>
      <c r="E14280" s="1433"/>
      <c r="K14280" s="1433"/>
      <c r="L14280" s="1334"/>
    </row>
    <row r="14281" spans="1:12" ht="24" customHeight="1">
      <c r="A14281" s="1355"/>
      <c r="B14281" s="1355"/>
      <c r="C14281" s="1433"/>
      <c r="E14281" s="1433"/>
      <c r="K14281" s="1433"/>
      <c r="L14281" s="1334"/>
    </row>
    <row r="14282" spans="1:12" ht="24" customHeight="1">
      <c r="A14282" s="1355"/>
      <c r="B14282" s="1355"/>
      <c r="C14282" s="1433"/>
      <c r="E14282" s="1433"/>
      <c r="K14282" s="1433"/>
      <c r="L14282" s="1334"/>
    </row>
    <row r="14283" spans="1:12" ht="24" customHeight="1">
      <c r="A14283" s="1355"/>
      <c r="B14283" s="1355"/>
      <c r="C14283" s="1433"/>
      <c r="E14283" s="1433"/>
      <c r="K14283" s="1433"/>
      <c r="L14283" s="1334"/>
    </row>
    <row r="14284" spans="1:12" ht="24" customHeight="1">
      <c r="A14284" s="1355"/>
      <c r="B14284" s="1355"/>
      <c r="C14284" s="1433"/>
      <c r="E14284" s="1433"/>
      <c r="K14284" s="1433"/>
      <c r="L14284" s="1334"/>
    </row>
    <row r="14285" spans="1:12" ht="24" customHeight="1">
      <c r="A14285" s="1355"/>
      <c r="B14285" s="1355"/>
      <c r="C14285" s="1433"/>
      <c r="E14285" s="1433"/>
      <c r="K14285" s="1433"/>
      <c r="L14285" s="1334"/>
    </row>
    <row r="14286" spans="1:12" ht="24" customHeight="1">
      <c r="A14286" s="1355"/>
      <c r="B14286" s="1355"/>
      <c r="C14286" s="1433"/>
      <c r="E14286" s="1433"/>
      <c r="K14286" s="1433"/>
      <c r="L14286" s="1334"/>
    </row>
    <row r="14287" spans="1:12" ht="24" customHeight="1">
      <c r="A14287" s="1355"/>
      <c r="B14287" s="1355"/>
      <c r="C14287" s="1433"/>
      <c r="E14287" s="1433"/>
      <c r="K14287" s="1433"/>
      <c r="L14287" s="1334"/>
    </row>
    <row r="14288" spans="1:12" ht="24" customHeight="1">
      <c r="A14288" s="1355"/>
      <c r="B14288" s="1355"/>
      <c r="C14288" s="1433"/>
      <c r="E14288" s="1433"/>
      <c r="K14288" s="1433"/>
      <c r="L14288" s="1334"/>
    </row>
    <row r="14289" spans="1:12" ht="24" customHeight="1">
      <c r="A14289" s="1355"/>
      <c r="B14289" s="1355"/>
      <c r="C14289" s="1433"/>
      <c r="E14289" s="1433"/>
      <c r="K14289" s="1433"/>
      <c r="L14289" s="1334"/>
    </row>
    <row r="14290" spans="1:12" ht="24" customHeight="1">
      <c r="A14290" s="1355"/>
      <c r="B14290" s="1355"/>
      <c r="C14290" s="1433"/>
      <c r="E14290" s="1433"/>
      <c r="K14290" s="1433"/>
      <c r="L14290" s="1334"/>
    </row>
    <row r="14291" spans="1:12" ht="24" customHeight="1">
      <c r="A14291" s="1355"/>
      <c r="B14291" s="1355"/>
      <c r="C14291" s="1433"/>
      <c r="E14291" s="1433"/>
      <c r="K14291" s="1433"/>
      <c r="L14291" s="1334"/>
    </row>
    <row r="14292" spans="1:12" ht="24" customHeight="1">
      <c r="A14292" s="1355"/>
      <c r="B14292" s="1355"/>
      <c r="C14292" s="1433"/>
      <c r="E14292" s="1433"/>
      <c r="K14292" s="1433"/>
      <c r="L14292" s="1334"/>
    </row>
    <row r="14293" spans="1:12" ht="24" customHeight="1">
      <c r="A14293" s="1355"/>
      <c r="B14293" s="1355"/>
      <c r="C14293" s="1433"/>
      <c r="E14293" s="1433"/>
      <c r="K14293" s="1433"/>
      <c r="L14293" s="1334"/>
    </row>
    <row r="14294" spans="1:12" ht="24" customHeight="1">
      <c r="A14294" s="1355"/>
      <c r="B14294" s="1355"/>
      <c r="C14294" s="1433"/>
      <c r="E14294" s="1433"/>
      <c r="K14294" s="1433"/>
      <c r="L14294" s="1334"/>
    </row>
    <row r="14295" spans="1:12" ht="24" customHeight="1">
      <c r="A14295" s="1355"/>
      <c r="B14295" s="1355"/>
      <c r="C14295" s="1433"/>
      <c r="E14295" s="1433"/>
      <c r="K14295" s="1433"/>
      <c r="L14295" s="1334"/>
    </row>
    <row r="14296" spans="1:12" ht="24" customHeight="1">
      <c r="A14296" s="1355"/>
      <c r="B14296" s="1355"/>
      <c r="C14296" s="1433"/>
      <c r="E14296" s="1433"/>
      <c r="K14296" s="1433"/>
      <c r="L14296" s="1334"/>
    </row>
    <row r="14297" spans="1:12" ht="24" customHeight="1">
      <c r="A14297" s="1355"/>
      <c r="B14297" s="1355"/>
      <c r="C14297" s="1433"/>
      <c r="E14297" s="1433"/>
      <c r="K14297" s="1433"/>
      <c r="L14297" s="1334"/>
    </row>
    <row r="14298" spans="1:12" ht="24" customHeight="1">
      <c r="A14298" s="1355"/>
      <c r="B14298" s="1355"/>
      <c r="C14298" s="1433"/>
      <c r="E14298" s="1433"/>
      <c r="K14298" s="1433"/>
      <c r="L14298" s="1334"/>
    </row>
    <row r="14299" spans="1:12" ht="24" customHeight="1">
      <c r="A14299" s="1355"/>
      <c r="B14299" s="1355"/>
      <c r="C14299" s="1433"/>
      <c r="E14299" s="1433"/>
      <c r="K14299" s="1433"/>
      <c r="L14299" s="1334"/>
    </row>
    <row r="14300" spans="1:12" ht="24" customHeight="1">
      <c r="A14300" s="1355"/>
      <c r="B14300" s="1355"/>
      <c r="C14300" s="1433"/>
      <c r="E14300" s="1433"/>
      <c r="K14300" s="1433"/>
      <c r="L14300" s="1334"/>
    </row>
    <row r="14301" spans="1:12" ht="24" customHeight="1">
      <c r="A14301" s="1355"/>
      <c r="B14301" s="1355"/>
      <c r="C14301" s="1433"/>
      <c r="E14301" s="1433"/>
      <c r="K14301" s="1433"/>
      <c r="L14301" s="1334"/>
    </row>
    <row r="14302" spans="1:12" ht="24" customHeight="1">
      <c r="A14302" s="1355"/>
      <c r="B14302" s="1355"/>
      <c r="C14302" s="1433"/>
      <c r="E14302" s="1433"/>
      <c r="K14302" s="1433"/>
      <c r="L14302" s="1334"/>
    </row>
    <row r="14303" spans="1:12" ht="24" customHeight="1">
      <c r="A14303" s="1355"/>
      <c r="B14303" s="1355"/>
      <c r="C14303" s="1433"/>
      <c r="E14303" s="1433"/>
      <c r="K14303" s="1433"/>
      <c r="L14303" s="1334"/>
    </row>
    <row r="14304" spans="1:12" ht="24" customHeight="1">
      <c r="A14304" s="1355"/>
      <c r="B14304" s="1355"/>
      <c r="C14304" s="1433"/>
      <c r="E14304" s="1433"/>
      <c r="K14304" s="1433"/>
      <c r="L14304" s="1334"/>
    </row>
    <row r="14305" spans="1:12" ht="24" customHeight="1">
      <c r="A14305" s="1355"/>
      <c r="B14305" s="1355"/>
      <c r="C14305" s="1433"/>
      <c r="E14305" s="1433"/>
      <c r="K14305" s="1433"/>
      <c r="L14305" s="1334"/>
    </row>
    <row r="14306" spans="1:12" ht="24" customHeight="1">
      <c r="A14306" s="1355"/>
      <c r="B14306" s="1355"/>
      <c r="C14306" s="1433"/>
      <c r="E14306" s="1433"/>
      <c r="K14306" s="1433"/>
      <c r="L14306" s="1334"/>
    </row>
    <row r="14307" spans="1:12" ht="24" customHeight="1">
      <c r="A14307" s="1355"/>
      <c r="B14307" s="1355"/>
      <c r="C14307" s="1433"/>
      <c r="E14307" s="1433"/>
      <c r="K14307" s="1433"/>
      <c r="L14307" s="1334"/>
    </row>
    <row r="14308" spans="1:12" ht="24" customHeight="1">
      <c r="A14308" s="1355"/>
      <c r="B14308" s="1355"/>
      <c r="C14308" s="1433"/>
      <c r="E14308" s="1433"/>
      <c r="K14308" s="1433"/>
      <c r="L14308" s="1334"/>
    </row>
    <row r="14309" spans="1:12" ht="24" customHeight="1">
      <c r="A14309" s="1355"/>
      <c r="B14309" s="1355"/>
      <c r="C14309" s="1433"/>
      <c r="E14309" s="1433"/>
      <c r="K14309" s="1433"/>
      <c r="L14309" s="1334"/>
    </row>
    <row r="14310" spans="1:12" ht="24" customHeight="1">
      <c r="A14310" s="1355"/>
      <c r="B14310" s="1355"/>
      <c r="C14310" s="1433"/>
      <c r="E14310" s="1433"/>
      <c r="K14310" s="1433"/>
      <c r="L14310" s="1334"/>
    </row>
    <row r="14311" spans="1:12" ht="24" customHeight="1">
      <c r="A14311" s="1355"/>
      <c r="B14311" s="1355"/>
      <c r="C14311" s="1433"/>
      <c r="E14311" s="1433"/>
      <c r="K14311" s="1433"/>
      <c r="L14311" s="1334"/>
    </row>
    <row r="14312" spans="1:12" ht="24" customHeight="1">
      <c r="A14312" s="1355"/>
      <c r="B14312" s="1355"/>
      <c r="C14312" s="1433"/>
      <c r="E14312" s="1433"/>
      <c r="K14312" s="1433"/>
      <c r="L14312" s="1334"/>
    </row>
    <row r="14313" spans="1:12" ht="24" customHeight="1">
      <c r="A14313" s="1355"/>
      <c r="B14313" s="1355"/>
      <c r="C14313" s="1433"/>
      <c r="E14313" s="1433"/>
      <c r="K14313" s="1433"/>
      <c r="L14313" s="1334"/>
    </row>
    <row r="14314" spans="1:12" ht="24" customHeight="1">
      <c r="A14314" s="1355"/>
      <c r="B14314" s="1355"/>
      <c r="C14314" s="1433"/>
      <c r="E14314" s="1433"/>
      <c r="K14314" s="1433"/>
      <c r="L14314" s="1334"/>
    </row>
    <row r="14315" spans="1:12" ht="24" customHeight="1">
      <c r="A14315" s="1355"/>
      <c r="B14315" s="1355"/>
      <c r="C14315" s="1433"/>
      <c r="E14315" s="1433"/>
      <c r="K14315" s="1433"/>
      <c r="L14315" s="1334"/>
    </row>
    <row r="14316" spans="1:12" ht="24" customHeight="1">
      <c r="A14316" s="1355"/>
      <c r="B14316" s="1355"/>
      <c r="C14316" s="1433"/>
      <c r="E14316" s="1433"/>
      <c r="K14316" s="1433"/>
      <c r="L14316" s="1334"/>
    </row>
    <row r="14317" spans="1:12" ht="24" customHeight="1">
      <c r="A14317" s="1355"/>
      <c r="B14317" s="1355"/>
      <c r="C14317" s="1433"/>
      <c r="E14317" s="1433"/>
      <c r="K14317" s="1433"/>
      <c r="L14317" s="1334"/>
    </row>
    <row r="14318" spans="1:12" ht="24" customHeight="1">
      <c r="A14318" s="1355"/>
      <c r="B14318" s="1355"/>
      <c r="C14318" s="1433"/>
      <c r="E14318" s="1433"/>
      <c r="K14318" s="1433"/>
      <c r="L14318" s="1334"/>
    </row>
    <row r="14319" spans="1:12" ht="24" customHeight="1">
      <c r="A14319" s="1355"/>
      <c r="B14319" s="1355"/>
      <c r="C14319" s="1433"/>
      <c r="E14319" s="1433"/>
      <c r="K14319" s="1433"/>
      <c r="L14319" s="1334"/>
    </row>
    <row r="14320" spans="1:12" ht="24" customHeight="1">
      <c r="A14320" s="1355"/>
      <c r="B14320" s="1355"/>
      <c r="C14320" s="1433"/>
      <c r="E14320" s="1433"/>
      <c r="K14320" s="1433"/>
      <c r="L14320" s="1334"/>
    </row>
    <row r="14321" spans="1:12" ht="24" customHeight="1">
      <c r="A14321" s="1355"/>
      <c r="B14321" s="1355"/>
      <c r="C14321" s="1433"/>
      <c r="E14321" s="1433"/>
      <c r="K14321" s="1433"/>
      <c r="L14321" s="1334"/>
    </row>
    <row r="14322" spans="1:12" ht="24" customHeight="1">
      <c r="A14322" s="1355"/>
      <c r="B14322" s="1355"/>
      <c r="C14322" s="1433"/>
      <c r="E14322" s="1433"/>
      <c r="K14322" s="1433"/>
      <c r="L14322" s="1334"/>
    </row>
    <row r="14323" spans="1:12" ht="24" customHeight="1">
      <c r="A14323" s="1355"/>
      <c r="B14323" s="1355"/>
      <c r="C14323" s="1433"/>
      <c r="E14323" s="1433"/>
      <c r="K14323" s="1433"/>
      <c r="L14323" s="1334"/>
    </row>
    <row r="14324" spans="1:12" ht="24" customHeight="1">
      <c r="A14324" s="1355"/>
      <c r="B14324" s="1355"/>
      <c r="C14324" s="1433"/>
      <c r="E14324" s="1433"/>
      <c r="K14324" s="1433"/>
      <c r="L14324" s="1334"/>
    </row>
    <row r="14325" spans="1:12" ht="24" customHeight="1">
      <c r="A14325" s="1355"/>
      <c r="B14325" s="1355"/>
      <c r="C14325" s="1433"/>
      <c r="E14325" s="1433"/>
      <c r="K14325" s="1433"/>
      <c r="L14325" s="1334"/>
    </row>
    <row r="14326" spans="1:12" ht="24" customHeight="1">
      <c r="A14326" s="1355"/>
      <c r="B14326" s="1355"/>
      <c r="C14326" s="1433"/>
      <c r="E14326" s="1433"/>
      <c r="K14326" s="1433"/>
      <c r="L14326" s="1334"/>
    </row>
    <row r="14327" spans="1:12" ht="24" customHeight="1">
      <c r="A14327" s="1355"/>
      <c r="B14327" s="1355"/>
      <c r="C14327" s="1433"/>
      <c r="E14327" s="1433"/>
      <c r="K14327" s="1433"/>
      <c r="L14327" s="1334"/>
    </row>
    <row r="14328" spans="1:12" ht="24" customHeight="1">
      <c r="A14328" s="1355"/>
      <c r="B14328" s="1355"/>
      <c r="C14328" s="1433"/>
      <c r="E14328" s="1433"/>
      <c r="K14328" s="1433"/>
      <c r="L14328" s="1334"/>
    </row>
    <row r="14329" spans="1:12" ht="24" customHeight="1">
      <c r="A14329" s="1355"/>
      <c r="B14329" s="1355"/>
      <c r="C14329" s="1433"/>
      <c r="E14329" s="1433"/>
      <c r="K14329" s="1433"/>
      <c r="L14329" s="1334"/>
    </row>
    <row r="14330" spans="1:12" ht="24" customHeight="1">
      <c r="A14330" s="1355"/>
      <c r="B14330" s="1355"/>
      <c r="C14330" s="1433"/>
      <c r="E14330" s="1433"/>
      <c r="K14330" s="1433"/>
      <c r="L14330" s="1334"/>
    </row>
    <row r="14331" spans="1:12" ht="24" customHeight="1">
      <c r="A14331" s="1355"/>
      <c r="B14331" s="1355"/>
      <c r="C14331" s="1433"/>
      <c r="E14331" s="1433"/>
      <c r="K14331" s="1433"/>
      <c r="L14331" s="1334"/>
    </row>
    <row r="14332" spans="1:12" ht="24" customHeight="1">
      <c r="A14332" s="1355"/>
      <c r="B14332" s="1355"/>
      <c r="C14332" s="1433"/>
      <c r="E14332" s="1433"/>
      <c r="K14332" s="1433"/>
      <c r="L14332" s="1334"/>
    </row>
    <row r="14333" spans="1:12" ht="24" customHeight="1">
      <c r="A14333" s="1355"/>
      <c r="B14333" s="1355"/>
      <c r="C14333" s="1433"/>
      <c r="E14333" s="1433"/>
      <c r="K14333" s="1433"/>
      <c r="L14333" s="1334"/>
    </row>
    <row r="14334" spans="1:12" ht="24" customHeight="1">
      <c r="A14334" s="1355"/>
      <c r="B14334" s="1355"/>
      <c r="C14334" s="1433"/>
      <c r="E14334" s="1433"/>
      <c r="K14334" s="1433"/>
      <c r="L14334" s="1334"/>
    </row>
    <row r="14335" spans="1:12" ht="24" customHeight="1">
      <c r="A14335" s="1355"/>
      <c r="B14335" s="1355"/>
      <c r="C14335" s="1433"/>
      <c r="E14335" s="1433"/>
      <c r="K14335" s="1433"/>
      <c r="L14335" s="1334"/>
    </row>
    <row r="14336" spans="1:12" ht="24" customHeight="1">
      <c r="A14336" s="1355"/>
      <c r="B14336" s="1355"/>
      <c r="C14336" s="1433"/>
      <c r="E14336" s="1433"/>
      <c r="K14336" s="1433"/>
      <c r="L14336" s="1334"/>
    </row>
    <row r="14337" spans="1:12" ht="24" customHeight="1">
      <c r="A14337" s="1355"/>
      <c r="B14337" s="1355"/>
      <c r="C14337" s="1433"/>
      <c r="E14337" s="1433"/>
      <c r="K14337" s="1433"/>
      <c r="L14337" s="1334"/>
    </row>
    <row r="14338" spans="1:12" ht="24" customHeight="1">
      <c r="A14338" s="1355"/>
      <c r="B14338" s="1355"/>
      <c r="C14338" s="1433"/>
      <c r="E14338" s="1433"/>
      <c r="K14338" s="1433"/>
      <c r="L14338" s="1334"/>
    </row>
    <row r="14339" spans="1:12" ht="24" customHeight="1">
      <c r="A14339" s="1355"/>
      <c r="B14339" s="1355"/>
      <c r="C14339" s="1433"/>
      <c r="E14339" s="1433"/>
      <c r="K14339" s="1433"/>
      <c r="L14339" s="1334"/>
    </row>
    <row r="14340" spans="1:12" ht="24" customHeight="1">
      <c r="A14340" s="1355"/>
      <c r="B14340" s="1355"/>
      <c r="C14340" s="1433"/>
      <c r="E14340" s="1433"/>
      <c r="K14340" s="1433"/>
      <c r="L14340" s="1334"/>
    </row>
    <row r="14341" spans="1:12" ht="24" customHeight="1">
      <c r="A14341" s="1355"/>
      <c r="B14341" s="1355"/>
      <c r="C14341" s="1433"/>
      <c r="E14341" s="1433"/>
      <c r="K14341" s="1433"/>
      <c r="L14341" s="1334"/>
    </row>
    <row r="14342" spans="1:12" ht="24" customHeight="1">
      <c r="A14342" s="1355"/>
      <c r="B14342" s="1355"/>
      <c r="C14342" s="1433"/>
      <c r="E14342" s="1433"/>
      <c r="K14342" s="1433"/>
      <c r="L14342" s="1334"/>
    </row>
    <row r="14343" spans="1:12" ht="24" customHeight="1">
      <c r="A14343" s="1355"/>
      <c r="B14343" s="1355"/>
      <c r="C14343" s="1433"/>
      <c r="E14343" s="1433"/>
      <c r="K14343" s="1433"/>
      <c r="L14343" s="1334"/>
    </row>
    <row r="14344" spans="1:12" ht="24" customHeight="1">
      <c r="A14344" s="1355"/>
      <c r="B14344" s="1355"/>
      <c r="C14344" s="1433"/>
      <c r="E14344" s="1433"/>
      <c r="K14344" s="1433"/>
      <c r="L14344" s="1334"/>
    </row>
    <row r="14345" spans="1:12" ht="24" customHeight="1">
      <c r="A14345" s="1355"/>
      <c r="B14345" s="1355"/>
      <c r="C14345" s="1433"/>
      <c r="E14345" s="1433"/>
      <c r="K14345" s="1433"/>
      <c r="L14345" s="1334"/>
    </row>
    <row r="14346" spans="1:12" ht="24" customHeight="1">
      <c r="A14346" s="1355"/>
      <c r="B14346" s="1355"/>
      <c r="C14346" s="1433"/>
      <c r="E14346" s="1433"/>
      <c r="K14346" s="1433"/>
      <c r="L14346" s="1334"/>
    </row>
    <row r="14347" spans="1:12" ht="24" customHeight="1">
      <c r="A14347" s="1355"/>
      <c r="B14347" s="1355"/>
      <c r="C14347" s="1433"/>
      <c r="E14347" s="1433"/>
      <c r="K14347" s="1433"/>
      <c r="L14347" s="1334"/>
    </row>
    <row r="14348" spans="1:12" ht="24" customHeight="1">
      <c r="A14348" s="1355"/>
      <c r="B14348" s="1355"/>
      <c r="C14348" s="1433"/>
      <c r="E14348" s="1433"/>
      <c r="K14348" s="1433"/>
      <c r="L14348" s="1334"/>
    </row>
    <row r="14349" spans="1:12" ht="24" customHeight="1">
      <c r="A14349" s="1355"/>
      <c r="B14349" s="1355"/>
      <c r="C14349" s="1433"/>
      <c r="E14349" s="1433"/>
      <c r="K14349" s="1433"/>
      <c r="L14349" s="1334"/>
    </row>
    <row r="14350" spans="1:12" ht="24" customHeight="1">
      <c r="A14350" s="1355"/>
      <c r="B14350" s="1355"/>
      <c r="C14350" s="1433"/>
      <c r="E14350" s="1433"/>
      <c r="K14350" s="1433"/>
      <c r="L14350" s="1334"/>
    </row>
    <row r="14351" spans="1:12" ht="24" customHeight="1">
      <c r="A14351" s="1355"/>
      <c r="B14351" s="1355"/>
      <c r="C14351" s="1433"/>
      <c r="E14351" s="1433"/>
      <c r="K14351" s="1433"/>
      <c r="L14351" s="1334"/>
    </row>
    <row r="14352" spans="1:12" ht="24" customHeight="1">
      <c r="A14352" s="1355"/>
      <c r="B14352" s="1355"/>
      <c r="C14352" s="1433"/>
      <c r="E14352" s="1433"/>
      <c r="K14352" s="1433"/>
      <c r="L14352" s="1334"/>
    </row>
    <row r="14353" spans="1:12" ht="24" customHeight="1">
      <c r="A14353" s="1355"/>
      <c r="B14353" s="1355"/>
      <c r="C14353" s="1433"/>
      <c r="E14353" s="1433"/>
      <c r="K14353" s="1433"/>
      <c r="L14353" s="1334"/>
    </row>
    <row r="14354" spans="1:12" ht="24" customHeight="1">
      <c r="A14354" s="1355"/>
      <c r="B14354" s="1355"/>
      <c r="C14354" s="1433"/>
      <c r="E14354" s="1433"/>
      <c r="K14354" s="1433"/>
      <c r="L14354" s="1334"/>
    </row>
    <row r="14355" spans="1:12" ht="24" customHeight="1">
      <c r="A14355" s="1355"/>
      <c r="B14355" s="1355"/>
      <c r="C14355" s="1433"/>
      <c r="E14355" s="1433"/>
      <c r="K14355" s="1433"/>
      <c r="L14355" s="1334"/>
    </row>
    <row r="14356" spans="1:12" ht="24" customHeight="1">
      <c r="A14356" s="1355"/>
      <c r="B14356" s="1355"/>
      <c r="C14356" s="1433"/>
      <c r="E14356" s="1433"/>
      <c r="K14356" s="1433"/>
      <c r="L14356" s="1334"/>
    </row>
    <row r="14357" spans="1:12" ht="24" customHeight="1">
      <c r="A14357" s="1355"/>
      <c r="B14357" s="1355"/>
      <c r="C14357" s="1433"/>
      <c r="E14357" s="1433"/>
      <c r="K14357" s="1433"/>
      <c r="L14357" s="1334"/>
    </row>
    <row r="14358" spans="1:12" ht="24" customHeight="1">
      <c r="A14358" s="1355"/>
      <c r="B14358" s="1355"/>
      <c r="C14358" s="1433"/>
      <c r="E14358" s="1433"/>
      <c r="K14358" s="1433"/>
      <c r="L14358" s="1334"/>
    </row>
    <row r="14359" spans="1:12" ht="24" customHeight="1">
      <c r="A14359" s="1355"/>
      <c r="B14359" s="1355"/>
      <c r="C14359" s="1433"/>
      <c r="E14359" s="1433"/>
      <c r="K14359" s="1433"/>
      <c r="L14359" s="1334"/>
    </row>
    <row r="14360" spans="1:12" ht="24" customHeight="1">
      <c r="A14360" s="1355"/>
      <c r="B14360" s="1355"/>
      <c r="C14360" s="1433"/>
      <c r="E14360" s="1433"/>
      <c r="K14360" s="1433"/>
      <c r="L14360" s="1334"/>
    </row>
    <row r="14361" spans="1:12" ht="24" customHeight="1">
      <c r="A14361" s="1355"/>
      <c r="B14361" s="1355"/>
      <c r="C14361" s="1433"/>
      <c r="E14361" s="1433"/>
      <c r="K14361" s="1433"/>
      <c r="L14361" s="1334"/>
    </row>
    <row r="14362" spans="1:12" ht="24" customHeight="1">
      <c r="A14362" s="1355"/>
      <c r="B14362" s="1355"/>
      <c r="C14362" s="1433"/>
      <c r="E14362" s="1433"/>
      <c r="K14362" s="1433"/>
      <c r="L14362" s="1334"/>
    </row>
    <row r="14363" spans="1:12" ht="24" customHeight="1">
      <c r="A14363" s="1355"/>
      <c r="B14363" s="1355"/>
      <c r="C14363" s="1433"/>
      <c r="E14363" s="1433"/>
      <c r="K14363" s="1433"/>
      <c r="L14363" s="1334"/>
    </row>
    <row r="14364" spans="1:12" ht="24" customHeight="1">
      <c r="A14364" s="1355"/>
      <c r="B14364" s="1355"/>
      <c r="C14364" s="1433"/>
      <c r="E14364" s="1433"/>
      <c r="K14364" s="1433"/>
      <c r="L14364" s="1334"/>
    </row>
    <row r="14365" spans="1:12" ht="24" customHeight="1">
      <c r="A14365" s="1355"/>
      <c r="B14365" s="1355"/>
      <c r="C14365" s="1433"/>
      <c r="E14365" s="1433"/>
      <c r="K14365" s="1433"/>
      <c r="L14365" s="1334"/>
    </row>
    <row r="14366" spans="1:12" ht="24" customHeight="1">
      <c r="A14366" s="1355"/>
      <c r="B14366" s="1355"/>
      <c r="C14366" s="1433"/>
      <c r="E14366" s="1433"/>
      <c r="K14366" s="1433"/>
      <c r="L14366" s="1334"/>
    </row>
    <row r="14367" spans="1:12" ht="24" customHeight="1">
      <c r="A14367" s="1355"/>
      <c r="B14367" s="1355"/>
      <c r="C14367" s="1433"/>
      <c r="E14367" s="1433"/>
      <c r="K14367" s="1433"/>
      <c r="L14367" s="1334"/>
    </row>
    <row r="14368" spans="1:12" ht="24" customHeight="1">
      <c r="A14368" s="1355"/>
      <c r="B14368" s="1355"/>
      <c r="C14368" s="1433"/>
      <c r="E14368" s="1433"/>
      <c r="K14368" s="1433"/>
      <c r="L14368" s="1334"/>
    </row>
    <row r="14369" spans="1:12" ht="24" customHeight="1">
      <c r="A14369" s="1355"/>
      <c r="B14369" s="1355"/>
      <c r="C14369" s="1433"/>
      <c r="E14369" s="1433"/>
      <c r="K14369" s="1433"/>
      <c r="L14369" s="1334"/>
    </row>
    <row r="14370" spans="1:12" ht="24" customHeight="1">
      <c r="A14370" s="1355"/>
      <c r="B14370" s="1355"/>
      <c r="C14370" s="1433"/>
      <c r="E14370" s="1433"/>
      <c r="K14370" s="1433"/>
      <c r="L14370" s="1334"/>
    </row>
    <row r="14371" spans="1:12" ht="24" customHeight="1">
      <c r="A14371" s="1355"/>
      <c r="B14371" s="1355"/>
      <c r="C14371" s="1433"/>
      <c r="E14371" s="1433"/>
      <c r="K14371" s="1433"/>
      <c r="L14371" s="1334"/>
    </row>
    <row r="14372" spans="1:12" ht="24" customHeight="1">
      <c r="A14372" s="1355"/>
      <c r="B14372" s="1355"/>
      <c r="C14372" s="1433"/>
      <c r="E14372" s="1433"/>
      <c r="K14372" s="1433"/>
      <c r="L14372" s="1334"/>
    </row>
    <row r="14373" spans="1:12" ht="24" customHeight="1">
      <c r="A14373" s="1355"/>
      <c r="B14373" s="1355"/>
      <c r="C14373" s="1433"/>
      <c r="E14373" s="1433"/>
      <c r="K14373" s="1433"/>
      <c r="L14373" s="1334"/>
    </row>
    <row r="14374" spans="1:12" ht="24" customHeight="1">
      <c r="A14374" s="1355"/>
      <c r="B14374" s="1355"/>
      <c r="C14374" s="1433"/>
      <c r="E14374" s="1433"/>
      <c r="K14374" s="1433"/>
      <c r="L14374" s="1334"/>
    </row>
    <row r="14375" spans="1:12" ht="24" customHeight="1">
      <c r="A14375" s="1355"/>
      <c r="B14375" s="1355"/>
      <c r="C14375" s="1433"/>
      <c r="E14375" s="1433"/>
      <c r="K14375" s="1433"/>
      <c r="L14375" s="1334"/>
    </row>
    <row r="14376" spans="1:12" ht="24" customHeight="1">
      <c r="A14376" s="1355"/>
      <c r="B14376" s="1355"/>
      <c r="C14376" s="1433"/>
      <c r="E14376" s="1433"/>
      <c r="K14376" s="1433"/>
      <c r="L14376" s="1334"/>
    </row>
    <row r="14377" spans="1:12" ht="24" customHeight="1">
      <c r="A14377" s="1355"/>
      <c r="B14377" s="1355"/>
      <c r="C14377" s="1433"/>
      <c r="E14377" s="1433"/>
      <c r="K14377" s="1433"/>
      <c r="L14377" s="1334"/>
    </row>
    <row r="14378" spans="1:12" ht="24" customHeight="1">
      <c r="A14378" s="1355"/>
      <c r="B14378" s="1355"/>
      <c r="C14378" s="1433"/>
      <c r="E14378" s="1433"/>
      <c r="K14378" s="1433"/>
      <c r="L14378" s="1334"/>
    </row>
    <row r="14379" spans="1:12" ht="24" customHeight="1">
      <c r="A14379" s="1355"/>
      <c r="B14379" s="1355"/>
      <c r="C14379" s="1433"/>
      <c r="E14379" s="1433"/>
      <c r="K14379" s="1433"/>
      <c r="L14379" s="1334"/>
    </row>
    <row r="14380" spans="1:12" ht="24" customHeight="1">
      <c r="A14380" s="1355"/>
      <c r="B14380" s="1355"/>
      <c r="C14380" s="1433"/>
      <c r="E14380" s="1433"/>
      <c r="K14380" s="1433"/>
      <c r="L14380" s="1334"/>
    </row>
    <row r="14381" spans="1:12" ht="24" customHeight="1">
      <c r="A14381" s="1355"/>
      <c r="B14381" s="1355"/>
      <c r="C14381" s="1433"/>
      <c r="E14381" s="1433"/>
      <c r="K14381" s="1433"/>
      <c r="L14381" s="1334"/>
    </row>
    <row r="14382" spans="1:12" ht="24" customHeight="1">
      <c r="A14382" s="1355"/>
      <c r="B14382" s="1355"/>
      <c r="C14382" s="1433"/>
      <c r="E14382" s="1433"/>
      <c r="K14382" s="1433"/>
      <c r="L14382" s="1334"/>
    </row>
    <row r="14383" spans="1:12" ht="24" customHeight="1">
      <c r="A14383" s="1355"/>
      <c r="B14383" s="1355"/>
      <c r="C14383" s="1433"/>
      <c r="E14383" s="1433"/>
      <c r="K14383" s="1433"/>
      <c r="L14383" s="1334"/>
    </row>
    <row r="14384" spans="1:12" ht="24" customHeight="1">
      <c r="A14384" s="1355"/>
      <c r="B14384" s="1355"/>
      <c r="C14384" s="1433"/>
      <c r="E14384" s="1433"/>
      <c r="K14384" s="1433"/>
      <c r="L14384" s="1334"/>
    </row>
    <row r="14385" spans="1:12" ht="24" customHeight="1">
      <c r="A14385" s="1355"/>
      <c r="B14385" s="1355"/>
      <c r="C14385" s="1433"/>
      <c r="E14385" s="1433"/>
      <c r="K14385" s="1433"/>
      <c r="L14385" s="1334"/>
    </row>
    <row r="14386" spans="1:12" ht="24" customHeight="1">
      <c r="A14386" s="1355"/>
      <c r="B14386" s="1355"/>
      <c r="C14386" s="1433"/>
      <c r="E14386" s="1433"/>
      <c r="K14386" s="1433"/>
      <c r="L14386" s="1334"/>
    </row>
    <row r="14387" spans="1:12" ht="24" customHeight="1">
      <c r="A14387" s="1355"/>
      <c r="B14387" s="1355"/>
      <c r="C14387" s="1433"/>
      <c r="E14387" s="1433"/>
      <c r="K14387" s="1433"/>
      <c r="L14387" s="1334"/>
    </row>
    <row r="14388" spans="1:12" ht="24" customHeight="1">
      <c r="A14388" s="1355"/>
      <c r="B14388" s="1355"/>
      <c r="C14388" s="1433"/>
      <c r="E14388" s="1433"/>
      <c r="K14388" s="1433"/>
      <c r="L14388" s="1334"/>
    </row>
    <row r="14389" spans="1:12" ht="24" customHeight="1">
      <c r="A14389" s="1355"/>
      <c r="B14389" s="1355"/>
      <c r="C14389" s="1433"/>
      <c r="E14389" s="1433"/>
      <c r="K14389" s="1433"/>
      <c r="L14389" s="1334"/>
    </row>
    <row r="14390" spans="1:12" ht="24" customHeight="1">
      <c r="A14390" s="1355"/>
      <c r="B14390" s="1355"/>
      <c r="C14390" s="1433"/>
      <c r="E14390" s="1433"/>
      <c r="K14390" s="1433"/>
      <c r="L14390" s="1334"/>
    </row>
    <row r="14391" spans="1:12" ht="24" customHeight="1">
      <c r="A14391" s="1355"/>
      <c r="B14391" s="1355"/>
      <c r="C14391" s="1433"/>
      <c r="E14391" s="1433"/>
      <c r="K14391" s="1433"/>
      <c r="L14391" s="1334"/>
    </row>
    <row r="14392" spans="1:12" ht="24" customHeight="1">
      <c r="A14392" s="1355"/>
      <c r="B14392" s="1355"/>
      <c r="C14392" s="1433"/>
      <c r="E14392" s="1433"/>
      <c r="K14392" s="1433"/>
      <c r="L14392" s="1334"/>
    </row>
    <row r="14393" spans="1:12" ht="24" customHeight="1">
      <c r="A14393" s="1355"/>
      <c r="B14393" s="1355"/>
      <c r="C14393" s="1433"/>
      <c r="E14393" s="1433"/>
      <c r="K14393" s="1433"/>
      <c r="L14393" s="1334"/>
    </row>
    <row r="14394" spans="1:12" ht="24" customHeight="1">
      <c r="A14394" s="1355"/>
      <c r="B14394" s="1355"/>
      <c r="C14394" s="1433"/>
      <c r="E14394" s="1433"/>
      <c r="K14394" s="1433"/>
      <c r="L14394" s="1334"/>
    </row>
    <row r="14395" spans="1:12" ht="24" customHeight="1">
      <c r="A14395" s="1355"/>
      <c r="B14395" s="1355"/>
      <c r="C14395" s="1433"/>
      <c r="E14395" s="1433"/>
      <c r="K14395" s="1433"/>
      <c r="L14395" s="1334"/>
    </row>
    <row r="14396" spans="1:12" ht="24" customHeight="1">
      <c r="A14396" s="1355"/>
      <c r="B14396" s="1355"/>
      <c r="C14396" s="1433"/>
      <c r="E14396" s="1433"/>
      <c r="K14396" s="1433"/>
      <c r="L14396" s="1334"/>
    </row>
    <row r="14397" spans="1:12" ht="24" customHeight="1">
      <c r="A14397" s="1355"/>
      <c r="B14397" s="1355"/>
      <c r="C14397" s="1433"/>
      <c r="E14397" s="1433"/>
      <c r="K14397" s="1433"/>
      <c r="L14397" s="1334"/>
    </row>
    <row r="14398" spans="1:12" ht="24" customHeight="1">
      <c r="A14398" s="1355"/>
      <c r="B14398" s="1355"/>
      <c r="C14398" s="1433"/>
      <c r="E14398" s="1433"/>
      <c r="K14398" s="1433"/>
      <c r="L14398" s="1334"/>
    </row>
    <row r="14399" spans="1:12" ht="24" customHeight="1">
      <c r="A14399" s="1355"/>
      <c r="B14399" s="1355"/>
      <c r="C14399" s="1433"/>
      <c r="E14399" s="1433"/>
      <c r="K14399" s="1433"/>
      <c r="L14399" s="1334"/>
    </row>
    <row r="14400" spans="1:12" ht="24" customHeight="1">
      <c r="A14400" s="1355"/>
      <c r="B14400" s="1355"/>
      <c r="C14400" s="1433"/>
      <c r="E14400" s="1433"/>
      <c r="K14400" s="1433"/>
      <c r="L14400" s="1334"/>
    </row>
    <row r="14401" spans="1:12" ht="24" customHeight="1">
      <c r="A14401" s="1355"/>
      <c r="B14401" s="1355"/>
      <c r="C14401" s="1433"/>
      <c r="E14401" s="1433"/>
      <c r="K14401" s="1433"/>
      <c r="L14401" s="1334"/>
    </row>
    <row r="14402" spans="1:12" ht="24" customHeight="1">
      <c r="A14402" s="1355"/>
      <c r="B14402" s="1355"/>
      <c r="C14402" s="1433"/>
      <c r="E14402" s="1433"/>
      <c r="K14402" s="1433"/>
      <c r="L14402" s="1334"/>
    </row>
    <row r="14403" spans="1:12" ht="24" customHeight="1">
      <c r="A14403" s="1355"/>
      <c r="B14403" s="1355"/>
      <c r="C14403" s="1433"/>
      <c r="E14403" s="1433"/>
      <c r="K14403" s="1433"/>
      <c r="L14403" s="1334"/>
    </row>
    <row r="14404" spans="1:12" ht="24" customHeight="1">
      <c r="A14404" s="1355"/>
      <c r="B14404" s="1355"/>
      <c r="C14404" s="1433"/>
      <c r="E14404" s="1433"/>
      <c r="K14404" s="1433"/>
      <c r="L14404" s="1334"/>
    </row>
    <row r="14405" spans="1:12" ht="24" customHeight="1">
      <c r="A14405" s="1355"/>
      <c r="B14405" s="1355"/>
      <c r="C14405" s="1433"/>
      <c r="E14405" s="1433"/>
      <c r="K14405" s="1433"/>
      <c r="L14405" s="1334"/>
    </row>
    <row r="14406" spans="1:12" ht="24" customHeight="1">
      <c r="A14406" s="1355"/>
      <c r="B14406" s="1355"/>
      <c r="C14406" s="1433"/>
      <c r="E14406" s="1433"/>
      <c r="K14406" s="1433"/>
      <c r="L14406" s="1334"/>
    </row>
    <row r="14407" spans="1:12" ht="24" customHeight="1">
      <c r="A14407" s="1355"/>
      <c r="B14407" s="1355"/>
      <c r="C14407" s="1433"/>
      <c r="E14407" s="1433"/>
      <c r="K14407" s="1433"/>
      <c r="L14407" s="1334"/>
    </row>
    <row r="14408" spans="1:12" ht="24" customHeight="1">
      <c r="A14408" s="1355"/>
      <c r="B14408" s="1355"/>
      <c r="C14408" s="1433"/>
      <c r="E14408" s="1433"/>
      <c r="K14408" s="1433"/>
      <c r="L14408" s="1334"/>
    </row>
    <row r="14409" spans="1:12" ht="24" customHeight="1">
      <c r="A14409" s="1355"/>
      <c r="B14409" s="1355"/>
      <c r="C14409" s="1433"/>
      <c r="E14409" s="1433"/>
      <c r="K14409" s="1433"/>
      <c r="L14409" s="1334"/>
    </row>
    <row r="14410" spans="1:12" ht="24" customHeight="1">
      <c r="A14410" s="1355"/>
      <c r="B14410" s="1355"/>
      <c r="C14410" s="1433"/>
      <c r="E14410" s="1433"/>
      <c r="K14410" s="1433"/>
      <c r="L14410" s="1334"/>
    </row>
    <row r="14411" spans="1:12" ht="24" customHeight="1">
      <c r="A14411" s="1355"/>
      <c r="B14411" s="1355"/>
      <c r="C14411" s="1433"/>
      <c r="E14411" s="1433"/>
      <c r="K14411" s="1433"/>
      <c r="L14411" s="1334"/>
    </row>
    <row r="14412" spans="1:12" ht="24" customHeight="1">
      <c r="A14412" s="1355"/>
      <c r="B14412" s="1355"/>
      <c r="C14412" s="1433"/>
      <c r="E14412" s="1433"/>
      <c r="K14412" s="1433"/>
      <c r="L14412" s="1334"/>
    </row>
    <row r="14413" spans="1:12" ht="24" customHeight="1">
      <c r="A14413" s="1355"/>
      <c r="B14413" s="1355"/>
      <c r="C14413" s="1433"/>
      <c r="E14413" s="1433"/>
      <c r="K14413" s="1433"/>
      <c r="L14413" s="1334"/>
    </row>
    <row r="14414" spans="1:12" ht="24" customHeight="1">
      <c r="A14414" s="1355"/>
      <c r="B14414" s="1355"/>
      <c r="C14414" s="1433"/>
      <c r="E14414" s="1433"/>
      <c r="K14414" s="1433"/>
      <c r="L14414" s="1334"/>
    </row>
    <row r="14415" spans="1:12" ht="24" customHeight="1">
      <c r="A14415" s="1355"/>
      <c r="B14415" s="1355"/>
      <c r="C14415" s="1433"/>
      <c r="E14415" s="1433"/>
      <c r="K14415" s="1433"/>
      <c r="L14415" s="1334"/>
    </row>
    <row r="14416" spans="1:12" ht="24" customHeight="1">
      <c r="A14416" s="1355"/>
      <c r="B14416" s="1355"/>
      <c r="C14416" s="1433"/>
      <c r="E14416" s="1433"/>
      <c r="K14416" s="1433"/>
      <c r="L14416" s="1334"/>
    </row>
    <row r="14417" spans="1:12" ht="24" customHeight="1">
      <c r="A14417" s="1355"/>
      <c r="B14417" s="1355"/>
      <c r="C14417" s="1433"/>
      <c r="E14417" s="1433"/>
      <c r="K14417" s="1433"/>
      <c r="L14417" s="1334"/>
    </row>
    <row r="14418" spans="1:12" ht="24" customHeight="1">
      <c r="A14418" s="1355"/>
      <c r="B14418" s="1355"/>
      <c r="C14418" s="1433"/>
      <c r="E14418" s="1433"/>
      <c r="K14418" s="1433"/>
      <c r="L14418" s="1334"/>
    </row>
    <row r="14419" spans="1:12" ht="24" customHeight="1">
      <c r="A14419" s="1355"/>
      <c r="B14419" s="1355"/>
      <c r="C14419" s="1433"/>
      <c r="E14419" s="1433"/>
      <c r="K14419" s="1433"/>
      <c r="L14419" s="1334"/>
    </row>
    <row r="14420" spans="1:12" ht="24" customHeight="1">
      <c r="A14420" s="1355"/>
      <c r="B14420" s="1355"/>
      <c r="C14420" s="1433"/>
      <c r="E14420" s="1433"/>
      <c r="K14420" s="1433"/>
      <c r="L14420" s="1334"/>
    </row>
    <row r="14421" spans="1:12" ht="24" customHeight="1">
      <c r="A14421" s="1355"/>
      <c r="B14421" s="1355"/>
      <c r="C14421" s="1433"/>
      <c r="E14421" s="1433"/>
      <c r="K14421" s="1433"/>
      <c r="L14421" s="1334"/>
    </row>
    <row r="14422" spans="1:12" ht="24" customHeight="1">
      <c r="A14422" s="1355"/>
      <c r="B14422" s="1355"/>
      <c r="C14422" s="1433"/>
      <c r="E14422" s="1433"/>
      <c r="K14422" s="1433"/>
      <c r="L14422" s="1334"/>
    </row>
    <row r="14423" spans="1:12" ht="24" customHeight="1">
      <c r="A14423" s="1355"/>
      <c r="B14423" s="1355"/>
      <c r="C14423" s="1433"/>
      <c r="E14423" s="1433"/>
      <c r="K14423" s="1433"/>
      <c r="L14423" s="1334"/>
    </row>
    <row r="14424" spans="1:12" ht="24" customHeight="1">
      <c r="A14424" s="1355"/>
      <c r="B14424" s="1355"/>
      <c r="C14424" s="1433"/>
      <c r="E14424" s="1433"/>
      <c r="K14424" s="1433"/>
      <c r="L14424" s="1334"/>
    </row>
    <row r="14425" spans="1:12" ht="24" customHeight="1">
      <c r="A14425" s="1355"/>
      <c r="B14425" s="1355"/>
      <c r="C14425" s="1433"/>
      <c r="E14425" s="1433"/>
      <c r="K14425" s="1433"/>
      <c r="L14425" s="1334"/>
    </row>
    <row r="14426" spans="1:12" ht="24" customHeight="1">
      <c r="A14426" s="1355"/>
      <c r="B14426" s="1355"/>
      <c r="C14426" s="1433"/>
      <c r="E14426" s="1433"/>
      <c r="K14426" s="1433"/>
      <c r="L14426" s="1334"/>
    </row>
    <row r="14427" spans="1:12" ht="24" customHeight="1">
      <c r="A14427" s="1355"/>
      <c r="B14427" s="1355"/>
      <c r="C14427" s="1433"/>
      <c r="E14427" s="1433"/>
      <c r="K14427" s="1433"/>
      <c r="L14427" s="1334"/>
    </row>
    <row r="14428" spans="1:12" ht="24" customHeight="1">
      <c r="A14428" s="1355"/>
      <c r="B14428" s="1355"/>
      <c r="C14428" s="1433"/>
      <c r="E14428" s="1433"/>
      <c r="K14428" s="1433"/>
      <c r="L14428" s="1334"/>
    </row>
    <row r="14429" spans="1:12" ht="24" customHeight="1">
      <c r="A14429" s="1355"/>
      <c r="B14429" s="1355"/>
      <c r="C14429" s="1433"/>
      <c r="E14429" s="1433"/>
      <c r="K14429" s="1433"/>
      <c r="L14429" s="1334"/>
    </row>
    <row r="14430" spans="1:12" ht="24" customHeight="1">
      <c r="A14430" s="1355"/>
      <c r="B14430" s="1355"/>
      <c r="C14430" s="1433"/>
      <c r="E14430" s="1433"/>
      <c r="K14430" s="1433"/>
      <c r="L14430" s="1334"/>
    </row>
    <row r="14431" spans="1:12" ht="24" customHeight="1">
      <c r="A14431" s="1355"/>
      <c r="B14431" s="1355"/>
      <c r="C14431" s="1433"/>
      <c r="E14431" s="1433"/>
      <c r="K14431" s="1433"/>
      <c r="L14431" s="1334"/>
    </row>
    <row r="14432" spans="1:12" ht="24" customHeight="1">
      <c r="A14432" s="1355"/>
      <c r="B14432" s="1355"/>
      <c r="C14432" s="1433"/>
      <c r="E14432" s="1433"/>
      <c r="K14432" s="1433"/>
      <c r="L14432" s="1334"/>
    </row>
    <row r="14433" spans="1:12" ht="24" customHeight="1">
      <c r="A14433" s="1355"/>
      <c r="B14433" s="1355"/>
      <c r="C14433" s="1433"/>
      <c r="E14433" s="1433"/>
      <c r="K14433" s="1433"/>
      <c r="L14433" s="1334"/>
    </row>
    <row r="14434" spans="1:12" ht="24" customHeight="1">
      <c r="A14434" s="1355"/>
      <c r="B14434" s="1355"/>
      <c r="C14434" s="1433"/>
      <c r="E14434" s="1433"/>
      <c r="K14434" s="1433"/>
      <c r="L14434" s="1334"/>
    </row>
    <row r="14435" spans="1:12" ht="24" customHeight="1">
      <c r="A14435" s="1355"/>
      <c r="B14435" s="1355"/>
      <c r="C14435" s="1433"/>
      <c r="E14435" s="1433"/>
      <c r="K14435" s="1433"/>
      <c r="L14435" s="1334"/>
    </row>
    <row r="14436" spans="1:12" ht="24" customHeight="1">
      <c r="A14436" s="1355"/>
      <c r="B14436" s="1355"/>
      <c r="C14436" s="1433"/>
      <c r="E14436" s="1433"/>
      <c r="K14436" s="1433"/>
      <c r="L14436" s="1334"/>
    </row>
    <row r="14437" spans="1:12" ht="24" customHeight="1">
      <c r="A14437" s="1355"/>
      <c r="B14437" s="1355"/>
      <c r="C14437" s="1433"/>
      <c r="E14437" s="1433"/>
      <c r="K14437" s="1433"/>
      <c r="L14437" s="1334"/>
    </row>
    <row r="14438" spans="1:12" ht="24" customHeight="1">
      <c r="A14438" s="1355"/>
      <c r="B14438" s="1355"/>
      <c r="C14438" s="1433"/>
      <c r="E14438" s="1433"/>
      <c r="K14438" s="1433"/>
      <c r="L14438" s="1334"/>
    </row>
    <row r="14439" spans="1:12" ht="24" customHeight="1">
      <c r="A14439" s="1355"/>
      <c r="B14439" s="1355"/>
      <c r="C14439" s="1433"/>
      <c r="E14439" s="1433"/>
      <c r="K14439" s="1433"/>
      <c r="L14439" s="1334"/>
    </row>
    <row r="14440" spans="1:12" ht="24" customHeight="1">
      <c r="A14440" s="1355"/>
      <c r="B14440" s="1355"/>
      <c r="C14440" s="1433"/>
      <c r="E14440" s="1433"/>
      <c r="K14440" s="1433"/>
      <c r="L14440" s="1334"/>
    </row>
    <row r="14441" spans="1:12" ht="24" customHeight="1">
      <c r="A14441" s="1355"/>
      <c r="B14441" s="1355"/>
      <c r="C14441" s="1433"/>
      <c r="E14441" s="1433"/>
      <c r="K14441" s="1433"/>
      <c r="L14441" s="1334"/>
    </row>
    <row r="14442" spans="1:12" ht="24" customHeight="1">
      <c r="A14442" s="1355"/>
      <c r="B14442" s="1355"/>
      <c r="C14442" s="1433"/>
      <c r="E14442" s="1433"/>
      <c r="K14442" s="1433"/>
      <c r="L14442" s="1334"/>
    </row>
    <row r="14443" spans="1:12" ht="24" customHeight="1">
      <c r="A14443" s="1355"/>
      <c r="B14443" s="1355"/>
      <c r="C14443" s="1433"/>
      <c r="E14443" s="1433"/>
      <c r="K14443" s="1433"/>
      <c r="L14443" s="1334"/>
    </row>
    <row r="14444" spans="1:12" ht="24" customHeight="1">
      <c r="A14444" s="1355"/>
      <c r="B14444" s="1355"/>
      <c r="C14444" s="1433"/>
      <c r="E14444" s="1433"/>
      <c r="K14444" s="1433"/>
      <c r="L14444" s="1334"/>
    </row>
    <row r="14445" spans="1:12" ht="24" customHeight="1">
      <c r="A14445" s="1355"/>
      <c r="B14445" s="1355"/>
      <c r="C14445" s="1433"/>
      <c r="E14445" s="1433"/>
      <c r="K14445" s="1433"/>
      <c r="L14445" s="1334"/>
    </row>
    <row r="14446" spans="1:12" ht="24" customHeight="1">
      <c r="A14446" s="1355"/>
      <c r="B14446" s="1355"/>
      <c r="C14446" s="1433"/>
      <c r="E14446" s="1433"/>
      <c r="K14446" s="1433"/>
      <c r="L14446" s="1334"/>
    </row>
    <row r="14447" spans="1:12" ht="24" customHeight="1">
      <c r="A14447" s="1355"/>
      <c r="B14447" s="1355"/>
      <c r="C14447" s="1433"/>
      <c r="E14447" s="1433"/>
      <c r="K14447" s="1433"/>
      <c r="L14447" s="1334"/>
    </row>
    <row r="14448" spans="1:12" ht="24" customHeight="1">
      <c r="A14448" s="1355"/>
      <c r="B14448" s="1355"/>
      <c r="C14448" s="1433"/>
      <c r="E14448" s="1433"/>
      <c r="K14448" s="1433"/>
      <c r="L14448" s="1334"/>
    </row>
    <row r="14449" spans="1:12" ht="24" customHeight="1">
      <c r="A14449" s="1355"/>
      <c r="B14449" s="1355"/>
      <c r="C14449" s="1433"/>
      <c r="E14449" s="1433"/>
      <c r="K14449" s="1433"/>
      <c r="L14449" s="1334"/>
    </row>
    <row r="14450" spans="1:12" ht="24" customHeight="1">
      <c r="A14450" s="1355"/>
      <c r="B14450" s="1355"/>
      <c r="C14450" s="1433"/>
      <c r="E14450" s="1433"/>
      <c r="K14450" s="1433"/>
      <c r="L14450" s="1334"/>
    </row>
    <row r="14451" spans="1:12" ht="24" customHeight="1">
      <c r="A14451" s="1355"/>
      <c r="B14451" s="1355"/>
      <c r="C14451" s="1433"/>
      <c r="E14451" s="1433"/>
      <c r="K14451" s="1433"/>
      <c r="L14451" s="1334"/>
    </row>
    <row r="14452" spans="1:12" ht="24" customHeight="1">
      <c r="A14452" s="1355"/>
      <c r="B14452" s="1355"/>
      <c r="C14452" s="1433"/>
      <c r="E14452" s="1433"/>
      <c r="K14452" s="1433"/>
      <c r="L14452" s="1334"/>
    </row>
    <row r="14453" spans="1:12" ht="24" customHeight="1">
      <c r="A14453" s="1355"/>
      <c r="B14453" s="1355"/>
      <c r="C14453" s="1433"/>
      <c r="E14453" s="1433"/>
      <c r="K14453" s="1433"/>
      <c r="L14453" s="1334"/>
    </row>
    <row r="14454" spans="1:12" ht="24" customHeight="1">
      <c r="A14454" s="1355"/>
      <c r="B14454" s="1355"/>
      <c r="C14454" s="1433"/>
      <c r="E14454" s="1433"/>
      <c r="K14454" s="1433"/>
      <c r="L14454" s="1334"/>
    </row>
    <row r="14455" spans="1:12" ht="24" customHeight="1">
      <c r="A14455" s="1355"/>
      <c r="B14455" s="1355"/>
      <c r="C14455" s="1433"/>
      <c r="E14455" s="1433"/>
      <c r="K14455" s="1433"/>
      <c r="L14455" s="1334"/>
    </row>
    <row r="14456" spans="1:12" ht="24" customHeight="1">
      <c r="A14456" s="1355"/>
      <c r="B14456" s="1355"/>
      <c r="C14456" s="1433"/>
      <c r="E14456" s="1433"/>
      <c r="K14456" s="1433"/>
      <c r="L14456" s="1334"/>
    </row>
    <row r="14457" spans="1:12" ht="24" customHeight="1">
      <c r="A14457" s="1355"/>
      <c r="B14457" s="1355"/>
      <c r="C14457" s="1433"/>
      <c r="E14457" s="1433"/>
      <c r="K14457" s="1433"/>
      <c r="L14457" s="1334"/>
    </row>
    <row r="14458" spans="1:12" ht="24" customHeight="1">
      <c r="A14458" s="1355"/>
      <c r="B14458" s="1355"/>
      <c r="C14458" s="1433"/>
      <c r="E14458" s="1433"/>
      <c r="K14458" s="1433"/>
      <c r="L14458" s="1334"/>
    </row>
    <row r="14459" spans="1:12" ht="24" customHeight="1">
      <c r="A14459" s="1355"/>
      <c r="B14459" s="1355"/>
      <c r="C14459" s="1433"/>
      <c r="E14459" s="1433"/>
      <c r="K14459" s="1433"/>
      <c r="L14459" s="1334"/>
    </row>
    <row r="14460" spans="1:12" ht="24" customHeight="1">
      <c r="A14460" s="1355"/>
      <c r="B14460" s="1355"/>
      <c r="C14460" s="1433"/>
      <c r="E14460" s="1433"/>
      <c r="K14460" s="1433"/>
      <c r="L14460" s="1334"/>
    </row>
    <row r="14461" spans="1:12" ht="24" customHeight="1">
      <c r="A14461" s="1355"/>
      <c r="B14461" s="1355"/>
      <c r="C14461" s="1433"/>
      <c r="E14461" s="1433"/>
      <c r="K14461" s="1433"/>
      <c r="L14461" s="1334"/>
    </row>
    <row r="14462" spans="1:12" ht="24" customHeight="1">
      <c r="A14462" s="1355"/>
      <c r="B14462" s="1355"/>
      <c r="C14462" s="1433"/>
      <c r="E14462" s="1433"/>
      <c r="K14462" s="1433"/>
      <c r="L14462" s="1334"/>
    </row>
    <row r="14463" spans="1:12" ht="24" customHeight="1">
      <c r="A14463" s="1355"/>
      <c r="B14463" s="1355"/>
      <c r="C14463" s="1433"/>
      <c r="E14463" s="1433"/>
      <c r="K14463" s="1433"/>
      <c r="L14463" s="1334"/>
    </row>
    <row r="14464" spans="1:12" ht="24" customHeight="1">
      <c r="A14464" s="1355"/>
      <c r="B14464" s="1355"/>
      <c r="C14464" s="1433"/>
      <c r="E14464" s="1433"/>
      <c r="K14464" s="1433"/>
      <c r="L14464" s="1334"/>
    </row>
    <row r="14465" spans="1:12" ht="24" customHeight="1">
      <c r="A14465" s="1355"/>
      <c r="B14465" s="1355"/>
      <c r="C14465" s="1433"/>
      <c r="E14465" s="1433"/>
      <c r="K14465" s="1433"/>
      <c r="L14465" s="1334"/>
    </row>
    <row r="14466" spans="1:12" ht="24" customHeight="1">
      <c r="A14466" s="1355"/>
      <c r="B14466" s="1355"/>
      <c r="C14466" s="1433"/>
      <c r="E14466" s="1433"/>
      <c r="K14466" s="1433"/>
      <c r="L14466" s="1334"/>
    </row>
    <row r="14467" spans="1:12" ht="24" customHeight="1">
      <c r="A14467" s="1355"/>
      <c r="B14467" s="1355"/>
      <c r="C14467" s="1433"/>
      <c r="E14467" s="1433"/>
      <c r="K14467" s="1433"/>
      <c r="L14467" s="1334"/>
    </row>
    <row r="14468" spans="1:12" ht="24" customHeight="1">
      <c r="A14468" s="1355"/>
      <c r="B14468" s="1355"/>
      <c r="C14468" s="1433"/>
      <c r="E14468" s="1433"/>
      <c r="K14468" s="1433"/>
      <c r="L14468" s="1334"/>
    </row>
    <row r="14469" spans="1:12" ht="24" customHeight="1">
      <c r="A14469" s="1355"/>
      <c r="B14469" s="1355"/>
      <c r="C14469" s="1433"/>
      <c r="E14469" s="1433"/>
      <c r="K14469" s="1433"/>
      <c r="L14469" s="1334"/>
    </row>
    <row r="14470" spans="1:12" ht="24" customHeight="1">
      <c r="A14470" s="1355"/>
      <c r="B14470" s="1355"/>
      <c r="C14470" s="1433"/>
      <c r="E14470" s="1433"/>
      <c r="K14470" s="1433"/>
      <c r="L14470" s="1334"/>
    </row>
    <row r="14471" spans="1:12" ht="24" customHeight="1">
      <c r="A14471" s="1355"/>
      <c r="B14471" s="1355"/>
      <c r="C14471" s="1433"/>
      <c r="E14471" s="1433"/>
      <c r="K14471" s="1433"/>
      <c r="L14471" s="1334"/>
    </row>
    <row r="14472" spans="1:12" ht="24" customHeight="1">
      <c r="A14472" s="1355"/>
      <c r="B14472" s="1355"/>
      <c r="C14472" s="1433"/>
      <c r="E14472" s="1433"/>
      <c r="K14472" s="1433"/>
      <c r="L14472" s="1334"/>
    </row>
    <row r="14473" spans="1:12" ht="24" customHeight="1">
      <c r="A14473" s="1355"/>
      <c r="B14473" s="1355"/>
      <c r="C14473" s="1433"/>
      <c r="E14473" s="1433"/>
      <c r="K14473" s="1433"/>
      <c r="L14473" s="1334"/>
    </row>
    <row r="14474" spans="1:12" ht="24" customHeight="1">
      <c r="A14474" s="1355"/>
      <c r="B14474" s="1355"/>
      <c r="C14474" s="1433"/>
      <c r="E14474" s="1433"/>
      <c r="K14474" s="1433"/>
      <c r="L14474" s="1334"/>
    </row>
    <row r="14475" spans="1:12" ht="24" customHeight="1">
      <c r="A14475" s="1355"/>
      <c r="B14475" s="1355"/>
      <c r="C14475" s="1433"/>
      <c r="E14475" s="1433"/>
      <c r="K14475" s="1433"/>
      <c r="L14475" s="1334"/>
    </row>
    <row r="14476" spans="1:12" ht="24" customHeight="1">
      <c r="A14476" s="1355"/>
      <c r="B14476" s="1355"/>
      <c r="C14476" s="1433"/>
      <c r="E14476" s="1433"/>
      <c r="K14476" s="1433"/>
      <c r="L14476" s="1334"/>
    </row>
    <row r="14477" spans="1:12" ht="24" customHeight="1">
      <c r="A14477" s="1355"/>
      <c r="B14477" s="1355"/>
      <c r="C14477" s="1433"/>
      <c r="E14477" s="1433"/>
      <c r="K14477" s="1433"/>
      <c r="L14477" s="1334"/>
    </row>
    <row r="14478" spans="1:12" ht="24" customHeight="1">
      <c r="A14478" s="1355"/>
      <c r="B14478" s="1355"/>
      <c r="C14478" s="1433"/>
      <c r="E14478" s="1433"/>
      <c r="K14478" s="1433"/>
      <c r="L14478" s="1334"/>
    </row>
    <row r="14479" spans="1:12" ht="24" customHeight="1">
      <c r="A14479" s="1355"/>
      <c r="B14479" s="1355"/>
      <c r="C14479" s="1433"/>
      <c r="E14479" s="1433"/>
      <c r="K14479" s="1433"/>
      <c r="L14479" s="1334"/>
    </row>
    <row r="14480" spans="1:12" ht="24" customHeight="1">
      <c r="A14480" s="1355"/>
      <c r="B14480" s="1355"/>
      <c r="C14480" s="1433"/>
      <c r="E14480" s="1433"/>
      <c r="K14480" s="1433"/>
      <c r="L14480" s="1334"/>
    </row>
    <row r="14481" spans="1:12" ht="24" customHeight="1">
      <c r="A14481" s="1355"/>
      <c r="B14481" s="1355"/>
      <c r="C14481" s="1433"/>
      <c r="E14481" s="1433"/>
      <c r="K14481" s="1433"/>
      <c r="L14481" s="1334"/>
    </row>
    <row r="14482" spans="1:12" ht="24" customHeight="1">
      <c r="A14482" s="1355"/>
      <c r="B14482" s="1355"/>
      <c r="C14482" s="1433"/>
      <c r="E14482" s="1433"/>
      <c r="K14482" s="1433"/>
      <c r="L14482" s="1334"/>
    </row>
    <row r="14483" spans="1:12" ht="24" customHeight="1">
      <c r="A14483" s="1355"/>
      <c r="B14483" s="1355"/>
      <c r="C14483" s="1433"/>
      <c r="E14483" s="1433"/>
      <c r="K14483" s="1433"/>
      <c r="L14483" s="1334"/>
    </row>
    <row r="14484" spans="1:12" ht="24" customHeight="1">
      <c r="A14484" s="1355"/>
      <c r="B14484" s="1355"/>
      <c r="C14484" s="1433"/>
      <c r="E14484" s="1433"/>
      <c r="K14484" s="1433"/>
      <c r="L14484" s="1334"/>
    </row>
    <row r="14485" spans="1:12" ht="24" customHeight="1">
      <c r="A14485" s="1355"/>
      <c r="B14485" s="1355"/>
      <c r="C14485" s="1433"/>
      <c r="E14485" s="1433"/>
      <c r="K14485" s="1433"/>
      <c r="L14485" s="1334"/>
    </row>
    <row r="14486" spans="1:12" ht="24" customHeight="1">
      <c r="A14486" s="1355"/>
      <c r="B14486" s="1355"/>
      <c r="C14486" s="1433"/>
      <c r="E14486" s="1433"/>
      <c r="K14486" s="1433"/>
      <c r="L14486" s="1334"/>
    </row>
    <row r="14487" spans="1:12" ht="24" customHeight="1">
      <c r="A14487" s="1355"/>
      <c r="B14487" s="1355"/>
      <c r="C14487" s="1433"/>
      <c r="E14487" s="1433"/>
      <c r="K14487" s="1433"/>
      <c r="L14487" s="1334"/>
    </row>
    <row r="14488" spans="1:12" ht="24" customHeight="1">
      <c r="A14488" s="1355"/>
      <c r="B14488" s="1355"/>
      <c r="C14488" s="1433"/>
      <c r="E14488" s="1433"/>
      <c r="K14488" s="1433"/>
      <c r="L14488" s="1334"/>
    </row>
    <row r="14489" spans="1:12" ht="24" customHeight="1">
      <c r="A14489" s="1355"/>
      <c r="B14489" s="1355"/>
      <c r="C14489" s="1433"/>
      <c r="E14489" s="1433"/>
      <c r="K14489" s="1433"/>
      <c r="L14489" s="1334"/>
    </row>
    <row r="14490" spans="1:12" ht="24" customHeight="1">
      <c r="A14490" s="1355"/>
      <c r="B14490" s="1355"/>
      <c r="C14490" s="1433"/>
      <c r="E14490" s="1433"/>
      <c r="K14490" s="1433"/>
      <c r="L14490" s="1334"/>
    </row>
    <row r="14491" spans="1:12" ht="24" customHeight="1">
      <c r="A14491" s="1355"/>
      <c r="B14491" s="1355"/>
      <c r="C14491" s="1433"/>
      <c r="E14491" s="1433"/>
      <c r="K14491" s="1433"/>
      <c r="L14491" s="1334"/>
    </row>
    <row r="14492" spans="1:12" ht="24" customHeight="1">
      <c r="A14492" s="1355"/>
      <c r="B14492" s="1355"/>
      <c r="C14492" s="1433"/>
      <c r="E14492" s="1433"/>
      <c r="K14492" s="1433"/>
      <c r="L14492" s="1334"/>
    </row>
    <row r="14493" spans="1:12" ht="24" customHeight="1">
      <c r="A14493" s="1355"/>
      <c r="B14493" s="1355"/>
      <c r="C14493" s="1433"/>
      <c r="E14493" s="1433"/>
      <c r="K14493" s="1433"/>
      <c r="L14493" s="1334"/>
    </row>
    <row r="14494" spans="1:12" ht="24" customHeight="1">
      <c r="A14494" s="1355"/>
      <c r="B14494" s="1355"/>
      <c r="C14494" s="1433"/>
      <c r="E14494" s="1433"/>
      <c r="K14494" s="1433"/>
      <c r="L14494" s="1334"/>
    </row>
    <row r="14495" spans="1:12" ht="24" customHeight="1">
      <c r="A14495" s="1355"/>
      <c r="B14495" s="1355"/>
      <c r="C14495" s="1433"/>
      <c r="E14495" s="1433"/>
      <c r="K14495" s="1433"/>
      <c r="L14495" s="1334"/>
    </row>
    <row r="14496" spans="1:12" ht="24" customHeight="1">
      <c r="A14496" s="1355"/>
      <c r="B14496" s="1355"/>
      <c r="C14496" s="1433"/>
      <c r="E14496" s="1433"/>
      <c r="K14496" s="1433"/>
      <c r="L14496" s="1334"/>
    </row>
    <row r="14497" spans="1:12" ht="24" customHeight="1">
      <c r="A14497" s="1355"/>
      <c r="B14497" s="1355"/>
      <c r="C14497" s="1433"/>
      <c r="E14497" s="1433"/>
      <c r="K14497" s="1433"/>
      <c r="L14497" s="1334"/>
    </row>
    <row r="14498" spans="1:12" ht="24" customHeight="1">
      <c r="A14498" s="1355"/>
      <c r="B14498" s="1355"/>
      <c r="C14498" s="1433"/>
      <c r="E14498" s="1433"/>
      <c r="K14498" s="1433"/>
      <c r="L14498" s="1334"/>
    </row>
    <row r="14499" spans="1:12" ht="24" customHeight="1">
      <c r="A14499" s="1355"/>
      <c r="B14499" s="1355"/>
      <c r="C14499" s="1433"/>
      <c r="E14499" s="1433"/>
      <c r="K14499" s="1433"/>
      <c r="L14499" s="1334"/>
    </row>
    <row r="14500" spans="1:12" ht="24" customHeight="1">
      <c r="A14500" s="1355"/>
      <c r="B14500" s="1355"/>
      <c r="C14500" s="1433"/>
      <c r="E14500" s="1433"/>
      <c r="K14500" s="1433"/>
      <c r="L14500" s="1334"/>
    </row>
    <row r="14501" spans="1:12" ht="24" customHeight="1">
      <c r="A14501" s="1355"/>
      <c r="B14501" s="1355"/>
      <c r="C14501" s="1433"/>
      <c r="E14501" s="1433"/>
      <c r="K14501" s="1433"/>
      <c r="L14501" s="1334"/>
    </row>
    <row r="14502" spans="1:12" ht="24" customHeight="1">
      <c r="A14502" s="1355"/>
      <c r="B14502" s="1355"/>
      <c r="C14502" s="1433"/>
      <c r="E14502" s="1433"/>
      <c r="K14502" s="1433"/>
      <c r="L14502" s="1334"/>
    </row>
    <row r="14503" spans="1:12" ht="24" customHeight="1">
      <c r="A14503" s="1355"/>
      <c r="B14503" s="1355"/>
      <c r="C14503" s="1433"/>
      <c r="E14503" s="1433"/>
      <c r="K14503" s="1433"/>
      <c r="L14503" s="1334"/>
    </row>
    <row r="14504" spans="1:12" ht="24" customHeight="1">
      <c r="A14504" s="1355"/>
      <c r="B14504" s="1355"/>
      <c r="C14504" s="1433"/>
      <c r="E14504" s="1433"/>
      <c r="K14504" s="1433"/>
      <c r="L14504" s="1334"/>
    </row>
    <row r="14505" spans="1:12" ht="24" customHeight="1">
      <c r="A14505" s="1355"/>
      <c r="B14505" s="1355"/>
      <c r="C14505" s="1433"/>
      <c r="E14505" s="1433"/>
      <c r="K14505" s="1433"/>
      <c r="L14505" s="1334"/>
    </row>
    <row r="14506" spans="1:12" ht="24" customHeight="1">
      <c r="A14506" s="1355"/>
      <c r="B14506" s="1355"/>
      <c r="C14506" s="1433"/>
      <c r="E14506" s="1433"/>
      <c r="K14506" s="1433"/>
      <c r="L14506" s="1334"/>
    </row>
    <row r="14507" spans="1:12" ht="24" customHeight="1">
      <c r="A14507" s="1355"/>
      <c r="B14507" s="1355"/>
      <c r="C14507" s="1433"/>
      <c r="E14507" s="1433"/>
      <c r="K14507" s="1433"/>
      <c r="L14507" s="1334"/>
    </row>
    <row r="14508" spans="1:12" ht="24" customHeight="1">
      <c r="A14508" s="1355"/>
      <c r="B14508" s="1355"/>
      <c r="C14508" s="1433"/>
      <c r="E14508" s="1433"/>
      <c r="K14508" s="1433"/>
      <c r="L14508" s="1334"/>
    </row>
    <row r="14509" spans="1:12" ht="24" customHeight="1">
      <c r="A14509" s="1355"/>
      <c r="B14509" s="1355"/>
      <c r="C14509" s="1433"/>
      <c r="E14509" s="1433"/>
      <c r="K14509" s="1433"/>
      <c r="L14509" s="1334"/>
    </row>
    <row r="14510" spans="1:12" ht="24" customHeight="1">
      <c r="A14510" s="1355"/>
      <c r="B14510" s="1355"/>
      <c r="C14510" s="1433"/>
      <c r="E14510" s="1433"/>
      <c r="K14510" s="1433"/>
      <c r="L14510" s="1334"/>
    </row>
    <row r="14511" spans="1:12" ht="24" customHeight="1">
      <c r="A14511" s="1355"/>
      <c r="B14511" s="1355"/>
      <c r="C14511" s="1433"/>
      <c r="E14511" s="1433"/>
      <c r="K14511" s="1433"/>
      <c r="L14511" s="1334"/>
    </row>
    <row r="14512" spans="1:12" ht="24" customHeight="1">
      <c r="A14512" s="1355"/>
      <c r="B14512" s="1355"/>
      <c r="C14512" s="1433"/>
      <c r="E14512" s="1433"/>
      <c r="K14512" s="1433"/>
      <c r="L14512" s="1334"/>
    </row>
    <row r="14513" spans="1:12" ht="24" customHeight="1">
      <c r="A14513" s="1355"/>
      <c r="B14513" s="1355"/>
      <c r="C14513" s="1433"/>
      <c r="E14513" s="1433"/>
      <c r="K14513" s="1433"/>
      <c r="L14513" s="1334"/>
    </row>
    <row r="14514" spans="1:12" ht="24" customHeight="1">
      <c r="A14514" s="1355"/>
      <c r="B14514" s="1355"/>
      <c r="C14514" s="1433"/>
      <c r="E14514" s="1433"/>
      <c r="K14514" s="1433"/>
      <c r="L14514" s="1334"/>
    </row>
    <row r="14515" spans="1:12" ht="24" customHeight="1">
      <c r="A14515" s="1355"/>
      <c r="B14515" s="1355"/>
      <c r="C14515" s="1433"/>
      <c r="E14515" s="1433"/>
      <c r="K14515" s="1433"/>
      <c r="L14515" s="1334"/>
    </row>
    <row r="14516" spans="1:12" ht="24" customHeight="1">
      <c r="A14516" s="1355"/>
      <c r="B14516" s="1355"/>
      <c r="C14516" s="1433"/>
      <c r="E14516" s="1433"/>
      <c r="K14516" s="1433"/>
      <c r="L14516" s="1334"/>
    </row>
    <row r="14517" spans="1:12" ht="24" customHeight="1">
      <c r="A14517" s="1355"/>
      <c r="B14517" s="1355"/>
      <c r="C14517" s="1433"/>
      <c r="E14517" s="1433"/>
      <c r="K14517" s="1433"/>
      <c r="L14517" s="1334"/>
    </row>
    <row r="14518" spans="1:12" ht="24" customHeight="1">
      <c r="A14518" s="1355"/>
      <c r="B14518" s="1355"/>
      <c r="C14518" s="1433"/>
      <c r="E14518" s="1433"/>
      <c r="K14518" s="1433"/>
      <c r="L14518" s="1334"/>
    </row>
    <row r="14519" spans="1:12" ht="24" customHeight="1">
      <c r="A14519" s="1355"/>
      <c r="B14519" s="1355"/>
      <c r="C14519" s="1433"/>
      <c r="E14519" s="1433"/>
      <c r="K14519" s="1433"/>
      <c r="L14519" s="1334"/>
    </row>
    <row r="14520" spans="1:12" ht="24" customHeight="1">
      <c r="A14520" s="1355"/>
      <c r="B14520" s="1355"/>
      <c r="C14520" s="1433"/>
      <c r="E14520" s="1433"/>
      <c r="K14520" s="1433"/>
      <c r="L14520" s="1334"/>
    </row>
    <row r="14521" spans="1:12" ht="24" customHeight="1">
      <c r="A14521" s="1355"/>
      <c r="B14521" s="1355"/>
      <c r="C14521" s="1433"/>
      <c r="E14521" s="1433"/>
      <c r="K14521" s="1433"/>
      <c r="L14521" s="1334"/>
    </row>
    <row r="14522" spans="1:12" ht="24" customHeight="1">
      <c r="A14522" s="1355"/>
      <c r="B14522" s="1355"/>
      <c r="C14522" s="1433"/>
      <c r="E14522" s="1433"/>
      <c r="K14522" s="1433"/>
      <c r="L14522" s="1334"/>
    </row>
    <row r="14523" spans="1:12" ht="24" customHeight="1">
      <c r="A14523" s="1355"/>
      <c r="B14523" s="1355"/>
      <c r="C14523" s="1433"/>
      <c r="E14523" s="1433"/>
      <c r="K14523" s="1433"/>
      <c r="L14523" s="1334"/>
    </row>
    <row r="14524" spans="1:12" ht="24" customHeight="1">
      <c r="A14524" s="1355"/>
      <c r="B14524" s="1355"/>
      <c r="C14524" s="1433"/>
      <c r="E14524" s="1433"/>
      <c r="K14524" s="1433"/>
      <c r="L14524" s="1334"/>
    </row>
    <row r="14525" spans="1:12" ht="24" customHeight="1">
      <c r="A14525" s="1355"/>
      <c r="B14525" s="1355"/>
      <c r="C14525" s="1433"/>
      <c r="E14525" s="1433"/>
      <c r="K14525" s="1433"/>
      <c r="L14525" s="1334"/>
    </row>
    <row r="14526" spans="1:12" ht="24" customHeight="1">
      <c r="A14526" s="1355"/>
      <c r="B14526" s="1355"/>
      <c r="C14526" s="1433"/>
      <c r="E14526" s="1433"/>
      <c r="K14526" s="1433"/>
      <c r="L14526" s="1334"/>
    </row>
    <row r="14527" spans="1:12" ht="24" customHeight="1">
      <c r="A14527" s="1355"/>
      <c r="B14527" s="1355"/>
      <c r="C14527" s="1433"/>
      <c r="E14527" s="1433"/>
      <c r="K14527" s="1433"/>
      <c r="L14527" s="1334"/>
    </row>
    <row r="14528" spans="1:12" ht="24" customHeight="1">
      <c r="A14528" s="1355"/>
      <c r="B14528" s="1355"/>
      <c r="C14528" s="1433"/>
      <c r="E14528" s="1433"/>
      <c r="K14528" s="1433"/>
      <c r="L14528" s="1334"/>
    </row>
    <row r="14529" spans="1:12" ht="24" customHeight="1">
      <c r="A14529" s="1355"/>
      <c r="B14529" s="1355"/>
      <c r="C14529" s="1433"/>
      <c r="E14529" s="1433"/>
      <c r="K14529" s="1433"/>
      <c r="L14529" s="1334"/>
    </row>
    <row r="14530" spans="1:12" ht="24" customHeight="1">
      <c r="A14530" s="1355"/>
      <c r="B14530" s="1355"/>
      <c r="C14530" s="1433"/>
      <c r="E14530" s="1433"/>
      <c r="K14530" s="1433"/>
      <c r="L14530" s="1334"/>
    </row>
    <row r="14531" spans="1:12" ht="24" customHeight="1">
      <c r="A14531" s="1355"/>
      <c r="B14531" s="1355"/>
      <c r="C14531" s="1433"/>
      <c r="E14531" s="1433"/>
      <c r="K14531" s="1433"/>
      <c r="L14531" s="1334"/>
    </row>
    <row r="14532" spans="1:12" ht="24" customHeight="1">
      <c r="A14532" s="1355"/>
      <c r="B14532" s="1355"/>
      <c r="C14532" s="1433"/>
      <c r="E14532" s="1433"/>
      <c r="K14532" s="1433"/>
      <c r="L14532" s="1334"/>
    </row>
    <row r="14533" spans="1:12" ht="24" customHeight="1">
      <c r="A14533" s="1355"/>
      <c r="B14533" s="1355"/>
      <c r="C14533" s="1433"/>
      <c r="E14533" s="1433"/>
      <c r="K14533" s="1433"/>
      <c r="L14533" s="1334"/>
    </row>
    <row r="14534" spans="1:12" ht="24" customHeight="1">
      <c r="A14534" s="1355"/>
      <c r="B14534" s="1355"/>
      <c r="C14534" s="1433"/>
      <c r="E14534" s="1433"/>
      <c r="K14534" s="1433"/>
      <c r="L14534" s="1334"/>
    </row>
    <row r="14535" spans="1:12" ht="24" customHeight="1">
      <c r="A14535" s="1355"/>
      <c r="B14535" s="1355"/>
      <c r="C14535" s="1433"/>
      <c r="E14535" s="1433"/>
      <c r="K14535" s="1433"/>
      <c r="L14535" s="1334"/>
    </row>
    <row r="14536" spans="1:12" ht="24" customHeight="1">
      <c r="A14536" s="1355"/>
      <c r="B14536" s="1355"/>
      <c r="C14536" s="1433"/>
      <c r="E14536" s="1433"/>
      <c r="K14536" s="1433"/>
      <c r="L14536" s="1334"/>
    </row>
    <row r="14537" spans="1:12" ht="24" customHeight="1">
      <c r="A14537" s="1355"/>
      <c r="B14537" s="1355"/>
      <c r="C14537" s="1433"/>
      <c r="E14537" s="1433"/>
      <c r="K14537" s="1433"/>
      <c r="L14537" s="1334"/>
    </row>
    <row r="14538" spans="1:12" ht="24" customHeight="1">
      <c r="A14538" s="1355"/>
      <c r="B14538" s="1355"/>
      <c r="C14538" s="1433"/>
      <c r="E14538" s="1433"/>
      <c r="K14538" s="1433"/>
      <c r="L14538" s="1334"/>
    </row>
    <row r="14539" spans="1:12" ht="24" customHeight="1">
      <c r="A14539" s="1355"/>
      <c r="B14539" s="1355"/>
      <c r="C14539" s="1433"/>
      <c r="E14539" s="1433"/>
      <c r="K14539" s="1433"/>
      <c r="L14539" s="1334"/>
    </row>
    <row r="14540" spans="1:12" ht="24" customHeight="1">
      <c r="A14540" s="1355"/>
      <c r="B14540" s="1355"/>
      <c r="C14540" s="1433"/>
      <c r="E14540" s="1433"/>
      <c r="K14540" s="1433"/>
      <c r="L14540" s="1334"/>
    </row>
    <row r="14541" spans="1:12" ht="24" customHeight="1">
      <c r="A14541" s="1355"/>
      <c r="B14541" s="1355"/>
      <c r="C14541" s="1433"/>
      <c r="E14541" s="1433"/>
      <c r="K14541" s="1433"/>
      <c r="L14541" s="1334"/>
    </row>
    <row r="14542" spans="1:12" ht="24" customHeight="1">
      <c r="A14542" s="1355"/>
      <c r="B14542" s="1355"/>
      <c r="C14542" s="1433"/>
      <c r="E14542" s="1433"/>
      <c r="K14542" s="1433"/>
      <c r="L14542" s="1334"/>
    </row>
    <row r="14543" spans="1:12" ht="24" customHeight="1">
      <c r="A14543" s="1355"/>
      <c r="B14543" s="1355"/>
      <c r="C14543" s="1433"/>
      <c r="E14543" s="1433"/>
      <c r="K14543" s="1433"/>
      <c r="L14543" s="1334"/>
    </row>
    <row r="14544" spans="1:12" ht="24" customHeight="1">
      <c r="A14544" s="1355"/>
      <c r="B14544" s="1355"/>
      <c r="C14544" s="1433"/>
      <c r="E14544" s="1433"/>
      <c r="K14544" s="1433"/>
      <c r="L14544" s="1334"/>
    </row>
    <row r="14545" spans="1:12" ht="24" customHeight="1">
      <c r="A14545" s="1355"/>
      <c r="B14545" s="1355"/>
      <c r="C14545" s="1433"/>
      <c r="E14545" s="1433"/>
      <c r="K14545" s="1433"/>
      <c r="L14545" s="1334"/>
    </row>
    <row r="14546" spans="1:12" ht="24" customHeight="1">
      <c r="A14546" s="1355"/>
      <c r="B14546" s="1355"/>
      <c r="C14546" s="1433"/>
      <c r="E14546" s="1433"/>
      <c r="K14546" s="1433"/>
      <c r="L14546" s="1334"/>
    </row>
    <row r="14547" spans="1:12" ht="24" customHeight="1">
      <c r="A14547" s="1355"/>
      <c r="B14547" s="1355"/>
      <c r="C14547" s="1433"/>
      <c r="E14547" s="1433"/>
      <c r="K14547" s="1433"/>
      <c r="L14547" s="1334"/>
    </row>
    <row r="14548" spans="1:12" ht="24" customHeight="1">
      <c r="A14548" s="1355"/>
      <c r="B14548" s="1355"/>
      <c r="C14548" s="1433"/>
      <c r="E14548" s="1433"/>
      <c r="K14548" s="1433"/>
      <c r="L14548" s="1334"/>
    </row>
    <row r="14549" spans="1:12" ht="24" customHeight="1">
      <c r="A14549" s="1355"/>
      <c r="B14549" s="1355"/>
      <c r="C14549" s="1433"/>
      <c r="E14549" s="1433"/>
      <c r="K14549" s="1433"/>
      <c r="L14549" s="1334"/>
    </row>
    <row r="14550" spans="1:12" ht="24" customHeight="1">
      <c r="A14550" s="1355"/>
      <c r="B14550" s="1355"/>
      <c r="C14550" s="1433"/>
      <c r="E14550" s="1433"/>
      <c r="K14550" s="1433"/>
      <c r="L14550" s="1334"/>
    </row>
    <row r="14551" spans="1:12" ht="24" customHeight="1">
      <c r="A14551" s="1355"/>
      <c r="B14551" s="1355"/>
      <c r="C14551" s="1433"/>
      <c r="E14551" s="1433"/>
      <c r="K14551" s="1433"/>
      <c r="L14551" s="1334"/>
    </row>
    <row r="14552" spans="1:12" ht="24" customHeight="1">
      <c r="A14552" s="1355"/>
      <c r="B14552" s="1355"/>
      <c r="C14552" s="1433"/>
      <c r="E14552" s="1433"/>
      <c r="K14552" s="1433"/>
      <c r="L14552" s="1334"/>
    </row>
    <row r="14553" spans="1:12" ht="24" customHeight="1">
      <c r="A14553" s="1355"/>
      <c r="B14553" s="1355"/>
      <c r="C14553" s="1433"/>
      <c r="E14553" s="1433"/>
      <c r="K14553" s="1433"/>
      <c r="L14553" s="1334"/>
    </row>
    <row r="14554" spans="1:12" ht="24" customHeight="1">
      <c r="A14554" s="1355"/>
      <c r="B14554" s="1355"/>
      <c r="C14554" s="1433"/>
      <c r="E14554" s="1433"/>
      <c r="K14554" s="1433"/>
      <c r="L14554" s="1334"/>
    </row>
    <row r="14555" spans="1:12" ht="24" customHeight="1">
      <c r="A14555" s="1355"/>
      <c r="B14555" s="1355"/>
      <c r="C14555" s="1433"/>
      <c r="E14555" s="1433"/>
      <c r="K14555" s="1433"/>
      <c r="L14555" s="1334"/>
    </row>
    <row r="14556" spans="1:12" ht="24" customHeight="1">
      <c r="A14556" s="1355"/>
      <c r="B14556" s="1355"/>
      <c r="C14556" s="1433"/>
      <c r="E14556" s="1433"/>
      <c r="K14556" s="1433"/>
      <c r="L14556" s="1334"/>
    </row>
    <row r="14557" spans="1:12" ht="24" customHeight="1">
      <c r="A14557" s="1355"/>
      <c r="B14557" s="1355"/>
      <c r="C14557" s="1433"/>
      <c r="E14557" s="1433"/>
      <c r="K14557" s="1433"/>
      <c r="L14557" s="1334"/>
    </row>
    <row r="14558" spans="1:12" ht="24" customHeight="1">
      <c r="A14558" s="1355"/>
      <c r="B14558" s="1355"/>
      <c r="C14558" s="1433"/>
      <c r="E14558" s="1433"/>
      <c r="K14558" s="1433"/>
      <c r="L14558" s="1334"/>
    </row>
    <row r="14559" spans="1:12" ht="24" customHeight="1">
      <c r="A14559" s="1355"/>
      <c r="B14559" s="1355"/>
      <c r="C14559" s="1433"/>
      <c r="E14559" s="1433"/>
      <c r="K14559" s="1433"/>
      <c r="L14559" s="1334"/>
    </row>
    <row r="14560" spans="1:12" ht="24" customHeight="1">
      <c r="A14560" s="1355"/>
      <c r="B14560" s="1355"/>
      <c r="C14560" s="1433"/>
      <c r="E14560" s="1433"/>
      <c r="K14560" s="1433"/>
      <c r="L14560" s="1334"/>
    </row>
    <row r="14561" spans="1:12" ht="24" customHeight="1">
      <c r="A14561" s="1355"/>
      <c r="B14561" s="1355"/>
      <c r="C14561" s="1433"/>
      <c r="E14561" s="1433"/>
      <c r="K14561" s="1433"/>
      <c r="L14561" s="1334"/>
    </row>
    <row r="14562" spans="1:12" ht="24" customHeight="1">
      <c r="A14562" s="1355"/>
      <c r="B14562" s="1355"/>
      <c r="C14562" s="1433"/>
      <c r="E14562" s="1433"/>
      <c r="K14562" s="1433"/>
      <c r="L14562" s="1334"/>
    </row>
    <row r="14563" spans="1:12" ht="24" customHeight="1">
      <c r="A14563" s="1355"/>
      <c r="B14563" s="1355"/>
      <c r="C14563" s="1433"/>
      <c r="E14563" s="1433"/>
      <c r="K14563" s="1433"/>
      <c r="L14563" s="1334"/>
    </row>
    <row r="14564" spans="1:12" ht="24" customHeight="1">
      <c r="A14564" s="1355"/>
      <c r="B14564" s="1355"/>
      <c r="C14564" s="1433"/>
      <c r="E14564" s="1433"/>
      <c r="K14564" s="1433"/>
      <c r="L14564" s="1334"/>
    </row>
    <row r="14565" spans="1:12" ht="24" customHeight="1">
      <c r="A14565" s="1355"/>
      <c r="B14565" s="1355"/>
      <c r="C14565" s="1433"/>
      <c r="E14565" s="1433"/>
      <c r="K14565" s="1433"/>
      <c r="L14565" s="1334"/>
    </row>
    <row r="14566" spans="1:12" ht="24" customHeight="1">
      <c r="A14566" s="1355"/>
      <c r="B14566" s="1355"/>
      <c r="C14566" s="1433"/>
      <c r="E14566" s="1433"/>
      <c r="K14566" s="1433"/>
      <c r="L14566" s="1334"/>
    </row>
    <row r="14567" spans="1:12" ht="24" customHeight="1">
      <c r="A14567" s="1355"/>
      <c r="B14567" s="1355"/>
      <c r="C14567" s="1433"/>
      <c r="E14567" s="1433"/>
      <c r="K14567" s="1433"/>
      <c r="L14567" s="1334"/>
    </row>
    <row r="14568" spans="1:12" ht="24" customHeight="1">
      <c r="A14568" s="1355"/>
      <c r="B14568" s="1355"/>
      <c r="C14568" s="1433"/>
      <c r="E14568" s="1433"/>
      <c r="K14568" s="1433"/>
      <c r="L14568" s="1334"/>
    </row>
    <row r="14569" spans="1:12" ht="24" customHeight="1">
      <c r="A14569" s="1355"/>
      <c r="B14569" s="1355"/>
      <c r="C14569" s="1433"/>
      <c r="E14569" s="1433"/>
      <c r="K14569" s="1433"/>
      <c r="L14569" s="1334"/>
    </row>
    <row r="14570" spans="1:12" ht="24" customHeight="1">
      <c r="A14570" s="1355"/>
      <c r="B14570" s="1355"/>
      <c r="C14570" s="1433"/>
      <c r="E14570" s="1433"/>
      <c r="K14570" s="1433"/>
      <c r="L14570" s="1334"/>
    </row>
    <row r="14571" spans="1:12" ht="24" customHeight="1">
      <c r="A14571" s="1355"/>
      <c r="B14571" s="1355"/>
      <c r="C14571" s="1433"/>
      <c r="E14571" s="1433"/>
      <c r="K14571" s="1433"/>
      <c r="L14571" s="1334"/>
    </row>
    <row r="14572" spans="1:12" ht="24" customHeight="1">
      <c r="A14572" s="1355"/>
      <c r="B14572" s="1355"/>
      <c r="C14572" s="1433"/>
      <c r="E14572" s="1433"/>
      <c r="K14572" s="1433"/>
      <c r="L14572" s="1334"/>
    </row>
    <row r="14573" spans="1:12" ht="24" customHeight="1">
      <c r="A14573" s="1355"/>
      <c r="B14573" s="1355"/>
      <c r="C14573" s="1433"/>
      <c r="E14573" s="1433"/>
      <c r="K14573" s="1433"/>
      <c r="L14573" s="1334"/>
    </row>
    <row r="14574" spans="1:12" ht="24" customHeight="1">
      <c r="A14574" s="1355"/>
      <c r="B14574" s="1355"/>
      <c r="C14574" s="1433"/>
      <c r="E14574" s="1433"/>
      <c r="K14574" s="1433"/>
      <c r="L14574" s="1334"/>
    </row>
    <row r="14575" spans="1:12" ht="24" customHeight="1">
      <c r="A14575" s="1355"/>
      <c r="B14575" s="1355"/>
      <c r="C14575" s="1433"/>
      <c r="E14575" s="1433"/>
      <c r="K14575" s="1433"/>
      <c r="L14575" s="1334"/>
    </row>
    <row r="14576" spans="1:12" ht="24" customHeight="1">
      <c r="A14576" s="1355"/>
      <c r="B14576" s="1355"/>
      <c r="C14576" s="1433"/>
      <c r="E14576" s="1433"/>
      <c r="K14576" s="1433"/>
      <c r="L14576" s="1334"/>
    </row>
    <row r="14577" spans="1:12" ht="24" customHeight="1">
      <c r="A14577" s="1355"/>
      <c r="B14577" s="1355"/>
      <c r="C14577" s="1433"/>
      <c r="E14577" s="1433"/>
      <c r="K14577" s="1433"/>
      <c r="L14577" s="1334"/>
    </row>
    <row r="14578" spans="1:12" ht="24" customHeight="1">
      <c r="A14578" s="1355"/>
      <c r="B14578" s="1355"/>
      <c r="C14578" s="1433"/>
      <c r="E14578" s="1433"/>
      <c r="K14578" s="1433"/>
      <c r="L14578" s="1334"/>
    </row>
    <row r="14579" spans="1:12" ht="24" customHeight="1">
      <c r="A14579" s="1355"/>
      <c r="B14579" s="1355"/>
      <c r="C14579" s="1433"/>
      <c r="E14579" s="1433"/>
      <c r="K14579" s="1433"/>
      <c r="L14579" s="1334"/>
    </row>
    <row r="14580" spans="1:12" ht="24" customHeight="1">
      <c r="A14580" s="1355"/>
      <c r="B14580" s="1355"/>
      <c r="C14580" s="1433"/>
      <c r="E14580" s="1433"/>
      <c r="K14580" s="1433"/>
      <c r="L14580" s="1334"/>
    </row>
    <row r="14581" spans="1:12" ht="24" customHeight="1">
      <c r="A14581" s="1355"/>
      <c r="B14581" s="1355"/>
      <c r="C14581" s="1433"/>
      <c r="E14581" s="1433"/>
      <c r="K14581" s="1433"/>
      <c r="L14581" s="1334"/>
    </row>
    <row r="14582" spans="1:12" ht="24" customHeight="1">
      <c r="A14582" s="1355"/>
      <c r="B14582" s="1355"/>
      <c r="C14582" s="1433"/>
      <c r="E14582" s="1433"/>
      <c r="K14582" s="1433"/>
      <c r="L14582" s="1334"/>
    </row>
    <row r="14583" spans="1:12" ht="24" customHeight="1">
      <c r="A14583" s="1355"/>
      <c r="B14583" s="1355"/>
      <c r="C14583" s="1433"/>
      <c r="E14583" s="1433"/>
      <c r="K14583" s="1433"/>
      <c r="L14583" s="1334"/>
    </row>
    <row r="14584" spans="1:12" ht="24" customHeight="1">
      <c r="A14584" s="1355"/>
      <c r="B14584" s="1355"/>
      <c r="C14584" s="1433"/>
      <c r="E14584" s="1433"/>
      <c r="K14584" s="1433"/>
      <c r="L14584" s="1334"/>
    </row>
    <row r="14585" spans="1:12" ht="24" customHeight="1">
      <c r="A14585" s="1355"/>
      <c r="B14585" s="1355"/>
      <c r="C14585" s="1433"/>
      <c r="E14585" s="1433"/>
      <c r="K14585" s="1433"/>
      <c r="L14585" s="1334"/>
    </row>
    <row r="14586" spans="1:12" ht="24" customHeight="1">
      <c r="A14586" s="1355"/>
      <c r="B14586" s="1355"/>
      <c r="C14586" s="1433"/>
      <c r="E14586" s="1433"/>
      <c r="K14586" s="1433"/>
      <c r="L14586" s="1334"/>
    </row>
    <row r="14587" spans="1:12" ht="24" customHeight="1">
      <c r="A14587" s="1355"/>
      <c r="B14587" s="1355"/>
      <c r="C14587" s="1433"/>
      <c r="E14587" s="1433"/>
      <c r="K14587" s="1433"/>
      <c r="L14587" s="1334"/>
    </row>
    <row r="14588" spans="1:12" ht="24" customHeight="1">
      <c r="A14588" s="1355"/>
      <c r="B14588" s="1355"/>
      <c r="C14588" s="1433"/>
      <c r="E14588" s="1433"/>
      <c r="K14588" s="1433"/>
      <c r="L14588" s="1334"/>
    </row>
    <row r="14589" spans="1:12" ht="24" customHeight="1">
      <c r="A14589" s="1355"/>
      <c r="B14589" s="1355"/>
      <c r="C14589" s="1433"/>
      <c r="E14589" s="1433"/>
      <c r="K14589" s="1433"/>
      <c r="L14589" s="1334"/>
    </row>
    <row r="14590" spans="1:12" ht="24" customHeight="1">
      <c r="A14590" s="1355"/>
      <c r="B14590" s="1355"/>
      <c r="C14590" s="1433"/>
      <c r="E14590" s="1433"/>
      <c r="K14590" s="1433"/>
      <c r="L14590" s="1334"/>
    </row>
    <row r="14591" spans="1:12" ht="24" customHeight="1">
      <c r="A14591" s="1355"/>
      <c r="B14591" s="1355"/>
      <c r="C14591" s="1433"/>
      <c r="E14591" s="1433"/>
      <c r="K14591" s="1433"/>
      <c r="L14591" s="1334"/>
    </row>
    <row r="14592" spans="1:12" ht="24" customHeight="1">
      <c r="A14592" s="1355"/>
      <c r="B14592" s="1355"/>
      <c r="C14592" s="1433"/>
      <c r="E14592" s="1433"/>
      <c r="K14592" s="1433"/>
      <c r="L14592" s="1334"/>
    </row>
    <row r="14593" spans="1:12" ht="24" customHeight="1">
      <c r="A14593" s="1355"/>
      <c r="B14593" s="1355"/>
      <c r="C14593" s="1433"/>
      <c r="E14593" s="1433"/>
      <c r="K14593" s="1433"/>
      <c r="L14593" s="1334"/>
    </row>
    <row r="14594" spans="1:12" ht="24" customHeight="1">
      <c r="A14594" s="1355"/>
      <c r="B14594" s="1355"/>
      <c r="C14594" s="1433"/>
      <c r="E14594" s="1433"/>
      <c r="K14594" s="1433"/>
      <c r="L14594" s="1334"/>
    </row>
    <row r="14595" spans="1:12" ht="24" customHeight="1">
      <c r="A14595" s="1355"/>
      <c r="B14595" s="1355"/>
      <c r="C14595" s="1433"/>
      <c r="E14595" s="1433"/>
      <c r="K14595" s="1433"/>
      <c r="L14595" s="1334"/>
    </row>
    <row r="14596" spans="1:12" ht="24" customHeight="1">
      <c r="A14596" s="1355"/>
      <c r="B14596" s="1355"/>
      <c r="C14596" s="1433"/>
      <c r="E14596" s="1433"/>
      <c r="K14596" s="1433"/>
      <c r="L14596" s="1334"/>
    </row>
    <row r="14597" spans="1:12" ht="24" customHeight="1">
      <c r="A14597" s="1355"/>
      <c r="B14597" s="1355"/>
      <c r="C14597" s="1433"/>
      <c r="E14597" s="1433"/>
      <c r="K14597" s="1433"/>
      <c r="L14597" s="1334"/>
    </row>
    <row r="14598" spans="1:12" ht="24" customHeight="1">
      <c r="A14598" s="1355"/>
      <c r="B14598" s="1355"/>
      <c r="C14598" s="1433"/>
      <c r="E14598" s="1433"/>
      <c r="K14598" s="1433"/>
      <c r="L14598" s="1334"/>
    </row>
    <row r="14599" spans="1:12" ht="24" customHeight="1">
      <c r="A14599" s="1355"/>
      <c r="B14599" s="1355"/>
      <c r="C14599" s="1433"/>
      <c r="E14599" s="1433"/>
      <c r="K14599" s="1433"/>
      <c r="L14599" s="1334"/>
    </row>
    <row r="14600" spans="1:12" ht="24" customHeight="1">
      <c r="A14600" s="1355"/>
      <c r="B14600" s="1355"/>
      <c r="C14600" s="1433"/>
      <c r="E14600" s="1433"/>
      <c r="K14600" s="1433"/>
      <c r="L14600" s="1334"/>
    </row>
    <row r="14601" spans="1:12" ht="24" customHeight="1">
      <c r="A14601" s="1355"/>
      <c r="B14601" s="1355"/>
      <c r="C14601" s="1433"/>
      <c r="E14601" s="1433"/>
      <c r="K14601" s="1433"/>
      <c r="L14601" s="1334"/>
    </row>
    <row r="14602" spans="1:12" ht="24" customHeight="1">
      <c r="A14602" s="1355"/>
      <c r="B14602" s="1355"/>
      <c r="C14602" s="1433"/>
      <c r="E14602" s="1433"/>
      <c r="K14602" s="1433"/>
      <c r="L14602" s="1334"/>
    </row>
    <row r="14603" spans="1:12" ht="24" customHeight="1">
      <c r="A14603" s="1355"/>
      <c r="B14603" s="1355"/>
      <c r="C14603" s="1433"/>
      <c r="E14603" s="1433"/>
      <c r="K14603" s="1433"/>
      <c r="L14603" s="1334"/>
    </row>
    <row r="14604" spans="1:12" ht="24" customHeight="1">
      <c r="A14604" s="1355"/>
      <c r="B14604" s="1355"/>
      <c r="C14604" s="1433"/>
      <c r="E14604" s="1433"/>
      <c r="K14604" s="1433"/>
      <c r="L14604" s="1334"/>
    </row>
    <row r="14605" spans="1:12" ht="24" customHeight="1">
      <c r="A14605" s="1355"/>
      <c r="B14605" s="1355"/>
      <c r="C14605" s="1433"/>
      <c r="E14605" s="1433"/>
      <c r="K14605" s="1433"/>
      <c r="L14605" s="1334"/>
    </row>
    <row r="14606" spans="1:12" ht="24" customHeight="1">
      <c r="A14606" s="1355"/>
      <c r="B14606" s="1355"/>
      <c r="C14606" s="1433"/>
      <c r="E14606" s="1433"/>
      <c r="K14606" s="1433"/>
      <c r="L14606" s="1334"/>
    </row>
    <row r="14607" spans="1:12" ht="24" customHeight="1">
      <c r="A14607" s="1355"/>
      <c r="B14607" s="1355"/>
      <c r="C14607" s="1433"/>
      <c r="E14607" s="1433"/>
      <c r="K14607" s="1433"/>
      <c r="L14607" s="1334"/>
    </row>
    <row r="14608" spans="1:12" ht="24" customHeight="1">
      <c r="A14608" s="1355"/>
      <c r="B14608" s="1355"/>
      <c r="C14608" s="1433"/>
      <c r="E14608" s="1433"/>
      <c r="K14608" s="1433"/>
      <c r="L14608" s="1334"/>
    </row>
    <row r="14609" spans="1:12" ht="24" customHeight="1">
      <c r="A14609" s="1355"/>
      <c r="B14609" s="1355"/>
      <c r="C14609" s="1433"/>
      <c r="E14609" s="1433"/>
      <c r="K14609" s="1433"/>
      <c r="L14609" s="1334"/>
    </row>
    <row r="14610" spans="1:12" ht="24" customHeight="1">
      <c r="A14610" s="1355"/>
      <c r="B14610" s="1355"/>
      <c r="C14610" s="1433"/>
      <c r="E14610" s="1433"/>
      <c r="K14610" s="1433"/>
      <c r="L14610" s="1334"/>
    </row>
    <row r="14611" spans="1:12" ht="24" customHeight="1">
      <c r="A14611" s="1355"/>
      <c r="B14611" s="1355"/>
      <c r="C14611" s="1433"/>
      <c r="E14611" s="1433"/>
      <c r="K14611" s="1433"/>
      <c r="L14611" s="1334"/>
    </row>
    <row r="14612" spans="1:12" ht="24" customHeight="1">
      <c r="A14612" s="1355"/>
      <c r="B14612" s="1355"/>
      <c r="C14612" s="1433"/>
      <c r="E14612" s="1433"/>
      <c r="K14612" s="1433"/>
      <c r="L14612" s="1334"/>
    </row>
    <row r="14613" spans="1:12" ht="24" customHeight="1">
      <c r="A14613" s="1355"/>
      <c r="B14613" s="1355"/>
      <c r="C14613" s="1433"/>
      <c r="E14613" s="1433"/>
      <c r="K14613" s="1433"/>
      <c r="L14613" s="1334"/>
    </row>
    <row r="14614" spans="1:12" ht="24" customHeight="1">
      <c r="A14614" s="1355"/>
      <c r="B14614" s="1355"/>
      <c r="C14614" s="1433"/>
      <c r="E14614" s="1433"/>
      <c r="K14614" s="1433"/>
      <c r="L14614" s="1334"/>
    </row>
    <row r="14615" spans="1:12" ht="24" customHeight="1">
      <c r="A14615" s="1355"/>
      <c r="B14615" s="1355"/>
      <c r="C14615" s="1433"/>
      <c r="E14615" s="1433"/>
      <c r="K14615" s="1433"/>
      <c r="L14615" s="1334"/>
    </row>
    <row r="14616" spans="1:12" ht="24" customHeight="1">
      <c r="A14616" s="1355"/>
      <c r="B14616" s="1355"/>
      <c r="C14616" s="1433"/>
      <c r="E14616" s="1433"/>
      <c r="K14616" s="1433"/>
      <c r="L14616" s="1334"/>
    </row>
    <row r="14617" spans="1:12" ht="24" customHeight="1">
      <c r="A14617" s="1355"/>
      <c r="B14617" s="1355"/>
      <c r="C14617" s="1433"/>
      <c r="E14617" s="1433"/>
      <c r="K14617" s="1433"/>
      <c r="L14617" s="1334"/>
    </row>
    <row r="14618" spans="1:12" ht="24" customHeight="1">
      <c r="A14618" s="1355"/>
      <c r="B14618" s="1355"/>
      <c r="C14618" s="1433"/>
      <c r="E14618" s="1433"/>
      <c r="K14618" s="1433"/>
      <c r="L14618" s="1334"/>
    </row>
    <row r="14619" spans="1:12" ht="24" customHeight="1">
      <c r="A14619" s="1355"/>
      <c r="B14619" s="1355"/>
      <c r="C14619" s="1433"/>
      <c r="E14619" s="1433"/>
      <c r="K14619" s="1433"/>
      <c r="L14619" s="1334"/>
    </row>
    <row r="14620" spans="1:12" ht="24" customHeight="1">
      <c r="A14620" s="1355"/>
      <c r="B14620" s="1355"/>
      <c r="C14620" s="1433"/>
      <c r="E14620" s="1433"/>
      <c r="K14620" s="1433"/>
      <c r="L14620" s="1334"/>
    </row>
    <row r="14621" spans="1:12" ht="24" customHeight="1">
      <c r="A14621" s="1355"/>
      <c r="B14621" s="1355"/>
      <c r="C14621" s="1433"/>
      <c r="E14621" s="1433"/>
      <c r="K14621" s="1433"/>
      <c r="L14621" s="1334"/>
    </row>
    <row r="14622" spans="1:12" ht="24" customHeight="1">
      <c r="A14622" s="1355"/>
      <c r="B14622" s="1355"/>
      <c r="C14622" s="1433"/>
      <c r="E14622" s="1433"/>
      <c r="K14622" s="1433"/>
      <c r="L14622" s="1334"/>
    </row>
    <row r="14623" spans="1:12" ht="24" customHeight="1">
      <c r="A14623" s="1355"/>
      <c r="B14623" s="1355"/>
      <c r="C14623" s="1433"/>
      <c r="E14623" s="1433"/>
      <c r="K14623" s="1433"/>
      <c r="L14623" s="1334"/>
    </row>
    <row r="14624" spans="1:12" ht="24" customHeight="1">
      <c r="A14624" s="1355"/>
      <c r="B14624" s="1355"/>
      <c r="C14624" s="1433"/>
      <c r="E14624" s="1433"/>
      <c r="K14624" s="1433"/>
      <c r="L14624" s="1334"/>
    </row>
    <row r="14625" spans="1:12" ht="24" customHeight="1">
      <c r="A14625" s="1355"/>
      <c r="B14625" s="1355"/>
      <c r="C14625" s="1433"/>
      <c r="E14625" s="1433"/>
      <c r="K14625" s="1433"/>
      <c r="L14625" s="1334"/>
    </row>
    <row r="14626" spans="1:12" ht="24" customHeight="1">
      <c r="A14626" s="1355"/>
      <c r="B14626" s="1355"/>
      <c r="C14626" s="1433"/>
      <c r="E14626" s="1433"/>
      <c r="K14626" s="1433"/>
      <c r="L14626" s="1334"/>
    </row>
    <row r="14627" spans="1:12" ht="24" customHeight="1">
      <c r="A14627" s="1355"/>
      <c r="B14627" s="1355"/>
      <c r="C14627" s="1433"/>
      <c r="E14627" s="1433"/>
      <c r="K14627" s="1433"/>
      <c r="L14627" s="1334"/>
    </row>
    <row r="14628" spans="1:12" ht="24" customHeight="1">
      <c r="A14628" s="1355"/>
      <c r="B14628" s="1355"/>
      <c r="C14628" s="1433"/>
      <c r="E14628" s="1433"/>
      <c r="K14628" s="1433"/>
      <c r="L14628" s="1334"/>
    </row>
    <row r="14629" spans="1:12" ht="24" customHeight="1">
      <c r="A14629" s="1355"/>
      <c r="B14629" s="1355"/>
      <c r="C14629" s="1433"/>
      <c r="E14629" s="1433"/>
      <c r="K14629" s="1433"/>
      <c r="L14629" s="1334"/>
    </row>
    <row r="14630" spans="1:12" ht="24" customHeight="1">
      <c r="A14630" s="1355"/>
      <c r="B14630" s="1355"/>
      <c r="C14630" s="1433"/>
      <c r="E14630" s="1433"/>
      <c r="K14630" s="1433"/>
      <c r="L14630" s="1334"/>
    </row>
    <row r="14631" spans="1:12" ht="24" customHeight="1">
      <c r="A14631" s="1355"/>
      <c r="B14631" s="1355"/>
      <c r="C14631" s="1433"/>
      <c r="E14631" s="1433"/>
      <c r="K14631" s="1433"/>
      <c r="L14631" s="1334"/>
    </row>
    <row r="14632" spans="1:12" ht="24" customHeight="1">
      <c r="A14632" s="1355"/>
      <c r="B14632" s="1355"/>
      <c r="C14632" s="1433"/>
      <c r="E14632" s="1433"/>
      <c r="K14632" s="1433"/>
      <c r="L14632" s="1334"/>
    </row>
    <row r="14633" spans="1:12" ht="24" customHeight="1">
      <c r="A14633" s="1355"/>
      <c r="B14633" s="1355"/>
      <c r="C14633" s="1433"/>
      <c r="E14633" s="1433"/>
      <c r="K14633" s="1433"/>
      <c r="L14633" s="1334"/>
    </row>
    <row r="14634" spans="1:12" ht="24" customHeight="1">
      <c r="A14634" s="1355"/>
      <c r="B14634" s="1355"/>
      <c r="C14634" s="1433"/>
      <c r="E14634" s="1433"/>
      <c r="K14634" s="1433"/>
      <c r="L14634" s="1334"/>
    </row>
    <row r="14635" spans="1:12" ht="24" customHeight="1">
      <c r="A14635" s="1355"/>
      <c r="B14635" s="1355"/>
      <c r="C14635" s="1433"/>
      <c r="E14635" s="1433"/>
      <c r="K14635" s="1433"/>
      <c r="L14635" s="1334"/>
    </row>
    <row r="14636" spans="1:12" ht="24" customHeight="1">
      <c r="A14636" s="1355"/>
      <c r="B14636" s="1355"/>
      <c r="C14636" s="1433"/>
      <c r="E14636" s="1433"/>
      <c r="K14636" s="1433"/>
      <c r="L14636" s="1334"/>
    </row>
    <row r="14637" spans="1:12" ht="24" customHeight="1">
      <c r="A14637" s="1355"/>
      <c r="B14637" s="1355"/>
      <c r="C14637" s="1433"/>
      <c r="E14637" s="1433"/>
      <c r="K14637" s="1433"/>
      <c r="L14637" s="1334"/>
    </row>
    <row r="14638" spans="1:12" ht="24" customHeight="1">
      <c r="A14638" s="1355"/>
      <c r="B14638" s="1355"/>
      <c r="C14638" s="1433"/>
      <c r="E14638" s="1433"/>
      <c r="K14638" s="1433"/>
      <c r="L14638" s="1334"/>
    </row>
    <row r="14639" spans="1:12" ht="24" customHeight="1">
      <c r="A14639" s="1355"/>
      <c r="B14639" s="1355"/>
      <c r="C14639" s="1433"/>
      <c r="E14639" s="1433"/>
      <c r="K14639" s="1433"/>
      <c r="L14639" s="1334"/>
    </row>
    <row r="14640" spans="1:12" ht="24" customHeight="1">
      <c r="A14640" s="1355"/>
      <c r="B14640" s="1355"/>
      <c r="C14640" s="1433"/>
      <c r="E14640" s="1433"/>
      <c r="K14640" s="1433"/>
      <c r="L14640" s="1334"/>
    </row>
    <row r="14641" spans="1:12" ht="24" customHeight="1">
      <c r="A14641" s="1355"/>
      <c r="B14641" s="1355"/>
      <c r="C14641" s="1433"/>
      <c r="E14641" s="1433"/>
      <c r="K14641" s="1433"/>
      <c r="L14641" s="1334"/>
    </row>
    <row r="14642" spans="1:12" ht="24" customHeight="1">
      <c r="A14642" s="1355"/>
      <c r="B14642" s="1355"/>
      <c r="C14642" s="1433"/>
      <c r="E14642" s="1433"/>
      <c r="K14642" s="1433"/>
      <c r="L14642" s="1334"/>
    </row>
    <row r="14643" spans="1:12" ht="24" customHeight="1">
      <c r="A14643" s="1355"/>
      <c r="B14643" s="1355"/>
      <c r="C14643" s="1433"/>
      <c r="E14643" s="1433"/>
      <c r="K14643" s="1433"/>
      <c r="L14643" s="1334"/>
    </row>
    <row r="14644" spans="1:12" ht="24" customHeight="1">
      <c r="A14644" s="1355"/>
      <c r="B14644" s="1355"/>
      <c r="C14644" s="1433"/>
      <c r="E14644" s="1433"/>
      <c r="K14644" s="1433"/>
      <c r="L14644" s="1334"/>
    </row>
    <row r="14645" spans="1:12" ht="24" customHeight="1">
      <c r="A14645" s="1355"/>
      <c r="B14645" s="1355"/>
      <c r="C14645" s="1433"/>
      <c r="E14645" s="1433"/>
      <c r="K14645" s="1433"/>
      <c r="L14645" s="1334"/>
    </row>
    <row r="14646" spans="1:12" ht="24" customHeight="1">
      <c r="A14646" s="1355"/>
      <c r="B14646" s="1355"/>
      <c r="C14646" s="1433"/>
      <c r="E14646" s="1433"/>
      <c r="K14646" s="1433"/>
      <c r="L14646" s="1334"/>
    </row>
    <row r="14647" spans="1:12" ht="24" customHeight="1">
      <c r="A14647" s="1355"/>
      <c r="B14647" s="1355"/>
      <c r="C14647" s="1433"/>
      <c r="E14647" s="1433"/>
      <c r="K14647" s="1433"/>
      <c r="L14647" s="1334"/>
    </row>
    <row r="14648" spans="1:12" ht="24" customHeight="1">
      <c r="A14648" s="1355"/>
      <c r="B14648" s="1355"/>
      <c r="C14648" s="1433"/>
      <c r="E14648" s="1433"/>
      <c r="K14648" s="1433"/>
      <c r="L14648" s="1334"/>
    </row>
    <row r="14649" spans="1:12" ht="24" customHeight="1">
      <c r="A14649" s="1355"/>
      <c r="B14649" s="1355"/>
      <c r="C14649" s="1433"/>
      <c r="E14649" s="1433"/>
      <c r="K14649" s="1433"/>
      <c r="L14649" s="1334"/>
    </row>
    <row r="14650" spans="1:12" ht="24" customHeight="1">
      <c r="A14650" s="1355"/>
      <c r="B14650" s="1355"/>
      <c r="C14650" s="1433"/>
      <c r="E14650" s="1433"/>
      <c r="K14650" s="1433"/>
      <c r="L14650" s="1334"/>
    </row>
    <row r="14651" spans="1:12" ht="24" customHeight="1">
      <c r="A14651" s="1355"/>
      <c r="B14651" s="1355"/>
      <c r="C14651" s="1433"/>
      <c r="E14651" s="1433"/>
      <c r="K14651" s="1433"/>
      <c r="L14651" s="1334"/>
    </row>
    <row r="14652" spans="1:12" ht="24" customHeight="1">
      <c r="A14652" s="1355"/>
      <c r="B14652" s="1355"/>
      <c r="C14652" s="1433"/>
      <c r="E14652" s="1433"/>
      <c r="K14652" s="1433"/>
      <c r="L14652" s="1334"/>
    </row>
    <row r="14653" spans="1:12" ht="24" customHeight="1">
      <c r="A14653" s="1355"/>
      <c r="B14653" s="1355"/>
      <c r="C14653" s="1433"/>
      <c r="E14653" s="1433"/>
      <c r="K14653" s="1433"/>
      <c r="L14653" s="1334"/>
    </row>
    <row r="14654" spans="1:12" ht="24" customHeight="1">
      <c r="A14654" s="1355"/>
      <c r="B14654" s="1355"/>
      <c r="C14654" s="1433"/>
      <c r="E14654" s="1433"/>
      <c r="K14654" s="1433"/>
      <c r="L14654" s="1334"/>
    </row>
    <row r="14655" spans="1:12" ht="24" customHeight="1">
      <c r="A14655" s="1355"/>
      <c r="B14655" s="1355"/>
      <c r="C14655" s="1433"/>
      <c r="E14655" s="1433"/>
      <c r="K14655" s="1433"/>
      <c r="L14655" s="1334"/>
    </row>
    <row r="14656" spans="1:12" ht="24" customHeight="1">
      <c r="A14656" s="1355"/>
      <c r="B14656" s="1355"/>
      <c r="C14656" s="1433"/>
      <c r="E14656" s="1433"/>
      <c r="K14656" s="1433"/>
      <c r="L14656" s="1334"/>
    </row>
    <row r="14657" spans="1:12" ht="24" customHeight="1">
      <c r="A14657" s="1355"/>
      <c r="B14657" s="1355"/>
      <c r="C14657" s="1433"/>
      <c r="E14657" s="1433"/>
      <c r="K14657" s="1433"/>
      <c r="L14657" s="1334"/>
    </row>
    <row r="14658" spans="1:12" ht="24" customHeight="1">
      <c r="A14658" s="1355"/>
      <c r="B14658" s="1355"/>
      <c r="C14658" s="1433"/>
      <c r="E14658" s="1433"/>
      <c r="K14658" s="1433"/>
      <c r="L14658" s="1334"/>
    </row>
    <row r="14659" spans="1:12" ht="24" customHeight="1">
      <c r="A14659" s="1355"/>
      <c r="B14659" s="1355"/>
      <c r="C14659" s="1433"/>
      <c r="E14659" s="1433"/>
      <c r="K14659" s="1433"/>
      <c r="L14659" s="1334"/>
    </row>
    <row r="14660" spans="1:12" ht="24" customHeight="1">
      <c r="A14660" s="1355"/>
      <c r="B14660" s="1355"/>
      <c r="C14660" s="1433"/>
      <c r="E14660" s="1433"/>
      <c r="K14660" s="1433"/>
      <c r="L14660" s="1334"/>
    </row>
    <row r="14661" spans="1:12" ht="24" customHeight="1">
      <c r="A14661" s="1355"/>
      <c r="B14661" s="1355"/>
      <c r="C14661" s="1433"/>
      <c r="E14661" s="1433"/>
      <c r="K14661" s="1433"/>
      <c r="L14661" s="1334"/>
    </row>
    <row r="14662" spans="1:12" ht="24" customHeight="1">
      <c r="A14662" s="1355"/>
      <c r="B14662" s="1355"/>
      <c r="C14662" s="1433"/>
      <c r="E14662" s="1433"/>
      <c r="K14662" s="1433"/>
      <c r="L14662" s="1334"/>
    </row>
    <row r="14663" spans="1:12" ht="24" customHeight="1">
      <c r="A14663" s="1355"/>
      <c r="B14663" s="1355"/>
      <c r="C14663" s="1433"/>
      <c r="E14663" s="1433"/>
      <c r="K14663" s="1433"/>
      <c r="L14663" s="1334"/>
    </row>
    <row r="14664" spans="1:12" ht="24" customHeight="1">
      <c r="A14664" s="1355"/>
      <c r="B14664" s="1355"/>
      <c r="C14664" s="1433"/>
      <c r="E14664" s="1433"/>
      <c r="K14664" s="1433"/>
      <c r="L14664" s="1334"/>
    </row>
    <row r="14665" spans="1:12" ht="24" customHeight="1">
      <c r="A14665" s="1355"/>
      <c r="B14665" s="1355"/>
      <c r="C14665" s="1433"/>
      <c r="E14665" s="1433"/>
      <c r="K14665" s="1433"/>
      <c r="L14665" s="1334"/>
    </row>
    <row r="14666" spans="1:12" ht="24" customHeight="1">
      <c r="A14666" s="1355"/>
      <c r="B14666" s="1355"/>
      <c r="C14666" s="1433"/>
      <c r="E14666" s="1433"/>
      <c r="K14666" s="1433"/>
      <c r="L14666" s="1334"/>
    </row>
    <row r="14667" spans="1:12" ht="24" customHeight="1">
      <c r="A14667" s="1355"/>
      <c r="B14667" s="1355"/>
      <c r="C14667" s="1433"/>
      <c r="E14667" s="1433"/>
      <c r="K14667" s="1433"/>
      <c r="L14667" s="1334"/>
    </row>
    <row r="14668" spans="1:12" ht="24" customHeight="1">
      <c r="A14668" s="1355"/>
      <c r="B14668" s="1355"/>
      <c r="C14668" s="1433"/>
      <c r="E14668" s="1433"/>
      <c r="K14668" s="1433"/>
      <c r="L14668" s="1334"/>
    </row>
    <row r="14669" spans="1:12" ht="24" customHeight="1">
      <c r="A14669" s="1355"/>
      <c r="B14669" s="1355"/>
      <c r="C14669" s="1433"/>
      <c r="E14669" s="1433"/>
      <c r="K14669" s="1433"/>
      <c r="L14669" s="1334"/>
    </row>
    <row r="14670" spans="1:12" ht="24" customHeight="1">
      <c r="A14670" s="1355"/>
      <c r="B14670" s="1355"/>
      <c r="C14670" s="1433"/>
      <c r="E14670" s="1433"/>
      <c r="K14670" s="1433"/>
      <c r="L14670" s="1334"/>
    </row>
    <row r="14671" spans="1:12" ht="24" customHeight="1">
      <c r="A14671" s="1355"/>
      <c r="B14671" s="1355"/>
      <c r="C14671" s="1433"/>
      <c r="E14671" s="1433"/>
      <c r="K14671" s="1433"/>
      <c r="L14671" s="1334"/>
    </row>
    <row r="14672" spans="1:12" ht="24" customHeight="1">
      <c r="A14672" s="1355"/>
      <c r="B14672" s="1355"/>
      <c r="C14672" s="1433"/>
      <c r="E14672" s="1433"/>
      <c r="K14672" s="1433"/>
      <c r="L14672" s="1334"/>
    </row>
    <row r="14673" spans="1:12" ht="24" customHeight="1">
      <c r="A14673" s="1355"/>
      <c r="B14673" s="1355"/>
      <c r="C14673" s="1433"/>
      <c r="E14673" s="1433"/>
      <c r="K14673" s="1433"/>
      <c r="L14673" s="1334"/>
    </row>
    <row r="14674" spans="1:12" ht="24" customHeight="1">
      <c r="A14674" s="1355"/>
      <c r="B14674" s="1355"/>
      <c r="C14674" s="1433"/>
      <c r="E14674" s="1433"/>
      <c r="K14674" s="1433"/>
      <c r="L14674" s="1334"/>
    </row>
    <row r="14675" spans="1:12" ht="24" customHeight="1">
      <c r="A14675" s="1355"/>
      <c r="B14675" s="1355"/>
      <c r="C14675" s="1433"/>
      <c r="E14675" s="1433"/>
      <c r="K14675" s="1433"/>
      <c r="L14675" s="1334"/>
    </row>
    <row r="14676" spans="1:12" ht="24" customHeight="1">
      <c r="A14676" s="1355"/>
      <c r="B14676" s="1355"/>
      <c r="C14676" s="1433"/>
      <c r="E14676" s="1433"/>
      <c r="K14676" s="1433"/>
      <c r="L14676" s="1334"/>
    </row>
    <row r="14677" spans="1:12" ht="24" customHeight="1">
      <c r="A14677" s="1355"/>
      <c r="B14677" s="1355"/>
      <c r="C14677" s="1433"/>
      <c r="E14677" s="1433"/>
      <c r="K14677" s="1433"/>
      <c r="L14677" s="1334"/>
    </row>
    <row r="14678" spans="1:12" ht="24" customHeight="1">
      <c r="A14678" s="1355"/>
      <c r="B14678" s="1355"/>
      <c r="C14678" s="1433"/>
      <c r="E14678" s="1433"/>
      <c r="K14678" s="1433"/>
      <c r="L14678" s="1334"/>
    </row>
    <row r="14679" spans="1:12" ht="24" customHeight="1">
      <c r="A14679" s="1355"/>
      <c r="B14679" s="1355"/>
      <c r="C14679" s="1433"/>
      <c r="E14679" s="1433"/>
      <c r="K14679" s="1433"/>
      <c r="L14679" s="1334"/>
    </row>
    <row r="14680" spans="1:12" ht="24" customHeight="1">
      <c r="A14680" s="1355"/>
      <c r="B14680" s="1355"/>
      <c r="C14680" s="1433"/>
      <c r="E14680" s="1433"/>
      <c r="K14680" s="1433"/>
      <c r="L14680" s="1334"/>
    </row>
    <row r="14681" spans="1:12" ht="24" customHeight="1">
      <c r="A14681" s="1355"/>
      <c r="B14681" s="1355"/>
      <c r="C14681" s="1433"/>
      <c r="E14681" s="1433"/>
      <c r="K14681" s="1433"/>
      <c r="L14681" s="1334"/>
    </row>
    <row r="14682" spans="1:12" ht="24" customHeight="1">
      <c r="A14682" s="1355"/>
      <c r="B14682" s="1355"/>
      <c r="C14682" s="1433"/>
      <c r="E14682" s="1433"/>
      <c r="K14682" s="1433"/>
      <c r="L14682" s="1334"/>
    </row>
    <row r="14683" spans="1:12" ht="24" customHeight="1">
      <c r="A14683" s="1355"/>
      <c r="B14683" s="1355"/>
      <c r="C14683" s="1433"/>
      <c r="E14683" s="1433"/>
      <c r="K14683" s="1433"/>
      <c r="L14683" s="1334"/>
    </row>
    <row r="14684" spans="1:12" ht="24" customHeight="1">
      <c r="A14684" s="1355"/>
      <c r="B14684" s="1355"/>
      <c r="C14684" s="1433"/>
      <c r="E14684" s="1433"/>
      <c r="K14684" s="1433"/>
      <c r="L14684" s="1334"/>
    </row>
    <row r="14685" spans="1:12" ht="24" customHeight="1">
      <c r="A14685" s="1355"/>
      <c r="B14685" s="1355"/>
      <c r="C14685" s="1433"/>
      <c r="E14685" s="1433"/>
      <c r="K14685" s="1433"/>
      <c r="L14685" s="1334"/>
    </row>
    <row r="14686" spans="1:12" ht="24" customHeight="1">
      <c r="A14686" s="1355"/>
      <c r="B14686" s="1355"/>
      <c r="C14686" s="1433"/>
      <c r="E14686" s="1433"/>
      <c r="K14686" s="1433"/>
      <c r="L14686" s="1334"/>
    </row>
    <row r="14687" spans="1:12" ht="24" customHeight="1">
      <c r="A14687" s="1355"/>
      <c r="B14687" s="1355"/>
      <c r="C14687" s="1433"/>
      <c r="E14687" s="1433"/>
      <c r="K14687" s="1433"/>
      <c r="L14687" s="1334"/>
    </row>
    <row r="14688" spans="1:12" ht="24" customHeight="1">
      <c r="A14688" s="1355"/>
      <c r="B14688" s="1355"/>
      <c r="C14688" s="1433"/>
      <c r="E14688" s="1433"/>
      <c r="K14688" s="1433"/>
      <c r="L14688" s="1334"/>
    </row>
    <row r="14689" spans="1:12" ht="24" customHeight="1">
      <c r="A14689" s="1355"/>
      <c r="B14689" s="1355"/>
      <c r="C14689" s="1433"/>
      <c r="E14689" s="1433"/>
      <c r="K14689" s="1433"/>
      <c r="L14689" s="1334"/>
    </row>
    <row r="14690" spans="1:12" ht="24" customHeight="1">
      <c r="A14690" s="1355"/>
      <c r="B14690" s="1355"/>
      <c r="C14690" s="1433"/>
      <c r="E14690" s="1433"/>
      <c r="K14690" s="1433"/>
      <c r="L14690" s="1334"/>
    </row>
    <row r="14691" spans="1:12" ht="24" customHeight="1">
      <c r="A14691" s="1355"/>
      <c r="B14691" s="1355"/>
      <c r="C14691" s="1433"/>
      <c r="E14691" s="1433"/>
      <c r="K14691" s="1433"/>
      <c r="L14691" s="1334"/>
    </row>
    <row r="14692" spans="1:12" ht="24" customHeight="1">
      <c r="A14692" s="1355"/>
      <c r="B14692" s="1355"/>
      <c r="C14692" s="1433"/>
      <c r="E14692" s="1433"/>
      <c r="K14692" s="1433"/>
      <c r="L14692" s="1334"/>
    </row>
    <row r="14693" spans="1:12" ht="24" customHeight="1">
      <c r="A14693" s="1355"/>
      <c r="B14693" s="1355"/>
      <c r="C14693" s="1433"/>
      <c r="E14693" s="1433"/>
      <c r="K14693" s="1433"/>
      <c r="L14693" s="1334"/>
    </row>
    <row r="14694" spans="1:12" ht="24" customHeight="1">
      <c r="A14694" s="1355"/>
      <c r="B14694" s="1355"/>
      <c r="C14694" s="1433"/>
      <c r="E14694" s="1433"/>
      <c r="K14694" s="1433"/>
      <c r="L14694" s="1334"/>
    </row>
    <row r="14695" spans="1:12" ht="24" customHeight="1">
      <c r="A14695" s="1355"/>
      <c r="B14695" s="1355"/>
      <c r="C14695" s="1433"/>
      <c r="E14695" s="1433"/>
      <c r="K14695" s="1433"/>
      <c r="L14695" s="1334"/>
    </row>
    <row r="14696" spans="1:12" ht="24" customHeight="1">
      <c r="A14696" s="1355"/>
      <c r="B14696" s="1355"/>
      <c r="C14696" s="1433"/>
      <c r="E14696" s="1433"/>
      <c r="K14696" s="1433"/>
      <c r="L14696" s="1334"/>
    </row>
    <row r="14697" spans="1:12" ht="24" customHeight="1">
      <c r="A14697" s="1355"/>
      <c r="B14697" s="1355"/>
      <c r="C14697" s="1433"/>
      <c r="E14697" s="1433"/>
      <c r="K14697" s="1433"/>
      <c r="L14697" s="1334"/>
    </row>
    <row r="14698" spans="1:12" ht="24" customHeight="1">
      <c r="A14698" s="1355"/>
      <c r="B14698" s="1355"/>
      <c r="C14698" s="1433"/>
      <c r="E14698" s="1433"/>
      <c r="K14698" s="1433"/>
      <c r="L14698" s="1334"/>
    </row>
    <row r="14699" spans="1:12" ht="24" customHeight="1">
      <c r="A14699" s="1355"/>
      <c r="B14699" s="1355"/>
      <c r="C14699" s="1433"/>
      <c r="E14699" s="1433"/>
      <c r="K14699" s="1433"/>
      <c r="L14699" s="1334"/>
    </row>
    <row r="14700" spans="1:12" ht="24" customHeight="1">
      <c r="A14700" s="1355"/>
      <c r="B14700" s="1355"/>
      <c r="C14700" s="1433"/>
      <c r="E14700" s="1433"/>
      <c r="K14700" s="1433"/>
      <c r="L14700" s="1334"/>
    </row>
    <row r="14701" spans="1:12" ht="24" customHeight="1">
      <c r="A14701" s="1355"/>
      <c r="B14701" s="1355"/>
      <c r="C14701" s="1433"/>
      <c r="E14701" s="1433"/>
      <c r="K14701" s="1433"/>
      <c r="L14701" s="1334"/>
    </row>
    <row r="14702" spans="1:12" ht="24" customHeight="1">
      <c r="A14702" s="1355"/>
      <c r="B14702" s="1355"/>
      <c r="C14702" s="1433"/>
      <c r="E14702" s="1433"/>
      <c r="K14702" s="1433"/>
      <c r="L14702" s="1334"/>
    </row>
    <row r="14703" spans="1:12" ht="24" customHeight="1">
      <c r="A14703" s="1355"/>
      <c r="B14703" s="1355"/>
      <c r="C14703" s="1433"/>
      <c r="E14703" s="1433"/>
      <c r="K14703" s="1433"/>
      <c r="L14703" s="1334"/>
    </row>
    <row r="14704" spans="1:12" ht="24" customHeight="1">
      <c r="A14704" s="1355"/>
      <c r="B14704" s="1355"/>
      <c r="C14704" s="1433"/>
      <c r="E14704" s="1433"/>
      <c r="K14704" s="1433"/>
      <c r="L14704" s="1334"/>
    </row>
    <row r="14705" spans="1:12" ht="24" customHeight="1">
      <c r="A14705" s="1355"/>
      <c r="B14705" s="1355"/>
      <c r="C14705" s="1433"/>
      <c r="E14705" s="1433"/>
      <c r="K14705" s="1433"/>
      <c r="L14705" s="1334"/>
    </row>
    <row r="14706" spans="1:12" ht="24" customHeight="1">
      <c r="A14706" s="1355"/>
      <c r="B14706" s="1355"/>
      <c r="C14706" s="1433"/>
      <c r="E14706" s="1433"/>
      <c r="K14706" s="1433"/>
      <c r="L14706" s="1334"/>
    </row>
    <row r="14707" spans="1:12" ht="24" customHeight="1">
      <c r="A14707" s="1355"/>
      <c r="B14707" s="1355"/>
      <c r="C14707" s="1433"/>
      <c r="E14707" s="1433"/>
      <c r="K14707" s="1433"/>
      <c r="L14707" s="1334"/>
    </row>
    <row r="14708" spans="1:12" ht="24" customHeight="1">
      <c r="A14708" s="1355"/>
      <c r="B14708" s="1355"/>
      <c r="C14708" s="1433"/>
      <c r="E14708" s="1433"/>
      <c r="K14708" s="1433"/>
      <c r="L14708" s="1334"/>
    </row>
    <row r="14709" spans="1:12" ht="24" customHeight="1">
      <c r="A14709" s="1355"/>
      <c r="B14709" s="1355"/>
      <c r="C14709" s="1433"/>
      <c r="E14709" s="1433"/>
      <c r="K14709" s="1433"/>
      <c r="L14709" s="1334"/>
    </row>
    <row r="14710" spans="1:12" ht="24" customHeight="1">
      <c r="A14710" s="1355"/>
      <c r="B14710" s="1355"/>
      <c r="C14710" s="1433"/>
      <c r="E14710" s="1433"/>
      <c r="K14710" s="1433"/>
      <c r="L14710" s="1334"/>
    </row>
    <row r="14711" spans="1:12" ht="24" customHeight="1">
      <c r="A14711" s="1355"/>
      <c r="B14711" s="1355"/>
      <c r="C14711" s="1433"/>
      <c r="E14711" s="1433"/>
      <c r="K14711" s="1433"/>
      <c r="L14711" s="1334"/>
    </row>
    <row r="14712" spans="1:12" ht="24" customHeight="1">
      <c r="A14712" s="1355"/>
      <c r="B14712" s="1355"/>
      <c r="C14712" s="1433"/>
      <c r="E14712" s="1433"/>
      <c r="K14712" s="1433"/>
      <c r="L14712" s="1334"/>
    </row>
    <row r="14713" spans="1:12" ht="24" customHeight="1">
      <c r="A14713" s="1355"/>
      <c r="B14713" s="1355"/>
      <c r="C14713" s="1433"/>
      <c r="E14713" s="1433"/>
      <c r="K14713" s="1433"/>
      <c r="L14713" s="1334"/>
    </row>
    <row r="14714" spans="1:12" ht="24" customHeight="1">
      <c r="A14714" s="1355"/>
      <c r="B14714" s="1355"/>
      <c r="C14714" s="1433"/>
      <c r="E14714" s="1433"/>
      <c r="K14714" s="1433"/>
      <c r="L14714" s="1334"/>
    </row>
    <row r="14715" spans="1:12" ht="24" customHeight="1">
      <c r="A14715" s="1355"/>
      <c r="B14715" s="1355"/>
      <c r="C14715" s="1433"/>
      <c r="E14715" s="1433"/>
      <c r="K14715" s="1433"/>
      <c r="L14715" s="1334"/>
    </row>
    <row r="14716" spans="1:12" ht="24" customHeight="1">
      <c r="A14716" s="1355"/>
      <c r="B14716" s="1355"/>
      <c r="C14716" s="1433"/>
      <c r="E14716" s="1433"/>
      <c r="K14716" s="1433"/>
      <c r="L14716" s="1334"/>
    </row>
    <row r="14717" spans="1:12" ht="24" customHeight="1">
      <c r="A14717" s="1355"/>
      <c r="B14717" s="1355"/>
      <c r="C14717" s="1433"/>
      <c r="E14717" s="1433"/>
      <c r="K14717" s="1433"/>
      <c r="L14717" s="1334"/>
    </row>
    <row r="14718" spans="1:12" ht="24" customHeight="1">
      <c r="A14718" s="1355"/>
      <c r="B14718" s="1355"/>
      <c r="C14718" s="1433"/>
      <c r="E14718" s="1433"/>
      <c r="K14718" s="1433"/>
      <c r="L14718" s="1334"/>
    </row>
    <row r="14719" spans="1:12" ht="24" customHeight="1">
      <c r="A14719" s="1355"/>
      <c r="B14719" s="1355"/>
      <c r="C14719" s="1433"/>
      <c r="E14719" s="1433"/>
      <c r="K14719" s="1433"/>
      <c r="L14719" s="1334"/>
    </row>
    <row r="14720" spans="1:12" ht="24" customHeight="1">
      <c r="A14720" s="1355"/>
      <c r="B14720" s="1355"/>
      <c r="C14720" s="1433"/>
      <c r="E14720" s="1433"/>
      <c r="K14720" s="1433"/>
      <c r="L14720" s="1334"/>
    </row>
    <row r="14721" spans="1:12" ht="24" customHeight="1">
      <c r="A14721" s="1355"/>
      <c r="B14721" s="1355"/>
      <c r="C14721" s="1433"/>
      <c r="E14721" s="1433"/>
      <c r="K14721" s="1433"/>
      <c r="L14721" s="1334"/>
    </row>
    <row r="14722" spans="1:12" ht="24" customHeight="1">
      <c r="A14722" s="1355"/>
      <c r="B14722" s="1355"/>
      <c r="C14722" s="1433"/>
      <c r="E14722" s="1433"/>
      <c r="K14722" s="1433"/>
      <c r="L14722" s="1334"/>
    </row>
    <row r="14723" spans="1:12" ht="24" customHeight="1">
      <c r="A14723" s="1355"/>
      <c r="B14723" s="1355"/>
      <c r="C14723" s="1433"/>
      <c r="E14723" s="1433"/>
      <c r="K14723" s="1433"/>
      <c r="L14723" s="1334"/>
    </row>
    <row r="14724" spans="1:12" ht="24" customHeight="1">
      <c r="A14724" s="1355"/>
      <c r="B14724" s="1355"/>
      <c r="C14724" s="1433"/>
      <c r="E14724" s="1433"/>
      <c r="K14724" s="1433"/>
      <c r="L14724" s="1334"/>
    </row>
    <row r="14725" spans="1:12" ht="24" customHeight="1">
      <c r="A14725" s="1355"/>
      <c r="B14725" s="1355"/>
      <c r="C14725" s="1433"/>
      <c r="E14725" s="1433"/>
      <c r="K14725" s="1433"/>
      <c r="L14725" s="1334"/>
    </row>
    <row r="14726" spans="1:12" ht="24" customHeight="1">
      <c r="A14726" s="1355"/>
      <c r="B14726" s="1355"/>
      <c r="C14726" s="1433"/>
      <c r="E14726" s="1433"/>
      <c r="K14726" s="1433"/>
      <c r="L14726" s="1334"/>
    </row>
    <row r="14727" spans="1:12" ht="24" customHeight="1">
      <c r="A14727" s="1355"/>
      <c r="B14727" s="1355"/>
      <c r="C14727" s="1433"/>
      <c r="E14727" s="1433"/>
      <c r="K14727" s="1433"/>
      <c r="L14727" s="1334"/>
    </row>
    <row r="14728" spans="1:12" ht="24" customHeight="1">
      <c r="A14728" s="1355"/>
      <c r="B14728" s="1355"/>
      <c r="C14728" s="1433"/>
      <c r="E14728" s="1433"/>
      <c r="K14728" s="1433"/>
      <c r="L14728" s="1334"/>
    </row>
    <row r="14729" spans="1:12" ht="24" customHeight="1">
      <c r="A14729" s="1355"/>
      <c r="B14729" s="1355"/>
      <c r="C14729" s="1433"/>
      <c r="E14729" s="1433"/>
      <c r="K14729" s="1433"/>
      <c r="L14729" s="1334"/>
    </row>
    <row r="14730" spans="1:12" ht="24" customHeight="1">
      <c r="A14730" s="1355"/>
      <c r="B14730" s="1355"/>
      <c r="C14730" s="1433"/>
      <c r="E14730" s="1433"/>
      <c r="K14730" s="1433"/>
      <c r="L14730" s="1334"/>
    </row>
    <row r="14731" spans="1:12" ht="24" customHeight="1">
      <c r="A14731" s="1355"/>
      <c r="B14731" s="1355"/>
      <c r="C14731" s="1433"/>
      <c r="E14731" s="1433"/>
      <c r="K14731" s="1433"/>
      <c r="L14731" s="1334"/>
    </row>
    <row r="14732" spans="1:12" ht="24" customHeight="1">
      <c r="A14732" s="1355"/>
      <c r="B14732" s="1355"/>
      <c r="C14732" s="1433"/>
      <c r="E14732" s="1433"/>
      <c r="K14732" s="1433"/>
      <c r="L14732" s="1334"/>
    </row>
    <row r="14733" spans="1:12" ht="24" customHeight="1">
      <c r="A14733" s="1355"/>
      <c r="B14733" s="1355"/>
      <c r="C14733" s="1433"/>
      <c r="E14733" s="1433"/>
      <c r="K14733" s="1433"/>
      <c r="L14733" s="1334"/>
    </row>
    <row r="14734" spans="1:12" ht="24" customHeight="1">
      <c r="A14734" s="1355"/>
      <c r="B14734" s="1355"/>
      <c r="C14734" s="1433"/>
      <c r="E14734" s="1433"/>
      <c r="K14734" s="1433"/>
      <c r="L14734" s="1334"/>
    </row>
    <row r="14735" spans="1:12" ht="24" customHeight="1">
      <c r="A14735" s="1355"/>
      <c r="B14735" s="1355"/>
      <c r="C14735" s="1433"/>
      <c r="E14735" s="1433"/>
      <c r="K14735" s="1433"/>
      <c r="L14735" s="1334"/>
    </row>
    <row r="14736" spans="1:12" ht="24" customHeight="1">
      <c r="A14736" s="1355"/>
      <c r="B14736" s="1355"/>
      <c r="C14736" s="1433"/>
      <c r="E14736" s="1433"/>
      <c r="K14736" s="1433"/>
      <c r="L14736" s="1334"/>
    </row>
    <row r="14737" spans="1:12" ht="24" customHeight="1">
      <c r="A14737" s="1355"/>
      <c r="B14737" s="1355"/>
      <c r="C14737" s="1433"/>
      <c r="E14737" s="1433"/>
      <c r="K14737" s="1433"/>
      <c r="L14737" s="1334"/>
    </row>
    <row r="14738" spans="1:12" ht="24" customHeight="1">
      <c r="A14738" s="1355"/>
      <c r="B14738" s="1355"/>
      <c r="C14738" s="1433"/>
      <c r="E14738" s="1433"/>
      <c r="K14738" s="1433"/>
      <c r="L14738" s="1334"/>
    </row>
    <row r="14739" spans="1:12" ht="24" customHeight="1">
      <c r="A14739" s="1355"/>
      <c r="B14739" s="1355"/>
      <c r="C14739" s="1433"/>
      <c r="E14739" s="1433"/>
      <c r="K14739" s="1433"/>
      <c r="L14739" s="1334"/>
    </row>
    <row r="14740" spans="1:12" ht="24" customHeight="1">
      <c r="A14740" s="1355"/>
      <c r="B14740" s="1355"/>
      <c r="C14740" s="1433"/>
      <c r="E14740" s="1433"/>
      <c r="K14740" s="1433"/>
      <c r="L14740" s="1334"/>
    </row>
    <row r="14741" spans="1:12" ht="24" customHeight="1">
      <c r="A14741" s="1355"/>
      <c r="B14741" s="1355"/>
      <c r="C14741" s="1433"/>
      <c r="E14741" s="1433"/>
      <c r="K14741" s="1433"/>
      <c r="L14741" s="1334"/>
    </row>
    <row r="14742" spans="1:12" ht="24" customHeight="1">
      <c r="A14742" s="1355"/>
      <c r="B14742" s="1355"/>
      <c r="C14742" s="1433"/>
      <c r="E14742" s="1433"/>
      <c r="K14742" s="1433"/>
      <c r="L14742" s="1334"/>
    </row>
    <row r="14743" spans="1:12" ht="24" customHeight="1">
      <c r="A14743" s="1355"/>
      <c r="B14743" s="1355"/>
      <c r="C14743" s="1433"/>
      <c r="E14743" s="1433"/>
      <c r="K14743" s="1433"/>
      <c r="L14743" s="1334"/>
    </row>
    <row r="14744" spans="1:12" ht="24" customHeight="1">
      <c r="A14744" s="1355"/>
      <c r="B14744" s="1355"/>
      <c r="C14744" s="1433"/>
      <c r="E14744" s="1433"/>
      <c r="K14744" s="1433"/>
      <c r="L14744" s="1334"/>
    </row>
    <row r="14745" spans="1:12" ht="24" customHeight="1">
      <c r="A14745" s="1355"/>
      <c r="B14745" s="1355"/>
      <c r="C14745" s="1433"/>
      <c r="E14745" s="1433"/>
      <c r="K14745" s="1433"/>
      <c r="L14745" s="1334"/>
    </row>
    <row r="14746" spans="1:12" ht="24" customHeight="1">
      <c r="A14746" s="1355"/>
      <c r="B14746" s="1355"/>
      <c r="C14746" s="1433"/>
      <c r="E14746" s="1433"/>
      <c r="K14746" s="1433"/>
      <c r="L14746" s="1334"/>
    </row>
    <row r="14747" spans="1:12" ht="24" customHeight="1">
      <c r="A14747" s="1355"/>
      <c r="B14747" s="1355"/>
      <c r="C14747" s="1433"/>
      <c r="E14747" s="1433"/>
      <c r="K14747" s="1433"/>
      <c r="L14747" s="1334"/>
    </row>
    <row r="14748" spans="1:12" ht="24" customHeight="1">
      <c r="A14748" s="1355"/>
      <c r="B14748" s="1355"/>
      <c r="C14748" s="1433"/>
      <c r="E14748" s="1433"/>
      <c r="K14748" s="1433"/>
      <c r="L14748" s="1334"/>
    </row>
    <row r="14749" spans="1:12" ht="24" customHeight="1">
      <c r="A14749" s="1355"/>
      <c r="B14749" s="1355"/>
      <c r="C14749" s="1433"/>
      <c r="E14749" s="1433"/>
      <c r="K14749" s="1433"/>
      <c r="L14749" s="1334"/>
    </row>
    <row r="14750" spans="1:12" ht="24" customHeight="1">
      <c r="A14750" s="1355"/>
      <c r="B14750" s="1355"/>
      <c r="C14750" s="1433"/>
      <c r="E14750" s="1433"/>
      <c r="K14750" s="1433"/>
      <c r="L14750" s="1334"/>
    </row>
    <row r="14751" spans="1:12" ht="24" customHeight="1">
      <c r="A14751" s="1355"/>
      <c r="B14751" s="1355"/>
      <c r="C14751" s="1433"/>
      <c r="E14751" s="1433"/>
      <c r="K14751" s="1433"/>
      <c r="L14751" s="1334"/>
    </row>
    <row r="14752" spans="1:12" ht="24" customHeight="1">
      <c r="A14752" s="1355"/>
      <c r="B14752" s="1355"/>
      <c r="C14752" s="1433"/>
      <c r="E14752" s="1433"/>
      <c r="K14752" s="1433"/>
      <c r="L14752" s="1334"/>
    </row>
    <row r="14753" spans="1:12" ht="24" customHeight="1">
      <c r="A14753" s="1355"/>
      <c r="B14753" s="1355"/>
      <c r="C14753" s="1433"/>
      <c r="E14753" s="1433"/>
      <c r="K14753" s="1433"/>
      <c r="L14753" s="1334"/>
    </row>
    <row r="14754" spans="1:12" ht="24" customHeight="1">
      <c r="A14754" s="1355"/>
      <c r="B14754" s="1355"/>
      <c r="C14754" s="1433"/>
      <c r="E14754" s="1433"/>
      <c r="K14754" s="1433"/>
      <c r="L14754" s="1334"/>
    </row>
    <row r="14755" spans="1:12" ht="24" customHeight="1">
      <c r="A14755" s="1355"/>
      <c r="B14755" s="1355"/>
      <c r="C14755" s="1433"/>
      <c r="E14755" s="1433"/>
      <c r="K14755" s="1433"/>
      <c r="L14755" s="1334"/>
    </row>
    <row r="14756" spans="1:12" ht="24" customHeight="1">
      <c r="A14756" s="1355"/>
      <c r="B14756" s="1355"/>
      <c r="C14756" s="1433"/>
      <c r="E14756" s="1433"/>
      <c r="K14756" s="1433"/>
      <c r="L14756" s="1334"/>
    </row>
    <row r="14757" spans="1:12" ht="24" customHeight="1">
      <c r="A14757" s="1355"/>
      <c r="B14757" s="1355"/>
      <c r="C14757" s="1433"/>
      <c r="E14757" s="1433"/>
      <c r="K14757" s="1433"/>
      <c r="L14757" s="1334"/>
    </row>
    <row r="14758" spans="1:12" ht="24" customHeight="1">
      <c r="A14758" s="1355"/>
      <c r="B14758" s="1355"/>
      <c r="C14758" s="1433"/>
      <c r="E14758" s="1433"/>
      <c r="K14758" s="1433"/>
      <c r="L14758" s="1334"/>
    </row>
    <row r="14759" spans="1:12" ht="24" customHeight="1">
      <c r="A14759" s="1355"/>
      <c r="B14759" s="1355"/>
      <c r="C14759" s="1433"/>
      <c r="E14759" s="1433"/>
      <c r="K14759" s="1433"/>
      <c r="L14759" s="1334"/>
    </row>
    <row r="14760" spans="1:12" ht="24" customHeight="1">
      <c r="A14760" s="1355"/>
      <c r="B14760" s="1355"/>
      <c r="C14760" s="1433"/>
      <c r="E14760" s="1433"/>
      <c r="K14760" s="1433"/>
      <c r="L14760" s="1334"/>
    </row>
    <row r="14761" spans="1:12" ht="24" customHeight="1">
      <c r="A14761" s="1355"/>
      <c r="B14761" s="1355"/>
      <c r="C14761" s="1433"/>
      <c r="E14761" s="1433"/>
      <c r="K14761" s="1433"/>
      <c r="L14761" s="1334"/>
    </row>
    <row r="14762" spans="1:12" ht="24" customHeight="1">
      <c r="A14762" s="1355"/>
      <c r="B14762" s="1355"/>
      <c r="C14762" s="1433"/>
      <c r="E14762" s="1433"/>
      <c r="K14762" s="1433"/>
      <c r="L14762" s="1334"/>
    </row>
    <row r="14763" spans="1:12" ht="24" customHeight="1">
      <c r="A14763" s="1355"/>
      <c r="B14763" s="1355"/>
      <c r="C14763" s="1433"/>
      <c r="E14763" s="1433"/>
      <c r="K14763" s="1433"/>
      <c r="L14763" s="1334"/>
    </row>
    <row r="14764" spans="1:12" ht="24" customHeight="1">
      <c r="A14764" s="1355"/>
      <c r="B14764" s="1355"/>
      <c r="C14764" s="1433"/>
      <c r="E14764" s="1433"/>
      <c r="K14764" s="1433"/>
      <c r="L14764" s="1334"/>
    </row>
    <row r="14765" spans="1:12" ht="24" customHeight="1">
      <c r="A14765" s="1355"/>
      <c r="B14765" s="1355"/>
      <c r="C14765" s="1433"/>
      <c r="E14765" s="1433"/>
      <c r="K14765" s="1433"/>
      <c r="L14765" s="1334"/>
    </row>
    <row r="14766" spans="1:12" ht="24" customHeight="1">
      <c r="A14766" s="1355"/>
      <c r="B14766" s="1355"/>
      <c r="C14766" s="1433"/>
      <c r="E14766" s="1433"/>
      <c r="K14766" s="1433"/>
      <c r="L14766" s="1334"/>
    </row>
    <row r="14767" spans="1:12" ht="24" customHeight="1">
      <c r="A14767" s="1355"/>
      <c r="B14767" s="1355"/>
      <c r="C14767" s="1433"/>
      <c r="E14767" s="1433"/>
      <c r="K14767" s="1433"/>
      <c r="L14767" s="1334"/>
    </row>
    <row r="14768" spans="1:12" ht="24" customHeight="1">
      <c r="A14768" s="1355"/>
      <c r="B14768" s="1355"/>
      <c r="C14768" s="1433"/>
      <c r="E14768" s="1433"/>
      <c r="K14768" s="1433"/>
      <c r="L14768" s="1334"/>
    </row>
    <row r="14769" spans="1:12" ht="24" customHeight="1">
      <c r="A14769" s="1355"/>
      <c r="B14769" s="1355"/>
      <c r="C14769" s="1433"/>
      <c r="E14769" s="1433"/>
      <c r="K14769" s="1433"/>
      <c r="L14769" s="1334"/>
    </row>
    <row r="14770" spans="1:12" ht="24" customHeight="1">
      <c r="A14770" s="1355"/>
      <c r="B14770" s="1355"/>
      <c r="C14770" s="1433"/>
      <c r="E14770" s="1433"/>
      <c r="K14770" s="1433"/>
      <c r="L14770" s="1334"/>
    </row>
    <row r="14771" spans="1:12" ht="24" customHeight="1">
      <c r="A14771" s="1355"/>
      <c r="B14771" s="1355"/>
      <c r="C14771" s="1433"/>
      <c r="E14771" s="1433"/>
      <c r="K14771" s="1433"/>
      <c r="L14771" s="1334"/>
    </row>
    <row r="14772" spans="1:12" ht="24" customHeight="1">
      <c r="A14772" s="1355"/>
      <c r="B14772" s="1355"/>
      <c r="C14772" s="1433"/>
      <c r="E14772" s="1433"/>
      <c r="K14772" s="1433"/>
      <c r="L14772" s="1334"/>
    </row>
    <row r="14773" spans="1:12" ht="24" customHeight="1">
      <c r="A14773" s="1355"/>
      <c r="B14773" s="1355"/>
      <c r="C14773" s="1433"/>
      <c r="E14773" s="1433"/>
      <c r="K14773" s="1433"/>
      <c r="L14773" s="1334"/>
    </row>
    <row r="14774" spans="1:12" ht="24" customHeight="1">
      <c r="A14774" s="1355"/>
      <c r="B14774" s="1355"/>
      <c r="C14774" s="1433"/>
      <c r="E14774" s="1433"/>
      <c r="K14774" s="1433"/>
      <c r="L14774" s="1334"/>
    </row>
    <row r="14775" spans="1:12" ht="24" customHeight="1">
      <c r="A14775" s="1355"/>
      <c r="B14775" s="1355"/>
      <c r="C14775" s="1433"/>
      <c r="E14775" s="1433"/>
      <c r="K14775" s="1433"/>
      <c r="L14775" s="1334"/>
    </row>
    <row r="14776" spans="1:12" ht="24" customHeight="1">
      <c r="A14776" s="1355"/>
      <c r="B14776" s="1355"/>
      <c r="C14776" s="1433"/>
      <c r="E14776" s="1433"/>
      <c r="K14776" s="1433"/>
      <c r="L14776" s="1334"/>
    </row>
    <row r="14777" spans="1:12" ht="24" customHeight="1">
      <c r="A14777" s="1355"/>
      <c r="B14777" s="1355"/>
      <c r="C14777" s="1433"/>
      <c r="E14777" s="1433"/>
      <c r="K14777" s="1433"/>
      <c r="L14777" s="1334"/>
    </row>
    <row r="14778" spans="1:12" ht="24" customHeight="1">
      <c r="A14778" s="1355"/>
      <c r="B14778" s="1355"/>
      <c r="C14778" s="1433"/>
      <c r="E14778" s="1433"/>
      <c r="K14778" s="1433"/>
      <c r="L14778" s="1334"/>
    </row>
    <row r="14779" spans="1:12" ht="24" customHeight="1">
      <c r="A14779" s="1355"/>
      <c r="B14779" s="1355"/>
      <c r="C14779" s="1433"/>
      <c r="E14779" s="1433"/>
      <c r="K14779" s="1433"/>
      <c r="L14779" s="1334"/>
    </row>
    <row r="14780" spans="1:12" ht="24" customHeight="1">
      <c r="A14780" s="1355"/>
      <c r="B14780" s="1355"/>
      <c r="C14780" s="1433"/>
      <c r="E14780" s="1433"/>
      <c r="K14780" s="1433"/>
      <c r="L14780" s="1334"/>
    </row>
    <row r="14781" spans="1:12" ht="24" customHeight="1">
      <c r="A14781" s="1355"/>
      <c r="B14781" s="1355"/>
      <c r="C14781" s="1433"/>
      <c r="E14781" s="1433"/>
      <c r="K14781" s="1433"/>
      <c r="L14781" s="1334"/>
    </row>
    <row r="14782" spans="1:12" ht="24" customHeight="1">
      <c r="A14782" s="1355"/>
      <c r="B14782" s="1355"/>
      <c r="C14782" s="1433"/>
      <c r="E14782" s="1433"/>
      <c r="K14782" s="1433"/>
      <c r="L14782" s="1334"/>
    </row>
    <row r="14783" spans="1:12" ht="24" customHeight="1">
      <c r="A14783" s="1355"/>
      <c r="B14783" s="1355"/>
      <c r="C14783" s="1433"/>
      <c r="E14783" s="1433"/>
      <c r="K14783" s="1433"/>
      <c r="L14783" s="1334"/>
    </row>
    <row r="14784" spans="1:12" ht="24" customHeight="1">
      <c r="A14784" s="1355"/>
      <c r="B14784" s="1355"/>
      <c r="C14784" s="1433"/>
      <c r="E14784" s="1433"/>
      <c r="K14784" s="1433"/>
      <c r="L14784" s="1334"/>
    </row>
    <row r="14785" spans="1:12" ht="24" customHeight="1">
      <c r="A14785" s="1355"/>
      <c r="B14785" s="1355"/>
      <c r="C14785" s="1433"/>
      <c r="E14785" s="1433"/>
      <c r="K14785" s="1433"/>
      <c r="L14785" s="1334"/>
    </row>
    <row r="14786" spans="1:12" ht="24" customHeight="1">
      <c r="A14786" s="1355"/>
      <c r="B14786" s="1355"/>
      <c r="C14786" s="1433"/>
      <c r="E14786" s="1433"/>
      <c r="K14786" s="1433"/>
      <c r="L14786" s="1334"/>
    </row>
    <row r="14787" spans="1:12" ht="24" customHeight="1">
      <c r="A14787" s="1355"/>
      <c r="B14787" s="1355"/>
      <c r="C14787" s="1433"/>
      <c r="E14787" s="1433"/>
      <c r="K14787" s="1433"/>
      <c r="L14787" s="1334"/>
    </row>
    <row r="14788" spans="1:12" ht="24" customHeight="1">
      <c r="A14788" s="1355"/>
      <c r="B14788" s="1355"/>
      <c r="C14788" s="1433"/>
      <c r="E14788" s="1433"/>
      <c r="K14788" s="1433"/>
      <c r="L14788" s="1334"/>
    </row>
    <row r="14789" spans="1:12" ht="24" customHeight="1">
      <c r="A14789" s="1355"/>
      <c r="B14789" s="1355"/>
      <c r="C14789" s="1433"/>
      <c r="E14789" s="1433"/>
      <c r="K14789" s="1433"/>
      <c r="L14789" s="1334"/>
    </row>
    <row r="14790" spans="1:12" ht="24" customHeight="1">
      <c r="A14790" s="1355"/>
      <c r="B14790" s="1355"/>
      <c r="C14790" s="1433"/>
      <c r="E14790" s="1433"/>
      <c r="K14790" s="1433"/>
      <c r="L14790" s="1334"/>
    </row>
    <row r="14791" spans="1:12" ht="24" customHeight="1">
      <c r="A14791" s="1355"/>
      <c r="B14791" s="1355"/>
      <c r="C14791" s="1433"/>
      <c r="E14791" s="1433"/>
      <c r="K14791" s="1433"/>
      <c r="L14791" s="1334"/>
    </row>
    <row r="14792" spans="1:12" ht="24" customHeight="1">
      <c r="A14792" s="1355"/>
      <c r="B14792" s="1355"/>
      <c r="C14792" s="1433"/>
      <c r="E14792" s="1433"/>
      <c r="K14792" s="1433"/>
      <c r="L14792" s="1334"/>
    </row>
    <row r="14793" spans="1:12" ht="24" customHeight="1">
      <c r="A14793" s="1355"/>
      <c r="B14793" s="1355"/>
      <c r="C14793" s="1433"/>
      <c r="E14793" s="1433"/>
      <c r="K14793" s="1433"/>
      <c r="L14793" s="1334"/>
    </row>
    <row r="14794" spans="1:12" ht="24" customHeight="1">
      <c r="A14794" s="1355"/>
      <c r="B14794" s="1355"/>
      <c r="C14794" s="1433"/>
      <c r="E14794" s="1433"/>
      <c r="K14794" s="1433"/>
      <c r="L14794" s="1334"/>
    </row>
    <row r="14795" spans="1:12" ht="24" customHeight="1">
      <c r="A14795" s="1355"/>
      <c r="B14795" s="1355"/>
      <c r="C14795" s="1433"/>
      <c r="E14795" s="1433"/>
      <c r="K14795" s="1433"/>
      <c r="L14795" s="1334"/>
    </row>
    <row r="14796" spans="1:12" ht="24" customHeight="1">
      <c r="A14796" s="1355"/>
      <c r="B14796" s="1355"/>
      <c r="C14796" s="1433"/>
      <c r="E14796" s="1433"/>
      <c r="K14796" s="1433"/>
      <c r="L14796" s="1334"/>
    </row>
    <row r="14797" spans="1:12" ht="24" customHeight="1">
      <c r="A14797" s="1355"/>
      <c r="B14797" s="1355"/>
      <c r="C14797" s="1433"/>
      <c r="E14797" s="1433"/>
      <c r="K14797" s="1433"/>
      <c r="L14797" s="1334"/>
    </row>
    <row r="14798" spans="1:12" ht="24" customHeight="1">
      <c r="A14798" s="1355"/>
      <c r="B14798" s="1355"/>
      <c r="C14798" s="1433"/>
      <c r="E14798" s="1433"/>
      <c r="K14798" s="1433"/>
      <c r="L14798" s="1334"/>
    </row>
    <row r="14799" spans="1:12" ht="24" customHeight="1">
      <c r="A14799" s="1355"/>
      <c r="B14799" s="1355"/>
      <c r="C14799" s="1433"/>
      <c r="E14799" s="1433"/>
      <c r="K14799" s="1433"/>
      <c r="L14799" s="1334"/>
    </row>
    <row r="14800" spans="1:12" ht="24" customHeight="1">
      <c r="A14800" s="1355"/>
      <c r="B14800" s="1355"/>
      <c r="C14800" s="1433"/>
      <c r="E14800" s="1433"/>
      <c r="K14800" s="1433"/>
      <c r="L14800" s="1334"/>
    </row>
    <row r="14801" spans="1:12" ht="24" customHeight="1">
      <c r="A14801" s="1355"/>
      <c r="B14801" s="1355"/>
      <c r="C14801" s="1433"/>
      <c r="E14801" s="1433"/>
      <c r="K14801" s="1433"/>
      <c r="L14801" s="1334"/>
    </row>
    <row r="14802" spans="1:12" ht="24" customHeight="1">
      <c r="A14802" s="1355"/>
      <c r="B14802" s="1355"/>
      <c r="C14802" s="1433"/>
      <c r="E14802" s="1433"/>
      <c r="K14802" s="1433"/>
      <c r="L14802" s="1334"/>
    </row>
    <row r="14803" spans="1:12" ht="24" customHeight="1">
      <c r="A14803" s="1355"/>
      <c r="B14803" s="1355"/>
      <c r="C14803" s="1433"/>
      <c r="E14803" s="1433"/>
      <c r="K14803" s="1433"/>
      <c r="L14803" s="1334"/>
    </row>
    <row r="14804" spans="1:12" ht="24" customHeight="1">
      <c r="A14804" s="1355"/>
      <c r="B14804" s="1355"/>
      <c r="C14804" s="1433"/>
      <c r="E14804" s="1433"/>
      <c r="K14804" s="1433"/>
      <c r="L14804" s="1334"/>
    </row>
    <row r="14805" spans="1:12" ht="24" customHeight="1">
      <c r="A14805" s="1355"/>
      <c r="B14805" s="1355"/>
      <c r="C14805" s="1433"/>
      <c r="E14805" s="1433"/>
      <c r="K14805" s="1433"/>
      <c r="L14805" s="1334"/>
    </row>
    <row r="14806" spans="1:12" ht="24" customHeight="1">
      <c r="A14806" s="1355"/>
      <c r="B14806" s="1355"/>
      <c r="C14806" s="1433"/>
      <c r="E14806" s="1433"/>
      <c r="K14806" s="1433"/>
      <c r="L14806" s="1334"/>
    </row>
    <row r="14807" spans="1:12" ht="24" customHeight="1">
      <c r="A14807" s="1355"/>
      <c r="B14807" s="1355"/>
      <c r="C14807" s="1433"/>
      <c r="E14807" s="1433"/>
      <c r="K14807" s="1433"/>
      <c r="L14807" s="1334"/>
    </row>
    <row r="14808" spans="1:12" ht="24" customHeight="1">
      <c r="A14808" s="1355"/>
      <c r="B14808" s="1355"/>
      <c r="C14808" s="1433"/>
      <c r="E14808" s="1433"/>
      <c r="K14808" s="1433"/>
      <c r="L14808" s="1334"/>
    </row>
    <row r="14809" spans="1:12" ht="24" customHeight="1">
      <c r="A14809" s="1355"/>
      <c r="B14809" s="1355"/>
      <c r="C14809" s="1433"/>
      <c r="E14809" s="1433"/>
      <c r="K14809" s="1433"/>
      <c r="L14809" s="1334"/>
    </row>
    <row r="14810" spans="1:12" ht="24" customHeight="1">
      <c r="A14810" s="1355"/>
      <c r="B14810" s="1355"/>
      <c r="C14810" s="1433"/>
      <c r="E14810" s="1433"/>
      <c r="K14810" s="1433"/>
      <c r="L14810" s="1334"/>
    </row>
    <row r="14811" spans="1:12" ht="24" customHeight="1">
      <c r="A14811" s="1355"/>
      <c r="B14811" s="1355"/>
      <c r="C14811" s="1433"/>
      <c r="E14811" s="1433"/>
      <c r="K14811" s="1433"/>
      <c r="L14811" s="1334"/>
    </row>
    <row r="14812" spans="1:12" ht="24" customHeight="1">
      <c r="A14812" s="1355"/>
      <c r="B14812" s="1355"/>
      <c r="C14812" s="1433"/>
      <c r="E14812" s="1433"/>
      <c r="K14812" s="1433"/>
      <c r="L14812" s="1334"/>
    </row>
    <row r="14813" spans="1:12" ht="24" customHeight="1">
      <c r="A14813" s="1355"/>
      <c r="B14813" s="1355"/>
      <c r="C14813" s="1433"/>
      <c r="E14813" s="1433"/>
      <c r="K14813" s="1433"/>
      <c r="L14813" s="1334"/>
    </row>
    <row r="14814" spans="1:12" ht="24" customHeight="1">
      <c r="A14814" s="1355"/>
      <c r="B14814" s="1355"/>
      <c r="C14814" s="1433"/>
      <c r="E14814" s="1433"/>
      <c r="K14814" s="1433"/>
      <c r="L14814" s="1334"/>
    </row>
    <row r="14815" spans="1:12" ht="24" customHeight="1">
      <c r="A14815" s="1355"/>
      <c r="B14815" s="1355"/>
      <c r="C14815" s="1433"/>
      <c r="E14815" s="1433"/>
      <c r="K14815" s="1433"/>
      <c r="L14815" s="1334"/>
    </row>
    <row r="14816" spans="1:12" ht="24" customHeight="1">
      <c r="A14816" s="1355"/>
      <c r="B14816" s="1355"/>
      <c r="C14816" s="1433"/>
      <c r="E14816" s="1433"/>
      <c r="K14816" s="1433"/>
      <c r="L14816" s="1334"/>
    </row>
    <row r="14817" spans="1:12" ht="24" customHeight="1">
      <c r="A14817" s="1355"/>
      <c r="B14817" s="1355"/>
      <c r="C14817" s="1433"/>
      <c r="E14817" s="1433"/>
      <c r="K14817" s="1433"/>
      <c r="L14817" s="1334"/>
    </row>
    <row r="14818" spans="1:12" ht="24" customHeight="1">
      <c r="A14818" s="1355"/>
      <c r="B14818" s="1355"/>
      <c r="C14818" s="1433"/>
      <c r="E14818" s="1433"/>
      <c r="K14818" s="1433"/>
      <c r="L14818" s="1334"/>
    </row>
    <row r="14819" spans="1:12" ht="24" customHeight="1">
      <c r="A14819" s="1355"/>
      <c r="B14819" s="1355"/>
      <c r="C14819" s="1433"/>
      <c r="E14819" s="1433"/>
      <c r="K14819" s="1433"/>
      <c r="L14819" s="1334"/>
    </row>
    <row r="14820" spans="1:12" ht="24" customHeight="1">
      <c r="A14820" s="1355"/>
      <c r="B14820" s="1355"/>
      <c r="C14820" s="1433"/>
      <c r="E14820" s="1433"/>
      <c r="K14820" s="1433"/>
      <c r="L14820" s="1334"/>
    </row>
    <row r="14821" spans="1:12" ht="24" customHeight="1">
      <c r="A14821" s="1355"/>
      <c r="B14821" s="1355"/>
      <c r="C14821" s="1433"/>
      <c r="E14821" s="1433"/>
      <c r="K14821" s="1433"/>
      <c r="L14821" s="1334"/>
    </row>
    <row r="14822" spans="1:12" ht="24" customHeight="1">
      <c r="A14822" s="1355"/>
      <c r="B14822" s="1355"/>
      <c r="C14822" s="1433"/>
      <c r="E14822" s="1433"/>
      <c r="K14822" s="1433"/>
      <c r="L14822" s="1334"/>
    </row>
    <row r="14823" spans="1:12" ht="24" customHeight="1">
      <c r="A14823" s="1355"/>
      <c r="B14823" s="1355"/>
      <c r="C14823" s="1433"/>
      <c r="E14823" s="1433"/>
      <c r="K14823" s="1433"/>
      <c r="L14823" s="1334"/>
    </row>
    <row r="14824" spans="1:12" ht="24" customHeight="1">
      <c r="A14824" s="1355"/>
      <c r="B14824" s="1355"/>
      <c r="C14824" s="1433"/>
      <c r="E14824" s="1433"/>
      <c r="K14824" s="1433"/>
      <c r="L14824" s="1334"/>
    </row>
    <row r="14825" spans="1:12" ht="24" customHeight="1">
      <c r="A14825" s="1355"/>
      <c r="B14825" s="1355"/>
      <c r="C14825" s="1433"/>
      <c r="E14825" s="1433"/>
      <c r="K14825" s="1433"/>
      <c r="L14825" s="1334"/>
    </row>
    <row r="14826" spans="1:12" ht="24" customHeight="1">
      <c r="A14826" s="1355"/>
      <c r="B14826" s="1355"/>
      <c r="C14826" s="1433"/>
      <c r="E14826" s="1433"/>
      <c r="K14826" s="1433"/>
      <c r="L14826" s="1334"/>
    </row>
    <row r="14827" spans="1:12" ht="24" customHeight="1">
      <c r="A14827" s="1355"/>
      <c r="B14827" s="1355"/>
      <c r="C14827" s="1433"/>
      <c r="E14827" s="1433"/>
      <c r="K14827" s="1433"/>
      <c r="L14827" s="1334"/>
    </row>
    <row r="14828" spans="1:12" ht="24" customHeight="1">
      <c r="A14828" s="1355"/>
      <c r="B14828" s="1355"/>
      <c r="C14828" s="1433"/>
      <c r="E14828" s="1433"/>
      <c r="K14828" s="1433"/>
      <c r="L14828" s="1334"/>
    </row>
    <row r="14829" spans="1:12" ht="24" customHeight="1">
      <c r="A14829" s="1355"/>
      <c r="B14829" s="1355"/>
      <c r="C14829" s="1433"/>
      <c r="E14829" s="1433"/>
      <c r="K14829" s="1433"/>
      <c r="L14829" s="1334"/>
    </row>
    <row r="14830" spans="1:12" ht="24" customHeight="1">
      <c r="A14830" s="1355"/>
      <c r="B14830" s="1355"/>
      <c r="C14830" s="1433"/>
      <c r="E14830" s="1433"/>
      <c r="K14830" s="1433"/>
      <c r="L14830" s="1334"/>
    </row>
    <row r="14831" spans="1:12" ht="24" customHeight="1">
      <c r="A14831" s="1355"/>
      <c r="B14831" s="1355"/>
      <c r="C14831" s="1433"/>
      <c r="E14831" s="1433"/>
      <c r="K14831" s="1433"/>
      <c r="L14831" s="1334"/>
    </row>
    <row r="14832" spans="1:12" ht="24" customHeight="1">
      <c r="A14832" s="1355"/>
      <c r="B14832" s="1355"/>
      <c r="C14832" s="1433"/>
      <c r="E14832" s="1433"/>
      <c r="K14832" s="1433"/>
      <c r="L14832" s="1334"/>
    </row>
    <row r="14833" spans="1:12" ht="24" customHeight="1">
      <c r="A14833" s="1355"/>
      <c r="B14833" s="1355"/>
      <c r="C14833" s="1433"/>
      <c r="E14833" s="1433"/>
      <c r="K14833" s="1433"/>
      <c r="L14833" s="1334"/>
    </row>
    <row r="14834" spans="1:12" ht="24" customHeight="1">
      <c r="A14834" s="1355"/>
      <c r="B14834" s="1355"/>
      <c r="C14834" s="1433"/>
      <c r="E14834" s="1433"/>
      <c r="K14834" s="1433"/>
      <c r="L14834" s="1334"/>
    </row>
    <row r="14835" spans="1:12" ht="24" customHeight="1">
      <c r="A14835" s="1355"/>
      <c r="B14835" s="1355"/>
      <c r="C14835" s="1433"/>
      <c r="E14835" s="1433"/>
      <c r="K14835" s="1433"/>
      <c r="L14835" s="1334"/>
    </row>
    <row r="14836" spans="1:12" ht="24" customHeight="1">
      <c r="A14836" s="1355"/>
      <c r="B14836" s="1355"/>
      <c r="C14836" s="1433"/>
      <c r="E14836" s="1433"/>
      <c r="K14836" s="1433"/>
      <c r="L14836" s="1334"/>
    </row>
    <row r="14837" spans="1:12" ht="24" customHeight="1">
      <c r="A14837" s="1355"/>
      <c r="B14837" s="1355"/>
      <c r="C14837" s="1433"/>
      <c r="E14837" s="1433"/>
      <c r="K14837" s="1433"/>
      <c r="L14837" s="1334"/>
    </row>
    <row r="14838" spans="1:12" ht="24" customHeight="1">
      <c r="A14838" s="1355"/>
      <c r="B14838" s="1355"/>
      <c r="C14838" s="1433"/>
      <c r="E14838" s="1433"/>
      <c r="K14838" s="1433"/>
      <c r="L14838" s="1334"/>
    </row>
    <row r="14839" spans="1:12" ht="24" customHeight="1">
      <c r="A14839" s="1355"/>
      <c r="B14839" s="1355"/>
      <c r="C14839" s="1433"/>
      <c r="E14839" s="1433"/>
      <c r="K14839" s="1433"/>
      <c r="L14839" s="1334"/>
    </row>
    <row r="14840" spans="1:12" ht="24" customHeight="1">
      <c r="A14840" s="1355"/>
      <c r="B14840" s="1355"/>
      <c r="C14840" s="1433"/>
      <c r="E14840" s="1433"/>
      <c r="K14840" s="1433"/>
      <c r="L14840" s="1334"/>
    </row>
    <row r="14841" spans="1:12" ht="24" customHeight="1">
      <c r="A14841" s="1355"/>
      <c r="B14841" s="1355"/>
      <c r="C14841" s="1433"/>
      <c r="E14841" s="1433"/>
      <c r="K14841" s="1433"/>
      <c r="L14841" s="1334"/>
    </row>
    <row r="14842" spans="1:12" ht="24" customHeight="1">
      <c r="A14842" s="1355"/>
      <c r="B14842" s="1355"/>
      <c r="C14842" s="1433"/>
      <c r="E14842" s="1433"/>
      <c r="K14842" s="1433"/>
      <c r="L14842" s="1334"/>
    </row>
    <row r="14843" spans="1:12" ht="24" customHeight="1">
      <c r="A14843" s="1355"/>
      <c r="B14843" s="1355"/>
      <c r="C14843" s="1433"/>
      <c r="E14843" s="1433"/>
      <c r="K14843" s="1433"/>
      <c r="L14843" s="1334"/>
    </row>
    <row r="14844" spans="1:12" ht="24" customHeight="1">
      <c r="A14844" s="1355"/>
      <c r="B14844" s="1355"/>
      <c r="C14844" s="1433"/>
      <c r="E14844" s="1433"/>
      <c r="K14844" s="1433"/>
      <c r="L14844" s="1334"/>
    </row>
    <row r="14845" spans="1:12" ht="24" customHeight="1">
      <c r="A14845" s="1355"/>
      <c r="B14845" s="1355"/>
      <c r="C14845" s="1433"/>
      <c r="E14845" s="1433"/>
      <c r="K14845" s="1433"/>
      <c r="L14845" s="1334"/>
    </row>
    <row r="14846" spans="1:12" ht="24" customHeight="1">
      <c r="A14846" s="1355"/>
      <c r="B14846" s="1355"/>
      <c r="C14846" s="1433"/>
      <c r="E14846" s="1433"/>
      <c r="K14846" s="1433"/>
      <c r="L14846" s="1334"/>
    </row>
    <row r="14847" spans="1:12" ht="24" customHeight="1">
      <c r="A14847" s="1355"/>
      <c r="B14847" s="1355"/>
      <c r="C14847" s="1433"/>
      <c r="E14847" s="1433"/>
      <c r="K14847" s="1433"/>
      <c r="L14847" s="1334"/>
    </row>
    <row r="14848" spans="1:12" ht="24" customHeight="1">
      <c r="A14848" s="1355"/>
      <c r="B14848" s="1355"/>
      <c r="C14848" s="1433"/>
      <c r="E14848" s="1433"/>
      <c r="K14848" s="1433"/>
      <c r="L14848" s="1334"/>
    </row>
    <row r="14849" spans="1:12" ht="24" customHeight="1">
      <c r="A14849" s="1355"/>
      <c r="B14849" s="1355"/>
      <c r="C14849" s="1433"/>
      <c r="E14849" s="1433"/>
      <c r="K14849" s="1433"/>
      <c r="L14849" s="1334"/>
    </row>
    <row r="14850" spans="1:12" ht="24" customHeight="1">
      <c r="A14850" s="1355"/>
      <c r="B14850" s="1355"/>
      <c r="C14850" s="1433"/>
      <c r="E14850" s="1433"/>
      <c r="K14850" s="1433"/>
      <c r="L14850" s="1334"/>
    </row>
    <row r="14851" spans="1:12" ht="24" customHeight="1">
      <c r="A14851" s="1355"/>
      <c r="B14851" s="1355"/>
      <c r="C14851" s="1433"/>
      <c r="E14851" s="1433"/>
      <c r="K14851" s="1433"/>
      <c r="L14851" s="1334"/>
    </row>
    <row r="14852" spans="1:12" ht="24" customHeight="1">
      <c r="A14852" s="1355"/>
      <c r="B14852" s="1355"/>
      <c r="C14852" s="1433"/>
      <c r="E14852" s="1433"/>
      <c r="K14852" s="1433"/>
      <c r="L14852" s="1334"/>
    </row>
    <row r="14853" spans="1:12" ht="24" customHeight="1">
      <c r="A14853" s="1355"/>
      <c r="B14853" s="1355"/>
      <c r="C14853" s="1433"/>
      <c r="E14853" s="1433"/>
      <c r="K14853" s="1433"/>
      <c r="L14853" s="1334"/>
    </row>
    <row r="14854" spans="1:12" ht="24" customHeight="1">
      <c r="A14854" s="1355"/>
      <c r="B14854" s="1355"/>
      <c r="C14854" s="1433"/>
      <c r="E14854" s="1433"/>
      <c r="K14854" s="1433"/>
      <c r="L14854" s="1334"/>
    </row>
    <row r="14855" spans="1:12" ht="24" customHeight="1">
      <c r="A14855" s="1355"/>
      <c r="B14855" s="1355"/>
      <c r="C14855" s="1433"/>
      <c r="E14855" s="1433"/>
      <c r="K14855" s="1433"/>
      <c r="L14855" s="1334"/>
    </row>
    <row r="14856" spans="1:12" ht="24" customHeight="1">
      <c r="A14856" s="1355"/>
      <c r="B14856" s="1355"/>
      <c r="C14856" s="1433"/>
      <c r="E14856" s="1433"/>
      <c r="K14856" s="1433"/>
      <c r="L14856" s="1334"/>
    </row>
    <row r="14857" spans="1:12" ht="24" customHeight="1">
      <c r="A14857" s="1355"/>
      <c r="B14857" s="1355"/>
      <c r="C14857" s="1433"/>
      <c r="E14857" s="1433"/>
      <c r="K14857" s="1433"/>
      <c r="L14857" s="1334"/>
    </row>
    <row r="14858" spans="1:12" ht="24" customHeight="1">
      <c r="A14858" s="1355"/>
      <c r="B14858" s="1355"/>
      <c r="C14858" s="1433"/>
      <c r="E14858" s="1433"/>
      <c r="K14858" s="1433"/>
      <c r="L14858" s="1334"/>
    </row>
    <row r="14859" spans="1:12" ht="24" customHeight="1">
      <c r="A14859" s="1355"/>
      <c r="B14859" s="1355"/>
      <c r="C14859" s="1433"/>
      <c r="E14859" s="1433"/>
      <c r="K14859" s="1433"/>
      <c r="L14859" s="1334"/>
    </row>
    <row r="14860" spans="1:12" ht="24" customHeight="1">
      <c r="A14860" s="1355"/>
      <c r="B14860" s="1355"/>
      <c r="C14860" s="1433"/>
      <c r="E14860" s="1433"/>
      <c r="K14860" s="1433"/>
      <c r="L14860" s="1334"/>
    </row>
    <row r="14861" spans="1:12" ht="24" customHeight="1">
      <c r="A14861" s="1355"/>
      <c r="B14861" s="1355"/>
      <c r="C14861" s="1433"/>
      <c r="E14861" s="1433"/>
      <c r="K14861" s="1433"/>
      <c r="L14861" s="1334"/>
    </row>
    <row r="14862" spans="1:12" ht="24" customHeight="1">
      <c r="A14862" s="1355"/>
      <c r="B14862" s="1355"/>
      <c r="C14862" s="1433"/>
      <c r="E14862" s="1433"/>
      <c r="K14862" s="1433"/>
      <c r="L14862" s="1334"/>
    </row>
    <row r="14863" spans="1:12" ht="24" customHeight="1">
      <c r="A14863" s="1355"/>
      <c r="B14863" s="1355"/>
      <c r="C14863" s="1433"/>
      <c r="E14863" s="1433"/>
      <c r="K14863" s="1433"/>
      <c r="L14863" s="1334"/>
    </row>
    <row r="14864" spans="1:12" ht="24" customHeight="1">
      <c r="A14864" s="1355"/>
      <c r="B14864" s="1355"/>
      <c r="C14864" s="1433"/>
      <c r="E14864" s="1433"/>
      <c r="K14864" s="1433"/>
      <c r="L14864" s="1334"/>
    </row>
    <row r="14865" spans="1:12" ht="24" customHeight="1">
      <c r="A14865" s="1355"/>
      <c r="B14865" s="1355"/>
      <c r="C14865" s="1433"/>
      <c r="E14865" s="1433"/>
      <c r="K14865" s="1433"/>
      <c r="L14865" s="1334"/>
    </row>
    <row r="14866" spans="1:12" ht="24" customHeight="1">
      <c r="A14866" s="1355"/>
      <c r="B14866" s="1355"/>
      <c r="C14866" s="1433"/>
      <c r="E14866" s="1433"/>
      <c r="K14866" s="1433"/>
      <c r="L14866" s="1334"/>
    </row>
    <row r="14867" spans="1:12" ht="24" customHeight="1">
      <c r="A14867" s="1355"/>
      <c r="B14867" s="1355"/>
      <c r="C14867" s="1433"/>
      <c r="E14867" s="1433"/>
      <c r="K14867" s="1433"/>
      <c r="L14867" s="1334"/>
    </row>
    <row r="14868" spans="1:12" ht="24" customHeight="1">
      <c r="A14868" s="1355"/>
      <c r="B14868" s="1355"/>
      <c r="C14868" s="1433"/>
      <c r="E14868" s="1433"/>
      <c r="K14868" s="1433"/>
      <c r="L14868" s="1334"/>
    </row>
    <row r="14869" spans="1:12" ht="24" customHeight="1">
      <c r="A14869" s="1355"/>
      <c r="B14869" s="1355"/>
      <c r="C14869" s="1433"/>
      <c r="E14869" s="1433"/>
      <c r="K14869" s="1433"/>
      <c r="L14869" s="1334"/>
    </row>
    <row r="14870" spans="1:12" ht="24" customHeight="1">
      <c r="A14870" s="1355"/>
      <c r="B14870" s="1355"/>
      <c r="C14870" s="1433"/>
      <c r="E14870" s="1433"/>
      <c r="K14870" s="1433"/>
      <c r="L14870" s="1334"/>
    </row>
    <row r="14871" spans="1:12" ht="24" customHeight="1">
      <c r="A14871" s="1355"/>
      <c r="B14871" s="1355"/>
      <c r="C14871" s="1433"/>
      <c r="E14871" s="1433"/>
      <c r="K14871" s="1433"/>
      <c r="L14871" s="1334"/>
    </row>
    <row r="14872" spans="1:12" ht="24" customHeight="1">
      <c r="A14872" s="1355"/>
      <c r="B14872" s="1355"/>
      <c r="C14872" s="1433"/>
      <c r="E14872" s="1433"/>
      <c r="K14872" s="1433"/>
      <c r="L14872" s="1334"/>
    </row>
    <row r="14873" spans="1:12" ht="24" customHeight="1">
      <c r="A14873" s="1355"/>
      <c r="B14873" s="1355"/>
      <c r="C14873" s="1433"/>
      <c r="E14873" s="1433"/>
      <c r="K14873" s="1433"/>
      <c r="L14873" s="1334"/>
    </row>
    <row r="14874" spans="1:12" ht="24" customHeight="1">
      <c r="A14874" s="1355"/>
      <c r="B14874" s="1355"/>
      <c r="C14874" s="1433"/>
      <c r="E14874" s="1433"/>
      <c r="K14874" s="1433"/>
      <c r="L14874" s="1334"/>
    </row>
    <row r="14875" spans="1:12" ht="24" customHeight="1">
      <c r="A14875" s="1355"/>
      <c r="B14875" s="1355"/>
      <c r="C14875" s="1433"/>
      <c r="E14875" s="1433"/>
      <c r="K14875" s="1433"/>
      <c r="L14875" s="1334"/>
    </row>
    <row r="14876" spans="1:12" ht="24" customHeight="1">
      <c r="A14876" s="1355"/>
      <c r="B14876" s="1355"/>
      <c r="C14876" s="1433"/>
      <c r="E14876" s="1433"/>
      <c r="K14876" s="1433"/>
      <c r="L14876" s="1334"/>
    </row>
    <row r="14877" spans="1:12" ht="24" customHeight="1">
      <c r="A14877" s="1355"/>
      <c r="B14877" s="1355"/>
      <c r="C14877" s="1433"/>
      <c r="E14877" s="1433"/>
      <c r="K14877" s="1433"/>
      <c r="L14877" s="1334"/>
    </row>
    <row r="14878" spans="1:12" ht="24" customHeight="1">
      <c r="A14878" s="1355"/>
      <c r="B14878" s="1355"/>
      <c r="C14878" s="1433"/>
      <c r="E14878" s="1433"/>
      <c r="K14878" s="1433"/>
      <c r="L14878" s="1334"/>
    </row>
    <row r="14879" spans="1:12" ht="24" customHeight="1">
      <c r="A14879" s="1355"/>
      <c r="B14879" s="1355"/>
      <c r="C14879" s="1433"/>
      <c r="E14879" s="1433"/>
      <c r="K14879" s="1433"/>
      <c r="L14879" s="1334"/>
    </row>
    <row r="14880" spans="1:12" ht="24" customHeight="1">
      <c r="A14880" s="1355"/>
      <c r="B14880" s="1355"/>
      <c r="C14880" s="1433"/>
      <c r="E14880" s="1433"/>
      <c r="K14880" s="1433"/>
      <c r="L14880" s="1334"/>
    </row>
    <row r="14881" spans="1:12" ht="24" customHeight="1">
      <c r="A14881" s="1355"/>
      <c r="B14881" s="1355"/>
      <c r="C14881" s="1433"/>
      <c r="E14881" s="1433"/>
      <c r="K14881" s="1433"/>
      <c r="L14881" s="1334"/>
    </row>
    <row r="14882" spans="1:12" ht="24" customHeight="1">
      <c r="A14882" s="1355"/>
      <c r="B14882" s="1355"/>
      <c r="C14882" s="1433"/>
      <c r="E14882" s="1433"/>
      <c r="K14882" s="1433"/>
      <c r="L14882" s="1334"/>
    </row>
    <row r="14883" spans="1:12" ht="24" customHeight="1">
      <c r="A14883" s="1355"/>
      <c r="B14883" s="1355"/>
      <c r="C14883" s="1433"/>
      <c r="E14883" s="1433"/>
      <c r="K14883" s="1433"/>
      <c r="L14883" s="1334"/>
    </row>
    <row r="14884" spans="1:12" ht="24" customHeight="1">
      <c r="A14884" s="1355"/>
      <c r="B14884" s="1355"/>
      <c r="C14884" s="1433"/>
      <c r="E14884" s="1433"/>
      <c r="K14884" s="1433"/>
      <c r="L14884" s="1334"/>
    </row>
    <row r="14885" spans="1:12" ht="24" customHeight="1">
      <c r="A14885" s="1355"/>
      <c r="B14885" s="1355"/>
      <c r="C14885" s="1433"/>
      <c r="E14885" s="1433"/>
      <c r="K14885" s="1433"/>
      <c r="L14885" s="1334"/>
    </row>
    <row r="14886" spans="1:12" ht="24" customHeight="1">
      <c r="A14886" s="1355"/>
      <c r="B14886" s="1355"/>
      <c r="C14886" s="1433"/>
      <c r="E14886" s="1433"/>
      <c r="K14886" s="1433"/>
      <c r="L14886" s="1334"/>
    </row>
    <row r="14887" spans="1:12" ht="24" customHeight="1">
      <c r="A14887" s="1355"/>
      <c r="B14887" s="1355"/>
      <c r="C14887" s="1433"/>
      <c r="E14887" s="1433"/>
      <c r="K14887" s="1433"/>
      <c r="L14887" s="1334"/>
    </row>
    <row r="14888" spans="1:12" ht="24" customHeight="1">
      <c r="A14888" s="1355"/>
      <c r="B14888" s="1355"/>
      <c r="C14888" s="1433"/>
      <c r="E14888" s="1433"/>
      <c r="K14888" s="1433"/>
      <c r="L14888" s="1334"/>
    </row>
    <row r="14889" spans="1:12" ht="24" customHeight="1">
      <c r="A14889" s="1355"/>
      <c r="B14889" s="1355"/>
      <c r="C14889" s="1433"/>
      <c r="E14889" s="1433"/>
      <c r="K14889" s="1433"/>
      <c r="L14889" s="1334"/>
    </row>
    <row r="14890" spans="1:12" ht="24" customHeight="1">
      <c r="A14890" s="1355"/>
      <c r="B14890" s="1355"/>
      <c r="C14890" s="1433"/>
      <c r="E14890" s="1433"/>
      <c r="K14890" s="1433"/>
      <c r="L14890" s="1334"/>
    </row>
    <row r="14891" spans="1:12" ht="24" customHeight="1">
      <c r="A14891" s="1355"/>
      <c r="B14891" s="1355"/>
      <c r="C14891" s="1433"/>
      <c r="E14891" s="1433"/>
      <c r="K14891" s="1433"/>
      <c r="L14891" s="1334"/>
    </row>
    <row r="14892" spans="1:12" ht="24" customHeight="1">
      <c r="A14892" s="1355"/>
      <c r="B14892" s="1355"/>
      <c r="C14892" s="1433"/>
      <c r="E14892" s="1433"/>
      <c r="K14892" s="1433"/>
      <c r="L14892" s="1334"/>
    </row>
    <row r="14893" spans="1:12" ht="24" customHeight="1">
      <c r="A14893" s="1355"/>
      <c r="B14893" s="1355"/>
      <c r="C14893" s="1433"/>
      <c r="E14893" s="1433"/>
      <c r="K14893" s="1433"/>
      <c r="L14893" s="1334"/>
    </row>
    <row r="14894" spans="1:12" ht="24" customHeight="1">
      <c r="A14894" s="1355"/>
      <c r="B14894" s="1355"/>
      <c r="C14894" s="1433"/>
      <c r="E14894" s="1433"/>
      <c r="K14894" s="1433"/>
      <c r="L14894" s="1334"/>
    </row>
    <row r="14895" spans="1:12" ht="24" customHeight="1">
      <c r="A14895" s="1355"/>
      <c r="B14895" s="1355"/>
      <c r="C14895" s="1433"/>
      <c r="E14895" s="1433"/>
      <c r="K14895" s="1433"/>
      <c r="L14895" s="1334"/>
    </row>
    <row r="14896" spans="1:12" ht="24" customHeight="1">
      <c r="A14896" s="1355"/>
      <c r="B14896" s="1355"/>
      <c r="C14896" s="1433"/>
      <c r="E14896" s="1433"/>
      <c r="K14896" s="1433"/>
      <c r="L14896" s="1334"/>
    </row>
    <row r="14897" spans="1:12" ht="24" customHeight="1">
      <c r="A14897" s="1355"/>
      <c r="B14897" s="1355"/>
      <c r="C14897" s="1433"/>
      <c r="E14897" s="1433"/>
      <c r="K14897" s="1433"/>
      <c r="L14897" s="1334"/>
    </row>
    <row r="14898" spans="1:12" ht="24" customHeight="1">
      <c r="A14898" s="1355"/>
      <c r="B14898" s="1355"/>
      <c r="C14898" s="1433"/>
      <c r="E14898" s="1433"/>
      <c r="K14898" s="1433"/>
      <c r="L14898" s="1334"/>
    </row>
    <row r="14899" spans="1:12" ht="24" customHeight="1">
      <c r="A14899" s="1355"/>
      <c r="B14899" s="1355"/>
      <c r="C14899" s="1433"/>
      <c r="E14899" s="1433"/>
      <c r="K14899" s="1433"/>
      <c r="L14899" s="1334"/>
    </row>
    <row r="14900" spans="1:12" ht="24" customHeight="1">
      <c r="A14900" s="1355"/>
      <c r="B14900" s="1355"/>
      <c r="C14900" s="1433"/>
      <c r="E14900" s="1433"/>
      <c r="K14900" s="1433"/>
      <c r="L14900" s="1334"/>
    </row>
    <row r="14901" spans="1:12" ht="24" customHeight="1">
      <c r="A14901" s="1355"/>
      <c r="B14901" s="1355"/>
      <c r="C14901" s="1433"/>
      <c r="E14901" s="1433"/>
      <c r="K14901" s="1433"/>
      <c r="L14901" s="1334"/>
    </row>
    <row r="14902" spans="1:12" ht="24" customHeight="1">
      <c r="A14902" s="1355"/>
      <c r="B14902" s="1355"/>
      <c r="C14902" s="1433"/>
      <c r="E14902" s="1433"/>
      <c r="K14902" s="1433"/>
      <c r="L14902" s="1334"/>
    </row>
    <row r="14903" spans="1:12" ht="24" customHeight="1">
      <c r="A14903" s="1355"/>
      <c r="B14903" s="1355"/>
      <c r="C14903" s="1433"/>
      <c r="E14903" s="1433"/>
      <c r="K14903" s="1433"/>
      <c r="L14903" s="1334"/>
    </row>
    <row r="14904" spans="1:12" ht="24" customHeight="1">
      <c r="A14904" s="1355"/>
      <c r="B14904" s="1355"/>
      <c r="C14904" s="1433"/>
      <c r="E14904" s="1433"/>
      <c r="K14904" s="1433"/>
      <c r="L14904" s="1334"/>
    </row>
    <row r="14905" spans="1:12" ht="24" customHeight="1">
      <c r="A14905" s="1355"/>
      <c r="B14905" s="1355"/>
      <c r="C14905" s="1433"/>
      <c r="E14905" s="1433"/>
      <c r="K14905" s="1433"/>
      <c r="L14905" s="1334"/>
    </row>
    <row r="14906" spans="1:12" ht="24" customHeight="1">
      <c r="A14906" s="1355"/>
      <c r="B14906" s="1355"/>
      <c r="C14906" s="1433"/>
      <c r="E14906" s="1433"/>
      <c r="K14906" s="1433"/>
      <c r="L14906" s="1334"/>
    </row>
    <row r="14907" spans="1:12" ht="24" customHeight="1">
      <c r="A14907" s="1355"/>
      <c r="B14907" s="1355"/>
      <c r="C14907" s="1433"/>
      <c r="E14907" s="1433"/>
      <c r="K14907" s="1433"/>
      <c r="L14907" s="1334"/>
    </row>
    <row r="14908" spans="1:12" ht="24" customHeight="1">
      <c r="A14908" s="1355"/>
      <c r="B14908" s="1355"/>
      <c r="C14908" s="1433"/>
      <c r="E14908" s="1433"/>
      <c r="K14908" s="1433"/>
      <c r="L14908" s="1334"/>
    </row>
    <row r="14909" spans="1:12" ht="24" customHeight="1">
      <c r="A14909" s="1355"/>
      <c r="B14909" s="1355"/>
      <c r="C14909" s="1433"/>
      <c r="E14909" s="1433"/>
      <c r="K14909" s="1433"/>
      <c r="L14909" s="1334"/>
    </row>
    <row r="14910" spans="1:12" ht="24" customHeight="1">
      <c r="A14910" s="1355"/>
      <c r="B14910" s="1355"/>
      <c r="C14910" s="1433"/>
      <c r="E14910" s="1433"/>
      <c r="K14910" s="1433"/>
      <c r="L14910" s="1334"/>
    </row>
    <row r="14911" spans="1:12" ht="24" customHeight="1">
      <c r="A14911" s="1355"/>
      <c r="B14911" s="1355"/>
      <c r="C14911" s="1433"/>
      <c r="E14911" s="1433"/>
      <c r="K14911" s="1433"/>
      <c r="L14911" s="1334"/>
    </row>
    <row r="14912" spans="1:12" ht="24" customHeight="1">
      <c r="A14912" s="1355"/>
      <c r="B14912" s="1355"/>
      <c r="C14912" s="1433"/>
      <c r="E14912" s="1433"/>
      <c r="K14912" s="1433"/>
      <c r="L14912" s="1334"/>
    </row>
    <row r="14913" spans="1:12" ht="24" customHeight="1">
      <c r="A14913" s="1355"/>
      <c r="B14913" s="1355"/>
      <c r="C14913" s="1433"/>
      <c r="E14913" s="1433"/>
      <c r="K14913" s="1433"/>
      <c r="L14913" s="1334"/>
    </row>
    <row r="14914" spans="1:12" ht="24" customHeight="1">
      <c r="A14914" s="1355"/>
      <c r="B14914" s="1355"/>
      <c r="C14914" s="1433"/>
      <c r="E14914" s="1433"/>
      <c r="K14914" s="1433"/>
      <c r="L14914" s="1334"/>
    </row>
    <row r="14915" spans="1:12" ht="24" customHeight="1">
      <c r="A14915" s="1355"/>
      <c r="B14915" s="1355"/>
      <c r="C14915" s="1433"/>
      <c r="E14915" s="1433"/>
      <c r="K14915" s="1433"/>
      <c r="L14915" s="1334"/>
    </row>
    <row r="14916" spans="1:12" ht="24" customHeight="1">
      <c r="A14916" s="1355"/>
      <c r="B14916" s="1355"/>
      <c r="C14916" s="1433"/>
      <c r="E14916" s="1433"/>
      <c r="K14916" s="1433"/>
      <c r="L14916" s="1334"/>
    </row>
    <row r="14917" spans="1:12" ht="24" customHeight="1">
      <c r="A14917" s="1355"/>
      <c r="B14917" s="1355"/>
      <c r="C14917" s="1433"/>
      <c r="E14917" s="1433"/>
      <c r="K14917" s="1433"/>
      <c r="L14917" s="1334"/>
    </row>
    <row r="14918" spans="1:12" ht="24" customHeight="1">
      <c r="A14918" s="1355"/>
      <c r="B14918" s="1355"/>
      <c r="C14918" s="1433"/>
      <c r="E14918" s="1433"/>
      <c r="K14918" s="1433"/>
      <c r="L14918" s="1334"/>
    </row>
    <row r="14919" spans="1:12" ht="24" customHeight="1">
      <c r="A14919" s="1355"/>
      <c r="B14919" s="1355"/>
      <c r="C14919" s="1433"/>
      <c r="E14919" s="1433"/>
      <c r="K14919" s="1433"/>
      <c r="L14919" s="1334"/>
    </row>
    <row r="14920" spans="1:12" ht="24" customHeight="1">
      <c r="A14920" s="1355"/>
      <c r="B14920" s="1355"/>
      <c r="C14920" s="1433"/>
      <c r="E14920" s="1433"/>
      <c r="K14920" s="1433"/>
      <c r="L14920" s="1334"/>
    </row>
    <row r="14921" spans="1:12" ht="24" customHeight="1">
      <c r="A14921" s="1355"/>
      <c r="B14921" s="1355"/>
      <c r="C14921" s="1433"/>
      <c r="E14921" s="1433"/>
      <c r="K14921" s="1433"/>
      <c r="L14921" s="1334"/>
    </row>
    <row r="14922" spans="1:12" ht="24" customHeight="1">
      <c r="A14922" s="1355"/>
      <c r="B14922" s="1355"/>
      <c r="C14922" s="1433"/>
      <c r="E14922" s="1433"/>
      <c r="K14922" s="1433"/>
      <c r="L14922" s="1334"/>
    </row>
    <row r="14923" spans="1:12" ht="24" customHeight="1">
      <c r="A14923" s="1355"/>
      <c r="B14923" s="1355"/>
      <c r="C14923" s="1433"/>
      <c r="E14923" s="1433"/>
      <c r="K14923" s="1433"/>
      <c r="L14923" s="1334"/>
    </row>
    <row r="14924" spans="1:12" ht="24" customHeight="1">
      <c r="A14924" s="1355"/>
      <c r="B14924" s="1355"/>
      <c r="C14924" s="1433"/>
      <c r="E14924" s="1433"/>
      <c r="K14924" s="1433"/>
      <c r="L14924" s="1334"/>
    </row>
    <row r="14925" spans="1:12" ht="24" customHeight="1">
      <c r="A14925" s="1355"/>
      <c r="B14925" s="1355"/>
      <c r="C14925" s="1433"/>
      <c r="E14925" s="1433"/>
      <c r="K14925" s="1433"/>
      <c r="L14925" s="1334"/>
    </row>
    <row r="14926" spans="1:12" ht="24" customHeight="1">
      <c r="A14926" s="1355"/>
      <c r="B14926" s="1355"/>
      <c r="C14926" s="1433"/>
      <c r="E14926" s="1433"/>
      <c r="K14926" s="1433"/>
      <c r="L14926" s="1334"/>
    </row>
    <row r="14927" spans="1:12" ht="24" customHeight="1">
      <c r="A14927" s="1355"/>
      <c r="B14927" s="1355"/>
      <c r="C14927" s="1433"/>
      <c r="E14927" s="1433"/>
      <c r="K14927" s="1433"/>
      <c r="L14927" s="1334"/>
    </row>
    <row r="14928" spans="1:12" ht="24" customHeight="1">
      <c r="A14928" s="1355"/>
      <c r="B14928" s="1355"/>
      <c r="C14928" s="1433"/>
      <c r="E14928" s="1433"/>
      <c r="K14928" s="1433"/>
      <c r="L14928" s="1334"/>
    </row>
    <row r="14929" spans="1:12" ht="24" customHeight="1">
      <c r="A14929" s="1355"/>
      <c r="B14929" s="1355"/>
      <c r="C14929" s="1433"/>
      <c r="E14929" s="1433"/>
      <c r="K14929" s="1433"/>
      <c r="L14929" s="1334"/>
    </row>
    <row r="14930" spans="1:12" ht="24" customHeight="1">
      <c r="A14930" s="1355"/>
      <c r="B14930" s="1355"/>
      <c r="C14930" s="1433"/>
      <c r="E14930" s="1433"/>
      <c r="K14930" s="1433"/>
      <c r="L14930" s="1334"/>
    </row>
    <row r="14931" spans="1:12" ht="24" customHeight="1">
      <c r="A14931" s="1355"/>
      <c r="B14931" s="1355"/>
      <c r="C14931" s="1433"/>
      <c r="E14931" s="1433"/>
      <c r="K14931" s="1433"/>
      <c r="L14931" s="1334"/>
    </row>
    <row r="14932" spans="1:12" ht="24" customHeight="1">
      <c r="A14932" s="1355"/>
      <c r="B14932" s="1355"/>
      <c r="C14932" s="1433"/>
      <c r="E14932" s="1433"/>
      <c r="K14932" s="1433"/>
      <c r="L14932" s="1334"/>
    </row>
    <row r="14933" spans="1:12" ht="24" customHeight="1">
      <c r="A14933" s="1355"/>
      <c r="B14933" s="1355"/>
      <c r="C14933" s="1433"/>
      <c r="E14933" s="1433"/>
      <c r="K14933" s="1433"/>
      <c r="L14933" s="1334"/>
    </row>
    <row r="14934" spans="1:12" ht="24" customHeight="1">
      <c r="A14934" s="1355"/>
      <c r="B14934" s="1355"/>
      <c r="C14934" s="1433"/>
      <c r="E14934" s="1433"/>
      <c r="K14934" s="1433"/>
      <c r="L14934" s="1334"/>
    </row>
    <row r="14935" spans="1:12" ht="24" customHeight="1">
      <c r="A14935" s="1355"/>
      <c r="B14935" s="1355"/>
      <c r="C14935" s="1433"/>
      <c r="E14935" s="1433"/>
      <c r="K14935" s="1433"/>
      <c r="L14935" s="1334"/>
    </row>
    <row r="14936" spans="1:12" ht="24" customHeight="1">
      <c r="A14936" s="1355"/>
      <c r="B14936" s="1355"/>
      <c r="C14936" s="1433"/>
      <c r="E14936" s="1433"/>
      <c r="K14936" s="1433"/>
      <c r="L14936" s="1334"/>
    </row>
    <row r="14937" spans="1:12" ht="24" customHeight="1">
      <c r="A14937" s="1355"/>
      <c r="B14937" s="1355"/>
      <c r="C14937" s="1433"/>
      <c r="E14937" s="1433"/>
      <c r="K14937" s="1433"/>
      <c r="L14937" s="1334"/>
    </row>
    <row r="14938" spans="1:12" ht="24" customHeight="1">
      <c r="A14938" s="1355"/>
      <c r="B14938" s="1355"/>
      <c r="C14938" s="1433"/>
      <c r="E14938" s="1433"/>
      <c r="K14938" s="1433"/>
      <c r="L14938" s="1334"/>
    </row>
    <row r="14939" spans="1:12" ht="24" customHeight="1">
      <c r="A14939" s="1355"/>
      <c r="B14939" s="1355"/>
      <c r="C14939" s="1433"/>
      <c r="E14939" s="1433"/>
      <c r="K14939" s="1433"/>
      <c r="L14939" s="1334"/>
    </row>
    <row r="14940" spans="1:12" ht="24" customHeight="1">
      <c r="A14940" s="1355"/>
      <c r="B14940" s="1355"/>
      <c r="C14940" s="1433"/>
      <c r="E14940" s="1433"/>
      <c r="K14940" s="1433"/>
      <c r="L14940" s="1334"/>
    </row>
    <row r="14941" spans="1:12" ht="24" customHeight="1">
      <c r="A14941" s="1355"/>
      <c r="B14941" s="1355"/>
      <c r="C14941" s="1433"/>
      <c r="E14941" s="1433"/>
      <c r="K14941" s="1433"/>
      <c r="L14941" s="1334"/>
    </row>
    <row r="14942" spans="1:12" ht="24" customHeight="1">
      <c r="A14942" s="1355"/>
      <c r="B14942" s="1355"/>
      <c r="C14942" s="1433"/>
      <c r="E14942" s="1433"/>
      <c r="K14942" s="1433"/>
      <c r="L14942" s="1334"/>
    </row>
    <row r="14943" spans="1:12" ht="24" customHeight="1">
      <c r="A14943" s="1355"/>
      <c r="B14943" s="1355"/>
      <c r="C14943" s="1433"/>
      <c r="E14943" s="1433"/>
      <c r="K14943" s="1433"/>
      <c r="L14943" s="1334"/>
    </row>
    <row r="14944" spans="1:12" ht="24" customHeight="1">
      <c r="A14944" s="1355"/>
      <c r="B14944" s="1355"/>
      <c r="C14944" s="1433"/>
      <c r="E14944" s="1433"/>
      <c r="K14944" s="1433"/>
      <c r="L14944" s="1334"/>
    </row>
    <row r="14945" spans="1:12" ht="24" customHeight="1">
      <c r="A14945" s="1355"/>
      <c r="B14945" s="1355"/>
      <c r="C14945" s="1433"/>
      <c r="E14945" s="1433"/>
      <c r="K14945" s="1433"/>
      <c r="L14945" s="1334"/>
    </row>
    <row r="14946" spans="1:12" ht="24" customHeight="1">
      <c r="A14946" s="1355"/>
      <c r="B14946" s="1355"/>
      <c r="C14946" s="1433"/>
      <c r="E14946" s="1433"/>
      <c r="K14946" s="1433"/>
      <c r="L14946" s="1334"/>
    </row>
    <row r="14947" spans="1:12" ht="24" customHeight="1">
      <c r="A14947" s="1355"/>
      <c r="B14947" s="1355"/>
      <c r="C14947" s="1433"/>
      <c r="E14947" s="1433"/>
      <c r="K14947" s="1433"/>
      <c r="L14947" s="1334"/>
    </row>
    <row r="14948" spans="1:12" ht="24" customHeight="1">
      <c r="A14948" s="1355"/>
      <c r="B14948" s="1355"/>
      <c r="C14948" s="1433"/>
      <c r="E14948" s="1433"/>
      <c r="K14948" s="1433"/>
      <c r="L14948" s="1334"/>
    </row>
    <row r="14949" spans="1:12" ht="24" customHeight="1">
      <c r="A14949" s="1355"/>
      <c r="B14949" s="1355"/>
      <c r="C14949" s="1433"/>
      <c r="E14949" s="1433"/>
      <c r="K14949" s="1433"/>
      <c r="L14949" s="1334"/>
    </row>
    <row r="14950" spans="1:12" ht="24" customHeight="1">
      <c r="A14950" s="1355"/>
      <c r="B14950" s="1355"/>
      <c r="C14950" s="1433"/>
      <c r="E14950" s="1433"/>
      <c r="K14950" s="1433"/>
      <c r="L14950" s="1334"/>
    </row>
    <row r="14951" spans="1:12" ht="24" customHeight="1">
      <c r="A14951" s="1355"/>
      <c r="B14951" s="1355"/>
      <c r="C14951" s="1433"/>
      <c r="E14951" s="1433"/>
      <c r="K14951" s="1433"/>
      <c r="L14951" s="1334"/>
    </row>
    <row r="14952" spans="1:12" ht="24" customHeight="1">
      <c r="A14952" s="1355"/>
      <c r="B14952" s="1355"/>
      <c r="C14952" s="1433"/>
      <c r="E14952" s="1433"/>
      <c r="K14952" s="1433"/>
      <c r="L14952" s="1334"/>
    </row>
    <row r="14953" spans="1:12" ht="24" customHeight="1">
      <c r="A14953" s="1355"/>
      <c r="B14953" s="1355"/>
      <c r="C14953" s="1433"/>
      <c r="E14953" s="1433"/>
      <c r="K14953" s="1433"/>
      <c r="L14953" s="1334"/>
    </row>
    <row r="14954" spans="1:12" ht="24" customHeight="1">
      <c r="A14954" s="1355"/>
      <c r="B14954" s="1355"/>
      <c r="C14954" s="1433"/>
      <c r="E14954" s="1433"/>
      <c r="K14954" s="1433"/>
      <c r="L14954" s="1334"/>
    </row>
    <row r="14955" spans="1:12" ht="24" customHeight="1">
      <c r="A14955" s="1355"/>
      <c r="B14955" s="1355"/>
      <c r="C14955" s="1433"/>
      <c r="E14955" s="1433"/>
      <c r="K14955" s="1433"/>
      <c r="L14955" s="1334"/>
    </row>
    <row r="14956" spans="1:12" ht="24" customHeight="1">
      <c r="A14956" s="1355"/>
      <c r="B14956" s="1355"/>
      <c r="C14956" s="1433"/>
      <c r="E14956" s="1433"/>
      <c r="K14956" s="1433"/>
      <c r="L14956" s="1334"/>
    </row>
    <row r="14957" spans="1:12" ht="24" customHeight="1">
      <c r="A14957" s="1355"/>
      <c r="B14957" s="1355"/>
      <c r="C14957" s="1433"/>
      <c r="E14957" s="1433"/>
      <c r="K14957" s="1433"/>
      <c r="L14957" s="1334"/>
    </row>
    <row r="14958" spans="1:12" ht="24" customHeight="1">
      <c r="A14958" s="1355"/>
      <c r="B14958" s="1355"/>
      <c r="C14958" s="1433"/>
      <c r="E14958" s="1433"/>
      <c r="K14958" s="1433"/>
      <c r="L14958" s="1334"/>
    </row>
    <row r="14959" spans="1:12" ht="24" customHeight="1">
      <c r="A14959" s="1355"/>
      <c r="B14959" s="1355"/>
      <c r="C14959" s="1433"/>
      <c r="E14959" s="1433"/>
      <c r="K14959" s="1433"/>
      <c r="L14959" s="1334"/>
    </row>
    <row r="14960" spans="1:12" ht="24" customHeight="1">
      <c r="A14960" s="1355"/>
      <c r="B14960" s="1355"/>
      <c r="C14960" s="1433"/>
      <c r="E14960" s="1433"/>
      <c r="K14960" s="1433"/>
      <c r="L14960" s="1334"/>
    </row>
    <row r="14961" spans="1:12" ht="24" customHeight="1">
      <c r="A14961" s="1355"/>
      <c r="B14961" s="1355"/>
      <c r="C14961" s="1433"/>
      <c r="E14961" s="1433"/>
      <c r="K14961" s="1433"/>
      <c r="L14961" s="1334"/>
    </row>
    <row r="14962" spans="1:12" ht="24" customHeight="1">
      <c r="A14962" s="1355"/>
      <c r="B14962" s="1355"/>
      <c r="C14962" s="1433"/>
      <c r="E14962" s="1433"/>
      <c r="K14962" s="1433"/>
      <c r="L14962" s="1334"/>
    </row>
    <row r="14963" spans="1:12" ht="24" customHeight="1">
      <c r="A14963" s="1355"/>
      <c r="B14963" s="1355"/>
      <c r="C14963" s="1433"/>
      <c r="E14963" s="1433"/>
      <c r="K14963" s="1433"/>
      <c r="L14963" s="1334"/>
    </row>
    <row r="14964" spans="1:12" ht="24" customHeight="1">
      <c r="A14964" s="1355"/>
      <c r="B14964" s="1355"/>
      <c r="C14964" s="1433"/>
      <c r="E14964" s="1433"/>
      <c r="K14964" s="1433"/>
      <c r="L14964" s="1334"/>
    </row>
    <row r="14965" spans="1:12" ht="24" customHeight="1">
      <c r="A14965" s="1355"/>
      <c r="B14965" s="1355"/>
      <c r="C14965" s="1433"/>
      <c r="E14965" s="1433"/>
      <c r="K14965" s="1433"/>
      <c r="L14965" s="1334"/>
    </row>
    <row r="14966" spans="1:12" ht="24" customHeight="1">
      <c r="A14966" s="1355"/>
      <c r="B14966" s="1355"/>
      <c r="C14966" s="1433"/>
      <c r="E14966" s="1433"/>
      <c r="K14966" s="1433"/>
      <c r="L14966" s="1334"/>
    </row>
    <row r="14967" spans="1:12" ht="24" customHeight="1">
      <c r="A14967" s="1355"/>
      <c r="B14967" s="1355"/>
      <c r="C14967" s="1433"/>
      <c r="E14967" s="1433"/>
      <c r="K14967" s="1433"/>
      <c r="L14967" s="1334"/>
    </row>
    <row r="14968" spans="1:12" ht="24" customHeight="1">
      <c r="A14968" s="1355"/>
      <c r="B14968" s="1355"/>
      <c r="C14968" s="1433"/>
      <c r="E14968" s="1433"/>
      <c r="K14968" s="1433"/>
      <c r="L14968" s="1334"/>
    </row>
    <row r="14969" spans="1:12" ht="24" customHeight="1">
      <c r="A14969" s="1355"/>
      <c r="B14969" s="1355"/>
      <c r="C14969" s="1433"/>
      <c r="E14969" s="1433"/>
      <c r="K14969" s="1433"/>
      <c r="L14969" s="1334"/>
    </row>
    <row r="14970" spans="1:12" ht="24" customHeight="1">
      <c r="A14970" s="1355"/>
      <c r="B14970" s="1355"/>
      <c r="C14970" s="1433"/>
      <c r="E14970" s="1433"/>
      <c r="K14970" s="1433"/>
      <c r="L14970" s="1334"/>
    </row>
    <row r="14971" spans="1:12" ht="24" customHeight="1">
      <c r="A14971" s="1355"/>
      <c r="B14971" s="1355"/>
      <c r="C14971" s="1433"/>
      <c r="E14971" s="1433"/>
      <c r="K14971" s="1433"/>
      <c r="L14971" s="1334"/>
    </row>
    <row r="14972" spans="1:12" ht="24" customHeight="1">
      <c r="A14972" s="1355"/>
      <c r="B14972" s="1355"/>
      <c r="C14972" s="1433"/>
      <c r="E14972" s="1433"/>
      <c r="K14972" s="1433"/>
      <c r="L14972" s="1334"/>
    </row>
    <row r="14973" spans="1:12" ht="24" customHeight="1">
      <c r="A14973" s="1355"/>
      <c r="B14973" s="1355"/>
      <c r="C14973" s="1433"/>
      <c r="E14973" s="1433"/>
      <c r="K14973" s="1433"/>
      <c r="L14973" s="1334"/>
    </row>
    <row r="14974" spans="1:12" ht="24" customHeight="1">
      <c r="A14974" s="1355"/>
      <c r="B14974" s="1355"/>
      <c r="C14974" s="1433"/>
      <c r="E14974" s="1433"/>
      <c r="K14974" s="1433"/>
      <c r="L14974" s="1334"/>
    </row>
    <row r="14975" spans="1:12" ht="24" customHeight="1">
      <c r="A14975" s="1355"/>
      <c r="B14975" s="1355"/>
      <c r="C14975" s="1433"/>
      <c r="E14975" s="1433"/>
      <c r="K14975" s="1433"/>
      <c r="L14975" s="1334"/>
    </row>
    <row r="14976" spans="1:12" ht="24" customHeight="1">
      <c r="A14976" s="1355"/>
      <c r="B14976" s="1355"/>
      <c r="C14976" s="1433"/>
      <c r="E14976" s="1433"/>
      <c r="K14976" s="1433"/>
      <c r="L14976" s="1334"/>
    </row>
    <row r="14977" spans="1:12" ht="24" customHeight="1">
      <c r="A14977" s="1355"/>
      <c r="B14977" s="1355"/>
      <c r="C14977" s="1433"/>
      <c r="E14977" s="1433"/>
      <c r="K14977" s="1433"/>
      <c r="L14977" s="1334"/>
    </row>
    <row r="14978" spans="1:12" ht="24" customHeight="1">
      <c r="A14978" s="1355"/>
      <c r="B14978" s="1355"/>
      <c r="C14978" s="1433"/>
      <c r="E14978" s="1433"/>
      <c r="K14978" s="1433"/>
      <c r="L14978" s="1334"/>
    </row>
    <row r="14979" spans="1:12" ht="24" customHeight="1">
      <c r="A14979" s="1355"/>
      <c r="B14979" s="1355"/>
      <c r="C14979" s="1433"/>
      <c r="E14979" s="1433"/>
      <c r="K14979" s="1433"/>
      <c r="L14979" s="1334"/>
    </row>
    <row r="14980" spans="1:12" ht="24" customHeight="1">
      <c r="A14980" s="1355"/>
      <c r="B14980" s="1355"/>
      <c r="C14980" s="1433"/>
      <c r="E14980" s="1433"/>
      <c r="K14980" s="1433"/>
      <c r="L14980" s="1334"/>
    </row>
    <row r="14981" spans="1:12" ht="24" customHeight="1">
      <c r="A14981" s="1355"/>
      <c r="B14981" s="1355"/>
      <c r="C14981" s="1433"/>
      <c r="E14981" s="1433"/>
      <c r="K14981" s="1433"/>
      <c r="L14981" s="1334"/>
    </row>
    <row r="14982" spans="1:12" ht="24" customHeight="1">
      <c r="A14982" s="1355"/>
      <c r="B14982" s="1355"/>
      <c r="C14982" s="1433"/>
      <c r="E14982" s="1433"/>
      <c r="K14982" s="1433"/>
      <c r="L14982" s="1334"/>
    </row>
    <row r="14983" spans="1:12" ht="24" customHeight="1">
      <c r="A14983" s="1355"/>
      <c r="B14983" s="1355"/>
      <c r="C14983" s="1433"/>
      <c r="E14983" s="1433"/>
      <c r="K14983" s="1433"/>
      <c r="L14983" s="1334"/>
    </row>
    <row r="14984" spans="1:12" ht="24" customHeight="1">
      <c r="A14984" s="1355"/>
      <c r="B14984" s="1355"/>
      <c r="C14984" s="1433"/>
      <c r="E14984" s="1433"/>
      <c r="K14984" s="1433"/>
      <c r="L14984" s="1334"/>
    </row>
    <row r="14985" spans="1:12" ht="24" customHeight="1">
      <c r="A14985" s="1355"/>
      <c r="B14985" s="1355"/>
      <c r="C14985" s="1433"/>
      <c r="E14985" s="1433"/>
      <c r="K14985" s="1433"/>
      <c r="L14985" s="1334"/>
    </row>
    <row r="14986" spans="1:12" ht="24" customHeight="1">
      <c r="A14986" s="1355"/>
      <c r="B14986" s="1355"/>
      <c r="C14986" s="1433"/>
      <c r="E14986" s="1433"/>
      <c r="K14986" s="1433"/>
      <c r="L14986" s="1334"/>
    </row>
    <row r="14987" spans="1:12" ht="24" customHeight="1">
      <c r="A14987" s="1355"/>
      <c r="B14987" s="1355"/>
      <c r="C14987" s="1433"/>
      <c r="E14987" s="1433"/>
      <c r="K14987" s="1433"/>
      <c r="L14987" s="1334"/>
    </row>
    <row r="14988" spans="1:12" ht="24" customHeight="1">
      <c r="A14988" s="1355"/>
      <c r="B14988" s="1355"/>
      <c r="C14988" s="1433"/>
      <c r="E14988" s="1433"/>
      <c r="K14988" s="1433"/>
      <c r="L14988" s="1334"/>
    </row>
    <row r="14989" spans="1:12" ht="24" customHeight="1">
      <c r="A14989" s="1355"/>
      <c r="B14989" s="1355"/>
      <c r="C14989" s="1433"/>
      <c r="E14989" s="1433"/>
      <c r="K14989" s="1433"/>
      <c r="L14989" s="1334"/>
    </row>
    <row r="14990" spans="1:12" ht="24" customHeight="1">
      <c r="A14990" s="1355"/>
      <c r="B14990" s="1355"/>
      <c r="C14990" s="1433"/>
      <c r="E14990" s="1433"/>
      <c r="K14990" s="1433"/>
      <c r="L14990" s="1334"/>
    </row>
    <row r="14991" spans="1:12" ht="24" customHeight="1">
      <c r="A14991" s="1355"/>
      <c r="B14991" s="1355"/>
      <c r="C14991" s="1433"/>
      <c r="E14991" s="1433"/>
      <c r="K14991" s="1433"/>
      <c r="L14991" s="1334"/>
    </row>
    <row r="14992" spans="1:12" ht="24" customHeight="1">
      <c r="A14992" s="1355"/>
      <c r="B14992" s="1355"/>
      <c r="C14992" s="1433"/>
      <c r="E14992" s="1433"/>
      <c r="K14992" s="1433"/>
      <c r="L14992" s="1334"/>
    </row>
    <row r="14993" spans="1:12" ht="24" customHeight="1">
      <c r="A14993" s="1355"/>
      <c r="B14993" s="1355"/>
      <c r="C14993" s="1433"/>
      <c r="E14993" s="1433"/>
      <c r="K14993" s="1433"/>
      <c r="L14993" s="1334"/>
    </row>
    <row r="14994" spans="1:12" ht="24" customHeight="1">
      <c r="A14994" s="1355"/>
      <c r="B14994" s="1355"/>
      <c r="C14994" s="1433"/>
      <c r="E14994" s="1433"/>
      <c r="K14994" s="1433"/>
      <c r="L14994" s="1334"/>
    </row>
    <row r="14995" spans="1:12" ht="24" customHeight="1">
      <c r="A14995" s="1355"/>
      <c r="B14995" s="1355"/>
      <c r="C14995" s="1433"/>
      <c r="E14995" s="1433"/>
      <c r="K14995" s="1433"/>
      <c r="L14995" s="1334"/>
    </row>
    <row r="14996" spans="1:12" ht="24" customHeight="1">
      <c r="A14996" s="1355"/>
      <c r="B14996" s="1355"/>
      <c r="C14996" s="1433"/>
      <c r="E14996" s="1433"/>
      <c r="K14996" s="1433"/>
      <c r="L14996" s="1334"/>
    </row>
    <row r="14997" spans="1:12" ht="24" customHeight="1">
      <c r="A14997" s="1355"/>
      <c r="B14997" s="1355"/>
      <c r="C14997" s="1433"/>
      <c r="E14997" s="1433"/>
      <c r="K14997" s="1433"/>
      <c r="L14997" s="1334"/>
    </row>
    <row r="14998" spans="1:12" ht="24" customHeight="1">
      <c r="A14998" s="1355"/>
      <c r="B14998" s="1355"/>
      <c r="C14998" s="1433"/>
      <c r="E14998" s="1433"/>
      <c r="K14998" s="1433"/>
      <c r="L14998" s="1334"/>
    </row>
    <row r="14999" spans="1:12" ht="24" customHeight="1">
      <c r="A14999" s="1355"/>
      <c r="B14999" s="1355"/>
      <c r="C14999" s="1433"/>
      <c r="E14999" s="1433"/>
      <c r="K14999" s="1433"/>
      <c r="L14999" s="1334"/>
    </row>
    <row r="15000" spans="1:12" ht="24" customHeight="1">
      <c r="A15000" s="1355"/>
      <c r="B15000" s="1355"/>
      <c r="C15000" s="1433"/>
      <c r="E15000" s="1433"/>
      <c r="K15000" s="1433"/>
      <c r="L15000" s="1334"/>
    </row>
    <row r="15001" spans="1:12" ht="24" customHeight="1">
      <c r="A15001" s="1355"/>
      <c r="B15001" s="1355"/>
      <c r="C15001" s="1433"/>
      <c r="E15001" s="1433"/>
      <c r="K15001" s="1433"/>
      <c r="L15001" s="1334"/>
    </row>
    <row r="15002" spans="1:12" ht="24" customHeight="1">
      <c r="A15002" s="1355"/>
      <c r="B15002" s="1355"/>
      <c r="C15002" s="1433"/>
      <c r="E15002" s="1433"/>
      <c r="K15002" s="1433"/>
      <c r="L15002" s="1334"/>
    </row>
    <row r="15003" spans="1:12" ht="24" customHeight="1">
      <c r="A15003" s="1355"/>
      <c r="B15003" s="1355"/>
      <c r="C15003" s="1433"/>
      <c r="E15003" s="1433"/>
      <c r="K15003" s="1433"/>
      <c r="L15003" s="1334"/>
    </row>
    <row r="15004" spans="1:12" ht="24" customHeight="1">
      <c r="A15004" s="1355"/>
      <c r="B15004" s="1355"/>
      <c r="C15004" s="1433"/>
      <c r="E15004" s="1433"/>
      <c r="K15004" s="1433"/>
      <c r="L15004" s="1334"/>
    </row>
    <row r="15005" spans="1:12" ht="24" customHeight="1">
      <c r="A15005" s="1355"/>
      <c r="B15005" s="1355"/>
      <c r="C15005" s="1433"/>
      <c r="E15005" s="1433"/>
      <c r="K15005" s="1433"/>
      <c r="L15005" s="1334"/>
    </row>
    <row r="15006" spans="1:12" ht="24" customHeight="1">
      <c r="A15006" s="1355"/>
      <c r="B15006" s="1355"/>
      <c r="C15006" s="1433"/>
      <c r="E15006" s="1433"/>
      <c r="K15006" s="1433"/>
      <c r="L15006" s="1334"/>
    </row>
    <row r="15007" spans="1:12" ht="24" customHeight="1">
      <c r="A15007" s="1355"/>
      <c r="B15007" s="1355"/>
      <c r="C15007" s="1433"/>
      <c r="E15007" s="1433"/>
      <c r="K15007" s="1433"/>
      <c r="L15007" s="1334"/>
    </row>
    <row r="15008" spans="1:12" ht="24" customHeight="1">
      <c r="A15008" s="1355"/>
      <c r="B15008" s="1355"/>
      <c r="C15008" s="1433"/>
      <c r="E15008" s="1433"/>
      <c r="K15008" s="1433"/>
      <c r="L15008" s="1334"/>
    </row>
    <row r="15009" spans="1:12" ht="24" customHeight="1">
      <c r="A15009" s="1355"/>
      <c r="B15009" s="1355"/>
      <c r="C15009" s="1433"/>
      <c r="E15009" s="1433"/>
      <c r="K15009" s="1433"/>
      <c r="L15009" s="1334"/>
    </row>
    <row r="15010" spans="1:12" ht="24" customHeight="1">
      <c r="A15010" s="1355"/>
      <c r="B15010" s="1355"/>
      <c r="C15010" s="1433"/>
      <c r="E15010" s="1433"/>
      <c r="K15010" s="1433"/>
      <c r="L15010" s="1334"/>
    </row>
    <row r="15011" spans="1:12" ht="24" customHeight="1">
      <c r="A15011" s="1355"/>
      <c r="B15011" s="1355"/>
      <c r="C15011" s="1433"/>
      <c r="E15011" s="1433"/>
      <c r="K15011" s="1433"/>
      <c r="L15011" s="1334"/>
    </row>
    <row r="15012" spans="1:12" ht="24" customHeight="1">
      <c r="A15012" s="1355"/>
      <c r="B15012" s="1355"/>
      <c r="C15012" s="1433"/>
      <c r="E15012" s="1433"/>
      <c r="K15012" s="1433"/>
      <c r="L15012" s="1334"/>
    </row>
    <row r="15013" spans="1:12" ht="24" customHeight="1">
      <c r="A15013" s="1355"/>
      <c r="B15013" s="1355"/>
      <c r="C15013" s="1433"/>
      <c r="E15013" s="1433"/>
      <c r="K15013" s="1433"/>
      <c r="L15013" s="1334"/>
    </row>
    <row r="15014" spans="1:12" ht="24" customHeight="1">
      <c r="A15014" s="1355"/>
      <c r="B15014" s="1355"/>
      <c r="C15014" s="1433"/>
      <c r="E15014" s="1433"/>
      <c r="K15014" s="1433"/>
      <c r="L15014" s="1334"/>
    </row>
    <row r="15015" spans="1:12" ht="24" customHeight="1">
      <c r="A15015" s="1355"/>
      <c r="B15015" s="1355"/>
      <c r="C15015" s="1433"/>
      <c r="E15015" s="1433"/>
      <c r="K15015" s="1433"/>
      <c r="L15015" s="1334"/>
    </row>
    <row r="15016" spans="1:12" ht="24" customHeight="1">
      <c r="A15016" s="1355"/>
      <c r="B15016" s="1355"/>
      <c r="C15016" s="1433"/>
      <c r="E15016" s="1433"/>
      <c r="K15016" s="1433"/>
      <c r="L15016" s="1334"/>
    </row>
    <row r="15017" spans="1:12" ht="24" customHeight="1">
      <c r="A15017" s="1355"/>
      <c r="B15017" s="1355"/>
      <c r="C15017" s="1433"/>
      <c r="E15017" s="1433"/>
      <c r="K15017" s="1433"/>
      <c r="L15017" s="1334"/>
    </row>
    <row r="15018" spans="1:12" ht="24" customHeight="1">
      <c r="A15018" s="1355"/>
      <c r="B15018" s="1355"/>
      <c r="C15018" s="1433"/>
      <c r="E15018" s="1433"/>
      <c r="K15018" s="1433"/>
      <c r="L15018" s="1334"/>
    </row>
    <row r="15019" spans="1:12" ht="24" customHeight="1">
      <c r="A15019" s="1355"/>
      <c r="B15019" s="1355"/>
      <c r="C15019" s="1433"/>
      <c r="E15019" s="1433"/>
      <c r="K15019" s="1433"/>
      <c r="L15019" s="1334"/>
    </row>
    <row r="15020" spans="1:12" ht="24" customHeight="1">
      <c r="A15020" s="1355"/>
      <c r="B15020" s="1355"/>
      <c r="C15020" s="1433"/>
      <c r="E15020" s="1433"/>
      <c r="K15020" s="1433"/>
      <c r="L15020" s="1334"/>
    </row>
    <row r="15021" spans="1:12" ht="24" customHeight="1">
      <c r="A15021" s="1355"/>
      <c r="B15021" s="1355"/>
      <c r="C15021" s="1433"/>
      <c r="E15021" s="1433"/>
      <c r="K15021" s="1433"/>
      <c r="L15021" s="1334"/>
    </row>
    <row r="15022" spans="1:12" ht="24" customHeight="1">
      <c r="A15022" s="1355"/>
      <c r="B15022" s="1355"/>
      <c r="C15022" s="1433"/>
      <c r="E15022" s="1433"/>
      <c r="K15022" s="1433"/>
      <c r="L15022" s="1334"/>
    </row>
    <row r="15023" spans="1:12" ht="24" customHeight="1">
      <c r="A15023" s="1355"/>
      <c r="B15023" s="1355"/>
      <c r="C15023" s="1433"/>
      <c r="E15023" s="1433"/>
      <c r="K15023" s="1433"/>
      <c r="L15023" s="1334"/>
    </row>
    <row r="15024" spans="1:12" ht="24" customHeight="1">
      <c r="A15024" s="1355"/>
      <c r="B15024" s="1355"/>
      <c r="C15024" s="1433"/>
      <c r="E15024" s="1433"/>
      <c r="K15024" s="1433"/>
      <c r="L15024" s="1334"/>
    </row>
    <row r="15025" spans="1:12" ht="24" customHeight="1">
      <c r="A15025" s="1355"/>
      <c r="B15025" s="1355"/>
      <c r="C15025" s="1433"/>
      <c r="E15025" s="1433"/>
      <c r="K15025" s="1433"/>
      <c r="L15025" s="1334"/>
    </row>
    <row r="15026" spans="1:12" ht="24" customHeight="1">
      <c r="A15026" s="1355"/>
      <c r="B15026" s="1355"/>
      <c r="C15026" s="1433"/>
      <c r="E15026" s="1433"/>
      <c r="K15026" s="1433"/>
      <c r="L15026" s="1334"/>
    </row>
    <row r="15027" spans="1:12" ht="24" customHeight="1">
      <c r="A15027" s="1355"/>
      <c r="B15027" s="1355"/>
      <c r="C15027" s="1433"/>
      <c r="E15027" s="1433"/>
      <c r="K15027" s="1433"/>
      <c r="L15027" s="1334"/>
    </row>
    <row r="15028" spans="1:12" ht="24" customHeight="1">
      <c r="A15028" s="1355"/>
      <c r="B15028" s="1355"/>
      <c r="C15028" s="1433"/>
      <c r="E15028" s="1433"/>
      <c r="K15028" s="1433"/>
      <c r="L15028" s="1334"/>
    </row>
    <row r="15029" spans="1:12" ht="24" customHeight="1">
      <c r="A15029" s="1355"/>
      <c r="B15029" s="1355"/>
      <c r="C15029" s="1433"/>
      <c r="E15029" s="1433"/>
      <c r="K15029" s="1433"/>
      <c r="L15029" s="1334"/>
    </row>
    <row r="15030" spans="1:12" ht="24" customHeight="1">
      <c r="A15030" s="1355"/>
      <c r="B15030" s="1355"/>
      <c r="C15030" s="1433"/>
      <c r="E15030" s="1433"/>
      <c r="K15030" s="1433"/>
      <c r="L15030" s="1334"/>
    </row>
    <row r="15031" spans="1:12" ht="24" customHeight="1">
      <c r="A15031" s="1355"/>
      <c r="B15031" s="1355"/>
      <c r="C15031" s="1433"/>
      <c r="E15031" s="1433"/>
      <c r="K15031" s="1433"/>
      <c r="L15031" s="1334"/>
    </row>
    <row r="15032" spans="1:12" ht="24" customHeight="1">
      <c r="A15032" s="1355"/>
      <c r="B15032" s="1355"/>
      <c r="C15032" s="1433"/>
      <c r="E15032" s="1433"/>
      <c r="K15032" s="1433"/>
      <c r="L15032" s="1334"/>
    </row>
    <row r="15033" spans="1:12" ht="24" customHeight="1">
      <c r="A15033" s="1355"/>
      <c r="B15033" s="1355"/>
      <c r="C15033" s="1433"/>
      <c r="E15033" s="1433"/>
      <c r="K15033" s="1433"/>
      <c r="L15033" s="1334"/>
    </row>
    <row r="15034" spans="1:12" ht="24" customHeight="1">
      <c r="A15034" s="1355"/>
      <c r="B15034" s="1355"/>
      <c r="C15034" s="1433"/>
      <c r="E15034" s="1433"/>
      <c r="K15034" s="1433"/>
      <c r="L15034" s="1334"/>
    </row>
    <row r="15035" spans="1:12" ht="24" customHeight="1">
      <c r="A15035" s="1355"/>
      <c r="B15035" s="1355"/>
      <c r="C15035" s="1433"/>
      <c r="E15035" s="1433"/>
      <c r="K15035" s="1433"/>
      <c r="L15035" s="1334"/>
    </row>
    <row r="15036" spans="1:12" ht="24" customHeight="1">
      <c r="A15036" s="1355"/>
      <c r="B15036" s="1355"/>
      <c r="C15036" s="1433"/>
      <c r="E15036" s="1433"/>
      <c r="K15036" s="1433"/>
      <c r="L15036" s="1334"/>
    </row>
    <row r="15037" spans="1:12" ht="24" customHeight="1">
      <c r="A15037" s="1355"/>
      <c r="B15037" s="1355"/>
      <c r="C15037" s="1433"/>
      <c r="E15037" s="1433"/>
      <c r="K15037" s="1433"/>
      <c r="L15037" s="1334"/>
    </row>
    <row r="15038" spans="1:12" ht="24" customHeight="1">
      <c r="A15038" s="1355"/>
      <c r="B15038" s="1355"/>
      <c r="C15038" s="1433"/>
      <c r="E15038" s="1433"/>
      <c r="K15038" s="1433"/>
      <c r="L15038" s="1334"/>
    </row>
    <row r="15039" spans="1:12" ht="24" customHeight="1">
      <c r="A15039" s="1355"/>
      <c r="B15039" s="1355"/>
      <c r="C15039" s="1433"/>
      <c r="E15039" s="1433"/>
      <c r="K15039" s="1433"/>
      <c r="L15039" s="1334"/>
    </row>
    <row r="15040" spans="1:12" ht="24" customHeight="1">
      <c r="A15040" s="1355"/>
      <c r="B15040" s="1355"/>
      <c r="C15040" s="1433"/>
      <c r="E15040" s="1433"/>
      <c r="K15040" s="1433"/>
      <c r="L15040" s="1334"/>
    </row>
    <row r="15041" spans="1:12" ht="24" customHeight="1">
      <c r="A15041" s="1355"/>
      <c r="B15041" s="1355"/>
      <c r="C15041" s="1433"/>
      <c r="E15041" s="1433"/>
      <c r="K15041" s="1433"/>
      <c r="L15041" s="1334"/>
    </row>
    <row r="15042" spans="1:12" ht="24" customHeight="1">
      <c r="A15042" s="1355"/>
      <c r="B15042" s="1355"/>
      <c r="C15042" s="1433"/>
      <c r="E15042" s="1433"/>
      <c r="K15042" s="1433"/>
      <c r="L15042" s="1334"/>
    </row>
    <row r="15043" spans="1:12" ht="24" customHeight="1">
      <c r="A15043" s="1355"/>
      <c r="B15043" s="1355"/>
      <c r="C15043" s="1433"/>
      <c r="E15043" s="1433"/>
      <c r="K15043" s="1433"/>
      <c r="L15043" s="1334"/>
    </row>
    <row r="15044" spans="1:12" ht="24" customHeight="1">
      <c r="A15044" s="1355"/>
      <c r="B15044" s="1355"/>
      <c r="C15044" s="1433"/>
      <c r="E15044" s="1433"/>
      <c r="K15044" s="1433"/>
      <c r="L15044" s="1334"/>
    </row>
    <row r="15045" spans="1:12" ht="24" customHeight="1">
      <c r="A15045" s="1355"/>
      <c r="B15045" s="1355"/>
      <c r="C15045" s="1433"/>
      <c r="E15045" s="1433"/>
      <c r="K15045" s="1433"/>
      <c r="L15045" s="1334"/>
    </row>
    <row r="15046" spans="1:12" ht="24" customHeight="1">
      <c r="A15046" s="1355"/>
      <c r="B15046" s="1355"/>
      <c r="C15046" s="1433"/>
      <c r="E15046" s="1433"/>
      <c r="K15046" s="1433"/>
      <c r="L15046" s="1334"/>
    </row>
    <row r="15047" spans="1:12" ht="24" customHeight="1">
      <c r="A15047" s="1355"/>
      <c r="B15047" s="1355"/>
      <c r="C15047" s="1433"/>
      <c r="E15047" s="1433"/>
      <c r="K15047" s="1433"/>
      <c r="L15047" s="1334"/>
    </row>
    <row r="15048" spans="1:12" ht="24" customHeight="1">
      <c r="A15048" s="1355"/>
      <c r="B15048" s="1355"/>
      <c r="C15048" s="1433"/>
      <c r="E15048" s="1433"/>
      <c r="K15048" s="1433"/>
      <c r="L15048" s="1334"/>
    </row>
    <row r="15049" spans="1:12" ht="24" customHeight="1">
      <c r="A15049" s="1355"/>
      <c r="B15049" s="1355"/>
      <c r="C15049" s="1433"/>
      <c r="E15049" s="1433"/>
      <c r="K15049" s="1433"/>
      <c r="L15049" s="1334"/>
    </row>
    <row r="15050" spans="1:12" ht="24" customHeight="1">
      <c r="A15050" s="1355"/>
      <c r="B15050" s="1355"/>
      <c r="C15050" s="1433"/>
      <c r="E15050" s="1433"/>
      <c r="K15050" s="1433"/>
      <c r="L15050" s="1334"/>
    </row>
    <row r="15051" spans="1:12" ht="24" customHeight="1">
      <c r="A15051" s="1355"/>
      <c r="B15051" s="1355"/>
      <c r="C15051" s="1433"/>
      <c r="E15051" s="1433"/>
      <c r="K15051" s="1433"/>
      <c r="L15051" s="1334"/>
    </row>
    <row r="15052" spans="1:12" ht="24" customHeight="1">
      <c r="A15052" s="1355"/>
      <c r="B15052" s="1355"/>
      <c r="C15052" s="1433"/>
      <c r="E15052" s="1433"/>
      <c r="K15052" s="1433"/>
      <c r="L15052" s="1334"/>
    </row>
    <row r="15053" spans="1:12" ht="24" customHeight="1">
      <c r="A15053" s="1355"/>
      <c r="B15053" s="1355"/>
      <c r="C15053" s="1433"/>
      <c r="E15053" s="1433"/>
      <c r="K15053" s="1433"/>
      <c r="L15053" s="1334"/>
    </row>
    <row r="15054" spans="1:12" ht="24" customHeight="1">
      <c r="A15054" s="1355"/>
      <c r="B15054" s="1355"/>
      <c r="C15054" s="1433"/>
      <c r="E15054" s="1433"/>
      <c r="K15054" s="1433"/>
      <c r="L15054" s="1334"/>
    </row>
    <row r="15055" spans="1:12" ht="24" customHeight="1">
      <c r="A15055" s="1355"/>
      <c r="B15055" s="1355"/>
      <c r="C15055" s="1433"/>
      <c r="E15055" s="1433"/>
      <c r="K15055" s="1433"/>
      <c r="L15055" s="1334"/>
    </row>
    <row r="15056" spans="1:12" ht="24" customHeight="1">
      <c r="A15056" s="1355"/>
      <c r="B15056" s="1355"/>
      <c r="C15056" s="1433"/>
      <c r="E15056" s="1433"/>
      <c r="K15056" s="1433"/>
      <c r="L15056" s="1334"/>
    </row>
    <row r="15057" spans="1:12" ht="24" customHeight="1">
      <c r="A15057" s="1355"/>
      <c r="B15057" s="1355"/>
      <c r="C15057" s="1433"/>
      <c r="E15057" s="1433"/>
      <c r="K15057" s="1433"/>
      <c r="L15057" s="1334"/>
    </row>
    <row r="15058" spans="1:12" ht="24" customHeight="1">
      <c r="A15058" s="1355"/>
      <c r="B15058" s="1355"/>
      <c r="C15058" s="1433"/>
      <c r="E15058" s="1433"/>
      <c r="K15058" s="1433"/>
      <c r="L15058" s="1334"/>
    </row>
    <row r="15059" spans="1:12" ht="24" customHeight="1">
      <c r="A15059" s="1355"/>
      <c r="B15059" s="1355"/>
      <c r="C15059" s="1433"/>
      <c r="E15059" s="1433"/>
      <c r="K15059" s="1433"/>
      <c r="L15059" s="1334"/>
    </row>
    <row r="15060" spans="1:12" ht="24" customHeight="1">
      <c r="A15060" s="1355"/>
      <c r="B15060" s="1355"/>
      <c r="C15060" s="1433"/>
      <c r="E15060" s="1433"/>
      <c r="K15060" s="1433"/>
      <c r="L15060" s="1334"/>
    </row>
    <row r="15061" spans="1:12" ht="24" customHeight="1">
      <c r="A15061" s="1355"/>
      <c r="B15061" s="1355"/>
      <c r="C15061" s="1433"/>
      <c r="E15061" s="1433"/>
      <c r="K15061" s="1433"/>
      <c r="L15061" s="1334"/>
    </row>
    <row r="15062" spans="1:12" ht="24" customHeight="1">
      <c r="A15062" s="1355"/>
      <c r="B15062" s="1355"/>
      <c r="C15062" s="1433"/>
      <c r="E15062" s="1433"/>
      <c r="K15062" s="1433"/>
      <c r="L15062" s="1334"/>
    </row>
    <row r="15063" spans="1:12" ht="24" customHeight="1">
      <c r="A15063" s="1355"/>
      <c r="B15063" s="1355"/>
      <c r="C15063" s="1433"/>
      <c r="E15063" s="1433"/>
      <c r="K15063" s="1433"/>
      <c r="L15063" s="1334"/>
    </row>
    <row r="15064" spans="1:12" ht="24" customHeight="1">
      <c r="A15064" s="1355"/>
      <c r="B15064" s="1355"/>
      <c r="C15064" s="1433"/>
      <c r="E15064" s="1433"/>
      <c r="K15064" s="1433"/>
      <c r="L15064" s="1334"/>
    </row>
    <row r="15065" spans="1:12" ht="24" customHeight="1">
      <c r="A15065" s="1355"/>
      <c r="B15065" s="1355"/>
      <c r="C15065" s="1433"/>
      <c r="E15065" s="1433"/>
      <c r="K15065" s="1433"/>
      <c r="L15065" s="1334"/>
    </row>
    <row r="15066" spans="1:12" ht="24" customHeight="1">
      <c r="A15066" s="1355"/>
      <c r="B15066" s="1355"/>
      <c r="C15066" s="1433"/>
      <c r="E15066" s="1433"/>
      <c r="K15066" s="1433"/>
      <c r="L15066" s="1334"/>
    </row>
    <row r="15067" spans="1:12" ht="24" customHeight="1">
      <c r="A15067" s="1355"/>
      <c r="B15067" s="1355"/>
      <c r="C15067" s="1433"/>
      <c r="E15067" s="1433"/>
      <c r="K15067" s="1433"/>
      <c r="L15067" s="1334"/>
    </row>
    <row r="15068" spans="1:12" ht="24" customHeight="1">
      <c r="A15068" s="1355"/>
      <c r="B15068" s="1355"/>
      <c r="C15068" s="1433"/>
      <c r="E15068" s="1433"/>
      <c r="K15068" s="1433"/>
      <c r="L15068" s="1334"/>
    </row>
    <row r="15069" spans="1:12" ht="24" customHeight="1">
      <c r="A15069" s="1355"/>
      <c r="B15069" s="1355"/>
      <c r="C15069" s="1433"/>
      <c r="E15069" s="1433"/>
      <c r="K15069" s="1433"/>
      <c r="L15069" s="1334"/>
    </row>
    <row r="15070" spans="1:12" ht="24" customHeight="1">
      <c r="A15070" s="1355"/>
      <c r="B15070" s="1355"/>
      <c r="C15070" s="1433"/>
      <c r="E15070" s="1433"/>
      <c r="K15070" s="1433"/>
      <c r="L15070" s="1334"/>
    </row>
    <row r="15071" spans="1:12" ht="24" customHeight="1">
      <c r="A15071" s="1355"/>
      <c r="B15071" s="1355"/>
      <c r="C15071" s="1433"/>
      <c r="E15071" s="1433"/>
      <c r="K15071" s="1433"/>
      <c r="L15071" s="1334"/>
    </row>
    <row r="15072" spans="1:12" ht="24" customHeight="1">
      <c r="A15072" s="1355"/>
      <c r="B15072" s="1355"/>
      <c r="C15072" s="1433"/>
      <c r="E15072" s="1433"/>
      <c r="K15072" s="1433"/>
      <c r="L15072" s="1334"/>
    </row>
    <row r="15073" spans="1:12" ht="24" customHeight="1">
      <c r="A15073" s="1355"/>
      <c r="B15073" s="1355"/>
      <c r="C15073" s="1433"/>
      <c r="E15073" s="1433"/>
      <c r="K15073" s="1433"/>
      <c r="L15073" s="1334"/>
    </row>
    <row r="15074" spans="1:12" ht="24" customHeight="1">
      <c r="A15074" s="1355"/>
      <c r="B15074" s="1355"/>
      <c r="C15074" s="1433"/>
      <c r="E15074" s="1433"/>
      <c r="K15074" s="1433"/>
      <c r="L15074" s="1334"/>
    </row>
    <row r="15075" spans="1:12" ht="24" customHeight="1">
      <c r="A15075" s="1355"/>
      <c r="B15075" s="1355"/>
      <c r="C15075" s="1433"/>
      <c r="E15075" s="1433"/>
      <c r="K15075" s="1433"/>
      <c r="L15075" s="1334"/>
    </row>
    <row r="15076" spans="1:12" ht="24" customHeight="1">
      <c r="A15076" s="1355"/>
      <c r="B15076" s="1355"/>
      <c r="C15076" s="1433"/>
      <c r="E15076" s="1433"/>
      <c r="K15076" s="1433"/>
      <c r="L15076" s="1334"/>
    </row>
    <row r="15077" spans="1:12" ht="24" customHeight="1">
      <c r="A15077" s="1355"/>
      <c r="B15077" s="1355"/>
      <c r="C15077" s="1433"/>
      <c r="E15077" s="1433"/>
      <c r="K15077" s="1433"/>
      <c r="L15077" s="1334"/>
    </row>
    <row r="15078" spans="1:12" ht="24" customHeight="1">
      <c r="A15078" s="1355"/>
      <c r="B15078" s="1355"/>
      <c r="C15078" s="1433"/>
      <c r="E15078" s="1433"/>
      <c r="K15078" s="1433"/>
      <c r="L15078" s="1334"/>
    </row>
    <row r="15079" spans="1:12" ht="24" customHeight="1">
      <c r="A15079" s="1355"/>
      <c r="B15079" s="1355"/>
      <c r="C15079" s="1433"/>
      <c r="E15079" s="1433"/>
      <c r="K15079" s="1433"/>
      <c r="L15079" s="1334"/>
    </row>
    <row r="15080" spans="1:12" ht="24" customHeight="1">
      <c r="A15080" s="1355"/>
      <c r="B15080" s="1355"/>
      <c r="C15080" s="1433"/>
      <c r="E15080" s="1433"/>
      <c r="K15080" s="1433"/>
      <c r="L15080" s="1334"/>
    </row>
    <row r="15081" spans="1:12" ht="24" customHeight="1">
      <c r="A15081" s="1355"/>
      <c r="B15081" s="1355"/>
      <c r="C15081" s="1433"/>
      <c r="E15081" s="1433"/>
      <c r="K15081" s="1433"/>
      <c r="L15081" s="1334"/>
    </row>
    <row r="15082" spans="1:12" ht="24" customHeight="1">
      <c r="A15082" s="1355"/>
      <c r="B15082" s="1355"/>
      <c r="C15082" s="1433"/>
      <c r="E15082" s="1433"/>
      <c r="K15082" s="1433"/>
      <c r="L15082" s="1334"/>
    </row>
    <row r="15083" spans="1:12" ht="24" customHeight="1">
      <c r="A15083" s="1355"/>
      <c r="B15083" s="1355"/>
      <c r="C15083" s="1433"/>
      <c r="E15083" s="1433"/>
      <c r="K15083" s="1433"/>
      <c r="L15083" s="1334"/>
    </row>
    <row r="15084" spans="1:12" ht="24" customHeight="1">
      <c r="A15084" s="1355"/>
      <c r="B15084" s="1355"/>
      <c r="C15084" s="1433"/>
      <c r="E15084" s="1433"/>
      <c r="K15084" s="1433"/>
      <c r="L15084" s="1334"/>
    </row>
    <row r="15085" spans="1:12" ht="24" customHeight="1">
      <c r="A15085" s="1355"/>
      <c r="B15085" s="1355"/>
      <c r="C15085" s="1433"/>
      <c r="E15085" s="1433"/>
      <c r="K15085" s="1433"/>
      <c r="L15085" s="1334"/>
    </row>
    <row r="15086" spans="1:12" ht="24" customHeight="1">
      <c r="A15086" s="1355"/>
      <c r="B15086" s="1355"/>
      <c r="C15086" s="1433"/>
      <c r="E15086" s="1433"/>
      <c r="K15086" s="1433"/>
      <c r="L15086" s="1334"/>
    </row>
    <row r="15087" spans="1:12" ht="24" customHeight="1">
      <c r="A15087" s="1355"/>
      <c r="B15087" s="1355"/>
      <c r="C15087" s="1433"/>
      <c r="E15087" s="1433"/>
      <c r="K15087" s="1433"/>
      <c r="L15087" s="1334"/>
    </row>
    <row r="15088" spans="1:12" ht="24" customHeight="1">
      <c r="A15088" s="1355"/>
      <c r="B15088" s="1355"/>
      <c r="C15088" s="1433"/>
      <c r="E15088" s="1433"/>
      <c r="K15088" s="1433"/>
      <c r="L15088" s="1334"/>
    </row>
    <row r="15089" spans="1:12" ht="24" customHeight="1">
      <c r="A15089" s="1355"/>
      <c r="B15089" s="1355"/>
      <c r="C15089" s="1433"/>
      <c r="E15089" s="1433"/>
      <c r="K15089" s="1433"/>
      <c r="L15089" s="1334"/>
    </row>
    <row r="15090" spans="1:12" ht="24" customHeight="1">
      <c r="A15090" s="1355"/>
      <c r="B15090" s="1355"/>
      <c r="C15090" s="1433"/>
      <c r="E15090" s="1433"/>
      <c r="K15090" s="1433"/>
      <c r="L15090" s="1334"/>
    </row>
    <row r="15091" spans="1:12" ht="24" customHeight="1">
      <c r="A15091" s="1355"/>
      <c r="B15091" s="1355"/>
      <c r="C15091" s="1433"/>
      <c r="E15091" s="1433"/>
      <c r="K15091" s="1433"/>
      <c r="L15091" s="1334"/>
    </row>
    <row r="15092" spans="1:12" ht="24" customHeight="1">
      <c r="A15092" s="1355"/>
      <c r="B15092" s="1355"/>
      <c r="C15092" s="1433"/>
      <c r="E15092" s="1433"/>
      <c r="K15092" s="1433"/>
      <c r="L15092" s="1334"/>
    </row>
    <row r="15093" spans="1:12" ht="24" customHeight="1">
      <c r="A15093" s="1355"/>
      <c r="B15093" s="1355"/>
      <c r="C15093" s="1433"/>
      <c r="E15093" s="1433"/>
      <c r="K15093" s="1433"/>
      <c r="L15093" s="1334"/>
    </row>
    <row r="15094" spans="1:12" ht="24" customHeight="1">
      <c r="A15094" s="1355"/>
      <c r="B15094" s="1355"/>
      <c r="C15094" s="1433"/>
      <c r="E15094" s="1433"/>
      <c r="K15094" s="1433"/>
      <c r="L15094" s="1334"/>
    </row>
    <row r="15095" spans="1:12" ht="24" customHeight="1">
      <c r="A15095" s="1355"/>
      <c r="B15095" s="1355"/>
      <c r="C15095" s="1433"/>
      <c r="E15095" s="1433"/>
      <c r="K15095" s="1433"/>
      <c r="L15095" s="1334"/>
    </row>
    <row r="15096" spans="1:12" ht="24" customHeight="1">
      <c r="A15096" s="1355"/>
      <c r="B15096" s="1355"/>
      <c r="C15096" s="1433"/>
      <c r="E15096" s="1433"/>
      <c r="K15096" s="1433"/>
      <c r="L15096" s="1334"/>
    </row>
    <row r="15097" spans="1:12" ht="24" customHeight="1">
      <c r="A15097" s="1355"/>
      <c r="B15097" s="1355"/>
      <c r="C15097" s="1433"/>
      <c r="E15097" s="1433"/>
      <c r="K15097" s="1433"/>
      <c r="L15097" s="1334"/>
    </row>
    <row r="15098" spans="1:12" ht="24" customHeight="1">
      <c r="A15098" s="1355"/>
      <c r="B15098" s="1355"/>
      <c r="C15098" s="1433"/>
      <c r="E15098" s="1433"/>
      <c r="K15098" s="1433"/>
      <c r="L15098" s="1334"/>
    </row>
    <row r="15099" spans="1:12" ht="24" customHeight="1">
      <c r="A15099" s="1355"/>
      <c r="B15099" s="1355"/>
      <c r="C15099" s="1433"/>
      <c r="E15099" s="1433"/>
      <c r="K15099" s="1433"/>
      <c r="L15099" s="1334"/>
    </row>
    <row r="15100" spans="1:12" ht="24" customHeight="1">
      <c r="A15100" s="1355"/>
      <c r="B15100" s="1355"/>
      <c r="C15100" s="1433"/>
      <c r="E15100" s="1433"/>
      <c r="K15100" s="1433"/>
      <c r="L15100" s="1334"/>
    </row>
    <row r="15101" spans="1:12" ht="24" customHeight="1">
      <c r="A15101" s="1355"/>
      <c r="B15101" s="1355"/>
      <c r="C15101" s="1433"/>
      <c r="E15101" s="1433"/>
      <c r="K15101" s="1433"/>
      <c r="L15101" s="1334"/>
    </row>
    <row r="15102" spans="1:12" ht="24" customHeight="1">
      <c r="A15102" s="1355"/>
      <c r="B15102" s="1355"/>
      <c r="C15102" s="1433"/>
      <c r="E15102" s="1433"/>
      <c r="K15102" s="1433"/>
      <c r="L15102" s="1334"/>
    </row>
    <row r="15103" spans="1:12" ht="24" customHeight="1">
      <c r="A15103" s="1355"/>
      <c r="B15103" s="1355"/>
      <c r="C15103" s="1433"/>
      <c r="E15103" s="1433"/>
      <c r="K15103" s="1433"/>
      <c r="L15103" s="1334"/>
    </row>
    <row r="15104" spans="1:12" ht="24" customHeight="1">
      <c r="A15104" s="1355"/>
      <c r="B15104" s="1355"/>
      <c r="C15104" s="1433"/>
      <c r="E15104" s="1433"/>
      <c r="K15104" s="1433"/>
      <c r="L15104" s="1334"/>
    </row>
    <row r="15105" spans="1:12" ht="24" customHeight="1">
      <c r="A15105" s="1355"/>
      <c r="B15105" s="1355"/>
      <c r="C15105" s="1433"/>
      <c r="E15105" s="1433"/>
      <c r="K15105" s="1433"/>
      <c r="L15105" s="1334"/>
    </row>
    <row r="15106" spans="1:12" ht="24" customHeight="1">
      <c r="A15106" s="1355"/>
      <c r="B15106" s="1355"/>
      <c r="C15106" s="1433"/>
      <c r="E15106" s="1433"/>
      <c r="K15106" s="1433"/>
      <c r="L15106" s="1334"/>
    </row>
    <row r="15107" spans="1:12" ht="24" customHeight="1">
      <c r="A15107" s="1355"/>
      <c r="B15107" s="1355"/>
      <c r="C15107" s="1433"/>
      <c r="E15107" s="1433"/>
      <c r="K15107" s="1433"/>
      <c r="L15107" s="1334"/>
    </row>
    <row r="15108" spans="1:12" ht="24" customHeight="1">
      <c r="A15108" s="1355"/>
      <c r="B15108" s="1355"/>
      <c r="C15108" s="1433"/>
      <c r="E15108" s="1433"/>
      <c r="K15108" s="1433"/>
      <c r="L15108" s="1334"/>
    </row>
    <row r="15109" spans="1:12" ht="24" customHeight="1">
      <c r="A15109" s="1355"/>
      <c r="B15109" s="1355"/>
      <c r="C15109" s="1433"/>
      <c r="E15109" s="1433"/>
      <c r="K15109" s="1433"/>
      <c r="L15109" s="1334"/>
    </row>
    <row r="15110" spans="1:12" ht="24" customHeight="1">
      <c r="A15110" s="1355"/>
      <c r="B15110" s="1355"/>
      <c r="C15110" s="1433"/>
      <c r="E15110" s="1433"/>
      <c r="K15110" s="1433"/>
      <c r="L15110" s="1334"/>
    </row>
    <row r="15111" spans="1:12" ht="24" customHeight="1">
      <c r="A15111" s="1355"/>
      <c r="B15111" s="1355"/>
      <c r="C15111" s="1433"/>
      <c r="E15111" s="1433"/>
      <c r="K15111" s="1433"/>
      <c r="L15111" s="1334"/>
    </row>
    <row r="15112" spans="1:12" ht="24" customHeight="1">
      <c r="A15112" s="1355"/>
      <c r="B15112" s="1355"/>
      <c r="C15112" s="1433"/>
      <c r="E15112" s="1433"/>
      <c r="K15112" s="1433"/>
      <c r="L15112" s="1334"/>
    </row>
    <row r="15113" spans="1:12" ht="24" customHeight="1">
      <c r="A15113" s="1355"/>
      <c r="B15113" s="1355"/>
      <c r="C15113" s="1433"/>
      <c r="E15113" s="1433"/>
      <c r="K15113" s="1433"/>
      <c r="L15113" s="1334"/>
    </row>
    <row r="15114" spans="1:12" ht="24" customHeight="1">
      <c r="A15114" s="1355"/>
      <c r="B15114" s="1355"/>
      <c r="C15114" s="1433"/>
      <c r="E15114" s="1433"/>
      <c r="K15114" s="1433"/>
      <c r="L15114" s="1334"/>
    </row>
    <row r="15115" spans="1:12" ht="24" customHeight="1">
      <c r="A15115" s="1355"/>
      <c r="B15115" s="1355"/>
      <c r="C15115" s="1433"/>
      <c r="E15115" s="1433"/>
      <c r="K15115" s="1433"/>
      <c r="L15115" s="1334"/>
    </row>
    <row r="15116" spans="1:12" ht="24" customHeight="1">
      <c r="A15116" s="1355"/>
      <c r="B15116" s="1355"/>
      <c r="C15116" s="1433"/>
      <c r="E15116" s="1433"/>
      <c r="K15116" s="1433"/>
      <c r="L15116" s="1334"/>
    </row>
    <row r="15117" spans="1:12" ht="24" customHeight="1">
      <c r="A15117" s="1355"/>
      <c r="B15117" s="1355"/>
      <c r="C15117" s="1433"/>
      <c r="E15117" s="1433"/>
      <c r="K15117" s="1433"/>
      <c r="L15117" s="1334"/>
    </row>
    <row r="15118" spans="1:12" ht="24" customHeight="1">
      <c r="A15118" s="1355"/>
      <c r="B15118" s="1355"/>
      <c r="C15118" s="1433"/>
      <c r="E15118" s="1433"/>
      <c r="K15118" s="1433"/>
      <c r="L15118" s="1334"/>
    </row>
    <row r="15119" spans="1:12" ht="24" customHeight="1">
      <c r="A15119" s="1355"/>
      <c r="B15119" s="1355"/>
      <c r="C15119" s="1433"/>
      <c r="E15119" s="1433"/>
      <c r="K15119" s="1433"/>
      <c r="L15119" s="1334"/>
    </row>
    <row r="15120" spans="1:12" ht="24" customHeight="1">
      <c r="A15120" s="1355"/>
      <c r="B15120" s="1355"/>
      <c r="C15120" s="1433"/>
      <c r="E15120" s="1433"/>
      <c r="K15120" s="1433"/>
      <c r="L15120" s="1334"/>
    </row>
    <row r="15121" spans="1:12" ht="24" customHeight="1">
      <c r="A15121" s="1355"/>
      <c r="B15121" s="1355"/>
      <c r="C15121" s="1433"/>
      <c r="E15121" s="1433"/>
      <c r="K15121" s="1433"/>
      <c r="L15121" s="1334"/>
    </row>
    <row r="15122" spans="1:12" ht="24" customHeight="1">
      <c r="A15122" s="1355"/>
      <c r="B15122" s="1355"/>
      <c r="C15122" s="1433"/>
      <c r="E15122" s="1433"/>
      <c r="K15122" s="1433"/>
      <c r="L15122" s="1334"/>
    </row>
    <row r="15123" spans="1:12" ht="24" customHeight="1">
      <c r="A15123" s="1355"/>
      <c r="B15123" s="1355"/>
      <c r="C15123" s="1433"/>
      <c r="E15123" s="1433"/>
      <c r="K15123" s="1433"/>
      <c r="L15123" s="1334"/>
    </row>
    <row r="15124" spans="1:12" ht="24" customHeight="1">
      <c r="A15124" s="1355"/>
      <c r="B15124" s="1355"/>
      <c r="C15124" s="1433"/>
      <c r="E15124" s="1433"/>
      <c r="K15124" s="1433"/>
      <c r="L15124" s="1334"/>
    </row>
    <row r="15125" spans="1:12" ht="24" customHeight="1">
      <c r="A15125" s="1355"/>
      <c r="B15125" s="1355"/>
      <c r="C15125" s="1433"/>
      <c r="E15125" s="1433"/>
      <c r="K15125" s="1433"/>
      <c r="L15125" s="1334"/>
    </row>
    <row r="15126" spans="1:12" ht="24" customHeight="1">
      <c r="A15126" s="1355"/>
      <c r="B15126" s="1355"/>
      <c r="C15126" s="1433"/>
      <c r="E15126" s="1433"/>
      <c r="K15126" s="1433"/>
      <c r="L15126" s="1334"/>
    </row>
    <row r="15127" spans="1:12" ht="24" customHeight="1">
      <c r="A15127" s="1355"/>
      <c r="B15127" s="1355"/>
      <c r="C15127" s="1433"/>
      <c r="E15127" s="1433"/>
      <c r="K15127" s="1433"/>
      <c r="L15127" s="1334"/>
    </row>
    <row r="15128" spans="1:12" ht="24" customHeight="1">
      <c r="A15128" s="1355"/>
      <c r="B15128" s="1355"/>
      <c r="C15128" s="1433"/>
      <c r="E15128" s="1433"/>
      <c r="K15128" s="1433"/>
      <c r="L15128" s="1334"/>
    </row>
    <row r="15129" spans="1:12" ht="24" customHeight="1">
      <c r="A15129" s="1355"/>
      <c r="B15129" s="1355"/>
      <c r="C15129" s="1433"/>
      <c r="E15129" s="1433"/>
      <c r="K15129" s="1433"/>
      <c r="L15129" s="1334"/>
    </row>
    <row r="15130" spans="1:12" ht="24" customHeight="1">
      <c r="A15130" s="1355"/>
      <c r="B15130" s="1355"/>
      <c r="C15130" s="1433"/>
      <c r="E15130" s="1433"/>
      <c r="K15130" s="1433"/>
      <c r="L15130" s="1334"/>
    </row>
    <row r="15131" spans="1:12" ht="24" customHeight="1">
      <c r="A15131" s="1355"/>
      <c r="B15131" s="1355"/>
      <c r="C15131" s="1433"/>
      <c r="E15131" s="1433"/>
      <c r="K15131" s="1433"/>
      <c r="L15131" s="1334"/>
    </row>
    <row r="15132" spans="1:12" ht="24" customHeight="1">
      <c r="A15132" s="1355"/>
      <c r="B15132" s="1355"/>
      <c r="C15132" s="1433"/>
      <c r="E15132" s="1433"/>
      <c r="K15132" s="1433"/>
      <c r="L15132" s="1334"/>
    </row>
    <row r="15133" spans="1:12" ht="24" customHeight="1">
      <c r="A15133" s="1355"/>
      <c r="B15133" s="1355"/>
      <c r="C15133" s="1433"/>
      <c r="E15133" s="1433"/>
      <c r="K15133" s="1433"/>
      <c r="L15133" s="1334"/>
    </row>
    <row r="15134" spans="1:12" ht="24" customHeight="1">
      <c r="A15134" s="1355"/>
      <c r="B15134" s="1355"/>
      <c r="C15134" s="1433"/>
      <c r="E15134" s="1433"/>
      <c r="K15134" s="1433"/>
      <c r="L15134" s="1334"/>
    </row>
    <row r="15135" spans="1:12" ht="24" customHeight="1">
      <c r="A15135" s="1355"/>
      <c r="B15135" s="1355"/>
      <c r="C15135" s="1433"/>
      <c r="E15135" s="1433"/>
      <c r="K15135" s="1433"/>
      <c r="L15135" s="1334"/>
    </row>
    <row r="15136" spans="1:12" ht="24" customHeight="1">
      <c r="A15136" s="1355"/>
      <c r="B15136" s="1355"/>
      <c r="C15136" s="1433"/>
      <c r="E15136" s="1433"/>
      <c r="K15136" s="1433"/>
      <c r="L15136" s="1334"/>
    </row>
    <row r="15137" spans="1:12" ht="24" customHeight="1">
      <c r="A15137" s="1355"/>
      <c r="B15137" s="1355"/>
      <c r="C15137" s="1433"/>
      <c r="E15137" s="1433"/>
      <c r="K15137" s="1433"/>
      <c r="L15137" s="1334"/>
    </row>
    <row r="15138" spans="1:12" ht="24" customHeight="1">
      <c r="A15138" s="1355"/>
      <c r="B15138" s="1355"/>
      <c r="C15138" s="1433"/>
      <c r="E15138" s="1433"/>
      <c r="K15138" s="1433"/>
      <c r="L15138" s="1334"/>
    </row>
    <row r="15139" spans="1:12" ht="24" customHeight="1">
      <c r="A15139" s="1355"/>
      <c r="B15139" s="1355"/>
      <c r="C15139" s="1433"/>
      <c r="E15139" s="1433"/>
      <c r="K15139" s="1433"/>
      <c r="L15139" s="1334"/>
    </row>
    <row r="15140" spans="1:12" ht="24" customHeight="1">
      <c r="A15140" s="1355"/>
      <c r="B15140" s="1355"/>
      <c r="C15140" s="1433"/>
      <c r="E15140" s="1433"/>
      <c r="K15140" s="1433"/>
      <c r="L15140" s="1334"/>
    </row>
    <row r="15141" spans="1:12" ht="24" customHeight="1">
      <c r="A15141" s="1355"/>
      <c r="B15141" s="1355"/>
      <c r="C15141" s="1433"/>
      <c r="E15141" s="1433"/>
      <c r="K15141" s="1433"/>
      <c r="L15141" s="1334"/>
    </row>
    <row r="15142" spans="1:12" ht="24" customHeight="1">
      <c r="A15142" s="1355"/>
      <c r="B15142" s="1355"/>
      <c r="C15142" s="1433"/>
      <c r="E15142" s="1433"/>
      <c r="K15142" s="1433"/>
      <c r="L15142" s="1334"/>
    </row>
    <row r="15143" spans="1:12" ht="24" customHeight="1">
      <c r="A15143" s="1355"/>
      <c r="B15143" s="1355"/>
      <c r="C15143" s="1433"/>
      <c r="E15143" s="1433"/>
      <c r="K15143" s="1433"/>
      <c r="L15143" s="1334"/>
    </row>
    <row r="15144" spans="1:12" ht="24" customHeight="1">
      <c r="A15144" s="1355"/>
      <c r="B15144" s="1355"/>
      <c r="C15144" s="1433"/>
      <c r="E15144" s="1433"/>
      <c r="K15144" s="1433"/>
      <c r="L15144" s="1334"/>
    </row>
    <row r="15145" spans="1:12" ht="24" customHeight="1">
      <c r="A15145" s="1355"/>
      <c r="B15145" s="1355"/>
      <c r="C15145" s="1433"/>
      <c r="E15145" s="1433"/>
      <c r="K15145" s="1433"/>
      <c r="L15145" s="1334"/>
    </row>
    <row r="15146" spans="1:12" ht="24" customHeight="1">
      <c r="A15146" s="1355"/>
      <c r="B15146" s="1355"/>
      <c r="C15146" s="1433"/>
      <c r="E15146" s="1433"/>
      <c r="K15146" s="1433"/>
      <c r="L15146" s="1334"/>
    </row>
    <row r="15147" spans="1:12" ht="24" customHeight="1">
      <c r="A15147" s="1355"/>
      <c r="B15147" s="1355"/>
      <c r="C15147" s="1433"/>
      <c r="E15147" s="1433"/>
      <c r="K15147" s="1433"/>
      <c r="L15147" s="1334"/>
    </row>
    <row r="15148" spans="1:12" ht="24" customHeight="1">
      <c r="A15148" s="1355"/>
      <c r="B15148" s="1355"/>
      <c r="C15148" s="1433"/>
      <c r="E15148" s="1433"/>
      <c r="K15148" s="1433"/>
      <c r="L15148" s="1334"/>
    </row>
    <row r="15149" spans="1:12" ht="24" customHeight="1">
      <c r="A15149" s="1355"/>
      <c r="B15149" s="1355"/>
      <c r="C15149" s="1433"/>
      <c r="E15149" s="1433"/>
      <c r="K15149" s="1433"/>
      <c r="L15149" s="1334"/>
    </row>
    <row r="15150" spans="1:12" ht="24" customHeight="1">
      <c r="A15150" s="1355"/>
      <c r="B15150" s="1355"/>
      <c r="C15150" s="1433"/>
      <c r="E15150" s="1433"/>
      <c r="K15150" s="1433"/>
      <c r="L15150" s="1334"/>
    </row>
    <row r="15151" spans="1:12" ht="24" customHeight="1">
      <c r="A15151" s="1355"/>
      <c r="B15151" s="1355"/>
      <c r="C15151" s="1433"/>
      <c r="E15151" s="1433"/>
      <c r="K15151" s="1433"/>
      <c r="L15151" s="1334"/>
    </row>
    <row r="15152" spans="1:12" ht="24" customHeight="1">
      <c r="A15152" s="1355"/>
      <c r="B15152" s="1355"/>
      <c r="C15152" s="1433"/>
      <c r="E15152" s="1433"/>
      <c r="K15152" s="1433"/>
      <c r="L15152" s="1334"/>
    </row>
    <row r="15153" spans="1:12" ht="24" customHeight="1">
      <c r="A15153" s="1355"/>
      <c r="B15153" s="1355"/>
      <c r="C15153" s="1433"/>
      <c r="E15153" s="1433"/>
      <c r="K15153" s="1433"/>
      <c r="L15153" s="1334"/>
    </row>
    <row r="15154" spans="1:12" ht="24" customHeight="1">
      <c r="A15154" s="1355"/>
      <c r="B15154" s="1355"/>
      <c r="C15154" s="1433"/>
      <c r="E15154" s="1433"/>
      <c r="K15154" s="1433"/>
      <c r="L15154" s="1334"/>
    </row>
    <row r="15155" spans="1:12" ht="24" customHeight="1">
      <c r="A15155" s="1355"/>
      <c r="B15155" s="1355"/>
      <c r="C15155" s="1433"/>
      <c r="E15155" s="1433"/>
      <c r="K15155" s="1433"/>
      <c r="L15155" s="1334"/>
    </row>
    <row r="15156" spans="1:12" ht="24" customHeight="1">
      <c r="A15156" s="1355"/>
      <c r="B15156" s="1355"/>
      <c r="C15156" s="1433"/>
      <c r="E15156" s="1433"/>
      <c r="K15156" s="1433"/>
      <c r="L15156" s="1334"/>
    </row>
    <row r="15157" spans="1:12" ht="24" customHeight="1">
      <c r="A15157" s="1355"/>
      <c r="B15157" s="1355"/>
      <c r="C15157" s="1433"/>
      <c r="E15157" s="1433"/>
      <c r="K15157" s="1433"/>
      <c r="L15157" s="1334"/>
    </row>
    <row r="15158" spans="1:12" ht="24" customHeight="1">
      <c r="A15158" s="1355"/>
      <c r="B15158" s="1355"/>
      <c r="C15158" s="1433"/>
      <c r="E15158" s="1433"/>
      <c r="K15158" s="1433"/>
      <c r="L15158" s="1334"/>
    </row>
    <row r="15159" spans="1:12" ht="24" customHeight="1">
      <c r="A15159" s="1355"/>
      <c r="B15159" s="1355"/>
      <c r="C15159" s="1433"/>
      <c r="E15159" s="1433"/>
      <c r="K15159" s="1433"/>
      <c r="L15159" s="1334"/>
    </row>
    <row r="15160" spans="1:12" ht="24" customHeight="1">
      <c r="A15160" s="1355"/>
      <c r="B15160" s="1355"/>
      <c r="C15160" s="1433"/>
      <c r="E15160" s="1433"/>
      <c r="K15160" s="1433"/>
      <c r="L15160" s="1334"/>
    </row>
    <row r="15161" spans="1:12" ht="24" customHeight="1">
      <c r="A15161" s="1355"/>
      <c r="B15161" s="1355"/>
      <c r="C15161" s="1433"/>
      <c r="E15161" s="1433"/>
      <c r="K15161" s="1433"/>
      <c r="L15161" s="1334"/>
    </row>
    <row r="15162" spans="1:12" ht="24" customHeight="1">
      <c r="A15162" s="1355"/>
      <c r="B15162" s="1355"/>
      <c r="C15162" s="1433"/>
      <c r="E15162" s="1433"/>
      <c r="K15162" s="1433"/>
      <c r="L15162" s="1334"/>
    </row>
    <row r="15163" spans="1:12" ht="24" customHeight="1">
      <c r="A15163" s="1355"/>
      <c r="B15163" s="1355"/>
      <c r="C15163" s="1433"/>
      <c r="E15163" s="1433"/>
      <c r="K15163" s="1433"/>
      <c r="L15163" s="1334"/>
    </row>
    <row r="15164" spans="1:12" ht="24" customHeight="1">
      <c r="A15164" s="1355"/>
      <c r="B15164" s="1355"/>
      <c r="C15164" s="1433"/>
      <c r="E15164" s="1433"/>
      <c r="K15164" s="1433"/>
      <c r="L15164" s="1334"/>
    </row>
    <row r="15165" spans="1:12" ht="24" customHeight="1">
      <c r="A15165" s="1355"/>
      <c r="B15165" s="1355"/>
      <c r="C15165" s="1433"/>
      <c r="E15165" s="1433"/>
      <c r="K15165" s="1433"/>
      <c r="L15165" s="1334"/>
    </row>
    <row r="15166" spans="1:12" ht="24" customHeight="1">
      <c r="A15166" s="1355"/>
      <c r="B15166" s="1355"/>
      <c r="C15166" s="1433"/>
      <c r="E15166" s="1433"/>
      <c r="K15166" s="1433"/>
      <c r="L15166" s="1334"/>
    </row>
    <row r="15167" spans="1:12" ht="24" customHeight="1">
      <c r="A15167" s="1355"/>
      <c r="B15167" s="1355"/>
      <c r="C15167" s="1433"/>
      <c r="E15167" s="1433"/>
      <c r="K15167" s="1433"/>
      <c r="L15167" s="1334"/>
    </row>
    <row r="15168" spans="1:12" ht="24" customHeight="1">
      <c r="A15168" s="1355"/>
      <c r="B15168" s="1355"/>
      <c r="C15168" s="1433"/>
      <c r="E15168" s="1433"/>
      <c r="K15168" s="1433"/>
      <c r="L15168" s="1334"/>
    </row>
    <row r="15169" spans="1:12" ht="24" customHeight="1">
      <c r="A15169" s="1355"/>
      <c r="B15169" s="1355"/>
      <c r="C15169" s="1433"/>
      <c r="E15169" s="1433"/>
      <c r="K15169" s="1433"/>
      <c r="L15169" s="1334"/>
    </row>
    <row r="15170" spans="1:12" ht="24" customHeight="1">
      <c r="A15170" s="1355"/>
      <c r="B15170" s="1355"/>
      <c r="C15170" s="1433"/>
      <c r="E15170" s="1433"/>
      <c r="K15170" s="1433"/>
      <c r="L15170" s="1334"/>
    </row>
    <row r="15171" spans="1:12" ht="24" customHeight="1">
      <c r="A15171" s="1355"/>
      <c r="B15171" s="1355"/>
      <c r="C15171" s="1433"/>
      <c r="E15171" s="1433"/>
      <c r="K15171" s="1433"/>
      <c r="L15171" s="1334"/>
    </row>
    <row r="15172" spans="1:12" ht="24" customHeight="1">
      <c r="A15172" s="1355"/>
      <c r="B15172" s="1355"/>
      <c r="C15172" s="1433"/>
      <c r="E15172" s="1433"/>
      <c r="K15172" s="1433"/>
      <c r="L15172" s="1334"/>
    </row>
    <row r="15173" spans="1:12" ht="24" customHeight="1">
      <c r="A15173" s="1355"/>
      <c r="B15173" s="1355"/>
      <c r="C15173" s="1433"/>
      <c r="E15173" s="1433"/>
      <c r="K15173" s="1433"/>
      <c r="L15173" s="1334"/>
    </row>
    <row r="15174" spans="1:12" ht="24" customHeight="1">
      <c r="A15174" s="1355"/>
      <c r="B15174" s="1355"/>
      <c r="C15174" s="1433"/>
      <c r="E15174" s="1433"/>
      <c r="K15174" s="1433"/>
      <c r="L15174" s="1334"/>
    </row>
    <row r="15175" spans="1:12" ht="24" customHeight="1">
      <c r="A15175" s="1355"/>
      <c r="B15175" s="1355"/>
      <c r="C15175" s="1433"/>
      <c r="E15175" s="1433"/>
      <c r="K15175" s="1433"/>
      <c r="L15175" s="1334"/>
    </row>
    <row r="15176" spans="1:12" ht="24" customHeight="1">
      <c r="A15176" s="1355"/>
      <c r="B15176" s="1355"/>
      <c r="C15176" s="1433"/>
      <c r="E15176" s="1433"/>
      <c r="K15176" s="1433"/>
      <c r="L15176" s="1334"/>
    </row>
    <row r="15177" spans="1:12" ht="24" customHeight="1">
      <c r="A15177" s="1355"/>
      <c r="B15177" s="1355"/>
      <c r="C15177" s="1433"/>
      <c r="E15177" s="1433"/>
      <c r="K15177" s="1433"/>
      <c r="L15177" s="1334"/>
    </row>
    <row r="15178" spans="1:12" ht="24" customHeight="1">
      <c r="A15178" s="1355"/>
      <c r="B15178" s="1355"/>
      <c r="C15178" s="1433"/>
      <c r="E15178" s="1433"/>
      <c r="K15178" s="1433"/>
      <c r="L15178" s="1334"/>
    </row>
    <row r="15179" spans="1:12" ht="24" customHeight="1">
      <c r="A15179" s="1355"/>
      <c r="B15179" s="1355"/>
      <c r="C15179" s="1433"/>
      <c r="E15179" s="1433"/>
      <c r="K15179" s="1433"/>
      <c r="L15179" s="1334"/>
    </row>
    <row r="15180" spans="1:12" ht="24" customHeight="1">
      <c r="A15180" s="1355"/>
      <c r="B15180" s="1355"/>
      <c r="C15180" s="1433"/>
      <c r="E15180" s="1433"/>
      <c r="K15180" s="1433"/>
      <c r="L15180" s="1334"/>
    </row>
    <row r="15181" spans="1:12" ht="24" customHeight="1">
      <c r="A15181" s="1355"/>
      <c r="B15181" s="1355"/>
      <c r="C15181" s="1433"/>
      <c r="E15181" s="1433"/>
      <c r="K15181" s="1433"/>
      <c r="L15181" s="1334"/>
    </row>
    <row r="15182" spans="1:12" ht="24" customHeight="1">
      <c r="A15182" s="1355"/>
      <c r="B15182" s="1355"/>
      <c r="C15182" s="1433"/>
      <c r="E15182" s="1433"/>
      <c r="K15182" s="1433"/>
      <c r="L15182" s="1334"/>
    </row>
    <row r="15183" spans="1:12" ht="24" customHeight="1">
      <c r="A15183" s="1355"/>
      <c r="B15183" s="1355"/>
      <c r="C15183" s="1433"/>
      <c r="E15183" s="1433"/>
      <c r="K15183" s="1433"/>
      <c r="L15183" s="1334"/>
    </row>
    <row r="15184" spans="1:12" ht="24" customHeight="1">
      <c r="A15184" s="1355"/>
      <c r="B15184" s="1355"/>
      <c r="C15184" s="1433"/>
      <c r="E15184" s="1433"/>
      <c r="K15184" s="1433"/>
      <c r="L15184" s="1334"/>
    </row>
    <row r="15185" spans="1:12" ht="24" customHeight="1">
      <c r="A15185" s="1355"/>
      <c r="B15185" s="1355"/>
      <c r="C15185" s="1433"/>
      <c r="E15185" s="1433"/>
      <c r="K15185" s="1433"/>
      <c r="L15185" s="1334"/>
    </row>
    <row r="15186" spans="1:12" ht="24" customHeight="1">
      <c r="A15186" s="1355"/>
      <c r="B15186" s="1355"/>
      <c r="C15186" s="1433"/>
      <c r="E15186" s="1433"/>
      <c r="K15186" s="1433"/>
      <c r="L15186" s="1334"/>
    </row>
    <row r="15187" spans="1:12" ht="24" customHeight="1">
      <c r="A15187" s="1355"/>
      <c r="B15187" s="1355"/>
      <c r="C15187" s="1433"/>
      <c r="E15187" s="1433"/>
      <c r="K15187" s="1433"/>
      <c r="L15187" s="1334"/>
    </row>
    <row r="15188" spans="1:12" ht="24" customHeight="1">
      <c r="A15188" s="1355"/>
      <c r="B15188" s="1355"/>
      <c r="C15188" s="1433"/>
      <c r="E15188" s="1433"/>
      <c r="K15188" s="1433"/>
      <c r="L15188" s="1334"/>
    </row>
    <row r="15189" spans="1:12" ht="24" customHeight="1">
      <c r="A15189" s="1355"/>
      <c r="B15189" s="1355"/>
      <c r="C15189" s="1433"/>
      <c r="E15189" s="1433"/>
      <c r="K15189" s="1433"/>
      <c r="L15189" s="1334"/>
    </row>
    <row r="15190" spans="1:12" ht="24" customHeight="1">
      <c r="A15190" s="1355"/>
      <c r="B15190" s="1355"/>
      <c r="C15190" s="1433"/>
      <c r="E15190" s="1433"/>
      <c r="K15190" s="1433"/>
      <c r="L15190" s="1334"/>
    </row>
    <row r="15191" spans="1:12" ht="24" customHeight="1">
      <c r="A15191" s="1355"/>
      <c r="B15191" s="1355"/>
      <c r="C15191" s="1433"/>
      <c r="E15191" s="1433"/>
      <c r="K15191" s="1433"/>
      <c r="L15191" s="1334"/>
    </row>
    <row r="15192" spans="1:12" ht="24" customHeight="1">
      <c r="A15192" s="1355"/>
      <c r="B15192" s="1355"/>
      <c r="C15192" s="1433"/>
      <c r="E15192" s="1433"/>
      <c r="K15192" s="1433"/>
      <c r="L15192" s="1334"/>
    </row>
    <row r="15193" spans="1:12" ht="24" customHeight="1">
      <c r="A15193" s="1355"/>
      <c r="B15193" s="1355"/>
      <c r="C15193" s="1433"/>
      <c r="E15193" s="1433"/>
      <c r="K15193" s="1433"/>
      <c r="L15193" s="1334"/>
    </row>
    <row r="15194" spans="1:12" ht="24" customHeight="1">
      <c r="A15194" s="1355"/>
      <c r="B15194" s="1355"/>
      <c r="C15194" s="1433"/>
      <c r="E15194" s="1433"/>
      <c r="K15194" s="1433"/>
      <c r="L15194" s="1334"/>
    </row>
    <row r="15195" spans="1:12" ht="24" customHeight="1">
      <c r="A15195" s="1355"/>
      <c r="B15195" s="1355"/>
      <c r="C15195" s="1433"/>
      <c r="E15195" s="1433"/>
      <c r="K15195" s="1433"/>
      <c r="L15195" s="1334"/>
    </row>
    <row r="15196" spans="1:12" ht="24" customHeight="1">
      <c r="A15196" s="1355"/>
      <c r="B15196" s="1355"/>
      <c r="C15196" s="1433"/>
      <c r="E15196" s="1433"/>
      <c r="K15196" s="1433"/>
      <c r="L15196" s="1334"/>
    </row>
    <row r="15197" spans="1:12" ht="24" customHeight="1">
      <c r="A15197" s="1355"/>
      <c r="B15197" s="1355"/>
      <c r="C15197" s="1433"/>
      <c r="E15197" s="1433"/>
      <c r="K15197" s="1433"/>
      <c r="L15197" s="1334"/>
    </row>
    <row r="15198" spans="1:12" ht="24" customHeight="1">
      <c r="A15198" s="1355"/>
      <c r="B15198" s="1355"/>
      <c r="C15198" s="1433"/>
      <c r="E15198" s="1433"/>
      <c r="K15198" s="1433"/>
      <c r="L15198" s="1334"/>
    </row>
    <row r="15199" spans="1:12" ht="24" customHeight="1">
      <c r="A15199" s="1355"/>
      <c r="B15199" s="1355"/>
      <c r="C15199" s="1433"/>
      <c r="E15199" s="1433"/>
      <c r="K15199" s="1433"/>
      <c r="L15199" s="1334"/>
    </row>
    <row r="15200" spans="1:12" ht="24" customHeight="1">
      <c r="A15200" s="1355"/>
      <c r="B15200" s="1355"/>
      <c r="C15200" s="1433"/>
      <c r="E15200" s="1433"/>
      <c r="K15200" s="1433"/>
      <c r="L15200" s="1334"/>
    </row>
    <row r="15201" spans="1:12" ht="24" customHeight="1">
      <c r="A15201" s="1355"/>
      <c r="B15201" s="1355"/>
      <c r="C15201" s="1433"/>
      <c r="E15201" s="1433"/>
      <c r="K15201" s="1433"/>
      <c r="L15201" s="1334"/>
    </row>
    <row r="15202" spans="1:12" ht="24" customHeight="1">
      <c r="A15202" s="1355"/>
      <c r="B15202" s="1355"/>
      <c r="C15202" s="1433"/>
      <c r="E15202" s="1433"/>
      <c r="K15202" s="1433"/>
      <c r="L15202" s="1334"/>
    </row>
    <row r="15203" spans="1:12" ht="24" customHeight="1">
      <c r="A15203" s="1355"/>
      <c r="B15203" s="1355"/>
      <c r="C15203" s="1433"/>
      <c r="E15203" s="1433"/>
      <c r="K15203" s="1433"/>
      <c r="L15203" s="1334"/>
    </row>
    <row r="15204" spans="1:12" ht="24" customHeight="1">
      <c r="A15204" s="1355"/>
      <c r="B15204" s="1355"/>
      <c r="C15204" s="1433"/>
      <c r="E15204" s="1433"/>
      <c r="K15204" s="1433"/>
      <c r="L15204" s="1334"/>
    </row>
    <row r="15205" spans="1:12" ht="24" customHeight="1">
      <c r="A15205" s="1355"/>
      <c r="B15205" s="1355"/>
      <c r="C15205" s="1433"/>
      <c r="E15205" s="1433"/>
      <c r="K15205" s="1433"/>
      <c r="L15205" s="1334"/>
    </row>
    <row r="15206" spans="1:12" ht="24" customHeight="1">
      <c r="A15206" s="1355"/>
      <c r="B15206" s="1355"/>
      <c r="C15206" s="1433"/>
      <c r="E15206" s="1433"/>
      <c r="K15206" s="1433"/>
      <c r="L15206" s="1334"/>
    </row>
    <row r="15207" spans="1:12" ht="24" customHeight="1">
      <c r="A15207" s="1355"/>
      <c r="B15207" s="1355"/>
      <c r="C15207" s="1433"/>
      <c r="E15207" s="1433"/>
      <c r="K15207" s="1433"/>
      <c r="L15207" s="1334"/>
    </row>
    <row r="15208" spans="1:12" ht="24" customHeight="1">
      <c r="A15208" s="1355"/>
      <c r="B15208" s="1355"/>
      <c r="C15208" s="1433"/>
      <c r="E15208" s="1433"/>
      <c r="K15208" s="1433"/>
      <c r="L15208" s="1334"/>
    </row>
    <row r="15209" spans="1:12" ht="24" customHeight="1">
      <c r="A15209" s="1355"/>
      <c r="B15209" s="1355"/>
      <c r="C15209" s="1433"/>
      <c r="E15209" s="1433"/>
      <c r="K15209" s="1433"/>
      <c r="L15209" s="1334"/>
    </row>
    <row r="15210" spans="1:12" ht="24" customHeight="1">
      <c r="A15210" s="1355"/>
      <c r="B15210" s="1355"/>
      <c r="C15210" s="1433"/>
      <c r="E15210" s="1433"/>
      <c r="K15210" s="1433"/>
      <c r="L15210" s="1334"/>
    </row>
    <row r="15211" spans="1:12" ht="24" customHeight="1">
      <c r="A15211" s="1355"/>
      <c r="B15211" s="1355"/>
      <c r="C15211" s="1433"/>
      <c r="E15211" s="1433"/>
      <c r="K15211" s="1433"/>
      <c r="L15211" s="1334"/>
    </row>
    <row r="15212" spans="1:12" ht="24" customHeight="1">
      <c r="A15212" s="1355"/>
      <c r="B15212" s="1355"/>
      <c r="C15212" s="1433"/>
      <c r="E15212" s="1433"/>
      <c r="K15212" s="1433"/>
      <c r="L15212" s="1334"/>
    </row>
    <row r="15213" spans="1:12" ht="24" customHeight="1">
      <c r="A15213" s="1355"/>
      <c r="B15213" s="1355"/>
      <c r="C15213" s="1433"/>
      <c r="E15213" s="1433"/>
      <c r="K15213" s="1433"/>
      <c r="L15213" s="1334"/>
    </row>
    <row r="15214" spans="1:12" ht="24" customHeight="1">
      <c r="A15214" s="1355"/>
      <c r="B15214" s="1355"/>
      <c r="C15214" s="1433"/>
      <c r="E15214" s="1433"/>
      <c r="K15214" s="1433"/>
      <c r="L15214" s="1334"/>
    </row>
    <row r="15215" spans="1:12" ht="24" customHeight="1">
      <c r="A15215" s="1355"/>
      <c r="B15215" s="1355"/>
      <c r="C15215" s="1433"/>
      <c r="E15215" s="1433"/>
      <c r="K15215" s="1433"/>
      <c r="L15215" s="1334"/>
    </row>
    <row r="15216" spans="1:12" ht="24" customHeight="1">
      <c r="A15216" s="1355"/>
      <c r="B15216" s="1355"/>
      <c r="C15216" s="1433"/>
      <c r="E15216" s="1433"/>
      <c r="K15216" s="1433"/>
      <c r="L15216" s="1334"/>
    </row>
    <row r="15217" spans="1:12" ht="24" customHeight="1">
      <c r="A15217" s="1355"/>
      <c r="B15217" s="1355"/>
      <c r="C15217" s="1433"/>
      <c r="E15217" s="1433"/>
      <c r="K15217" s="1433"/>
      <c r="L15217" s="1334"/>
    </row>
    <row r="15218" spans="1:12" ht="24" customHeight="1">
      <c r="A15218" s="1355"/>
      <c r="B15218" s="1355"/>
      <c r="C15218" s="1433"/>
      <c r="E15218" s="1433"/>
      <c r="K15218" s="1433"/>
      <c r="L15218" s="1334"/>
    </row>
    <row r="15219" spans="1:12" ht="24" customHeight="1">
      <c r="A15219" s="1355"/>
      <c r="B15219" s="1355"/>
      <c r="C15219" s="1433"/>
      <c r="E15219" s="1433"/>
      <c r="K15219" s="1433"/>
      <c r="L15219" s="1334"/>
    </row>
    <row r="15220" spans="1:12" ht="24" customHeight="1">
      <c r="A15220" s="1355"/>
      <c r="B15220" s="1355"/>
      <c r="C15220" s="1433"/>
      <c r="E15220" s="1433"/>
      <c r="K15220" s="1433"/>
      <c r="L15220" s="1334"/>
    </row>
    <row r="15221" spans="1:12" ht="24" customHeight="1">
      <c r="A15221" s="1355"/>
      <c r="B15221" s="1355"/>
      <c r="C15221" s="1433"/>
      <c r="E15221" s="1433"/>
      <c r="K15221" s="1433"/>
      <c r="L15221" s="1334"/>
    </row>
    <row r="15222" spans="1:12" ht="24" customHeight="1">
      <c r="A15222" s="1355"/>
      <c r="B15222" s="1355"/>
      <c r="C15222" s="1433"/>
      <c r="E15222" s="1433"/>
      <c r="K15222" s="1433"/>
      <c r="L15222" s="1334"/>
    </row>
    <row r="15223" spans="1:12" ht="24" customHeight="1">
      <c r="A15223" s="1355"/>
      <c r="B15223" s="1355"/>
      <c r="C15223" s="1433"/>
      <c r="E15223" s="1433"/>
      <c r="K15223" s="1433"/>
      <c r="L15223" s="1334"/>
    </row>
    <row r="15224" spans="1:12" ht="24" customHeight="1">
      <c r="A15224" s="1355"/>
      <c r="B15224" s="1355"/>
      <c r="C15224" s="1433"/>
      <c r="E15224" s="1433"/>
      <c r="K15224" s="1433"/>
      <c r="L15224" s="1334"/>
    </row>
    <row r="15225" spans="1:12" ht="24" customHeight="1">
      <c r="A15225" s="1355"/>
      <c r="B15225" s="1355"/>
      <c r="C15225" s="1433"/>
      <c r="E15225" s="1433"/>
      <c r="K15225" s="1433"/>
      <c r="L15225" s="1334"/>
    </row>
    <row r="15226" spans="1:12" ht="24" customHeight="1">
      <c r="A15226" s="1355"/>
      <c r="B15226" s="1355"/>
      <c r="C15226" s="1433"/>
      <c r="E15226" s="1433"/>
      <c r="K15226" s="1433"/>
      <c r="L15226" s="1334"/>
    </row>
    <row r="15227" spans="1:12" ht="24" customHeight="1">
      <c r="A15227" s="1355"/>
      <c r="B15227" s="1355"/>
      <c r="C15227" s="1433"/>
      <c r="E15227" s="1433"/>
      <c r="K15227" s="1433"/>
      <c r="L15227" s="1334"/>
    </row>
    <row r="15228" spans="1:12" ht="24" customHeight="1">
      <c r="A15228" s="1355"/>
      <c r="B15228" s="1355"/>
      <c r="C15228" s="1433"/>
      <c r="E15228" s="1433"/>
      <c r="K15228" s="1433"/>
      <c r="L15228" s="1334"/>
    </row>
    <row r="15229" spans="1:12" ht="24" customHeight="1">
      <c r="A15229" s="1355"/>
      <c r="B15229" s="1355"/>
      <c r="C15229" s="1433"/>
      <c r="E15229" s="1433"/>
      <c r="K15229" s="1433"/>
      <c r="L15229" s="1334"/>
    </row>
    <row r="15230" spans="1:12" ht="24" customHeight="1">
      <c r="A15230" s="1355"/>
      <c r="B15230" s="1355"/>
      <c r="C15230" s="1433"/>
      <c r="E15230" s="1433"/>
      <c r="K15230" s="1433"/>
      <c r="L15230" s="1334"/>
    </row>
    <row r="15231" spans="1:12" ht="24" customHeight="1">
      <c r="A15231" s="1355"/>
      <c r="B15231" s="1355"/>
      <c r="C15231" s="1433"/>
      <c r="E15231" s="1433"/>
      <c r="K15231" s="1433"/>
      <c r="L15231" s="1334"/>
    </row>
    <row r="15232" spans="1:12" ht="24" customHeight="1">
      <c r="A15232" s="1355"/>
      <c r="B15232" s="1355"/>
      <c r="C15232" s="1433"/>
      <c r="E15232" s="1433"/>
      <c r="K15232" s="1433"/>
      <c r="L15232" s="1334"/>
    </row>
    <row r="15233" spans="1:12" ht="24" customHeight="1">
      <c r="A15233" s="1355"/>
      <c r="B15233" s="1355"/>
      <c r="C15233" s="1433"/>
      <c r="E15233" s="1433"/>
      <c r="K15233" s="1433"/>
      <c r="L15233" s="1334"/>
    </row>
    <row r="15234" spans="1:12" ht="24" customHeight="1">
      <c r="A15234" s="1355"/>
      <c r="B15234" s="1355"/>
      <c r="C15234" s="1433"/>
      <c r="E15234" s="1433"/>
      <c r="K15234" s="1433"/>
      <c r="L15234" s="1334"/>
    </row>
    <row r="15235" spans="1:12" ht="24" customHeight="1">
      <c r="A15235" s="1355"/>
      <c r="B15235" s="1355"/>
      <c r="C15235" s="1433"/>
      <c r="E15235" s="1433"/>
      <c r="K15235" s="1433"/>
      <c r="L15235" s="1334"/>
    </row>
    <row r="15236" spans="1:12" ht="24" customHeight="1">
      <c r="A15236" s="1355"/>
      <c r="B15236" s="1355"/>
      <c r="C15236" s="1433"/>
      <c r="E15236" s="1433"/>
      <c r="K15236" s="1433"/>
      <c r="L15236" s="1334"/>
    </row>
    <row r="15237" spans="1:12" ht="24" customHeight="1">
      <c r="A15237" s="1355"/>
      <c r="B15237" s="1355"/>
      <c r="C15237" s="1433"/>
      <c r="E15237" s="1433"/>
      <c r="K15237" s="1433"/>
      <c r="L15237" s="1334"/>
    </row>
    <row r="15238" spans="1:12" ht="24" customHeight="1">
      <c r="A15238" s="1355"/>
      <c r="B15238" s="1355"/>
      <c r="C15238" s="1433"/>
      <c r="E15238" s="1433"/>
      <c r="K15238" s="1433"/>
      <c r="L15238" s="1334"/>
    </row>
    <row r="15239" spans="1:12" ht="24" customHeight="1">
      <c r="A15239" s="1355"/>
      <c r="B15239" s="1355"/>
      <c r="C15239" s="1433"/>
      <c r="E15239" s="1433"/>
      <c r="K15239" s="1433"/>
      <c r="L15239" s="1334"/>
    </row>
    <row r="15240" spans="1:12" ht="24" customHeight="1">
      <c r="A15240" s="1355"/>
      <c r="B15240" s="1355"/>
      <c r="C15240" s="1433"/>
      <c r="E15240" s="1433"/>
      <c r="K15240" s="1433"/>
      <c r="L15240" s="1334"/>
    </row>
    <row r="15241" spans="1:12" ht="24" customHeight="1">
      <c r="A15241" s="1355"/>
      <c r="B15241" s="1355"/>
      <c r="C15241" s="1433"/>
      <c r="E15241" s="1433"/>
      <c r="K15241" s="1433"/>
      <c r="L15241" s="1334"/>
    </row>
    <row r="15242" spans="1:12" ht="24" customHeight="1">
      <c r="A15242" s="1355"/>
      <c r="B15242" s="1355"/>
      <c r="C15242" s="1433"/>
      <c r="E15242" s="1433"/>
      <c r="K15242" s="1433"/>
      <c r="L15242" s="1334"/>
    </row>
    <row r="15243" spans="1:12" ht="24" customHeight="1">
      <c r="A15243" s="1355"/>
      <c r="B15243" s="1355"/>
      <c r="C15243" s="1433"/>
      <c r="E15243" s="1433"/>
      <c r="K15243" s="1433"/>
      <c r="L15243" s="1334"/>
    </row>
    <row r="15244" spans="1:12" ht="24" customHeight="1">
      <c r="A15244" s="1355"/>
      <c r="B15244" s="1355"/>
      <c r="C15244" s="1433"/>
      <c r="E15244" s="1433"/>
      <c r="K15244" s="1433"/>
      <c r="L15244" s="1334"/>
    </row>
    <row r="15245" spans="1:12" ht="24" customHeight="1">
      <c r="A15245" s="1355"/>
      <c r="B15245" s="1355"/>
      <c r="C15245" s="1433"/>
      <c r="E15245" s="1433"/>
      <c r="K15245" s="1433"/>
      <c r="L15245" s="1334"/>
    </row>
    <row r="15246" spans="1:12" ht="24" customHeight="1">
      <c r="A15246" s="1355"/>
      <c r="B15246" s="1355"/>
      <c r="C15246" s="1433"/>
      <c r="E15246" s="1433"/>
      <c r="K15246" s="1433"/>
      <c r="L15246" s="1334"/>
    </row>
    <row r="15247" spans="1:12" ht="24" customHeight="1">
      <c r="A15247" s="1355"/>
      <c r="B15247" s="1355"/>
      <c r="C15247" s="1433"/>
      <c r="E15247" s="1433"/>
      <c r="K15247" s="1433"/>
      <c r="L15247" s="1334"/>
    </row>
    <row r="15248" spans="1:12" ht="24" customHeight="1">
      <c r="A15248" s="1355"/>
      <c r="B15248" s="1355"/>
      <c r="C15248" s="1433"/>
      <c r="E15248" s="1433"/>
      <c r="K15248" s="1433"/>
      <c r="L15248" s="1334"/>
    </row>
    <row r="15249" spans="1:12" ht="24" customHeight="1">
      <c r="A15249" s="1355"/>
      <c r="B15249" s="1355"/>
      <c r="C15249" s="1433"/>
      <c r="E15249" s="1433"/>
      <c r="K15249" s="1433"/>
      <c r="L15249" s="1334"/>
    </row>
    <row r="15250" spans="1:12" ht="24" customHeight="1">
      <c r="A15250" s="1355"/>
      <c r="B15250" s="1355"/>
      <c r="C15250" s="1433"/>
      <c r="E15250" s="1433"/>
      <c r="K15250" s="1433"/>
      <c r="L15250" s="1334"/>
    </row>
    <row r="15251" spans="1:12" ht="24" customHeight="1">
      <c r="A15251" s="1355"/>
      <c r="B15251" s="1355"/>
      <c r="C15251" s="1433"/>
      <c r="E15251" s="1433"/>
      <c r="K15251" s="1433"/>
      <c r="L15251" s="1334"/>
    </row>
    <row r="15252" spans="1:12" ht="24" customHeight="1">
      <c r="A15252" s="1355"/>
      <c r="B15252" s="1355"/>
      <c r="C15252" s="1433"/>
      <c r="E15252" s="1433"/>
      <c r="K15252" s="1433"/>
      <c r="L15252" s="1334"/>
    </row>
    <row r="15253" spans="1:12" ht="24" customHeight="1">
      <c r="A15253" s="1355"/>
      <c r="B15253" s="1355"/>
      <c r="C15253" s="1433"/>
      <c r="E15253" s="1433"/>
      <c r="K15253" s="1433"/>
      <c r="L15253" s="1334"/>
    </row>
    <row r="15254" spans="1:12" ht="24" customHeight="1">
      <c r="A15254" s="1355"/>
      <c r="B15254" s="1355"/>
      <c r="C15254" s="1433"/>
      <c r="E15254" s="1433"/>
      <c r="K15254" s="1433"/>
      <c r="L15254" s="1334"/>
    </row>
    <row r="15255" spans="1:12" ht="24" customHeight="1">
      <c r="A15255" s="1355"/>
      <c r="B15255" s="1355"/>
      <c r="C15255" s="1433"/>
      <c r="E15255" s="1433"/>
      <c r="K15255" s="1433"/>
      <c r="L15255" s="1334"/>
    </row>
    <row r="15256" spans="1:12" ht="24" customHeight="1">
      <c r="A15256" s="1355"/>
      <c r="B15256" s="1355"/>
      <c r="C15256" s="1433"/>
      <c r="E15256" s="1433"/>
      <c r="K15256" s="1433"/>
      <c r="L15256" s="1334"/>
    </row>
    <row r="15257" spans="1:12" ht="24" customHeight="1">
      <c r="A15257" s="1355"/>
      <c r="B15257" s="1355"/>
      <c r="C15257" s="1433"/>
      <c r="E15257" s="1433"/>
      <c r="K15257" s="1433"/>
      <c r="L15257" s="1334"/>
    </row>
    <row r="15258" spans="1:12" ht="24" customHeight="1">
      <c r="A15258" s="1355"/>
      <c r="B15258" s="1355"/>
      <c r="C15258" s="1433"/>
      <c r="E15258" s="1433"/>
      <c r="K15258" s="1433"/>
      <c r="L15258" s="1334"/>
    </row>
    <row r="15259" spans="1:12" ht="24" customHeight="1">
      <c r="A15259" s="1355"/>
      <c r="B15259" s="1355"/>
      <c r="C15259" s="1433"/>
      <c r="E15259" s="1433"/>
      <c r="K15259" s="1433"/>
      <c r="L15259" s="1334"/>
    </row>
    <row r="15260" spans="1:12" ht="24" customHeight="1">
      <c r="A15260" s="1355"/>
      <c r="B15260" s="1355"/>
      <c r="C15260" s="1433"/>
      <c r="E15260" s="1433"/>
      <c r="K15260" s="1433"/>
      <c r="L15260" s="1334"/>
    </row>
    <row r="15261" spans="1:12" ht="24" customHeight="1">
      <c r="A15261" s="1355"/>
      <c r="B15261" s="1355"/>
      <c r="C15261" s="1433"/>
      <c r="E15261" s="1433"/>
      <c r="K15261" s="1433"/>
      <c r="L15261" s="1334"/>
    </row>
    <row r="15262" spans="1:12" ht="24" customHeight="1">
      <c r="A15262" s="1355"/>
      <c r="B15262" s="1355"/>
      <c r="C15262" s="1433"/>
      <c r="E15262" s="1433"/>
      <c r="K15262" s="1433"/>
      <c r="L15262" s="1334"/>
    </row>
    <row r="15263" spans="1:12" ht="24" customHeight="1">
      <c r="A15263" s="1355"/>
      <c r="B15263" s="1355"/>
      <c r="C15263" s="1433"/>
      <c r="E15263" s="1433"/>
      <c r="K15263" s="1433"/>
      <c r="L15263" s="1334"/>
    </row>
    <row r="15264" spans="1:12" ht="24" customHeight="1">
      <c r="A15264" s="1355"/>
      <c r="B15264" s="1355"/>
      <c r="C15264" s="1433"/>
      <c r="E15264" s="1433"/>
      <c r="K15264" s="1433"/>
      <c r="L15264" s="1334"/>
    </row>
    <row r="15265" spans="1:12" ht="24" customHeight="1">
      <c r="A15265" s="1355"/>
      <c r="B15265" s="1355"/>
      <c r="C15265" s="1433"/>
      <c r="E15265" s="1433"/>
      <c r="K15265" s="1433"/>
      <c r="L15265" s="1334"/>
    </row>
    <row r="15266" spans="1:12" ht="24" customHeight="1">
      <c r="A15266" s="1355"/>
      <c r="B15266" s="1355"/>
      <c r="C15266" s="1433"/>
      <c r="E15266" s="1433"/>
      <c r="K15266" s="1433"/>
      <c r="L15266" s="1334"/>
    </row>
    <row r="15267" spans="1:12" ht="24" customHeight="1">
      <c r="A15267" s="1355"/>
      <c r="B15267" s="1355"/>
      <c r="C15267" s="1433"/>
      <c r="E15267" s="1433"/>
      <c r="K15267" s="1433"/>
      <c r="L15267" s="1334"/>
    </row>
    <row r="15268" spans="1:12" ht="24" customHeight="1">
      <c r="A15268" s="1355"/>
      <c r="B15268" s="1355"/>
      <c r="C15268" s="1433"/>
      <c r="E15268" s="1433"/>
      <c r="K15268" s="1433"/>
      <c r="L15268" s="1334"/>
    </row>
    <row r="15269" spans="1:12" ht="24" customHeight="1">
      <c r="A15269" s="1355"/>
      <c r="B15269" s="1355"/>
      <c r="C15269" s="1433"/>
      <c r="E15269" s="1433"/>
      <c r="K15269" s="1433"/>
      <c r="L15269" s="1334"/>
    </row>
    <row r="15270" spans="1:12" ht="24" customHeight="1">
      <c r="A15270" s="1355"/>
      <c r="B15270" s="1355"/>
      <c r="C15270" s="1433"/>
      <c r="E15270" s="1433"/>
      <c r="K15270" s="1433"/>
      <c r="L15270" s="1334"/>
    </row>
    <row r="15271" spans="1:12" ht="24" customHeight="1">
      <c r="A15271" s="1355"/>
      <c r="B15271" s="1355"/>
      <c r="C15271" s="1433"/>
      <c r="E15271" s="1433"/>
      <c r="K15271" s="1433"/>
      <c r="L15271" s="1334"/>
    </row>
    <row r="15272" spans="1:12" ht="24" customHeight="1">
      <c r="A15272" s="1355"/>
      <c r="B15272" s="1355"/>
      <c r="C15272" s="1433"/>
      <c r="E15272" s="1433"/>
      <c r="K15272" s="1433"/>
      <c r="L15272" s="1334"/>
    </row>
    <row r="15273" spans="1:12" ht="24" customHeight="1">
      <c r="A15273" s="1355"/>
      <c r="B15273" s="1355"/>
      <c r="C15273" s="1433"/>
      <c r="E15273" s="1433"/>
      <c r="K15273" s="1433"/>
      <c r="L15273" s="1334"/>
    </row>
    <row r="15274" spans="1:12" ht="24" customHeight="1">
      <c r="A15274" s="1355"/>
      <c r="B15274" s="1355"/>
      <c r="C15274" s="1433"/>
      <c r="E15274" s="1433"/>
      <c r="K15274" s="1433"/>
      <c r="L15274" s="1334"/>
    </row>
    <row r="15275" spans="1:12" ht="24" customHeight="1">
      <c r="A15275" s="1355"/>
      <c r="B15275" s="1355"/>
      <c r="C15275" s="1433"/>
      <c r="E15275" s="1433"/>
      <c r="K15275" s="1433"/>
      <c r="L15275" s="1334"/>
    </row>
    <row r="15276" spans="1:12" ht="24" customHeight="1">
      <c r="A15276" s="1355"/>
      <c r="B15276" s="1355"/>
      <c r="C15276" s="1433"/>
      <c r="E15276" s="1433"/>
      <c r="K15276" s="1433"/>
      <c r="L15276" s="1334"/>
    </row>
    <row r="15277" spans="1:12" ht="24" customHeight="1">
      <c r="A15277" s="1355"/>
      <c r="B15277" s="1355"/>
      <c r="C15277" s="1433"/>
      <c r="E15277" s="1433"/>
      <c r="K15277" s="1433"/>
      <c r="L15277" s="1334"/>
    </row>
    <row r="15278" spans="1:12" ht="24" customHeight="1">
      <c r="A15278" s="1355"/>
      <c r="B15278" s="1355"/>
      <c r="C15278" s="1433"/>
      <c r="E15278" s="1433"/>
      <c r="K15278" s="1433"/>
      <c r="L15278" s="1334"/>
    </row>
    <row r="15279" spans="1:12" ht="24" customHeight="1">
      <c r="A15279" s="1355"/>
      <c r="B15279" s="1355"/>
      <c r="C15279" s="1433"/>
      <c r="E15279" s="1433"/>
      <c r="K15279" s="1433"/>
      <c r="L15279" s="1334"/>
    </row>
    <row r="15280" spans="1:12" ht="24" customHeight="1">
      <c r="A15280" s="1355"/>
      <c r="B15280" s="1355"/>
      <c r="C15280" s="1433"/>
      <c r="E15280" s="1433"/>
      <c r="K15280" s="1433"/>
      <c r="L15280" s="1334"/>
    </row>
    <row r="15281" spans="1:12" ht="24" customHeight="1">
      <c r="A15281" s="1355"/>
      <c r="B15281" s="1355"/>
      <c r="C15281" s="1433"/>
      <c r="E15281" s="1433"/>
      <c r="K15281" s="1433"/>
      <c r="L15281" s="1334"/>
    </row>
    <row r="15282" spans="1:12" ht="24" customHeight="1">
      <c r="A15282" s="1355"/>
      <c r="B15282" s="1355"/>
      <c r="C15282" s="1433"/>
      <c r="E15282" s="1433"/>
      <c r="K15282" s="1433"/>
      <c r="L15282" s="1334"/>
    </row>
    <row r="15283" spans="1:12" ht="24" customHeight="1">
      <c r="A15283" s="1355"/>
      <c r="B15283" s="1355"/>
      <c r="C15283" s="1433"/>
      <c r="E15283" s="1433"/>
      <c r="K15283" s="1433"/>
      <c r="L15283" s="1334"/>
    </row>
    <row r="15284" spans="1:12" ht="24" customHeight="1">
      <c r="A15284" s="1355"/>
      <c r="B15284" s="1355"/>
      <c r="C15284" s="1433"/>
      <c r="E15284" s="1433"/>
      <c r="K15284" s="1433"/>
      <c r="L15284" s="1334"/>
    </row>
    <row r="15285" spans="1:12" ht="24" customHeight="1">
      <c r="A15285" s="1355"/>
      <c r="B15285" s="1355"/>
      <c r="C15285" s="1433"/>
      <c r="E15285" s="1433"/>
      <c r="K15285" s="1433"/>
      <c r="L15285" s="1334"/>
    </row>
    <row r="15286" spans="1:12" ht="24" customHeight="1">
      <c r="A15286" s="1355"/>
      <c r="B15286" s="1355"/>
      <c r="C15286" s="1433"/>
      <c r="E15286" s="1433"/>
      <c r="K15286" s="1433"/>
      <c r="L15286" s="1334"/>
    </row>
    <row r="15287" spans="1:12" ht="24" customHeight="1">
      <c r="A15287" s="1355"/>
      <c r="B15287" s="1355"/>
      <c r="C15287" s="1433"/>
      <c r="E15287" s="1433"/>
      <c r="K15287" s="1433"/>
      <c r="L15287" s="1334"/>
    </row>
    <row r="15288" spans="1:12" ht="24" customHeight="1">
      <c r="A15288" s="1355"/>
      <c r="B15288" s="1355"/>
      <c r="C15288" s="1433"/>
      <c r="E15288" s="1433"/>
      <c r="K15288" s="1433"/>
      <c r="L15288" s="1334"/>
    </row>
    <row r="15289" spans="1:12" ht="24" customHeight="1">
      <c r="A15289" s="1355"/>
      <c r="B15289" s="1355"/>
      <c r="C15289" s="1433"/>
      <c r="E15289" s="1433"/>
      <c r="K15289" s="1433"/>
      <c r="L15289" s="1334"/>
    </row>
    <row r="15290" spans="1:12" ht="24" customHeight="1">
      <c r="A15290" s="1355"/>
      <c r="B15290" s="1355"/>
      <c r="C15290" s="1433"/>
      <c r="E15290" s="1433"/>
      <c r="K15290" s="1433"/>
      <c r="L15290" s="1334"/>
    </row>
    <row r="15291" spans="1:12" ht="24" customHeight="1">
      <c r="A15291" s="1355"/>
      <c r="B15291" s="1355"/>
      <c r="C15291" s="1433"/>
      <c r="E15291" s="1433"/>
      <c r="K15291" s="1433"/>
      <c r="L15291" s="1334"/>
    </row>
    <row r="15292" spans="1:12" ht="24" customHeight="1">
      <c r="A15292" s="1355"/>
      <c r="B15292" s="1355"/>
      <c r="C15292" s="1433"/>
      <c r="E15292" s="1433"/>
      <c r="K15292" s="1433"/>
      <c r="L15292" s="1334"/>
    </row>
    <row r="15293" spans="1:12" ht="24" customHeight="1">
      <c r="A15293" s="1355"/>
      <c r="B15293" s="1355"/>
      <c r="C15293" s="1433"/>
      <c r="E15293" s="1433"/>
      <c r="K15293" s="1433"/>
      <c r="L15293" s="1334"/>
    </row>
    <row r="15294" spans="1:12" ht="24" customHeight="1">
      <c r="A15294" s="1355"/>
      <c r="B15294" s="1355"/>
      <c r="C15294" s="1433"/>
      <c r="E15294" s="1433"/>
      <c r="K15294" s="1433"/>
      <c r="L15294" s="1334"/>
    </row>
    <row r="15295" spans="1:12" ht="24" customHeight="1">
      <c r="A15295" s="1355"/>
      <c r="B15295" s="1355"/>
      <c r="C15295" s="1433"/>
      <c r="E15295" s="1433"/>
      <c r="K15295" s="1433"/>
      <c r="L15295" s="1334"/>
    </row>
    <row r="15296" spans="1:12" ht="24" customHeight="1">
      <c r="A15296" s="1355"/>
      <c r="B15296" s="1355"/>
      <c r="C15296" s="1433"/>
      <c r="E15296" s="1433"/>
      <c r="K15296" s="1433"/>
      <c r="L15296" s="1334"/>
    </row>
    <row r="15297" spans="1:12" ht="24" customHeight="1">
      <c r="A15297" s="1355"/>
      <c r="B15297" s="1355"/>
      <c r="C15297" s="1433"/>
      <c r="E15297" s="1433"/>
      <c r="K15297" s="1433"/>
      <c r="L15297" s="1334"/>
    </row>
    <row r="15298" spans="1:12" ht="24" customHeight="1">
      <c r="A15298" s="1355"/>
      <c r="B15298" s="1355"/>
      <c r="C15298" s="1433"/>
      <c r="E15298" s="1433"/>
      <c r="K15298" s="1433"/>
      <c r="L15298" s="1334"/>
    </row>
    <row r="15299" spans="1:12" ht="24" customHeight="1">
      <c r="A15299" s="1355"/>
      <c r="B15299" s="1355"/>
      <c r="C15299" s="1433"/>
      <c r="E15299" s="1433"/>
      <c r="K15299" s="1433"/>
      <c r="L15299" s="1334"/>
    </row>
    <row r="15300" spans="1:12" ht="24" customHeight="1">
      <c r="A15300" s="1355"/>
      <c r="B15300" s="1355"/>
      <c r="C15300" s="1433"/>
      <c r="E15300" s="1433"/>
      <c r="K15300" s="1433"/>
      <c r="L15300" s="1334"/>
    </row>
    <row r="15301" spans="1:12" ht="24" customHeight="1">
      <c r="A15301" s="1355"/>
      <c r="B15301" s="1355"/>
      <c r="C15301" s="1433"/>
      <c r="E15301" s="1433"/>
      <c r="K15301" s="1433"/>
      <c r="L15301" s="1334"/>
    </row>
    <row r="15302" spans="1:12" ht="24" customHeight="1">
      <c r="A15302" s="1355"/>
      <c r="B15302" s="1355"/>
      <c r="C15302" s="1433"/>
      <c r="E15302" s="1433"/>
      <c r="K15302" s="1433"/>
      <c r="L15302" s="1334"/>
    </row>
    <row r="15303" spans="1:12" ht="24" customHeight="1">
      <c r="A15303" s="1355"/>
      <c r="B15303" s="1355"/>
      <c r="C15303" s="1433"/>
      <c r="E15303" s="1433"/>
      <c r="K15303" s="1433"/>
      <c r="L15303" s="1334"/>
    </row>
    <row r="15304" spans="1:12" ht="24" customHeight="1">
      <c r="A15304" s="1355"/>
      <c r="B15304" s="1355"/>
      <c r="C15304" s="1433"/>
      <c r="E15304" s="1433"/>
      <c r="K15304" s="1433"/>
      <c r="L15304" s="1334"/>
    </row>
    <row r="15305" spans="1:12" ht="24" customHeight="1">
      <c r="A15305" s="1355"/>
      <c r="B15305" s="1355"/>
      <c r="C15305" s="1433"/>
      <c r="E15305" s="1433"/>
      <c r="K15305" s="1433"/>
      <c r="L15305" s="1334"/>
    </row>
    <row r="15306" spans="1:12" ht="24" customHeight="1">
      <c r="A15306" s="1355"/>
      <c r="B15306" s="1355"/>
      <c r="C15306" s="1433"/>
      <c r="E15306" s="1433"/>
      <c r="K15306" s="1433"/>
      <c r="L15306" s="1334"/>
    </row>
    <row r="15307" spans="1:12" ht="24" customHeight="1">
      <c r="A15307" s="1355"/>
      <c r="B15307" s="1355"/>
      <c r="C15307" s="1433"/>
      <c r="E15307" s="1433"/>
      <c r="K15307" s="1433"/>
      <c r="L15307" s="1334"/>
    </row>
    <row r="15308" spans="1:12" ht="24" customHeight="1">
      <c r="A15308" s="1355"/>
      <c r="B15308" s="1355"/>
      <c r="C15308" s="1433"/>
      <c r="E15308" s="1433"/>
      <c r="K15308" s="1433"/>
      <c r="L15308" s="1334"/>
    </row>
    <row r="15309" spans="1:12" ht="24" customHeight="1">
      <c r="A15309" s="1355"/>
      <c r="B15309" s="1355"/>
      <c r="C15309" s="1433"/>
      <c r="E15309" s="1433"/>
      <c r="K15309" s="1433"/>
      <c r="L15309" s="1334"/>
    </row>
    <row r="15310" spans="1:12" ht="24" customHeight="1">
      <c r="A15310" s="1355"/>
      <c r="B15310" s="1355"/>
      <c r="C15310" s="1433"/>
      <c r="E15310" s="1433"/>
      <c r="K15310" s="1433"/>
      <c r="L15310" s="1334"/>
    </row>
    <row r="15311" spans="1:12" ht="24" customHeight="1">
      <c r="A15311" s="1355"/>
      <c r="B15311" s="1355"/>
      <c r="C15311" s="1433"/>
      <c r="E15311" s="1433"/>
      <c r="K15311" s="1433"/>
      <c r="L15311" s="1334"/>
    </row>
    <row r="15312" spans="1:12" ht="24" customHeight="1">
      <c r="A15312" s="1355"/>
      <c r="B15312" s="1355"/>
      <c r="C15312" s="1433"/>
      <c r="E15312" s="1433"/>
      <c r="K15312" s="1433"/>
      <c r="L15312" s="1334"/>
    </row>
    <row r="15313" spans="1:12" ht="24" customHeight="1">
      <c r="A15313" s="1355"/>
      <c r="B15313" s="1355"/>
      <c r="C15313" s="1433"/>
      <c r="E15313" s="1433"/>
      <c r="K15313" s="1433"/>
      <c r="L15313" s="1334"/>
    </row>
    <row r="15314" spans="1:12" ht="24" customHeight="1">
      <c r="A15314" s="1355"/>
      <c r="B15314" s="1355"/>
      <c r="C15314" s="1433"/>
      <c r="E15314" s="1433"/>
      <c r="K15314" s="1433"/>
      <c r="L15314" s="1334"/>
    </row>
    <row r="15315" spans="1:12" ht="24" customHeight="1">
      <c r="A15315" s="1355"/>
      <c r="B15315" s="1355"/>
      <c r="C15315" s="1433"/>
      <c r="E15315" s="1433"/>
      <c r="K15315" s="1433"/>
      <c r="L15315" s="1334"/>
    </row>
    <row r="15316" spans="1:12" ht="24" customHeight="1">
      <c r="A15316" s="1355"/>
      <c r="B15316" s="1355"/>
      <c r="C15316" s="1433"/>
      <c r="E15316" s="1433"/>
      <c r="K15316" s="1433"/>
      <c r="L15316" s="1334"/>
    </row>
    <row r="15317" spans="1:12" ht="24" customHeight="1">
      <c r="A15317" s="1355"/>
      <c r="B15317" s="1355"/>
      <c r="C15317" s="1433"/>
      <c r="E15317" s="1433"/>
      <c r="K15317" s="1433"/>
      <c r="L15317" s="1334"/>
    </row>
    <row r="15318" spans="1:12" ht="24" customHeight="1">
      <c r="A15318" s="1355"/>
      <c r="B15318" s="1355"/>
      <c r="C15318" s="1433"/>
      <c r="E15318" s="1433"/>
      <c r="K15318" s="1433"/>
      <c r="L15318" s="1334"/>
    </row>
    <row r="15319" spans="1:12" ht="24" customHeight="1">
      <c r="A15319" s="1355"/>
      <c r="B15319" s="1355"/>
      <c r="C15319" s="1433"/>
      <c r="E15319" s="1433"/>
      <c r="K15319" s="1433"/>
      <c r="L15319" s="1334"/>
    </row>
    <row r="15320" spans="1:12" ht="24" customHeight="1">
      <c r="A15320" s="1355"/>
      <c r="B15320" s="1355"/>
      <c r="C15320" s="1433"/>
      <c r="E15320" s="1433"/>
      <c r="K15320" s="1433"/>
      <c r="L15320" s="1334"/>
    </row>
    <row r="15321" spans="1:12" ht="24" customHeight="1">
      <c r="A15321" s="1355"/>
      <c r="B15321" s="1355"/>
      <c r="C15321" s="1433"/>
      <c r="E15321" s="1433"/>
      <c r="K15321" s="1433"/>
      <c r="L15321" s="1334"/>
    </row>
    <row r="15322" spans="1:12" ht="24" customHeight="1">
      <c r="A15322" s="1355"/>
      <c r="B15322" s="1355"/>
      <c r="C15322" s="1433"/>
      <c r="E15322" s="1433"/>
      <c r="K15322" s="1433"/>
      <c r="L15322" s="1334"/>
    </row>
    <row r="15323" spans="1:12" ht="24" customHeight="1">
      <c r="A15323" s="1355"/>
      <c r="B15323" s="1355"/>
      <c r="C15323" s="1433"/>
      <c r="E15323" s="1433"/>
      <c r="K15323" s="1433"/>
      <c r="L15323" s="1334"/>
    </row>
    <row r="15324" spans="1:12" ht="24" customHeight="1">
      <c r="A15324" s="1355"/>
      <c r="B15324" s="1355"/>
      <c r="C15324" s="1433"/>
      <c r="E15324" s="1433"/>
      <c r="K15324" s="1433"/>
      <c r="L15324" s="1334"/>
    </row>
    <row r="15325" spans="1:12" ht="24" customHeight="1">
      <c r="A15325" s="1355"/>
      <c r="B15325" s="1355"/>
      <c r="C15325" s="1433"/>
      <c r="E15325" s="1433"/>
      <c r="K15325" s="1433"/>
      <c r="L15325" s="1334"/>
    </row>
    <row r="15326" spans="1:12" ht="24" customHeight="1">
      <c r="A15326" s="1355"/>
      <c r="B15326" s="1355"/>
      <c r="C15326" s="1433"/>
      <c r="E15326" s="1433"/>
      <c r="K15326" s="1433"/>
      <c r="L15326" s="1334"/>
    </row>
    <row r="15327" spans="1:12" ht="24" customHeight="1">
      <c r="A15327" s="1355"/>
      <c r="B15327" s="1355"/>
      <c r="C15327" s="1433"/>
      <c r="E15327" s="1433"/>
      <c r="K15327" s="1433"/>
      <c r="L15327" s="1334"/>
    </row>
    <row r="15328" spans="1:12" ht="24" customHeight="1">
      <c r="A15328" s="1355"/>
      <c r="B15328" s="1355"/>
      <c r="C15328" s="1433"/>
      <c r="E15328" s="1433"/>
      <c r="K15328" s="1433"/>
      <c r="L15328" s="1334"/>
    </row>
    <row r="15329" spans="1:12" ht="24" customHeight="1">
      <c r="A15329" s="1355"/>
      <c r="B15329" s="1355"/>
      <c r="C15329" s="1433"/>
      <c r="E15329" s="1433"/>
      <c r="K15329" s="1433"/>
      <c r="L15329" s="1334"/>
    </row>
    <row r="15330" spans="1:12" ht="24" customHeight="1">
      <c r="A15330" s="1355"/>
      <c r="B15330" s="1355"/>
      <c r="C15330" s="1433"/>
      <c r="E15330" s="1433"/>
      <c r="K15330" s="1433"/>
      <c r="L15330" s="1334"/>
    </row>
    <row r="15331" spans="1:12" ht="24" customHeight="1">
      <c r="A15331" s="1355"/>
      <c r="B15331" s="1355"/>
      <c r="C15331" s="1433"/>
      <c r="E15331" s="1433"/>
      <c r="K15331" s="1433"/>
      <c r="L15331" s="1334"/>
    </row>
    <row r="15332" spans="1:12" ht="24" customHeight="1">
      <c r="A15332" s="1355"/>
      <c r="B15332" s="1355"/>
      <c r="C15332" s="1433"/>
      <c r="E15332" s="1433"/>
      <c r="K15332" s="1433"/>
      <c r="L15332" s="1334"/>
    </row>
    <row r="15333" spans="1:12" ht="24" customHeight="1">
      <c r="A15333" s="1355"/>
      <c r="B15333" s="1355"/>
      <c r="C15333" s="1433"/>
      <c r="E15333" s="1433"/>
      <c r="K15333" s="1433"/>
      <c r="L15333" s="1334"/>
    </row>
    <row r="15334" spans="1:12" ht="24" customHeight="1">
      <c r="A15334" s="1355"/>
      <c r="B15334" s="1355"/>
      <c r="C15334" s="1433"/>
      <c r="E15334" s="1433"/>
      <c r="K15334" s="1433"/>
      <c r="L15334" s="1334"/>
    </row>
    <row r="15335" spans="1:12" ht="24" customHeight="1">
      <c r="A15335" s="1355"/>
      <c r="B15335" s="1355"/>
      <c r="C15335" s="1433"/>
      <c r="E15335" s="1433"/>
      <c r="K15335" s="1433"/>
      <c r="L15335" s="1334"/>
    </row>
    <row r="15336" spans="1:12" ht="24" customHeight="1">
      <c r="A15336" s="1355"/>
      <c r="B15336" s="1355"/>
      <c r="C15336" s="1433"/>
      <c r="E15336" s="1433"/>
      <c r="K15336" s="1433"/>
      <c r="L15336" s="1334"/>
    </row>
    <row r="15337" spans="1:12" ht="24" customHeight="1">
      <c r="A15337" s="1355"/>
      <c r="B15337" s="1355"/>
      <c r="C15337" s="1433"/>
      <c r="E15337" s="1433"/>
      <c r="K15337" s="1433"/>
      <c r="L15337" s="1334"/>
    </row>
    <row r="15338" spans="1:12" ht="24" customHeight="1">
      <c r="A15338" s="1355"/>
      <c r="B15338" s="1355"/>
      <c r="C15338" s="1433"/>
      <c r="E15338" s="1433"/>
      <c r="K15338" s="1433"/>
      <c r="L15338" s="1334"/>
    </row>
    <row r="15339" spans="1:12" ht="24" customHeight="1">
      <c r="A15339" s="1355"/>
      <c r="B15339" s="1355"/>
      <c r="C15339" s="1433"/>
      <c r="E15339" s="1433"/>
      <c r="K15339" s="1433"/>
      <c r="L15339" s="1334"/>
    </row>
    <row r="15340" spans="1:12" ht="24" customHeight="1">
      <c r="A15340" s="1355"/>
      <c r="B15340" s="1355"/>
      <c r="C15340" s="1433"/>
      <c r="E15340" s="1433"/>
      <c r="K15340" s="1433"/>
      <c r="L15340" s="1334"/>
    </row>
    <row r="15341" spans="1:12" ht="24" customHeight="1">
      <c r="A15341" s="1355"/>
      <c r="B15341" s="1355"/>
      <c r="C15341" s="1433"/>
      <c r="E15341" s="1433"/>
      <c r="K15341" s="1433"/>
      <c r="L15341" s="1334"/>
    </row>
    <row r="15342" spans="1:12" ht="24" customHeight="1">
      <c r="A15342" s="1355"/>
      <c r="B15342" s="1355"/>
      <c r="C15342" s="1433"/>
      <c r="E15342" s="1433"/>
      <c r="K15342" s="1433"/>
      <c r="L15342" s="1334"/>
    </row>
    <row r="15343" spans="1:12" ht="24" customHeight="1">
      <c r="A15343" s="1355"/>
      <c r="B15343" s="1355"/>
      <c r="C15343" s="1433"/>
      <c r="E15343" s="1433"/>
      <c r="K15343" s="1433"/>
      <c r="L15343" s="1334"/>
    </row>
    <row r="15344" spans="1:12" ht="24" customHeight="1">
      <c r="A15344" s="1355"/>
      <c r="B15344" s="1355"/>
      <c r="C15344" s="1433"/>
      <c r="E15344" s="1433"/>
      <c r="K15344" s="1433"/>
      <c r="L15344" s="1334"/>
    </row>
    <row r="15345" spans="1:12" ht="24" customHeight="1">
      <c r="A15345" s="1355"/>
      <c r="B15345" s="1355"/>
      <c r="C15345" s="1433"/>
      <c r="E15345" s="1433"/>
      <c r="K15345" s="1433"/>
      <c r="L15345" s="1334"/>
    </row>
    <row r="15346" spans="1:12" ht="24" customHeight="1">
      <c r="A15346" s="1355"/>
      <c r="B15346" s="1355"/>
      <c r="C15346" s="1433"/>
      <c r="E15346" s="1433"/>
      <c r="K15346" s="1433"/>
      <c r="L15346" s="1334"/>
    </row>
    <row r="15347" spans="1:12" ht="24" customHeight="1">
      <c r="A15347" s="1355"/>
      <c r="B15347" s="1355"/>
      <c r="C15347" s="1433"/>
      <c r="E15347" s="1433"/>
      <c r="K15347" s="1433"/>
      <c r="L15347" s="1334"/>
    </row>
    <row r="15348" spans="1:12" ht="24" customHeight="1">
      <c r="A15348" s="1355"/>
      <c r="B15348" s="1355"/>
      <c r="C15348" s="1433"/>
      <c r="E15348" s="1433"/>
      <c r="K15348" s="1433"/>
      <c r="L15348" s="1334"/>
    </row>
    <row r="15349" spans="1:12" ht="24" customHeight="1">
      <c r="A15349" s="1355"/>
      <c r="B15349" s="1355"/>
      <c r="C15349" s="1433"/>
      <c r="E15349" s="1433"/>
      <c r="K15349" s="1433"/>
      <c r="L15349" s="1334"/>
    </row>
    <row r="15350" spans="1:12" ht="24" customHeight="1">
      <c r="A15350" s="1355"/>
      <c r="B15350" s="1355"/>
      <c r="C15350" s="1433"/>
      <c r="E15350" s="1433"/>
      <c r="K15350" s="1433"/>
      <c r="L15350" s="1334"/>
    </row>
    <row r="15351" spans="1:12" ht="24" customHeight="1">
      <c r="A15351" s="1355"/>
      <c r="B15351" s="1355"/>
      <c r="C15351" s="1433"/>
      <c r="E15351" s="1433"/>
      <c r="K15351" s="1433"/>
      <c r="L15351" s="1334"/>
    </row>
    <row r="15352" spans="1:12" ht="24" customHeight="1">
      <c r="A15352" s="1355"/>
      <c r="B15352" s="1355"/>
      <c r="C15352" s="1433"/>
      <c r="E15352" s="1433"/>
      <c r="K15352" s="1433"/>
      <c r="L15352" s="1334"/>
    </row>
    <row r="15353" spans="1:12" ht="24" customHeight="1">
      <c r="A15353" s="1355"/>
      <c r="B15353" s="1355"/>
      <c r="C15353" s="1433"/>
      <c r="E15353" s="1433"/>
      <c r="K15353" s="1433"/>
      <c r="L15353" s="1334"/>
    </row>
    <row r="15354" spans="1:12" ht="24" customHeight="1">
      <c r="A15354" s="1355"/>
      <c r="B15354" s="1355"/>
      <c r="C15354" s="1433"/>
      <c r="E15354" s="1433"/>
      <c r="K15354" s="1433"/>
      <c r="L15354" s="1334"/>
    </row>
    <row r="15355" spans="1:12" ht="24" customHeight="1">
      <c r="A15355" s="1355"/>
      <c r="B15355" s="1355"/>
      <c r="C15355" s="1433"/>
      <c r="E15355" s="1433"/>
      <c r="K15355" s="1433"/>
      <c r="L15355" s="1334"/>
    </row>
    <row r="15356" spans="1:12" ht="24" customHeight="1">
      <c r="A15356" s="1355"/>
      <c r="B15356" s="1355"/>
      <c r="C15356" s="1433"/>
      <c r="E15356" s="1433"/>
      <c r="K15356" s="1433"/>
      <c r="L15356" s="1334"/>
    </row>
    <row r="15357" spans="1:12" ht="24" customHeight="1">
      <c r="A15357" s="1355"/>
      <c r="B15357" s="1355"/>
      <c r="C15357" s="1433"/>
      <c r="E15357" s="1433"/>
      <c r="K15357" s="1433"/>
      <c r="L15357" s="1334"/>
    </row>
    <row r="15358" spans="1:12" ht="24" customHeight="1">
      <c r="A15358" s="1355"/>
      <c r="B15358" s="1355"/>
      <c r="C15358" s="1433"/>
      <c r="E15358" s="1433"/>
      <c r="K15358" s="1433"/>
      <c r="L15358" s="1334"/>
    </row>
    <row r="15359" spans="1:12" ht="24" customHeight="1">
      <c r="A15359" s="1355"/>
      <c r="B15359" s="1355"/>
      <c r="C15359" s="1433"/>
      <c r="E15359" s="1433"/>
      <c r="K15359" s="1433"/>
      <c r="L15359" s="1334"/>
    </row>
    <row r="15360" spans="1:12" ht="24" customHeight="1">
      <c r="A15360" s="1355"/>
      <c r="B15360" s="1355"/>
      <c r="C15360" s="1433"/>
      <c r="E15360" s="1433"/>
      <c r="K15360" s="1433"/>
      <c r="L15360" s="1334"/>
    </row>
    <row r="15361" spans="1:12" ht="24" customHeight="1">
      <c r="A15361" s="1355"/>
      <c r="B15361" s="1355"/>
      <c r="C15361" s="1433"/>
      <c r="E15361" s="1433"/>
      <c r="K15361" s="1433"/>
      <c r="L15361" s="1334"/>
    </row>
    <row r="15362" spans="1:12" ht="24" customHeight="1">
      <c r="A15362" s="1355"/>
      <c r="B15362" s="1355"/>
      <c r="C15362" s="1433"/>
      <c r="E15362" s="1433"/>
      <c r="K15362" s="1433"/>
      <c r="L15362" s="1334"/>
    </row>
    <row r="15363" spans="1:12" ht="24" customHeight="1">
      <c r="A15363" s="1355"/>
      <c r="B15363" s="1355"/>
      <c r="C15363" s="1433"/>
      <c r="E15363" s="1433"/>
      <c r="K15363" s="1433"/>
      <c r="L15363" s="1334"/>
    </row>
    <row r="15364" spans="1:12" ht="24" customHeight="1">
      <c r="A15364" s="1355"/>
      <c r="B15364" s="1355"/>
      <c r="C15364" s="1433"/>
      <c r="E15364" s="1433"/>
      <c r="K15364" s="1433"/>
      <c r="L15364" s="1334"/>
    </row>
    <row r="15365" spans="1:12" ht="24" customHeight="1">
      <c r="A15365" s="1355"/>
      <c r="B15365" s="1355"/>
      <c r="C15365" s="1433"/>
      <c r="E15365" s="1433"/>
      <c r="K15365" s="1433"/>
      <c r="L15365" s="1334"/>
    </row>
    <row r="15366" spans="1:12" ht="24" customHeight="1">
      <c r="A15366" s="1355"/>
      <c r="B15366" s="1355"/>
      <c r="C15366" s="1433"/>
      <c r="E15366" s="1433"/>
      <c r="K15366" s="1433"/>
      <c r="L15366" s="1334"/>
    </row>
    <row r="15367" spans="1:12" ht="24" customHeight="1">
      <c r="A15367" s="1355"/>
      <c r="B15367" s="1355"/>
      <c r="C15367" s="1433"/>
      <c r="E15367" s="1433"/>
      <c r="K15367" s="1433"/>
      <c r="L15367" s="1334"/>
    </row>
    <row r="15368" spans="1:12" ht="24" customHeight="1">
      <c r="A15368" s="1355"/>
      <c r="B15368" s="1355"/>
      <c r="C15368" s="1433"/>
      <c r="E15368" s="1433"/>
      <c r="K15368" s="1433"/>
      <c r="L15368" s="1334"/>
    </row>
    <row r="15369" spans="1:12" ht="24" customHeight="1">
      <c r="A15369" s="1355"/>
      <c r="B15369" s="1355"/>
      <c r="C15369" s="1433"/>
      <c r="E15369" s="1433"/>
      <c r="K15369" s="1433"/>
      <c r="L15369" s="1334"/>
    </row>
    <row r="15370" spans="1:12" ht="24" customHeight="1">
      <c r="A15370" s="1355"/>
      <c r="B15370" s="1355"/>
      <c r="C15370" s="1433"/>
      <c r="E15370" s="1433"/>
      <c r="K15370" s="1433"/>
      <c r="L15370" s="1334"/>
    </row>
    <row r="15371" spans="1:12" ht="24" customHeight="1">
      <c r="A15371" s="1355"/>
      <c r="B15371" s="1355"/>
      <c r="C15371" s="1433"/>
      <c r="E15371" s="1433"/>
      <c r="K15371" s="1433"/>
      <c r="L15371" s="1334"/>
    </row>
    <row r="15372" spans="1:12" ht="24" customHeight="1">
      <c r="A15372" s="1355"/>
      <c r="B15372" s="1355"/>
      <c r="C15372" s="1433"/>
      <c r="E15372" s="1433"/>
      <c r="K15372" s="1433"/>
      <c r="L15372" s="1334"/>
    </row>
    <row r="15373" spans="1:12" ht="24" customHeight="1">
      <c r="A15373" s="1355"/>
      <c r="B15373" s="1355"/>
      <c r="C15373" s="1433"/>
      <c r="E15373" s="1433"/>
      <c r="K15373" s="1433"/>
      <c r="L15373" s="1334"/>
    </row>
    <row r="15374" spans="1:12" ht="24" customHeight="1">
      <c r="A15374" s="1355"/>
      <c r="B15374" s="1355"/>
      <c r="C15374" s="1433"/>
      <c r="E15374" s="1433"/>
      <c r="K15374" s="1433"/>
      <c r="L15374" s="1334"/>
    </row>
    <row r="15375" spans="1:12" ht="24" customHeight="1">
      <c r="A15375" s="1355"/>
      <c r="B15375" s="1355"/>
      <c r="C15375" s="1433"/>
      <c r="E15375" s="1433"/>
      <c r="K15375" s="1433"/>
      <c r="L15375" s="1334"/>
    </row>
    <row r="15376" spans="1:12" ht="24" customHeight="1">
      <c r="A15376" s="1355"/>
      <c r="B15376" s="1355"/>
      <c r="C15376" s="1433"/>
      <c r="E15376" s="1433"/>
      <c r="K15376" s="1433"/>
      <c r="L15376" s="1334"/>
    </row>
    <row r="15377" spans="1:12" ht="24" customHeight="1">
      <c r="A15377" s="1355"/>
      <c r="B15377" s="1355"/>
      <c r="C15377" s="1433"/>
      <c r="E15377" s="1433"/>
      <c r="K15377" s="1433"/>
      <c r="L15377" s="1334"/>
    </row>
    <row r="15378" spans="1:12" ht="24" customHeight="1">
      <c r="A15378" s="1355"/>
      <c r="B15378" s="1355"/>
      <c r="C15378" s="1433"/>
      <c r="E15378" s="1433"/>
      <c r="K15378" s="1433"/>
      <c r="L15378" s="1334"/>
    </row>
    <row r="15379" spans="1:12" ht="24" customHeight="1">
      <c r="A15379" s="1355"/>
      <c r="B15379" s="1355"/>
      <c r="C15379" s="1433"/>
      <c r="E15379" s="1433"/>
      <c r="K15379" s="1433"/>
      <c r="L15379" s="1334"/>
    </row>
    <row r="15380" spans="1:12" ht="24" customHeight="1">
      <c r="A15380" s="1355"/>
      <c r="B15380" s="1355"/>
      <c r="C15380" s="1433"/>
      <c r="E15380" s="1433"/>
      <c r="K15380" s="1433"/>
      <c r="L15380" s="1334"/>
    </row>
    <row r="15381" spans="1:12" ht="24" customHeight="1">
      <c r="A15381" s="1355"/>
      <c r="B15381" s="1355"/>
      <c r="C15381" s="1433"/>
      <c r="E15381" s="1433"/>
      <c r="K15381" s="1433"/>
      <c r="L15381" s="1334"/>
    </row>
    <row r="15382" spans="1:12" ht="24" customHeight="1">
      <c r="A15382" s="1355"/>
      <c r="B15382" s="1355"/>
      <c r="C15382" s="1433"/>
      <c r="E15382" s="1433"/>
      <c r="K15382" s="1433"/>
      <c r="L15382" s="1334"/>
    </row>
    <row r="15383" spans="1:12" ht="24" customHeight="1">
      <c r="A15383" s="1355"/>
      <c r="B15383" s="1355"/>
      <c r="C15383" s="1433"/>
      <c r="E15383" s="1433"/>
      <c r="K15383" s="1433"/>
      <c r="L15383" s="1334"/>
    </row>
    <row r="15384" spans="1:12" ht="24" customHeight="1">
      <c r="A15384" s="1355"/>
      <c r="B15384" s="1355"/>
      <c r="C15384" s="1433"/>
      <c r="E15384" s="1433"/>
      <c r="K15384" s="1433"/>
      <c r="L15384" s="1334"/>
    </row>
    <row r="15385" spans="1:12" ht="24" customHeight="1">
      <c r="A15385" s="1355"/>
      <c r="B15385" s="1355"/>
      <c r="C15385" s="1433"/>
      <c r="E15385" s="1433"/>
      <c r="K15385" s="1433"/>
      <c r="L15385" s="1334"/>
    </row>
    <row r="15386" spans="1:12" ht="24" customHeight="1">
      <c r="A15386" s="1355"/>
      <c r="B15386" s="1355"/>
      <c r="C15386" s="1433"/>
      <c r="E15386" s="1433"/>
      <c r="K15386" s="1433"/>
      <c r="L15386" s="1334"/>
    </row>
    <row r="15387" spans="1:12" ht="24" customHeight="1">
      <c r="A15387" s="1355"/>
      <c r="B15387" s="1355"/>
      <c r="C15387" s="1433"/>
      <c r="E15387" s="1433"/>
      <c r="K15387" s="1433"/>
      <c r="L15387" s="1334"/>
    </row>
    <row r="15388" spans="1:12" ht="24" customHeight="1">
      <c r="A15388" s="1355"/>
      <c r="B15388" s="1355"/>
      <c r="C15388" s="1433"/>
      <c r="E15388" s="1433"/>
      <c r="K15388" s="1433"/>
      <c r="L15388" s="1334"/>
    </row>
    <row r="15389" spans="1:12" ht="24" customHeight="1">
      <c r="A15389" s="1355"/>
      <c r="B15389" s="1355"/>
      <c r="C15389" s="1433"/>
      <c r="E15389" s="1433"/>
      <c r="K15389" s="1433"/>
      <c r="L15389" s="1334"/>
    </row>
    <row r="15390" spans="1:12" ht="24" customHeight="1">
      <c r="A15390" s="1355"/>
      <c r="B15390" s="1355"/>
      <c r="C15390" s="1433"/>
      <c r="E15390" s="1433"/>
      <c r="K15390" s="1433"/>
      <c r="L15390" s="1334"/>
    </row>
    <row r="15391" spans="1:12" ht="24" customHeight="1">
      <c r="A15391" s="1355"/>
      <c r="B15391" s="1355"/>
      <c r="C15391" s="1433"/>
      <c r="E15391" s="1433"/>
      <c r="K15391" s="1433"/>
      <c r="L15391" s="1334"/>
    </row>
    <row r="15392" spans="1:12" ht="24" customHeight="1">
      <c r="A15392" s="1355"/>
      <c r="B15392" s="1355"/>
      <c r="C15392" s="1433"/>
      <c r="E15392" s="1433"/>
      <c r="K15392" s="1433"/>
      <c r="L15392" s="1334"/>
    </row>
    <row r="15393" spans="1:12" ht="24" customHeight="1">
      <c r="A15393" s="1355"/>
      <c r="B15393" s="1355"/>
      <c r="C15393" s="1433"/>
      <c r="E15393" s="1433"/>
      <c r="K15393" s="1433"/>
      <c r="L15393" s="1334"/>
    </row>
    <row r="15394" spans="1:12" ht="24" customHeight="1">
      <c r="A15394" s="1355"/>
      <c r="B15394" s="1355"/>
      <c r="C15394" s="1433"/>
      <c r="E15394" s="1433"/>
      <c r="K15394" s="1433"/>
      <c r="L15394" s="1334"/>
    </row>
    <row r="15395" spans="1:12" ht="24" customHeight="1">
      <c r="A15395" s="1355"/>
      <c r="B15395" s="1355"/>
      <c r="C15395" s="1433"/>
      <c r="E15395" s="1433"/>
      <c r="K15395" s="1433"/>
      <c r="L15395" s="1334"/>
    </row>
    <row r="15396" spans="1:12" ht="24" customHeight="1">
      <c r="A15396" s="1355"/>
      <c r="B15396" s="1355"/>
      <c r="C15396" s="1433"/>
      <c r="E15396" s="1433"/>
      <c r="K15396" s="1433"/>
      <c r="L15396" s="1334"/>
    </row>
    <row r="15397" spans="1:12" ht="24" customHeight="1">
      <c r="A15397" s="1355"/>
      <c r="B15397" s="1355"/>
      <c r="C15397" s="1433"/>
      <c r="E15397" s="1433"/>
      <c r="K15397" s="1433"/>
      <c r="L15397" s="1334"/>
    </row>
    <row r="15398" spans="1:12" ht="24" customHeight="1">
      <c r="A15398" s="1355"/>
      <c r="B15398" s="1355"/>
      <c r="C15398" s="1433"/>
      <c r="E15398" s="1433"/>
      <c r="K15398" s="1433"/>
      <c r="L15398" s="1334"/>
    </row>
    <row r="15399" spans="1:12" ht="24" customHeight="1">
      <c r="A15399" s="1355"/>
      <c r="B15399" s="1355"/>
      <c r="C15399" s="1433"/>
      <c r="E15399" s="1433"/>
      <c r="K15399" s="1433"/>
      <c r="L15399" s="1334"/>
    </row>
    <row r="15400" spans="1:12" ht="24" customHeight="1">
      <c r="A15400" s="1355"/>
      <c r="B15400" s="1355"/>
      <c r="C15400" s="1433"/>
      <c r="E15400" s="1433"/>
      <c r="K15400" s="1433"/>
      <c r="L15400" s="1334"/>
    </row>
    <row r="15401" spans="1:12" ht="24" customHeight="1">
      <c r="A15401" s="1355"/>
      <c r="B15401" s="1355"/>
      <c r="C15401" s="1433"/>
      <c r="E15401" s="1433"/>
      <c r="K15401" s="1433"/>
      <c r="L15401" s="1334"/>
    </row>
    <row r="15402" spans="1:12" ht="24" customHeight="1">
      <c r="A15402" s="1355"/>
      <c r="B15402" s="1355"/>
      <c r="C15402" s="1433"/>
      <c r="E15402" s="1433"/>
      <c r="K15402" s="1433"/>
      <c r="L15402" s="1334"/>
    </row>
    <row r="15403" spans="1:12" ht="24" customHeight="1">
      <c r="A15403" s="1355"/>
      <c r="B15403" s="1355"/>
      <c r="C15403" s="1433"/>
      <c r="E15403" s="1433"/>
      <c r="K15403" s="1433"/>
      <c r="L15403" s="1334"/>
    </row>
    <row r="15404" spans="1:12" ht="24" customHeight="1">
      <c r="A15404" s="1355"/>
      <c r="B15404" s="1355"/>
      <c r="C15404" s="1433"/>
      <c r="E15404" s="1433"/>
      <c r="K15404" s="1433"/>
      <c r="L15404" s="1334"/>
    </row>
    <row r="15405" spans="1:12" ht="24" customHeight="1">
      <c r="A15405" s="1355"/>
      <c r="B15405" s="1355"/>
      <c r="C15405" s="1433"/>
      <c r="E15405" s="1433"/>
      <c r="K15405" s="1433"/>
      <c r="L15405" s="1334"/>
    </row>
    <row r="15406" spans="1:12" ht="24" customHeight="1">
      <c r="A15406" s="1355"/>
      <c r="B15406" s="1355"/>
      <c r="C15406" s="1433"/>
      <c r="E15406" s="1433"/>
      <c r="K15406" s="1433"/>
      <c r="L15406" s="1334"/>
    </row>
    <row r="15407" spans="1:12" ht="24" customHeight="1">
      <c r="A15407" s="1355"/>
      <c r="B15407" s="1355"/>
      <c r="C15407" s="1433"/>
      <c r="E15407" s="1433"/>
      <c r="K15407" s="1433"/>
      <c r="L15407" s="1334"/>
    </row>
    <row r="15408" spans="1:12" ht="24" customHeight="1">
      <c r="A15408" s="1355"/>
      <c r="B15408" s="1355"/>
      <c r="C15408" s="1433"/>
      <c r="E15408" s="1433"/>
      <c r="K15408" s="1433"/>
      <c r="L15408" s="1334"/>
    </row>
    <row r="15409" spans="1:12" ht="24" customHeight="1">
      <c r="A15409" s="1355"/>
      <c r="B15409" s="1355"/>
      <c r="C15409" s="1433"/>
      <c r="E15409" s="1433"/>
      <c r="K15409" s="1433"/>
      <c r="L15409" s="1334"/>
    </row>
    <row r="15410" spans="1:12" ht="24" customHeight="1">
      <c r="A15410" s="1355"/>
      <c r="B15410" s="1355"/>
      <c r="C15410" s="1433"/>
      <c r="E15410" s="1433"/>
      <c r="K15410" s="1433"/>
      <c r="L15410" s="1334"/>
    </row>
    <row r="15411" spans="1:12" ht="24" customHeight="1">
      <c r="A15411" s="1355"/>
      <c r="B15411" s="1355"/>
      <c r="C15411" s="1433"/>
      <c r="E15411" s="1433"/>
      <c r="K15411" s="1433"/>
      <c r="L15411" s="1334"/>
    </row>
    <row r="15412" spans="1:12" ht="24" customHeight="1">
      <c r="A15412" s="1355"/>
      <c r="B15412" s="1355"/>
      <c r="C15412" s="1433"/>
      <c r="E15412" s="1433"/>
      <c r="K15412" s="1433"/>
      <c r="L15412" s="1334"/>
    </row>
    <row r="15413" spans="1:12" ht="24" customHeight="1">
      <c r="A15413" s="1355"/>
      <c r="B15413" s="1355"/>
      <c r="C15413" s="1433"/>
      <c r="E15413" s="1433"/>
      <c r="K15413" s="1433"/>
      <c r="L15413" s="1334"/>
    </row>
    <row r="15414" spans="1:12" ht="24" customHeight="1">
      <c r="A15414" s="1355"/>
      <c r="B15414" s="1355"/>
      <c r="C15414" s="1433"/>
      <c r="E15414" s="1433"/>
      <c r="K15414" s="1433"/>
      <c r="L15414" s="1334"/>
    </row>
    <row r="15415" spans="1:12" ht="24" customHeight="1">
      <c r="A15415" s="1355"/>
      <c r="B15415" s="1355"/>
      <c r="C15415" s="1433"/>
      <c r="E15415" s="1433"/>
      <c r="K15415" s="1433"/>
      <c r="L15415" s="1334"/>
    </row>
    <row r="15416" spans="1:12" ht="24" customHeight="1">
      <c r="A15416" s="1355"/>
      <c r="B15416" s="1355"/>
      <c r="C15416" s="1433"/>
      <c r="E15416" s="1433"/>
      <c r="K15416" s="1433"/>
      <c r="L15416" s="1334"/>
    </row>
    <row r="15417" spans="1:12" ht="24" customHeight="1">
      <c r="A15417" s="1355"/>
      <c r="B15417" s="1355"/>
      <c r="C15417" s="1433"/>
      <c r="E15417" s="1433"/>
      <c r="K15417" s="1433"/>
      <c r="L15417" s="1334"/>
    </row>
    <row r="15418" spans="1:12" ht="24" customHeight="1">
      <c r="A15418" s="1355"/>
      <c r="B15418" s="1355"/>
      <c r="C15418" s="1433"/>
      <c r="E15418" s="1433"/>
      <c r="K15418" s="1433"/>
      <c r="L15418" s="1334"/>
    </row>
    <row r="15419" spans="1:12" ht="24" customHeight="1">
      <c r="A15419" s="1355"/>
      <c r="B15419" s="1355"/>
      <c r="C15419" s="1433"/>
      <c r="E15419" s="1433"/>
      <c r="K15419" s="1433"/>
      <c r="L15419" s="1334"/>
    </row>
    <row r="15420" spans="1:12" ht="24" customHeight="1">
      <c r="A15420" s="1355"/>
      <c r="B15420" s="1355"/>
      <c r="C15420" s="1433"/>
      <c r="E15420" s="1433"/>
      <c r="K15420" s="1433"/>
      <c r="L15420" s="1334"/>
    </row>
    <row r="15421" spans="1:12" ht="24" customHeight="1">
      <c r="A15421" s="1355"/>
      <c r="B15421" s="1355"/>
      <c r="C15421" s="1433"/>
      <c r="E15421" s="1433"/>
      <c r="K15421" s="1433"/>
      <c r="L15421" s="1334"/>
    </row>
    <row r="15422" spans="1:12" ht="24" customHeight="1">
      <c r="A15422" s="1355"/>
      <c r="B15422" s="1355"/>
      <c r="C15422" s="1433"/>
      <c r="E15422" s="1433"/>
      <c r="K15422" s="1433"/>
      <c r="L15422" s="1334"/>
    </row>
    <row r="15423" spans="1:12" ht="24" customHeight="1">
      <c r="A15423" s="1355"/>
      <c r="B15423" s="1355"/>
      <c r="C15423" s="1433"/>
      <c r="E15423" s="1433"/>
      <c r="K15423" s="1433"/>
      <c r="L15423" s="1334"/>
    </row>
    <row r="15424" spans="1:12" ht="24" customHeight="1">
      <c r="A15424" s="1355"/>
      <c r="B15424" s="1355"/>
      <c r="C15424" s="1433"/>
      <c r="E15424" s="1433"/>
      <c r="K15424" s="1433"/>
      <c r="L15424" s="1334"/>
    </row>
    <row r="15425" spans="1:12" ht="24" customHeight="1">
      <c r="A15425" s="1355"/>
      <c r="B15425" s="1355"/>
      <c r="C15425" s="1433"/>
      <c r="E15425" s="1433"/>
      <c r="K15425" s="1433"/>
      <c r="L15425" s="1334"/>
    </row>
    <row r="15426" spans="1:12" ht="24" customHeight="1">
      <c r="A15426" s="1355"/>
      <c r="B15426" s="1355"/>
      <c r="C15426" s="1433"/>
      <c r="E15426" s="1433"/>
      <c r="K15426" s="1433"/>
      <c r="L15426" s="1334"/>
    </row>
    <row r="15427" spans="1:12" ht="24" customHeight="1">
      <c r="A15427" s="1355"/>
      <c r="B15427" s="1355"/>
      <c r="C15427" s="1433"/>
      <c r="E15427" s="1433"/>
      <c r="K15427" s="1433"/>
      <c r="L15427" s="1334"/>
    </row>
    <row r="15428" spans="1:12" ht="24" customHeight="1">
      <c r="A15428" s="1355"/>
      <c r="B15428" s="1355"/>
      <c r="C15428" s="1433"/>
      <c r="E15428" s="1433"/>
      <c r="K15428" s="1433"/>
      <c r="L15428" s="1334"/>
    </row>
    <row r="15429" spans="1:12" ht="24" customHeight="1">
      <c r="A15429" s="1355"/>
      <c r="B15429" s="1355"/>
      <c r="C15429" s="1433"/>
      <c r="E15429" s="1433"/>
      <c r="K15429" s="1433"/>
      <c r="L15429" s="1334"/>
    </row>
    <row r="15430" spans="1:12" ht="24" customHeight="1">
      <c r="A15430" s="1355"/>
      <c r="B15430" s="1355"/>
      <c r="C15430" s="1433"/>
      <c r="E15430" s="1433"/>
      <c r="K15430" s="1433"/>
      <c r="L15430" s="1334"/>
    </row>
    <row r="15431" spans="1:12" ht="24" customHeight="1">
      <c r="A15431" s="1355"/>
      <c r="B15431" s="1355"/>
      <c r="C15431" s="1433"/>
      <c r="E15431" s="1433"/>
      <c r="K15431" s="1433"/>
      <c r="L15431" s="1334"/>
    </row>
    <row r="15432" spans="1:12" ht="24" customHeight="1">
      <c r="A15432" s="1355"/>
      <c r="B15432" s="1355"/>
      <c r="C15432" s="1433"/>
      <c r="E15432" s="1433"/>
      <c r="K15432" s="1433"/>
      <c r="L15432" s="1334"/>
    </row>
    <row r="15433" spans="1:12" ht="24" customHeight="1">
      <c r="A15433" s="1355"/>
      <c r="B15433" s="1355"/>
      <c r="C15433" s="1433"/>
      <c r="E15433" s="1433"/>
      <c r="K15433" s="1433"/>
      <c r="L15433" s="1334"/>
    </row>
    <row r="15434" spans="1:12" ht="24" customHeight="1">
      <c r="A15434" s="1355"/>
      <c r="B15434" s="1355"/>
      <c r="C15434" s="1433"/>
      <c r="E15434" s="1433"/>
      <c r="K15434" s="1433"/>
      <c r="L15434" s="1334"/>
    </row>
    <row r="15435" spans="1:12" ht="24" customHeight="1">
      <c r="A15435" s="1355"/>
      <c r="B15435" s="1355"/>
      <c r="C15435" s="1433"/>
      <c r="E15435" s="1433"/>
      <c r="K15435" s="1433"/>
      <c r="L15435" s="1334"/>
    </row>
    <row r="15436" spans="1:12" ht="24" customHeight="1">
      <c r="A15436" s="1355"/>
      <c r="B15436" s="1355"/>
      <c r="C15436" s="1433"/>
      <c r="E15436" s="1433"/>
      <c r="K15436" s="1433"/>
      <c r="L15436" s="1334"/>
    </row>
    <row r="15437" spans="1:12" ht="24" customHeight="1">
      <c r="A15437" s="1355"/>
      <c r="B15437" s="1355"/>
      <c r="C15437" s="1433"/>
      <c r="E15437" s="1433"/>
      <c r="K15437" s="1433"/>
      <c r="L15437" s="1334"/>
    </row>
    <row r="15438" spans="1:12" ht="24" customHeight="1">
      <c r="A15438" s="1355"/>
      <c r="B15438" s="1355"/>
      <c r="C15438" s="1433"/>
      <c r="E15438" s="1433"/>
      <c r="K15438" s="1433"/>
      <c r="L15438" s="1334"/>
    </row>
    <row r="15439" spans="1:12" ht="24" customHeight="1">
      <c r="A15439" s="1355"/>
      <c r="B15439" s="1355"/>
      <c r="C15439" s="1433"/>
      <c r="E15439" s="1433"/>
      <c r="K15439" s="1433"/>
      <c r="L15439" s="1334"/>
    </row>
    <row r="15440" spans="1:12" ht="24" customHeight="1">
      <c r="A15440" s="1355"/>
      <c r="B15440" s="1355"/>
      <c r="C15440" s="1433"/>
      <c r="E15440" s="1433"/>
      <c r="K15440" s="1433"/>
      <c r="L15440" s="1334"/>
    </row>
    <row r="15441" spans="1:12" ht="24" customHeight="1">
      <c r="A15441" s="1355"/>
      <c r="B15441" s="1355"/>
      <c r="C15441" s="1433"/>
      <c r="E15441" s="1433"/>
      <c r="K15441" s="1433"/>
      <c r="L15441" s="1334"/>
    </row>
    <row r="15442" spans="1:12" ht="24" customHeight="1">
      <c r="A15442" s="1355"/>
      <c r="B15442" s="1355"/>
      <c r="C15442" s="1433"/>
      <c r="E15442" s="1433"/>
      <c r="K15442" s="1433"/>
      <c r="L15442" s="1334"/>
    </row>
    <row r="15443" spans="1:12" ht="24" customHeight="1">
      <c r="A15443" s="1355"/>
      <c r="B15443" s="1355"/>
      <c r="C15443" s="1433"/>
      <c r="E15443" s="1433"/>
      <c r="K15443" s="1433"/>
      <c r="L15443" s="1334"/>
    </row>
    <row r="15444" spans="1:12" ht="24" customHeight="1">
      <c r="A15444" s="1355"/>
      <c r="B15444" s="1355"/>
      <c r="C15444" s="1433"/>
      <c r="E15444" s="1433"/>
      <c r="K15444" s="1433"/>
      <c r="L15444" s="1334"/>
    </row>
    <row r="15445" spans="1:12" ht="24" customHeight="1">
      <c r="A15445" s="1355"/>
      <c r="B15445" s="1355"/>
      <c r="C15445" s="1433"/>
      <c r="E15445" s="1433"/>
      <c r="K15445" s="1433"/>
      <c r="L15445" s="1334"/>
    </row>
    <row r="15446" spans="1:12" ht="24" customHeight="1">
      <c r="A15446" s="1355"/>
      <c r="B15446" s="1355"/>
      <c r="C15446" s="1433"/>
      <c r="E15446" s="1433"/>
      <c r="K15446" s="1433"/>
      <c r="L15446" s="1334"/>
    </row>
    <row r="15447" spans="1:12" ht="24" customHeight="1">
      <c r="A15447" s="1355"/>
      <c r="B15447" s="1355"/>
      <c r="C15447" s="1433"/>
      <c r="E15447" s="1433"/>
      <c r="K15447" s="1433"/>
      <c r="L15447" s="1334"/>
    </row>
    <row r="15448" spans="1:12" ht="24" customHeight="1">
      <c r="A15448" s="1355"/>
      <c r="B15448" s="1355"/>
      <c r="C15448" s="1433"/>
      <c r="E15448" s="1433"/>
      <c r="K15448" s="1433"/>
      <c r="L15448" s="1334"/>
    </row>
    <row r="15449" spans="1:12" ht="24" customHeight="1">
      <c r="A15449" s="1355"/>
      <c r="B15449" s="1355"/>
      <c r="C15449" s="1433"/>
      <c r="E15449" s="1433"/>
      <c r="K15449" s="1433"/>
      <c r="L15449" s="1334"/>
    </row>
    <row r="15450" spans="1:12" ht="24" customHeight="1">
      <c r="A15450" s="1355"/>
      <c r="B15450" s="1355"/>
      <c r="C15450" s="1433"/>
      <c r="E15450" s="1433"/>
      <c r="K15450" s="1433"/>
      <c r="L15450" s="1334"/>
    </row>
    <row r="15451" spans="1:12" ht="24" customHeight="1">
      <c r="A15451" s="1355"/>
      <c r="B15451" s="1355"/>
      <c r="C15451" s="1433"/>
      <c r="E15451" s="1433"/>
      <c r="K15451" s="1433"/>
      <c r="L15451" s="1334"/>
    </row>
    <row r="15452" spans="1:12" ht="24" customHeight="1">
      <c r="A15452" s="1355"/>
      <c r="B15452" s="1355"/>
      <c r="C15452" s="1433"/>
      <c r="E15452" s="1433"/>
      <c r="K15452" s="1433"/>
      <c r="L15452" s="1334"/>
    </row>
    <row r="15453" spans="1:12" ht="24" customHeight="1">
      <c r="A15453" s="1355"/>
      <c r="B15453" s="1355"/>
      <c r="C15453" s="1433"/>
      <c r="E15453" s="1433"/>
      <c r="K15453" s="1433"/>
      <c r="L15453" s="1334"/>
    </row>
    <row r="15454" spans="1:12" ht="24" customHeight="1">
      <c r="A15454" s="1355"/>
      <c r="B15454" s="1355"/>
      <c r="C15454" s="1433"/>
      <c r="E15454" s="1433"/>
      <c r="K15454" s="1433"/>
      <c r="L15454" s="1334"/>
    </row>
    <row r="15455" spans="1:12" ht="24" customHeight="1">
      <c r="A15455" s="1355"/>
      <c r="B15455" s="1355"/>
      <c r="C15455" s="1433"/>
      <c r="E15455" s="1433"/>
      <c r="K15455" s="1433"/>
      <c r="L15455" s="1334"/>
    </row>
    <row r="15456" spans="1:12" ht="24" customHeight="1">
      <c r="A15456" s="1355"/>
      <c r="B15456" s="1355"/>
      <c r="C15456" s="1433"/>
      <c r="E15456" s="1433"/>
      <c r="K15456" s="1433"/>
      <c r="L15456" s="1334"/>
    </row>
    <row r="15457" spans="1:12" ht="24" customHeight="1">
      <c r="A15457" s="1355"/>
      <c r="B15457" s="1355"/>
      <c r="C15457" s="1433"/>
      <c r="E15457" s="1433"/>
      <c r="K15457" s="1433"/>
      <c r="L15457" s="1334"/>
    </row>
    <row r="15458" spans="1:12" ht="24" customHeight="1">
      <c r="A15458" s="1355"/>
      <c r="B15458" s="1355"/>
      <c r="C15458" s="1433"/>
      <c r="E15458" s="1433"/>
      <c r="K15458" s="1433"/>
      <c r="L15458" s="1334"/>
    </row>
    <row r="15459" spans="1:12" ht="24" customHeight="1">
      <c r="A15459" s="1355"/>
      <c r="B15459" s="1355"/>
      <c r="C15459" s="1433"/>
      <c r="E15459" s="1433"/>
      <c r="K15459" s="1433"/>
      <c r="L15459" s="1334"/>
    </row>
    <row r="15460" spans="1:12" ht="24" customHeight="1">
      <c r="A15460" s="1355"/>
      <c r="B15460" s="1355"/>
      <c r="C15460" s="1433"/>
      <c r="E15460" s="1433"/>
      <c r="K15460" s="1433"/>
      <c r="L15460" s="1334"/>
    </row>
    <row r="15461" spans="1:12" ht="24" customHeight="1">
      <c r="A15461" s="1355"/>
      <c r="B15461" s="1355"/>
      <c r="C15461" s="1433"/>
      <c r="E15461" s="1433"/>
      <c r="K15461" s="1433"/>
      <c r="L15461" s="1334"/>
    </row>
    <row r="15462" spans="1:12" ht="24" customHeight="1">
      <c r="A15462" s="1355"/>
      <c r="B15462" s="1355"/>
      <c r="C15462" s="1433"/>
      <c r="E15462" s="1433"/>
      <c r="K15462" s="1433"/>
      <c r="L15462" s="1334"/>
    </row>
    <row r="15463" spans="1:12" ht="24" customHeight="1">
      <c r="A15463" s="1355"/>
      <c r="B15463" s="1355"/>
      <c r="C15463" s="1433"/>
      <c r="E15463" s="1433"/>
      <c r="K15463" s="1433"/>
      <c r="L15463" s="1334"/>
    </row>
    <row r="15464" spans="1:12" ht="24" customHeight="1">
      <c r="A15464" s="1355"/>
      <c r="B15464" s="1355"/>
      <c r="C15464" s="1433"/>
      <c r="E15464" s="1433"/>
      <c r="K15464" s="1433"/>
      <c r="L15464" s="1334"/>
    </row>
    <row r="15465" spans="1:12" ht="24" customHeight="1">
      <c r="A15465" s="1355"/>
      <c r="B15465" s="1355"/>
      <c r="C15465" s="1433"/>
      <c r="E15465" s="1433"/>
      <c r="K15465" s="1433"/>
      <c r="L15465" s="1334"/>
    </row>
    <row r="15466" spans="1:12" ht="24" customHeight="1">
      <c r="A15466" s="1355"/>
      <c r="B15466" s="1355"/>
      <c r="C15466" s="1433"/>
      <c r="E15466" s="1433"/>
      <c r="K15466" s="1433"/>
      <c r="L15466" s="1334"/>
    </row>
    <row r="15467" spans="1:12" ht="24" customHeight="1">
      <c r="A15467" s="1355"/>
      <c r="B15467" s="1355"/>
      <c r="C15467" s="1433"/>
      <c r="E15467" s="1433"/>
      <c r="K15467" s="1433"/>
      <c r="L15467" s="1334"/>
    </row>
    <row r="15468" spans="1:12" ht="24" customHeight="1">
      <c r="A15468" s="1355"/>
      <c r="B15468" s="1355"/>
      <c r="C15468" s="1433"/>
      <c r="E15468" s="1433"/>
      <c r="K15468" s="1433"/>
      <c r="L15468" s="1334"/>
    </row>
    <row r="15469" spans="1:12" ht="24" customHeight="1">
      <c r="A15469" s="1355"/>
      <c r="B15469" s="1355"/>
      <c r="C15469" s="1433"/>
      <c r="E15469" s="1433"/>
      <c r="K15469" s="1433"/>
      <c r="L15469" s="1334"/>
    </row>
    <row r="15470" spans="1:12" ht="24" customHeight="1">
      <c r="A15470" s="1355"/>
      <c r="B15470" s="1355"/>
      <c r="C15470" s="1433"/>
      <c r="E15470" s="1433"/>
      <c r="K15470" s="1433"/>
      <c r="L15470" s="1334"/>
    </row>
    <row r="15471" spans="1:12" ht="24" customHeight="1">
      <c r="A15471" s="1355"/>
      <c r="B15471" s="1355"/>
      <c r="C15471" s="1433"/>
      <c r="E15471" s="1433"/>
      <c r="K15471" s="1433"/>
      <c r="L15471" s="1334"/>
    </row>
    <row r="15472" spans="1:12" ht="24" customHeight="1">
      <c r="A15472" s="1355"/>
      <c r="B15472" s="1355"/>
      <c r="C15472" s="1433"/>
      <c r="E15472" s="1433"/>
      <c r="K15472" s="1433"/>
      <c r="L15472" s="1334"/>
    </row>
    <row r="15473" spans="1:12" ht="24" customHeight="1">
      <c r="A15473" s="1355"/>
      <c r="B15473" s="1355"/>
      <c r="C15473" s="1433"/>
      <c r="E15473" s="1433"/>
      <c r="K15473" s="1433"/>
      <c r="L15473" s="1334"/>
    </row>
    <row r="15474" spans="1:12" ht="24" customHeight="1">
      <c r="A15474" s="1355"/>
      <c r="B15474" s="1355"/>
      <c r="C15474" s="1433"/>
      <c r="E15474" s="1433"/>
      <c r="K15474" s="1433"/>
      <c r="L15474" s="1334"/>
    </row>
    <row r="15475" spans="1:12" ht="24" customHeight="1">
      <c r="A15475" s="1355"/>
      <c r="B15475" s="1355"/>
      <c r="C15475" s="1433"/>
      <c r="E15475" s="1433"/>
      <c r="K15475" s="1433"/>
      <c r="L15475" s="1334"/>
    </row>
    <row r="15476" spans="1:12" ht="24" customHeight="1">
      <c r="A15476" s="1355"/>
      <c r="B15476" s="1355"/>
      <c r="C15476" s="1433"/>
      <c r="E15476" s="1433"/>
      <c r="K15476" s="1433"/>
      <c r="L15476" s="1334"/>
    </row>
    <row r="15477" spans="1:12" ht="24" customHeight="1">
      <c r="A15477" s="1355"/>
      <c r="B15477" s="1355"/>
      <c r="C15477" s="1433"/>
      <c r="E15477" s="1433"/>
      <c r="K15477" s="1433"/>
      <c r="L15477" s="1334"/>
    </row>
    <row r="15478" spans="1:12" ht="24" customHeight="1">
      <c r="A15478" s="1355"/>
      <c r="B15478" s="1355"/>
      <c r="C15478" s="1433"/>
      <c r="E15478" s="1433"/>
      <c r="K15478" s="1433"/>
      <c r="L15478" s="1334"/>
    </row>
    <row r="15479" spans="1:12" ht="24" customHeight="1">
      <c r="A15479" s="1355"/>
      <c r="B15479" s="1355"/>
      <c r="C15479" s="1433"/>
      <c r="E15479" s="1433"/>
      <c r="K15479" s="1433"/>
      <c r="L15479" s="1334"/>
    </row>
    <row r="15480" spans="1:12" ht="24" customHeight="1">
      <c r="A15480" s="1355"/>
      <c r="B15480" s="1355"/>
      <c r="C15480" s="1433"/>
      <c r="E15480" s="1433"/>
      <c r="K15480" s="1433"/>
      <c r="L15480" s="1334"/>
    </row>
    <row r="15481" spans="1:12" ht="24" customHeight="1">
      <c r="A15481" s="1355"/>
      <c r="B15481" s="1355"/>
      <c r="C15481" s="1433"/>
      <c r="E15481" s="1433"/>
      <c r="K15481" s="1433"/>
      <c r="L15481" s="1334"/>
    </row>
    <row r="15482" spans="1:12" ht="24" customHeight="1">
      <c r="A15482" s="1355"/>
      <c r="B15482" s="1355"/>
      <c r="C15482" s="1433"/>
      <c r="E15482" s="1433"/>
      <c r="K15482" s="1433"/>
      <c r="L15482" s="1334"/>
    </row>
    <row r="15483" spans="1:12" ht="24" customHeight="1">
      <c r="A15483" s="1355"/>
      <c r="B15483" s="1355"/>
      <c r="C15483" s="1433"/>
      <c r="E15483" s="1433"/>
      <c r="K15483" s="1433"/>
      <c r="L15483" s="1334"/>
    </row>
    <row r="15484" spans="1:12" ht="24" customHeight="1">
      <c r="A15484" s="1355"/>
      <c r="B15484" s="1355"/>
      <c r="C15484" s="1433"/>
      <c r="E15484" s="1433"/>
      <c r="K15484" s="1433"/>
      <c r="L15484" s="1334"/>
    </row>
    <row r="15485" spans="1:12" ht="24" customHeight="1">
      <c r="A15485" s="1355"/>
      <c r="B15485" s="1355"/>
      <c r="C15485" s="1433"/>
      <c r="E15485" s="1433"/>
      <c r="K15485" s="1433"/>
      <c r="L15485" s="1334"/>
    </row>
    <row r="15486" spans="1:12" ht="24" customHeight="1">
      <c r="A15486" s="1355"/>
      <c r="B15486" s="1355"/>
      <c r="C15486" s="1433"/>
      <c r="E15486" s="1433"/>
      <c r="K15486" s="1433"/>
      <c r="L15486" s="1334"/>
    </row>
    <row r="15487" spans="1:12" ht="24" customHeight="1">
      <c r="A15487" s="1355"/>
      <c r="B15487" s="1355"/>
      <c r="C15487" s="1433"/>
      <c r="E15487" s="1433"/>
      <c r="K15487" s="1433"/>
      <c r="L15487" s="1334"/>
    </row>
    <row r="15488" spans="1:12" ht="24" customHeight="1">
      <c r="A15488" s="1355"/>
      <c r="B15488" s="1355"/>
      <c r="C15488" s="1433"/>
      <c r="E15488" s="1433"/>
      <c r="K15488" s="1433"/>
      <c r="L15488" s="1334"/>
    </row>
    <row r="15489" spans="1:12" ht="24" customHeight="1">
      <c r="A15489" s="1355"/>
      <c r="B15489" s="1355"/>
      <c r="C15489" s="1433"/>
      <c r="E15489" s="1433"/>
      <c r="K15489" s="1433"/>
      <c r="L15489" s="1334"/>
    </row>
    <row r="15490" spans="1:12" ht="24" customHeight="1">
      <c r="A15490" s="1355"/>
      <c r="B15490" s="1355"/>
      <c r="C15490" s="1433"/>
      <c r="E15490" s="1433"/>
      <c r="K15490" s="1433"/>
      <c r="L15490" s="1334"/>
    </row>
    <row r="15491" spans="1:12" ht="24" customHeight="1">
      <c r="A15491" s="1355"/>
      <c r="B15491" s="1355"/>
      <c r="C15491" s="1433"/>
      <c r="E15491" s="1433"/>
      <c r="K15491" s="1433"/>
      <c r="L15491" s="1334"/>
    </row>
    <row r="15492" spans="1:12" ht="24" customHeight="1">
      <c r="A15492" s="1355"/>
      <c r="B15492" s="1355"/>
      <c r="C15492" s="1433"/>
      <c r="E15492" s="1433"/>
      <c r="K15492" s="1433"/>
      <c r="L15492" s="1334"/>
    </row>
    <row r="15493" spans="1:12" ht="24" customHeight="1">
      <c r="A15493" s="1355"/>
      <c r="B15493" s="1355"/>
      <c r="C15493" s="1433"/>
      <c r="E15493" s="1433"/>
      <c r="K15493" s="1433"/>
      <c r="L15493" s="1334"/>
    </row>
    <row r="15494" spans="1:12" ht="24" customHeight="1">
      <c r="A15494" s="1355"/>
      <c r="B15494" s="1355"/>
      <c r="C15494" s="1433"/>
      <c r="E15494" s="1433"/>
      <c r="K15494" s="1433"/>
      <c r="L15494" s="1334"/>
    </row>
    <row r="15495" spans="1:12" ht="24" customHeight="1">
      <c r="A15495" s="1355"/>
      <c r="B15495" s="1355"/>
      <c r="C15495" s="1433"/>
      <c r="E15495" s="1433"/>
      <c r="K15495" s="1433"/>
      <c r="L15495" s="1334"/>
    </row>
    <row r="15496" spans="1:12" ht="24" customHeight="1">
      <c r="A15496" s="1355"/>
      <c r="B15496" s="1355"/>
      <c r="C15496" s="1433"/>
      <c r="E15496" s="1433"/>
      <c r="K15496" s="1433"/>
      <c r="L15496" s="1334"/>
    </row>
    <row r="15497" spans="1:12" ht="24" customHeight="1">
      <c r="A15497" s="1355"/>
      <c r="B15497" s="1355"/>
      <c r="C15497" s="1433"/>
      <c r="E15497" s="1433"/>
      <c r="K15497" s="1433"/>
      <c r="L15497" s="1334"/>
    </row>
    <row r="15498" spans="1:12" ht="24" customHeight="1">
      <c r="A15498" s="1355"/>
      <c r="B15498" s="1355"/>
      <c r="C15498" s="1433"/>
      <c r="E15498" s="1433"/>
      <c r="K15498" s="1433"/>
      <c r="L15498" s="1334"/>
    </row>
    <row r="15499" spans="1:12" ht="24" customHeight="1">
      <c r="A15499" s="1355"/>
      <c r="B15499" s="1355"/>
      <c r="C15499" s="1433"/>
      <c r="E15499" s="1433"/>
      <c r="K15499" s="1433"/>
      <c r="L15499" s="1334"/>
    </row>
    <row r="15500" spans="1:12" ht="24" customHeight="1">
      <c r="A15500" s="1355"/>
      <c r="B15500" s="1355"/>
      <c r="C15500" s="1433"/>
      <c r="E15500" s="1433"/>
      <c r="K15500" s="1433"/>
      <c r="L15500" s="1334"/>
    </row>
    <row r="15501" spans="1:12" ht="24" customHeight="1">
      <c r="A15501" s="1355"/>
      <c r="B15501" s="1355"/>
      <c r="C15501" s="1433"/>
      <c r="E15501" s="1433"/>
      <c r="K15501" s="1433"/>
      <c r="L15501" s="1334"/>
    </row>
    <row r="15502" spans="1:12" ht="24" customHeight="1">
      <c r="A15502" s="1355"/>
      <c r="B15502" s="1355"/>
      <c r="C15502" s="1433"/>
      <c r="E15502" s="1433"/>
      <c r="K15502" s="1433"/>
      <c r="L15502" s="1334"/>
    </row>
    <row r="15503" spans="1:12" ht="24" customHeight="1">
      <c r="A15503" s="1355"/>
      <c r="B15503" s="1355"/>
      <c r="C15503" s="1433"/>
      <c r="E15503" s="1433"/>
      <c r="K15503" s="1433"/>
      <c r="L15503" s="1334"/>
    </row>
    <row r="15504" spans="1:12" ht="24" customHeight="1">
      <c r="A15504" s="1355"/>
      <c r="B15504" s="1355"/>
      <c r="C15504" s="1433"/>
      <c r="E15504" s="1433"/>
      <c r="K15504" s="1433"/>
      <c r="L15504" s="1334"/>
    </row>
    <row r="15505" spans="1:12" ht="24" customHeight="1">
      <c r="A15505" s="1355"/>
      <c r="B15505" s="1355"/>
      <c r="C15505" s="1433"/>
      <c r="E15505" s="1433"/>
      <c r="K15505" s="1433"/>
      <c r="L15505" s="1334"/>
    </row>
    <row r="15506" spans="1:12" ht="24" customHeight="1">
      <c r="A15506" s="1355"/>
      <c r="B15506" s="1355"/>
      <c r="C15506" s="1433"/>
      <c r="E15506" s="1433"/>
      <c r="K15506" s="1433"/>
      <c r="L15506" s="1334"/>
    </row>
    <row r="15507" spans="1:12" ht="24" customHeight="1">
      <c r="A15507" s="1355"/>
      <c r="B15507" s="1355"/>
      <c r="C15507" s="1433"/>
      <c r="E15507" s="1433"/>
      <c r="K15507" s="1433"/>
      <c r="L15507" s="1334"/>
    </row>
    <row r="15508" spans="1:12" ht="24" customHeight="1">
      <c r="A15508" s="1355"/>
      <c r="B15508" s="1355"/>
      <c r="C15508" s="1433"/>
      <c r="E15508" s="1433"/>
      <c r="K15508" s="1433"/>
      <c r="L15508" s="1334"/>
    </row>
    <row r="15509" spans="1:12" ht="24" customHeight="1">
      <c r="A15509" s="1355"/>
      <c r="B15509" s="1355"/>
      <c r="C15509" s="1433"/>
      <c r="E15509" s="1433"/>
      <c r="K15509" s="1433"/>
      <c r="L15509" s="1334"/>
    </row>
    <row r="15510" spans="1:12" ht="24" customHeight="1">
      <c r="A15510" s="1355"/>
      <c r="B15510" s="1355"/>
      <c r="C15510" s="1433"/>
      <c r="E15510" s="1433"/>
      <c r="K15510" s="1433"/>
      <c r="L15510" s="1334"/>
    </row>
    <row r="15511" spans="1:12" ht="24" customHeight="1">
      <c r="A15511" s="1355"/>
      <c r="B15511" s="1355"/>
      <c r="C15511" s="1433"/>
      <c r="E15511" s="1433"/>
      <c r="K15511" s="1433"/>
      <c r="L15511" s="1334"/>
    </row>
    <row r="15512" spans="1:12" ht="24" customHeight="1">
      <c r="A15512" s="1355"/>
      <c r="B15512" s="1355"/>
      <c r="C15512" s="1433"/>
      <c r="E15512" s="1433"/>
      <c r="K15512" s="1433"/>
      <c r="L15512" s="1334"/>
    </row>
    <row r="15513" spans="1:12" ht="24" customHeight="1">
      <c r="A15513" s="1355"/>
      <c r="B15513" s="1355"/>
      <c r="C15513" s="1433"/>
      <c r="E15513" s="1433"/>
      <c r="K15513" s="1433"/>
      <c r="L15513" s="1334"/>
    </row>
    <row r="15514" spans="1:12" ht="24" customHeight="1">
      <c r="A15514" s="1355"/>
      <c r="B15514" s="1355"/>
      <c r="C15514" s="1433"/>
      <c r="E15514" s="1433"/>
      <c r="K15514" s="1433"/>
      <c r="L15514" s="1334"/>
    </row>
    <row r="15515" spans="1:12" ht="24" customHeight="1">
      <c r="A15515" s="1355"/>
      <c r="B15515" s="1355"/>
      <c r="C15515" s="1433"/>
      <c r="E15515" s="1433"/>
      <c r="K15515" s="1433"/>
      <c r="L15515" s="1334"/>
    </row>
    <row r="15516" spans="1:12" ht="24" customHeight="1">
      <c r="A15516" s="1355"/>
      <c r="B15516" s="1355"/>
      <c r="C15516" s="1433"/>
      <c r="E15516" s="1433"/>
      <c r="K15516" s="1433"/>
      <c r="L15516" s="1334"/>
    </row>
    <row r="15517" spans="1:12" ht="24" customHeight="1">
      <c r="A15517" s="1355"/>
      <c r="B15517" s="1355"/>
      <c r="C15517" s="1433"/>
      <c r="E15517" s="1433"/>
      <c r="K15517" s="1433"/>
      <c r="L15517" s="1334"/>
    </row>
    <row r="15518" spans="1:12" ht="24" customHeight="1">
      <c r="A15518" s="1355"/>
      <c r="B15518" s="1355"/>
      <c r="C15518" s="1433"/>
      <c r="E15518" s="1433"/>
      <c r="K15518" s="1433"/>
      <c r="L15518" s="1334"/>
    </row>
    <row r="15519" spans="1:12" ht="24" customHeight="1">
      <c r="A15519" s="1355"/>
      <c r="B15519" s="1355"/>
      <c r="C15519" s="1433"/>
      <c r="E15519" s="1433"/>
      <c r="K15519" s="1433"/>
      <c r="L15519" s="1334"/>
    </row>
    <row r="15520" spans="1:12" ht="24" customHeight="1">
      <c r="A15520" s="1355"/>
      <c r="B15520" s="1355"/>
      <c r="C15520" s="1433"/>
      <c r="E15520" s="1433"/>
      <c r="K15520" s="1433"/>
      <c r="L15520" s="1334"/>
    </row>
    <row r="15521" spans="1:12" ht="24" customHeight="1">
      <c r="A15521" s="1355"/>
      <c r="B15521" s="1355"/>
      <c r="C15521" s="1433"/>
      <c r="E15521" s="1433"/>
      <c r="K15521" s="1433"/>
      <c r="L15521" s="1334"/>
    </row>
    <row r="15522" spans="1:12" ht="24" customHeight="1">
      <c r="A15522" s="1355"/>
      <c r="B15522" s="1355"/>
      <c r="C15522" s="1433"/>
      <c r="E15522" s="1433"/>
      <c r="K15522" s="1433"/>
      <c r="L15522" s="1334"/>
    </row>
    <row r="15523" spans="1:12" ht="24" customHeight="1">
      <c r="A15523" s="1355"/>
      <c r="B15523" s="1355"/>
      <c r="C15523" s="1433"/>
      <c r="E15523" s="1433"/>
      <c r="K15523" s="1433"/>
      <c r="L15523" s="1334"/>
    </row>
    <row r="15524" spans="1:12" ht="24" customHeight="1">
      <c r="A15524" s="1355"/>
      <c r="B15524" s="1355"/>
      <c r="C15524" s="1433"/>
      <c r="E15524" s="1433"/>
      <c r="K15524" s="1433"/>
      <c r="L15524" s="1334"/>
    </row>
    <row r="15525" spans="1:12" ht="24" customHeight="1">
      <c r="A15525" s="1355"/>
      <c r="B15525" s="1355"/>
      <c r="C15525" s="1433"/>
      <c r="E15525" s="1433"/>
      <c r="K15525" s="1433"/>
      <c r="L15525" s="1334"/>
    </row>
    <row r="15526" spans="1:12" ht="24" customHeight="1">
      <c r="A15526" s="1355"/>
      <c r="B15526" s="1355"/>
      <c r="C15526" s="1433"/>
      <c r="E15526" s="1433"/>
      <c r="K15526" s="1433"/>
      <c r="L15526" s="1334"/>
    </row>
    <row r="15527" spans="1:12" ht="24" customHeight="1">
      <c r="A15527" s="1355"/>
      <c r="B15527" s="1355"/>
      <c r="C15527" s="1433"/>
      <c r="E15527" s="1433"/>
      <c r="K15527" s="1433"/>
      <c r="L15527" s="1334"/>
    </row>
    <row r="15528" spans="1:12" ht="24" customHeight="1">
      <c r="A15528" s="1355"/>
      <c r="B15528" s="1355"/>
      <c r="C15528" s="1433"/>
      <c r="E15528" s="1433"/>
      <c r="K15528" s="1433"/>
      <c r="L15528" s="1334"/>
    </row>
    <row r="15529" spans="1:12" ht="24" customHeight="1">
      <c r="A15529" s="1355"/>
      <c r="B15529" s="1355"/>
      <c r="C15529" s="1433"/>
      <c r="E15529" s="1433"/>
      <c r="K15529" s="1433"/>
      <c r="L15529" s="1334"/>
    </row>
    <row r="15530" spans="1:12" ht="24" customHeight="1">
      <c r="A15530" s="1355"/>
      <c r="B15530" s="1355"/>
      <c r="C15530" s="1433"/>
      <c r="E15530" s="1433"/>
      <c r="K15530" s="1433"/>
      <c r="L15530" s="1334"/>
    </row>
    <row r="15531" spans="1:12" ht="24" customHeight="1">
      <c r="A15531" s="1355"/>
      <c r="B15531" s="1355"/>
      <c r="C15531" s="1433"/>
      <c r="E15531" s="1433"/>
      <c r="K15531" s="1433"/>
      <c r="L15531" s="1334"/>
    </row>
    <row r="15532" spans="1:12" ht="24" customHeight="1">
      <c r="A15532" s="1355"/>
      <c r="B15532" s="1355"/>
      <c r="C15532" s="1433"/>
      <c r="E15532" s="1433"/>
      <c r="K15532" s="1433"/>
      <c r="L15532" s="1334"/>
    </row>
    <row r="15533" spans="1:12" ht="24" customHeight="1">
      <c r="A15533" s="1355"/>
      <c r="B15533" s="1355"/>
      <c r="C15533" s="1433"/>
      <c r="E15533" s="1433"/>
      <c r="K15533" s="1433"/>
      <c r="L15533" s="1334"/>
    </row>
    <row r="15534" spans="1:12" ht="24" customHeight="1">
      <c r="A15534" s="1355"/>
      <c r="B15534" s="1355"/>
      <c r="C15534" s="1433"/>
      <c r="E15534" s="1433"/>
      <c r="K15534" s="1433"/>
      <c r="L15534" s="1334"/>
    </row>
    <row r="15535" spans="1:12" ht="24" customHeight="1">
      <c r="A15535" s="1355"/>
      <c r="B15535" s="1355"/>
      <c r="C15535" s="1433"/>
      <c r="E15535" s="1433"/>
      <c r="K15535" s="1433"/>
      <c r="L15535" s="1334"/>
    </row>
    <row r="15536" spans="1:12" ht="24" customHeight="1">
      <c r="A15536" s="1355"/>
      <c r="B15536" s="1355"/>
      <c r="C15536" s="1433"/>
      <c r="E15536" s="1433"/>
      <c r="K15536" s="1433"/>
      <c r="L15536" s="1334"/>
    </row>
    <row r="15537" spans="1:12" ht="24" customHeight="1">
      <c r="A15537" s="1355"/>
      <c r="B15537" s="1355"/>
      <c r="C15537" s="1433"/>
      <c r="E15537" s="1433"/>
      <c r="K15537" s="1433"/>
      <c r="L15537" s="1334"/>
    </row>
    <row r="15538" spans="1:12" ht="24" customHeight="1">
      <c r="A15538" s="1355"/>
      <c r="B15538" s="1355"/>
      <c r="C15538" s="1433"/>
      <c r="E15538" s="1433"/>
      <c r="K15538" s="1433"/>
      <c r="L15538" s="1334"/>
    </row>
    <row r="15539" spans="1:12" ht="24" customHeight="1">
      <c r="A15539" s="1355"/>
      <c r="B15539" s="1355"/>
      <c r="C15539" s="1433"/>
      <c r="E15539" s="1433"/>
      <c r="K15539" s="1433"/>
      <c r="L15539" s="1334"/>
    </row>
    <row r="15540" spans="1:12" ht="24" customHeight="1">
      <c r="A15540" s="1355"/>
      <c r="B15540" s="1355"/>
      <c r="C15540" s="1433"/>
      <c r="E15540" s="1433"/>
      <c r="K15540" s="1433"/>
      <c r="L15540" s="1334"/>
    </row>
    <row r="15541" spans="1:12" ht="24" customHeight="1">
      <c r="A15541" s="1355"/>
      <c r="B15541" s="1355"/>
      <c r="C15541" s="1433"/>
      <c r="E15541" s="1433"/>
      <c r="K15541" s="1433"/>
      <c r="L15541" s="1334"/>
    </row>
    <row r="15542" spans="1:12" ht="24" customHeight="1">
      <c r="A15542" s="1355"/>
      <c r="B15542" s="1355"/>
      <c r="C15542" s="1433"/>
      <c r="E15542" s="1433"/>
      <c r="K15542" s="1433"/>
      <c r="L15542" s="1334"/>
    </row>
    <row r="15543" spans="1:12" ht="24" customHeight="1">
      <c r="A15543" s="1355"/>
      <c r="B15543" s="1355"/>
      <c r="C15543" s="1433"/>
      <c r="E15543" s="1433"/>
      <c r="K15543" s="1433"/>
      <c r="L15543" s="1334"/>
    </row>
    <row r="15544" spans="1:12" ht="24" customHeight="1">
      <c r="A15544" s="1355"/>
      <c r="B15544" s="1355"/>
      <c r="C15544" s="1433"/>
      <c r="E15544" s="1433"/>
      <c r="K15544" s="1433"/>
      <c r="L15544" s="1334"/>
    </row>
    <row r="15545" spans="1:12" ht="24" customHeight="1">
      <c r="A15545" s="1355"/>
      <c r="B15545" s="1355"/>
      <c r="C15545" s="1433"/>
      <c r="E15545" s="1433"/>
      <c r="K15545" s="1433"/>
      <c r="L15545" s="1334"/>
    </row>
    <row r="15546" spans="1:12" ht="24" customHeight="1">
      <c r="A15546" s="1355"/>
      <c r="B15546" s="1355"/>
      <c r="C15546" s="1433"/>
      <c r="E15546" s="1433"/>
      <c r="K15546" s="1433"/>
      <c r="L15546" s="1334"/>
    </row>
    <row r="15547" spans="1:12" ht="24" customHeight="1">
      <c r="A15547" s="1355"/>
      <c r="B15547" s="1355"/>
      <c r="C15547" s="1433"/>
      <c r="E15547" s="1433"/>
      <c r="K15547" s="1433"/>
      <c r="L15547" s="1334"/>
    </row>
    <row r="15548" spans="1:12" ht="24" customHeight="1">
      <c r="A15548" s="1355"/>
      <c r="B15548" s="1355"/>
      <c r="C15548" s="1433"/>
      <c r="E15548" s="1433"/>
      <c r="K15548" s="1433"/>
      <c r="L15548" s="1334"/>
    </row>
    <row r="15549" spans="1:12" ht="24" customHeight="1">
      <c r="A15549" s="1355"/>
      <c r="B15549" s="1355"/>
      <c r="C15549" s="1433"/>
      <c r="E15549" s="1433"/>
      <c r="K15549" s="1433"/>
      <c r="L15549" s="1334"/>
    </row>
    <row r="15550" spans="1:12" ht="24" customHeight="1">
      <c r="A15550" s="1355"/>
      <c r="B15550" s="1355"/>
      <c r="C15550" s="1433"/>
      <c r="E15550" s="1433"/>
      <c r="K15550" s="1433"/>
      <c r="L15550" s="1334"/>
    </row>
    <row r="15551" spans="1:12" ht="24" customHeight="1">
      <c r="A15551" s="1355"/>
      <c r="B15551" s="1355"/>
      <c r="C15551" s="1433"/>
      <c r="E15551" s="1433"/>
      <c r="K15551" s="1433"/>
      <c r="L15551" s="1334"/>
    </row>
    <row r="15552" spans="1:12" ht="24" customHeight="1">
      <c r="A15552" s="1355"/>
      <c r="B15552" s="1355"/>
      <c r="C15552" s="1433"/>
      <c r="E15552" s="1433"/>
      <c r="K15552" s="1433"/>
      <c r="L15552" s="1334"/>
    </row>
    <row r="15553" spans="1:12" ht="24" customHeight="1">
      <c r="A15553" s="1355"/>
      <c r="B15553" s="1355"/>
      <c r="C15553" s="1433"/>
      <c r="E15553" s="1433"/>
      <c r="K15553" s="1433"/>
      <c r="L15553" s="1334"/>
    </row>
    <row r="15554" spans="1:12" ht="24" customHeight="1">
      <c r="A15554" s="1355"/>
      <c r="B15554" s="1355"/>
      <c r="C15554" s="1433"/>
      <c r="E15554" s="1433"/>
      <c r="K15554" s="1433"/>
      <c r="L15554" s="1334"/>
    </row>
    <row r="15555" spans="1:12" ht="24" customHeight="1">
      <c r="A15555" s="1355"/>
      <c r="B15555" s="1355"/>
      <c r="C15555" s="1433"/>
      <c r="E15555" s="1433"/>
      <c r="K15555" s="1433"/>
      <c r="L15555" s="1334"/>
    </row>
    <row r="15556" spans="1:12" ht="24" customHeight="1">
      <c r="A15556" s="1355"/>
      <c r="B15556" s="1355"/>
      <c r="C15556" s="1433"/>
      <c r="E15556" s="1433"/>
      <c r="K15556" s="1433"/>
      <c r="L15556" s="1334"/>
    </row>
    <row r="15557" spans="1:12" ht="24" customHeight="1">
      <c r="A15557" s="1355"/>
      <c r="B15557" s="1355"/>
      <c r="C15557" s="1433"/>
      <c r="E15557" s="1433"/>
      <c r="K15557" s="1433"/>
      <c r="L15557" s="1334"/>
    </row>
    <row r="15558" spans="1:12" ht="24" customHeight="1">
      <c r="A15558" s="1355"/>
      <c r="B15558" s="1355"/>
      <c r="C15558" s="1433"/>
      <c r="E15558" s="1433"/>
      <c r="K15558" s="1433"/>
      <c r="L15558" s="1334"/>
    </row>
    <row r="15559" spans="1:12" ht="24" customHeight="1">
      <c r="A15559" s="1355"/>
      <c r="B15559" s="1355"/>
      <c r="C15559" s="1433"/>
      <c r="E15559" s="1433"/>
      <c r="K15559" s="1433"/>
      <c r="L15559" s="1334"/>
    </row>
    <row r="15560" spans="1:12" ht="24" customHeight="1">
      <c r="A15560" s="1355"/>
      <c r="B15560" s="1355"/>
      <c r="C15560" s="1433"/>
      <c r="E15560" s="1433"/>
      <c r="K15560" s="1433"/>
      <c r="L15560" s="1334"/>
    </row>
    <row r="15561" spans="1:12" ht="24" customHeight="1">
      <c r="A15561" s="1355"/>
      <c r="B15561" s="1355"/>
      <c r="C15561" s="1433"/>
      <c r="E15561" s="1433"/>
      <c r="K15561" s="1433"/>
      <c r="L15561" s="1334"/>
    </row>
    <row r="15562" spans="1:12" ht="24" customHeight="1">
      <c r="A15562" s="1355"/>
      <c r="B15562" s="1355"/>
      <c r="C15562" s="1433"/>
      <c r="E15562" s="1433"/>
      <c r="K15562" s="1433"/>
      <c r="L15562" s="1334"/>
    </row>
    <row r="15563" spans="1:12" ht="24" customHeight="1">
      <c r="A15563" s="1355"/>
      <c r="B15563" s="1355"/>
      <c r="C15563" s="1433"/>
      <c r="E15563" s="1433"/>
      <c r="K15563" s="1433"/>
      <c r="L15563" s="1334"/>
    </row>
    <row r="15564" spans="1:12" ht="24" customHeight="1">
      <c r="A15564" s="1355"/>
      <c r="B15564" s="1355"/>
      <c r="C15564" s="1433"/>
      <c r="E15564" s="1433"/>
      <c r="K15564" s="1433"/>
      <c r="L15564" s="1334"/>
    </row>
    <row r="15565" spans="1:12" ht="24" customHeight="1">
      <c r="A15565" s="1355"/>
      <c r="B15565" s="1355"/>
      <c r="C15565" s="1433"/>
      <c r="E15565" s="1433"/>
      <c r="K15565" s="1433"/>
      <c r="L15565" s="1334"/>
    </row>
    <row r="15566" spans="1:12" ht="24" customHeight="1">
      <c r="A15566" s="1355"/>
      <c r="B15566" s="1355"/>
      <c r="C15566" s="1433"/>
      <c r="E15566" s="1433"/>
      <c r="K15566" s="1433"/>
      <c r="L15566" s="1334"/>
    </row>
    <row r="15567" spans="1:12" ht="24" customHeight="1">
      <c r="A15567" s="1355"/>
      <c r="B15567" s="1355"/>
      <c r="C15567" s="1433"/>
      <c r="E15567" s="1433"/>
      <c r="K15567" s="1433"/>
      <c r="L15567" s="1334"/>
    </row>
    <row r="15568" spans="1:12" ht="24" customHeight="1">
      <c r="A15568" s="1355"/>
      <c r="B15568" s="1355"/>
      <c r="C15568" s="1433"/>
      <c r="E15568" s="1433"/>
      <c r="K15568" s="1433"/>
      <c r="L15568" s="1334"/>
    </row>
    <row r="15569" spans="1:12" ht="24" customHeight="1">
      <c r="A15569" s="1355"/>
      <c r="B15569" s="1355"/>
      <c r="C15569" s="1433"/>
      <c r="E15569" s="1433"/>
      <c r="K15569" s="1433"/>
      <c r="L15569" s="1334"/>
    </row>
    <row r="15570" spans="1:12" ht="24" customHeight="1">
      <c r="A15570" s="1355"/>
      <c r="B15570" s="1355"/>
      <c r="C15570" s="1433"/>
      <c r="E15570" s="1433"/>
      <c r="K15570" s="1433"/>
      <c r="L15570" s="1334"/>
    </row>
    <row r="15571" spans="1:12" ht="24" customHeight="1">
      <c r="A15571" s="1355"/>
      <c r="B15571" s="1355"/>
      <c r="C15571" s="1433"/>
      <c r="E15571" s="1433"/>
      <c r="K15571" s="1433"/>
      <c r="L15571" s="1334"/>
    </row>
    <row r="15572" spans="1:12" ht="24" customHeight="1">
      <c r="A15572" s="1355"/>
      <c r="B15572" s="1355"/>
      <c r="C15572" s="1433"/>
      <c r="E15572" s="1433"/>
      <c r="K15572" s="1433"/>
      <c r="L15572" s="1334"/>
    </row>
    <row r="15573" spans="1:12" ht="24" customHeight="1">
      <c r="A15573" s="1355"/>
      <c r="B15573" s="1355"/>
      <c r="C15573" s="1433"/>
      <c r="E15573" s="1433"/>
      <c r="K15573" s="1433"/>
      <c r="L15573" s="1334"/>
    </row>
    <row r="15574" spans="1:12" ht="24" customHeight="1">
      <c r="A15574" s="1355"/>
      <c r="B15574" s="1355"/>
      <c r="C15574" s="1433"/>
      <c r="E15574" s="1433"/>
      <c r="K15574" s="1433"/>
      <c r="L15574" s="1334"/>
    </row>
    <row r="15575" spans="1:12" ht="24" customHeight="1">
      <c r="A15575" s="1355"/>
      <c r="B15575" s="1355"/>
      <c r="C15575" s="1433"/>
      <c r="E15575" s="1433"/>
      <c r="K15575" s="1433"/>
      <c r="L15575" s="1334"/>
    </row>
    <row r="15576" spans="1:12" ht="24" customHeight="1">
      <c r="A15576" s="1355"/>
      <c r="B15576" s="1355"/>
      <c r="C15576" s="1433"/>
      <c r="E15576" s="1433"/>
      <c r="K15576" s="1433"/>
      <c r="L15576" s="1334"/>
    </row>
    <row r="15577" spans="1:12" ht="24" customHeight="1">
      <c r="A15577" s="1355"/>
      <c r="B15577" s="1355"/>
      <c r="C15577" s="1433"/>
      <c r="E15577" s="1433"/>
      <c r="K15577" s="1433"/>
      <c r="L15577" s="1334"/>
    </row>
    <row r="15578" spans="1:12" ht="24" customHeight="1">
      <c r="A15578" s="1355"/>
      <c r="B15578" s="1355"/>
      <c r="C15578" s="1433"/>
      <c r="E15578" s="1433"/>
      <c r="K15578" s="1433"/>
      <c r="L15578" s="1334"/>
    </row>
    <row r="15579" spans="1:12" ht="24" customHeight="1">
      <c r="A15579" s="1355"/>
      <c r="B15579" s="1355"/>
      <c r="C15579" s="1433"/>
      <c r="E15579" s="1433"/>
      <c r="K15579" s="1433"/>
      <c r="L15579" s="1334"/>
    </row>
    <row r="15580" spans="1:12" ht="24" customHeight="1">
      <c r="A15580" s="1355"/>
      <c r="B15580" s="1355"/>
      <c r="C15580" s="1433"/>
      <c r="E15580" s="1433"/>
      <c r="K15580" s="1433"/>
      <c r="L15580" s="1334"/>
    </row>
    <row r="15581" spans="1:12" ht="24" customHeight="1">
      <c r="A15581" s="1355"/>
      <c r="B15581" s="1355"/>
      <c r="C15581" s="1433"/>
      <c r="E15581" s="1433"/>
      <c r="K15581" s="1433"/>
      <c r="L15581" s="1334"/>
    </row>
    <row r="15582" spans="1:12" ht="24" customHeight="1">
      <c r="A15582" s="1355"/>
      <c r="B15582" s="1355"/>
      <c r="C15582" s="1433"/>
      <c r="E15582" s="1433"/>
      <c r="K15582" s="1433"/>
      <c r="L15582" s="1334"/>
    </row>
    <row r="15583" spans="1:12" ht="24" customHeight="1">
      <c r="A15583" s="1355"/>
      <c r="B15583" s="1355"/>
      <c r="C15583" s="1433"/>
      <c r="E15583" s="1433"/>
      <c r="K15583" s="1433"/>
      <c r="L15583" s="1334"/>
    </row>
    <row r="15584" spans="1:12" ht="24" customHeight="1">
      <c r="A15584" s="1355"/>
      <c r="B15584" s="1355"/>
      <c r="C15584" s="1433"/>
      <c r="E15584" s="1433"/>
      <c r="K15584" s="1433"/>
      <c r="L15584" s="1334"/>
    </row>
    <row r="15585" spans="1:12" ht="24" customHeight="1">
      <c r="A15585" s="1355"/>
      <c r="B15585" s="1355"/>
      <c r="C15585" s="1433"/>
      <c r="E15585" s="1433"/>
      <c r="K15585" s="1433"/>
      <c r="L15585" s="1334"/>
    </row>
    <row r="15586" spans="1:12" ht="24" customHeight="1">
      <c r="A15586" s="1355"/>
      <c r="B15586" s="1355"/>
      <c r="C15586" s="1433"/>
      <c r="E15586" s="1433"/>
      <c r="K15586" s="1433"/>
      <c r="L15586" s="1334"/>
    </row>
    <row r="15587" spans="1:12" ht="24" customHeight="1">
      <c r="A15587" s="1355"/>
      <c r="B15587" s="1355"/>
      <c r="C15587" s="1433"/>
      <c r="E15587" s="1433"/>
      <c r="K15587" s="1433"/>
      <c r="L15587" s="1334"/>
    </row>
    <row r="15588" spans="1:12" ht="24" customHeight="1">
      <c r="A15588" s="1355"/>
      <c r="B15588" s="1355"/>
      <c r="C15588" s="1433"/>
      <c r="E15588" s="1433"/>
      <c r="K15588" s="1433"/>
      <c r="L15588" s="1334"/>
    </row>
    <row r="15589" spans="1:12" ht="24" customHeight="1">
      <c r="A15589" s="1355"/>
      <c r="B15589" s="1355"/>
      <c r="C15589" s="1433"/>
      <c r="E15589" s="1433"/>
      <c r="K15589" s="1433"/>
      <c r="L15589" s="1334"/>
    </row>
    <row r="15590" spans="1:12" ht="24" customHeight="1">
      <c r="A15590" s="1355"/>
      <c r="B15590" s="1355"/>
      <c r="C15590" s="1433"/>
      <c r="E15590" s="1433"/>
      <c r="K15590" s="1433"/>
      <c r="L15590" s="1334"/>
    </row>
    <row r="15591" spans="1:12" ht="24" customHeight="1">
      <c r="A15591" s="1355"/>
      <c r="B15591" s="1355"/>
      <c r="C15591" s="1433"/>
      <c r="E15591" s="1433"/>
      <c r="K15591" s="1433"/>
      <c r="L15591" s="1334"/>
    </row>
    <row r="15592" spans="1:12" ht="24" customHeight="1">
      <c r="A15592" s="1355"/>
      <c r="B15592" s="1355"/>
      <c r="C15592" s="1433"/>
      <c r="E15592" s="1433"/>
      <c r="K15592" s="1433"/>
      <c r="L15592" s="1334"/>
    </row>
    <row r="15593" spans="1:12" ht="24" customHeight="1">
      <c r="A15593" s="1355"/>
      <c r="B15593" s="1355"/>
      <c r="C15593" s="1433"/>
      <c r="E15593" s="1433"/>
      <c r="K15593" s="1433"/>
      <c r="L15593" s="1334"/>
    </row>
    <row r="15594" spans="1:12" ht="24" customHeight="1">
      <c r="A15594" s="1355"/>
      <c r="B15594" s="1355"/>
      <c r="C15594" s="1433"/>
      <c r="E15594" s="1433"/>
      <c r="K15594" s="1433"/>
      <c r="L15594" s="1334"/>
    </row>
    <row r="15595" spans="1:12" ht="24" customHeight="1">
      <c r="A15595" s="1355"/>
      <c r="B15595" s="1355"/>
      <c r="C15595" s="1433"/>
      <c r="E15595" s="1433"/>
      <c r="K15595" s="1433"/>
      <c r="L15595" s="1334"/>
    </row>
    <row r="15596" spans="1:12" ht="24" customHeight="1">
      <c r="A15596" s="1355"/>
      <c r="B15596" s="1355"/>
      <c r="C15596" s="1433"/>
      <c r="E15596" s="1433"/>
      <c r="K15596" s="1433"/>
      <c r="L15596" s="1334"/>
    </row>
    <row r="15597" spans="1:12" ht="24" customHeight="1">
      <c r="A15597" s="1355"/>
      <c r="B15597" s="1355"/>
      <c r="C15597" s="1433"/>
      <c r="E15597" s="1433"/>
      <c r="K15597" s="1433"/>
      <c r="L15597" s="1334"/>
    </row>
    <row r="15598" spans="1:12" ht="24" customHeight="1">
      <c r="A15598" s="1355"/>
      <c r="B15598" s="1355"/>
      <c r="C15598" s="1433"/>
      <c r="E15598" s="1433"/>
      <c r="K15598" s="1433"/>
      <c r="L15598" s="1334"/>
    </row>
    <row r="15599" spans="1:12" ht="24" customHeight="1">
      <c r="A15599" s="1355"/>
      <c r="B15599" s="1355"/>
      <c r="C15599" s="1433"/>
      <c r="E15599" s="1433"/>
      <c r="K15599" s="1433"/>
      <c r="L15599" s="1334"/>
    </row>
    <row r="15600" spans="1:12" ht="24" customHeight="1">
      <c r="A15600" s="1355"/>
      <c r="B15600" s="1355"/>
      <c r="C15600" s="1433"/>
      <c r="E15600" s="1433"/>
      <c r="K15600" s="1433"/>
      <c r="L15600" s="1334"/>
    </row>
    <row r="15601" spans="1:12" ht="24" customHeight="1">
      <c r="A15601" s="1355"/>
      <c r="B15601" s="1355"/>
      <c r="C15601" s="1433"/>
      <c r="E15601" s="1433"/>
      <c r="K15601" s="1433"/>
      <c r="L15601" s="1334"/>
    </row>
    <row r="15602" spans="1:12" ht="24" customHeight="1">
      <c r="A15602" s="1355"/>
      <c r="B15602" s="1355"/>
      <c r="C15602" s="1433"/>
      <c r="E15602" s="1433"/>
      <c r="K15602" s="1433"/>
      <c r="L15602" s="1334"/>
    </row>
    <row r="15603" spans="1:12" ht="24" customHeight="1">
      <c r="A15603" s="1355"/>
      <c r="B15603" s="1355"/>
      <c r="C15603" s="1433"/>
      <c r="E15603" s="1433"/>
      <c r="K15603" s="1433"/>
      <c r="L15603" s="1334"/>
    </row>
    <row r="15604" spans="1:12" ht="24" customHeight="1">
      <c r="A15604" s="1355"/>
      <c r="B15604" s="1355"/>
      <c r="C15604" s="1433"/>
      <c r="E15604" s="1433"/>
      <c r="K15604" s="1433"/>
      <c r="L15604" s="1334"/>
    </row>
    <row r="15605" spans="1:12" ht="24" customHeight="1">
      <c r="A15605" s="1355"/>
      <c r="B15605" s="1355"/>
      <c r="C15605" s="1433"/>
      <c r="E15605" s="1433"/>
      <c r="K15605" s="1433"/>
      <c r="L15605" s="1334"/>
    </row>
    <row r="15606" spans="1:12" ht="24" customHeight="1">
      <c r="A15606" s="1355"/>
      <c r="B15606" s="1355"/>
      <c r="C15606" s="1433"/>
      <c r="E15606" s="1433"/>
      <c r="K15606" s="1433"/>
      <c r="L15606" s="1334"/>
    </row>
    <row r="15607" spans="1:12" ht="24" customHeight="1">
      <c r="A15607" s="1355"/>
      <c r="B15607" s="1355"/>
      <c r="C15607" s="1433"/>
      <c r="E15607" s="1433"/>
      <c r="K15607" s="1433"/>
      <c r="L15607" s="1334"/>
    </row>
    <row r="15608" spans="1:12" ht="24" customHeight="1">
      <c r="A15608" s="1355"/>
      <c r="B15608" s="1355"/>
      <c r="C15608" s="1433"/>
      <c r="E15608" s="1433"/>
      <c r="K15608" s="1433"/>
      <c r="L15608" s="1334"/>
    </row>
    <row r="15609" spans="1:12" ht="24" customHeight="1">
      <c r="A15609" s="1355"/>
      <c r="B15609" s="1355"/>
      <c r="C15609" s="1433"/>
      <c r="E15609" s="1433"/>
      <c r="K15609" s="1433"/>
      <c r="L15609" s="1334"/>
    </row>
    <row r="15610" spans="1:12" ht="24" customHeight="1">
      <c r="A15610" s="1355"/>
      <c r="B15610" s="1355"/>
      <c r="C15610" s="1433"/>
      <c r="E15610" s="1433"/>
      <c r="K15610" s="1433"/>
      <c r="L15610" s="1334"/>
    </row>
    <row r="15611" spans="1:12" ht="24" customHeight="1">
      <c r="A15611" s="1355"/>
      <c r="B15611" s="1355"/>
      <c r="C15611" s="1433"/>
      <c r="E15611" s="1433"/>
      <c r="K15611" s="1433"/>
      <c r="L15611" s="1334"/>
    </row>
    <row r="15612" spans="1:12" ht="24" customHeight="1">
      <c r="A15612" s="1355"/>
      <c r="B15612" s="1355"/>
      <c r="C15612" s="1433"/>
      <c r="E15612" s="1433"/>
      <c r="K15612" s="1433"/>
      <c r="L15612" s="1334"/>
    </row>
    <row r="15613" spans="1:12" ht="24" customHeight="1">
      <c r="A15613" s="1355"/>
      <c r="B15613" s="1355"/>
      <c r="C15613" s="1433"/>
      <c r="E15613" s="1433"/>
      <c r="K15613" s="1433"/>
      <c r="L15613" s="1334"/>
    </row>
    <row r="15614" spans="1:12" ht="24" customHeight="1">
      <c r="A15614" s="1355"/>
      <c r="B15614" s="1355"/>
      <c r="C15614" s="1433"/>
      <c r="E15614" s="1433"/>
      <c r="K15614" s="1433"/>
      <c r="L15614" s="1334"/>
    </row>
    <row r="15615" spans="1:12" ht="24" customHeight="1">
      <c r="A15615" s="1355"/>
      <c r="B15615" s="1355"/>
      <c r="C15615" s="1433"/>
      <c r="E15615" s="1433"/>
      <c r="K15615" s="1433"/>
      <c r="L15615" s="1334"/>
    </row>
    <row r="15616" spans="1:12" ht="24" customHeight="1">
      <c r="A15616" s="1355"/>
      <c r="B15616" s="1355"/>
      <c r="C15616" s="1433"/>
      <c r="E15616" s="1433"/>
      <c r="K15616" s="1433"/>
      <c r="L15616" s="1334"/>
    </row>
    <row r="15617" spans="1:12" ht="24" customHeight="1">
      <c r="A15617" s="1355"/>
      <c r="B15617" s="1355"/>
      <c r="C15617" s="1433"/>
      <c r="E15617" s="1433"/>
      <c r="K15617" s="1433"/>
      <c r="L15617" s="1334"/>
    </row>
    <row r="15618" spans="1:12" ht="24" customHeight="1">
      <c r="A15618" s="1355"/>
      <c r="B15618" s="1355"/>
      <c r="C15618" s="1433"/>
      <c r="E15618" s="1433"/>
      <c r="K15618" s="1433"/>
      <c r="L15618" s="1334"/>
    </row>
    <row r="15619" spans="1:12" ht="24" customHeight="1">
      <c r="A15619" s="1355"/>
      <c r="B15619" s="1355"/>
      <c r="C15619" s="1433"/>
      <c r="E15619" s="1433"/>
      <c r="K15619" s="1433"/>
      <c r="L15619" s="1334"/>
    </row>
    <row r="15620" spans="1:12" ht="24" customHeight="1">
      <c r="A15620" s="1355"/>
      <c r="B15620" s="1355"/>
      <c r="C15620" s="1433"/>
      <c r="E15620" s="1433"/>
      <c r="K15620" s="1433"/>
      <c r="L15620" s="1334"/>
    </row>
    <row r="15621" spans="1:12" ht="24" customHeight="1">
      <c r="A15621" s="1355"/>
      <c r="B15621" s="1355"/>
      <c r="C15621" s="1433"/>
      <c r="E15621" s="1433"/>
      <c r="K15621" s="1433"/>
      <c r="L15621" s="1334"/>
    </row>
    <row r="15622" spans="1:12" ht="24" customHeight="1">
      <c r="A15622" s="1355"/>
      <c r="B15622" s="1355"/>
      <c r="C15622" s="1433"/>
      <c r="E15622" s="1433"/>
      <c r="K15622" s="1433"/>
      <c r="L15622" s="1334"/>
    </row>
    <row r="15623" spans="1:12" ht="24" customHeight="1">
      <c r="A15623" s="1355"/>
      <c r="B15623" s="1355"/>
      <c r="C15623" s="1433"/>
      <c r="E15623" s="1433"/>
      <c r="K15623" s="1433"/>
      <c r="L15623" s="1334"/>
    </row>
    <row r="15624" spans="1:12" ht="24" customHeight="1">
      <c r="A15624" s="1355"/>
      <c r="B15624" s="1355"/>
      <c r="C15624" s="1433"/>
      <c r="E15624" s="1433"/>
      <c r="K15624" s="1433"/>
      <c r="L15624" s="1334"/>
    </row>
    <row r="15625" spans="1:12" ht="24" customHeight="1">
      <c r="A15625" s="1355"/>
      <c r="B15625" s="1355"/>
      <c r="C15625" s="1433"/>
      <c r="E15625" s="1433"/>
      <c r="K15625" s="1433"/>
      <c r="L15625" s="1334"/>
    </row>
    <row r="15626" spans="1:12" ht="24" customHeight="1">
      <c r="A15626" s="1355"/>
      <c r="B15626" s="1355"/>
      <c r="C15626" s="1433"/>
      <c r="E15626" s="1433"/>
      <c r="K15626" s="1433"/>
      <c r="L15626" s="1334"/>
    </row>
    <row r="15627" spans="1:12" ht="24" customHeight="1">
      <c r="A15627" s="1355"/>
      <c r="B15627" s="1355"/>
      <c r="C15627" s="1433"/>
      <c r="E15627" s="1433"/>
      <c r="K15627" s="1433"/>
      <c r="L15627" s="1334"/>
    </row>
    <row r="15628" spans="1:12" ht="24" customHeight="1">
      <c r="A15628" s="1355"/>
      <c r="B15628" s="1355"/>
      <c r="C15628" s="1433"/>
      <c r="E15628" s="1433"/>
      <c r="K15628" s="1433"/>
      <c r="L15628" s="1334"/>
    </row>
    <row r="15629" spans="1:12" ht="24" customHeight="1">
      <c r="A15629" s="1355"/>
      <c r="B15629" s="1355"/>
      <c r="C15629" s="1433"/>
      <c r="E15629" s="1433"/>
      <c r="K15629" s="1433"/>
      <c r="L15629" s="1334"/>
    </row>
    <row r="15630" spans="1:12" ht="24" customHeight="1">
      <c r="A15630" s="1355"/>
      <c r="B15630" s="1355"/>
      <c r="C15630" s="1433"/>
      <c r="E15630" s="1433"/>
      <c r="K15630" s="1433"/>
      <c r="L15630" s="1334"/>
    </row>
    <row r="15631" spans="1:12" ht="24" customHeight="1">
      <c r="A15631" s="1355"/>
      <c r="B15631" s="1355"/>
      <c r="C15631" s="1433"/>
      <c r="E15631" s="1433"/>
      <c r="K15631" s="1433"/>
      <c r="L15631" s="1334"/>
    </row>
    <row r="15632" spans="1:12" ht="24" customHeight="1">
      <c r="A15632" s="1355"/>
      <c r="B15632" s="1355"/>
      <c r="C15632" s="1433"/>
      <c r="E15632" s="1433"/>
      <c r="K15632" s="1433"/>
      <c r="L15632" s="1334"/>
    </row>
    <row r="15633" spans="1:12" ht="24" customHeight="1">
      <c r="A15633" s="1355"/>
      <c r="B15633" s="1355"/>
      <c r="C15633" s="1433"/>
      <c r="E15633" s="1433"/>
      <c r="K15633" s="1433"/>
      <c r="L15633" s="1334"/>
    </row>
    <row r="15634" spans="1:12" ht="24" customHeight="1">
      <c r="A15634" s="1355"/>
      <c r="B15634" s="1355"/>
      <c r="C15634" s="1433"/>
      <c r="E15634" s="1433"/>
      <c r="K15634" s="1433"/>
      <c r="L15634" s="1334"/>
    </row>
    <row r="15635" spans="1:12" ht="24" customHeight="1">
      <c r="A15635" s="1355"/>
      <c r="B15635" s="1355"/>
      <c r="C15635" s="1433"/>
      <c r="E15635" s="1433"/>
      <c r="K15635" s="1433"/>
      <c r="L15635" s="1334"/>
    </row>
    <row r="15636" spans="1:12" ht="24" customHeight="1">
      <c r="A15636" s="1355"/>
      <c r="B15636" s="1355"/>
      <c r="C15636" s="1433"/>
      <c r="E15636" s="1433"/>
      <c r="K15636" s="1433"/>
      <c r="L15636" s="1334"/>
    </row>
    <row r="15637" spans="1:12" ht="24" customHeight="1">
      <c r="A15637" s="1355"/>
      <c r="B15637" s="1355"/>
      <c r="C15637" s="1433"/>
      <c r="E15637" s="1433"/>
      <c r="K15637" s="1433"/>
      <c r="L15637" s="1334"/>
    </row>
    <row r="15638" spans="1:12" ht="24" customHeight="1">
      <c r="A15638" s="1355"/>
      <c r="B15638" s="1355"/>
      <c r="C15638" s="1433"/>
      <c r="E15638" s="1433"/>
      <c r="K15638" s="1433"/>
      <c r="L15638" s="1334"/>
    </row>
    <row r="15639" spans="1:12" ht="24" customHeight="1">
      <c r="A15639" s="1355"/>
      <c r="B15639" s="1355"/>
      <c r="C15639" s="1433"/>
      <c r="E15639" s="1433"/>
      <c r="K15639" s="1433"/>
      <c r="L15639" s="1334"/>
    </row>
    <row r="15640" spans="1:12" ht="24" customHeight="1">
      <c r="A15640" s="1355"/>
      <c r="B15640" s="1355"/>
      <c r="C15640" s="1433"/>
      <c r="E15640" s="1433"/>
      <c r="K15640" s="1433"/>
      <c r="L15640" s="1334"/>
    </row>
    <row r="15641" spans="1:12" ht="24" customHeight="1">
      <c r="A15641" s="1355"/>
      <c r="B15641" s="1355"/>
      <c r="C15641" s="1433"/>
      <c r="E15641" s="1433"/>
      <c r="K15641" s="1433"/>
      <c r="L15641" s="1334"/>
    </row>
    <row r="15642" spans="1:12" ht="24" customHeight="1">
      <c r="A15642" s="1355"/>
      <c r="B15642" s="1355"/>
      <c r="C15642" s="1433"/>
      <c r="E15642" s="1433"/>
      <c r="K15642" s="1433"/>
      <c r="L15642" s="1334"/>
    </row>
    <row r="15643" spans="1:12" ht="24" customHeight="1">
      <c r="A15643" s="1355"/>
      <c r="B15643" s="1355"/>
      <c r="C15643" s="1433"/>
      <c r="E15643" s="1433"/>
      <c r="K15643" s="1433"/>
      <c r="L15643" s="1334"/>
    </row>
    <row r="15644" spans="1:12" ht="24" customHeight="1">
      <c r="A15644" s="1355"/>
      <c r="B15644" s="1355"/>
      <c r="C15644" s="1433"/>
      <c r="E15644" s="1433"/>
      <c r="K15644" s="1433"/>
      <c r="L15644" s="1334"/>
    </row>
    <row r="15645" spans="1:12" ht="24" customHeight="1">
      <c r="A15645" s="1355"/>
      <c r="B15645" s="1355"/>
      <c r="C15645" s="1433"/>
      <c r="E15645" s="1433"/>
      <c r="K15645" s="1433"/>
      <c r="L15645" s="1334"/>
    </row>
    <row r="15646" spans="1:12" ht="24" customHeight="1">
      <c r="A15646" s="1355"/>
      <c r="B15646" s="1355"/>
      <c r="C15646" s="1433"/>
      <c r="E15646" s="1433"/>
      <c r="K15646" s="1433"/>
      <c r="L15646" s="1334"/>
    </row>
    <row r="15647" spans="1:12" ht="24" customHeight="1">
      <c r="A15647" s="1355"/>
      <c r="B15647" s="1355"/>
      <c r="C15647" s="1433"/>
      <c r="E15647" s="1433"/>
      <c r="K15647" s="1433"/>
      <c r="L15647" s="1334"/>
    </row>
    <row r="15648" spans="1:12" ht="24" customHeight="1">
      <c r="A15648" s="1355"/>
      <c r="B15648" s="1355"/>
      <c r="C15648" s="1433"/>
      <c r="E15648" s="1433"/>
      <c r="K15648" s="1433"/>
      <c r="L15648" s="1334"/>
    </row>
    <row r="15649" spans="1:12" ht="24" customHeight="1">
      <c r="A15649" s="1355"/>
      <c r="B15649" s="1355"/>
      <c r="C15649" s="1433"/>
      <c r="E15649" s="1433"/>
      <c r="K15649" s="1433"/>
      <c r="L15649" s="1334"/>
    </row>
    <row r="15650" spans="1:12" ht="24" customHeight="1">
      <c r="A15650" s="1355"/>
      <c r="B15650" s="1355"/>
      <c r="C15650" s="1433"/>
      <c r="E15650" s="1433"/>
      <c r="K15650" s="1433"/>
      <c r="L15650" s="1334"/>
    </row>
    <row r="15651" spans="1:12" ht="24" customHeight="1">
      <c r="A15651" s="1355"/>
      <c r="B15651" s="1355"/>
      <c r="C15651" s="1433"/>
      <c r="E15651" s="1433"/>
      <c r="K15651" s="1433"/>
      <c r="L15651" s="1334"/>
    </row>
    <row r="15652" spans="1:12" ht="24" customHeight="1">
      <c r="A15652" s="1355"/>
      <c r="B15652" s="1355"/>
      <c r="C15652" s="1433"/>
      <c r="E15652" s="1433"/>
      <c r="K15652" s="1433"/>
      <c r="L15652" s="1334"/>
    </row>
    <row r="15653" spans="1:12" ht="24" customHeight="1">
      <c r="A15653" s="1355"/>
      <c r="B15653" s="1355"/>
      <c r="C15653" s="1433"/>
      <c r="E15653" s="1433"/>
      <c r="K15653" s="1433"/>
      <c r="L15653" s="1334"/>
    </row>
    <row r="15654" spans="1:12" ht="24" customHeight="1">
      <c r="A15654" s="1355"/>
      <c r="B15654" s="1355"/>
      <c r="C15654" s="1433"/>
      <c r="E15654" s="1433"/>
      <c r="K15654" s="1433"/>
      <c r="L15654" s="1334"/>
    </row>
    <row r="15655" spans="1:12" ht="24" customHeight="1">
      <c r="A15655" s="1355"/>
      <c r="B15655" s="1355"/>
      <c r="C15655" s="1433"/>
      <c r="E15655" s="1433"/>
      <c r="K15655" s="1433"/>
      <c r="L15655" s="1334"/>
    </row>
    <row r="15656" spans="1:12" ht="24" customHeight="1">
      <c r="A15656" s="1355"/>
      <c r="B15656" s="1355"/>
      <c r="C15656" s="1433"/>
      <c r="E15656" s="1433"/>
      <c r="K15656" s="1433"/>
      <c r="L15656" s="1334"/>
    </row>
    <row r="15657" spans="1:12" ht="24" customHeight="1">
      <c r="A15657" s="1355"/>
      <c r="B15657" s="1355"/>
      <c r="C15657" s="1433"/>
      <c r="E15657" s="1433"/>
      <c r="K15657" s="1433"/>
      <c r="L15657" s="1334"/>
    </row>
    <row r="15658" spans="1:12" ht="24" customHeight="1">
      <c r="A15658" s="1355"/>
      <c r="B15658" s="1355"/>
      <c r="C15658" s="1433"/>
      <c r="E15658" s="1433"/>
      <c r="K15658" s="1433"/>
      <c r="L15658" s="1334"/>
    </row>
    <row r="15659" spans="1:12" ht="24" customHeight="1">
      <c r="A15659" s="1355"/>
      <c r="B15659" s="1355"/>
      <c r="C15659" s="1433"/>
      <c r="E15659" s="1433"/>
      <c r="K15659" s="1433"/>
      <c r="L15659" s="1334"/>
    </row>
    <row r="15660" spans="1:12" ht="24" customHeight="1">
      <c r="A15660" s="1355"/>
      <c r="B15660" s="1355"/>
      <c r="C15660" s="1433"/>
      <c r="E15660" s="1433"/>
      <c r="K15660" s="1433"/>
      <c r="L15660" s="1334"/>
    </row>
    <row r="15661" spans="1:12" ht="24" customHeight="1">
      <c r="A15661" s="1355"/>
      <c r="B15661" s="1355"/>
      <c r="C15661" s="1433"/>
      <c r="E15661" s="1433"/>
      <c r="K15661" s="1433"/>
      <c r="L15661" s="1334"/>
    </row>
    <row r="15662" spans="1:12" ht="24" customHeight="1">
      <c r="A15662" s="1355"/>
      <c r="B15662" s="1355"/>
      <c r="C15662" s="1433"/>
      <c r="E15662" s="1433"/>
      <c r="K15662" s="1433"/>
      <c r="L15662" s="1334"/>
    </row>
    <row r="15663" spans="1:12" ht="24" customHeight="1">
      <c r="A15663" s="1355"/>
      <c r="B15663" s="1355"/>
      <c r="C15663" s="1433"/>
      <c r="E15663" s="1433"/>
      <c r="K15663" s="1433"/>
      <c r="L15663" s="1334"/>
    </row>
    <row r="15664" spans="1:12" ht="24" customHeight="1">
      <c r="A15664" s="1355"/>
      <c r="B15664" s="1355"/>
      <c r="C15664" s="1433"/>
      <c r="E15664" s="1433"/>
      <c r="K15664" s="1433"/>
      <c r="L15664" s="1334"/>
    </row>
    <row r="15665" spans="1:12" ht="24" customHeight="1">
      <c r="A15665" s="1355"/>
      <c r="B15665" s="1355"/>
      <c r="C15665" s="1433"/>
      <c r="E15665" s="1433"/>
      <c r="K15665" s="1433"/>
      <c r="L15665" s="1334"/>
    </row>
    <row r="15666" spans="1:12" ht="24" customHeight="1">
      <c r="A15666" s="1355"/>
      <c r="B15666" s="1355"/>
      <c r="C15666" s="1433"/>
      <c r="E15666" s="1433"/>
      <c r="K15666" s="1433"/>
      <c r="L15666" s="1334"/>
    </row>
    <row r="15667" spans="1:12" ht="24" customHeight="1">
      <c r="A15667" s="1355"/>
      <c r="B15667" s="1355"/>
      <c r="C15667" s="1433"/>
      <c r="E15667" s="1433"/>
      <c r="K15667" s="1433"/>
      <c r="L15667" s="1334"/>
    </row>
    <row r="15668" spans="1:12" ht="24" customHeight="1">
      <c r="A15668" s="1355"/>
      <c r="B15668" s="1355"/>
      <c r="C15668" s="1433"/>
      <c r="E15668" s="1433"/>
      <c r="K15668" s="1433"/>
      <c r="L15668" s="1334"/>
    </row>
    <row r="15669" spans="1:12" ht="24" customHeight="1">
      <c r="A15669" s="1355"/>
      <c r="B15669" s="1355"/>
      <c r="C15669" s="1433"/>
      <c r="E15669" s="1433"/>
      <c r="K15669" s="1433"/>
      <c r="L15669" s="1334"/>
    </row>
    <row r="15670" spans="1:12" ht="24" customHeight="1">
      <c r="A15670" s="1355"/>
      <c r="B15670" s="1355"/>
      <c r="C15670" s="1433"/>
      <c r="E15670" s="1433"/>
      <c r="K15670" s="1433"/>
      <c r="L15670" s="1334"/>
    </row>
    <row r="15671" spans="1:12" ht="24" customHeight="1">
      <c r="A15671" s="1355"/>
      <c r="B15671" s="1355"/>
      <c r="C15671" s="1433"/>
      <c r="E15671" s="1433"/>
      <c r="K15671" s="1433"/>
      <c r="L15671" s="1334"/>
    </row>
    <row r="15672" spans="1:12" ht="24" customHeight="1">
      <c r="A15672" s="1355"/>
      <c r="B15672" s="1355"/>
      <c r="C15672" s="1433"/>
      <c r="E15672" s="1433"/>
      <c r="K15672" s="1433"/>
      <c r="L15672" s="1334"/>
    </row>
    <row r="15673" spans="1:12" ht="24" customHeight="1">
      <c r="A15673" s="1355"/>
      <c r="B15673" s="1355"/>
      <c r="C15673" s="1433"/>
      <c r="E15673" s="1433"/>
      <c r="K15673" s="1433"/>
      <c r="L15673" s="1334"/>
    </row>
    <row r="15674" spans="1:12" ht="24" customHeight="1">
      <c r="A15674" s="1355"/>
      <c r="B15674" s="1355"/>
      <c r="C15674" s="1433"/>
      <c r="E15674" s="1433"/>
      <c r="K15674" s="1433"/>
      <c r="L15674" s="1334"/>
    </row>
    <row r="15675" spans="1:12" ht="24" customHeight="1">
      <c r="A15675" s="1355"/>
      <c r="B15675" s="1355"/>
      <c r="C15675" s="1433"/>
      <c r="E15675" s="1433"/>
      <c r="K15675" s="1433"/>
      <c r="L15675" s="1334"/>
    </row>
    <row r="15676" spans="1:12" ht="24" customHeight="1">
      <c r="A15676" s="1355"/>
      <c r="B15676" s="1355"/>
      <c r="C15676" s="1433"/>
      <c r="E15676" s="1433"/>
      <c r="K15676" s="1433"/>
      <c r="L15676" s="1334"/>
    </row>
    <row r="15677" spans="1:12" ht="24" customHeight="1">
      <c r="A15677" s="1355"/>
      <c r="B15677" s="1355"/>
      <c r="C15677" s="1433"/>
      <c r="E15677" s="1433"/>
      <c r="K15677" s="1433"/>
      <c r="L15677" s="1334"/>
    </row>
    <row r="15678" spans="1:12" ht="24" customHeight="1">
      <c r="A15678" s="1355"/>
      <c r="B15678" s="1355"/>
      <c r="C15678" s="1433"/>
      <c r="E15678" s="1433"/>
      <c r="K15678" s="1433"/>
      <c r="L15678" s="1334"/>
    </row>
    <row r="15679" spans="1:12" ht="24" customHeight="1">
      <c r="A15679" s="1355"/>
      <c r="B15679" s="1355"/>
      <c r="C15679" s="1433"/>
      <c r="E15679" s="1433"/>
      <c r="K15679" s="1433"/>
      <c r="L15679" s="1334"/>
    </row>
    <row r="15680" spans="1:12" ht="24" customHeight="1">
      <c r="A15680" s="1355"/>
      <c r="B15680" s="1355"/>
      <c r="C15680" s="1433"/>
      <c r="E15680" s="1433"/>
      <c r="K15680" s="1433"/>
      <c r="L15680" s="1334"/>
    </row>
    <row r="15681" spans="1:12" ht="24" customHeight="1">
      <c r="A15681" s="1355"/>
      <c r="B15681" s="1355"/>
      <c r="C15681" s="1433"/>
      <c r="E15681" s="1433"/>
      <c r="K15681" s="1433"/>
      <c r="L15681" s="1334"/>
    </row>
    <row r="15682" spans="1:12" ht="24" customHeight="1">
      <c r="A15682" s="1355"/>
      <c r="B15682" s="1355"/>
      <c r="C15682" s="1433"/>
      <c r="E15682" s="1433"/>
      <c r="K15682" s="1433"/>
      <c r="L15682" s="1334"/>
    </row>
    <row r="15683" spans="1:12" ht="24" customHeight="1">
      <c r="A15683" s="1355"/>
      <c r="B15683" s="1355"/>
      <c r="C15683" s="1433"/>
      <c r="E15683" s="1433"/>
      <c r="K15683" s="1433"/>
      <c r="L15683" s="1334"/>
    </row>
    <row r="15684" spans="1:12" ht="24" customHeight="1">
      <c r="A15684" s="1355"/>
      <c r="B15684" s="1355"/>
      <c r="C15684" s="1433"/>
      <c r="E15684" s="1433"/>
      <c r="K15684" s="1433"/>
      <c r="L15684" s="1334"/>
    </row>
    <row r="15685" spans="1:12" ht="24" customHeight="1">
      <c r="A15685" s="1355"/>
      <c r="B15685" s="1355"/>
      <c r="C15685" s="1433"/>
      <c r="E15685" s="1433"/>
      <c r="K15685" s="1433"/>
      <c r="L15685" s="1334"/>
    </row>
    <row r="15686" spans="1:12" ht="24" customHeight="1">
      <c r="A15686" s="1355"/>
      <c r="B15686" s="1355"/>
      <c r="C15686" s="1433"/>
      <c r="E15686" s="1433"/>
      <c r="K15686" s="1433"/>
      <c r="L15686" s="1334"/>
    </row>
    <row r="15687" spans="1:12" ht="24" customHeight="1">
      <c r="A15687" s="1355"/>
      <c r="B15687" s="1355"/>
      <c r="C15687" s="1433"/>
      <c r="E15687" s="1433"/>
      <c r="K15687" s="1433"/>
      <c r="L15687" s="1334"/>
    </row>
    <row r="15688" spans="1:12" ht="24" customHeight="1">
      <c r="A15688" s="1355"/>
      <c r="B15688" s="1355"/>
      <c r="C15688" s="1433"/>
      <c r="E15688" s="1433"/>
      <c r="K15688" s="1433"/>
      <c r="L15688" s="1334"/>
    </row>
    <row r="15689" spans="1:12" ht="24" customHeight="1">
      <c r="A15689" s="1355"/>
      <c r="B15689" s="1355"/>
      <c r="C15689" s="1433"/>
      <c r="E15689" s="1433"/>
      <c r="K15689" s="1433"/>
      <c r="L15689" s="1334"/>
    </row>
    <row r="15690" spans="1:12" ht="24" customHeight="1">
      <c r="A15690" s="1355"/>
      <c r="B15690" s="1355"/>
      <c r="C15690" s="1433"/>
      <c r="E15690" s="1433"/>
      <c r="K15690" s="1433"/>
      <c r="L15690" s="1334"/>
    </row>
    <row r="15691" spans="1:12" ht="24" customHeight="1">
      <c r="A15691" s="1355"/>
      <c r="B15691" s="1355"/>
      <c r="C15691" s="1433"/>
      <c r="E15691" s="1433"/>
      <c r="K15691" s="1433"/>
      <c r="L15691" s="1334"/>
    </row>
    <row r="15692" spans="1:12" ht="24" customHeight="1">
      <c r="A15692" s="1355"/>
      <c r="B15692" s="1355"/>
      <c r="C15692" s="1433"/>
      <c r="E15692" s="1433"/>
      <c r="K15692" s="1433"/>
      <c r="L15692" s="1334"/>
    </row>
    <row r="15693" spans="1:12" ht="24" customHeight="1">
      <c r="A15693" s="1355"/>
      <c r="B15693" s="1355"/>
      <c r="C15693" s="1433"/>
      <c r="E15693" s="1433"/>
      <c r="K15693" s="1433"/>
      <c r="L15693" s="1334"/>
    </row>
    <row r="15694" spans="1:12" ht="24" customHeight="1">
      <c r="A15694" s="1355"/>
      <c r="B15694" s="1355"/>
      <c r="C15694" s="1433"/>
      <c r="E15694" s="1433"/>
      <c r="K15694" s="1433"/>
      <c r="L15694" s="1334"/>
    </row>
    <row r="15695" spans="1:12" ht="24" customHeight="1">
      <c r="A15695" s="1355"/>
      <c r="B15695" s="1355"/>
      <c r="C15695" s="1433"/>
      <c r="E15695" s="1433"/>
      <c r="K15695" s="1433"/>
      <c r="L15695" s="1334"/>
    </row>
    <row r="15696" spans="1:12" ht="24" customHeight="1">
      <c r="A15696" s="1355"/>
      <c r="B15696" s="1355"/>
      <c r="C15696" s="1433"/>
      <c r="E15696" s="1433"/>
      <c r="K15696" s="1433"/>
      <c r="L15696" s="1334"/>
    </row>
    <row r="15697" spans="1:12" ht="24" customHeight="1">
      <c r="A15697" s="1355"/>
      <c r="B15697" s="1355"/>
      <c r="C15697" s="1433"/>
      <c r="E15697" s="1433"/>
      <c r="K15697" s="1433"/>
      <c r="L15697" s="1334"/>
    </row>
    <row r="15698" spans="1:12" ht="24" customHeight="1">
      <c r="A15698" s="1355"/>
      <c r="B15698" s="1355"/>
      <c r="C15698" s="1433"/>
      <c r="E15698" s="1433"/>
      <c r="K15698" s="1433"/>
      <c r="L15698" s="1334"/>
    </row>
    <row r="15699" spans="1:12" ht="24" customHeight="1">
      <c r="A15699" s="1355"/>
      <c r="B15699" s="1355"/>
      <c r="C15699" s="1433"/>
      <c r="E15699" s="1433"/>
      <c r="K15699" s="1433"/>
      <c r="L15699" s="1334"/>
    </row>
    <row r="15700" spans="1:12" ht="24" customHeight="1">
      <c r="A15700" s="1355"/>
      <c r="B15700" s="1355"/>
      <c r="C15700" s="1433"/>
      <c r="E15700" s="1433"/>
      <c r="K15700" s="1433"/>
      <c r="L15700" s="1334"/>
    </row>
    <row r="15701" spans="1:12" ht="24" customHeight="1">
      <c r="A15701" s="1355"/>
      <c r="B15701" s="1355"/>
      <c r="C15701" s="1433"/>
      <c r="E15701" s="1433"/>
      <c r="K15701" s="1433"/>
      <c r="L15701" s="1334"/>
    </row>
    <row r="15702" spans="1:12" ht="24" customHeight="1">
      <c r="A15702" s="1355"/>
      <c r="B15702" s="1355"/>
      <c r="C15702" s="1433"/>
      <c r="E15702" s="1433"/>
      <c r="K15702" s="1433"/>
      <c r="L15702" s="1334"/>
    </row>
    <row r="15703" spans="1:12" ht="24" customHeight="1">
      <c r="A15703" s="1355"/>
      <c r="B15703" s="1355"/>
      <c r="C15703" s="1433"/>
      <c r="E15703" s="1433"/>
      <c r="K15703" s="1433"/>
      <c r="L15703" s="1334"/>
    </row>
    <row r="15704" spans="1:12" ht="24" customHeight="1">
      <c r="A15704" s="1355"/>
      <c r="B15704" s="1355"/>
      <c r="C15704" s="1433"/>
      <c r="E15704" s="1433"/>
      <c r="K15704" s="1433"/>
      <c r="L15704" s="1334"/>
    </row>
    <row r="15705" spans="1:12" ht="24" customHeight="1">
      <c r="A15705" s="1355"/>
      <c r="B15705" s="1355"/>
      <c r="C15705" s="1433"/>
      <c r="E15705" s="1433"/>
      <c r="K15705" s="1433"/>
      <c r="L15705" s="1334"/>
    </row>
    <row r="15706" spans="1:12" ht="24" customHeight="1">
      <c r="A15706" s="1355"/>
      <c r="B15706" s="1355"/>
      <c r="C15706" s="1433"/>
      <c r="E15706" s="1433"/>
      <c r="K15706" s="1433"/>
      <c r="L15706" s="1334"/>
    </row>
    <row r="15707" spans="1:12" ht="24" customHeight="1">
      <c r="A15707" s="1355"/>
      <c r="B15707" s="1355"/>
      <c r="C15707" s="1433"/>
      <c r="E15707" s="1433"/>
      <c r="K15707" s="1433"/>
      <c r="L15707" s="1334"/>
    </row>
    <row r="15708" spans="1:12" ht="24" customHeight="1">
      <c r="A15708" s="1355"/>
      <c r="B15708" s="1355"/>
      <c r="C15708" s="1433"/>
      <c r="E15708" s="1433"/>
      <c r="K15708" s="1433"/>
      <c r="L15708" s="1334"/>
    </row>
    <row r="15709" spans="1:12" ht="24" customHeight="1">
      <c r="A15709" s="1355"/>
      <c r="B15709" s="1355"/>
      <c r="C15709" s="1433"/>
      <c r="E15709" s="1433"/>
      <c r="K15709" s="1433"/>
      <c r="L15709" s="1334"/>
    </row>
    <row r="15710" spans="1:12" ht="24" customHeight="1">
      <c r="A15710" s="1355"/>
      <c r="B15710" s="1355"/>
      <c r="C15710" s="1433"/>
      <c r="E15710" s="1433"/>
      <c r="K15710" s="1433"/>
      <c r="L15710" s="1334"/>
    </row>
    <row r="15711" spans="1:12" ht="24" customHeight="1">
      <c r="A15711" s="1355"/>
      <c r="B15711" s="1355"/>
      <c r="C15711" s="1433"/>
      <c r="E15711" s="1433"/>
      <c r="K15711" s="1433"/>
      <c r="L15711" s="1334"/>
    </row>
    <row r="15712" spans="1:12" ht="24" customHeight="1">
      <c r="A15712" s="1355"/>
      <c r="B15712" s="1355"/>
      <c r="C15712" s="1433"/>
      <c r="E15712" s="1433"/>
      <c r="K15712" s="1433"/>
      <c r="L15712" s="1334"/>
    </row>
    <row r="15713" spans="1:12" ht="24" customHeight="1">
      <c r="A15713" s="1355"/>
      <c r="B15713" s="1355"/>
      <c r="C15713" s="1433"/>
      <c r="E15713" s="1433"/>
      <c r="K15713" s="1433"/>
      <c r="L15713" s="1334"/>
    </row>
    <row r="15714" spans="1:12" ht="24" customHeight="1">
      <c r="A15714" s="1355"/>
      <c r="B15714" s="1355"/>
      <c r="C15714" s="1433"/>
      <c r="E15714" s="1433"/>
      <c r="K15714" s="1433"/>
      <c r="L15714" s="1334"/>
    </row>
    <row r="15715" spans="1:12" ht="24" customHeight="1">
      <c r="A15715" s="1355"/>
      <c r="B15715" s="1355"/>
      <c r="C15715" s="1433"/>
      <c r="E15715" s="1433"/>
      <c r="K15715" s="1433"/>
      <c r="L15715" s="1334"/>
    </row>
    <row r="15716" spans="1:12" ht="24" customHeight="1">
      <c r="A15716" s="1355"/>
      <c r="B15716" s="1355"/>
      <c r="C15716" s="1433"/>
      <c r="E15716" s="1433"/>
      <c r="K15716" s="1433"/>
      <c r="L15716" s="1334"/>
    </row>
    <row r="15717" spans="1:12" ht="24" customHeight="1">
      <c r="A15717" s="1355"/>
      <c r="B15717" s="1355"/>
      <c r="C15717" s="1433"/>
      <c r="E15717" s="1433"/>
      <c r="K15717" s="1433"/>
      <c r="L15717" s="1334"/>
    </row>
    <row r="15718" spans="1:12" ht="24" customHeight="1">
      <c r="A15718" s="1355"/>
      <c r="B15718" s="1355"/>
      <c r="C15718" s="1433"/>
      <c r="E15718" s="1433"/>
      <c r="K15718" s="1433"/>
      <c r="L15718" s="1334"/>
    </row>
    <row r="15719" spans="1:12" ht="24" customHeight="1">
      <c r="A15719" s="1355"/>
      <c r="B15719" s="1355"/>
      <c r="C15719" s="1433"/>
      <c r="E15719" s="1433"/>
      <c r="K15719" s="1433"/>
      <c r="L15719" s="1334"/>
    </row>
    <row r="15720" spans="1:12" ht="24" customHeight="1">
      <c r="A15720" s="1355"/>
      <c r="B15720" s="1355"/>
      <c r="C15720" s="1433"/>
      <c r="E15720" s="1433"/>
      <c r="K15720" s="1433"/>
      <c r="L15720" s="1334"/>
    </row>
    <row r="15721" spans="1:12" ht="24" customHeight="1">
      <c r="A15721" s="1355"/>
      <c r="B15721" s="1355"/>
      <c r="C15721" s="1433"/>
      <c r="E15721" s="1433"/>
      <c r="K15721" s="1433"/>
      <c r="L15721" s="1334"/>
    </row>
    <row r="15722" spans="1:12" ht="24" customHeight="1">
      <c r="A15722" s="1355"/>
      <c r="B15722" s="1355"/>
      <c r="C15722" s="1433"/>
      <c r="E15722" s="1433"/>
      <c r="K15722" s="1433"/>
      <c r="L15722" s="1334"/>
    </row>
    <row r="15723" spans="1:12" ht="24" customHeight="1">
      <c r="A15723" s="1355"/>
      <c r="B15723" s="1355"/>
      <c r="C15723" s="1433"/>
      <c r="E15723" s="1433"/>
      <c r="K15723" s="1433"/>
      <c r="L15723" s="1334"/>
    </row>
    <row r="15724" spans="1:12" ht="24" customHeight="1">
      <c r="A15724" s="1355"/>
      <c r="B15724" s="1355"/>
      <c r="C15724" s="1433"/>
      <c r="E15724" s="1433"/>
      <c r="K15724" s="1433"/>
      <c r="L15724" s="1334"/>
    </row>
    <row r="15725" spans="1:12" ht="24" customHeight="1">
      <c r="A15725" s="1355"/>
      <c r="B15725" s="1355"/>
      <c r="C15725" s="1433"/>
      <c r="E15725" s="1433"/>
      <c r="K15725" s="1433"/>
      <c r="L15725" s="1334"/>
    </row>
    <row r="15726" spans="1:12" ht="24" customHeight="1">
      <c r="A15726" s="1355"/>
      <c r="B15726" s="1355"/>
      <c r="C15726" s="1433"/>
      <c r="E15726" s="1433"/>
      <c r="K15726" s="1433"/>
      <c r="L15726" s="1334"/>
    </row>
    <row r="15727" spans="1:12" ht="24" customHeight="1">
      <c r="A15727" s="1355"/>
      <c r="B15727" s="1355"/>
      <c r="C15727" s="1433"/>
      <c r="E15727" s="1433"/>
      <c r="K15727" s="1433"/>
      <c r="L15727" s="1334"/>
    </row>
    <row r="15728" spans="1:12" ht="24" customHeight="1">
      <c r="A15728" s="1355"/>
      <c r="B15728" s="1355"/>
      <c r="C15728" s="1433"/>
      <c r="E15728" s="1433"/>
      <c r="K15728" s="1433"/>
      <c r="L15728" s="1334"/>
    </row>
    <row r="15729" spans="1:12" ht="24" customHeight="1">
      <c r="A15729" s="1355"/>
      <c r="B15729" s="1355"/>
      <c r="C15729" s="1433"/>
      <c r="E15729" s="1433"/>
      <c r="K15729" s="1433"/>
      <c r="L15729" s="1334"/>
    </row>
    <row r="15730" spans="1:12" ht="24" customHeight="1">
      <c r="A15730" s="1355"/>
      <c r="B15730" s="1355"/>
      <c r="C15730" s="1433"/>
      <c r="E15730" s="1433"/>
      <c r="K15730" s="1433"/>
      <c r="L15730" s="1334"/>
    </row>
    <row r="15731" spans="1:12" ht="24" customHeight="1">
      <c r="A15731" s="1355"/>
      <c r="B15731" s="1355"/>
      <c r="C15731" s="1433"/>
      <c r="E15731" s="1433"/>
      <c r="K15731" s="1433"/>
      <c r="L15731" s="1334"/>
    </row>
    <row r="15732" spans="1:12" ht="24" customHeight="1">
      <c r="A15732" s="1355"/>
      <c r="B15732" s="1355"/>
      <c r="C15732" s="1433"/>
      <c r="E15732" s="1433"/>
      <c r="K15732" s="1433"/>
      <c r="L15732" s="1334"/>
    </row>
    <row r="15733" spans="1:12" ht="24" customHeight="1">
      <c r="A15733" s="1355"/>
      <c r="B15733" s="1355"/>
      <c r="C15733" s="1433"/>
      <c r="E15733" s="1433"/>
      <c r="K15733" s="1433"/>
      <c r="L15733" s="1334"/>
    </row>
    <row r="15734" spans="1:12" ht="24" customHeight="1">
      <c r="A15734" s="1355"/>
      <c r="B15734" s="1355"/>
      <c r="C15734" s="1433"/>
      <c r="E15734" s="1433"/>
      <c r="K15734" s="1433"/>
      <c r="L15734" s="1334"/>
    </row>
    <row r="15735" spans="1:12" ht="24" customHeight="1">
      <c r="A15735" s="1355"/>
      <c r="B15735" s="1355"/>
      <c r="C15735" s="1433"/>
      <c r="E15735" s="1433"/>
      <c r="K15735" s="1433"/>
      <c r="L15735" s="1334"/>
    </row>
    <row r="15736" spans="1:12" ht="24" customHeight="1">
      <c r="A15736" s="1355"/>
      <c r="B15736" s="1355"/>
      <c r="C15736" s="1433"/>
      <c r="E15736" s="1433"/>
      <c r="K15736" s="1433"/>
      <c r="L15736" s="1334"/>
    </row>
    <row r="15737" spans="1:12" ht="24" customHeight="1">
      <c r="A15737" s="1355"/>
      <c r="B15737" s="1355"/>
      <c r="C15737" s="1433"/>
      <c r="E15737" s="1433"/>
      <c r="K15737" s="1433"/>
      <c r="L15737" s="1334"/>
    </row>
    <row r="15738" spans="1:12" ht="24" customHeight="1">
      <c r="A15738" s="1355"/>
      <c r="B15738" s="1355"/>
      <c r="C15738" s="1433"/>
      <c r="E15738" s="1433"/>
      <c r="K15738" s="1433"/>
      <c r="L15738" s="1334"/>
    </row>
    <row r="15739" spans="1:12" ht="24" customHeight="1">
      <c r="A15739" s="1355"/>
      <c r="B15739" s="1355"/>
      <c r="C15739" s="1433"/>
      <c r="E15739" s="1433"/>
      <c r="K15739" s="1433"/>
      <c r="L15739" s="1334"/>
    </row>
    <row r="15740" spans="1:12" ht="24" customHeight="1">
      <c r="A15740" s="1355"/>
      <c r="B15740" s="1355"/>
      <c r="C15740" s="1433"/>
      <c r="E15740" s="1433"/>
      <c r="K15740" s="1433"/>
      <c r="L15740" s="1334"/>
    </row>
    <row r="15741" spans="1:12" ht="24" customHeight="1">
      <c r="A15741" s="1355"/>
      <c r="B15741" s="1355"/>
      <c r="C15741" s="1433"/>
      <c r="E15741" s="1433"/>
      <c r="K15741" s="1433"/>
      <c r="L15741" s="1334"/>
    </row>
    <row r="15742" spans="1:12" ht="24" customHeight="1">
      <c r="A15742" s="1355"/>
      <c r="B15742" s="1355"/>
      <c r="C15742" s="1433"/>
      <c r="E15742" s="1433"/>
      <c r="K15742" s="1433"/>
      <c r="L15742" s="1334"/>
    </row>
    <row r="15743" spans="1:12" ht="24" customHeight="1">
      <c r="A15743" s="1355"/>
      <c r="B15743" s="1355"/>
      <c r="C15743" s="1433"/>
      <c r="E15743" s="1433"/>
      <c r="K15743" s="1433"/>
      <c r="L15743" s="1334"/>
    </row>
    <row r="15744" spans="1:12" ht="24" customHeight="1">
      <c r="A15744" s="1355"/>
      <c r="B15744" s="1355"/>
      <c r="C15744" s="1433"/>
      <c r="E15744" s="1433"/>
      <c r="K15744" s="1433"/>
      <c r="L15744" s="1334"/>
    </row>
    <row r="15745" spans="1:12" ht="24" customHeight="1">
      <c r="A15745" s="1355"/>
      <c r="B15745" s="1355"/>
      <c r="C15745" s="1433"/>
      <c r="E15745" s="1433"/>
      <c r="K15745" s="1433"/>
      <c r="L15745" s="1334"/>
    </row>
    <row r="15746" spans="1:12" ht="24" customHeight="1">
      <c r="A15746" s="1355"/>
      <c r="B15746" s="1355"/>
      <c r="C15746" s="1433"/>
      <c r="E15746" s="1433"/>
      <c r="K15746" s="1433"/>
      <c r="L15746" s="1334"/>
    </row>
    <row r="15747" spans="1:12" ht="24" customHeight="1">
      <c r="A15747" s="1355"/>
      <c r="B15747" s="1355"/>
      <c r="C15747" s="1433"/>
      <c r="E15747" s="1433"/>
      <c r="K15747" s="1433"/>
      <c r="L15747" s="1334"/>
    </row>
    <row r="15748" spans="1:12" ht="24" customHeight="1">
      <c r="A15748" s="1355"/>
      <c r="B15748" s="1355"/>
      <c r="C15748" s="1433"/>
      <c r="E15748" s="1433"/>
      <c r="K15748" s="1433"/>
      <c r="L15748" s="1334"/>
    </row>
    <row r="15749" spans="1:12" ht="24" customHeight="1">
      <c r="A15749" s="1355"/>
      <c r="B15749" s="1355"/>
      <c r="C15749" s="1433"/>
      <c r="E15749" s="1433"/>
      <c r="K15749" s="1433"/>
      <c r="L15749" s="1334"/>
    </row>
    <row r="15750" spans="1:12" ht="24" customHeight="1">
      <c r="A15750" s="1355"/>
      <c r="B15750" s="1355"/>
      <c r="C15750" s="1433"/>
      <c r="E15750" s="1433"/>
      <c r="K15750" s="1433"/>
      <c r="L15750" s="1334"/>
    </row>
    <row r="15751" spans="1:12" ht="24" customHeight="1">
      <c r="A15751" s="1355"/>
      <c r="B15751" s="1355"/>
      <c r="C15751" s="1433"/>
      <c r="E15751" s="1433"/>
      <c r="K15751" s="1433"/>
      <c r="L15751" s="1334"/>
    </row>
    <row r="15752" spans="1:12" ht="24" customHeight="1">
      <c r="A15752" s="1355"/>
      <c r="B15752" s="1355"/>
      <c r="C15752" s="1433"/>
      <c r="E15752" s="1433"/>
      <c r="K15752" s="1433"/>
      <c r="L15752" s="1334"/>
    </row>
    <row r="15753" spans="1:12" ht="24" customHeight="1">
      <c r="A15753" s="1355"/>
      <c r="B15753" s="1355"/>
      <c r="C15753" s="1433"/>
      <c r="E15753" s="1433"/>
      <c r="K15753" s="1433"/>
      <c r="L15753" s="1334"/>
    </row>
    <row r="15754" spans="1:12" ht="24" customHeight="1">
      <c r="A15754" s="1355"/>
      <c r="B15754" s="1355"/>
      <c r="C15754" s="1433"/>
      <c r="E15754" s="1433"/>
      <c r="K15754" s="1433"/>
      <c r="L15754" s="1334"/>
    </row>
    <row r="15755" spans="1:12" ht="24" customHeight="1">
      <c r="A15755" s="1355"/>
      <c r="B15755" s="1355"/>
      <c r="C15755" s="1433"/>
      <c r="E15755" s="1433"/>
      <c r="K15755" s="1433"/>
      <c r="L15755" s="1334"/>
    </row>
    <row r="15756" spans="1:12" ht="24" customHeight="1">
      <c r="A15756" s="1355"/>
      <c r="B15756" s="1355"/>
      <c r="C15756" s="1433"/>
      <c r="E15756" s="1433"/>
      <c r="K15756" s="1433"/>
      <c r="L15756" s="1334"/>
    </row>
    <row r="15757" spans="1:12" ht="24" customHeight="1">
      <c r="A15757" s="1355"/>
      <c r="B15757" s="1355"/>
      <c r="C15757" s="1433"/>
      <c r="E15757" s="1433"/>
      <c r="K15757" s="1433"/>
      <c r="L15757" s="1334"/>
    </row>
    <row r="15758" spans="1:12" ht="24" customHeight="1">
      <c r="A15758" s="1355"/>
      <c r="B15758" s="1355"/>
      <c r="C15758" s="1433"/>
      <c r="E15758" s="1433"/>
      <c r="K15758" s="1433"/>
      <c r="L15758" s="1334"/>
    </row>
    <row r="15759" spans="1:12" ht="24" customHeight="1">
      <c r="A15759" s="1355"/>
      <c r="B15759" s="1355"/>
      <c r="C15759" s="1433"/>
      <c r="E15759" s="1433"/>
      <c r="K15759" s="1433"/>
      <c r="L15759" s="1334"/>
    </row>
    <row r="15760" spans="1:12" ht="24" customHeight="1">
      <c r="A15760" s="1355"/>
      <c r="B15760" s="1355"/>
      <c r="C15760" s="1433"/>
      <c r="E15760" s="1433"/>
      <c r="K15760" s="1433"/>
      <c r="L15760" s="1334"/>
    </row>
    <row r="15761" spans="1:12" ht="24" customHeight="1">
      <c r="A15761" s="1355"/>
      <c r="B15761" s="1355"/>
      <c r="C15761" s="1433"/>
      <c r="E15761" s="1433"/>
      <c r="K15761" s="1433"/>
      <c r="L15761" s="1334"/>
    </row>
    <row r="15762" spans="1:12" ht="24" customHeight="1">
      <c r="A15762" s="1355"/>
      <c r="B15762" s="1355"/>
      <c r="C15762" s="1433"/>
      <c r="E15762" s="1433"/>
      <c r="K15762" s="1433"/>
      <c r="L15762" s="1334"/>
    </row>
    <row r="15763" spans="1:12" ht="24" customHeight="1">
      <c r="A15763" s="1355"/>
      <c r="B15763" s="1355"/>
      <c r="C15763" s="1433"/>
      <c r="E15763" s="1433"/>
      <c r="K15763" s="1433"/>
      <c r="L15763" s="1334"/>
    </row>
    <row r="15764" spans="1:12" ht="24" customHeight="1">
      <c r="A15764" s="1355"/>
      <c r="B15764" s="1355"/>
      <c r="C15764" s="1433"/>
      <c r="E15764" s="1433"/>
      <c r="K15764" s="1433"/>
      <c r="L15764" s="1334"/>
    </row>
    <row r="15765" spans="1:12" ht="24" customHeight="1">
      <c r="A15765" s="1355"/>
      <c r="B15765" s="1355"/>
      <c r="C15765" s="1433"/>
      <c r="E15765" s="1433"/>
      <c r="K15765" s="1433"/>
      <c r="L15765" s="1334"/>
    </row>
    <row r="15766" spans="1:12" ht="24" customHeight="1">
      <c r="A15766" s="1355"/>
      <c r="B15766" s="1355"/>
      <c r="C15766" s="1433"/>
      <c r="E15766" s="1433"/>
      <c r="K15766" s="1433"/>
      <c r="L15766" s="1334"/>
    </row>
    <row r="15767" spans="1:12" ht="24" customHeight="1">
      <c r="A15767" s="1355"/>
      <c r="B15767" s="1355"/>
      <c r="C15767" s="1433"/>
      <c r="E15767" s="1433"/>
      <c r="K15767" s="1433"/>
      <c r="L15767" s="1334"/>
    </row>
    <row r="15768" spans="1:12" ht="24" customHeight="1">
      <c r="A15768" s="1355"/>
      <c r="B15768" s="1355"/>
      <c r="C15768" s="1433"/>
      <c r="E15768" s="1433"/>
      <c r="K15768" s="1433"/>
      <c r="L15768" s="1334"/>
    </row>
    <row r="15769" spans="1:12" ht="24" customHeight="1">
      <c r="A15769" s="1355"/>
      <c r="B15769" s="1355"/>
      <c r="C15769" s="1433"/>
      <c r="E15769" s="1433"/>
      <c r="K15769" s="1433"/>
      <c r="L15769" s="1334"/>
    </row>
    <row r="15770" spans="1:12" ht="24" customHeight="1">
      <c r="A15770" s="1355"/>
      <c r="B15770" s="1355"/>
      <c r="C15770" s="1433"/>
      <c r="E15770" s="1433"/>
      <c r="K15770" s="1433"/>
      <c r="L15770" s="1334"/>
    </row>
    <row r="15771" spans="1:12" ht="24" customHeight="1">
      <c r="A15771" s="1355"/>
      <c r="B15771" s="1355"/>
      <c r="C15771" s="1433"/>
      <c r="E15771" s="1433"/>
      <c r="K15771" s="1433"/>
      <c r="L15771" s="1334"/>
    </row>
    <row r="15772" spans="1:12" ht="24" customHeight="1">
      <c r="A15772" s="1355"/>
      <c r="B15772" s="1355"/>
      <c r="C15772" s="1433"/>
      <c r="E15772" s="1433"/>
      <c r="K15772" s="1433"/>
      <c r="L15772" s="1334"/>
    </row>
    <row r="15773" spans="1:12" ht="24" customHeight="1">
      <c r="A15773" s="1355"/>
      <c r="B15773" s="1355"/>
      <c r="C15773" s="1433"/>
      <c r="E15773" s="1433"/>
      <c r="K15773" s="1433"/>
      <c r="L15773" s="1334"/>
    </row>
    <row r="15774" spans="1:12" ht="24" customHeight="1">
      <c r="A15774" s="1355"/>
      <c r="B15774" s="1355"/>
      <c r="C15774" s="1433"/>
      <c r="E15774" s="1433"/>
      <c r="K15774" s="1433"/>
      <c r="L15774" s="1334"/>
    </row>
    <row r="15775" spans="1:12" ht="24" customHeight="1">
      <c r="A15775" s="1355"/>
      <c r="B15775" s="1355"/>
      <c r="C15775" s="1433"/>
      <c r="E15775" s="1433"/>
      <c r="K15775" s="1433"/>
      <c r="L15775" s="1334"/>
    </row>
    <row r="15776" spans="1:12" ht="24" customHeight="1">
      <c r="A15776" s="1355"/>
      <c r="B15776" s="1355"/>
      <c r="C15776" s="1433"/>
      <c r="E15776" s="1433"/>
      <c r="K15776" s="1433"/>
      <c r="L15776" s="1334"/>
    </row>
    <row r="15777" spans="1:12" ht="24" customHeight="1">
      <c r="A15777" s="1355"/>
      <c r="B15777" s="1355"/>
      <c r="C15777" s="1433"/>
      <c r="E15777" s="1433"/>
      <c r="K15777" s="1433"/>
      <c r="L15777" s="1334"/>
    </row>
    <row r="15778" spans="1:12" ht="24" customHeight="1">
      <c r="A15778" s="1355"/>
      <c r="B15778" s="1355"/>
      <c r="C15778" s="1433"/>
      <c r="E15778" s="1433"/>
      <c r="K15778" s="1433"/>
      <c r="L15778" s="1334"/>
    </row>
    <row r="15779" spans="1:12" ht="24" customHeight="1">
      <c r="A15779" s="1355"/>
      <c r="B15779" s="1355"/>
      <c r="C15779" s="1433"/>
      <c r="E15779" s="1433"/>
      <c r="K15779" s="1433"/>
      <c r="L15779" s="1334"/>
    </row>
    <row r="15780" spans="1:12" ht="24" customHeight="1">
      <c r="A15780" s="1355"/>
      <c r="B15780" s="1355"/>
      <c r="C15780" s="1433"/>
      <c r="E15780" s="1433"/>
      <c r="K15780" s="1433"/>
      <c r="L15780" s="1334"/>
    </row>
    <row r="15781" spans="1:12" ht="24" customHeight="1">
      <c r="A15781" s="1355"/>
      <c r="B15781" s="1355"/>
      <c r="C15781" s="1433"/>
      <c r="E15781" s="1433"/>
      <c r="K15781" s="1433"/>
      <c r="L15781" s="1334"/>
    </row>
    <row r="15782" spans="1:12" ht="24" customHeight="1">
      <c r="A15782" s="1355"/>
      <c r="B15782" s="1355"/>
      <c r="C15782" s="1433"/>
      <c r="E15782" s="1433"/>
      <c r="K15782" s="1433"/>
      <c r="L15782" s="1334"/>
    </row>
    <row r="15783" spans="1:12" ht="24" customHeight="1">
      <c r="A15783" s="1355"/>
      <c r="B15783" s="1355"/>
      <c r="C15783" s="1433"/>
      <c r="E15783" s="1433"/>
      <c r="K15783" s="1433"/>
      <c r="L15783" s="1334"/>
    </row>
    <row r="15784" spans="1:12" ht="24" customHeight="1">
      <c r="A15784" s="1355"/>
      <c r="B15784" s="1355"/>
      <c r="C15784" s="1433"/>
      <c r="E15784" s="1433"/>
      <c r="K15784" s="1433"/>
      <c r="L15784" s="1334"/>
    </row>
    <row r="15785" spans="1:12" ht="24" customHeight="1">
      <c r="A15785" s="1355"/>
      <c r="B15785" s="1355"/>
      <c r="C15785" s="1433"/>
      <c r="E15785" s="1433"/>
      <c r="K15785" s="1433"/>
      <c r="L15785" s="1334"/>
    </row>
    <row r="15786" spans="1:12" ht="24" customHeight="1">
      <c r="A15786" s="1355"/>
      <c r="B15786" s="1355"/>
      <c r="C15786" s="1433"/>
      <c r="E15786" s="1433"/>
      <c r="K15786" s="1433"/>
      <c r="L15786" s="1334"/>
    </row>
    <row r="15787" spans="1:12" ht="24" customHeight="1">
      <c r="A15787" s="1355"/>
      <c r="B15787" s="1355"/>
      <c r="C15787" s="1433"/>
      <c r="E15787" s="1433"/>
      <c r="K15787" s="1433"/>
      <c r="L15787" s="1334"/>
    </row>
    <row r="15788" spans="1:12" ht="24" customHeight="1">
      <c r="A15788" s="1355"/>
      <c r="B15788" s="1355"/>
      <c r="C15788" s="1433"/>
      <c r="E15788" s="1433"/>
      <c r="K15788" s="1433"/>
      <c r="L15788" s="1334"/>
    </row>
    <row r="15789" spans="1:12" ht="24" customHeight="1">
      <c r="A15789" s="1355"/>
      <c r="B15789" s="1355"/>
      <c r="C15789" s="1433"/>
      <c r="E15789" s="1433"/>
      <c r="K15789" s="1433"/>
      <c r="L15789" s="1334"/>
    </row>
    <row r="15790" spans="1:12" ht="24" customHeight="1">
      <c r="A15790" s="1355"/>
      <c r="B15790" s="1355"/>
      <c r="C15790" s="1433"/>
      <c r="E15790" s="1433"/>
      <c r="K15790" s="1433"/>
      <c r="L15790" s="1334"/>
    </row>
    <row r="15791" spans="1:12" ht="24" customHeight="1">
      <c r="A15791" s="1355"/>
      <c r="B15791" s="1355"/>
      <c r="C15791" s="1433"/>
      <c r="E15791" s="1433"/>
      <c r="K15791" s="1433"/>
      <c r="L15791" s="1334"/>
    </row>
    <row r="15792" spans="1:12" ht="24" customHeight="1">
      <c r="A15792" s="1355"/>
      <c r="B15792" s="1355"/>
      <c r="C15792" s="1433"/>
      <c r="E15792" s="1433"/>
      <c r="K15792" s="1433"/>
      <c r="L15792" s="1334"/>
    </row>
    <row r="15793" spans="1:12" ht="24" customHeight="1">
      <c r="A15793" s="1355"/>
      <c r="B15793" s="1355"/>
      <c r="C15793" s="1433"/>
      <c r="E15793" s="1433"/>
      <c r="K15793" s="1433"/>
      <c r="L15793" s="1334"/>
    </row>
    <row r="15794" spans="1:12" ht="24" customHeight="1">
      <c r="A15794" s="1355"/>
      <c r="B15794" s="1355"/>
      <c r="C15794" s="1433"/>
      <c r="E15794" s="1433"/>
      <c r="K15794" s="1433"/>
      <c r="L15794" s="1334"/>
    </row>
    <row r="15795" spans="1:12" ht="24" customHeight="1">
      <c r="A15795" s="1355"/>
      <c r="B15795" s="1355"/>
      <c r="C15795" s="1433"/>
      <c r="E15795" s="1433"/>
      <c r="K15795" s="1433"/>
      <c r="L15795" s="1334"/>
    </row>
    <row r="15796" spans="1:12" ht="24" customHeight="1">
      <c r="A15796" s="1355"/>
      <c r="B15796" s="1355"/>
      <c r="C15796" s="1433"/>
      <c r="E15796" s="1433"/>
      <c r="K15796" s="1433"/>
      <c r="L15796" s="1334"/>
    </row>
    <row r="15797" spans="1:12" ht="24" customHeight="1">
      <c r="A15797" s="1355"/>
      <c r="B15797" s="1355"/>
      <c r="C15797" s="1433"/>
      <c r="E15797" s="1433"/>
      <c r="K15797" s="1433"/>
      <c r="L15797" s="1334"/>
    </row>
    <row r="15798" spans="1:12" ht="24" customHeight="1">
      <c r="A15798" s="1355"/>
      <c r="B15798" s="1355"/>
      <c r="C15798" s="1433"/>
      <c r="E15798" s="1433"/>
      <c r="K15798" s="1433"/>
      <c r="L15798" s="1334"/>
    </row>
    <row r="15799" spans="1:12" ht="24" customHeight="1">
      <c r="A15799" s="1355"/>
      <c r="B15799" s="1355"/>
      <c r="C15799" s="1433"/>
      <c r="E15799" s="1433"/>
      <c r="K15799" s="1433"/>
      <c r="L15799" s="1334"/>
    </row>
    <row r="15800" spans="1:12" ht="24" customHeight="1">
      <c r="A15800" s="1355"/>
      <c r="B15800" s="1355"/>
      <c r="C15800" s="1433"/>
      <c r="E15800" s="1433"/>
      <c r="K15800" s="1433"/>
      <c r="L15800" s="1334"/>
    </row>
    <row r="15801" spans="1:12" ht="24" customHeight="1">
      <c r="A15801" s="1355"/>
      <c r="B15801" s="1355"/>
      <c r="C15801" s="1433"/>
      <c r="E15801" s="1433"/>
      <c r="K15801" s="1433"/>
      <c r="L15801" s="1334"/>
    </row>
    <row r="15802" spans="1:12" ht="24" customHeight="1">
      <c r="A15802" s="1355"/>
      <c r="B15802" s="1355"/>
      <c r="C15802" s="1433"/>
      <c r="E15802" s="1433"/>
      <c r="K15802" s="1433"/>
      <c r="L15802" s="1334"/>
    </row>
    <row r="15803" spans="1:12" ht="24" customHeight="1">
      <c r="A15803" s="1355"/>
      <c r="B15803" s="1355"/>
      <c r="C15803" s="1433"/>
      <c r="E15803" s="1433"/>
      <c r="K15803" s="1433"/>
      <c r="L15803" s="1334"/>
    </row>
    <row r="15804" spans="1:12" ht="24" customHeight="1">
      <c r="A15804" s="1355"/>
      <c r="B15804" s="1355"/>
      <c r="C15804" s="1433"/>
      <c r="E15804" s="1433"/>
      <c r="K15804" s="1433"/>
      <c r="L15804" s="1334"/>
    </row>
    <row r="15805" spans="1:12" ht="24" customHeight="1">
      <c r="A15805" s="1355"/>
      <c r="B15805" s="1355"/>
      <c r="C15805" s="1433"/>
      <c r="E15805" s="1433"/>
      <c r="K15805" s="1433"/>
      <c r="L15805" s="1334"/>
    </row>
    <row r="15806" spans="1:12" ht="24" customHeight="1">
      <c r="A15806" s="1355"/>
      <c r="B15806" s="1355"/>
      <c r="C15806" s="1433"/>
      <c r="E15806" s="1433"/>
      <c r="K15806" s="1433"/>
      <c r="L15806" s="1334"/>
    </row>
    <row r="15807" spans="1:12" ht="24" customHeight="1">
      <c r="A15807" s="1355"/>
      <c r="B15807" s="1355"/>
      <c r="C15807" s="1433"/>
      <c r="E15807" s="1433"/>
      <c r="K15807" s="1433"/>
      <c r="L15807" s="1334"/>
    </row>
    <row r="15808" spans="1:12" ht="24" customHeight="1">
      <c r="A15808" s="1355"/>
      <c r="B15808" s="1355"/>
      <c r="C15808" s="1433"/>
      <c r="E15808" s="1433"/>
      <c r="K15808" s="1433"/>
      <c r="L15808" s="1334"/>
    </row>
    <row r="15809" spans="1:12" ht="24" customHeight="1">
      <c r="A15809" s="1355"/>
      <c r="B15809" s="1355"/>
      <c r="C15809" s="1433"/>
      <c r="E15809" s="1433"/>
      <c r="K15809" s="1433"/>
      <c r="L15809" s="1334"/>
    </row>
    <row r="15810" spans="1:12" ht="24" customHeight="1">
      <c r="A15810" s="1355"/>
      <c r="B15810" s="1355"/>
      <c r="C15810" s="1433"/>
      <c r="E15810" s="1433"/>
      <c r="K15810" s="1433"/>
      <c r="L15810" s="1334"/>
    </row>
    <row r="15811" spans="1:12" ht="24" customHeight="1">
      <c r="A15811" s="1355"/>
      <c r="B15811" s="1355"/>
      <c r="C15811" s="1433"/>
      <c r="E15811" s="1433"/>
      <c r="K15811" s="1433"/>
      <c r="L15811" s="1334"/>
    </row>
    <row r="15812" spans="1:12" ht="24" customHeight="1">
      <c r="A15812" s="1355"/>
      <c r="B15812" s="1355"/>
      <c r="C15812" s="1433"/>
      <c r="E15812" s="1433"/>
      <c r="K15812" s="1433"/>
      <c r="L15812" s="1334"/>
    </row>
    <row r="15813" spans="1:12" ht="24" customHeight="1">
      <c r="A15813" s="1355"/>
      <c r="B15813" s="1355"/>
      <c r="C15813" s="1433"/>
      <c r="E15813" s="1433"/>
      <c r="K15813" s="1433"/>
      <c r="L15813" s="1334"/>
    </row>
    <row r="15814" spans="1:12" ht="24" customHeight="1">
      <c r="A15814" s="1355"/>
      <c r="B15814" s="1355"/>
      <c r="C15814" s="1433"/>
      <c r="E15814" s="1433"/>
      <c r="K15814" s="1433"/>
      <c r="L15814" s="1334"/>
    </row>
    <row r="15815" spans="1:12" ht="24" customHeight="1">
      <c r="A15815" s="1355"/>
      <c r="B15815" s="1355"/>
      <c r="C15815" s="1433"/>
      <c r="E15815" s="1433"/>
      <c r="K15815" s="1433"/>
      <c r="L15815" s="1334"/>
    </row>
    <row r="15816" spans="1:12" ht="24" customHeight="1">
      <c r="A15816" s="1355"/>
      <c r="B15816" s="1355"/>
      <c r="C15816" s="1433"/>
      <c r="E15816" s="1433"/>
      <c r="K15816" s="1433"/>
      <c r="L15816" s="1334"/>
    </row>
    <row r="15817" spans="1:12" ht="24" customHeight="1">
      <c r="A15817" s="1355"/>
      <c r="B15817" s="1355"/>
      <c r="C15817" s="1433"/>
      <c r="E15817" s="1433"/>
      <c r="K15817" s="1433"/>
      <c r="L15817" s="1334"/>
    </row>
    <row r="15818" spans="1:12" ht="24" customHeight="1">
      <c r="A15818" s="1355"/>
      <c r="B15818" s="1355"/>
      <c r="C15818" s="1433"/>
      <c r="E15818" s="1433"/>
      <c r="K15818" s="1433"/>
      <c r="L15818" s="1334"/>
    </row>
    <row r="15819" spans="1:12" ht="24" customHeight="1">
      <c r="A15819" s="1355"/>
      <c r="B15819" s="1355"/>
      <c r="C15819" s="1433"/>
      <c r="E15819" s="1433"/>
      <c r="K15819" s="1433"/>
      <c r="L15819" s="1334"/>
    </row>
    <row r="15820" spans="1:12" ht="24" customHeight="1">
      <c r="A15820" s="1355"/>
      <c r="B15820" s="1355"/>
      <c r="C15820" s="1433"/>
      <c r="E15820" s="1433"/>
      <c r="K15820" s="1433"/>
      <c r="L15820" s="1334"/>
    </row>
    <row r="15821" spans="1:12" ht="24" customHeight="1">
      <c r="A15821" s="1355"/>
      <c r="B15821" s="1355"/>
      <c r="C15821" s="1433"/>
      <c r="E15821" s="1433"/>
      <c r="K15821" s="1433"/>
      <c r="L15821" s="1334"/>
    </row>
    <row r="15822" spans="1:12" ht="24" customHeight="1">
      <c r="A15822" s="1355"/>
      <c r="B15822" s="1355"/>
      <c r="C15822" s="1433"/>
      <c r="E15822" s="1433"/>
      <c r="K15822" s="1433"/>
      <c r="L15822" s="1334"/>
    </row>
    <row r="15823" spans="1:12" ht="24" customHeight="1">
      <c r="A15823" s="1355"/>
      <c r="B15823" s="1355"/>
      <c r="C15823" s="1433"/>
      <c r="E15823" s="1433"/>
      <c r="K15823" s="1433"/>
      <c r="L15823" s="1334"/>
    </row>
    <row r="15824" spans="1:12" ht="24" customHeight="1">
      <c r="A15824" s="1355"/>
      <c r="B15824" s="1355"/>
      <c r="C15824" s="1433"/>
      <c r="E15824" s="1433"/>
      <c r="K15824" s="1433"/>
      <c r="L15824" s="1334"/>
    </row>
    <row r="15825" spans="1:12" ht="24" customHeight="1">
      <c r="A15825" s="1355"/>
      <c r="B15825" s="1355"/>
      <c r="C15825" s="1433"/>
      <c r="E15825" s="1433"/>
      <c r="K15825" s="1433"/>
      <c r="L15825" s="1334"/>
    </row>
    <row r="15826" spans="1:12" ht="24" customHeight="1">
      <c r="A15826" s="1355"/>
      <c r="B15826" s="1355"/>
      <c r="C15826" s="1433"/>
      <c r="E15826" s="1433"/>
      <c r="K15826" s="1433"/>
      <c r="L15826" s="1334"/>
    </row>
    <row r="15827" spans="1:12" ht="24" customHeight="1">
      <c r="A15827" s="1355"/>
      <c r="B15827" s="1355"/>
      <c r="C15827" s="1433"/>
      <c r="E15827" s="1433"/>
      <c r="K15827" s="1433"/>
      <c r="L15827" s="1334"/>
    </row>
    <row r="15828" spans="1:12" ht="24" customHeight="1">
      <c r="A15828" s="1355"/>
      <c r="B15828" s="1355"/>
      <c r="C15828" s="1433"/>
      <c r="E15828" s="1433"/>
      <c r="K15828" s="1433"/>
      <c r="L15828" s="1334"/>
    </row>
    <row r="15829" spans="1:12" ht="24" customHeight="1">
      <c r="A15829" s="1355"/>
      <c r="B15829" s="1355"/>
      <c r="C15829" s="1433"/>
      <c r="E15829" s="1433"/>
      <c r="K15829" s="1433"/>
      <c r="L15829" s="1334"/>
    </row>
    <row r="15830" spans="1:12" ht="24" customHeight="1">
      <c r="A15830" s="1355"/>
      <c r="B15830" s="1355"/>
      <c r="C15830" s="1433"/>
      <c r="E15830" s="1433"/>
      <c r="K15830" s="1433"/>
      <c r="L15830" s="1334"/>
    </row>
    <row r="15831" spans="1:12" ht="24" customHeight="1">
      <c r="A15831" s="1355"/>
      <c r="B15831" s="1355"/>
      <c r="C15831" s="1433"/>
      <c r="E15831" s="1433"/>
      <c r="K15831" s="1433"/>
      <c r="L15831" s="1334"/>
    </row>
    <row r="15832" spans="1:12" ht="24" customHeight="1">
      <c r="A15832" s="1355"/>
      <c r="B15832" s="1355"/>
      <c r="C15832" s="1433"/>
      <c r="E15832" s="1433"/>
      <c r="K15832" s="1433"/>
      <c r="L15832" s="1334"/>
    </row>
    <row r="15833" spans="1:12" ht="24" customHeight="1">
      <c r="A15833" s="1355"/>
      <c r="B15833" s="1355"/>
      <c r="C15833" s="1433"/>
      <c r="E15833" s="1433"/>
      <c r="K15833" s="1433"/>
      <c r="L15833" s="1334"/>
    </row>
    <row r="15834" spans="1:12" ht="24" customHeight="1">
      <c r="A15834" s="1355"/>
      <c r="B15834" s="1355"/>
      <c r="C15834" s="1433"/>
      <c r="E15834" s="1433"/>
      <c r="K15834" s="1433"/>
      <c r="L15834" s="1334"/>
    </row>
    <row r="15835" spans="1:12" ht="24" customHeight="1">
      <c r="A15835" s="1355"/>
      <c r="B15835" s="1355"/>
      <c r="C15835" s="1433"/>
      <c r="E15835" s="1433"/>
      <c r="K15835" s="1433"/>
      <c r="L15835" s="1334"/>
    </row>
    <row r="15836" spans="1:12" ht="24" customHeight="1">
      <c r="A15836" s="1355"/>
      <c r="B15836" s="1355"/>
      <c r="C15836" s="1433"/>
      <c r="E15836" s="1433"/>
      <c r="K15836" s="1433"/>
      <c r="L15836" s="1334"/>
    </row>
    <row r="15837" spans="1:12" ht="24" customHeight="1">
      <c r="A15837" s="1355"/>
      <c r="B15837" s="1355"/>
      <c r="C15837" s="1433"/>
      <c r="E15837" s="1433"/>
      <c r="K15837" s="1433"/>
      <c r="L15837" s="1334"/>
    </row>
    <row r="15838" spans="1:12" ht="24" customHeight="1">
      <c r="A15838" s="1355"/>
      <c r="B15838" s="1355"/>
      <c r="C15838" s="1433"/>
      <c r="E15838" s="1433"/>
      <c r="K15838" s="1433"/>
      <c r="L15838" s="1334"/>
    </row>
    <row r="15839" spans="1:12" ht="24" customHeight="1">
      <c r="A15839" s="1355"/>
      <c r="B15839" s="1355"/>
      <c r="C15839" s="1433"/>
      <c r="E15839" s="1433"/>
      <c r="K15839" s="1433"/>
      <c r="L15839" s="1334"/>
    </row>
    <row r="15840" spans="1:12" ht="24" customHeight="1">
      <c r="A15840" s="1355"/>
      <c r="B15840" s="1355"/>
      <c r="C15840" s="1433"/>
      <c r="E15840" s="1433"/>
      <c r="K15840" s="1433"/>
      <c r="L15840" s="1334"/>
    </row>
    <row r="15841" spans="1:12" ht="24" customHeight="1">
      <c r="A15841" s="1355"/>
      <c r="B15841" s="1355"/>
      <c r="C15841" s="1433"/>
      <c r="E15841" s="1433"/>
      <c r="K15841" s="1433"/>
      <c r="L15841" s="1334"/>
    </row>
    <row r="15842" spans="1:12" ht="24" customHeight="1">
      <c r="A15842" s="1355"/>
      <c r="B15842" s="1355"/>
      <c r="C15842" s="1433"/>
      <c r="E15842" s="1433"/>
      <c r="K15842" s="1433"/>
      <c r="L15842" s="1334"/>
    </row>
    <row r="15843" spans="1:12" ht="24" customHeight="1">
      <c r="A15843" s="1355"/>
      <c r="B15843" s="1355"/>
      <c r="C15843" s="1433"/>
      <c r="E15843" s="1433"/>
      <c r="K15843" s="1433"/>
      <c r="L15843" s="1334"/>
    </row>
    <row r="15844" spans="1:12" ht="24" customHeight="1">
      <c r="A15844" s="1355"/>
      <c r="B15844" s="1355"/>
      <c r="C15844" s="1433"/>
      <c r="E15844" s="1433"/>
      <c r="K15844" s="1433"/>
      <c r="L15844" s="1334"/>
    </row>
    <row r="15845" spans="1:12" ht="24" customHeight="1">
      <c r="A15845" s="1355"/>
      <c r="B15845" s="1355"/>
      <c r="C15845" s="1433"/>
      <c r="E15845" s="1433"/>
      <c r="K15845" s="1433"/>
      <c r="L15845" s="1334"/>
    </row>
    <row r="15846" spans="1:12" ht="24" customHeight="1">
      <c r="A15846" s="1355"/>
      <c r="B15846" s="1355"/>
      <c r="C15846" s="1433"/>
      <c r="E15846" s="1433"/>
      <c r="K15846" s="1433"/>
      <c r="L15846" s="1334"/>
    </row>
    <row r="15847" spans="1:12" ht="24" customHeight="1">
      <c r="A15847" s="1355"/>
      <c r="B15847" s="1355"/>
      <c r="C15847" s="1433"/>
      <c r="E15847" s="1433"/>
      <c r="K15847" s="1433"/>
      <c r="L15847" s="1334"/>
    </row>
    <row r="15848" spans="1:12" ht="24" customHeight="1">
      <c r="A15848" s="1355"/>
      <c r="B15848" s="1355"/>
      <c r="C15848" s="1433"/>
      <c r="E15848" s="1433"/>
      <c r="K15848" s="1433"/>
      <c r="L15848" s="1334"/>
    </row>
    <row r="15849" spans="1:12" ht="24" customHeight="1">
      <c r="A15849" s="1355"/>
      <c r="B15849" s="1355"/>
      <c r="C15849" s="1433"/>
      <c r="E15849" s="1433"/>
      <c r="K15849" s="1433"/>
      <c r="L15849" s="1334"/>
    </row>
    <row r="15850" spans="1:12" ht="24" customHeight="1">
      <c r="A15850" s="1355"/>
      <c r="B15850" s="1355"/>
      <c r="C15850" s="1433"/>
      <c r="E15850" s="1433"/>
      <c r="K15850" s="1433"/>
      <c r="L15850" s="1334"/>
    </row>
    <row r="15851" spans="1:12" ht="24" customHeight="1">
      <c r="A15851" s="1355"/>
      <c r="B15851" s="1355"/>
      <c r="C15851" s="1433"/>
      <c r="E15851" s="1433"/>
      <c r="K15851" s="1433"/>
      <c r="L15851" s="1334"/>
    </row>
    <row r="15852" spans="1:12" ht="24" customHeight="1">
      <c r="A15852" s="1355"/>
      <c r="B15852" s="1355"/>
      <c r="C15852" s="1433"/>
      <c r="E15852" s="1433"/>
      <c r="K15852" s="1433"/>
      <c r="L15852" s="1334"/>
    </row>
    <row r="15853" spans="1:12" ht="24" customHeight="1">
      <c r="A15853" s="1355"/>
      <c r="B15853" s="1355"/>
      <c r="C15853" s="1433"/>
      <c r="E15853" s="1433"/>
      <c r="K15853" s="1433"/>
      <c r="L15853" s="1334"/>
    </row>
    <row r="15854" spans="1:12" ht="24" customHeight="1">
      <c r="A15854" s="1355"/>
      <c r="B15854" s="1355"/>
      <c r="C15854" s="1433"/>
      <c r="E15854" s="1433"/>
      <c r="K15854" s="1433"/>
      <c r="L15854" s="1334"/>
    </row>
    <row r="15855" spans="1:12" ht="24" customHeight="1">
      <c r="A15855" s="1355"/>
      <c r="B15855" s="1355"/>
      <c r="C15855" s="1433"/>
      <c r="E15855" s="1433"/>
      <c r="K15855" s="1433"/>
      <c r="L15855" s="1334"/>
    </row>
    <row r="15856" spans="1:12" ht="24" customHeight="1">
      <c r="A15856" s="1355"/>
      <c r="B15856" s="1355"/>
      <c r="C15856" s="1433"/>
      <c r="E15856" s="1433"/>
      <c r="K15856" s="1433"/>
      <c r="L15856" s="1334"/>
    </row>
    <row r="15857" spans="1:12" ht="24" customHeight="1">
      <c r="A15857" s="1355"/>
      <c r="B15857" s="1355"/>
      <c r="C15857" s="1433"/>
      <c r="E15857" s="1433"/>
      <c r="K15857" s="1433"/>
      <c r="L15857" s="1334"/>
    </row>
    <row r="15858" spans="1:12" ht="24" customHeight="1">
      <c r="A15858" s="1355"/>
      <c r="B15858" s="1355"/>
      <c r="C15858" s="1433"/>
      <c r="E15858" s="1433"/>
      <c r="K15858" s="1433"/>
      <c r="L15858" s="1334"/>
    </row>
    <row r="15859" spans="1:12" ht="24" customHeight="1">
      <c r="A15859" s="1355"/>
      <c r="B15859" s="1355"/>
      <c r="C15859" s="1433"/>
      <c r="E15859" s="1433"/>
      <c r="K15859" s="1433"/>
      <c r="L15859" s="1334"/>
    </row>
    <row r="15860" spans="1:12" ht="24" customHeight="1">
      <c r="A15860" s="1355"/>
      <c r="B15860" s="1355"/>
      <c r="C15860" s="1433"/>
      <c r="E15860" s="1433"/>
      <c r="K15860" s="1433"/>
      <c r="L15860" s="1334"/>
    </row>
    <row r="15861" spans="1:12" ht="24" customHeight="1">
      <c r="A15861" s="1355"/>
      <c r="B15861" s="1355"/>
      <c r="C15861" s="1433"/>
      <c r="E15861" s="1433"/>
      <c r="K15861" s="1433"/>
      <c r="L15861" s="1334"/>
    </row>
    <row r="15862" spans="1:12" ht="24" customHeight="1">
      <c r="A15862" s="1355"/>
      <c r="B15862" s="1355"/>
      <c r="C15862" s="1433"/>
      <c r="E15862" s="1433"/>
      <c r="K15862" s="1433"/>
      <c r="L15862" s="1334"/>
    </row>
    <row r="15863" spans="1:12" ht="24" customHeight="1">
      <c r="A15863" s="1355"/>
      <c r="B15863" s="1355"/>
      <c r="C15863" s="1433"/>
      <c r="E15863" s="1433"/>
      <c r="K15863" s="1433"/>
      <c r="L15863" s="1334"/>
    </row>
    <row r="15864" spans="1:12" ht="24" customHeight="1">
      <c r="A15864" s="1355"/>
      <c r="B15864" s="1355"/>
      <c r="C15864" s="1433"/>
      <c r="E15864" s="1433"/>
      <c r="K15864" s="1433"/>
      <c r="L15864" s="1334"/>
    </row>
    <row r="15865" spans="1:12" ht="24" customHeight="1">
      <c r="A15865" s="1355"/>
      <c r="B15865" s="1355"/>
      <c r="C15865" s="1433"/>
      <c r="E15865" s="1433"/>
      <c r="K15865" s="1433"/>
      <c r="L15865" s="1334"/>
    </row>
    <row r="15866" spans="1:12" ht="24" customHeight="1">
      <c r="A15866" s="1355"/>
      <c r="B15866" s="1355"/>
      <c r="C15866" s="1433"/>
      <c r="E15866" s="1433"/>
      <c r="K15866" s="1433"/>
      <c r="L15866" s="1334"/>
    </row>
    <row r="15867" spans="1:12" ht="24" customHeight="1">
      <c r="A15867" s="1355"/>
      <c r="B15867" s="1355"/>
      <c r="C15867" s="1433"/>
      <c r="E15867" s="1433"/>
      <c r="K15867" s="1433"/>
      <c r="L15867" s="1334"/>
    </row>
    <row r="15868" spans="1:12" ht="24" customHeight="1">
      <c r="A15868" s="1355"/>
      <c r="B15868" s="1355"/>
      <c r="C15868" s="1433"/>
      <c r="E15868" s="1433"/>
      <c r="K15868" s="1433"/>
      <c r="L15868" s="1334"/>
    </row>
    <row r="15869" spans="1:12" ht="24" customHeight="1">
      <c r="A15869" s="1355"/>
      <c r="B15869" s="1355"/>
      <c r="C15869" s="1433"/>
      <c r="E15869" s="1433"/>
      <c r="K15869" s="1433"/>
      <c r="L15869" s="1334"/>
    </row>
    <row r="15870" spans="1:12" ht="24" customHeight="1">
      <c r="A15870" s="1355"/>
      <c r="B15870" s="1355"/>
      <c r="C15870" s="1433"/>
      <c r="E15870" s="1433"/>
      <c r="K15870" s="1433"/>
      <c r="L15870" s="1334"/>
    </row>
    <row r="15871" spans="1:12" ht="24" customHeight="1">
      <c r="A15871" s="1355"/>
      <c r="B15871" s="1355"/>
      <c r="C15871" s="1433"/>
      <c r="E15871" s="1433"/>
      <c r="K15871" s="1433"/>
      <c r="L15871" s="1334"/>
    </row>
    <row r="15872" spans="1:12" ht="24" customHeight="1">
      <c r="A15872" s="1355"/>
      <c r="B15872" s="1355"/>
      <c r="C15872" s="1433"/>
      <c r="E15872" s="1433"/>
      <c r="K15872" s="1433"/>
      <c r="L15872" s="1334"/>
    </row>
    <row r="15873" spans="1:12" ht="24" customHeight="1">
      <c r="A15873" s="1355"/>
      <c r="B15873" s="1355"/>
      <c r="C15873" s="1433"/>
      <c r="E15873" s="1433"/>
      <c r="K15873" s="1433"/>
      <c r="L15873" s="1334"/>
    </row>
    <row r="15874" spans="1:12" ht="24" customHeight="1">
      <c r="A15874" s="1355"/>
      <c r="B15874" s="1355"/>
      <c r="C15874" s="1433"/>
      <c r="E15874" s="1433"/>
      <c r="K15874" s="1433"/>
      <c r="L15874" s="1334"/>
    </row>
    <row r="15875" spans="1:12" ht="24" customHeight="1">
      <c r="A15875" s="1355"/>
      <c r="B15875" s="1355"/>
      <c r="C15875" s="1433"/>
      <c r="E15875" s="1433"/>
      <c r="K15875" s="1433"/>
      <c r="L15875" s="1334"/>
    </row>
    <row r="15876" spans="1:12" ht="24" customHeight="1">
      <c r="A15876" s="1355"/>
      <c r="B15876" s="1355"/>
      <c r="C15876" s="1433"/>
      <c r="E15876" s="1433"/>
      <c r="K15876" s="1433"/>
      <c r="L15876" s="1334"/>
    </row>
    <row r="15877" spans="1:12" ht="24" customHeight="1">
      <c r="A15877" s="1355"/>
      <c r="B15877" s="1355"/>
      <c r="C15877" s="1433"/>
      <c r="E15877" s="1433"/>
      <c r="K15877" s="1433"/>
      <c r="L15877" s="1334"/>
    </row>
    <row r="15878" spans="1:12" ht="24" customHeight="1">
      <c r="A15878" s="1355"/>
      <c r="B15878" s="1355"/>
      <c r="C15878" s="1433"/>
      <c r="E15878" s="1433"/>
      <c r="K15878" s="1433"/>
      <c r="L15878" s="1334"/>
    </row>
    <row r="15879" spans="1:12" ht="24" customHeight="1">
      <c r="A15879" s="1355"/>
      <c r="B15879" s="1355"/>
      <c r="C15879" s="1433"/>
      <c r="E15879" s="1433"/>
      <c r="K15879" s="1433"/>
      <c r="L15879" s="1334"/>
    </row>
    <row r="15880" spans="1:12" ht="24" customHeight="1">
      <c r="A15880" s="1355"/>
      <c r="B15880" s="1355"/>
      <c r="C15880" s="1433"/>
      <c r="E15880" s="1433"/>
      <c r="K15880" s="1433"/>
      <c r="L15880" s="1334"/>
    </row>
    <row r="15881" spans="1:12" ht="24" customHeight="1">
      <c r="A15881" s="1355"/>
      <c r="B15881" s="1355"/>
      <c r="C15881" s="1433"/>
      <c r="E15881" s="1433"/>
      <c r="K15881" s="1433"/>
      <c r="L15881" s="1334"/>
    </row>
    <row r="15882" spans="1:12" ht="24" customHeight="1">
      <c r="A15882" s="1355"/>
      <c r="B15882" s="1355"/>
      <c r="C15882" s="1433"/>
      <c r="E15882" s="1433"/>
      <c r="K15882" s="1433"/>
      <c r="L15882" s="1334"/>
    </row>
    <row r="15883" spans="1:12" ht="24" customHeight="1">
      <c r="A15883" s="1355"/>
      <c r="B15883" s="1355"/>
      <c r="C15883" s="1433"/>
      <c r="E15883" s="1433"/>
      <c r="K15883" s="1433"/>
      <c r="L15883" s="1334"/>
    </row>
    <row r="15884" spans="1:12" ht="24" customHeight="1">
      <c r="A15884" s="1355"/>
      <c r="B15884" s="1355"/>
      <c r="C15884" s="1433"/>
      <c r="E15884" s="1433"/>
      <c r="K15884" s="1433"/>
      <c r="L15884" s="1334"/>
    </row>
    <row r="15885" spans="1:12" ht="24" customHeight="1">
      <c r="A15885" s="1355"/>
      <c r="B15885" s="1355"/>
      <c r="C15885" s="1433"/>
      <c r="E15885" s="1433"/>
      <c r="K15885" s="1433"/>
      <c r="L15885" s="1334"/>
    </row>
    <row r="15886" spans="1:12" ht="24" customHeight="1">
      <c r="A15886" s="1355"/>
      <c r="B15886" s="1355"/>
      <c r="C15886" s="1433"/>
      <c r="E15886" s="1433"/>
      <c r="K15886" s="1433"/>
      <c r="L15886" s="1334"/>
    </row>
    <row r="15887" spans="1:12" ht="24" customHeight="1">
      <c r="A15887" s="1355"/>
      <c r="B15887" s="1355"/>
      <c r="C15887" s="1433"/>
      <c r="E15887" s="1433"/>
      <c r="K15887" s="1433"/>
      <c r="L15887" s="1334"/>
    </row>
    <row r="15888" spans="1:12" ht="24" customHeight="1">
      <c r="A15888" s="1355"/>
      <c r="B15888" s="1355"/>
      <c r="C15888" s="1433"/>
      <c r="E15888" s="1433"/>
      <c r="K15888" s="1433"/>
      <c r="L15888" s="1334"/>
    </row>
    <row r="15889" spans="1:12" ht="24" customHeight="1">
      <c r="A15889" s="1355"/>
      <c r="B15889" s="1355"/>
      <c r="C15889" s="1433"/>
      <c r="E15889" s="1433"/>
      <c r="K15889" s="1433"/>
      <c r="L15889" s="1334"/>
    </row>
    <row r="15890" spans="1:12" ht="24" customHeight="1">
      <c r="A15890" s="1355"/>
      <c r="B15890" s="1355"/>
      <c r="C15890" s="1433"/>
      <c r="E15890" s="1433"/>
      <c r="K15890" s="1433"/>
      <c r="L15890" s="1334"/>
    </row>
    <row r="15891" spans="1:12" ht="24" customHeight="1">
      <c r="A15891" s="1355"/>
      <c r="B15891" s="1355"/>
      <c r="C15891" s="1433"/>
      <c r="E15891" s="1433"/>
      <c r="K15891" s="1433"/>
      <c r="L15891" s="1334"/>
    </row>
    <row r="15892" spans="1:12" ht="24" customHeight="1">
      <c r="A15892" s="1355"/>
      <c r="B15892" s="1355"/>
      <c r="C15892" s="1433"/>
      <c r="E15892" s="1433"/>
      <c r="K15892" s="1433"/>
      <c r="L15892" s="1334"/>
    </row>
    <row r="15893" spans="1:12" ht="24" customHeight="1">
      <c r="A15893" s="1355"/>
      <c r="B15893" s="1355"/>
      <c r="C15893" s="1433"/>
      <c r="E15893" s="1433"/>
      <c r="K15893" s="1433"/>
      <c r="L15893" s="1334"/>
    </row>
    <row r="15894" spans="1:12" ht="24" customHeight="1">
      <c r="A15894" s="1355"/>
      <c r="B15894" s="1355"/>
      <c r="C15894" s="1433"/>
      <c r="E15894" s="1433"/>
      <c r="K15894" s="1433"/>
      <c r="L15894" s="1334"/>
    </row>
    <row r="15895" spans="1:12" ht="24" customHeight="1">
      <c r="A15895" s="1355"/>
      <c r="B15895" s="1355"/>
      <c r="C15895" s="1433"/>
      <c r="E15895" s="1433"/>
      <c r="K15895" s="1433"/>
      <c r="L15895" s="1334"/>
    </row>
    <row r="15896" spans="1:12" ht="24" customHeight="1">
      <c r="A15896" s="1355"/>
      <c r="B15896" s="1355"/>
      <c r="C15896" s="1433"/>
      <c r="E15896" s="1433"/>
      <c r="K15896" s="1433"/>
      <c r="L15896" s="1334"/>
    </row>
    <row r="15897" spans="1:12" ht="24" customHeight="1">
      <c r="A15897" s="1355"/>
      <c r="B15897" s="1355"/>
      <c r="C15897" s="1433"/>
      <c r="E15897" s="1433"/>
      <c r="K15897" s="1433"/>
      <c r="L15897" s="1334"/>
    </row>
    <row r="15898" spans="1:12" ht="24" customHeight="1">
      <c r="A15898" s="1355"/>
      <c r="B15898" s="1355"/>
      <c r="C15898" s="1433"/>
      <c r="E15898" s="1433"/>
      <c r="K15898" s="1433"/>
      <c r="L15898" s="1334"/>
    </row>
    <row r="15899" spans="1:12" ht="24" customHeight="1">
      <c r="A15899" s="1355"/>
      <c r="B15899" s="1355"/>
      <c r="C15899" s="1433"/>
      <c r="E15899" s="1433"/>
      <c r="K15899" s="1433"/>
      <c r="L15899" s="1334"/>
    </row>
    <row r="15900" spans="1:12" ht="24" customHeight="1">
      <c r="A15900" s="1355"/>
      <c r="B15900" s="1355"/>
      <c r="C15900" s="1433"/>
      <c r="E15900" s="1433"/>
      <c r="K15900" s="1433"/>
      <c r="L15900" s="1334"/>
    </row>
    <row r="15901" spans="1:12" ht="24" customHeight="1">
      <c r="A15901" s="1355"/>
      <c r="B15901" s="1355"/>
      <c r="C15901" s="1433"/>
      <c r="E15901" s="1433"/>
      <c r="K15901" s="1433"/>
      <c r="L15901" s="1334"/>
    </row>
    <row r="15902" spans="1:12" ht="24" customHeight="1">
      <c r="A15902" s="1355"/>
      <c r="B15902" s="1355"/>
      <c r="C15902" s="1433"/>
      <c r="E15902" s="1433"/>
      <c r="K15902" s="1433"/>
      <c r="L15902" s="1334"/>
    </row>
    <row r="15903" spans="1:12" ht="24" customHeight="1">
      <c r="A15903" s="1355"/>
      <c r="B15903" s="1355"/>
      <c r="C15903" s="1433"/>
      <c r="E15903" s="1433"/>
      <c r="K15903" s="1433"/>
      <c r="L15903" s="1334"/>
    </row>
    <row r="15904" spans="1:12" ht="24" customHeight="1">
      <c r="A15904" s="1355"/>
      <c r="B15904" s="1355"/>
      <c r="C15904" s="1433"/>
      <c r="E15904" s="1433"/>
      <c r="K15904" s="1433"/>
      <c r="L15904" s="1334"/>
    </row>
    <row r="15905" spans="1:12" ht="24" customHeight="1">
      <c r="A15905" s="1355"/>
      <c r="B15905" s="1355"/>
      <c r="C15905" s="1433"/>
      <c r="E15905" s="1433"/>
      <c r="K15905" s="1433"/>
      <c r="L15905" s="1334"/>
    </row>
    <row r="15906" spans="1:12" ht="24" customHeight="1">
      <c r="A15906" s="1355"/>
      <c r="B15906" s="1355"/>
      <c r="C15906" s="1433"/>
      <c r="E15906" s="1433"/>
      <c r="K15906" s="1433"/>
      <c r="L15906" s="1334"/>
    </row>
    <row r="15907" spans="1:12" ht="24" customHeight="1">
      <c r="A15907" s="1355"/>
      <c r="B15907" s="1355"/>
      <c r="C15907" s="1433"/>
      <c r="E15907" s="1433"/>
      <c r="K15907" s="1433"/>
      <c r="L15907" s="1334"/>
    </row>
    <row r="15908" spans="1:12" ht="24" customHeight="1">
      <c r="A15908" s="1355"/>
      <c r="B15908" s="1355"/>
      <c r="C15908" s="1433"/>
      <c r="E15908" s="1433"/>
      <c r="K15908" s="1433"/>
      <c r="L15908" s="1334"/>
    </row>
    <row r="15909" spans="1:12" ht="24" customHeight="1">
      <c r="A15909" s="1355"/>
      <c r="B15909" s="1355"/>
      <c r="C15909" s="1433"/>
      <c r="E15909" s="1433"/>
      <c r="K15909" s="1433"/>
      <c r="L15909" s="1334"/>
    </row>
    <row r="15910" spans="1:12" ht="24" customHeight="1">
      <c r="A15910" s="1355"/>
      <c r="B15910" s="1355"/>
      <c r="C15910" s="1433"/>
      <c r="E15910" s="1433"/>
      <c r="K15910" s="1433"/>
      <c r="L15910" s="1334"/>
    </row>
    <row r="15911" spans="1:12" ht="24" customHeight="1">
      <c r="A15911" s="1355"/>
      <c r="B15911" s="1355"/>
      <c r="C15911" s="1433"/>
      <c r="E15911" s="1433"/>
      <c r="K15911" s="1433"/>
      <c r="L15911" s="1334"/>
    </row>
    <row r="15912" spans="1:12" ht="24" customHeight="1">
      <c r="A15912" s="1355"/>
      <c r="B15912" s="1355"/>
      <c r="C15912" s="1433"/>
      <c r="E15912" s="1433"/>
      <c r="K15912" s="1433"/>
      <c r="L15912" s="1334"/>
    </row>
    <row r="15913" spans="1:12" ht="24" customHeight="1">
      <c r="A15913" s="1355"/>
      <c r="B15913" s="1355"/>
      <c r="C15913" s="1433"/>
      <c r="E15913" s="1433"/>
      <c r="K15913" s="1433"/>
      <c r="L15913" s="1334"/>
    </row>
    <row r="15914" spans="1:12" ht="24" customHeight="1">
      <c r="A15914" s="1355"/>
      <c r="B15914" s="1355"/>
      <c r="C15914" s="1433"/>
      <c r="E15914" s="1433"/>
      <c r="K15914" s="1433"/>
      <c r="L15914" s="1334"/>
    </row>
    <row r="15915" spans="1:12" ht="24" customHeight="1">
      <c r="A15915" s="1355"/>
      <c r="B15915" s="1355"/>
      <c r="C15915" s="1433"/>
      <c r="E15915" s="1433"/>
      <c r="K15915" s="1433"/>
      <c r="L15915" s="1334"/>
    </row>
    <row r="15916" spans="1:12" ht="24" customHeight="1">
      <c r="A15916" s="1355"/>
      <c r="B15916" s="1355"/>
      <c r="C15916" s="1433"/>
      <c r="E15916" s="1433"/>
      <c r="K15916" s="1433"/>
      <c r="L15916" s="1334"/>
    </row>
    <row r="15917" spans="1:12" ht="24" customHeight="1">
      <c r="A15917" s="1355"/>
      <c r="B15917" s="1355"/>
      <c r="C15917" s="1433"/>
      <c r="E15917" s="1433"/>
      <c r="K15917" s="1433"/>
      <c r="L15917" s="1334"/>
    </row>
    <row r="15918" spans="1:12" ht="24" customHeight="1">
      <c r="A15918" s="1355"/>
      <c r="B15918" s="1355"/>
      <c r="C15918" s="1433"/>
      <c r="E15918" s="1433"/>
      <c r="K15918" s="1433"/>
      <c r="L15918" s="1334"/>
    </row>
    <row r="15919" spans="1:12" ht="24" customHeight="1">
      <c r="A15919" s="1355"/>
      <c r="B15919" s="1355"/>
      <c r="C15919" s="1433"/>
      <c r="E15919" s="1433"/>
      <c r="K15919" s="1433"/>
      <c r="L15919" s="1334"/>
    </row>
    <row r="15920" spans="1:12" ht="24" customHeight="1">
      <c r="A15920" s="1355"/>
      <c r="B15920" s="1355"/>
      <c r="C15920" s="1433"/>
      <c r="E15920" s="1433"/>
      <c r="K15920" s="1433"/>
      <c r="L15920" s="1334"/>
    </row>
    <row r="15921" spans="1:12" ht="24" customHeight="1">
      <c r="A15921" s="1355"/>
      <c r="B15921" s="1355"/>
      <c r="C15921" s="1433"/>
      <c r="E15921" s="1433"/>
      <c r="K15921" s="1433"/>
      <c r="L15921" s="1334"/>
    </row>
    <row r="15922" spans="1:12" ht="24" customHeight="1">
      <c r="A15922" s="1355"/>
      <c r="B15922" s="1355"/>
      <c r="C15922" s="1433"/>
      <c r="E15922" s="1433"/>
      <c r="K15922" s="1433"/>
      <c r="L15922" s="1334"/>
    </row>
    <row r="15923" spans="1:12" ht="24" customHeight="1">
      <c r="A15923" s="1355"/>
      <c r="B15923" s="1355"/>
      <c r="C15923" s="1433"/>
      <c r="E15923" s="1433"/>
      <c r="K15923" s="1433"/>
      <c r="L15923" s="1334"/>
    </row>
    <row r="15924" spans="1:12" ht="24" customHeight="1">
      <c r="A15924" s="1355"/>
      <c r="B15924" s="1355"/>
      <c r="C15924" s="1433"/>
      <c r="E15924" s="1433"/>
      <c r="K15924" s="1433"/>
      <c r="L15924" s="1334"/>
    </row>
    <row r="15925" spans="1:12" ht="24" customHeight="1">
      <c r="A15925" s="1355"/>
      <c r="B15925" s="1355"/>
      <c r="C15925" s="1433"/>
      <c r="E15925" s="1433"/>
      <c r="K15925" s="1433"/>
      <c r="L15925" s="1334"/>
    </row>
    <row r="15926" spans="1:12" ht="24" customHeight="1">
      <c r="A15926" s="1355"/>
      <c r="B15926" s="1355"/>
      <c r="C15926" s="1433"/>
      <c r="E15926" s="1433"/>
      <c r="K15926" s="1433"/>
      <c r="L15926" s="1334"/>
    </row>
    <row r="15927" spans="1:12" ht="24" customHeight="1">
      <c r="A15927" s="1355"/>
      <c r="B15927" s="1355"/>
      <c r="C15927" s="1433"/>
      <c r="E15927" s="1433"/>
      <c r="K15927" s="1433"/>
      <c r="L15927" s="1334"/>
    </row>
    <row r="15928" spans="1:12" ht="24" customHeight="1">
      <c r="A15928" s="1355"/>
      <c r="B15928" s="1355"/>
      <c r="C15928" s="1433"/>
      <c r="E15928" s="1433"/>
      <c r="K15928" s="1433"/>
      <c r="L15928" s="1334"/>
    </row>
    <row r="15929" spans="1:12" ht="24" customHeight="1">
      <c r="A15929" s="1355"/>
      <c r="B15929" s="1355"/>
      <c r="C15929" s="1433"/>
      <c r="E15929" s="1433"/>
      <c r="K15929" s="1433"/>
      <c r="L15929" s="1334"/>
    </row>
    <row r="15930" spans="1:12" ht="24" customHeight="1">
      <c r="A15930" s="1355"/>
      <c r="B15930" s="1355"/>
      <c r="C15930" s="1433"/>
      <c r="E15930" s="1433"/>
      <c r="K15930" s="1433"/>
      <c r="L15930" s="1334"/>
    </row>
    <row r="15931" spans="1:12" ht="24" customHeight="1">
      <c r="A15931" s="1355"/>
      <c r="B15931" s="1355"/>
      <c r="C15931" s="1433"/>
      <c r="E15931" s="1433"/>
      <c r="K15931" s="1433"/>
      <c r="L15931" s="1334"/>
    </row>
    <row r="15932" spans="1:12" ht="24" customHeight="1">
      <c r="A15932" s="1355"/>
      <c r="B15932" s="1355"/>
      <c r="C15932" s="1433"/>
      <c r="E15932" s="1433"/>
      <c r="K15932" s="1433"/>
      <c r="L15932" s="1334"/>
    </row>
    <row r="15933" spans="1:12" ht="24" customHeight="1">
      <c r="A15933" s="1355"/>
      <c r="B15933" s="1355"/>
      <c r="C15933" s="1433"/>
      <c r="E15933" s="1433"/>
      <c r="K15933" s="1433"/>
      <c r="L15933" s="1334"/>
    </row>
    <row r="15934" spans="1:12" ht="24" customHeight="1">
      <c r="A15934" s="1355"/>
      <c r="B15934" s="1355"/>
      <c r="C15934" s="1433"/>
      <c r="E15934" s="1433"/>
      <c r="K15934" s="1433"/>
      <c r="L15934" s="1334"/>
    </row>
    <row r="15935" spans="1:12" ht="24" customHeight="1">
      <c r="A15935" s="1355"/>
      <c r="B15935" s="1355"/>
      <c r="C15935" s="1433"/>
      <c r="E15935" s="1433"/>
      <c r="K15935" s="1433"/>
      <c r="L15935" s="1334"/>
    </row>
    <row r="15936" spans="1:12" ht="24" customHeight="1">
      <c r="A15936" s="1355"/>
      <c r="B15936" s="1355"/>
      <c r="C15936" s="1433"/>
      <c r="E15936" s="1433"/>
      <c r="K15936" s="1433"/>
      <c r="L15936" s="1334"/>
    </row>
    <row r="15937" spans="1:12" ht="24" customHeight="1">
      <c r="A15937" s="1355"/>
      <c r="B15937" s="1355"/>
      <c r="C15937" s="1433"/>
      <c r="E15937" s="1433"/>
      <c r="K15937" s="1433"/>
      <c r="L15937" s="1334"/>
    </row>
    <row r="15938" spans="1:12" ht="24" customHeight="1">
      <c r="A15938" s="1355"/>
      <c r="B15938" s="1355"/>
      <c r="C15938" s="1433"/>
      <c r="E15938" s="1433"/>
      <c r="K15938" s="1433"/>
      <c r="L15938" s="1334"/>
    </row>
    <row r="15939" spans="1:12" ht="24" customHeight="1">
      <c r="A15939" s="1355"/>
      <c r="B15939" s="1355"/>
      <c r="C15939" s="1433"/>
      <c r="E15939" s="1433"/>
      <c r="K15939" s="1433"/>
      <c r="L15939" s="1334"/>
    </row>
    <row r="15940" spans="1:12" ht="24" customHeight="1">
      <c r="A15940" s="1355"/>
      <c r="B15940" s="1355"/>
      <c r="C15940" s="1433"/>
      <c r="E15940" s="1433"/>
      <c r="K15940" s="1433"/>
      <c r="L15940" s="1334"/>
    </row>
    <row r="15941" spans="1:12" ht="24" customHeight="1">
      <c r="A15941" s="1355"/>
      <c r="B15941" s="1355"/>
      <c r="C15941" s="1433"/>
      <c r="E15941" s="1433"/>
      <c r="K15941" s="1433"/>
      <c r="L15941" s="1334"/>
    </row>
    <row r="15942" spans="1:12" ht="24" customHeight="1">
      <c r="A15942" s="1355"/>
      <c r="B15942" s="1355"/>
      <c r="C15942" s="1433"/>
      <c r="E15942" s="1433"/>
      <c r="K15942" s="1433"/>
      <c r="L15942" s="1334"/>
    </row>
    <row r="15943" spans="1:12" ht="24" customHeight="1">
      <c r="A15943" s="1355"/>
      <c r="B15943" s="1355"/>
      <c r="C15943" s="1433"/>
      <c r="E15943" s="1433"/>
      <c r="K15943" s="1433"/>
      <c r="L15943" s="1334"/>
    </row>
    <row r="15944" spans="1:12" ht="24" customHeight="1">
      <c r="A15944" s="1355"/>
      <c r="B15944" s="1355"/>
      <c r="C15944" s="1433"/>
      <c r="E15944" s="1433"/>
      <c r="K15944" s="1433"/>
      <c r="L15944" s="1334"/>
    </row>
    <row r="15945" spans="1:12" ht="24" customHeight="1">
      <c r="A15945" s="1355"/>
      <c r="B15945" s="1355"/>
      <c r="C15945" s="1433"/>
      <c r="E15945" s="1433"/>
      <c r="K15945" s="1433"/>
      <c r="L15945" s="1334"/>
    </row>
    <row r="15946" spans="1:12" ht="24" customHeight="1">
      <c r="A15946" s="1355"/>
      <c r="B15946" s="1355"/>
      <c r="C15946" s="1433"/>
      <c r="E15946" s="1433"/>
      <c r="K15946" s="1433"/>
      <c r="L15946" s="1334"/>
    </row>
    <row r="15947" spans="1:12" ht="24" customHeight="1">
      <c r="A15947" s="1355"/>
      <c r="B15947" s="1355"/>
      <c r="C15947" s="1433"/>
      <c r="E15947" s="1433"/>
      <c r="K15947" s="1433"/>
      <c r="L15947" s="1334"/>
    </row>
    <row r="15948" spans="1:12" ht="24" customHeight="1">
      <c r="A15948" s="1355"/>
      <c r="B15948" s="1355"/>
      <c r="C15948" s="1433"/>
      <c r="E15948" s="1433"/>
      <c r="K15948" s="1433"/>
      <c r="L15948" s="1334"/>
    </row>
    <row r="15949" spans="1:12" ht="24" customHeight="1">
      <c r="A15949" s="1355"/>
      <c r="B15949" s="1355"/>
      <c r="C15949" s="1433"/>
      <c r="E15949" s="1433"/>
      <c r="K15949" s="1433"/>
      <c r="L15949" s="1334"/>
    </row>
    <row r="15950" spans="1:12" ht="24" customHeight="1">
      <c r="A15950" s="1355"/>
      <c r="B15950" s="1355"/>
      <c r="C15950" s="1433"/>
      <c r="E15950" s="1433"/>
      <c r="K15950" s="1433"/>
      <c r="L15950" s="1334"/>
    </row>
    <row r="15951" spans="1:12" ht="24" customHeight="1">
      <c r="A15951" s="1355"/>
      <c r="B15951" s="1355"/>
      <c r="C15951" s="1433"/>
      <c r="E15951" s="1433"/>
      <c r="K15951" s="1433"/>
      <c r="L15951" s="1334"/>
    </row>
    <row r="15952" spans="1:12" ht="24" customHeight="1">
      <c r="A15952" s="1355"/>
      <c r="B15952" s="1355"/>
      <c r="C15952" s="1433"/>
      <c r="E15952" s="1433"/>
      <c r="K15952" s="1433"/>
      <c r="L15952" s="1334"/>
    </row>
    <row r="15953" spans="1:12" ht="24" customHeight="1">
      <c r="A15953" s="1355"/>
      <c r="B15953" s="1355"/>
      <c r="C15953" s="1433"/>
      <c r="E15953" s="1433"/>
      <c r="K15953" s="1433"/>
      <c r="L15953" s="1334"/>
    </row>
    <row r="15954" spans="1:12" ht="24" customHeight="1">
      <c r="A15954" s="1355"/>
      <c r="B15954" s="1355"/>
      <c r="C15954" s="1433"/>
      <c r="E15954" s="1433"/>
      <c r="K15954" s="1433"/>
      <c r="L15954" s="1334"/>
    </row>
    <row r="15955" spans="1:12" ht="24" customHeight="1">
      <c r="A15955" s="1355"/>
      <c r="B15955" s="1355"/>
      <c r="C15955" s="1433"/>
      <c r="E15955" s="1433"/>
      <c r="K15955" s="1433"/>
      <c r="L15955" s="1334"/>
    </row>
    <row r="15956" spans="1:12" ht="24" customHeight="1">
      <c r="A15956" s="1355"/>
      <c r="B15956" s="1355"/>
      <c r="C15956" s="1433"/>
      <c r="E15956" s="1433"/>
      <c r="K15956" s="1433"/>
      <c r="L15956" s="1334"/>
    </row>
    <row r="15957" spans="1:12" ht="24" customHeight="1">
      <c r="A15957" s="1355"/>
      <c r="B15957" s="1355"/>
      <c r="C15957" s="1433"/>
      <c r="E15957" s="1433"/>
      <c r="K15957" s="1433"/>
      <c r="L15957" s="1334"/>
    </row>
    <row r="15958" spans="1:12" ht="24" customHeight="1">
      <c r="A15958" s="1355"/>
      <c r="B15958" s="1355"/>
      <c r="C15958" s="1433"/>
      <c r="E15958" s="1433"/>
      <c r="K15958" s="1433"/>
      <c r="L15958" s="1334"/>
    </row>
    <row r="15959" spans="1:12" ht="24" customHeight="1">
      <c r="A15959" s="1355"/>
      <c r="B15959" s="1355"/>
      <c r="C15959" s="1433"/>
      <c r="E15959" s="1433"/>
      <c r="K15959" s="1433"/>
      <c r="L15959" s="1334"/>
    </row>
    <row r="15960" spans="1:12" ht="24" customHeight="1">
      <c r="A15960" s="1355"/>
      <c r="B15960" s="1355"/>
      <c r="C15960" s="1433"/>
      <c r="E15960" s="1433"/>
      <c r="K15960" s="1433"/>
      <c r="L15960" s="1334"/>
    </row>
    <row r="15961" spans="1:12" ht="24" customHeight="1">
      <c r="A15961" s="1355"/>
      <c r="B15961" s="1355"/>
      <c r="C15961" s="1433"/>
      <c r="E15961" s="1433"/>
      <c r="K15961" s="1433"/>
      <c r="L15961" s="1334"/>
    </row>
    <row r="15962" spans="1:12" ht="24" customHeight="1">
      <c r="A15962" s="1355"/>
      <c r="B15962" s="1355"/>
      <c r="C15962" s="1433"/>
      <c r="E15962" s="1433"/>
      <c r="K15962" s="1433"/>
      <c r="L15962" s="1334"/>
    </row>
    <row r="15963" spans="1:12" ht="24" customHeight="1">
      <c r="A15963" s="1355"/>
      <c r="B15963" s="1355"/>
      <c r="C15963" s="1433"/>
      <c r="E15963" s="1433"/>
      <c r="K15963" s="1433"/>
      <c r="L15963" s="1334"/>
    </row>
    <row r="15964" spans="1:12" ht="24" customHeight="1">
      <c r="A15964" s="1355"/>
      <c r="B15964" s="1355"/>
      <c r="C15964" s="1433"/>
      <c r="E15964" s="1433"/>
      <c r="K15964" s="1433"/>
      <c r="L15964" s="1334"/>
    </row>
    <row r="15965" spans="1:12" ht="24" customHeight="1">
      <c r="A15965" s="1355"/>
      <c r="B15965" s="1355"/>
      <c r="C15965" s="1433"/>
      <c r="E15965" s="1433"/>
      <c r="K15965" s="1433"/>
      <c r="L15965" s="1334"/>
    </row>
    <row r="15966" spans="1:12" ht="24" customHeight="1">
      <c r="A15966" s="1355"/>
      <c r="B15966" s="1355"/>
      <c r="C15966" s="1433"/>
      <c r="E15966" s="1433"/>
      <c r="K15966" s="1433"/>
      <c r="L15966" s="1334"/>
    </row>
    <row r="15967" spans="1:12" ht="24" customHeight="1">
      <c r="A15967" s="1355"/>
      <c r="B15967" s="1355"/>
      <c r="C15967" s="1433"/>
      <c r="E15967" s="1433"/>
      <c r="K15967" s="1433"/>
      <c r="L15967" s="1334"/>
    </row>
    <row r="15968" spans="1:12" ht="24" customHeight="1">
      <c r="A15968" s="1355"/>
      <c r="B15968" s="1355"/>
      <c r="C15968" s="1433"/>
      <c r="E15968" s="1433"/>
      <c r="K15968" s="1433"/>
      <c r="L15968" s="1334"/>
    </row>
    <row r="15969" spans="1:12" ht="24" customHeight="1">
      <c r="A15969" s="1355"/>
      <c r="B15969" s="1355"/>
      <c r="C15969" s="1433"/>
      <c r="E15969" s="1433"/>
      <c r="K15969" s="1433"/>
      <c r="L15969" s="1334"/>
    </row>
    <row r="15970" spans="1:12" ht="24" customHeight="1">
      <c r="A15970" s="1355"/>
      <c r="B15970" s="1355"/>
      <c r="C15970" s="1433"/>
      <c r="E15970" s="1433"/>
      <c r="K15970" s="1433"/>
      <c r="L15970" s="1334"/>
    </row>
    <row r="15971" spans="1:12" ht="24" customHeight="1">
      <c r="A15971" s="1355"/>
      <c r="B15971" s="1355"/>
      <c r="C15971" s="1433"/>
      <c r="E15971" s="1433"/>
      <c r="K15971" s="1433"/>
      <c r="L15971" s="1334"/>
    </row>
    <row r="15972" spans="1:12" ht="24" customHeight="1">
      <c r="A15972" s="1355"/>
      <c r="B15972" s="1355"/>
      <c r="C15972" s="1433"/>
      <c r="E15972" s="1433"/>
      <c r="K15972" s="1433"/>
      <c r="L15972" s="1334"/>
    </row>
    <row r="15973" spans="1:12" ht="24" customHeight="1">
      <c r="A15973" s="1355"/>
      <c r="B15973" s="1355"/>
      <c r="C15973" s="1433"/>
      <c r="E15973" s="1433"/>
      <c r="K15973" s="1433"/>
      <c r="L15973" s="1334"/>
    </row>
    <row r="15974" spans="1:12" ht="24" customHeight="1">
      <c r="A15974" s="1355"/>
      <c r="B15974" s="1355"/>
      <c r="C15974" s="1433"/>
      <c r="E15974" s="1433"/>
      <c r="K15974" s="1433"/>
      <c r="L15974" s="1334"/>
    </row>
    <row r="15975" spans="1:12" ht="24" customHeight="1">
      <c r="A15975" s="1355"/>
      <c r="B15975" s="1355"/>
      <c r="C15975" s="1433"/>
      <c r="E15975" s="1433"/>
      <c r="K15975" s="1433"/>
      <c r="L15975" s="1334"/>
    </row>
    <row r="15976" spans="1:12" ht="24" customHeight="1">
      <c r="A15976" s="1355"/>
      <c r="B15976" s="1355"/>
      <c r="C15976" s="1433"/>
      <c r="E15976" s="1433"/>
      <c r="K15976" s="1433"/>
      <c r="L15976" s="1334"/>
    </row>
    <row r="15977" spans="1:12" ht="24" customHeight="1">
      <c r="A15977" s="1355"/>
      <c r="B15977" s="1355"/>
      <c r="C15977" s="1433"/>
      <c r="E15977" s="1433"/>
      <c r="K15977" s="1433"/>
      <c r="L15977" s="1334"/>
    </row>
    <row r="15978" spans="1:12" ht="24" customHeight="1">
      <c r="A15978" s="1355"/>
      <c r="B15978" s="1355"/>
      <c r="C15978" s="1433"/>
      <c r="E15978" s="1433"/>
      <c r="K15978" s="1433"/>
      <c r="L15978" s="1334"/>
    </row>
    <row r="15979" spans="1:12" ht="24" customHeight="1">
      <c r="A15979" s="1355"/>
      <c r="B15979" s="1355"/>
      <c r="C15979" s="1433"/>
      <c r="E15979" s="1433"/>
      <c r="K15979" s="1433"/>
      <c r="L15979" s="1334"/>
    </row>
    <row r="15980" spans="1:12" ht="24" customHeight="1">
      <c r="A15980" s="1355"/>
      <c r="B15980" s="1355"/>
      <c r="C15980" s="1433"/>
      <c r="E15980" s="1433"/>
      <c r="K15980" s="1433"/>
      <c r="L15980" s="1334"/>
    </row>
    <row r="15981" spans="1:12" ht="24" customHeight="1">
      <c r="A15981" s="1355"/>
      <c r="B15981" s="1355"/>
      <c r="C15981" s="1433"/>
      <c r="E15981" s="1433"/>
      <c r="K15981" s="1433"/>
      <c r="L15981" s="1334"/>
    </row>
    <row r="15982" spans="1:12" ht="24" customHeight="1">
      <c r="A15982" s="1355"/>
      <c r="B15982" s="1355"/>
      <c r="C15982" s="1433"/>
      <c r="E15982" s="1433"/>
      <c r="K15982" s="1433"/>
      <c r="L15982" s="1334"/>
    </row>
    <row r="15983" spans="1:12" ht="24" customHeight="1">
      <c r="A15983" s="1355"/>
      <c r="B15983" s="1355"/>
      <c r="C15983" s="1433"/>
      <c r="E15983" s="1433"/>
      <c r="K15983" s="1433"/>
      <c r="L15983" s="1334"/>
    </row>
    <row r="15984" spans="1:12" ht="24" customHeight="1">
      <c r="A15984" s="1355"/>
      <c r="B15984" s="1355"/>
      <c r="C15984" s="1433"/>
      <c r="E15984" s="1433"/>
      <c r="K15984" s="1433"/>
      <c r="L15984" s="1334"/>
    </row>
    <row r="15985" spans="1:12" ht="24" customHeight="1">
      <c r="A15985" s="1355"/>
      <c r="B15985" s="1355"/>
      <c r="C15985" s="1433"/>
      <c r="E15985" s="1433"/>
      <c r="K15985" s="1433"/>
      <c r="L15985" s="1334"/>
    </row>
    <row r="15986" spans="1:12" ht="24" customHeight="1">
      <c r="A15986" s="1355"/>
      <c r="B15986" s="1355"/>
      <c r="C15986" s="1433"/>
      <c r="E15986" s="1433"/>
      <c r="K15986" s="1433"/>
      <c r="L15986" s="1334"/>
    </row>
    <row r="15987" spans="1:12" ht="24" customHeight="1">
      <c r="A15987" s="1355"/>
      <c r="B15987" s="1355"/>
      <c r="C15987" s="1433"/>
      <c r="E15987" s="1433"/>
      <c r="K15987" s="1433"/>
      <c r="L15987" s="1334"/>
    </row>
    <row r="15988" spans="1:12" ht="24" customHeight="1">
      <c r="A15988" s="1355"/>
      <c r="B15988" s="1355"/>
      <c r="C15988" s="1433"/>
      <c r="E15988" s="1433"/>
      <c r="K15988" s="1433"/>
      <c r="L15988" s="1334"/>
    </row>
    <row r="15989" spans="1:12" ht="24" customHeight="1">
      <c r="A15989" s="1355"/>
      <c r="B15989" s="1355"/>
      <c r="C15989" s="1433"/>
      <c r="E15989" s="1433"/>
      <c r="K15989" s="1433"/>
      <c r="L15989" s="1334"/>
    </row>
    <row r="15990" spans="1:12" ht="24" customHeight="1">
      <c r="A15990" s="1355"/>
      <c r="B15990" s="1355"/>
      <c r="C15990" s="1433"/>
      <c r="E15990" s="1433"/>
      <c r="K15990" s="1433"/>
      <c r="L15990" s="1334"/>
    </row>
    <row r="15991" spans="1:12" ht="24" customHeight="1">
      <c r="A15991" s="1355"/>
      <c r="B15991" s="1355"/>
      <c r="C15991" s="1433"/>
      <c r="E15991" s="1433"/>
      <c r="K15991" s="1433"/>
      <c r="L15991" s="1334"/>
    </row>
    <row r="15992" spans="1:12" ht="24" customHeight="1">
      <c r="A15992" s="1355"/>
      <c r="B15992" s="1355"/>
      <c r="C15992" s="1433"/>
      <c r="E15992" s="1433"/>
      <c r="K15992" s="1433"/>
      <c r="L15992" s="1334"/>
    </row>
    <row r="15993" spans="1:12" ht="24" customHeight="1">
      <c r="A15993" s="1355"/>
      <c r="B15993" s="1355"/>
      <c r="C15993" s="1433"/>
      <c r="E15993" s="1433"/>
      <c r="K15993" s="1433"/>
      <c r="L15993" s="1334"/>
    </row>
    <row r="15994" spans="1:12" ht="24" customHeight="1">
      <c r="A15994" s="1355"/>
      <c r="B15994" s="1355"/>
      <c r="C15994" s="1433"/>
      <c r="E15994" s="1433"/>
      <c r="K15994" s="1433"/>
      <c r="L15994" s="1334"/>
    </row>
    <row r="15995" spans="1:12" ht="24" customHeight="1">
      <c r="A15995" s="1355"/>
      <c r="B15995" s="1355"/>
      <c r="C15995" s="1433"/>
      <c r="E15995" s="1433"/>
      <c r="K15995" s="1433"/>
      <c r="L15995" s="1334"/>
    </row>
    <row r="15996" spans="1:12" ht="24" customHeight="1">
      <c r="A15996" s="1355"/>
      <c r="B15996" s="1355"/>
      <c r="C15996" s="1433"/>
      <c r="E15996" s="1433"/>
      <c r="K15996" s="1433"/>
      <c r="L15996" s="1334"/>
    </row>
    <row r="15997" spans="1:12" ht="24" customHeight="1">
      <c r="A15997" s="1355"/>
      <c r="B15997" s="1355"/>
      <c r="C15997" s="1433"/>
      <c r="E15997" s="1433"/>
      <c r="K15997" s="1433"/>
      <c r="L15997" s="1334"/>
    </row>
    <row r="15998" spans="1:12" ht="24" customHeight="1">
      <c r="A15998" s="1355"/>
      <c r="B15998" s="1355"/>
      <c r="C15998" s="1433"/>
      <c r="E15998" s="1433"/>
      <c r="K15998" s="1433"/>
      <c r="L15998" s="1334"/>
    </row>
    <row r="15999" spans="1:12" ht="24" customHeight="1">
      <c r="A15999" s="1355"/>
      <c r="B15999" s="1355"/>
      <c r="C15999" s="1433"/>
      <c r="E15999" s="1433"/>
      <c r="K15999" s="1433"/>
      <c r="L15999" s="1334"/>
    </row>
    <row r="16000" spans="1:12" ht="24" customHeight="1">
      <c r="A16000" s="1355"/>
      <c r="B16000" s="1355"/>
      <c r="C16000" s="1433"/>
      <c r="E16000" s="1433"/>
      <c r="K16000" s="1433"/>
      <c r="L16000" s="1334"/>
    </row>
    <row r="16001" spans="1:12" ht="24" customHeight="1">
      <c r="A16001" s="1355"/>
      <c r="B16001" s="1355"/>
      <c r="C16001" s="1433"/>
      <c r="E16001" s="1433"/>
      <c r="K16001" s="1433"/>
      <c r="L16001" s="1334"/>
    </row>
    <row r="16002" spans="1:12" ht="24" customHeight="1">
      <c r="A16002" s="1355"/>
      <c r="B16002" s="1355"/>
      <c r="C16002" s="1433"/>
      <c r="E16002" s="1433"/>
      <c r="K16002" s="1433"/>
      <c r="L16002" s="1334"/>
    </row>
    <row r="16003" spans="1:12" ht="24" customHeight="1">
      <c r="A16003" s="1355"/>
      <c r="B16003" s="1355"/>
      <c r="C16003" s="1433"/>
      <c r="E16003" s="1433"/>
      <c r="K16003" s="1433"/>
      <c r="L16003" s="1334"/>
    </row>
    <row r="16004" spans="1:12" ht="24" customHeight="1">
      <c r="A16004" s="1355"/>
      <c r="B16004" s="1355"/>
      <c r="C16004" s="1433"/>
      <c r="E16004" s="1433"/>
      <c r="K16004" s="1433"/>
      <c r="L16004" s="1334"/>
    </row>
    <row r="16005" spans="1:12" ht="24" customHeight="1">
      <c r="A16005" s="1355"/>
      <c r="B16005" s="1355"/>
      <c r="C16005" s="1433"/>
      <c r="E16005" s="1433"/>
      <c r="K16005" s="1433"/>
      <c r="L16005" s="1334"/>
    </row>
    <row r="16006" spans="1:12" ht="24" customHeight="1">
      <c r="A16006" s="1355"/>
      <c r="B16006" s="1355"/>
      <c r="C16006" s="1433"/>
      <c r="E16006" s="1433"/>
      <c r="K16006" s="1433"/>
      <c r="L16006" s="1334"/>
    </row>
    <row r="16007" spans="1:12" ht="24" customHeight="1">
      <c r="A16007" s="1355"/>
      <c r="B16007" s="1355"/>
      <c r="C16007" s="1433"/>
      <c r="E16007" s="1433"/>
      <c r="K16007" s="1433"/>
      <c r="L16007" s="1334"/>
    </row>
    <row r="16008" spans="1:12" ht="24" customHeight="1">
      <c r="A16008" s="1355"/>
      <c r="B16008" s="1355"/>
      <c r="C16008" s="1433"/>
      <c r="E16008" s="1433"/>
      <c r="K16008" s="1433"/>
      <c r="L16008" s="1334"/>
    </row>
    <row r="16009" spans="1:12" ht="24" customHeight="1">
      <c r="A16009" s="1355"/>
      <c r="B16009" s="1355"/>
      <c r="C16009" s="1433"/>
      <c r="E16009" s="1433"/>
      <c r="K16009" s="1433"/>
      <c r="L16009" s="1334"/>
    </row>
    <row r="16010" spans="1:12" ht="24" customHeight="1">
      <c r="A16010" s="1355"/>
      <c r="B16010" s="1355"/>
      <c r="C16010" s="1433"/>
      <c r="E16010" s="1433"/>
      <c r="K16010" s="1433"/>
      <c r="L16010" s="1334"/>
    </row>
    <row r="16011" spans="1:12" ht="24" customHeight="1">
      <c r="A16011" s="1355"/>
      <c r="B16011" s="1355"/>
      <c r="C16011" s="1433"/>
      <c r="E16011" s="1433"/>
      <c r="K16011" s="1433"/>
      <c r="L16011" s="1334"/>
    </row>
    <row r="16012" spans="1:12" ht="24" customHeight="1">
      <c r="A16012" s="1355"/>
      <c r="B16012" s="1355"/>
      <c r="C16012" s="1433"/>
      <c r="E16012" s="1433"/>
      <c r="K16012" s="1433"/>
      <c r="L16012" s="1334"/>
    </row>
    <row r="16013" spans="1:12" ht="24" customHeight="1">
      <c r="A16013" s="1355"/>
      <c r="B16013" s="1355"/>
      <c r="C16013" s="1433"/>
      <c r="E16013" s="1433"/>
      <c r="K16013" s="1433"/>
      <c r="L16013" s="1334"/>
    </row>
    <row r="16014" spans="1:12" ht="24" customHeight="1">
      <c r="A16014" s="1355"/>
      <c r="B16014" s="1355"/>
      <c r="C16014" s="1433"/>
      <c r="E16014" s="1433"/>
      <c r="K16014" s="1433"/>
      <c r="L16014" s="1334"/>
    </row>
    <row r="16015" spans="1:12" ht="24" customHeight="1">
      <c r="A16015" s="1355"/>
      <c r="B16015" s="1355"/>
      <c r="C16015" s="1433"/>
      <c r="E16015" s="1433"/>
      <c r="K16015" s="1433"/>
      <c r="L16015" s="1334"/>
    </row>
    <row r="16016" spans="1:12" ht="24" customHeight="1">
      <c r="A16016" s="1355"/>
      <c r="B16016" s="1355"/>
      <c r="C16016" s="1433"/>
      <c r="E16016" s="1433"/>
      <c r="K16016" s="1433"/>
      <c r="L16016" s="1334"/>
    </row>
    <row r="16017" spans="1:12" ht="24" customHeight="1">
      <c r="A16017" s="1355"/>
      <c r="B16017" s="1355"/>
      <c r="C16017" s="1433"/>
      <c r="E16017" s="1433"/>
      <c r="K16017" s="1433"/>
      <c r="L16017" s="1334"/>
    </row>
    <row r="16018" spans="1:12" ht="24" customHeight="1">
      <c r="A16018" s="1355"/>
      <c r="B16018" s="1355"/>
      <c r="C16018" s="1433"/>
      <c r="E16018" s="1433"/>
      <c r="K16018" s="1433"/>
      <c r="L16018" s="1334"/>
    </row>
    <row r="16019" spans="1:12" ht="24" customHeight="1">
      <c r="A16019" s="1355"/>
      <c r="B16019" s="1355"/>
      <c r="C16019" s="1433"/>
      <c r="E16019" s="1433"/>
      <c r="K16019" s="1433"/>
      <c r="L16019" s="1334"/>
    </row>
    <row r="16020" spans="1:12" ht="24" customHeight="1">
      <c r="A16020" s="1355"/>
      <c r="B16020" s="1355"/>
      <c r="C16020" s="1433"/>
      <c r="E16020" s="1433"/>
      <c r="K16020" s="1433"/>
      <c r="L16020" s="1334"/>
    </row>
    <row r="16021" spans="1:12" ht="24" customHeight="1">
      <c r="A16021" s="1355"/>
      <c r="B16021" s="1355"/>
      <c r="C16021" s="1433"/>
      <c r="E16021" s="1433"/>
      <c r="K16021" s="1433"/>
      <c r="L16021" s="1334"/>
    </row>
    <row r="16022" spans="1:12" ht="24" customHeight="1">
      <c r="A16022" s="1355"/>
      <c r="B16022" s="1355"/>
      <c r="C16022" s="1433"/>
      <c r="E16022" s="1433"/>
      <c r="K16022" s="1433"/>
      <c r="L16022" s="1334"/>
    </row>
    <row r="16023" spans="1:12" ht="24" customHeight="1">
      <c r="A16023" s="1355"/>
      <c r="B16023" s="1355"/>
      <c r="C16023" s="1433"/>
      <c r="E16023" s="1433"/>
      <c r="K16023" s="1433"/>
      <c r="L16023" s="1334"/>
    </row>
    <row r="16024" spans="1:12" ht="24" customHeight="1">
      <c r="A16024" s="1355"/>
      <c r="B16024" s="1355"/>
      <c r="C16024" s="1433"/>
      <c r="E16024" s="1433"/>
      <c r="K16024" s="1433"/>
      <c r="L16024" s="1334"/>
    </row>
    <row r="16025" spans="1:12" ht="24" customHeight="1">
      <c r="A16025" s="1355"/>
      <c r="B16025" s="1355"/>
      <c r="C16025" s="1433"/>
      <c r="E16025" s="1433"/>
      <c r="K16025" s="1433"/>
      <c r="L16025" s="1334"/>
    </row>
    <row r="16026" spans="1:12" ht="24" customHeight="1">
      <c r="A16026" s="1355"/>
      <c r="B16026" s="1355"/>
      <c r="C16026" s="1433"/>
      <c r="E16026" s="1433"/>
      <c r="K16026" s="1433"/>
      <c r="L16026" s="1334"/>
    </row>
    <row r="16027" spans="1:12" ht="24" customHeight="1">
      <c r="A16027" s="1355"/>
      <c r="B16027" s="1355"/>
      <c r="C16027" s="1433"/>
      <c r="E16027" s="1433"/>
      <c r="K16027" s="1433"/>
      <c r="L16027" s="1334"/>
    </row>
    <row r="16028" spans="1:12" ht="24" customHeight="1">
      <c r="A16028" s="1355"/>
      <c r="B16028" s="1355"/>
      <c r="C16028" s="1433"/>
      <c r="E16028" s="1433"/>
      <c r="K16028" s="1433"/>
      <c r="L16028" s="1334"/>
    </row>
    <row r="16029" spans="1:12" ht="24" customHeight="1">
      <c r="A16029" s="1355"/>
      <c r="B16029" s="1355"/>
      <c r="C16029" s="1433"/>
      <c r="E16029" s="1433"/>
      <c r="K16029" s="1433"/>
      <c r="L16029" s="1334"/>
    </row>
    <row r="16030" spans="1:12" ht="24" customHeight="1">
      <c r="A16030" s="1355"/>
      <c r="B16030" s="1355"/>
      <c r="C16030" s="1433"/>
      <c r="E16030" s="1433"/>
      <c r="K16030" s="1433"/>
      <c r="L16030" s="1334"/>
    </row>
    <row r="16031" spans="1:12" ht="24" customHeight="1">
      <c r="A16031" s="1355"/>
      <c r="B16031" s="1355"/>
      <c r="C16031" s="1433"/>
      <c r="E16031" s="1433"/>
      <c r="K16031" s="1433"/>
      <c r="L16031" s="1334"/>
    </row>
    <row r="16032" spans="1:12" ht="24" customHeight="1">
      <c r="A16032" s="1355"/>
      <c r="B16032" s="1355"/>
      <c r="C16032" s="1433"/>
      <c r="E16032" s="1433"/>
      <c r="K16032" s="1433"/>
      <c r="L16032" s="1334"/>
    </row>
    <row r="16033" spans="1:12" ht="24" customHeight="1">
      <c r="A16033" s="1355"/>
      <c r="B16033" s="1355"/>
      <c r="C16033" s="1433"/>
      <c r="E16033" s="1433"/>
      <c r="K16033" s="1433"/>
      <c r="L16033" s="1334"/>
    </row>
    <row r="16034" spans="1:12" ht="24" customHeight="1">
      <c r="A16034" s="1355"/>
      <c r="B16034" s="1355"/>
      <c r="C16034" s="1433"/>
      <c r="E16034" s="1433"/>
      <c r="K16034" s="1433"/>
      <c r="L16034" s="1334"/>
    </row>
    <row r="16035" spans="1:12" ht="24" customHeight="1">
      <c r="A16035" s="1355"/>
      <c r="B16035" s="1355"/>
      <c r="C16035" s="1433"/>
      <c r="E16035" s="1433"/>
      <c r="K16035" s="1433"/>
      <c r="L16035" s="1334"/>
    </row>
    <row r="16036" spans="1:12" ht="24" customHeight="1">
      <c r="A16036" s="1355"/>
      <c r="B16036" s="1355"/>
      <c r="C16036" s="1433"/>
      <c r="E16036" s="1433"/>
      <c r="K16036" s="1433"/>
      <c r="L16036" s="1334"/>
    </row>
    <row r="16037" spans="1:12" ht="24" customHeight="1">
      <c r="A16037" s="1355"/>
      <c r="B16037" s="1355"/>
      <c r="C16037" s="1433"/>
      <c r="E16037" s="1433"/>
      <c r="K16037" s="1433"/>
      <c r="L16037" s="1334"/>
    </row>
    <row r="16038" spans="1:12" ht="24" customHeight="1">
      <c r="A16038" s="1355"/>
      <c r="B16038" s="1355"/>
      <c r="C16038" s="1433"/>
      <c r="E16038" s="1433"/>
      <c r="K16038" s="1433"/>
      <c r="L16038" s="1334"/>
    </row>
    <row r="16039" spans="1:12" ht="24" customHeight="1">
      <c r="A16039" s="1355"/>
      <c r="B16039" s="1355"/>
      <c r="C16039" s="1433"/>
      <c r="E16039" s="1433"/>
      <c r="K16039" s="1433"/>
      <c r="L16039" s="1334"/>
    </row>
    <row r="16040" spans="1:12" ht="24" customHeight="1">
      <c r="A16040" s="1355"/>
      <c r="B16040" s="1355"/>
      <c r="C16040" s="1433"/>
      <c r="E16040" s="1433"/>
      <c r="K16040" s="1433"/>
      <c r="L16040" s="1334"/>
    </row>
    <row r="16041" spans="1:12" ht="24" customHeight="1">
      <c r="A16041" s="1355"/>
      <c r="B16041" s="1355"/>
      <c r="C16041" s="1433"/>
      <c r="E16041" s="1433"/>
      <c r="K16041" s="1433"/>
      <c r="L16041" s="1334"/>
    </row>
    <row r="16042" spans="1:12" ht="24" customHeight="1">
      <c r="A16042" s="1355"/>
      <c r="B16042" s="1355"/>
      <c r="C16042" s="1433"/>
      <c r="E16042" s="1433"/>
      <c r="K16042" s="1433"/>
      <c r="L16042" s="1334"/>
    </row>
    <row r="16043" spans="1:12" ht="24" customHeight="1">
      <c r="A16043" s="1355"/>
      <c r="B16043" s="1355"/>
      <c r="C16043" s="1433"/>
      <c r="E16043" s="1433"/>
      <c r="K16043" s="1433"/>
      <c r="L16043" s="1334"/>
    </row>
    <row r="16044" spans="1:12" ht="24" customHeight="1">
      <c r="A16044" s="1355"/>
      <c r="B16044" s="1355"/>
      <c r="C16044" s="1433"/>
      <c r="E16044" s="1433"/>
      <c r="K16044" s="1433"/>
      <c r="L16044" s="1334"/>
    </row>
    <row r="16045" spans="1:12" ht="24" customHeight="1">
      <c r="A16045" s="1355"/>
      <c r="B16045" s="1355"/>
      <c r="C16045" s="1433"/>
      <c r="E16045" s="1433"/>
      <c r="K16045" s="1433"/>
      <c r="L16045" s="1334"/>
    </row>
    <row r="16046" spans="1:12" ht="24" customHeight="1">
      <c r="A16046" s="1355"/>
      <c r="B16046" s="1355"/>
      <c r="C16046" s="1433"/>
      <c r="E16046" s="1433"/>
      <c r="K16046" s="1433"/>
      <c r="L16046" s="1334"/>
    </row>
    <row r="16047" spans="1:12" ht="24" customHeight="1">
      <c r="A16047" s="1355"/>
      <c r="B16047" s="1355"/>
      <c r="C16047" s="1433"/>
      <c r="E16047" s="1433"/>
      <c r="K16047" s="1433"/>
      <c r="L16047" s="1334"/>
    </row>
    <row r="16048" spans="1:12" ht="24" customHeight="1">
      <c r="A16048" s="1355"/>
      <c r="B16048" s="1355"/>
      <c r="C16048" s="1433"/>
      <c r="E16048" s="1433"/>
      <c r="K16048" s="1433"/>
      <c r="L16048" s="1334"/>
    </row>
    <row r="16049" spans="1:12" ht="24" customHeight="1">
      <c r="A16049" s="1355"/>
      <c r="B16049" s="1355"/>
      <c r="C16049" s="1433"/>
      <c r="E16049" s="1433"/>
      <c r="K16049" s="1433"/>
      <c r="L16049" s="1334"/>
    </row>
    <row r="16050" spans="1:12" ht="24" customHeight="1">
      <c r="A16050" s="1355"/>
      <c r="B16050" s="1355"/>
      <c r="C16050" s="1433"/>
      <c r="E16050" s="1433"/>
      <c r="K16050" s="1433"/>
      <c r="L16050" s="1334"/>
    </row>
    <row r="16051" spans="1:12" ht="24" customHeight="1">
      <c r="A16051" s="1355"/>
      <c r="B16051" s="1355"/>
      <c r="C16051" s="1433"/>
      <c r="E16051" s="1433"/>
      <c r="K16051" s="1433"/>
      <c r="L16051" s="1334"/>
    </row>
    <row r="16052" spans="1:12" ht="24" customHeight="1">
      <c r="A16052" s="1355"/>
      <c r="B16052" s="1355"/>
      <c r="C16052" s="1433"/>
      <c r="E16052" s="1433"/>
      <c r="K16052" s="1433"/>
      <c r="L16052" s="1334"/>
    </row>
    <row r="16053" spans="1:12" ht="24" customHeight="1">
      <c r="A16053" s="1355"/>
      <c r="B16053" s="1355"/>
      <c r="C16053" s="1433"/>
      <c r="E16053" s="1433"/>
      <c r="K16053" s="1433"/>
      <c r="L16053" s="1334"/>
    </row>
    <row r="16054" spans="1:12" ht="24" customHeight="1">
      <c r="A16054" s="1355"/>
      <c r="B16054" s="1355"/>
      <c r="C16054" s="1433"/>
      <c r="E16054" s="1433"/>
      <c r="K16054" s="1433"/>
      <c r="L16054" s="1334"/>
    </row>
    <row r="16055" spans="1:12" ht="24" customHeight="1">
      <c r="A16055" s="1355"/>
      <c r="B16055" s="1355"/>
      <c r="C16055" s="1433"/>
      <c r="E16055" s="1433"/>
      <c r="K16055" s="1433"/>
      <c r="L16055" s="1334"/>
    </row>
    <row r="16056" spans="1:12" ht="24" customHeight="1">
      <c r="A16056" s="1355"/>
      <c r="B16056" s="1355"/>
      <c r="C16056" s="1433"/>
      <c r="E16056" s="1433"/>
      <c r="K16056" s="1433"/>
      <c r="L16056" s="1334"/>
    </row>
    <row r="16057" spans="1:12" ht="24" customHeight="1">
      <c r="A16057" s="1355"/>
      <c r="B16057" s="1355"/>
      <c r="C16057" s="1433"/>
      <c r="E16057" s="1433"/>
      <c r="K16057" s="1433"/>
      <c r="L16057" s="1334"/>
    </row>
    <row r="16058" spans="1:12" ht="24" customHeight="1">
      <c r="A16058" s="1355"/>
      <c r="B16058" s="1355"/>
      <c r="C16058" s="1433"/>
      <c r="E16058" s="1433"/>
      <c r="K16058" s="1433"/>
      <c r="L16058" s="1334"/>
    </row>
    <row r="16059" spans="1:12" ht="24" customHeight="1">
      <c r="A16059" s="1355"/>
      <c r="B16059" s="1355"/>
      <c r="C16059" s="1433"/>
      <c r="E16059" s="1433"/>
      <c r="K16059" s="1433"/>
      <c r="L16059" s="1334"/>
    </row>
    <row r="16060" spans="1:12" ht="24" customHeight="1">
      <c r="A16060" s="1355"/>
      <c r="B16060" s="1355"/>
      <c r="C16060" s="1433"/>
      <c r="E16060" s="1433"/>
      <c r="K16060" s="1433"/>
      <c r="L16060" s="1334"/>
    </row>
    <row r="16061" spans="1:12" ht="24" customHeight="1">
      <c r="A16061" s="1355"/>
      <c r="B16061" s="1355"/>
      <c r="C16061" s="1433"/>
      <c r="E16061" s="1433"/>
      <c r="K16061" s="1433"/>
      <c r="L16061" s="1334"/>
    </row>
    <row r="16062" spans="1:12" ht="24" customHeight="1">
      <c r="A16062" s="1355"/>
      <c r="B16062" s="1355"/>
      <c r="C16062" s="1433"/>
      <c r="E16062" s="1433"/>
      <c r="K16062" s="1433"/>
      <c r="L16062" s="1334"/>
    </row>
    <row r="16063" spans="1:12" ht="24" customHeight="1">
      <c r="A16063" s="1355"/>
      <c r="B16063" s="1355"/>
      <c r="C16063" s="1433"/>
      <c r="E16063" s="1433"/>
      <c r="K16063" s="1433"/>
      <c r="L16063" s="1334"/>
    </row>
    <row r="16064" spans="1:12" ht="24" customHeight="1">
      <c r="A16064" s="1355"/>
      <c r="B16064" s="1355"/>
      <c r="C16064" s="1433"/>
      <c r="E16064" s="1433"/>
      <c r="K16064" s="1433"/>
      <c r="L16064" s="1334"/>
    </row>
    <row r="16065" spans="1:12" ht="24" customHeight="1">
      <c r="A16065" s="1355"/>
      <c r="B16065" s="1355"/>
      <c r="C16065" s="1433"/>
      <c r="E16065" s="1433"/>
      <c r="K16065" s="1433"/>
      <c r="L16065" s="1334"/>
    </row>
    <row r="16066" spans="1:12" ht="24" customHeight="1">
      <c r="A16066" s="1355"/>
      <c r="B16066" s="1355"/>
      <c r="C16066" s="1433"/>
      <c r="E16066" s="1433"/>
      <c r="K16066" s="1433"/>
      <c r="L16066" s="1334"/>
    </row>
    <row r="16067" spans="1:12" ht="24" customHeight="1">
      <c r="A16067" s="1355"/>
      <c r="B16067" s="1355"/>
      <c r="C16067" s="1433"/>
      <c r="E16067" s="1433"/>
      <c r="K16067" s="1433"/>
      <c r="L16067" s="1334"/>
    </row>
    <row r="16068" spans="1:12" ht="24" customHeight="1">
      <c r="A16068" s="1355"/>
      <c r="B16068" s="1355"/>
      <c r="C16068" s="1433"/>
      <c r="E16068" s="1433"/>
      <c r="K16068" s="1433"/>
      <c r="L16068" s="1334"/>
    </row>
    <row r="16069" spans="1:12" ht="24" customHeight="1">
      <c r="A16069" s="1355"/>
      <c r="B16069" s="1355"/>
      <c r="C16069" s="1433"/>
      <c r="E16069" s="1433"/>
      <c r="K16069" s="1433"/>
      <c r="L16069" s="1334"/>
    </row>
    <row r="16070" spans="1:12" ht="24" customHeight="1">
      <c r="A16070" s="1355"/>
      <c r="B16070" s="1355"/>
      <c r="C16070" s="1433"/>
      <c r="E16070" s="1433"/>
      <c r="K16070" s="1433"/>
      <c r="L16070" s="1334"/>
    </row>
    <row r="16071" spans="1:12" ht="24" customHeight="1">
      <c r="A16071" s="1355"/>
      <c r="B16071" s="1355"/>
      <c r="C16071" s="1433"/>
      <c r="E16071" s="1433"/>
      <c r="K16071" s="1433"/>
      <c r="L16071" s="1334"/>
    </row>
    <row r="16072" spans="1:12" ht="24" customHeight="1">
      <c r="A16072" s="1355"/>
      <c r="B16072" s="1355"/>
      <c r="C16072" s="1433"/>
      <c r="E16072" s="1433"/>
      <c r="K16072" s="1433"/>
      <c r="L16072" s="1334"/>
    </row>
    <row r="16073" spans="1:12" ht="24" customHeight="1">
      <c r="A16073" s="1355"/>
      <c r="B16073" s="1355"/>
      <c r="C16073" s="1433"/>
      <c r="E16073" s="1433"/>
      <c r="K16073" s="1433"/>
      <c r="L16073" s="1334"/>
    </row>
    <row r="16074" spans="1:12" ht="24" customHeight="1">
      <c r="A16074" s="1355"/>
      <c r="B16074" s="1355"/>
      <c r="C16074" s="1433"/>
      <c r="E16074" s="1433"/>
      <c r="K16074" s="1433"/>
      <c r="L16074" s="1334"/>
    </row>
    <row r="16075" spans="1:12" ht="24" customHeight="1">
      <c r="A16075" s="1355"/>
      <c r="B16075" s="1355"/>
      <c r="C16075" s="1433"/>
      <c r="E16075" s="1433"/>
      <c r="K16075" s="1433"/>
      <c r="L16075" s="1334"/>
    </row>
    <row r="16076" spans="1:12" ht="24" customHeight="1">
      <c r="A16076" s="1355"/>
      <c r="B16076" s="1355"/>
      <c r="C16076" s="1433"/>
      <c r="E16076" s="1433"/>
      <c r="K16076" s="1433"/>
      <c r="L16076" s="1334"/>
    </row>
    <row r="16077" spans="1:12" ht="24" customHeight="1">
      <c r="A16077" s="1355"/>
      <c r="B16077" s="1355"/>
      <c r="C16077" s="1433"/>
      <c r="E16077" s="1433"/>
      <c r="K16077" s="1433"/>
      <c r="L16077" s="1334"/>
    </row>
    <row r="16078" spans="1:12" ht="24" customHeight="1">
      <c r="A16078" s="1355"/>
      <c r="B16078" s="1355"/>
      <c r="C16078" s="1433"/>
      <c r="E16078" s="1433"/>
      <c r="K16078" s="1433"/>
      <c r="L16078" s="1334"/>
    </row>
    <row r="16079" spans="1:12" ht="24" customHeight="1">
      <c r="A16079" s="1355"/>
      <c r="B16079" s="1355"/>
      <c r="C16079" s="1433"/>
      <c r="E16079" s="1433"/>
      <c r="K16079" s="1433"/>
      <c r="L16079" s="1334"/>
    </row>
    <row r="16080" spans="1:12" ht="24" customHeight="1">
      <c r="A16080" s="1355"/>
      <c r="B16080" s="1355"/>
      <c r="C16080" s="1433"/>
      <c r="E16080" s="1433"/>
      <c r="K16080" s="1433"/>
      <c r="L16080" s="1334"/>
    </row>
    <row r="16081" spans="1:12" ht="24" customHeight="1">
      <c r="A16081" s="1355"/>
      <c r="B16081" s="1355"/>
      <c r="C16081" s="1433"/>
      <c r="E16081" s="1433"/>
      <c r="K16081" s="1433"/>
      <c r="L16081" s="1334"/>
    </row>
    <row r="16082" spans="1:12" ht="24" customHeight="1">
      <c r="A16082" s="1355"/>
      <c r="B16082" s="1355"/>
      <c r="C16082" s="1433"/>
      <c r="E16082" s="1433"/>
      <c r="K16082" s="1433"/>
      <c r="L16082" s="1334"/>
    </row>
    <row r="16083" spans="1:12" ht="24" customHeight="1">
      <c r="A16083" s="1355"/>
      <c r="B16083" s="1355"/>
      <c r="C16083" s="1433"/>
      <c r="E16083" s="1433"/>
      <c r="K16083" s="1433"/>
      <c r="L16083" s="1334"/>
    </row>
    <row r="16084" spans="1:12" ht="24" customHeight="1">
      <c r="A16084" s="1355"/>
      <c r="B16084" s="1355"/>
      <c r="C16084" s="1433"/>
      <c r="E16084" s="1433"/>
      <c r="K16084" s="1433"/>
      <c r="L16084" s="1334"/>
    </row>
    <row r="16085" spans="1:12" ht="24" customHeight="1">
      <c r="A16085" s="1355"/>
      <c r="B16085" s="1355"/>
      <c r="C16085" s="1433"/>
      <c r="E16085" s="1433"/>
      <c r="K16085" s="1433"/>
      <c r="L16085" s="1334"/>
    </row>
    <row r="16086" spans="1:12" ht="24" customHeight="1">
      <c r="A16086" s="1355"/>
      <c r="B16086" s="1355"/>
      <c r="C16086" s="1433"/>
      <c r="E16086" s="1433"/>
      <c r="K16086" s="1433"/>
      <c r="L16086" s="1334"/>
    </row>
    <row r="16087" spans="1:12" ht="24" customHeight="1">
      <c r="A16087" s="1355"/>
      <c r="B16087" s="1355"/>
      <c r="C16087" s="1433"/>
      <c r="E16087" s="1433"/>
      <c r="K16087" s="1433"/>
      <c r="L16087" s="1334"/>
    </row>
    <row r="16088" spans="1:12" ht="24" customHeight="1">
      <c r="A16088" s="1355"/>
      <c r="B16088" s="1355"/>
      <c r="C16088" s="1433"/>
      <c r="E16088" s="1433"/>
      <c r="K16088" s="1433"/>
      <c r="L16088" s="1334"/>
    </row>
    <row r="16089" spans="1:12" ht="24" customHeight="1">
      <c r="A16089" s="1355"/>
      <c r="B16089" s="1355"/>
      <c r="C16089" s="1433"/>
      <c r="E16089" s="1433"/>
      <c r="K16089" s="1433"/>
      <c r="L16089" s="1334"/>
    </row>
    <row r="16090" spans="1:12" ht="24" customHeight="1">
      <c r="A16090" s="1355"/>
      <c r="B16090" s="1355"/>
      <c r="C16090" s="1433"/>
      <c r="E16090" s="1433"/>
      <c r="K16090" s="1433"/>
      <c r="L16090" s="1334"/>
    </row>
    <row r="16091" spans="1:12" ht="24" customHeight="1">
      <c r="A16091" s="1355"/>
      <c r="B16091" s="1355"/>
      <c r="C16091" s="1433"/>
      <c r="E16091" s="1433"/>
      <c r="K16091" s="1433"/>
      <c r="L16091" s="1334"/>
    </row>
    <row r="16092" spans="1:12" ht="24" customHeight="1">
      <c r="A16092" s="1355"/>
      <c r="B16092" s="1355"/>
      <c r="C16092" s="1433"/>
      <c r="E16092" s="1433"/>
      <c r="K16092" s="1433"/>
      <c r="L16092" s="1334"/>
    </row>
    <row r="16093" spans="1:12" ht="24" customHeight="1">
      <c r="A16093" s="1355"/>
      <c r="B16093" s="1355"/>
      <c r="C16093" s="1433"/>
      <c r="E16093" s="1433"/>
      <c r="K16093" s="1433"/>
      <c r="L16093" s="1334"/>
    </row>
    <row r="16094" spans="1:12" ht="24" customHeight="1">
      <c r="A16094" s="1355"/>
      <c r="B16094" s="1355"/>
      <c r="C16094" s="1433"/>
      <c r="E16094" s="1433"/>
      <c r="K16094" s="1433"/>
      <c r="L16094" s="1334"/>
    </row>
    <row r="16095" spans="1:12" ht="24" customHeight="1">
      <c r="A16095" s="1355"/>
      <c r="B16095" s="1355"/>
      <c r="C16095" s="1433"/>
      <c r="E16095" s="1433"/>
      <c r="K16095" s="1433"/>
      <c r="L16095" s="1334"/>
    </row>
    <row r="16096" spans="1:12" ht="24" customHeight="1">
      <c r="A16096" s="1355"/>
      <c r="B16096" s="1355"/>
      <c r="C16096" s="1433"/>
      <c r="E16096" s="1433"/>
      <c r="K16096" s="1433"/>
      <c r="L16096" s="1334"/>
    </row>
    <row r="16097" spans="1:12" ht="24" customHeight="1">
      <c r="A16097" s="1355"/>
      <c r="B16097" s="1355"/>
      <c r="C16097" s="1433"/>
      <c r="E16097" s="1433"/>
      <c r="K16097" s="1433"/>
      <c r="L16097" s="1334"/>
    </row>
    <row r="16098" spans="1:12" ht="24" customHeight="1">
      <c r="A16098" s="1355"/>
      <c r="B16098" s="1355"/>
      <c r="C16098" s="1433"/>
      <c r="E16098" s="1433"/>
      <c r="K16098" s="1433"/>
      <c r="L16098" s="1334"/>
    </row>
    <row r="16099" spans="1:12" ht="24" customHeight="1">
      <c r="A16099" s="1355"/>
      <c r="B16099" s="1355"/>
      <c r="C16099" s="1433"/>
      <c r="E16099" s="1433"/>
      <c r="K16099" s="1433"/>
      <c r="L16099" s="1334"/>
    </row>
    <row r="16100" spans="1:12" ht="24" customHeight="1">
      <c r="A16100" s="1355"/>
      <c r="B16100" s="1355"/>
      <c r="C16100" s="1433"/>
      <c r="E16100" s="1433"/>
      <c r="K16100" s="1433"/>
      <c r="L16100" s="1334"/>
    </row>
    <row r="16101" spans="1:12" ht="24" customHeight="1">
      <c r="A16101" s="1355"/>
      <c r="B16101" s="1355"/>
      <c r="C16101" s="1433"/>
      <c r="E16101" s="1433"/>
      <c r="K16101" s="1433"/>
      <c r="L16101" s="1334"/>
    </row>
    <row r="16102" spans="1:12" ht="24" customHeight="1">
      <c r="A16102" s="1355"/>
      <c r="B16102" s="1355"/>
      <c r="C16102" s="1433"/>
      <c r="E16102" s="1433"/>
      <c r="K16102" s="1433"/>
      <c r="L16102" s="1334"/>
    </row>
    <row r="16103" spans="1:12" ht="24" customHeight="1">
      <c r="A16103" s="1355"/>
      <c r="B16103" s="1355"/>
      <c r="C16103" s="1433"/>
      <c r="E16103" s="1433"/>
      <c r="K16103" s="1433"/>
      <c r="L16103" s="1334"/>
    </row>
    <row r="16104" spans="1:12" ht="24" customHeight="1">
      <c r="A16104" s="1355"/>
      <c r="B16104" s="1355"/>
      <c r="C16104" s="1433"/>
      <c r="E16104" s="1433"/>
      <c r="K16104" s="1433"/>
      <c r="L16104" s="1334"/>
    </row>
    <row r="16105" spans="1:12" ht="24" customHeight="1">
      <c r="A16105" s="1355"/>
      <c r="B16105" s="1355"/>
      <c r="C16105" s="1433"/>
      <c r="E16105" s="1433"/>
      <c r="K16105" s="1433"/>
      <c r="L16105" s="1334"/>
    </row>
    <row r="16106" spans="1:12" ht="24" customHeight="1">
      <c r="A16106" s="1355"/>
      <c r="B16106" s="1355"/>
      <c r="C16106" s="1433"/>
      <c r="E16106" s="1433"/>
      <c r="K16106" s="1433"/>
      <c r="L16106" s="1334"/>
    </row>
    <row r="16107" spans="1:12" ht="24" customHeight="1">
      <c r="A16107" s="1355"/>
      <c r="B16107" s="1355"/>
      <c r="C16107" s="1433"/>
      <c r="E16107" s="1433"/>
      <c r="K16107" s="1433"/>
      <c r="L16107" s="1334"/>
    </row>
    <row r="16108" spans="1:12" ht="24" customHeight="1">
      <c r="A16108" s="1355"/>
      <c r="B16108" s="1355"/>
      <c r="C16108" s="1433"/>
      <c r="E16108" s="1433"/>
      <c r="K16108" s="1433"/>
      <c r="L16108" s="1334"/>
    </row>
    <row r="16109" spans="1:12" ht="24" customHeight="1">
      <c r="A16109" s="1355"/>
      <c r="B16109" s="1355"/>
      <c r="C16109" s="1433"/>
      <c r="E16109" s="1433"/>
      <c r="K16109" s="1433"/>
      <c r="L16109" s="1334"/>
    </row>
    <row r="16110" spans="1:12" ht="24" customHeight="1">
      <c r="A16110" s="1355"/>
      <c r="B16110" s="1355"/>
      <c r="C16110" s="1433"/>
      <c r="E16110" s="1433"/>
      <c r="K16110" s="1433"/>
      <c r="L16110" s="1334"/>
    </row>
    <row r="16111" spans="1:12" ht="24" customHeight="1">
      <c r="A16111" s="1355"/>
      <c r="B16111" s="1355"/>
      <c r="C16111" s="1433"/>
      <c r="E16111" s="1433"/>
      <c r="K16111" s="1433"/>
      <c r="L16111" s="1334"/>
    </row>
    <row r="16112" spans="1:12" ht="24" customHeight="1">
      <c r="A16112" s="1355"/>
      <c r="B16112" s="1355"/>
      <c r="C16112" s="1433"/>
      <c r="E16112" s="1433"/>
      <c r="K16112" s="1433"/>
      <c r="L16112" s="1334"/>
    </row>
    <row r="16113" spans="1:12" ht="24" customHeight="1">
      <c r="A16113" s="1355"/>
      <c r="B16113" s="1355"/>
      <c r="C16113" s="1433"/>
      <c r="E16113" s="1433"/>
      <c r="K16113" s="1433"/>
      <c r="L16113" s="1334"/>
    </row>
    <row r="16114" spans="1:12" ht="24" customHeight="1">
      <c r="A16114" s="1355"/>
      <c r="B16114" s="1355"/>
      <c r="C16114" s="1433"/>
      <c r="E16114" s="1433"/>
      <c r="K16114" s="1433"/>
      <c r="L16114" s="1334"/>
    </row>
    <row r="16115" spans="1:12" ht="24" customHeight="1">
      <c r="A16115" s="1355"/>
      <c r="B16115" s="1355"/>
      <c r="C16115" s="1433"/>
      <c r="E16115" s="1433"/>
      <c r="K16115" s="1433"/>
      <c r="L16115" s="1334"/>
    </row>
    <row r="16116" spans="1:12" ht="24" customHeight="1">
      <c r="A16116" s="1355"/>
      <c r="B16116" s="1355"/>
      <c r="C16116" s="1433"/>
      <c r="E16116" s="1433"/>
      <c r="K16116" s="1433"/>
      <c r="L16116" s="1334"/>
    </row>
    <row r="16117" spans="1:12" ht="24" customHeight="1">
      <c r="A16117" s="1355"/>
      <c r="B16117" s="1355"/>
      <c r="C16117" s="1433"/>
      <c r="E16117" s="1433"/>
      <c r="K16117" s="1433"/>
      <c r="L16117" s="1334"/>
    </row>
    <row r="16118" spans="1:12" ht="24" customHeight="1">
      <c r="A16118" s="1355"/>
      <c r="B16118" s="1355"/>
      <c r="C16118" s="1433"/>
      <c r="E16118" s="1433"/>
      <c r="K16118" s="1433"/>
      <c r="L16118" s="1334"/>
    </row>
    <row r="16119" spans="1:12" ht="24" customHeight="1">
      <c r="A16119" s="1355"/>
      <c r="B16119" s="1355"/>
      <c r="C16119" s="1433"/>
      <c r="E16119" s="1433"/>
      <c r="K16119" s="1433"/>
      <c r="L16119" s="1334"/>
    </row>
    <row r="16120" spans="1:12" ht="24" customHeight="1">
      <c r="A16120" s="1355"/>
      <c r="B16120" s="1355"/>
      <c r="C16120" s="1433"/>
      <c r="E16120" s="1433"/>
      <c r="K16120" s="1433"/>
      <c r="L16120" s="1334"/>
    </row>
    <row r="16121" spans="1:12" ht="24" customHeight="1">
      <c r="A16121" s="1355"/>
      <c r="B16121" s="1355"/>
      <c r="C16121" s="1433"/>
      <c r="E16121" s="1433"/>
      <c r="K16121" s="1433"/>
      <c r="L16121" s="1334"/>
    </row>
    <row r="16122" spans="1:12" ht="24" customHeight="1">
      <c r="A16122" s="1355"/>
      <c r="B16122" s="1355"/>
      <c r="C16122" s="1433"/>
      <c r="E16122" s="1433"/>
      <c r="K16122" s="1433"/>
      <c r="L16122" s="1334"/>
    </row>
    <row r="16123" spans="1:12" ht="24" customHeight="1">
      <c r="A16123" s="1355"/>
      <c r="B16123" s="1355"/>
      <c r="C16123" s="1433"/>
      <c r="E16123" s="1433"/>
      <c r="K16123" s="1433"/>
      <c r="L16123" s="1334"/>
    </row>
    <row r="16124" spans="1:12" ht="24" customHeight="1">
      <c r="A16124" s="1355"/>
      <c r="B16124" s="1355"/>
      <c r="C16124" s="1433"/>
      <c r="E16124" s="1433"/>
      <c r="K16124" s="1433"/>
      <c r="L16124" s="1334"/>
    </row>
    <row r="16125" spans="1:12" ht="24" customHeight="1">
      <c r="A16125" s="1355"/>
      <c r="B16125" s="1355"/>
      <c r="C16125" s="1433"/>
      <c r="E16125" s="1433"/>
      <c r="K16125" s="1433"/>
      <c r="L16125" s="1334"/>
    </row>
    <row r="16126" spans="1:12" ht="24" customHeight="1">
      <c r="A16126" s="1355"/>
      <c r="B16126" s="1355"/>
      <c r="C16126" s="1433"/>
      <c r="E16126" s="1433"/>
      <c r="K16126" s="1433"/>
      <c r="L16126" s="1334"/>
    </row>
    <row r="16127" spans="1:12" ht="24" customHeight="1">
      <c r="A16127" s="1355"/>
      <c r="B16127" s="1355"/>
      <c r="C16127" s="1433"/>
      <c r="E16127" s="1433"/>
      <c r="K16127" s="1433"/>
      <c r="L16127" s="1334"/>
    </row>
    <row r="16128" spans="1:12" ht="24" customHeight="1">
      <c r="A16128" s="1355"/>
      <c r="B16128" s="1355"/>
      <c r="C16128" s="1433"/>
      <c r="E16128" s="1433"/>
      <c r="K16128" s="1433"/>
      <c r="L16128" s="1334"/>
    </row>
    <row r="16129" spans="1:12" ht="24" customHeight="1">
      <c r="A16129" s="1355"/>
      <c r="B16129" s="1355"/>
      <c r="C16129" s="1433"/>
      <c r="E16129" s="1433"/>
      <c r="K16129" s="1433"/>
      <c r="L16129" s="1334"/>
    </row>
    <row r="16130" spans="1:12" ht="24" customHeight="1">
      <c r="A16130" s="1355"/>
      <c r="B16130" s="1355"/>
      <c r="C16130" s="1433"/>
      <c r="E16130" s="1433"/>
      <c r="K16130" s="1433"/>
      <c r="L16130" s="1334"/>
    </row>
    <row r="16131" spans="1:12" ht="24" customHeight="1">
      <c r="A16131" s="1355"/>
      <c r="B16131" s="1355"/>
      <c r="C16131" s="1433"/>
      <c r="E16131" s="1433"/>
      <c r="K16131" s="1433"/>
      <c r="L16131" s="1334"/>
    </row>
    <row r="16132" spans="1:12" ht="24" customHeight="1">
      <c r="A16132" s="1355"/>
      <c r="B16132" s="1355"/>
      <c r="C16132" s="1433"/>
      <c r="E16132" s="1433"/>
      <c r="K16132" s="1433"/>
      <c r="L16132" s="1334"/>
    </row>
    <row r="16133" spans="1:12" ht="24" customHeight="1">
      <c r="A16133" s="1355"/>
      <c r="B16133" s="1355"/>
      <c r="C16133" s="1433"/>
      <c r="E16133" s="1433"/>
      <c r="K16133" s="1433"/>
      <c r="L16133" s="1334"/>
    </row>
    <row r="16134" spans="1:12" ht="24" customHeight="1">
      <c r="A16134" s="1355"/>
      <c r="B16134" s="1355"/>
      <c r="C16134" s="1433"/>
      <c r="E16134" s="1433"/>
      <c r="K16134" s="1433"/>
      <c r="L16134" s="1334"/>
    </row>
    <row r="16135" spans="1:12" ht="24" customHeight="1">
      <c r="A16135" s="1355"/>
      <c r="B16135" s="1355"/>
      <c r="C16135" s="1433"/>
      <c r="E16135" s="1433"/>
      <c r="K16135" s="1433"/>
      <c r="L16135" s="1334"/>
    </row>
    <row r="16136" spans="1:12" ht="24" customHeight="1">
      <c r="A16136" s="1355"/>
      <c r="B16136" s="1355"/>
      <c r="C16136" s="1433"/>
      <c r="E16136" s="1433"/>
      <c r="K16136" s="1433"/>
      <c r="L16136" s="1334"/>
    </row>
    <row r="16137" spans="1:12" ht="24" customHeight="1">
      <c r="A16137" s="1355"/>
      <c r="B16137" s="1355"/>
      <c r="C16137" s="1433"/>
      <c r="E16137" s="1433"/>
      <c r="K16137" s="1433"/>
      <c r="L16137" s="1334"/>
    </row>
    <row r="16138" spans="1:12" ht="24" customHeight="1">
      <c r="A16138" s="1355"/>
      <c r="B16138" s="1355"/>
      <c r="C16138" s="1433"/>
      <c r="E16138" s="1433"/>
      <c r="K16138" s="1433"/>
      <c r="L16138" s="1334"/>
    </row>
    <row r="16139" spans="1:12" ht="24" customHeight="1">
      <c r="A16139" s="1355"/>
      <c r="B16139" s="1355"/>
      <c r="C16139" s="1433"/>
      <c r="E16139" s="1433"/>
      <c r="K16139" s="1433"/>
      <c r="L16139" s="1334"/>
    </row>
    <row r="16140" spans="1:12" ht="24" customHeight="1">
      <c r="A16140" s="1355"/>
      <c r="B16140" s="1355"/>
      <c r="C16140" s="1433"/>
      <c r="E16140" s="1433"/>
      <c r="K16140" s="1433"/>
      <c r="L16140" s="1334"/>
    </row>
    <row r="16141" spans="1:12" ht="24" customHeight="1">
      <c r="A16141" s="1355"/>
      <c r="B16141" s="1355"/>
      <c r="C16141" s="1433"/>
      <c r="E16141" s="1433"/>
      <c r="K16141" s="1433"/>
      <c r="L16141" s="1334"/>
    </row>
    <row r="16142" spans="1:12" ht="24" customHeight="1">
      <c r="A16142" s="1355"/>
      <c r="B16142" s="1355"/>
      <c r="C16142" s="1433"/>
      <c r="E16142" s="1433"/>
      <c r="K16142" s="1433"/>
      <c r="L16142" s="1334"/>
    </row>
    <row r="16143" spans="1:12" ht="24" customHeight="1">
      <c r="A16143" s="1355"/>
      <c r="B16143" s="1355"/>
      <c r="C16143" s="1433"/>
      <c r="E16143" s="1433"/>
      <c r="K16143" s="1433"/>
      <c r="L16143" s="1334"/>
    </row>
    <row r="16144" spans="1:12" ht="24" customHeight="1">
      <c r="A16144" s="1355"/>
      <c r="B16144" s="1355"/>
      <c r="C16144" s="1433"/>
      <c r="E16144" s="1433"/>
      <c r="K16144" s="1433"/>
      <c r="L16144" s="1334"/>
    </row>
    <row r="16145" spans="1:12" ht="24" customHeight="1">
      <c r="A16145" s="1355"/>
      <c r="B16145" s="1355"/>
      <c r="C16145" s="1433"/>
      <c r="E16145" s="1433"/>
      <c r="K16145" s="1433"/>
      <c r="L16145" s="1334"/>
    </row>
    <row r="16146" spans="1:12" ht="24" customHeight="1">
      <c r="A16146" s="1355"/>
      <c r="B16146" s="1355"/>
      <c r="C16146" s="1433"/>
      <c r="E16146" s="1433"/>
      <c r="K16146" s="1433"/>
      <c r="L16146" s="1334"/>
    </row>
    <row r="16147" spans="1:12" ht="24" customHeight="1">
      <c r="A16147" s="1355"/>
      <c r="B16147" s="1355"/>
      <c r="C16147" s="1433"/>
      <c r="E16147" s="1433"/>
      <c r="K16147" s="1433"/>
      <c r="L16147" s="1334"/>
    </row>
    <row r="16148" spans="1:12" ht="24" customHeight="1">
      <c r="A16148" s="1355"/>
      <c r="B16148" s="1355"/>
      <c r="C16148" s="1433"/>
      <c r="E16148" s="1433"/>
      <c r="K16148" s="1433"/>
      <c r="L16148" s="1334"/>
    </row>
    <row r="16149" spans="1:12" ht="24" customHeight="1">
      <c r="A16149" s="1355"/>
      <c r="B16149" s="1355"/>
      <c r="C16149" s="1433"/>
      <c r="E16149" s="1433"/>
      <c r="K16149" s="1433"/>
      <c r="L16149" s="1334"/>
    </row>
    <row r="16150" spans="1:12" ht="24" customHeight="1">
      <c r="A16150" s="1355"/>
      <c r="B16150" s="1355"/>
      <c r="C16150" s="1433"/>
      <c r="E16150" s="1433"/>
      <c r="K16150" s="1433"/>
      <c r="L16150" s="1334"/>
    </row>
    <row r="16151" spans="1:12" ht="24" customHeight="1">
      <c r="A16151" s="1355"/>
      <c r="B16151" s="1355"/>
      <c r="C16151" s="1433"/>
      <c r="E16151" s="1433"/>
      <c r="K16151" s="1433"/>
      <c r="L16151" s="1334"/>
    </row>
    <row r="16152" spans="1:12" ht="24" customHeight="1">
      <c r="A16152" s="1355"/>
      <c r="B16152" s="1355"/>
      <c r="C16152" s="1433"/>
      <c r="E16152" s="1433"/>
      <c r="K16152" s="1433"/>
      <c r="L16152" s="1334"/>
    </row>
    <row r="16153" spans="1:12" ht="24" customHeight="1">
      <c r="A16153" s="1355"/>
      <c r="B16153" s="1355"/>
      <c r="C16153" s="1433"/>
      <c r="E16153" s="1433"/>
      <c r="K16153" s="1433"/>
      <c r="L16153" s="1334"/>
    </row>
    <row r="16154" spans="1:12" ht="24" customHeight="1">
      <c r="A16154" s="1355"/>
      <c r="B16154" s="1355"/>
      <c r="C16154" s="1433"/>
      <c r="E16154" s="1433"/>
      <c r="K16154" s="1433"/>
      <c r="L16154" s="1334"/>
    </row>
    <row r="16155" spans="1:12" ht="24" customHeight="1">
      <c r="A16155" s="1355"/>
      <c r="B16155" s="1355"/>
      <c r="C16155" s="1433"/>
      <c r="E16155" s="1433"/>
      <c r="K16155" s="1433"/>
      <c r="L16155" s="1334"/>
    </row>
    <row r="16156" spans="1:12" ht="24" customHeight="1">
      <c r="A16156" s="1355"/>
      <c r="B16156" s="1355"/>
      <c r="C16156" s="1433"/>
      <c r="E16156" s="1433"/>
      <c r="K16156" s="1433"/>
      <c r="L16156" s="1334"/>
    </row>
    <row r="16157" spans="1:12" ht="24" customHeight="1">
      <c r="A16157" s="1355"/>
      <c r="B16157" s="1355"/>
      <c r="C16157" s="1433"/>
      <c r="E16157" s="1433"/>
      <c r="K16157" s="1433"/>
      <c r="L16157" s="1334"/>
    </row>
    <row r="16158" spans="1:12" ht="24" customHeight="1">
      <c r="A16158" s="1355"/>
      <c r="B16158" s="1355"/>
      <c r="C16158" s="1433"/>
      <c r="E16158" s="1433"/>
      <c r="K16158" s="1433"/>
      <c r="L16158" s="1334"/>
    </row>
    <row r="16159" spans="1:12" ht="24" customHeight="1">
      <c r="A16159" s="1355"/>
      <c r="B16159" s="1355"/>
      <c r="C16159" s="1433"/>
      <c r="E16159" s="1433"/>
      <c r="K16159" s="1433"/>
      <c r="L16159" s="1334"/>
    </row>
    <row r="16160" spans="1:12" ht="24" customHeight="1">
      <c r="A16160" s="1355"/>
      <c r="B16160" s="1355"/>
      <c r="C16160" s="1433"/>
      <c r="E16160" s="1433"/>
      <c r="K16160" s="1433"/>
      <c r="L16160" s="1334"/>
    </row>
    <row r="16161" spans="1:12" ht="24" customHeight="1">
      <c r="A16161" s="1355"/>
      <c r="B16161" s="1355"/>
      <c r="C16161" s="1433"/>
      <c r="E16161" s="1433"/>
      <c r="K16161" s="1433"/>
      <c r="L16161" s="1334"/>
    </row>
    <row r="16162" spans="1:12" ht="24" customHeight="1">
      <c r="A16162" s="1355"/>
      <c r="B16162" s="1355"/>
      <c r="C16162" s="1433"/>
      <c r="E16162" s="1433"/>
      <c r="K16162" s="1433"/>
      <c r="L16162" s="1334"/>
    </row>
    <row r="16163" spans="1:12" ht="24" customHeight="1">
      <c r="A16163" s="1355"/>
      <c r="B16163" s="1355"/>
      <c r="C16163" s="1433"/>
      <c r="E16163" s="1433"/>
      <c r="K16163" s="1433"/>
      <c r="L16163" s="1334"/>
    </row>
    <row r="16164" spans="1:12" ht="24" customHeight="1">
      <c r="A16164" s="1355"/>
      <c r="B16164" s="1355"/>
      <c r="C16164" s="1433"/>
      <c r="E16164" s="1433"/>
      <c r="K16164" s="1433"/>
      <c r="L16164" s="1334"/>
    </row>
    <row r="16165" spans="1:12" ht="24" customHeight="1">
      <c r="A16165" s="1355"/>
      <c r="B16165" s="1355"/>
      <c r="C16165" s="1433"/>
      <c r="E16165" s="1433"/>
      <c r="K16165" s="1433"/>
      <c r="L16165" s="1334"/>
    </row>
    <row r="16166" spans="1:12" ht="24" customHeight="1">
      <c r="A16166" s="1355"/>
      <c r="B16166" s="1355"/>
      <c r="C16166" s="1433"/>
      <c r="E16166" s="1433"/>
      <c r="K16166" s="1433"/>
      <c r="L16166" s="1334"/>
    </row>
    <row r="16167" spans="1:12" ht="24" customHeight="1">
      <c r="A16167" s="1355"/>
      <c r="B16167" s="1355"/>
      <c r="C16167" s="1433"/>
      <c r="E16167" s="1433"/>
      <c r="K16167" s="1433"/>
      <c r="L16167" s="1334"/>
    </row>
    <row r="16168" spans="1:12" ht="24" customHeight="1">
      <c r="A16168" s="1355"/>
      <c r="B16168" s="1355"/>
      <c r="C16168" s="1433"/>
      <c r="E16168" s="1433"/>
      <c r="K16168" s="1433"/>
      <c r="L16168" s="1334"/>
    </row>
    <row r="16169" spans="1:12" ht="24" customHeight="1">
      <c r="A16169" s="1355"/>
      <c r="B16169" s="1355"/>
      <c r="C16169" s="1433"/>
      <c r="E16169" s="1433"/>
      <c r="K16169" s="1433"/>
      <c r="L16169" s="1334"/>
    </row>
    <row r="16170" spans="1:12" ht="24" customHeight="1">
      <c r="A16170" s="1355"/>
      <c r="B16170" s="1355"/>
      <c r="C16170" s="1433"/>
      <c r="E16170" s="1433"/>
      <c r="K16170" s="1433"/>
      <c r="L16170" s="1334"/>
    </row>
    <row r="16171" spans="1:12" ht="24" customHeight="1">
      <c r="A16171" s="1355"/>
      <c r="B16171" s="1355"/>
      <c r="C16171" s="1433"/>
      <c r="E16171" s="1433"/>
      <c r="K16171" s="1433"/>
      <c r="L16171" s="1334"/>
    </row>
    <row r="16172" spans="1:12" ht="24" customHeight="1">
      <c r="A16172" s="1355"/>
      <c r="B16172" s="1355"/>
      <c r="C16172" s="1433"/>
      <c r="E16172" s="1433"/>
      <c r="K16172" s="1433"/>
      <c r="L16172" s="1334"/>
    </row>
    <row r="16173" spans="1:12" ht="24" customHeight="1">
      <c r="A16173" s="1355"/>
      <c r="B16173" s="1355"/>
      <c r="C16173" s="1433"/>
      <c r="E16173" s="1433"/>
      <c r="K16173" s="1433"/>
      <c r="L16173" s="1334"/>
    </row>
    <row r="16174" spans="1:12" ht="24" customHeight="1">
      <c r="A16174" s="1355"/>
      <c r="B16174" s="1355"/>
      <c r="C16174" s="1433"/>
      <c r="E16174" s="1433"/>
      <c r="K16174" s="1433"/>
      <c r="L16174" s="1334"/>
    </row>
    <row r="16175" spans="1:12" ht="24" customHeight="1">
      <c r="A16175" s="1355"/>
      <c r="B16175" s="1355"/>
      <c r="C16175" s="1433"/>
      <c r="E16175" s="1433"/>
      <c r="K16175" s="1433"/>
      <c r="L16175" s="1334"/>
    </row>
    <row r="16176" spans="1:12" ht="24" customHeight="1">
      <c r="A16176" s="1355"/>
      <c r="B16176" s="1355"/>
      <c r="C16176" s="1433"/>
      <c r="E16176" s="1433"/>
      <c r="K16176" s="1433"/>
      <c r="L16176" s="1334"/>
    </row>
    <row r="16177" spans="1:12" ht="24" customHeight="1">
      <c r="A16177" s="1355"/>
      <c r="B16177" s="1355"/>
      <c r="C16177" s="1433"/>
      <c r="E16177" s="1433"/>
      <c r="K16177" s="1433"/>
      <c r="L16177" s="1334"/>
    </row>
    <row r="16178" spans="1:12" ht="24" customHeight="1">
      <c r="A16178" s="1355"/>
      <c r="B16178" s="1355"/>
      <c r="C16178" s="1433"/>
      <c r="E16178" s="1433"/>
      <c r="K16178" s="1433"/>
      <c r="L16178" s="1334"/>
    </row>
    <row r="16179" spans="1:12" ht="24" customHeight="1">
      <c r="A16179" s="1355"/>
      <c r="B16179" s="1355"/>
      <c r="C16179" s="1433"/>
      <c r="E16179" s="1433"/>
      <c r="K16179" s="1433"/>
      <c r="L16179" s="1334"/>
    </row>
    <row r="16180" spans="1:12" ht="24" customHeight="1">
      <c r="A16180" s="1355"/>
      <c r="B16180" s="1355"/>
      <c r="C16180" s="1433"/>
      <c r="E16180" s="1433"/>
      <c r="K16180" s="1433"/>
      <c r="L16180" s="1334"/>
    </row>
    <row r="16181" spans="1:12" ht="24" customHeight="1">
      <c r="A16181" s="1355"/>
      <c r="B16181" s="1355"/>
      <c r="C16181" s="1433"/>
      <c r="E16181" s="1433"/>
      <c r="K16181" s="1433"/>
      <c r="L16181" s="1334"/>
    </row>
    <row r="16182" spans="1:12" ht="24" customHeight="1">
      <c r="A16182" s="1355"/>
      <c r="B16182" s="1355"/>
      <c r="C16182" s="1433"/>
      <c r="E16182" s="1433"/>
      <c r="K16182" s="1433"/>
      <c r="L16182" s="1334"/>
    </row>
    <row r="16183" spans="1:12" ht="24" customHeight="1">
      <c r="A16183" s="1355"/>
      <c r="B16183" s="1355"/>
      <c r="C16183" s="1433"/>
      <c r="E16183" s="1433"/>
      <c r="K16183" s="1433"/>
      <c r="L16183" s="1334"/>
    </row>
    <row r="16184" spans="1:12" ht="24" customHeight="1">
      <c r="A16184" s="1355"/>
      <c r="B16184" s="1355"/>
      <c r="C16184" s="1433"/>
      <c r="E16184" s="1433"/>
      <c r="K16184" s="1433"/>
      <c r="L16184" s="1334"/>
    </row>
    <row r="16185" spans="1:12" ht="24" customHeight="1">
      <c r="A16185" s="1355"/>
      <c r="B16185" s="1355"/>
      <c r="C16185" s="1433"/>
      <c r="E16185" s="1433"/>
      <c r="K16185" s="1433"/>
      <c r="L16185" s="1334"/>
    </row>
    <row r="16186" spans="1:12" ht="24" customHeight="1">
      <c r="A16186" s="1355"/>
      <c r="B16186" s="1355"/>
      <c r="C16186" s="1433"/>
      <c r="E16186" s="1433"/>
      <c r="K16186" s="1433"/>
      <c r="L16186" s="1334"/>
    </row>
    <row r="16187" spans="1:12" ht="24" customHeight="1">
      <c r="A16187" s="1355"/>
      <c r="B16187" s="1355"/>
      <c r="C16187" s="1433"/>
      <c r="E16187" s="1433"/>
      <c r="K16187" s="1433"/>
      <c r="L16187" s="1334"/>
    </row>
    <row r="16188" spans="1:12" ht="24" customHeight="1">
      <c r="A16188" s="1355"/>
      <c r="B16188" s="1355"/>
      <c r="C16188" s="1433"/>
      <c r="E16188" s="1433"/>
      <c r="K16188" s="1433"/>
      <c r="L16188" s="1334"/>
    </row>
    <row r="16189" spans="1:12" ht="24" customHeight="1">
      <c r="A16189" s="1355"/>
      <c r="B16189" s="1355"/>
      <c r="C16189" s="1433"/>
      <c r="E16189" s="1433"/>
      <c r="K16189" s="1433"/>
      <c r="L16189" s="1334"/>
    </row>
    <row r="16190" spans="1:12" ht="24" customHeight="1">
      <c r="A16190" s="1355"/>
      <c r="B16190" s="1355"/>
      <c r="C16190" s="1433"/>
      <c r="E16190" s="1433"/>
      <c r="K16190" s="1433"/>
      <c r="L16190" s="1334"/>
    </row>
    <row r="16191" spans="1:12" ht="24" customHeight="1">
      <c r="A16191" s="1355"/>
      <c r="B16191" s="1355"/>
      <c r="C16191" s="1433"/>
      <c r="E16191" s="1433"/>
      <c r="K16191" s="1433"/>
      <c r="L16191" s="1334"/>
    </row>
    <row r="16192" spans="1:12" ht="24" customHeight="1">
      <c r="A16192" s="1355"/>
      <c r="B16192" s="1355"/>
      <c r="C16192" s="1433"/>
      <c r="E16192" s="1433"/>
      <c r="K16192" s="1433"/>
      <c r="L16192" s="1334"/>
    </row>
    <row r="16193" spans="1:12" ht="24" customHeight="1">
      <c r="A16193" s="1355"/>
      <c r="B16193" s="1355"/>
      <c r="C16193" s="1433"/>
      <c r="E16193" s="1433"/>
      <c r="K16193" s="1433"/>
      <c r="L16193" s="1334"/>
    </row>
    <row r="16194" spans="1:12" ht="24" customHeight="1">
      <c r="A16194" s="1355"/>
      <c r="B16194" s="1355"/>
      <c r="C16194" s="1433"/>
      <c r="E16194" s="1433"/>
      <c r="K16194" s="1433"/>
      <c r="L16194" s="1334"/>
    </row>
    <row r="16195" spans="1:12" ht="24" customHeight="1">
      <c r="A16195" s="1355"/>
      <c r="B16195" s="1355"/>
      <c r="C16195" s="1433"/>
      <c r="E16195" s="1433"/>
      <c r="K16195" s="1433"/>
      <c r="L16195" s="1334"/>
    </row>
    <row r="16196" spans="1:12" ht="24" customHeight="1">
      <c r="A16196" s="1355"/>
      <c r="B16196" s="1355"/>
      <c r="C16196" s="1433"/>
      <c r="E16196" s="1433"/>
      <c r="K16196" s="1433"/>
      <c r="L16196" s="1334"/>
    </row>
    <row r="16197" spans="1:12" ht="24" customHeight="1">
      <c r="A16197" s="1355"/>
      <c r="B16197" s="1355"/>
      <c r="C16197" s="1433"/>
      <c r="E16197" s="1433"/>
      <c r="K16197" s="1433"/>
      <c r="L16197" s="1334"/>
    </row>
    <row r="16198" spans="1:12" ht="24" customHeight="1">
      <c r="A16198" s="1355"/>
      <c r="B16198" s="1355"/>
      <c r="C16198" s="1433"/>
      <c r="E16198" s="1433"/>
      <c r="K16198" s="1433"/>
      <c r="L16198" s="1334"/>
    </row>
    <row r="16199" spans="1:12" ht="24" customHeight="1">
      <c r="A16199" s="1355"/>
      <c r="B16199" s="1355"/>
      <c r="C16199" s="1433"/>
      <c r="E16199" s="1433"/>
      <c r="K16199" s="1433"/>
      <c r="L16199" s="1334"/>
    </row>
    <row r="16200" spans="1:12" ht="24" customHeight="1">
      <c r="A16200" s="1355"/>
      <c r="B16200" s="1355"/>
      <c r="C16200" s="1433"/>
      <c r="E16200" s="1433"/>
      <c r="K16200" s="1433"/>
      <c r="L16200" s="1334"/>
    </row>
    <row r="16201" spans="1:12" ht="24" customHeight="1">
      <c r="A16201" s="1355"/>
      <c r="B16201" s="1355"/>
      <c r="C16201" s="1433"/>
      <c r="E16201" s="1433"/>
      <c r="K16201" s="1433"/>
      <c r="L16201" s="1334"/>
    </row>
    <row r="16202" spans="1:12" ht="24" customHeight="1">
      <c r="A16202" s="1355"/>
      <c r="B16202" s="1355"/>
      <c r="C16202" s="1433"/>
      <c r="E16202" s="1433"/>
      <c r="K16202" s="1433"/>
      <c r="L16202" s="1334"/>
    </row>
    <row r="16203" spans="1:12" ht="24" customHeight="1">
      <c r="A16203" s="1355"/>
      <c r="B16203" s="1355"/>
      <c r="C16203" s="1433"/>
      <c r="E16203" s="1433"/>
      <c r="K16203" s="1433"/>
      <c r="L16203" s="1334"/>
    </row>
    <row r="16204" spans="1:12" ht="24" customHeight="1">
      <c r="A16204" s="1355"/>
      <c r="B16204" s="1355"/>
      <c r="C16204" s="1433"/>
      <c r="E16204" s="1433"/>
      <c r="K16204" s="1433"/>
      <c r="L16204" s="1334"/>
    </row>
    <row r="16205" spans="1:12" ht="24" customHeight="1">
      <c r="A16205" s="1355"/>
      <c r="B16205" s="1355"/>
      <c r="C16205" s="1433"/>
      <c r="E16205" s="1433"/>
      <c r="K16205" s="1433"/>
      <c r="L16205" s="1334"/>
    </row>
    <row r="16206" spans="1:12" ht="24" customHeight="1">
      <c r="A16206" s="1355"/>
      <c r="B16206" s="1355"/>
      <c r="C16206" s="1433"/>
      <c r="E16206" s="1433"/>
      <c r="K16206" s="1433"/>
      <c r="L16206" s="1334"/>
    </row>
    <row r="16207" spans="1:12" ht="24" customHeight="1">
      <c r="A16207" s="1355"/>
      <c r="B16207" s="1355"/>
      <c r="C16207" s="1433"/>
      <c r="E16207" s="1433"/>
      <c r="K16207" s="1433"/>
      <c r="L16207" s="1334"/>
    </row>
    <row r="16208" spans="1:12" ht="24" customHeight="1">
      <c r="A16208" s="1355"/>
      <c r="B16208" s="1355"/>
      <c r="C16208" s="1433"/>
      <c r="E16208" s="1433"/>
      <c r="K16208" s="1433"/>
      <c r="L16208" s="1334"/>
    </row>
    <row r="16209" spans="1:12" ht="24" customHeight="1">
      <c r="A16209" s="1355"/>
      <c r="B16209" s="1355"/>
      <c r="C16209" s="1433"/>
      <c r="E16209" s="1433"/>
      <c r="K16209" s="1433"/>
      <c r="L16209" s="1334"/>
    </row>
    <row r="16210" spans="1:12" ht="24" customHeight="1">
      <c r="A16210" s="1355"/>
      <c r="B16210" s="1355"/>
      <c r="C16210" s="1433"/>
      <c r="E16210" s="1433"/>
      <c r="K16210" s="1433"/>
      <c r="L16210" s="1334"/>
    </row>
    <row r="16211" spans="1:12" ht="24" customHeight="1">
      <c r="A16211" s="1355"/>
      <c r="B16211" s="1355"/>
      <c r="C16211" s="1433"/>
      <c r="E16211" s="1433"/>
      <c r="K16211" s="1433"/>
      <c r="L16211" s="1334"/>
    </row>
    <row r="16212" spans="1:12" ht="24" customHeight="1">
      <c r="A16212" s="1355"/>
      <c r="B16212" s="1355"/>
      <c r="C16212" s="1433"/>
      <c r="E16212" s="1433"/>
      <c r="K16212" s="1433"/>
      <c r="L16212" s="1334"/>
    </row>
    <row r="16213" spans="1:12" ht="24" customHeight="1">
      <c r="A16213" s="1355"/>
      <c r="B16213" s="1355"/>
      <c r="C16213" s="1433"/>
      <c r="E16213" s="1433"/>
      <c r="K16213" s="1433"/>
      <c r="L16213" s="1334"/>
    </row>
    <row r="16214" spans="1:12" ht="24" customHeight="1">
      <c r="A16214" s="1355"/>
      <c r="B16214" s="1355"/>
      <c r="C16214" s="1433"/>
      <c r="E16214" s="1433"/>
      <c r="K16214" s="1433"/>
      <c r="L16214" s="1334"/>
    </row>
    <row r="16215" spans="1:12" ht="24" customHeight="1">
      <c r="A16215" s="1355"/>
      <c r="B16215" s="1355"/>
      <c r="C16215" s="1433"/>
      <c r="E16215" s="1433"/>
      <c r="K16215" s="1433"/>
      <c r="L16215" s="1334"/>
    </row>
    <row r="16216" spans="1:12" ht="24" customHeight="1">
      <c r="A16216" s="1355"/>
      <c r="B16216" s="1355"/>
      <c r="C16216" s="1433"/>
      <c r="E16216" s="1433"/>
      <c r="K16216" s="1433"/>
      <c r="L16216" s="1334"/>
    </row>
    <row r="16217" spans="1:12" ht="24" customHeight="1">
      <c r="A16217" s="1355"/>
      <c r="B16217" s="1355"/>
      <c r="C16217" s="1433"/>
      <c r="E16217" s="1433"/>
      <c r="K16217" s="1433"/>
      <c r="L16217" s="1334"/>
    </row>
    <row r="16218" spans="1:12" ht="24" customHeight="1">
      <c r="A16218" s="1355"/>
      <c r="B16218" s="1355"/>
      <c r="C16218" s="1433"/>
      <c r="E16218" s="1433"/>
      <c r="K16218" s="1433"/>
      <c r="L16218" s="1334"/>
    </row>
    <row r="16219" spans="1:12" ht="24" customHeight="1">
      <c r="A16219" s="1355"/>
      <c r="B16219" s="1355"/>
      <c r="C16219" s="1433"/>
      <c r="E16219" s="1433"/>
      <c r="K16219" s="1433"/>
      <c r="L16219" s="1334"/>
    </row>
    <row r="16220" spans="1:12" ht="24" customHeight="1">
      <c r="A16220" s="1355"/>
      <c r="B16220" s="1355"/>
      <c r="C16220" s="1433"/>
      <c r="E16220" s="1433"/>
      <c r="K16220" s="1433"/>
      <c r="L16220" s="1334"/>
    </row>
    <row r="16221" spans="1:12" ht="24" customHeight="1">
      <c r="A16221" s="1355"/>
      <c r="B16221" s="1355"/>
      <c r="C16221" s="1433"/>
      <c r="E16221" s="1433"/>
      <c r="K16221" s="1433"/>
      <c r="L16221" s="1334"/>
    </row>
    <row r="16222" spans="1:12" ht="24" customHeight="1">
      <c r="A16222" s="1355"/>
      <c r="B16222" s="1355"/>
      <c r="C16222" s="1433"/>
      <c r="E16222" s="1433"/>
      <c r="K16222" s="1433"/>
      <c r="L16222" s="1334"/>
    </row>
    <row r="16223" spans="1:12" ht="24" customHeight="1">
      <c r="A16223" s="1355"/>
      <c r="B16223" s="1355"/>
      <c r="C16223" s="1433"/>
      <c r="E16223" s="1433"/>
      <c r="K16223" s="1433"/>
      <c r="L16223" s="1334"/>
    </row>
    <row r="16224" spans="1:12" ht="24" customHeight="1">
      <c r="A16224" s="1355"/>
      <c r="B16224" s="1355"/>
      <c r="C16224" s="1433"/>
      <c r="E16224" s="1433"/>
      <c r="K16224" s="1433"/>
      <c r="L16224" s="1334"/>
    </row>
    <row r="16225" spans="1:12" ht="24" customHeight="1">
      <c r="A16225" s="1355"/>
      <c r="B16225" s="1355"/>
      <c r="C16225" s="1433"/>
      <c r="E16225" s="1433"/>
      <c r="K16225" s="1433"/>
      <c r="L16225" s="1334"/>
    </row>
    <row r="16226" spans="1:12" ht="24" customHeight="1">
      <c r="A16226" s="1355"/>
      <c r="B16226" s="1355"/>
      <c r="C16226" s="1433"/>
      <c r="E16226" s="1433"/>
      <c r="K16226" s="1433"/>
      <c r="L16226" s="1334"/>
    </row>
    <row r="16227" spans="1:12" ht="24" customHeight="1">
      <c r="A16227" s="1355"/>
      <c r="B16227" s="1355"/>
      <c r="C16227" s="1433"/>
      <c r="E16227" s="1433"/>
      <c r="K16227" s="1433"/>
      <c r="L16227" s="1334"/>
    </row>
    <row r="16228" spans="1:12" ht="24" customHeight="1">
      <c r="A16228" s="1355"/>
      <c r="B16228" s="1355"/>
      <c r="C16228" s="1433"/>
      <c r="E16228" s="1433"/>
      <c r="K16228" s="1433"/>
      <c r="L16228" s="1334"/>
    </row>
    <row r="16229" spans="1:12" ht="24" customHeight="1">
      <c r="A16229" s="1355"/>
      <c r="B16229" s="1355"/>
      <c r="C16229" s="1433"/>
      <c r="E16229" s="1433"/>
      <c r="K16229" s="1433"/>
      <c r="L16229" s="1334"/>
    </row>
    <row r="16230" spans="1:12" ht="24" customHeight="1">
      <c r="A16230" s="1355"/>
      <c r="B16230" s="1355"/>
      <c r="C16230" s="1433"/>
      <c r="E16230" s="1433"/>
      <c r="K16230" s="1433"/>
      <c r="L16230" s="1334"/>
    </row>
    <row r="16231" spans="1:12" ht="24" customHeight="1">
      <c r="A16231" s="1355"/>
      <c r="B16231" s="1355"/>
      <c r="C16231" s="1433"/>
      <c r="E16231" s="1433"/>
      <c r="K16231" s="1433"/>
      <c r="L16231" s="1334"/>
    </row>
    <row r="16232" spans="1:12" ht="24" customHeight="1">
      <c r="A16232" s="1355"/>
      <c r="B16232" s="1355"/>
      <c r="C16232" s="1433"/>
      <c r="E16232" s="1433"/>
      <c r="K16232" s="1433"/>
      <c r="L16232" s="1334"/>
    </row>
    <row r="16233" spans="1:12" ht="24" customHeight="1">
      <c r="A16233" s="1355"/>
      <c r="B16233" s="1355"/>
      <c r="C16233" s="1433"/>
      <c r="E16233" s="1433"/>
      <c r="K16233" s="1433"/>
      <c r="L16233" s="1334"/>
    </row>
    <row r="16234" spans="1:12" ht="24" customHeight="1">
      <c r="A16234" s="1355"/>
      <c r="B16234" s="1355"/>
      <c r="C16234" s="1433"/>
      <c r="E16234" s="1433"/>
      <c r="K16234" s="1433"/>
      <c r="L16234" s="1334"/>
    </row>
    <row r="16235" spans="1:12" ht="24" customHeight="1">
      <c r="A16235" s="1355"/>
      <c r="B16235" s="1355"/>
      <c r="C16235" s="1433"/>
      <c r="E16235" s="1433"/>
      <c r="K16235" s="1433"/>
      <c r="L16235" s="1334"/>
    </row>
    <row r="16236" spans="1:12" ht="24" customHeight="1">
      <c r="A16236" s="1355"/>
      <c r="B16236" s="1355"/>
      <c r="C16236" s="1433"/>
      <c r="E16236" s="1433"/>
      <c r="K16236" s="1433"/>
      <c r="L16236" s="1334"/>
    </row>
    <row r="16237" spans="1:12" ht="24" customHeight="1">
      <c r="A16237" s="1355"/>
      <c r="B16237" s="1355"/>
      <c r="C16237" s="1433"/>
      <c r="E16237" s="1433"/>
      <c r="K16237" s="1433"/>
      <c r="L16237" s="1334"/>
    </row>
    <row r="16238" spans="1:12" ht="24" customHeight="1">
      <c r="A16238" s="1355"/>
      <c r="B16238" s="1355"/>
      <c r="C16238" s="1433"/>
      <c r="E16238" s="1433"/>
      <c r="K16238" s="1433"/>
      <c r="L16238" s="1334"/>
    </row>
    <row r="16239" spans="1:12" ht="24" customHeight="1">
      <c r="A16239" s="1355"/>
      <c r="B16239" s="1355"/>
      <c r="C16239" s="1433"/>
      <c r="E16239" s="1433"/>
      <c r="K16239" s="1433"/>
      <c r="L16239" s="1334"/>
    </row>
    <row r="16240" spans="1:12" ht="24" customHeight="1">
      <c r="A16240" s="1355"/>
      <c r="B16240" s="1355"/>
      <c r="C16240" s="1433"/>
      <c r="E16240" s="1433"/>
      <c r="K16240" s="1433"/>
      <c r="L16240" s="1334"/>
    </row>
    <row r="16241" spans="1:12" ht="24" customHeight="1">
      <c r="A16241" s="1355"/>
      <c r="B16241" s="1355"/>
      <c r="C16241" s="1433"/>
      <c r="E16241" s="1433"/>
      <c r="K16241" s="1433"/>
      <c r="L16241" s="1334"/>
    </row>
    <row r="16242" spans="1:12" ht="24" customHeight="1">
      <c r="A16242" s="1355"/>
      <c r="B16242" s="1355"/>
      <c r="C16242" s="1433"/>
      <c r="E16242" s="1433"/>
      <c r="K16242" s="1433"/>
      <c r="L16242" s="1334"/>
    </row>
    <row r="16243" spans="1:12" ht="24" customHeight="1">
      <c r="A16243" s="1355"/>
      <c r="B16243" s="1355"/>
      <c r="C16243" s="1433"/>
      <c r="E16243" s="1433"/>
      <c r="K16243" s="1433"/>
      <c r="L16243" s="1334"/>
    </row>
    <row r="16244" spans="1:12" ht="24" customHeight="1">
      <c r="A16244" s="1355"/>
      <c r="B16244" s="1355"/>
      <c r="C16244" s="1433"/>
      <c r="E16244" s="1433"/>
      <c r="K16244" s="1433"/>
      <c r="L16244" s="1334"/>
    </row>
    <row r="16245" spans="1:12" ht="24" customHeight="1">
      <c r="A16245" s="1355"/>
      <c r="B16245" s="1355"/>
      <c r="C16245" s="1433"/>
      <c r="E16245" s="1433"/>
      <c r="K16245" s="1433"/>
      <c r="L16245" s="1334"/>
    </row>
    <row r="16246" spans="1:12" ht="24" customHeight="1">
      <c r="A16246" s="1355"/>
      <c r="B16246" s="1355"/>
      <c r="C16246" s="1433"/>
      <c r="E16246" s="1433"/>
      <c r="K16246" s="1433"/>
      <c r="L16246" s="1334"/>
    </row>
    <row r="16247" spans="1:12" ht="24" customHeight="1">
      <c r="A16247" s="1355"/>
      <c r="B16247" s="1355"/>
      <c r="C16247" s="1433"/>
      <c r="E16247" s="1433"/>
      <c r="K16247" s="1433"/>
      <c r="L16247" s="1334"/>
    </row>
    <row r="16248" spans="1:12" ht="24" customHeight="1">
      <c r="A16248" s="1355"/>
      <c r="B16248" s="1355"/>
      <c r="C16248" s="1433"/>
      <c r="E16248" s="1433"/>
      <c r="K16248" s="1433"/>
      <c r="L16248" s="1334"/>
    </row>
    <row r="16249" spans="1:12" ht="24" customHeight="1">
      <c r="A16249" s="1355"/>
      <c r="B16249" s="1355"/>
      <c r="C16249" s="1433"/>
      <c r="E16249" s="1433"/>
      <c r="K16249" s="1433"/>
      <c r="L16249" s="1334"/>
    </row>
    <row r="16250" spans="1:12" ht="24" customHeight="1">
      <c r="A16250" s="1355"/>
      <c r="B16250" s="1355"/>
      <c r="C16250" s="1433"/>
      <c r="E16250" s="1433"/>
      <c r="K16250" s="1433"/>
      <c r="L16250" s="1334"/>
    </row>
    <row r="16251" spans="1:12" ht="24" customHeight="1">
      <c r="A16251" s="1355"/>
      <c r="B16251" s="1355"/>
      <c r="C16251" s="1433"/>
      <c r="E16251" s="1433"/>
      <c r="K16251" s="1433"/>
      <c r="L16251" s="1334"/>
    </row>
    <row r="16252" spans="1:12" ht="24" customHeight="1">
      <c r="A16252" s="1355"/>
      <c r="B16252" s="1355"/>
      <c r="C16252" s="1433"/>
      <c r="E16252" s="1433"/>
      <c r="K16252" s="1433"/>
      <c r="L16252" s="1334"/>
    </row>
    <row r="16253" spans="1:12" ht="24" customHeight="1">
      <c r="A16253" s="1355"/>
      <c r="B16253" s="1355"/>
      <c r="C16253" s="1433"/>
      <c r="E16253" s="1433"/>
      <c r="K16253" s="1433"/>
      <c r="L16253" s="1334"/>
    </row>
    <row r="16254" spans="1:12" ht="24" customHeight="1">
      <c r="A16254" s="1355"/>
      <c r="B16254" s="1355"/>
      <c r="C16254" s="1433"/>
      <c r="E16254" s="1433"/>
      <c r="K16254" s="1433"/>
      <c r="L16254" s="1334"/>
    </row>
    <row r="16255" spans="1:12" ht="24" customHeight="1">
      <c r="A16255" s="1355"/>
      <c r="B16255" s="1355"/>
      <c r="C16255" s="1433"/>
      <c r="E16255" s="1433"/>
      <c r="K16255" s="1433"/>
      <c r="L16255" s="1334"/>
    </row>
    <row r="16256" spans="1:12" ht="24" customHeight="1">
      <c r="A16256" s="1355"/>
      <c r="B16256" s="1355"/>
      <c r="C16256" s="1433"/>
      <c r="E16256" s="1433"/>
      <c r="K16256" s="1433"/>
      <c r="L16256" s="1334"/>
    </row>
    <row r="16257" spans="1:12" ht="24" customHeight="1">
      <c r="A16257" s="1355"/>
      <c r="B16257" s="1355"/>
      <c r="C16257" s="1433"/>
      <c r="E16257" s="1433"/>
      <c r="K16257" s="1433"/>
      <c r="L16257" s="1334"/>
    </row>
    <row r="16258" spans="1:12" ht="24" customHeight="1">
      <c r="A16258" s="1355"/>
      <c r="B16258" s="1355"/>
      <c r="C16258" s="1433"/>
      <c r="E16258" s="1433"/>
      <c r="K16258" s="1433"/>
      <c r="L16258" s="1334"/>
    </row>
    <row r="16259" spans="1:12" ht="24" customHeight="1">
      <c r="A16259" s="1355"/>
      <c r="B16259" s="1355"/>
      <c r="C16259" s="1433"/>
      <c r="E16259" s="1433"/>
      <c r="K16259" s="1433"/>
      <c r="L16259" s="1334"/>
    </row>
    <row r="16260" spans="1:12" ht="24" customHeight="1">
      <c r="A16260" s="1355"/>
      <c r="B16260" s="1355"/>
      <c r="C16260" s="1433"/>
      <c r="E16260" s="1433"/>
      <c r="K16260" s="1433"/>
      <c r="L16260" s="1334"/>
    </row>
    <row r="16261" spans="1:12" ht="24" customHeight="1">
      <c r="A16261" s="1355"/>
      <c r="B16261" s="1355"/>
      <c r="C16261" s="1433"/>
      <c r="E16261" s="1433"/>
      <c r="K16261" s="1433"/>
      <c r="L16261" s="1334"/>
    </row>
    <row r="16262" spans="1:12" ht="24" customHeight="1">
      <c r="A16262" s="1355"/>
      <c r="B16262" s="1355"/>
      <c r="C16262" s="1433"/>
      <c r="E16262" s="1433"/>
      <c r="K16262" s="1433"/>
      <c r="L16262" s="1334"/>
    </row>
    <row r="16263" spans="1:12" ht="24" customHeight="1">
      <c r="A16263" s="1355"/>
      <c r="B16263" s="1355"/>
      <c r="C16263" s="1433"/>
      <c r="E16263" s="1433"/>
      <c r="K16263" s="1433"/>
      <c r="L16263" s="1334"/>
    </row>
    <row r="16264" spans="1:12" ht="24" customHeight="1">
      <c r="A16264" s="1355"/>
      <c r="B16264" s="1355"/>
      <c r="C16264" s="1433"/>
      <c r="E16264" s="1433"/>
      <c r="K16264" s="1433"/>
      <c r="L16264" s="1334"/>
    </row>
    <row r="16265" spans="1:12" ht="24" customHeight="1">
      <c r="A16265" s="1355"/>
      <c r="B16265" s="1355"/>
      <c r="C16265" s="1433"/>
      <c r="E16265" s="1433"/>
      <c r="K16265" s="1433"/>
      <c r="L16265" s="1334"/>
    </row>
    <row r="16266" spans="1:12" ht="24" customHeight="1">
      <c r="A16266" s="1355"/>
      <c r="B16266" s="1355"/>
      <c r="C16266" s="1433"/>
      <c r="E16266" s="1433"/>
      <c r="K16266" s="1433"/>
      <c r="L16266" s="1334"/>
    </row>
    <row r="16267" spans="1:12" ht="24" customHeight="1">
      <c r="A16267" s="1355"/>
      <c r="B16267" s="1355"/>
      <c r="C16267" s="1433"/>
      <c r="E16267" s="1433"/>
      <c r="K16267" s="1433"/>
      <c r="L16267" s="1334"/>
    </row>
    <row r="16268" spans="1:12" ht="24" customHeight="1">
      <c r="A16268" s="1355"/>
      <c r="B16268" s="1355"/>
      <c r="C16268" s="1433"/>
      <c r="E16268" s="1433"/>
      <c r="K16268" s="1433"/>
      <c r="L16268" s="1334"/>
    </row>
    <row r="16269" spans="1:12" ht="24" customHeight="1">
      <c r="A16269" s="1355"/>
      <c r="B16269" s="1355"/>
      <c r="C16269" s="1433"/>
      <c r="E16269" s="1433"/>
      <c r="K16269" s="1433"/>
      <c r="L16269" s="1334"/>
    </row>
    <row r="16270" spans="1:12" ht="24" customHeight="1">
      <c r="A16270" s="1355"/>
      <c r="B16270" s="1355"/>
      <c r="C16270" s="1433"/>
      <c r="E16270" s="1433"/>
      <c r="K16270" s="1433"/>
      <c r="L16270" s="1334"/>
    </row>
    <row r="16271" spans="1:12" ht="24" customHeight="1">
      <c r="A16271" s="1355"/>
      <c r="B16271" s="1355"/>
      <c r="C16271" s="1433"/>
      <c r="E16271" s="1433"/>
      <c r="K16271" s="1433"/>
      <c r="L16271" s="1334"/>
    </row>
    <row r="16272" spans="1:12" ht="24" customHeight="1">
      <c r="A16272" s="1355"/>
      <c r="B16272" s="1355"/>
      <c r="C16272" s="1433"/>
      <c r="E16272" s="1433"/>
      <c r="K16272" s="1433"/>
      <c r="L16272" s="1334"/>
    </row>
    <row r="16273" spans="1:12" ht="24" customHeight="1">
      <c r="A16273" s="1355"/>
      <c r="B16273" s="1355"/>
      <c r="C16273" s="1433"/>
      <c r="E16273" s="1433"/>
      <c r="K16273" s="1433"/>
      <c r="L16273" s="1334"/>
    </row>
    <row r="16274" spans="1:12" ht="24" customHeight="1">
      <c r="A16274" s="1355"/>
      <c r="B16274" s="1355"/>
      <c r="C16274" s="1433"/>
      <c r="E16274" s="1433"/>
      <c r="K16274" s="1433"/>
      <c r="L16274" s="1334"/>
    </row>
    <row r="16275" spans="1:12" ht="24" customHeight="1">
      <c r="A16275" s="1355"/>
      <c r="B16275" s="1355"/>
      <c r="C16275" s="1433"/>
      <c r="E16275" s="1433"/>
      <c r="K16275" s="1433"/>
      <c r="L16275" s="1334"/>
    </row>
    <row r="16276" spans="1:12" ht="24" customHeight="1">
      <c r="A16276" s="1355"/>
      <c r="B16276" s="1355"/>
      <c r="C16276" s="1433"/>
      <c r="E16276" s="1433"/>
      <c r="K16276" s="1433"/>
      <c r="L16276" s="1334"/>
    </row>
    <row r="16277" spans="1:12" ht="24" customHeight="1">
      <c r="A16277" s="1355"/>
      <c r="B16277" s="1355"/>
      <c r="C16277" s="1433"/>
      <c r="E16277" s="1433"/>
      <c r="K16277" s="1433"/>
      <c r="L16277" s="1334"/>
    </row>
    <row r="16278" spans="1:12" ht="24" customHeight="1">
      <c r="A16278" s="1355"/>
      <c r="B16278" s="1355"/>
      <c r="C16278" s="1433"/>
      <c r="E16278" s="1433"/>
      <c r="K16278" s="1433"/>
      <c r="L16278" s="1334"/>
    </row>
    <row r="16279" spans="1:12" ht="24" customHeight="1">
      <c r="A16279" s="1355"/>
      <c r="B16279" s="1355"/>
      <c r="C16279" s="1433"/>
      <c r="E16279" s="1433"/>
      <c r="K16279" s="1433"/>
      <c r="L16279" s="1334"/>
    </row>
    <row r="16280" spans="1:12" ht="24" customHeight="1">
      <c r="A16280" s="1355"/>
      <c r="B16280" s="1355"/>
      <c r="C16280" s="1433"/>
      <c r="E16280" s="1433"/>
      <c r="K16280" s="1433"/>
      <c r="L16280" s="1334"/>
    </row>
    <row r="16281" spans="1:12" ht="24" customHeight="1">
      <c r="A16281" s="1355"/>
      <c r="B16281" s="1355"/>
      <c r="C16281" s="1433"/>
      <c r="E16281" s="1433"/>
      <c r="K16281" s="1433"/>
      <c r="L16281" s="1334"/>
    </row>
    <row r="16282" spans="1:12" ht="24" customHeight="1">
      <c r="A16282" s="1355"/>
      <c r="B16282" s="1355"/>
      <c r="C16282" s="1433"/>
      <c r="E16282" s="1433"/>
      <c r="K16282" s="1433"/>
      <c r="L16282" s="1334"/>
    </row>
    <row r="16283" spans="1:12" ht="24" customHeight="1">
      <c r="A16283" s="1355"/>
      <c r="B16283" s="1355"/>
      <c r="C16283" s="1433"/>
      <c r="E16283" s="1433"/>
      <c r="K16283" s="1433"/>
      <c r="L16283" s="1334"/>
    </row>
    <row r="16284" spans="1:12" ht="24" customHeight="1">
      <c r="A16284" s="1355"/>
      <c r="B16284" s="1355"/>
      <c r="C16284" s="1433"/>
      <c r="E16284" s="1433"/>
      <c r="K16284" s="1433"/>
      <c r="L16284" s="1334"/>
    </row>
    <row r="16285" spans="1:12" ht="24" customHeight="1">
      <c r="A16285" s="1355"/>
      <c r="B16285" s="1355"/>
      <c r="C16285" s="1433"/>
      <c r="E16285" s="1433"/>
      <c r="K16285" s="1433"/>
      <c r="L16285" s="1334"/>
    </row>
    <row r="16286" spans="1:12" ht="24" customHeight="1">
      <c r="A16286" s="1355"/>
      <c r="B16286" s="1355"/>
      <c r="C16286" s="1433"/>
      <c r="E16286" s="1433"/>
      <c r="K16286" s="1433"/>
      <c r="L16286" s="1334"/>
    </row>
    <row r="16287" spans="1:12" ht="24" customHeight="1">
      <c r="A16287" s="1355"/>
      <c r="B16287" s="1355"/>
      <c r="C16287" s="1433"/>
      <c r="E16287" s="1433"/>
      <c r="K16287" s="1433"/>
      <c r="L16287" s="1334"/>
    </row>
    <row r="16288" spans="1:12" ht="24" customHeight="1">
      <c r="A16288" s="1355"/>
      <c r="B16288" s="1355"/>
      <c r="C16288" s="1433"/>
      <c r="E16288" s="1433"/>
      <c r="K16288" s="1433"/>
      <c r="L16288" s="1334"/>
    </row>
    <row r="16289" spans="1:12" ht="24" customHeight="1">
      <c r="A16289" s="1355"/>
      <c r="B16289" s="1355"/>
      <c r="C16289" s="1433"/>
      <c r="E16289" s="1433"/>
      <c r="K16289" s="1433"/>
      <c r="L16289" s="1334"/>
    </row>
    <row r="16290" spans="1:12" ht="24" customHeight="1">
      <c r="A16290" s="1355"/>
      <c r="B16290" s="1355"/>
      <c r="C16290" s="1433"/>
      <c r="E16290" s="1433"/>
      <c r="K16290" s="1433"/>
      <c r="L16290" s="1334"/>
    </row>
    <row r="16291" spans="1:12" ht="24" customHeight="1">
      <c r="A16291" s="1355"/>
      <c r="B16291" s="1355"/>
      <c r="C16291" s="1433"/>
      <c r="E16291" s="1433"/>
      <c r="K16291" s="1433"/>
      <c r="L16291" s="1334"/>
    </row>
    <row r="16292" spans="1:12" ht="24" customHeight="1">
      <c r="A16292" s="1355"/>
      <c r="B16292" s="1355"/>
      <c r="C16292" s="1433"/>
      <c r="E16292" s="1433"/>
      <c r="K16292" s="1433"/>
      <c r="L16292" s="1334"/>
    </row>
    <row r="16293" spans="1:12" ht="24" customHeight="1">
      <c r="A16293" s="1355"/>
      <c r="B16293" s="1355"/>
      <c r="C16293" s="1433"/>
      <c r="E16293" s="1433"/>
      <c r="K16293" s="1433"/>
      <c r="L16293" s="1334"/>
    </row>
    <row r="16294" spans="1:12" ht="24" customHeight="1">
      <c r="A16294" s="1355"/>
      <c r="B16294" s="1355"/>
      <c r="C16294" s="1433"/>
      <c r="E16294" s="1433"/>
      <c r="K16294" s="1433"/>
      <c r="L16294" s="1334"/>
    </row>
    <row r="16295" spans="1:12" ht="24" customHeight="1">
      <c r="A16295" s="1355"/>
      <c r="B16295" s="1355"/>
      <c r="C16295" s="1433"/>
      <c r="E16295" s="1433"/>
      <c r="K16295" s="1433"/>
      <c r="L16295" s="1334"/>
    </row>
    <row r="16296" spans="1:12" ht="24" customHeight="1">
      <c r="A16296" s="1355"/>
      <c r="B16296" s="1355"/>
      <c r="C16296" s="1433"/>
      <c r="E16296" s="1433"/>
      <c r="K16296" s="1433"/>
      <c r="L16296" s="1334"/>
    </row>
    <row r="16297" spans="1:12" ht="24" customHeight="1">
      <c r="A16297" s="1355"/>
      <c r="B16297" s="1355"/>
      <c r="C16297" s="1433"/>
      <c r="E16297" s="1433"/>
      <c r="K16297" s="1433"/>
      <c r="L16297" s="1334"/>
    </row>
    <row r="16298" spans="1:12" ht="24" customHeight="1">
      <c r="A16298" s="1355"/>
      <c r="B16298" s="1355"/>
      <c r="C16298" s="1433"/>
      <c r="E16298" s="1433"/>
      <c r="K16298" s="1433"/>
      <c r="L16298" s="1334"/>
    </row>
    <row r="16299" spans="1:12" ht="24" customHeight="1">
      <c r="A16299" s="1355"/>
      <c r="B16299" s="1355"/>
      <c r="C16299" s="1433"/>
      <c r="E16299" s="1433"/>
      <c r="K16299" s="1433"/>
      <c r="L16299" s="1334"/>
    </row>
    <row r="16300" spans="1:12" ht="24" customHeight="1">
      <c r="A16300" s="1355"/>
      <c r="B16300" s="1355"/>
      <c r="C16300" s="1433"/>
      <c r="E16300" s="1433"/>
      <c r="K16300" s="1433"/>
      <c r="L16300" s="1334"/>
    </row>
    <row r="16301" spans="1:12" ht="24" customHeight="1">
      <c r="A16301" s="1355"/>
      <c r="B16301" s="1355"/>
      <c r="C16301" s="1433"/>
      <c r="E16301" s="1433"/>
      <c r="K16301" s="1433"/>
      <c r="L16301" s="1334"/>
    </row>
    <row r="16302" spans="1:12" ht="24" customHeight="1">
      <c r="A16302" s="1355"/>
      <c r="B16302" s="1355"/>
      <c r="C16302" s="1433"/>
      <c r="E16302" s="1433"/>
      <c r="K16302" s="1433"/>
      <c r="L16302" s="1334"/>
    </row>
    <row r="16303" spans="1:12" ht="24" customHeight="1">
      <c r="A16303" s="1355"/>
      <c r="B16303" s="1355"/>
      <c r="C16303" s="1433"/>
      <c r="E16303" s="1433"/>
      <c r="K16303" s="1433"/>
      <c r="L16303" s="1334"/>
    </row>
    <row r="16304" spans="1:12" ht="24" customHeight="1">
      <c r="A16304" s="1355"/>
      <c r="B16304" s="1355"/>
      <c r="C16304" s="1433"/>
      <c r="E16304" s="1433"/>
      <c r="K16304" s="1433"/>
      <c r="L16304" s="1334"/>
    </row>
    <row r="16305" spans="1:12" ht="24" customHeight="1">
      <c r="A16305" s="1355"/>
      <c r="B16305" s="1355"/>
      <c r="C16305" s="1433"/>
      <c r="E16305" s="1433"/>
      <c r="K16305" s="1433"/>
      <c r="L16305" s="1334"/>
    </row>
    <row r="16306" spans="1:12" ht="24" customHeight="1">
      <c r="A16306" s="1355"/>
      <c r="B16306" s="1355"/>
      <c r="C16306" s="1433"/>
      <c r="E16306" s="1433"/>
      <c r="K16306" s="1433"/>
      <c r="L16306" s="1334"/>
    </row>
    <row r="16307" spans="1:12" ht="24" customHeight="1">
      <c r="A16307" s="1355"/>
      <c r="B16307" s="1355"/>
      <c r="C16307" s="1433"/>
      <c r="E16307" s="1433"/>
      <c r="K16307" s="1433"/>
      <c r="L16307" s="1334"/>
    </row>
    <row r="16308" spans="1:12" ht="24" customHeight="1">
      <c r="A16308" s="1355"/>
      <c r="B16308" s="1355"/>
      <c r="C16308" s="1433"/>
      <c r="E16308" s="1433"/>
      <c r="K16308" s="1433"/>
      <c r="L16308" s="1334"/>
    </row>
    <row r="16309" spans="1:12" ht="24" customHeight="1">
      <c r="A16309" s="1355"/>
      <c r="B16309" s="1355"/>
      <c r="C16309" s="1433"/>
      <c r="E16309" s="1433"/>
      <c r="K16309" s="1433"/>
      <c r="L16309" s="1334"/>
    </row>
    <row r="16310" spans="1:12" ht="24" customHeight="1">
      <c r="A16310" s="1355"/>
      <c r="B16310" s="1355"/>
      <c r="C16310" s="1433"/>
      <c r="E16310" s="1433"/>
      <c r="K16310" s="1433"/>
      <c r="L16310" s="1334"/>
    </row>
    <row r="16311" spans="1:12" ht="24" customHeight="1">
      <c r="A16311" s="1355"/>
      <c r="B16311" s="1355"/>
      <c r="C16311" s="1433"/>
      <c r="E16311" s="1433"/>
      <c r="K16311" s="1433"/>
      <c r="L16311" s="1334"/>
    </row>
    <row r="16312" spans="1:12" ht="24" customHeight="1">
      <c r="A16312" s="1355"/>
      <c r="B16312" s="1355"/>
      <c r="C16312" s="1433"/>
      <c r="E16312" s="1433"/>
      <c r="K16312" s="1433"/>
      <c r="L16312" s="1334"/>
    </row>
    <row r="16313" spans="1:12" ht="24" customHeight="1">
      <c r="A16313" s="1355"/>
      <c r="B16313" s="1355"/>
      <c r="C16313" s="1433"/>
      <c r="E16313" s="1433"/>
      <c r="K16313" s="1433"/>
      <c r="L16313" s="1334"/>
    </row>
    <row r="16314" spans="1:12" ht="24" customHeight="1">
      <c r="A16314" s="1355"/>
      <c r="B16314" s="1355"/>
      <c r="C16314" s="1433"/>
      <c r="E16314" s="1433"/>
      <c r="K16314" s="1433"/>
      <c r="L16314" s="1334"/>
    </row>
    <row r="16315" spans="1:12" ht="24" customHeight="1">
      <c r="A16315" s="1355"/>
      <c r="B16315" s="1355"/>
      <c r="C16315" s="1433"/>
      <c r="E16315" s="1433"/>
      <c r="K16315" s="1433"/>
      <c r="L16315" s="1334"/>
    </row>
    <row r="16316" spans="1:12" ht="24" customHeight="1">
      <c r="A16316" s="1355"/>
      <c r="B16316" s="1355"/>
      <c r="C16316" s="1433"/>
      <c r="E16316" s="1433"/>
      <c r="K16316" s="1433"/>
      <c r="L16316" s="1334"/>
    </row>
    <row r="16317" spans="1:12" ht="24" customHeight="1">
      <c r="A16317" s="1355"/>
      <c r="B16317" s="1355"/>
      <c r="C16317" s="1433"/>
      <c r="E16317" s="1433"/>
      <c r="K16317" s="1433"/>
      <c r="L16317" s="1334"/>
    </row>
    <row r="16318" spans="1:12" ht="24" customHeight="1">
      <c r="A16318" s="1355"/>
      <c r="B16318" s="1355"/>
      <c r="C16318" s="1433"/>
      <c r="E16318" s="1433"/>
      <c r="K16318" s="1433"/>
      <c r="L16318" s="1334"/>
    </row>
    <row r="16319" spans="1:12" ht="24" customHeight="1">
      <c r="A16319" s="1355"/>
      <c r="B16319" s="1355"/>
      <c r="C16319" s="1433"/>
      <c r="E16319" s="1433"/>
      <c r="K16319" s="1433"/>
      <c r="L16319" s="1334"/>
    </row>
    <row r="16320" spans="1:12" ht="24" customHeight="1">
      <c r="A16320" s="1355"/>
      <c r="B16320" s="1355"/>
      <c r="C16320" s="1433"/>
      <c r="E16320" s="1433"/>
      <c r="K16320" s="1433"/>
      <c r="L16320" s="1334"/>
    </row>
    <row r="16321" spans="1:12" ht="24" customHeight="1">
      <c r="A16321" s="1355"/>
      <c r="B16321" s="1355"/>
      <c r="C16321" s="1433"/>
      <c r="E16321" s="1433"/>
      <c r="K16321" s="1433"/>
      <c r="L16321" s="1334"/>
    </row>
    <row r="16322" spans="1:12" ht="24" customHeight="1">
      <c r="A16322" s="1355"/>
      <c r="B16322" s="1355"/>
      <c r="C16322" s="1433"/>
      <c r="E16322" s="1433"/>
      <c r="K16322" s="1433"/>
      <c r="L16322" s="1334"/>
    </row>
    <row r="16323" spans="1:12" ht="24" customHeight="1">
      <c r="A16323" s="1355"/>
      <c r="B16323" s="1355"/>
      <c r="C16323" s="1433"/>
      <c r="E16323" s="1433"/>
      <c r="K16323" s="1433"/>
      <c r="L16323" s="1334"/>
    </row>
    <row r="16324" spans="1:12" ht="24" customHeight="1">
      <c r="A16324" s="1355"/>
      <c r="B16324" s="1355"/>
      <c r="C16324" s="1433"/>
      <c r="E16324" s="1433"/>
      <c r="K16324" s="1433"/>
      <c r="L16324" s="1334"/>
    </row>
    <row r="16325" spans="1:12" ht="24" customHeight="1">
      <c r="A16325" s="1355"/>
      <c r="B16325" s="1355"/>
      <c r="C16325" s="1433"/>
      <c r="E16325" s="1433"/>
      <c r="K16325" s="1433"/>
      <c r="L16325" s="1334"/>
    </row>
    <row r="16326" spans="1:12" ht="24" customHeight="1">
      <c r="A16326" s="1355"/>
      <c r="B16326" s="1355"/>
      <c r="C16326" s="1433"/>
      <c r="E16326" s="1433"/>
      <c r="K16326" s="1433"/>
      <c r="L16326" s="1334"/>
    </row>
    <row r="16327" spans="1:12" ht="24" customHeight="1">
      <c r="A16327" s="1355"/>
      <c r="B16327" s="1355"/>
      <c r="C16327" s="1433"/>
      <c r="E16327" s="1433"/>
      <c r="K16327" s="1433"/>
      <c r="L16327" s="1334"/>
    </row>
    <row r="16328" spans="1:12" ht="24" customHeight="1">
      <c r="A16328" s="1355"/>
      <c r="B16328" s="1355"/>
      <c r="C16328" s="1433"/>
      <c r="E16328" s="1433"/>
      <c r="K16328" s="1433"/>
      <c r="L16328" s="1334"/>
    </row>
    <row r="16329" spans="1:12" ht="24" customHeight="1">
      <c r="A16329" s="1355"/>
      <c r="B16329" s="1355"/>
      <c r="C16329" s="1433"/>
      <c r="E16329" s="1433"/>
      <c r="K16329" s="1433"/>
      <c r="L16329" s="1334"/>
    </row>
    <row r="16330" spans="1:12" ht="24" customHeight="1">
      <c r="A16330" s="1355"/>
      <c r="B16330" s="1355"/>
      <c r="C16330" s="1433"/>
      <c r="E16330" s="1433"/>
      <c r="K16330" s="1433"/>
      <c r="L16330" s="1334"/>
    </row>
    <row r="16331" spans="1:12" ht="24" customHeight="1">
      <c r="A16331" s="1355"/>
      <c r="B16331" s="1355"/>
      <c r="C16331" s="1433"/>
      <c r="E16331" s="1433"/>
      <c r="K16331" s="1433"/>
      <c r="L16331" s="1334"/>
    </row>
    <row r="16332" spans="1:12" ht="24" customHeight="1">
      <c r="A16332" s="1355"/>
      <c r="B16332" s="1355"/>
      <c r="C16332" s="1433"/>
      <c r="E16332" s="1433"/>
      <c r="K16332" s="1433"/>
      <c r="L16332" s="1334"/>
    </row>
    <row r="16333" spans="1:12" ht="24" customHeight="1">
      <c r="A16333" s="1355"/>
      <c r="B16333" s="1355"/>
      <c r="C16333" s="1433"/>
      <c r="E16333" s="1433"/>
      <c r="K16333" s="1433"/>
      <c r="L16333" s="1334"/>
    </row>
    <row r="16334" spans="1:12" ht="24" customHeight="1">
      <c r="A16334" s="1355"/>
      <c r="B16334" s="1355"/>
      <c r="C16334" s="1433"/>
      <c r="E16334" s="1433"/>
      <c r="K16334" s="1433"/>
      <c r="L16334" s="1334"/>
    </row>
    <row r="16335" spans="1:12" ht="24" customHeight="1">
      <c r="A16335" s="1355"/>
      <c r="B16335" s="1355"/>
      <c r="C16335" s="1433"/>
      <c r="E16335" s="1433"/>
      <c r="K16335" s="1433"/>
      <c r="L16335" s="1334"/>
    </row>
    <row r="16336" spans="1:12" ht="24" customHeight="1">
      <c r="A16336" s="1355"/>
      <c r="B16336" s="1355"/>
      <c r="C16336" s="1433"/>
      <c r="E16336" s="1433"/>
      <c r="K16336" s="1433"/>
      <c r="L16336" s="1334"/>
    </row>
    <row r="16337" spans="1:12" ht="24" customHeight="1">
      <c r="A16337" s="1355"/>
      <c r="B16337" s="1355"/>
      <c r="C16337" s="1433"/>
      <c r="E16337" s="1433"/>
      <c r="K16337" s="1433"/>
      <c r="L16337" s="1334"/>
    </row>
    <row r="16338" spans="1:12" ht="24" customHeight="1">
      <c r="A16338" s="1355"/>
      <c r="B16338" s="1355"/>
      <c r="C16338" s="1433"/>
      <c r="E16338" s="1433"/>
      <c r="K16338" s="1433"/>
      <c r="L16338" s="1334"/>
    </row>
    <row r="16339" spans="1:12" ht="24" customHeight="1">
      <c r="A16339" s="1355"/>
      <c r="B16339" s="1355"/>
      <c r="C16339" s="1433"/>
      <c r="E16339" s="1433"/>
      <c r="K16339" s="1433"/>
      <c r="L16339" s="1334"/>
    </row>
    <row r="16340" spans="1:12" ht="24" customHeight="1">
      <c r="A16340" s="1355"/>
      <c r="B16340" s="1355"/>
      <c r="C16340" s="1433"/>
      <c r="E16340" s="1433"/>
      <c r="K16340" s="1433"/>
      <c r="L16340" s="1334"/>
    </row>
    <row r="16341" spans="1:12" ht="24" customHeight="1">
      <c r="A16341" s="1355"/>
      <c r="B16341" s="1355"/>
      <c r="C16341" s="1433"/>
      <c r="E16341" s="1433"/>
      <c r="K16341" s="1433"/>
      <c r="L16341" s="1334"/>
    </row>
    <row r="16342" spans="1:12" ht="24" customHeight="1">
      <c r="A16342" s="1355"/>
      <c r="B16342" s="1355"/>
      <c r="C16342" s="1433"/>
      <c r="E16342" s="1433"/>
      <c r="K16342" s="1433"/>
      <c r="L16342" s="1334"/>
    </row>
    <row r="16343" spans="1:12" ht="24" customHeight="1">
      <c r="A16343" s="1355"/>
      <c r="B16343" s="1355"/>
      <c r="C16343" s="1433"/>
      <c r="E16343" s="1433"/>
      <c r="K16343" s="1433"/>
      <c r="L16343" s="1334"/>
    </row>
    <row r="16344" spans="1:12" ht="24" customHeight="1">
      <c r="A16344" s="1355"/>
      <c r="B16344" s="1355"/>
      <c r="C16344" s="1433"/>
      <c r="E16344" s="1433"/>
      <c r="K16344" s="1433"/>
      <c r="L16344" s="1334"/>
    </row>
    <row r="16345" spans="1:12" ht="24" customHeight="1">
      <c r="A16345" s="1355"/>
      <c r="B16345" s="1355"/>
      <c r="C16345" s="1433"/>
      <c r="E16345" s="1433"/>
      <c r="K16345" s="1433"/>
      <c r="L16345" s="1334"/>
    </row>
    <row r="16346" spans="1:12" ht="24" customHeight="1">
      <c r="A16346" s="1355"/>
      <c r="B16346" s="1355"/>
      <c r="C16346" s="1433"/>
      <c r="E16346" s="1433"/>
      <c r="K16346" s="1433"/>
      <c r="L16346" s="1334"/>
    </row>
    <row r="16347" spans="1:12" ht="24" customHeight="1">
      <c r="A16347" s="1355"/>
      <c r="B16347" s="1355"/>
      <c r="C16347" s="1433"/>
      <c r="E16347" s="1433"/>
      <c r="K16347" s="1433"/>
      <c r="L16347" s="1334"/>
    </row>
    <row r="16348" spans="1:12" ht="24" customHeight="1">
      <c r="A16348" s="1355"/>
      <c r="B16348" s="1355"/>
      <c r="C16348" s="1433"/>
      <c r="E16348" s="1433"/>
      <c r="K16348" s="1433"/>
      <c r="L16348" s="1334"/>
    </row>
    <row r="16349" spans="1:12" ht="24" customHeight="1">
      <c r="A16349" s="1355"/>
      <c r="B16349" s="1355"/>
      <c r="C16349" s="1433"/>
      <c r="E16349" s="1433"/>
      <c r="K16349" s="1433"/>
      <c r="L16349" s="1334"/>
    </row>
    <row r="16350" spans="1:12" ht="24" customHeight="1">
      <c r="A16350" s="1355"/>
      <c r="B16350" s="1355"/>
      <c r="C16350" s="1433"/>
      <c r="E16350" s="1433"/>
      <c r="K16350" s="1433"/>
      <c r="L16350" s="1334"/>
    </row>
    <row r="16351" spans="1:12" ht="24" customHeight="1">
      <c r="A16351" s="1355"/>
      <c r="B16351" s="1355"/>
      <c r="C16351" s="1433"/>
      <c r="E16351" s="1433"/>
      <c r="K16351" s="1433"/>
      <c r="L16351" s="1334"/>
    </row>
    <row r="16352" spans="1:12" ht="24" customHeight="1">
      <c r="A16352" s="1355"/>
      <c r="B16352" s="1355"/>
      <c r="C16352" s="1433"/>
      <c r="E16352" s="1433"/>
      <c r="K16352" s="1433"/>
      <c r="L16352" s="1334"/>
    </row>
    <row r="16353" spans="1:12" ht="24" customHeight="1">
      <c r="A16353" s="1355"/>
      <c r="B16353" s="1355"/>
      <c r="C16353" s="1433"/>
      <c r="E16353" s="1433"/>
      <c r="K16353" s="1433"/>
      <c r="L16353" s="1334"/>
    </row>
    <row r="16354" spans="1:12" ht="24" customHeight="1">
      <c r="A16354" s="1355"/>
      <c r="B16354" s="1355"/>
      <c r="C16354" s="1433"/>
      <c r="E16354" s="1433"/>
      <c r="K16354" s="1433"/>
      <c r="L16354" s="1334"/>
    </row>
    <row r="16355" spans="1:12" ht="24" customHeight="1">
      <c r="A16355" s="1355"/>
      <c r="B16355" s="1355"/>
      <c r="C16355" s="1433"/>
      <c r="E16355" s="1433"/>
      <c r="K16355" s="1433"/>
      <c r="L16355" s="1334"/>
    </row>
    <row r="16356" spans="1:12" ht="24" customHeight="1">
      <c r="A16356" s="1355"/>
      <c r="B16356" s="1355"/>
      <c r="C16356" s="1433"/>
      <c r="E16356" s="1433"/>
      <c r="K16356" s="1433"/>
      <c r="L16356" s="1334"/>
    </row>
    <row r="16357" spans="1:12" ht="24" customHeight="1">
      <c r="A16357" s="1355"/>
      <c r="B16357" s="1355"/>
      <c r="C16357" s="1433"/>
      <c r="E16357" s="1433"/>
      <c r="K16357" s="1433"/>
      <c r="L16357" s="1334"/>
    </row>
    <row r="16358" spans="1:12" ht="24" customHeight="1">
      <c r="A16358" s="1355"/>
      <c r="B16358" s="1355"/>
      <c r="C16358" s="1433"/>
      <c r="E16358" s="1433"/>
      <c r="K16358" s="1433"/>
      <c r="L16358" s="1334"/>
    </row>
    <row r="16359" spans="1:12" ht="24" customHeight="1">
      <c r="A16359" s="1355"/>
      <c r="B16359" s="1355"/>
      <c r="C16359" s="1433"/>
      <c r="E16359" s="1433"/>
      <c r="K16359" s="1433"/>
      <c r="L16359" s="1334"/>
    </row>
    <row r="16360" spans="1:12" ht="24" customHeight="1">
      <c r="A16360" s="1355"/>
      <c r="B16360" s="1355"/>
      <c r="C16360" s="1433"/>
      <c r="E16360" s="1433"/>
      <c r="K16360" s="1433"/>
      <c r="L16360" s="1334"/>
    </row>
    <row r="16361" spans="1:12" ht="24" customHeight="1">
      <c r="A16361" s="1355"/>
      <c r="B16361" s="1355"/>
      <c r="C16361" s="1433"/>
      <c r="E16361" s="1433"/>
      <c r="K16361" s="1433"/>
      <c r="L16361" s="1334"/>
    </row>
    <row r="16362" spans="1:12" ht="24" customHeight="1">
      <c r="A16362" s="1355"/>
      <c r="B16362" s="1355"/>
      <c r="C16362" s="1433"/>
      <c r="E16362" s="1433"/>
      <c r="K16362" s="1433"/>
      <c r="L16362" s="1334"/>
    </row>
    <row r="16363" spans="1:12" ht="24" customHeight="1">
      <c r="A16363" s="1355"/>
      <c r="B16363" s="1355"/>
      <c r="C16363" s="1433"/>
      <c r="E16363" s="1433"/>
      <c r="K16363" s="1433"/>
      <c r="L16363" s="1334"/>
    </row>
    <row r="16364" spans="1:12" ht="24" customHeight="1">
      <c r="A16364" s="1355"/>
      <c r="B16364" s="1355"/>
      <c r="C16364" s="1433"/>
      <c r="E16364" s="1433"/>
      <c r="K16364" s="1433"/>
      <c r="L16364" s="1334"/>
    </row>
    <row r="16365" spans="1:12" ht="24" customHeight="1">
      <c r="A16365" s="1355"/>
      <c r="B16365" s="1355"/>
      <c r="C16365" s="1433"/>
      <c r="E16365" s="1433"/>
      <c r="K16365" s="1433"/>
      <c r="L16365" s="1334"/>
    </row>
    <row r="16366" spans="1:12" ht="24" customHeight="1">
      <c r="A16366" s="1355"/>
      <c r="B16366" s="1355"/>
      <c r="C16366" s="1433"/>
      <c r="E16366" s="1433"/>
      <c r="K16366" s="1433"/>
      <c r="L16366" s="1334"/>
    </row>
    <row r="16367" spans="1:12" ht="24" customHeight="1">
      <c r="A16367" s="1355"/>
      <c r="B16367" s="1355"/>
      <c r="C16367" s="1433"/>
      <c r="E16367" s="1433"/>
      <c r="K16367" s="1433"/>
      <c r="L16367" s="1334"/>
    </row>
    <row r="16368" spans="1:12" ht="24" customHeight="1">
      <c r="A16368" s="1355"/>
      <c r="B16368" s="1355"/>
      <c r="C16368" s="1433"/>
      <c r="E16368" s="1433"/>
      <c r="K16368" s="1433"/>
      <c r="L16368" s="1334"/>
    </row>
    <row r="16369" spans="1:12" ht="24" customHeight="1">
      <c r="A16369" s="1355"/>
      <c r="B16369" s="1355"/>
      <c r="C16369" s="1433"/>
      <c r="E16369" s="1433"/>
      <c r="K16369" s="1433"/>
      <c r="L16369" s="1334"/>
    </row>
    <row r="16370" spans="1:12" ht="24" customHeight="1">
      <c r="A16370" s="1355"/>
      <c r="B16370" s="1355"/>
      <c r="C16370" s="1433"/>
      <c r="E16370" s="1433"/>
      <c r="K16370" s="1433"/>
      <c r="L16370" s="1334"/>
    </row>
    <row r="16371" spans="1:12" ht="24" customHeight="1">
      <c r="A16371" s="1355"/>
      <c r="B16371" s="1355"/>
      <c r="C16371" s="1433"/>
      <c r="E16371" s="1433"/>
      <c r="K16371" s="1433"/>
      <c r="L16371" s="1334"/>
    </row>
    <row r="16372" spans="1:12" ht="24" customHeight="1">
      <c r="A16372" s="1355"/>
      <c r="B16372" s="1355"/>
      <c r="C16372" s="1433"/>
      <c r="E16372" s="1433"/>
      <c r="K16372" s="1433"/>
      <c r="L16372" s="1334"/>
    </row>
    <row r="16373" spans="1:12" ht="24" customHeight="1">
      <c r="A16373" s="1355"/>
      <c r="B16373" s="1355"/>
      <c r="C16373" s="1433"/>
      <c r="E16373" s="1433"/>
      <c r="K16373" s="1433"/>
      <c r="L16373" s="1334"/>
    </row>
    <row r="16374" spans="1:12" ht="24" customHeight="1">
      <c r="A16374" s="1355"/>
      <c r="B16374" s="1355"/>
      <c r="C16374" s="1433"/>
      <c r="E16374" s="1433"/>
      <c r="K16374" s="1433"/>
      <c r="L16374" s="1334"/>
    </row>
    <row r="16375" spans="1:12" ht="24" customHeight="1">
      <c r="A16375" s="1355"/>
      <c r="B16375" s="1355"/>
      <c r="C16375" s="1433"/>
      <c r="E16375" s="1433"/>
      <c r="K16375" s="1433"/>
      <c r="L16375" s="1334"/>
    </row>
    <row r="16376" spans="1:12" ht="24" customHeight="1">
      <c r="A16376" s="1355"/>
      <c r="B16376" s="1355"/>
      <c r="C16376" s="1433"/>
      <c r="E16376" s="1433"/>
      <c r="K16376" s="1433"/>
      <c r="L16376" s="1334"/>
    </row>
    <row r="16377" spans="1:12" ht="24" customHeight="1">
      <c r="A16377" s="1355"/>
      <c r="B16377" s="1355"/>
      <c r="C16377" s="1433"/>
      <c r="E16377" s="1433"/>
      <c r="K16377" s="1433"/>
      <c r="L16377" s="1334"/>
    </row>
    <row r="16378" spans="1:12" ht="24" customHeight="1">
      <c r="A16378" s="1355"/>
      <c r="B16378" s="1355"/>
      <c r="C16378" s="1433"/>
      <c r="E16378" s="1433"/>
      <c r="K16378" s="1433"/>
      <c r="L16378" s="1334"/>
    </row>
    <row r="16379" spans="1:12" ht="24" customHeight="1">
      <c r="A16379" s="1355"/>
      <c r="B16379" s="1355"/>
      <c r="C16379" s="1433"/>
      <c r="E16379" s="1433"/>
      <c r="K16379" s="1433"/>
      <c r="L16379" s="1334"/>
    </row>
    <row r="16380" spans="1:12" ht="24" customHeight="1">
      <c r="A16380" s="1355"/>
      <c r="B16380" s="1355"/>
      <c r="C16380" s="1433"/>
      <c r="E16380" s="1433"/>
      <c r="K16380" s="1433"/>
      <c r="L16380" s="1334"/>
    </row>
    <row r="16381" spans="1:12" ht="24" customHeight="1">
      <c r="A16381" s="1355"/>
      <c r="B16381" s="1355"/>
      <c r="C16381" s="1433"/>
      <c r="E16381" s="1433"/>
      <c r="K16381" s="1433"/>
      <c r="L16381" s="1334"/>
    </row>
    <row r="16382" spans="1:12" ht="24" customHeight="1">
      <c r="A16382" s="1355"/>
      <c r="B16382" s="1355"/>
      <c r="C16382" s="1433"/>
      <c r="E16382" s="1433"/>
      <c r="K16382" s="1433"/>
      <c r="L16382" s="1334"/>
    </row>
    <row r="16383" spans="1:12" ht="24" customHeight="1">
      <c r="A16383" s="1355"/>
      <c r="B16383" s="1355"/>
      <c r="C16383" s="1433"/>
      <c r="E16383" s="1433"/>
      <c r="K16383" s="1433"/>
      <c r="L16383" s="1334"/>
    </row>
    <row r="16384" spans="1:12" ht="24" customHeight="1">
      <c r="A16384" s="1355"/>
      <c r="B16384" s="1355"/>
      <c r="C16384" s="1433"/>
      <c r="E16384" s="1433"/>
      <c r="K16384" s="1433"/>
      <c r="L16384" s="1334"/>
    </row>
    <row r="16385" spans="1:12" ht="24" customHeight="1">
      <c r="A16385" s="1355"/>
      <c r="B16385" s="1355"/>
      <c r="C16385" s="1433"/>
      <c r="E16385" s="1433"/>
      <c r="K16385" s="1433"/>
      <c r="L16385" s="1334"/>
    </row>
    <row r="16386" spans="1:12" ht="24" customHeight="1">
      <c r="A16386" s="1355"/>
      <c r="B16386" s="1355"/>
      <c r="C16386" s="1433"/>
      <c r="E16386" s="1433"/>
      <c r="K16386" s="1433"/>
      <c r="L16386" s="1334"/>
    </row>
    <row r="16387" spans="1:12" ht="24" customHeight="1">
      <c r="A16387" s="1355"/>
      <c r="B16387" s="1355"/>
      <c r="C16387" s="1433"/>
      <c r="E16387" s="1433"/>
      <c r="K16387" s="1433"/>
      <c r="L16387" s="1334"/>
    </row>
    <row r="16388" spans="1:12" ht="24" customHeight="1">
      <c r="A16388" s="1355"/>
      <c r="B16388" s="1355"/>
      <c r="C16388" s="1433"/>
      <c r="E16388" s="1433"/>
      <c r="K16388" s="1433"/>
      <c r="L16388" s="1334"/>
    </row>
    <row r="16389" spans="1:12" ht="24" customHeight="1">
      <c r="A16389" s="1355"/>
      <c r="B16389" s="1355"/>
      <c r="C16389" s="1433"/>
      <c r="E16389" s="1433"/>
      <c r="K16389" s="1433"/>
      <c r="L16389" s="1334"/>
    </row>
    <row r="16390" spans="1:12" ht="24" customHeight="1">
      <c r="A16390" s="1355"/>
      <c r="B16390" s="1355"/>
      <c r="C16390" s="1433"/>
      <c r="E16390" s="1433"/>
      <c r="K16390" s="1433"/>
      <c r="L16390" s="1334"/>
    </row>
    <row r="16391" spans="1:12" ht="24" customHeight="1">
      <c r="A16391" s="1355"/>
      <c r="B16391" s="1355"/>
      <c r="C16391" s="1433"/>
      <c r="E16391" s="1433"/>
      <c r="K16391" s="1433"/>
      <c r="L16391" s="1334"/>
    </row>
    <row r="16392" spans="1:12" ht="24" customHeight="1">
      <c r="A16392" s="1355"/>
      <c r="B16392" s="1355"/>
      <c r="C16392" s="1433"/>
      <c r="E16392" s="1433"/>
      <c r="K16392" s="1433"/>
      <c r="L16392" s="1334"/>
    </row>
    <row r="16393" spans="1:12" ht="24" customHeight="1">
      <c r="A16393" s="1355"/>
      <c r="B16393" s="1355"/>
      <c r="C16393" s="1433"/>
      <c r="E16393" s="1433"/>
      <c r="K16393" s="1433"/>
      <c r="L16393" s="1334"/>
    </row>
    <row r="16394" spans="1:12" ht="24" customHeight="1">
      <c r="A16394" s="1355"/>
      <c r="B16394" s="1355"/>
      <c r="C16394" s="1433"/>
      <c r="E16394" s="1433"/>
      <c r="K16394" s="1433"/>
      <c r="L16394" s="1334"/>
    </row>
    <row r="16395" spans="1:12" ht="24" customHeight="1">
      <c r="A16395" s="1355"/>
      <c r="B16395" s="1355"/>
      <c r="C16395" s="1433"/>
      <c r="E16395" s="1433"/>
      <c r="K16395" s="1433"/>
      <c r="L16395" s="1334"/>
    </row>
    <row r="16396" spans="1:12" ht="24" customHeight="1">
      <c r="A16396" s="1355"/>
      <c r="B16396" s="1355"/>
      <c r="C16396" s="1433"/>
      <c r="E16396" s="1433"/>
      <c r="K16396" s="1433"/>
      <c r="L16396" s="1334"/>
    </row>
    <row r="16397" spans="1:12" ht="24" customHeight="1">
      <c r="A16397" s="1355"/>
      <c r="B16397" s="1355"/>
      <c r="C16397" s="1433"/>
      <c r="E16397" s="1433"/>
      <c r="K16397" s="1433"/>
      <c r="L16397" s="1334"/>
    </row>
    <row r="16398" spans="1:12" ht="24" customHeight="1">
      <c r="A16398" s="1355"/>
      <c r="B16398" s="1355"/>
      <c r="C16398" s="1433"/>
      <c r="E16398" s="1433"/>
      <c r="K16398" s="1433"/>
      <c r="L16398" s="1334"/>
    </row>
    <row r="16399" spans="1:12" ht="24" customHeight="1">
      <c r="A16399" s="1355"/>
      <c r="B16399" s="1355"/>
      <c r="C16399" s="1433"/>
      <c r="E16399" s="1433"/>
      <c r="K16399" s="1433"/>
      <c r="L16399" s="1334"/>
    </row>
    <row r="16400" spans="1:12" ht="24" customHeight="1">
      <c r="A16400" s="1355"/>
      <c r="B16400" s="1355"/>
      <c r="C16400" s="1433"/>
      <c r="E16400" s="1433"/>
      <c r="K16400" s="1433"/>
      <c r="L16400" s="1334"/>
    </row>
    <row r="16401" spans="1:12" ht="24" customHeight="1">
      <c r="A16401" s="1355"/>
      <c r="B16401" s="1355"/>
      <c r="C16401" s="1433"/>
      <c r="E16401" s="1433"/>
      <c r="K16401" s="1433"/>
      <c r="L16401" s="1334"/>
    </row>
    <row r="16402" spans="1:12" ht="24" customHeight="1">
      <c r="A16402" s="1355"/>
      <c r="B16402" s="1355"/>
      <c r="C16402" s="1433"/>
      <c r="E16402" s="1433"/>
      <c r="K16402" s="1433"/>
      <c r="L16402" s="1334"/>
    </row>
    <row r="16403" spans="1:12" ht="24" customHeight="1">
      <c r="A16403" s="1355"/>
      <c r="B16403" s="1355"/>
      <c r="C16403" s="1433"/>
      <c r="E16403" s="1433"/>
      <c r="K16403" s="1433"/>
      <c r="L16403" s="1334"/>
    </row>
    <row r="16404" spans="1:12" ht="24" customHeight="1">
      <c r="A16404" s="1355"/>
      <c r="B16404" s="1355"/>
      <c r="C16404" s="1433"/>
      <c r="E16404" s="1433"/>
      <c r="K16404" s="1433"/>
      <c r="L16404" s="1334"/>
    </row>
    <row r="16405" spans="1:12" ht="24" customHeight="1">
      <c r="A16405" s="1355"/>
      <c r="B16405" s="1355"/>
      <c r="C16405" s="1433"/>
      <c r="E16405" s="1433"/>
      <c r="K16405" s="1433"/>
      <c r="L16405" s="1334"/>
    </row>
    <row r="16406" spans="1:12" ht="24" customHeight="1">
      <c r="A16406" s="1355"/>
      <c r="B16406" s="1355"/>
      <c r="C16406" s="1433"/>
      <c r="E16406" s="1433"/>
      <c r="K16406" s="1433"/>
      <c r="L16406" s="1334"/>
    </row>
    <row r="16407" spans="1:12" ht="24" customHeight="1">
      <c r="A16407" s="1355"/>
      <c r="B16407" s="1355"/>
      <c r="C16407" s="1433"/>
      <c r="E16407" s="1433"/>
      <c r="K16407" s="1433"/>
      <c r="L16407" s="1334"/>
    </row>
    <row r="16408" spans="1:12" ht="24" customHeight="1">
      <c r="A16408" s="1355"/>
      <c r="B16408" s="1355"/>
      <c r="C16408" s="1433"/>
      <c r="E16408" s="1433"/>
      <c r="K16408" s="1433"/>
      <c r="L16408" s="1334"/>
    </row>
    <row r="16409" spans="1:12" ht="24" customHeight="1">
      <c r="A16409" s="1355"/>
      <c r="B16409" s="1355"/>
      <c r="C16409" s="1433"/>
      <c r="E16409" s="1433"/>
      <c r="K16409" s="1433"/>
      <c r="L16409" s="1334"/>
    </row>
    <row r="16410" spans="1:12" ht="24" customHeight="1">
      <c r="A16410" s="1355"/>
      <c r="B16410" s="1355"/>
      <c r="C16410" s="1433"/>
      <c r="E16410" s="1433"/>
      <c r="K16410" s="1433"/>
      <c r="L16410" s="1334"/>
    </row>
    <row r="16411" spans="1:12" ht="24" customHeight="1">
      <c r="A16411" s="1355"/>
      <c r="B16411" s="1355"/>
      <c r="C16411" s="1433"/>
      <c r="E16411" s="1433"/>
      <c r="K16411" s="1433"/>
      <c r="L16411" s="1334"/>
    </row>
    <row r="16412" spans="1:12" ht="24" customHeight="1">
      <c r="A16412" s="1355"/>
      <c r="B16412" s="1355"/>
      <c r="C16412" s="1433"/>
      <c r="E16412" s="1433"/>
      <c r="K16412" s="1433"/>
      <c r="L16412" s="1334"/>
    </row>
    <row r="16413" spans="1:12" ht="24" customHeight="1">
      <c r="A16413" s="1355"/>
      <c r="B16413" s="1355"/>
      <c r="C16413" s="1433"/>
      <c r="E16413" s="1433"/>
      <c r="K16413" s="1433"/>
      <c r="L16413" s="1334"/>
    </row>
    <row r="16414" spans="1:12" ht="24" customHeight="1">
      <c r="A16414" s="1355"/>
      <c r="B16414" s="1355"/>
      <c r="C16414" s="1433"/>
      <c r="E16414" s="1433"/>
      <c r="K16414" s="1433"/>
      <c r="L16414" s="1334"/>
    </row>
    <row r="16415" spans="1:12" ht="24" customHeight="1">
      <c r="A16415" s="1355"/>
      <c r="B16415" s="1355"/>
      <c r="C16415" s="1433"/>
      <c r="E16415" s="1433"/>
      <c r="K16415" s="1433"/>
      <c r="L16415" s="1334"/>
    </row>
    <row r="16416" spans="1:12" ht="24" customHeight="1">
      <c r="A16416" s="1355"/>
      <c r="B16416" s="1355"/>
      <c r="C16416" s="1433"/>
      <c r="E16416" s="1433"/>
      <c r="K16416" s="1433"/>
      <c r="L16416" s="1334"/>
    </row>
    <row r="16417" spans="1:12" ht="24" customHeight="1">
      <c r="A16417" s="1355"/>
      <c r="B16417" s="1355"/>
      <c r="C16417" s="1433"/>
      <c r="E16417" s="1433"/>
      <c r="K16417" s="1433"/>
      <c r="L16417" s="1334"/>
    </row>
    <row r="16418" spans="1:12" ht="24" customHeight="1">
      <c r="A16418" s="1355"/>
      <c r="B16418" s="1355"/>
      <c r="C16418" s="1433"/>
      <c r="E16418" s="1433"/>
      <c r="K16418" s="1433"/>
      <c r="L16418" s="1334"/>
    </row>
    <row r="16419" spans="1:12" ht="24" customHeight="1">
      <c r="A16419" s="1355"/>
      <c r="B16419" s="1355"/>
      <c r="C16419" s="1433"/>
      <c r="E16419" s="1433"/>
      <c r="K16419" s="1433"/>
      <c r="L16419" s="1334"/>
    </row>
    <row r="16420" spans="1:12" ht="24" customHeight="1">
      <c r="A16420" s="1355"/>
      <c r="B16420" s="1355"/>
      <c r="C16420" s="1433"/>
      <c r="E16420" s="1433"/>
      <c r="K16420" s="1433"/>
      <c r="L16420" s="1334"/>
    </row>
    <row r="16421" spans="1:12" ht="24" customHeight="1">
      <c r="A16421" s="1355"/>
      <c r="B16421" s="1355"/>
      <c r="C16421" s="1433"/>
      <c r="E16421" s="1433"/>
      <c r="K16421" s="1433"/>
      <c r="L16421" s="1334"/>
    </row>
    <row r="16422" spans="1:12" ht="24" customHeight="1">
      <c r="A16422" s="1355"/>
      <c r="B16422" s="1355"/>
      <c r="C16422" s="1433"/>
      <c r="E16422" s="1433"/>
      <c r="K16422" s="1433"/>
      <c r="L16422" s="1334"/>
    </row>
    <row r="16423" spans="1:12" ht="24" customHeight="1">
      <c r="A16423" s="1355"/>
      <c r="B16423" s="1355"/>
      <c r="C16423" s="1433"/>
      <c r="E16423" s="1433"/>
      <c r="K16423" s="1433"/>
      <c r="L16423" s="1334"/>
    </row>
    <row r="16424" spans="1:12" ht="24" customHeight="1">
      <c r="A16424" s="1355"/>
      <c r="B16424" s="1355"/>
      <c r="C16424" s="1433"/>
      <c r="E16424" s="1433"/>
      <c r="K16424" s="1433"/>
      <c r="L16424" s="1334"/>
    </row>
    <row r="16425" spans="1:12" ht="24" customHeight="1">
      <c r="A16425" s="1355"/>
      <c r="B16425" s="1355"/>
      <c r="C16425" s="1433"/>
      <c r="E16425" s="1433"/>
      <c r="K16425" s="1433"/>
      <c r="L16425" s="1334"/>
    </row>
    <row r="16426" spans="1:12" ht="24" customHeight="1">
      <c r="A16426" s="1355"/>
      <c r="B16426" s="1355"/>
      <c r="C16426" s="1433"/>
      <c r="E16426" s="1433"/>
      <c r="K16426" s="1433"/>
      <c r="L16426" s="1334"/>
    </row>
    <row r="16427" spans="1:12" ht="24" customHeight="1">
      <c r="A16427" s="1355"/>
      <c r="B16427" s="1355"/>
      <c r="C16427" s="1433"/>
      <c r="E16427" s="1433"/>
      <c r="K16427" s="1433"/>
      <c r="L16427" s="1334"/>
    </row>
    <row r="16428" spans="1:12" ht="24" customHeight="1">
      <c r="A16428" s="1355"/>
      <c r="B16428" s="1355"/>
      <c r="C16428" s="1433"/>
      <c r="E16428" s="1433"/>
      <c r="K16428" s="1433"/>
      <c r="L16428" s="1334"/>
    </row>
    <row r="16429" spans="1:12" ht="24" customHeight="1">
      <c r="A16429" s="1355"/>
      <c r="B16429" s="1355"/>
      <c r="C16429" s="1433"/>
      <c r="E16429" s="1433"/>
      <c r="K16429" s="1433"/>
      <c r="L16429" s="1334"/>
    </row>
    <row r="16430" spans="1:12" ht="24" customHeight="1">
      <c r="A16430" s="1355"/>
      <c r="B16430" s="1355"/>
      <c r="C16430" s="1433"/>
      <c r="E16430" s="1433"/>
      <c r="K16430" s="1433"/>
      <c r="L16430" s="1334"/>
    </row>
    <row r="16431" spans="1:12" ht="24" customHeight="1">
      <c r="A16431" s="1355"/>
      <c r="B16431" s="1355"/>
      <c r="C16431" s="1433"/>
      <c r="E16431" s="1433"/>
      <c r="K16431" s="1433"/>
      <c r="L16431" s="1334"/>
    </row>
    <row r="16432" spans="1:12" ht="24" customHeight="1">
      <c r="A16432" s="1355"/>
      <c r="B16432" s="1355"/>
      <c r="C16432" s="1433"/>
      <c r="E16432" s="1433"/>
      <c r="K16432" s="1433"/>
      <c r="L16432" s="1334"/>
    </row>
    <row r="16433" spans="1:12" ht="24" customHeight="1">
      <c r="A16433" s="1355"/>
      <c r="B16433" s="1355"/>
      <c r="C16433" s="1433"/>
      <c r="E16433" s="1433"/>
      <c r="K16433" s="1433"/>
      <c r="L16433" s="1334"/>
    </row>
    <row r="16434" spans="1:12" ht="24" customHeight="1">
      <c r="A16434" s="1355"/>
      <c r="B16434" s="1355"/>
      <c r="C16434" s="1433"/>
      <c r="E16434" s="1433"/>
      <c r="K16434" s="1433"/>
      <c r="L16434" s="1334"/>
    </row>
    <row r="16435" spans="1:12" ht="24" customHeight="1">
      <c r="A16435" s="1355"/>
      <c r="B16435" s="1355"/>
      <c r="C16435" s="1433"/>
      <c r="E16435" s="1433"/>
      <c r="K16435" s="1433"/>
      <c r="L16435" s="1334"/>
    </row>
    <row r="16436" spans="1:12" ht="24" customHeight="1">
      <c r="A16436" s="1355"/>
      <c r="B16436" s="1355"/>
      <c r="C16436" s="1433"/>
      <c r="E16436" s="1433"/>
      <c r="K16436" s="1433"/>
      <c r="L16436" s="1334"/>
    </row>
    <row r="16437" spans="1:12" ht="24" customHeight="1">
      <c r="A16437" s="1355"/>
      <c r="B16437" s="1355"/>
      <c r="C16437" s="1433"/>
      <c r="E16437" s="1433"/>
      <c r="K16437" s="1433"/>
      <c r="L16437" s="1334"/>
    </row>
    <row r="16438" spans="1:12" ht="24" customHeight="1">
      <c r="A16438" s="1355"/>
      <c r="B16438" s="1355"/>
      <c r="C16438" s="1433"/>
      <c r="E16438" s="1433"/>
      <c r="K16438" s="1433"/>
      <c r="L16438" s="1334"/>
    </row>
    <row r="16439" spans="1:12" ht="24" customHeight="1">
      <c r="A16439" s="1355"/>
      <c r="B16439" s="1355"/>
      <c r="C16439" s="1433"/>
      <c r="E16439" s="1433"/>
      <c r="K16439" s="1433"/>
      <c r="L16439" s="1334"/>
    </row>
    <row r="16440" spans="1:12" ht="24" customHeight="1">
      <c r="A16440" s="1355"/>
      <c r="B16440" s="1355"/>
      <c r="C16440" s="1433"/>
      <c r="E16440" s="1433"/>
      <c r="K16440" s="1433"/>
      <c r="L16440" s="1334"/>
    </row>
    <row r="16441" spans="1:12" ht="24" customHeight="1">
      <c r="A16441" s="1355"/>
      <c r="B16441" s="1355"/>
      <c r="C16441" s="1433"/>
      <c r="E16441" s="1433"/>
      <c r="K16441" s="1433"/>
      <c r="L16441" s="1334"/>
    </row>
    <row r="16442" spans="1:12" ht="24" customHeight="1">
      <c r="A16442" s="1355"/>
      <c r="B16442" s="1355"/>
      <c r="C16442" s="1433"/>
      <c r="E16442" s="1433"/>
      <c r="K16442" s="1433"/>
      <c r="L16442" s="1334"/>
    </row>
    <row r="16443" spans="1:12" ht="24" customHeight="1">
      <c r="A16443" s="1355"/>
      <c r="B16443" s="1355"/>
      <c r="C16443" s="1433"/>
      <c r="E16443" s="1433"/>
      <c r="K16443" s="1433"/>
      <c r="L16443" s="1334"/>
    </row>
    <row r="16444" spans="1:12" ht="24" customHeight="1">
      <c r="A16444" s="1355"/>
      <c r="B16444" s="1355"/>
      <c r="C16444" s="1433"/>
      <c r="E16444" s="1433"/>
      <c r="K16444" s="1433"/>
      <c r="L16444" s="1334"/>
    </row>
    <row r="16445" spans="1:12" ht="24" customHeight="1">
      <c r="A16445" s="1355"/>
      <c r="B16445" s="1355"/>
      <c r="C16445" s="1433"/>
      <c r="E16445" s="1433"/>
      <c r="K16445" s="1433"/>
      <c r="L16445" s="1334"/>
    </row>
    <row r="16446" spans="1:12" ht="24" customHeight="1">
      <c r="A16446" s="1355"/>
      <c r="B16446" s="1355"/>
      <c r="C16446" s="1433"/>
      <c r="E16446" s="1433"/>
      <c r="K16446" s="1433"/>
      <c r="L16446" s="1334"/>
    </row>
    <row r="16447" spans="1:12" ht="24" customHeight="1">
      <c r="A16447" s="1355"/>
      <c r="B16447" s="1355"/>
      <c r="C16447" s="1433"/>
      <c r="E16447" s="1433"/>
      <c r="K16447" s="1433"/>
      <c r="L16447" s="1334"/>
    </row>
    <row r="16448" spans="1:12" ht="24" customHeight="1">
      <c r="A16448" s="1355"/>
      <c r="B16448" s="1355"/>
      <c r="C16448" s="1433"/>
      <c r="E16448" s="1433"/>
      <c r="K16448" s="1433"/>
      <c r="L16448" s="1334"/>
    </row>
    <row r="16449" spans="1:12" ht="24" customHeight="1">
      <c r="A16449" s="1355"/>
      <c r="B16449" s="1355"/>
      <c r="C16449" s="1433"/>
      <c r="E16449" s="1433"/>
      <c r="K16449" s="1433"/>
      <c r="L16449" s="1334"/>
    </row>
    <row r="16450" spans="1:12" ht="24" customHeight="1">
      <c r="A16450" s="1355"/>
      <c r="B16450" s="1355"/>
      <c r="C16450" s="1433"/>
      <c r="E16450" s="1433"/>
      <c r="K16450" s="1433"/>
      <c r="L16450" s="1334"/>
    </row>
    <row r="16451" spans="1:12" ht="24" customHeight="1">
      <c r="A16451" s="1355"/>
      <c r="B16451" s="1355"/>
      <c r="C16451" s="1433"/>
      <c r="E16451" s="1433"/>
      <c r="K16451" s="1433"/>
      <c r="L16451" s="1334"/>
    </row>
    <row r="16452" spans="1:12" ht="24" customHeight="1">
      <c r="A16452" s="1355"/>
      <c r="B16452" s="1355"/>
      <c r="C16452" s="1433"/>
      <c r="E16452" s="1433"/>
      <c r="K16452" s="1433"/>
      <c r="L16452" s="1334"/>
    </row>
    <row r="16453" spans="1:12" ht="24" customHeight="1">
      <c r="A16453" s="1355"/>
      <c r="B16453" s="1355"/>
      <c r="C16453" s="1433"/>
      <c r="E16453" s="1433"/>
      <c r="K16453" s="1433"/>
      <c r="L16453" s="1334"/>
    </row>
    <row r="16454" spans="1:12" ht="24" customHeight="1">
      <c r="A16454" s="1355"/>
      <c r="B16454" s="1355"/>
      <c r="C16454" s="1433"/>
      <c r="E16454" s="1433"/>
      <c r="K16454" s="1433"/>
      <c r="L16454" s="1334"/>
    </row>
    <row r="16455" spans="1:12" ht="24" customHeight="1">
      <c r="A16455" s="1355"/>
      <c r="B16455" s="1355"/>
      <c r="C16455" s="1433"/>
      <c r="E16455" s="1433"/>
      <c r="K16455" s="1433"/>
      <c r="L16455" s="1334"/>
    </row>
    <row r="16456" spans="1:12" ht="24" customHeight="1">
      <c r="A16456" s="1355"/>
      <c r="B16456" s="1355"/>
      <c r="C16456" s="1433"/>
      <c r="E16456" s="1433"/>
      <c r="K16456" s="1433"/>
      <c r="L16456" s="1334"/>
    </row>
    <row r="16457" spans="1:12" ht="24" customHeight="1">
      <c r="A16457" s="1355"/>
      <c r="B16457" s="1355"/>
      <c r="C16457" s="1433"/>
      <c r="E16457" s="1433"/>
      <c r="K16457" s="1433"/>
      <c r="L16457" s="1334"/>
    </row>
    <row r="16458" spans="1:12" ht="24" customHeight="1">
      <c r="A16458" s="1355"/>
      <c r="B16458" s="1355"/>
      <c r="C16458" s="1433"/>
      <c r="E16458" s="1433"/>
      <c r="K16458" s="1433"/>
      <c r="L16458" s="1334"/>
    </row>
    <row r="16459" spans="1:12" ht="24" customHeight="1">
      <c r="A16459" s="1355"/>
      <c r="B16459" s="1355"/>
      <c r="C16459" s="1433"/>
      <c r="E16459" s="1433"/>
      <c r="K16459" s="1433"/>
      <c r="L16459" s="1334"/>
    </row>
    <row r="16460" spans="1:12" ht="24" customHeight="1">
      <c r="A16460" s="1355"/>
      <c r="B16460" s="1355"/>
      <c r="C16460" s="1433"/>
      <c r="E16460" s="1433"/>
      <c r="K16460" s="1433"/>
      <c r="L16460" s="1334"/>
    </row>
    <row r="16461" spans="1:12" ht="24" customHeight="1">
      <c r="A16461" s="1355"/>
      <c r="B16461" s="1355"/>
      <c r="C16461" s="1433"/>
      <c r="E16461" s="1433"/>
      <c r="K16461" s="1433"/>
      <c r="L16461" s="1334"/>
    </row>
    <row r="16462" spans="1:12" ht="24" customHeight="1">
      <c r="A16462" s="1355"/>
      <c r="B16462" s="1355"/>
      <c r="C16462" s="1433"/>
      <c r="E16462" s="1433"/>
      <c r="K16462" s="1433"/>
      <c r="L16462" s="1334"/>
    </row>
    <row r="16463" spans="1:12" ht="24" customHeight="1">
      <c r="A16463" s="1355"/>
      <c r="B16463" s="1355"/>
      <c r="C16463" s="1433"/>
      <c r="E16463" s="1433"/>
      <c r="K16463" s="1433"/>
      <c r="L16463" s="1334"/>
    </row>
    <row r="16464" spans="1:12" ht="24" customHeight="1">
      <c r="A16464" s="1355"/>
      <c r="B16464" s="1355"/>
      <c r="C16464" s="1433"/>
      <c r="E16464" s="1433"/>
      <c r="K16464" s="1433"/>
      <c r="L16464" s="1334"/>
    </row>
    <row r="16465" spans="1:12" ht="24" customHeight="1">
      <c r="A16465" s="1355"/>
      <c r="B16465" s="1355"/>
      <c r="C16465" s="1433"/>
      <c r="E16465" s="1433"/>
      <c r="K16465" s="1433"/>
      <c r="L16465" s="1334"/>
    </row>
    <row r="16466" spans="1:12" ht="24" customHeight="1">
      <c r="A16466" s="1355"/>
      <c r="B16466" s="1355"/>
      <c r="C16466" s="1433"/>
      <c r="E16466" s="1433"/>
      <c r="K16466" s="1433"/>
      <c r="L16466" s="1334"/>
    </row>
    <row r="16467" spans="1:12" ht="24" customHeight="1">
      <c r="A16467" s="1355"/>
      <c r="B16467" s="1355"/>
      <c r="C16467" s="1433"/>
      <c r="E16467" s="1433"/>
      <c r="K16467" s="1433"/>
      <c r="L16467" s="1334"/>
    </row>
    <row r="16468" spans="1:12" ht="24" customHeight="1">
      <c r="A16468" s="1355"/>
      <c r="B16468" s="1355"/>
      <c r="C16468" s="1433"/>
      <c r="E16468" s="1433"/>
      <c r="K16468" s="1433"/>
      <c r="L16468" s="1334"/>
    </row>
    <row r="16469" spans="1:12" ht="24" customHeight="1">
      <c r="A16469" s="1355"/>
      <c r="B16469" s="1355"/>
      <c r="C16469" s="1433"/>
      <c r="E16469" s="1433"/>
      <c r="K16469" s="1433"/>
      <c r="L16469" s="1334"/>
    </row>
    <row r="16470" spans="1:12" ht="24" customHeight="1">
      <c r="A16470" s="1355"/>
      <c r="B16470" s="1355"/>
      <c r="C16470" s="1433"/>
      <c r="E16470" s="1433"/>
      <c r="K16470" s="1433"/>
      <c r="L16470" s="1334"/>
    </row>
    <row r="16471" spans="1:12" ht="24" customHeight="1">
      <c r="A16471" s="1355"/>
      <c r="B16471" s="1355"/>
      <c r="C16471" s="1433"/>
      <c r="E16471" s="1433"/>
      <c r="K16471" s="1433"/>
      <c r="L16471" s="1334"/>
    </row>
    <row r="16472" spans="1:12" ht="24" customHeight="1">
      <c r="A16472" s="1355"/>
      <c r="B16472" s="1355"/>
      <c r="C16472" s="1433"/>
      <c r="E16472" s="1433"/>
      <c r="K16472" s="1433"/>
      <c r="L16472" s="1334"/>
    </row>
    <row r="16473" spans="1:12" ht="24" customHeight="1">
      <c r="A16473" s="1355"/>
      <c r="B16473" s="1355"/>
      <c r="C16473" s="1433"/>
      <c r="E16473" s="1433"/>
      <c r="K16473" s="1433"/>
      <c r="L16473" s="1334"/>
    </row>
    <row r="16474" spans="1:12" ht="24" customHeight="1">
      <c r="A16474" s="1355"/>
      <c r="B16474" s="1355"/>
      <c r="C16474" s="1433"/>
      <c r="E16474" s="1433"/>
      <c r="K16474" s="1433"/>
      <c r="L16474" s="1334"/>
    </row>
    <row r="16475" spans="1:12" ht="24" customHeight="1">
      <c r="A16475" s="1355"/>
      <c r="B16475" s="1355"/>
      <c r="C16475" s="1433"/>
      <c r="E16475" s="1433"/>
      <c r="K16475" s="1433"/>
      <c r="L16475" s="1334"/>
    </row>
    <row r="16476" spans="1:12" ht="24" customHeight="1">
      <c r="A16476" s="1355"/>
      <c r="B16476" s="1355"/>
      <c r="C16476" s="1433"/>
      <c r="E16476" s="1433"/>
      <c r="K16476" s="1433"/>
      <c r="L16476" s="1334"/>
    </row>
    <row r="16477" spans="1:12" ht="24" customHeight="1">
      <c r="A16477" s="1355"/>
      <c r="B16477" s="1355"/>
      <c r="C16477" s="1433"/>
      <c r="E16477" s="1433"/>
      <c r="K16477" s="1433"/>
      <c r="L16477" s="1334"/>
    </row>
    <row r="16478" spans="1:12" ht="24" customHeight="1">
      <c r="A16478" s="1355"/>
      <c r="B16478" s="1355"/>
      <c r="C16478" s="1433"/>
      <c r="E16478" s="1433"/>
      <c r="K16478" s="1433"/>
      <c r="L16478" s="1334"/>
    </row>
    <row r="16479" spans="1:12" ht="24" customHeight="1">
      <c r="A16479" s="1355"/>
      <c r="B16479" s="1355"/>
      <c r="C16479" s="1433"/>
      <c r="E16479" s="1433"/>
      <c r="K16479" s="1433"/>
      <c r="L16479" s="1334"/>
    </row>
    <row r="16480" spans="1:12" ht="24" customHeight="1">
      <c r="A16480" s="1355"/>
      <c r="B16480" s="1355"/>
      <c r="C16480" s="1433"/>
      <c r="E16480" s="1433"/>
      <c r="K16480" s="1433"/>
      <c r="L16480" s="1334"/>
    </row>
    <row r="16481" spans="1:12" ht="24" customHeight="1">
      <c r="A16481" s="1355"/>
      <c r="B16481" s="1355"/>
      <c r="C16481" s="1433"/>
      <c r="E16481" s="1433"/>
      <c r="K16481" s="1433"/>
      <c r="L16481" s="1334"/>
    </row>
    <row r="16482" spans="1:12" ht="24" customHeight="1">
      <c r="A16482" s="1355"/>
      <c r="B16482" s="1355"/>
      <c r="C16482" s="1433"/>
      <c r="E16482" s="1433"/>
      <c r="K16482" s="1433"/>
      <c r="L16482" s="1334"/>
    </row>
    <row r="16483" spans="1:12" ht="24" customHeight="1">
      <c r="A16483" s="1355"/>
      <c r="B16483" s="1355"/>
      <c r="C16483" s="1433"/>
      <c r="E16483" s="1433"/>
      <c r="K16483" s="1433"/>
      <c r="L16483" s="1334"/>
    </row>
    <row r="16484" spans="1:12" ht="24" customHeight="1">
      <c r="A16484" s="1355"/>
      <c r="B16484" s="1355"/>
      <c r="C16484" s="1433"/>
      <c r="E16484" s="1433"/>
      <c r="K16484" s="1433"/>
      <c r="L16484" s="1334"/>
    </row>
    <row r="16485" spans="1:12" ht="24" customHeight="1">
      <c r="A16485" s="1355"/>
      <c r="B16485" s="1355"/>
      <c r="C16485" s="1433"/>
      <c r="E16485" s="1433"/>
      <c r="K16485" s="1433"/>
      <c r="L16485" s="1334"/>
    </row>
    <row r="16486" spans="1:12" ht="24" customHeight="1">
      <c r="A16486" s="1355"/>
      <c r="B16486" s="1355"/>
      <c r="C16486" s="1433"/>
      <c r="E16486" s="1433"/>
      <c r="K16486" s="1433"/>
      <c r="L16486" s="1334"/>
    </row>
    <row r="16487" spans="1:12" ht="24" customHeight="1">
      <c r="A16487" s="1355"/>
      <c r="B16487" s="1355"/>
      <c r="C16487" s="1433"/>
      <c r="E16487" s="1433"/>
      <c r="K16487" s="1433"/>
      <c r="L16487" s="1334"/>
    </row>
    <row r="16488" spans="1:12" ht="24" customHeight="1">
      <c r="A16488" s="1355"/>
      <c r="B16488" s="1355"/>
      <c r="C16488" s="1433"/>
      <c r="E16488" s="1433"/>
      <c r="K16488" s="1433"/>
      <c r="L16488" s="1334"/>
    </row>
    <row r="16489" spans="1:12" ht="24" customHeight="1">
      <c r="A16489" s="1355"/>
      <c r="B16489" s="1355"/>
      <c r="C16489" s="1433"/>
      <c r="E16489" s="1433"/>
      <c r="K16489" s="1433"/>
      <c r="L16489" s="1334"/>
    </row>
    <row r="16490" spans="1:12" ht="24" customHeight="1">
      <c r="A16490" s="1355"/>
      <c r="B16490" s="1355"/>
      <c r="C16490" s="1433"/>
      <c r="E16490" s="1433"/>
      <c r="K16490" s="1433"/>
      <c r="L16490" s="1334"/>
    </row>
    <row r="16491" spans="1:12" ht="24" customHeight="1">
      <c r="A16491" s="1355"/>
      <c r="B16491" s="1355"/>
      <c r="C16491" s="1433"/>
      <c r="E16491" s="1433"/>
      <c r="K16491" s="1433"/>
      <c r="L16491" s="1334"/>
    </row>
    <row r="16492" spans="1:12" ht="24" customHeight="1">
      <c r="A16492" s="1355"/>
      <c r="B16492" s="1355"/>
      <c r="C16492" s="1433"/>
      <c r="E16492" s="1433"/>
      <c r="K16492" s="1433"/>
      <c r="L16492" s="1334"/>
    </row>
    <row r="16493" spans="1:12" ht="24" customHeight="1">
      <c r="A16493" s="1355"/>
      <c r="B16493" s="1355"/>
      <c r="C16493" s="1433"/>
      <c r="E16493" s="1433"/>
      <c r="K16493" s="1433"/>
      <c r="L16493" s="1334"/>
    </row>
    <row r="16494" spans="1:12" ht="24" customHeight="1">
      <c r="A16494" s="1355"/>
      <c r="B16494" s="1355"/>
      <c r="C16494" s="1433"/>
      <c r="E16494" s="1433"/>
      <c r="K16494" s="1433"/>
      <c r="L16494" s="1334"/>
    </row>
    <row r="16495" spans="1:12" ht="24" customHeight="1">
      <c r="A16495" s="1355"/>
      <c r="B16495" s="1355"/>
      <c r="C16495" s="1433"/>
      <c r="E16495" s="1433"/>
      <c r="K16495" s="1433"/>
      <c r="L16495" s="1334"/>
    </row>
    <row r="16496" spans="1:12" ht="24" customHeight="1">
      <c r="A16496" s="1355"/>
      <c r="B16496" s="1355"/>
      <c r="C16496" s="1433"/>
      <c r="E16496" s="1433"/>
      <c r="K16496" s="1433"/>
      <c r="L16496" s="1334"/>
    </row>
    <row r="16497" spans="1:12" ht="24" customHeight="1">
      <c r="A16497" s="1355"/>
      <c r="B16497" s="1355"/>
      <c r="C16497" s="1433"/>
      <c r="E16497" s="1433"/>
      <c r="K16497" s="1433"/>
      <c r="L16497" s="1334"/>
    </row>
    <row r="16498" spans="1:12" ht="24" customHeight="1">
      <c r="A16498" s="1355"/>
      <c r="B16498" s="1355"/>
      <c r="C16498" s="1433"/>
      <c r="E16498" s="1433"/>
      <c r="K16498" s="1433"/>
      <c r="L16498" s="1334"/>
    </row>
    <row r="16499" spans="1:12" ht="24" customHeight="1">
      <c r="A16499" s="1355"/>
      <c r="B16499" s="1355"/>
      <c r="C16499" s="1433"/>
      <c r="E16499" s="1433"/>
      <c r="K16499" s="1433"/>
      <c r="L16499" s="1334"/>
    </row>
    <row r="16500" spans="1:12" ht="24" customHeight="1">
      <c r="A16500" s="1355"/>
      <c r="B16500" s="1355"/>
      <c r="C16500" s="1433"/>
      <c r="E16500" s="1433"/>
      <c r="K16500" s="1433"/>
      <c r="L16500" s="1334"/>
    </row>
    <row r="16501" spans="1:12" ht="24" customHeight="1">
      <c r="A16501" s="1355"/>
      <c r="B16501" s="1355"/>
      <c r="C16501" s="1433"/>
      <c r="E16501" s="1433"/>
      <c r="K16501" s="1433"/>
      <c r="L16501" s="1334"/>
    </row>
    <row r="16502" spans="1:12" ht="24" customHeight="1">
      <c r="A16502" s="1355"/>
      <c r="B16502" s="1355"/>
      <c r="C16502" s="1433"/>
      <c r="E16502" s="1433"/>
      <c r="K16502" s="1433"/>
      <c r="L16502" s="1334"/>
    </row>
    <row r="16503" spans="1:12" ht="24" customHeight="1">
      <c r="A16503" s="1355"/>
      <c r="B16503" s="1355"/>
      <c r="C16503" s="1433"/>
      <c r="E16503" s="1433"/>
      <c r="K16503" s="1433"/>
      <c r="L16503" s="1334"/>
    </row>
    <row r="16504" spans="1:12" ht="24" customHeight="1">
      <c r="A16504" s="1355"/>
      <c r="B16504" s="1355"/>
      <c r="C16504" s="1433"/>
      <c r="E16504" s="1433"/>
      <c r="K16504" s="1433"/>
      <c r="L16504" s="1334"/>
    </row>
    <row r="16505" spans="1:12" ht="24" customHeight="1">
      <c r="A16505" s="1355"/>
      <c r="B16505" s="1355"/>
      <c r="C16505" s="1433"/>
      <c r="E16505" s="1433"/>
      <c r="K16505" s="1433"/>
      <c r="L16505" s="1334"/>
    </row>
    <row r="16506" spans="1:12" ht="24" customHeight="1">
      <c r="A16506" s="1355"/>
      <c r="B16506" s="1355"/>
      <c r="C16506" s="1433"/>
      <c r="E16506" s="1433"/>
      <c r="K16506" s="1433"/>
      <c r="L16506" s="1334"/>
    </row>
    <row r="16507" spans="1:12" ht="24" customHeight="1">
      <c r="A16507" s="1355"/>
      <c r="B16507" s="1355"/>
      <c r="C16507" s="1433"/>
      <c r="E16507" s="1433"/>
      <c r="K16507" s="1433"/>
      <c r="L16507" s="1334"/>
    </row>
    <row r="16508" spans="1:12" ht="24" customHeight="1">
      <c r="A16508" s="1355"/>
      <c r="B16508" s="1355"/>
      <c r="C16508" s="1433"/>
      <c r="E16508" s="1433"/>
      <c r="K16508" s="1433"/>
      <c r="L16508" s="1334"/>
    </row>
    <row r="16509" spans="1:12" ht="24" customHeight="1">
      <c r="A16509" s="1355"/>
      <c r="B16509" s="1355"/>
      <c r="C16509" s="1433"/>
      <c r="E16509" s="1433"/>
      <c r="K16509" s="1433"/>
      <c r="L16509" s="1334"/>
    </row>
    <row r="16510" spans="1:12" ht="24" customHeight="1">
      <c r="A16510" s="1355"/>
      <c r="B16510" s="1355"/>
      <c r="C16510" s="1433"/>
      <c r="E16510" s="1433"/>
      <c r="K16510" s="1433"/>
      <c r="L16510" s="1334"/>
    </row>
    <row r="16511" spans="1:12" ht="24" customHeight="1">
      <c r="A16511" s="1355"/>
      <c r="B16511" s="1355"/>
      <c r="C16511" s="1433"/>
      <c r="E16511" s="1433"/>
      <c r="K16511" s="1433"/>
      <c r="L16511" s="1334"/>
    </row>
    <row r="16512" spans="1:12" ht="24" customHeight="1">
      <c r="A16512" s="1355"/>
      <c r="B16512" s="1355"/>
      <c r="C16512" s="1433"/>
      <c r="E16512" s="1433"/>
      <c r="K16512" s="1433"/>
      <c r="L16512" s="1334"/>
    </row>
    <row r="16513" spans="1:12" ht="24" customHeight="1">
      <c r="A16513" s="1355"/>
      <c r="B16513" s="1355"/>
      <c r="C16513" s="1433"/>
      <c r="E16513" s="1433"/>
      <c r="K16513" s="1433"/>
      <c r="L16513" s="1334"/>
    </row>
    <row r="16514" spans="1:12" ht="24" customHeight="1">
      <c r="A16514" s="1355"/>
      <c r="B16514" s="1355"/>
      <c r="C16514" s="1433"/>
      <c r="E16514" s="1433"/>
      <c r="K16514" s="1433"/>
      <c r="L16514" s="1334"/>
    </row>
    <row r="16515" spans="1:12" ht="24" customHeight="1">
      <c r="A16515" s="1355"/>
      <c r="B16515" s="1355"/>
      <c r="C16515" s="1433"/>
      <c r="E16515" s="1433"/>
      <c r="K16515" s="1433"/>
      <c r="L16515" s="1334"/>
    </row>
    <row r="16516" spans="1:12" ht="24" customHeight="1">
      <c r="A16516" s="1355"/>
      <c r="B16516" s="1355"/>
      <c r="C16516" s="1433"/>
      <c r="E16516" s="1433"/>
      <c r="K16516" s="1433"/>
      <c r="L16516" s="1334"/>
    </row>
    <row r="16517" spans="1:12" ht="24" customHeight="1">
      <c r="A16517" s="1355"/>
      <c r="B16517" s="1355"/>
      <c r="C16517" s="1433"/>
      <c r="E16517" s="1433"/>
      <c r="K16517" s="1433"/>
      <c r="L16517" s="1334"/>
    </row>
    <row r="16518" spans="1:12" ht="24" customHeight="1">
      <c r="A16518" s="1355"/>
      <c r="B16518" s="1355"/>
      <c r="C16518" s="1433"/>
      <c r="E16518" s="1433"/>
      <c r="K16518" s="1433"/>
      <c r="L16518" s="1334"/>
    </row>
    <row r="16519" spans="1:12" ht="24" customHeight="1">
      <c r="A16519" s="1355"/>
      <c r="B16519" s="1355"/>
      <c r="C16519" s="1433"/>
      <c r="E16519" s="1433"/>
      <c r="K16519" s="1433"/>
      <c r="L16519" s="1334"/>
    </row>
    <row r="16520" spans="1:12" ht="24" customHeight="1">
      <c r="A16520" s="1355"/>
      <c r="B16520" s="1355"/>
      <c r="C16520" s="1433"/>
      <c r="E16520" s="1433"/>
      <c r="K16520" s="1433"/>
      <c r="L16520" s="1334"/>
    </row>
    <row r="16521" spans="1:12" ht="24" customHeight="1">
      <c r="A16521" s="1355"/>
      <c r="B16521" s="1355"/>
      <c r="C16521" s="1433"/>
      <c r="E16521" s="1433"/>
      <c r="K16521" s="1433"/>
      <c r="L16521" s="1334"/>
    </row>
    <row r="16522" spans="1:12" ht="24" customHeight="1">
      <c r="A16522" s="1355"/>
      <c r="B16522" s="1355"/>
      <c r="C16522" s="1433"/>
      <c r="E16522" s="1433"/>
      <c r="K16522" s="1433"/>
      <c r="L16522" s="1334"/>
    </row>
    <row r="16523" spans="1:12" ht="24" customHeight="1">
      <c r="A16523" s="1355"/>
      <c r="B16523" s="1355"/>
      <c r="C16523" s="1433"/>
      <c r="E16523" s="1433"/>
      <c r="K16523" s="1433"/>
      <c r="L16523" s="1334"/>
    </row>
    <row r="16524" spans="1:12" ht="24" customHeight="1">
      <c r="A16524" s="1355"/>
      <c r="B16524" s="1355"/>
      <c r="C16524" s="1433"/>
      <c r="E16524" s="1433"/>
      <c r="K16524" s="1433"/>
      <c r="L16524" s="1334"/>
    </row>
    <row r="16525" spans="1:12" ht="24" customHeight="1">
      <c r="A16525" s="1355"/>
      <c r="B16525" s="1355"/>
      <c r="C16525" s="1433"/>
      <c r="E16525" s="1433"/>
      <c r="K16525" s="1433"/>
      <c r="L16525" s="1334"/>
    </row>
    <row r="16526" spans="1:12" ht="24" customHeight="1">
      <c r="A16526" s="1355"/>
      <c r="B16526" s="1355"/>
      <c r="C16526" s="1433"/>
      <c r="E16526" s="1433"/>
      <c r="K16526" s="1433"/>
      <c r="L16526" s="1334"/>
    </row>
    <row r="16527" spans="1:12" ht="24" customHeight="1">
      <c r="A16527" s="1355"/>
      <c r="B16527" s="1355"/>
      <c r="C16527" s="1433"/>
      <c r="E16527" s="1433"/>
      <c r="K16527" s="1433"/>
      <c r="L16527" s="1334"/>
    </row>
    <row r="16528" spans="1:12" ht="24" customHeight="1">
      <c r="A16528" s="1355"/>
      <c r="B16528" s="1355"/>
      <c r="C16528" s="1433"/>
      <c r="E16528" s="1433"/>
      <c r="K16528" s="1433"/>
      <c r="L16528" s="1334"/>
    </row>
    <row r="16529" spans="1:12" ht="24" customHeight="1">
      <c r="A16529" s="1355"/>
      <c r="B16529" s="1355"/>
      <c r="C16529" s="1433"/>
      <c r="E16529" s="1433"/>
      <c r="K16529" s="1433"/>
      <c r="L16529" s="1334"/>
    </row>
    <row r="16530" spans="1:12" ht="24" customHeight="1">
      <c r="A16530" s="1355"/>
      <c r="B16530" s="1355"/>
      <c r="C16530" s="1433"/>
      <c r="E16530" s="1433"/>
      <c r="K16530" s="1433"/>
      <c r="L16530" s="1334"/>
    </row>
    <row r="16531" spans="1:12" ht="24" customHeight="1">
      <c r="A16531" s="1355"/>
      <c r="B16531" s="1355"/>
      <c r="C16531" s="1433"/>
      <c r="E16531" s="1433"/>
      <c r="K16531" s="1433"/>
      <c r="L16531" s="1334"/>
    </row>
    <row r="16532" spans="1:12" ht="24" customHeight="1">
      <c r="A16532" s="1355"/>
      <c r="B16532" s="1355"/>
      <c r="C16532" s="1433"/>
      <c r="E16532" s="1433"/>
      <c r="K16532" s="1433"/>
      <c r="L16532" s="1334"/>
    </row>
    <row r="16533" spans="1:12" ht="24" customHeight="1">
      <c r="A16533" s="1355"/>
      <c r="B16533" s="1355"/>
      <c r="C16533" s="1433"/>
      <c r="E16533" s="1433"/>
      <c r="K16533" s="1433"/>
      <c r="L16533" s="1334"/>
    </row>
    <row r="16534" spans="1:12" ht="24" customHeight="1">
      <c r="A16534" s="1355"/>
      <c r="B16534" s="1355"/>
      <c r="C16534" s="1433"/>
      <c r="E16534" s="1433"/>
      <c r="K16534" s="1433"/>
      <c r="L16534" s="1334"/>
    </row>
    <row r="16535" spans="1:12" ht="24" customHeight="1">
      <c r="A16535" s="1355"/>
      <c r="B16535" s="1355"/>
      <c r="C16535" s="1433"/>
      <c r="E16535" s="1433"/>
      <c r="K16535" s="1433"/>
      <c r="L16535" s="1334"/>
    </row>
    <row r="16536" spans="1:12" ht="24" customHeight="1">
      <c r="A16536" s="1355"/>
      <c r="B16536" s="1355"/>
      <c r="C16536" s="1433"/>
      <c r="E16536" s="1433"/>
      <c r="K16536" s="1433"/>
      <c r="L16536" s="1334"/>
    </row>
    <row r="16537" spans="1:12" ht="24" customHeight="1">
      <c r="A16537" s="1355"/>
      <c r="B16537" s="1355"/>
      <c r="C16537" s="1433"/>
      <c r="E16537" s="1433"/>
      <c r="K16537" s="1433"/>
      <c r="L16537" s="1334"/>
    </row>
    <row r="16538" spans="1:12" ht="24" customHeight="1">
      <c r="A16538" s="1355"/>
      <c r="B16538" s="1355"/>
      <c r="C16538" s="1433"/>
      <c r="E16538" s="1433"/>
      <c r="K16538" s="1433"/>
      <c r="L16538" s="1334"/>
    </row>
    <row r="16539" spans="1:12" ht="24" customHeight="1">
      <c r="A16539" s="1355"/>
      <c r="B16539" s="1355"/>
      <c r="C16539" s="1433"/>
      <c r="E16539" s="1433"/>
      <c r="K16539" s="1433"/>
      <c r="L16539" s="1334"/>
    </row>
    <row r="16540" spans="1:12" ht="24" customHeight="1">
      <c r="A16540" s="1355"/>
      <c r="B16540" s="1355"/>
      <c r="C16540" s="1433"/>
      <c r="E16540" s="1433"/>
      <c r="K16540" s="1433"/>
      <c r="L16540" s="1334"/>
    </row>
    <row r="16541" spans="1:12" ht="24" customHeight="1">
      <c r="A16541" s="1355"/>
      <c r="B16541" s="1355"/>
      <c r="C16541" s="1433"/>
      <c r="E16541" s="1433"/>
      <c r="K16541" s="1433"/>
      <c r="L16541" s="1334"/>
    </row>
    <row r="16542" spans="1:12" ht="24" customHeight="1">
      <c r="A16542" s="1355"/>
      <c r="B16542" s="1355"/>
      <c r="C16542" s="1433"/>
      <c r="E16542" s="1433"/>
      <c r="K16542" s="1433"/>
      <c r="L16542" s="1334"/>
    </row>
    <row r="16543" spans="1:12" ht="24" customHeight="1">
      <c r="A16543" s="1355"/>
      <c r="B16543" s="1355"/>
      <c r="C16543" s="1433"/>
      <c r="E16543" s="1433"/>
      <c r="K16543" s="1433"/>
      <c r="L16543" s="1334"/>
    </row>
    <row r="16544" spans="1:12" ht="24" customHeight="1">
      <c r="A16544" s="1355"/>
      <c r="B16544" s="1355"/>
      <c r="C16544" s="1433"/>
      <c r="E16544" s="1433"/>
      <c r="K16544" s="1433"/>
      <c r="L16544" s="1334"/>
    </row>
    <row r="16545" spans="1:12" ht="24" customHeight="1">
      <c r="A16545" s="1355"/>
      <c r="B16545" s="1355"/>
      <c r="C16545" s="1433"/>
      <c r="E16545" s="1433"/>
      <c r="K16545" s="1433"/>
      <c r="L16545" s="1334"/>
    </row>
    <row r="16546" spans="1:12" ht="24" customHeight="1">
      <c r="A16546" s="1355"/>
      <c r="B16546" s="1355"/>
      <c r="C16546" s="1433"/>
      <c r="E16546" s="1433"/>
      <c r="K16546" s="1433"/>
      <c r="L16546" s="1334"/>
    </row>
    <row r="16547" spans="1:12" ht="24" customHeight="1">
      <c r="A16547" s="1355"/>
      <c r="B16547" s="1355"/>
      <c r="C16547" s="1433"/>
      <c r="E16547" s="1433"/>
      <c r="K16547" s="1433"/>
      <c r="L16547" s="1334"/>
    </row>
    <row r="16548" spans="1:12" ht="24" customHeight="1">
      <c r="A16548" s="1355"/>
      <c r="B16548" s="1355"/>
      <c r="C16548" s="1433"/>
      <c r="E16548" s="1433"/>
      <c r="K16548" s="1433"/>
      <c r="L16548" s="1334"/>
    </row>
    <row r="16549" spans="1:12" ht="24" customHeight="1">
      <c r="A16549" s="1355"/>
      <c r="B16549" s="1355"/>
      <c r="C16549" s="1433"/>
      <c r="E16549" s="1433"/>
      <c r="K16549" s="1433"/>
      <c r="L16549" s="1334"/>
    </row>
    <row r="16550" spans="1:12" ht="24" customHeight="1">
      <c r="A16550" s="1355"/>
      <c r="B16550" s="1355"/>
      <c r="C16550" s="1433"/>
      <c r="E16550" s="1433"/>
      <c r="K16550" s="1433"/>
      <c r="L16550" s="1334"/>
    </row>
    <row r="16551" spans="1:12" ht="24" customHeight="1">
      <c r="A16551" s="1355"/>
      <c r="B16551" s="1355"/>
      <c r="C16551" s="1433"/>
      <c r="E16551" s="1433"/>
      <c r="K16551" s="1433"/>
      <c r="L16551" s="1334"/>
    </row>
    <row r="16552" spans="1:12" ht="24" customHeight="1">
      <c r="A16552" s="1355"/>
      <c r="B16552" s="1355"/>
      <c r="C16552" s="1433"/>
      <c r="E16552" s="1433"/>
      <c r="K16552" s="1433"/>
      <c r="L16552" s="1334"/>
    </row>
    <row r="16553" spans="1:12" ht="24" customHeight="1">
      <c r="A16553" s="1355"/>
      <c r="B16553" s="1355"/>
      <c r="C16553" s="1433"/>
      <c r="E16553" s="1433"/>
      <c r="K16553" s="1433"/>
      <c r="L16553" s="1334"/>
    </row>
    <row r="16554" spans="1:12" ht="24" customHeight="1">
      <c r="A16554" s="1355"/>
      <c r="B16554" s="1355"/>
      <c r="C16554" s="1433"/>
      <c r="E16554" s="1433"/>
      <c r="K16554" s="1433"/>
      <c r="L16554" s="1334"/>
    </row>
    <row r="16555" spans="1:12" ht="24" customHeight="1">
      <c r="A16555" s="1355"/>
      <c r="B16555" s="1355"/>
      <c r="C16555" s="1433"/>
      <c r="E16555" s="1433"/>
      <c r="K16555" s="1433"/>
      <c r="L16555" s="1334"/>
    </row>
    <row r="16556" spans="1:12" ht="24" customHeight="1">
      <c r="A16556" s="1355"/>
      <c r="B16556" s="1355"/>
      <c r="C16556" s="1433"/>
      <c r="E16556" s="1433"/>
      <c r="K16556" s="1433"/>
      <c r="L16556" s="1334"/>
    </row>
    <row r="16557" spans="1:12" ht="24" customHeight="1">
      <c r="A16557" s="1355"/>
      <c r="B16557" s="1355"/>
      <c r="C16557" s="1433"/>
      <c r="E16557" s="1433"/>
      <c r="K16557" s="1433"/>
      <c r="L16557" s="1334"/>
    </row>
    <row r="16558" spans="1:12" ht="24" customHeight="1">
      <c r="A16558" s="1355"/>
      <c r="B16558" s="1355"/>
      <c r="C16558" s="1433"/>
      <c r="E16558" s="1433"/>
      <c r="K16558" s="1433"/>
      <c r="L16558" s="1334"/>
    </row>
    <row r="16559" spans="1:12" ht="24" customHeight="1">
      <c r="A16559" s="1355"/>
      <c r="B16559" s="1355"/>
      <c r="C16559" s="1433"/>
      <c r="E16559" s="1433"/>
      <c r="K16559" s="1433"/>
      <c r="L16559" s="1334"/>
    </row>
    <row r="16560" spans="1:12" ht="24" customHeight="1">
      <c r="A16560" s="1355"/>
      <c r="B16560" s="1355"/>
      <c r="C16560" s="1433"/>
      <c r="E16560" s="1433"/>
      <c r="K16560" s="1433"/>
      <c r="L16560" s="1334"/>
    </row>
    <row r="16561" spans="1:12" ht="24" customHeight="1">
      <c r="A16561" s="1355"/>
      <c r="B16561" s="1355"/>
      <c r="C16561" s="1433"/>
      <c r="E16561" s="1433"/>
      <c r="K16561" s="1433"/>
      <c r="L16561" s="1334"/>
    </row>
    <row r="16562" spans="1:12" ht="24" customHeight="1">
      <c r="A16562" s="1355"/>
      <c r="B16562" s="1355"/>
      <c r="C16562" s="1433"/>
      <c r="E16562" s="1433"/>
      <c r="K16562" s="1433"/>
      <c r="L16562" s="1334"/>
    </row>
    <row r="16563" spans="1:12" ht="24" customHeight="1">
      <c r="A16563" s="1355"/>
      <c r="B16563" s="1355"/>
      <c r="C16563" s="1433"/>
      <c r="E16563" s="1433"/>
      <c r="K16563" s="1433"/>
      <c r="L16563" s="1334"/>
    </row>
    <row r="16564" spans="1:12" ht="24" customHeight="1">
      <c r="A16564" s="1355"/>
      <c r="B16564" s="1355"/>
      <c r="C16564" s="1433"/>
      <c r="E16564" s="1433"/>
      <c r="K16564" s="1433"/>
      <c r="L16564" s="1334"/>
    </row>
    <row r="16565" spans="1:12" ht="24" customHeight="1">
      <c r="A16565" s="1355"/>
      <c r="B16565" s="1355"/>
      <c r="C16565" s="1433"/>
      <c r="E16565" s="1433"/>
      <c r="K16565" s="1433"/>
      <c r="L16565" s="1334"/>
    </row>
    <row r="16566" spans="1:12" ht="24" customHeight="1">
      <c r="A16566" s="1355"/>
      <c r="B16566" s="1355"/>
      <c r="C16566" s="1433"/>
      <c r="E16566" s="1433"/>
      <c r="K16566" s="1433"/>
      <c r="L16566" s="1334"/>
    </row>
    <row r="16567" spans="1:12" ht="24" customHeight="1">
      <c r="A16567" s="1355"/>
      <c r="B16567" s="1355"/>
      <c r="C16567" s="1433"/>
      <c r="E16567" s="1433"/>
      <c r="K16567" s="1433"/>
      <c r="L16567" s="1334"/>
    </row>
    <row r="16568" spans="1:12" ht="24" customHeight="1">
      <c r="A16568" s="1355"/>
      <c r="B16568" s="1355"/>
      <c r="C16568" s="1433"/>
      <c r="E16568" s="1433"/>
      <c r="K16568" s="1433"/>
      <c r="L16568" s="1334"/>
    </row>
    <row r="16569" spans="1:12" ht="24" customHeight="1">
      <c r="A16569" s="1355"/>
      <c r="B16569" s="1355"/>
      <c r="C16569" s="1433"/>
      <c r="E16569" s="1433"/>
      <c r="K16569" s="1433"/>
      <c r="L16569" s="1334"/>
    </row>
    <row r="16570" spans="1:12" ht="24" customHeight="1">
      <c r="A16570" s="1355"/>
      <c r="B16570" s="1355"/>
      <c r="C16570" s="1433"/>
      <c r="E16570" s="1433"/>
      <c r="K16570" s="1433"/>
      <c r="L16570" s="1334"/>
    </row>
    <row r="16571" spans="1:12" ht="24" customHeight="1">
      <c r="A16571" s="1355"/>
      <c r="B16571" s="1355"/>
      <c r="C16571" s="1433"/>
      <c r="E16571" s="1433"/>
      <c r="K16571" s="1433"/>
      <c r="L16571" s="1334"/>
    </row>
    <row r="16572" spans="1:12" ht="24" customHeight="1">
      <c r="A16572" s="1355"/>
      <c r="B16572" s="1355"/>
      <c r="C16572" s="1433"/>
      <c r="E16572" s="1433"/>
      <c r="K16572" s="1433"/>
      <c r="L16572" s="1334"/>
    </row>
    <row r="16573" spans="1:12" ht="24" customHeight="1">
      <c r="A16573" s="1355"/>
      <c r="B16573" s="1355"/>
      <c r="C16573" s="1433"/>
      <c r="E16573" s="1433"/>
      <c r="K16573" s="1433"/>
      <c r="L16573" s="1334"/>
    </row>
    <row r="16574" spans="1:12" ht="24" customHeight="1">
      <c r="A16574" s="1355"/>
      <c r="B16574" s="1355"/>
      <c r="C16574" s="1433"/>
      <c r="E16574" s="1433"/>
      <c r="K16574" s="1433"/>
      <c r="L16574" s="1334"/>
    </row>
    <row r="16575" spans="1:12" ht="24" customHeight="1">
      <c r="A16575" s="1355"/>
      <c r="B16575" s="1355"/>
      <c r="C16575" s="1433"/>
      <c r="E16575" s="1433"/>
      <c r="K16575" s="1433"/>
      <c r="L16575" s="1334"/>
    </row>
    <row r="16576" spans="1:12" ht="24" customHeight="1">
      <c r="A16576" s="1355"/>
      <c r="B16576" s="1355"/>
      <c r="C16576" s="1433"/>
      <c r="E16576" s="1433"/>
      <c r="K16576" s="1433"/>
      <c r="L16576" s="1334"/>
    </row>
    <row r="16577" spans="1:12" ht="24" customHeight="1">
      <c r="A16577" s="1355"/>
      <c r="B16577" s="1355"/>
      <c r="C16577" s="1433"/>
      <c r="E16577" s="1433"/>
      <c r="K16577" s="1433"/>
      <c r="L16577" s="1334"/>
    </row>
    <row r="16578" spans="1:12" ht="24" customHeight="1">
      <c r="A16578" s="1355"/>
      <c r="B16578" s="1355"/>
      <c r="C16578" s="1433"/>
      <c r="E16578" s="1433"/>
      <c r="K16578" s="1433"/>
      <c r="L16578" s="1334"/>
    </row>
    <row r="16579" spans="1:12" ht="24" customHeight="1">
      <c r="A16579" s="1355"/>
      <c r="B16579" s="1355"/>
      <c r="C16579" s="1433"/>
      <c r="E16579" s="1433"/>
      <c r="K16579" s="1433"/>
      <c r="L16579" s="1334"/>
    </row>
    <row r="16580" spans="1:12" ht="24" customHeight="1">
      <c r="A16580" s="1355"/>
      <c r="B16580" s="1355"/>
      <c r="C16580" s="1433"/>
      <c r="E16580" s="1433"/>
      <c r="K16580" s="1433"/>
      <c r="L16580" s="1334"/>
    </row>
    <row r="16581" spans="1:12" ht="24" customHeight="1">
      <c r="A16581" s="1355"/>
      <c r="B16581" s="1355"/>
      <c r="C16581" s="1433"/>
      <c r="E16581" s="1433"/>
      <c r="K16581" s="1433"/>
      <c r="L16581" s="1334"/>
    </row>
    <row r="16582" spans="1:12" ht="24" customHeight="1">
      <c r="A16582" s="1355"/>
      <c r="B16582" s="1355"/>
      <c r="C16582" s="1433"/>
      <c r="E16582" s="1433"/>
      <c r="K16582" s="1433"/>
      <c r="L16582" s="1334"/>
    </row>
    <row r="16583" spans="1:12" ht="24" customHeight="1">
      <c r="A16583" s="1355"/>
      <c r="B16583" s="1355"/>
      <c r="C16583" s="1433"/>
      <c r="E16583" s="1433"/>
      <c r="K16583" s="1433"/>
      <c r="L16583" s="1334"/>
    </row>
    <row r="16584" spans="1:12" ht="24" customHeight="1">
      <c r="A16584" s="1355"/>
      <c r="B16584" s="1355"/>
      <c r="C16584" s="1433"/>
      <c r="E16584" s="1433"/>
      <c r="K16584" s="1433"/>
      <c r="L16584" s="1334"/>
    </row>
    <row r="16585" spans="1:12" ht="24" customHeight="1">
      <c r="A16585" s="1355"/>
      <c r="B16585" s="1355"/>
      <c r="C16585" s="1433"/>
      <c r="E16585" s="1433"/>
      <c r="K16585" s="1433"/>
      <c r="L16585" s="1334"/>
    </row>
    <row r="16586" spans="1:12" ht="24" customHeight="1">
      <c r="A16586" s="1355"/>
      <c r="B16586" s="1355"/>
      <c r="C16586" s="1433"/>
      <c r="E16586" s="1433"/>
      <c r="K16586" s="1433"/>
      <c r="L16586" s="1334"/>
    </row>
    <row r="16587" spans="1:12" ht="24" customHeight="1">
      <c r="A16587" s="1355"/>
      <c r="B16587" s="1355"/>
      <c r="C16587" s="1433"/>
      <c r="E16587" s="1433"/>
      <c r="K16587" s="1433"/>
      <c r="L16587" s="1334"/>
    </row>
    <row r="16588" spans="1:12" ht="24" customHeight="1">
      <c r="A16588" s="1355"/>
      <c r="B16588" s="1355"/>
      <c r="C16588" s="1433"/>
      <c r="E16588" s="1433"/>
      <c r="K16588" s="1433"/>
      <c r="L16588" s="1334"/>
    </row>
    <row r="16589" spans="1:12" ht="24" customHeight="1">
      <c r="A16589" s="1355"/>
      <c r="B16589" s="1355"/>
      <c r="C16589" s="1433"/>
      <c r="E16589" s="1433"/>
      <c r="K16589" s="1433"/>
      <c r="L16589" s="1334"/>
    </row>
    <row r="16590" spans="1:12" ht="24" customHeight="1">
      <c r="A16590" s="1355"/>
      <c r="B16590" s="1355"/>
      <c r="C16590" s="1433"/>
      <c r="E16590" s="1433"/>
      <c r="K16590" s="1433"/>
      <c r="L16590" s="1334"/>
    </row>
    <row r="16591" spans="1:12" ht="24" customHeight="1">
      <c r="A16591" s="1355"/>
      <c r="B16591" s="1355"/>
      <c r="C16591" s="1433"/>
      <c r="E16591" s="1433"/>
      <c r="K16591" s="1433"/>
      <c r="L16591" s="1334"/>
    </row>
    <row r="16592" spans="1:12" ht="24" customHeight="1">
      <c r="A16592" s="1355"/>
      <c r="B16592" s="1355"/>
      <c r="C16592" s="1433"/>
      <c r="E16592" s="1433"/>
      <c r="K16592" s="1433"/>
      <c r="L16592" s="1334"/>
    </row>
    <row r="16593" spans="1:12" ht="24" customHeight="1">
      <c r="A16593" s="1355"/>
      <c r="B16593" s="1355"/>
      <c r="C16593" s="1433"/>
      <c r="E16593" s="1433"/>
      <c r="K16593" s="1433"/>
      <c r="L16593" s="1334"/>
    </row>
    <row r="16594" spans="1:12" ht="24" customHeight="1">
      <c r="A16594" s="1355"/>
      <c r="B16594" s="1355"/>
      <c r="C16594" s="1433"/>
      <c r="E16594" s="1433"/>
      <c r="K16594" s="1433"/>
      <c r="L16594" s="1334"/>
    </row>
    <row r="16595" spans="1:12" ht="24" customHeight="1">
      <c r="A16595" s="1355"/>
      <c r="B16595" s="1355"/>
      <c r="C16595" s="1433"/>
      <c r="E16595" s="1433"/>
      <c r="K16595" s="1433"/>
      <c r="L16595" s="1334"/>
    </row>
    <row r="16596" spans="1:12" ht="24" customHeight="1">
      <c r="A16596" s="1355"/>
      <c r="B16596" s="1355"/>
      <c r="C16596" s="1433"/>
      <c r="E16596" s="1433"/>
      <c r="K16596" s="1433"/>
      <c r="L16596" s="1334"/>
    </row>
    <row r="16597" spans="1:12" ht="24" customHeight="1">
      <c r="A16597" s="1355"/>
      <c r="B16597" s="1355"/>
      <c r="C16597" s="1433"/>
      <c r="E16597" s="1433"/>
      <c r="K16597" s="1433"/>
      <c r="L16597" s="1334"/>
    </row>
    <row r="16598" spans="1:12" ht="24" customHeight="1">
      <c r="A16598" s="1355"/>
      <c r="B16598" s="1355"/>
      <c r="C16598" s="1433"/>
      <c r="E16598" s="1433"/>
      <c r="K16598" s="1433"/>
      <c r="L16598" s="1334"/>
    </row>
    <row r="16599" spans="1:12" ht="24" customHeight="1">
      <c r="A16599" s="1355"/>
      <c r="B16599" s="1355"/>
      <c r="C16599" s="1433"/>
      <c r="E16599" s="1433"/>
      <c r="K16599" s="1433"/>
      <c r="L16599" s="1334"/>
    </row>
    <row r="16600" spans="1:12" ht="24" customHeight="1">
      <c r="A16600" s="1355"/>
      <c r="B16600" s="1355"/>
      <c r="C16600" s="1433"/>
      <c r="E16600" s="1433"/>
      <c r="K16600" s="1433"/>
      <c r="L16600" s="1334"/>
    </row>
    <row r="16601" spans="1:12" ht="24" customHeight="1">
      <c r="A16601" s="1355"/>
      <c r="B16601" s="1355"/>
      <c r="C16601" s="1433"/>
      <c r="E16601" s="1433"/>
      <c r="K16601" s="1433"/>
      <c r="L16601" s="1334"/>
    </row>
    <row r="16602" spans="1:12" ht="24" customHeight="1">
      <c r="A16602" s="1355"/>
      <c r="B16602" s="1355"/>
      <c r="C16602" s="1433"/>
      <c r="E16602" s="1433"/>
      <c r="K16602" s="1433"/>
      <c r="L16602" s="1334"/>
    </row>
    <row r="16603" spans="1:12" ht="24" customHeight="1">
      <c r="A16603" s="1355"/>
      <c r="B16603" s="1355"/>
      <c r="C16603" s="1433"/>
      <c r="E16603" s="1433"/>
      <c r="K16603" s="1433"/>
      <c r="L16603" s="1334"/>
    </row>
    <row r="16604" spans="1:12" ht="24" customHeight="1">
      <c r="A16604" s="1355"/>
      <c r="B16604" s="1355"/>
      <c r="C16604" s="1433"/>
      <c r="E16604" s="1433"/>
      <c r="K16604" s="1433"/>
      <c r="L16604" s="1334"/>
    </row>
    <row r="16605" spans="1:12" ht="24" customHeight="1">
      <c r="A16605" s="1355"/>
      <c r="B16605" s="1355"/>
      <c r="C16605" s="1433"/>
      <c r="E16605" s="1433"/>
      <c r="K16605" s="1433"/>
      <c r="L16605" s="1334"/>
    </row>
    <row r="16606" spans="1:12" ht="24" customHeight="1">
      <c r="A16606" s="1355"/>
      <c r="B16606" s="1355"/>
      <c r="C16606" s="1433"/>
      <c r="E16606" s="1433"/>
      <c r="K16606" s="1433"/>
      <c r="L16606" s="1334"/>
    </row>
    <row r="16607" spans="1:12" ht="24" customHeight="1">
      <c r="A16607" s="1355"/>
      <c r="B16607" s="1355"/>
      <c r="C16607" s="1433"/>
      <c r="E16607" s="1433"/>
      <c r="K16607" s="1433"/>
      <c r="L16607" s="1334"/>
    </row>
    <row r="16608" spans="1:12" ht="24" customHeight="1">
      <c r="A16608" s="1355"/>
      <c r="B16608" s="1355"/>
      <c r="C16608" s="1433"/>
      <c r="E16608" s="1433"/>
      <c r="K16608" s="1433"/>
      <c r="L16608" s="1334"/>
    </row>
    <row r="16609" spans="1:12" ht="24" customHeight="1">
      <c r="A16609" s="1355"/>
      <c r="B16609" s="1355"/>
      <c r="C16609" s="1433"/>
      <c r="E16609" s="1433"/>
      <c r="K16609" s="1433"/>
      <c r="L16609" s="1334"/>
    </row>
    <row r="16610" spans="1:12" ht="24" customHeight="1">
      <c r="A16610" s="1355"/>
      <c r="B16610" s="1355"/>
      <c r="C16610" s="1433"/>
      <c r="E16610" s="1433"/>
      <c r="K16610" s="1433"/>
      <c r="L16610" s="1334"/>
    </row>
    <row r="16611" spans="1:12" ht="24" customHeight="1">
      <c r="A16611" s="1355"/>
      <c r="B16611" s="1355"/>
      <c r="C16611" s="1433"/>
      <c r="E16611" s="1433"/>
      <c r="K16611" s="1433"/>
      <c r="L16611" s="1334"/>
    </row>
    <row r="16612" spans="1:12" ht="24" customHeight="1">
      <c r="A16612" s="1355"/>
      <c r="B16612" s="1355"/>
      <c r="C16612" s="1433"/>
      <c r="E16612" s="1433"/>
      <c r="K16612" s="1433"/>
      <c r="L16612" s="1334"/>
    </row>
    <row r="16613" spans="1:12" ht="24" customHeight="1">
      <c r="A16613" s="1355"/>
      <c r="B16613" s="1355"/>
      <c r="C16613" s="1433"/>
      <c r="E16613" s="1433"/>
      <c r="K16613" s="1433"/>
      <c r="L16613" s="1334"/>
    </row>
    <row r="16614" spans="1:12" ht="24" customHeight="1">
      <c r="A16614" s="1355"/>
      <c r="B16614" s="1355"/>
      <c r="C16614" s="1433"/>
      <c r="E16614" s="1433"/>
      <c r="K16614" s="1433"/>
      <c r="L16614" s="1334"/>
    </row>
    <row r="16615" spans="1:12" ht="24" customHeight="1">
      <c r="A16615" s="1355"/>
      <c r="B16615" s="1355"/>
      <c r="C16615" s="1433"/>
      <c r="E16615" s="1433"/>
      <c r="K16615" s="1433"/>
      <c r="L16615" s="1334"/>
    </row>
    <row r="16616" spans="1:12" ht="24" customHeight="1">
      <c r="A16616" s="1355"/>
      <c r="B16616" s="1355"/>
      <c r="C16616" s="1433"/>
      <c r="E16616" s="1433"/>
      <c r="K16616" s="1433"/>
      <c r="L16616" s="1334"/>
    </row>
    <row r="16617" spans="1:12" ht="24" customHeight="1">
      <c r="A16617" s="1355"/>
      <c r="B16617" s="1355"/>
      <c r="C16617" s="1433"/>
      <c r="E16617" s="1433"/>
      <c r="K16617" s="1433"/>
      <c r="L16617" s="1334"/>
    </row>
    <row r="16618" spans="1:12" ht="24" customHeight="1">
      <c r="A16618" s="1355"/>
      <c r="B16618" s="1355"/>
      <c r="C16618" s="1433"/>
      <c r="E16618" s="1433"/>
      <c r="K16618" s="1433"/>
      <c r="L16618" s="1334"/>
    </row>
    <row r="16619" spans="1:12" ht="24" customHeight="1">
      <c r="A16619" s="1355"/>
      <c r="B16619" s="1355"/>
      <c r="C16619" s="1433"/>
      <c r="E16619" s="1433"/>
      <c r="K16619" s="1433"/>
      <c r="L16619" s="1334"/>
    </row>
    <row r="16620" spans="1:12" ht="24" customHeight="1">
      <c r="A16620" s="1355"/>
      <c r="B16620" s="1355"/>
      <c r="C16620" s="1433"/>
      <c r="E16620" s="1433"/>
      <c r="K16620" s="1433"/>
      <c r="L16620" s="1334"/>
    </row>
    <row r="16621" spans="1:12" ht="24" customHeight="1">
      <c r="A16621" s="1355"/>
      <c r="B16621" s="1355"/>
      <c r="C16621" s="1433"/>
      <c r="E16621" s="1433"/>
      <c r="K16621" s="1433"/>
      <c r="L16621" s="1334"/>
    </row>
    <row r="16622" spans="1:12" ht="24" customHeight="1">
      <c r="A16622" s="1355"/>
      <c r="B16622" s="1355"/>
      <c r="C16622" s="1433"/>
      <c r="E16622" s="1433"/>
      <c r="K16622" s="1433"/>
      <c r="L16622" s="1334"/>
    </row>
    <row r="16623" spans="1:12" ht="24" customHeight="1">
      <c r="A16623" s="1355"/>
      <c r="B16623" s="1355"/>
      <c r="C16623" s="1433"/>
      <c r="E16623" s="1433"/>
      <c r="K16623" s="1433"/>
      <c r="L16623" s="1334"/>
    </row>
    <row r="16624" spans="1:12" ht="24" customHeight="1">
      <c r="A16624" s="1355"/>
      <c r="B16624" s="1355"/>
      <c r="C16624" s="1433"/>
      <c r="E16624" s="1433"/>
      <c r="K16624" s="1433"/>
      <c r="L16624" s="1334"/>
    </row>
    <row r="16625" spans="1:12" ht="24" customHeight="1">
      <c r="A16625" s="1355"/>
      <c r="B16625" s="1355"/>
      <c r="C16625" s="1433"/>
      <c r="E16625" s="1433"/>
      <c r="K16625" s="1433"/>
      <c r="L16625" s="1334"/>
    </row>
    <row r="16626" spans="1:12" ht="24" customHeight="1">
      <c r="A16626" s="1355"/>
      <c r="B16626" s="1355"/>
      <c r="C16626" s="1433"/>
      <c r="E16626" s="1433"/>
      <c r="K16626" s="1433"/>
      <c r="L16626" s="1334"/>
    </row>
    <row r="16627" spans="1:12" ht="24" customHeight="1">
      <c r="A16627" s="1355"/>
      <c r="B16627" s="1355"/>
      <c r="C16627" s="1433"/>
      <c r="E16627" s="1433"/>
      <c r="K16627" s="1433"/>
      <c r="L16627" s="1334"/>
    </row>
    <row r="16628" spans="1:12" ht="24" customHeight="1">
      <c r="A16628" s="1355"/>
      <c r="B16628" s="1355"/>
      <c r="C16628" s="1433"/>
      <c r="E16628" s="1433"/>
      <c r="K16628" s="1433"/>
      <c r="L16628" s="1334"/>
    </row>
    <row r="16629" spans="1:12" ht="24" customHeight="1">
      <c r="A16629" s="1355"/>
      <c r="B16629" s="1355"/>
      <c r="C16629" s="1433"/>
      <c r="E16629" s="1433"/>
      <c r="K16629" s="1433"/>
      <c r="L16629" s="1334"/>
    </row>
    <row r="16630" spans="1:12" ht="24" customHeight="1">
      <c r="A16630" s="1355"/>
      <c r="B16630" s="1355"/>
      <c r="C16630" s="1433"/>
      <c r="E16630" s="1433"/>
      <c r="K16630" s="1433"/>
      <c r="L16630" s="1334"/>
    </row>
    <row r="16631" spans="1:12" ht="24" customHeight="1">
      <c r="A16631" s="1355"/>
      <c r="B16631" s="1355"/>
      <c r="C16631" s="1433"/>
      <c r="E16631" s="1433"/>
      <c r="K16631" s="1433"/>
      <c r="L16631" s="1334"/>
    </row>
    <row r="16632" spans="1:12" ht="24" customHeight="1">
      <c r="A16632" s="1355"/>
      <c r="B16632" s="1355"/>
      <c r="C16632" s="1433"/>
      <c r="E16632" s="1433"/>
      <c r="K16632" s="1433"/>
      <c r="L16632" s="1334"/>
    </row>
    <row r="16633" spans="1:12" ht="24" customHeight="1">
      <c r="A16633" s="1355"/>
      <c r="B16633" s="1355"/>
      <c r="C16633" s="1433"/>
      <c r="E16633" s="1433"/>
      <c r="K16633" s="1433"/>
      <c r="L16633" s="1334"/>
    </row>
    <row r="16634" spans="1:12" ht="24" customHeight="1">
      <c r="A16634" s="1355"/>
      <c r="B16634" s="1355"/>
      <c r="C16634" s="1433"/>
      <c r="E16634" s="1433"/>
      <c r="K16634" s="1433"/>
      <c r="L16634" s="1334"/>
    </row>
    <row r="16635" spans="1:12" ht="24" customHeight="1">
      <c r="A16635" s="1355"/>
      <c r="B16635" s="1355"/>
      <c r="C16635" s="1433"/>
      <c r="E16635" s="1433"/>
      <c r="K16635" s="1433"/>
      <c r="L16635" s="1334"/>
    </row>
    <row r="16636" spans="1:12" ht="24" customHeight="1">
      <c r="A16636" s="1355"/>
      <c r="B16636" s="1355"/>
      <c r="C16636" s="1433"/>
      <c r="E16636" s="1433"/>
      <c r="K16636" s="1433"/>
      <c r="L16636" s="1334"/>
    </row>
    <row r="16637" spans="1:12" ht="24" customHeight="1">
      <c r="A16637" s="1355"/>
      <c r="B16637" s="1355"/>
      <c r="C16637" s="1433"/>
      <c r="E16637" s="1433"/>
      <c r="K16637" s="1433"/>
      <c r="L16637" s="1334"/>
    </row>
    <row r="16638" spans="1:12" ht="24" customHeight="1">
      <c r="A16638" s="1355"/>
      <c r="B16638" s="1355"/>
      <c r="C16638" s="1433"/>
      <c r="E16638" s="1433"/>
      <c r="K16638" s="1433"/>
      <c r="L16638" s="1334"/>
    </row>
    <row r="16639" spans="1:12" ht="24" customHeight="1">
      <c r="A16639" s="1355"/>
      <c r="B16639" s="1355"/>
      <c r="C16639" s="1433"/>
      <c r="E16639" s="1433"/>
      <c r="K16639" s="1433"/>
      <c r="L16639" s="1334"/>
    </row>
    <row r="16640" spans="1:12" ht="24" customHeight="1">
      <c r="A16640" s="1355"/>
      <c r="B16640" s="1355"/>
      <c r="C16640" s="1433"/>
      <c r="E16640" s="1433"/>
      <c r="K16640" s="1433"/>
      <c r="L16640" s="1334"/>
    </row>
    <row r="16641" spans="1:12" ht="24" customHeight="1">
      <c r="A16641" s="1355"/>
      <c r="B16641" s="1355"/>
      <c r="C16641" s="1433"/>
      <c r="E16641" s="1433"/>
      <c r="K16641" s="1433"/>
      <c r="L16641" s="1334"/>
    </row>
    <row r="16642" spans="1:12" ht="24" customHeight="1">
      <c r="A16642" s="1355"/>
      <c r="B16642" s="1355"/>
      <c r="C16642" s="1433"/>
      <c r="E16642" s="1433"/>
      <c r="K16642" s="1433"/>
      <c r="L16642" s="1334"/>
    </row>
    <row r="16643" spans="1:12" ht="24" customHeight="1">
      <c r="A16643" s="1355"/>
      <c r="B16643" s="1355"/>
      <c r="C16643" s="1433"/>
      <c r="E16643" s="1433"/>
      <c r="K16643" s="1433"/>
      <c r="L16643" s="1334"/>
    </row>
    <row r="16644" spans="1:12" ht="24" customHeight="1">
      <c r="A16644" s="1355"/>
      <c r="B16644" s="1355"/>
      <c r="C16644" s="1433"/>
      <c r="E16644" s="1433"/>
      <c r="K16644" s="1433"/>
      <c r="L16644" s="1334"/>
    </row>
    <row r="16645" spans="1:12" ht="24" customHeight="1">
      <c r="A16645" s="1355"/>
      <c r="B16645" s="1355"/>
      <c r="C16645" s="1433"/>
      <c r="E16645" s="1433"/>
      <c r="K16645" s="1433"/>
      <c r="L16645" s="1334"/>
    </row>
    <row r="16646" spans="1:12" ht="24" customHeight="1">
      <c r="A16646" s="1355"/>
      <c r="B16646" s="1355"/>
      <c r="C16646" s="1433"/>
      <c r="E16646" s="1433"/>
      <c r="K16646" s="1433"/>
      <c r="L16646" s="1334"/>
    </row>
    <row r="16647" spans="1:12" ht="24" customHeight="1">
      <c r="A16647" s="1355"/>
      <c r="B16647" s="1355"/>
      <c r="C16647" s="1433"/>
      <c r="E16647" s="1433"/>
      <c r="K16647" s="1433"/>
      <c r="L16647" s="1334"/>
    </row>
    <row r="16648" spans="1:12" ht="24" customHeight="1">
      <c r="A16648" s="1355"/>
      <c r="B16648" s="1355"/>
      <c r="C16648" s="1433"/>
      <c r="E16648" s="1433"/>
      <c r="K16648" s="1433"/>
      <c r="L16648" s="1334"/>
    </row>
    <row r="16649" spans="1:12" ht="24" customHeight="1">
      <c r="A16649" s="1355"/>
      <c r="B16649" s="1355"/>
      <c r="C16649" s="1433"/>
      <c r="E16649" s="1433"/>
      <c r="K16649" s="1433"/>
      <c r="L16649" s="1334"/>
    </row>
    <row r="16650" spans="1:12" ht="24" customHeight="1">
      <c r="A16650" s="1355"/>
      <c r="B16650" s="1355"/>
      <c r="C16650" s="1433"/>
      <c r="E16650" s="1433"/>
      <c r="K16650" s="1433"/>
      <c r="L16650" s="1334"/>
    </row>
    <row r="16651" spans="1:12" ht="24" customHeight="1">
      <c r="A16651" s="1355"/>
      <c r="B16651" s="1355"/>
      <c r="C16651" s="1433"/>
      <c r="E16651" s="1433"/>
      <c r="K16651" s="1433"/>
      <c r="L16651" s="1334"/>
    </row>
    <row r="16652" spans="1:12" ht="24" customHeight="1">
      <c r="A16652" s="1355"/>
      <c r="B16652" s="1355"/>
      <c r="C16652" s="1433"/>
      <c r="E16652" s="1433"/>
      <c r="K16652" s="1433"/>
      <c r="L16652" s="1334"/>
    </row>
    <row r="16653" spans="1:12" ht="24" customHeight="1">
      <c r="A16653" s="1355"/>
      <c r="B16653" s="1355"/>
      <c r="C16653" s="1433"/>
      <c r="E16653" s="1433"/>
      <c r="K16653" s="1433"/>
      <c r="L16653" s="1334"/>
    </row>
    <row r="16654" spans="1:12" ht="24" customHeight="1">
      <c r="A16654" s="1355"/>
      <c r="B16654" s="1355"/>
      <c r="C16654" s="1433"/>
      <c r="E16654" s="1433"/>
      <c r="K16654" s="1433"/>
      <c r="L16654" s="1334"/>
    </row>
    <row r="16655" spans="1:12" ht="24" customHeight="1">
      <c r="A16655" s="1355"/>
      <c r="B16655" s="1355"/>
      <c r="C16655" s="1433"/>
      <c r="E16655" s="1433"/>
      <c r="K16655" s="1433"/>
      <c r="L16655" s="1334"/>
    </row>
    <row r="16656" spans="1:12" ht="24" customHeight="1">
      <c r="A16656" s="1355"/>
      <c r="B16656" s="1355"/>
      <c r="C16656" s="1433"/>
      <c r="E16656" s="1433"/>
      <c r="K16656" s="1433"/>
      <c r="L16656" s="1334"/>
    </row>
    <row r="16657" spans="1:12" ht="24" customHeight="1">
      <c r="A16657" s="1355"/>
      <c r="B16657" s="1355"/>
      <c r="C16657" s="1433"/>
      <c r="E16657" s="1433"/>
      <c r="K16657" s="1433"/>
      <c r="L16657" s="1334"/>
    </row>
    <row r="16658" spans="1:12" ht="24" customHeight="1">
      <c r="A16658" s="1355"/>
      <c r="B16658" s="1355"/>
      <c r="C16658" s="1433"/>
      <c r="E16658" s="1433"/>
      <c r="K16658" s="1433"/>
      <c r="L16658" s="1334"/>
    </row>
    <row r="16659" spans="1:12" ht="24" customHeight="1">
      <c r="A16659" s="1355"/>
      <c r="B16659" s="1355"/>
      <c r="C16659" s="1433"/>
      <c r="E16659" s="1433"/>
      <c r="K16659" s="1433"/>
      <c r="L16659" s="1334"/>
    </row>
    <row r="16660" spans="1:12" ht="24" customHeight="1">
      <c r="A16660" s="1355"/>
      <c r="B16660" s="1355"/>
      <c r="C16660" s="1433"/>
      <c r="E16660" s="1433"/>
      <c r="K16660" s="1433"/>
      <c r="L16660" s="1334"/>
    </row>
    <row r="16661" spans="1:12" ht="24" customHeight="1">
      <c r="A16661" s="1355"/>
      <c r="B16661" s="1355"/>
      <c r="C16661" s="1433"/>
      <c r="E16661" s="1433"/>
      <c r="K16661" s="1433"/>
      <c r="L16661" s="1334"/>
    </row>
    <row r="16662" spans="1:12" ht="24" customHeight="1">
      <c r="A16662" s="1355"/>
      <c r="B16662" s="1355"/>
      <c r="C16662" s="1433"/>
      <c r="E16662" s="1433"/>
      <c r="K16662" s="1433"/>
      <c r="L16662" s="1334"/>
    </row>
    <row r="16663" spans="1:12" ht="24" customHeight="1">
      <c r="A16663" s="1355"/>
      <c r="B16663" s="1355"/>
      <c r="C16663" s="1433"/>
      <c r="E16663" s="1433"/>
      <c r="K16663" s="1433"/>
      <c r="L16663" s="1334"/>
    </row>
    <row r="16664" spans="1:12" ht="24" customHeight="1">
      <c r="A16664" s="1355"/>
      <c r="B16664" s="1355"/>
      <c r="C16664" s="1433"/>
      <c r="E16664" s="1433"/>
      <c r="K16664" s="1433"/>
      <c r="L16664" s="1334"/>
    </row>
    <row r="16665" spans="1:12" ht="24" customHeight="1">
      <c r="A16665" s="1355"/>
      <c r="B16665" s="1355"/>
      <c r="C16665" s="1433"/>
      <c r="E16665" s="1433"/>
      <c r="K16665" s="1433"/>
      <c r="L16665" s="1334"/>
    </row>
    <row r="16666" spans="1:12" ht="24" customHeight="1">
      <c r="A16666" s="1355"/>
      <c r="B16666" s="1355"/>
      <c r="C16666" s="1433"/>
      <c r="E16666" s="1433"/>
      <c r="K16666" s="1433"/>
      <c r="L16666" s="1334"/>
    </row>
    <row r="16667" spans="1:12" ht="24" customHeight="1">
      <c r="A16667" s="1355"/>
      <c r="B16667" s="1355"/>
      <c r="C16667" s="1433"/>
      <c r="E16667" s="1433"/>
      <c r="K16667" s="1433"/>
      <c r="L16667" s="1334"/>
    </row>
    <row r="16668" spans="1:12" ht="24" customHeight="1">
      <c r="A16668" s="1355"/>
      <c r="B16668" s="1355"/>
      <c r="C16668" s="1433"/>
      <c r="E16668" s="1433"/>
      <c r="K16668" s="1433"/>
      <c r="L16668" s="1334"/>
    </row>
    <row r="16669" spans="1:12" ht="24" customHeight="1">
      <c r="A16669" s="1355"/>
      <c r="B16669" s="1355"/>
      <c r="C16669" s="1433"/>
      <c r="E16669" s="1433"/>
      <c r="K16669" s="1433"/>
      <c r="L16669" s="1334"/>
    </row>
    <row r="16670" spans="1:12" ht="24" customHeight="1">
      <c r="A16670" s="1355"/>
      <c r="B16670" s="1355"/>
      <c r="C16670" s="1433"/>
      <c r="E16670" s="1433"/>
      <c r="K16670" s="1433"/>
      <c r="L16670" s="1334"/>
    </row>
    <row r="16671" spans="1:12" ht="24" customHeight="1">
      <c r="A16671" s="1355"/>
      <c r="B16671" s="1355"/>
      <c r="C16671" s="1433"/>
      <c r="E16671" s="1433"/>
      <c r="K16671" s="1433"/>
      <c r="L16671" s="1334"/>
    </row>
    <row r="16672" spans="1:12" ht="24" customHeight="1">
      <c r="A16672" s="1355"/>
      <c r="B16672" s="1355"/>
      <c r="C16672" s="1433"/>
      <c r="E16672" s="1433"/>
      <c r="K16672" s="1433"/>
      <c r="L16672" s="1334"/>
    </row>
    <row r="16673" spans="1:12" ht="24" customHeight="1">
      <c r="A16673" s="1355"/>
      <c r="B16673" s="1355"/>
      <c r="C16673" s="1433"/>
      <c r="E16673" s="1433"/>
      <c r="K16673" s="1433"/>
      <c r="L16673" s="1334"/>
    </row>
    <row r="16674" spans="1:12" ht="24" customHeight="1">
      <c r="A16674" s="1355"/>
      <c r="B16674" s="1355"/>
      <c r="C16674" s="1433"/>
      <c r="E16674" s="1433"/>
      <c r="K16674" s="1433"/>
      <c r="L16674" s="1334"/>
    </row>
    <row r="16675" spans="1:12" ht="24" customHeight="1">
      <c r="A16675" s="1355"/>
      <c r="B16675" s="1355"/>
      <c r="C16675" s="1433"/>
      <c r="E16675" s="1433"/>
      <c r="K16675" s="1433"/>
      <c r="L16675" s="1334"/>
    </row>
    <row r="16676" spans="1:12" ht="24" customHeight="1">
      <c r="A16676" s="1355"/>
      <c r="B16676" s="1355"/>
      <c r="C16676" s="1433"/>
      <c r="E16676" s="1433"/>
      <c r="K16676" s="1433"/>
      <c r="L16676" s="1334"/>
    </row>
    <row r="16677" spans="1:12" ht="24" customHeight="1">
      <c r="A16677" s="1355"/>
      <c r="B16677" s="1355"/>
      <c r="C16677" s="1433"/>
      <c r="E16677" s="1433"/>
      <c r="K16677" s="1433"/>
      <c r="L16677" s="1334"/>
    </row>
    <row r="16678" spans="1:12" ht="24" customHeight="1">
      <c r="A16678" s="1355"/>
      <c r="B16678" s="1355"/>
      <c r="C16678" s="1433"/>
      <c r="E16678" s="1433"/>
      <c r="K16678" s="1433"/>
      <c r="L16678" s="1334"/>
    </row>
    <row r="16679" spans="1:12" ht="24" customHeight="1">
      <c r="A16679" s="1355"/>
      <c r="B16679" s="1355"/>
      <c r="C16679" s="1433"/>
      <c r="E16679" s="1433"/>
      <c r="K16679" s="1433"/>
      <c r="L16679" s="1334"/>
    </row>
    <row r="16680" spans="1:12" ht="24" customHeight="1">
      <c r="A16680" s="1355"/>
      <c r="B16680" s="1355"/>
      <c r="C16680" s="1433"/>
      <c r="E16680" s="1433"/>
      <c r="K16680" s="1433"/>
      <c r="L16680" s="1334"/>
    </row>
    <row r="16681" spans="1:12" ht="24" customHeight="1">
      <c r="A16681" s="1355"/>
      <c r="B16681" s="1355"/>
      <c r="C16681" s="1433"/>
      <c r="E16681" s="1433"/>
      <c r="K16681" s="1433"/>
      <c r="L16681" s="1334"/>
    </row>
    <row r="16682" spans="1:12" ht="24" customHeight="1">
      <c r="A16682" s="1355"/>
      <c r="B16682" s="1355"/>
      <c r="C16682" s="1433"/>
      <c r="E16682" s="1433"/>
      <c r="K16682" s="1433"/>
      <c r="L16682" s="1334"/>
    </row>
    <row r="16683" spans="1:12" ht="24" customHeight="1">
      <c r="A16683" s="1355"/>
      <c r="B16683" s="1355"/>
      <c r="C16683" s="1433"/>
      <c r="E16683" s="1433"/>
      <c r="K16683" s="1433"/>
      <c r="L16683" s="1334"/>
    </row>
    <row r="16684" spans="1:12" ht="24" customHeight="1">
      <c r="A16684" s="1355"/>
      <c r="B16684" s="1355"/>
      <c r="C16684" s="1433"/>
      <c r="E16684" s="1433"/>
      <c r="K16684" s="1433"/>
      <c r="L16684" s="1334"/>
    </row>
    <row r="16685" spans="1:12" ht="24" customHeight="1">
      <c r="A16685" s="1355"/>
      <c r="B16685" s="1355"/>
      <c r="C16685" s="1433"/>
      <c r="E16685" s="1433"/>
      <c r="K16685" s="1433"/>
      <c r="L16685" s="1334"/>
    </row>
    <row r="16686" spans="1:12" ht="24" customHeight="1">
      <c r="A16686" s="1355"/>
      <c r="B16686" s="1355"/>
      <c r="C16686" s="1433"/>
      <c r="E16686" s="1433"/>
      <c r="K16686" s="1433"/>
      <c r="L16686" s="1334"/>
    </row>
    <row r="16687" spans="1:12" ht="24" customHeight="1">
      <c r="A16687" s="1355"/>
      <c r="B16687" s="1355"/>
      <c r="C16687" s="1433"/>
      <c r="E16687" s="1433"/>
      <c r="K16687" s="1433"/>
      <c r="L16687" s="1334"/>
    </row>
    <row r="16688" spans="1:12" ht="24" customHeight="1">
      <c r="A16688" s="1355"/>
      <c r="B16688" s="1355"/>
      <c r="C16688" s="1433"/>
      <c r="E16688" s="1433"/>
      <c r="K16688" s="1433"/>
      <c r="L16688" s="1334"/>
    </row>
    <row r="16689" spans="1:12" ht="24" customHeight="1">
      <c r="A16689" s="1355"/>
      <c r="B16689" s="1355"/>
      <c r="C16689" s="1433"/>
      <c r="E16689" s="1433"/>
      <c r="K16689" s="1433"/>
      <c r="L16689" s="1334"/>
    </row>
    <row r="16690" spans="1:12" ht="24" customHeight="1">
      <c r="A16690" s="1355"/>
      <c r="B16690" s="1355"/>
      <c r="C16690" s="1433"/>
      <c r="E16690" s="1433"/>
      <c r="K16690" s="1433"/>
      <c r="L16690" s="1334"/>
    </row>
    <row r="16691" spans="1:12" ht="24" customHeight="1">
      <c r="A16691" s="1355"/>
      <c r="B16691" s="1355"/>
      <c r="C16691" s="1433"/>
      <c r="E16691" s="1433"/>
      <c r="K16691" s="1433"/>
      <c r="L16691" s="1334"/>
    </row>
    <row r="16692" spans="1:12" ht="24" customHeight="1">
      <c r="A16692" s="1355"/>
      <c r="B16692" s="1355"/>
      <c r="C16692" s="1433"/>
      <c r="E16692" s="1433"/>
      <c r="K16692" s="1433"/>
      <c r="L16692" s="1334"/>
    </row>
    <row r="16693" spans="1:12" ht="24" customHeight="1">
      <c r="A16693" s="1355"/>
      <c r="B16693" s="1355"/>
      <c r="C16693" s="1433"/>
      <c r="E16693" s="1433"/>
      <c r="K16693" s="1433"/>
      <c r="L16693" s="1334"/>
    </row>
    <row r="16694" spans="1:12" ht="24" customHeight="1">
      <c r="A16694" s="1355"/>
      <c r="B16694" s="1355"/>
      <c r="C16694" s="1433"/>
      <c r="E16694" s="1433"/>
      <c r="K16694" s="1433"/>
      <c r="L16694" s="1334"/>
    </row>
    <row r="16695" spans="1:12" ht="24" customHeight="1">
      <c r="A16695" s="1355"/>
      <c r="B16695" s="1355"/>
      <c r="C16695" s="1433"/>
      <c r="E16695" s="1433"/>
      <c r="K16695" s="1433"/>
      <c r="L16695" s="1334"/>
    </row>
    <row r="16696" spans="1:12" ht="24" customHeight="1">
      <c r="A16696" s="1355"/>
      <c r="B16696" s="1355"/>
      <c r="C16696" s="1433"/>
      <c r="E16696" s="1433"/>
      <c r="K16696" s="1433"/>
      <c r="L16696" s="1334"/>
    </row>
    <row r="16697" spans="1:12" ht="24" customHeight="1">
      <c r="A16697" s="1355"/>
      <c r="B16697" s="1355"/>
      <c r="C16697" s="1433"/>
      <c r="E16697" s="1433"/>
      <c r="K16697" s="1433"/>
      <c r="L16697" s="1334"/>
    </row>
    <row r="16698" spans="1:12" ht="24" customHeight="1">
      <c r="A16698" s="1355"/>
      <c r="B16698" s="1355"/>
      <c r="C16698" s="1433"/>
      <c r="E16698" s="1433"/>
      <c r="K16698" s="1433"/>
      <c r="L16698" s="1334"/>
    </row>
    <row r="16699" spans="1:12" ht="24" customHeight="1">
      <c r="A16699" s="1355"/>
      <c r="B16699" s="1355"/>
      <c r="C16699" s="1433"/>
      <c r="E16699" s="1433"/>
      <c r="K16699" s="1433"/>
      <c r="L16699" s="1334"/>
    </row>
    <row r="16700" spans="1:12" ht="24" customHeight="1">
      <c r="A16700" s="1355"/>
      <c r="B16700" s="1355"/>
      <c r="C16700" s="1433"/>
      <c r="E16700" s="1433"/>
      <c r="K16700" s="1433"/>
      <c r="L16700" s="1334"/>
    </row>
    <row r="16701" spans="1:12" ht="24" customHeight="1">
      <c r="A16701" s="1355"/>
      <c r="B16701" s="1355"/>
      <c r="C16701" s="1433"/>
      <c r="E16701" s="1433"/>
      <c r="K16701" s="1433"/>
      <c r="L16701" s="1334"/>
    </row>
    <row r="16702" spans="1:12" ht="24" customHeight="1">
      <c r="A16702" s="1355"/>
      <c r="B16702" s="1355"/>
      <c r="C16702" s="1433"/>
      <c r="E16702" s="1433"/>
      <c r="K16702" s="1433"/>
      <c r="L16702" s="1334"/>
    </row>
    <row r="16703" spans="1:12" ht="24" customHeight="1">
      <c r="A16703" s="1355"/>
      <c r="B16703" s="1355"/>
      <c r="C16703" s="1433"/>
      <c r="E16703" s="1433"/>
      <c r="K16703" s="1433"/>
      <c r="L16703" s="1334"/>
    </row>
    <row r="16704" spans="1:12" ht="24" customHeight="1">
      <c r="A16704" s="1355"/>
      <c r="B16704" s="1355"/>
      <c r="C16704" s="1433"/>
      <c r="E16704" s="1433"/>
      <c r="K16704" s="1433"/>
      <c r="L16704" s="1334"/>
    </row>
    <row r="16705" spans="1:12" ht="24" customHeight="1">
      <c r="A16705" s="1355"/>
      <c r="B16705" s="1355"/>
      <c r="C16705" s="1433"/>
      <c r="E16705" s="1433"/>
      <c r="K16705" s="1433"/>
      <c r="L16705" s="1334"/>
    </row>
    <row r="16706" spans="1:12" ht="24" customHeight="1">
      <c r="A16706" s="1355"/>
      <c r="B16706" s="1355"/>
      <c r="C16706" s="1433"/>
      <c r="E16706" s="1433"/>
      <c r="K16706" s="1433"/>
      <c r="L16706" s="1334"/>
    </row>
    <row r="16707" spans="1:12" ht="24" customHeight="1">
      <c r="A16707" s="1355"/>
      <c r="B16707" s="1355"/>
      <c r="C16707" s="1433"/>
      <c r="E16707" s="1433"/>
      <c r="K16707" s="1433"/>
      <c r="L16707" s="1334"/>
    </row>
    <row r="16708" spans="1:12" ht="24" customHeight="1">
      <c r="A16708" s="1355"/>
      <c r="B16708" s="1355"/>
      <c r="C16708" s="1433"/>
      <c r="E16708" s="1433"/>
      <c r="K16708" s="1433"/>
      <c r="L16708" s="1334"/>
    </row>
    <row r="16709" spans="1:12" ht="24" customHeight="1">
      <c r="A16709" s="1355"/>
      <c r="B16709" s="1355"/>
      <c r="C16709" s="1433"/>
      <c r="E16709" s="1433"/>
      <c r="K16709" s="1433"/>
      <c r="L16709" s="1334"/>
    </row>
    <row r="16710" spans="1:12" ht="24" customHeight="1">
      <c r="A16710" s="1355"/>
      <c r="B16710" s="1355"/>
      <c r="C16710" s="1433"/>
      <c r="E16710" s="1433"/>
      <c r="K16710" s="1433"/>
      <c r="L16710" s="1334"/>
    </row>
    <row r="16711" spans="1:12" ht="24" customHeight="1">
      <c r="A16711" s="1355"/>
      <c r="B16711" s="1355"/>
      <c r="C16711" s="1433"/>
      <c r="E16711" s="1433"/>
      <c r="K16711" s="1433"/>
      <c r="L16711" s="1334"/>
    </row>
    <row r="16712" spans="1:12" ht="24" customHeight="1">
      <c r="A16712" s="1355"/>
      <c r="B16712" s="1355"/>
      <c r="C16712" s="1433"/>
      <c r="E16712" s="1433"/>
      <c r="K16712" s="1433"/>
      <c r="L16712" s="1334"/>
    </row>
    <row r="16713" spans="1:12" ht="24" customHeight="1">
      <c r="A16713" s="1355"/>
      <c r="B16713" s="1355"/>
      <c r="C16713" s="1433"/>
      <c r="E16713" s="1433"/>
      <c r="K16713" s="1433"/>
      <c r="L16713" s="1334"/>
    </row>
    <row r="16714" spans="1:12" ht="24" customHeight="1">
      <c r="A16714" s="1355"/>
      <c r="B16714" s="1355"/>
      <c r="C16714" s="1433"/>
      <c r="E16714" s="1433"/>
      <c r="K16714" s="1433"/>
      <c r="L16714" s="1334"/>
    </row>
    <row r="16715" spans="1:12" ht="24" customHeight="1">
      <c r="A16715" s="1355"/>
      <c r="B16715" s="1355"/>
      <c r="C16715" s="1433"/>
      <c r="E16715" s="1433"/>
      <c r="K16715" s="1433"/>
      <c r="L16715" s="1334"/>
    </row>
    <row r="16716" spans="1:12" ht="24" customHeight="1">
      <c r="A16716" s="1355"/>
      <c r="B16716" s="1355"/>
      <c r="C16716" s="1433"/>
      <c r="E16716" s="1433"/>
      <c r="K16716" s="1433"/>
      <c r="L16716" s="1334"/>
    </row>
    <row r="16717" spans="1:12" ht="24" customHeight="1">
      <c r="A16717" s="1355"/>
      <c r="B16717" s="1355"/>
      <c r="C16717" s="1433"/>
      <c r="E16717" s="1433"/>
      <c r="K16717" s="1433"/>
      <c r="L16717" s="1334"/>
    </row>
    <row r="16718" spans="1:12" ht="24" customHeight="1">
      <c r="A16718" s="1355"/>
      <c r="B16718" s="1355"/>
      <c r="C16718" s="1433"/>
      <c r="E16718" s="1433"/>
      <c r="K16718" s="1433"/>
      <c r="L16718" s="1334"/>
    </row>
    <row r="16719" spans="1:12" ht="24" customHeight="1">
      <c r="A16719" s="1355"/>
      <c r="B16719" s="1355"/>
      <c r="C16719" s="1433"/>
      <c r="E16719" s="1433"/>
      <c r="K16719" s="1433"/>
      <c r="L16719" s="1334"/>
    </row>
    <row r="16720" spans="1:12" ht="24" customHeight="1">
      <c r="A16720" s="1355"/>
      <c r="B16720" s="1355"/>
      <c r="C16720" s="1433"/>
      <c r="E16720" s="1433"/>
      <c r="K16720" s="1433"/>
      <c r="L16720" s="1334"/>
    </row>
    <row r="16721" spans="1:12" ht="24" customHeight="1">
      <c r="A16721" s="1355"/>
      <c r="B16721" s="1355"/>
      <c r="C16721" s="1433"/>
      <c r="E16721" s="1433"/>
      <c r="K16721" s="1433"/>
      <c r="L16721" s="1334"/>
    </row>
    <row r="16722" spans="1:12" ht="24" customHeight="1">
      <c r="A16722" s="1355"/>
      <c r="B16722" s="1355"/>
      <c r="C16722" s="1433"/>
      <c r="E16722" s="1433"/>
      <c r="K16722" s="1433"/>
      <c r="L16722" s="1334"/>
    </row>
    <row r="16723" spans="1:12" ht="24" customHeight="1">
      <c r="A16723" s="1355"/>
      <c r="B16723" s="1355"/>
      <c r="C16723" s="1433"/>
      <c r="E16723" s="1433"/>
      <c r="K16723" s="1433"/>
      <c r="L16723" s="1334"/>
    </row>
    <row r="16724" spans="1:12" ht="24" customHeight="1">
      <c r="A16724" s="1355"/>
      <c r="B16724" s="1355"/>
      <c r="C16724" s="1433"/>
      <c r="E16724" s="1433"/>
      <c r="K16724" s="1433"/>
      <c r="L16724" s="1334"/>
    </row>
    <row r="16725" spans="1:12" ht="24" customHeight="1">
      <c r="A16725" s="1355"/>
      <c r="B16725" s="1355"/>
      <c r="C16725" s="1433"/>
      <c r="E16725" s="1433"/>
      <c r="K16725" s="1433"/>
      <c r="L16725" s="1334"/>
    </row>
    <row r="16726" spans="1:12" ht="24" customHeight="1">
      <c r="A16726" s="1355"/>
      <c r="B16726" s="1355"/>
      <c r="C16726" s="1433"/>
      <c r="E16726" s="1433"/>
      <c r="K16726" s="1433"/>
      <c r="L16726" s="1334"/>
    </row>
    <row r="16727" spans="1:12" ht="24" customHeight="1">
      <c r="A16727" s="1355"/>
      <c r="B16727" s="1355"/>
      <c r="C16727" s="1433"/>
      <c r="E16727" s="1433"/>
      <c r="K16727" s="1433"/>
      <c r="L16727" s="1334"/>
    </row>
    <row r="16728" spans="1:12" ht="24" customHeight="1">
      <c r="A16728" s="1355"/>
      <c r="B16728" s="1355"/>
      <c r="C16728" s="1433"/>
      <c r="E16728" s="1433"/>
      <c r="K16728" s="1433"/>
      <c r="L16728" s="1334"/>
    </row>
    <row r="16729" spans="1:12" ht="24" customHeight="1">
      <c r="A16729" s="1355"/>
      <c r="B16729" s="1355"/>
      <c r="C16729" s="1433"/>
      <c r="E16729" s="1433"/>
      <c r="K16729" s="1433"/>
      <c r="L16729" s="1334"/>
    </row>
    <row r="16730" spans="1:12" ht="24" customHeight="1">
      <c r="A16730" s="1355"/>
      <c r="B16730" s="1355"/>
      <c r="C16730" s="1433"/>
      <c r="E16730" s="1433"/>
      <c r="K16730" s="1433"/>
      <c r="L16730" s="1334"/>
    </row>
    <row r="16731" spans="1:12" ht="24" customHeight="1">
      <c r="A16731" s="1355"/>
      <c r="B16731" s="1355"/>
      <c r="C16731" s="1433"/>
      <c r="E16731" s="1433"/>
      <c r="K16731" s="1433"/>
      <c r="L16731" s="1334"/>
    </row>
    <row r="16732" spans="1:12" ht="24" customHeight="1">
      <c r="A16732" s="1355"/>
      <c r="B16732" s="1355"/>
      <c r="C16732" s="1433"/>
      <c r="E16732" s="1433"/>
      <c r="K16732" s="1433"/>
      <c r="L16732" s="1334"/>
    </row>
    <row r="16733" spans="1:12" ht="24" customHeight="1">
      <c r="A16733" s="1355"/>
      <c r="B16733" s="1355"/>
      <c r="C16733" s="1433"/>
      <c r="E16733" s="1433"/>
      <c r="K16733" s="1433"/>
      <c r="L16733" s="1334"/>
    </row>
    <row r="16734" spans="1:12" ht="24" customHeight="1">
      <c r="A16734" s="1355"/>
      <c r="B16734" s="1355"/>
      <c r="C16734" s="1433"/>
      <c r="E16734" s="1433"/>
      <c r="K16734" s="1433"/>
      <c r="L16734" s="1334"/>
    </row>
    <row r="16735" spans="1:12" ht="24" customHeight="1">
      <c r="A16735" s="1355"/>
      <c r="B16735" s="1355"/>
      <c r="C16735" s="1433"/>
      <c r="E16735" s="1433"/>
      <c r="K16735" s="1433"/>
      <c r="L16735" s="1334"/>
    </row>
    <row r="16736" spans="1:12" ht="24" customHeight="1">
      <c r="A16736" s="1355"/>
      <c r="B16736" s="1355"/>
      <c r="C16736" s="1433"/>
      <c r="E16736" s="1433"/>
      <c r="K16736" s="1433"/>
      <c r="L16736" s="1334"/>
    </row>
    <row r="16737" spans="1:12" ht="24" customHeight="1">
      <c r="A16737" s="1355"/>
      <c r="B16737" s="1355"/>
      <c r="C16737" s="1433"/>
      <c r="E16737" s="1433"/>
      <c r="K16737" s="1433"/>
      <c r="L16737" s="1334"/>
    </row>
    <row r="16738" spans="1:12" ht="24" customHeight="1">
      <c r="A16738" s="1355"/>
      <c r="B16738" s="1355"/>
      <c r="C16738" s="1433"/>
      <c r="E16738" s="1433"/>
      <c r="K16738" s="1433"/>
      <c r="L16738" s="1334"/>
    </row>
    <row r="16739" spans="1:12" ht="24" customHeight="1">
      <c r="A16739" s="1355"/>
      <c r="B16739" s="1355"/>
      <c r="C16739" s="1433"/>
      <c r="E16739" s="1433"/>
      <c r="K16739" s="1433"/>
      <c r="L16739" s="1334"/>
    </row>
    <row r="16740" spans="1:12" ht="24" customHeight="1">
      <c r="A16740" s="1355"/>
      <c r="B16740" s="1355"/>
      <c r="C16740" s="1433"/>
      <c r="E16740" s="1433"/>
      <c r="K16740" s="1433"/>
      <c r="L16740" s="1334"/>
    </row>
    <row r="16741" spans="1:12" ht="24" customHeight="1">
      <c r="A16741" s="1355"/>
      <c r="B16741" s="1355"/>
      <c r="C16741" s="1433"/>
      <c r="E16741" s="1433"/>
      <c r="K16741" s="1433"/>
      <c r="L16741" s="1334"/>
    </row>
    <row r="16742" spans="1:12" ht="24" customHeight="1">
      <c r="A16742" s="1355"/>
      <c r="B16742" s="1355"/>
      <c r="C16742" s="1433"/>
      <c r="E16742" s="1433"/>
      <c r="K16742" s="1433"/>
      <c r="L16742" s="1334"/>
    </row>
    <row r="16743" spans="1:12" ht="24" customHeight="1">
      <c r="A16743" s="1355"/>
      <c r="B16743" s="1355"/>
      <c r="C16743" s="1433"/>
      <c r="E16743" s="1433"/>
      <c r="K16743" s="1433"/>
      <c r="L16743" s="1334"/>
    </row>
    <row r="16744" spans="1:12" ht="24" customHeight="1">
      <c r="A16744" s="1355"/>
      <c r="B16744" s="1355"/>
      <c r="C16744" s="1433"/>
      <c r="E16744" s="1433"/>
      <c r="K16744" s="1433"/>
      <c r="L16744" s="1334"/>
    </row>
    <row r="16745" spans="1:12" ht="24" customHeight="1">
      <c r="A16745" s="1355"/>
      <c r="B16745" s="1355"/>
      <c r="C16745" s="1433"/>
      <c r="E16745" s="1433"/>
      <c r="K16745" s="1433"/>
      <c r="L16745" s="1334"/>
    </row>
    <row r="16746" spans="1:12" ht="24" customHeight="1">
      <c r="A16746" s="1355"/>
      <c r="B16746" s="1355"/>
      <c r="C16746" s="1433"/>
      <c r="E16746" s="1433"/>
      <c r="K16746" s="1433"/>
      <c r="L16746" s="1334"/>
    </row>
    <row r="16747" spans="1:12" ht="24" customHeight="1">
      <c r="A16747" s="1355"/>
      <c r="B16747" s="1355"/>
      <c r="C16747" s="1433"/>
      <c r="E16747" s="1433"/>
      <c r="K16747" s="1433"/>
      <c r="L16747" s="1334"/>
    </row>
    <row r="16748" spans="1:12" ht="24" customHeight="1">
      <c r="A16748" s="1355"/>
      <c r="B16748" s="1355"/>
      <c r="C16748" s="1433"/>
      <c r="E16748" s="1433"/>
      <c r="K16748" s="1433"/>
      <c r="L16748" s="1334"/>
    </row>
    <row r="16749" spans="1:12" ht="24" customHeight="1">
      <c r="A16749" s="1355"/>
      <c r="B16749" s="1355"/>
      <c r="C16749" s="1433"/>
      <c r="E16749" s="1433"/>
      <c r="K16749" s="1433"/>
      <c r="L16749" s="1334"/>
    </row>
    <row r="16750" spans="1:12" ht="24" customHeight="1">
      <c r="A16750" s="1355"/>
      <c r="B16750" s="1355"/>
      <c r="C16750" s="1433"/>
      <c r="E16750" s="1433"/>
      <c r="K16750" s="1433"/>
      <c r="L16750" s="1334"/>
    </row>
    <row r="16751" spans="1:12" ht="24" customHeight="1">
      <c r="A16751" s="1355"/>
      <c r="B16751" s="1355"/>
      <c r="C16751" s="1433"/>
      <c r="E16751" s="1433"/>
      <c r="K16751" s="1433"/>
      <c r="L16751" s="1334"/>
    </row>
    <row r="16752" spans="1:12" ht="24" customHeight="1">
      <c r="A16752" s="1355"/>
      <c r="B16752" s="1355"/>
      <c r="C16752" s="1433"/>
      <c r="E16752" s="1433"/>
      <c r="K16752" s="1433"/>
      <c r="L16752" s="1334"/>
    </row>
    <row r="16753" spans="1:12" ht="24" customHeight="1">
      <c r="A16753" s="1355"/>
      <c r="B16753" s="1355"/>
      <c r="C16753" s="1433"/>
      <c r="E16753" s="1433"/>
      <c r="K16753" s="1433"/>
      <c r="L16753" s="1334"/>
    </row>
    <row r="16754" spans="1:12" ht="24" customHeight="1">
      <c r="A16754" s="1355"/>
      <c r="B16754" s="1355"/>
      <c r="C16754" s="1433"/>
      <c r="E16754" s="1433"/>
      <c r="K16754" s="1433"/>
      <c r="L16754" s="1334"/>
    </row>
    <row r="16755" spans="1:12" ht="24" customHeight="1">
      <c r="A16755" s="1355"/>
      <c r="B16755" s="1355"/>
      <c r="C16755" s="1433"/>
      <c r="E16755" s="1433"/>
      <c r="K16755" s="1433"/>
      <c r="L16755" s="1334"/>
    </row>
    <row r="16756" spans="1:12" ht="24" customHeight="1">
      <c r="A16756" s="1355"/>
      <c r="B16756" s="1355"/>
      <c r="C16756" s="1433"/>
      <c r="E16756" s="1433"/>
      <c r="K16756" s="1433"/>
      <c r="L16756" s="1334"/>
    </row>
    <row r="16757" spans="1:12" ht="24" customHeight="1">
      <c r="A16757" s="1355"/>
      <c r="B16757" s="1355"/>
      <c r="C16757" s="1433"/>
      <c r="E16757" s="1433"/>
      <c r="K16757" s="1433"/>
      <c r="L16757" s="1334"/>
    </row>
    <row r="16758" spans="1:12" ht="24" customHeight="1">
      <c r="A16758" s="1355"/>
      <c r="B16758" s="1355"/>
      <c r="C16758" s="1433"/>
      <c r="E16758" s="1433"/>
      <c r="K16758" s="1433"/>
      <c r="L16758" s="1334"/>
    </row>
    <row r="16759" spans="1:12" ht="24" customHeight="1">
      <c r="A16759" s="1355"/>
      <c r="B16759" s="1355"/>
      <c r="C16759" s="1433"/>
      <c r="E16759" s="1433"/>
      <c r="K16759" s="1433"/>
      <c r="L16759" s="1334"/>
    </row>
    <row r="16760" spans="1:12" ht="24" customHeight="1">
      <c r="A16760" s="1355"/>
      <c r="B16760" s="1355"/>
      <c r="C16760" s="1433"/>
      <c r="E16760" s="1433"/>
      <c r="K16760" s="1433"/>
      <c r="L16760" s="1334"/>
    </row>
    <row r="16761" spans="1:12" ht="24" customHeight="1">
      <c r="A16761" s="1355"/>
      <c r="B16761" s="1355"/>
      <c r="C16761" s="1433"/>
      <c r="E16761" s="1433"/>
      <c r="K16761" s="1433"/>
      <c r="L16761" s="1334"/>
    </row>
    <row r="16762" spans="1:12" ht="24" customHeight="1">
      <c r="A16762" s="1355"/>
      <c r="B16762" s="1355"/>
      <c r="C16762" s="1433"/>
      <c r="E16762" s="1433"/>
      <c r="K16762" s="1433"/>
      <c r="L16762" s="1334"/>
    </row>
    <row r="16763" spans="1:12" ht="24" customHeight="1">
      <c r="A16763" s="1355"/>
      <c r="B16763" s="1355"/>
      <c r="C16763" s="1433"/>
      <c r="E16763" s="1433"/>
      <c r="K16763" s="1433"/>
      <c r="L16763" s="1334"/>
    </row>
    <row r="16764" spans="1:12" ht="24" customHeight="1">
      <c r="A16764" s="1355"/>
      <c r="B16764" s="1355"/>
      <c r="C16764" s="1433"/>
      <c r="E16764" s="1433"/>
      <c r="K16764" s="1433"/>
      <c r="L16764" s="1334"/>
    </row>
    <row r="16765" spans="1:12" ht="24" customHeight="1">
      <c r="A16765" s="1355"/>
      <c r="B16765" s="1355"/>
      <c r="C16765" s="1433"/>
      <c r="E16765" s="1433"/>
      <c r="K16765" s="1433"/>
      <c r="L16765" s="1334"/>
    </row>
    <row r="16766" spans="1:12" ht="24" customHeight="1">
      <c r="A16766" s="1355"/>
      <c r="B16766" s="1355"/>
      <c r="C16766" s="1433"/>
      <c r="E16766" s="1433"/>
      <c r="K16766" s="1433"/>
      <c r="L16766" s="1334"/>
    </row>
    <row r="16767" spans="1:12" ht="24" customHeight="1">
      <c r="A16767" s="1355"/>
      <c r="B16767" s="1355"/>
      <c r="C16767" s="1433"/>
      <c r="E16767" s="1433"/>
      <c r="K16767" s="1433"/>
      <c r="L16767" s="1334"/>
    </row>
    <row r="16768" spans="1:12" ht="24" customHeight="1">
      <c r="A16768" s="1355"/>
      <c r="B16768" s="1355"/>
      <c r="C16768" s="1433"/>
      <c r="E16768" s="1433"/>
      <c r="K16768" s="1433"/>
      <c r="L16768" s="1334"/>
    </row>
    <row r="16769" spans="1:12" ht="24" customHeight="1">
      <c r="A16769" s="1355"/>
      <c r="B16769" s="1355"/>
      <c r="C16769" s="1433"/>
      <c r="E16769" s="1433"/>
      <c r="K16769" s="1433"/>
      <c r="L16769" s="1334"/>
    </row>
    <row r="16770" spans="1:12" ht="24" customHeight="1">
      <c r="A16770" s="1355"/>
      <c r="B16770" s="1355"/>
      <c r="C16770" s="1433"/>
      <c r="E16770" s="1433"/>
      <c r="K16770" s="1433"/>
      <c r="L16770" s="1334"/>
    </row>
    <row r="16771" spans="1:12" ht="24" customHeight="1">
      <c r="A16771" s="1355"/>
      <c r="B16771" s="1355"/>
      <c r="C16771" s="1433"/>
      <c r="E16771" s="1433"/>
      <c r="K16771" s="1433"/>
      <c r="L16771" s="1334"/>
    </row>
    <row r="16772" spans="1:12" ht="24" customHeight="1">
      <c r="A16772" s="1355"/>
      <c r="B16772" s="1355"/>
      <c r="C16772" s="1433"/>
      <c r="E16772" s="1433"/>
      <c r="K16772" s="1433"/>
      <c r="L16772" s="1334"/>
    </row>
    <row r="16773" spans="1:12" ht="24" customHeight="1">
      <c r="A16773" s="1355"/>
      <c r="B16773" s="1355"/>
      <c r="C16773" s="1433"/>
      <c r="E16773" s="1433"/>
      <c r="K16773" s="1433"/>
      <c r="L16773" s="1334"/>
    </row>
    <row r="16774" spans="1:12" ht="24" customHeight="1">
      <c r="A16774" s="1355"/>
      <c r="B16774" s="1355"/>
      <c r="C16774" s="1433"/>
      <c r="E16774" s="1433"/>
      <c r="K16774" s="1433"/>
      <c r="L16774" s="1334"/>
    </row>
    <row r="16775" spans="1:12" ht="24" customHeight="1">
      <c r="A16775" s="1355"/>
      <c r="B16775" s="1355"/>
      <c r="C16775" s="1433"/>
      <c r="E16775" s="1433"/>
      <c r="K16775" s="1433"/>
      <c r="L16775" s="1334"/>
    </row>
    <row r="16776" spans="1:12" ht="24" customHeight="1">
      <c r="A16776" s="1355"/>
      <c r="B16776" s="1355"/>
      <c r="C16776" s="1433"/>
      <c r="E16776" s="1433"/>
      <c r="K16776" s="1433"/>
      <c r="L16776" s="1334"/>
    </row>
    <row r="16777" spans="1:12" ht="24" customHeight="1">
      <c r="A16777" s="1355"/>
      <c r="B16777" s="1355"/>
      <c r="C16777" s="1433"/>
      <c r="E16777" s="1433"/>
      <c r="K16777" s="1433"/>
      <c r="L16777" s="1334"/>
    </row>
    <row r="16778" spans="1:12" ht="24" customHeight="1">
      <c r="A16778" s="1355"/>
      <c r="B16778" s="1355"/>
      <c r="C16778" s="1433"/>
      <c r="E16778" s="1433"/>
      <c r="K16778" s="1433"/>
      <c r="L16778" s="1334"/>
    </row>
    <row r="16779" spans="1:12" ht="24" customHeight="1">
      <c r="A16779" s="1355"/>
      <c r="B16779" s="1355"/>
      <c r="C16779" s="1433"/>
      <c r="E16779" s="1433"/>
      <c r="K16779" s="1433"/>
      <c r="L16779" s="1334"/>
    </row>
    <row r="16780" spans="1:12" ht="24" customHeight="1">
      <c r="A16780" s="1355"/>
      <c r="B16780" s="1355"/>
      <c r="C16780" s="1433"/>
      <c r="E16780" s="1433"/>
      <c r="K16780" s="1433"/>
      <c r="L16780" s="1334"/>
    </row>
    <row r="16781" spans="1:12" ht="24" customHeight="1">
      <c r="A16781" s="1355"/>
      <c r="B16781" s="1355"/>
      <c r="C16781" s="1433"/>
      <c r="E16781" s="1433"/>
      <c r="K16781" s="1433"/>
      <c r="L16781" s="1334"/>
    </row>
    <row r="16782" spans="1:12" ht="24" customHeight="1">
      <c r="A16782" s="1355"/>
      <c r="B16782" s="1355"/>
      <c r="C16782" s="1433"/>
      <c r="E16782" s="1433"/>
      <c r="K16782" s="1433"/>
      <c r="L16782" s="1334"/>
    </row>
    <row r="16783" spans="1:12" ht="24" customHeight="1">
      <c r="A16783" s="1355"/>
      <c r="B16783" s="1355"/>
      <c r="C16783" s="1433"/>
      <c r="E16783" s="1433"/>
      <c r="K16783" s="1433"/>
      <c r="L16783" s="1334"/>
    </row>
    <row r="16784" spans="1:12" ht="24" customHeight="1">
      <c r="A16784" s="1355"/>
      <c r="B16784" s="1355"/>
      <c r="C16784" s="1433"/>
      <c r="E16784" s="1433"/>
      <c r="K16784" s="1433"/>
      <c r="L16784" s="1334"/>
    </row>
    <row r="16785" spans="1:12" ht="24" customHeight="1">
      <c r="A16785" s="1355"/>
      <c r="B16785" s="1355"/>
      <c r="C16785" s="1433"/>
      <c r="E16785" s="1433"/>
      <c r="K16785" s="1433"/>
      <c r="L16785" s="1334"/>
    </row>
    <row r="16786" spans="1:12" ht="24" customHeight="1">
      <c r="A16786" s="1355"/>
      <c r="B16786" s="1355"/>
      <c r="C16786" s="1433"/>
      <c r="E16786" s="1433"/>
      <c r="K16786" s="1433"/>
      <c r="L16786" s="1334"/>
    </row>
    <row r="16787" spans="1:12" ht="24" customHeight="1">
      <c r="A16787" s="1355"/>
      <c r="B16787" s="1355"/>
      <c r="C16787" s="1433"/>
      <c r="E16787" s="1433"/>
      <c r="K16787" s="1433"/>
      <c r="L16787" s="1334"/>
    </row>
    <row r="16788" spans="1:12" ht="24" customHeight="1">
      <c r="A16788" s="1355"/>
      <c r="B16788" s="1355"/>
      <c r="C16788" s="1433"/>
      <c r="E16788" s="1433"/>
      <c r="K16788" s="1433"/>
      <c r="L16788" s="1334"/>
    </row>
    <row r="16789" spans="1:12" ht="24" customHeight="1">
      <c r="A16789" s="1355"/>
      <c r="B16789" s="1355"/>
      <c r="C16789" s="1433"/>
      <c r="E16789" s="1433"/>
      <c r="K16789" s="1433"/>
      <c r="L16789" s="1334"/>
    </row>
    <row r="16790" spans="1:12" ht="24" customHeight="1">
      <c r="A16790" s="1355"/>
      <c r="B16790" s="1355"/>
      <c r="C16790" s="1433"/>
      <c r="E16790" s="1433"/>
      <c r="K16790" s="1433"/>
      <c r="L16790" s="1334"/>
    </row>
    <row r="16791" spans="1:12" ht="24" customHeight="1">
      <c r="A16791" s="1355"/>
      <c r="B16791" s="1355"/>
      <c r="C16791" s="1433"/>
      <c r="E16791" s="1433"/>
      <c r="K16791" s="1433"/>
      <c r="L16791" s="1334"/>
    </row>
    <row r="16792" spans="1:12" ht="24" customHeight="1">
      <c r="A16792" s="1355"/>
      <c r="B16792" s="1355"/>
      <c r="C16792" s="1433"/>
      <c r="E16792" s="1433"/>
      <c r="K16792" s="1433"/>
      <c r="L16792" s="1334"/>
    </row>
    <row r="16793" spans="1:12" ht="24" customHeight="1">
      <c r="A16793" s="1355"/>
      <c r="B16793" s="1355"/>
      <c r="C16793" s="1433"/>
      <c r="E16793" s="1433"/>
      <c r="K16793" s="1433"/>
      <c r="L16793" s="1334"/>
    </row>
    <row r="16794" spans="1:12" ht="24" customHeight="1">
      <c r="A16794" s="1355"/>
      <c r="B16794" s="1355"/>
      <c r="C16794" s="1433"/>
      <c r="E16794" s="1433"/>
      <c r="K16794" s="1433"/>
      <c r="L16794" s="1334"/>
    </row>
    <row r="16795" spans="1:12" ht="24" customHeight="1">
      <c r="A16795" s="1355"/>
      <c r="B16795" s="1355"/>
      <c r="C16795" s="1433"/>
      <c r="E16795" s="1433"/>
      <c r="K16795" s="1433"/>
      <c r="L16795" s="1334"/>
    </row>
    <row r="16796" spans="1:12" ht="24" customHeight="1">
      <c r="A16796" s="1355"/>
      <c r="B16796" s="1355"/>
      <c r="C16796" s="1433"/>
      <c r="E16796" s="1433"/>
      <c r="K16796" s="1433"/>
      <c r="L16796" s="1334"/>
    </row>
    <row r="16797" spans="1:12" ht="24" customHeight="1">
      <c r="A16797" s="1355"/>
      <c r="B16797" s="1355"/>
      <c r="C16797" s="1433"/>
      <c r="E16797" s="1433"/>
      <c r="K16797" s="1433"/>
      <c r="L16797" s="1334"/>
    </row>
    <row r="16798" spans="1:12" ht="24" customHeight="1">
      <c r="A16798" s="1355"/>
      <c r="B16798" s="1355"/>
      <c r="C16798" s="1433"/>
      <c r="E16798" s="1433"/>
      <c r="K16798" s="1433"/>
      <c r="L16798" s="1334"/>
    </row>
    <row r="16799" spans="1:12" ht="24" customHeight="1">
      <c r="A16799" s="1355"/>
      <c r="B16799" s="1355"/>
      <c r="C16799" s="1433"/>
      <c r="E16799" s="1433"/>
      <c r="K16799" s="1433"/>
      <c r="L16799" s="1334"/>
    </row>
    <row r="16800" spans="1:12" ht="24" customHeight="1">
      <c r="A16800" s="1355"/>
      <c r="B16800" s="1355"/>
      <c r="C16800" s="1433"/>
      <c r="E16800" s="1433"/>
      <c r="K16800" s="1433"/>
      <c r="L16800" s="1334"/>
    </row>
    <row r="16801" spans="1:12" ht="24" customHeight="1">
      <c r="A16801" s="1355"/>
      <c r="B16801" s="1355"/>
      <c r="C16801" s="1433"/>
      <c r="E16801" s="1433"/>
      <c r="K16801" s="1433"/>
      <c r="L16801" s="1334"/>
    </row>
    <row r="16802" spans="1:12" ht="24" customHeight="1">
      <c r="A16802" s="1355"/>
      <c r="B16802" s="1355"/>
      <c r="C16802" s="1433"/>
      <c r="E16802" s="1433"/>
      <c r="K16802" s="1433"/>
      <c r="L16802" s="1334"/>
    </row>
    <row r="16803" spans="1:12" ht="24" customHeight="1">
      <c r="A16803" s="1355"/>
      <c r="B16803" s="1355"/>
      <c r="C16803" s="1433"/>
      <c r="E16803" s="1433"/>
      <c r="K16803" s="1433"/>
      <c r="L16803" s="1334"/>
    </row>
    <row r="16804" spans="1:12" ht="24" customHeight="1">
      <c r="A16804" s="1355"/>
      <c r="B16804" s="1355"/>
      <c r="C16804" s="1433"/>
      <c r="E16804" s="1433"/>
      <c r="K16804" s="1433"/>
      <c r="L16804" s="1334"/>
    </row>
    <row r="16805" spans="1:12" ht="24" customHeight="1">
      <c r="A16805" s="1355"/>
      <c r="B16805" s="1355"/>
      <c r="C16805" s="1433"/>
      <c r="E16805" s="1433"/>
      <c r="K16805" s="1433"/>
      <c r="L16805" s="1334"/>
    </row>
    <row r="16806" spans="1:12" ht="24" customHeight="1">
      <c r="A16806" s="1355"/>
      <c r="B16806" s="1355"/>
      <c r="C16806" s="1433"/>
      <c r="E16806" s="1433"/>
      <c r="K16806" s="1433"/>
      <c r="L16806" s="1334"/>
    </row>
    <row r="16807" spans="1:12" ht="24" customHeight="1">
      <c r="A16807" s="1355"/>
      <c r="B16807" s="1355"/>
      <c r="C16807" s="1433"/>
      <c r="E16807" s="1433"/>
      <c r="K16807" s="1433"/>
      <c r="L16807" s="1334"/>
    </row>
    <row r="16808" spans="1:12" ht="24" customHeight="1">
      <c r="A16808" s="1355"/>
      <c r="B16808" s="1355"/>
      <c r="C16808" s="1433"/>
      <c r="E16808" s="1433"/>
      <c r="K16808" s="1433"/>
      <c r="L16808" s="1334"/>
    </row>
    <row r="16809" spans="1:12" ht="24" customHeight="1">
      <c r="A16809" s="1355"/>
      <c r="B16809" s="1355"/>
      <c r="C16809" s="1433"/>
      <c r="E16809" s="1433"/>
      <c r="K16809" s="1433"/>
      <c r="L16809" s="1334"/>
    </row>
    <row r="16810" spans="1:12" ht="24" customHeight="1">
      <c r="A16810" s="1355"/>
      <c r="B16810" s="1355"/>
      <c r="C16810" s="1433"/>
      <c r="E16810" s="1433"/>
      <c r="K16810" s="1433"/>
      <c r="L16810" s="1334"/>
    </row>
    <row r="16811" spans="1:12" ht="24" customHeight="1">
      <c r="A16811" s="1355"/>
      <c r="B16811" s="1355"/>
      <c r="C16811" s="1433"/>
      <c r="E16811" s="1433"/>
      <c r="K16811" s="1433"/>
      <c r="L16811" s="1334"/>
    </row>
    <row r="16812" spans="1:12" ht="24" customHeight="1">
      <c r="A16812" s="1355"/>
      <c r="B16812" s="1355"/>
      <c r="C16812" s="1433"/>
      <c r="E16812" s="1433"/>
      <c r="K16812" s="1433"/>
      <c r="L16812" s="1334"/>
    </row>
    <row r="16813" spans="1:12" ht="24" customHeight="1">
      <c r="A16813" s="1355"/>
      <c r="B16813" s="1355"/>
      <c r="C16813" s="1433"/>
      <c r="E16813" s="1433"/>
      <c r="K16813" s="1433"/>
      <c r="L16813" s="1334"/>
    </row>
    <row r="16814" spans="1:12" ht="24" customHeight="1">
      <c r="A16814" s="1355"/>
      <c r="B16814" s="1355"/>
      <c r="C16814" s="1433"/>
      <c r="E16814" s="1433"/>
      <c r="K16814" s="1433"/>
      <c r="L16814" s="1334"/>
    </row>
    <row r="16815" spans="1:12" ht="24" customHeight="1">
      <c r="A16815" s="1355"/>
      <c r="B16815" s="1355"/>
      <c r="C16815" s="1433"/>
      <c r="E16815" s="1433"/>
      <c r="K16815" s="1433"/>
      <c r="L16815" s="1334"/>
    </row>
    <row r="16816" spans="1:12" ht="24" customHeight="1">
      <c r="A16816" s="1355"/>
      <c r="B16816" s="1355"/>
      <c r="C16816" s="1433"/>
      <c r="E16816" s="1433"/>
      <c r="K16816" s="1433"/>
      <c r="L16816" s="1334"/>
    </row>
    <row r="16817" spans="1:12" ht="24" customHeight="1">
      <c r="A16817" s="1355"/>
      <c r="B16817" s="1355"/>
      <c r="C16817" s="1433"/>
      <c r="E16817" s="1433"/>
      <c r="K16817" s="1433"/>
      <c r="L16817" s="1334"/>
    </row>
    <row r="16818" spans="1:12" ht="24" customHeight="1">
      <c r="A16818" s="1355"/>
      <c r="B16818" s="1355"/>
      <c r="C16818" s="1433"/>
      <c r="E16818" s="1433"/>
      <c r="K16818" s="1433"/>
      <c r="L16818" s="1334"/>
    </row>
    <row r="16819" spans="1:12" ht="24" customHeight="1">
      <c r="A16819" s="1355"/>
      <c r="B16819" s="1355"/>
      <c r="C16819" s="1433"/>
      <c r="E16819" s="1433"/>
      <c r="K16819" s="1433"/>
      <c r="L16819" s="1334"/>
    </row>
    <row r="16820" spans="1:12" ht="24" customHeight="1">
      <c r="A16820" s="1355"/>
      <c r="B16820" s="1355"/>
      <c r="C16820" s="1433"/>
      <c r="E16820" s="1433"/>
      <c r="K16820" s="1433"/>
      <c r="L16820" s="1334"/>
    </row>
    <row r="16821" spans="1:12" ht="24" customHeight="1">
      <c r="A16821" s="1355"/>
      <c r="B16821" s="1355"/>
      <c r="C16821" s="1433"/>
      <c r="E16821" s="1433"/>
      <c r="K16821" s="1433"/>
      <c r="L16821" s="1334"/>
    </row>
    <row r="16822" spans="1:12" ht="24" customHeight="1">
      <c r="A16822" s="1355"/>
      <c r="B16822" s="1355"/>
      <c r="C16822" s="1433"/>
      <c r="E16822" s="1433"/>
      <c r="K16822" s="1433"/>
      <c r="L16822" s="1334"/>
    </row>
    <row r="16823" spans="1:12" ht="24" customHeight="1">
      <c r="A16823" s="1355"/>
      <c r="B16823" s="1355"/>
      <c r="C16823" s="1433"/>
      <c r="E16823" s="1433"/>
      <c r="K16823" s="1433"/>
      <c r="L16823" s="1334"/>
    </row>
    <row r="16824" spans="1:12" ht="24" customHeight="1">
      <c r="A16824" s="1355"/>
      <c r="B16824" s="1355"/>
      <c r="C16824" s="1433"/>
      <c r="E16824" s="1433"/>
      <c r="K16824" s="1433"/>
      <c r="L16824" s="1334"/>
    </row>
    <row r="16825" spans="1:12" ht="24" customHeight="1">
      <c r="A16825" s="1355"/>
      <c r="B16825" s="1355"/>
      <c r="C16825" s="1433"/>
      <c r="E16825" s="1433"/>
      <c r="K16825" s="1433"/>
      <c r="L16825" s="1334"/>
    </row>
    <row r="16826" spans="1:12" ht="24" customHeight="1">
      <c r="A16826" s="1355"/>
      <c r="B16826" s="1355"/>
      <c r="C16826" s="1433"/>
      <c r="E16826" s="1433"/>
      <c r="K16826" s="1433"/>
      <c r="L16826" s="1334"/>
    </row>
    <row r="16827" spans="1:12" ht="24" customHeight="1">
      <c r="A16827" s="1355"/>
      <c r="B16827" s="1355"/>
      <c r="C16827" s="1433"/>
      <c r="E16827" s="1433"/>
      <c r="K16827" s="1433"/>
      <c r="L16827" s="1334"/>
    </row>
    <row r="16828" spans="1:12" ht="24" customHeight="1">
      <c r="A16828" s="1355"/>
      <c r="B16828" s="1355"/>
      <c r="C16828" s="1433"/>
      <c r="E16828" s="1433"/>
      <c r="K16828" s="1433"/>
      <c r="L16828" s="1334"/>
    </row>
    <row r="16829" spans="1:12" ht="24" customHeight="1">
      <c r="A16829" s="1355"/>
      <c r="B16829" s="1355"/>
      <c r="C16829" s="1433"/>
      <c r="E16829" s="1433"/>
      <c r="K16829" s="1433"/>
      <c r="L16829" s="1334"/>
    </row>
    <row r="16830" spans="1:12" ht="24" customHeight="1">
      <c r="A16830" s="1355"/>
      <c r="B16830" s="1355"/>
      <c r="C16830" s="1433"/>
      <c r="E16830" s="1433"/>
      <c r="K16830" s="1433"/>
      <c r="L16830" s="1334"/>
    </row>
    <row r="16831" spans="1:12" ht="24" customHeight="1">
      <c r="A16831" s="1355"/>
      <c r="B16831" s="1355"/>
      <c r="C16831" s="1433"/>
      <c r="E16831" s="1433"/>
      <c r="K16831" s="1433"/>
      <c r="L16831" s="1334"/>
    </row>
    <row r="16832" spans="1:12" ht="24" customHeight="1">
      <c r="A16832" s="1355"/>
      <c r="B16832" s="1355"/>
      <c r="C16832" s="1433"/>
      <c r="E16832" s="1433"/>
      <c r="K16832" s="1433"/>
      <c r="L16832" s="1334"/>
    </row>
    <row r="16833" spans="1:12" ht="24" customHeight="1">
      <c r="A16833" s="1355"/>
      <c r="B16833" s="1355"/>
      <c r="C16833" s="1433"/>
      <c r="E16833" s="1433"/>
      <c r="K16833" s="1433"/>
      <c r="L16833" s="1334"/>
    </row>
    <row r="16834" spans="1:12" ht="24" customHeight="1">
      <c r="A16834" s="1355"/>
      <c r="B16834" s="1355"/>
      <c r="C16834" s="1433"/>
      <c r="E16834" s="1433"/>
      <c r="K16834" s="1433"/>
      <c r="L16834" s="1334"/>
    </row>
    <row r="16835" spans="1:12" ht="24" customHeight="1">
      <c r="A16835" s="1355"/>
      <c r="B16835" s="1355"/>
      <c r="C16835" s="1433"/>
      <c r="E16835" s="1433"/>
      <c r="K16835" s="1433"/>
      <c r="L16835" s="1334"/>
    </row>
    <row r="16836" spans="1:12" ht="24" customHeight="1">
      <c r="A16836" s="1355"/>
      <c r="B16836" s="1355"/>
      <c r="C16836" s="1433"/>
      <c r="E16836" s="1433"/>
      <c r="K16836" s="1433"/>
      <c r="L16836" s="1334"/>
    </row>
    <row r="16837" spans="1:12" ht="24" customHeight="1">
      <c r="A16837" s="1355"/>
      <c r="B16837" s="1355"/>
      <c r="C16837" s="1433"/>
      <c r="E16837" s="1433"/>
      <c r="K16837" s="1433"/>
      <c r="L16837" s="1334"/>
    </row>
    <row r="16838" spans="1:12" ht="24" customHeight="1">
      <c r="A16838" s="1355"/>
      <c r="B16838" s="1355"/>
      <c r="C16838" s="1433"/>
      <c r="E16838" s="1433"/>
      <c r="K16838" s="1433"/>
      <c r="L16838" s="1334"/>
    </row>
    <row r="16839" spans="1:12" ht="24" customHeight="1">
      <c r="A16839" s="1355"/>
      <c r="B16839" s="1355"/>
      <c r="C16839" s="1433"/>
      <c r="E16839" s="1433"/>
      <c r="K16839" s="1433"/>
      <c r="L16839" s="1334"/>
    </row>
    <row r="16840" spans="1:12" ht="24" customHeight="1">
      <c r="A16840" s="1355"/>
      <c r="B16840" s="1355"/>
      <c r="C16840" s="1433"/>
      <c r="E16840" s="1433"/>
      <c r="K16840" s="1433"/>
      <c r="L16840" s="1334"/>
    </row>
    <row r="16841" spans="1:12" ht="24" customHeight="1">
      <c r="A16841" s="1355"/>
      <c r="B16841" s="1355"/>
      <c r="C16841" s="1433"/>
      <c r="E16841" s="1433"/>
      <c r="K16841" s="1433"/>
      <c r="L16841" s="1334"/>
    </row>
    <row r="16842" spans="1:12" ht="24" customHeight="1">
      <c r="A16842" s="1355"/>
      <c r="B16842" s="1355"/>
      <c r="C16842" s="1433"/>
      <c r="E16842" s="1433"/>
      <c r="K16842" s="1433"/>
      <c r="L16842" s="1334"/>
    </row>
    <row r="16843" spans="1:12" ht="24" customHeight="1">
      <c r="A16843" s="1355"/>
      <c r="B16843" s="1355"/>
      <c r="C16843" s="1433"/>
      <c r="E16843" s="1433"/>
      <c r="K16843" s="1433"/>
      <c r="L16843" s="1334"/>
    </row>
    <row r="16844" spans="1:12" ht="24" customHeight="1">
      <c r="A16844" s="1355"/>
      <c r="B16844" s="1355"/>
      <c r="C16844" s="1433"/>
      <c r="E16844" s="1433"/>
      <c r="K16844" s="1433"/>
      <c r="L16844" s="1334"/>
    </row>
    <row r="16845" spans="1:12" ht="24" customHeight="1">
      <c r="A16845" s="1355"/>
      <c r="B16845" s="1355"/>
      <c r="C16845" s="1433"/>
      <c r="E16845" s="1433"/>
      <c r="K16845" s="1433"/>
      <c r="L16845" s="1334"/>
    </row>
    <row r="16846" spans="1:12" ht="24" customHeight="1">
      <c r="A16846" s="1355"/>
      <c r="B16846" s="1355"/>
      <c r="C16846" s="1433"/>
      <c r="E16846" s="1433"/>
      <c r="K16846" s="1433"/>
      <c r="L16846" s="1334"/>
    </row>
    <row r="16847" spans="1:12" ht="24" customHeight="1">
      <c r="A16847" s="1355"/>
      <c r="B16847" s="1355"/>
      <c r="C16847" s="1433"/>
      <c r="E16847" s="1433"/>
      <c r="K16847" s="1433"/>
      <c r="L16847" s="1334"/>
    </row>
    <row r="16848" spans="1:12" ht="24" customHeight="1">
      <c r="A16848" s="1355"/>
      <c r="B16848" s="1355"/>
      <c r="C16848" s="1433"/>
      <c r="E16848" s="1433"/>
      <c r="K16848" s="1433"/>
      <c r="L16848" s="1334"/>
    </row>
    <row r="16849" spans="1:12" ht="24" customHeight="1">
      <c r="A16849" s="1355"/>
      <c r="B16849" s="1355"/>
      <c r="C16849" s="1433"/>
      <c r="E16849" s="1433"/>
      <c r="K16849" s="1433"/>
      <c r="L16849" s="1334"/>
    </row>
    <row r="16850" spans="1:12" ht="24" customHeight="1">
      <c r="A16850" s="1355"/>
      <c r="B16850" s="1355"/>
      <c r="C16850" s="1433"/>
      <c r="E16850" s="1433"/>
      <c r="K16850" s="1433"/>
      <c r="L16850" s="1334"/>
    </row>
    <row r="16851" spans="1:12" ht="24" customHeight="1">
      <c r="A16851" s="1355"/>
      <c r="B16851" s="1355"/>
      <c r="C16851" s="1433"/>
      <c r="E16851" s="1433"/>
      <c r="K16851" s="1433"/>
      <c r="L16851" s="1334"/>
    </row>
    <row r="16852" spans="1:12" ht="24" customHeight="1">
      <c r="A16852" s="1355"/>
      <c r="B16852" s="1355"/>
      <c r="C16852" s="1433"/>
      <c r="E16852" s="1433"/>
      <c r="K16852" s="1433"/>
      <c r="L16852" s="1334"/>
    </row>
    <row r="16853" spans="1:12" ht="24" customHeight="1">
      <c r="A16853" s="1355"/>
      <c r="B16853" s="1355"/>
      <c r="C16853" s="1433"/>
      <c r="E16853" s="1433"/>
      <c r="K16853" s="1433"/>
      <c r="L16853" s="1334"/>
    </row>
    <row r="16854" spans="1:12" ht="24" customHeight="1">
      <c r="A16854" s="1355"/>
      <c r="B16854" s="1355"/>
      <c r="C16854" s="1433"/>
      <c r="E16854" s="1433"/>
      <c r="K16854" s="1433"/>
      <c r="L16854" s="1334"/>
    </row>
    <row r="16855" spans="1:12" ht="24" customHeight="1">
      <c r="A16855" s="1355"/>
      <c r="B16855" s="1355"/>
      <c r="C16855" s="1433"/>
      <c r="E16855" s="1433"/>
      <c r="K16855" s="1433"/>
      <c r="L16855" s="1334"/>
    </row>
    <row r="16856" spans="1:12" ht="24" customHeight="1">
      <c r="A16856" s="1355"/>
      <c r="B16856" s="1355"/>
      <c r="C16856" s="1433"/>
      <c r="E16856" s="1433"/>
      <c r="K16856" s="1433"/>
      <c r="L16856" s="1334"/>
    </row>
    <row r="16857" spans="1:12" ht="24" customHeight="1">
      <c r="A16857" s="1355"/>
      <c r="B16857" s="1355"/>
      <c r="C16857" s="1433"/>
      <c r="E16857" s="1433"/>
      <c r="K16857" s="1433"/>
      <c r="L16857" s="1334"/>
    </row>
    <row r="16858" spans="1:12" ht="24" customHeight="1">
      <c r="A16858" s="1355"/>
      <c r="B16858" s="1355"/>
      <c r="C16858" s="1433"/>
      <c r="E16858" s="1433"/>
      <c r="K16858" s="1433"/>
      <c r="L16858" s="1334"/>
    </row>
    <row r="16859" spans="1:12" ht="24" customHeight="1">
      <c r="A16859" s="1355"/>
      <c r="B16859" s="1355"/>
      <c r="C16859" s="1433"/>
      <c r="E16859" s="1433"/>
      <c r="K16859" s="1433"/>
      <c r="L16859" s="1334"/>
    </row>
    <row r="16860" spans="1:12" ht="24" customHeight="1">
      <c r="A16860" s="1355"/>
      <c r="B16860" s="1355"/>
      <c r="C16860" s="1433"/>
      <c r="E16860" s="1433"/>
      <c r="K16860" s="1433"/>
      <c r="L16860" s="1334"/>
    </row>
    <row r="16861" spans="1:12" ht="24" customHeight="1">
      <c r="A16861" s="1355"/>
      <c r="B16861" s="1355"/>
      <c r="C16861" s="1433"/>
      <c r="E16861" s="1433"/>
      <c r="K16861" s="1433"/>
      <c r="L16861" s="1334"/>
    </row>
    <row r="16862" spans="1:12" ht="24" customHeight="1">
      <c r="A16862" s="1355"/>
      <c r="B16862" s="1355"/>
      <c r="C16862" s="1433"/>
      <c r="E16862" s="1433"/>
      <c r="K16862" s="1433"/>
      <c r="L16862" s="1334"/>
    </row>
    <row r="16863" spans="1:12" ht="24" customHeight="1">
      <c r="A16863" s="1355"/>
      <c r="B16863" s="1355"/>
      <c r="C16863" s="1433"/>
      <c r="E16863" s="1433"/>
      <c r="K16863" s="1433"/>
      <c r="L16863" s="1334"/>
    </row>
    <row r="16864" spans="1:12" ht="24" customHeight="1">
      <c r="A16864" s="1355"/>
      <c r="B16864" s="1355"/>
      <c r="C16864" s="1433"/>
      <c r="E16864" s="1433"/>
      <c r="K16864" s="1433"/>
      <c r="L16864" s="1334"/>
    </row>
    <row r="16865" spans="1:12" ht="24" customHeight="1">
      <c r="A16865" s="1355"/>
      <c r="B16865" s="1355"/>
      <c r="C16865" s="1433"/>
      <c r="E16865" s="1433"/>
      <c r="K16865" s="1433"/>
      <c r="L16865" s="1334"/>
    </row>
    <row r="16866" spans="1:12" ht="24" customHeight="1">
      <c r="A16866" s="1355"/>
      <c r="B16866" s="1355"/>
      <c r="C16866" s="1433"/>
      <c r="E16866" s="1433"/>
      <c r="K16866" s="1433"/>
      <c r="L16866" s="1334"/>
    </row>
    <row r="16867" spans="1:12" ht="24" customHeight="1">
      <c r="A16867" s="1355"/>
      <c r="B16867" s="1355"/>
      <c r="C16867" s="1433"/>
      <c r="E16867" s="1433"/>
      <c r="K16867" s="1433"/>
      <c r="L16867" s="1334"/>
    </row>
    <row r="16868" spans="1:12" ht="24" customHeight="1">
      <c r="A16868" s="1355"/>
      <c r="B16868" s="1355"/>
      <c r="C16868" s="1433"/>
      <c r="E16868" s="1433"/>
      <c r="K16868" s="1433"/>
      <c r="L16868" s="1334"/>
    </row>
    <row r="16869" spans="1:12" ht="24" customHeight="1">
      <c r="A16869" s="1355"/>
      <c r="B16869" s="1355"/>
      <c r="C16869" s="1433"/>
      <c r="E16869" s="1433"/>
      <c r="K16869" s="1433"/>
      <c r="L16869" s="1334"/>
    </row>
    <row r="16870" spans="1:12" ht="24" customHeight="1">
      <c r="A16870" s="1355"/>
      <c r="B16870" s="1355"/>
      <c r="C16870" s="1433"/>
      <c r="E16870" s="1433"/>
      <c r="K16870" s="1433"/>
      <c r="L16870" s="1334"/>
    </row>
    <row r="16871" spans="1:12" ht="24" customHeight="1">
      <c r="A16871" s="1355"/>
      <c r="B16871" s="1355"/>
      <c r="C16871" s="1433"/>
      <c r="E16871" s="1433"/>
      <c r="K16871" s="1433"/>
      <c r="L16871" s="1334"/>
    </row>
    <row r="16872" spans="1:12" ht="24" customHeight="1">
      <c r="A16872" s="1355"/>
      <c r="B16872" s="1355"/>
      <c r="C16872" s="1433"/>
      <c r="E16872" s="1433"/>
      <c r="K16872" s="1433"/>
      <c r="L16872" s="1334"/>
    </row>
    <row r="16873" spans="1:12" ht="24" customHeight="1">
      <c r="A16873" s="1355"/>
      <c r="B16873" s="1355"/>
      <c r="C16873" s="1433"/>
      <c r="E16873" s="1433"/>
      <c r="K16873" s="1433"/>
      <c r="L16873" s="1334"/>
    </row>
    <row r="16874" spans="1:12" ht="24" customHeight="1">
      <c r="A16874" s="1355"/>
      <c r="B16874" s="1355"/>
      <c r="C16874" s="1433"/>
      <c r="E16874" s="1433"/>
      <c r="K16874" s="1433"/>
      <c r="L16874" s="1334"/>
    </row>
    <row r="16875" spans="1:12" ht="24" customHeight="1">
      <c r="A16875" s="1355"/>
      <c r="B16875" s="1355"/>
      <c r="C16875" s="1433"/>
      <c r="E16875" s="1433"/>
      <c r="K16875" s="1433"/>
      <c r="L16875" s="1334"/>
    </row>
    <row r="16876" spans="1:12" ht="24" customHeight="1">
      <c r="A16876" s="1355"/>
      <c r="B16876" s="1355"/>
      <c r="C16876" s="1433"/>
      <c r="E16876" s="1433"/>
      <c r="K16876" s="1433"/>
      <c r="L16876" s="1334"/>
    </row>
    <row r="16877" spans="1:12" ht="24" customHeight="1">
      <c r="A16877" s="1355"/>
      <c r="B16877" s="1355"/>
      <c r="C16877" s="1433"/>
      <c r="E16877" s="1433"/>
      <c r="K16877" s="1433"/>
      <c r="L16877" s="1334"/>
    </row>
    <row r="16878" spans="1:12" ht="24" customHeight="1">
      <c r="A16878" s="1355"/>
      <c r="B16878" s="1355"/>
      <c r="C16878" s="1433"/>
      <c r="E16878" s="1433"/>
      <c r="K16878" s="1433"/>
      <c r="L16878" s="1334"/>
    </row>
    <row r="16879" spans="1:12" ht="24" customHeight="1">
      <c r="A16879" s="1355"/>
      <c r="B16879" s="1355"/>
      <c r="C16879" s="1433"/>
      <c r="E16879" s="1433"/>
      <c r="K16879" s="1433"/>
      <c r="L16879" s="1334"/>
    </row>
    <row r="16880" spans="1:12" ht="24" customHeight="1">
      <c r="A16880" s="1355"/>
      <c r="B16880" s="1355"/>
      <c r="C16880" s="1433"/>
      <c r="E16880" s="1433"/>
      <c r="K16880" s="1433"/>
      <c r="L16880" s="1334"/>
    </row>
    <row r="16881" spans="1:12" ht="24" customHeight="1">
      <c r="A16881" s="1355"/>
      <c r="B16881" s="1355"/>
      <c r="C16881" s="1433"/>
      <c r="E16881" s="1433"/>
      <c r="K16881" s="1433"/>
      <c r="L16881" s="1334"/>
    </row>
    <row r="16882" spans="1:12" ht="24" customHeight="1">
      <c r="A16882" s="1355"/>
      <c r="B16882" s="1355"/>
      <c r="C16882" s="1433"/>
      <c r="E16882" s="1433"/>
      <c r="K16882" s="1433"/>
      <c r="L16882" s="1334"/>
    </row>
    <row r="16883" spans="1:12" ht="24" customHeight="1">
      <c r="A16883" s="1355"/>
      <c r="B16883" s="1355"/>
      <c r="C16883" s="1433"/>
      <c r="E16883" s="1433"/>
      <c r="K16883" s="1433"/>
      <c r="L16883" s="1334"/>
    </row>
    <row r="16884" spans="1:12" ht="24" customHeight="1">
      <c r="A16884" s="1355"/>
      <c r="B16884" s="1355"/>
      <c r="C16884" s="1433"/>
      <c r="E16884" s="1433"/>
      <c r="K16884" s="1433"/>
      <c r="L16884" s="1334"/>
    </row>
    <row r="16885" spans="1:12" ht="24" customHeight="1">
      <c r="A16885" s="1355"/>
      <c r="B16885" s="1355"/>
      <c r="C16885" s="1433"/>
      <c r="E16885" s="1433"/>
      <c r="K16885" s="1433"/>
      <c r="L16885" s="1334"/>
    </row>
    <row r="16886" spans="1:12" ht="24" customHeight="1">
      <c r="A16886" s="1355"/>
      <c r="B16886" s="1355"/>
      <c r="C16886" s="1433"/>
      <c r="E16886" s="1433"/>
      <c r="K16886" s="1433"/>
      <c r="L16886" s="1334"/>
    </row>
    <row r="16887" spans="1:12" ht="24" customHeight="1">
      <c r="A16887" s="1355"/>
      <c r="B16887" s="1355"/>
      <c r="C16887" s="1433"/>
      <c r="E16887" s="1433"/>
      <c r="K16887" s="1433"/>
      <c r="L16887" s="1334"/>
    </row>
    <row r="16888" spans="1:12" ht="24" customHeight="1">
      <c r="A16888" s="1355"/>
      <c r="B16888" s="1355"/>
      <c r="C16888" s="1433"/>
      <c r="E16888" s="1433"/>
      <c r="K16888" s="1433"/>
      <c r="L16888" s="1334"/>
    </row>
    <row r="16889" spans="1:12" ht="24" customHeight="1">
      <c r="A16889" s="1355"/>
      <c r="B16889" s="1355"/>
      <c r="C16889" s="1433"/>
      <c r="E16889" s="1433"/>
      <c r="K16889" s="1433"/>
      <c r="L16889" s="1334"/>
    </row>
    <row r="16890" spans="1:12" ht="24" customHeight="1">
      <c r="A16890" s="1355"/>
      <c r="B16890" s="1355"/>
      <c r="C16890" s="1433"/>
      <c r="E16890" s="1433"/>
      <c r="K16890" s="1433"/>
      <c r="L16890" s="1334"/>
    </row>
    <row r="16891" spans="1:12" ht="24" customHeight="1">
      <c r="A16891" s="1355"/>
      <c r="B16891" s="1355"/>
      <c r="C16891" s="1433"/>
      <c r="E16891" s="1433"/>
      <c r="K16891" s="1433"/>
      <c r="L16891" s="1334"/>
    </row>
    <row r="16892" spans="1:12" ht="24" customHeight="1">
      <c r="A16892" s="1355"/>
      <c r="B16892" s="1355"/>
      <c r="C16892" s="1433"/>
      <c r="E16892" s="1433"/>
      <c r="K16892" s="1433"/>
      <c r="L16892" s="1334"/>
    </row>
    <row r="16893" spans="1:12" ht="24" customHeight="1">
      <c r="A16893" s="1355"/>
      <c r="B16893" s="1355"/>
      <c r="C16893" s="1433"/>
      <c r="E16893" s="1433"/>
      <c r="K16893" s="1433"/>
      <c r="L16893" s="1334"/>
    </row>
    <row r="16894" spans="1:12" ht="24" customHeight="1">
      <c r="A16894" s="1355"/>
      <c r="B16894" s="1355"/>
      <c r="C16894" s="1433"/>
      <c r="E16894" s="1433"/>
      <c r="K16894" s="1433"/>
      <c r="L16894" s="1334"/>
    </row>
    <row r="16895" spans="1:12" ht="24" customHeight="1">
      <c r="A16895" s="1355"/>
      <c r="B16895" s="1355"/>
      <c r="C16895" s="1433"/>
      <c r="E16895" s="1433"/>
      <c r="K16895" s="1433"/>
      <c r="L16895" s="1334"/>
    </row>
    <row r="16896" spans="1:12" ht="24" customHeight="1">
      <c r="A16896" s="1355"/>
      <c r="B16896" s="1355"/>
      <c r="C16896" s="1433"/>
      <c r="E16896" s="1433"/>
      <c r="K16896" s="1433"/>
      <c r="L16896" s="1334"/>
    </row>
    <row r="16897" spans="1:12" ht="24" customHeight="1">
      <c r="A16897" s="1355"/>
      <c r="B16897" s="1355"/>
      <c r="C16897" s="1433"/>
      <c r="E16897" s="1433"/>
      <c r="K16897" s="1433"/>
      <c r="L16897" s="1334"/>
    </row>
    <row r="16898" spans="1:12" ht="24" customHeight="1">
      <c r="A16898" s="1355"/>
      <c r="B16898" s="1355"/>
      <c r="C16898" s="1433"/>
      <c r="E16898" s="1433"/>
      <c r="K16898" s="1433"/>
      <c r="L16898" s="1334"/>
    </row>
    <row r="16899" spans="1:12" ht="24" customHeight="1">
      <c r="A16899" s="1355"/>
      <c r="B16899" s="1355"/>
      <c r="C16899" s="1433"/>
      <c r="E16899" s="1433"/>
      <c r="K16899" s="1433"/>
      <c r="L16899" s="1334"/>
    </row>
    <row r="16900" spans="1:12" ht="24" customHeight="1">
      <c r="A16900" s="1355"/>
      <c r="B16900" s="1355"/>
      <c r="C16900" s="1433"/>
      <c r="E16900" s="1433"/>
      <c r="K16900" s="1433"/>
      <c r="L16900" s="1334"/>
    </row>
    <row r="16901" spans="1:12" ht="24" customHeight="1">
      <c r="A16901" s="1355"/>
      <c r="B16901" s="1355"/>
      <c r="C16901" s="1433"/>
      <c r="E16901" s="1433"/>
      <c r="K16901" s="1433"/>
      <c r="L16901" s="1334"/>
    </row>
    <row r="16902" spans="1:12" ht="24" customHeight="1">
      <c r="A16902" s="1355"/>
      <c r="B16902" s="1355"/>
      <c r="C16902" s="1433"/>
      <c r="E16902" s="1433"/>
      <c r="K16902" s="1433"/>
      <c r="L16902" s="1334"/>
    </row>
    <row r="16903" spans="1:12" ht="24" customHeight="1">
      <c r="A16903" s="1355"/>
      <c r="B16903" s="1355"/>
      <c r="C16903" s="1433"/>
      <c r="E16903" s="1433"/>
      <c r="K16903" s="1433"/>
      <c r="L16903" s="1334"/>
    </row>
    <row r="16904" spans="1:12" ht="24" customHeight="1">
      <c r="A16904" s="1355"/>
      <c r="B16904" s="1355"/>
      <c r="C16904" s="1433"/>
      <c r="E16904" s="1433"/>
      <c r="K16904" s="1433"/>
      <c r="L16904" s="1334"/>
    </row>
    <row r="16905" spans="1:12" ht="24" customHeight="1">
      <c r="A16905" s="1355"/>
      <c r="B16905" s="1355"/>
      <c r="C16905" s="1433"/>
      <c r="E16905" s="1433"/>
      <c r="K16905" s="1433"/>
      <c r="L16905" s="1334"/>
    </row>
    <row r="16906" spans="1:12" ht="24" customHeight="1">
      <c r="A16906" s="1355"/>
      <c r="B16906" s="1355"/>
      <c r="C16906" s="1433"/>
      <c r="E16906" s="1433"/>
      <c r="K16906" s="1433"/>
      <c r="L16906" s="1334"/>
    </row>
    <row r="16907" spans="1:12" ht="24" customHeight="1">
      <c r="A16907" s="1355"/>
      <c r="B16907" s="1355"/>
      <c r="C16907" s="1433"/>
      <c r="E16907" s="1433"/>
      <c r="K16907" s="1433"/>
      <c r="L16907" s="1334"/>
    </row>
    <row r="16908" spans="1:12" ht="24" customHeight="1">
      <c r="A16908" s="1355"/>
      <c r="B16908" s="1355"/>
      <c r="C16908" s="1433"/>
      <c r="E16908" s="1433"/>
      <c r="K16908" s="1433"/>
      <c r="L16908" s="1334"/>
    </row>
    <row r="16909" spans="1:12" ht="24" customHeight="1">
      <c r="A16909" s="1355"/>
      <c r="B16909" s="1355"/>
      <c r="C16909" s="1433"/>
      <c r="E16909" s="1433"/>
      <c r="K16909" s="1433"/>
      <c r="L16909" s="1334"/>
    </row>
    <row r="16910" spans="1:12" ht="24" customHeight="1">
      <c r="A16910" s="1355"/>
      <c r="B16910" s="1355"/>
      <c r="C16910" s="1433"/>
      <c r="E16910" s="1433"/>
      <c r="K16910" s="1433"/>
      <c r="L16910" s="1334"/>
    </row>
    <row r="16911" spans="1:12" ht="24" customHeight="1">
      <c r="A16911" s="1355"/>
      <c r="B16911" s="1355"/>
      <c r="C16911" s="1433"/>
      <c r="E16911" s="1433"/>
      <c r="K16911" s="1433"/>
      <c r="L16911" s="1334"/>
    </row>
    <row r="16912" spans="1:12" ht="24" customHeight="1">
      <c r="A16912" s="1355"/>
      <c r="B16912" s="1355"/>
      <c r="C16912" s="1433"/>
      <c r="E16912" s="1433"/>
      <c r="K16912" s="1433"/>
      <c r="L16912" s="1334"/>
    </row>
    <row r="16913" spans="1:12" ht="24" customHeight="1">
      <c r="A16913" s="1355"/>
      <c r="B16913" s="1355"/>
      <c r="C16913" s="1433"/>
      <c r="E16913" s="1433"/>
      <c r="K16913" s="1433"/>
      <c r="L16913" s="1334"/>
    </row>
    <row r="16914" spans="1:12" ht="24" customHeight="1">
      <c r="A16914" s="1355"/>
      <c r="B16914" s="1355"/>
      <c r="C16914" s="1433"/>
      <c r="E16914" s="1433"/>
      <c r="K16914" s="1433"/>
      <c r="L16914" s="1334"/>
    </row>
    <row r="16915" spans="1:12" ht="24" customHeight="1">
      <c r="A16915" s="1355"/>
      <c r="B16915" s="1355"/>
      <c r="C16915" s="1433"/>
      <c r="E16915" s="1433"/>
      <c r="K16915" s="1433"/>
      <c r="L16915" s="1334"/>
    </row>
    <row r="16916" spans="1:12" ht="24" customHeight="1">
      <c r="A16916" s="1355"/>
      <c r="B16916" s="1355"/>
      <c r="C16916" s="1433"/>
      <c r="E16916" s="1433"/>
      <c r="K16916" s="1433"/>
      <c r="L16916" s="1334"/>
    </row>
    <row r="16917" spans="1:12" ht="24" customHeight="1">
      <c r="A16917" s="1355"/>
      <c r="B16917" s="1355"/>
      <c r="C16917" s="1433"/>
      <c r="E16917" s="1433"/>
      <c r="K16917" s="1433"/>
      <c r="L16917" s="1334"/>
    </row>
    <row r="16918" spans="1:12" ht="24" customHeight="1">
      <c r="A16918" s="1355"/>
      <c r="B16918" s="1355"/>
      <c r="C16918" s="1433"/>
      <c r="E16918" s="1433"/>
      <c r="K16918" s="1433"/>
      <c r="L16918" s="1334"/>
    </row>
    <row r="16919" spans="1:12" ht="24" customHeight="1">
      <c r="A16919" s="1355"/>
      <c r="B16919" s="1355"/>
      <c r="C16919" s="1433"/>
      <c r="E16919" s="1433"/>
      <c r="K16919" s="1433"/>
      <c r="L16919" s="1334"/>
    </row>
    <row r="16920" spans="1:12" ht="24" customHeight="1">
      <c r="A16920" s="1355"/>
      <c r="B16920" s="1355"/>
      <c r="C16920" s="1433"/>
      <c r="E16920" s="1433"/>
      <c r="K16920" s="1433"/>
      <c r="L16920" s="1334"/>
    </row>
    <row r="16921" spans="1:12" ht="24" customHeight="1">
      <c r="A16921" s="1355"/>
      <c r="B16921" s="1355"/>
      <c r="C16921" s="1433"/>
      <c r="E16921" s="1433"/>
      <c r="K16921" s="1433"/>
      <c r="L16921" s="1334"/>
    </row>
    <row r="16922" spans="1:12" ht="24" customHeight="1">
      <c r="A16922" s="1355"/>
      <c r="B16922" s="1355"/>
      <c r="C16922" s="1433"/>
      <c r="E16922" s="1433"/>
      <c r="K16922" s="1433"/>
      <c r="L16922" s="1334"/>
    </row>
    <row r="16923" spans="1:12" ht="24" customHeight="1">
      <c r="A16923" s="1355"/>
      <c r="B16923" s="1355"/>
      <c r="C16923" s="1433"/>
      <c r="E16923" s="1433"/>
      <c r="K16923" s="1433"/>
      <c r="L16923" s="1334"/>
    </row>
    <row r="16924" spans="1:12" ht="24" customHeight="1">
      <c r="A16924" s="1355"/>
      <c r="B16924" s="1355"/>
      <c r="C16924" s="1433"/>
      <c r="E16924" s="1433"/>
      <c r="K16924" s="1433"/>
      <c r="L16924" s="1334"/>
    </row>
    <row r="16925" spans="1:12" ht="24" customHeight="1">
      <c r="A16925" s="1355"/>
      <c r="B16925" s="1355"/>
      <c r="C16925" s="1433"/>
      <c r="E16925" s="1433"/>
      <c r="K16925" s="1433"/>
      <c r="L16925" s="1334"/>
    </row>
    <row r="16926" spans="1:12" ht="24" customHeight="1">
      <c r="A16926" s="1355"/>
      <c r="B16926" s="1355"/>
      <c r="C16926" s="1433"/>
      <c r="E16926" s="1433"/>
      <c r="K16926" s="1433"/>
      <c r="L16926" s="1334"/>
    </row>
    <row r="16927" spans="1:12" ht="24" customHeight="1">
      <c r="A16927" s="1355"/>
      <c r="B16927" s="1355"/>
      <c r="C16927" s="1433"/>
      <c r="E16927" s="1433"/>
      <c r="K16927" s="1433"/>
      <c r="L16927" s="1334"/>
    </row>
    <row r="16928" spans="1:12" ht="24" customHeight="1">
      <c r="A16928" s="1355"/>
      <c r="B16928" s="1355"/>
      <c r="C16928" s="1433"/>
      <c r="E16928" s="1433"/>
      <c r="K16928" s="1433"/>
      <c r="L16928" s="1334"/>
    </row>
    <row r="16929" spans="1:12" ht="24" customHeight="1">
      <c r="A16929" s="1355"/>
      <c r="B16929" s="1355"/>
      <c r="C16929" s="1433"/>
      <c r="E16929" s="1433"/>
      <c r="K16929" s="1433"/>
      <c r="L16929" s="1334"/>
    </row>
    <row r="16930" spans="1:12" ht="24" customHeight="1">
      <c r="A16930" s="1355"/>
      <c r="B16930" s="1355"/>
      <c r="C16930" s="1433"/>
      <c r="E16930" s="1433"/>
      <c r="K16930" s="1433"/>
      <c r="L16930" s="1334"/>
    </row>
    <row r="16931" spans="1:12" ht="24" customHeight="1">
      <c r="A16931" s="1355"/>
      <c r="B16931" s="1355"/>
      <c r="C16931" s="1433"/>
      <c r="E16931" s="1433"/>
      <c r="K16931" s="1433"/>
      <c r="L16931" s="1334"/>
    </row>
    <row r="16932" spans="1:12" ht="24" customHeight="1">
      <c r="A16932" s="1355"/>
      <c r="B16932" s="1355"/>
      <c r="C16932" s="1433"/>
      <c r="E16932" s="1433"/>
      <c r="K16932" s="1433"/>
      <c r="L16932" s="1334"/>
    </row>
    <row r="16933" spans="1:12" ht="24" customHeight="1">
      <c r="A16933" s="1355"/>
      <c r="B16933" s="1355"/>
      <c r="C16933" s="1433"/>
      <c r="E16933" s="1433"/>
      <c r="K16933" s="1433"/>
      <c r="L16933" s="1334"/>
    </row>
    <row r="16934" spans="1:12" ht="24" customHeight="1">
      <c r="A16934" s="1355"/>
      <c r="B16934" s="1355"/>
      <c r="C16934" s="1433"/>
      <c r="E16934" s="1433"/>
      <c r="K16934" s="1433"/>
      <c r="L16934" s="1334"/>
    </row>
    <row r="16935" spans="1:12" ht="24" customHeight="1">
      <c r="A16935" s="1355"/>
      <c r="B16935" s="1355"/>
      <c r="C16935" s="1433"/>
      <c r="E16935" s="1433"/>
      <c r="K16935" s="1433"/>
      <c r="L16935" s="1334"/>
    </row>
    <row r="16936" spans="1:12" ht="24" customHeight="1">
      <c r="A16936" s="1355"/>
      <c r="B16936" s="1355"/>
      <c r="C16936" s="1433"/>
      <c r="E16936" s="1433"/>
      <c r="K16936" s="1433"/>
      <c r="L16936" s="1334"/>
    </row>
    <row r="16937" spans="1:12" ht="24" customHeight="1">
      <c r="A16937" s="1355"/>
      <c r="B16937" s="1355"/>
      <c r="C16937" s="1433"/>
      <c r="E16937" s="1433"/>
      <c r="K16937" s="1433"/>
      <c r="L16937" s="1334"/>
    </row>
    <row r="16938" spans="1:12" ht="24" customHeight="1">
      <c r="A16938" s="1355"/>
      <c r="B16938" s="1355"/>
      <c r="C16938" s="1433"/>
      <c r="E16938" s="1433"/>
      <c r="K16938" s="1433"/>
      <c r="L16938" s="1334"/>
    </row>
    <row r="16939" spans="1:12" ht="24" customHeight="1">
      <c r="A16939" s="1355"/>
      <c r="B16939" s="1355"/>
      <c r="C16939" s="1433"/>
      <c r="E16939" s="1433"/>
      <c r="K16939" s="1433"/>
      <c r="L16939" s="1334"/>
    </row>
    <row r="16940" spans="1:12" ht="24" customHeight="1">
      <c r="A16940" s="1355"/>
      <c r="B16940" s="1355"/>
      <c r="C16940" s="1433"/>
      <c r="E16940" s="1433"/>
      <c r="K16940" s="1433"/>
      <c r="L16940" s="1334"/>
    </row>
    <row r="16941" spans="1:12" ht="24" customHeight="1">
      <c r="A16941" s="1355"/>
      <c r="B16941" s="1355"/>
      <c r="C16941" s="1433"/>
      <c r="E16941" s="1433"/>
      <c r="K16941" s="1433"/>
      <c r="L16941" s="1334"/>
    </row>
    <row r="16942" spans="1:12" ht="24" customHeight="1">
      <c r="A16942" s="1355"/>
      <c r="B16942" s="1355"/>
      <c r="C16942" s="1433"/>
      <c r="E16942" s="1433"/>
      <c r="K16942" s="1433"/>
      <c r="L16942" s="1334"/>
    </row>
    <row r="16943" spans="1:12" ht="24" customHeight="1">
      <c r="A16943" s="1355"/>
      <c r="B16943" s="1355"/>
      <c r="C16943" s="1433"/>
      <c r="E16943" s="1433"/>
      <c r="K16943" s="1433"/>
      <c r="L16943" s="1334"/>
    </row>
    <row r="16944" spans="1:12" ht="24" customHeight="1">
      <c r="A16944" s="1355"/>
      <c r="B16944" s="1355"/>
      <c r="C16944" s="1433"/>
      <c r="E16944" s="1433"/>
      <c r="K16944" s="1433"/>
      <c r="L16944" s="1334"/>
    </row>
    <row r="16945" spans="1:12" ht="24" customHeight="1">
      <c r="A16945" s="1355"/>
      <c r="B16945" s="1355"/>
      <c r="C16945" s="1433"/>
      <c r="E16945" s="1433"/>
      <c r="K16945" s="1433"/>
      <c r="L16945" s="1334"/>
    </row>
    <row r="16946" spans="1:12" ht="24" customHeight="1">
      <c r="A16946" s="1355"/>
      <c r="B16946" s="1355"/>
      <c r="C16946" s="1433"/>
      <c r="E16946" s="1433"/>
      <c r="K16946" s="1433"/>
      <c r="L16946" s="1334"/>
    </row>
    <row r="16947" spans="1:12" ht="24" customHeight="1">
      <c r="A16947" s="1355"/>
      <c r="B16947" s="1355"/>
      <c r="C16947" s="1433"/>
      <c r="E16947" s="1433"/>
      <c r="K16947" s="1433"/>
      <c r="L16947" s="1334"/>
    </row>
    <row r="16948" spans="1:12" ht="24" customHeight="1">
      <c r="A16948" s="1355"/>
      <c r="B16948" s="1355"/>
      <c r="C16948" s="1433"/>
      <c r="E16948" s="1433"/>
      <c r="K16948" s="1433"/>
      <c r="L16948" s="1334"/>
    </row>
    <row r="16949" spans="1:12" ht="24" customHeight="1">
      <c r="A16949" s="1355"/>
      <c r="B16949" s="1355"/>
      <c r="C16949" s="1433"/>
      <c r="E16949" s="1433"/>
      <c r="K16949" s="1433"/>
      <c r="L16949" s="1334"/>
    </row>
    <row r="16950" spans="1:12" ht="24" customHeight="1">
      <c r="A16950" s="1355"/>
      <c r="B16950" s="1355"/>
      <c r="C16950" s="1433"/>
      <c r="E16950" s="1433"/>
      <c r="K16950" s="1433"/>
      <c r="L16950" s="1334"/>
    </row>
    <row r="16951" spans="1:12" ht="24" customHeight="1">
      <c r="A16951" s="1355"/>
      <c r="B16951" s="1355"/>
      <c r="C16951" s="1433"/>
      <c r="E16951" s="1433"/>
      <c r="K16951" s="1433"/>
      <c r="L16951" s="1334"/>
    </row>
    <row r="16952" spans="1:12" ht="24" customHeight="1">
      <c r="A16952" s="1355"/>
      <c r="B16952" s="1355"/>
      <c r="C16952" s="1433"/>
      <c r="E16952" s="1433"/>
      <c r="K16952" s="1433"/>
      <c r="L16952" s="1334"/>
    </row>
    <row r="16953" spans="1:12" ht="24" customHeight="1">
      <c r="A16953" s="1355"/>
      <c r="B16953" s="1355"/>
      <c r="C16953" s="1433"/>
      <c r="E16953" s="1433"/>
      <c r="K16953" s="1433"/>
      <c r="L16953" s="1334"/>
    </row>
    <row r="16954" spans="1:12" ht="24" customHeight="1">
      <c r="A16954" s="1355"/>
      <c r="B16954" s="1355"/>
      <c r="C16954" s="1433"/>
      <c r="E16954" s="1433"/>
      <c r="K16954" s="1433"/>
      <c r="L16954" s="1334"/>
    </row>
    <row r="16955" spans="1:12" ht="24" customHeight="1">
      <c r="A16955" s="1355"/>
      <c r="B16955" s="1355"/>
      <c r="C16955" s="1433"/>
      <c r="E16955" s="1433"/>
      <c r="K16955" s="1433"/>
      <c r="L16955" s="1334"/>
    </row>
    <row r="16956" spans="1:12" ht="24" customHeight="1">
      <c r="A16956" s="1355"/>
      <c r="B16956" s="1355"/>
      <c r="C16956" s="1433"/>
      <c r="E16956" s="1433"/>
      <c r="K16956" s="1433"/>
      <c r="L16956" s="1334"/>
    </row>
    <row r="16957" spans="1:12" ht="24" customHeight="1">
      <c r="A16957" s="1355"/>
      <c r="B16957" s="1355"/>
      <c r="C16957" s="1433"/>
      <c r="E16957" s="1433"/>
      <c r="K16957" s="1433"/>
      <c r="L16957" s="1334"/>
    </row>
    <row r="16958" spans="1:12" ht="24" customHeight="1">
      <c r="A16958" s="1355"/>
      <c r="B16958" s="1355"/>
      <c r="C16958" s="1433"/>
      <c r="E16958" s="1433"/>
      <c r="K16958" s="1433"/>
      <c r="L16958" s="1334"/>
    </row>
    <row r="16959" spans="1:12" ht="24" customHeight="1">
      <c r="A16959" s="1355"/>
      <c r="B16959" s="1355"/>
      <c r="C16959" s="1433"/>
      <c r="E16959" s="1433"/>
      <c r="K16959" s="1433"/>
      <c r="L16959" s="1334"/>
    </row>
    <row r="16960" spans="1:12" ht="24" customHeight="1">
      <c r="A16960" s="1355"/>
      <c r="B16960" s="1355"/>
      <c r="C16960" s="1433"/>
      <c r="E16960" s="1433"/>
      <c r="K16960" s="1433"/>
      <c r="L16960" s="1334"/>
    </row>
    <row r="16961" spans="1:12" ht="24" customHeight="1">
      <c r="A16961" s="1355"/>
      <c r="B16961" s="1355"/>
      <c r="C16961" s="1433"/>
      <c r="E16961" s="1433"/>
      <c r="K16961" s="1433"/>
      <c r="L16961" s="1334"/>
    </row>
    <row r="16962" spans="1:12" ht="24" customHeight="1">
      <c r="A16962" s="1355"/>
      <c r="B16962" s="1355"/>
      <c r="C16962" s="1433"/>
      <c r="E16962" s="1433"/>
      <c r="K16962" s="1433"/>
      <c r="L16962" s="1334"/>
    </row>
    <row r="16963" spans="1:12" ht="24" customHeight="1">
      <c r="A16963" s="1355"/>
      <c r="B16963" s="1355"/>
      <c r="C16963" s="1433"/>
      <c r="E16963" s="1433"/>
      <c r="K16963" s="1433"/>
      <c r="L16963" s="1334"/>
    </row>
    <row r="16964" spans="1:12" ht="24" customHeight="1">
      <c r="A16964" s="1355"/>
      <c r="B16964" s="1355"/>
      <c r="C16964" s="1433"/>
      <c r="E16964" s="1433"/>
      <c r="K16964" s="1433"/>
      <c r="L16964" s="1334"/>
    </row>
    <row r="16965" spans="1:12" ht="24" customHeight="1">
      <c r="A16965" s="1355"/>
      <c r="B16965" s="1355"/>
      <c r="C16965" s="1433"/>
      <c r="E16965" s="1433"/>
      <c r="K16965" s="1433"/>
      <c r="L16965" s="1334"/>
    </row>
    <row r="16966" spans="1:12" ht="24" customHeight="1">
      <c r="A16966" s="1355"/>
      <c r="B16966" s="1355"/>
      <c r="C16966" s="1433"/>
      <c r="E16966" s="1433"/>
      <c r="K16966" s="1433"/>
      <c r="L16966" s="1334"/>
    </row>
    <row r="16967" spans="1:12" ht="24" customHeight="1">
      <c r="A16967" s="1355"/>
      <c r="B16967" s="1355"/>
      <c r="C16967" s="1433"/>
      <c r="E16967" s="1433"/>
      <c r="K16967" s="1433"/>
      <c r="L16967" s="1334"/>
    </row>
    <row r="16968" spans="1:12" ht="24" customHeight="1">
      <c r="A16968" s="1355"/>
      <c r="B16968" s="1355"/>
      <c r="C16968" s="1433"/>
      <c r="E16968" s="1433"/>
      <c r="K16968" s="1433"/>
      <c r="L16968" s="1334"/>
    </row>
    <row r="16969" spans="1:12" ht="24" customHeight="1">
      <c r="A16969" s="1355"/>
      <c r="B16969" s="1355"/>
      <c r="C16969" s="1433"/>
      <c r="E16969" s="1433"/>
      <c r="K16969" s="1433"/>
      <c r="L16969" s="1334"/>
    </row>
    <row r="16970" spans="1:12" ht="24" customHeight="1">
      <c r="A16970" s="1355"/>
      <c r="B16970" s="1355"/>
      <c r="C16970" s="1433"/>
      <c r="E16970" s="1433"/>
      <c r="K16970" s="1433"/>
      <c r="L16970" s="1334"/>
    </row>
    <row r="16971" spans="1:12" ht="24" customHeight="1">
      <c r="A16971" s="1355"/>
      <c r="B16971" s="1355"/>
      <c r="C16971" s="1433"/>
      <c r="E16971" s="1433"/>
      <c r="K16971" s="1433"/>
      <c r="L16971" s="1334"/>
    </row>
    <row r="16972" spans="1:12" ht="24" customHeight="1">
      <c r="A16972" s="1355"/>
      <c r="B16972" s="1355"/>
      <c r="C16972" s="1433"/>
      <c r="E16972" s="1433"/>
      <c r="K16972" s="1433"/>
      <c r="L16972" s="1334"/>
    </row>
    <row r="16973" spans="1:12" ht="24" customHeight="1">
      <c r="A16973" s="1355"/>
      <c r="B16973" s="1355"/>
      <c r="C16973" s="1433"/>
      <c r="E16973" s="1433"/>
      <c r="K16973" s="1433"/>
      <c r="L16973" s="1334"/>
    </row>
    <row r="16974" spans="1:12" ht="24" customHeight="1">
      <c r="A16974" s="1355"/>
      <c r="B16974" s="1355"/>
      <c r="C16974" s="1433"/>
      <c r="E16974" s="1433"/>
      <c r="K16974" s="1433"/>
      <c r="L16974" s="1334"/>
    </row>
    <row r="16975" spans="1:12" ht="24" customHeight="1">
      <c r="A16975" s="1355"/>
      <c r="B16975" s="1355"/>
      <c r="C16975" s="1433"/>
      <c r="E16975" s="1433"/>
      <c r="K16975" s="1433"/>
      <c r="L16975" s="1334"/>
    </row>
    <row r="16976" spans="1:12" ht="24" customHeight="1">
      <c r="A16976" s="1355"/>
      <c r="B16976" s="1355"/>
      <c r="C16976" s="1433"/>
      <c r="E16976" s="1433"/>
      <c r="K16976" s="1433"/>
      <c r="L16976" s="1334"/>
    </row>
    <row r="16977" spans="1:12" ht="24" customHeight="1">
      <c r="A16977" s="1355"/>
      <c r="B16977" s="1355"/>
      <c r="C16977" s="1433"/>
      <c r="E16977" s="1433"/>
      <c r="K16977" s="1433"/>
      <c r="L16977" s="1334"/>
    </row>
    <row r="16978" spans="1:12" ht="24" customHeight="1">
      <c r="A16978" s="1355"/>
      <c r="B16978" s="1355"/>
      <c r="C16978" s="1433"/>
      <c r="E16978" s="1433"/>
      <c r="K16978" s="1433"/>
      <c r="L16978" s="1334"/>
    </row>
    <row r="16979" spans="1:12" ht="24" customHeight="1">
      <c r="A16979" s="1355"/>
      <c r="B16979" s="1355"/>
      <c r="C16979" s="1433"/>
      <c r="E16979" s="1433"/>
      <c r="K16979" s="1433"/>
      <c r="L16979" s="1334"/>
    </row>
    <row r="16980" spans="1:12" ht="24" customHeight="1">
      <c r="A16980" s="1355"/>
      <c r="B16980" s="1355"/>
      <c r="C16980" s="1433"/>
      <c r="E16980" s="1433"/>
      <c r="K16980" s="1433"/>
      <c r="L16980" s="1334"/>
    </row>
    <row r="16981" spans="1:12" ht="24" customHeight="1">
      <c r="A16981" s="1355"/>
      <c r="B16981" s="1355"/>
      <c r="C16981" s="1433"/>
      <c r="E16981" s="1433"/>
      <c r="K16981" s="1433"/>
      <c r="L16981" s="1334"/>
    </row>
    <row r="16982" spans="1:12" ht="24" customHeight="1">
      <c r="A16982" s="1355"/>
      <c r="B16982" s="1355"/>
      <c r="C16982" s="1433"/>
      <c r="E16982" s="1433"/>
      <c r="K16982" s="1433"/>
      <c r="L16982" s="1334"/>
    </row>
    <row r="16983" spans="1:12" ht="24" customHeight="1">
      <c r="A16983" s="1355"/>
      <c r="B16983" s="1355"/>
      <c r="C16983" s="1433"/>
      <c r="E16983" s="1433"/>
      <c r="K16983" s="1433"/>
      <c r="L16983" s="1334"/>
    </row>
    <row r="16984" spans="1:12" ht="24" customHeight="1">
      <c r="A16984" s="1355"/>
      <c r="B16984" s="1355"/>
      <c r="C16984" s="1433"/>
      <c r="E16984" s="1433"/>
      <c r="K16984" s="1433"/>
      <c r="L16984" s="1334"/>
    </row>
    <row r="16985" spans="1:12" ht="24" customHeight="1">
      <c r="A16985" s="1355"/>
      <c r="B16985" s="1355"/>
      <c r="C16985" s="1433"/>
      <c r="E16985" s="1433"/>
      <c r="K16985" s="1433"/>
      <c r="L16985" s="1334"/>
    </row>
    <row r="16986" spans="1:12" ht="24" customHeight="1">
      <c r="A16986" s="1355"/>
      <c r="B16986" s="1355"/>
      <c r="C16986" s="1433"/>
      <c r="E16986" s="1433"/>
      <c r="K16986" s="1433"/>
      <c r="L16986" s="1334"/>
    </row>
    <row r="16987" spans="1:12" ht="24" customHeight="1">
      <c r="A16987" s="1355"/>
      <c r="B16987" s="1355"/>
      <c r="C16987" s="1433"/>
      <c r="E16987" s="1433"/>
      <c r="K16987" s="1433"/>
      <c r="L16987" s="1334"/>
    </row>
    <row r="16988" spans="1:12" ht="24" customHeight="1">
      <c r="A16988" s="1355"/>
      <c r="B16988" s="1355"/>
      <c r="C16988" s="1433"/>
      <c r="E16988" s="1433"/>
      <c r="K16988" s="1433"/>
      <c r="L16988" s="1334"/>
    </row>
    <row r="16989" spans="1:12" ht="24" customHeight="1">
      <c r="A16989" s="1355"/>
      <c r="B16989" s="1355"/>
      <c r="C16989" s="1433"/>
      <c r="E16989" s="1433"/>
      <c r="K16989" s="1433"/>
      <c r="L16989" s="1334"/>
    </row>
    <row r="16990" spans="1:12" ht="24" customHeight="1">
      <c r="A16990" s="1355"/>
      <c r="B16990" s="1355"/>
      <c r="C16990" s="1433"/>
      <c r="E16990" s="1433"/>
      <c r="K16990" s="1433"/>
      <c r="L16990" s="1334"/>
    </row>
    <row r="16991" spans="1:12" ht="24" customHeight="1">
      <c r="A16991" s="1355"/>
      <c r="B16991" s="1355"/>
      <c r="C16991" s="1433"/>
      <c r="E16991" s="1433"/>
      <c r="K16991" s="1433"/>
      <c r="L16991" s="1334"/>
    </row>
    <row r="16992" spans="1:12" ht="24" customHeight="1">
      <c r="A16992" s="1355"/>
      <c r="B16992" s="1355"/>
      <c r="C16992" s="1433"/>
      <c r="E16992" s="1433"/>
      <c r="K16992" s="1433"/>
      <c r="L16992" s="1334"/>
    </row>
    <row r="16993" spans="1:12" ht="24" customHeight="1">
      <c r="A16993" s="1355"/>
      <c r="B16993" s="1355"/>
      <c r="C16993" s="1433"/>
      <c r="E16993" s="1433"/>
      <c r="K16993" s="1433"/>
      <c r="L16993" s="1334"/>
    </row>
    <row r="16994" spans="1:12" ht="24" customHeight="1">
      <c r="A16994" s="1355"/>
      <c r="B16994" s="1355"/>
      <c r="C16994" s="1433"/>
      <c r="E16994" s="1433"/>
      <c r="K16994" s="1433"/>
      <c r="L16994" s="1334"/>
    </row>
    <row r="16995" spans="1:12" ht="24" customHeight="1">
      <c r="A16995" s="1355"/>
      <c r="B16995" s="1355"/>
      <c r="C16995" s="1433"/>
      <c r="E16995" s="1433"/>
      <c r="K16995" s="1433"/>
      <c r="L16995" s="1334"/>
    </row>
    <row r="16996" spans="1:12" ht="24" customHeight="1">
      <c r="A16996" s="1355"/>
      <c r="B16996" s="1355"/>
      <c r="C16996" s="1433"/>
      <c r="E16996" s="1433"/>
      <c r="K16996" s="1433"/>
      <c r="L16996" s="1334"/>
    </row>
    <row r="16997" spans="1:12" ht="24" customHeight="1">
      <c r="A16997" s="1355"/>
      <c r="B16997" s="1355"/>
      <c r="C16997" s="1433"/>
      <c r="E16997" s="1433"/>
      <c r="K16997" s="1433"/>
      <c r="L16997" s="1334"/>
    </row>
    <row r="16998" spans="1:12" ht="24" customHeight="1">
      <c r="A16998" s="1355"/>
      <c r="B16998" s="1355"/>
      <c r="C16998" s="1433"/>
      <c r="E16998" s="1433"/>
      <c r="K16998" s="1433"/>
      <c r="L16998" s="1334"/>
    </row>
    <row r="16999" spans="1:12" ht="24" customHeight="1">
      <c r="A16999" s="1355"/>
      <c r="B16999" s="1355"/>
      <c r="C16999" s="1433"/>
      <c r="E16999" s="1433"/>
      <c r="K16999" s="1433"/>
      <c r="L16999" s="1334"/>
    </row>
    <row r="17000" spans="1:12" ht="24" customHeight="1">
      <c r="A17000" s="1355"/>
      <c r="B17000" s="1355"/>
      <c r="C17000" s="1433"/>
      <c r="E17000" s="1433"/>
      <c r="K17000" s="1433"/>
      <c r="L17000" s="1334"/>
    </row>
    <row r="17001" spans="1:12" ht="24" customHeight="1">
      <c r="A17001" s="1355"/>
      <c r="B17001" s="1355"/>
      <c r="C17001" s="1433"/>
      <c r="E17001" s="1433"/>
      <c r="K17001" s="1433"/>
      <c r="L17001" s="1334"/>
    </row>
    <row r="17002" spans="1:12" ht="24" customHeight="1">
      <c r="A17002" s="1355"/>
      <c r="B17002" s="1355"/>
      <c r="C17002" s="1433"/>
      <c r="E17002" s="1433"/>
      <c r="K17002" s="1433"/>
      <c r="L17002" s="1334"/>
    </row>
    <row r="17003" spans="1:12" ht="24" customHeight="1">
      <c r="A17003" s="1355"/>
      <c r="B17003" s="1355"/>
      <c r="C17003" s="1433"/>
      <c r="E17003" s="1433"/>
      <c r="K17003" s="1433"/>
      <c r="L17003" s="1334"/>
    </row>
    <row r="17004" spans="1:12" ht="24" customHeight="1">
      <c r="A17004" s="1355"/>
      <c r="B17004" s="1355"/>
      <c r="C17004" s="1433"/>
      <c r="E17004" s="1433"/>
      <c r="K17004" s="1433"/>
      <c r="L17004" s="1334"/>
    </row>
    <row r="17005" spans="1:12" ht="24" customHeight="1">
      <c r="A17005" s="1355"/>
      <c r="B17005" s="1355"/>
      <c r="C17005" s="1433"/>
      <c r="E17005" s="1433"/>
      <c r="K17005" s="1433"/>
      <c r="L17005" s="1334"/>
    </row>
    <row r="17006" spans="1:12" ht="24" customHeight="1">
      <c r="A17006" s="1355"/>
      <c r="B17006" s="1355"/>
      <c r="C17006" s="1433"/>
      <c r="E17006" s="1433"/>
      <c r="K17006" s="1433"/>
      <c r="L17006" s="1334"/>
    </row>
    <row r="17007" spans="1:12" ht="24" customHeight="1">
      <c r="A17007" s="1355"/>
      <c r="B17007" s="1355"/>
      <c r="C17007" s="1433"/>
      <c r="E17007" s="1433"/>
      <c r="K17007" s="1433"/>
      <c r="L17007" s="1334"/>
    </row>
    <row r="17008" spans="1:12" ht="24" customHeight="1">
      <c r="A17008" s="1355"/>
      <c r="B17008" s="1355"/>
      <c r="C17008" s="1433"/>
      <c r="E17008" s="1433"/>
      <c r="K17008" s="1433"/>
      <c r="L17008" s="1334"/>
    </row>
    <row r="17009" spans="1:12" ht="24" customHeight="1">
      <c r="A17009" s="1355"/>
      <c r="B17009" s="1355"/>
      <c r="C17009" s="1433"/>
      <c r="E17009" s="1433"/>
      <c r="K17009" s="1433"/>
      <c r="L17009" s="1334"/>
    </row>
    <row r="17010" spans="1:12" ht="24" customHeight="1">
      <c r="A17010" s="1355"/>
      <c r="B17010" s="1355"/>
      <c r="C17010" s="1433"/>
      <c r="E17010" s="1433"/>
      <c r="K17010" s="1433"/>
      <c r="L17010" s="1334"/>
    </row>
    <row r="17011" spans="1:12" ht="24" customHeight="1">
      <c r="A17011" s="1355"/>
      <c r="B17011" s="1355"/>
      <c r="C17011" s="1433"/>
      <c r="E17011" s="1433"/>
      <c r="K17011" s="1433"/>
      <c r="L17011" s="1334"/>
    </row>
    <row r="17012" spans="1:12" ht="24" customHeight="1">
      <c r="A17012" s="1355"/>
      <c r="B17012" s="1355"/>
      <c r="C17012" s="1433"/>
      <c r="E17012" s="1433"/>
      <c r="K17012" s="1433"/>
      <c r="L17012" s="1334"/>
    </row>
    <row r="17013" spans="1:12" ht="24" customHeight="1">
      <c r="A17013" s="1355"/>
      <c r="B17013" s="1355"/>
      <c r="C17013" s="1433"/>
      <c r="E17013" s="1433"/>
      <c r="K17013" s="1433"/>
      <c r="L17013" s="1334"/>
    </row>
    <row r="17014" spans="1:12" ht="24" customHeight="1">
      <c r="A17014" s="1355"/>
      <c r="B17014" s="1355"/>
      <c r="C17014" s="1433"/>
      <c r="E17014" s="1433"/>
      <c r="K17014" s="1433"/>
      <c r="L17014" s="1334"/>
    </row>
    <row r="17015" spans="1:12" ht="24" customHeight="1">
      <c r="A17015" s="1355"/>
      <c r="B17015" s="1355"/>
      <c r="C17015" s="1433"/>
      <c r="E17015" s="1433"/>
      <c r="K17015" s="1433"/>
      <c r="L17015" s="1334"/>
    </row>
    <row r="17016" spans="1:12" ht="24" customHeight="1">
      <c r="A17016" s="1355"/>
      <c r="B17016" s="1355"/>
      <c r="C17016" s="1433"/>
      <c r="E17016" s="1433"/>
      <c r="K17016" s="1433"/>
      <c r="L17016" s="1334"/>
    </row>
    <row r="17017" spans="1:12" ht="24" customHeight="1">
      <c r="A17017" s="1355"/>
      <c r="B17017" s="1355"/>
      <c r="C17017" s="1433"/>
      <c r="E17017" s="1433"/>
      <c r="K17017" s="1433"/>
      <c r="L17017" s="1334"/>
    </row>
    <row r="17018" spans="1:12" ht="24" customHeight="1">
      <c r="A17018" s="1355"/>
      <c r="B17018" s="1355"/>
      <c r="C17018" s="1433"/>
      <c r="E17018" s="1433"/>
      <c r="K17018" s="1433"/>
      <c r="L17018" s="1334"/>
    </row>
    <row r="17019" spans="1:12" ht="24" customHeight="1">
      <c r="A17019" s="1355"/>
      <c r="B17019" s="1355"/>
      <c r="C17019" s="1433"/>
      <c r="E17019" s="1433"/>
      <c r="K17019" s="1433"/>
      <c r="L17019" s="1334"/>
    </row>
    <row r="17020" spans="1:12" ht="24" customHeight="1">
      <c r="A17020" s="1355"/>
      <c r="B17020" s="1355"/>
      <c r="C17020" s="1433"/>
      <c r="E17020" s="1433"/>
      <c r="K17020" s="1433"/>
      <c r="L17020" s="1334"/>
    </row>
    <row r="17021" spans="1:12" ht="24" customHeight="1">
      <c r="A17021" s="1355"/>
      <c r="B17021" s="1355"/>
      <c r="C17021" s="1433"/>
      <c r="E17021" s="1433"/>
      <c r="K17021" s="1433"/>
      <c r="L17021" s="1334"/>
    </row>
    <row r="17022" spans="1:12" ht="24" customHeight="1">
      <c r="A17022" s="1355"/>
      <c r="B17022" s="1355"/>
      <c r="C17022" s="1433"/>
      <c r="E17022" s="1433"/>
      <c r="K17022" s="1433"/>
      <c r="L17022" s="1334"/>
    </row>
    <row r="17023" spans="1:12" ht="24" customHeight="1">
      <c r="A17023" s="1355"/>
      <c r="B17023" s="1355"/>
      <c r="C17023" s="1433"/>
      <c r="E17023" s="1433"/>
      <c r="K17023" s="1433"/>
      <c r="L17023" s="1334"/>
    </row>
    <row r="17024" spans="1:12" ht="24" customHeight="1">
      <c r="A17024" s="1355"/>
      <c r="B17024" s="1355"/>
      <c r="C17024" s="1433"/>
      <c r="E17024" s="1433"/>
      <c r="K17024" s="1433"/>
      <c r="L17024" s="1334"/>
    </row>
    <row r="17025" spans="1:12" ht="24" customHeight="1">
      <c r="A17025" s="1355"/>
      <c r="B17025" s="1355"/>
      <c r="C17025" s="1433"/>
      <c r="E17025" s="1433"/>
      <c r="K17025" s="1433"/>
      <c r="L17025" s="1334"/>
    </row>
    <row r="17026" spans="1:12" ht="24" customHeight="1">
      <c r="A17026" s="1355"/>
      <c r="B17026" s="1355"/>
      <c r="C17026" s="1433"/>
      <c r="E17026" s="1433"/>
      <c r="K17026" s="1433"/>
      <c r="L17026" s="1334"/>
    </row>
    <row r="17027" spans="1:12" ht="24" customHeight="1">
      <c r="A17027" s="1355"/>
      <c r="B17027" s="1355"/>
      <c r="C17027" s="1433"/>
      <c r="E17027" s="1433"/>
      <c r="K17027" s="1433"/>
      <c r="L17027" s="1334"/>
    </row>
    <row r="17028" spans="1:12" ht="24" customHeight="1">
      <c r="A17028" s="1355"/>
      <c r="B17028" s="1355"/>
      <c r="C17028" s="1433"/>
      <c r="E17028" s="1433"/>
      <c r="K17028" s="1433"/>
      <c r="L17028" s="1334"/>
    </row>
    <row r="17029" spans="1:12" ht="24" customHeight="1">
      <c r="A17029" s="1355"/>
      <c r="B17029" s="1355"/>
      <c r="C17029" s="1433"/>
      <c r="E17029" s="1433"/>
      <c r="K17029" s="1433"/>
      <c r="L17029" s="1334"/>
    </row>
    <row r="17030" spans="1:12" ht="24" customHeight="1">
      <c r="A17030" s="1355"/>
      <c r="B17030" s="1355"/>
      <c r="C17030" s="1433"/>
      <c r="E17030" s="1433"/>
      <c r="K17030" s="1433"/>
      <c r="L17030" s="1334"/>
    </row>
    <row r="17031" spans="1:12" ht="24" customHeight="1">
      <c r="A17031" s="1355"/>
      <c r="B17031" s="1355"/>
      <c r="C17031" s="1433"/>
      <c r="E17031" s="1433"/>
      <c r="K17031" s="1433"/>
      <c r="L17031" s="1334"/>
    </row>
    <row r="17032" spans="1:12" ht="24" customHeight="1">
      <c r="A17032" s="1355"/>
      <c r="B17032" s="1355"/>
      <c r="C17032" s="1433"/>
      <c r="E17032" s="1433"/>
      <c r="K17032" s="1433"/>
      <c r="L17032" s="1334"/>
    </row>
    <row r="17033" spans="1:12" ht="24" customHeight="1">
      <c r="A17033" s="1355"/>
      <c r="B17033" s="1355"/>
      <c r="C17033" s="1433"/>
      <c r="E17033" s="1433"/>
      <c r="K17033" s="1433"/>
      <c r="L17033" s="1334"/>
    </row>
    <row r="17034" spans="1:12" ht="24" customHeight="1">
      <c r="A17034" s="1355"/>
      <c r="B17034" s="1355"/>
      <c r="C17034" s="1433"/>
      <c r="E17034" s="1433"/>
      <c r="K17034" s="1433"/>
      <c r="L17034" s="1334"/>
    </row>
    <row r="17035" spans="1:12" ht="24" customHeight="1">
      <c r="A17035" s="1355"/>
      <c r="B17035" s="1355"/>
      <c r="C17035" s="1433"/>
      <c r="E17035" s="1433"/>
      <c r="K17035" s="1433"/>
      <c r="L17035" s="1334"/>
    </row>
    <row r="17036" spans="1:12" ht="24" customHeight="1">
      <c r="A17036" s="1355"/>
      <c r="B17036" s="1355"/>
      <c r="C17036" s="1433"/>
      <c r="E17036" s="1433"/>
      <c r="K17036" s="1433"/>
      <c r="L17036" s="1334"/>
    </row>
    <row r="17037" spans="1:12" ht="24" customHeight="1">
      <c r="A17037" s="1355"/>
      <c r="B17037" s="1355"/>
      <c r="C17037" s="1433"/>
      <c r="E17037" s="1433"/>
      <c r="K17037" s="1433"/>
      <c r="L17037" s="1334"/>
    </row>
    <row r="17038" spans="1:12" ht="24" customHeight="1">
      <c r="A17038" s="1355"/>
      <c r="B17038" s="1355"/>
      <c r="C17038" s="1433"/>
      <c r="E17038" s="1433"/>
      <c r="K17038" s="1433"/>
      <c r="L17038" s="1334"/>
    </row>
    <row r="17039" spans="1:12" ht="24" customHeight="1">
      <c r="A17039" s="1355"/>
      <c r="B17039" s="1355"/>
      <c r="C17039" s="1433"/>
      <c r="E17039" s="1433"/>
      <c r="K17039" s="1433"/>
      <c r="L17039" s="1334"/>
    </row>
    <row r="17040" spans="1:12" ht="24" customHeight="1">
      <c r="A17040" s="1355"/>
      <c r="B17040" s="1355"/>
      <c r="C17040" s="1433"/>
      <c r="E17040" s="1433"/>
      <c r="K17040" s="1433"/>
      <c r="L17040" s="1334"/>
    </row>
    <row r="17041" spans="1:12" ht="24" customHeight="1">
      <c r="A17041" s="1355"/>
      <c r="B17041" s="1355"/>
      <c r="C17041" s="1433"/>
      <c r="E17041" s="1433"/>
      <c r="K17041" s="1433"/>
      <c r="L17041" s="1334"/>
    </row>
    <row r="17042" spans="1:12" ht="24" customHeight="1">
      <c r="A17042" s="1355"/>
      <c r="B17042" s="1355"/>
      <c r="C17042" s="1433"/>
      <c r="E17042" s="1433"/>
      <c r="K17042" s="1433"/>
      <c r="L17042" s="1334"/>
    </row>
    <row r="17043" spans="1:12" ht="24" customHeight="1">
      <c r="A17043" s="1355"/>
      <c r="B17043" s="1355"/>
      <c r="C17043" s="1433"/>
      <c r="E17043" s="1433"/>
      <c r="K17043" s="1433"/>
      <c r="L17043" s="1334"/>
    </row>
    <row r="17044" spans="1:12" ht="24" customHeight="1">
      <c r="A17044" s="1355"/>
      <c r="B17044" s="1355"/>
      <c r="C17044" s="1433"/>
      <c r="E17044" s="1433"/>
      <c r="K17044" s="1433"/>
      <c r="L17044" s="1334"/>
    </row>
    <row r="17045" spans="1:12" ht="24" customHeight="1">
      <c r="A17045" s="1355"/>
      <c r="B17045" s="1355"/>
      <c r="C17045" s="1433"/>
      <c r="E17045" s="1433"/>
      <c r="K17045" s="1433"/>
      <c r="L17045" s="1334"/>
    </row>
    <row r="17046" spans="1:12" ht="24" customHeight="1">
      <c r="A17046" s="1355"/>
      <c r="B17046" s="1355"/>
      <c r="C17046" s="1433"/>
      <c r="E17046" s="1433"/>
      <c r="K17046" s="1433"/>
      <c r="L17046" s="1334"/>
    </row>
    <row r="17047" spans="1:12" ht="24" customHeight="1">
      <c r="A17047" s="1355"/>
      <c r="B17047" s="1355"/>
      <c r="C17047" s="1433"/>
      <c r="E17047" s="1433"/>
      <c r="K17047" s="1433"/>
      <c r="L17047" s="1334"/>
    </row>
    <row r="17048" spans="1:12" ht="24" customHeight="1">
      <c r="A17048" s="1355"/>
      <c r="B17048" s="1355"/>
      <c r="C17048" s="1433"/>
      <c r="E17048" s="1433"/>
      <c r="K17048" s="1433"/>
      <c r="L17048" s="1334"/>
    </row>
    <row r="17049" spans="1:12" ht="24" customHeight="1">
      <c r="A17049" s="1355"/>
      <c r="B17049" s="1355"/>
      <c r="C17049" s="1433"/>
      <c r="E17049" s="1433"/>
      <c r="K17049" s="1433"/>
      <c r="L17049" s="1334"/>
    </row>
    <row r="17050" spans="1:12" ht="24" customHeight="1">
      <c r="A17050" s="1355"/>
      <c r="B17050" s="1355"/>
      <c r="C17050" s="1433"/>
      <c r="E17050" s="1433"/>
      <c r="K17050" s="1433"/>
      <c r="L17050" s="1334"/>
    </row>
    <row r="17051" spans="1:12" ht="24" customHeight="1">
      <c r="A17051" s="1355"/>
      <c r="B17051" s="1355"/>
      <c r="C17051" s="1433"/>
      <c r="E17051" s="1433"/>
      <c r="K17051" s="1433"/>
      <c r="L17051" s="1334"/>
    </row>
    <row r="17052" spans="1:12" ht="24" customHeight="1">
      <c r="A17052" s="1355"/>
      <c r="B17052" s="1355"/>
      <c r="C17052" s="1433"/>
      <c r="E17052" s="1433"/>
      <c r="K17052" s="1433"/>
      <c r="L17052" s="1334"/>
    </row>
    <row r="17053" spans="1:12" ht="24" customHeight="1">
      <c r="A17053" s="1355"/>
      <c r="B17053" s="1355"/>
      <c r="C17053" s="1433"/>
      <c r="E17053" s="1433"/>
      <c r="K17053" s="1433"/>
      <c r="L17053" s="1334"/>
    </row>
    <row r="17054" spans="1:12" ht="24" customHeight="1">
      <c r="A17054" s="1355"/>
      <c r="B17054" s="1355"/>
      <c r="C17054" s="1433"/>
      <c r="E17054" s="1433"/>
      <c r="K17054" s="1433"/>
      <c r="L17054" s="1334"/>
    </row>
    <row r="17055" spans="1:12" ht="24" customHeight="1">
      <c r="A17055" s="1355"/>
      <c r="B17055" s="1355"/>
      <c r="C17055" s="1433"/>
      <c r="E17055" s="1433"/>
      <c r="K17055" s="1433"/>
      <c r="L17055" s="1334"/>
    </row>
    <row r="17056" spans="1:12" ht="24" customHeight="1">
      <c r="A17056" s="1355"/>
      <c r="B17056" s="1355"/>
      <c r="C17056" s="1433"/>
      <c r="E17056" s="1433"/>
      <c r="K17056" s="1433"/>
      <c r="L17056" s="1334"/>
    </row>
    <row r="17057" spans="1:12" ht="24" customHeight="1">
      <c r="A17057" s="1355"/>
      <c r="B17057" s="1355"/>
      <c r="C17057" s="1433"/>
      <c r="E17057" s="1433"/>
      <c r="K17057" s="1433"/>
      <c r="L17057" s="1334"/>
    </row>
    <row r="17058" spans="1:12" ht="24" customHeight="1">
      <c r="A17058" s="1355"/>
      <c r="B17058" s="1355"/>
      <c r="C17058" s="1433"/>
      <c r="E17058" s="1433"/>
      <c r="K17058" s="1433"/>
      <c r="L17058" s="1334"/>
    </row>
    <row r="17059" spans="1:12" ht="24" customHeight="1">
      <c r="A17059" s="1355"/>
      <c r="B17059" s="1355"/>
      <c r="C17059" s="1433"/>
      <c r="E17059" s="1433"/>
      <c r="K17059" s="1433"/>
      <c r="L17059" s="1334"/>
    </row>
    <row r="17060" spans="1:12" ht="24" customHeight="1">
      <c r="A17060" s="1355"/>
      <c r="B17060" s="1355"/>
      <c r="C17060" s="1433"/>
      <c r="E17060" s="1433"/>
      <c r="K17060" s="1433"/>
      <c r="L17060" s="1334"/>
    </row>
    <row r="17061" spans="1:12" ht="24" customHeight="1">
      <c r="A17061" s="1355"/>
      <c r="B17061" s="1355"/>
      <c r="C17061" s="1433"/>
      <c r="E17061" s="1433"/>
      <c r="K17061" s="1433"/>
      <c r="L17061" s="1334"/>
    </row>
    <row r="17062" spans="1:12" ht="24" customHeight="1">
      <c r="A17062" s="1355"/>
      <c r="B17062" s="1355"/>
      <c r="C17062" s="1433"/>
      <c r="E17062" s="1433"/>
      <c r="K17062" s="1433"/>
      <c r="L17062" s="1334"/>
    </row>
    <row r="17063" spans="1:12" ht="24" customHeight="1">
      <c r="A17063" s="1355"/>
      <c r="B17063" s="1355"/>
      <c r="C17063" s="1433"/>
      <c r="E17063" s="1433"/>
      <c r="K17063" s="1433"/>
      <c r="L17063" s="1334"/>
    </row>
    <row r="17064" spans="1:12" ht="24" customHeight="1">
      <c r="A17064" s="1355"/>
      <c r="B17064" s="1355"/>
      <c r="C17064" s="1433"/>
      <c r="E17064" s="1433"/>
      <c r="K17064" s="1433"/>
      <c r="L17064" s="1334"/>
    </row>
    <row r="17065" spans="1:12" ht="24" customHeight="1">
      <c r="A17065" s="1355"/>
      <c r="B17065" s="1355"/>
      <c r="C17065" s="1433"/>
      <c r="E17065" s="1433"/>
      <c r="K17065" s="1433"/>
      <c r="L17065" s="1334"/>
    </row>
    <row r="17066" spans="1:12" ht="24" customHeight="1">
      <c r="A17066" s="1355"/>
      <c r="B17066" s="1355"/>
      <c r="C17066" s="1433"/>
      <c r="E17066" s="1433"/>
      <c r="K17066" s="1433"/>
      <c r="L17066" s="1334"/>
    </row>
    <row r="17067" spans="1:12" ht="24" customHeight="1">
      <c r="A17067" s="1355"/>
      <c r="B17067" s="1355"/>
      <c r="C17067" s="1433"/>
      <c r="E17067" s="1433"/>
      <c r="K17067" s="1433"/>
      <c r="L17067" s="1334"/>
    </row>
    <row r="17068" spans="1:12" ht="24" customHeight="1">
      <c r="A17068" s="1355"/>
      <c r="B17068" s="1355"/>
      <c r="C17068" s="1433"/>
      <c r="E17068" s="1433"/>
      <c r="K17068" s="1433"/>
      <c r="L17068" s="1334"/>
    </row>
    <row r="17069" spans="1:12" ht="24" customHeight="1">
      <c r="A17069" s="1355"/>
      <c r="B17069" s="1355"/>
      <c r="C17069" s="1433"/>
      <c r="E17069" s="1433"/>
      <c r="K17069" s="1433"/>
      <c r="L17069" s="1334"/>
    </row>
    <row r="17070" spans="1:12" ht="24" customHeight="1">
      <c r="A17070" s="1355"/>
      <c r="B17070" s="1355"/>
      <c r="C17070" s="1433"/>
      <c r="E17070" s="1433"/>
      <c r="K17070" s="1433"/>
      <c r="L17070" s="1334"/>
    </row>
    <row r="17071" spans="1:12" ht="24" customHeight="1">
      <c r="A17071" s="1355"/>
      <c r="B17071" s="1355"/>
      <c r="C17071" s="1433"/>
      <c r="E17071" s="1433"/>
      <c r="K17071" s="1433"/>
      <c r="L17071" s="1334"/>
    </row>
    <row r="17072" spans="1:12" ht="24" customHeight="1">
      <c r="A17072" s="1355"/>
      <c r="B17072" s="1355"/>
      <c r="C17072" s="1433"/>
      <c r="E17072" s="1433"/>
      <c r="K17072" s="1433"/>
      <c r="L17072" s="1334"/>
    </row>
    <row r="17073" spans="1:12" ht="24" customHeight="1">
      <c r="A17073" s="1355"/>
      <c r="B17073" s="1355"/>
      <c r="C17073" s="1433"/>
      <c r="E17073" s="1433"/>
      <c r="K17073" s="1433"/>
      <c r="L17073" s="1334"/>
    </row>
    <row r="17074" spans="1:12" ht="24" customHeight="1">
      <c r="A17074" s="1355"/>
      <c r="B17074" s="1355"/>
      <c r="C17074" s="1433"/>
      <c r="E17074" s="1433"/>
      <c r="K17074" s="1433"/>
      <c r="L17074" s="1334"/>
    </row>
    <row r="17075" spans="1:12" ht="24" customHeight="1">
      <c r="A17075" s="1355"/>
      <c r="B17075" s="1355"/>
      <c r="C17075" s="1433"/>
      <c r="E17075" s="1433"/>
      <c r="K17075" s="1433"/>
      <c r="L17075" s="1334"/>
    </row>
    <row r="17076" spans="1:12" ht="24" customHeight="1">
      <c r="A17076" s="1355"/>
      <c r="B17076" s="1355"/>
      <c r="C17076" s="1433"/>
      <c r="E17076" s="1433"/>
      <c r="K17076" s="1433"/>
      <c r="L17076" s="1334"/>
    </row>
    <row r="17077" spans="1:12" ht="24" customHeight="1">
      <c r="A17077" s="1355"/>
      <c r="B17077" s="1355"/>
      <c r="C17077" s="1433"/>
      <c r="E17077" s="1433"/>
      <c r="K17077" s="1433"/>
      <c r="L17077" s="1334"/>
    </row>
    <row r="17078" spans="1:12" ht="24" customHeight="1">
      <c r="A17078" s="1355"/>
      <c r="B17078" s="1355"/>
      <c r="C17078" s="1433"/>
      <c r="E17078" s="1433"/>
      <c r="K17078" s="1433"/>
      <c r="L17078" s="1334"/>
    </row>
    <row r="17079" spans="1:12" ht="24" customHeight="1">
      <c r="A17079" s="1355"/>
      <c r="B17079" s="1355"/>
      <c r="C17079" s="1433"/>
      <c r="E17079" s="1433"/>
      <c r="K17079" s="1433"/>
      <c r="L17079" s="1334"/>
    </row>
    <row r="17080" spans="1:12" ht="24" customHeight="1">
      <c r="A17080" s="1355"/>
      <c r="B17080" s="1355"/>
      <c r="C17080" s="1433"/>
      <c r="E17080" s="1433"/>
      <c r="K17080" s="1433"/>
      <c r="L17080" s="1334"/>
    </row>
    <row r="17081" spans="1:12" ht="24" customHeight="1">
      <c r="A17081" s="1355"/>
      <c r="B17081" s="1355"/>
      <c r="C17081" s="1433"/>
      <c r="E17081" s="1433"/>
      <c r="K17081" s="1433"/>
      <c r="L17081" s="1334"/>
    </row>
    <row r="17082" spans="1:12" ht="24" customHeight="1">
      <c r="A17082" s="1355"/>
      <c r="B17082" s="1355"/>
      <c r="C17082" s="1433"/>
      <c r="E17082" s="1433"/>
      <c r="K17082" s="1433"/>
      <c r="L17082" s="1334"/>
    </row>
    <row r="17083" spans="1:12" ht="24" customHeight="1">
      <c r="A17083" s="1355"/>
      <c r="B17083" s="1355"/>
      <c r="C17083" s="1433"/>
      <c r="E17083" s="1433"/>
      <c r="K17083" s="1433"/>
      <c r="L17083" s="1334"/>
    </row>
    <row r="17084" spans="1:12" ht="24" customHeight="1">
      <c r="A17084" s="1355"/>
      <c r="B17084" s="1355"/>
      <c r="C17084" s="1433"/>
      <c r="E17084" s="1433"/>
      <c r="K17084" s="1433"/>
      <c r="L17084" s="1334"/>
    </row>
    <row r="17085" spans="1:12" ht="24" customHeight="1">
      <c r="A17085" s="1355"/>
      <c r="B17085" s="1355"/>
      <c r="C17085" s="1433"/>
      <c r="E17085" s="1433"/>
      <c r="K17085" s="1433"/>
      <c r="L17085" s="1334"/>
    </row>
    <row r="17086" spans="1:12" ht="24" customHeight="1">
      <c r="A17086" s="1355"/>
      <c r="B17086" s="1355"/>
      <c r="C17086" s="1433"/>
      <c r="E17086" s="1433"/>
      <c r="K17086" s="1433"/>
      <c r="L17086" s="1334"/>
    </row>
    <row r="17087" spans="1:12" ht="24" customHeight="1">
      <c r="A17087" s="1355"/>
      <c r="B17087" s="1355"/>
      <c r="C17087" s="1433"/>
      <c r="E17087" s="1433"/>
      <c r="K17087" s="1433"/>
      <c r="L17087" s="1334"/>
    </row>
    <row r="17088" spans="1:12" ht="24" customHeight="1">
      <c r="A17088" s="1355"/>
      <c r="B17088" s="1355"/>
      <c r="C17088" s="1433"/>
      <c r="E17088" s="1433"/>
      <c r="K17088" s="1433"/>
      <c r="L17088" s="1334"/>
    </row>
    <row r="17089" spans="1:12" ht="24" customHeight="1">
      <c r="A17089" s="1355"/>
      <c r="B17089" s="1355"/>
      <c r="C17089" s="1433"/>
      <c r="E17089" s="1433"/>
      <c r="K17089" s="1433"/>
      <c r="L17089" s="1334"/>
    </row>
    <row r="17090" spans="1:12" ht="24" customHeight="1">
      <c r="A17090" s="1355"/>
      <c r="B17090" s="1355"/>
      <c r="C17090" s="1433"/>
      <c r="E17090" s="1433"/>
      <c r="K17090" s="1433"/>
      <c r="L17090" s="1334"/>
    </row>
    <row r="17091" spans="1:12" ht="24" customHeight="1">
      <c r="A17091" s="1355"/>
      <c r="B17091" s="1355"/>
      <c r="C17091" s="1433"/>
      <c r="E17091" s="1433"/>
      <c r="K17091" s="1433"/>
      <c r="L17091" s="1334"/>
    </row>
    <row r="17092" spans="1:12" ht="24" customHeight="1">
      <c r="A17092" s="1355"/>
      <c r="B17092" s="1355"/>
      <c r="C17092" s="1433"/>
      <c r="E17092" s="1433"/>
      <c r="K17092" s="1433"/>
      <c r="L17092" s="1334"/>
    </row>
    <row r="17093" spans="1:12" ht="24" customHeight="1">
      <c r="A17093" s="1355"/>
      <c r="B17093" s="1355"/>
      <c r="C17093" s="1433"/>
      <c r="E17093" s="1433"/>
      <c r="K17093" s="1433"/>
      <c r="L17093" s="1334"/>
    </row>
    <row r="17094" spans="1:12" ht="24" customHeight="1">
      <c r="A17094" s="1355"/>
      <c r="B17094" s="1355"/>
      <c r="C17094" s="1433"/>
      <c r="E17094" s="1433"/>
      <c r="K17094" s="1433"/>
      <c r="L17094" s="1334"/>
    </row>
    <row r="17095" spans="1:12" ht="24" customHeight="1">
      <c r="A17095" s="1355"/>
      <c r="B17095" s="1355"/>
      <c r="C17095" s="1433"/>
      <c r="E17095" s="1433"/>
      <c r="K17095" s="1433"/>
      <c r="L17095" s="1334"/>
    </row>
    <row r="17096" spans="1:12" ht="24" customHeight="1">
      <c r="A17096" s="1355"/>
      <c r="B17096" s="1355"/>
      <c r="C17096" s="1433"/>
      <c r="E17096" s="1433"/>
      <c r="K17096" s="1433"/>
      <c r="L17096" s="1334"/>
    </row>
    <row r="17097" spans="1:12" ht="24" customHeight="1">
      <c r="A17097" s="1355"/>
      <c r="B17097" s="1355"/>
      <c r="C17097" s="1433"/>
      <c r="E17097" s="1433"/>
      <c r="K17097" s="1433"/>
      <c r="L17097" s="1334"/>
    </row>
    <row r="17098" spans="1:12" ht="24" customHeight="1">
      <c r="A17098" s="1355"/>
      <c r="B17098" s="1355"/>
      <c r="C17098" s="1433"/>
      <c r="E17098" s="1433"/>
      <c r="K17098" s="1433"/>
      <c r="L17098" s="1334"/>
    </row>
    <row r="17099" spans="1:12" ht="24" customHeight="1">
      <c r="A17099" s="1355"/>
      <c r="B17099" s="1355"/>
      <c r="C17099" s="1433"/>
      <c r="E17099" s="1433"/>
      <c r="K17099" s="1433"/>
      <c r="L17099" s="1334"/>
    </row>
    <row r="17100" spans="1:12" ht="24" customHeight="1">
      <c r="A17100" s="1355"/>
      <c r="B17100" s="1355"/>
      <c r="C17100" s="1433"/>
      <c r="E17100" s="1433"/>
      <c r="K17100" s="1433"/>
      <c r="L17100" s="1334"/>
    </row>
    <row r="17101" spans="1:12" ht="24" customHeight="1">
      <c r="A17101" s="1355"/>
      <c r="B17101" s="1355"/>
      <c r="C17101" s="1433"/>
      <c r="E17101" s="1433"/>
      <c r="K17101" s="1433"/>
      <c r="L17101" s="1334"/>
    </row>
    <row r="17102" spans="1:12" ht="24" customHeight="1">
      <c r="A17102" s="1355"/>
      <c r="B17102" s="1355"/>
      <c r="C17102" s="1433"/>
      <c r="E17102" s="1433"/>
      <c r="K17102" s="1433"/>
      <c r="L17102" s="1334"/>
    </row>
    <row r="17103" spans="1:12" ht="24" customHeight="1">
      <c r="A17103" s="1355"/>
      <c r="B17103" s="1355"/>
      <c r="C17103" s="1433"/>
      <c r="E17103" s="1433"/>
      <c r="K17103" s="1433"/>
      <c r="L17103" s="1334"/>
    </row>
    <row r="17104" spans="1:12" ht="24" customHeight="1">
      <c r="A17104" s="1355"/>
      <c r="B17104" s="1355"/>
      <c r="C17104" s="1433"/>
      <c r="E17104" s="1433"/>
      <c r="K17104" s="1433"/>
      <c r="L17104" s="1334"/>
    </row>
    <row r="17105" spans="1:12" ht="24" customHeight="1">
      <c r="A17105" s="1355"/>
      <c r="B17105" s="1355"/>
      <c r="C17105" s="1433"/>
      <c r="E17105" s="1433"/>
      <c r="K17105" s="1433"/>
      <c r="L17105" s="1334"/>
    </row>
    <row r="17106" spans="1:12" ht="24" customHeight="1">
      <c r="A17106" s="1355"/>
      <c r="B17106" s="1355"/>
      <c r="C17106" s="1433"/>
      <c r="E17106" s="1433"/>
      <c r="K17106" s="1433"/>
      <c r="L17106" s="1334"/>
    </row>
    <row r="17107" spans="1:12" ht="24" customHeight="1">
      <c r="A17107" s="1355"/>
      <c r="B17107" s="1355"/>
      <c r="C17107" s="1433"/>
      <c r="E17107" s="1433"/>
      <c r="K17107" s="1433"/>
      <c r="L17107" s="1334"/>
    </row>
    <row r="17108" spans="1:12" ht="24" customHeight="1">
      <c r="A17108" s="1355"/>
      <c r="B17108" s="1355"/>
      <c r="C17108" s="1433"/>
      <c r="E17108" s="1433"/>
      <c r="K17108" s="1433"/>
      <c r="L17108" s="1334"/>
    </row>
    <row r="17109" spans="1:12" ht="24" customHeight="1">
      <c r="A17109" s="1355"/>
      <c r="B17109" s="1355"/>
      <c r="C17109" s="1433"/>
      <c r="E17109" s="1433"/>
      <c r="K17109" s="1433"/>
      <c r="L17109" s="1334"/>
    </row>
    <row r="17110" spans="1:12" ht="24" customHeight="1">
      <c r="A17110" s="1355"/>
      <c r="B17110" s="1355"/>
      <c r="C17110" s="1433"/>
      <c r="E17110" s="1433"/>
      <c r="K17110" s="1433"/>
      <c r="L17110" s="1334"/>
    </row>
    <row r="17111" spans="1:12" ht="24" customHeight="1">
      <c r="A17111" s="1355"/>
      <c r="B17111" s="1355"/>
      <c r="C17111" s="1433"/>
      <c r="E17111" s="1433"/>
      <c r="K17111" s="1433"/>
      <c r="L17111" s="1334"/>
    </row>
    <row r="17112" spans="1:12" ht="24" customHeight="1">
      <c r="A17112" s="1355"/>
      <c r="B17112" s="1355"/>
      <c r="C17112" s="1433"/>
      <c r="E17112" s="1433"/>
      <c r="K17112" s="1433"/>
      <c r="L17112" s="1334"/>
    </row>
    <row r="17113" spans="1:12" ht="24" customHeight="1">
      <c r="A17113" s="1355"/>
      <c r="B17113" s="1355"/>
      <c r="C17113" s="1433"/>
      <c r="E17113" s="1433"/>
      <c r="K17113" s="1433"/>
      <c r="L17113" s="1334"/>
    </row>
    <row r="17114" spans="1:12" ht="24" customHeight="1">
      <c r="A17114" s="1355"/>
      <c r="B17114" s="1355"/>
      <c r="C17114" s="1433"/>
      <c r="E17114" s="1433"/>
      <c r="K17114" s="1433"/>
      <c r="L17114" s="1334"/>
    </row>
    <row r="17115" spans="1:12" ht="24" customHeight="1">
      <c r="A17115" s="1355"/>
      <c r="B17115" s="1355"/>
      <c r="C17115" s="1433"/>
      <c r="E17115" s="1433"/>
      <c r="K17115" s="1433"/>
      <c r="L17115" s="1334"/>
    </row>
    <row r="17116" spans="1:12" ht="24" customHeight="1">
      <c r="A17116" s="1355"/>
      <c r="B17116" s="1355"/>
      <c r="C17116" s="1433"/>
      <c r="E17116" s="1433"/>
      <c r="K17116" s="1433"/>
      <c r="L17116" s="1334"/>
    </row>
    <row r="17117" spans="1:12" ht="24" customHeight="1">
      <c r="A17117" s="1355"/>
      <c r="B17117" s="1355"/>
      <c r="C17117" s="1433"/>
      <c r="E17117" s="1433"/>
      <c r="K17117" s="1433"/>
      <c r="L17117" s="1334"/>
    </row>
    <row r="17118" spans="1:12" ht="24" customHeight="1">
      <c r="A17118" s="1355"/>
      <c r="B17118" s="1355"/>
      <c r="C17118" s="1433"/>
      <c r="E17118" s="1433"/>
      <c r="K17118" s="1433"/>
      <c r="L17118" s="1334"/>
    </row>
    <row r="17119" spans="1:12" ht="24" customHeight="1">
      <c r="A17119" s="1355"/>
      <c r="B17119" s="1355"/>
      <c r="C17119" s="1433"/>
      <c r="E17119" s="1433"/>
      <c r="K17119" s="1433"/>
      <c r="L17119" s="1334"/>
    </row>
    <row r="17120" spans="1:12" ht="24" customHeight="1">
      <c r="A17120" s="1355"/>
      <c r="B17120" s="1355"/>
      <c r="C17120" s="1433"/>
      <c r="E17120" s="1433"/>
      <c r="K17120" s="1433"/>
      <c r="L17120" s="1334"/>
    </row>
    <row r="17121" spans="1:12" ht="24" customHeight="1">
      <c r="A17121" s="1355"/>
      <c r="B17121" s="1355"/>
      <c r="C17121" s="1433"/>
      <c r="E17121" s="1433"/>
      <c r="K17121" s="1433"/>
      <c r="L17121" s="1334"/>
    </row>
    <row r="17122" spans="1:12" ht="24" customHeight="1">
      <c r="A17122" s="1355"/>
      <c r="B17122" s="1355"/>
      <c r="C17122" s="1433"/>
      <c r="E17122" s="1433"/>
      <c r="K17122" s="1433"/>
      <c r="L17122" s="1334"/>
    </row>
    <row r="17123" spans="1:12" ht="24" customHeight="1">
      <c r="A17123" s="1355"/>
      <c r="B17123" s="1355"/>
      <c r="C17123" s="1433"/>
      <c r="E17123" s="1433"/>
      <c r="K17123" s="1433"/>
      <c r="L17123" s="1334"/>
    </row>
    <row r="17124" spans="1:12" ht="24" customHeight="1">
      <c r="A17124" s="1355"/>
      <c r="B17124" s="1355"/>
      <c r="C17124" s="1433"/>
      <c r="E17124" s="1433"/>
      <c r="K17124" s="1433"/>
      <c r="L17124" s="1334"/>
    </row>
    <row r="17125" spans="1:12" ht="24" customHeight="1">
      <c r="A17125" s="1355"/>
      <c r="B17125" s="1355"/>
      <c r="C17125" s="1433"/>
      <c r="E17125" s="1433"/>
      <c r="K17125" s="1433"/>
      <c r="L17125" s="1334"/>
    </row>
    <row r="17126" spans="1:12" ht="24" customHeight="1">
      <c r="A17126" s="1355"/>
      <c r="B17126" s="1355"/>
      <c r="C17126" s="1433"/>
      <c r="E17126" s="1433"/>
      <c r="K17126" s="1433"/>
      <c r="L17126" s="1334"/>
    </row>
    <row r="17127" spans="1:12" ht="24" customHeight="1">
      <c r="A17127" s="1355"/>
      <c r="B17127" s="1355"/>
      <c r="C17127" s="1433"/>
      <c r="E17127" s="1433"/>
      <c r="K17127" s="1433"/>
      <c r="L17127" s="1334"/>
    </row>
    <row r="17128" spans="1:12" ht="24" customHeight="1">
      <c r="A17128" s="1355"/>
      <c r="B17128" s="1355"/>
      <c r="C17128" s="1433"/>
      <c r="E17128" s="1433"/>
      <c r="K17128" s="1433"/>
      <c r="L17128" s="1334"/>
    </row>
    <row r="17129" spans="1:12" ht="24" customHeight="1">
      <c r="A17129" s="1355"/>
      <c r="B17129" s="1355"/>
      <c r="C17129" s="1433"/>
      <c r="E17129" s="1433"/>
      <c r="K17129" s="1433"/>
      <c r="L17129" s="1334"/>
    </row>
    <row r="17130" spans="1:12" ht="24" customHeight="1">
      <c r="A17130" s="1355"/>
      <c r="B17130" s="1355"/>
      <c r="C17130" s="1433"/>
      <c r="E17130" s="1433"/>
      <c r="K17130" s="1433"/>
      <c r="L17130" s="1334"/>
    </row>
    <row r="17131" spans="1:12" ht="24" customHeight="1">
      <c r="A17131" s="1355"/>
      <c r="B17131" s="1355"/>
      <c r="C17131" s="1433"/>
      <c r="E17131" s="1433"/>
      <c r="K17131" s="1433"/>
      <c r="L17131" s="1334"/>
    </row>
    <row r="17132" spans="1:12" ht="24" customHeight="1">
      <c r="A17132" s="1355"/>
      <c r="B17132" s="1355"/>
      <c r="C17132" s="1433"/>
      <c r="E17132" s="1433"/>
      <c r="K17132" s="1433"/>
      <c r="L17132" s="1334"/>
    </row>
    <row r="17133" spans="1:12" ht="24" customHeight="1">
      <c r="A17133" s="1355"/>
      <c r="B17133" s="1355"/>
      <c r="C17133" s="1433"/>
      <c r="E17133" s="1433"/>
      <c r="K17133" s="1433"/>
      <c r="L17133" s="1334"/>
    </row>
    <row r="17134" spans="1:12" ht="24" customHeight="1">
      <c r="A17134" s="1355"/>
      <c r="B17134" s="1355"/>
      <c r="C17134" s="1433"/>
      <c r="E17134" s="1433"/>
      <c r="K17134" s="1433"/>
      <c r="L17134" s="1334"/>
    </row>
    <row r="17135" spans="1:12" ht="24" customHeight="1">
      <c r="A17135" s="1355"/>
      <c r="B17135" s="1355"/>
      <c r="C17135" s="1433"/>
      <c r="E17135" s="1433"/>
      <c r="K17135" s="1433"/>
      <c r="L17135" s="1334"/>
    </row>
    <row r="17136" spans="1:12" ht="24" customHeight="1">
      <c r="A17136" s="1355"/>
      <c r="B17136" s="1355"/>
      <c r="C17136" s="1433"/>
      <c r="E17136" s="1433"/>
      <c r="K17136" s="1433"/>
      <c r="L17136" s="1334"/>
    </row>
    <row r="17137" spans="1:12" ht="24" customHeight="1">
      <c r="A17137" s="1355"/>
      <c r="B17137" s="1355"/>
      <c r="C17137" s="1433"/>
      <c r="E17137" s="1433"/>
      <c r="K17137" s="1433"/>
      <c r="L17137" s="1334"/>
    </row>
    <row r="17138" spans="1:12" ht="24" customHeight="1">
      <c r="A17138" s="1355"/>
      <c r="B17138" s="1355"/>
      <c r="C17138" s="1433"/>
      <c r="E17138" s="1433"/>
      <c r="K17138" s="1433"/>
      <c r="L17138" s="1334"/>
    </row>
    <row r="17139" spans="1:12" ht="24" customHeight="1">
      <c r="A17139" s="1355"/>
      <c r="B17139" s="1355"/>
      <c r="C17139" s="1433"/>
      <c r="E17139" s="1433"/>
      <c r="K17139" s="1433"/>
      <c r="L17139" s="1334"/>
    </row>
    <row r="17140" spans="1:12" ht="24" customHeight="1">
      <c r="A17140" s="1355"/>
      <c r="B17140" s="1355"/>
      <c r="C17140" s="1433"/>
      <c r="E17140" s="1433"/>
      <c r="K17140" s="1433"/>
      <c r="L17140" s="1334"/>
    </row>
    <row r="17141" spans="1:12" ht="24" customHeight="1">
      <c r="A17141" s="1355"/>
      <c r="B17141" s="1355"/>
      <c r="C17141" s="1433"/>
      <c r="E17141" s="1433"/>
      <c r="K17141" s="1433"/>
      <c r="L17141" s="1334"/>
    </row>
    <row r="17142" spans="1:12" ht="24" customHeight="1">
      <c r="A17142" s="1355"/>
      <c r="B17142" s="1355"/>
      <c r="C17142" s="1433"/>
      <c r="E17142" s="1433"/>
      <c r="K17142" s="1433"/>
      <c r="L17142" s="1334"/>
    </row>
    <row r="17143" spans="1:12" ht="24" customHeight="1">
      <c r="A17143" s="1355"/>
      <c r="B17143" s="1355"/>
      <c r="C17143" s="1433"/>
      <c r="E17143" s="1433"/>
      <c r="K17143" s="1433"/>
      <c r="L17143" s="1334"/>
    </row>
    <row r="17144" spans="1:12" ht="24" customHeight="1">
      <c r="A17144" s="1355"/>
      <c r="B17144" s="1355"/>
      <c r="C17144" s="1433"/>
      <c r="E17144" s="1433"/>
      <c r="K17144" s="1433"/>
      <c r="L17144" s="1334"/>
    </row>
    <row r="17145" spans="1:12" ht="24" customHeight="1">
      <c r="A17145" s="1355"/>
      <c r="B17145" s="1355"/>
      <c r="C17145" s="1433"/>
      <c r="E17145" s="1433"/>
      <c r="K17145" s="1433"/>
      <c r="L17145" s="1334"/>
    </row>
    <row r="17146" spans="1:12" ht="24" customHeight="1">
      <c r="A17146" s="1355"/>
      <c r="B17146" s="1355"/>
      <c r="C17146" s="1433"/>
      <c r="E17146" s="1433"/>
      <c r="K17146" s="1433"/>
      <c r="L17146" s="1334"/>
    </row>
    <row r="17147" spans="1:12" ht="24" customHeight="1">
      <c r="A17147" s="1355"/>
      <c r="B17147" s="1355"/>
      <c r="C17147" s="1433"/>
      <c r="E17147" s="1433"/>
      <c r="K17147" s="1433"/>
      <c r="L17147" s="1334"/>
    </row>
    <row r="17148" spans="1:12" ht="24" customHeight="1">
      <c r="A17148" s="1355"/>
      <c r="B17148" s="1355"/>
      <c r="C17148" s="1433"/>
      <c r="E17148" s="1433"/>
      <c r="K17148" s="1433"/>
      <c r="L17148" s="1334"/>
    </row>
    <row r="17149" spans="1:12" ht="24" customHeight="1">
      <c r="A17149" s="1355"/>
      <c r="B17149" s="1355"/>
      <c r="C17149" s="1433"/>
      <c r="E17149" s="1433"/>
      <c r="K17149" s="1433"/>
      <c r="L17149" s="1334"/>
    </row>
    <row r="17150" spans="1:12" ht="24" customHeight="1">
      <c r="A17150" s="1355"/>
      <c r="B17150" s="1355"/>
      <c r="C17150" s="1433"/>
      <c r="E17150" s="1433"/>
      <c r="K17150" s="1433"/>
      <c r="L17150" s="1334"/>
    </row>
    <row r="17151" spans="1:12" ht="24" customHeight="1">
      <c r="A17151" s="1355"/>
      <c r="B17151" s="1355"/>
      <c r="C17151" s="1433"/>
      <c r="E17151" s="1433"/>
      <c r="K17151" s="1433"/>
      <c r="L17151" s="1334"/>
    </row>
    <row r="17152" spans="1:12" ht="24" customHeight="1">
      <c r="A17152" s="1355"/>
      <c r="B17152" s="1355"/>
      <c r="C17152" s="1433"/>
      <c r="E17152" s="1433"/>
      <c r="K17152" s="1433"/>
      <c r="L17152" s="1334"/>
    </row>
    <row r="17153" spans="1:12" ht="24" customHeight="1">
      <c r="A17153" s="1355"/>
      <c r="B17153" s="1355"/>
      <c r="C17153" s="1433"/>
      <c r="E17153" s="1433"/>
      <c r="K17153" s="1433"/>
      <c r="L17153" s="1334"/>
    </row>
    <row r="17154" spans="1:12" ht="24" customHeight="1">
      <c r="A17154" s="1355"/>
      <c r="B17154" s="1355"/>
      <c r="C17154" s="1433"/>
      <c r="E17154" s="1433"/>
      <c r="K17154" s="1433"/>
      <c r="L17154" s="1334"/>
    </row>
    <row r="17155" spans="1:12" ht="24" customHeight="1">
      <c r="A17155" s="1355"/>
      <c r="B17155" s="1355"/>
      <c r="C17155" s="1433"/>
      <c r="E17155" s="1433"/>
      <c r="K17155" s="1433"/>
      <c r="L17155" s="1334"/>
    </row>
    <row r="17156" spans="1:12" ht="24" customHeight="1">
      <c r="A17156" s="1355"/>
      <c r="B17156" s="1355"/>
      <c r="C17156" s="1433"/>
      <c r="E17156" s="1433"/>
      <c r="K17156" s="1433"/>
      <c r="L17156" s="1334"/>
    </row>
    <row r="17157" spans="1:12" ht="24" customHeight="1">
      <c r="A17157" s="1355"/>
      <c r="B17157" s="1355"/>
      <c r="C17157" s="1433"/>
      <c r="E17157" s="1433"/>
      <c r="K17157" s="1433"/>
      <c r="L17157" s="1334"/>
    </row>
    <row r="17158" spans="1:12" ht="24" customHeight="1">
      <c r="A17158" s="1355"/>
      <c r="B17158" s="1355"/>
      <c r="C17158" s="1433"/>
      <c r="E17158" s="1433"/>
      <c r="K17158" s="1433"/>
      <c r="L17158" s="1334"/>
    </row>
    <row r="17159" spans="1:12" ht="24" customHeight="1">
      <c r="A17159" s="1355"/>
      <c r="B17159" s="1355"/>
      <c r="C17159" s="1433"/>
      <c r="E17159" s="1433"/>
      <c r="K17159" s="1433"/>
      <c r="L17159" s="1334"/>
    </row>
    <row r="17160" spans="1:12" ht="24" customHeight="1">
      <c r="A17160" s="1355"/>
      <c r="B17160" s="1355"/>
      <c r="C17160" s="1433"/>
      <c r="E17160" s="1433"/>
      <c r="K17160" s="1433"/>
      <c r="L17160" s="1334"/>
    </row>
    <row r="17161" spans="1:12" ht="24" customHeight="1">
      <c r="A17161" s="1355"/>
      <c r="B17161" s="1355"/>
      <c r="C17161" s="1433"/>
      <c r="E17161" s="1433"/>
      <c r="K17161" s="1433"/>
      <c r="L17161" s="1334"/>
    </row>
    <row r="17162" spans="1:12" ht="24" customHeight="1">
      <c r="A17162" s="1355"/>
      <c r="B17162" s="1355"/>
      <c r="C17162" s="1433"/>
      <c r="E17162" s="1433"/>
      <c r="K17162" s="1433"/>
      <c r="L17162" s="1334"/>
    </row>
    <row r="17163" spans="1:12" ht="24" customHeight="1">
      <c r="A17163" s="1355"/>
      <c r="B17163" s="1355"/>
      <c r="C17163" s="1433"/>
      <c r="E17163" s="1433"/>
      <c r="K17163" s="1433"/>
      <c r="L17163" s="1334"/>
    </row>
    <row r="17164" spans="1:12" ht="24" customHeight="1">
      <c r="A17164" s="1355"/>
      <c r="B17164" s="1355"/>
      <c r="C17164" s="1433"/>
      <c r="E17164" s="1433"/>
      <c r="K17164" s="1433"/>
      <c r="L17164" s="1334"/>
    </row>
    <row r="17165" spans="1:12" ht="24" customHeight="1">
      <c r="A17165" s="1355"/>
      <c r="B17165" s="1355"/>
      <c r="C17165" s="1433"/>
      <c r="E17165" s="1433"/>
      <c r="K17165" s="1433"/>
      <c r="L17165" s="1334"/>
    </row>
    <row r="17166" spans="1:12" ht="24" customHeight="1">
      <c r="A17166" s="1355"/>
      <c r="B17166" s="1355"/>
      <c r="C17166" s="1433"/>
      <c r="E17166" s="1433"/>
      <c r="K17166" s="1433"/>
      <c r="L17166" s="1334"/>
    </row>
    <row r="17167" spans="1:12" ht="24" customHeight="1">
      <c r="A17167" s="1355"/>
      <c r="B17167" s="1355"/>
      <c r="C17167" s="1433"/>
      <c r="E17167" s="1433"/>
      <c r="K17167" s="1433"/>
      <c r="L17167" s="1334"/>
    </row>
    <row r="17168" spans="1:12" ht="24" customHeight="1">
      <c r="A17168" s="1355"/>
      <c r="B17168" s="1355"/>
      <c r="C17168" s="1433"/>
      <c r="E17168" s="1433"/>
      <c r="K17168" s="1433"/>
      <c r="L17168" s="1334"/>
    </row>
    <row r="17169" spans="1:12" ht="24" customHeight="1">
      <c r="A17169" s="1355"/>
      <c r="B17169" s="1355"/>
      <c r="C17169" s="1433"/>
      <c r="E17169" s="1433"/>
      <c r="K17169" s="1433"/>
      <c r="L17169" s="1334"/>
    </row>
    <row r="17170" spans="1:12" ht="24" customHeight="1">
      <c r="A17170" s="1355"/>
      <c r="B17170" s="1355"/>
      <c r="C17170" s="1433"/>
      <c r="E17170" s="1433"/>
      <c r="K17170" s="1433"/>
      <c r="L17170" s="1334"/>
    </row>
    <row r="17171" spans="1:12" ht="24" customHeight="1">
      <c r="A17171" s="1355"/>
      <c r="B17171" s="1355"/>
      <c r="C17171" s="1433"/>
      <c r="E17171" s="1433"/>
      <c r="K17171" s="1433"/>
      <c r="L17171" s="1334"/>
    </row>
    <row r="17172" spans="1:12" ht="24" customHeight="1">
      <c r="A17172" s="1355"/>
      <c r="B17172" s="1355"/>
      <c r="C17172" s="1433"/>
      <c r="E17172" s="1433"/>
      <c r="K17172" s="1433"/>
      <c r="L17172" s="1334"/>
    </row>
    <row r="17173" spans="1:12" ht="24" customHeight="1">
      <c r="A17173" s="1355"/>
      <c r="B17173" s="1355"/>
      <c r="C17173" s="1433"/>
      <c r="E17173" s="1433"/>
      <c r="K17173" s="1433"/>
      <c r="L17173" s="1334"/>
    </row>
    <row r="17174" spans="1:12" ht="24" customHeight="1">
      <c r="A17174" s="1355"/>
      <c r="B17174" s="1355"/>
      <c r="C17174" s="1433"/>
      <c r="E17174" s="1433"/>
      <c r="K17174" s="1433"/>
      <c r="L17174" s="1334"/>
    </row>
    <row r="17175" spans="1:12" ht="24" customHeight="1">
      <c r="A17175" s="1355"/>
      <c r="B17175" s="1355"/>
      <c r="C17175" s="1433"/>
      <c r="E17175" s="1433"/>
      <c r="K17175" s="1433"/>
      <c r="L17175" s="1334"/>
    </row>
    <row r="17176" spans="1:12" ht="24" customHeight="1">
      <c r="A17176" s="1355"/>
      <c r="B17176" s="1355"/>
      <c r="C17176" s="1433"/>
      <c r="E17176" s="1433"/>
      <c r="K17176" s="1433"/>
      <c r="L17176" s="1334"/>
    </row>
    <row r="17177" spans="1:12" ht="24" customHeight="1">
      <c r="A17177" s="1355"/>
      <c r="B17177" s="1355"/>
      <c r="C17177" s="1433"/>
      <c r="E17177" s="1433"/>
      <c r="K17177" s="1433"/>
      <c r="L17177" s="1334"/>
    </row>
    <row r="17178" spans="1:12" ht="24" customHeight="1">
      <c r="A17178" s="1355"/>
      <c r="B17178" s="1355"/>
      <c r="C17178" s="1433"/>
      <c r="E17178" s="1433"/>
      <c r="K17178" s="1433"/>
      <c r="L17178" s="1334"/>
    </row>
    <row r="17179" spans="1:12" ht="24" customHeight="1">
      <c r="A17179" s="1355"/>
      <c r="B17179" s="1355"/>
      <c r="C17179" s="1433"/>
      <c r="E17179" s="1433"/>
      <c r="K17179" s="1433"/>
      <c r="L17179" s="1334"/>
    </row>
    <row r="17180" spans="1:12" ht="24" customHeight="1">
      <c r="A17180" s="1355"/>
      <c r="B17180" s="1355"/>
      <c r="C17180" s="1433"/>
      <c r="E17180" s="1433"/>
      <c r="K17180" s="1433"/>
      <c r="L17180" s="1334"/>
    </row>
    <row r="17181" spans="1:12" ht="24" customHeight="1">
      <c r="A17181" s="1355"/>
      <c r="B17181" s="1355"/>
      <c r="C17181" s="1433"/>
      <c r="E17181" s="1433"/>
      <c r="K17181" s="1433"/>
      <c r="L17181" s="1334"/>
    </row>
    <row r="17182" spans="1:12" ht="24" customHeight="1">
      <c r="A17182" s="1355"/>
      <c r="B17182" s="1355"/>
      <c r="C17182" s="1433"/>
      <c r="E17182" s="1433"/>
      <c r="K17182" s="1433"/>
      <c r="L17182" s="1334"/>
    </row>
    <row r="17183" spans="1:12" ht="24" customHeight="1">
      <c r="A17183" s="1355"/>
      <c r="B17183" s="1355"/>
      <c r="C17183" s="1433"/>
      <c r="E17183" s="1433"/>
      <c r="K17183" s="1433"/>
      <c r="L17183" s="1334"/>
    </row>
    <row r="17184" spans="1:12" ht="24" customHeight="1">
      <c r="A17184" s="1355"/>
      <c r="B17184" s="1355"/>
      <c r="C17184" s="1433"/>
      <c r="E17184" s="1433"/>
      <c r="K17184" s="1433"/>
      <c r="L17184" s="1334"/>
    </row>
    <row r="17185" spans="1:12" ht="24" customHeight="1">
      <c r="A17185" s="1355"/>
      <c r="B17185" s="1355"/>
      <c r="C17185" s="1433"/>
      <c r="E17185" s="1433"/>
      <c r="K17185" s="1433"/>
      <c r="L17185" s="1334"/>
    </row>
    <row r="17186" spans="1:12" ht="24" customHeight="1">
      <c r="A17186" s="1355"/>
      <c r="B17186" s="1355"/>
      <c r="C17186" s="1433"/>
      <c r="E17186" s="1433"/>
      <c r="K17186" s="1433"/>
      <c r="L17186" s="1334"/>
    </row>
    <row r="17187" spans="1:12" ht="24" customHeight="1">
      <c r="A17187" s="1355"/>
      <c r="B17187" s="1355"/>
      <c r="C17187" s="1433"/>
      <c r="E17187" s="1433"/>
      <c r="K17187" s="1433"/>
      <c r="L17187" s="1334"/>
    </row>
    <row r="17188" spans="1:12" ht="24" customHeight="1">
      <c r="A17188" s="1355"/>
      <c r="B17188" s="1355"/>
      <c r="C17188" s="1433"/>
      <c r="E17188" s="1433"/>
      <c r="K17188" s="1433"/>
      <c r="L17188" s="1334"/>
    </row>
    <row r="17189" spans="1:12" ht="24" customHeight="1">
      <c r="A17189" s="1355"/>
      <c r="B17189" s="1355"/>
      <c r="C17189" s="1433"/>
      <c r="E17189" s="1433"/>
      <c r="K17189" s="1433"/>
      <c r="L17189" s="1334"/>
    </row>
    <row r="17190" spans="1:12" ht="24" customHeight="1">
      <c r="A17190" s="1355"/>
      <c r="B17190" s="1355"/>
      <c r="C17190" s="1433"/>
      <c r="E17190" s="1433"/>
      <c r="K17190" s="1433"/>
      <c r="L17190" s="1334"/>
    </row>
    <row r="17191" spans="1:12" ht="24" customHeight="1">
      <c r="A17191" s="1355"/>
      <c r="B17191" s="1355"/>
      <c r="C17191" s="1433"/>
      <c r="E17191" s="1433"/>
      <c r="K17191" s="1433"/>
      <c r="L17191" s="1334"/>
    </row>
    <row r="17192" spans="1:12" ht="24" customHeight="1">
      <c r="A17192" s="1355"/>
      <c r="B17192" s="1355"/>
      <c r="C17192" s="1433"/>
      <c r="E17192" s="1433"/>
      <c r="K17192" s="1433"/>
      <c r="L17192" s="1334"/>
    </row>
    <row r="17193" spans="1:12" ht="24" customHeight="1">
      <c r="A17193" s="1355"/>
      <c r="B17193" s="1355"/>
      <c r="C17193" s="1433"/>
      <c r="E17193" s="1433"/>
      <c r="K17193" s="1433"/>
      <c r="L17193" s="1334"/>
    </row>
    <row r="17194" spans="1:12" ht="24" customHeight="1">
      <c r="A17194" s="1355"/>
      <c r="B17194" s="1355"/>
      <c r="C17194" s="1433"/>
      <c r="E17194" s="1433"/>
      <c r="K17194" s="1433"/>
      <c r="L17194" s="1334"/>
    </row>
    <row r="17195" spans="1:12" ht="24" customHeight="1">
      <c r="A17195" s="1355"/>
      <c r="B17195" s="1355"/>
      <c r="C17195" s="1433"/>
      <c r="E17195" s="1433"/>
      <c r="K17195" s="1433"/>
      <c r="L17195" s="1334"/>
    </row>
    <row r="17196" spans="1:12" ht="24" customHeight="1">
      <c r="A17196" s="1355"/>
      <c r="B17196" s="1355"/>
      <c r="C17196" s="1433"/>
      <c r="E17196" s="1433"/>
      <c r="K17196" s="1433"/>
      <c r="L17196" s="1334"/>
    </row>
    <row r="17197" spans="1:12" ht="24" customHeight="1">
      <c r="A17197" s="1355"/>
      <c r="B17197" s="1355"/>
      <c r="C17197" s="1433"/>
      <c r="E17197" s="1433"/>
      <c r="K17197" s="1433"/>
      <c r="L17197" s="1334"/>
    </row>
    <row r="17198" spans="1:12" ht="24" customHeight="1">
      <c r="A17198" s="1355"/>
      <c r="B17198" s="1355"/>
      <c r="C17198" s="1433"/>
      <c r="E17198" s="1433"/>
      <c r="K17198" s="1433"/>
      <c r="L17198" s="1334"/>
    </row>
    <row r="17199" spans="1:12" ht="24" customHeight="1">
      <c r="A17199" s="1355"/>
      <c r="B17199" s="1355"/>
      <c r="C17199" s="1433"/>
      <c r="E17199" s="1433"/>
      <c r="K17199" s="1433"/>
      <c r="L17199" s="1334"/>
    </row>
    <row r="17200" spans="1:12" ht="24" customHeight="1">
      <c r="A17200" s="1355"/>
      <c r="B17200" s="1355"/>
      <c r="C17200" s="1433"/>
      <c r="E17200" s="1433"/>
      <c r="K17200" s="1433"/>
      <c r="L17200" s="1334"/>
    </row>
    <row r="17201" spans="1:12" ht="24" customHeight="1">
      <c r="A17201" s="1355"/>
      <c r="B17201" s="1355"/>
      <c r="C17201" s="1433"/>
      <c r="E17201" s="1433"/>
      <c r="K17201" s="1433"/>
      <c r="L17201" s="1334"/>
    </row>
    <row r="17202" spans="1:12" ht="24" customHeight="1">
      <c r="A17202" s="1355"/>
      <c r="B17202" s="1355"/>
      <c r="C17202" s="1433"/>
      <c r="E17202" s="1433"/>
      <c r="K17202" s="1433"/>
      <c r="L17202" s="1334"/>
    </row>
    <row r="17203" spans="1:12" ht="24" customHeight="1">
      <c r="A17203" s="1355"/>
      <c r="B17203" s="1355"/>
      <c r="C17203" s="1433"/>
      <c r="E17203" s="1433"/>
      <c r="K17203" s="1433"/>
      <c r="L17203" s="1334"/>
    </row>
    <row r="17204" spans="1:12" ht="24" customHeight="1">
      <c r="A17204" s="1355"/>
      <c r="B17204" s="1355"/>
      <c r="C17204" s="1433"/>
      <c r="E17204" s="1433"/>
      <c r="K17204" s="1433"/>
      <c r="L17204" s="1334"/>
    </row>
    <row r="17205" spans="1:12" ht="24" customHeight="1">
      <c r="A17205" s="1355"/>
      <c r="B17205" s="1355"/>
      <c r="C17205" s="1433"/>
      <c r="E17205" s="1433"/>
      <c r="K17205" s="1433"/>
      <c r="L17205" s="1334"/>
    </row>
    <row r="17206" spans="1:12" ht="24" customHeight="1">
      <c r="A17206" s="1355"/>
      <c r="B17206" s="1355"/>
      <c r="C17206" s="1433"/>
      <c r="E17206" s="1433"/>
      <c r="K17206" s="1433"/>
      <c r="L17206" s="1334"/>
    </row>
    <row r="17207" spans="1:12" ht="24" customHeight="1">
      <c r="A17207" s="1355"/>
      <c r="B17207" s="1355"/>
      <c r="C17207" s="1433"/>
      <c r="E17207" s="1433"/>
      <c r="K17207" s="1433"/>
      <c r="L17207" s="1334"/>
    </row>
    <row r="17208" spans="1:12" ht="24" customHeight="1">
      <c r="A17208" s="1355"/>
      <c r="B17208" s="1355"/>
      <c r="C17208" s="1433"/>
      <c r="E17208" s="1433"/>
      <c r="K17208" s="1433"/>
      <c r="L17208" s="1334"/>
    </row>
    <row r="17209" spans="1:12" ht="24" customHeight="1">
      <c r="A17209" s="1355"/>
      <c r="B17209" s="1355"/>
      <c r="C17209" s="1433"/>
      <c r="E17209" s="1433"/>
      <c r="K17209" s="1433"/>
      <c r="L17209" s="1334"/>
    </row>
    <row r="17210" spans="1:12" ht="24" customHeight="1">
      <c r="A17210" s="1355"/>
      <c r="B17210" s="1355"/>
      <c r="C17210" s="1433"/>
      <c r="E17210" s="1433"/>
      <c r="K17210" s="1433"/>
      <c r="L17210" s="1334"/>
    </row>
    <row r="17211" spans="1:12" ht="24" customHeight="1">
      <c r="A17211" s="1355"/>
      <c r="B17211" s="1355"/>
      <c r="C17211" s="1433"/>
      <c r="E17211" s="1433"/>
      <c r="K17211" s="1433"/>
      <c r="L17211" s="1334"/>
    </row>
    <row r="17212" spans="1:12" ht="24" customHeight="1">
      <c r="A17212" s="1355"/>
      <c r="B17212" s="1355"/>
      <c r="C17212" s="1433"/>
      <c r="E17212" s="1433"/>
      <c r="K17212" s="1433"/>
      <c r="L17212" s="1334"/>
    </row>
    <row r="17213" spans="1:12" ht="24" customHeight="1">
      <c r="A17213" s="1355"/>
      <c r="B17213" s="1355"/>
      <c r="C17213" s="1433"/>
      <c r="E17213" s="1433"/>
      <c r="K17213" s="1433"/>
      <c r="L17213" s="1334"/>
    </row>
    <row r="17214" spans="1:12" ht="24" customHeight="1">
      <c r="A17214" s="1355"/>
      <c r="B17214" s="1355"/>
      <c r="C17214" s="1433"/>
      <c r="E17214" s="1433"/>
      <c r="K17214" s="1433"/>
      <c r="L17214" s="1334"/>
    </row>
    <row r="17215" spans="1:12" ht="24" customHeight="1">
      <c r="A17215" s="1355"/>
      <c r="B17215" s="1355"/>
      <c r="C17215" s="1433"/>
      <c r="E17215" s="1433"/>
      <c r="K17215" s="1433"/>
      <c r="L17215" s="1334"/>
    </row>
    <row r="17216" spans="1:12" ht="24" customHeight="1">
      <c r="A17216" s="1355"/>
      <c r="B17216" s="1355"/>
      <c r="C17216" s="1433"/>
      <c r="E17216" s="1433"/>
      <c r="K17216" s="1433"/>
      <c r="L17216" s="1334"/>
    </row>
    <row r="17217" spans="1:12" ht="24" customHeight="1">
      <c r="A17217" s="1355"/>
      <c r="B17217" s="1355"/>
      <c r="C17217" s="1433"/>
      <c r="E17217" s="1433"/>
      <c r="K17217" s="1433"/>
      <c r="L17217" s="1334"/>
    </row>
    <row r="17218" spans="1:12" ht="24" customHeight="1">
      <c r="A17218" s="1355"/>
      <c r="B17218" s="1355"/>
      <c r="C17218" s="1433"/>
      <c r="E17218" s="1433"/>
      <c r="K17218" s="1433"/>
      <c r="L17218" s="1334"/>
    </row>
    <row r="17219" spans="1:12" ht="24" customHeight="1">
      <c r="A17219" s="1355"/>
      <c r="B17219" s="1355"/>
      <c r="C17219" s="1433"/>
      <c r="E17219" s="1433"/>
      <c r="K17219" s="1433"/>
      <c r="L17219" s="1334"/>
    </row>
    <row r="17220" spans="1:12" ht="24" customHeight="1">
      <c r="A17220" s="1355"/>
      <c r="B17220" s="1355"/>
      <c r="C17220" s="1433"/>
      <c r="E17220" s="1433"/>
      <c r="K17220" s="1433"/>
      <c r="L17220" s="1334"/>
    </row>
    <row r="17221" spans="1:12" ht="24" customHeight="1">
      <c r="A17221" s="1355"/>
      <c r="B17221" s="1355"/>
      <c r="C17221" s="1433"/>
      <c r="E17221" s="1433"/>
      <c r="K17221" s="1433"/>
      <c r="L17221" s="1334"/>
    </row>
    <row r="17222" spans="1:12" ht="24" customHeight="1">
      <c r="A17222" s="1355"/>
      <c r="B17222" s="1355"/>
      <c r="C17222" s="1433"/>
      <c r="E17222" s="1433"/>
      <c r="K17222" s="1433"/>
      <c r="L17222" s="1334"/>
    </row>
    <row r="17223" spans="1:12" ht="24" customHeight="1">
      <c r="A17223" s="1355"/>
      <c r="B17223" s="1355"/>
      <c r="C17223" s="1433"/>
      <c r="E17223" s="1433"/>
      <c r="K17223" s="1433"/>
      <c r="L17223" s="1334"/>
    </row>
    <row r="17224" spans="1:12" ht="24" customHeight="1">
      <c r="A17224" s="1355"/>
      <c r="B17224" s="1355"/>
      <c r="C17224" s="1433"/>
      <c r="E17224" s="1433"/>
      <c r="K17224" s="1433"/>
      <c r="L17224" s="1334"/>
    </row>
    <row r="17225" spans="1:12" ht="24" customHeight="1">
      <c r="A17225" s="1355"/>
      <c r="B17225" s="1355"/>
      <c r="C17225" s="1433"/>
      <c r="E17225" s="1433"/>
      <c r="K17225" s="1433"/>
      <c r="L17225" s="1334"/>
    </row>
    <row r="17226" spans="1:12" ht="24" customHeight="1">
      <c r="A17226" s="1355"/>
      <c r="B17226" s="1355"/>
      <c r="C17226" s="1433"/>
      <c r="E17226" s="1433"/>
      <c r="K17226" s="1433"/>
      <c r="L17226" s="1334"/>
    </row>
    <row r="17227" spans="1:12" ht="24" customHeight="1">
      <c r="A17227" s="1355"/>
      <c r="B17227" s="1355"/>
      <c r="C17227" s="1433"/>
      <c r="E17227" s="1433"/>
      <c r="K17227" s="1433"/>
      <c r="L17227" s="1334"/>
    </row>
    <row r="17228" spans="1:12" ht="24" customHeight="1">
      <c r="A17228" s="1355"/>
      <c r="B17228" s="1355"/>
      <c r="C17228" s="1433"/>
      <c r="E17228" s="1433"/>
      <c r="K17228" s="1433"/>
      <c r="L17228" s="1334"/>
    </row>
    <row r="17229" spans="1:12" ht="24" customHeight="1">
      <c r="A17229" s="1355"/>
      <c r="B17229" s="1355"/>
      <c r="C17229" s="1433"/>
      <c r="E17229" s="1433"/>
      <c r="K17229" s="1433"/>
      <c r="L17229" s="1334"/>
    </row>
    <row r="17230" spans="1:12" ht="24" customHeight="1">
      <c r="A17230" s="1355"/>
      <c r="B17230" s="1355"/>
      <c r="C17230" s="1433"/>
      <c r="E17230" s="1433"/>
      <c r="K17230" s="1433"/>
      <c r="L17230" s="1334"/>
    </row>
    <row r="17231" spans="1:12" ht="24" customHeight="1">
      <c r="A17231" s="1355"/>
      <c r="B17231" s="1355"/>
      <c r="C17231" s="1433"/>
      <c r="E17231" s="1433"/>
      <c r="K17231" s="1433"/>
      <c r="L17231" s="1334"/>
    </row>
    <row r="17232" spans="1:12" ht="24" customHeight="1">
      <c r="A17232" s="1355"/>
      <c r="B17232" s="1355"/>
      <c r="C17232" s="1433"/>
      <c r="E17232" s="1433"/>
      <c r="K17232" s="1433"/>
      <c r="L17232" s="1334"/>
    </row>
    <row r="17233" spans="1:12" ht="24" customHeight="1">
      <c r="A17233" s="1355"/>
      <c r="B17233" s="1355"/>
      <c r="C17233" s="1433"/>
      <c r="E17233" s="1433"/>
      <c r="K17233" s="1433"/>
      <c r="L17233" s="1334"/>
    </row>
    <row r="17234" spans="1:12" ht="24" customHeight="1">
      <c r="A17234" s="1355"/>
      <c r="B17234" s="1355"/>
      <c r="C17234" s="1433"/>
      <c r="E17234" s="1433"/>
      <c r="K17234" s="1433"/>
      <c r="L17234" s="1334"/>
    </row>
    <row r="17235" spans="1:12" ht="24" customHeight="1">
      <c r="A17235" s="1355"/>
      <c r="B17235" s="1355"/>
      <c r="C17235" s="1433"/>
      <c r="E17235" s="1433"/>
      <c r="K17235" s="1433"/>
      <c r="L17235" s="1334"/>
    </row>
    <row r="17236" spans="1:12" ht="24" customHeight="1">
      <c r="A17236" s="1355"/>
      <c r="B17236" s="1355"/>
      <c r="C17236" s="1433"/>
      <c r="E17236" s="1433"/>
      <c r="K17236" s="1433"/>
      <c r="L17236" s="1334"/>
    </row>
    <row r="17237" spans="1:12" ht="24" customHeight="1">
      <c r="A17237" s="1355"/>
      <c r="B17237" s="1355"/>
      <c r="C17237" s="1433"/>
      <c r="E17237" s="1433"/>
      <c r="K17237" s="1433"/>
      <c r="L17237" s="1334"/>
    </row>
    <row r="17238" spans="1:12" ht="24" customHeight="1">
      <c r="A17238" s="1355"/>
      <c r="B17238" s="1355"/>
      <c r="C17238" s="1433"/>
      <c r="E17238" s="1433"/>
      <c r="K17238" s="1433"/>
      <c r="L17238" s="1334"/>
    </row>
    <row r="17239" spans="1:12" ht="24" customHeight="1">
      <c r="A17239" s="1355"/>
      <c r="B17239" s="1355"/>
      <c r="C17239" s="1433"/>
      <c r="E17239" s="1433"/>
      <c r="K17239" s="1433"/>
      <c r="L17239" s="1334"/>
    </row>
    <row r="17240" spans="1:12" ht="24" customHeight="1">
      <c r="A17240" s="1355"/>
      <c r="B17240" s="1355"/>
      <c r="C17240" s="1433"/>
      <c r="E17240" s="1433"/>
      <c r="K17240" s="1433"/>
      <c r="L17240" s="1334"/>
    </row>
    <row r="17241" spans="1:12" ht="24" customHeight="1">
      <c r="A17241" s="1355"/>
      <c r="B17241" s="1355"/>
      <c r="C17241" s="1433"/>
      <c r="E17241" s="1433"/>
      <c r="K17241" s="1433"/>
      <c r="L17241" s="1334"/>
    </row>
    <row r="17242" spans="1:12" ht="24" customHeight="1">
      <c r="A17242" s="1355"/>
      <c r="B17242" s="1355"/>
      <c r="C17242" s="1433"/>
      <c r="E17242" s="1433"/>
      <c r="K17242" s="1433"/>
      <c r="L17242" s="1334"/>
    </row>
    <row r="17243" spans="1:12" ht="24" customHeight="1">
      <c r="A17243" s="1355"/>
      <c r="B17243" s="1355"/>
      <c r="C17243" s="1433"/>
      <c r="E17243" s="1433"/>
      <c r="K17243" s="1433"/>
      <c r="L17243" s="1334"/>
    </row>
    <row r="17244" spans="1:12" ht="24" customHeight="1">
      <c r="A17244" s="1355"/>
      <c r="B17244" s="1355"/>
      <c r="C17244" s="1433"/>
      <c r="E17244" s="1433"/>
      <c r="K17244" s="1433"/>
      <c r="L17244" s="1334"/>
    </row>
    <row r="17245" spans="1:12" ht="24" customHeight="1">
      <c r="A17245" s="1355"/>
      <c r="B17245" s="1355"/>
      <c r="C17245" s="1433"/>
      <c r="E17245" s="1433"/>
      <c r="K17245" s="1433"/>
      <c r="L17245" s="1334"/>
    </row>
    <row r="17246" spans="1:12" ht="24" customHeight="1">
      <c r="A17246" s="1355"/>
      <c r="B17246" s="1355"/>
      <c r="C17246" s="1433"/>
      <c r="E17246" s="1433"/>
      <c r="K17246" s="1433"/>
      <c r="L17246" s="1334"/>
    </row>
    <row r="17247" spans="1:12" ht="24" customHeight="1">
      <c r="A17247" s="1355"/>
      <c r="B17247" s="1355"/>
      <c r="C17247" s="1433"/>
      <c r="E17247" s="1433"/>
      <c r="K17247" s="1433"/>
      <c r="L17247" s="1334"/>
    </row>
    <row r="17248" spans="1:12" ht="24" customHeight="1">
      <c r="A17248" s="1355"/>
      <c r="B17248" s="1355"/>
      <c r="C17248" s="1433"/>
      <c r="E17248" s="1433"/>
      <c r="K17248" s="1433"/>
      <c r="L17248" s="1334"/>
    </row>
    <row r="17249" spans="1:12" ht="24" customHeight="1">
      <c r="A17249" s="1355"/>
      <c r="B17249" s="1355"/>
      <c r="C17249" s="1433"/>
      <c r="E17249" s="1433"/>
      <c r="K17249" s="1433"/>
      <c r="L17249" s="1334"/>
    </row>
    <row r="17250" spans="1:12" ht="24" customHeight="1">
      <c r="A17250" s="1355"/>
      <c r="B17250" s="1355"/>
      <c r="C17250" s="1433"/>
      <c r="E17250" s="1433"/>
      <c r="K17250" s="1433"/>
      <c r="L17250" s="1334"/>
    </row>
    <row r="17251" spans="1:12" ht="24" customHeight="1">
      <c r="A17251" s="1355"/>
      <c r="B17251" s="1355"/>
      <c r="C17251" s="1433"/>
      <c r="E17251" s="1433"/>
      <c r="K17251" s="1433"/>
      <c r="L17251" s="1334"/>
    </row>
    <row r="17252" spans="1:12" ht="24" customHeight="1">
      <c r="A17252" s="1355"/>
      <c r="B17252" s="1355"/>
      <c r="C17252" s="1433"/>
      <c r="E17252" s="1433"/>
      <c r="K17252" s="1433"/>
      <c r="L17252" s="1334"/>
    </row>
    <row r="17253" spans="1:12" ht="24" customHeight="1">
      <c r="A17253" s="1355"/>
      <c r="B17253" s="1355"/>
      <c r="C17253" s="1433"/>
      <c r="E17253" s="1433"/>
      <c r="K17253" s="1433"/>
      <c r="L17253" s="1334"/>
    </row>
    <row r="17254" spans="1:12" ht="24" customHeight="1">
      <c r="A17254" s="1355"/>
      <c r="B17254" s="1355"/>
      <c r="C17254" s="1433"/>
      <c r="E17254" s="1433"/>
      <c r="K17254" s="1433"/>
      <c r="L17254" s="1334"/>
    </row>
    <row r="17255" spans="1:12" ht="24" customHeight="1">
      <c r="A17255" s="1355"/>
      <c r="B17255" s="1355"/>
      <c r="C17255" s="1433"/>
      <c r="E17255" s="1433"/>
      <c r="K17255" s="1433"/>
      <c r="L17255" s="1334"/>
    </row>
    <row r="17256" spans="1:12" ht="24" customHeight="1">
      <c r="A17256" s="1355"/>
      <c r="B17256" s="1355"/>
      <c r="C17256" s="1433"/>
      <c r="E17256" s="1433"/>
      <c r="K17256" s="1433"/>
      <c r="L17256" s="1334"/>
    </row>
    <row r="17257" spans="1:12" ht="24" customHeight="1">
      <c r="A17257" s="1355"/>
      <c r="B17257" s="1355"/>
      <c r="C17257" s="1433"/>
      <c r="E17257" s="1433"/>
      <c r="K17257" s="1433"/>
      <c r="L17257" s="1334"/>
    </row>
    <row r="17258" spans="1:12" ht="24" customHeight="1">
      <c r="A17258" s="1355"/>
      <c r="B17258" s="1355"/>
      <c r="C17258" s="1433"/>
      <c r="E17258" s="1433"/>
      <c r="K17258" s="1433"/>
      <c r="L17258" s="1334"/>
    </row>
    <row r="17259" spans="1:12" ht="24" customHeight="1">
      <c r="A17259" s="1355"/>
      <c r="B17259" s="1355"/>
      <c r="C17259" s="1433"/>
      <c r="E17259" s="1433"/>
      <c r="K17259" s="1433"/>
      <c r="L17259" s="1334"/>
    </row>
    <row r="17260" spans="1:12" ht="24" customHeight="1">
      <c r="A17260" s="1355"/>
      <c r="B17260" s="1355"/>
      <c r="C17260" s="1433"/>
      <c r="E17260" s="1433"/>
      <c r="K17260" s="1433"/>
      <c r="L17260" s="1334"/>
    </row>
    <row r="17261" spans="1:12" ht="24" customHeight="1">
      <c r="A17261" s="1355"/>
      <c r="B17261" s="1355"/>
      <c r="C17261" s="1433"/>
      <c r="E17261" s="1433"/>
      <c r="K17261" s="1433"/>
      <c r="L17261" s="1334"/>
    </row>
    <row r="17262" spans="1:12" ht="24" customHeight="1">
      <c r="A17262" s="1355"/>
      <c r="B17262" s="1355"/>
      <c r="C17262" s="1433"/>
      <c r="E17262" s="1433"/>
      <c r="K17262" s="1433"/>
      <c r="L17262" s="1334"/>
    </row>
    <row r="17263" spans="1:12" ht="24" customHeight="1">
      <c r="A17263" s="1355"/>
      <c r="B17263" s="1355"/>
      <c r="C17263" s="1433"/>
      <c r="E17263" s="1433"/>
      <c r="K17263" s="1433"/>
      <c r="L17263" s="1334"/>
    </row>
    <row r="17264" spans="1:12" ht="24" customHeight="1">
      <c r="A17264" s="1355"/>
      <c r="B17264" s="1355"/>
      <c r="C17264" s="1433"/>
      <c r="E17264" s="1433"/>
      <c r="K17264" s="1433"/>
      <c r="L17264" s="1334"/>
    </row>
    <row r="17265" spans="1:12" ht="24" customHeight="1">
      <c r="A17265" s="1355"/>
      <c r="B17265" s="1355"/>
      <c r="C17265" s="1433"/>
      <c r="E17265" s="1433"/>
      <c r="K17265" s="1433"/>
      <c r="L17265" s="1334"/>
    </row>
    <row r="17266" spans="1:12" ht="24" customHeight="1">
      <c r="A17266" s="1355"/>
      <c r="B17266" s="1355"/>
      <c r="C17266" s="1433"/>
      <c r="E17266" s="1433"/>
      <c r="K17266" s="1433"/>
      <c r="L17266" s="1334"/>
    </row>
    <row r="17267" spans="1:12" ht="24" customHeight="1">
      <c r="A17267" s="1355"/>
      <c r="B17267" s="1355"/>
      <c r="C17267" s="1433"/>
      <c r="E17267" s="1433"/>
      <c r="K17267" s="1433"/>
      <c r="L17267" s="1334"/>
    </row>
    <row r="17268" spans="1:12" ht="24" customHeight="1">
      <c r="A17268" s="1355"/>
      <c r="B17268" s="1355"/>
      <c r="C17268" s="1433"/>
      <c r="E17268" s="1433"/>
      <c r="K17268" s="1433"/>
      <c r="L17268" s="1334"/>
    </row>
    <row r="17269" spans="1:12" ht="24" customHeight="1">
      <c r="A17269" s="1355"/>
      <c r="B17269" s="1355"/>
      <c r="C17269" s="1433"/>
      <c r="E17269" s="1433"/>
      <c r="K17269" s="1433"/>
      <c r="L17269" s="1334"/>
    </row>
    <row r="17270" spans="1:12" ht="24" customHeight="1">
      <c r="A17270" s="1355"/>
      <c r="B17270" s="1355"/>
      <c r="C17270" s="1433"/>
      <c r="E17270" s="1433"/>
      <c r="K17270" s="1433"/>
      <c r="L17270" s="1334"/>
    </row>
    <row r="17271" spans="1:12" ht="24" customHeight="1">
      <c r="A17271" s="1355"/>
      <c r="B17271" s="1355"/>
      <c r="C17271" s="1433"/>
      <c r="E17271" s="1433"/>
      <c r="K17271" s="1433"/>
      <c r="L17271" s="1334"/>
    </row>
    <row r="17272" spans="1:12" ht="24" customHeight="1">
      <c r="A17272" s="1355"/>
      <c r="B17272" s="1355"/>
      <c r="C17272" s="1433"/>
      <c r="E17272" s="1433"/>
      <c r="K17272" s="1433"/>
      <c r="L17272" s="1334"/>
    </row>
    <row r="17273" spans="1:12" ht="24" customHeight="1">
      <c r="A17273" s="1355"/>
      <c r="B17273" s="1355"/>
      <c r="C17273" s="1433"/>
      <c r="E17273" s="1433"/>
      <c r="K17273" s="1433"/>
      <c r="L17273" s="1334"/>
    </row>
    <row r="17274" spans="1:12" ht="24" customHeight="1">
      <c r="A17274" s="1355"/>
      <c r="B17274" s="1355"/>
      <c r="C17274" s="1433"/>
      <c r="E17274" s="1433"/>
      <c r="K17274" s="1433"/>
      <c r="L17274" s="1334"/>
    </row>
    <row r="17275" spans="1:12" ht="24" customHeight="1">
      <c r="A17275" s="1355"/>
      <c r="B17275" s="1355"/>
      <c r="C17275" s="1433"/>
      <c r="E17275" s="1433"/>
      <c r="K17275" s="1433"/>
      <c r="L17275" s="1334"/>
    </row>
    <row r="17276" spans="1:12" ht="24" customHeight="1">
      <c r="A17276" s="1355"/>
      <c r="B17276" s="1355"/>
      <c r="C17276" s="1433"/>
      <c r="E17276" s="1433"/>
      <c r="K17276" s="1433"/>
      <c r="L17276" s="1334"/>
    </row>
    <row r="17277" spans="1:12" ht="24" customHeight="1">
      <c r="A17277" s="1355"/>
      <c r="B17277" s="1355"/>
      <c r="C17277" s="1433"/>
      <c r="E17277" s="1433"/>
      <c r="K17277" s="1433"/>
      <c r="L17277" s="1334"/>
    </row>
    <row r="17278" spans="1:12" ht="24" customHeight="1">
      <c r="A17278" s="1355"/>
      <c r="B17278" s="1355"/>
      <c r="C17278" s="1433"/>
      <c r="E17278" s="1433"/>
      <c r="K17278" s="1433"/>
      <c r="L17278" s="1334"/>
    </row>
    <row r="17279" spans="1:12" ht="24" customHeight="1">
      <c r="A17279" s="1355"/>
      <c r="B17279" s="1355"/>
      <c r="C17279" s="1433"/>
      <c r="E17279" s="1433"/>
      <c r="K17279" s="1433"/>
      <c r="L17279" s="1334"/>
    </row>
    <row r="17280" spans="1:12" ht="24" customHeight="1">
      <c r="A17280" s="1355"/>
      <c r="B17280" s="1355"/>
      <c r="C17280" s="1433"/>
      <c r="E17280" s="1433"/>
      <c r="K17280" s="1433"/>
      <c r="L17280" s="1334"/>
    </row>
    <row r="17281" spans="1:12" ht="24" customHeight="1">
      <c r="A17281" s="1355"/>
      <c r="B17281" s="1355"/>
      <c r="C17281" s="1433"/>
      <c r="E17281" s="1433"/>
      <c r="K17281" s="1433"/>
      <c r="L17281" s="1334"/>
    </row>
    <row r="17282" spans="1:12" ht="24" customHeight="1">
      <c r="A17282" s="1355"/>
      <c r="B17282" s="1355"/>
      <c r="C17282" s="1433"/>
      <c r="E17282" s="1433"/>
      <c r="K17282" s="1433"/>
      <c r="L17282" s="1334"/>
    </row>
    <row r="17283" spans="1:12" ht="24" customHeight="1">
      <c r="A17283" s="1355"/>
      <c r="B17283" s="1355"/>
      <c r="C17283" s="1433"/>
      <c r="E17283" s="1433"/>
      <c r="K17283" s="1433"/>
      <c r="L17283" s="1334"/>
    </row>
    <row r="17284" spans="1:12" ht="24" customHeight="1">
      <c r="A17284" s="1355"/>
      <c r="B17284" s="1355"/>
      <c r="C17284" s="1433"/>
      <c r="E17284" s="1433"/>
      <c r="K17284" s="1433"/>
      <c r="L17284" s="1334"/>
    </row>
    <row r="17285" spans="1:12" ht="24" customHeight="1">
      <c r="A17285" s="1355"/>
      <c r="B17285" s="1355"/>
      <c r="C17285" s="1433"/>
      <c r="E17285" s="1433"/>
      <c r="K17285" s="1433"/>
      <c r="L17285" s="1334"/>
    </row>
    <row r="17286" spans="1:12" ht="24" customHeight="1">
      <c r="A17286" s="1355"/>
      <c r="B17286" s="1355"/>
      <c r="C17286" s="1433"/>
      <c r="E17286" s="1433"/>
      <c r="K17286" s="1433"/>
      <c r="L17286" s="1334"/>
    </row>
    <row r="17287" spans="1:12" ht="24" customHeight="1">
      <c r="A17287" s="1355"/>
      <c r="B17287" s="1355"/>
      <c r="C17287" s="1433"/>
      <c r="E17287" s="1433"/>
      <c r="K17287" s="1433"/>
      <c r="L17287" s="1334"/>
    </row>
    <row r="17288" spans="1:12" ht="24" customHeight="1">
      <c r="A17288" s="1355"/>
      <c r="B17288" s="1355"/>
      <c r="C17288" s="1433"/>
      <c r="E17288" s="1433"/>
      <c r="K17288" s="1433"/>
      <c r="L17288" s="1334"/>
    </row>
    <row r="17289" spans="1:12" ht="24" customHeight="1">
      <c r="A17289" s="1355"/>
      <c r="B17289" s="1355"/>
      <c r="C17289" s="1433"/>
      <c r="E17289" s="1433"/>
      <c r="K17289" s="1433"/>
      <c r="L17289" s="1334"/>
    </row>
    <row r="17290" spans="1:12" ht="24" customHeight="1">
      <c r="A17290" s="1355"/>
      <c r="B17290" s="1355"/>
      <c r="C17290" s="1433"/>
      <c r="E17290" s="1433"/>
      <c r="K17290" s="1433"/>
      <c r="L17290" s="1334"/>
    </row>
    <row r="17291" spans="1:12" ht="24" customHeight="1">
      <c r="A17291" s="1355"/>
      <c r="B17291" s="1355"/>
      <c r="C17291" s="1433"/>
      <c r="E17291" s="1433"/>
      <c r="K17291" s="1433"/>
      <c r="L17291" s="1334"/>
    </row>
    <row r="17292" spans="1:12" ht="24" customHeight="1">
      <c r="A17292" s="1355"/>
      <c r="B17292" s="1355"/>
      <c r="C17292" s="1433"/>
      <c r="E17292" s="1433"/>
      <c r="K17292" s="1433"/>
      <c r="L17292" s="1334"/>
    </row>
    <row r="17293" spans="1:12" ht="24" customHeight="1">
      <c r="A17293" s="1355"/>
      <c r="B17293" s="1355"/>
      <c r="C17293" s="1433"/>
      <c r="E17293" s="1433"/>
      <c r="K17293" s="1433"/>
      <c r="L17293" s="1334"/>
    </row>
    <row r="17294" spans="1:12" ht="24" customHeight="1">
      <c r="A17294" s="1355"/>
      <c r="B17294" s="1355"/>
      <c r="C17294" s="1433"/>
      <c r="E17294" s="1433"/>
      <c r="K17294" s="1433"/>
      <c r="L17294" s="1334"/>
    </row>
    <row r="17295" spans="1:12" ht="24" customHeight="1">
      <c r="A17295" s="1355"/>
      <c r="B17295" s="1355"/>
      <c r="C17295" s="1433"/>
      <c r="E17295" s="1433"/>
      <c r="K17295" s="1433"/>
      <c r="L17295" s="1334"/>
    </row>
    <row r="17296" spans="1:12" ht="24" customHeight="1">
      <c r="A17296" s="1355"/>
      <c r="B17296" s="1355"/>
      <c r="C17296" s="1433"/>
      <c r="E17296" s="1433"/>
      <c r="K17296" s="1433"/>
      <c r="L17296" s="1334"/>
    </row>
    <row r="17297" spans="1:12" ht="24" customHeight="1">
      <c r="A17297" s="1355"/>
      <c r="B17297" s="1355"/>
      <c r="C17297" s="1433"/>
      <c r="E17297" s="1433"/>
      <c r="K17297" s="1433"/>
      <c r="L17297" s="1334"/>
    </row>
    <row r="17298" spans="1:12" ht="24" customHeight="1">
      <c r="A17298" s="1355"/>
      <c r="B17298" s="1355"/>
      <c r="C17298" s="1433"/>
      <c r="E17298" s="1433"/>
      <c r="K17298" s="1433"/>
      <c r="L17298" s="1334"/>
    </row>
    <row r="17299" spans="1:12" ht="24" customHeight="1">
      <c r="A17299" s="1355"/>
      <c r="B17299" s="1355"/>
      <c r="C17299" s="1433"/>
      <c r="E17299" s="1433"/>
      <c r="K17299" s="1433"/>
      <c r="L17299" s="1334"/>
    </row>
    <row r="17300" spans="1:12" ht="24" customHeight="1">
      <c r="A17300" s="1355"/>
      <c r="B17300" s="1355"/>
      <c r="C17300" s="1433"/>
      <c r="E17300" s="1433"/>
      <c r="K17300" s="1433"/>
      <c r="L17300" s="1334"/>
    </row>
    <row r="17301" spans="1:12" ht="24" customHeight="1">
      <c r="A17301" s="1355"/>
      <c r="B17301" s="1355"/>
      <c r="C17301" s="1433"/>
      <c r="E17301" s="1433"/>
      <c r="K17301" s="1433"/>
      <c r="L17301" s="1334"/>
    </row>
    <row r="17302" spans="1:12" ht="24" customHeight="1">
      <c r="A17302" s="1355"/>
      <c r="B17302" s="1355"/>
      <c r="C17302" s="1433"/>
      <c r="E17302" s="1433"/>
      <c r="K17302" s="1433"/>
      <c r="L17302" s="1334"/>
    </row>
    <row r="17303" spans="1:12" ht="24" customHeight="1">
      <c r="A17303" s="1355"/>
      <c r="B17303" s="1355"/>
      <c r="C17303" s="1433"/>
      <c r="E17303" s="1433"/>
      <c r="K17303" s="1433"/>
      <c r="L17303" s="1334"/>
    </row>
    <row r="17304" spans="1:12" ht="24" customHeight="1">
      <c r="A17304" s="1355"/>
      <c r="B17304" s="1355"/>
      <c r="C17304" s="1433"/>
      <c r="E17304" s="1433"/>
      <c r="K17304" s="1433"/>
      <c r="L17304" s="1334"/>
    </row>
    <row r="17305" spans="1:12" ht="24" customHeight="1">
      <c r="A17305" s="1355"/>
      <c r="B17305" s="1355"/>
      <c r="C17305" s="1433"/>
      <c r="E17305" s="1433"/>
      <c r="K17305" s="1433"/>
      <c r="L17305" s="1334"/>
    </row>
    <row r="17306" spans="1:12" ht="24" customHeight="1">
      <c r="A17306" s="1355"/>
      <c r="B17306" s="1355"/>
      <c r="C17306" s="1433"/>
      <c r="E17306" s="1433"/>
      <c r="K17306" s="1433"/>
      <c r="L17306" s="1334"/>
    </row>
    <row r="17307" spans="1:12" ht="24" customHeight="1">
      <c r="A17307" s="1355"/>
      <c r="B17307" s="1355"/>
      <c r="C17307" s="1433"/>
      <c r="E17307" s="1433"/>
      <c r="K17307" s="1433"/>
      <c r="L17307" s="1334"/>
    </row>
    <row r="17308" spans="1:12" ht="24" customHeight="1">
      <c r="A17308" s="1355"/>
      <c r="B17308" s="1355"/>
      <c r="C17308" s="1433"/>
      <c r="E17308" s="1433"/>
      <c r="K17308" s="1433"/>
      <c r="L17308" s="1334"/>
    </row>
    <row r="17309" spans="1:12" ht="24" customHeight="1">
      <c r="A17309" s="1355"/>
      <c r="B17309" s="1355"/>
      <c r="C17309" s="1433"/>
      <c r="E17309" s="1433"/>
      <c r="K17309" s="1433"/>
      <c r="L17309" s="1334"/>
    </row>
    <row r="17310" spans="1:12" ht="24" customHeight="1">
      <c r="A17310" s="1355"/>
      <c r="B17310" s="1355"/>
      <c r="C17310" s="1433"/>
      <c r="E17310" s="1433"/>
      <c r="K17310" s="1433"/>
      <c r="L17310" s="1334"/>
    </row>
    <row r="17311" spans="1:12" ht="24" customHeight="1">
      <c r="A17311" s="1355"/>
      <c r="B17311" s="1355"/>
      <c r="C17311" s="1433"/>
      <c r="E17311" s="1433"/>
      <c r="K17311" s="1433"/>
      <c r="L17311" s="1334"/>
    </row>
    <row r="17312" spans="1:12" ht="24" customHeight="1">
      <c r="A17312" s="1355"/>
      <c r="B17312" s="1355"/>
      <c r="C17312" s="1433"/>
      <c r="E17312" s="1433"/>
      <c r="K17312" s="1433"/>
      <c r="L17312" s="1334"/>
    </row>
    <row r="17313" spans="1:12" ht="24" customHeight="1">
      <c r="A17313" s="1355"/>
      <c r="B17313" s="1355"/>
      <c r="C17313" s="1433"/>
      <c r="E17313" s="1433"/>
      <c r="K17313" s="1433"/>
      <c r="L17313" s="1334"/>
    </row>
    <row r="17314" spans="1:12" ht="24" customHeight="1">
      <c r="A17314" s="1355"/>
      <c r="B17314" s="1355"/>
      <c r="C17314" s="1433"/>
      <c r="E17314" s="1433"/>
      <c r="K17314" s="1433"/>
      <c r="L17314" s="1334"/>
    </row>
    <row r="17315" spans="1:12" ht="24" customHeight="1">
      <c r="A17315" s="1355"/>
      <c r="B17315" s="1355"/>
      <c r="C17315" s="1433"/>
      <c r="E17315" s="1433"/>
      <c r="K17315" s="1433"/>
      <c r="L17315" s="1334"/>
    </row>
    <row r="17316" spans="1:12" ht="24" customHeight="1">
      <c r="A17316" s="1355"/>
      <c r="B17316" s="1355"/>
      <c r="C17316" s="1433"/>
      <c r="E17316" s="1433"/>
      <c r="K17316" s="1433"/>
      <c r="L17316" s="1334"/>
    </row>
    <row r="17317" spans="1:12" ht="24" customHeight="1">
      <c r="A17317" s="1355"/>
      <c r="B17317" s="1355"/>
      <c r="C17317" s="1433"/>
      <c r="E17317" s="1433"/>
      <c r="K17317" s="1433"/>
      <c r="L17317" s="1334"/>
    </row>
    <row r="17318" spans="1:12" ht="24" customHeight="1">
      <c r="A17318" s="1355"/>
      <c r="B17318" s="1355"/>
      <c r="C17318" s="1433"/>
      <c r="E17318" s="1433"/>
      <c r="K17318" s="1433"/>
      <c r="L17318" s="1334"/>
    </row>
    <row r="17319" spans="1:12" ht="24" customHeight="1">
      <c r="A17319" s="1355"/>
      <c r="B17319" s="1355"/>
      <c r="C17319" s="1433"/>
      <c r="E17319" s="1433"/>
      <c r="K17319" s="1433"/>
      <c r="L17319" s="1334"/>
    </row>
    <row r="17320" spans="1:12" ht="24" customHeight="1">
      <c r="A17320" s="1355"/>
      <c r="B17320" s="1355"/>
      <c r="C17320" s="1433"/>
      <c r="E17320" s="1433"/>
      <c r="K17320" s="1433"/>
      <c r="L17320" s="1334"/>
    </row>
    <row r="17321" spans="1:12" ht="24" customHeight="1">
      <c r="A17321" s="1355"/>
      <c r="B17321" s="1355"/>
      <c r="C17321" s="1433"/>
      <c r="E17321" s="1433"/>
      <c r="K17321" s="1433"/>
      <c r="L17321" s="1334"/>
    </row>
    <row r="17322" spans="1:12" ht="24" customHeight="1">
      <c r="A17322" s="1355"/>
      <c r="B17322" s="1355"/>
      <c r="C17322" s="1433"/>
      <c r="E17322" s="1433"/>
      <c r="K17322" s="1433"/>
      <c r="L17322" s="1334"/>
    </row>
    <row r="17323" spans="1:12" ht="24" customHeight="1">
      <c r="A17323" s="1355"/>
      <c r="B17323" s="1355"/>
      <c r="C17323" s="1433"/>
      <c r="E17323" s="1433"/>
      <c r="K17323" s="1433"/>
      <c r="L17323" s="1334"/>
    </row>
    <row r="17324" spans="1:12" ht="24" customHeight="1">
      <c r="A17324" s="1355"/>
      <c r="B17324" s="1355"/>
      <c r="C17324" s="1433"/>
      <c r="E17324" s="1433"/>
      <c r="K17324" s="1433"/>
      <c r="L17324" s="1334"/>
    </row>
    <row r="17325" spans="1:12" ht="24" customHeight="1">
      <c r="A17325" s="1355"/>
      <c r="B17325" s="1355"/>
      <c r="C17325" s="1433"/>
      <c r="E17325" s="1433"/>
      <c r="K17325" s="1433"/>
      <c r="L17325" s="1334"/>
    </row>
    <row r="17326" spans="1:12" ht="24" customHeight="1">
      <c r="A17326" s="1355"/>
      <c r="B17326" s="1355"/>
      <c r="C17326" s="1433"/>
      <c r="E17326" s="1433"/>
      <c r="K17326" s="1433"/>
      <c r="L17326" s="1334"/>
    </row>
    <row r="17327" spans="1:12" ht="24" customHeight="1">
      <c r="A17327" s="1355"/>
      <c r="B17327" s="1355"/>
      <c r="C17327" s="1433"/>
      <c r="E17327" s="1433"/>
      <c r="K17327" s="1433"/>
      <c r="L17327" s="1334"/>
    </row>
    <row r="17328" spans="1:12" ht="24" customHeight="1">
      <c r="A17328" s="1355"/>
      <c r="B17328" s="1355"/>
      <c r="C17328" s="1433"/>
      <c r="E17328" s="1433"/>
      <c r="K17328" s="1433"/>
      <c r="L17328" s="1334"/>
    </row>
    <row r="17329" spans="1:12" ht="24" customHeight="1">
      <c r="A17329" s="1355"/>
      <c r="B17329" s="1355"/>
      <c r="C17329" s="1433"/>
      <c r="E17329" s="1433"/>
      <c r="K17329" s="1433"/>
      <c r="L17329" s="1334"/>
    </row>
    <row r="17330" spans="1:12" ht="24" customHeight="1">
      <c r="A17330" s="1355"/>
      <c r="B17330" s="1355"/>
      <c r="C17330" s="1433"/>
      <c r="E17330" s="1433"/>
      <c r="K17330" s="1433"/>
      <c r="L17330" s="1334"/>
    </row>
    <row r="17331" spans="1:12" ht="24" customHeight="1">
      <c r="A17331" s="1355"/>
      <c r="B17331" s="1355"/>
      <c r="C17331" s="1433"/>
      <c r="E17331" s="1433"/>
      <c r="K17331" s="1433"/>
      <c r="L17331" s="1334"/>
    </row>
    <row r="17332" spans="1:12" ht="24" customHeight="1">
      <c r="A17332" s="1355"/>
      <c r="B17332" s="1355"/>
      <c r="C17332" s="1433"/>
      <c r="E17332" s="1433"/>
      <c r="K17332" s="1433"/>
      <c r="L17332" s="1334"/>
    </row>
    <row r="17333" spans="1:12" ht="24" customHeight="1">
      <c r="A17333" s="1355"/>
      <c r="B17333" s="1355"/>
      <c r="C17333" s="1433"/>
      <c r="E17333" s="1433"/>
      <c r="K17333" s="1433"/>
      <c r="L17333" s="1334"/>
    </row>
    <row r="17334" spans="1:12" ht="24" customHeight="1">
      <c r="A17334" s="1355"/>
      <c r="B17334" s="1355"/>
      <c r="C17334" s="1433"/>
      <c r="E17334" s="1433"/>
      <c r="K17334" s="1433"/>
      <c r="L17334" s="1334"/>
    </row>
    <row r="17335" spans="1:12" ht="24" customHeight="1">
      <c r="A17335" s="1355"/>
      <c r="B17335" s="1355"/>
      <c r="C17335" s="1433"/>
      <c r="E17335" s="1433"/>
      <c r="K17335" s="1433"/>
      <c r="L17335" s="1334"/>
    </row>
    <row r="17336" spans="1:12" ht="24" customHeight="1">
      <c r="A17336" s="1355"/>
      <c r="B17336" s="1355"/>
      <c r="C17336" s="1433"/>
      <c r="E17336" s="1433"/>
      <c r="K17336" s="1433"/>
      <c r="L17336" s="1334"/>
    </row>
    <row r="17337" spans="1:12" ht="24" customHeight="1">
      <c r="A17337" s="1355"/>
      <c r="B17337" s="1355"/>
      <c r="C17337" s="1433"/>
      <c r="E17337" s="1433"/>
      <c r="K17337" s="1433"/>
      <c r="L17337" s="1334"/>
    </row>
    <row r="17338" spans="1:12" ht="24" customHeight="1">
      <c r="A17338" s="1355"/>
      <c r="B17338" s="1355"/>
      <c r="C17338" s="1433"/>
      <c r="E17338" s="1433"/>
      <c r="K17338" s="1433"/>
      <c r="L17338" s="1334"/>
    </row>
    <row r="17339" spans="1:12" ht="24" customHeight="1">
      <c r="A17339" s="1355"/>
      <c r="B17339" s="1355"/>
      <c r="C17339" s="1433"/>
      <c r="E17339" s="1433"/>
      <c r="K17339" s="1433"/>
      <c r="L17339" s="1334"/>
    </row>
    <row r="17340" spans="1:12" ht="24" customHeight="1">
      <c r="A17340" s="1355"/>
      <c r="B17340" s="1355"/>
      <c r="C17340" s="1433"/>
      <c r="E17340" s="1433"/>
      <c r="K17340" s="1433"/>
      <c r="L17340" s="1334"/>
    </row>
    <row r="17341" spans="1:12" ht="24" customHeight="1">
      <c r="A17341" s="1355"/>
      <c r="B17341" s="1355"/>
      <c r="C17341" s="1433"/>
      <c r="E17341" s="1433"/>
      <c r="K17341" s="1433"/>
      <c r="L17341" s="1334"/>
    </row>
    <row r="17342" spans="1:12" ht="24" customHeight="1">
      <c r="A17342" s="1355"/>
      <c r="B17342" s="1355"/>
      <c r="C17342" s="1433"/>
      <c r="E17342" s="1433"/>
      <c r="K17342" s="1433"/>
      <c r="L17342" s="1334"/>
    </row>
    <row r="17343" spans="1:12" ht="24" customHeight="1">
      <c r="A17343" s="1355"/>
      <c r="B17343" s="1355"/>
      <c r="C17343" s="1433"/>
      <c r="E17343" s="1433"/>
      <c r="K17343" s="1433"/>
      <c r="L17343" s="1334"/>
    </row>
    <row r="17344" spans="1:12" ht="24" customHeight="1">
      <c r="A17344" s="1355"/>
      <c r="B17344" s="1355"/>
      <c r="C17344" s="1433"/>
      <c r="E17344" s="1433"/>
      <c r="K17344" s="1433"/>
      <c r="L17344" s="1334"/>
    </row>
    <row r="17345" spans="1:12" ht="24" customHeight="1">
      <c r="A17345" s="1355"/>
      <c r="B17345" s="1355"/>
      <c r="C17345" s="1433"/>
      <c r="E17345" s="1433"/>
      <c r="K17345" s="1433"/>
      <c r="L17345" s="1334"/>
    </row>
    <row r="17346" spans="1:12" ht="24" customHeight="1">
      <c r="A17346" s="1355"/>
      <c r="B17346" s="1355"/>
      <c r="C17346" s="1433"/>
      <c r="E17346" s="1433"/>
      <c r="K17346" s="1433"/>
      <c r="L17346" s="1334"/>
    </row>
    <row r="17347" spans="1:12" ht="24" customHeight="1">
      <c r="A17347" s="1355"/>
      <c r="B17347" s="1355"/>
      <c r="C17347" s="1433"/>
      <c r="E17347" s="1433"/>
      <c r="K17347" s="1433"/>
      <c r="L17347" s="1334"/>
    </row>
    <row r="17348" spans="1:12" ht="24" customHeight="1">
      <c r="A17348" s="1355"/>
      <c r="B17348" s="1355"/>
      <c r="C17348" s="1433"/>
      <c r="E17348" s="1433"/>
      <c r="K17348" s="1433"/>
      <c r="L17348" s="1334"/>
    </row>
    <row r="17349" spans="1:12" ht="24" customHeight="1">
      <c r="A17349" s="1355"/>
      <c r="B17349" s="1355"/>
      <c r="C17349" s="1433"/>
      <c r="E17349" s="1433"/>
      <c r="K17349" s="1433"/>
      <c r="L17349" s="1334"/>
    </row>
    <row r="17350" spans="1:12" ht="24" customHeight="1">
      <c r="A17350" s="1355"/>
      <c r="B17350" s="1355"/>
      <c r="C17350" s="1433"/>
      <c r="E17350" s="1433"/>
      <c r="K17350" s="1433"/>
      <c r="L17350" s="1334"/>
    </row>
    <row r="17351" spans="1:12" ht="24" customHeight="1">
      <c r="A17351" s="1355"/>
      <c r="B17351" s="1355"/>
      <c r="C17351" s="1433"/>
      <c r="E17351" s="1433"/>
      <c r="K17351" s="1433"/>
      <c r="L17351" s="1334"/>
    </row>
    <row r="17352" spans="1:12" ht="24" customHeight="1">
      <c r="A17352" s="1355"/>
      <c r="B17352" s="1355"/>
      <c r="C17352" s="1433"/>
      <c r="E17352" s="1433"/>
      <c r="K17352" s="1433"/>
      <c r="L17352" s="1334"/>
    </row>
    <row r="17353" spans="1:12" ht="24" customHeight="1">
      <c r="A17353" s="1355"/>
      <c r="B17353" s="1355"/>
      <c r="C17353" s="1433"/>
      <c r="E17353" s="1433"/>
      <c r="K17353" s="1433"/>
      <c r="L17353" s="1334"/>
    </row>
    <row r="17354" spans="1:12" ht="24" customHeight="1">
      <c r="A17354" s="1355"/>
      <c r="B17354" s="1355"/>
      <c r="C17354" s="1433"/>
      <c r="E17354" s="1433"/>
      <c r="K17354" s="1433"/>
      <c r="L17354" s="1334"/>
    </row>
    <row r="17355" spans="1:12" ht="24" customHeight="1">
      <c r="A17355" s="1355"/>
      <c r="B17355" s="1355"/>
      <c r="C17355" s="1433"/>
      <c r="E17355" s="1433"/>
      <c r="K17355" s="1433"/>
      <c r="L17355" s="1334"/>
    </row>
    <row r="17356" spans="1:12" ht="24" customHeight="1">
      <c r="A17356" s="1355"/>
      <c r="B17356" s="1355"/>
      <c r="C17356" s="1433"/>
      <c r="E17356" s="1433"/>
      <c r="K17356" s="1433"/>
      <c r="L17356" s="1334"/>
    </row>
    <row r="17357" spans="1:12" ht="24" customHeight="1">
      <c r="A17357" s="1355"/>
      <c r="B17357" s="1355"/>
      <c r="C17357" s="1433"/>
      <c r="E17357" s="1433"/>
      <c r="K17357" s="1433"/>
      <c r="L17357" s="1334"/>
    </row>
    <row r="17358" spans="1:12" ht="24" customHeight="1">
      <c r="A17358" s="1355"/>
      <c r="B17358" s="1355"/>
      <c r="C17358" s="1433"/>
      <c r="E17358" s="1433"/>
      <c r="K17358" s="1433"/>
      <c r="L17358" s="1334"/>
    </row>
    <row r="17359" spans="1:12" ht="24" customHeight="1">
      <c r="A17359" s="1355"/>
      <c r="B17359" s="1355"/>
      <c r="C17359" s="1433"/>
      <c r="E17359" s="1433"/>
      <c r="K17359" s="1433"/>
      <c r="L17359" s="1334"/>
    </row>
    <row r="17360" spans="1:12" ht="24" customHeight="1">
      <c r="A17360" s="1355"/>
      <c r="B17360" s="1355"/>
      <c r="C17360" s="1433"/>
      <c r="E17360" s="1433"/>
      <c r="K17360" s="1433"/>
      <c r="L17360" s="1334"/>
    </row>
    <row r="17361" spans="1:12" ht="24" customHeight="1">
      <c r="A17361" s="1355"/>
      <c r="B17361" s="1355"/>
      <c r="C17361" s="1433"/>
      <c r="E17361" s="1433"/>
      <c r="K17361" s="1433"/>
      <c r="L17361" s="1334"/>
    </row>
    <row r="17362" spans="1:12" ht="24" customHeight="1">
      <c r="A17362" s="1355"/>
      <c r="B17362" s="1355"/>
      <c r="C17362" s="1433"/>
      <c r="E17362" s="1433"/>
      <c r="K17362" s="1433"/>
      <c r="L17362" s="1334"/>
    </row>
    <row r="17363" spans="1:12" ht="24" customHeight="1">
      <c r="A17363" s="1355"/>
      <c r="B17363" s="1355"/>
      <c r="C17363" s="1433"/>
      <c r="E17363" s="1433"/>
      <c r="K17363" s="1433"/>
      <c r="L17363" s="1334"/>
    </row>
    <row r="17364" spans="1:12" ht="24" customHeight="1">
      <c r="A17364" s="1355"/>
      <c r="B17364" s="1355"/>
      <c r="C17364" s="1433"/>
      <c r="E17364" s="1433"/>
      <c r="K17364" s="1433"/>
      <c r="L17364" s="1334"/>
    </row>
    <row r="17365" spans="1:12" ht="24" customHeight="1">
      <c r="A17365" s="1355"/>
      <c r="B17365" s="1355"/>
      <c r="C17365" s="1433"/>
      <c r="E17365" s="1433"/>
      <c r="K17365" s="1433"/>
      <c r="L17365" s="1334"/>
    </row>
    <row r="17366" spans="1:12" ht="24" customHeight="1">
      <c r="A17366" s="1355"/>
      <c r="B17366" s="1355"/>
      <c r="C17366" s="1433"/>
      <c r="E17366" s="1433"/>
      <c r="K17366" s="1433"/>
      <c r="L17366" s="1334"/>
    </row>
    <row r="17367" spans="1:12" ht="24" customHeight="1">
      <c r="A17367" s="1355"/>
      <c r="B17367" s="1355"/>
      <c r="C17367" s="1433"/>
      <c r="E17367" s="1433"/>
      <c r="K17367" s="1433"/>
      <c r="L17367" s="1334"/>
    </row>
    <row r="17368" spans="1:12" ht="24" customHeight="1">
      <c r="A17368" s="1355"/>
      <c r="B17368" s="1355"/>
      <c r="C17368" s="1433"/>
      <c r="E17368" s="1433"/>
      <c r="K17368" s="1433"/>
      <c r="L17368" s="1334"/>
    </row>
    <row r="17369" spans="1:12" ht="24" customHeight="1">
      <c r="A17369" s="1355"/>
      <c r="B17369" s="1355"/>
      <c r="C17369" s="1433"/>
      <c r="E17369" s="1433"/>
      <c r="K17369" s="1433"/>
      <c r="L17369" s="1334"/>
    </row>
    <row r="17370" spans="1:12" ht="24" customHeight="1">
      <c r="A17370" s="1355"/>
      <c r="B17370" s="1355"/>
      <c r="C17370" s="1433"/>
      <c r="E17370" s="1433"/>
      <c r="K17370" s="1433"/>
      <c r="L17370" s="1334"/>
    </row>
    <row r="17371" spans="1:12" ht="24" customHeight="1">
      <c r="A17371" s="1355"/>
      <c r="B17371" s="1355"/>
      <c r="C17371" s="1433"/>
      <c r="E17371" s="1433"/>
      <c r="K17371" s="1433"/>
      <c r="L17371" s="1334"/>
    </row>
    <row r="17372" spans="1:12" ht="24" customHeight="1">
      <c r="A17372" s="1355"/>
      <c r="B17372" s="1355"/>
      <c r="C17372" s="1433"/>
      <c r="E17372" s="1433"/>
      <c r="K17372" s="1433"/>
      <c r="L17372" s="1334"/>
    </row>
    <row r="17373" spans="1:12" ht="24" customHeight="1">
      <c r="A17373" s="1355"/>
      <c r="B17373" s="1355"/>
      <c r="C17373" s="1433"/>
      <c r="E17373" s="1433"/>
      <c r="K17373" s="1433"/>
      <c r="L17373" s="1334"/>
    </row>
    <row r="17374" spans="1:12" ht="24" customHeight="1">
      <c r="A17374" s="1355"/>
      <c r="B17374" s="1355"/>
      <c r="C17374" s="1433"/>
      <c r="E17374" s="1433"/>
      <c r="K17374" s="1433"/>
      <c r="L17374" s="1334"/>
    </row>
    <row r="17375" spans="1:12" ht="24" customHeight="1">
      <c r="A17375" s="1355"/>
      <c r="B17375" s="1355"/>
      <c r="C17375" s="1433"/>
      <c r="E17375" s="1433"/>
      <c r="K17375" s="1433"/>
      <c r="L17375" s="1334"/>
    </row>
    <row r="17376" spans="1:12" ht="24" customHeight="1">
      <c r="A17376" s="1355"/>
      <c r="B17376" s="1355"/>
      <c r="C17376" s="1433"/>
      <c r="E17376" s="1433"/>
      <c r="K17376" s="1433"/>
      <c r="L17376" s="1334"/>
    </row>
    <row r="17377" spans="1:12" ht="24" customHeight="1">
      <c r="A17377" s="1355"/>
      <c r="B17377" s="1355"/>
      <c r="C17377" s="1433"/>
      <c r="E17377" s="1433"/>
      <c r="K17377" s="1433"/>
      <c r="L17377" s="1334"/>
    </row>
    <row r="17378" spans="1:12" ht="24" customHeight="1">
      <c r="A17378" s="1355"/>
      <c r="B17378" s="1355"/>
      <c r="C17378" s="1433"/>
      <c r="E17378" s="1433"/>
      <c r="K17378" s="1433"/>
      <c r="L17378" s="1334"/>
    </row>
    <row r="17379" spans="1:12" ht="24" customHeight="1">
      <c r="A17379" s="1355"/>
      <c r="B17379" s="1355"/>
      <c r="C17379" s="1433"/>
      <c r="E17379" s="1433"/>
      <c r="K17379" s="1433"/>
      <c r="L17379" s="1334"/>
    </row>
    <row r="17380" spans="1:12" ht="24" customHeight="1">
      <c r="A17380" s="1355"/>
      <c r="B17380" s="1355"/>
      <c r="C17380" s="1433"/>
      <c r="E17380" s="1433"/>
      <c r="K17380" s="1433"/>
      <c r="L17380" s="1334"/>
    </row>
    <row r="17381" spans="1:12" ht="24" customHeight="1">
      <c r="A17381" s="1355"/>
      <c r="B17381" s="1355"/>
      <c r="C17381" s="1433"/>
      <c r="E17381" s="1433"/>
      <c r="K17381" s="1433"/>
      <c r="L17381" s="1334"/>
    </row>
    <row r="17382" spans="1:12" ht="24" customHeight="1">
      <c r="A17382" s="1355"/>
      <c r="B17382" s="1355"/>
      <c r="C17382" s="1433"/>
      <c r="E17382" s="1433"/>
      <c r="K17382" s="1433"/>
      <c r="L17382" s="1334"/>
    </row>
    <row r="17383" spans="1:12" ht="24" customHeight="1">
      <c r="A17383" s="1355"/>
      <c r="B17383" s="1355"/>
      <c r="C17383" s="1433"/>
      <c r="E17383" s="1433"/>
      <c r="K17383" s="1433"/>
      <c r="L17383" s="1334"/>
    </row>
    <row r="17384" spans="1:12" ht="24" customHeight="1">
      <c r="A17384" s="1355"/>
      <c r="B17384" s="1355"/>
      <c r="C17384" s="1433"/>
      <c r="E17384" s="1433"/>
      <c r="K17384" s="1433"/>
      <c r="L17384" s="1334"/>
    </row>
    <row r="17385" spans="1:12" ht="24" customHeight="1">
      <c r="A17385" s="1355"/>
      <c r="B17385" s="1355"/>
      <c r="C17385" s="1433"/>
      <c r="E17385" s="1433"/>
      <c r="K17385" s="1433"/>
      <c r="L17385" s="1334"/>
    </row>
    <row r="17386" spans="1:12" ht="24" customHeight="1">
      <c r="A17386" s="1355"/>
      <c r="B17386" s="1355"/>
      <c r="C17386" s="1433"/>
      <c r="E17386" s="1433"/>
      <c r="K17386" s="1433"/>
      <c r="L17386" s="1334"/>
    </row>
    <row r="17387" spans="1:12" ht="24" customHeight="1">
      <c r="A17387" s="1355"/>
      <c r="B17387" s="1355"/>
      <c r="C17387" s="1433"/>
      <c r="E17387" s="1433"/>
      <c r="K17387" s="1433"/>
      <c r="L17387" s="1334"/>
    </row>
    <row r="17388" spans="1:12" ht="24" customHeight="1">
      <c r="A17388" s="1355"/>
      <c r="B17388" s="1355"/>
      <c r="C17388" s="1433"/>
      <c r="E17388" s="1433"/>
      <c r="K17388" s="1433"/>
      <c r="L17388" s="1334"/>
    </row>
    <row r="17389" spans="1:12" ht="24" customHeight="1">
      <c r="A17389" s="1355"/>
      <c r="B17389" s="1355"/>
      <c r="C17389" s="1433"/>
      <c r="E17389" s="1433"/>
      <c r="K17389" s="1433"/>
      <c r="L17389" s="1334"/>
    </row>
    <row r="17390" spans="1:12" ht="24" customHeight="1">
      <c r="A17390" s="1355"/>
      <c r="B17390" s="1355"/>
      <c r="C17390" s="1433"/>
      <c r="E17390" s="1433"/>
      <c r="K17390" s="1433"/>
      <c r="L17390" s="1334"/>
    </row>
    <row r="17391" spans="1:12" ht="24" customHeight="1">
      <c r="A17391" s="1355"/>
      <c r="B17391" s="1355"/>
      <c r="C17391" s="1433"/>
      <c r="E17391" s="1433"/>
      <c r="K17391" s="1433"/>
      <c r="L17391" s="1334"/>
    </row>
    <row r="17392" spans="1:12" ht="24" customHeight="1">
      <c r="A17392" s="1355"/>
      <c r="B17392" s="1355"/>
      <c r="C17392" s="1433"/>
      <c r="E17392" s="1433"/>
      <c r="K17392" s="1433"/>
      <c r="L17392" s="1334"/>
    </row>
    <row r="17393" spans="1:12" ht="24" customHeight="1">
      <c r="A17393" s="1355"/>
      <c r="B17393" s="1355"/>
      <c r="C17393" s="1433"/>
      <c r="E17393" s="1433"/>
      <c r="K17393" s="1433"/>
      <c r="L17393" s="1334"/>
    </row>
    <row r="17394" spans="1:12" ht="24" customHeight="1">
      <c r="A17394" s="1355"/>
      <c r="B17394" s="1355"/>
      <c r="C17394" s="1433"/>
      <c r="E17394" s="1433"/>
      <c r="K17394" s="1433"/>
      <c r="L17394" s="1334"/>
    </row>
    <row r="17395" spans="1:12" ht="24" customHeight="1">
      <c r="A17395" s="1355"/>
      <c r="B17395" s="1355"/>
      <c r="C17395" s="1433"/>
      <c r="E17395" s="1433"/>
      <c r="K17395" s="1433"/>
      <c r="L17395" s="1334"/>
    </row>
    <row r="17396" spans="1:12" ht="24" customHeight="1">
      <c r="A17396" s="1355"/>
      <c r="B17396" s="1355"/>
      <c r="C17396" s="1433"/>
      <c r="E17396" s="1433"/>
      <c r="K17396" s="1433"/>
      <c r="L17396" s="1334"/>
    </row>
    <row r="17397" spans="1:12" ht="24" customHeight="1">
      <c r="A17397" s="1355"/>
      <c r="B17397" s="1355"/>
      <c r="C17397" s="1433"/>
      <c r="E17397" s="1433"/>
      <c r="K17397" s="1433"/>
      <c r="L17397" s="1334"/>
    </row>
    <row r="17398" spans="1:12" ht="24" customHeight="1">
      <c r="A17398" s="1355"/>
      <c r="B17398" s="1355"/>
      <c r="C17398" s="1433"/>
      <c r="E17398" s="1433"/>
      <c r="K17398" s="1433"/>
      <c r="L17398" s="1334"/>
    </row>
    <row r="17399" spans="1:12" ht="24" customHeight="1">
      <c r="A17399" s="1355"/>
      <c r="B17399" s="1355"/>
      <c r="C17399" s="1433"/>
      <c r="E17399" s="1433"/>
      <c r="K17399" s="1433"/>
      <c r="L17399" s="1334"/>
    </row>
    <row r="17400" spans="1:12" ht="24" customHeight="1">
      <c r="A17400" s="1355"/>
      <c r="B17400" s="1355"/>
      <c r="C17400" s="1433"/>
      <c r="E17400" s="1433"/>
      <c r="K17400" s="1433"/>
      <c r="L17400" s="1334"/>
    </row>
    <row r="17401" spans="1:12" ht="24" customHeight="1">
      <c r="A17401" s="1355"/>
      <c r="B17401" s="1355"/>
      <c r="C17401" s="1433"/>
      <c r="E17401" s="1433"/>
      <c r="K17401" s="1433"/>
      <c r="L17401" s="1334"/>
    </row>
    <row r="17402" spans="1:12" ht="24" customHeight="1">
      <c r="A17402" s="1355"/>
      <c r="B17402" s="1355"/>
      <c r="C17402" s="1433"/>
      <c r="E17402" s="1433"/>
      <c r="K17402" s="1433"/>
      <c r="L17402" s="1334"/>
    </row>
    <row r="17403" spans="1:12" ht="24" customHeight="1">
      <c r="A17403" s="1355"/>
      <c r="B17403" s="1355"/>
      <c r="C17403" s="1433"/>
      <c r="E17403" s="1433"/>
      <c r="K17403" s="1433"/>
      <c r="L17403" s="1334"/>
    </row>
    <row r="17404" spans="1:12" ht="24" customHeight="1">
      <c r="A17404" s="1355"/>
      <c r="B17404" s="1355"/>
      <c r="C17404" s="1433"/>
      <c r="E17404" s="1433"/>
      <c r="K17404" s="1433"/>
      <c r="L17404" s="1334"/>
    </row>
    <row r="17405" spans="1:12" ht="24" customHeight="1">
      <c r="A17405" s="1355"/>
      <c r="B17405" s="1355"/>
      <c r="C17405" s="1433"/>
      <c r="E17405" s="1433"/>
      <c r="K17405" s="1433"/>
      <c r="L17405" s="1334"/>
    </row>
    <row r="17406" spans="1:12" ht="24" customHeight="1">
      <c r="A17406" s="1355"/>
      <c r="B17406" s="1355"/>
      <c r="C17406" s="1433"/>
      <c r="E17406" s="1433"/>
      <c r="K17406" s="1433"/>
      <c r="L17406" s="1334"/>
    </row>
    <row r="17407" spans="1:12" ht="24" customHeight="1">
      <c r="A17407" s="1355"/>
      <c r="B17407" s="1355"/>
      <c r="C17407" s="1433"/>
      <c r="E17407" s="1433"/>
      <c r="K17407" s="1433"/>
      <c r="L17407" s="1334"/>
    </row>
    <row r="17408" spans="1:12" ht="24" customHeight="1">
      <c r="A17408" s="1355"/>
      <c r="B17408" s="1355"/>
      <c r="C17408" s="1433"/>
      <c r="E17408" s="1433"/>
      <c r="K17408" s="1433"/>
      <c r="L17408" s="1334"/>
    </row>
    <row r="17409" spans="1:12" ht="24" customHeight="1">
      <c r="A17409" s="1355"/>
      <c r="B17409" s="1355"/>
      <c r="C17409" s="1433"/>
      <c r="E17409" s="1433"/>
      <c r="K17409" s="1433"/>
      <c r="L17409" s="1334"/>
    </row>
    <row r="17410" spans="1:12" ht="24" customHeight="1">
      <c r="A17410" s="1355"/>
      <c r="B17410" s="1355"/>
      <c r="C17410" s="1433"/>
      <c r="E17410" s="1433"/>
      <c r="K17410" s="1433"/>
      <c r="L17410" s="1334"/>
    </row>
    <row r="17411" spans="1:12" ht="24" customHeight="1">
      <c r="A17411" s="1355"/>
      <c r="B17411" s="1355"/>
      <c r="C17411" s="1433"/>
      <c r="E17411" s="1433"/>
      <c r="K17411" s="1433"/>
      <c r="L17411" s="1334"/>
    </row>
    <row r="17412" spans="1:12" ht="24" customHeight="1">
      <c r="A17412" s="1355"/>
      <c r="B17412" s="1355"/>
      <c r="C17412" s="1433"/>
      <c r="E17412" s="1433"/>
      <c r="K17412" s="1433"/>
      <c r="L17412" s="1334"/>
    </row>
    <row r="17413" spans="1:12" ht="24" customHeight="1">
      <c r="A17413" s="1355"/>
      <c r="B17413" s="1355"/>
      <c r="C17413" s="1433"/>
      <c r="E17413" s="1433"/>
      <c r="K17413" s="1433"/>
      <c r="L17413" s="1334"/>
    </row>
    <row r="17414" spans="1:12" ht="24" customHeight="1">
      <c r="A17414" s="1355"/>
      <c r="B17414" s="1355"/>
      <c r="C17414" s="1433"/>
      <c r="E17414" s="1433"/>
      <c r="K17414" s="1433"/>
      <c r="L17414" s="1334"/>
    </row>
    <row r="17415" spans="1:12" ht="24" customHeight="1">
      <c r="A17415" s="1355"/>
      <c r="B17415" s="1355"/>
      <c r="C17415" s="1433"/>
      <c r="E17415" s="1433"/>
      <c r="K17415" s="1433"/>
      <c r="L17415" s="1334"/>
    </row>
    <row r="17416" spans="1:12" ht="24" customHeight="1">
      <c r="A17416" s="1355"/>
      <c r="B17416" s="1355"/>
      <c r="C17416" s="1433"/>
      <c r="E17416" s="1433"/>
      <c r="K17416" s="1433"/>
      <c r="L17416" s="1334"/>
    </row>
    <row r="17417" spans="1:12" ht="24" customHeight="1">
      <c r="A17417" s="1355"/>
      <c r="B17417" s="1355"/>
      <c r="C17417" s="1433"/>
      <c r="E17417" s="1433"/>
      <c r="K17417" s="1433"/>
      <c r="L17417" s="1334"/>
    </row>
    <row r="17418" spans="1:12" ht="24" customHeight="1">
      <c r="A17418" s="1355"/>
      <c r="B17418" s="1355"/>
      <c r="C17418" s="1433"/>
      <c r="E17418" s="1433"/>
      <c r="K17418" s="1433"/>
      <c r="L17418" s="1334"/>
    </row>
    <row r="17419" spans="1:12" ht="24" customHeight="1">
      <c r="A17419" s="1355"/>
      <c r="B17419" s="1355"/>
      <c r="C17419" s="1433"/>
      <c r="E17419" s="1433"/>
      <c r="K17419" s="1433"/>
      <c r="L17419" s="1334"/>
    </row>
    <row r="17420" spans="1:12" ht="24" customHeight="1">
      <c r="A17420" s="1355"/>
      <c r="B17420" s="1355"/>
      <c r="C17420" s="1433"/>
      <c r="E17420" s="1433"/>
      <c r="K17420" s="1433"/>
      <c r="L17420" s="1334"/>
    </row>
    <row r="17421" spans="1:12" ht="24" customHeight="1">
      <c r="A17421" s="1355"/>
      <c r="B17421" s="1355"/>
      <c r="C17421" s="1433"/>
      <c r="E17421" s="1433"/>
      <c r="K17421" s="1433"/>
      <c r="L17421" s="1334"/>
    </row>
    <row r="17422" spans="1:12" ht="24" customHeight="1">
      <c r="A17422" s="1355"/>
      <c r="B17422" s="1355"/>
      <c r="C17422" s="1433"/>
      <c r="E17422" s="1433"/>
      <c r="K17422" s="1433"/>
      <c r="L17422" s="1334"/>
    </row>
    <row r="17423" spans="1:12" ht="24" customHeight="1">
      <c r="A17423" s="1355"/>
      <c r="B17423" s="1355"/>
      <c r="C17423" s="1433"/>
      <c r="E17423" s="1433"/>
      <c r="K17423" s="1433"/>
      <c r="L17423" s="1334"/>
    </row>
    <row r="17424" spans="1:12" ht="24" customHeight="1">
      <c r="A17424" s="1355"/>
      <c r="B17424" s="1355"/>
      <c r="C17424" s="1433"/>
      <c r="E17424" s="1433"/>
      <c r="K17424" s="1433"/>
      <c r="L17424" s="1334"/>
    </row>
    <row r="17425" spans="1:12" ht="24" customHeight="1">
      <c r="A17425" s="1355"/>
      <c r="B17425" s="1355"/>
      <c r="C17425" s="1433"/>
      <c r="E17425" s="1433"/>
      <c r="K17425" s="1433"/>
      <c r="L17425" s="1334"/>
    </row>
    <row r="17426" spans="1:12" ht="24" customHeight="1">
      <c r="A17426" s="1355"/>
      <c r="B17426" s="1355"/>
      <c r="C17426" s="1433"/>
      <c r="E17426" s="1433"/>
      <c r="K17426" s="1433"/>
      <c r="L17426" s="1334"/>
    </row>
    <row r="17427" spans="1:12" ht="24" customHeight="1">
      <c r="A17427" s="1355"/>
      <c r="B17427" s="1355"/>
      <c r="C17427" s="1433"/>
      <c r="E17427" s="1433"/>
      <c r="K17427" s="1433"/>
      <c r="L17427" s="1334"/>
    </row>
    <row r="17428" spans="1:12" ht="24" customHeight="1">
      <c r="A17428" s="1355"/>
      <c r="B17428" s="1355"/>
      <c r="C17428" s="1433"/>
      <c r="E17428" s="1433"/>
      <c r="K17428" s="1433"/>
      <c r="L17428" s="1334"/>
    </row>
    <row r="17429" spans="1:12" ht="24" customHeight="1">
      <c r="A17429" s="1355"/>
      <c r="B17429" s="1355"/>
      <c r="C17429" s="1433"/>
      <c r="E17429" s="1433"/>
      <c r="K17429" s="1433"/>
      <c r="L17429" s="1334"/>
    </row>
    <row r="17430" spans="1:12" ht="24" customHeight="1">
      <c r="A17430" s="1355"/>
      <c r="B17430" s="1355"/>
      <c r="C17430" s="1433"/>
      <c r="E17430" s="1433"/>
      <c r="K17430" s="1433"/>
      <c r="L17430" s="1334"/>
    </row>
    <row r="17431" spans="1:12" ht="24" customHeight="1">
      <c r="A17431" s="1355"/>
      <c r="B17431" s="1355"/>
      <c r="C17431" s="1433"/>
      <c r="E17431" s="1433"/>
      <c r="K17431" s="1433"/>
      <c r="L17431" s="1334"/>
    </row>
    <row r="17432" spans="1:12" ht="24" customHeight="1">
      <c r="A17432" s="1355"/>
      <c r="B17432" s="1355"/>
      <c r="C17432" s="1433"/>
      <c r="E17432" s="1433"/>
      <c r="K17432" s="1433"/>
      <c r="L17432" s="1334"/>
    </row>
    <row r="17433" spans="1:12" ht="24" customHeight="1">
      <c r="A17433" s="1355"/>
      <c r="B17433" s="1355"/>
      <c r="C17433" s="1433"/>
      <c r="E17433" s="1433"/>
      <c r="K17433" s="1433"/>
      <c r="L17433" s="1334"/>
    </row>
    <row r="17434" spans="1:12" ht="24" customHeight="1">
      <c r="A17434" s="1355"/>
      <c r="B17434" s="1355"/>
      <c r="C17434" s="1433"/>
      <c r="E17434" s="1433"/>
      <c r="K17434" s="1433"/>
      <c r="L17434" s="1334"/>
    </row>
    <row r="17435" spans="1:12" ht="24" customHeight="1">
      <c r="A17435" s="1355"/>
      <c r="B17435" s="1355"/>
      <c r="C17435" s="1433"/>
      <c r="E17435" s="1433"/>
      <c r="K17435" s="1433"/>
      <c r="L17435" s="1334"/>
    </row>
    <row r="17436" spans="1:12" ht="24" customHeight="1">
      <c r="A17436" s="1355"/>
      <c r="B17436" s="1355"/>
      <c r="C17436" s="1433"/>
      <c r="E17436" s="1433"/>
      <c r="K17436" s="1433"/>
      <c r="L17436" s="1334"/>
    </row>
    <row r="17437" spans="1:12" ht="24" customHeight="1">
      <c r="A17437" s="1355"/>
      <c r="B17437" s="1355"/>
      <c r="C17437" s="1433"/>
      <c r="E17437" s="1433"/>
      <c r="K17437" s="1433"/>
      <c r="L17437" s="1334"/>
    </row>
    <row r="17438" spans="1:12" ht="24" customHeight="1">
      <c r="A17438" s="1355"/>
      <c r="B17438" s="1355"/>
      <c r="C17438" s="1433"/>
      <c r="E17438" s="1433"/>
      <c r="K17438" s="1433"/>
      <c r="L17438" s="1334"/>
    </row>
    <row r="17439" spans="1:12" ht="24" customHeight="1">
      <c r="A17439" s="1355"/>
      <c r="B17439" s="1355"/>
      <c r="C17439" s="1433"/>
      <c r="E17439" s="1433"/>
      <c r="K17439" s="1433"/>
      <c r="L17439" s="1334"/>
    </row>
    <row r="17440" spans="1:12" ht="24" customHeight="1">
      <c r="A17440" s="1355"/>
      <c r="B17440" s="1355"/>
      <c r="C17440" s="1433"/>
      <c r="E17440" s="1433"/>
      <c r="K17440" s="1433"/>
      <c r="L17440" s="1334"/>
    </row>
    <row r="17441" spans="1:12" ht="24" customHeight="1">
      <c r="A17441" s="1355"/>
      <c r="B17441" s="1355"/>
      <c r="C17441" s="1433"/>
      <c r="E17441" s="1433"/>
      <c r="K17441" s="1433"/>
      <c r="L17441" s="1334"/>
    </row>
    <row r="17442" spans="1:12" ht="24" customHeight="1">
      <c r="A17442" s="1355"/>
      <c r="B17442" s="1355"/>
      <c r="C17442" s="1433"/>
      <c r="E17442" s="1433"/>
      <c r="K17442" s="1433"/>
      <c r="L17442" s="1334"/>
    </row>
    <row r="17443" spans="1:12" ht="24" customHeight="1">
      <c r="A17443" s="1355"/>
      <c r="B17443" s="1355"/>
      <c r="C17443" s="1433"/>
      <c r="E17443" s="1433"/>
      <c r="K17443" s="1433"/>
      <c r="L17443" s="1334"/>
    </row>
    <row r="17444" spans="1:12" ht="24" customHeight="1">
      <c r="A17444" s="1355"/>
      <c r="B17444" s="1355"/>
      <c r="C17444" s="1433"/>
      <c r="E17444" s="1433"/>
      <c r="K17444" s="1433"/>
      <c r="L17444" s="1334"/>
    </row>
    <row r="17445" spans="1:12" ht="24" customHeight="1">
      <c r="A17445" s="1355"/>
      <c r="B17445" s="1355"/>
      <c r="C17445" s="1433"/>
      <c r="E17445" s="1433"/>
      <c r="K17445" s="1433"/>
      <c r="L17445" s="1334"/>
    </row>
    <row r="17446" spans="1:12" ht="24" customHeight="1">
      <c r="A17446" s="1355"/>
      <c r="B17446" s="1355"/>
      <c r="C17446" s="1433"/>
      <c r="E17446" s="1433"/>
      <c r="K17446" s="1433"/>
      <c r="L17446" s="1334"/>
    </row>
    <row r="17447" spans="1:12" ht="24" customHeight="1">
      <c r="A17447" s="1355"/>
      <c r="B17447" s="1355"/>
      <c r="C17447" s="1433"/>
      <c r="E17447" s="1433"/>
      <c r="K17447" s="1433"/>
      <c r="L17447" s="1334"/>
    </row>
    <row r="17448" spans="1:12" ht="24" customHeight="1">
      <c r="A17448" s="1355"/>
      <c r="B17448" s="1355"/>
      <c r="C17448" s="1433"/>
      <c r="E17448" s="1433"/>
      <c r="K17448" s="1433"/>
      <c r="L17448" s="1334"/>
    </row>
    <row r="17449" spans="1:12" ht="24" customHeight="1">
      <c r="A17449" s="1355"/>
      <c r="B17449" s="1355"/>
      <c r="C17449" s="1433"/>
      <c r="E17449" s="1433"/>
      <c r="K17449" s="1433"/>
      <c r="L17449" s="1334"/>
    </row>
    <row r="17450" spans="1:12" ht="24" customHeight="1">
      <c r="A17450" s="1355"/>
      <c r="B17450" s="1355"/>
      <c r="C17450" s="1433"/>
      <c r="E17450" s="1433"/>
      <c r="K17450" s="1433"/>
      <c r="L17450" s="1334"/>
    </row>
    <row r="17451" spans="1:12" ht="24" customHeight="1">
      <c r="A17451" s="1355"/>
      <c r="B17451" s="1355"/>
      <c r="C17451" s="1433"/>
      <c r="E17451" s="1433"/>
      <c r="K17451" s="1433"/>
      <c r="L17451" s="1334"/>
    </row>
    <row r="17452" spans="1:12" ht="24" customHeight="1">
      <c r="A17452" s="1355"/>
      <c r="B17452" s="1355"/>
      <c r="C17452" s="1433"/>
      <c r="E17452" s="1433"/>
      <c r="K17452" s="1433"/>
      <c r="L17452" s="1334"/>
    </row>
    <row r="17453" spans="1:12" ht="24" customHeight="1">
      <c r="A17453" s="1355"/>
      <c r="B17453" s="1355"/>
      <c r="C17453" s="1433"/>
      <c r="E17453" s="1433"/>
      <c r="K17453" s="1433"/>
      <c r="L17453" s="1334"/>
    </row>
    <row r="17454" spans="1:12" ht="24" customHeight="1">
      <c r="A17454" s="1355"/>
      <c r="B17454" s="1355"/>
      <c r="C17454" s="1433"/>
      <c r="E17454" s="1433"/>
      <c r="K17454" s="1433"/>
      <c r="L17454" s="1334"/>
    </row>
    <row r="17455" spans="1:12" ht="24" customHeight="1">
      <c r="A17455" s="1355"/>
      <c r="B17455" s="1355"/>
      <c r="C17455" s="1433"/>
      <c r="E17455" s="1433"/>
      <c r="K17455" s="1433"/>
      <c r="L17455" s="1334"/>
    </row>
    <row r="17456" spans="1:12" ht="24" customHeight="1">
      <c r="A17456" s="1355"/>
      <c r="B17456" s="1355"/>
      <c r="C17456" s="1433"/>
      <c r="E17456" s="1433"/>
      <c r="K17456" s="1433"/>
      <c r="L17456" s="1334"/>
    </row>
    <row r="17457" spans="1:12" ht="24" customHeight="1">
      <c r="A17457" s="1355"/>
      <c r="B17457" s="1355"/>
      <c r="C17457" s="1433"/>
      <c r="E17457" s="1433"/>
      <c r="K17457" s="1433"/>
      <c r="L17457" s="1334"/>
    </row>
    <row r="17458" spans="1:12" ht="24" customHeight="1">
      <c r="A17458" s="1355"/>
      <c r="B17458" s="1355"/>
      <c r="C17458" s="1433"/>
      <c r="E17458" s="1433"/>
      <c r="K17458" s="1433"/>
      <c r="L17458" s="1334"/>
    </row>
    <row r="17459" spans="1:12" ht="24" customHeight="1">
      <c r="A17459" s="1355"/>
      <c r="B17459" s="1355"/>
      <c r="C17459" s="1433"/>
      <c r="E17459" s="1433"/>
      <c r="K17459" s="1433"/>
      <c r="L17459" s="1334"/>
    </row>
    <row r="17460" spans="1:12" ht="24" customHeight="1">
      <c r="A17460" s="1355"/>
      <c r="B17460" s="1355"/>
      <c r="C17460" s="1433"/>
      <c r="E17460" s="1433"/>
      <c r="K17460" s="1433"/>
      <c r="L17460" s="1334"/>
    </row>
    <row r="17461" spans="1:12" ht="24" customHeight="1">
      <c r="A17461" s="1355"/>
      <c r="B17461" s="1355"/>
      <c r="C17461" s="1433"/>
      <c r="E17461" s="1433"/>
      <c r="K17461" s="1433"/>
      <c r="L17461" s="1334"/>
    </row>
    <row r="17462" spans="1:12" ht="24" customHeight="1">
      <c r="A17462" s="1355"/>
      <c r="B17462" s="1355"/>
      <c r="C17462" s="1433"/>
      <c r="E17462" s="1433"/>
      <c r="K17462" s="1433"/>
      <c r="L17462" s="1334"/>
    </row>
    <row r="17463" spans="1:12" ht="24" customHeight="1">
      <c r="A17463" s="1355"/>
      <c r="B17463" s="1355"/>
      <c r="C17463" s="1433"/>
      <c r="E17463" s="1433"/>
      <c r="K17463" s="1433"/>
      <c r="L17463" s="1334"/>
    </row>
    <row r="17464" spans="1:12" ht="24" customHeight="1">
      <c r="A17464" s="1355"/>
      <c r="B17464" s="1355"/>
      <c r="C17464" s="1433"/>
      <c r="E17464" s="1433"/>
      <c r="K17464" s="1433"/>
      <c r="L17464" s="1334"/>
    </row>
    <row r="17465" spans="1:12" ht="24" customHeight="1">
      <c r="A17465" s="1355"/>
      <c r="B17465" s="1355"/>
      <c r="C17465" s="1433"/>
      <c r="E17465" s="1433"/>
      <c r="K17465" s="1433"/>
      <c r="L17465" s="1334"/>
    </row>
    <row r="17466" spans="1:12" ht="24" customHeight="1">
      <c r="A17466" s="1355"/>
      <c r="B17466" s="1355"/>
      <c r="C17466" s="1433"/>
      <c r="E17466" s="1433"/>
      <c r="K17466" s="1433"/>
      <c r="L17466" s="1334"/>
    </row>
    <row r="17467" spans="1:12" ht="24" customHeight="1">
      <c r="A17467" s="1355"/>
      <c r="B17467" s="1355"/>
      <c r="C17467" s="1433"/>
      <c r="E17467" s="1433"/>
      <c r="K17467" s="1433"/>
      <c r="L17467" s="1334"/>
    </row>
    <row r="17468" spans="1:12" ht="24" customHeight="1">
      <c r="A17468" s="1355"/>
      <c r="B17468" s="1355"/>
      <c r="C17468" s="1433"/>
      <c r="E17468" s="1433"/>
      <c r="K17468" s="1433"/>
      <c r="L17468" s="1334"/>
    </row>
    <row r="17469" spans="1:12" ht="24" customHeight="1">
      <c r="A17469" s="1355"/>
      <c r="B17469" s="1355"/>
      <c r="C17469" s="1433"/>
      <c r="E17469" s="1433"/>
      <c r="K17469" s="1433"/>
      <c r="L17469" s="1334"/>
    </row>
    <row r="17470" spans="1:12" ht="24" customHeight="1">
      <c r="A17470" s="1355"/>
      <c r="B17470" s="1355"/>
      <c r="C17470" s="1433"/>
      <c r="E17470" s="1433"/>
      <c r="K17470" s="1433"/>
      <c r="L17470" s="1334"/>
    </row>
    <row r="17471" spans="1:12" ht="24" customHeight="1">
      <c r="A17471" s="1355"/>
      <c r="B17471" s="1355"/>
      <c r="C17471" s="1433"/>
      <c r="E17471" s="1433"/>
      <c r="K17471" s="1433"/>
      <c r="L17471" s="1334"/>
    </row>
    <row r="17472" spans="1:12" ht="24" customHeight="1">
      <c r="A17472" s="1355"/>
      <c r="B17472" s="1355"/>
      <c r="C17472" s="1433"/>
      <c r="E17472" s="1433"/>
      <c r="K17472" s="1433"/>
      <c r="L17472" s="1334"/>
    </row>
    <row r="17473" spans="1:12" ht="24" customHeight="1">
      <c r="A17473" s="1355"/>
      <c r="B17473" s="1355"/>
      <c r="C17473" s="1433"/>
      <c r="E17473" s="1433"/>
      <c r="K17473" s="1433"/>
      <c r="L17473" s="1334"/>
    </row>
    <row r="17474" spans="1:12" ht="24" customHeight="1">
      <c r="A17474" s="1355"/>
      <c r="B17474" s="1355"/>
      <c r="C17474" s="1433"/>
      <c r="E17474" s="1433"/>
      <c r="K17474" s="1433"/>
      <c r="L17474" s="1334"/>
    </row>
    <row r="17475" spans="1:12" ht="24" customHeight="1">
      <c r="A17475" s="1355"/>
      <c r="B17475" s="1355"/>
      <c r="C17475" s="1433"/>
      <c r="E17475" s="1433"/>
      <c r="K17475" s="1433"/>
      <c r="L17475" s="1334"/>
    </row>
    <row r="17476" spans="1:12" ht="24" customHeight="1">
      <c r="A17476" s="1355"/>
      <c r="B17476" s="1355"/>
      <c r="C17476" s="1433"/>
      <c r="E17476" s="1433"/>
      <c r="K17476" s="1433"/>
      <c r="L17476" s="1334"/>
    </row>
    <row r="17477" spans="1:12" ht="24" customHeight="1">
      <c r="A17477" s="1355"/>
      <c r="B17477" s="1355"/>
      <c r="C17477" s="1433"/>
      <c r="E17477" s="1433"/>
      <c r="K17477" s="1433"/>
      <c r="L17477" s="1334"/>
    </row>
    <row r="17478" spans="1:12" ht="24" customHeight="1">
      <c r="A17478" s="1355"/>
      <c r="B17478" s="1355"/>
      <c r="C17478" s="1433"/>
      <c r="E17478" s="1433"/>
      <c r="K17478" s="1433"/>
      <c r="L17478" s="1334"/>
    </row>
    <row r="17479" spans="1:12" ht="24" customHeight="1">
      <c r="A17479" s="1355"/>
      <c r="B17479" s="1355"/>
      <c r="C17479" s="1433"/>
      <c r="E17479" s="1433"/>
      <c r="K17479" s="1433"/>
      <c r="L17479" s="1334"/>
    </row>
    <row r="17480" spans="1:12" ht="24" customHeight="1">
      <c r="A17480" s="1355"/>
      <c r="B17480" s="1355"/>
      <c r="C17480" s="1433"/>
      <c r="E17480" s="1433"/>
      <c r="K17480" s="1433"/>
      <c r="L17480" s="1334"/>
    </row>
    <row r="17481" spans="1:12" ht="24" customHeight="1">
      <c r="A17481" s="1355"/>
      <c r="B17481" s="1355"/>
      <c r="C17481" s="1433"/>
      <c r="E17481" s="1433"/>
      <c r="K17481" s="1433"/>
      <c r="L17481" s="1334"/>
    </row>
    <row r="17482" spans="1:12" ht="24" customHeight="1">
      <c r="A17482" s="1355"/>
      <c r="B17482" s="1355"/>
      <c r="C17482" s="1433"/>
      <c r="E17482" s="1433"/>
      <c r="K17482" s="1433"/>
      <c r="L17482" s="1334"/>
    </row>
    <row r="17483" spans="1:12" ht="24" customHeight="1">
      <c r="A17483" s="1355"/>
      <c r="B17483" s="1355"/>
      <c r="C17483" s="1433"/>
      <c r="E17483" s="1433"/>
      <c r="K17483" s="1433"/>
      <c r="L17483" s="1334"/>
    </row>
    <row r="17484" spans="1:12" ht="24" customHeight="1">
      <c r="A17484" s="1355"/>
      <c r="B17484" s="1355"/>
      <c r="C17484" s="1433"/>
      <c r="E17484" s="1433"/>
      <c r="K17484" s="1433"/>
      <c r="L17484" s="1334"/>
    </row>
    <row r="17485" spans="1:12" ht="24" customHeight="1">
      <c r="A17485" s="1355"/>
      <c r="B17485" s="1355"/>
      <c r="C17485" s="1433"/>
      <c r="E17485" s="1433"/>
      <c r="K17485" s="1433"/>
      <c r="L17485" s="1334"/>
    </row>
    <row r="17486" spans="1:12" ht="24" customHeight="1">
      <c r="A17486" s="1355"/>
      <c r="B17486" s="1355"/>
      <c r="C17486" s="1433"/>
      <c r="E17486" s="1433"/>
      <c r="K17486" s="1433"/>
      <c r="L17486" s="1334"/>
    </row>
    <row r="17487" spans="1:12" ht="24" customHeight="1">
      <c r="A17487" s="1355"/>
      <c r="B17487" s="1355"/>
      <c r="C17487" s="1433"/>
      <c r="E17487" s="1433"/>
      <c r="K17487" s="1433"/>
      <c r="L17487" s="1334"/>
    </row>
    <row r="17488" spans="1:12" ht="24" customHeight="1">
      <c r="A17488" s="1355"/>
      <c r="B17488" s="1355"/>
      <c r="C17488" s="1433"/>
      <c r="E17488" s="1433"/>
      <c r="K17488" s="1433"/>
      <c r="L17488" s="1334"/>
    </row>
    <row r="17489" spans="1:12" ht="24" customHeight="1">
      <c r="A17489" s="1355"/>
      <c r="B17489" s="1355"/>
      <c r="C17489" s="1433"/>
      <c r="E17489" s="1433"/>
      <c r="K17489" s="1433"/>
      <c r="L17489" s="1334"/>
    </row>
    <row r="17490" spans="1:12" ht="24" customHeight="1">
      <c r="A17490" s="1355"/>
      <c r="B17490" s="1355"/>
      <c r="C17490" s="1433"/>
      <c r="E17490" s="1433"/>
      <c r="K17490" s="1433"/>
      <c r="L17490" s="1334"/>
    </row>
    <row r="17491" spans="1:12" ht="24" customHeight="1">
      <c r="A17491" s="1355"/>
      <c r="B17491" s="1355"/>
      <c r="C17491" s="1433"/>
      <c r="E17491" s="1433"/>
      <c r="K17491" s="1433"/>
      <c r="L17491" s="1334"/>
    </row>
    <row r="17492" spans="1:12" ht="24" customHeight="1">
      <c r="A17492" s="1355"/>
      <c r="B17492" s="1355"/>
      <c r="C17492" s="1433"/>
      <c r="E17492" s="1433"/>
      <c r="K17492" s="1433"/>
      <c r="L17492" s="1334"/>
    </row>
    <row r="17493" spans="1:12" ht="24" customHeight="1">
      <c r="A17493" s="1355"/>
      <c r="B17493" s="1355"/>
      <c r="C17493" s="1433"/>
      <c r="E17493" s="1433"/>
      <c r="K17493" s="1433"/>
      <c r="L17493" s="1334"/>
    </row>
    <row r="17494" spans="1:12" ht="24" customHeight="1">
      <c r="A17494" s="1355"/>
      <c r="B17494" s="1355"/>
      <c r="C17494" s="1433"/>
      <c r="E17494" s="1433"/>
      <c r="K17494" s="1433"/>
      <c r="L17494" s="1334"/>
    </row>
    <row r="17495" spans="1:12" ht="24" customHeight="1">
      <c r="A17495" s="1355"/>
      <c r="B17495" s="1355"/>
      <c r="C17495" s="1433"/>
      <c r="E17495" s="1433"/>
      <c r="K17495" s="1433"/>
      <c r="L17495" s="1334"/>
    </row>
    <row r="17496" spans="1:12" ht="24" customHeight="1">
      <c r="A17496" s="1355"/>
      <c r="B17496" s="1355"/>
      <c r="C17496" s="1433"/>
      <c r="E17496" s="1433"/>
      <c r="K17496" s="1433"/>
      <c r="L17496" s="1334"/>
    </row>
    <row r="17497" spans="1:12" ht="24" customHeight="1">
      <c r="A17497" s="1355"/>
      <c r="B17497" s="1355"/>
      <c r="C17497" s="1433"/>
      <c r="E17497" s="1433"/>
      <c r="K17497" s="1433"/>
      <c r="L17497" s="1334"/>
    </row>
    <row r="17498" spans="1:12" ht="24" customHeight="1">
      <c r="A17498" s="1355"/>
      <c r="B17498" s="1355"/>
      <c r="C17498" s="1433"/>
      <c r="E17498" s="1433"/>
      <c r="K17498" s="1433"/>
      <c r="L17498" s="1334"/>
    </row>
    <row r="17499" spans="1:12" ht="24" customHeight="1">
      <c r="A17499" s="1355"/>
      <c r="B17499" s="1355"/>
      <c r="C17499" s="1433"/>
      <c r="E17499" s="1433"/>
      <c r="K17499" s="1433"/>
      <c r="L17499" s="1334"/>
    </row>
    <row r="17500" spans="1:12" ht="24" customHeight="1">
      <c r="A17500" s="1355"/>
      <c r="B17500" s="1355"/>
      <c r="C17500" s="1433"/>
      <c r="E17500" s="1433"/>
      <c r="K17500" s="1433"/>
      <c r="L17500" s="1334"/>
    </row>
    <row r="17501" spans="1:12" ht="24" customHeight="1">
      <c r="A17501" s="1355"/>
      <c r="B17501" s="1355"/>
      <c r="C17501" s="1433"/>
      <c r="E17501" s="1433"/>
      <c r="K17501" s="1433"/>
      <c r="L17501" s="1334"/>
    </row>
    <row r="17502" spans="1:12" ht="24" customHeight="1">
      <c r="A17502" s="1355"/>
      <c r="B17502" s="1355"/>
      <c r="C17502" s="1433"/>
      <c r="E17502" s="1433"/>
      <c r="K17502" s="1433"/>
      <c r="L17502" s="1334"/>
    </row>
    <row r="17503" spans="1:12" ht="24" customHeight="1">
      <c r="A17503" s="1355"/>
      <c r="B17503" s="1355"/>
      <c r="C17503" s="1433"/>
      <c r="E17503" s="1433"/>
      <c r="K17503" s="1433"/>
      <c r="L17503" s="1334"/>
    </row>
    <row r="17504" spans="1:12" ht="24" customHeight="1">
      <c r="A17504" s="1355"/>
      <c r="B17504" s="1355"/>
      <c r="C17504" s="1433"/>
      <c r="E17504" s="1433"/>
      <c r="K17504" s="1433"/>
      <c r="L17504" s="1334"/>
    </row>
    <row r="17505" spans="1:12" ht="24" customHeight="1">
      <c r="A17505" s="1355"/>
      <c r="B17505" s="1355"/>
      <c r="C17505" s="1433"/>
      <c r="E17505" s="1433"/>
      <c r="K17505" s="1433"/>
      <c r="L17505" s="1334"/>
    </row>
    <row r="17506" spans="1:12" ht="24" customHeight="1">
      <c r="A17506" s="1355"/>
      <c r="B17506" s="1355"/>
      <c r="C17506" s="1433"/>
      <c r="E17506" s="1433"/>
      <c r="K17506" s="1433"/>
      <c r="L17506" s="1334"/>
    </row>
    <row r="17507" spans="1:12" ht="24" customHeight="1">
      <c r="A17507" s="1355"/>
      <c r="B17507" s="1355"/>
      <c r="C17507" s="1433"/>
      <c r="E17507" s="1433"/>
      <c r="K17507" s="1433"/>
      <c r="L17507" s="1334"/>
    </row>
    <row r="17508" spans="1:12" ht="24" customHeight="1">
      <c r="A17508" s="1355"/>
      <c r="B17508" s="1355"/>
      <c r="C17508" s="1433"/>
      <c r="E17508" s="1433"/>
      <c r="K17508" s="1433"/>
      <c r="L17508" s="1334"/>
    </row>
    <row r="17509" spans="1:12" ht="24" customHeight="1">
      <c r="A17509" s="1355"/>
      <c r="B17509" s="1355"/>
      <c r="C17509" s="1433"/>
      <c r="E17509" s="1433"/>
      <c r="K17509" s="1433"/>
      <c r="L17509" s="1334"/>
    </row>
    <row r="17510" spans="1:12" ht="24" customHeight="1">
      <c r="A17510" s="1355"/>
      <c r="B17510" s="1355"/>
      <c r="C17510" s="1433"/>
      <c r="E17510" s="1433"/>
      <c r="K17510" s="1433"/>
      <c r="L17510" s="1334"/>
    </row>
    <row r="17511" spans="1:12" ht="24" customHeight="1">
      <c r="A17511" s="1355"/>
      <c r="B17511" s="1355"/>
      <c r="C17511" s="1433"/>
      <c r="E17511" s="1433"/>
      <c r="K17511" s="1433"/>
      <c r="L17511" s="1334"/>
    </row>
    <row r="17512" spans="1:12" ht="24" customHeight="1">
      <c r="A17512" s="1355"/>
      <c r="B17512" s="1355"/>
      <c r="C17512" s="1433"/>
      <c r="E17512" s="1433"/>
      <c r="K17512" s="1433"/>
      <c r="L17512" s="1334"/>
    </row>
    <row r="17513" spans="1:12" ht="24" customHeight="1">
      <c r="A17513" s="1355"/>
      <c r="B17513" s="1355"/>
      <c r="C17513" s="1433"/>
      <c r="E17513" s="1433"/>
      <c r="K17513" s="1433"/>
      <c r="L17513" s="1334"/>
    </row>
    <row r="17514" spans="1:12" ht="24" customHeight="1">
      <c r="A17514" s="1355"/>
      <c r="B17514" s="1355"/>
      <c r="C17514" s="1433"/>
      <c r="E17514" s="1433"/>
      <c r="K17514" s="1433"/>
      <c r="L17514" s="1334"/>
    </row>
    <row r="17515" spans="1:12" ht="24" customHeight="1">
      <c r="A17515" s="1355"/>
      <c r="B17515" s="1355"/>
      <c r="C17515" s="1433"/>
      <c r="E17515" s="1433"/>
      <c r="K17515" s="1433"/>
      <c r="L17515" s="1334"/>
    </row>
    <row r="17516" spans="1:12" ht="24" customHeight="1">
      <c r="A17516" s="1355"/>
      <c r="B17516" s="1355"/>
      <c r="C17516" s="1433"/>
      <c r="E17516" s="1433"/>
      <c r="K17516" s="1433"/>
      <c r="L17516" s="1334"/>
    </row>
    <row r="17517" spans="1:12" ht="24" customHeight="1">
      <c r="A17517" s="1355"/>
      <c r="B17517" s="1355"/>
      <c r="C17517" s="1433"/>
      <c r="E17517" s="1433"/>
      <c r="K17517" s="1433"/>
      <c r="L17517" s="1334"/>
    </row>
    <row r="17518" spans="1:12" ht="24" customHeight="1">
      <c r="A17518" s="1355"/>
      <c r="B17518" s="1355"/>
      <c r="C17518" s="1433"/>
      <c r="E17518" s="1433"/>
      <c r="K17518" s="1433"/>
      <c r="L17518" s="1334"/>
    </row>
    <row r="17519" spans="1:12" ht="24" customHeight="1">
      <c r="A17519" s="1355"/>
      <c r="B17519" s="1355"/>
      <c r="C17519" s="1433"/>
      <c r="E17519" s="1433"/>
      <c r="K17519" s="1433"/>
      <c r="L17519" s="1334"/>
    </row>
    <row r="17520" spans="1:12" ht="24" customHeight="1">
      <c r="A17520" s="1355"/>
      <c r="B17520" s="1355"/>
      <c r="C17520" s="1433"/>
      <c r="E17520" s="1433"/>
      <c r="K17520" s="1433"/>
      <c r="L17520" s="1334"/>
    </row>
    <row r="17521" spans="1:12" ht="24" customHeight="1">
      <c r="A17521" s="1355"/>
      <c r="B17521" s="1355"/>
      <c r="C17521" s="1433"/>
      <c r="E17521" s="1433"/>
      <c r="K17521" s="1433"/>
      <c r="L17521" s="1334"/>
    </row>
    <row r="17522" spans="1:12" ht="24" customHeight="1">
      <c r="A17522" s="1355"/>
      <c r="B17522" s="1355"/>
      <c r="C17522" s="1433"/>
      <c r="E17522" s="1433"/>
      <c r="K17522" s="1433"/>
      <c r="L17522" s="1334"/>
    </row>
    <row r="17523" spans="1:12" ht="24" customHeight="1">
      <c r="A17523" s="1355"/>
      <c r="B17523" s="1355"/>
      <c r="C17523" s="1433"/>
      <c r="E17523" s="1433"/>
      <c r="K17523" s="1433"/>
      <c r="L17523" s="1334"/>
    </row>
    <row r="17524" spans="1:12" ht="24" customHeight="1">
      <c r="A17524" s="1355"/>
      <c r="B17524" s="1355"/>
      <c r="C17524" s="1433"/>
      <c r="E17524" s="1433"/>
      <c r="K17524" s="1433"/>
      <c r="L17524" s="1334"/>
    </row>
    <row r="17525" spans="1:12" ht="24" customHeight="1">
      <c r="A17525" s="1355"/>
      <c r="B17525" s="1355"/>
      <c r="C17525" s="1433"/>
      <c r="E17525" s="1433"/>
      <c r="K17525" s="1433"/>
      <c r="L17525" s="1334"/>
    </row>
    <row r="17526" spans="1:12" ht="24" customHeight="1">
      <c r="A17526" s="1355"/>
      <c r="B17526" s="1355"/>
      <c r="C17526" s="1433"/>
      <c r="E17526" s="1433"/>
      <c r="K17526" s="1433"/>
      <c r="L17526" s="1334"/>
    </row>
    <row r="17527" spans="1:12" ht="24" customHeight="1">
      <c r="A17527" s="1355"/>
      <c r="B17527" s="1355"/>
      <c r="C17527" s="1433"/>
      <c r="E17527" s="1433"/>
      <c r="K17527" s="1433"/>
      <c r="L17527" s="1334"/>
    </row>
    <row r="17528" spans="1:12" ht="24" customHeight="1">
      <c r="A17528" s="1355"/>
      <c r="B17528" s="1355"/>
      <c r="C17528" s="1433"/>
      <c r="E17528" s="1433"/>
      <c r="K17528" s="1433"/>
      <c r="L17528" s="1334"/>
    </row>
    <row r="17529" spans="1:12" ht="24" customHeight="1">
      <c r="A17529" s="1355"/>
      <c r="B17529" s="1355"/>
      <c r="C17529" s="1433"/>
      <c r="E17529" s="1433"/>
      <c r="K17529" s="1433"/>
      <c r="L17529" s="1334"/>
    </row>
    <row r="17530" spans="1:12" ht="24" customHeight="1">
      <c r="A17530" s="1355"/>
      <c r="B17530" s="1355"/>
      <c r="C17530" s="1433"/>
      <c r="E17530" s="1433"/>
      <c r="K17530" s="1433"/>
      <c r="L17530" s="1334"/>
    </row>
    <row r="17531" spans="1:12" ht="24" customHeight="1">
      <c r="A17531" s="1355"/>
      <c r="B17531" s="1355"/>
      <c r="C17531" s="1433"/>
      <c r="E17531" s="1433"/>
      <c r="K17531" s="1433"/>
      <c r="L17531" s="1334"/>
    </row>
    <row r="17532" spans="1:12" ht="24" customHeight="1">
      <c r="A17532" s="1355"/>
      <c r="B17532" s="1355"/>
      <c r="C17532" s="1433"/>
      <c r="E17532" s="1433"/>
      <c r="K17532" s="1433"/>
      <c r="L17532" s="1334"/>
    </row>
    <row r="17533" spans="1:12" ht="24" customHeight="1">
      <c r="A17533" s="1355"/>
      <c r="B17533" s="1355"/>
      <c r="C17533" s="1433"/>
      <c r="E17533" s="1433"/>
      <c r="K17533" s="1433"/>
      <c r="L17533" s="1334"/>
    </row>
    <row r="17534" spans="1:12" ht="24" customHeight="1">
      <c r="A17534" s="1355"/>
      <c r="B17534" s="1355"/>
      <c r="C17534" s="1433"/>
      <c r="E17534" s="1433"/>
      <c r="K17534" s="1433"/>
      <c r="L17534" s="1334"/>
    </row>
    <row r="17535" spans="1:12" ht="24" customHeight="1">
      <c r="A17535" s="1355"/>
      <c r="B17535" s="1355"/>
      <c r="C17535" s="1433"/>
      <c r="E17535" s="1433"/>
      <c r="K17535" s="1433"/>
      <c r="L17535" s="1334"/>
    </row>
    <row r="17536" spans="1:12" ht="24" customHeight="1">
      <c r="A17536" s="1355"/>
      <c r="B17536" s="1355"/>
      <c r="C17536" s="1433"/>
      <c r="E17536" s="1433"/>
      <c r="K17536" s="1433"/>
      <c r="L17536" s="1334"/>
    </row>
    <row r="17537" spans="1:12" ht="24" customHeight="1">
      <c r="A17537" s="1355"/>
      <c r="B17537" s="1355"/>
      <c r="C17537" s="1433"/>
      <c r="E17537" s="1433"/>
      <c r="K17537" s="1433"/>
      <c r="L17537" s="1334"/>
    </row>
    <row r="17538" spans="1:12" ht="24" customHeight="1">
      <c r="A17538" s="1355"/>
      <c r="B17538" s="1355"/>
      <c r="C17538" s="1433"/>
      <c r="E17538" s="1433"/>
      <c r="K17538" s="1433"/>
      <c r="L17538" s="1334"/>
    </row>
    <row r="17539" spans="1:12" ht="24" customHeight="1">
      <c r="A17539" s="1355"/>
      <c r="B17539" s="1355"/>
      <c r="C17539" s="1433"/>
      <c r="E17539" s="1433"/>
      <c r="K17539" s="1433"/>
      <c r="L17539" s="1334"/>
    </row>
    <row r="17540" spans="1:12" ht="24" customHeight="1">
      <c r="A17540" s="1355"/>
      <c r="B17540" s="1355"/>
      <c r="C17540" s="1433"/>
      <c r="E17540" s="1433"/>
      <c r="K17540" s="1433"/>
      <c r="L17540" s="1334"/>
    </row>
    <row r="17541" spans="1:12" ht="24" customHeight="1">
      <c r="A17541" s="1355"/>
      <c r="B17541" s="1355"/>
      <c r="C17541" s="1433"/>
      <c r="E17541" s="1433"/>
      <c r="K17541" s="1433"/>
      <c r="L17541" s="1334"/>
    </row>
    <row r="17542" spans="1:12" ht="24" customHeight="1">
      <c r="A17542" s="1355"/>
      <c r="B17542" s="1355"/>
      <c r="C17542" s="1433"/>
      <c r="E17542" s="1433"/>
      <c r="K17542" s="1433"/>
      <c r="L17542" s="1334"/>
    </row>
    <row r="17543" spans="1:12" ht="24" customHeight="1">
      <c r="A17543" s="1355"/>
      <c r="B17543" s="1355"/>
      <c r="C17543" s="1433"/>
      <c r="E17543" s="1433"/>
      <c r="K17543" s="1433"/>
      <c r="L17543" s="1334"/>
    </row>
    <row r="17544" spans="1:12" ht="24" customHeight="1">
      <c r="A17544" s="1355"/>
      <c r="B17544" s="1355"/>
      <c r="C17544" s="1433"/>
      <c r="E17544" s="1433"/>
      <c r="K17544" s="1433"/>
      <c r="L17544" s="1334"/>
    </row>
    <row r="17545" spans="1:12" ht="24" customHeight="1">
      <c r="A17545" s="1355"/>
      <c r="B17545" s="1355"/>
      <c r="C17545" s="1433"/>
      <c r="E17545" s="1433"/>
      <c r="K17545" s="1433"/>
      <c r="L17545" s="1334"/>
    </row>
    <row r="17546" spans="1:12" ht="24" customHeight="1">
      <c r="A17546" s="1355"/>
      <c r="B17546" s="1355"/>
      <c r="C17546" s="1433"/>
      <c r="E17546" s="1433"/>
      <c r="K17546" s="1433"/>
      <c r="L17546" s="1334"/>
    </row>
    <row r="17547" spans="1:12" ht="24" customHeight="1">
      <c r="A17547" s="1355"/>
      <c r="B17547" s="1355"/>
      <c r="C17547" s="1433"/>
      <c r="E17547" s="1433"/>
      <c r="K17547" s="1433"/>
      <c r="L17547" s="1334"/>
    </row>
    <row r="17548" spans="1:12" ht="24" customHeight="1">
      <c r="A17548" s="1355"/>
      <c r="B17548" s="1355"/>
      <c r="C17548" s="1433"/>
      <c r="E17548" s="1433"/>
      <c r="K17548" s="1433"/>
      <c r="L17548" s="1334"/>
    </row>
    <row r="17549" spans="1:12" ht="24" customHeight="1">
      <c r="A17549" s="1355"/>
      <c r="B17549" s="1355"/>
      <c r="C17549" s="1433"/>
      <c r="E17549" s="1433"/>
      <c r="K17549" s="1433"/>
      <c r="L17549" s="1334"/>
    </row>
    <row r="17550" spans="1:12" ht="24" customHeight="1">
      <c r="A17550" s="1355"/>
      <c r="B17550" s="1355"/>
      <c r="C17550" s="1433"/>
      <c r="E17550" s="1433"/>
      <c r="K17550" s="1433"/>
      <c r="L17550" s="1334"/>
    </row>
    <row r="17551" spans="1:12" ht="24" customHeight="1">
      <c r="A17551" s="1355"/>
      <c r="B17551" s="1355"/>
      <c r="C17551" s="1433"/>
      <c r="E17551" s="1433"/>
      <c r="K17551" s="1433"/>
      <c r="L17551" s="1334"/>
    </row>
    <row r="17552" spans="1:12" ht="24" customHeight="1">
      <c r="A17552" s="1355"/>
      <c r="B17552" s="1355"/>
      <c r="C17552" s="1433"/>
      <c r="E17552" s="1433"/>
      <c r="K17552" s="1433"/>
      <c r="L17552" s="1334"/>
    </row>
    <row r="17553" spans="1:12" ht="24" customHeight="1">
      <c r="A17553" s="1355"/>
      <c r="B17553" s="1355"/>
      <c r="C17553" s="1433"/>
      <c r="E17553" s="1433"/>
      <c r="K17553" s="1433"/>
      <c r="L17553" s="1334"/>
    </row>
    <row r="17554" spans="1:12" ht="24" customHeight="1">
      <c r="A17554" s="1355"/>
      <c r="B17554" s="1355"/>
      <c r="C17554" s="1433"/>
      <c r="E17554" s="1433"/>
      <c r="K17554" s="1433"/>
      <c r="L17554" s="1334"/>
    </row>
    <row r="17555" spans="1:12" ht="24" customHeight="1">
      <c r="A17555" s="1355"/>
      <c r="B17555" s="1355"/>
      <c r="C17555" s="1433"/>
      <c r="E17555" s="1433"/>
      <c r="K17555" s="1433"/>
      <c r="L17555" s="1334"/>
    </row>
    <row r="17556" spans="1:12" ht="24" customHeight="1">
      <c r="A17556" s="1355"/>
      <c r="B17556" s="1355"/>
      <c r="C17556" s="1433"/>
      <c r="E17556" s="1433"/>
      <c r="K17556" s="1433"/>
      <c r="L17556" s="1334"/>
    </row>
    <row r="17557" spans="1:12" ht="24" customHeight="1">
      <c r="A17557" s="1355"/>
      <c r="B17557" s="1355"/>
      <c r="C17557" s="1433"/>
      <c r="E17557" s="1433"/>
      <c r="K17557" s="1433"/>
      <c r="L17557" s="1334"/>
    </row>
    <row r="17558" spans="1:12" ht="24" customHeight="1">
      <c r="A17558" s="1355"/>
      <c r="B17558" s="1355"/>
      <c r="C17558" s="1433"/>
      <c r="E17558" s="1433"/>
      <c r="K17558" s="1433"/>
      <c r="L17558" s="1334"/>
    </row>
    <row r="17559" spans="1:12" ht="24" customHeight="1">
      <c r="A17559" s="1355"/>
      <c r="B17559" s="1355"/>
      <c r="C17559" s="1433"/>
      <c r="E17559" s="1433"/>
      <c r="K17559" s="1433"/>
      <c r="L17559" s="1334"/>
    </row>
    <row r="17560" spans="1:12" ht="24" customHeight="1">
      <c r="A17560" s="1355"/>
      <c r="B17560" s="1355"/>
      <c r="C17560" s="1433"/>
      <c r="E17560" s="1433"/>
      <c r="K17560" s="1433"/>
      <c r="L17560" s="1334"/>
    </row>
    <row r="17561" spans="1:12" ht="24" customHeight="1">
      <c r="A17561" s="1355"/>
      <c r="B17561" s="1355"/>
      <c r="C17561" s="1433"/>
      <c r="E17561" s="1433"/>
      <c r="K17561" s="1433"/>
      <c r="L17561" s="1334"/>
    </row>
    <row r="17562" spans="1:12" ht="24" customHeight="1">
      <c r="A17562" s="1355"/>
      <c r="B17562" s="1355"/>
      <c r="C17562" s="1433"/>
      <c r="E17562" s="1433"/>
      <c r="K17562" s="1433"/>
      <c r="L17562" s="1334"/>
    </row>
    <row r="17563" spans="1:12" ht="24" customHeight="1">
      <c r="A17563" s="1355"/>
      <c r="B17563" s="1355"/>
      <c r="C17563" s="1433"/>
      <c r="E17563" s="1433"/>
      <c r="K17563" s="1433"/>
      <c r="L17563" s="1334"/>
    </row>
    <row r="17564" spans="1:12" ht="24" customHeight="1">
      <c r="A17564" s="1355"/>
      <c r="B17564" s="1355"/>
      <c r="C17564" s="1433"/>
      <c r="E17564" s="1433"/>
      <c r="K17564" s="1433"/>
      <c r="L17564" s="1334"/>
    </row>
    <row r="17565" spans="1:12" ht="24" customHeight="1">
      <c r="A17565" s="1355"/>
      <c r="B17565" s="1355"/>
      <c r="C17565" s="1433"/>
      <c r="E17565" s="1433"/>
      <c r="K17565" s="1433"/>
      <c r="L17565" s="1334"/>
    </row>
    <row r="17566" spans="1:12" ht="24" customHeight="1">
      <c r="A17566" s="1355"/>
      <c r="B17566" s="1355"/>
      <c r="C17566" s="1433"/>
      <c r="E17566" s="1433"/>
      <c r="K17566" s="1433"/>
      <c r="L17566" s="1334"/>
    </row>
    <row r="17567" spans="1:12" ht="24" customHeight="1">
      <c r="A17567" s="1355"/>
      <c r="B17567" s="1355"/>
      <c r="C17567" s="1433"/>
      <c r="E17567" s="1433"/>
      <c r="K17567" s="1433"/>
      <c r="L17567" s="1334"/>
    </row>
    <row r="17568" spans="1:12" ht="24" customHeight="1">
      <c r="A17568" s="1355"/>
      <c r="B17568" s="1355"/>
      <c r="C17568" s="1433"/>
      <c r="E17568" s="1433"/>
      <c r="K17568" s="1433"/>
      <c r="L17568" s="1334"/>
    </row>
    <row r="17569" spans="1:12" ht="24" customHeight="1">
      <c r="A17569" s="1355"/>
      <c r="B17569" s="1355"/>
      <c r="C17569" s="1433"/>
      <c r="E17569" s="1433"/>
      <c r="K17569" s="1433"/>
      <c r="L17569" s="1334"/>
    </row>
    <row r="17570" spans="1:12" ht="24" customHeight="1">
      <c r="A17570" s="1355"/>
      <c r="B17570" s="1355"/>
      <c r="C17570" s="1433"/>
      <c r="E17570" s="1433"/>
      <c r="K17570" s="1433"/>
      <c r="L17570" s="1334"/>
    </row>
    <row r="17571" spans="1:12" ht="24" customHeight="1">
      <c r="A17571" s="1355"/>
      <c r="B17571" s="1355"/>
      <c r="C17571" s="1433"/>
      <c r="E17571" s="1433"/>
      <c r="K17571" s="1433"/>
      <c r="L17571" s="1334"/>
    </row>
    <row r="17572" spans="1:12" ht="24" customHeight="1">
      <c r="A17572" s="1355"/>
      <c r="B17572" s="1355"/>
      <c r="C17572" s="1433"/>
      <c r="E17572" s="1433"/>
      <c r="K17572" s="1433"/>
      <c r="L17572" s="1334"/>
    </row>
    <row r="17573" spans="1:12" ht="24" customHeight="1">
      <c r="A17573" s="1355"/>
      <c r="B17573" s="1355"/>
      <c r="C17573" s="1433"/>
      <c r="E17573" s="1433"/>
      <c r="K17573" s="1433"/>
      <c r="L17573" s="1334"/>
    </row>
    <row r="17574" spans="1:12" ht="24" customHeight="1">
      <c r="A17574" s="1355"/>
      <c r="B17574" s="1355"/>
      <c r="C17574" s="1433"/>
      <c r="E17574" s="1433"/>
      <c r="K17574" s="1433"/>
      <c r="L17574" s="1334"/>
    </row>
    <row r="17575" spans="1:12" ht="24" customHeight="1">
      <c r="A17575" s="1355"/>
      <c r="B17575" s="1355"/>
      <c r="C17575" s="1433"/>
      <c r="E17575" s="1433"/>
      <c r="K17575" s="1433"/>
      <c r="L17575" s="1334"/>
    </row>
    <row r="17576" spans="1:12" ht="24" customHeight="1">
      <c r="A17576" s="1355"/>
      <c r="B17576" s="1355"/>
      <c r="C17576" s="1433"/>
      <c r="E17576" s="1433"/>
      <c r="K17576" s="1433"/>
      <c r="L17576" s="1334"/>
    </row>
    <row r="17577" spans="1:12" ht="24" customHeight="1">
      <c r="A17577" s="1355"/>
      <c r="B17577" s="1355"/>
      <c r="C17577" s="1433"/>
      <c r="E17577" s="1433"/>
      <c r="K17577" s="1433"/>
      <c r="L17577" s="1334"/>
    </row>
    <row r="17578" spans="1:12" ht="24" customHeight="1">
      <c r="A17578" s="1355"/>
      <c r="B17578" s="1355"/>
      <c r="C17578" s="1433"/>
      <c r="E17578" s="1433"/>
      <c r="K17578" s="1433"/>
      <c r="L17578" s="1334"/>
    </row>
    <row r="17579" spans="1:12" ht="24" customHeight="1">
      <c r="A17579" s="1355"/>
      <c r="B17579" s="1355"/>
      <c r="C17579" s="1433"/>
      <c r="E17579" s="1433"/>
      <c r="K17579" s="1433"/>
      <c r="L17579" s="1334"/>
    </row>
    <row r="17580" spans="1:12" ht="24" customHeight="1">
      <c r="A17580" s="1355"/>
      <c r="B17580" s="1355"/>
      <c r="C17580" s="1433"/>
      <c r="E17580" s="1433"/>
      <c r="K17580" s="1433"/>
      <c r="L17580" s="1334"/>
    </row>
    <row r="17581" spans="1:12" ht="24" customHeight="1">
      <c r="A17581" s="1355"/>
      <c r="B17581" s="1355"/>
      <c r="C17581" s="1433"/>
      <c r="E17581" s="1433"/>
      <c r="K17581" s="1433"/>
      <c r="L17581" s="1334"/>
    </row>
    <row r="17582" spans="1:12" ht="24" customHeight="1">
      <c r="A17582" s="1355"/>
      <c r="B17582" s="1355"/>
      <c r="C17582" s="1433"/>
      <c r="E17582" s="1433"/>
      <c r="K17582" s="1433"/>
      <c r="L17582" s="1334"/>
    </row>
    <row r="17583" spans="1:12" ht="24" customHeight="1">
      <c r="A17583" s="1355"/>
      <c r="B17583" s="1355"/>
      <c r="C17583" s="1433"/>
      <c r="E17583" s="1433"/>
      <c r="K17583" s="1433"/>
      <c r="L17583" s="1334"/>
    </row>
    <row r="17584" spans="1:12" ht="24" customHeight="1">
      <c r="A17584" s="1355"/>
      <c r="B17584" s="1355"/>
      <c r="C17584" s="1433"/>
      <c r="E17584" s="1433"/>
      <c r="K17584" s="1433"/>
      <c r="L17584" s="1334"/>
    </row>
    <row r="17585" spans="1:12" ht="24" customHeight="1">
      <c r="A17585" s="1355"/>
      <c r="B17585" s="1355"/>
      <c r="C17585" s="1433"/>
      <c r="E17585" s="1433"/>
      <c r="K17585" s="1433"/>
      <c r="L17585" s="1334"/>
    </row>
    <row r="17586" spans="1:12" ht="24" customHeight="1">
      <c r="A17586" s="1355"/>
      <c r="B17586" s="1355"/>
      <c r="C17586" s="1433"/>
      <c r="E17586" s="1433"/>
      <c r="K17586" s="1433"/>
      <c r="L17586" s="1334"/>
    </row>
    <row r="17587" spans="1:12" ht="24" customHeight="1">
      <c r="A17587" s="1355"/>
      <c r="B17587" s="1355"/>
      <c r="C17587" s="1433"/>
      <c r="E17587" s="1433"/>
      <c r="K17587" s="1433"/>
      <c r="L17587" s="1334"/>
    </row>
    <row r="17588" spans="1:12" ht="24" customHeight="1">
      <c r="A17588" s="1355"/>
      <c r="B17588" s="1355"/>
      <c r="C17588" s="1433"/>
      <c r="E17588" s="1433"/>
      <c r="K17588" s="1433"/>
      <c r="L17588" s="1334"/>
    </row>
    <row r="17589" spans="1:12" ht="24" customHeight="1">
      <c r="A17589" s="1355"/>
      <c r="B17589" s="1355"/>
      <c r="C17589" s="1433"/>
      <c r="E17589" s="1433"/>
      <c r="K17589" s="1433"/>
      <c r="L17589" s="1334"/>
    </row>
    <row r="17590" spans="1:12" ht="24" customHeight="1">
      <c r="A17590" s="1355"/>
      <c r="B17590" s="1355"/>
      <c r="C17590" s="1433"/>
      <c r="E17590" s="1433"/>
      <c r="K17590" s="1433"/>
      <c r="L17590" s="1334"/>
    </row>
    <row r="17591" spans="1:12" ht="24" customHeight="1">
      <c r="A17591" s="1355"/>
      <c r="B17591" s="1355"/>
      <c r="C17591" s="1433"/>
      <c r="E17591" s="1433"/>
      <c r="K17591" s="1433"/>
      <c r="L17591" s="1334"/>
    </row>
    <row r="17592" spans="1:12" ht="24" customHeight="1">
      <c r="A17592" s="1355"/>
      <c r="B17592" s="1355"/>
      <c r="C17592" s="1433"/>
      <c r="E17592" s="1433"/>
      <c r="K17592" s="1433"/>
      <c r="L17592" s="1334"/>
    </row>
    <row r="17593" spans="1:12" ht="24" customHeight="1">
      <c r="A17593" s="1355"/>
      <c r="B17593" s="1355"/>
      <c r="C17593" s="1433"/>
      <c r="E17593" s="1433"/>
      <c r="K17593" s="1433"/>
      <c r="L17593" s="1334"/>
    </row>
    <row r="17594" spans="1:12" ht="24" customHeight="1">
      <c r="A17594" s="1355"/>
      <c r="B17594" s="1355"/>
      <c r="C17594" s="1433"/>
      <c r="E17594" s="1433"/>
      <c r="K17594" s="1433"/>
      <c r="L17594" s="1334"/>
    </row>
    <row r="17595" spans="1:12" ht="24" customHeight="1">
      <c r="A17595" s="1355"/>
      <c r="B17595" s="1355"/>
      <c r="C17595" s="1433"/>
      <c r="E17595" s="1433"/>
      <c r="K17595" s="1433"/>
      <c r="L17595" s="1334"/>
    </row>
    <row r="17596" spans="1:12" ht="24" customHeight="1">
      <c r="A17596" s="1355"/>
      <c r="B17596" s="1355"/>
      <c r="C17596" s="1433"/>
      <c r="E17596" s="1433"/>
      <c r="K17596" s="1433"/>
      <c r="L17596" s="1334"/>
    </row>
    <row r="17597" spans="1:12" ht="24" customHeight="1">
      <c r="A17597" s="1355"/>
      <c r="B17597" s="1355"/>
      <c r="C17597" s="1433"/>
      <c r="E17597" s="1433"/>
      <c r="K17597" s="1433"/>
      <c r="L17597" s="1334"/>
    </row>
    <row r="17598" spans="1:12" ht="24" customHeight="1">
      <c r="A17598" s="1355"/>
      <c r="B17598" s="1355"/>
      <c r="C17598" s="1433"/>
      <c r="E17598" s="1433"/>
      <c r="K17598" s="1433"/>
      <c r="L17598" s="1334"/>
    </row>
    <row r="17599" spans="1:12" ht="24" customHeight="1">
      <c r="A17599" s="1355"/>
      <c r="B17599" s="1355"/>
      <c r="C17599" s="1433"/>
      <c r="E17599" s="1433"/>
      <c r="K17599" s="1433"/>
      <c r="L17599" s="1334"/>
    </row>
    <row r="17600" spans="1:12" ht="24" customHeight="1">
      <c r="A17600" s="1355"/>
      <c r="B17600" s="1355"/>
      <c r="C17600" s="1433"/>
      <c r="E17600" s="1433"/>
      <c r="K17600" s="1433"/>
      <c r="L17600" s="1334"/>
    </row>
    <row r="17601" spans="1:12" ht="24" customHeight="1">
      <c r="A17601" s="1355"/>
      <c r="B17601" s="1355"/>
      <c r="C17601" s="1433"/>
      <c r="E17601" s="1433"/>
      <c r="K17601" s="1433"/>
      <c r="L17601" s="1334"/>
    </row>
    <row r="17602" spans="1:12" ht="24" customHeight="1">
      <c r="A17602" s="1355"/>
      <c r="B17602" s="1355"/>
      <c r="C17602" s="1433"/>
      <c r="E17602" s="1433"/>
      <c r="K17602" s="1433"/>
      <c r="L17602" s="1334"/>
    </row>
    <row r="17603" spans="1:12" ht="24" customHeight="1">
      <c r="A17603" s="1355"/>
      <c r="B17603" s="1355"/>
      <c r="C17603" s="1433"/>
      <c r="E17603" s="1433"/>
      <c r="K17603" s="1433"/>
      <c r="L17603" s="1334"/>
    </row>
    <row r="17604" spans="1:12" ht="24" customHeight="1">
      <c r="A17604" s="1355"/>
      <c r="B17604" s="1355"/>
      <c r="C17604" s="1433"/>
      <c r="E17604" s="1433"/>
      <c r="K17604" s="1433"/>
      <c r="L17604" s="1334"/>
    </row>
    <row r="17605" spans="1:12" ht="24" customHeight="1">
      <c r="A17605" s="1355"/>
      <c r="B17605" s="1355"/>
      <c r="C17605" s="1433"/>
      <c r="E17605" s="1433"/>
      <c r="K17605" s="1433"/>
      <c r="L17605" s="1334"/>
    </row>
    <row r="17606" spans="1:12" ht="24" customHeight="1">
      <c r="A17606" s="1355"/>
      <c r="B17606" s="1355"/>
      <c r="C17606" s="1433"/>
      <c r="E17606" s="1433"/>
      <c r="K17606" s="1433"/>
      <c r="L17606" s="1334"/>
    </row>
    <row r="17607" spans="1:12" ht="24" customHeight="1">
      <c r="A17607" s="1355"/>
      <c r="B17607" s="1355"/>
      <c r="C17607" s="1433"/>
      <c r="E17607" s="1433"/>
      <c r="K17607" s="1433"/>
      <c r="L17607" s="1334"/>
    </row>
    <row r="17608" spans="1:12" ht="24" customHeight="1">
      <c r="A17608" s="1355"/>
      <c r="B17608" s="1355"/>
      <c r="C17608" s="1433"/>
      <c r="E17608" s="1433"/>
      <c r="K17608" s="1433"/>
      <c r="L17608" s="1334"/>
    </row>
    <row r="17609" spans="1:12" ht="24" customHeight="1">
      <c r="A17609" s="1355"/>
      <c r="B17609" s="1355"/>
      <c r="C17609" s="1433"/>
      <c r="E17609" s="1433"/>
      <c r="K17609" s="1433"/>
      <c r="L17609" s="1334"/>
    </row>
    <row r="17610" spans="1:12" ht="24" customHeight="1">
      <c r="A17610" s="1355"/>
      <c r="B17610" s="1355"/>
      <c r="C17610" s="1433"/>
      <c r="E17610" s="1433"/>
      <c r="K17610" s="1433"/>
      <c r="L17610" s="1334"/>
    </row>
    <row r="17611" spans="1:12" ht="24" customHeight="1">
      <c r="A17611" s="1355"/>
      <c r="B17611" s="1355"/>
      <c r="C17611" s="1433"/>
      <c r="E17611" s="1433"/>
      <c r="K17611" s="1433"/>
      <c r="L17611" s="1334"/>
    </row>
    <row r="17612" spans="1:12" ht="24" customHeight="1">
      <c r="A17612" s="1355"/>
      <c r="B17612" s="1355"/>
      <c r="C17612" s="1433"/>
      <c r="E17612" s="1433"/>
      <c r="K17612" s="1433"/>
      <c r="L17612" s="1334"/>
    </row>
    <row r="17613" spans="1:12" ht="24" customHeight="1">
      <c r="A17613" s="1355"/>
      <c r="B17613" s="1355"/>
      <c r="C17613" s="1433"/>
      <c r="E17613" s="1433"/>
      <c r="K17613" s="1433"/>
      <c r="L17613" s="1334"/>
    </row>
    <row r="17614" spans="1:12" ht="24" customHeight="1">
      <c r="A17614" s="1355"/>
      <c r="B17614" s="1355"/>
      <c r="C17614" s="1433"/>
      <c r="E17614" s="1433"/>
      <c r="K17614" s="1433"/>
      <c r="L17614" s="1334"/>
    </row>
    <row r="17615" spans="1:12" ht="24" customHeight="1">
      <c r="A17615" s="1355"/>
      <c r="B17615" s="1355"/>
      <c r="C17615" s="1433"/>
      <c r="E17615" s="1433"/>
      <c r="K17615" s="1433"/>
      <c r="L17615" s="1334"/>
    </row>
    <row r="17616" spans="1:12" ht="24" customHeight="1">
      <c r="A17616" s="1355"/>
      <c r="B17616" s="1355"/>
      <c r="C17616" s="1433"/>
      <c r="E17616" s="1433"/>
      <c r="K17616" s="1433"/>
      <c r="L17616" s="1334"/>
    </row>
    <row r="17617" spans="1:12" ht="24" customHeight="1">
      <c r="A17617" s="1355"/>
      <c r="B17617" s="1355"/>
      <c r="C17617" s="1433"/>
      <c r="E17617" s="1433"/>
      <c r="K17617" s="1433"/>
      <c r="L17617" s="1334"/>
    </row>
    <row r="17618" spans="1:12" ht="24" customHeight="1">
      <c r="A17618" s="1355"/>
      <c r="B17618" s="1355"/>
      <c r="C17618" s="1433"/>
      <c r="E17618" s="1433"/>
      <c r="K17618" s="1433"/>
      <c r="L17618" s="1334"/>
    </row>
    <row r="17619" spans="1:12" ht="24" customHeight="1">
      <c r="A17619" s="1355"/>
      <c r="B17619" s="1355"/>
      <c r="C17619" s="1433"/>
      <c r="E17619" s="1433"/>
      <c r="K17619" s="1433"/>
      <c r="L17619" s="1334"/>
    </row>
    <row r="17620" spans="1:12" ht="24" customHeight="1">
      <c r="A17620" s="1355"/>
      <c r="B17620" s="1355"/>
      <c r="C17620" s="1433"/>
      <c r="E17620" s="1433"/>
      <c r="K17620" s="1433"/>
      <c r="L17620" s="1334"/>
    </row>
    <row r="17621" spans="1:12" ht="24" customHeight="1">
      <c r="A17621" s="1355"/>
      <c r="B17621" s="1355"/>
      <c r="C17621" s="1433"/>
      <c r="E17621" s="1433"/>
      <c r="K17621" s="1433"/>
      <c r="L17621" s="1334"/>
    </row>
    <row r="17622" spans="1:12" ht="24" customHeight="1">
      <c r="A17622" s="1355"/>
      <c r="B17622" s="1355"/>
      <c r="C17622" s="1433"/>
      <c r="E17622" s="1433"/>
      <c r="K17622" s="1433"/>
      <c r="L17622" s="1334"/>
    </row>
    <row r="17623" spans="1:12" ht="24" customHeight="1">
      <c r="A17623" s="1355"/>
      <c r="B17623" s="1355"/>
      <c r="C17623" s="1433"/>
      <c r="E17623" s="1433"/>
      <c r="K17623" s="1433"/>
      <c r="L17623" s="1334"/>
    </row>
    <row r="17624" spans="1:12" ht="24" customHeight="1">
      <c r="A17624" s="1355"/>
      <c r="B17624" s="1355"/>
      <c r="C17624" s="1433"/>
      <c r="E17624" s="1433"/>
      <c r="K17624" s="1433"/>
      <c r="L17624" s="1334"/>
    </row>
    <row r="17625" spans="1:12" ht="24" customHeight="1">
      <c r="A17625" s="1355"/>
      <c r="B17625" s="1355"/>
      <c r="C17625" s="1433"/>
      <c r="E17625" s="1433"/>
      <c r="K17625" s="1433"/>
      <c r="L17625" s="1334"/>
    </row>
    <row r="17626" spans="1:12" ht="24" customHeight="1">
      <c r="A17626" s="1355"/>
      <c r="B17626" s="1355"/>
      <c r="C17626" s="1433"/>
      <c r="E17626" s="1433"/>
      <c r="K17626" s="1433"/>
      <c r="L17626" s="1334"/>
    </row>
    <row r="17627" spans="1:12" ht="24" customHeight="1">
      <c r="A17627" s="1355"/>
      <c r="B17627" s="1355"/>
      <c r="C17627" s="1433"/>
      <c r="E17627" s="1433"/>
      <c r="K17627" s="1433"/>
      <c r="L17627" s="1334"/>
    </row>
    <row r="17628" spans="1:12" ht="24" customHeight="1">
      <c r="A17628" s="1355"/>
      <c r="B17628" s="1355"/>
      <c r="C17628" s="1433"/>
      <c r="E17628" s="1433"/>
      <c r="K17628" s="1433"/>
      <c r="L17628" s="1334"/>
    </row>
    <row r="17629" spans="1:12" ht="24" customHeight="1">
      <c r="A17629" s="1355"/>
      <c r="B17629" s="1355"/>
      <c r="C17629" s="1433"/>
      <c r="E17629" s="1433"/>
      <c r="K17629" s="1433"/>
      <c r="L17629" s="1334"/>
    </row>
    <row r="17630" spans="1:12" ht="24" customHeight="1">
      <c r="A17630" s="1355"/>
      <c r="B17630" s="1355"/>
      <c r="C17630" s="1433"/>
      <c r="E17630" s="1433"/>
      <c r="K17630" s="1433"/>
      <c r="L17630" s="1334"/>
    </row>
    <row r="17631" spans="1:12" ht="24" customHeight="1">
      <c r="A17631" s="1355"/>
      <c r="B17631" s="1355"/>
      <c r="C17631" s="1433"/>
      <c r="E17631" s="1433"/>
      <c r="K17631" s="1433"/>
      <c r="L17631" s="1334"/>
    </row>
    <row r="17632" spans="1:12" ht="24" customHeight="1">
      <c r="A17632" s="1355"/>
      <c r="B17632" s="1355"/>
      <c r="C17632" s="1433"/>
      <c r="E17632" s="1433"/>
      <c r="K17632" s="1433"/>
      <c r="L17632" s="1334"/>
    </row>
    <row r="17633" spans="1:12" ht="24" customHeight="1">
      <c r="A17633" s="1355"/>
      <c r="B17633" s="1355"/>
      <c r="C17633" s="1433"/>
      <c r="E17633" s="1433"/>
      <c r="K17633" s="1433"/>
      <c r="L17633" s="1334"/>
    </row>
    <row r="17634" spans="1:12" ht="24" customHeight="1">
      <c r="A17634" s="1355"/>
      <c r="B17634" s="1355"/>
      <c r="C17634" s="1433"/>
      <c r="E17634" s="1433"/>
      <c r="K17634" s="1433"/>
      <c r="L17634" s="1334"/>
    </row>
    <row r="17635" spans="1:12" ht="24" customHeight="1">
      <c r="A17635" s="1355"/>
      <c r="B17635" s="1355"/>
      <c r="C17635" s="1433"/>
      <c r="E17635" s="1433"/>
      <c r="K17635" s="1433"/>
      <c r="L17635" s="1334"/>
    </row>
    <row r="17636" spans="1:12" ht="24" customHeight="1">
      <c r="A17636" s="1355"/>
      <c r="B17636" s="1355"/>
      <c r="C17636" s="1433"/>
      <c r="E17636" s="1433"/>
      <c r="K17636" s="1433"/>
      <c r="L17636" s="1334"/>
    </row>
    <row r="17637" spans="1:12" ht="24" customHeight="1">
      <c r="A17637" s="1355"/>
      <c r="B17637" s="1355"/>
      <c r="C17637" s="1433"/>
      <c r="E17637" s="1433"/>
      <c r="K17637" s="1433"/>
      <c r="L17637" s="1334"/>
    </row>
    <row r="17638" spans="1:12" ht="24" customHeight="1">
      <c r="A17638" s="1355"/>
      <c r="B17638" s="1355"/>
      <c r="C17638" s="1433"/>
      <c r="E17638" s="1433"/>
      <c r="K17638" s="1433"/>
      <c r="L17638" s="1334"/>
    </row>
    <row r="17639" spans="1:12" ht="24" customHeight="1">
      <c r="A17639" s="1355"/>
      <c r="B17639" s="1355"/>
      <c r="C17639" s="1433"/>
      <c r="E17639" s="1433"/>
      <c r="K17639" s="1433"/>
      <c r="L17639" s="1334"/>
    </row>
    <row r="17640" spans="1:12" ht="24" customHeight="1">
      <c r="A17640" s="1355"/>
      <c r="B17640" s="1355"/>
      <c r="C17640" s="1433"/>
      <c r="E17640" s="1433"/>
      <c r="K17640" s="1433"/>
      <c r="L17640" s="1334"/>
    </row>
    <row r="17641" spans="1:12" ht="24" customHeight="1">
      <c r="A17641" s="1355"/>
      <c r="B17641" s="1355"/>
      <c r="C17641" s="1433"/>
      <c r="E17641" s="1433"/>
      <c r="K17641" s="1433"/>
      <c r="L17641" s="1334"/>
    </row>
    <row r="17642" spans="1:12" ht="24" customHeight="1">
      <c r="A17642" s="1355"/>
      <c r="B17642" s="1355"/>
      <c r="C17642" s="1433"/>
      <c r="E17642" s="1433"/>
      <c r="K17642" s="1433"/>
      <c r="L17642" s="1334"/>
    </row>
    <row r="17643" spans="1:12" ht="24" customHeight="1">
      <c r="A17643" s="1355"/>
      <c r="B17643" s="1355"/>
      <c r="C17643" s="1433"/>
      <c r="E17643" s="1433"/>
      <c r="K17643" s="1433"/>
      <c r="L17643" s="1334"/>
    </row>
    <row r="17644" spans="1:12" ht="24" customHeight="1">
      <c r="A17644" s="1355"/>
      <c r="B17644" s="1355"/>
      <c r="C17644" s="1433"/>
      <c r="E17644" s="1433"/>
      <c r="K17644" s="1433"/>
      <c r="L17644" s="1334"/>
    </row>
    <row r="17645" spans="1:12" ht="24" customHeight="1">
      <c r="A17645" s="1355"/>
      <c r="B17645" s="1355"/>
      <c r="C17645" s="1433"/>
      <c r="E17645" s="1433"/>
      <c r="K17645" s="1433"/>
      <c r="L17645" s="1334"/>
    </row>
    <row r="17646" spans="1:12" ht="24" customHeight="1">
      <c r="A17646" s="1355"/>
      <c r="B17646" s="1355"/>
      <c r="C17646" s="1433"/>
      <c r="E17646" s="1433"/>
      <c r="K17646" s="1433"/>
      <c r="L17646" s="1334"/>
    </row>
    <row r="17647" spans="1:12" ht="24" customHeight="1">
      <c r="A17647" s="1355"/>
      <c r="B17647" s="1355"/>
      <c r="C17647" s="1433"/>
      <c r="E17647" s="1433"/>
      <c r="K17647" s="1433"/>
      <c r="L17647" s="1334"/>
    </row>
    <row r="17648" spans="1:12" ht="24" customHeight="1">
      <c r="A17648" s="1355"/>
      <c r="B17648" s="1355"/>
      <c r="C17648" s="1433"/>
      <c r="E17648" s="1433"/>
      <c r="K17648" s="1433"/>
      <c r="L17648" s="1334"/>
    </row>
    <row r="17649" spans="1:12" ht="24" customHeight="1">
      <c r="A17649" s="1355"/>
      <c r="B17649" s="1355"/>
      <c r="C17649" s="1433"/>
      <c r="E17649" s="1433"/>
      <c r="K17649" s="1433"/>
      <c r="L17649" s="1334"/>
    </row>
    <row r="17650" spans="1:12" ht="24" customHeight="1">
      <c r="A17650" s="1355"/>
      <c r="B17650" s="1355"/>
      <c r="C17650" s="1433"/>
      <c r="E17650" s="1433"/>
      <c r="K17650" s="1433"/>
      <c r="L17650" s="1334"/>
    </row>
    <row r="17651" spans="1:12" ht="24" customHeight="1">
      <c r="A17651" s="1355"/>
      <c r="B17651" s="1355"/>
      <c r="C17651" s="1433"/>
      <c r="E17651" s="1433"/>
      <c r="K17651" s="1433"/>
      <c r="L17651" s="1334"/>
    </row>
    <row r="17652" spans="1:12" ht="24" customHeight="1">
      <c r="A17652" s="1355"/>
      <c r="B17652" s="1355"/>
      <c r="C17652" s="1433"/>
      <c r="E17652" s="1433"/>
      <c r="K17652" s="1433"/>
      <c r="L17652" s="1334"/>
    </row>
    <row r="17653" spans="1:12" ht="24" customHeight="1">
      <c r="A17653" s="1355"/>
      <c r="B17653" s="1355"/>
      <c r="C17653" s="1433"/>
      <c r="E17653" s="1433"/>
      <c r="K17653" s="1433"/>
      <c r="L17653" s="1334"/>
    </row>
    <row r="17654" spans="1:12" ht="24" customHeight="1">
      <c r="A17654" s="1355"/>
      <c r="B17654" s="1355"/>
      <c r="C17654" s="1433"/>
      <c r="E17654" s="1433"/>
      <c r="K17654" s="1433"/>
      <c r="L17654" s="1334"/>
    </row>
    <row r="17655" spans="1:12" ht="24" customHeight="1">
      <c r="A17655" s="1355"/>
      <c r="B17655" s="1355"/>
      <c r="C17655" s="1433"/>
      <c r="E17655" s="1433"/>
      <c r="K17655" s="1433"/>
      <c r="L17655" s="1334"/>
    </row>
    <row r="17656" spans="1:12" ht="24" customHeight="1">
      <c r="A17656" s="1355"/>
      <c r="B17656" s="1355"/>
      <c r="C17656" s="1433"/>
      <c r="E17656" s="1433"/>
      <c r="K17656" s="1433"/>
      <c r="L17656" s="1334"/>
    </row>
    <row r="17657" spans="1:12" ht="24" customHeight="1">
      <c r="A17657" s="1355"/>
      <c r="B17657" s="1355"/>
      <c r="C17657" s="1433"/>
      <c r="E17657" s="1433"/>
      <c r="K17657" s="1433"/>
      <c r="L17657" s="1334"/>
    </row>
    <row r="17658" spans="1:12" ht="24" customHeight="1">
      <c r="A17658" s="1355"/>
      <c r="B17658" s="1355"/>
      <c r="C17658" s="1433"/>
      <c r="E17658" s="1433"/>
      <c r="K17658" s="1433"/>
      <c r="L17658" s="1334"/>
    </row>
    <row r="17659" spans="1:12" ht="24" customHeight="1">
      <c r="A17659" s="1355"/>
      <c r="B17659" s="1355"/>
      <c r="C17659" s="1433"/>
      <c r="E17659" s="1433"/>
      <c r="K17659" s="1433"/>
      <c r="L17659" s="1334"/>
    </row>
    <row r="17660" spans="1:12" ht="24" customHeight="1">
      <c r="A17660" s="1355"/>
      <c r="B17660" s="1355"/>
      <c r="C17660" s="1433"/>
      <c r="E17660" s="1433"/>
      <c r="K17660" s="1433"/>
      <c r="L17660" s="1334"/>
    </row>
    <row r="17661" spans="1:12" ht="24" customHeight="1">
      <c r="A17661" s="1355"/>
      <c r="B17661" s="1355"/>
      <c r="C17661" s="1433"/>
      <c r="E17661" s="1433"/>
      <c r="K17661" s="1433"/>
      <c r="L17661" s="1334"/>
    </row>
    <row r="17662" spans="1:12" ht="24" customHeight="1">
      <c r="A17662" s="1355"/>
      <c r="B17662" s="1355"/>
      <c r="C17662" s="1433"/>
      <c r="E17662" s="1433"/>
      <c r="K17662" s="1433"/>
      <c r="L17662" s="1334"/>
    </row>
    <row r="17663" spans="1:12" ht="24" customHeight="1">
      <c r="A17663" s="1355"/>
      <c r="B17663" s="1355"/>
      <c r="C17663" s="1433"/>
      <c r="E17663" s="1433"/>
      <c r="K17663" s="1433"/>
      <c r="L17663" s="1334"/>
    </row>
    <row r="17664" spans="1:12" ht="24" customHeight="1">
      <c r="A17664" s="1355"/>
      <c r="B17664" s="1355"/>
      <c r="C17664" s="1433"/>
      <c r="E17664" s="1433"/>
      <c r="K17664" s="1433"/>
      <c r="L17664" s="1334"/>
    </row>
    <row r="17665" spans="1:12" ht="24" customHeight="1">
      <c r="A17665" s="1355"/>
      <c r="B17665" s="1355"/>
      <c r="C17665" s="1433"/>
      <c r="E17665" s="1433"/>
      <c r="K17665" s="1433"/>
      <c r="L17665" s="1334"/>
    </row>
    <row r="17666" spans="1:12" ht="24" customHeight="1">
      <c r="A17666" s="1355"/>
      <c r="B17666" s="1355"/>
      <c r="C17666" s="1433"/>
      <c r="E17666" s="1433"/>
      <c r="K17666" s="1433"/>
      <c r="L17666" s="1334"/>
    </row>
    <row r="17667" spans="1:12" ht="24" customHeight="1">
      <c r="A17667" s="1355"/>
      <c r="B17667" s="1355"/>
      <c r="C17667" s="1433"/>
      <c r="E17667" s="1433"/>
      <c r="K17667" s="1433"/>
      <c r="L17667" s="1334"/>
    </row>
    <row r="17668" spans="1:12" ht="24" customHeight="1">
      <c r="A17668" s="1355"/>
      <c r="B17668" s="1355"/>
      <c r="C17668" s="1433"/>
      <c r="E17668" s="1433"/>
      <c r="K17668" s="1433"/>
      <c r="L17668" s="1334"/>
    </row>
    <row r="17669" spans="1:12" ht="24" customHeight="1">
      <c r="A17669" s="1355"/>
      <c r="B17669" s="1355"/>
      <c r="C17669" s="1433"/>
      <c r="E17669" s="1433"/>
      <c r="K17669" s="1433"/>
      <c r="L17669" s="1334"/>
    </row>
    <row r="17670" spans="1:12" ht="24" customHeight="1">
      <c r="A17670" s="1355"/>
      <c r="B17670" s="1355"/>
      <c r="C17670" s="1433"/>
      <c r="E17670" s="1433"/>
      <c r="K17670" s="1433"/>
      <c r="L17670" s="1334"/>
    </row>
    <row r="17671" spans="1:12" ht="24" customHeight="1">
      <c r="A17671" s="1355"/>
      <c r="B17671" s="1355"/>
      <c r="C17671" s="1433"/>
      <c r="E17671" s="1433"/>
      <c r="K17671" s="1433"/>
      <c r="L17671" s="1334"/>
    </row>
    <row r="17672" spans="1:12" ht="24" customHeight="1">
      <c r="A17672" s="1355"/>
      <c r="B17672" s="1355"/>
      <c r="C17672" s="1433"/>
      <c r="E17672" s="1433"/>
      <c r="K17672" s="1433"/>
      <c r="L17672" s="1334"/>
    </row>
    <row r="17673" spans="1:12" ht="24" customHeight="1">
      <c r="A17673" s="1355"/>
      <c r="B17673" s="1355"/>
      <c r="C17673" s="1433"/>
      <c r="E17673" s="1433"/>
      <c r="K17673" s="1433"/>
      <c r="L17673" s="1334"/>
    </row>
    <row r="17674" spans="1:12" ht="24" customHeight="1">
      <c r="A17674" s="1355"/>
      <c r="B17674" s="1355"/>
      <c r="C17674" s="1433"/>
      <c r="E17674" s="1433"/>
      <c r="K17674" s="1433"/>
      <c r="L17674" s="1334"/>
    </row>
    <row r="17675" spans="1:12" ht="24" customHeight="1">
      <c r="A17675" s="1355"/>
      <c r="B17675" s="1355"/>
      <c r="C17675" s="1433"/>
      <c r="E17675" s="1433"/>
      <c r="K17675" s="1433"/>
      <c r="L17675" s="1334"/>
    </row>
    <row r="17676" spans="1:12" ht="24" customHeight="1">
      <c r="A17676" s="1355"/>
      <c r="B17676" s="1355"/>
      <c r="C17676" s="1433"/>
      <c r="E17676" s="1433"/>
      <c r="K17676" s="1433"/>
      <c r="L17676" s="1334"/>
    </row>
    <row r="17677" spans="1:12" ht="24" customHeight="1">
      <c r="A17677" s="1355"/>
      <c r="B17677" s="1355"/>
      <c r="C17677" s="1433"/>
      <c r="E17677" s="1433"/>
      <c r="K17677" s="1433"/>
      <c r="L17677" s="1334"/>
    </row>
    <row r="17678" spans="1:12" ht="24" customHeight="1">
      <c r="A17678" s="1355"/>
      <c r="B17678" s="1355"/>
      <c r="C17678" s="1433"/>
      <c r="E17678" s="1433"/>
      <c r="K17678" s="1433"/>
      <c r="L17678" s="1334"/>
    </row>
    <row r="17679" spans="1:12" ht="24" customHeight="1">
      <c r="A17679" s="1355"/>
      <c r="B17679" s="1355"/>
      <c r="C17679" s="1433"/>
      <c r="E17679" s="1433"/>
      <c r="K17679" s="1433"/>
      <c r="L17679" s="1334"/>
    </row>
    <row r="17680" spans="1:12" ht="24" customHeight="1">
      <c r="A17680" s="1355"/>
      <c r="B17680" s="1355"/>
      <c r="C17680" s="1433"/>
      <c r="E17680" s="1433"/>
      <c r="K17680" s="1433"/>
      <c r="L17680" s="1334"/>
    </row>
    <row r="17681" spans="1:12" ht="24" customHeight="1">
      <c r="A17681" s="1355"/>
      <c r="B17681" s="1355"/>
      <c r="C17681" s="1433"/>
      <c r="E17681" s="1433"/>
      <c r="K17681" s="1433"/>
      <c r="L17681" s="1334"/>
    </row>
    <row r="17682" spans="1:12" ht="24" customHeight="1">
      <c r="A17682" s="1355"/>
      <c r="B17682" s="1355"/>
      <c r="C17682" s="1433"/>
      <c r="E17682" s="1433"/>
      <c r="K17682" s="1433"/>
      <c r="L17682" s="1334"/>
    </row>
    <row r="17683" spans="1:12" ht="24" customHeight="1">
      <c r="A17683" s="1355"/>
      <c r="B17683" s="1355"/>
      <c r="C17683" s="1433"/>
      <c r="E17683" s="1433"/>
      <c r="K17683" s="1433"/>
      <c r="L17683" s="1334"/>
    </row>
    <row r="17684" spans="1:12" ht="24" customHeight="1">
      <c r="A17684" s="1355"/>
      <c r="B17684" s="1355"/>
      <c r="C17684" s="1433"/>
      <c r="E17684" s="1433"/>
      <c r="K17684" s="1433"/>
      <c r="L17684" s="1334"/>
    </row>
    <row r="17685" spans="1:12" ht="24" customHeight="1">
      <c r="A17685" s="1355"/>
      <c r="B17685" s="1355"/>
      <c r="C17685" s="1433"/>
      <c r="E17685" s="1433"/>
      <c r="K17685" s="1433"/>
      <c r="L17685" s="1334"/>
    </row>
    <row r="17686" spans="1:12" ht="24" customHeight="1">
      <c r="A17686" s="1355"/>
      <c r="B17686" s="1355"/>
      <c r="C17686" s="1433"/>
      <c r="E17686" s="1433"/>
      <c r="K17686" s="1433"/>
      <c r="L17686" s="1334"/>
    </row>
    <row r="17687" spans="1:12" ht="24" customHeight="1">
      <c r="A17687" s="1355"/>
      <c r="B17687" s="1355"/>
      <c r="C17687" s="1433"/>
      <c r="E17687" s="1433"/>
      <c r="K17687" s="1433"/>
      <c r="L17687" s="1334"/>
    </row>
    <row r="17688" spans="1:12" ht="24" customHeight="1">
      <c r="A17688" s="1355"/>
      <c r="B17688" s="1355"/>
      <c r="C17688" s="1433"/>
      <c r="E17688" s="1433"/>
      <c r="K17688" s="1433"/>
      <c r="L17688" s="1334"/>
    </row>
    <row r="17689" spans="1:12" ht="24" customHeight="1">
      <c r="A17689" s="1355"/>
      <c r="B17689" s="1355"/>
      <c r="C17689" s="1433"/>
      <c r="E17689" s="1433"/>
      <c r="K17689" s="1433"/>
      <c r="L17689" s="1334"/>
    </row>
    <row r="17690" spans="1:12" ht="24" customHeight="1">
      <c r="A17690" s="1355"/>
      <c r="B17690" s="1355"/>
      <c r="C17690" s="1433"/>
      <c r="E17690" s="1433"/>
      <c r="K17690" s="1433"/>
      <c r="L17690" s="1334"/>
    </row>
    <row r="17691" spans="1:12" ht="24" customHeight="1">
      <c r="A17691" s="1355"/>
      <c r="B17691" s="1355"/>
      <c r="C17691" s="1433"/>
      <c r="E17691" s="1433"/>
      <c r="K17691" s="1433"/>
      <c r="L17691" s="1334"/>
    </row>
    <row r="17692" spans="1:12" ht="24" customHeight="1">
      <c r="A17692" s="1355"/>
      <c r="B17692" s="1355"/>
      <c r="C17692" s="1433"/>
      <c r="E17692" s="1433"/>
      <c r="K17692" s="1433"/>
      <c r="L17692" s="1334"/>
    </row>
    <row r="17693" spans="1:12" ht="24" customHeight="1">
      <c r="A17693" s="1355"/>
      <c r="B17693" s="1355"/>
      <c r="C17693" s="1433"/>
      <c r="E17693" s="1433"/>
      <c r="K17693" s="1433"/>
      <c r="L17693" s="1334"/>
    </row>
    <row r="17694" spans="1:12" ht="24" customHeight="1">
      <c r="A17694" s="1355"/>
      <c r="B17694" s="1355"/>
      <c r="C17694" s="1433"/>
      <c r="E17694" s="1433"/>
      <c r="K17694" s="1433"/>
      <c r="L17694" s="1334"/>
    </row>
    <row r="17695" spans="1:12" ht="24" customHeight="1">
      <c r="A17695" s="1355"/>
      <c r="B17695" s="1355"/>
      <c r="C17695" s="1433"/>
      <c r="E17695" s="1433"/>
      <c r="K17695" s="1433"/>
      <c r="L17695" s="1334"/>
    </row>
    <row r="17696" spans="1:12" ht="24" customHeight="1">
      <c r="A17696" s="1355"/>
      <c r="B17696" s="1355"/>
      <c r="C17696" s="1433"/>
      <c r="E17696" s="1433"/>
      <c r="K17696" s="1433"/>
      <c r="L17696" s="1334"/>
    </row>
    <row r="17697" spans="1:12" ht="24" customHeight="1">
      <c r="A17697" s="1355"/>
      <c r="B17697" s="1355"/>
      <c r="C17697" s="1433"/>
      <c r="E17697" s="1433"/>
      <c r="K17697" s="1433"/>
      <c r="L17697" s="1334"/>
    </row>
    <row r="17698" spans="1:12" ht="24" customHeight="1">
      <c r="A17698" s="1355"/>
      <c r="B17698" s="1355"/>
      <c r="C17698" s="1433"/>
      <c r="E17698" s="1433"/>
      <c r="K17698" s="1433"/>
      <c r="L17698" s="1334"/>
    </row>
    <row r="17699" spans="1:12" ht="24" customHeight="1">
      <c r="A17699" s="1355"/>
      <c r="B17699" s="1355"/>
      <c r="C17699" s="1433"/>
      <c r="E17699" s="1433"/>
      <c r="K17699" s="1433"/>
      <c r="L17699" s="1334"/>
    </row>
    <row r="17700" spans="1:12" ht="24" customHeight="1">
      <c r="A17700" s="1355"/>
      <c r="B17700" s="1355"/>
      <c r="C17700" s="1433"/>
      <c r="E17700" s="1433"/>
      <c r="K17700" s="1433"/>
      <c r="L17700" s="1334"/>
    </row>
    <row r="17701" spans="1:12" ht="24" customHeight="1">
      <c r="A17701" s="1355"/>
      <c r="B17701" s="1355"/>
      <c r="C17701" s="1433"/>
      <c r="E17701" s="1433"/>
      <c r="K17701" s="1433"/>
      <c r="L17701" s="1334"/>
    </row>
    <row r="17702" spans="1:12" ht="24" customHeight="1">
      <c r="A17702" s="1355"/>
      <c r="B17702" s="1355"/>
      <c r="C17702" s="1433"/>
      <c r="E17702" s="1433"/>
      <c r="K17702" s="1433"/>
      <c r="L17702" s="1334"/>
    </row>
    <row r="17703" spans="1:12" ht="24" customHeight="1">
      <c r="A17703" s="1355"/>
      <c r="B17703" s="1355"/>
      <c r="C17703" s="1433"/>
      <c r="E17703" s="1433"/>
      <c r="K17703" s="1433"/>
      <c r="L17703" s="1334"/>
    </row>
    <row r="17704" spans="1:12" ht="24" customHeight="1">
      <c r="A17704" s="1355"/>
      <c r="B17704" s="1355"/>
      <c r="C17704" s="1433"/>
      <c r="E17704" s="1433"/>
      <c r="K17704" s="1433"/>
      <c r="L17704" s="1334"/>
    </row>
    <row r="17705" spans="1:12" ht="24" customHeight="1">
      <c r="A17705" s="1355"/>
      <c r="B17705" s="1355"/>
      <c r="C17705" s="1433"/>
      <c r="E17705" s="1433"/>
      <c r="K17705" s="1433"/>
      <c r="L17705" s="1334"/>
    </row>
    <row r="17706" spans="1:12" ht="24" customHeight="1">
      <c r="A17706" s="1355"/>
      <c r="B17706" s="1355"/>
      <c r="C17706" s="1433"/>
      <c r="E17706" s="1433"/>
      <c r="K17706" s="1433"/>
      <c r="L17706" s="1334"/>
    </row>
    <row r="17707" spans="1:12" ht="24" customHeight="1">
      <c r="A17707" s="1355"/>
      <c r="B17707" s="1355"/>
      <c r="C17707" s="1433"/>
      <c r="E17707" s="1433"/>
      <c r="K17707" s="1433"/>
      <c r="L17707" s="1334"/>
    </row>
    <row r="17708" spans="1:12" ht="24" customHeight="1">
      <c r="A17708" s="1355"/>
      <c r="B17708" s="1355"/>
      <c r="C17708" s="1433"/>
      <c r="E17708" s="1433"/>
      <c r="K17708" s="1433"/>
      <c r="L17708" s="1334"/>
    </row>
    <row r="17709" spans="1:12" ht="24" customHeight="1">
      <c r="A17709" s="1355"/>
      <c r="B17709" s="1355"/>
      <c r="C17709" s="1433"/>
      <c r="E17709" s="1433"/>
      <c r="K17709" s="1433"/>
      <c r="L17709" s="1334"/>
    </row>
    <row r="17710" spans="1:12" ht="24" customHeight="1">
      <c r="A17710" s="1355"/>
      <c r="B17710" s="1355"/>
      <c r="C17710" s="1433"/>
      <c r="E17710" s="1433"/>
      <c r="K17710" s="1433"/>
      <c r="L17710" s="1334"/>
    </row>
    <row r="17711" spans="1:12" ht="24" customHeight="1">
      <c r="A17711" s="1355"/>
      <c r="B17711" s="1355"/>
      <c r="C17711" s="1433"/>
      <c r="E17711" s="1433"/>
      <c r="K17711" s="1433"/>
      <c r="L17711" s="1334"/>
    </row>
    <row r="17712" spans="1:12" ht="24" customHeight="1">
      <c r="A17712" s="1355"/>
      <c r="B17712" s="1355"/>
      <c r="C17712" s="1433"/>
      <c r="E17712" s="1433"/>
      <c r="K17712" s="1433"/>
      <c r="L17712" s="1334"/>
    </row>
    <row r="17713" spans="1:12" ht="24" customHeight="1">
      <c r="A17713" s="1355"/>
      <c r="B17713" s="1355"/>
      <c r="C17713" s="1433"/>
      <c r="E17713" s="1433"/>
      <c r="K17713" s="1433"/>
      <c r="L17713" s="1334"/>
    </row>
    <row r="17714" spans="1:12" ht="24" customHeight="1">
      <c r="A17714" s="1355"/>
      <c r="B17714" s="1355"/>
      <c r="C17714" s="1433"/>
      <c r="E17714" s="1433"/>
      <c r="K17714" s="1433"/>
      <c r="L17714" s="1334"/>
    </row>
    <row r="17715" spans="1:12" ht="24" customHeight="1">
      <c r="A17715" s="1355"/>
      <c r="B17715" s="1355"/>
      <c r="C17715" s="1433"/>
      <c r="E17715" s="1433"/>
      <c r="K17715" s="1433"/>
      <c r="L17715" s="1334"/>
    </row>
    <row r="17716" spans="1:12" ht="24" customHeight="1">
      <c r="A17716" s="1355"/>
      <c r="B17716" s="1355"/>
      <c r="C17716" s="1433"/>
      <c r="E17716" s="1433"/>
      <c r="K17716" s="1433"/>
      <c r="L17716" s="1334"/>
    </row>
    <row r="17717" spans="1:12" ht="24" customHeight="1">
      <c r="A17717" s="1355"/>
      <c r="B17717" s="1355"/>
      <c r="C17717" s="1433"/>
      <c r="E17717" s="1433"/>
      <c r="K17717" s="1433"/>
      <c r="L17717" s="1334"/>
    </row>
    <row r="17718" spans="1:12" ht="24" customHeight="1">
      <c r="A17718" s="1355"/>
      <c r="B17718" s="1355"/>
      <c r="C17718" s="1433"/>
      <c r="E17718" s="1433"/>
      <c r="K17718" s="1433"/>
      <c r="L17718" s="1334"/>
    </row>
    <row r="17719" spans="1:12" ht="24" customHeight="1">
      <c r="A17719" s="1355"/>
      <c r="B17719" s="1355"/>
      <c r="C17719" s="1433"/>
      <c r="E17719" s="1433"/>
      <c r="K17719" s="1433"/>
      <c r="L17719" s="1334"/>
    </row>
    <row r="17720" spans="1:12" ht="24" customHeight="1">
      <c r="A17720" s="1355"/>
      <c r="B17720" s="1355"/>
      <c r="C17720" s="1433"/>
      <c r="E17720" s="1433"/>
      <c r="K17720" s="1433"/>
      <c r="L17720" s="1334"/>
    </row>
    <row r="17721" spans="1:12" ht="24" customHeight="1">
      <c r="A17721" s="1355"/>
      <c r="B17721" s="1355"/>
      <c r="C17721" s="1433"/>
      <c r="E17721" s="1433"/>
      <c r="K17721" s="1433"/>
      <c r="L17721" s="1334"/>
    </row>
    <row r="17722" spans="1:12" ht="24" customHeight="1">
      <c r="A17722" s="1355"/>
      <c r="B17722" s="1355"/>
      <c r="C17722" s="1433"/>
      <c r="E17722" s="1433"/>
      <c r="K17722" s="1433"/>
      <c r="L17722" s="1334"/>
    </row>
    <row r="17723" spans="1:12" ht="24" customHeight="1">
      <c r="A17723" s="1355"/>
      <c r="B17723" s="1355"/>
      <c r="C17723" s="1433"/>
      <c r="E17723" s="1433"/>
      <c r="K17723" s="1433"/>
      <c r="L17723" s="1334"/>
    </row>
    <row r="17724" spans="1:12" ht="24" customHeight="1">
      <c r="A17724" s="1355"/>
      <c r="B17724" s="1355"/>
      <c r="C17724" s="1433"/>
      <c r="E17724" s="1433"/>
      <c r="K17724" s="1433"/>
      <c r="L17724" s="1334"/>
    </row>
    <row r="17725" spans="1:12" ht="24" customHeight="1">
      <c r="A17725" s="1355"/>
      <c r="B17725" s="1355"/>
      <c r="C17725" s="1433"/>
      <c r="E17725" s="1433"/>
      <c r="K17725" s="1433"/>
      <c r="L17725" s="1334"/>
    </row>
    <row r="17726" spans="1:12" ht="24" customHeight="1">
      <c r="A17726" s="1355"/>
      <c r="B17726" s="1355"/>
      <c r="C17726" s="1433"/>
      <c r="E17726" s="1433"/>
      <c r="K17726" s="1433"/>
      <c r="L17726" s="1334"/>
    </row>
    <row r="17727" spans="1:12" ht="24" customHeight="1">
      <c r="A17727" s="1355"/>
      <c r="B17727" s="1355"/>
      <c r="C17727" s="1433"/>
      <c r="E17727" s="1433"/>
      <c r="K17727" s="1433"/>
      <c r="L17727" s="1334"/>
    </row>
    <row r="17728" spans="1:12" ht="24" customHeight="1">
      <c r="A17728" s="1355"/>
      <c r="B17728" s="1355"/>
      <c r="C17728" s="1433"/>
      <c r="E17728" s="1433"/>
      <c r="K17728" s="1433"/>
      <c r="L17728" s="1334"/>
    </row>
    <row r="17729" spans="1:12" ht="24" customHeight="1">
      <c r="A17729" s="1355"/>
      <c r="B17729" s="1355"/>
      <c r="C17729" s="1433"/>
      <c r="E17729" s="1433"/>
      <c r="K17729" s="1433"/>
      <c r="L17729" s="1334"/>
    </row>
    <row r="17730" spans="1:12" ht="24" customHeight="1">
      <c r="A17730" s="1355"/>
      <c r="B17730" s="1355"/>
      <c r="C17730" s="1433"/>
      <c r="E17730" s="1433"/>
      <c r="K17730" s="1433"/>
      <c r="L17730" s="1334"/>
    </row>
    <row r="17731" spans="1:12" ht="24" customHeight="1">
      <c r="A17731" s="1355"/>
      <c r="B17731" s="1355"/>
      <c r="C17731" s="1433"/>
      <c r="E17731" s="1433"/>
      <c r="K17731" s="1433"/>
      <c r="L17731" s="1334"/>
    </row>
    <row r="17732" spans="1:12" ht="24" customHeight="1">
      <c r="A17732" s="1355"/>
      <c r="B17732" s="1355"/>
      <c r="C17732" s="1433"/>
      <c r="E17732" s="1433"/>
      <c r="K17732" s="1433"/>
      <c r="L17732" s="1334"/>
    </row>
    <row r="17733" spans="1:12" ht="24" customHeight="1">
      <c r="A17733" s="1355"/>
      <c r="B17733" s="1355"/>
      <c r="C17733" s="1433"/>
      <c r="E17733" s="1433"/>
      <c r="K17733" s="1433"/>
      <c r="L17733" s="1334"/>
    </row>
    <row r="17734" spans="1:12" ht="24" customHeight="1">
      <c r="A17734" s="1355"/>
      <c r="B17734" s="1355"/>
      <c r="C17734" s="1433"/>
      <c r="E17734" s="1433"/>
      <c r="K17734" s="1433"/>
      <c r="L17734" s="1334"/>
    </row>
    <row r="17735" spans="1:12" ht="24" customHeight="1">
      <c r="A17735" s="1355"/>
      <c r="B17735" s="1355"/>
      <c r="C17735" s="1433"/>
      <c r="E17735" s="1433"/>
      <c r="K17735" s="1433"/>
      <c r="L17735" s="1334"/>
    </row>
    <row r="17736" spans="1:12" ht="24" customHeight="1">
      <c r="A17736" s="1355"/>
      <c r="B17736" s="1355"/>
      <c r="C17736" s="1433"/>
      <c r="E17736" s="1433"/>
      <c r="K17736" s="1433"/>
      <c r="L17736" s="1334"/>
    </row>
    <row r="17737" spans="1:12" ht="24" customHeight="1">
      <c r="A17737" s="1355"/>
      <c r="B17737" s="1355"/>
      <c r="C17737" s="1433"/>
      <c r="E17737" s="1433"/>
      <c r="K17737" s="1433"/>
      <c r="L17737" s="1334"/>
    </row>
    <row r="17738" spans="1:12" ht="24" customHeight="1">
      <c r="A17738" s="1355"/>
      <c r="B17738" s="1355"/>
      <c r="C17738" s="1433"/>
      <c r="E17738" s="1433"/>
      <c r="K17738" s="1433"/>
      <c r="L17738" s="1334"/>
    </row>
    <row r="17739" spans="1:12" ht="24" customHeight="1">
      <c r="A17739" s="1355"/>
      <c r="B17739" s="1355"/>
      <c r="C17739" s="1433"/>
      <c r="E17739" s="1433"/>
      <c r="K17739" s="1433"/>
      <c r="L17739" s="1334"/>
    </row>
    <row r="17740" spans="1:12" ht="24" customHeight="1">
      <c r="A17740" s="1355"/>
      <c r="B17740" s="1355"/>
      <c r="C17740" s="1433"/>
      <c r="E17740" s="1433"/>
      <c r="K17740" s="1433"/>
      <c r="L17740" s="1334"/>
    </row>
    <row r="17741" spans="1:12" ht="24" customHeight="1">
      <c r="A17741" s="1355"/>
      <c r="B17741" s="1355"/>
      <c r="C17741" s="1433"/>
      <c r="E17741" s="1433"/>
      <c r="K17741" s="1433"/>
      <c r="L17741" s="1334"/>
    </row>
    <row r="17742" spans="1:12" ht="24" customHeight="1">
      <c r="A17742" s="1355"/>
      <c r="B17742" s="1355"/>
      <c r="C17742" s="1433"/>
      <c r="E17742" s="1433"/>
      <c r="K17742" s="1433"/>
      <c r="L17742" s="1334"/>
    </row>
    <row r="17743" spans="1:12" ht="24" customHeight="1">
      <c r="A17743" s="1355"/>
      <c r="B17743" s="1355"/>
      <c r="C17743" s="1433"/>
      <c r="E17743" s="1433"/>
      <c r="K17743" s="1433"/>
      <c r="L17743" s="1334"/>
    </row>
    <row r="17744" spans="1:12" ht="24" customHeight="1">
      <c r="A17744" s="1355"/>
      <c r="B17744" s="1355"/>
      <c r="C17744" s="1433"/>
      <c r="E17744" s="1433"/>
      <c r="K17744" s="1433"/>
      <c r="L17744" s="1334"/>
    </row>
    <row r="17745" spans="1:12" ht="24" customHeight="1">
      <c r="A17745" s="1355"/>
      <c r="B17745" s="1355"/>
      <c r="C17745" s="1433"/>
      <c r="E17745" s="1433"/>
      <c r="K17745" s="1433"/>
      <c r="L17745" s="1334"/>
    </row>
    <row r="17746" spans="1:12" ht="24" customHeight="1">
      <c r="A17746" s="1355"/>
      <c r="B17746" s="1355"/>
      <c r="C17746" s="1433"/>
      <c r="E17746" s="1433"/>
      <c r="K17746" s="1433"/>
      <c r="L17746" s="1334"/>
    </row>
    <row r="17747" spans="1:12" ht="24" customHeight="1">
      <c r="A17747" s="1355"/>
      <c r="B17747" s="1355"/>
      <c r="C17747" s="1433"/>
      <c r="E17747" s="1433"/>
      <c r="K17747" s="1433"/>
      <c r="L17747" s="1334"/>
    </row>
    <row r="17748" spans="1:12" ht="24" customHeight="1">
      <c r="A17748" s="1355"/>
      <c r="B17748" s="1355"/>
      <c r="C17748" s="1433"/>
      <c r="E17748" s="1433"/>
      <c r="K17748" s="1433"/>
      <c r="L17748" s="1334"/>
    </row>
    <row r="17749" spans="1:12" ht="24" customHeight="1">
      <c r="A17749" s="1355"/>
      <c r="B17749" s="1355"/>
      <c r="C17749" s="1433"/>
      <c r="E17749" s="1433"/>
      <c r="K17749" s="1433"/>
      <c r="L17749" s="1334"/>
    </row>
    <row r="17750" spans="1:12" ht="24" customHeight="1">
      <c r="A17750" s="1355"/>
      <c r="B17750" s="1355"/>
      <c r="C17750" s="1433"/>
      <c r="E17750" s="1433"/>
      <c r="K17750" s="1433"/>
      <c r="L17750" s="1334"/>
    </row>
    <row r="17751" spans="1:12" ht="24" customHeight="1">
      <c r="A17751" s="1355"/>
      <c r="B17751" s="1355"/>
      <c r="C17751" s="1433"/>
      <c r="E17751" s="1433"/>
      <c r="K17751" s="1433"/>
      <c r="L17751" s="1334"/>
    </row>
    <row r="17752" spans="1:12" ht="24" customHeight="1">
      <c r="A17752" s="1355"/>
      <c r="B17752" s="1355"/>
      <c r="C17752" s="1433"/>
      <c r="E17752" s="1433"/>
      <c r="K17752" s="1433"/>
      <c r="L17752" s="1334"/>
    </row>
    <row r="17753" spans="1:12" ht="24" customHeight="1">
      <c r="A17753" s="1355"/>
      <c r="B17753" s="1355"/>
      <c r="C17753" s="1433"/>
      <c r="E17753" s="1433"/>
      <c r="K17753" s="1433"/>
      <c r="L17753" s="1334"/>
    </row>
    <row r="17754" spans="1:12" ht="24" customHeight="1">
      <c r="A17754" s="1355"/>
      <c r="B17754" s="1355"/>
      <c r="C17754" s="1433"/>
      <c r="E17754" s="1433"/>
      <c r="K17754" s="1433"/>
      <c r="L17754" s="1334"/>
    </row>
    <row r="17755" spans="1:12" ht="24" customHeight="1">
      <c r="A17755" s="1355"/>
      <c r="B17755" s="1355"/>
      <c r="C17755" s="1433"/>
      <c r="E17755" s="1433"/>
      <c r="K17755" s="1433"/>
      <c r="L17755" s="1334"/>
    </row>
    <row r="17756" spans="1:12" ht="24" customHeight="1">
      <c r="A17756" s="1355"/>
      <c r="B17756" s="1355"/>
      <c r="C17756" s="1433"/>
      <c r="E17756" s="1433"/>
      <c r="K17756" s="1433"/>
      <c r="L17756" s="1334"/>
    </row>
    <row r="17757" spans="1:12" ht="24" customHeight="1">
      <c r="A17757" s="1355"/>
      <c r="B17757" s="1355"/>
      <c r="C17757" s="1433"/>
      <c r="E17757" s="1433"/>
      <c r="K17757" s="1433"/>
      <c r="L17757" s="1334"/>
    </row>
    <row r="17758" spans="1:12" ht="24" customHeight="1">
      <c r="A17758" s="1355"/>
      <c r="B17758" s="1355"/>
      <c r="C17758" s="1433"/>
      <c r="E17758" s="1433"/>
      <c r="K17758" s="1433"/>
      <c r="L17758" s="1334"/>
    </row>
    <row r="17759" spans="1:12" ht="24" customHeight="1">
      <c r="A17759" s="1355"/>
      <c r="B17759" s="1355"/>
      <c r="C17759" s="1433"/>
      <c r="E17759" s="1433"/>
      <c r="K17759" s="1433"/>
      <c r="L17759" s="1334"/>
    </row>
    <row r="17760" spans="1:12" ht="24" customHeight="1">
      <c r="A17760" s="1355"/>
      <c r="B17760" s="1355"/>
      <c r="C17760" s="1433"/>
      <c r="E17760" s="1433"/>
      <c r="K17760" s="1433"/>
      <c r="L17760" s="1334"/>
    </row>
    <row r="17761" spans="1:12" ht="24" customHeight="1">
      <c r="A17761" s="1355"/>
      <c r="B17761" s="1355"/>
      <c r="C17761" s="1433"/>
      <c r="E17761" s="1433"/>
      <c r="K17761" s="1433"/>
      <c r="L17761" s="1334"/>
    </row>
    <row r="17762" spans="1:12" ht="24" customHeight="1">
      <c r="A17762" s="1355"/>
      <c r="B17762" s="1355"/>
      <c r="C17762" s="1433"/>
      <c r="E17762" s="1433"/>
      <c r="K17762" s="1433"/>
      <c r="L17762" s="1334"/>
    </row>
    <row r="17763" spans="1:12" ht="24" customHeight="1">
      <c r="A17763" s="1355"/>
      <c r="B17763" s="1355"/>
      <c r="C17763" s="1433"/>
      <c r="E17763" s="1433"/>
      <c r="K17763" s="1433"/>
      <c r="L17763" s="1334"/>
    </row>
    <row r="17764" spans="1:12" ht="24" customHeight="1">
      <c r="A17764" s="1355"/>
      <c r="B17764" s="1355"/>
      <c r="C17764" s="1433"/>
      <c r="E17764" s="1433"/>
      <c r="K17764" s="1433"/>
      <c r="L17764" s="1334"/>
    </row>
    <row r="17765" spans="1:12" ht="24" customHeight="1">
      <c r="A17765" s="1355"/>
      <c r="B17765" s="1355"/>
      <c r="C17765" s="1433"/>
      <c r="E17765" s="1433"/>
      <c r="K17765" s="1433"/>
      <c r="L17765" s="1334"/>
    </row>
    <row r="17766" spans="1:12" ht="24" customHeight="1">
      <c r="A17766" s="1355"/>
      <c r="B17766" s="1355"/>
      <c r="C17766" s="1433"/>
      <c r="E17766" s="1433"/>
      <c r="K17766" s="1433"/>
      <c r="L17766" s="1334"/>
    </row>
    <row r="17767" spans="1:12" ht="24" customHeight="1">
      <c r="A17767" s="1355"/>
      <c r="B17767" s="1355"/>
      <c r="C17767" s="1433"/>
      <c r="E17767" s="1433"/>
      <c r="K17767" s="1433"/>
      <c r="L17767" s="1334"/>
    </row>
    <row r="17768" spans="1:12" ht="24" customHeight="1">
      <c r="A17768" s="1355"/>
      <c r="B17768" s="1355"/>
      <c r="C17768" s="1433"/>
      <c r="E17768" s="1433"/>
      <c r="K17768" s="1433"/>
      <c r="L17768" s="1334"/>
    </row>
    <row r="17769" spans="1:12" ht="24" customHeight="1">
      <c r="A17769" s="1355"/>
      <c r="B17769" s="1355"/>
      <c r="C17769" s="1433"/>
      <c r="E17769" s="1433"/>
      <c r="K17769" s="1433"/>
      <c r="L17769" s="1334"/>
    </row>
    <row r="17770" spans="1:12" ht="24" customHeight="1">
      <c r="A17770" s="1355"/>
      <c r="B17770" s="1355"/>
      <c r="C17770" s="1433"/>
      <c r="E17770" s="1433"/>
      <c r="K17770" s="1433"/>
      <c r="L17770" s="1334"/>
    </row>
    <row r="17771" spans="1:12" ht="24" customHeight="1">
      <c r="A17771" s="1355"/>
      <c r="B17771" s="1355"/>
      <c r="C17771" s="1433"/>
      <c r="E17771" s="1433"/>
      <c r="K17771" s="1433"/>
      <c r="L17771" s="1334"/>
    </row>
    <row r="17772" spans="1:12" ht="24" customHeight="1">
      <c r="A17772" s="1355"/>
      <c r="B17772" s="1355"/>
      <c r="C17772" s="1433"/>
      <c r="E17772" s="1433"/>
      <c r="K17772" s="1433"/>
      <c r="L17772" s="1334"/>
    </row>
    <row r="17773" spans="1:12" ht="24" customHeight="1">
      <c r="A17773" s="1355"/>
      <c r="B17773" s="1355"/>
      <c r="C17773" s="1433"/>
      <c r="E17773" s="1433"/>
      <c r="K17773" s="1433"/>
      <c r="L17773" s="1334"/>
    </row>
    <row r="17774" spans="1:12" ht="24" customHeight="1">
      <c r="A17774" s="1355"/>
      <c r="B17774" s="1355"/>
      <c r="C17774" s="1433"/>
      <c r="E17774" s="1433"/>
      <c r="K17774" s="1433"/>
      <c r="L17774" s="1334"/>
    </row>
    <row r="17775" spans="1:12" ht="24" customHeight="1">
      <c r="A17775" s="1355"/>
      <c r="B17775" s="1355"/>
      <c r="C17775" s="1433"/>
      <c r="E17775" s="1433"/>
      <c r="K17775" s="1433"/>
      <c r="L17775" s="1334"/>
    </row>
    <row r="17776" spans="1:12" ht="24" customHeight="1">
      <c r="A17776" s="1355"/>
      <c r="B17776" s="1355"/>
      <c r="C17776" s="1433"/>
      <c r="E17776" s="1433"/>
      <c r="K17776" s="1433"/>
      <c r="L17776" s="1334"/>
    </row>
    <row r="17777" spans="1:12" ht="24" customHeight="1">
      <c r="A17777" s="1355"/>
      <c r="B17777" s="1355"/>
      <c r="C17777" s="1433"/>
      <c r="E17777" s="1433"/>
      <c r="K17777" s="1433"/>
      <c r="L17777" s="1334"/>
    </row>
    <row r="17778" spans="1:12" ht="24" customHeight="1">
      <c r="A17778" s="1355"/>
      <c r="B17778" s="1355"/>
      <c r="C17778" s="1433"/>
      <c r="E17778" s="1433"/>
      <c r="K17778" s="1433"/>
      <c r="L17778" s="1334"/>
    </row>
    <row r="17779" spans="1:12" ht="24" customHeight="1">
      <c r="A17779" s="1355"/>
      <c r="B17779" s="1355"/>
      <c r="C17779" s="1433"/>
      <c r="E17779" s="1433"/>
      <c r="K17779" s="1433"/>
      <c r="L17779" s="1334"/>
    </row>
    <row r="17780" spans="1:12" ht="24" customHeight="1">
      <c r="A17780" s="1355"/>
      <c r="B17780" s="1355"/>
      <c r="C17780" s="1433"/>
      <c r="E17780" s="1433"/>
      <c r="K17780" s="1433"/>
      <c r="L17780" s="1334"/>
    </row>
    <row r="17781" spans="1:12" ht="24" customHeight="1">
      <c r="A17781" s="1355"/>
      <c r="B17781" s="1355"/>
      <c r="C17781" s="1433"/>
      <c r="E17781" s="1433"/>
      <c r="K17781" s="1433"/>
      <c r="L17781" s="1334"/>
    </row>
    <row r="17782" spans="1:12" ht="24" customHeight="1">
      <c r="A17782" s="1355"/>
      <c r="B17782" s="1355"/>
      <c r="C17782" s="1433"/>
      <c r="E17782" s="1433"/>
      <c r="K17782" s="1433"/>
      <c r="L17782" s="1334"/>
    </row>
    <row r="17783" spans="1:12" ht="24" customHeight="1">
      <c r="A17783" s="1355"/>
      <c r="B17783" s="1355"/>
      <c r="C17783" s="1433"/>
      <c r="E17783" s="1433"/>
      <c r="K17783" s="1433"/>
      <c r="L17783" s="1334"/>
    </row>
    <row r="17784" spans="1:12" ht="24" customHeight="1">
      <c r="A17784" s="1355"/>
      <c r="B17784" s="1355"/>
      <c r="C17784" s="1433"/>
      <c r="E17784" s="1433"/>
      <c r="K17784" s="1433"/>
      <c r="L17784" s="1334"/>
    </row>
    <row r="17785" spans="1:12" ht="24" customHeight="1">
      <c r="A17785" s="1355"/>
      <c r="B17785" s="1355"/>
      <c r="C17785" s="1433"/>
      <c r="E17785" s="1433"/>
      <c r="K17785" s="1433"/>
      <c r="L17785" s="1334"/>
    </row>
    <row r="17786" spans="1:12" ht="24" customHeight="1">
      <c r="A17786" s="1355"/>
      <c r="B17786" s="1355"/>
      <c r="C17786" s="1433"/>
      <c r="E17786" s="1433"/>
      <c r="K17786" s="1433"/>
      <c r="L17786" s="1334"/>
    </row>
    <row r="17787" spans="1:12" ht="24" customHeight="1">
      <c r="A17787" s="1355"/>
      <c r="B17787" s="1355"/>
      <c r="C17787" s="1433"/>
      <c r="E17787" s="1433"/>
      <c r="K17787" s="1433"/>
      <c r="L17787" s="1334"/>
    </row>
    <row r="17788" spans="1:12" ht="24" customHeight="1">
      <c r="A17788" s="1355"/>
      <c r="B17788" s="1355"/>
      <c r="C17788" s="1433"/>
      <c r="E17788" s="1433"/>
      <c r="K17788" s="1433"/>
      <c r="L17788" s="1334"/>
    </row>
    <row r="17789" spans="1:12" ht="24" customHeight="1">
      <c r="A17789" s="1355"/>
      <c r="B17789" s="1355"/>
      <c r="C17789" s="1433"/>
      <c r="E17789" s="1433"/>
      <c r="K17789" s="1433"/>
      <c r="L17789" s="1334"/>
    </row>
    <row r="17790" spans="1:12" ht="24" customHeight="1">
      <c r="A17790" s="1355"/>
      <c r="B17790" s="1355"/>
      <c r="C17790" s="1433"/>
      <c r="E17790" s="1433"/>
      <c r="K17790" s="1433"/>
      <c r="L17790" s="1334"/>
    </row>
    <row r="17791" spans="1:12" ht="24" customHeight="1">
      <c r="A17791" s="1355"/>
      <c r="B17791" s="1355"/>
      <c r="C17791" s="1433"/>
      <c r="E17791" s="1433"/>
      <c r="K17791" s="1433"/>
      <c r="L17791" s="1334"/>
    </row>
    <row r="17792" spans="1:12" ht="24" customHeight="1">
      <c r="A17792" s="1355"/>
      <c r="B17792" s="1355"/>
      <c r="C17792" s="1433"/>
      <c r="E17792" s="1433"/>
      <c r="K17792" s="1433"/>
      <c r="L17792" s="1334"/>
    </row>
    <row r="17793" spans="1:12" ht="24" customHeight="1">
      <c r="A17793" s="1355"/>
      <c r="B17793" s="1355"/>
      <c r="C17793" s="1433"/>
      <c r="E17793" s="1433"/>
      <c r="K17793" s="1433"/>
      <c r="L17793" s="1334"/>
    </row>
    <row r="17794" spans="1:12" ht="24" customHeight="1">
      <c r="A17794" s="1355"/>
      <c r="B17794" s="1355"/>
      <c r="C17794" s="1433"/>
      <c r="E17794" s="1433"/>
      <c r="K17794" s="1433"/>
      <c r="L17794" s="1334"/>
    </row>
    <row r="17795" spans="1:12" ht="24" customHeight="1">
      <c r="A17795" s="1355"/>
      <c r="B17795" s="1355"/>
      <c r="C17795" s="1433"/>
      <c r="E17795" s="1433"/>
      <c r="K17795" s="1433"/>
      <c r="L17795" s="1334"/>
    </row>
    <row r="17796" spans="1:12" ht="24" customHeight="1">
      <c r="A17796" s="1355"/>
      <c r="B17796" s="1355"/>
      <c r="C17796" s="1433"/>
      <c r="E17796" s="1433"/>
      <c r="K17796" s="1433"/>
      <c r="L17796" s="1334"/>
    </row>
    <row r="17797" spans="1:12" ht="24" customHeight="1">
      <c r="A17797" s="1355"/>
      <c r="B17797" s="1355"/>
      <c r="C17797" s="1433"/>
      <c r="E17797" s="1433"/>
      <c r="K17797" s="1433"/>
      <c r="L17797" s="1334"/>
    </row>
    <row r="17798" spans="1:12" ht="24" customHeight="1">
      <c r="A17798" s="1355"/>
      <c r="B17798" s="1355"/>
      <c r="C17798" s="1433"/>
      <c r="E17798" s="1433"/>
      <c r="K17798" s="1433"/>
      <c r="L17798" s="1334"/>
    </row>
    <row r="17799" spans="1:12" ht="24" customHeight="1">
      <c r="A17799" s="1355"/>
      <c r="B17799" s="1355"/>
      <c r="C17799" s="1433"/>
      <c r="E17799" s="1433"/>
      <c r="K17799" s="1433"/>
      <c r="L17799" s="1334"/>
    </row>
    <row r="17800" spans="1:12" ht="24" customHeight="1">
      <c r="A17800" s="1355"/>
      <c r="B17800" s="1355"/>
      <c r="C17800" s="1433"/>
      <c r="E17800" s="1433"/>
      <c r="K17800" s="1433"/>
      <c r="L17800" s="1334"/>
    </row>
    <row r="17801" spans="1:12" ht="24" customHeight="1">
      <c r="A17801" s="1355"/>
      <c r="B17801" s="1355"/>
      <c r="C17801" s="1433"/>
      <c r="E17801" s="1433"/>
      <c r="K17801" s="1433"/>
      <c r="L17801" s="1334"/>
    </row>
    <row r="17802" spans="1:12" ht="24" customHeight="1">
      <c r="A17802" s="1355"/>
      <c r="B17802" s="1355"/>
      <c r="C17802" s="1433"/>
      <c r="E17802" s="1433"/>
      <c r="K17802" s="1433"/>
      <c r="L17802" s="1334"/>
    </row>
    <row r="17803" spans="1:12" ht="24" customHeight="1">
      <c r="A17803" s="1355"/>
      <c r="B17803" s="1355"/>
      <c r="C17803" s="1433"/>
      <c r="E17803" s="1433"/>
      <c r="K17803" s="1433"/>
      <c r="L17803" s="1334"/>
    </row>
    <row r="17804" spans="1:12" ht="24" customHeight="1">
      <c r="A17804" s="1355"/>
      <c r="B17804" s="1355"/>
      <c r="C17804" s="1433"/>
      <c r="E17804" s="1433"/>
      <c r="K17804" s="1433"/>
      <c r="L17804" s="1334"/>
    </row>
    <row r="17805" spans="1:12" ht="24" customHeight="1">
      <c r="A17805" s="1355"/>
      <c r="B17805" s="1355"/>
      <c r="C17805" s="1433"/>
      <c r="E17805" s="1433"/>
      <c r="K17805" s="1433"/>
      <c r="L17805" s="1334"/>
    </row>
    <row r="17806" spans="1:12" ht="24" customHeight="1">
      <c r="A17806" s="1355"/>
      <c r="B17806" s="1355"/>
      <c r="C17806" s="1433"/>
      <c r="E17806" s="1433"/>
      <c r="K17806" s="1433"/>
      <c r="L17806" s="1334"/>
    </row>
    <row r="17807" spans="1:12" ht="24" customHeight="1">
      <c r="A17807" s="1355"/>
      <c r="B17807" s="1355"/>
      <c r="C17807" s="1433"/>
      <c r="E17807" s="1433"/>
      <c r="K17807" s="1433"/>
      <c r="L17807" s="1334"/>
    </row>
    <row r="17808" spans="1:12" ht="24" customHeight="1">
      <c r="A17808" s="1355"/>
      <c r="B17808" s="1355"/>
      <c r="C17808" s="1433"/>
      <c r="E17808" s="1433"/>
      <c r="K17808" s="1433"/>
      <c r="L17808" s="1334"/>
    </row>
    <row r="17809" spans="1:12" ht="24" customHeight="1">
      <c r="A17809" s="1355"/>
      <c r="B17809" s="1355"/>
      <c r="C17809" s="1433"/>
      <c r="E17809" s="1433"/>
      <c r="K17809" s="1433"/>
      <c r="L17809" s="1334"/>
    </row>
    <row r="17810" spans="1:12" ht="24" customHeight="1">
      <c r="A17810" s="1355"/>
      <c r="B17810" s="1355"/>
      <c r="C17810" s="1433"/>
      <c r="E17810" s="1433"/>
      <c r="K17810" s="1433"/>
      <c r="L17810" s="1334"/>
    </row>
    <row r="17811" spans="1:12" ht="24" customHeight="1">
      <c r="A17811" s="1355"/>
      <c r="B17811" s="1355"/>
      <c r="C17811" s="1433"/>
      <c r="E17811" s="1433"/>
      <c r="K17811" s="1433"/>
      <c r="L17811" s="1334"/>
    </row>
    <row r="17812" spans="1:12" ht="24" customHeight="1">
      <c r="A17812" s="1355"/>
      <c r="B17812" s="1355"/>
      <c r="C17812" s="1433"/>
      <c r="E17812" s="1433"/>
      <c r="K17812" s="1433"/>
      <c r="L17812" s="1334"/>
    </row>
    <row r="17813" spans="1:12" ht="24" customHeight="1">
      <c r="A17813" s="1355"/>
      <c r="B17813" s="1355"/>
      <c r="C17813" s="1433"/>
      <c r="E17813" s="1433"/>
      <c r="K17813" s="1433"/>
      <c r="L17813" s="1334"/>
    </row>
    <row r="17814" spans="1:12" ht="24" customHeight="1">
      <c r="A17814" s="1355"/>
      <c r="B17814" s="1355"/>
      <c r="C17814" s="1433"/>
      <c r="E17814" s="1433"/>
      <c r="K17814" s="1433"/>
      <c r="L17814" s="1334"/>
    </row>
    <row r="17815" spans="1:12" ht="24" customHeight="1">
      <c r="A17815" s="1355"/>
      <c r="B17815" s="1355"/>
      <c r="C17815" s="1433"/>
      <c r="E17815" s="1433"/>
      <c r="K17815" s="1433"/>
      <c r="L17815" s="1334"/>
    </row>
    <row r="17816" spans="1:12" ht="24" customHeight="1">
      <c r="A17816" s="1355"/>
      <c r="B17816" s="1355"/>
      <c r="C17816" s="1433"/>
      <c r="E17816" s="1433"/>
      <c r="K17816" s="1433"/>
      <c r="L17816" s="1334"/>
    </row>
    <row r="17817" spans="1:12" ht="24" customHeight="1">
      <c r="A17817" s="1355"/>
      <c r="B17817" s="1355"/>
      <c r="C17817" s="1433"/>
      <c r="E17817" s="1433"/>
      <c r="K17817" s="1433"/>
      <c r="L17817" s="1334"/>
    </row>
    <row r="17818" spans="1:12" ht="24" customHeight="1">
      <c r="A17818" s="1355"/>
      <c r="B17818" s="1355"/>
      <c r="C17818" s="1433"/>
      <c r="E17818" s="1433"/>
      <c r="K17818" s="1433"/>
      <c r="L17818" s="1334"/>
    </row>
    <row r="17819" spans="1:12" ht="24" customHeight="1">
      <c r="A17819" s="1355"/>
      <c r="B17819" s="1355"/>
      <c r="C17819" s="1433"/>
      <c r="E17819" s="1433"/>
      <c r="K17819" s="1433"/>
      <c r="L17819" s="1334"/>
    </row>
    <row r="17820" spans="1:12" ht="24" customHeight="1">
      <c r="A17820" s="1355"/>
      <c r="B17820" s="1355"/>
      <c r="C17820" s="1433"/>
      <c r="E17820" s="1433"/>
      <c r="K17820" s="1433"/>
      <c r="L17820" s="1334"/>
    </row>
    <row r="17821" spans="1:12" ht="24" customHeight="1">
      <c r="A17821" s="1355"/>
      <c r="B17821" s="1355"/>
      <c r="C17821" s="1433"/>
      <c r="E17821" s="1433"/>
      <c r="K17821" s="1433"/>
      <c r="L17821" s="1334"/>
    </row>
    <row r="17822" spans="1:12" ht="24" customHeight="1">
      <c r="A17822" s="1355"/>
      <c r="B17822" s="1355"/>
      <c r="C17822" s="1433"/>
      <c r="E17822" s="1433"/>
      <c r="K17822" s="1433"/>
      <c r="L17822" s="1334"/>
    </row>
    <row r="17823" spans="1:12" ht="24" customHeight="1">
      <c r="A17823" s="1355"/>
      <c r="B17823" s="1355"/>
      <c r="C17823" s="1433"/>
      <c r="E17823" s="1433"/>
      <c r="K17823" s="1433"/>
      <c r="L17823" s="1334"/>
    </row>
    <row r="17824" spans="1:12" ht="24" customHeight="1">
      <c r="A17824" s="1355"/>
      <c r="B17824" s="1355"/>
      <c r="C17824" s="1433"/>
      <c r="E17824" s="1433"/>
      <c r="K17824" s="1433"/>
      <c r="L17824" s="1334"/>
    </row>
    <row r="17825" spans="1:12" ht="24" customHeight="1">
      <c r="A17825" s="1355"/>
      <c r="B17825" s="1355"/>
      <c r="C17825" s="1433"/>
      <c r="E17825" s="1433"/>
      <c r="K17825" s="1433"/>
      <c r="L17825" s="1334"/>
    </row>
    <row r="17826" spans="1:12" ht="24" customHeight="1">
      <c r="A17826" s="1355"/>
      <c r="B17826" s="1355"/>
      <c r="C17826" s="1433"/>
      <c r="E17826" s="1433"/>
      <c r="K17826" s="1433"/>
      <c r="L17826" s="1334"/>
    </row>
    <row r="17827" spans="1:12" ht="24" customHeight="1">
      <c r="A17827" s="1355"/>
      <c r="B17827" s="1355"/>
      <c r="C17827" s="1433"/>
      <c r="E17827" s="1433"/>
      <c r="K17827" s="1433"/>
      <c r="L17827" s="1334"/>
    </row>
    <row r="17828" spans="1:12" ht="24" customHeight="1">
      <c r="A17828" s="1355"/>
      <c r="B17828" s="1355"/>
      <c r="C17828" s="1433"/>
      <c r="E17828" s="1433"/>
      <c r="K17828" s="1433"/>
      <c r="L17828" s="1334"/>
    </row>
    <row r="17829" spans="1:12" ht="24" customHeight="1">
      <c r="A17829" s="1355"/>
      <c r="B17829" s="1355"/>
      <c r="C17829" s="1433"/>
      <c r="E17829" s="1433"/>
      <c r="K17829" s="1433"/>
      <c r="L17829" s="1334"/>
    </row>
    <row r="17830" spans="1:12" ht="24" customHeight="1">
      <c r="A17830" s="1355"/>
      <c r="B17830" s="1355"/>
      <c r="C17830" s="1433"/>
      <c r="E17830" s="1433"/>
      <c r="K17830" s="1433"/>
      <c r="L17830" s="1334"/>
    </row>
    <row r="17831" spans="1:12" ht="24" customHeight="1">
      <c r="A17831" s="1355"/>
      <c r="B17831" s="1355"/>
      <c r="C17831" s="1433"/>
      <c r="E17831" s="1433"/>
      <c r="K17831" s="1433"/>
      <c r="L17831" s="1334"/>
    </row>
    <row r="17832" spans="1:12" ht="24" customHeight="1">
      <c r="A17832" s="1355"/>
      <c r="B17832" s="1355"/>
      <c r="C17832" s="1433"/>
      <c r="E17832" s="1433"/>
      <c r="K17832" s="1433"/>
      <c r="L17832" s="1334"/>
    </row>
    <row r="17833" spans="1:12" ht="24" customHeight="1">
      <c r="A17833" s="1355"/>
      <c r="B17833" s="1355"/>
      <c r="C17833" s="1433"/>
      <c r="E17833" s="1433"/>
      <c r="K17833" s="1433"/>
      <c r="L17833" s="1334"/>
    </row>
    <row r="17834" spans="1:12" ht="24" customHeight="1">
      <c r="A17834" s="1355"/>
      <c r="B17834" s="1355"/>
      <c r="C17834" s="1433"/>
      <c r="E17834" s="1433"/>
      <c r="K17834" s="1433"/>
      <c r="L17834" s="1334"/>
    </row>
    <row r="17835" spans="1:12" ht="24" customHeight="1">
      <c r="A17835" s="1355"/>
      <c r="B17835" s="1355"/>
      <c r="C17835" s="1433"/>
      <c r="E17835" s="1433"/>
      <c r="K17835" s="1433"/>
      <c r="L17835" s="1334"/>
    </row>
    <row r="17836" spans="1:12" ht="24" customHeight="1">
      <c r="A17836" s="1355"/>
      <c r="B17836" s="1355"/>
      <c r="C17836" s="1433"/>
      <c r="E17836" s="1433"/>
      <c r="K17836" s="1433"/>
      <c r="L17836" s="1334"/>
    </row>
    <row r="17837" spans="1:12" ht="24" customHeight="1">
      <c r="A17837" s="1355"/>
      <c r="B17837" s="1355"/>
      <c r="C17837" s="1433"/>
      <c r="E17837" s="1433"/>
      <c r="K17837" s="1433"/>
      <c r="L17837" s="1334"/>
    </row>
    <row r="17838" spans="1:12" ht="24" customHeight="1">
      <c r="A17838" s="1355"/>
      <c r="B17838" s="1355"/>
      <c r="C17838" s="1433"/>
      <c r="E17838" s="1433"/>
      <c r="K17838" s="1433"/>
      <c r="L17838" s="1334"/>
    </row>
    <row r="17839" spans="1:12" ht="24" customHeight="1">
      <c r="A17839" s="1355"/>
      <c r="B17839" s="1355"/>
      <c r="C17839" s="1433"/>
      <c r="E17839" s="1433"/>
      <c r="K17839" s="1433"/>
      <c r="L17839" s="1334"/>
    </row>
    <row r="17840" spans="1:12" ht="24" customHeight="1">
      <c r="A17840" s="1355"/>
      <c r="B17840" s="1355"/>
      <c r="C17840" s="1433"/>
      <c r="E17840" s="1433"/>
      <c r="K17840" s="1433"/>
      <c r="L17840" s="1334"/>
    </row>
    <row r="17841" spans="1:12" ht="24" customHeight="1">
      <c r="A17841" s="1355"/>
      <c r="B17841" s="1355"/>
      <c r="C17841" s="1433"/>
      <c r="E17841" s="1433"/>
      <c r="K17841" s="1433"/>
      <c r="L17841" s="1334"/>
    </row>
    <row r="17842" spans="1:12" ht="24" customHeight="1">
      <c r="A17842" s="1355"/>
      <c r="B17842" s="1355"/>
      <c r="C17842" s="1433"/>
      <c r="E17842" s="1433"/>
      <c r="K17842" s="1433"/>
      <c r="L17842" s="1334"/>
    </row>
    <row r="17843" spans="1:12" ht="24" customHeight="1">
      <c r="A17843" s="1355"/>
      <c r="B17843" s="1355"/>
      <c r="C17843" s="1433"/>
      <c r="E17843" s="1433"/>
      <c r="K17843" s="1433"/>
      <c r="L17843" s="1334"/>
    </row>
    <row r="17844" spans="1:12" ht="24" customHeight="1">
      <c r="A17844" s="1355"/>
      <c r="B17844" s="1355"/>
      <c r="C17844" s="1433"/>
      <c r="E17844" s="1433"/>
      <c r="K17844" s="1433"/>
      <c r="L17844" s="1334"/>
    </row>
    <row r="17845" spans="1:12" ht="24" customHeight="1">
      <c r="A17845" s="1355"/>
      <c r="B17845" s="1355"/>
      <c r="C17845" s="1433"/>
      <c r="E17845" s="1433"/>
      <c r="K17845" s="1433"/>
      <c r="L17845" s="1334"/>
    </row>
    <row r="17846" spans="1:12" ht="24" customHeight="1">
      <c r="A17846" s="1355"/>
      <c r="B17846" s="1355"/>
      <c r="C17846" s="1433"/>
      <c r="E17846" s="1433"/>
      <c r="K17846" s="1433"/>
      <c r="L17846" s="1334"/>
    </row>
    <row r="17847" spans="1:12" ht="24" customHeight="1">
      <c r="A17847" s="1355"/>
      <c r="B17847" s="1355"/>
      <c r="C17847" s="1433"/>
      <c r="E17847" s="1433"/>
      <c r="K17847" s="1433"/>
      <c r="L17847" s="1334"/>
    </row>
    <row r="17848" spans="1:12" ht="24" customHeight="1">
      <c r="A17848" s="1355"/>
      <c r="B17848" s="1355"/>
      <c r="C17848" s="1433"/>
      <c r="E17848" s="1433"/>
      <c r="K17848" s="1433"/>
      <c r="L17848" s="1334"/>
    </row>
    <row r="17849" spans="1:12" ht="24" customHeight="1">
      <c r="A17849" s="1355"/>
      <c r="B17849" s="1355"/>
      <c r="C17849" s="1433"/>
      <c r="E17849" s="1433"/>
      <c r="K17849" s="1433"/>
      <c r="L17849" s="1334"/>
    </row>
    <row r="17850" spans="1:12" ht="24" customHeight="1">
      <c r="A17850" s="1355"/>
      <c r="B17850" s="1355"/>
      <c r="C17850" s="1433"/>
      <c r="E17850" s="1433"/>
      <c r="K17850" s="1433"/>
      <c r="L17850" s="1334"/>
    </row>
    <row r="17851" spans="1:12" ht="24" customHeight="1">
      <c r="A17851" s="1355"/>
      <c r="B17851" s="1355"/>
      <c r="C17851" s="1433"/>
      <c r="E17851" s="1433"/>
      <c r="K17851" s="1433"/>
      <c r="L17851" s="1334"/>
    </row>
    <row r="17852" spans="1:12" ht="24" customHeight="1">
      <c r="A17852" s="1355"/>
      <c r="B17852" s="1355"/>
      <c r="C17852" s="1433"/>
      <c r="E17852" s="1433"/>
      <c r="K17852" s="1433"/>
      <c r="L17852" s="1334"/>
    </row>
    <row r="17853" spans="1:12" ht="24" customHeight="1">
      <c r="A17853" s="1355"/>
      <c r="B17853" s="1355"/>
      <c r="C17853" s="1433"/>
      <c r="E17853" s="1433"/>
      <c r="K17853" s="1433"/>
      <c r="L17853" s="1334"/>
    </row>
    <row r="17854" spans="1:12" ht="24" customHeight="1">
      <c r="A17854" s="1355"/>
      <c r="B17854" s="1355"/>
      <c r="C17854" s="1433"/>
      <c r="E17854" s="1433"/>
      <c r="K17854" s="1433"/>
      <c r="L17854" s="1334"/>
    </row>
    <row r="17855" spans="1:12" ht="24" customHeight="1">
      <c r="A17855" s="1355"/>
      <c r="B17855" s="1355"/>
      <c r="C17855" s="1433"/>
      <c r="E17855" s="1433"/>
      <c r="K17855" s="1433"/>
      <c r="L17855" s="1334"/>
    </row>
    <row r="17856" spans="1:12" ht="24" customHeight="1">
      <c r="A17856" s="1355"/>
      <c r="B17856" s="1355"/>
      <c r="C17856" s="1433"/>
      <c r="E17856" s="1433"/>
      <c r="K17856" s="1433"/>
      <c r="L17856" s="1334"/>
    </row>
    <row r="17857" spans="1:12" ht="24" customHeight="1">
      <c r="A17857" s="1355"/>
      <c r="B17857" s="1355"/>
      <c r="C17857" s="1433"/>
      <c r="E17857" s="1433"/>
      <c r="K17857" s="1433"/>
      <c r="L17857" s="1334"/>
    </row>
    <row r="17858" spans="1:12" ht="24" customHeight="1">
      <c r="A17858" s="1355"/>
      <c r="B17858" s="1355"/>
      <c r="C17858" s="1433"/>
      <c r="E17858" s="1433"/>
      <c r="K17858" s="1433"/>
      <c r="L17858" s="1334"/>
    </row>
    <row r="17859" spans="1:12" ht="24" customHeight="1">
      <c r="A17859" s="1355"/>
      <c r="B17859" s="1355"/>
      <c r="C17859" s="1433"/>
      <c r="E17859" s="1433"/>
      <c r="K17859" s="1433"/>
      <c r="L17859" s="1334"/>
    </row>
    <row r="17860" spans="1:12" ht="24" customHeight="1">
      <c r="A17860" s="1355"/>
      <c r="B17860" s="1355"/>
      <c r="C17860" s="1433"/>
      <c r="E17860" s="1433"/>
      <c r="K17860" s="1433"/>
      <c r="L17860" s="1334"/>
    </row>
    <row r="17861" spans="1:12" ht="24" customHeight="1">
      <c r="A17861" s="1355"/>
      <c r="B17861" s="1355"/>
      <c r="C17861" s="1433"/>
      <c r="E17861" s="1433"/>
      <c r="K17861" s="1433"/>
      <c r="L17861" s="1334"/>
    </row>
    <row r="17862" spans="1:12" ht="24" customHeight="1">
      <c r="A17862" s="1355"/>
      <c r="B17862" s="1355"/>
      <c r="C17862" s="1433"/>
      <c r="E17862" s="1433"/>
      <c r="K17862" s="1433"/>
      <c r="L17862" s="1334"/>
    </row>
    <row r="17863" spans="1:12" ht="24" customHeight="1">
      <c r="A17863" s="1355"/>
      <c r="B17863" s="1355"/>
      <c r="C17863" s="1433"/>
      <c r="E17863" s="1433"/>
      <c r="K17863" s="1433"/>
      <c r="L17863" s="1334"/>
    </row>
    <row r="17864" spans="1:12" ht="24" customHeight="1">
      <c r="A17864" s="1355"/>
      <c r="B17864" s="1355"/>
      <c r="C17864" s="1433"/>
      <c r="E17864" s="1433"/>
      <c r="K17864" s="1433"/>
      <c r="L17864" s="1334"/>
    </row>
    <row r="17865" spans="1:12" ht="24" customHeight="1">
      <c r="A17865" s="1355"/>
      <c r="B17865" s="1355"/>
      <c r="C17865" s="1433"/>
      <c r="E17865" s="1433"/>
      <c r="K17865" s="1433"/>
      <c r="L17865" s="1334"/>
    </row>
    <row r="17866" spans="1:12" ht="24" customHeight="1">
      <c r="A17866" s="1355"/>
      <c r="B17866" s="1355"/>
      <c r="C17866" s="1433"/>
      <c r="E17866" s="1433"/>
      <c r="K17866" s="1433"/>
      <c r="L17866" s="1334"/>
    </row>
    <row r="17867" spans="1:12" ht="24" customHeight="1">
      <c r="A17867" s="1355"/>
      <c r="B17867" s="1355"/>
      <c r="C17867" s="1433"/>
      <c r="E17867" s="1433"/>
      <c r="K17867" s="1433"/>
      <c r="L17867" s="1334"/>
    </row>
    <row r="17868" spans="1:12" ht="24" customHeight="1">
      <c r="A17868" s="1355"/>
      <c r="B17868" s="1355"/>
      <c r="C17868" s="1433"/>
      <c r="E17868" s="1433"/>
      <c r="K17868" s="1433"/>
      <c r="L17868" s="1334"/>
    </row>
    <row r="17869" spans="1:12" ht="24" customHeight="1">
      <c r="A17869" s="1355"/>
      <c r="B17869" s="1355"/>
      <c r="C17869" s="1433"/>
      <c r="E17869" s="1433"/>
      <c r="K17869" s="1433"/>
      <c r="L17869" s="1334"/>
    </row>
    <row r="17870" spans="1:12" ht="24" customHeight="1">
      <c r="A17870" s="1355"/>
      <c r="B17870" s="1355"/>
      <c r="C17870" s="1433"/>
      <c r="E17870" s="1433"/>
      <c r="K17870" s="1433"/>
      <c r="L17870" s="1334"/>
    </row>
    <row r="17871" spans="1:12" ht="24" customHeight="1">
      <c r="A17871" s="1355"/>
      <c r="B17871" s="1355"/>
      <c r="C17871" s="1433"/>
      <c r="E17871" s="1433"/>
      <c r="K17871" s="1433"/>
      <c r="L17871" s="1334"/>
    </row>
    <row r="17872" spans="1:12" ht="24" customHeight="1">
      <c r="A17872" s="1355"/>
      <c r="B17872" s="1355"/>
      <c r="C17872" s="1433"/>
      <c r="E17872" s="1433"/>
      <c r="K17872" s="1433"/>
      <c r="L17872" s="1334"/>
    </row>
    <row r="17873" spans="1:12" ht="24" customHeight="1">
      <c r="A17873" s="1355"/>
      <c r="B17873" s="1355"/>
      <c r="C17873" s="1433"/>
      <c r="E17873" s="1433"/>
      <c r="K17873" s="1433"/>
      <c r="L17873" s="1334"/>
    </row>
    <row r="17874" spans="1:12" ht="24" customHeight="1">
      <c r="A17874" s="1355"/>
      <c r="B17874" s="1355"/>
      <c r="C17874" s="1433"/>
      <c r="E17874" s="1433"/>
      <c r="K17874" s="1433"/>
      <c r="L17874" s="1334"/>
    </row>
    <row r="17875" spans="1:12" ht="24" customHeight="1">
      <c r="A17875" s="1355"/>
      <c r="B17875" s="1355"/>
      <c r="C17875" s="1433"/>
      <c r="E17875" s="1433"/>
      <c r="K17875" s="1433"/>
      <c r="L17875" s="1334"/>
    </row>
    <row r="17876" spans="1:12" ht="24" customHeight="1">
      <c r="A17876" s="1355"/>
      <c r="B17876" s="1355"/>
      <c r="C17876" s="1433"/>
      <c r="E17876" s="1433"/>
      <c r="K17876" s="1433"/>
      <c r="L17876" s="1334"/>
    </row>
    <row r="17877" spans="1:12" ht="24" customHeight="1">
      <c r="A17877" s="1355"/>
      <c r="B17877" s="1355"/>
      <c r="C17877" s="1433"/>
      <c r="E17877" s="1433"/>
      <c r="K17877" s="1433"/>
      <c r="L17877" s="1334"/>
    </row>
    <row r="17878" spans="1:12" ht="24" customHeight="1">
      <c r="A17878" s="1355"/>
      <c r="B17878" s="1355"/>
      <c r="C17878" s="1433"/>
      <c r="E17878" s="1433"/>
      <c r="K17878" s="1433"/>
      <c r="L17878" s="1334"/>
    </row>
    <row r="17879" spans="1:12" ht="24" customHeight="1">
      <c r="A17879" s="1355"/>
      <c r="B17879" s="1355"/>
      <c r="C17879" s="1433"/>
      <c r="E17879" s="1433"/>
      <c r="K17879" s="1433"/>
      <c r="L17879" s="1334"/>
    </row>
    <row r="17880" spans="1:12" ht="24" customHeight="1">
      <c r="A17880" s="1355"/>
      <c r="B17880" s="1355"/>
      <c r="C17880" s="1433"/>
      <c r="E17880" s="1433"/>
      <c r="K17880" s="1433"/>
      <c r="L17880" s="1334"/>
    </row>
    <row r="17881" spans="1:12" ht="24" customHeight="1">
      <c r="A17881" s="1355"/>
      <c r="B17881" s="1355"/>
      <c r="C17881" s="1433"/>
      <c r="E17881" s="1433"/>
      <c r="K17881" s="1433"/>
      <c r="L17881" s="1334"/>
    </row>
    <row r="17882" spans="1:12" ht="24" customHeight="1">
      <c r="A17882" s="1355"/>
      <c r="B17882" s="1355"/>
      <c r="C17882" s="1433"/>
      <c r="E17882" s="1433"/>
      <c r="K17882" s="1433"/>
      <c r="L17882" s="1334"/>
    </row>
    <row r="17883" spans="1:12" ht="24" customHeight="1">
      <c r="A17883" s="1355"/>
      <c r="B17883" s="1355"/>
      <c r="C17883" s="1433"/>
      <c r="E17883" s="1433"/>
      <c r="K17883" s="1433"/>
      <c r="L17883" s="1334"/>
    </row>
    <row r="17884" spans="1:12" ht="24" customHeight="1">
      <c r="A17884" s="1355"/>
      <c r="B17884" s="1355"/>
      <c r="C17884" s="1433"/>
      <c r="E17884" s="1433"/>
      <c r="K17884" s="1433"/>
      <c r="L17884" s="1334"/>
    </row>
    <row r="17885" spans="1:12" ht="24" customHeight="1">
      <c r="A17885" s="1355"/>
      <c r="B17885" s="1355"/>
      <c r="C17885" s="1433"/>
      <c r="E17885" s="1433"/>
      <c r="K17885" s="1433"/>
      <c r="L17885" s="1334"/>
    </row>
    <row r="17886" spans="1:12" ht="24" customHeight="1">
      <c r="A17886" s="1355"/>
      <c r="B17886" s="1355"/>
      <c r="C17886" s="1433"/>
      <c r="E17886" s="1433"/>
      <c r="K17886" s="1433"/>
      <c r="L17886" s="1334"/>
    </row>
    <row r="17887" spans="1:12" ht="24" customHeight="1">
      <c r="A17887" s="1355"/>
      <c r="B17887" s="1355"/>
      <c r="C17887" s="1433"/>
      <c r="E17887" s="1433"/>
      <c r="K17887" s="1433"/>
      <c r="L17887" s="1334"/>
    </row>
    <row r="17888" spans="1:12" ht="24" customHeight="1">
      <c r="A17888" s="1355"/>
      <c r="B17888" s="1355"/>
      <c r="C17888" s="1433"/>
      <c r="E17888" s="1433"/>
      <c r="K17888" s="1433"/>
      <c r="L17888" s="1334"/>
    </row>
    <row r="17889" spans="1:12" ht="24" customHeight="1">
      <c r="A17889" s="1355"/>
      <c r="B17889" s="1355"/>
      <c r="C17889" s="1433"/>
      <c r="E17889" s="1433"/>
      <c r="K17889" s="1433"/>
      <c r="L17889" s="1334"/>
    </row>
    <row r="17890" spans="1:12" ht="24" customHeight="1">
      <c r="A17890" s="1355"/>
      <c r="B17890" s="1355"/>
      <c r="C17890" s="1433"/>
      <c r="E17890" s="1433"/>
      <c r="K17890" s="1433"/>
      <c r="L17890" s="1334"/>
    </row>
    <row r="17891" spans="1:12" ht="24" customHeight="1">
      <c r="A17891" s="1355"/>
      <c r="B17891" s="1355"/>
      <c r="C17891" s="1433"/>
      <c r="E17891" s="1433"/>
      <c r="K17891" s="1433"/>
      <c r="L17891" s="1334"/>
    </row>
    <row r="17892" spans="1:12" ht="24" customHeight="1">
      <c r="A17892" s="1355"/>
      <c r="B17892" s="1355"/>
      <c r="C17892" s="1433"/>
      <c r="E17892" s="1433"/>
      <c r="K17892" s="1433"/>
      <c r="L17892" s="1334"/>
    </row>
    <row r="17893" spans="1:12" ht="24" customHeight="1">
      <c r="A17893" s="1355"/>
      <c r="B17893" s="1355"/>
      <c r="C17893" s="1433"/>
      <c r="E17893" s="1433"/>
      <c r="K17893" s="1433"/>
      <c r="L17893" s="1334"/>
    </row>
    <row r="17894" spans="1:12" ht="24" customHeight="1">
      <c r="A17894" s="1355"/>
      <c r="B17894" s="1355"/>
      <c r="C17894" s="1433"/>
      <c r="E17894" s="1433"/>
      <c r="K17894" s="1433"/>
      <c r="L17894" s="1334"/>
    </row>
    <row r="17895" spans="1:12" ht="24" customHeight="1">
      <c r="A17895" s="1355"/>
      <c r="B17895" s="1355"/>
      <c r="C17895" s="1433"/>
      <c r="E17895" s="1433"/>
      <c r="K17895" s="1433"/>
      <c r="L17895" s="1334"/>
    </row>
    <row r="17896" spans="1:12" ht="24" customHeight="1">
      <c r="A17896" s="1355"/>
      <c r="B17896" s="1355"/>
      <c r="C17896" s="1433"/>
      <c r="E17896" s="1433"/>
      <c r="K17896" s="1433"/>
      <c r="L17896" s="1334"/>
    </row>
    <row r="17897" spans="1:12" ht="24" customHeight="1">
      <c r="A17897" s="1355"/>
      <c r="B17897" s="1355"/>
      <c r="C17897" s="1433"/>
      <c r="E17897" s="1433"/>
      <c r="K17897" s="1433"/>
      <c r="L17897" s="1334"/>
    </row>
    <row r="17898" spans="1:12" ht="24" customHeight="1">
      <c r="A17898" s="1355"/>
      <c r="B17898" s="1355"/>
      <c r="C17898" s="1433"/>
      <c r="E17898" s="1433"/>
      <c r="K17898" s="1433"/>
      <c r="L17898" s="1334"/>
    </row>
    <row r="17899" spans="1:12" ht="24" customHeight="1">
      <c r="A17899" s="1355"/>
      <c r="B17899" s="1355"/>
      <c r="C17899" s="1433"/>
      <c r="E17899" s="1433"/>
      <c r="K17899" s="1433"/>
      <c r="L17899" s="1334"/>
    </row>
    <row r="17900" spans="1:12" ht="24" customHeight="1">
      <c r="A17900" s="1355"/>
      <c r="B17900" s="1355"/>
      <c r="C17900" s="1433"/>
      <c r="E17900" s="1433"/>
      <c r="K17900" s="1433"/>
      <c r="L17900" s="1334"/>
    </row>
    <row r="17901" spans="1:12" ht="24" customHeight="1">
      <c r="A17901" s="1355"/>
      <c r="B17901" s="1355"/>
      <c r="C17901" s="1433"/>
      <c r="E17901" s="1433"/>
      <c r="K17901" s="1433"/>
      <c r="L17901" s="1334"/>
    </row>
    <row r="17902" spans="1:12" ht="24" customHeight="1">
      <c r="A17902" s="1355"/>
      <c r="B17902" s="1355"/>
      <c r="C17902" s="1433"/>
      <c r="E17902" s="1433"/>
      <c r="K17902" s="1433"/>
      <c r="L17902" s="1334"/>
    </row>
    <row r="17903" spans="1:12" ht="24" customHeight="1">
      <c r="A17903" s="1355"/>
      <c r="B17903" s="1355"/>
      <c r="C17903" s="1433"/>
      <c r="E17903" s="1433"/>
      <c r="K17903" s="1433"/>
      <c r="L17903" s="1334"/>
    </row>
    <row r="17904" spans="1:12" ht="24" customHeight="1">
      <c r="A17904" s="1355"/>
      <c r="B17904" s="1355"/>
      <c r="C17904" s="1433"/>
      <c r="E17904" s="1433"/>
      <c r="K17904" s="1433"/>
      <c r="L17904" s="1334"/>
    </row>
    <row r="17905" spans="1:12" ht="24" customHeight="1">
      <c r="A17905" s="1355"/>
      <c r="B17905" s="1355"/>
      <c r="C17905" s="1433"/>
      <c r="E17905" s="1433"/>
      <c r="K17905" s="1433"/>
      <c r="L17905" s="1334"/>
    </row>
    <row r="17906" spans="1:12" ht="24" customHeight="1">
      <c r="A17906" s="1355"/>
      <c r="B17906" s="1355"/>
      <c r="C17906" s="1433"/>
      <c r="E17906" s="1433"/>
      <c r="K17906" s="1433"/>
      <c r="L17906" s="1334"/>
    </row>
    <row r="17907" spans="1:12" ht="24" customHeight="1">
      <c r="A17907" s="1355"/>
      <c r="B17907" s="1355"/>
      <c r="C17907" s="1433"/>
      <c r="E17907" s="1433"/>
      <c r="K17907" s="1433"/>
      <c r="L17907" s="1334"/>
    </row>
    <row r="17908" spans="1:12" ht="24" customHeight="1">
      <c r="A17908" s="1355"/>
      <c r="B17908" s="1355"/>
      <c r="C17908" s="1433"/>
      <c r="E17908" s="1433"/>
      <c r="K17908" s="1433"/>
      <c r="L17908" s="1334"/>
    </row>
    <row r="17909" spans="1:12" ht="24" customHeight="1">
      <c r="A17909" s="1355"/>
      <c r="B17909" s="1355"/>
      <c r="C17909" s="1433"/>
      <c r="E17909" s="1433"/>
      <c r="K17909" s="1433"/>
      <c r="L17909" s="1334"/>
    </row>
    <row r="17910" spans="1:12" ht="24" customHeight="1">
      <c r="A17910" s="1355"/>
      <c r="B17910" s="1355"/>
      <c r="C17910" s="1433"/>
      <c r="E17910" s="1433"/>
      <c r="K17910" s="1433"/>
      <c r="L17910" s="1334"/>
    </row>
    <row r="17911" spans="1:12" ht="24" customHeight="1">
      <c r="A17911" s="1355"/>
      <c r="B17911" s="1355"/>
      <c r="C17911" s="1433"/>
      <c r="E17911" s="1433"/>
      <c r="K17911" s="1433"/>
      <c r="L17911" s="1334"/>
    </row>
    <row r="17912" spans="1:12" ht="24" customHeight="1">
      <c r="A17912" s="1355"/>
      <c r="B17912" s="1355"/>
      <c r="C17912" s="1433"/>
      <c r="E17912" s="1433"/>
      <c r="K17912" s="1433"/>
      <c r="L17912" s="1334"/>
    </row>
    <row r="17913" spans="1:12" ht="24" customHeight="1">
      <c r="A17913" s="1355"/>
      <c r="B17913" s="1355"/>
      <c r="C17913" s="1433"/>
      <c r="E17913" s="1433"/>
      <c r="K17913" s="1433"/>
      <c r="L17913" s="1334"/>
    </row>
    <row r="17914" spans="1:12" ht="24" customHeight="1">
      <c r="A17914" s="1355"/>
      <c r="B17914" s="1355"/>
      <c r="C17914" s="1433"/>
      <c r="E17914" s="1433"/>
      <c r="K17914" s="1433"/>
      <c r="L17914" s="1334"/>
    </row>
    <row r="17915" spans="1:12" ht="24" customHeight="1">
      <c r="A17915" s="1355"/>
      <c r="B17915" s="1355"/>
      <c r="C17915" s="1433"/>
      <c r="E17915" s="1433"/>
      <c r="K17915" s="1433"/>
      <c r="L17915" s="1334"/>
    </row>
    <row r="17916" spans="1:12" ht="24" customHeight="1">
      <c r="A17916" s="1355"/>
      <c r="B17916" s="1355"/>
      <c r="C17916" s="1433"/>
      <c r="E17916" s="1433"/>
      <c r="K17916" s="1433"/>
      <c r="L17916" s="1334"/>
    </row>
    <row r="17917" spans="1:12" ht="24" customHeight="1">
      <c r="A17917" s="1355"/>
      <c r="B17917" s="1355"/>
      <c r="C17917" s="1433"/>
      <c r="E17917" s="1433"/>
      <c r="K17917" s="1433"/>
      <c r="L17917" s="1334"/>
    </row>
    <row r="17918" spans="1:12" ht="24" customHeight="1">
      <c r="A17918" s="1355"/>
      <c r="B17918" s="1355"/>
      <c r="C17918" s="1433"/>
      <c r="E17918" s="1433"/>
      <c r="K17918" s="1433"/>
      <c r="L17918" s="1334"/>
    </row>
    <row r="17919" spans="1:12" ht="24" customHeight="1">
      <c r="A17919" s="1355"/>
      <c r="B17919" s="1355"/>
      <c r="C17919" s="1433"/>
      <c r="E17919" s="1433"/>
      <c r="K17919" s="1433"/>
      <c r="L17919" s="1334"/>
    </row>
    <row r="17920" spans="1:12" ht="24" customHeight="1">
      <c r="A17920" s="1355"/>
      <c r="B17920" s="1355"/>
      <c r="C17920" s="1433"/>
      <c r="E17920" s="1433"/>
      <c r="K17920" s="1433"/>
      <c r="L17920" s="1334"/>
    </row>
    <row r="17921" spans="1:12" ht="24" customHeight="1">
      <c r="A17921" s="1355"/>
      <c r="B17921" s="1355"/>
      <c r="C17921" s="1433"/>
      <c r="E17921" s="1433"/>
      <c r="K17921" s="1433"/>
      <c r="L17921" s="1334"/>
    </row>
    <row r="17922" spans="1:12" ht="24" customHeight="1">
      <c r="A17922" s="1355"/>
      <c r="B17922" s="1355"/>
      <c r="C17922" s="1433"/>
      <c r="E17922" s="1433"/>
      <c r="K17922" s="1433"/>
      <c r="L17922" s="1334"/>
    </row>
    <row r="17923" spans="1:12" ht="24" customHeight="1">
      <c r="A17923" s="1355"/>
      <c r="B17923" s="1355"/>
      <c r="C17923" s="1433"/>
      <c r="E17923" s="1433"/>
      <c r="K17923" s="1433"/>
      <c r="L17923" s="1334"/>
    </row>
    <row r="17924" spans="1:12" ht="24" customHeight="1">
      <c r="A17924" s="1355"/>
      <c r="B17924" s="1355"/>
      <c r="C17924" s="1433"/>
      <c r="E17924" s="1433"/>
      <c r="K17924" s="1433"/>
      <c r="L17924" s="1334"/>
    </row>
    <row r="17925" spans="1:12" ht="24" customHeight="1">
      <c r="A17925" s="1355"/>
      <c r="B17925" s="1355"/>
      <c r="C17925" s="1433"/>
      <c r="E17925" s="1433"/>
      <c r="K17925" s="1433"/>
      <c r="L17925" s="1334"/>
    </row>
    <row r="17926" spans="1:12" ht="24" customHeight="1">
      <c r="A17926" s="1355"/>
      <c r="B17926" s="1355"/>
      <c r="C17926" s="1433"/>
      <c r="E17926" s="1433"/>
      <c r="K17926" s="1433"/>
      <c r="L17926" s="1334"/>
    </row>
    <row r="17927" spans="1:12" ht="24" customHeight="1">
      <c r="A17927" s="1355"/>
      <c r="B17927" s="1355"/>
      <c r="C17927" s="1433"/>
      <c r="E17927" s="1433"/>
      <c r="K17927" s="1433"/>
      <c r="L17927" s="1334"/>
    </row>
    <row r="17928" spans="1:12" ht="24" customHeight="1">
      <c r="A17928" s="1355"/>
      <c r="B17928" s="1355"/>
      <c r="C17928" s="1433"/>
      <c r="E17928" s="1433"/>
      <c r="K17928" s="1433"/>
      <c r="L17928" s="1334"/>
    </row>
    <row r="17929" spans="1:12" ht="24" customHeight="1">
      <c r="A17929" s="1355"/>
      <c r="B17929" s="1355"/>
      <c r="C17929" s="1433"/>
      <c r="E17929" s="1433"/>
      <c r="K17929" s="1433"/>
      <c r="L17929" s="1334"/>
    </row>
    <row r="17930" spans="1:12" ht="24" customHeight="1">
      <c r="A17930" s="1355"/>
      <c r="B17930" s="1355"/>
      <c r="C17930" s="1433"/>
      <c r="E17930" s="1433"/>
      <c r="K17930" s="1433"/>
      <c r="L17930" s="1334"/>
    </row>
    <row r="17931" spans="1:12" ht="24" customHeight="1">
      <c r="A17931" s="1355"/>
      <c r="B17931" s="1355"/>
      <c r="C17931" s="1433"/>
      <c r="E17931" s="1433"/>
      <c r="K17931" s="1433"/>
      <c r="L17931" s="1334"/>
    </row>
    <row r="17932" spans="1:12" ht="24" customHeight="1">
      <c r="A17932" s="1355"/>
      <c r="B17932" s="1355"/>
      <c r="C17932" s="1433"/>
      <c r="E17932" s="1433"/>
      <c r="K17932" s="1433"/>
      <c r="L17932" s="1334"/>
    </row>
    <row r="17933" spans="1:12" ht="24" customHeight="1">
      <c r="A17933" s="1355"/>
      <c r="B17933" s="1355"/>
      <c r="C17933" s="1433"/>
      <c r="E17933" s="1433"/>
      <c r="K17933" s="1433"/>
      <c r="L17933" s="1334"/>
    </row>
    <row r="17934" spans="1:12" ht="24" customHeight="1">
      <c r="A17934" s="1355"/>
      <c r="B17934" s="1355"/>
      <c r="C17934" s="1433"/>
      <c r="E17934" s="1433"/>
      <c r="K17934" s="1433"/>
      <c r="L17934" s="1334"/>
    </row>
    <row r="17935" spans="1:12" ht="24" customHeight="1">
      <c r="A17935" s="1355"/>
      <c r="B17935" s="1355"/>
      <c r="C17935" s="1433"/>
      <c r="E17935" s="1433"/>
      <c r="K17935" s="1433"/>
      <c r="L17935" s="1334"/>
    </row>
    <row r="17936" spans="1:12" ht="24" customHeight="1">
      <c r="A17936" s="1355"/>
      <c r="B17936" s="1355"/>
      <c r="C17936" s="1433"/>
      <c r="E17936" s="1433"/>
      <c r="K17936" s="1433"/>
      <c r="L17936" s="1334"/>
    </row>
    <row r="17937" spans="1:12" ht="24" customHeight="1">
      <c r="A17937" s="1355"/>
      <c r="B17937" s="1355"/>
      <c r="C17937" s="1433"/>
      <c r="E17937" s="1433"/>
      <c r="K17937" s="1433"/>
      <c r="L17937" s="1334"/>
    </row>
    <row r="17938" spans="1:12" ht="24" customHeight="1">
      <c r="A17938" s="1355"/>
      <c r="B17938" s="1355"/>
      <c r="C17938" s="1433"/>
      <c r="E17938" s="1433"/>
      <c r="K17938" s="1433"/>
      <c r="L17938" s="1334"/>
    </row>
    <row r="17939" spans="1:12" ht="24" customHeight="1">
      <c r="A17939" s="1355"/>
      <c r="B17939" s="1355"/>
      <c r="C17939" s="1433"/>
      <c r="E17939" s="1433"/>
      <c r="K17939" s="1433"/>
      <c r="L17939" s="1334"/>
    </row>
    <row r="17940" spans="1:12" ht="24" customHeight="1">
      <c r="A17940" s="1355"/>
      <c r="B17940" s="1355"/>
      <c r="C17940" s="1433"/>
      <c r="E17940" s="1433"/>
      <c r="K17940" s="1433"/>
      <c r="L17940" s="1334"/>
    </row>
    <row r="17941" spans="1:12" ht="24" customHeight="1">
      <c r="A17941" s="1355"/>
      <c r="B17941" s="1355"/>
      <c r="C17941" s="1433"/>
      <c r="E17941" s="1433"/>
      <c r="K17941" s="1433"/>
      <c r="L17941" s="1334"/>
    </row>
    <row r="17942" spans="1:12" ht="24" customHeight="1">
      <c r="A17942" s="1355"/>
      <c r="B17942" s="1355"/>
      <c r="C17942" s="1433"/>
      <c r="E17942" s="1433"/>
      <c r="K17942" s="1433"/>
      <c r="L17942" s="1334"/>
    </row>
    <row r="17943" spans="1:12" ht="24" customHeight="1">
      <c r="A17943" s="1355"/>
      <c r="B17943" s="1355"/>
      <c r="C17943" s="1433"/>
      <c r="E17943" s="1433"/>
      <c r="K17943" s="1433"/>
      <c r="L17943" s="1334"/>
    </row>
    <row r="17944" spans="1:12" ht="24" customHeight="1">
      <c r="A17944" s="1355"/>
      <c r="B17944" s="1355"/>
      <c r="C17944" s="1433"/>
      <c r="E17944" s="1433"/>
      <c r="K17944" s="1433"/>
      <c r="L17944" s="1334"/>
    </row>
    <row r="17945" spans="1:12" ht="24" customHeight="1">
      <c r="A17945" s="1355"/>
      <c r="B17945" s="1355"/>
      <c r="C17945" s="1433"/>
      <c r="E17945" s="1433"/>
      <c r="K17945" s="1433"/>
      <c r="L17945" s="1334"/>
    </row>
    <row r="17946" spans="1:12" ht="24" customHeight="1">
      <c r="A17946" s="1355"/>
      <c r="B17946" s="1355"/>
      <c r="C17946" s="1433"/>
      <c r="E17946" s="1433"/>
      <c r="K17946" s="1433"/>
      <c r="L17946" s="1334"/>
    </row>
    <row r="17947" spans="1:12" ht="24" customHeight="1">
      <c r="A17947" s="1355"/>
      <c r="B17947" s="1355"/>
      <c r="C17947" s="1433"/>
      <c r="E17947" s="1433"/>
      <c r="K17947" s="1433"/>
      <c r="L17947" s="1334"/>
    </row>
    <row r="17948" spans="1:12" ht="24" customHeight="1">
      <c r="A17948" s="1355"/>
      <c r="B17948" s="1355"/>
      <c r="C17948" s="1433"/>
      <c r="E17948" s="1433"/>
      <c r="K17948" s="1433"/>
      <c r="L17948" s="1334"/>
    </row>
    <row r="17949" spans="1:12" ht="24" customHeight="1">
      <c r="A17949" s="1355"/>
      <c r="B17949" s="1355"/>
      <c r="C17949" s="1433"/>
      <c r="E17949" s="1433"/>
      <c r="K17949" s="1433"/>
      <c r="L17949" s="1334"/>
    </row>
    <row r="17950" spans="1:12" ht="24" customHeight="1">
      <c r="A17950" s="1355"/>
      <c r="B17950" s="1355"/>
      <c r="C17950" s="1433"/>
      <c r="E17950" s="1433"/>
      <c r="K17950" s="1433"/>
      <c r="L17950" s="1334"/>
    </row>
    <row r="17951" spans="1:12" ht="24" customHeight="1">
      <c r="A17951" s="1355"/>
      <c r="B17951" s="1355"/>
      <c r="C17951" s="1433"/>
      <c r="E17951" s="1433"/>
      <c r="K17951" s="1433"/>
      <c r="L17951" s="1334"/>
    </row>
    <row r="17952" spans="1:12" ht="24" customHeight="1">
      <c r="A17952" s="1355"/>
      <c r="B17952" s="1355"/>
      <c r="C17952" s="1433"/>
      <c r="E17952" s="1433"/>
      <c r="K17952" s="1433"/>
      <c r="L17952" s="1334"/>
    </row>
    <row r="17953" spans="1:12" ht="24" customHeight="1">
      <c r="A17953" s="1355"/>
      <c r="B17953" s="1355"/>
      <c r="C17953" s="1433"/>
      <c r="E17953" s="1433"/>
      <c r="K17953" s="1433"/>
      <c r="L17953" s="1334"/>
    </row>
    <row r="17954" spans="1:12" ht="24" customHeight="1">
      <c r="A17954" s="1355"/>
      <c r="B17954" s="1355"/>
      <c r="C17954" s="1433"/>
      <c r="E17954" s="1433"/>
      <c r="K17954" s="1433"/>
      <c r="L17954" s="1334"/>
    </row>
    <row r="17955" spans="1:12" ht="24" customHeight="1">
      <c r="A17955" s="1355"/>
      <c r="B17955" s="1355"/>
      <c r="C17955" s="1433"/>
      <c r="E17955" s="1433"/>
      <c r="K17955" s="1433"/>
      <c r="L17955" s="1334"/>
    </row>
    <row r="17956" spans="1:12" ht="24" customHeight="1">
      <c r="A17956" s="1355"/>
      <c r="B17956" s="1355"/>
      <c r="C17956" s="1433"/>
      <c r="E17956" s="1433"/>
      <c r="K17956" s="1433"/>
      <c r="L17956" s="1334"/>
    </row>
    <row r="17957" spans="1:12" ht="24" customHeight="1">
      <c r="A17957" s="1355"/>
      <c r="B17957" s="1355"/>
      <c r="C17957" s="1433"/>
      <c r="E17957" s="1433"/>
      <c r="K17957" s="1433"/>
      <c r="L17957" s="1334"/>
    </row>
    <row r="17958" spans="1:12" ht="24" customHeight="1">
      <c r="A17958" s="1355"/>
      <c r="B17958" s="1355"/>
      <c r="C17958" s="1433"/>
      <c r="E17958" s="1433"/>
      <c r="K17958" s="1433"/>
      <c r="L17958" s="1334"/>
    </row>
    <row r="17959" spans="1:12" ht="24" customHeight="1">
      <c r="A17959" s="1355"/>
      <c r="B17959" s="1355"/>
      <c r="C17959" s="1433"/>
      <c r="E17959" s="1433"/>
      <c r="K17959" s="1433"/>
      <c r="L17959" s="1334"/>
    </row>
    <row r="17960" spans="1:12" ht="24" customHeight="1">
      <c r="A17960" s="1355"/>
      <c r="B17960" s="1355"/>
      <c r="C17960" s="1433"/>
      <c r="E17960" s="1433"/>
      <c r="K17960" s="1433"/>
      <c r="L17960" s="1334"/>
    </row>
    <row r="17961" spans="1:12" ht="24" customHeight="1">
      <c r="A17961" s="1355"/>
      <c r="B17961" s="1355"/>
      <c r="C17961" s="1433"/>
      <c r="E17961" s="1433"/>
      <c r="K17961" s="1433"/>
      <c r="L17961" s="1334"/>
    </row>
    <row r="17962" spans="1:12" ht="24" customHeight="1">
      <c r="A17962" s="1355"/>
      <c r="B17962" s="1355"/>
      <c r="C17962" s="1433"/>
      <c r="E17962" s="1433"/>
      <c r="K17962" s="1433"/>
      <c r="L17962" s="1334"/>
    </row>
    <row r="17963" spans="1:12" ht="24" customHeight="1">
      <c r="A17963" s="1355"/>
      <c r="B17963" s="1355"/>
      <c r="C17963" s="1433"/>
      <c r="E17963" s="1433"/>
      <c r="K17963" s="1433"/>
      <c r="L17963" s="1334"/>
    </row>
    <row r="17964" spans="1:12" ht="24" customHeight="1">
      <c r="A17964" s="1355"/>
      <c r="B17964" s="1355"/>
      <c r="C17964" s="1433"/>
      <c r="E17964" s="1433"/>
      <c r="K17964" s="1433"/>
      <c r="L17964" s="1334"/>
    </row>
    <row r="17965" spans="1:12" ht="24" customHeight="1">
      <c r="A17965" s="1355"/>
      <c r="B17965" s="1355"/>
      <c r="C17965" s="1433"/>
      <c r="E17965" s="1433"/>
      <c r="K17965" s="1433"/>
      <c r="L17965" s="1334"/>
    </row>
    <row r="17966" spans="1:12" ht="24" customHeight="1">
      <c r="A17966" s="1355"/>
      <c r="B17966" s="1355"/>
      <c r="C17966" s="1433"/>
      <c r="E17966" s="1433"/>
      <c r="K17966" s="1433"/>
      <c r="L17966" s="1334"/>
    </row>
    <row r="17967" spans="1:12" ht="24" customHeight="1">
      <c r="A17967" s="1355"/>
      <c r="B17967" s="1355"/>
      <c r="C17967" s="1433"/>
      <c r="E17967" s="1433"/>
      <c r="K17967" s="1433"/>
      <c r="L17967" s="1334"/>
    </row>
    <row r="17968" spans="1:12" ht="24" customHeight="1">
      <c r="A17968" s="1355"/>
      <c r="B17968" s="1355"/>
      <c r="C17968" s="1433"/>
      <c r="E17968" s="1433"/>
      <c r="K17968" s="1433"/>
      <c r="L17968" s="1334"/>
    </row>
    <row r="17969" spans="1:12" ht="24" customHeight="1">
      <c r="A17969" s="1355"/>
      <c r="B17969" s="1355"/>
      <c r="C17969" s="1433"/>
      <c r="E17969" s="1433"/>
      <c r="K17969" s="1433"/>
      <c r="L17969" s="1334"/>
    </row>
    <row r="17970" spans="1:12" ht="24" customHeight="1">
      <c r="A17970" s="1355"/>
      <c r="B17970" s="1355"/>
      <c r="C17970" s="1433"/>
      <c r="E17970" s="1433"/>
      <c r="K17970" s="1433"/>
      <c r="L17970" s="1334"/>
    </row>
    <row r="17971" spans="1:12" ht="24" customHeight="1">
      <c r="A17971" s="1355"/>
      <c r="B17971" s="1355"/>
      <c r="C17971" s="1433"/>
      <c r="E17971" s="1433"/>
      <c r="K17971" s="1433"/>
      <c r="L17971" s="1334"/>
    </row>
    <row r="17972" spans="1:12" ht="24" customHeight="1">
      <c r="A17972" s="1355"/>
      <c r="B17972" s="1355"/>
      <c r="C17972" s="1433"/>
      <c r="E17972" s="1433"/>
      <c r="K17972" s="1433"/>
      <c r="L17972" s="1334"/>
    </row>
    <row r="17973" spans="1:12" ht="24" customHeight="1">
      <c r="A17973" s="1355"/>
      <c r="B17973" s="1355"/>
      <c r="C17973" s="1433"/>
      <c r="E17973" s="1433"/>
      <c r="K17973" s="1433"/>
      <c r="L17973" s="1334"/>
    </row>
    <row r="17974" spans="1:12" ht="24" customHeight="1">
      <c r="A17974" s="1355"/>
      <c r="B17974" s="1355"/>
      <c r="C17974" s="1433"/>
      <c r="E17974" s="1433"/>
      <c r="K17974" s="1433"/>
      <c r="L17974" s="1334"/>
    </row>
    <row r="17975" spans="1:12" ht="24" customHeight="1">
      <c r="A17975" s="1355"/>
      <c r="B17975" s="1355"/>
      <c r="C17975" s="1433"/>
      <c r="E17975" s="1433"/>
      <c r="K17975" s="1433"/>
      <c r="L17975" s="1334"/>
    </row>
    <row r="17976" spans="1:12" ht="24" customHeight="1">
      <c r="A17976" s="1355"/>
      <c r="B17976" s="1355"/>
      <c r="C17976" s="1433"/>
      <c r="E17976" s="1433"/>
      <c r="K17976" s="1433"/>
      <c r="L17976" s="1334"/>
    </row>
    <row r="17977" spans="1:12" ht="24" customHeight="1">
      <c r="A17977" s="1355"/>
      <c r="B17977" s="1355"/>
      <c r="C17977" s="1433"/>
      <c r="E17977" s="1433"/>
      <c r="K17977" s="1433"/>
      <c r="L17977" s="1334"/>
    </row>
    <row r="17978" spans="1:12" ht="24" customHeight="1">
      <c r="A17978" s="1355"/>
      <c r="B17978" s="1355"/>
      <c r="C17978" s="1433"/>
      <c r="E17978" s="1433"/>
      <c r="K17978" s="1433"/>
      <c r="L17978" s="1334"/>
    </row>
    <row r="17979" spans="1:12" ht="24" customHeight="1">
      <c r="A17979" s="1355"/>
      <c r="B17979" s="1355"/>
      <c r="C17979" s="1433"/>
      <c r="E17979" s="1433"/>
      <c r="K17979" s="1433"/>
      <c r="L17979" s="1334"/>
    </row>
    <row r="17980" spans="1:12" ht="24" customHeight="1">
      <c r="A17980" s="1355"/>
      <c r="B17980" s="1355"/>
      <c r="C17980" s="1433"/>
      <c r="E17980" s="1433"/>
      <c r="K17980" s="1433"/>
      <c r="L17980" s="1334"/>
    </row>
    <row r="17981" spans="1:12" ht="24" customHeight="1">
      <c r="A17981" s="1355"/>
      <c r="B17981" s="1355"/>
      <c r="C17981" s="1433"/>
      <c r="E17981" s="1433"/>
      <c r="K17981" s="1433"/>
      <c r="L17981" s="1334"/>
    </row>
    <row r="17982" spans="1:12" ht="24" customHeight="1">
      <c r="A17982" s="1355"/>
      <c r="B17982" s="1355"/>
      <c r="C17982" s="1433"/>
      <c r="E17982" s="1433"/>
      <c r="K17982" s="1433"/>
      <c r="L17982" s="1334"/>
    </row>
    <row r="17983" spans="1:12" ht="24" customHeight="1">
      <c r="A17983" s="1355"/>
      <c r="B17983" s="1355"/>
      <c r="C17983" s="1433"/>
      <c r="E17983" s="1433"/>
      <c r="K17983" s="1433"/>
      <c r="L17983" s="1334"/>
    </row>
    <row r="17984" spans="1:12" ht="24" customHeight="1">
      <c r="A17984" s="1355"/>
      <c r="B17984" s="1355"/>
      <c r="C17984" s="1433"/>
      <c r="E17984" s="1433"/>
      <c r="K17984" s="1433"/>
      <c r="L17984" s="1334"/>
    </row>
    <row r="17985" spans="1:12" ht="24" customHeight="1">
      <c r="A17985" s="1355"/>
      <c r="B17985" s="1355"/>
      <c r="C17985" s="1433"/>
      <c r="E17985" s="1433"/>
      <c r="K17985" s="1433"/>
      <c r="L17985" s="1334"/>
    </row>
    <row r="17986" spans="1:12" ht="24" customHeight="1">
      <c r="A17986" s="1355"/>
      <c r="B17986" s="1355"/>
      <c r="C17986" s="1433"/>
      <c r="E17986" s="1433"/>
      <c r="K17986" s="1433"/>
      <c r="L17986" s="1334"/>
    </row>
    <row r="17987" spans="1:12" ht="24" customHeight="1">
      <c r="A17987" s="1355"/>
      <c r="B17987" s="1355"/>
      <c r="C17987" s="1433"/>
      <c r="E17987" s="1433"/>
      <c r="K17987" s="1433"/>
      <c r="L17987" s="1334"/>
    </row>
    <row r="17988" spans="1:12" ht="24" customHeight="1">
      <c r="A17988" s="1355"/>
      <c r="B17988" s="1355"/>
      <c r="C17988" s="1433"/>
      <c r="E17988" s="1433"/>
      <c r="K17988" s="1433"/>
      <c r="L17988" s="1334"/>
    </row>
    <row r="17989" spans="1:12" ht="24" customHeight="1">
      <c r="A17989" s="1355"/>
      <c r="B17989" s="1355"/>
      <c r="C17989" s="1433"/>
      <c r="E17989" s="1433"/>
      <c r="K17989" s="1433"/>
      <c r="L17989" s="1334"/>
    </row>
    <row r="17990" spans="1:12" ht="24" customHeight="1">
      <c r="A17990" s="1355"/>
      <c r="B17990" s="1355"/>
      <c r="C17990" s="1433"/>
      <c r="E17990" s="1433"/>
      <c r="K17990" s="1433"/>
      <c r="L17990" s="1334"/>
    </row>
    <row r="17991" spans="1:12" ht="24" customHeight="1">
      <c r="A17991" s="1355"/>
      <c r="B17991" s="1355"/>
      <c r="C17991" s="1433"/>
      <c r="E17991" s="1433"/>
      <c r="K17991" s="1433"/>
      <c r="L17991" s="1334"/>
    </row>
    <row r="17992" spans="1:12" ht="24" customHeight="1">
      <c r="A17992" s="1355"/>
      <c r="B17992" s="1355"/>
      <c r="C17992" s="1433"/>
      <c r="E17992" s="1433"/>
      <c r="K17992" s="1433"/>
      <c r="L17992" s="1334"/>
    </row>
    <row r="17993" spans="1:12" ht="24" customHeight="1">
      <c r="A17993" s="1355"/>
      <c r="B17993" s="1355"/>
      <c r="C17993" s="1433"/>
      <c r="E17993" s="1433"/>
      <c r="K17993" s="1433"/>
      <c r="L17993" s="1334"/>
    </row>
    <row r="17994" spans="1:12" ht="24" customHeight="1">
      <c r="A17994" s="1355"/>
      <c r="B17994" s="1355"/>
      <c r="C17994" s="1433"/>
      <c r="E17994" s="1433"/>
      <c r="K17994" s="1433"/>
      <c r="L17994" s="1334"/>
    </row>
    <row r="17995" spans="1:12" ht="24" customHeight="1">
      <c r="A17995" s="1355"/>
      <c r="B17995" s="1355"/>
      <c r="C17995" s="1433"/>
      <c r="E17995" s="1433"/>
      <c r="K17995" s="1433"/>
      <c r="L17995" s="1334"/>
    </row>
    <row r="17996" spans="1:12" ht="24" customHeight="1">
      <c r="A17996" s="1355"/>
      <c r="B17996" s="1355"/>
      <c r="C17996" s="1433"/>
      <c r="E17996" s="1433"/>
      <c r="K17996" s="1433"/>
      <c r="L17996" s="1334"/>
    </row>
    <row r="17997" spans="1:12" ht="24" customHeight="1">
      <c r="A17997" s="1355"/>
      <c r="B17997" s="1355"/>
      <c r="C17997" s="1433"/>
      <c r="E17997" s="1433"/>
      <c r="K17997" s="1433"/>
      <c r="L17997" s="1334"/>
    </row>
    <row r="17998" spans="1:12" ht="24" customHeight="1">
      <c r="A17998" s="1355"/>
      <c r="B17998" s="1355"/>
      <c r="C17998" s="1433"/>
      <c r="E17998" s="1433"/>
      <c r="K17998" s="1433"/>
      <c r="L17998" s="1334"/>
    </row>
    <row r="17999" spans="1:12" ht="24" customHeight="1">
      <c r="A17999" s="1355"/>
      <c r="B17999" s="1355"/>
      <c r="C17999" s="1433"/>
      <c r="E17999" s="1433"/>
      <c r="K17999" s="1433"/>
      <c r="L17999" s="1334"/>
    </row>
    <row r="18000" spans="1:12" ht="24" customHeight="1">
      <c r="A18000" s="1355"/>
      <c r="B18000" s="1355"/>
      <c r="C18000" s="1433"/>
      <c r="E18000" s="1433"/>
      <c r="K18000" s="1433"/>
      <c r="L18000" s="1334"/>
    </row>
    <row r="18001" spans="1:12" ht="24" customHeight="1">
      <c r="A18001" s="1355"/>
      <c r="B18001" s="1355"/>
      <c r="C18001" s="1433"/>
      <c r="E18001" s="1433"/>
      <c r="K18001" s="1433"/>
      <c r="L18001" s="1334"/>
    </row>
    <row r="18002" spans="1:12" ht="24" customHeight="1">
      <c r="A18002" s="1355"/>
      <c r="B18002" s="1355"/>
      <c r="C18002" s="1433"/>
      <c r="E18002" s="1433"/>
      <c r="K18002" s="1433"/>
      <c r="L18002" s="1334"/>
    </row>
    <row r="18003" spans="1:12" ht="24" customHeight="1">
      <c r="A18003" s="1355"/>
      <c r="B18003" s="1355"/>
      <c r="C18003" s="1433"/>
      <c r="E18003" s="1433"/>
      <c r="K18003" s="1433"/>
      <c r="L18003" s="1334"/>
    </row>
    <row r="18004" spans="1:12" ht="24" customHeight="1">
      <c r="A18004" s="1355"/>
      <c r="B18004" s="1355"/>
      <c r="C18004" s="1433"/>
      <c r="E18004" s="1433"/>
      <c r="K18004" s="1433"/>
      <c r="L18004" s="1334"/>
    </row>
    <row r="18005" spans="1:12" ht="24" customHeight="1">
      <c r="A18005" s="1355"/>
      <c r="B18005" s="1355"/>
      <c r="C18005" s="1433"/>
      <c r="E18005" s="1433"/>
      <c r="K18005" s="1433"/>
      <c r="L18005" s="1334"/>
    </row>
    <row r="18006" spans="1:12" ht="24" customHeight="1">
      <c r="A18006" s="1355"/>
      <c r="B18006" s="1355"/>
      <c r="C18006" s="1433"/>
      <c r="E18006" s="1433"/>
      <c r="K18006" s="1433"/>
      <c r="L18006" s="1334"/>
    </row>
    <row r="18007" spans="1:12" ht="24" customHeight="1">
      <c r="A18007" s="1355"/>
      <c r="B18007" s="1355"/>
      <c r="C18007" s="1433"/>
      <c r="E18007" s="1433"/>
      <c r="K18007" s="1433"/>
      <c r="L18007" s="1334"/>
    </row>
    <row r="18008" spans="1:12" ht="24" customHeight="1">
      <c r="A18008" s="1355"/>
      <c r="B18008" s="1355"/>
      <c r="C18008" s="1433"/>
      <c r="E18008" s="1433"/>
      <c r="K18008" s="1433"/>
      <c r="L18008" s="1334"/>
    </row>
    <row r="18009" spans="1:12" ht="24" customHeight="1">
      <c r="A18009" s="1355"/>
      <c r="B18009" s="1355"/>
      <c r="C18009" s="1433"/>
      <c r="E18009" s="1433"/>
      <c r="K18009" s="1433"/>
      <c r="L18009" s="1334"/>
    </row>
    <row r="18010" spans="1:12" ht="24" customHeight="1">
      <c r="A18010" s="1355"/>
      <c r="B18010" s="1355"/>
      <c r="C18010" s="1433"/>
      <c r="E18010" s="1433"/>
      <c r="K18010" s="1433"/>
      <c r="L18010" s="1334"/>
    </row>
    <row r="18011" spans="1:12" ht="24" customHeight="1">
      <c r="A18011" s="1355"/>
      <c r="B18011" s="1355"/>
      <c r="C18011" s="1433"/>
      <c r="E18011" s="1433"/>
      <c r="K18011" s="1433"/>
      <c r="L18011" s="1334"/>
    </row>
    <row r="18012" spans="1:12" ht="24" customHeight="1">
      <c r="A18012" s="1355"/>
      <c r="B18012" s="1355"/>
      <c r="C18012" s="1433"/>
      <c r="E18012" s="1433"/>
      <c r="K18012" s="1433"/>
      <c r="L18012" s="1334"/>
    </row>
    <row r="18013" spans="1:12" ht="24" customHeight="1">
      <c r="A18013" s="1355"/>
      <c r="B18013" s="1355"/>
      <c r="C18013" s="1433"/>
      <c r="E18013" s="1433"/>
      <c r="K18013" s="1433"/>
      <c r="L18013" s="1334"/>
    </row>
    <row r="18014" spans="1:12" ht="24" customHeight="1">
      <c r="A18014" s="1355"/>
      <c r="B18014" s="1355"/>
      <c r="C18014" s="1433"/>
      <c r="E18014" s="1433"/>
      <c r="K18014" s="1433"/>
      <c r="L18014" s="1334"/>
    </row>
    <row r="18015" spans="1:12" ht="24" customHeight="1">
      <c r="A18015" s="1355"/>
      <c r="B18015" s="1355"/>
      <c r="C18015" s="1433"/>
      <c r="E18015" s="1433"/>
      <c r="K18015" s="1433"/>
      <c r="L18015" s="1334"/>
    </row>
    <row r="18016" spans="1:12" ht="24" customHeight="1">
      <c r="A18016" s="1355"/>
      <c r="B18016" s="1355"/>
      <c r="C18016" s="1433"/>
      <c r="E18016" s="1433"/>
      <c r="K18016" s="1433"/>
      <c r="L18016" s="1334"/>
    </row>
    <row r="18017" spans="1:12" ht="24" customHeight="1">
      <c r="A18017" s="1355"/>
      <c r="B18017" s="1355"/>
      <c r="C18017" s="1433"/>
      <c r="E18017" s="1433"/>
      <c r="K18017" s="1433"/>
      <c r="L18017" s="1334"/>
    </row>
    <row r="18018" spans="1:12" ht="24" customHeight="1">
      <c r="A18018" s="1355"/>
      <c r="B18018" s="1355"/>
      <c r="C18018" s="1433"/>
      <c r="E18018" s="1433"/>
      <c r="K18018" s="1433"/>
      <c r="L18018" s="1334"/>
    </row>
    <row r="18019" spans="1:12" ht="24" customHeight="1">
      <c r="A18019" s="1355"/>
      <c r="B18019" s="1355"/>
      <c r="C18019" s="1433"/>
      <c r="E18019" s="1433"/>
      <c r="K18019" s="1433"/>
      <c r="L18019" s="1334"/>
    </row>
    <row r="18020" spans="1:12" ht="24" customHeight="1">
      <c r="A18020" s="1355"/>
      <c r="B18020" s="1355"/>
      <c r="C18020" s="1433"/>
      <c r="E18020" s="1433"/>
      <c r="K18020" s="1433"/>
      <c r="L18020" s="1334"/>
    </row>
    <row r="18021" spans="1:12" ht="24" customHeight="1">
      <c r="A18021" s="1355"/>
      <c r="B18021" s="1355"/>
      <c r="C18021" s="1433"/>
      <c r="E18021" s="1433"/>
      <c r="K18021" s="1433"/>
      <c r="L18021" s="1334"/>
    </row>
    <row r="18022" spans="1:12" ht="24" customHeight="1">
      <c r="A18022" s="1355"/>
      <c r="B18022" s="1355"/>
      <c r="C18022" s="1433"/>
      <c r="E18022" s="1433"/>
      <c r="K18022" s="1433"/>
      <c r="L18022" s="1334"/>
    </row>
    <row r="18023" spans="1:12" ht="24" customHeight="1">
      <c r="A18023" s="1355"/>
      <c r="B18023" s="1355"/>
      <c r="C18023" s="1433"/>
      <c r="E18023" s="1433"/>
      <c r="K18023" s="1433"/>
      <c r="L18023" s="1334"/>
    </row>
    <row r="18024" spans="1:12" ht="24" customHeight="1">
      <c r="A18024" s="1355"/>
      <c r="B18024" s="1355"/>
      <c r="C18024" s="1433"/>
      <c r="E18024" s="1433"/>
      <c r="K18024" s="1433"/>
      <c r="L18024" s="1334"/>
    </row>
    <row r="18025" spans="1:12" ht="24" customHeight="1">
      <c r="A18025" s="1355"/>
      <c r="B18025" s="1355"/>
      <c r="C18025" s="1433"/>
      <c r="E18025" s="1433"/>
      <c r="K18025" s="1433"/>
      <c r="L18025" s="1334"/>
    </row>
    <row r="18026" spans="1:12" ht="24" customHeight="1">
      <c r="A18026" s="1355"/>
      <c r="B18026" s="1355"/>
      <c r="C18026" s="1433"/>
      <c r="E18026" s="1433"/>
      <c r="K18026" s="1433"/>
      <c r="L18026" s="1334"/>
    </row>
    <row r="18027" spans="1:12" ht="24" customHeight="1">
      <c r="A18027" s="1355"/>
      <c r="B18027" s="1355"/>
      <c r="C18027" s="1433"/>
      <c r="E18027" s="1433"/>
      <c r="K18027" s="1433"/>
      <c r="L18027" s="1334"/>
    </row>
    <row r="18028" spans="1:12" ht="24" customHeight="1">
      <c r="A18028" s="1355"/>
      <c r="B18028" s="1355"/>
      <c r="C18028" s="1433"/>
      <c r="E18028" s="1433"/>
      <c r="K18028" s="1433"/>
      <c r="L18028" s="1334"/>
    </row>
    <row r="18029" spans="1:12" ht="24" customHeight="1">
      <c r="A18029" s="1355"/>
      <c r="B18029" s="1355"/>
      <c r="C18029" s="1433"/>
      <c r="E18029" s="1433"/>
      <c r="K18029" s="1433"/>
      <c r="L18029" s="1334"/>
    </row>
    <row r="18030" spans="1:12" ht="24" customHeight="1">
      <c r="A18030" s="1355"/>
      <c r="B18030" s="1355"/>
      <c r="C18030" s="1433"/>
      <c r="E18030" s="1433"/>
      <c r="K18030" s="1433"/>
      <c r="L18030" s="1334"/>
    </row>
    <row r="18031" spans="1:12" ht="24" customHeight="1">
      <c r="A18031" s="1355"/>
      <c r="B18031" s="1355"/>
      <c r="C18031" s="1433"/>
      <c r="E18031" s="1433"/>
      <c r="K18031" s="1433"/>
      <c r="L18031" s="1334"/>
    </row>
    <row r="18032" spans="1:12" ht="24" customHeight="1">
      <c r="A18032" s="1355"/>
      <c r="B18032" s="1355"/>
      <c r="C18032" s="1433"/>
      <c r="E18032" s="1433"/>
      <c r="K18032" s="1433"/>
      <c r="L18032" s="1334"/>
    </row>
    <row r="18033" spans="1:12" ht="24" customHeight="1">
      <c r="A18033" s="1355"/>
      <c r="B18033" s="1355"/>
      <c r="C18033" s="1433"/>
      <c r="E18033" s="1433"/>
      <c r="K18033" s="1433"/>
      <c r="L18033" s="1334"/>
    </row>
    <row r="18034" spans="1:12" ht="24" customHeight="1">
      <c r="A18034" s="1355"/>
      <c r="B18034" s="1355"/>
      <c r="C18034" s="1433"/>
      <c r="E18034" s="1433"/>
      <c r="K18034" s="1433"/>
      <c r="L18034" s="1334"/>
    </row>
    <row r="18035" spans="1:12" ht="24" customHeight="1">
      <c r="A18035" s="1355"/>
      <c r="B18035" s="1355"/>
      <c r="C18035" s="1433"/>
      <c r="E18035" s="1433"/>
      <c r="K18035" s="1433"/>
      <c r="L18035" s="1334"/>
    </row>
    <row r="18036" spans="1:12" ht="24" customHeight="1">
      <c r="A18036" s="1355"/>
      <c r="B18036" s="1355"/>
      <c r="C18036" s="1433"/>
      <c r="E18036" s="1433"/>
      <c r="K18036" s="1433"/>
      <c r="L18036" s="1334"/>
    </row>
    <row r="18037" spans="1:12" ht="24" customHeight="1">
      <c r="A18037" s="1355"/>
      <c r="B18037" s="1355"/>
      <c r="C18037" s="1433"/>
      <c r="E18037" s="1433"/>
      <c r="K18037" s="1433"/>
      <c r="L18037" s="1334"/>
    </row>
    <row r="18038" spans="1:12" ht="24" customHeight="1">
      <c r="A18038" s="1355"/>
      <c r="B18038" s="1355"/>
      <c r="C18038" s="1433"/>
      <c r="E18038" s="1433"/>
      <c r="K18038" s="1433"/>
      <c r="L18038" s="1334"/>
    </row>
    <row r="18039" spans="1:12" ht="24" customHeight="1">
      <c r="A18039" s="1355"/>
      <c r="B18039" s="1355"/>
      <c r="C18039" s="1433"/>
      <c r="E18039" s="1433"/>
      <c r="K18039" s="1433"/>
      <c r="L18039" s="1334"/>
    </row>
    <row r="18040" spans="1:12" ht="24" customHeight="1">
      <c r="A18040" s="1355"/>
      <c r="B18040" s="1355"/>
      <c r="C18040" s="1433"/>
      <c r="E18040" s="1433"/>
      <c r="K18040" s="1433"/>
      <c r="L18040" s="1334"/>
    </row>
    <row r="18041" spans="1:12" ht="24" customHeight="1">
      <c r="A18041" s="1355"/>
      <c r="B18041" s="1355"/>
      <c r="C18041" s="1433"/>
      <c r="E18041" s="1433"/>
      <c r="K18041" s="1433"/>
      <c r="L18041" s="1334"/>
    </row>
    <row r="18042" spans="1:12" ht="24" customHeight="1">
      <c r="A18042" s="1355"/>
      <c r="B18042" s="1355"/>
      <c r="C18042" s="1433"/>
      <c r="E18042" s="1433"/>
      <c r="K18042" s="1433"/>
      <c r="L18042" s="1334"/>
    </row>
    <row r="18043" spans="1:12" ht="24" customHeight="1">
      <c r="A18043" s="1355"/>
      <c r="B18043" s="1355"/>
      <c r="C18043" s="1433"/>
      <c r="E18043" s="1433"/>
      <c r="K18043" s="1433"/>
      <c r="L18043" s="1334"/>
    </row>
    <row r="18044" spans="1:12" ht="24" customHeight="1">
      <c r="A18044" s="1355"/>
      <c r="B18044" s="1355"/>
      <c r="C18044" s="1433"/>
      <c r="E18044" s="1433"/>
      <c r="K18044" s="1433"/>
      <c r="L18044" s="1334"/>
    </row>
    <row r="18045" spans="1:12" ht="24" customHeight="1">
      <c r="A18045" s="1355"/>
      <c r="B18045" s="1355"/>
      <c r="C18045" s="1433"/>
      <c r="E18045" s="1433"/>
      <c r="K18045" s="1433"/>
      <c r="L18045" s="1334"/>
    </row>
    <row r="18046" spans="1:12" ht="24" customHeight="1">
      <c r="A18046" s="1355"/>
      <c r="B18046" s="1355"/>
      <c r="C18046" s="1433"/>
      <c r="E18046" s="1433"/>
      <c r="K18046" s="1433"/>
      <c r="L18046" s="1334"/>
    </row>
    <row r="18047" spans="1:12" ht="24" customHeight="1">
      <c r="A18047" s="1355"/>
      <c r="B18047" s="1355"/>
      <c r="C18047" s="1433"/>
      <c r="E18047" s="1433"/>
      <c r="K18047" s="1433"/>
      <c r="L18047" s="1334"/>
    </row>
    <row r="18048" spans="1:12" ht="24" customHeight="1">
      <c r="A18048" s="1355"/>
      <c r="B18048" s="1355"/>
      <c r="C18048" s="1433"/>
      <c r="E18048" s="1433"/>
      <c r="K18048" s="1433"/>
      <c r="L18048" s="1334"/>
    </row>
    <row r="18049" spans="1:12" ht="24" customHeight="1">
      <c r="A18049" s="1355"/>
      <c r="B18049" s="1355"/>
      <c r="C18049" s="1433"/>
      <c r="E18049" s="1433"/>
      <c r="K18049" s="1433"/>
      <c r="L18049" s="1334"/>
    </row>
    <row r="18050" spans="1:12" ht="24" customHeight="1">
      <c r="A18050" s="1355"/>
      <c r="B18050" s="1355"/>
      <c r="C18050" s="1433"/>
      <c r="E18050" s="1433"/>
      <c r="K18050" s="1433"/>
      <c r="L18050" s="1334"/>
    </row>
    <row r="18051" spans="1:12" ht="24" customHeight="1">
      <c r="A18051" s="1355"/>
      <c r="B18051" s="1355"/>
      <c r="C18051" s="1433"/>
      <c r="E18051" s="1433"/>
      <c r="K18051" s="1433"/>
      <c r="L18051" s="1334"/>
    </row>
    <row r="18052" spans="1:12" ht="24" customHeight="1">
      <c r="A18052" s="1355"/>
      <c r="B18052" s="1355"/>
      <c r="C18052" s="1433"/>
      <c r="E18052" s="1433"/>
      <c r="K18052" s="1433"/>
      <c r="L18052" s="1334"/>
    </row>
    <row r="18053" spans="1:12" ht="24" customHeight="1">
      <c r="A18053" s="1355"/>
      <c r="B18053" s="1355"/>
      <c r="C18053" s="1433"/>
      <c r="E18053" s="1433"/>
      <c r="K18053" s="1433"/>
      <c r="L18053" s="1334"/>
    </row>
    <row r="18054" spans="1:12" ht="24" customHeight="1">
      <c r="A18054" s="1355"/>
      <c r="B18054" s="1355"/>
      <c r="C18054" s="1433"/>
      <c r="E18054" s="1433"/>
      <c r="K18054" s="1433"/>
      <c r="L18054" s="1334"/>
    </row>
    <row r="18055" spans="1:12" ht="24" customHeight="1">
      <c r="A18055" s="1355"/>
      <c r="B18055" s="1355"/>
      <c r="C18055" s="1433"/>
      <c r="E18055" s="1433"/>
      <c r="K18055" s="1433"/>
      <c r="L18055" s="1334"/>
    </row>
    <row r="18056" spans="1:12" ht="24" customHeight="1">
      <c r="A18056" s="1355"/>
      <c r="B18056" s="1355"/>
      <c r="C18056" s="1433"/>
      <c r="E18056" s="1433"/>
      <c r="K18056" s="1433"/>
      <c r="L18056" s="1334"/>
    </row>
    <row r="18057" spans="1:12" ht="24" customHeight="1">
      <c r="A18057" s="1355"/>
      <c r="B18057" s="1355"/>
      <c r="C18057" s="1433"/>
      <c r="E18057" s="1433"/>
      <c r="K18057" s="1433"/>
      <c r="L18057" s="1334"/>
    </row>
    <row r="18058" spans="1:12" ht="24" customHeight="1">
      <c r="A18058" s="1355"/>
      <c r="B18058" s="1355"/>
      <c r="C18058" s="1433"/>
      <c r="E18058" s="1433"/>
      <c r="K18058" s="1433"/>
      <c r="L18058" s="1334"/>
    </row>
    <row r="18059" spans="1:12" ht="24" customHeight="1">
      <c r="A18059" s="1355"/>
      <c r="B18059" s="1355"/>
      <c r="C18059" s="1433"/>
      <c r="E18059" s="1433"/>
      <c r="K18059" s="1433"/>
      <c r="L18059" s="1334"/>
    </row>
    <row r="18060" spans="1:12" ht="24" customHeight="1">
      <c r="A18060" s="1355"/>
      <c r="B18060" s="1355"/>
      <c r="C18060" s="1433"/>
      <c r="E18060" s="1433"/>
      <c r="K18060" s="1433"/>
      <c r="L18060" s="1334"/>
    </row>
    <row r="18061" spans="1:12" ht="24" customHeight="1">
      <c r="A18061" s="1355"/>
      <c r="B18061" s="1355"/>
      <c r="C18061" s="1433"/>
      <c r="E18061" s="1433"/>
      <c r="K18061" s="1433"/>
      <c r="L18061" s="1334"/>
    </row>
    <row r="18062" spans="1:12" ht="24" customHeight="1">
      <c r="A18062" s="1355"/>
      <c r="B18062" s="1355"/>
      <c r="C18062" s="1433"/>
      <c r="E18062" s="1433"/>
      <c r="K18062" s="1433"/>
      <c r="L18062" s="1334"/>
    </row>
    <row r="18063" spans="1:12" ht="24" customHeight="1">
      <c r="A18063" s="1355"/>
      <c r="B18063" s="1355"/>
      <c r="C18063" s="1433"/>
      <c r="E18063" s="1433"/>
      <c r="K18063" s="1433"/>
      <c r="L18063" s="1334"/>
    </row>
    <row r="18064" spans="1:12" ht="24" customHeight="1">
      <c r="A18064" s="1355"/>
      <c r="B18064" s="1355"/>
      <c r="C18064" s="1433"/>
      <c r="E18064" s="1433"/>
      <c r="K18064" s="1433"/>
      <c r="L18064" s="1334"/>
    </row>
    <row r="18065" spans="1:12" ht="24" customHeight="1">
      <c r="A18065" s="1355"/>
      <c r="B18065" s="1355"/>
      <c r="C18065" s="1433"/>
      <c r="E18065" s="1433"/>
      <c r="K18065" s="1433"/>
      <c r="L18065" s="1334"/>
    </row>
    <row r="18066" spans="1:12" ht="24" customHeight="1">
      <c r="A18066" s="1355"/>
      <c r="B18066" s="1355"/>
      <c r="C18066" s="1433"/>
      <c r="E18066" s="1433"/>
      <c r="K18066" s="1433"/>
      <c r="L18066" s="1334"/>
    </row>
    <row r="18067" spans="1:12" ht="24" customHeight="1">
      <c r="A18067" s="1355"/>
      <c r="B18067" s="1355"/>
      <c r="C18067" s="1433"/>
      <c r="E18067" s="1433"/>
      <c r="K18067" s="1433"/>
      <c r="L18067" s="1334"/>
    </row>
    <row r="18068" spans="1:12" ht="24" customHeight="1">
      <c r="A18068" s="1355"/>
      <c r="B18068" s="1355"/>
      <c r="C18068" s="1433"/>
      <c r="E18068" s="1433"/>
      <c r="K18068" s="1433"/>
      <c r="L18068" s="1334"/>
    </row>
    <row r="18069" spans="1:12" ht="24" customHeight="1">
      <c r="A18069" s="1355"/>
      <c r="B18069" s="1355"/>
      <c r="C18069" s="1433"/>
      <c r="E18069" s="1433"/>
      <c r="K18069" s="1433"/>
      <c r="L18069" s="1334"/>
    </row>
    <row r="18070" spans="1:12" ht="24" customHeight="1">
      <c r="A18070" s="1355"/>
      <c r="B18070" s="1355"/>
      <c r="C18070" s="1433"/>
      <c r="E18070" s="1433"/>
      <c r="K18070" s="1433"/>
      <c r="L18070" s="1334"/>
    </row>
    <row r="18071" spans="1:12" ht="24" customHeight="1">
      <c r="A18071" s="1355"/>
      <c r="B18071" s="1355"/>
      <c r="C18071" s="1433"/>
      <c r="E18071" s="1433"/>
      <c r="K18071" s="1433"/>
      <c r="L18071" s="1334"/>
    </row>
    <row r="18072" spans="1:12" ht="24" customHeight="1">
      <c r="A18072" s="1355"/>
      <c r="B18072" s="1355"/>
      <c r="C18072" s="1433"/>
      <c r="E18072" s="1433"/>
      <c r="K18072" s="1433"/>
      <c r="L18072" s="1334"/>
    </row>
    <row r="18073" spans="1:12" ht="24" customHeight="1">
      <c r="A18073" s="1355"/>
      <c r="B18073" s="1355"/>
      <c r="C18073" s="1433"/>
      <c r="E18073" s="1433"/>
      <c r="K18073" s="1433"/>
      <c r="L18073" s="1334"/>
    </row>
    <row r="18074" spans="1:12" ht="24" customHeight="1">
      <c r="A18074" s="1355"/>
      <c r="B18074" s="1355"/>
      <c r="C18074" s="1433"/>
      <c r="E18074" s="1433"/>
      <c r="K18074" s="1433"/>
      <c r="L18074" s="1334"/>
    </row>
    <row r="18075" spans="1:12" ht="24" customHeight="1">
      <c r="A18075" s="1355"/>
      <c r="B18075" s="1355"/>
      <c r="C18075" s="1433"/>
      <c r="E18075" s="1433"/>
      <c r="K18075" s="1433"/>
      <c r="L18075" s="1334"/>
    </row>
    <row r="18076" spans="1:12" ht="24" customHeight="1">
      <c r="A18076" s="1355"/>
      <c r="B18076" s="1355"/>
      <c r="C18076" s="1433"/>
      <c r="E18076" s="1433"/>
      <c r="K18076" s="1433"/>
      <c r="L18076" s="1334"/>
    </row>
    <row r="18077" spans="1:12" ht="24" customHeight="1">
      <c r="A18077" s="1355"/>
      <c r="B18077" s="1355"/>
      <c r="C18077" s="1433"/>
      <c r="E18077" s="1433"/>
      <c r="K18077" s="1433"/>
      <c r="L18077" s="1334"/>
    </row>
    <row r="18078" spans="1:12" ht="24" customHeight="1">
      <c r="A18078" s="1355"/>
      <c r="B18078" s="1355"/>
      <c r="C18078" s="1433"/>
      <c r="E18078" s="1433"/>
      <c r="K18078" s="1433"/>
      <c r="L18078" s="1334"/>
    </row>
    <row r="18079" spans="1:12" ht="24" customHeight="1">
      <c r="A18079" s="1355"/>
      <c r="B18079" s="1355"/>
      <c r="C18079" s="1433"/>
      <c r="E18079" s="1433"/>
      <c r="K18079" s="1433"/>
      <c r="L18079" s="1334"/>
    </row>
    <row r="18080" spans="1:12" ht="24" customHeight="1">
      <c r="A18080" s="1355"/>
      <c r="B18080" s="1355"/>
      <c r="C18080" s="1433"/>
      <c r="E18080" s="1433"/>
      <c r="K18080" s="1433"/>
      <c r="L18080" s="1334"/>
    </row>
    <row r="18081" spans="1:12" ht="24" customHeight="1">
      <c r="A18081" s="1355"/>
      <c r="B18081" s="1355"/>
      <c r="C18081" s="1433"/>
      <c r="E18081" s="1433"/>
      <c r="K18081" s="1433"/>
      <c r="L18081" s="1334"/>
    </row>
    <row r="18082" spans="1:12" ht="24" customHeight="1">
      <c r="A18082" s="1355"/>
      <c r="B18082" s="1355"/>
      <c r="C18082" s="1433"/>
      <c r="E18082" s="1433"/>
      <c r="K18082" s="1433"/>
      <c r="L18082" s="1334"/>
    </row>
    <row r="18083" spans="1:12" ht="24" customHeight="1">
      <c r="A18083" s="1355"/>
      <c r="B18083" s="1355"/>
      <c r="C18083" s="1433"/>
      <c r="E18083" s="1433"/>
      <c r="K18083" s="1433"/>
      <c r="L18083" s="1334"/>
    </row>
    <row r="18084" spans="1:12" ht="24" customHeight="1">
      <c r="A18084" s="1355"/>
      <c r="B18084" s="1355"/>
      <c r="C18084" s="1433"/>
      <c r="E18084" s="1433"/>
      <c r="K18084" s="1433"/>
      <c r="L18084" s="1334"/>
    </row>
    <row r="18085" spans="1:12" ht="24" customHeight="1">
      <c r="A18085" s="1355"/>
      <c r="B18085" s="1355"/>
      <c r="C18085" s="1433"/>
      <c r="E18085" s="1433"/>
      <c r="K18085" s="1433"/>
      <c r="L18085" s="1334"/>
    </row>
    <row r="18086" spans="1:12" ht="24" customHeight="1">
      <c r="A18086" s="1355"/>
      <c r="B18086" s="1355"/>
      <c r="C18086" s="1433"/>
      <c r="E18086" s="1433"/>
      <c r="K18086" s="1433"/>
      <c r="L18086" s="1334"/>
    </row>
    <row r="18087" spans="1:12" ht="24" customHeight="1">
      <c r="A18087" s="1355"/>
      <c r="B18087" s="1355"/>
      <c r="C18087" s="1433"/>
      <c r="E18087" s="1433"/>
      <c r="K18087" s="1433"/>
      <c r="L18087" s="1334"/>
    </row>
    <row r="18088" spans="1:12" ht="24" customHeight="1">
      <c r="A18088" s="1355"/>
      <c r="B18088" s="1355"/>
      <c r="C18088" s="1433"/>
      <c r="E18088" s="1433"/>
      <c r="K18088" s="1433"/>
      <c r="L18088" s="1334"/>
    </row>
    <row r="18089" spans="1:12" ht="24" customHeight="1">
      <c r="A18089" s="1355"/>
      <c r="B18089" s="1355"/>
      <c r="C18089" s="1433"/>
      <c r="E18089" s="1433"/>
      <c r="K18089" s="1433"/>
      <c r="L18089" s="1334"/>
    </row>
    <row r="18090" spans="1:12" ht="24" customHeight="1">
      <c r="A18090" s="1355"/>
      <c r="B18090" s="1355"/>
      <c r="C18090" s="1433"/>
      <c r="E18090" s="1433"/>
      <c r="K18090" s="1433"/>
      <c r="L18090" s="1334"/>
    </row>
    <row r="18091" spans="1:12" ht="24" customHeight="1">
      <c r="A18091" s="1355"/>
      <c r="B18091" s="1355"/>
      <c r="C18091" s="1433"/>
      <c r="E18091" s="1433"/>
      <c r="K18091" s="1433"/>
      <c r="L18091" s="1334"/>
    </row>
    <row r="18092" spans="1:12" ht="24" customHeight="1">
      <c r="A18092" s="1355"/>
      <c r="B18092" s="1355"/>
      <c r="C18092" s="1433"/>
      <c r="E18092" s="1433"/>
      <c r="K18092" s="1433"/>
      <c r="L18092" s="1334"/>
    </row>
    <row r="18093" spans="1:12" ht="24" customHeight="1">
      <c r="A18093" s="1355"/>
      <c r="B18093" s="1355"/>
      <c r="C18093" s="1433"/>
      <c r="E18093" s="1433"/>
      <c r="K18093" s="1433"/>
      <c r="L18093" s="1334"/>
    </row>
    <row r="18094" spans="1:12" ht="24" customHeight="1">
      <c r="A18094" s="1355"/>
      <c r="B18094" s="1355"/>
      <c r="C18094" s="1433"/>
      <c r="E18094" s="1433"/>
      <c r="K18094" s="1433"/>
      <c r="L18094" s="1334"/>
    </row>
    <row r="18095" spans="1:12" ht="24" customHeight="1">
      <c r="A18095" s="1355"/>
      <c r="B18095" s="1355"/>
      <c r="C18095" s="1433"/>
      <c r="E18095" s="1433"/>
      <c r="K18095" s="1433"/>
      <c r="L18095" s="1334"/>
    </row>
    <row r="18096" spans="1:12" ht="24" customHeight="1">
      <c r="A18096" s="1355"/>
      <c r="B18096" s="1355"/>
      <c r="C18096" s="1433"/>
      <c r="E18096" s="1433"/>
      <c r="K18096" s="1433"/>
      <c r="L18096" s="1334"/>
    </row>
    <row r="18097" spans="1:12" ht="24" customHeight="1">
      <c r="A18097" s="1355"/>
      <c r="B18097" s="1355"/>
      <c r="C18097" s="1433"/>
      <c r="E18097" s="1433"/>
      <c r="K18097" s="1433"/>
      <c r="L18097" s="1334"/>
    </row>
    <row r="18098" spans="1:12" ht="24" customHeight="1">
      <c r="A18098" s="1355"/>
      <c r="B18098" s="1355"/>
      <c r="C18098" s="1433"/>
      <c r="E18098" s="1433"/>
      <c r="K18098" s="1433"/>
      <c r="L18098" s="1334"/>
    </row>
    <row r="18099" spans="1:12" ht="24" customHeight="1">
      <c r="A18099" s="1355"/>
      <c r="B18099" s="1355"/>
      <c r="C18099" s="1433"/>
      <c r="E18099" s="1433"/>
      <c r="K18099" s="1433"/>
      <c r="L18099" s="1334"/>
    </row>
    <row r="18100" spans="1:12" ht="24" customHeight="1">
      <c r="A18100" s="1355"/>
      <c r="B18100" s="1355"/>
      <c r="C18100" s="1433"/>
      <c r="E18100" s="1433"/>
      <c r="K18100" s="1433"/>
      <c r="L18100" s="1334"/>
    </row>
    <row r="18101" spans="1:12" ht="24" customHeight="1">
      <c r="A18101" s="1355"/>
      <c r="B18101" s="1355"/>
      <c r="C18101" s="1433"/>
      <c r="E18101" s="1433"/>
      <c r="K18101" s="1433"/>
      <c r="L18101" s="1334"/>
    </row>
    <row r="18102" spans="1:12" ht="24" customHeight="1">
      <c r="A18102" s="1355"/>
      <c r="B18102" s="1355"/>
      <c r="C18102" s="1433"/>
      <c r="E18102" s="1433"/>
      <c r="K18102" s="1433"/>
      <c r="L18102" s="1334"/>
    </row>
    <row r="18103" spans="1:12" ht="24" customHeight="1">
      <c r="A18103" s="1355"/>
      <c r="B18103" s="1355"/>
      <c r="C18103" s="1433"/>
      <c r="E18103" s="1433"/>
      <c r="K18103" s="1433"/>
      <c r="L18103" s="1334"/>
    </row>
    <row r="18104" spans="1:12" ht="24" customHeight="1">
      <c r="A18104" s="1355"/>
      <c r="B18104" s="1355"/>
      <c r="C18104" s="1433"/>
      <c r="E18104" s="1433"/>
      <c r="K18104" s="1433"/>
      <c r="L18104" s="1334"/>
    </row>
    <row r="18105" spans="1:12" ht="24" customHeight="1">
      <c r="A18105" s="1355"/>
      <c r="B18105" s="1355"/>
      <c r="C18105" s="1433"/>
      <c r="E18105" s="1433"/>
      <c r="K18105" s="1433"/>
      <c r="L18105" s="1334"/>
    </row>
    <row r="18106" spans="1:12" ht="24" customHeight="1">
      <c r="A18106" s="1355"/>
      <c r="B18106" s="1355"/>
      <c r="C18106" s="1433"/>
      <c r="E18106" s="1433"/>
      <c r="K18106" s="1433"/>
      <c r="L18106" s="1334"/>
    </row>
    <row r="18107" spans="1:12" ht="24" customHeight="1">
      <c r="A18107" s="1355"/>
      <c r="B18107" s="1355"/>
      <c r="C18107" s="1433"/>
      <c r="E18107" s="1433"/>
      <c r="K18107" s="1433"/>
      <c r="L18107" s="1334"/>
    </row>
    <row r="18108" spans="1:12" ht="24" customHeight="1">
      <c r="A18108" s="1355"/>
      <c r="B18108" s="1355"/>
      <c r="C18108" s="1433"/>
      <c r="E18108" s="1433"/>
      <c r="K18108" s="1433"/>
      <c r="L18108" s="1334"/>
    </row>
    <row r="18109" spans="1:12" ht="24" customHeight="1">
      <c r="A18109" s="1355"/>
      <c r="B18109" s="1355"/>
      <c r="C18109" s="1433"/>
      <c r="E18109" s="1433"/>
      <c r="K18109" s="1433"/>
      <c r="L18109" s="1334"/>
    </row>
    <row r="18110" spans="1:12" ht="24" customHeight="1">
      <c r="A18110" s="1355"/>
      <c r="B18110" s="1355"/>
      <c r="C18110" s="1433"/>
      <c r="E18110" s="1433"/>
      <c r="K18110" s="1433"/>
      <c r="L18110" s="1334"/>
    </row>
    <row r="18111" spans="1:12" ht="24" customHeight="1">
      <c r="A18111" s="1355"/>
      <c r="B18111" s="1355"/>
      <c r="C18111" s="1433"/>
      <c r="E18111" s="1433"/>
      <c r="K18111" s="1433"/>
      <c r="L18111" s="1334"/>
    </row>
    <row r="18112" spans="1:12" ht="24" customHeight="1">
      <c r="A18112" s="1355"/>
      <c r="B18112" s="1355"/>
      <c r="C18112" s="1433"/>
      <c r="E18112" s="1433"/>
      <c r="K18112" s="1433"/>
      <c r="L18112" s="1334"/>
    </row>
    <row r="18113" spans="1:12" ht="24" customHeight="1">
      <c r="A18113" s="1355"/>
      <c r="B18113" s="1355"/>
      <c r="C18113" s="1433"/>
      <c r="E18113" s="1433"/>
      <c r="K18113" s="1433"/>
      <c r="L18113" s="1334"/>
    </row>
    <row r="18114" spans="1:12" ht="24" customHeight="1">
      <c r="A18114" s="1355"/>
      <c r="B18114" s="1355"/>
      <c r="C18114" s="1433"/>
      <c r="E18114" s="1433"/>
      <c r="K18114" s="1433"/>
      <c r="L18114" s="1334"/>
    </row>
    <row r="18115" spans="1:12" ht="24" customHeight="1">
      <c r="A18115" s="1355"/>
      <c r="B18115" s="1355"/>
      <c r="C18115" s="1433"/>
      <c r="E18115" s="1433"/>
      <c r="K18115" s="1433"/>
      <c r="L18115" s="1334"/>
    </row>
    <row r="18116" spans="1:12" ht="24" customHeight="1">
      <c r="A18116" s="1355"/>
      <c r="B18116" s="1355"/>
      <c r="C18116" s="1433"/>
      <c r="E18116" s="1433"/>
      <c r="K18116" s="1433"/>
      <c r="L18116" s="1334"/>
    </row>
    <row r="18117" spans="1:12" ht="24" customHeight="1">
      <c r="A18117" s="1355"/>
      <c r="B18117" s="1355"/>
      <c r="C18117" s="1433"/>
      <c r="E18117" s="1433"/>
      <c r="K18117" s="1433"/>
      <c r="L18117" s="1334"/>
    </row>
    <row r="18118" spans="1:12" ht="24" customHeight="1">
      <c r="A18118" s="1355"/>
      <c r="B18118" s="1355"/>
      <c r="C18118" s="1433"/>
      <c r="E18118" s="1433"/>
      <c r="K18118" s="1433"/>
      <c r="L18118" s="1334"/>
    </row>
    <row r="18119" spans="1:12" ht="24" customHeight="1">
      <c r="A18119" s="1355"/>
      <c r="B18119" s="1355"/>
      <c r="C18119" s="1433"/>
      <c r="E18119" s="1433"/>
      <c r="K18119" s="1433"/>
      <c r="L18119" s="1334"/>
    </row>
    <row r="18120" spans="1:12" ht="24" customHeight="1">
      <c r="A18120" s="1355"/>
      <c r="B18120" s="1355"/>
      <c r="C18120" s="1433"/>
      <c r="E18120" s="1433"/>
      <c r="K18120" s="1433"/>
      <c r="L18120" s="1334"/>
    </row>
    <row r="18121" spans="1:12" ht="24" customHeight="1">
      <c r="A18121" s="1355"/>
      <c r="B18121" s="1355"/>
      <c r="C18121" s="1433"/>
      <c r="E18121" s="1433"/>
      <c r="K18121" s="1433"/>
      <c r="L18121" s="1334"/>
    </row>
    <row r="18122" spans="1:12" ht="24" customHeight="1">
      <c r="A18122" s="1355"/>
      <c r="B18122" s="1355"/>
      <c r="C18122" s="1433"/>
      <c r="E18122" s="1433"/>
      <c r="K18122" s="1433"/>
      <c r="L18122" s="1334"/>
    </row>
    <row r="18123" spans="1:12" ht="24" customHeight="1">
      <c r="A18123" s="1355"/>
      <c r="B18123" s="1355"/>
      <c r="C18123" s="1433"/>
      <c r="E18123" s="1433"/>
      <c r="K18123" s="1433"/>
      <c r="L18123" s="1334"/>
    </row>
    <row r="18124" spans="1:12" ht="24" customHeight="1">
      <c r="A18124" s="1355"/>
      <c r="B18124" s="1355"/>
      <c r="C18124" s="1433"/>
      <c r="E18124" s="1433"/>
      <c r="K18124" s="1433"/>
      <c r="L18124" s="1334"/>
    </row>
    <row r="18125" spans="1:12" ht="24" customHeight="1">
      <c r="A18125" s="1355"/>
      <c r="B18125" s="1355"/>
      <c r="C18125" s="1433"/>
      <c r="E18125" s="1433"/>
      <c r="K18125" s="1433"/>
      <c r="L18125" s="1334"/>
    </row>
    <row r="18126" spans="1:12" ht="24" customHeight="1">
      <c r="A18126" s="1355"/>
      <c r="B18126" s="1355"/>
      <c r="C18126" s="1433"/>
      <c r="E18126" s="1433"/>
      <c r="K18126" s="1433"/>
      <c r="L18126" s="1334"/>
    </row>
    <row r="18127" spans="1:12" ht="24" customHeight="1">
      <c r="A18127" s="1355"/>
      <c r="B18127" s="1355"/>
      <c r="C18127" s="1433"/>
      <c r="E18127" s="1433"/>
      <c r="K18127" s="1433"/>
      <c r="L18127" s="1334"/>
    </row>
    <row r="18128" spans="1:12" ht="24" customHeight="1">
      <c r="A18128" s="1355"/>
      <c r="B18128" s="1355"/>
      <c r="C18128" s="1433"/>
      <c r="E18128" s="1433"/>
      <c r="K18128" s="1433"/>
      <c r="L18128" s="1334"/>
    </row>
    <row r="18129" spans="1:12" ht="24" customHeight="1">
      <c r="A18129" s="1355"/>
      <c r="B18129" s="1355"/>
      <c r="C18129" s="1433"/>
      <c r="E18129" s="1433"/>
      <c r="K18129" s="1433"/>
      <c r="L18129" s="1334"/>
    </row>
    <row r="18130" spans="1:12" ht="24" customHeight="1">
      <c r="A18130" s="1355"/>
      <c r="B18130" s="1355"/>
      <c r="C18130" s="1433"/>
      <c r="E18130" s="1433"/>
      <c r="K18130" s="1433"/>
      <c r="L18130" s="1334"/>
    </row>
    <row r="18131" spans="1:12" ht="24" customHeight="1">
      <c r="A18131" s="1355"/>
      <c r="B18131" s="1355"/>
      <c r="C18131" s="1433"/>
      <c r="E18131" s="1433"/>
      <c r="K18131" s="1433"/>
      <c r="L18131" s="1334"/>
    </row>
    <row r="18132" spans="1:12" ht="24" customHeight="1">
      <c r="A18132" s="1355"/>
      <c r="B18132" s="1355"/>
      <c r="C18132" s="1433"/>
      <c r="E18132" s="1433"/>
      <c r="K18132" s="1433"/>
      <c r="L18132" s="1334"/>
    </row>
    <row r="18133" spans="1:12" ht="24" customHeight="1">
      <c r="A18133" s="1355"/>
      <c r="B18133" s="1355"/>
      <c r="C18133" s="1433"/>
      <c r="E18133" s="1433"/>
      <c r="K18133" s="1433"/>
      <c r="L18133" s="1334"/>
    </row>
    <row r="18134" spans="1:12" ht="24" customHeight="1">
      <c r="A18134" s="1355"/>
      <c r="B18134" s="1355"/>
      <c r="C18134" s="1433"/>
      <c r="E18134" s="1433"/>
      <c r="K18134" s="1433"/>
      <c r="L18134" s="1334"/>
    </row>
    <row r="18135" spans="1:12" ht="24" customHeight="1">
      <c r="A18135" s="1355"/>
      <c r="B18135" s="1355"/>
      <c r="C18135" s="1433"/>
      <c r="E18135" s="1433"/>
      <c r="K18135" s="1433"/>
      <c r="L18135" s="1334"/>
    </row>
    <row r="18136" spans="1:12" ht="24" customHeight="1">
      <c r="A18136" s="1355"/>
      <c r="B18136" s="1355"/>
      <c r="C18136" s="1433"/>
      <c r="E18136" s="1433"/>
      <c r="K18136" s="1433"/>
      <c r="L18136" s="1334"/>
    </row>
    <row r="18137" spans="1:12" ht="24" customHeight="1">
      <c r="A18137" s="1355"/>
      <c r="B18137" s="1355"/>
      <c r="C18137" s="1433"/>
      <c r="E18137" s="1433"/>
      <c r="K18137" s="1433"/>
      <c r="L18137" s="1334"/>
    </row>
    <row r="18138" spans="1:12" ht="24" customHeight="1">
      <c r="A18138" s="1355"/>
      <c r="B18138" s="1355"/>
      <c r="C18138" s="1433"/>
      <c r="E18138" s="1433"/>
      <c r="K18138" s="1433"/>
      <c r="L18138" s="1334"/>
    </row>
    <row r="18139" spans="1:12" ht="24" customHeight="1">
      <c r="A18139" s="1355"/>
      <c r="B18139" s="1355"/>
      <c r="C18139" s="1433"/>
      <c r="E18139" s="1433"/>
      <c r="K18139" s="1433"/>
      <c r="L18139" s="1334"/>
    </row>
    <row r="18140" spans="1:12" ht="24" customHeight="1">
      <c r="A18140" s="1355"/>
      <c r="B18140" s="1355"/>
      <c r="C18140" s="1433"/>
      <c r="E18140" s="1433"/>
      <c r="K18140" s="1433"/>
      <c r="L18140" s="1334"/>
    </row>
    <row r="18141" spans="1:12" ht="24" customHeight="1">
      <c r="A18141" s="1355"/>
      <c r="B18141" s="1355"/>
      <c r="C18141" s="1433"/>
      <c r="E18141" s="1433"/>
      <c r="K18141" s="1433"/>
      <c r="L18141" s="1334"/>
    </row>
    <row r="18142" spans="1:12" ht="24" customHeight="1">
      <c r="A18142" s="1355"/>
      <c r="B18142" s="1355"/>
      <c r="C18142" s="1433"/>
      <c r="E18142" s="1433"/>
      <c r="K18142" s="1433"/>
      <c r="L18142" s="1334"/>
    </row>
    <row r="18143" spans="1:12" ht="24" customHeight="1">
      <c r="A18143" s="1355"/>
      <c r="B18143" s="1355"/>
      <c r="C18143" s="1433"/>
      <c r="E18143" s="1433"/>
      <c r="K18143" s="1433"/>
      <c r="L18143" s="1334"/>
    </row>
    <row r="18144" spans="1:12" ht="24" customHeight="1">
      <c r="A18144" s="1355"/>
      <c r="B18144" s="1355"/>
      <c r="C18144" s="1433"/>
      <c r="E18144" s="1433"/>
      <c r="K18144" s="1433"/>
      <c r="L18144" s="1334"/>
    </row>
    <row r="18145" spans="1:12" ht="24" customHeight="1">
      <c r="A18145" s="1355"/>
      <c r="B18145" s="1355"/>
      <c r="C18145" s="1433"/>
      <c r="E18145" s="1433"/>
      <c r="K18145" s="1433"/>
      <c r="L18145" s="1334"/>
    </row>
    <row r="18146" spans="1:12" ht="24" customHeight="1">
      <c r="A18146" s="1355"/>
      <c r="B18146" s="1355"/>
      <c r="C18146" s="1433"/>
      <c r="E18146" s="1433"/>
      <c r="K18146" s="1433"/>
      <c r="L18146" s="1334"/>
    </row>
    <row r="18147" spans="1:12" ht="24" customHeight="1">
      <c r="A18147" s="1355"/>
      <c r="B18147" s="1355"/>
      <c r="C18147" s="1433"/>
      <c r="E18147" s="1433"/>
      <c r="K18147" s="1433"/>
      <c r="L18147" s="1334"/>
    </row>
    <row r="18148" spans="1:12" ht="24" customHeight="1">
      <c r="A18148" s="1355"/>
      <c r="B18148" s="1355"/>
      <c r="C18148" s="1433"/>
      <c r="E18148" s="1433"/>
      <c r="K18148" s="1433"/>
      <c r="L18148" s="1334"/>
    </row>
    <row r="18149" spans="1:12" ht="24" customHeight="1">
      <c r="A18149" s="1355"/>
      <c r="B18149" s="1355"/>
      <c r="C18149" s="1433"/>
      <c r="E18149" s="1433"/>
      <c r="K18149" s="1433"/>
      <c r="L18149" s="1334"/>
    </row>
    <row r="18150" spans="1:12" ht="24" customHeight="1">
      <c r="A18150" s="1355"/>
      <c r="B18150" s="1355"/>
      <c r="C18150" s="1433"/>
      <c r="E18150" s="1433"/>
      <c r="K18150" s="1433"/>
      <c r="L18150" s="1334"/>
    </row>
    <row r="18151" spans="1:12" ht="24" customHeight="1">
      <c r="A18151" s="1355"/>
      <c r="B18151" s="1355"/>
      <c r="C18151" s="1433"/>
      <c r="E18151" s="1433"/>
      <c r="K18151" s="1433"/>
      <c r="L18151" s="1334"/>
    </row>
    <row r="18152" spans="1:12" ht="24" customHeight="1">
      <c r="A18152" s="1355"/>
      <c r="B18152" s="1355"/>
      <c r="C18152" s="1433"/>
      <c r="E18152" s="1433"/>
      <c r="K18152" s="1433"/>
      <c r="L18152" s="1334"/>
    </row>
    <row r="18153" spans="1:12" ht="24" customHeight="1">
      <c r="A18153" s="1355"/>
      <c r="B18153" s="1355"/>
      <c r="C18153" s="1433"/>
      <c r="E18153" s="1433"/>
      <c r="K18153" s="1433"/>
      <c r="L18153" s="1334"/>
    </row>
    <row r="18154" spans="1:12" ht="24" customHeight="1">
      <c r="A18154" s="1355"/>
      <c r="B18154" s="1355"/>
      <c r="C18154" s="1433"/>
      <c r="E18154" s="1433"/>
      <c r="K18154" s="1433"/>
      <c r="L18154" s="1334"/>
    </row>
    <row r="18155" spans="1:12" ht="24" customHeight="1">
      <c r="A18155" s="1355"/>
      <c r="B18155" s="1355"/>
      <c r="C18155" s="1433"/>
      <c r="E18155" s="1433"/>
      <c r="K18155" s="1433"/>
      <c r="L18155" s="1334"/>
    </row>
    <row r="18156" spans="1:12" ht="24" customHeight="1">
      <c r="A18156" s="1355"/>
      <c r="B18156" s="1355"/>
      <c r="C18156" s="1433"/>
      <c r="E18156" s="1433"/>
      <c r="K18156" s="1433"/>
      <c r="L18156" s="1334"/>
    </row>
    <row r="18157" spans="1:12" ht="24" customHeight="1">
      <c r="A18157" s="1355"/>
      <c r="B18157" s="1355"/>
      <c r="C18157" s="1433"/>
      <c r="E18157" s="1433"/>
      <c r="K18157" s="1433"/>
      <c r="L18157" s="1334"/>
    </row>
    <row r="18158" spans="1:12" ht="24" customHeight="1">
      <c r="A18158" s="1355"/>
      <c r="B18158" s="1355"/>
      <c r="C18158" s="1433"/>
      <c r="E18158" s="1433"/>
      <c r="K18158" s="1433"/>
      <c r="L18158" s="1334"/>
    </row>
    <row r="18159" spans="1:12" ht="24" customHeight="1">
      <c r="A18159" s="1355"/>
      <c r="B18159" s="1355"/>
      <c r="C18159" s="1433"/>
      <c r="E18159" s="1433"/>
      <c r="K18159" s="1433"/>
      <c r="L18159" s="1334"/>
    </row>
    <row r="18160" spans="1:12" ht="24" customHeight="1">
      <c r="A18160" s="1355"/>
      <c r="B18160" s="1355"/>
      <c r="C18160" s="1433"/>
      <c r="E18160" s="1433"/>
      <c r="K18160" s="1433"/>
      <c r="L18160" s="1334"/>
    </row>
    <row r="18161" spans="1:12" ht="24" customHeight="1">
      <c r="A18161" s="1355"/>
      <c r="B18161" s="1355"/>
      <c r="C18161" s="1433"/>
      <c r="E18161" s="1433"/>
      <c r="K18161" s="1433"/>
      <c r="L18161" s="1334"/>
    </row>
    <row r="18162" spans="1:12" ht="24" customHeight="1">
      <c r="A18162" s="1355"/>
      <c r="B18162" s="1355"/>
      <c r="C18162" s="1433"/>
      <c r="E18162" s="1433"/>
      <c r="K18162" s="1433"/>
      <c r="L18162" s="1334"/>
    </row>
    <row r="18163" spans="1:12" ht="24" customHeight="1">
      <c r="A18163" s="1355"/>
      <c r="B18163" s="1355"/>
      <c r="C18163" s="1433"/>
      <c r="E18163" s="1433"/>
      <c r="K18163" s="1433"/>
      <c r="L18163" s="1334"/>
    </row>
    <row r="18164" spans="1:12" ht="24" customHeight="1">
      <c r="A18164" s="1355"/>
      <c r="B18164" s="1355"/>
      <c r="C18164" s="1433"/>
      <c r="E18164" s="1433"/>
      <c r="K18164" s="1433"/>
      <c r="L18164" s="1334"/>
    </row>
    <row r="18165" spans="1:12" ht="24" customHeight="1">
      <c r="A18165" s="1355"/>
      <c r="B18165" s="1355"/>
      <c r="C18165" s="1433"/>
      <c r="E18165" s="1433"/>
      <c r="K18165" s="1433"/>
      <c r="L18165" s="1334"/>
    </row>
    <row r="18166" spans="1:12" ht="24" customHeight="1">
      <c r="A18166" s="1355"/>
      <c r="B18166" s="1355"/>
      <c r="C18166" s="1433"/>
      <c r="E18166" s="1433"/>
      <c r="K18166" s="1433"/>
      <c r="L18166" s="1334"/>
    </row>
    <row r="18167" spans="1:12" ht="24" customHeight="1">
      <c r="A18167" s="1355"/>
      <c r="B18167" s="1355"/>
      <c r="C18167" s="1433"/>
      <c r="E18167" s="1433"/>
      <c r="K18167" s="1433"/>
      <c r="L18167" s="1334"/>
    </row>
    <row r="18168" spans="1:12" ht="24" customHeight="1">
      <c r="A18168" s="1355"/>
      <c r="B18168" s="1355"/>
      <c r="C18168" s="1433"/>
      <c r="E18168" s="1433"/>
      <c r="K18168" s="1433"/>
      <c r="L18168" s="1334"/>
    </row>
    <row r="18169" spans="1:12" ht="24" customHeight="1">
      <c r="A18169" s="1355"/>
      <c r="B18169" s="1355"/>
      <c r="C18169" s="1433"/>
      <c r="E18169" s="1433"/>
      <c r="K18169" s="1433"/>
      <c r="L18169" s="1334"/>
    </row>
    <row r="18170" spans="1:12" ht="24" customHeight="1">
      <c r="A18170" s="1355"/>
      <c r="B18170" s="1355"/>
      <c r="C18170" s="1433"/>
      <c r="E18170" s="1433"/>
      <c r="K18170" s="1433"/>
      <c r="L18170" s="1334"/>
    </row>
    <row r="18171" spans="1:12" ht="24" customHeight="1">
      <c r="A18171" s="1355"/>
      <c r="B18171" s="1355"/>
      <c r="C18171" s="1433"/>
      <c r="E18171" s="1433"/>
      <c r="K18171" s="1433"/>
      <c r="L18171" s="1334"/>
    </row>
    <row r="18172" spans="1:12" ht="24" customHeight="1">
      <c r="A18172" s="1355"/>
      <c r="B18172" s="1355"/>
      <c r="C18172" s="1433"/>
      <c r="E18172" s="1433"/>
      <c r="K18172" s="1433"/>
      <c r="L18172" s="1334"/>
    </row>
    <row r="18173" spans="1:12" ht="24" customHeight="1">
      <c r="A18173" s="1355"/>
      <c r="B18173" s="1355"/>
      <c r="C18173" s="1433"/>
      <c r="E18173" s="1433"/>
      <c r="K18173" s="1433"/>
      <c r="L18173" s="1334"/>
    </row>
    <row r="18174" spans="1:12" ht="24" customHeight="1">
      <c r="A18174" s="1355"/>
      <c r="B18174" s="1355"/>
      <c r="C18174" s="1433"/>
      <c r="E18174" s="1433"/>
      <c r="K18174" s="1433"/>
      <c r="L18174" s="1334"/>
    </row>
    <row r="18175" spans="1:12" ht="24" customHeight="1">
      <c r="A18175" s="1355"/>
      <c r="B18175" s="1355"/>
      <c r="C18175" s="1433"/>
      <c r="E18175" s="1433"/>
      <c r="K18175" s="1433"/>
      <c r="L18175" s="1334"/>
    </row>
    <row r="18176" spans="1:12" ht="24" customHeight="1">
      <c r="A18176" s="1355"/>
      <c r="B18176" s="1355"/>
      <c r="C18176" s="1433"/>
      <c r="E18176" s="1433"/>
      <c r="K18176" s="1433"/>
      <c r="L18176" s="1334"/>
    </row>
    <row r="18177" spans="1:12" ht="24" customHeight="1">
      <c r="A18177" s="1355"/>
      <c r="B18177" s="1355"/>
      <c r="C18177" s="1433"/>
      <c r="E18177" s="1433"/>
      <c r="K18177" s="1433"/>
      <c r="L18177" s="1334"/>
    </row>
    <row r="18178" spans="1:12" ht="24" customHeight="1">
      <c r="A18178" s="1355"/>
      <c r="B18178" s="1355"/>
      <c r="C18178" s="1433"/>
      <c r="E18178" s="1433"/>
      <c r="K18178" s="1433"/>
      <c r="L18178" s="1334"/>
    </row>
    <row r="18179" spans="1:12" ht="24" customHeight="1">
      <c r="A18179" s="1355"/>
      <c r="B18179" s="1355"/>
      <c r="C18179" s="1433"/>
      <c r="E18179" s="1433"/>
      <c r="K18179" s="1433"/>
      <c r="L18179" s="1334"/>
    </row>
    <row r="18180" spans="1:12" ht="24" customHeight="1">
      <c r="A18180" s="1355"/>
      <c r="B18180" s="1355"/>
      <c r="C18180" s="1433"/>
      <c r="E18180" s="1433"/>
      <c r="K18180" s="1433"/>
      <c r="L18180" s="1334"/>
    </row>
    <row r="18181" spans="1:12" ht="24" customHeight="1">
      <c r="A18181" s="1355"/>
      <c r="B18181" s="1355"/>
      <c r="C18181" s="1433"/>
      <c r="E18181" s="1433"/>
      <c r="K18181" s="1433"/>
      <c r="L18181" s="1334"/>
    </row>
    <row r="18182" spans="1:12" ht="24" customHeight="1">
      <c r="A18182" s="1355"/>
      <c r="B18182" s="1355"/>
      <c r="C18182" s="1433"/>
      <c r="E18182" s="1433"/>
      <c r="K18182" s="1433"/>
      <c r="L18182" s="1334"/>
    </row>
    <row r="18183" spans="1:12" ht="24" customHeight="1">
      <c r="A18183" s="1355"/>
      <c r="B18183" s="1355"/>
      <c r="C18183" s="1433"/>
      <c r="E18183" s="1433"/>
      <c r="K18183" s="1433"/>
      <c r="L18183" s="1334"/>
    </row>
    <row r="18184" spans="1:12" ht="24" customHeight="1">
      <c r="A18184" s="1355"/>
      <c r="B18184" s="1355"/>
      <c r="C18184" s="1433"/>
      <c r="E18184" s="1433"/>
      <c r="K18184" s="1433"/>
      <c r="L18184" s="1334"/>
    </row>
    <row r="18185" spans="1:12" ht="24" customHeight="1">
      <c r="A18185" s="1355"/>
      <c r="B18185" s="1355"/>
      <c r="C18185" s="1433"/>
      <c r="E18185" s="1433"/>
      <c r="K18185" s="1433"/>
      <c r="L18185" s="1334"/>
    </row>
    <row r="18186" spans="1:12" ht="24" customHeight="1">
      <c r="A18186" s="1355"/>
      <c r="B18186" s="1355"/>
      <c r="C18186" s="1433"/>
      <c r="E18186" s="1433"/>
      <c r="K18186" s="1433"/>
      <c r="L18186" s="1334"/>
    </row>
    <row r="18187" spans="1:12" ht="24" customHeight="1">
      <c r="A18187" s="1355"/>
      <c r="B18187" s="1355"/>
      <c r="C18187" s="1433"/>
      <c r="E18187" s="1433"/>
      <c r="K18187" s="1433"/>
      <c r="L18187" s="1334"/>
    </row>
    <row r="18188" spans="1:12" ht="24" customHeight="1">
      <c r="A18188" s="1355"/>
      <c r="B18188" s="1355"/>
      <c r="C18188" s="1433"/>
      <c r="E18188" s="1433"/>
      <c r="K18188" s="1433"/>
      <c r="L18188" s="1334"/>
    </row>
    <row r="18189" spans="1:12" ht="24" customHeight="1">
      <c r="A18189" s="1355"/>
      <c r="B18189" s="1355"/>
      <c r="C18189" s="1433"/>
      <c r="E18189" s="1433"/>
      <c r="K18189" s="1433"/>
      <c r="L18189" s="1334"/>
    </row>
    <row r="18190" spans="1:12" ht="24" customHeight="1">
      <c r="A18190" s="1355"/>
      <c r="B18190" s="1355"/>
      <c r="C18190" s="1433"/>
      <c r="E18190" s="1433"/>
      <c r="K18190" s="1433"/>
      <c r="L18190" s="1334"/>
    </row>
    <row r="18191" spans="1:12" ht="24" customHeight="1">
      <c r="A18191" s="1355"/>
      <c r="B18191" s="1355"/>
      <c r="C18191" s="1433"/>
      <c r="E18191" s="1433"/>
      <c r="K18191" s="1433"/>
      <c r="L18191" s="1334"/>
    </row>
    <row r="18192" spans="1:12" ht="24" customHeight="1">
      <c r="A18192" s="1355"/>
      <c r="B18192" s="1355"/>
      <c r="C18192" s="1433"/>
      <c r="E18192" s="1433"/>
      <c r="K18192" s="1433"/>
      <c r="L18192" s="1334"/>
    </row>
    <row r="18193" spans="1:12" ht="24" customHeight="1">
      <c r="A18193" s="1355"/>
      <c r="B18193" s="1355"/>
      <c r="C18193" s="1433"/>
      <c r="E18193" s="1433"/>
      <c r="K18193" s="1433"/>
      <c r="L18193" s="1334"/>
    </row>
    <row r="18194" spans="1:12" ht="24" customHeight="1">
      <c r="A18194" s="1355"/>
      <c r="B18194" s="1355"/>
      <c r="C18194" s="1433"/>
      <c r="E18194" s="1433"/>
      <c r="K18194" s="1433"/>
      <c r="L18194" s="1334"/>
    </row>
    <row r="18195" spans="1:12" ht="24" customHeight="1">
      <c r="A18195" s="1355"/>
      <c r="B18195" s="1355"/>
      <c r="C18195" s="1433"/>
      <c r="E18195" s="1433"/>
      <c r="K18195" s="1433"/>
      <c r="L18195" s="1334"/>
    </row>
    <row r="18196" spans="1:12" ht="24" customHeight="1">
      <c r="A18196" s="1355"/>
      <c r="B18196" s="1355"/>
      <c r="C18196" s="1433"/>
      <c r="E18196" s="1433"/>
      <c r="K18196" s="1433"/>
      <c r="L18196" s="1334"/>
    </row>
    <row r="18197" spans="1:12" ht="24" customHeight="1">
      <c r="A18197" s="1355"/>
      <c r="B18197" s="1355"/>
      <c r="C18197" s="1433"/>
      <c r="E18197" s="1433"/>
      <c r="K18197" s="1433"/>
      <c r="L18197" s="1334"/>
    </row>
    <row r="18198" spans="1:12" ht="24" customHeight="1">
      <c r="A18198" s="1355"/>
      <c r="B18198" s="1355"/>
      <c r="C18198" s="1433"/>
      <c r="E18198" s="1433"/>
      <c r="K18198" s="1433"/>
      <c r="L18198" s="1334"/>
    </row>
    <row r="18199" spans="1:12" ht="24" customHeight="1">
      <c r="A18199" s="1355"/>
      <c r="B18199" s="1355"/>
      <c r="C18199" s="1433"/>
      <c r="E18199" s="1433"/>
      <c r="K18199" s="1433"/>
      <c r="L18199" s="1334"/>
    </row>
    <row r="18200" spans="1:12" ht="24" customHeight="1">
      <c r="A18200" s="1355"/>
      <c r="B18200" s="1355"/>
      <c r="C18200" s="1433"/>
      <c r="E18200" s="1433"/>
      <c r="K18200" s="1433"/>
      <c r="L18200" s="1334"/>
    </row>
    <row r="18201" spans="1:12" ht="24" customHeight="1">
      <c r="A18201" s="1355"/>
      <c r="B18201" s="1355"/>
      <c r="C18201" s="1433"/>
      <c r="E18201" s="1433"/>
      <c r="K18201" s="1433"/>
      <c r="L18201" s="1334"/>
    </row>
    <row r="18202" spans="1:12" ht="24" customHeight="1">
      <c r="A18202" s="1355"/>
      <c r="B18202" s="1355"/>
      <c r="C18202" s="1433"/>
      <c r="E18202" s="1433"/>
      <c r="K18202" s="1433"/>
      <c r="L18202" s="1334"/>
    </row>
    <row r="18203" spans="1:12" ht="24" customHeight="1">
      <c r="A18203" s="1355"/>
      <c r="B18203" s="1355"/>
      <c r="C18203" s="1433"/>
      <c r="E18203" s="1433"/>
      <c r="K18203" s="1433"/>
      <c r="L18203" s="1334"/>
    </row>
    <row r="18204" spans="1:12" ht="24" customHeight="1">
      <c r="A18204" s="1355"/>
      <c r="B18204" s="1355"/>
      <c r="C18204" s="1433"/>
      <c r="E18204" s="1433"/>
      <c r="K18204" s="1433"/>
      <c r="L18204" s="1334"/>
    </row>
    <row r="18205" spans="1:12" ht="24" customHeight="1">
      <c r="A18205" s="1355"/>
      <c r="B18205" s="1355"/>
      <c r="C18205" s="1433"/>
      <c r="E18205" s="1433"/>
      <c r="K18205" s="1433"/>
      <c r="L18205" s="1334"/>
    </row>
    <row r="18206" spans="1:12" ht="24" customHeight="1">
      <c r="A18206" s="1355"/>
      <c r="B18206" s="1355"/>
      <c r="C18206" s="1433"/>
      <c r="E18206" s="1433"/>
      <c r="K18206" s="1433"/>
      <c r="L18206" s="1334"/>
    </row>
    <row r="18207" spans="1:12" ht="24" customHeight="1">
      <c r="A18207" s="1355"/>
      <c r="B18207" s="1355"/>
      <c r="C18207" s="1433"/>
      <c r="E18207" s="1433"/>
      <c r="K18207" s="1433"/>
      <c r="L18207" s="1334"/>
    </row>
    <row r="18208" spans="1:12" ht="24" customHeight="1">
      <c r="A18208" s="1355"/>
      <c r="B18208" s="1355"/>
      <c r="C18208" s="1433"/>
      <c r="E18208" s="1433"/>
      <c r="K18208" s="1433"/>
      <c r="L18208" s="1334"/>
    </row>
    <row r="18209" spans="1:12" ht="24" customHeight="1">
      <c r="A18209" s="1355"/>
      <c r="B18209" s="1355"/>
      <c r="C18209" s="1433"/>
      <c r="E18209" s="1433"/>
      <c r="K18209" s="1433"/>
      <c r="L18209" s="1334"/>
    </row>
    <row r="18210" spans="1:12" ht="24" customHeight="1">
      <c r="A18210" s="1355"/>
      <c r="B18210" s="1355"/>
      <c r="C18210" s="1433"/>
      <c r="E18210" s="1433"/>
      <c r="K18210" s="1433"/>
      <c r="L18210" s="1334"/>
    </row>
    <row r="18211" spans="1:12" ht="24" customHeight="1">
      <c r="A18211" s="1355"/>
      <c r="B18211" s="1355"/>
      <c r="C18211" s="1433"/>
      <c r="E18211" s="1433"/>
      <c r="K18211" s="1433"/>
      <c r="L18211" s="1334"/>
    </row>
    <row r="18212" spans="1:12" ht="24" customHeight="1">
      <c r="A18212" s="1355"/>
      <c r="B18212" s="1355"/>
      <c r="C18212" s="1433"/>
      <c r="E18212" s="1433"/>
      <c r="K18212" s="1433"/>
      <c r="L18212" s="1334"/>
    </row>
    <row r="18213" spans="1:12" ht="24" customHeight="1">
      <c r="A18213" s="1355"/>
      <c r="B18213" s="1355"/>
      <c r="C18213" s="1433"/>
      <c r="E18213" s="1433"/>
      <c r="K18213" s="1433"/>
      <c r="L18213" s="1334"/>
    </row>
    <row r="18214" spans="1:12" ht="24" customHeight="1">
      <c r="A18214" s="1355"/>
      <c r="B18214" s="1355"/>
      <c r="C18214" s="1433"/>
      <c r="E18214" s="1433"/>
      <c r="K18214" s="1433"/>
      <c r="L18214" s="1334"/>
    </row>
    <row r="18215" spans="1:12" ht="24" customHeight="1">
      <c r="A18215" s="1355"/>
      <c r="B18215" s="1355"/>
      <c r="C18215" s="1433"/>
      <c r="E18215" s="1433"/>
      <c r="K18215" s="1433"/>
      <c r="L18215" s="1334"/>
    </row>
    <row r="18216" spans="1:12" ht="24" customHeight="1">
      <c r="A18216" s="1355"/>
      <c r="B18216" s="1355"/>
      <c r="C18216" s="1433"/>
      <c r="E18216" s="1433"/>
      <c r="K18216" s="1433"/>
      <c r="L18216" s="1334"/>
    </row>
    <row r="18217" spans="1:12" ht="24" customHeight="1">
      <c r="A18217" s="1355"/>
      <c r="B18217" s="1355"/>
      <c r="C18217" s="1433"/>
      <c r="E18217" s="1433"/>
      <c r="K18217" s="1433"/>
      <c r="L18217" s="1334"/>
    </row>
    <row r="18218" spans="1:12" ht="24" customHeight="1">
      <c r="A18218" s="1355"/>
      <c r="B18218" s="1355"/>
      <c r="C18218" s="1433"/>
      <c r="E18218" s="1433"/>
      <c r="K18218" s="1433"/>
      <c r="L18218" s="1334"/>
    </row>
    <row r="18219" spans="1:12" ht="24" customHeight="1">
      <c r="A18219" s="1355"/>
      <c r="B18219" s="1355"/>
      <c r="C18219" s="1433"/>
      <c r="E18219" s="1433"/>
      <c r="K18219" s="1433"/>
      <c r="L18219" s="1334"/>
    </row>
    <row r="18220" spans="1:12" ht="24" customHeight="1">
      <c r="A18220" s="1355"/>
      <c r="B18220" s="1355"/>
      <c r="C18220" s="1433"/>
      <c r="E18220" s="1433"/>
      <c r="K18220" s="1433"/>
      <c r="L18220" s="1334"/>
    </row>
    <row r="18221" spans="1:12" ht="24" customHeight="1">
      <c r="A18221" s="1355"/>
      <c r="B18221" s="1355"/>
      <c r="C18221" s="1433"/>
      <c r="E18221" s="1433"/>
      <c r="K18221" s="1433"/>
      <c r="L18221" s="1334"/>
    </row>
    <row r="18222" spans="1:12" ht="24" customHeight="1">
      <c r="A18222" s="1355"/>
      <c r="B18222" s="1355"/>
      <c r="C18222" s="1433"/>
      <c r="E18222" s="1433"/>
      <c r="K18222" s="1433"/>
      <c r="L18222" s="1334"/>
    </row>
    <row r="18223" spans="1:12" ht="24" customHeight="1">
      <c r="A18223" s="1355"/>
      <c r="B18223" s="1355"/>
      <c r="C18223" s="1433"/>
      <c r="E18223" s="1433"/>
      <c r="K18223" s="1433"/>
      <c r="L18223" s="1334"/>
    </row>
    <row r="18224" spans="1:12" ht="24" customHeight="1">
      <c r="A18224" s="1355"/>
      <c r="B18224" s="1355"/>
      <c r="C18224" s="1433"/>
      <c r="E18224" s="1433"/>
      <c r="K18224" s="1433"/>
      <c r="L18224" s="1334"/>
    </row>
    <row r="18225" spans="1:12" ht="24" customHeight="1">
      <c r="A18225" s="1355"/>
      <c r="B18225" s="1355"/>
      <c r="C18225" s="1433"/>
      <c r="E18225" s="1433"/>
      <c r="K18225" s="1433"/>
      <c r="L18225" s="1334"/>
    </row>
    <row r="18226" spans="1:12" ht="24" customHeight="1">
      <c r="A18226" s="1355"/>
      <c r="B18226" s="1355"/>
      <c r="C18226" s="1433"/>
      <c r="E18226" s="1433"/>
      <c r="K18226" s="1433"/>
      <c r="L18226" s="1334"/>
    </row>
    <row r="18227" spans="1:12" ht="24" customHeight="1">
      <c r="A18227" s="1355"/>
      <c r="B18227" s="1355"/>
      <c r="C18227" s="1433"/>
      <c r="E18227" s="1433"/>
      <c r="K18227" s="1433"/>
      <c r="L18227" s="1334"/>
    </row>
    <row r="18228" spans="1:12" ht="24" customHeight="1">
      <c r="A18228" s="1355"/>
      <c r="B18228" s="1355"/>
      <c r="C18228" s="1433"/>
      <c r="E18228" s="1433"/>
      <c r="K18228" s="1433"/>
      <c r="L18228" s="1334"/>
    </row>
    <row r="18229" spans="1:12" ht="24" customHeight="1">
      <c r="A18229" s="1355"/>
      <c r="B18229" s="1355"/>
      <c r="C18229" s="1433"/>
      <c r="E18229" s="1433"/>
      <c r="K18229" s="1433"/>
      <c r="L18229" s="1334"/>
    </row>
    <row r="18230" spans="1:12" ht="24" customHeight="1">
      <c r="A18230" s="1355"/>
      <c r="B18230" s="1355"/>
      <c r="C18230" s="1433"/>
      <c r="E18230" s="1433"/>
      <c r="K18230" s="1433"/>
      <c r="L18230" s="1334"/>
    </row>
    <row r="18231" spans="1:12" ht="24" customHeight="1">
      <c r="A18231" s="1355"/>
      <c r="B18231" s="1355"/>
      <c r="C18231" s="1433"/>
      <c r="E18231" s="1433"/>
      <c r="K18231" s="1433"/>
      <c r="L18231" s="1334"/>
    </row>
    <row r="18232" spans="1:12" ht="24" customHeight="1">
      <c r="A18232" s="1355"/>
      <c r="B18232" s="1355"/>
      <c r="C18232" s="1433"/>
      <c r="E18232" s="1433"/>
      <c r="K18232" s="1433"/>
      <c r="L18232" s="1334"/>
    </row>
    <row r="18233" spans="1:12" ht="24" customHeight="1">
      <c r="A18233" s="1355"/>
      <c r="B18233" s="1355"/>
      <c r="C18233" s="1433"/>
      <c r="E18233" s="1433"/>
      <c r="K18233" s="1433"/>
      <c r="L18233" s="1334"/>
    </row>
    <row r="18234" spans="1:12" ht="24" customHeight="1">
      <c r="A18234" s="1355"/>
      <c r="B18234" s="1355"/>
      <c r="C18234" s="1433"/>
      <c r="E18234" s="1433"/>
      <c r="K18234" s="1433"/>
      <c r="L18234" s="1334"/>
    </row>
    <row r="18235" spans="1:12" ht="24" customHeight="1">
      <c r="A18235" s="1355"/>
      <c r="B18235" s="1355"/>
      <c r="C18235" s="1433"/>
      <c r="E18235" s="1433"/>
      <c r="K18235" s="1433"/>
      <c r="L18235" s="1334"/>
    </row>
    <row r="18236" spans="1:12" ht="24" customHeight="1">
      <c r="A18236" s="1355"/>
      <c r="B18236" s="1355"/>
      <c r="C18236" s="1433"/>
      <c r="E18236" s="1433"/>
      <c r="K18236" s="1433"/>
      <c r="L18236" s="1334"/>
    </row>
    <row r="18237" spans="1:12" ht="24" customHeight="1">
      <c r="A18237" s="1355"/>
      <c r="B18237" s="1355"/>
      <c r="C18237" s="1433"/>
      <c r="E18237" s="1433"/>
      <c r="K18237" s="1433"/>
      <c r="L18237" s="1334"/>
    </row>
    <row r="18238" spans="1:12" ht="24" customHeight="1">
      <c r="A18238" s="1355"/>
      <c r="B18238" s="1355"/>
      <c r="C18238" s="1433"/>
      <c r="E18238" s="1433"/>
      <c r="K18238" s="1433"/>
      <c r="L18238" s="1334"/>
    </row>
    <row r="18239" spans="1:12" ht="24" customHeight="1">
      <c r="A18239" s="1355"/>
      <c r="B18239" s="1355"/>
      <c r="C18239" s="1433"/>
      <c r="E18239" s="1433"/>
      <c r="K18239" s="1433"/>
      <c r="L18239" s="1334"/>
    </row>
    <row r="18240" spans="1:12" ht="24" customHeight="1">
      <c r="A18240" s="1355"/>
      <c r="B18240" s="1355"/>
      <c r="C18240" s="1433"/>
      <c r="E18240" s="1433"/>
      <c r="K18240" s="1433"/>
      <c r="L18240" s="1334"/>
    </row>
    <row r="18241" spans="1:12" ht="24" customHeight="1">
      <c r="A18241" s="1355"/>
      <c r="B18241" s="1355"/>
      <c r="C18241" s="1433"/>
      <c r="E18241" s="1433"/>
      <c r="K18241" s="1433"/>
      <c r="L18241" s="1334"/>
    </row>
    <row r="18242" spans="1:12" ht="24" customHeight="1">
      <c r="A18242" s="1355"/>
      <c r="B18242" s="1355"/>
      <c r="C18242" s="1433"/>
      <c r="E18242" s="1433"/>
      <c r="K18242" s="1433"/>
      <c r="L18242" s="1334"/>
    </row>
    <row r="18243" spans="1:12" ht="24" customHeight="1">
      <c r="A18243" s="1355"/>
      <c r="B18243" s="1355"/>
      <c r="C18243" s="1433"/>
      <c r="E18243" s="1433"/>
      <c r="K18243" s="1433"/>
      <c r="L18243" s="1334"/>
    </row>
    <row r="18244" spans="1:12" ht="24" customHeight="1">
      <c r="A18244" s="1355"/>
      <c r="B18244" s="1355"/>
      <c r="C18244" s="1433"/>
      <c r="E18244" s="1433"/>
      <c r="K18244" s="1433"/>
      <c r="L18244" s="1334"/>
    </row>
    <row r="18245" spans="1:12" ht="24" customHeight="1">
      <c r="A18245" s="1355"/>
      <c r="B18245" s="1355"/>
      <c r="C18245" s="1433"/>
      <c r="E18245" s="1433"/>
      <c r="K18245" s="1433"/>
      <c r="L18245" s="1334"/>
    </row>
    <row r="18246" spans="1:12" ht="24" customHeight="1">
      <c r="A18246" s="1355"/>
      <c r="B18246" s="1355"/>
      <c r="C18246" s="1433"/>
      <c r="E18246" s="1433"/>
      <c r="K18246" s="1433"/>
      <c r="L18246" s="1334"/>
    </row>
    <row r="18247" spans="1:12" ht="24" customHeight="1">
      <c r="A18247" s="1355"/>
      <c r="B18247" s="1355"/>
      <c r="C18247" s="1433"/>
      <c r="E18247" s="1433"/>
      <c r="K18247" s="1433"/>
      <c r="L18247" s="1334"/>
    </row>
    <row r="18248" spans="1:12" ht="24" customHeight="1">
      <c r="A18248" s="1355"/>
      <c r="B18248" s="1355"/>
      <c r="C18248" s="1433"/>
      <c r="E18248" s="1433"/>
      <c r="K18248" s="1433"/>
      <c r="L18248" s="1334"/>
    </row>
    <row r="18249" spans="1:12" ht="24" customHeight="1">
      <c r="A18249" s="1355"/>
      <c r="B18249" s="1355"/>
      <c r="C18249" s="1433"/>
      <c r="E18249" s="1433"/>
      <c r="K18249" s="1433"/>
      <c r="L18249" s="1334"/>
    </row>
    <row r="18250" spans="1:12" ht="24" customHeight="1">
      <c r="A18250" s="1355"/>
      <c r="B18250" s="1355"/>
      <c r="C18250" s="1433"/>
      <c r="E18250" s="1433"/>
      <c r="K18250" s="1433"/>
      <c r="L18250" s="1334"/>
    </row>
    <row r="18251" spans="1:12" ht="24" customHeight="1">
      <c r="A18251" s="1355"/>
      <c r="B18251" s="1355"/>
      <c r="C18251" s="1433"/>
      <c r="E18251" s="1433"/>
      <c r="K18251" s="1433"/>
      <c r="L18251" s="1334"/>
    </row>
    <row r="18252" spans="1:12" ht="24" customHeight="1">
      <c r="A18252" s="1355"/>
      <c r="B18252" s="1355"/>
      <c r="C18252" s="1433"/>
      <c r="E18252" s="1433"/>
      <c r="K18252" s="1433"/>
      <c r="L18252" s="1334"/>
    </row>
    <row r="18253" spans="1:12" ht="24" customHeight="1">
      <c r="A18253" s="1355"/>
      <c r="B18253" s="1355"/>
      <c r="C18253" s="1433"/>
      <c r="E18253" s="1433"/>
      <c r="K18253" s="1433"/>
      <c r="L18253" s="1334"/>
    </row>
    <row r="18254" spans="1:12" ht="24" customHeight="1">
      <c r="A18254" s="1355"/>
      <c r="B18254" s="1355"/>
      <c r="C18254" s="1433"/>
      <c r="E18254" s="1433"/>
      <c r="K18254" s="1433"/>
      <c r="L18254" s="1334"/>
    </row>
    <row r="18255" spans="1:12" ht="24" customHeight="1">
      <c r="A18255" s="1355"/>
      <c r="B18255" s="1355"/>
      <c r="C18255" s="1433"/>
      <c r="E18255" s="1433"/>
      <c r="K18255" s="1433"/>
      <c r="L18255" s="1334"/>
    </row>
    <row r="18256" spans="1:12" ht="24" customHeight="1">
      <c r="A18256" s="1355"/>
      <c r="B18256" s="1355"/>
      <c r="C18256" s="1433"/>
      <c r="E18256" s="1433"/>
      <c r="K18256" s="1433"/>
      <c r="L18256" s="1334"/>
    </row>
    <row r="18257" spans="1:12" ht="24" customHeight="1">
      <c r="A18257" s="1355"/>
      <c r="B18257" s="1355"/>
      <c r="C18257" s="1433"/>
      <c r="E18257" s="1433"/>
      <c r="K18257" s="1433"/>
      <c r="L18257" s="1334"/>
    </row>
    <row r="18258" spans="1:12" ht="24" customHeight="1">
      <c r="A18258" s="1355"/>
      <c r="B18258" s="1355"/>
      <c r="C18258" s="1433"/>
      <c r="E18258" s="1433"/>
      <c r="K18258" s="1433"/>
      <c r="L18258" s="1334"/>
    </row>
    <row r="18259" spans="1:12" ht="24" customHeight="1">
      <c r="A18259" s="1355"/>
      <c r="B18259" s="1355"/>
      <c r="C18259" s="1433"/>
      <c r="E18259" s="1433"/>
      <c r="K18259" s="1433"/>
      <c r="L18259" s="1334"/>
    </row>
    <row r="18260" spans="1:12" ht="24" customHeight="1">
      <c r="A18260" s="1355"/>
      <c r="B18260" s="1355"/>
      <c r="C18260" s="1433"/>
      <c r="E18260" s="1433"/>
      <c r="K18260" s="1433"/>
      <c r="L18260" s="1334"/>
    </row>
    <row r="18261" spans="1:12" ht="24" customHeight="1">
      <c r="A18261" s="1355"/>
      <c r="B18261" s="1355"/>
      <c r="C18261" s="1433"/>
      <c r="E18261" s="1433"/>
      <c r="K18261" s="1433"/>
      <c r="L18261" s="1334"/>
    </row>
    <row r="18262" spans="1:12" ht="24" customHeight="1">
      <c r="A18262" s="1355"/>
      <c r="B18262" s="1355"/>
      <c r="C18262" s="1433"/>
      <c r="E18262" s="1433"/>
      <c r="K18262" s="1433"/>
      <c r="L18262" s="1334"/>
    </row>
    <row r="18263" spans="1:12" ht="24" customHeight="1">
      <c r="A18263" s="1355"/>
      <c r="B18263" s="1355"/>
      <c r="C18263" s="1433"/>
      <c r="E18263" s="1433"/>
      <c r="K18263" s="1433"/>
      <c r="L18263" s="1334"/>
    </row>
    <row r="18264" spans="1:12" ht="24" customHeight="1">
      <c r="A18264" s="1355"/>
      <c r="B18264" s="1355"/>
      <c r="C18264" s="1433"/>
      <c r="E18264" s="1433"/>
      <c r="K18264" s="1433"/>
      <c r="L18264" s="1334"/>
    </row>
    <row r="18265" spans="1:12" ht="24" customHeight="1">
      <c r="A18265" s="1355"/>
      <c r="B18265" s="1355"/>
      <c r="C18265" s="1433"/>
      <c r="E18265" s="1433"/>
      <c r="K18265" s="1433"/>
      <c r="L18265" s="1334"/>
    </row>
    <row r="18266" spans="1:12" ht="24" customHeight="1">
      <c r="A18266" s="1355"/>
      <c r="B18266" s="1355"/>
      <c r="C18266" s="1433"/>
      <c r="E18266" s="1433"/>
      <c r="K18266" s="1433"/>
      <c r="L18266" s="1334"/>
    </row>
    <row r="18267" spans="1:12" ht="24" customHeight="1">
      <c r="A18267" s="1355"/>
      <c r="B18267" s="1355"/>
      <c r="C18267" s="1433"/>
      <c r="E18267" s="1433"/>
      <c r="K18267" s="1433"/>
      <c r="L18267" s="1334"/>
    </row>
    <row r="18268" spans="1:12" ht="24" customHeight="1">
      <c r="A18268" s="1355"/>
      <c r="B18268" s="1355"/>
      <c r="C18268" s="1433"/>
      <c r="E18268" s="1433"/>
      <c r="K18268" s="1433"/>
      <c r="L18268" s="1334"/>
    </row>
    <row r="18269" spans="1:12" ht="24" customHeight="1">
      <c r="A18269" s="1355"/>
      <c r="B18269" s="1355"/>
      <c r="C18269" s="1433"/>
      <c r="E18269" s="1433"/>
      <c r="K18269" s="1433"/>
      <c r="L18269" s="1334"/>
    </row>
    <row r="18270" spans="1:12" ht="24" customHeight="1">
      <c r="A18270" s="1355"/>
      <c r="B18270" s="1355"/>
      <c r="C18270" s="1433"/>
      <c r="E18270" s="1433"/>
      <c r="K18270" s="1433"/>
      <c r="L18270" s="1334"/>
    </row>
    <row r="18271" spans="1:12" ht="24" customHeight="1">
      <c r="A18271" s="1355"/>
      <c r="B18271" s="1355"/>
      <c r="C18271" s="1433"/>
      <c r="E18271" s="1433"/>
      <c r="K18271" s="1433"/>
      <c r="L18271" s="1334"/>
    </row>
    <row r="18272" spans="1:12" ht="24" customHeight="1">
      <c r="A18272" s="1355"/>
      <c r="B18272" s="1355"/>
      <c r="C18272" s="1433"/>
      <c r="E18272" s="1433"/>
      <c r="K18272" s="1433"/>
      <c r="L18272" s="1334"/>
    </row>
    <row r="18273" spans="1:12" ht="24" customHeight="1">
      <c r="A18273" s="1355"/>
      <c r="B18273" s="1355"/>
      <c r="C18273" s="1433"/>
      <c r="E18273" s="1433"/>
      <c r="K18273" s="1433"/>
      <c r="L18273" s="1334"/>
    </row>
    <row r="18274" spans="1:12" ht="24" customHeight="1">
      <c r="A18274" s="1355"/>
      <c r="B18274" s="1355"/>
      <c r="C18274" s="1433"/>
      <c r="E18274" s="1433"/>
      <c r="K18274" s="1433"/>
      <c r="L18274" s="1334"/>
    </row>
    <row r="18275" spans="1:12" ht="24" customHeight="1">
      <c r="A18275" s="1355"/>
      <c r="B18275" s="1355"/>
      <c r="C18275" s="1433"/>
      <c r="E18275" s="1433"/>
      <c r="K18275" s="1433"/>
      <c r="L18275" s="1334"/>
    </row>
    <row r="18276" spans="1:12" ht="24" customHeight="1">
      <c r="A18276" s="1355"/>
      <c r="B18276" s="1355"/>
      <c r="C18276" s="1433"/>
      <c r="E18276" s="1433"/>
      <c r="K18276" s="1433"/>
      <c r="L18276" s="1334"/>
    </row>
    <row r="18277" spans="1:12" ht="24" customHeight="1">
      <c r="A18277" s="1355"/>
      <c r="B18277" s="1355"/>
      <c r="C18277" s="1433"/>
      <c r="E18277" s="1433"/>
      <c r="K18277" s="1433"/>
      <c r="L18277" s="1334"/>
    </row>
    <row r="18278" spans="1:12" ht="24" customHeight="1">
      <c r="A18278" s="1355"/>
      <c r="B18278" s="1355"/>
      <c r="C18278" s="1433"/>
      <c r="E18278" s="1433"/>
      <c r="K18278" s="1433"/>
      <c r="L18278" s="1334"/>
    </row>
    <row r="18279" spans="1:12" ht="24" customHeight="1">
      <c r="A18279" s="1355"/>
      <c r="B18279" s="1355"/>
      <c r="C18279" s="1433"/>
      <c r="E18279" s="1433"/>
      <c r="K18279" s="1433"/>
      <c r="L18279" s="1334"/>
    </row>
    <row r="18280" spans="1:12" ht="24" customHeight="1">
      <c r="A18280" s="1355"/>
      <c r="B18280" s="1355"/>
      <c r="C18280" s="1433"/>
      <c r="E18280" s="1433"/>
      <c r="K18280" s="1433"/>
      <c r="L18280" s="1334"/>
    </row>
    <row r="18281" spans="1:12" ht="24" customHeight="1">
      <c r="A18281" s="1355"/>
      <c r="B18281" s="1355"/>
      <c r="C18281" s="1433"/>
      <c r="E18281" s="1433"/>
      <c r="K18281" s="1433"/>
      <c r="L18281" s="1334"/>
    </row>
    <row r="18282" spans="1:12" ht="24" customHeight="1">
      <c r="A18282" s="1355"/>
      <c r="B18282" s="1355"/>
      <c r="C18282" s="1433"/>
      <c r="E18282" s="1433"/>
      <c r="K18282" s="1433"/>
      <c r="L18282" s="1334"/>
    </row>
    <row r="18283" spans="1:12" ht="24" customHeight="1">
      <c r="A18283" s="1355"/>
      <c r="B18283" s="1355"/>
      <c r="C18283" s="1433"/>
      <c r="E18283" s="1433"/>
      <c r="K18283" s="1433"/>
      <c r="L18283" s="1334"/>
    </row>
    <row r="18284" spans="1:12" ht="24" customHeight="1">
      <c r="A18284" s="1355"/>
      <c r="B18284" s="1355"/>
      <c r="C18284" s="1433"/>
      <c r="E18284" s="1433"/>
      <c r="K18284" s="1433"/>
      <c r="L18284" s="1334"/>
    </row>
    <row r="18285" spans="1:12" ht="24" customHeight="1">
      <c r="A18285" s="1355"/>
      <c r="B18285" s="1355"/>
      <c r="C18285" s="1433"/>
      <c r="E18285" s="1433"/>
      <c r="K18285" s="1433"/>
      <c r="L18285" s="1334"/>
    </row>
    <row r="18286" spans="1:12" ht="24" customHeight="1">
      <c r="A18286" s="1355"/>
      <c r="B18286" s="1355"/>
      <c r="C18286" s="1433"/>
      <c r="E18286" s="1433"/>
      <c r="K18286" s="1433"/>
      <c r="L18286" s="1334"/>
    </row>
    <row r="18287" spans="1:12" ht="24" customHeight="1">
      <c r="A18287" s="1355"/>
      <c r="B18287" s="1355"/>
      <c r="C18287" s="1433"/>
      <c r="E18287" s="1433"/>
      <c r="K18287" s="1433"/>
      <c r="L18287" s="1334"/>
    </row>
    <row r="18288" spans="1:12" ht="24" customHeight="1">
      <c r="A18288" s="1355"/>
      <c r="B18288" s="1355"/>
      <c r="C18288" s="1433"/>
      <c r="E18288" s="1433"/>
      <c r="K18288" s="1433"/>
      <c r="L18288" s="1334"/>
    </row>
    <row r="18289" spans="1:12" ht="24" customHeight="1">
      <c r="A18289" s="1355"/>
      <c r="B18289" s="1355"/>
      <c r="C18289" s="1433"/>
      <c r="E18289" s="1433"/>
      <c r="K18289" s="1433"/>
      <c r="L18289" s="1334"/>
    </row>
    <row r="18290" spans="1:12" ht="24" customHeight="1">
      <c r="A18290" s="1355"/>
      <c r="B18290" s="1355"/>
      <c r="C18290" s="1433"/>
      <c r="E18290" s="1433"/>
      <c r="K18290" s="1433"/>
      <c r="L18290" s="1334"/>
    </row>
    <row r="18291" spans="1:12" ht="24" customHeight="1">
      <c r="A18291" s="1355"/>
      <c r="B18291" s="1355"/>
      <c r="C18291" s="1433"/>
      <c r="E18291" s="1433"/>
      <c r="K18291" s="1433"/>
      <c r="L18291" s="1334"/>
    </row>
    <row r="18292" spans="1:12" ht="24" customHeight="1">
      <c r="A18292" s="1355"/>
      <c r="B18292" s="1355"/>
      <c r="C18292" s="1433"/>
      <c r="E18292" s="1433"/>
      <c r="K18292" s="1433"/>
      <c r="L18292" s="1334"/>
    </row>
    <row r="18293" spans="1:12" ht="24" customHeight="1">
      <c r="A18293" s="1355"/>
      <c r="B18293" s="1355"/>
      <c r="C18293" s="1433"/>
      <c r="E18293" s="1433"/>
      <c r="K18293" s="1433"/>
      <c r="L18293" s="1334"/>
    </row>
    <row r="18294" spans="1:12" ht="24" customHeight="1">
      <c r="A18294" s="1355"/>
      <c r="B18294" s="1355"/>
      <c r="C18294" s="1433"/>
      <c r="E18294" s="1433"/>
      <c r="K18294" s="1433"/>
      <c r="L18294" s="1334"/>
    </row>
    <row r="18295" spans="1:12" ht="24" customHeight="1">
      <c r="A18295" s="1355"/>
      <c r="B18295" s="1355"/>
      <c r="C18295" s="1433"/>
      <c r="E18295" s="1433"/>
      <c r="K18295" s="1433"/>
      <c r="L18295" s="1334"/>
    </row>
    <row r="18296" spans="1:12" ht="24" customHeight="1">
      <c r="A18296" s="1355"/>
      <c r="B18296" s="1355"/>
      <c r="C18296" s="1433"/>
      <c r="E18296" s="1433"/>
      <c r="K18296" s="1433"/>
      <c r="L18296" s="1334"/>
    </row>
    <row r="18297" spans="1:12" ht="24" customHeight="1">
      <c r="A18297" s="1355"/>
      <c r="B18297" s="1355"/>
      <c r="C18297" s="1433"/>
      <c r="E18297" s="1433"/>
      <c r="K18297" s="1433"/>
      <c r="L18297" s="1334"/>
    </row>
    <row r="18298" spans="1:12" ht="24" customHeight="1">
      <c r="A18298" s="1355"/>
      <c r="B18298" s="1355"/>
      <c r="C18298" s="1433"/>
      <c r="E18298" s="1433"/>
      <c r="K18298" s="1433"/>
      <c r="L18298" s="1334"/>
    </row>
    <row r="18299" spans="1:12" ht="24" customHeight="1">
      <c r="A18299" s="1355"/>
      <c r="B18299" s="1355"/>
      <c r="C18299" s="1433"/>
      <c r="E18299" s="1433"/>
      <c r="K18299" s="1433"/>
      <c r="L18299" s="1334"/>
    </row>
    <row r="18300" spans="1:12" ht="24" customHeight="1">
      <c r="A18300" s="1355"/>
      <c r="B18300" s="1355"/>
      <c r="C18300" s="1433"/>
      <c r="E18300" s="1433"/>
      <c r="K18300" s="1433"/>
      <c r="L18300" s="1334"/>
    </row>
    <row r="18301" spans="1:12" ht="24" customHeight="1">
      <c r="A18301" s="1355"/>
      <c r="B18301" s="1355"/>
      <c r="C18301" s="1433"/>
      <c r="E18301" s="1433"/>
      <c r="K18301" s="1433"/>
      <c r="L18301" s="1334"/>
    </row>
    <row r="18302" spans="1:12" ht="24" customHeight="1">
      <c r="A18302" s="1355"/>
      <c r="B18302" s="1355"/>
      <c r="C18302" s="1433"/>
      <c r="E18302" s="1433"/>
      <c r="K18302" s="1433"/>
      <c r="L18302" s="1334"/>
    </row>
    <row r="18303" spans="1:12" ht="24" customHeight="1">
      <c r="A18303" s="1355"/>
      <c r="B18303" s="1355"/>
      <c r="C18303" s="1433"/>
      <c r="E18303" s="1433"/>
      <c r="K18303" s="1433"/>
      <c r="L18303" s="1334"/>
    </row>
    <row r="18304" spans="1:12" ht="24" customHeight="1">
      <c r="A18304" s="1355"/>
      <c r="B18304" s="1355"/>
      <c r="C18304" s="1433"/>
      <c r="E18304" s="1433"/>
      <c r="K18304" s="1433"/>
      <c r="L18304" s="1334"/>
    </row>
    <row r="18305" spans="1:12" ht="24" customHeight="1">
      <c r="A18305" s="1355"/>
      <c r="B18305" s="1355"/>
      <c r="C18305" s="1433"/>
      <c r="E18305" s="1433"/>
      <c r="K18305" s="1433"/>
      <c r="L18305" s="1334"/>
    </row>
    <row r="18306" spans="1:12" ht="24" customHeight="1">
      <c r="A18306" s="1355"/>
      <c r="B18306" s="1355"/>
      <c r="C18306" s="1433"/>
      <c r="E18306" s="1433"/>
      <c r="K18306" s="1433"/>
      <c r="L18306" s="1334"/>
    </row>
    <row r="18307" spans="1:12" ht="24" customHeight="1">
      <c r="A18307" s="1355"/>
      <c r="B18307" s="1355"/>
      <c r="C18307" s="1433"/>
      <c r="E18307" s="1433"/>
      <c r="K18307" s="1433"/>
      <c r="L18307" s="1334"/>
    </row>
    <row r="18308" spans="1:12" ht="24" customHeight="1">
      <c r="A18308" s="1355"/>
      <c r="B18308" s="1355"/>
      <c r="C18308" s="1433"/>
      <c r="E18308" s="1433"/>
      <c r="K18308" s="1433"/>
      <c r="L18308" s="1334"/>
    </row>
    <row r="18309" spans="1:12" ht="24" customHeight="1">
      <c r="A18309" s="1355"/>
      <c r="B18309" s="1355"/>
      <c r="C18309" s="1433"/>
      <c r="E18309" s="1433"/>
      <c r="K18309" s="1433"/>
      <c r="L18309" s="1334"/>
    </row>
    <row r="18310" spans="1:12" ht="24" customHeight="1">
      <c r="A18310" s="1355"/>
      <c r="B18310" s="1355"/>
      <c r="C18310" s="1433"/>
      <c r="E18310" s="1433"/>
      <c r="K18310" s="1433"/>
      <c r="L18310" s="1334"/>
    </row>
    <row r="18311" spans="1:12" ht="24" customHeight="1">
      <c r="A18311" s="1355"/>
      <c r="B18311" s="1355"/>
      <c r="C18311" s="1433"/>
      <c r="E18311" s="1433"/>
      <c r="K18311" s="1433"/>
      <c r="L18311" s="1334"/>
    </row>
    <row r="18312" spans="1:12" ht="24" customHeight="1">
      <c r="A18312" s="1355"/>
      <c r="B18312" s="1355"/>
      <c r="C18312" s="1433"/>
      <c r="E18312" s="1433"/>
      <c r="K18312" s="1433"/>
      <c r="L18312" s="1334"/>
    </row>
    <row r="18313" spans="1:12" ht="24" customHeight="1">
      <c r="A18313" s="1355"/>
      <c r="B18313" s="1355"/>
      <c r="C18313" s="1433"/>
      <c r="E18313" s="1433"/>
      <c r="K18313" s="1433"/>
      <c r="L18313" s="1334"/>
    </row>
    <row r="18314" spans="1:12" ht="24" customHeight="1">
      <c r="A18314" s="1355"/>
      <c r="B18314" s="1355"/>
      <c r="C18314" s="1433"/>
      <c r="E18314" s="1433"/>
      <c r="K18314" s="1433"/>
      <c r="L18314" s="1334"/>
    </row>
    <row r="18315" spans="1:12" ht="24" customHeight="1">
      <c r="A18315" s="1355"/>
      <c r="B18315" s="1355"/>
      <c r="C18315" s="1433"/>
      <c r="E18315" s="1433"/>
      <c r="K18315" s="1433"/>
      <c r="L18315" s="1334"/>
    </row>
    <row r="18316" spans="1:12" ht="24" customHeight="1">
      <c r="A18316" s="1355"/>
      <c r="B18316" s="1355"/>
      <c r="C18316" s="1433"/>
      <c r="E18316" s="1433"/>
      <c r="K18316" s="1433"/>
      <c r="L18316" s="1334"/>
    </row>
    <row r="18317" spans="1:12" ht="24" customHeight="1">
      <c r="A18317" s="1355"/>
      <c r="B18317" s="1355"/>
      <c r="C18317" s="1433"/>
      <c r="E18317" s="1433"/>
      <c r="K18317" s="1433"/>
      <c r="L18317" s="1334"/>
    </row>
    <row r="18318" spans="1:12" ht="24" customHeight="1">
      <c r="A18318" s="1355"/>
      <c r="B18318" s="1355"/>
      <c r="C18318" s="1433"/>
      <c r="E18318" s="1433"/>
      <c r="K18318" s="1433"/>
      <c r="L18318" s="1334"/>
    </row>
    <row r="18319" spans="1:12" ht="24" customHeight="1">
      <c r="A18319" s="1355"/>
      <c r="B18319" s="1355"/>
      <c r="C18319" s="1433"/>
      <c r="E18319" s="1433"/>
      <c r="K18319" s="1433"/>
      <c r="L18319" s="1334"/>
    </row>
    <row r="18320" spans="1:12" ht="24" customHeight="1">
      <c r="A18320" s="1355"/>
      <c r="B18320" s="1355"/>
      <c r="C18320" s="1433"/>
      <c r="E18320" s="1433"/>
      <c r="K18320" s="1433"/>
      <c r="L18320" s="1334"/>
    </row>
    <row r="18321" spans="1:12" ht="24" customHeight="1">
      <c r="A18321" s="1355"/>
      <c r="B18321" s="1355"/>
      <c r="C18321" s="1433"/>
      <c r="E18321" s="1433"/>
      <c r="K18321" s="1433"/>
      <c r="L18321" s="1334"/>
    </row>
    <row r="18322" spans="1:12" ht="24" customHeight="1">
      <c r="A18322" s="1355"/>
      <c r="B18322" s="1355"/>
      <c r="C18322" s="1433"/>
      <c r="E18322" s="1433"/>
      <c r="K18322" s="1433"/>
      <c r="L18322" s="1334"/>
    </row>
    <row r="18323" spans="1:12" ht="24" customHeight="1">
      <c r="A18323" s="1355"/>
      <c r="B18323" s="1355"/>
      <c r="C18323" s="1433"/>
      <c r="E18323" s="1433"/>
      <c r="K18323" s="1433"/>
      <c r="L18323" s="1334"/>
    </row>
    <row r="18324" spans="1:12" ht="24" customHeight="1">
      <c r="A18324" s="1355"/>
      <c r="B18324" s="1355"/>
      <c r="C18324" s="1433"/>
      <c r="E18324" s="1433"/>
      <c r="K18324" s="1433"/>
      <c r="L18324" s="1334"/>
    </row>
    <row r="18325" spans="1:12" ht="24" customHeight="1">
      <c r="A18325" s="1355"/>
      <c r="B18325" s="1355"/>
      <c r="C18325" s="1433"/>
      <c r="E18325" s="1433"/>
      <c r="K18325" s="1433"/>
      <c r="L18325" s="1334"/>
    </row>
    <row r="18326" spans="1:12" ht="24" customHeight="1">
      <c r="A18326" s="1355"/>
      <c r="B18326" s="1355"/>
      <c r="C18326" s="1433"/>
      <c r="E18326" s="1433"/>
      <c r="K18326" s="1433"/>
      <c r="L18326" s="1334"/>
    </row>
    <row r="18327" spans="1:12" ht="24" customHeight="1">
      <c r="A18327" s="1355"/>
      <c r="B18327" s="1355"/>
      <c r="C18327" s="1433"/>
      <c r="E18327" s="1433"/>
      <c r="K18327" s="1433"/>
      <c r="L18327" s="1334"/>
    </row>
    <row r="18328" spans="1:12" ht="24" customHeight="1">
      <c r="A18328" s="1355"/>
      <c r="B18328" s="1355"/>
      <c r="C18328" s="1433"/>
      <c r="E18328" s="1433"/>
      <c r="K18328" s="1433"/>
      <c r="L18328" s="1334"/>
    </row>
    <row r="18329" spans="1:12" ht="24" customHeight="1">
      <c r="A18329" s="1355"/>
      <c r="B18329" s="1355"/>
      <c r="C18329" s="1433"/>
      <c r="E18329" s="1433"/>
      <c r="K18329" s="1433"/>
      <c r="L18329" s="1334"/>
    </row>
    <row r="18330" spans="1:12" ht="24" customHeight="1">
      <c r="A18330" s="1355"/>
      <c r="B18330" s="1355"/>
      <c r="C18330" s="1433"/>
      <c r="E18330" s="1433"/>
      <c r="K18330" s="1433"/>
      <c r="L18330" s="1334"/>
    </row>
    <row r="18331" spans="1:12" ht="24" customHeight="1">
      <c r="A18331" s="1355"/>
      <c r="B18331" s="1355"/>
      <c r="C18331" s="1433"/>
      <c r="E18331" s="1433"/>
      <c r="K18331" s="1433"/>
      <c r="L18331" s="1334"/>
    </row>
    <row r="18332" spans="1:12" ht="24" customHeight="1">
      <c r="A18332" s="1355"/>
      <c r="B18332" s="1355"/>
      <c r="C18332" s="1433"/>
      <c r="E18332" s="1433"/>
      <c r="K18332" s="1433"/>
      <c r="L18332" s="1334"/>
    </row>
    <row r="18333" spans="1:12" ht="24" customHeight="1">
      <c r="A18333" s="1355"/>
      <c r="B18333" s="1355"/>
      <c r="C18333" s="1433"/>
      <c r="E18333" s="1433"/>
      <c r="K18333" s="1433"/>
      <c r="L18333" s="1334"/>
    </row>
    <row r="18334" spans="1:12" ht="24" customHeight="1">
      <c r="A18334" s="1355"/>
      <c r="B18334" s="1355"/>
      <c r="C18334" s="1433"/>
      <c r="E18334" s="1433"/>
      <c r="K18334" s="1433"/>
      <c r="L18334" s="1334"/>
    </row>
    <row r="18335" spans="1:12" ht="24" customHeight="1">
      <c r="A18335" s="1355"/>
      <c r="B18335" s="1355"/>
      <c r="C18335" s="1433"/>
      <c r="E18335" s="1433"/>
      <c r="K18335" s="1433"/>
      <c r="L18335" s="1334"/>
    </row>
    <row r="18336" spans="1:12" ht="24" customHeight="1">
      <c r="A18336" s="1355"/>
      <c r="B18336" s="1355"/>
      <c r="C18336" s="1433"/>
      <c r="E18336" s="1433"/>
      <c r="K18336" s="1433"/>
      <c r="L18336" s="1334"/>
    </row>
    <row r="18337" spans="1:12" ht="24" customHeight="1">
      <c r="A18337" s="1355"/>
      <c r="B18337" s="1355"/>
      <c r="C18337" s="1433"/>
      <c r="E18337" s="1433"/>
      <c r="K18337" s="1433"/>
      <c r="L18337" s="1334"/>
    </row>
    <row r="18338" spans="1:12" ht="24" customHeight="1">
      <c r="A18338" s="1355"/>
      <c r="B18338" s="1355"/>
      <c r="C18338" s="1433"/>
      <c r="E18338" s="1433"/>
      <c r="K18338" s="1433"/>
      <c r="L18338" s="1334"/>
    </row>
    <row r="18339" spans="1:12" ht="24" customHeight="1">
      <c r="A18339" s="1355"/>
      <c r="B18339" s="1355"/>
      <c r="C18339" s="1433"/>
      <c r="E18339" s="1433"/>
      <c r="K18339" s="1433"/>
      <c r="L18339" s="1334"/>
    </row>
    <row r="18340" spans="1:12" ht="24" customHeight="1">
      <c r="A18340" s="1355"/>
      <c r="B18340" s="1355"/>
      <c r="C18340" s="1433"/>
      <c r="E18340" s="1433"/>
      <c r="K18340" s="1433"/>
      <c r="L18340" s="1334"/>
    </row>
    <row r="18341" spans="1:12" ht="24" customHeight="1">
      <c r="A18341" s="1355"/>
      <c r="B18341" s="1355"/>
      <c r="C18341" s="1433"/>
      <c r="E18341" s="1433"/>
      <c r="K18341" s="1433"/>
      <c r="L18341" s="1334"/>
    </row>
    <row r="18342" spans="1:12" ht="24" customHeight="1">
      <c r="A18342" s="1355"/>
      <c r="B18342" s="1355"/>
      <c r="C18342" s="1433"/>
      <c r="E18342" s="1433"/>
      <c r="K18342" s="1433"/>
      <c r="L18342" s="1334"/>
    </row>
    <row r="18343" spans="1:12" ht="24" customHeight="1">
      <c r="A18343" s="1355"/>
      <c r="B18343" s="1355"/>
      <c r="C18343" s="1433"/>
      <c r="E18343" s="1433"/>
      <c r="K18343" s="1433"/>
      <c r="L18343" s="1334"/>
    </row>
    <row r="18344" spans="1:12" ht="24" customHeight="1">
      <c r="A18344" s="1355"/>
      <c r="B18344" s="1355"/>
      <c r="C18344" s="1433"/>
      <c r="E18344" s="1433"/>
      <c r="K18344" s="1433"/>
      <c r="L18344" s="1334"/>
    </row>
    <row r="18345" spans="1:12" ht="24" customHeight="1">
      <c r="A18345" s="1355"/>
      <c r="B18345" s="1355"/>
      <c r="C18345" s="1433"/>
      <c r="E18345" s="1433"/>
      <c r="K18345" s="1433"/>
      <c r="L18345" s="1334"/>
    </row>
    <row r="18346" spans="1:12" ht="24" customHeight="1">
      <c r="A18346" s="1355"/>
      <c r="B18346" s="1355"/>
      <c r="C18346" s="1433"/>
      <c r="E18346" s="1433"/>
      <c r="K18346" s="1433"/>
      <c r="L18346" s="1334"/>
    </row>
    <row r="18347" spans="1:12" ht="24" customHeight="1">
      <c r="A18347" s="1355"/>
      <c r="B18347" s="1355"/>
      <c r="C18347" s="1433"/>
      <c r="E18347" s="1433"/>
      <c r="K18347" s="1433"/>
      <c r="L18347" s="1334"/>
    </row>
    <row r="18348" spans="1:12" ht="24" customHeight="1">
      <c r="A18348" s="1355"/>
      <c r="B18348" s="1355"/>
      <c r="C18348" s="1433"/>
      <c r="E18348" s="1433"/>
      <c r="K18348" s="1433"/>
      <c r="L18348" s="1334"/>
    </row>
    <row r="18349" spans="1:12" ht="24" customHeight="1">
      <c r="A18349" s="1355"/>
      <c r="B18349" s="1355"/>
      <c r="C18349" s="1433"/>
      <c r="E18349" s="1433"/>
      <c r="K18349" s="1433"/>
      <c r="L18349" s="1334"/>
    </row>
    <row r="18350" spans="1:12" ht="24" customHeight="1">
      <c r="A18350" s="1355"/>
      <c r="B18350" s="1355"/>
      <c r="C18350" s="1433"/>
      <c r="E18350" s="1433"/>
      <c r="K18350" s="1433"/>
      <c r="L18350" s="1334"/>
    </row>
    <row r="18351" spans="1:12" ht="24" customHeight="1">
      <c r="A18351" s="1355"/>
      <c r="B18351" s="1355"/>
      <c r="C18351" s="1433"/>
      <c r="E18351" s="1433"/>
      <c r="K18351" s="1433"/>
      <c r="L18351" s="1334"/>
    </row>
    <row r="18352" spans="1:12" ht="24" customHeight="1">
      <c r="A18352" s="1355"/>
      <c r="B18352" s="1355"/>
      <c r="C18352" s="1433"/>
      <c r="E18352" s="1433"/>
      <c r="K18352" s="1433"/>
      <c r="L18352" s="1334"/>
    </row>
    <row r="18353" spans="1:12" ht="24" customHeight="1">
      <c r="A18353" s="1355"/>
      <c r="B18353" s="1355"/>
      <c r="C18353" s="1433"/>
      <c r="E18353" s="1433"/>
      <c r="K18353" s="1433"/>
      <c r="L18353" s="1334"/>
    </row>
    <row r="18354" spans="1:12" ht="24" customHeight="1">
      <c r="A18354" s="1355"/>
      <c r="B18354" s="1355"/>
      <c r="C18354" s="1433"/>
      <c r="E18354" s="1433"/>
      <c r="K18354" s="1433"/>
      <c r="L18354" s="1334"/>
    </row>
    <row r="18355" spans="1:12" ht="24" customHeight="1">
      <c r="A18355" s="1355"/>
      <c r="B18355" s="1355"/>
      <c r="C18355" s="1433"/>
      <c r="E18355" s="1433"/>
      <c r="K18355" s="1433"/>
      <c r="L18355" s="1334"/>
    </row>
    <row r="18356" spans="1:12" ht="24" customHeight="1">
      <c r="A18356" s="1355"/>
      <c r="B18356" s="1355"/>
      <c r="C18356" s="1433"/>
      <c r="E18356" s="1433"/>
      <c r="K18356" s="1433"/>
      <c r="L18356" s="1334"/>
    </row>
    <row r="18357" spans="1:12" ht="24" customHeight="1">
      <c r="A18357" s="1355"/>
      <c r="B18357" s="1355"/>
      <c r="C18357" s="1433"/>
      <c r="E18357" s="1433"/>
      <c r="K18357" s="1433"/>
      <c r="L18357" s="1334"/>
    </row>
    <row r="18358" spans="1:12" ht="24" customHeight="1">
      <c r="A18358" s="1355"/>
      <c r="B18358" s="1355"/>
      <c r="C18358" s="1433"/>
      <c r="E18358" s="1433"/>
      <c r="K18358" s="1433"/>
      <c r="L18358" s="1334"/>
    </row>
    <row r="18359" spans="1:12" ht="24" customHeight="1">
      <c r="A18359" s="1355"/>
      <c r="B18359" s="1355"/>
      <c r="C18359" s="1433"/>
      <c r="E18359" s="1433"/>
      <c r="K18359" s="1433"/>
      <c r="L18359" s="1334"/>
    </row>
    <row r="18360" spans="1:12" ht="24" customHeight="1">
      <c r="A18360" s="1355"/>
      <c r="B18360" s="1355"/>
      <c r="C18360" s="1433"/>
      <c r="E18360" s="1433"/>
      <c r="K18360" s="1433"/>
      <c r="L18360" s="1334"/>
    </row>
    <row r="18361" spans="1:12" ht="24" customHeight="1">
      <c r="A18361" s="1355"/>
      <c r="B18361" s="1355"/>
      <c r="C18361" s="1433"/>
      <c r="E18361" s="1433"/>
      <c r="K18361" s="1433"/>
      <c r="L18361" s="1334"/>
    </row>
    <row r="18362" spans="1:12" ht="24" customHeight="1">
      <c r="A18362" s="1355"/>
      <c r="B18362" s="1355"/>
      <c r="C18362" s="1433"/>
      <c r="E18362" s="1433"/>
      <c r="K18362" s="1433"/>
      <c r="L18362" s="1334"/>
    </row>
    <row r="18363" spans="1:12" ht="24" customHeight="1">
      <c r="A18363" s="1355"/>
      <c r="B18363" s="1355"/>
      <c r="C18363" s="1433"/>
      <c r="E18363" s="1433"/>
      <c r="K18363" s="1433"/>
      <c r="L18363" s="1334"/>
    </row>
    <row r="18364" spans="1:12" ht="24" customHeight="1">
      <c r="A18364" s="1355"/>
      <c r="B18364" s="1355"/>
      <c r="C18364" s="1433"/>
      <c r="E18364" s="1433"/>
      <c r="K18364" s="1433"/>
      <c r="L18364" s="1334"/>
    </row>
    <row r="18365" spans="1:12" ht="24" customHeight="1">
      <c r="A18365" s="1355"/>
      <c r="B18365" s="1355"/>
      <c r="C18365" s="1433"/>
      <c r="E18365" s="1433"/>
      <c r="K18365" s="1433"/>
      <c r="L18365" s="1334"/>
    </row>
    <row r="18366" spans="1:12" ht="24" customHeight="1">
      <c r="A18366" s="1355"/>
      <c r="B18366" s="1355"/>
      <c r="C18366" s="1433"/>
      <c r="E18366" s="1433"/>
      <c r="K18366" s="1433"/>
      <c r="L18366" s="1334"/>
    </row>
    <row r="18367" spans="1:12" ht="24" customHeight="1">
      <c r="A18367" s="1355"/>
      <c r="B18367" s="1355"/>
      <c r="C18367" s="1433"/>
      <c r="E18367" s="1433"/>
      <c r="K18367" s="1433"/>
      <c r="L18367" s="1334"/>
    </row>
    <row r="18368" spans="1:12" ht="24" customHeight="1">
      <c r="A18368" s="1355"/>
      <c r="B18368" s="1355"/>
      <c r="C18368" s="1433"/>
      <c r="E18368" s="1433"/>
      <c r="K18368" s="1433"/>
      <c r="L18368" s="1334"/>
    </row>
    <row r="18369" spans="1:12" ht="24" customHeight="1">
      <c r="A18369" s="1355"/>
      <c r="B18369" s="1355"/>
      <c r="C18369" s="1433"/>
      <c r="E18369" s="1433"/>
      <c r="K18369" s="1433"/>
      <c r="L18369" s="1334"/>
    </row>
    <row r="18370" spans="1:12" ht="24" customHeight="1">
      <c r="A18370" s="1355"/>
      <c r="B18370" s="1355"/>
      <c r="C18370" s="1433"/>
      <c r="E18370" s="1433"/>
      <c r="K18370" s="1433"/>
      <c r="L18370" s="1334"/>
    </row>
    <row r="18371" spans="1:12" ht="24" customHeight="1">
      <c r="A18371" s="1355"/>
      <c r="B18371" s="1355"/>
      <c r="C18371" s="1433"/>
      <c r="E18371" s="1433"/>
      <c r="K18371" s="1433"/>
      <c r="L18371" s="1334"/>
    </row>
    <row r="18372" spans="1:12" ht="24" customHeight="1">
      <c r="A18372" s="1355"/>
      <c r="B18372" s="1355"/>
      <c r="C18372" s="1433"/>
      <c r="E18372" s="1433"/>
      <c r="K18372" s="1433"/>
      <c r="L18372" s="1334"/>
    </row>
    <row r="18373" spans="1:12" ht="24" customHeight="1">
      <c r="A18373" s="1355"/>
      <c r="B18373" s="1355"/>
      <c r="C18373" s="1433"/>
      <c r="E18373" s="1433"/>
      <c r="K18373" s="1433"/>
      <c r="L18373" s="1334"/>
    </row>
    <row r="18374" spans="1:12" ht="24" customHeight="1">
      <c r="A18374" s="1355"/>
      <c r="B18374" s="1355"/>
      <c r="C18374" s="1433"/>
      <c r="E18374" s="1433"/>
      <c r="K18374" s="1433"/>
      <c r="L18374" s="1334"/>
    </row>
    <row r="18375" spans="1:12" ht="24" customHeight="1">
      <c r="A18375" s="1355"/>
      <c r="B18375" s="1355"/>
      <c r="C18375" s="1433"/>
      <c r="E18375" s="1433"/>
      <c r="K18375" s="1433"/>
      <c r="L18375" s="1334"/>
    </row>
    <row r="18376" spans="1:12" ht="24" customHeight="1">
      <c r="A18376" s="1355"/>
      <c r="B18376" s="1355"/>
      <c r="C18376" s="1433"/>
      <c r="E18376" s="1433"/>
      <c r="K18376" s="1433"/>
      <c r="L18376" s="1334"/>
    </row>
    <row r="18377" spans="1:12" ht="24" customHeight="1">
      <c r="A18377" s="1355"/>
      <c r="B18377" s="1355"/>
      <c r="C18377" s="1433"/>
      <c r="E18377" s="1433"/>
      <c r="K18377" s="1433"/>
      <c r="L18377" s="1334"/>
    </row>
    <row r="18378" spans="1:12" ht="24" customHeight="1">
      <c r="A18378" s="1355"/>
      <c r="B18378" s="1355"/>
      <c r="C18378" s="1433"/>
      <c r="E18378" s="1433"/>
      <c r="K18378" s="1433"/>
      <c r="L18378" s="1334"/>
    </row>
    <row r="18379" spans="1:12" ht="24" customHeight="1">
      <c r="A18379" s="1355"/>
      <c r="B18379" s="1355"/>
      <c r="C18379" s="1433"/>
      <c r="E18379" s="1433"/>
      <c r="K18379" s="1433"/>
      <c r="L18379" s="1334"/>
    </row>
    <row r="18380" spans="1:12" ht="24" customHeight="1">
      <c r="A18380" s="1355"/>
      <c r="B18380" s="1355"/>
      <c r="C18380" s="1433"/>
      <c r="E18380" s="1433"/>
      <c r="K18380" s="1433"/>
      <c r="L18380" s="1334"/>
    </row>
    <row r="18381" spans="1:12" ht="24" customHeight="1">
      <c r="A18381" s="1355"/>
      <c r="B18381" s="1355"/>
      <c r="C18381" s="1433"/>
      <c r="E18381" s="1433"/>
      <c r="K18381" s="1433"/>
      <c r="L18381" s="1334"/>
    </row>
    <row r="18382" spans="1:12" ht="24" customHeight="1">
      <c r="A18382" s="1355"/>
      <c r="B18382" s="1355"/>
      <c r="C18382" s="1433"/>
      <c r="E18382" s="1433"/>
      <c r="K18382" s="1433"/>
      <c r="L18382" s="1334"/>
    </row>
    <row r="18383" spans="1:12" ht="24" customHeight="1">
      <c r="A18383" s="1355"/>
      <c r="B18383" s="1355"/>
      <c r="C18383" s="1433"/>
      <c r="E18383" s="1433"/>
      <c r="K18383" s="1433"/>
      <c r="L18383" s="1334"/>
    </row>
    <row r="18384" spans="1:12" ht="24" customHeight="1">
      <c r="A18384" s="1355"/>
      <c r="B18384" s="1355"/>
      <c r="C18384" s="1433"/>
      <c r="E18384" s="1433"/>
      <c r="K18384" s="1433"/>
      <c r="L18384" s="1334"/>
    </row>
    <row r="18385" spans="1:12" ht="24" customHeight="1">
      <c r="A18385" s="1355"/>
      <c r="B18385" s="1355"/>
      <c r="C18385" s="1433"/>
      <c r="E18385" s="1433"/>
      <c r="K18385" s="1433"/>
      <c r="L18385" s="1334"/>
    </row>
    <row r="18386" spans="1:12" ht="24" customHeight="1">
      <c r="A18386" s="1355"/>
      <c r="B18386" s="1355"/>
      <c r="C18386" s="1433"/>
      <c r="E18386" s="1433"/>
      <c r="K18386" s="1433"/>
      <c r="L18386" s="1334"/>
    </row>
    <row r="18387" spans="1:12" ht="24" customHeight="1">
      <c r="A18387" s="1355"/>
      <c r="B18387" s="1355"/>
      <c r="C18387" s="1433"/>
      <c r="E18387" s="1433"/>
      <c r="K18387" s="1433"/>
      <c r="L18387" s="1334"/>
    </row>
    <row r="18388" spans="1:12" ht="24" customHeight="1">
      <c r="A18388" s="1355"/>
      <c r="B18388" s="1355"/>
      <c r="C18388" s="1433"/>
      <c r="E18388" s="1433"/>
      <c r="K18388" s="1433"/>
      <c r="L18388" s="1334"/>
    </row>
    <row r="18389" spans="1:12" ht="24" customHeight="1">
      <c r="A18389" s="1355"/>
      <c r="B18389" s="1355"/>
      <c r="C18389" s="1433"/>
      <c r="E18389" s="1433"/>
      <c r="K18389" s="1433"/>
      <c r="L18389" s="1334"/>
    </row>
    <row r="18390" spans="1:12" ht="24" customHeight="1">
      <c r="A18390" s="1355"/>
      <c r="B18390" s="1355"/>
      <c r="C18390" s="1433"/>
      <c r="E18390" s="1433"/>
      <c r="K18390" s="1433"/>
      <c r="L18390" s="1334"/>
    </row>
    <row r="18391" spans="1:12" ht="24" customHeight="1">
      <c r="A18391" s="1355"/>
      <c r="B18391" s="1355"/>
      <c r="C18391" s="1433"/>
      <c r="E18391" s="1433"/>
      <c r="K18391" s="1433"/>
      <c r="L18391" s="1334"/>
    </row>
    <row r="18392" spans="1:12" ht="24" customHeight="1">
      <c r="A18392" s="1355"/>
      <c r="B18392" s="1355"/>
      <c r="C18392" s="1433"/>
      <c r="E18392" s="1433"/>
      <c r="K18392" s="1433"/>
      <c r="L18392" s="1334"/>
    </row>
    <row r="18393" spans="1:12" ht="24" customHeight="1">
      <c r="A18393" s="1355"/>
      <c r="B18393" s="1355"/>
      <c r="C18393" s="1433"/>
      <c r="E18393" s="1433"/>
      <c r="K18393" s="1433"/>
      <c r="L18393" s="1334"/>
    </row>
    <row r="18394" spans="1:12" ht="24" customHeight="1">
      <c r="A18394" s="1355"/>
      <c r="B18394" s="1355"/>
      <c r="C18394" s="1433"/>
      <c r="E18394" s="1433"/>
      <c r="K18394" s="1433"/>
      <c r="L18394" s="1334"/>
    </row>
    <row r="18395" spans="1:12" ht="24" customHeight="1">
      <c r="A18395" s="1355"/>
      <c r="B18395" s="1355"/>
      <c r="C18395" s="1433"/>
      <c r="E18395" s="1433"/>
      <c r="K18395" s="1433"/>
      <c r="L18395" s="1334"/>
    </row>
    <row r="18396" spans="1:12" ht="24" customHeight="1">
      <c r="A18396" s="1355"/>
      <c r="B18396" s="1355"/>
      <c r="C18396" s="1433"/>
      <c r="E18396" s="1433"/>
      <c r="K18396" s="1433"/>
      <c r="L18396" s="1334"/>
    </row>
    <row r="18397" spans="1:12" ht="24" customHeight="1">
      <c r="A18397" s="1355"/>
      <c r="B18397" s="1355"/>
      <c r="C18397" s="1433"/>
      <c r="E18397" s="1433"/>
      <c r="K18397" s="1433"/>
      <c r="L18397" s="1334"/>
    </row>
    <row r="18398" spans="1:12" ht="24" customHeight="1">
      <c r="A18398" s="1355"/>
      <c r="B18398" s="1355"/>
      <c r="C18398" s="1433"/>
      <c r="E18398" s="1433"/>
      <c r="K18398" s="1433"/>
      <c r="L18398" s="1334"/>
    </row>
    <row r="18399" spans="1:12" ht="24" customHeight="1">
      <c r="A18399" s="1355"/>
      <c r="B18399" s="1355"/>
      <c r="C18399" s="1433"/>
      <c r="E18399" s="1433"/>
      <c r="K18399" s="1433"/>
      <c r="L18399" s="1334"/>
    </row>
    <row r="18400" spans="1:12" ht="24" customHeight="1">
      <c r="A18400" s="1355"/>
      <c r="B18400" s="1355"/>
      <c r="C18400" s="1433"/>
      <c r="E18400" s="1433"/>
      <c r="K18400" s="1433"/>
      <c r="L18400" s="1334"/>
    </row>
    <row r="18401" spans="1:12" ht="24" customHeight="1">
      <c r="A18401" s="1355"/>
      <c r="B18401" s="1355"/>
      <c r="C18401" s="1433"/>
      <c r="E18401" s="1433"/>
      <c r="K18401" s="1433"/>
      <c r="L18401" s="1334"/>
    </row>
    <row r="18402" spans="1:12" ht="24" customHeight="1">
      <c r="A18402" s="1355"/>
      <c r="B18402" s="1355"/>
      <c r="C18402" s="1433"/>
      <c r="E18402" s="1433"/>
      <c r="K18402" s="1433"/>
      <c r="L18402" s="1334"/>
    </row>
    <row r="18403" spans="1:12" ht="24" customHeight="1">
      <c r="A18403" s="1355"/>
      <c r="B18403" s="1355"/>
      <c r="C18403" s="1433"/>
      <c r="E18403" s="1433"/>
      <c r="K18403" s="1433"/>
      <c r="L18403" s="1334"/>
    </row>
    <row r="18404" spans="1:12" ht="24" customHeight="1">
      <c r="A18404" s="1355"/>
      <c r="B18404" s="1355"/>
      <c r="C18404" s="1433"/>
      <c r="E18404" s="1433"/>
      <c r="K18404" s="1433"/>
      <c r="L18404" s="1334"/>
    </row>
    <row r="18405" spans="1:12" ht="24" customHeight="1">
      <c r="A18405" s="1355"/>
      <c r="B18405" s="1355"/>
      <c r="C18405" s="1433"/>
      <c r="E18405" s="1433"/>
      <c r="K18405" s="1433"/>
      <c r="L18405" s="1334"/>
    </row>
    <row r="18406" spans="1:12" ht="24" customHeight="1">
      <c r="A18406" s="1355"/>
      <c r="B18406" s="1355"/>
      <c r="C18406" s="1433"/>
      <c r="E18406" s="1433"/>
      <c r="K18406" s="1433"/>
      <c r="L18406" s="1334"/>
    </row>
    <row r="18407" spans="1:12" ht="24" customHeight="1">
      <c r="A18407" s="1355"/>
      <c r="B18407" s="1355"/>
      <c r="C18407" s="1433"/>
      <c r="E18407" s="1433"/>
      <c r="K18407" s="1433"/>
      <c r="L18407" s="1334"/>
    </row>
    <row r="18408" spans="1:12" ht="24" customHeight="1">
      <c r="A18408" s="1355"/>
      <c r="B18408" s="1355"/>
      <c r="C18408" s="1433"/>
      <c r="E18408" s="1433"/>
      <c r="K18408" s="1433"/>
      <c r="L18408" s="1334"/>
    </row>
    <row r="18409" spans="1:12" ht="24" customHeight="1">
      <c r="A18409" s="1355"/>
      <c r="B18409" s="1355"/>
      <c r="C18409" s="1433"/>
      <c r="E18409" s="1433"/>
      <c r="K18409" s="1433"/>
      <c r="L18409" s="1334"/>
    </row>
    <row r="18410" spans="1:12" ht="24" customHeight="1">
      <c r="A18410" s="1355"/>
      <c r="B18410" s="1355"/>
      <c r="C18410" s="1433"/>
      <c r="E18410" s="1433"/>
      <c r="K18410" s="1433"/>
      <c r="L18410" s="1334"/>
    </row>
    <row r="18411" spans="1:12" ht="24" customHeight="1">
      <c r="A18411" s="1355"/>
      <c r="B18411" s="1355"/>
      <c r="C18411" s="1433"/>
      <c r="E18411" s="1433"/>
      <c r="K18411" s="1433"/>
      <c r="L18411" s="1334"/>
    </row>
    <row r="18412" spans="1:12" ht="24" customHeight="1">
      <c r="A18412" s="1355"/>
      <c r="B18412" s="1355"/>
      <c r="C18412" s="1433"/>
      <c r="E18412" s="1433"/>
      <c r="K18412" s="1433"/>
      <c r="L18412" s="1334"/>
    </row>
    <row r="18413" spans="1:12" ht="24" customHeight="1">
      <c r="A18413" s="1355"/>
      <c r="B18413" s="1355"/>
      <c r="C18413" s="1433"/>
      <c r="E18413" s="1433"/>
      <c r="K18413" s="1433"/>
      <c r="L18413" s="1334"/>
    </row>
    <row r="18414" spans="1:12" ht="24" customHeight="1">
      <c r="A18414" s="1355"/>
      <c r="B18414" s="1355"/>
      <c r="C18414" s="1433"/>
      <c r="E18414" s="1433"/>
      <c r="K18414" s="1433"/>
      <c r="L18414" s="1334"/>
    </row>
    <row r="18415" spans="1:12" ht="24" customHeight="1">
      <c r="A18415" s="1355"/>
      <c r="B18415" s="1355"/>
      <c r="C18415" s="1433"/>
      <c r="E18415" s="1433"/>
      <c r="K18415" s="1433"/>
      <c r="L18415" s="1334"/>
    </row>
    <row r="18416" spans="1:12" ht="24" customHeight="1">
      <c r="A18416" s="1355"/>
      <c r="B18416" s="1355"/>
      <c r="C18416" s="1433"/>
      <c r="E18416" s="1433"/>
      <c r="K18416" s="1433"/>
      <c r="L18416" s="1334"/>
    </row>
    <row r="18417" spans="1:12" ht="24" customHeight="1">
      <c r="A18417" s="1355"/>
      <c r="B18417" s="1355"/>
      <c r="C18417" s="1433"/>
      <c r="E18417" s="1433"/>
      <c r="K18417" s="1433"/>
      <c r="L18417" s="1334"/>
    </row>
    <row r="18418" spans="1:12" ht="24" customHeight="1">
      <c r="A18418" s="1355"/>
      <c r="B18418" s="1355"/>
      <c r="C18418" s="1433"/>
      <c r="E18418" s="1433"/>
      <c r="K18418" s="1433"/>
      <c r="L18418" s="1334"/>
    </row>
    <row r="18419" spans="1:12" ht="24" customHeight="1">
      <c r="A18419" s="1355"/>
      <c r="B18419" s="1355"/>
      <c r="C18419" s="1433"/>
      <c r="E18419" s="1433"/>
      <c r="K18419" s="1433"/>
      <c r="L18419" s="1334"/>
    </row>
    <row r="18420" spans="1:12" ht="24" customHeight="1">
      <c r="A18420" s="1355"/>
      <c r="B18420" s="1355"/>
      <c r="C18420" s="1433"/>
      <c r="E18420" s="1433"/>
      <c r="K18420" s="1433"/>
      <c r="L18420" s="1334"/>
    </row>
    <row r="18421" spans="1:12" ht="24" customHeight="1">
      <c r="A18421" s="1355"/>
      <c r="B18421" s="1355"/>
      <c r="C18421" s="1433"/>
      <c r="E18421" s="1433"/>
      <c r="K18421" s="1433"/>
      <c r="L18421" s="1334"/>
    </row>
    <row r="18422" spans="1:12" ht="24" customHeight="1">
      <c r="A18422" s="1355"/>
      <c r="B18422" s="1355"/>
      <c r="C18422" s="1433"/>
      <c r="E18422" s="1433"/>
      <c r="K18422" s="1433"/>
      <c r="L18422" s="1334"/>
    </row>
    <row r="18423" spans="1:12" ht="24" customHeight="1">
      <c r="A18423" s="1355"/>
      <c r="B18423" s="1355"/>
      <c r="C18423" s="1433"/>
      <c r="E18423" s="1433"/>
      <c r="K18423" s="1433"/>
      <c r="L18423" s="1334"/>
    </row>
    <row r="18424" spans="1:12" ht="24" customHeight="1">
      <c r="A18424" s="1355"/>
      <c r="B18424" s="1355"/>
      <c r="C18424" s="1433"/>
      <c r="E18424" s="1433"/>
      <c r="K18424" s="1433"/>
      <c r="L18424" s="1334"/>
    </row>
    <row r="18425" spans="1:12" ht="24" customHeight="1">
      <c r="A18425" s="1355"/>
      <c r="B18425" s="1355"/>
      <c r="C18425" s="1433"/>
      <c r="E18425" s="1433"/>
      <c r="K18425" s="1433"/>
      <c r="L18425" s="1334"/>
    </row>
    <row r="18426" spans="1:12" ht="24" customHeight="1">
      <c r="A18426" s="1355"/>
      <c r="B18426" s="1355"/>
      <c r="C18426" s="1433"/>
      <c r="E18426" s="1433"/>
      <c r="K18426" s="1433"/>
      <c r="L18426" s="1334"/>
    </row>
    <row r="18427" spans="1:12" ht="24" customHeight="1">
      <c r="A18427" s="1355"/>
      <c r="B18427" s="1355"/>
      <c r="C18427" s="1433"/>
      <c r="E18427" s="1433"/>
      <c r="K18427" s="1433"/>
      <c r="L18427" s="1334"/>
    </row>
    <row r="18428" spans="1:12" ht="24" customHeight="1">
      <c r="A18428" s="1355"/>
      <c r="B18428" s="1355"/>
      <c r="C18428" s="1433"/>
      <c r="E18428" s="1433"/>
      <c r="K18428" s="1433"/>
      <c r="L18428" s="1334"/>
    </row>
    <row r="18429" spans="1:12" ht="24" customHeight="1">
      <c r="A18429" s="1355"/>
      <c r="B18429" s="1355"/>
      <c r="C18429" s="1433"/>
      <c r="E18429" s="1433"/>
      <c r="K18429" s="1433"/>
      <c r="L18429" s="1334"/>
    </row>
    <row r="18430" spans="1:12" ht="24" customHeight="1">
      <c r="A18430" s="1355"/>
      <c r="B18430" s="1355"/>
      <c r="C18430" s="1433"/>
      <c r="E18430" s="1433"/>
      <c r="K18430" s="1433"/>
      <c r="L18430" s="1334"/>
    </row>
    <row r="18431" spans="1:12" ht="24" customHeight="1">
      <c r="A18431" s="1355"/>
      <c r="B18431" s="1355"/>
      <c r="C18431" s="1433"/>
      <c r="E18431" s="1433"/>
      <c r="K18431" s="1433"/>
      <c r="L18431" s="1334"/>
    </row>
    <row r="18432" spans="1:12" ht="24" customHeight="1">
      <c r="A18432" s="1355"/>
      <c r="B18432" s="1355"/>
      <c r="C18432" s="1433"/>
      <c r="E18432" s="1433"/>
      <c r="K18432" s="1433"/>
      <c r="L18432" s="1334"/>
    </row>
    <row r="18433" spans="1:12" ht="24" customHeight="1">
      <c r="A18433" s="1355"/>
      <c r="B18433" s="1355"/>
      <c r="C18433" s="1433"/>
      <c r="E18433" s="1433"/>
      <c r="K18433" s="1433"/>
      <c r="L18433" s="1334"/>
    </row>
    <row r="18434" spans="1:12" ht="24" customHeight="1">
      <c r="A18434" s="1355"/>
      <c r="B18434" s="1355"/>
      <c r="C18434" s="1433"/>
      <c r="E18434" s="1433"/>
      <c r="K18434" s="1433"/>
      <c r="L18434" s="1334"/>
    </row>
    <row r="18435" spans="1:12" ht="24" customHeight="1">
      <c r="A18435" s="1355"/>
      <c r="B18435" s="1355"/>
      <c r="C18435" s="1433"/>
      <c r="E18435" s="1433"/>
      <c r="K18435" s="1433"/>
      <c r="L18435" s="1334"/>
    </row>
    <row r="18436" spans="1:12" ht="24" customHeight="1">
      <c r="A18436" s="1355"/>
      <c r="B18436" s="1355"/>
      <c r="C18436" s="1433"/>
      <c r="E18436" s="1433"/>
      <c r="K18436" s="1433"/>
      <c r="L18436" s="1334"/>
    </row>
    <row r="18437" spans="1:12" ht="24" customHeight="1">
      <c r="A18437" s="1355"/>
      <c r="B18437" s="1355"/>
      <c r="C18437" s="1433"/>
      <c r="E18437" s="1433"/>
      <c r="K18437" s="1433"/>
      <c r="L18437" s="1334"/>
    </row>
    <row r="18438" spans="1:12" ht="24" customHeight="1">
      <c r="A18438" s="1355"/>
      <c r="B18438" s="1355"/>
      <c r="C18438" s="1433"/>
      <c r="E18438" s="1433"/>
      <c r="K18438" s="1433"/>
      <c r="L18438" s="1334"/>
    </row>
    <row r="18439" spans="1:12" ht="24" customHeight="1">
      <c r="A18439" s="1355"/>
      <c r="B18439" s="1355"/>
      <c r="C18439" s="1433"/>
      <c r="E18439" s="1433"/>
      <c r="K18439" s="1433"/>
      <c r="L18439" s="1334"/>
    </row>
    <row r="18440" spans="1:12" ht="24" customHeight="1">
      <c r="A18440" s="1355"/>
      <c r="B18440" s="1355"/>
      <c r="C18440" s="1433"/>
      <c r="E18440" s="1433"/>
      <c r="K18440" s="1433"/>
      <c r="L18440" s="1334"/>
    </row>
    <row r="18441" spans="1:12" ht="24" customHeight="1">
      <c r="A18441" s="1355"/>
      <c r="B18441" s="1355"/>
      <c r="C18441" s="1433"/>
      <c r="E18441" s="1433"/>
      <c r="K18441" s="1433"/>
      <c r="L18441" s="1334"/>
    </row>
    <row r="18442" spans="1:12" ht="24" customHeight="1">
      <c r="A18442" s="1355"/>
      <c r="B18442" s="1355"/>
      <c r="C18442" s="1433"/>
      <c r="E18442" s="1433"/>
      <c r="K18442" s="1433"/>
      <c r="L18442" s="1334"/>
    </row>
    <row r="18443" spans="1:12" ht="24" customHeight="1">
      <c r="A18443" s="1355"/>
      <c r="B18443" s="1355"/>
      <c r="C18443" s="1433"/>
      <c r="E18443" s="1433"/>
      <c r="K18443" s="1433"/>
      <c r="L18443" s="1334"/>
    </row>
    <row r="18444" spans="1:12" ht="24" customHeight="1">
      <c r="A18444" s="1355"/>
      <c r="B18444" s="1355"/>
      <c r="C18444" s="1433"/>
      <c r="E18444" s="1433"/>
      <c r="K18444" s="1433"/>
      <c r="L18444" s="1334"/>
    </row>
    <row r="18445" spans="1:12" ht="24" customHeight="1">
      <c r="A18445" s="1355"/>
      <c r="B18445" s="1355"/>
      <c r="C18445" s="1433"/>
      <c r="E18445" s="1433"/>
      <c r="K18445" s="1433"/>
      <c r="L18445" s="1334"/>
    </row>
    <row r="18446" spans="1:12" ht="24" customHeight="1">
      <c r="A18446" s="1355"/>
      <c r="B18446" s="1355"/>
      <c r="C18446" s="1433"/>
      <c r="E18446" s="1433"/>
      <c r="K18446" s="1433"/>
      <c r="L18446" s="1334"/>
    </row>
    <row r="18447" spans="1:12" ht="24" customHeight="1">
      <c r="A18447" s="1355"/>
      <c r="B18447" s="1355"/>
      <c r="C18447" s="1433"/>
      <c r="E18447" s="1433"/>
      <c r="K18447" s="1433"/>
      <c r="L18447" s="1334"/>
    </row>
    <row r="18448" spans="1:12" ht="24" customHeight="1">
      <c r="A18448" s="1355"/>
      <c r="B18448" s="1355"/>
      <c r="C18448" s="1433"/>
      <c r="E18448" s="1433"/>
      <c r="K18448" s="1433"/>
      <c r="L18448" s="1334"/>
    </row>
    <row r="18449" spans="1:12" ht="24" customHeight="1">
      <c r="A18449" s="1355"/>
      <c r="B18449" s="1355"/>
      <c r="C18449" s="1433"/>
      <c r="E18449" s="1433"/>
      <c r="K18449" s="1433"/>
      <c r="L18449" s="1334"/>
    </row>
    <row r="18450" spans="1:12" ht="24" customHeight="1">
      <c r="A18450" s="1355"/>
      <c r="B18450" s="1355"/>
      <c r="C18450" s="1433"/>
      <c r="E18450" s="1433"/>
      <c r="K18450" s="1433"/>
      <c r="L18450" s="1334"/>
    </row>
    <row r="18451" spans="1:12" ht="24" customHeight="1">
      <c r="A18451" s="1355"/>
      <c r="B18451" s="1355"/>
      <c r="C18451" s="1433"/>
      <c r="E18451" s="1433"/>
      <c r="K18451" s="1433"/>
      <c r="L18451" s="1334"/>
    </row>
    <row r="18452" spans="1:12" ht="24" customHeight="1">
      <c r="A18452" s="1355"/>
      <c r="B18452" s="1355"/>
      <c r="C18452" s="1433"/>
      <c r="E18452" s="1433"/>
      <c r="K18452" s="1433"/>
      <c r="L18452" s="1334"/>
    </row>
    <row r="18453" spans="1:12" ht="24" customHeight="1">
      <c r="A18453" s="1355"/>
      <c r="B18453" s="1355"/>
      <c r="C18453" s="1433"/>
      <c r="E18453" s="1433"/>
      <c r="K18453" s="1433"/>
      <c r="L18453" s="1334"/>
    </row>
    <row r="18454" spans="1:12" ht="24" customHeight="1">
      <c r="A18454" s="1355"/>
      <c r="B18454" s="1355"/>
      <c r="C18454" s="1433"/>
      <c r="E18454" s="1433"/>
      <c r="K18454" s="1433"/>
      <c r="L18454" s="1334"/>
    </row>
    <row r="18455" spans="1:12" ht="24" customHeight="1">
      <c r="A18455" s="1355"/>
      <c r="B18455" s="1355"/>
      <c r="C18455" s="1433"/>
      <c r="E18455" s="1433"/>
      <c r="K18455" s="1433"/>
      <c r="L18455" s="1334"/>
    </row>
    <row r="18456" spans="1:12" ht="24" customHeight="1">
      <c r="A18456" s="1355"/>
      <c r="B18456" s="1355"/>
      <c r="C18456" s="1433"/>
      <c r="E18456" s="1433"/>
      <c r="K18456" s="1433"/>
      <c r="L18456" s="1334"/>
    </row>
    <row r="18457" spans="1:12" ht="24" customHeight="1">
      <c r="A18457" s="1355"/>
      <c r="B18457" s="1355"/>
      <c r="C18457" s="1433"/>
      <c r="E18457" s="1433"/>
      <c r="K18457" s="1433"/>
      <c r="L18457" s="1334"/>
    </row>
    <row r="18458" spans="1:12" ht="24" customHeight="1">
      <c r="A18458" s="1355"/>
      <c r="B18458" s="1355"/>
      <c r="C18458" s="1433"/>
      <c r="E18458" s="1433"/>
      <c r="K18458" s="1433"/>
      <c r="L18458" s="1334"/>
    </row>
    <row r="18459" spans="1:12" ht="24" customHeight="1">
      <c r="A18459" s="1355"/>
      <c r="B18459" s="1355"/>
      <c r="C18459" s="1433"/>
      <c r="E18459" s="1433"/>
      <c r="K18459" s="1433"/>
      <c r="L18459" s="1334"/>
    </row>
    <row r="18460" spans="1:12" ht="24" customHeight="1">
      <c r="A18460" s="1355"/>
      <c r="B18460" s="1355"/>
      <c r="C18460" s="1433"/>
      <c r="E18460" s="1433"/>
      <c r="K18460" s="1433"/>
      <c r="L18460" s="1334"/>
    </row>
    <row r="18461" spans="1:12" ht="24" customHeight="1">
      <c r="A18461" s="1355"/>
      <c r="B18461" s="1355"/>
      <c r="C18461" s="1433"/>
      <c r="E18461" s="1433"/>
      <c r="K18461" s="1433"/>
      <c r="L18461" s="1334"/>
    </row>
    <row r="18462" spans="1:12" ht="24" customHeight="1">
      <c r="A18462" s="1355"/>
      <c r="B18462" s="1355"/>
      <c r="C18462" s="1433"/>
      <c r="E18462" s="1433"/>
      <c r="K18462" s="1433"/>
      <c r="L18462" s="1334"/>
    </row>
    <row r="18463" spans="1:12" ht="24" customHeight="1">
      <c r="A18463" s="1355"/>
      <c r="B18463" s="1355"/>
      <c r="C18463" s="1433"/>
      <c r="E18463" s="1433"/>
      <c r="K18463" s="1433"/>
      <c r="L18463" s="1334"/>
    </row>
    <row r="18464" spans="1:12" ht="24" customHeight="1">
      <c r="A18464" s="1355"/>
      <c r="B18464" s="1355"/>
      <c r="C18464" s="1433"/>
      <c r="E18464" s="1433"/>
      <c r="K18464" s="1433"/>
      <c r="L18464" s="1334"/>
    </row>
    <row r="18465" spans="1:12" ht="24" customHeight="1">
      <c r="A18465" s="1355"/>
      <c r="B18465" s="1355"/>
      <c r="C18465" s="1433"/>
      <c r="E18465" s="1433"/>
      <c r="K18465" s="1433"/>
      <c r="L18465" s="1334"/>
    </row>
    <row r="18466" spans="1:12" ht="24" customHeight="1">
      <c r="A18466" s="1355"/>
      <c r="B18466" s="1355"/>
      <c r="C18466" s="1433"/>
      <c r="E18466" s="1433"/>
      <c r="K18466" s="1433"/>
      <c r="L18466" s="1334"/>
    </row>
    <row r="18467" spans="1:12" ht="24" customHeight="1">
      <c r="A18467" s="1355"/>
      <c r="B18467" s="1355"/>
      <c r="C18467" s="1433"/>
      <c r="E18467" s="1433"/>
      <c r="K18467" s="1433"/>
      <c r="L18467" s="1334"/>
    </row>
    <row r="18468" spans="1:12" ht="24" customHeight="1">
      <c r="A18468" s="1355"/>
      <c r="B18468" s="1355"/>
      <c r="C18468" s="1433"/>
      <c r="E18468" s="1433"/>
      <c r="K18468" s="1433"/>
      <c r="L18468" s="1334"/>
    </row>
    <row r="18469" spans="1:12" ht="24" customHeight="1">
      <c r="A18469" s="1355"/>
      <c r="B18469" s="1355"/>
      <c r="C18469" s="1433"/>
      <c r="E18469" s="1433"/>
      <c r="K18469" s="1433"/>
      <c r="L18469" s="1334"/>
    </row>
    <row r="18470" spans="1:12" ht="24" customHeight="1">
      <c r="A18470" s="1355"/>
      <c r="B18470" s="1355"/>
      <c r="C18470" s="1433"/>
      <c r="E18470" s="1433"/>
      <c r="K18470" s="1433"/>
      <c r="L18470" s="1334"/>
    </row>
    <row r="18471" spans="1:12" ht="24" customHeight="1">
      <c r="A18471" s="1355"/>
      <c r="B18471" s="1355"/>
      <c r="C18471" s="1433"/>
      <c r="E18471" s="1433"/>
      <c r="K18471" s="1433"/>
      <c r="L18471" s="1334"/>
    </row>
    <row r="18472" spans="1:12" ht="24" customHeight="1">
      <c r="A18472" s="1355"/>
      <c r="B18472" s="1355"/>
      <c r="C18472" s="1433"/>
      <c r="E18472" s="1433"/>
      <c r="K18472" s="1433"/>
      <c r="L18472" s="1334"/>
    </row>
    <row r="18473" spans="1:12" ht="24" customHeight="1">
      <c r="A18473" s="1355"/>
      <c r="B18473" s="1355"/>
      <c r="C18473" s="1433"/>
      <c r="E18473" s="1433"/>
      <c r="K18473" s="1433"/>
      <c r="L18473" s="1334"/>
    </row>
    <row r="18474" spans="1:12" ht="24" customHeight="1">
      <c r="A18474" s="1355"/>
      <c r="B18474" s="1355"/>
      <c r="C18474" s="1433"/>
      <c r="E18474" s="1433"/>
      <c r="K18474" s="1433"/>
      <c r="L18474" s="1334"/>
    </row>
    <row r="18475" spans="1:12" ht="24" customHeight="1">
      <c r="A18475" s="1355"/>
      <c r="B18475" s="1355"/>
      <c r="C18475" s="1433"/>
      <c r="E18475" s="1433"/>
      <c r="K18475" s="1433"/>
      <c r="L18475" s="1334"/>
    </row>
    <row r="18476" spans="1:12" ht="24" customHeight="1">
      <c r="A18476" s="1355"/>
      <c r="B18476" s="1355"/>
      <c r="C18476" s="1433"/>
      <c r="E18476" s="1433"/>
      <c r="K18476" s="1433"/>
      <c r="L18476" s="1334"/>
    </row>
    <row r="18477" spans="1:12" ht="24" customHeight="1">
      <c r="A18477" s="1355"/>
      <c r="B18477" s="1355"/>
      <c r="C18477" s="1433"/>
      <c r="E18477" s="1433"/>
      <c r="K18477" s="1433"/>
      <c r="L18477" s="1334"/>
    </row>
    <row r="18478" spans="1:12" ht="24" customHeight="1">
      <c r="A18478" s="1355"/>
      <c r="B18478" s="1355"/>
      <c r="C18478" s="1433"/>
      <c r="E18478" s="1433"/>
      <c r="K18478" s="1433"/>
      <c r="L18478" s="1334"/>
    </row>
    <row r="18479" spans="1:12" ht="24" customHeight="1">
      <c r="A18479" s="1355"/>
      <c r="B18479" s="1355"/>
      <c r="C18479" s="1433"/>
      <c r="E18479" s="1433"/>
      <c r="K18479" s="1433"/>
      <c r="L18479" s="1334"/>
    </row>
    <row r="18480" spans="1:12" ht="24" customHeight="1">
      <c r="A18480" s="1355"/>
      <c r="B18480" s="1355"/>
      <c r="C18480" s="1433"/>
      <c r="E18480" s="1433"/>
      <c r="K18480" s="1433"/>
      <c r="L18480" s="1334"/>
    </row>
    <row r="18481" spans="1:12" ht="24" customHeight="1">
      <c r="A18481" s="1355"/>
      <c r="B18481" s="1355"/>
      <c r="C18481" s="1433"/>
      <c r="E18481" s="1433"/>
      <c r="K18481" s="1433"/>
      <c r="L18481" s="1334"/>
    </row>
    <row r="18482" spans="1:12" ht="24" customHeight="1">
      <c r="A18482" s="1355"/>
      <c r="B18482" s="1355"/>
      <c r="C18482" s="1433"/>
      <c r="E18482" s="1433"/>
      <c r="K18482" s="1433"/>
      <c r="L18482" s="1334"/>
    </row>
    <row r="18483" spans="1:12" ht="24" customHeight="1">
      <c r="A18483" s="1355"/>
      <c r="B18483" s="1355"/>
      <c r="C18483" s="1433"/>
      <c r="E18483" s="1433"/>
      <c r="K18483" s="1433"/>
      <c r="L18483" s="1334"/>
    </row>
    <row r="18484" spans="1:12" ht="24" customHeight="1">
      <c r="A18484" s="1355"/>
      <c r="B18484" s="1355"/>
      <c r="C18484" s="1433"/>
      <c r="E18484" s="1433"/>
      <c r="K18484" s="1433"/>
      <c r="L18484" s="1334"/>
    </row>
    <row r="18485" spans="1:12" ht="24" customHeight="1">
      <c r="A18485" s="1355"/>
      <c r="B18485" s="1355"/>
      <c r="C18485" s="1433"/>
      <c r="E18485" s="1433"/>
      <c r="K18485" s="1433"/>
      <c r="L18485" s="1334"/>
    </row>
    <row r="18486" spans="1:12" ht="24" customHeight="1">
      <c r="A18486" s="1355"/>
      <c r="B18486" s="1355"/>
      <c r="C18486" s="1433"/>
      <c r="E18486" s="1433"/>
      <c r="K18486" s="1433"/>
      <c r="L18486" s="1334"/>
    </row>
    <row r="18487" spans="1:12" ht="24" customHeight="1">
      <c r="A18487" s="1355"/>
      <c r="B18487" s="1355"/>
      <c r="C18487" s="1433"/>
      <c r="E18487" s="1433"/>
      <c r="K18487" s="1433"/>
      <c r="L18487" s="1334"/>
    </row>
    <row r="18488" spans="1:12" ht="24" customHeight="1">
      <c r="A18488" s="1355"/>
      <c r="B18488" s="1355"/>
      <c r="C18488" s="1433"/>
      <c r="E18488" s="1433"/>
      <c r="K18488" s="1433"/>
      <c r="L18488" s="1334"/>
    </row>
    <row r="18489" spans="1:12" ht="24" customHeight="1">
      <c r="A18489" s="1355"/>
      <c r="B18489" s="1355"/>
      <c r="C18489" s="1433"/>
      <c r="E18489" s="1433"/>
      <c r="K18489" s="1433"/>
      <c r="L18489" s="1334"/>
    </row>
    <row r="18490" spans="1:12" ht="24" customHeight="1">
      <c r="A18490" s="1355"/>
      <c r="B18490" s="1355"/>
      <c r="C18490" s="1433"/>
      <c r="E18490" s="1433"/>
      <c r="K18490" s="1433"/>
      <c r="L18490" s="1334"/>
    </row>
    <row r="18491" spans="1:12" ht="24" customHeight="1">
      <c r="A18491" s="1355"/>
      <c r="B18491" s="1355"/>
      <c r="C18491" s="1433"/>
      <c r="E18491" s="1433"/>
      <c r="K18491" s="1433"/>
      <c r="L18491" s="1334"/>
    </row>
    <row r="18492" spans="1:12" ht="24" customHeight="1">
      <c r="A18492" s="1355"/>
      <c r="B18492" s="1355"/>
      <c r="C18492" s="1433"/>
      <c r="E18492" s="1433"/>
      <c r="K18492" s="1433"/>
      <c r="L18492" s="1334"/>
    </row>
    <row r="18493" spans="1:12" ht="24" customHeight="1">
      <c r="A18493" s="1355"/>
      <c r="B18493" s="1355"/>
      <c r="C18493" s="1433"/>
      <c r="E18493" s="1433"/>
      <c r="K18493" s="1433"/>
      <c r="L18493" s="1334"/>
    </row>
    <row r="18494" spans="1:12" ht="24" customHeight="1">
      <c r="A18494" s="1355"/>
      <c r="B18494" s="1355"/>
      <c r="C18494" s="1433"/>
      <c r="E18494" s="1433"/>
      <c r="K18494" s="1433"/>
      <c r="L18494" s="1334"/>
    </row>
    <row r="18495" spans="1:12" ht="24" customHeight="1">
      <c r="A18495" s="1355"/>
      <c r="B18495" s="1355"/>
      <c r="C18495" s="1433"/>
      <c r="E18495" s="1433"/>
      <c r="K18495" s="1433"/>
      <c r="L18495" s="1334"/>
    </row>
    <row r="18496" spans="1:12" ht="24" customHeight="1">
      <c r="A18496" s="1355"/>
      <c r="B18496" s="1355"/>
      <c r="C18496" s="1433"/>
      <c r="E18496" s="1433"/>
      <c r="K18496" s="1433"/>
      <c r="L18496" s="1334"/>
    </row>
    <row r="18497" spans="1:12" ht="24" customHeight="1">
      <c r="A18497" s="1355"/>
      <c r="B18497" s="1355"/>
      <c r="C18497" s="1433"/>
      <c r="E18497" s="1433"/>
      <c r="K18497" s="1433"/>
      <c r="L18497" s="1334"/>
    </row>
    <row r="18498" spans="1:12" ht="24" customHeight="1">
      <c r="A18498" s="1355"/>
      <c r="B18498" s="1355"/>
      <c r="C18498" s="1433"/>
      <c r="E18498" s="1433"/>
      <c r="K18498" s="1433"/>
      <c r="L18498" s="1334"/>
    </row>
    <row r="18499" spans="1:12" ht="24" customHeight="1">
      <c r="A18499" s="1355"/>
      <c r="B18499" s="1355"/>
      <c r="C18499" s="1433"/>
      <c r="E18499" s="1433"/>
      <c r="K18499" s="1433"/>
      <c r="L18499" s="1334"/>
    </row>
    <row r="18500" spans="1:12" ht="24" customHeight="1">
      <c r="A18500" s="1355"/>
      <c r="B18500" s="1355"/>
      <c r="C18500" s="1433"/>
      <c r="E18500" s="1433"/>
      <c r="K18500" s="1433"/>
      <c r="L18500" s="1334"/>
    </row>
    <row r="18501" spans="1:12" ht="24" customHeight="1">
      <c r="A18501" s="1355"/>
      <c r="B18501" s="1355"/>
      <c r="C18501" s="1433"/>
      <c r="E18501" s="1433"/>
      <c r="K18501" s="1433"/>
      <c r="L18501" s="1334"/>
    </row>
    <row r="18502" spans="1:12" ht="24" customHeight="1">
      <c r="A18502" s="1355"/>
      <c r="B18502" s="1355"/>
      <c r="C18502" s="1433"/>
      <c r="E18502" s="1433"/>
      <c r="K18502" s="1433"/>
      <c r="L18502" s="1334"/>
    </row>
    <row r="18503" spans="1:12" ht="24" customHeight="1">
      <c r="A18503" s="1355"/>
      <c r="B18503" s="1355"/>
      <c r="C18503" s="1433"/>
      <c r="E18503" s="1433"/>
      <c r="K18503" s="1433"/>
      <c r="L18503" s="1334"/>
    </row>
    <row r="18504" spans="1:12" ht="24" customHeight="1">
      <c r="A18504" s="1355"/>
      <c r="B18504" s="1355"/>
      <c r="C18504" s="1433"/>
      <c r="E18504" s="1433"/>
      <c r="K18504" s="1433"/>
      <c r="L18504" s="1334"/>
    </row>
    <row r="18505" spans="1:12" ht="24" customHeight="1">
      <c r="A18505" s="1355"/>
      <c r="B18505" s="1355"/>
      <c r="C18505" s="1433"/>
      <c r="E18505" s="1433"/>
      <c r="K18505" s="1433"/>
      <c r="L18505" s="1334"/>
    </row>
    <row r="18506" spans="1:12" ht="24" customHeight="1">
      <c r="A18506" s="1355"/>
      <c r="B18506" s="1355"/>
      <c r="C18506" s="1433"/>
      <c r="E18506" s="1433"/>
      <c r="K18506" s="1433"/>
      <c r="L18506" s="1334"/>
    </row>
    <row r="18507" spans="1:12" ht="24" customHeight="1">
      <c r="A18507" s="1355"/>
      <c r="B18507" s="1355"/>
      <c r="C18507" s="1433"/>
      <c r="E18507" s="1433"/>
      <c r="K18507" s="1433"/>
      <c r="L18507" s="1334"/>
    </row>
    <row r="18508" spans="1:12" ht="24" customHeight="1">
      <c r="A18508" s="1355"/>
      <c r="B18508" s="1355"/>
      <c r="C18508" s="1433"/>
      <c r="E18508" s="1433"/>
      <c r="K18508" s="1433"/>
      <c r="L18508" s="1334"/>
    </row>
    <row r="18509" spans="1:12" ht="24" customHeight="1">
      <c r="A18509" s="1355"/>
      <c r="B18509" s="1355"/>
      <c r="C18509" s="1433"/>
      <c r="E18509" s="1433"/>
      <c r="K18509" s="1433"/>
      <c r="L18509" s="1334"/>
    </row>
    <row r="18510" spans="1:12" ht="24" customHeight="1">
      <c r="A18510" s="1355"/>
      <c r="B18510" s="1355"/>
      <c r="C18510" s="1433"/>
      <c r="E18510" s="1433"/>
      <c r="K18510" s="1433"/>
      <c r="L18510" s="1334"/>
    </row>
    <row r="18511" spans="1:12" ht="24" customHeight="1">
      <c r="A18511" s="1355"/>
      <c r="B18511" s="1355"/>
      <c r="C18511" s="1433"/>
      <c r="E18511" s="1433"/>
      <c r="K18511" s="1433"/>
      <c r="L18511" s="1334"/>
    </row>
    <row r="18512" spans="1:12" ht="24" customHeight="1">
      <c r="A18512" s="1355"/>
      <c r="B18512" s="1355"/>
      <c r="C18512" s="1433"/>
      <c r="E18512" s="1433"/>
      <c r="K18512" s="1433"/>
      <c r="L18512" s="1334"/>
    </row>
    <row r="18513" spans="1:12" ht="24" customHeight="1">
      <c r="A18513" s="1355"/>
      <c r="B18513" s="1355"/>
      <c r="C18513" s="1433"/>
      <c r="E18513" s="1433"/>
      <c r="K18513" s="1433"/>
      <c r="L18513" s="1334"/>
    </row>
    <row r="18514" spans="1:12" ht="24" customHeight="1">
      <c r="A18514" s="1355"/>
      <c r="B18514" s="1355"/>
      <c r="C18514" s="1433"/>
      <c r="E18514" s="1433"/>
      <c r="K18514" s="1433"/>
      <c r="L18514" s="1334"/>
    </row>
    <row r="18515" spans="1:12" ht="24" customHeight="1">
      <c r="A18515" s="1355"/>
      <c r="B18515" s="1355"/>
      <c r="C18515" s="1433"/>
      <c r="E18515" s="1433"/>
      <c r="K18515" s="1433"/>
      <c r="L18515" s="1334"/>
    </row>
    <row r="18516" spans="1:12" ht="24" customHeight="1">
      <c r="A18516" s="1355"/>
      <c r="B18516" s="1355"/>
      <c r="C18516" s="1433"/>
      <c r="E18516" s="1433"/>
      <c r="K18516" s="1433"/>
      <c r="L18516" s="1334"/>
    </row>
    <row r="18517" spans="1:12" ht="24" customHeight="1">
      <c r="A18517" s="1355"/>
      <c r="B18517" s="1355"/>
      <c r="C18517" s="1433"/>
      <c r="E18517" s="1433"/>
      <c r="K18517" s="1433"/>
      <c r="L18517" s="1334"/>
    </row>
    <row r="18518" spans="1:12" ht="24" customHeight="1">
      <c r="A18518" s="1355"/>
      <c r="B18518" s="1355"/>
      <c r="C18518" s="1433"/>
      <c r="E18518" s="1433"/>
      <c r="K18518" s="1433"/>
      <c r="L18518" s="1334"/>
    </row>
    <row r="18519" spans="1:12" ht="24" customHeight="1">
      <c r="A18519" s="1355"/>
      <c r="B18519" s="1355"/>
      <c r="C18519" s="1433"/>
      <c r="E18519" s="1433"/>
      <c r="K18519" s="1433"/>
      <c r="L18519" s="1334"/>
    </row>
    <row r="18520" spans="1:12" ht="24" customHeight="1">
      <c r="A18520" s="1355"/>
      <c r="B18520" s="1355"/>
      <c r="C18520" s="1433"/>
      <c r="E18520" s="1433"/>
      <c r="K18520" s="1433"/>
      <c r="L18520" s="1334"/>
    </row>
    <row r="18521" spans="1:12" ht="24" customHeight="1">
      <c r="A18521" s="1355"/>
      <c r="B18521" s="1355"/>
      <c r="C18521" s="1433"/>
      <c r="E18521" s="1433"/>
      <c r="K18521" s="1433"/>
      <c r="L18521" s="1334"/>
    </row>
    <row r="18522" spans="1:12" ht="24" customHeight="1">
      <c r="A18522" s="1355"/>
      <c r="B18522" s="1355"/>
      <c r="C18522" s="1433"/>
      <c r="E18522" s="1433"/>
      <c r="K18522" s="1433"/>
      <c r="L18522" s="1334"/>
    </row>
    <row r="18523" spans="1:12" ht="24" customHeight="1">
      <c r="A18523" s="1355"/>
      <c r="B18523" s="1355"/>
      <c r="C18523" s="1433"/>
      <c r="E18523" s="1433"/>
      <c r="K18523" s="1433"/>
      <c r="L18523" s="1334"/>
    </row>
    <row r="18524" spans="1:12" ht="24" customHeight="1">
      <c r="A18524" s="1355"/>
      <c r="B18524" s="1355"/>
      <c r="C18524" s="1433"/>
      <c r="E18524" s="1433"/>
      <c r="K18524" s="1433"/>
      <c r="L18524" s="1334"/>
    </row>
    <row r="18525" spans="1:12" ht="24" customHeight="1">
      <c r="A18525" s="1355"/>
      <c r="B18525" s="1355"/>
      <c r="C18525" s="1433"/>
      <c r="E18525" s="1433"/>
      <c r="K18525" s="1433"/>
      <c r="L18525" s="1334"/>
    </row>
    <row r="18526" spans="1:12" ht="24" customHeight="1">
      <c r="A18526" s="1355"/>
      <c r="B18526" s="1355"/>
      <c r="C18526" s="1433"/>
      <c r="E18526" s="1433"/>
      <c r="K18526" s="1433"/>
      <c r="L18526" s="1334"/>
    </row>
    <row r="18527" spans="1:12" ht="24" customHeight="1">
      <c r="A18527" s="1355"/>
      <c r="B18527" s="1355"/>
      <c r="C18527" s="1433"/>
      <c r="E18527" s="1433"/>
      <c r="K18527" s="1433"/>
      <c r="L18527" s="1334"/>
    </row>
    <row r="18528" spans="1:12" ht="24" customHeight="1">
      <c r="A18528" s="1355"/>
      <c r="B18528" s="1355"/>
      <c r="C18528" s="1433"/>
      <c r="E18528" s="1433"/>
      <c r="K18528" s="1433"/>
      <c r="L18528" s="1334"/>
    </row>
    <row r="18529" spans="1:12" ht="24" customHeight="1">
      <c r="A18529" s="1355"/>
      <c r="B18529" s="1355"/>
      <c r="C18529" s="1433"/>
      <c r="E18529" s="1433"/>
      <c r="K18529" s="1433"/>
      <c r="L18529" s="1334"/>
    </row>
    <row r="18530" spans="1:12" ht="24" customHeight="1">
      <c r="A18530" s="1355"/>
      <c r="B18530" s="1355"/>
      <c r="C18530" s="1433"/>
      <c r="E18530" s="1433"/>
      <c r="K18530" s="1433"/>
      <c r="L18530" s="1334"/>
    </row>
    <row r="18531" spans="1:12" ht="24" customHeight="1">
      <c r="A18531" s="1355"/>
      <c r="B18531" s="1355"/>
      <c r="C18531" s="1433"/>
      <c r="E18531" s="1433"/>
      <c r="K18531" s="1433"/>
      <c r="L18531" s="1334"/>
    </row>
    <row r="18532" spans="1:12" ht="24" customHeight="1">
      <c r="A18532" s="1355"/>
      <c r="B18532" s="1355"/>
      <c r="C18532" s="1433"/>
      <c r="E18532" s="1433"/>
      <c r="K18532" s="1433"/>
      <c r="L18532" s="1334"/>
    </row>
    <row r="18533" spans="1:12" ht="24" customHeight="1">
      <c r="A18533" s="1355"/>
      <c r="B18533" s="1355"/>
      <c r="C18533" s="1433"/>
      <c r="E18533" s="1433"/>
      <c r="K18533" s="1433"/>
      <c r="L18533" s="1334"/>
    </row>
    <row r="18534" spans="1:12" ht="24" customHeight="1">
      <c r="A18534" s="1355"/>
      <c r="B18534" s="1355"/>
      <c r="C18534" s="1433"/>
      <c r="E18534" s="1433"/>
      <c r="K18534" s="1433"/>
      <c r="L18534" s="1334"/>
    </row>
    <row r="18535" spans="1:12" ht="24" customHeight="1">
      <c r="A18535" s="1355"/>
      <c r="B18535" s="1355"/>
      <c r="C18535" s="1433"/>
      <c r="E18535" s="1433"/>
      <c r="K18535" s="1433"/>
      <c r="L18535" s="1334"/>
    </row>
    <row r="18536" spans="1:12" ht="24" customHeight="1">
      <c r="A18536" s="1355"/>
      <c r="B18536" s="1355"/>
      <c r="C18536" s="1433"/>
      <c r="E18536" s="1433"/>
      <c r="K18536" s="1433"/>
      <c r="L18536" s="1334"/>
    </row>
    <row r="18537" spans="1:12" ht="24" customHeight="1">
      <c r="A18537" s="1355"/>
      <c r="B18537" s="1355"/>
      <c r="C18537" s="1433"/>
      <c r="E18537" s="1433"/>
      <c r="K18537" s="1433"/>
      <c r="L18537" s="1334"/>
    </row>
    <row r="18538" spans="1:12" ht="24" customHeight="1">
      <c r="A18538" s="1355"/>
      <c r="B18538" s="1355"/>
      <c r="C18538" s="1433"/>
      <c r="E18538" s="1433"/>
      <c r="K18538" s="1433"/>
      <c r="L18538" s="1334"/>
    </row>
    <row r="18539" spans="1:12" ht="24" customHeight="1">
      <c r="A18539" s="1355"/>
      <c r="B18539" s="1355"/>
      <c r="C18539" s="1433"/>
      <c r="E18539" s="1433"/>
      <c r="K18539" s="1433"/>
      <c r="L18539" s="1334"/>
    </row>
    <row r="18540" spans="1:12" ht="24" customHeight="1">
      <c r="A18540" s="1355"/>
      <c r="B18540" s="1355"/>
      <c r="C18540" s="1433"/>
      <c r="E18540" s="1433"/>
      <c r="K18540" s="1433"/>
      <c r="L18540" s="1334"/>
    </row>
    <row r="18541" spans="1:12" ht="24" customHeight="1">
      <c r="A18541" s="1355"/>
      <c r="B18541" s="1355"/>
      <c r="C18541" s="1433"/>
      <c r="E18541" s="1433"/>
      <c r="K18541" s="1433"/>
      <c r="L18541" s="1334"/>
    </row>
    <row r="18542" spans="1:12" ht="24" customHeight="1">
      <c r="A18542" s="1355"/>
      <c r="B18542" s="1355"/>
      <c r="C18542" s="1433"/>
      <c r="E18542" s="1433"/>
      <c r="K18542" s="1433"/>
      <c r="L18542" s="1334"/>
    </row>
    <row r="18543" spans="1:12" ht="24" customHeight="1">
      <c r="A18543" s="1355"/>
      <c r="B18543" s="1355"/>
      <c r="C18543" s="1433"/>
      <c r="E18543" s="1433"/>
      <c r="K18543" s="1433"/>
      <c r="L18543" s="1334"/>
    </row>
    <row r="18544" spans="1:12" ht="24" customHeight="1">
      <c r="A18544" s="1355"/>
      <c r="B18544" s="1355"/>
      <c r="C18544" s="1433"/>
      <c r="E18544" s="1433"/>
      <c r="K18544" s="1433"/>
      <c r="L18544" s="1334"/>
    </row>
    <row r="18545" spans="1:12" ht="24" customHeight="1">
      <c r="A18545" s="1355"/>
      <c r="B18545" s="1355"/>
      <c r="C18545" s="1433"/>
      <c r="E18545" s="1433"/>
      <c r="K18545" s="1433"/>
      <c r="L18545" s="1334"/>
    </row>
    <row r="18546" spans="1:12" ht="24" customHeight="1">
      <c r="A18546" s="1355"/>
      <c r="B18546" s="1355"/>
      <c r="C18546" s="1433"/>
      <c r="E18546" s="1433"/>
      <c r="K18546" s="1433"/>
      <c r="L18546" s="1334"/>
    </row>
    <row r="18547" spans="1:12" ht="24" customHeight="1">
      <c r="A18547" s="1355"/>
      <c r="B18547" s="1355"/>
      <c r="C18547" s="1433"/>
      <c r="E18547" s="1433"/>
      <c r="K18547" s="1433"/>
      <c r="L18547" s="1334"/>
    </row>
    <row r="18548" spans="1:12" ht="24" customHeight="1">
      <c r="A18548" s="1355"/>
      <c r="B18548" s="1355"/>
      <c r="C18548" s="1433"/>
      <c r="E18548" s="1433"/>
      <c r="K18548" s="1433"/>
      <c r="L18548" s="1334"/>
    </row>
    <row r="18549" spans="1:12" ht="24" customHeight="1">
      <c r="A18549" s="1355"/>
      <c r="B18549" s="1355"/>
      <c r="C18549" s="1433"/>
      <c r="E18549" s="1433"/>
      <c r="K18549" s="1433"/>
      <c r="L18549" s="1334"/>
    </row>
    <row r="18550" spans="1:12" ht="24" customHeight="1">
      <c r="A18550" s="1355"/>
      <c r="B18550" s="1355"/>
      <c r="C18550" s="1433"/>
      <c r="E18550" s="1433"/>
      <c r="K18550" s="1433"/>
      <c r="L18550" s="1334"/>
    </row>
    <row r="18551" spans="1:12" ht="24" customHeight="1">
      <c r="A18551" s="1355"/>
      <c r="B18551" s="1355"/>
      <c r="C18551" s="1433"/>
      <c r="E18551" s="1433"/>
      <c r="K18551" s="1433"/>
      <c r="L18551" s="1334"/>
    </row>
    <row r="18552" spans="1:12" ht="24" customHeight="1">
      <c r="A18552" s="1355"/>
      <c r="B18552" s="1355"/>
      <c r="C18552" s="1433"/>
      <c r="E18552" s="1433"/>
      <c r="K18552" s="1433"/>
      <c r="L18552" s="1334"/>
    </row>
    <row r="18553" spans="1:12" ht="24" customHeight="1">
      <c r="A18553" s="1355"/>
      <c r="B18553" s="1355"/>
      <c r="C18553" s="1433"/>
      <c r="E18553" s="1433"/>
      <c r="K18553" s="1433"/>
      <c r="L18553" s="1334"/>
    </row>
    <row r="18554" spans="1:12" ht="24" customHeight="1">
      <c r="A18554" s="1355"/>
      <c r="B18554" s="1355"/>
      <c r="C18554" s="1433"/>
      <c r="E18554" s="1433"/>
      <c r="K18554" s="1433"/>
      <c r="L18554" s="1334"/>
    </row>
    <row r="18555" spans="1:12" ht="24" customHeight="1">
      <c r="A18555" s="1355"/>
      <c r="B18555" s="1355"/>
      <c r="C18555" s="1433"/>
      <c r="E18555" s="1433"/>
      <c r="K18555" s="1433"/>
      <c r="L18555" s="1334"/>
    </row>
    <row r="18556" spans="1:12" ht="24" customHeight="1">
      <c r="A18556" s="1355"/>
      <c r="B18556" s="1355"/>
      <c r="C18556" s="1433"/>
      <c r="E18556" s="1433"/>
      <c r="K18556" s="1433"/>
      <c r="L18556" s="1334"/>
    </row>
    <row r="18557" spans="1:12" ht="24" customHeight="1">
      <c r="A18557" s="1355"/>
      <c r="B18557" s="1355"/>
      <c r="C18557" s="1433"/>
      <c r="E18557" s="1433"/>
      <c r="K18557" s="1433"/>
      <c r="L18557" s="1334"/>
    </row>
    <row r="18558" spans="1:12" ht="24" customHeight="1">
      <c r="A18558" s="1355"/>
      <c r="B18558" s="1355"/>
      <c r="C18558" s="1433"/>
      <c r="E18558" s="1433"/>
      <c r="K18558" s="1433"/>
      <c r="L18558" s="1334"/>
    </row>
    <row r="18559" spans="1:12" ht="24" customHeight="1">
      <c r="A18559" s="1355"/>
      <c r="B18559" s="1355"/>
      <c r="C18559" s="1433"/>
      <c r="E18559" s="1433"/>
      <c r="K18559" s="1433"/>
      <c r="L18559" s="1334"/>
    </row>
    <row r="18560" spans="1:12" ht="24" customHeight="1">
      <c r="A18560" s="1355"/>
      <c r="B18560" s="1355"/>
      <c r="C18560" s="1433"/>
      <c r="E18560" s="1433"/>
      <c r="K18560" s="1433"/>
      <c r="L18560" s="1334"/>
    </row>
    <row r="18561" spans="1:12" ht="24" customHeight="1">
      <c r="A18561" s="1355"/>
      <c r="B18561" s="1355"/>
      <c r="C18561" s="1433"/>
      <c r="E18561" s="1433"/>
      <c r="K18561" s="1433"/>
      <c r="L18561" s="1334"/>
    </row>
    <row r="18562" spans="1:12" ht="24" customHeight="1">
      <c r="A18562" s="1355"/>
      <c r="B18562" s="1355"/>
      <c r="C18562" s="1433"/>
      <c r="E18562" s="1433"/>
      <c r="K18562" s="1433"/>
      <c r="L18562" s="1334"/>
    </row>
    <row r="18563" spans="1:12" ht="24" customHeight="1">
      <c r="A18563" s="1355"/>
      <c r="B18563" s="1355"/>
      <c r="C18563" s="1433"/>
      <c r="E18563" s="1433"/>
      <c r="K18563" s="1433"/>
      <c r="L18563" s="1334"/>
    </row>
    <row r="18564" spans="1:12" ht="24" customHeight="1">
      <c r="A18564" s="1355"/>
      <c r="B18564" s="1355"/>
      <c r="C18564" s="1433"/>
      <c r="E18564" s="1433"/>
      <c r="K18564" s="1433"/>
      <c r="L18564" s="1334"/>
    </row>
    <row r="18565" spans="1:12" ht="24" customHeight="1">
      <c r="A18565" s="1355"/>
      <c r="B18565" s="1355"/>
      <c r="C18565" s="1433"/>
      <c r="E18565" s="1433"/>
      <c r="K18565" s="1433"/>
      <c r="L18565" s="1334"/>
    </row>
    <row r="18566" spans="1:12" ht="24" customHeight="1">
      <c r="A18566" s="1355"/>
      <c r="B18566" s="1355"/>
      <c r="C18566" s="1433"/>
      <c r="E18566" s="1433"/>
      <c r="K18566" s="1433"/>
      <c r="L18566" s="1334"/>
    </row>
    <row r="18567" spans="1:12" ht="24" customHeight="1">
      <c r="A18567" s="1355"/>
      <c r="B18567" s="1355"/>
      <c r="C18567" s="1433"/>
      <c r="E18567" s="1433"/>
      <c r="K18567" s="1433"/>
      <c r="L18567" s="1334"/>
    </row>
    <row r="18568" spans="1:12" ht="24" customHeight="1">
      <c r="A18568" s="1355"/>
      <c r="B18568" s="1355"/>
      <c r="C18568" s="1433"/>
      <c r="E18568" s="1433"/>
      <c r="K18568" s="1433"/>
      <c r="L18568" s="1334"/>
    </row>
    <row r="18569" spans="1:12" ht="24" customHeight="1">
      <c r="A18569" s="1355"/>
      <c r="B18569" s="1355"/>
      <c r="C18569" s="1433"/>
      <c r="E18569" s="1433"/>
      <c r="K18569" s="1433"/>
      <c r="L18569" s="1334"/>
    </row>
    <row r="18570" spans="1:12" ht="24" customHeight="1">
      <c r="A18570" s="1355"/>
      <c r="B18570" s="1355"/>
      <c r="C18570" s="1433"/>
      <c r="E18570" s="1433"/>
      <c r="K18570" s="1433"/>
      <c r="L18570" s="1334"/>
    </row>
    <row r="18571" spans="1:12" ht="24" customHeight="1">
      <c r="A18571" s="1355"/>
      <c r="B18571" s="1355"/>
      <c r="C18571" s="1433"/>
      <c r="E18571" s="1433"/>
      <c r="K18571" s="1433"/>
      <c r="L18571" s="1334"/>
    </row>
    <row r="18572" spans="1:12" ht="24" customHeight="1">
      <c r="A18572" s="1355"/>
      <c r="B18572" s="1355"/>
      <c r="C18572" s="1433"/>
      <c r="E18572" s="1433"/>
      <c r="K18572" s="1433"/>
      <c r="L18572" s="1334"/>
    </row>
    <row r="18573" spans="1:12" ht="24" customHeight="1">
      <c r="A18573" s="1355"/>
      <c r="B18573" s="1355"/>
      <c r="C18573" s="1433"/>
      <c r="E18573" s="1433"/>
      <c r="K18573" s="1433"/>
      <c r="L18573" s="1334"/>
    </row>
    <row r="18574" spans="1:12" ht="24" customHeight="1">
      <c r="A18574" s="1355"/>
      <c r="B18574" s="1355"/>
      <c r="C18574" s="1433"/>
      <c r="E18574" s="1433"/>
      <c r="K18574" s="1433"/>
      <c r="L18574" s="1334"/>
    </row>
    <row r="18575" spans="1:12" ht="24" customHeight="1">
      <c r="A18575" s="1355"/>
      <c r="B18575" s="1355"/>
      <c r="C18575" s="1433"/>
      <c r="E18575" s="1433"/>
      <c r="K18575" s="1433"/>
      <c r="L18575" s="1334"/>
    </row>
    <row r="18576" spans="1:12" ht="24" customHeight="1">
      <c r="A18576" s="1355"/>
      <c r="B18576" s="1355"/>
      <c r="C18576" s="1433"/>
      <c r="E18576" s="1433"/>
      <c r="K18576" s="1433"/>
      <c r="L18576" s="1334"/>
    </row>
    <row r="18577" spans="1:12" ht="24" customHeight="1">
      <c r="A18577" s="1355"/>
      <c r="B18577" s="1355"/>
      <c r="C18577" s="1433"/>
      <c r="E18577" s="1433"/>
      <c r="K18577" s="1433"/>
      <c r="L18577" s="1334"/>
    </row>
    <row r="18578" spans="1:12" ht="24" customHeight="1">
      <c r="A18578" s="1355"/>
      <c r="B18578" s="1355"/>
      <c r="C18578" s="1433"/>
      <c r="E18578" s="1433"/>
      <c r="K18578" s="1433"/>
      <c r="L18578" s="1334"/>
    </row>
    <row r="18579" spans="1:12" ht="24" customHeight="1">
      <c r="A18579" s="1355"/>
      <c r="B18579" s="1355"/>
      <c r="C18579" s="1433"/>
      <c r="E18579" s="1433"/>
      <c r="K18579" s="1433"/>
      <c r="L18579" s="1334"/>
    </row>
    <row r="18580" spans="1:12" ht="24" customHeight="1">
      <c r="A18580" s="1355"/>
      <c r="B18580" s="1355"/>
      <c r="C18580" s="1433"/>
      <c r="E18580" s="1433"/>
      <c r="K18580" s="1433"/>
      <c r="L18580" s="1334"/>
    </row>
    <row r="18581" spans="1:12" ht="24" customHeight="1">
      <c r="A18581" s="1355"/>
      <c r="B18581" s="1355"/>
      <c r="C18581" s="1433"/>
      <c r="E18581" s="1433"/>
      <c r="K18581" s="1433"/>
      <c r="L18581" s="1334"/>
    </row>
    <row r="18582" spans="1:12" ht="24" customHeight="1">
      <c r="A18582" s="1355"/>
      <c r="B18582" s="1355"/>
      <c r="C18582" s="1433"/>
      <c r="E18582" s="1433"/>
      <c r="K18582" s="1433"/>
      <c r="L18582" s="1334"/>
    </row>
    <row r="18583" spans="1:12" ht="24" customHeight="1">
      <c r="A18583" s="1355"/>
      <c r="B18583" s="1355"/>
      <c r="C18583" s="1433"/>
      <c r="E18583" s="1433"/>
      <c r="K18583" s="1433"/>
      <c r="L18583" s="1334"/>
    </row>
    <row r="18584" spans="1:12" ht="24" customHeight="1">
      <c r="A18584" s="1355"/>
      <c r="B18584" s="1355"/>
      <c r="C18584" s="1433"/>
      <c r="E18584" s="1433"/>
      <c r="K18584" s="1433"/>
      <c r="L18584" s="1334"/>
    </row>
    <row r="18585" spans="1:12" ht="24" customHeight="1">
      <c r="A18585" s="1355"/>
      <c r="B18585" s="1355"/>
      <c r="C18585" s="1433"/>
      <c r="E18585" s="1433"/>
      <c r="K18585" s="1433"/>
      <c r="L18585" s="1334"/>
    </row>
    <row r="18586" spans="1:12" ht="24" customHeight="1">
      <c r="A18586" s="1355"/>
      <c r="B18586" s="1355"/>
      <c r="C18586" s="1433"/>
      <c r="E18586" s="1433"/>
      <c r="K18586" s="1433"/>
      <c r="L18586" s="1334"/>
    </row>
    <row r="18587" spans="1:12" ht="24" customHeight="1">
      <c r="A18587" s="1355"/>
      <c r="B18587" s="1355"/>
      <c r="C18587" s="1433"/>
      <c r="E18587" s="1433"/>
      <c r="K18587" s="1433"/>
      <c r="L18587" s="1334"/>
    </row>
    <row r="18588" spans="1:12" ht="24" customHeight="1">
      <c r="A18588" s="1355"/>
      <c r="B18588" s="1355"/>
      <c r="C18588" s="1433"/>
      <c r="E18588" s="1433"/>
      <c r="K18588" s="1433"/>
      <c r="L18588" s="1334"/>
    </row>
    <row r="18589" spans="1:12" ht="24" customHeight="1">
      <c r="A18589" s="1355"/>
      <c r="B18589" s="1355"/>
      <c r="C18589" s="1433"/>
      <c r="E18589" s="1433"/>
      <c r="K18589" s="1433"/>
      <c r="L18589" s="1334"/>
    </row>
    <row r="18590" spans="1:12" ht="24" customHeight="1">
      <c r="A18590" s="1355"/>
      <c r="B18590" s="1355"/>
      <c r="C18590" s="1433"/>
      <c r="E18590" s="1433"/>
      <c r="K18590" s="1433"/>
      <c r="L18590" s="1334"/>
    </row>
    <row r="18591" spans="1:12" ht="24" customHeight="1">
      <c r="A18591" s="1355"/>
      <c r="B18591" s="1355"/>
      <c r="C18591" s="1433"/>
      <c r="E18591" s="1433"/>
      <c r="K18591" s="1433"/>
      <c r="L18591" s="1334"/>
    </row>
    <row r="18592" spans="1:12" ht="24" customHeight="1">
      <c r="A18592" s="1355"/>
      <c r="B18592" s="1355"/>
      <c r="C18592" s="1433"/>
      <c r="E18592" s="1433"/>
      <c r="K18592" s="1433"/>
      <c r="L18592" s="1334"/>
    </row>
    <row r="18593" spans="1:12" ht="24" customHeight="1">
      <c r="A18593" s="1355"/>
      <c r="B18593" s="1355"/>
      <c r="C18593" s="1433"/>
      <c r="E18593" s="1433"/>
      <c r="K18593" s="1433"/>
      <c r="L18593" s="1334"/>
    </row>
    <row r="18594" spans="1:12" ht="24" customHeight="1">
      <c r="A18594" s="1355"/>
      <c r="B18594" s="1355"/>
      <c r="C18594" s="1433"/>
      <c r="E18594" s="1433"/>
      <c r="K18594" s="1433"/>
      <c r="L18594" s="1334"/>
    </row>
    <row r="18595" spans="1:12" ht="24" customHeight="1">
      <c r="A18595" s="1355"/>
      <c r="B18595" s="1355"/>
      <c r="C18595" s="1433"/>
      <c r="E18595" s="1433"/>
      <c r="K18595" s="1433"/>
      <c r="L18595" s="1334"/>
    </row>
    <row r="18596" spans="1:12" ht="24" customHeight="1">
      <c r="A18596" s="1355"/>
      <c r="B18596" s="1355"/>
      <c r="C18596" s="1433"/>
      <c r="E18596" s="1433"/>
      <c r="K18596" s="1433"/>
      <c r="L18596" s="1334"/>
    </row>
    <row r="18597" spans="1:12" ht="24" customHeight="1">
      <c r="A18597" s="1355"/>
      <c r="B18597" s="1355"/>
      <c r="C18597" s="1433"/>
      <c r="E18597" s="1433"/>
      <c r="K18597" s="1433"/>
      <c r="L18597" s="1334"/>
    </row>
    <row r="18598" spans="1:12" ht="24" customHeight="1">
      <c r="A18598" s="1355"/>
      <c r="B18598" s="1355"/>
      <c r="C18598" s="1433"/>
      <c r="E18598" s="1433"/>
      <c r="K18598" s="1433"/>
      <c r="L18598" s="1334"/>
    </row>
    <row r="18599" spans="1:12" ht="24" customHeight="1">
      <c r="A18599" s="1355"/>
      <c r="B18599" s="1355"/>
      <c r="C18599" s="1433"/>
      <c r="E18599" s="1433"/>
      <c r="K18599" s="1433"/>
      <c r="L18599" s="1334"/>
    </row>
    <row r="18600" spans="1:12" ht="24" customHeight="1">
      <c r="A18600" s="1355"/>
      <c r="B18600" s="1355"/>
      <c r="C18600" s="1433"/>
      <c r="E18600" s="1433"/>
      <c r="K18600" s="1433"/>
      <c r="L18600" s="1334"/>
    </row>
    <row r="18601" spans="1:12" ht="24" customHeight="1">
      <c r="A18601" s="1355"/>
      <c r="B18601" s="1355"/>
      <c r="C18601" s="1433"/>
      <c r="E18601" s="1433"/>
      <c r="K18601" s="1433"/>
      <c r="L18601" s="1334"/>
    </row>
    <row r="18602" spans="1:12" ht="24" customHeight="1">
      <c r="A18602" s="1355"/>
      <c r="B18602" s="1355"/>
      <c r="C18602" s="1433"/>
      <c r="E18602" s="1433"/>
      <c r="K18602" s="1433"/>
      <c r="L18602" s="1334"/>
    </row>
    <row r="18603" spans="1:12" ht="24" customHeight="1">
      <c r="A18603" s="1355"/>
      <c r="B18603" s="1355"/>
      <c r="C18603" s="1433"/>
      <c r="E18603" s="1433"/>
      <c r="K18603" s="1433"/>
      <c r="L18603" s="1334"/>
    </row>
    <row r="18604" spans="1:12" ht="24" customHeight="1">
      <c r="A18604" s="1355"/>
      <c r="B18604" s="1355"/>
      <c r="C18604" s="1433"/>
      <c r="E18604" s="1433"/>
      <c r="K18604" s="1433"/>
      <c r="L18604" s="1334"/>
    </row>
    <row r="18605" spans="1:12" ht="24" customHeight="1">
      <c r="A18605" s="1355"/>
      <c r="B18605" s="1355"/>
      <c r="C18605" s="1433"/>
      <c r="E18605" s="1433"/>
      <c r="K18605" s="1433"/>
      <c r="L18605" s="1334"/>
    </row>
    <row r="18606" spans="1:12" ht="24" customHeight="1">
      <c r="A18606" s="1355"/>
      <c r="B18606" s="1355"/>
      <c r="C18606" s="1433"/>
      <c r="E18606" s="1433"/>
      <c r="K18606" s="1433"/>
      <c r="L18606" s="1334"/>
    </row>
    <row r="18607" spans="1:12" ht="24" customHeight="1">
      <c r="A18607" s="1355"/>
      <c r="B18607" s="1355"/>
      <c r="C18607" s="1433"/>
      <c r="E18607" s="1433"/>
      <c r="K18607" s="1433"/>
      <c r="L18607" s="1334"/>
    </row>
    <row r="18608" spans="1:12" ht="24" customHeight="1">
      <c r="A18608" s="1355"/>
      <c r="B18608" s="1355"/>
      <c r="C18608" s="1433"/>
      <c r="E18608" s="1433"/>
      <c r="K18608" s="1433"/>
      <c r="L18608" s="1334"/>
    </row>
    <row r="18609" spans="1:12" ht="24" customHeight="1">
      <c r="A18609" s="1355"/>
      <c r="B18609" s="1355"/>
      <c r="C18609" s="1433"/>
      <c r="E18609" s="1433"/>
      <c r="K18609" s="1433"/>
      <c r="L18609" s="1334"/>
    </row>
    <row r="18610" spans="1:12" ht="24" customHeight="1">
      <c r="A18610" s="1355"/>
      <c r="B18610" s="1355"/>
      <c r="C18610" s="1433"/>
      <c r="E18610" s="1433"/>
      <c r="K18610" s="1433"/>
      <c r="L18610" s="1334"/>
    </row>
    <row r="18611" spans="1:12" ht="24" customHeight="1">
      <c r="A18611" s="1355"/>
      <c r="B18611" s="1355"/>
      <c r="C18611" s="1433"/>
      <c r="E18611" s="1433"/>
      <c r="K18611" s="1433"/>
      <c r="L18611" s="1334"/>
    </row>
    <row r="18612" spans="1:12" ht="24" customHeight="1">
      <c r="A18612" s="1355"/>
      <c r="B18612" s="1355"/>
      <c r="C18612" s="1433"/>
      <c r="E18612" s="1433"/>
      <c r="K18612" s="1433"/>
      <c r="L18612" s="1334"/>
    </row>
    <row r="18613" spans="1:12" ht="24" customHeight="1">
      <c r="A18613" s="1355"/>
      <c r="B18613" s="1355"/>
      <c r="C18613" s="1433"/>
      <c r="E18613" s="1433"/>
      <c r="K18613" s="1433"/>
      <c r="L18613" s="1334"/>
    </row>
    <row r="18614" spans="1:12" ht="24" customHeight="1">
      <c r="A18614" s="1355"/>
      <c r="B18614" s="1355"/>
      <c r="C18614" s="1433"/>
      <c r="E18614" s="1433"/>
      <c r="K18614" s="1433"/>
      <c r="L18614" s="1334"/>
    </row>
    <row r="18615" spans="1:12" ht="24" customHeight="1">
      <c r="A18615" s="1355"/>
      <c r="B18615" s="1355"/>
      <c r="C18615" s="1433"/>
      <c r="E18615" s="1433"/>
      <c r="K18615" s="1433"/>
      <c r="L18615" s="1334"/>
    </row>
    <row r="18616" spans="1:12" ht="24" customHeight="1">
      <c r="A18616" s="1355"/>
      <c r="B18616" s="1355"/>
      <c r="C18616" s="1433"/>
      <c r="E18616" s="1433"/>
      <c r="K18616" s="1433"/>
      <c r="L18616" s="1334"/>
    </row>
    <row r="18617" spans="1:12" ht="24" customHeight="1">
      <c r="A18617" s="1355"/>
      <c r="B18617" s="1355"/>
      <c r="C18617" s="1433"/>
      <c r="E18617" s="1433"/>
      <c r="K18617" s="1433"/>
      <c r="L18617" s="1334"/>
    </row>
    <row r="18618" spans="1:12" ht="24" customHeight="1">
      <c r="A18618" s="1355"/>
      <c r="B18618" s="1355"/>
      <c r="C18618" s="1433"/>
      <c r="E18618" s="1433"/>
      <c r="K18618" s="1433"/>
      <c r="L18618" s="1334"/>
    </row>
    <row r="18619" spans="1:12" ht="24" customHeight="1">
      <c r="A18619" s="1355"/>
      <c r="B18619" s="1355"/>
      <c r="C18619" s="1433"/>
      <c r="E18619" s="1433"/>
      <c r="K18619" s="1433"/>
      <c r="L18619" s="1334"/>
    </row>
    <row r="18620" spans="1:12" ht="24" customHeight="1">
      <c r="A18620" s="1355"/>
      <c r="B18620" s="1355"/>
      <c r="C18620" s="1433"/>
      <c r="E18620" s="1433"/>
      <c r="K18620" s="1433"/>
      <c r="L18620" s="1334"/>
    </row>
    <row r="18621" spans="1:12" ht="24" customHeight="1">
      <c r="A18621" s="1355"/>
      <c r="B18621" s="1355"/>
      <c r="C18621" s="1433"/>
      <c r="E18621" s="1433"/>
      <c r="K18621" s="1433"/>
      <c r="L18621" s="1334"/>
    </row>
    <row r="18622" spans="1:12" ht="24" customHeight="1">
      <c r="A18622" s="1355"/>
      <c r="B18622" s="1355"/>
      <c r="C18622" s="1433"/>
      <c r="E18622" s="1433"/>
      <c r="K18622" s="1433"/>
      <c r="L18622" s="1334"/>
    </row>
    <row r="18623" spans="1:12" ht="24" customHeight="1">
      <c r="A18623" s="1355"/>
      <c r="B18623" s="1355"/>
      <c r="C18623" s="1433"/>
      <c r="E18623" s="1433"/>
      <c r="K18623" s="1433"/>
      <c r="L18623" s="1334"/>
    </row>
    <row r="18624" spans="1:12" ht="24" customHeight="1">
      <c r="A18624" s="1355"/>
      <c r="B18624" s="1355"/>
      <c r="C18624" s="1433"/>
      <c r="E18624" s="1433"/>
      <c r="K18624" s="1433"/>
      <c r="L18624" s="1334"/>
    </row>
    <row r="18625" spans="1:12" ht="24" customHeight="1">
      <c r="A18625" s="1355"/>
      <c r="B18625" s="1355"/>
      <c r="C18625" s="1433"/>
      <c r="E18625" s="1433"/>
      <c r="K18625" s="1433"/>
      <c r="L18625" s="1334"/>
    </row>
    <row r="18626" spans="1:12" ht="24" customHeight="1">
      <c r="A18626" s="1355"/>
      <c r="B18626" s="1355"/>
      <c r="C18626" s="1433"/>
      <c r="E18626" s="1433"/>
      <c r="K18626" s="1433"/>
      <c r="L18626" s="1334"/>
    </row>
    <row r="18627" spans="1:12" ht="24" customHeight="1">
      <c r="A18627" s="1355"/>
      <c r="B18627" s="1355"/>
      <c r="C18627" s="1433"/>
      <c r="E18627" s="1433"/>
      <c r="K18627" s="1433"/>
      <c r="L18627" s="1334"/>
    </row>
    <row r="18628" spans="1:12" ht="24" customHeight="1">
      <c r="A18628" s="1355"/>
      <c r="B18628" s="1355"/>
      <c r="C18628" s="1433"/>
      <c r="E18628" s="1433"/>
      <c r="K18628" s="1433"/>
      <c r="L18628" s="1334"/>
    </row>
    <row r="18629" spans="1:12" ht="24" customHeight="1">
      <c r="A18629" s="1355"/>
      <c r="B18629" s="1355"/>
      <c r="C18629" s="1433"/>
      <c r="E18629" s="1433"/>
      <c r="K18629" s="1433"/>
      <c r="L18629" s="1334"/>
    </row>
    <row r="18630" spans="1:12" ht="24" customHeight="1">
      <c r="A18630" s="1355"/>
      <c r="B18630" s="1355"/>
      <c r="C18630" s="1433"/>
      <c r="E18630" s="1433"/>
      <c r="K18630" s="1433"/>
      <c r="L18630" s="1334"/>
    </row>
    <row r="18631" spans="1:12" ht="24" customHeight="1">
      <c r="A18631" s="1355"/>
      <c r="B18631" s="1355"/>
      <c r="C18631" s="1433"/>
      <c r="E18631" s="1433"/>
      <c r="K18631" s="1433"/>
      <c r="L18631" s="1334"/>
    </row>
    <row r="18632" spans="1:12" ht="24" customHeight="1">
      <c r="A18632" s="1355"/>
      <c r="B18632" s="1355"/>
      <c r="C18632" s="1433"/>
      <c r="E18632" s="1433"/>
      <c r="K18632" s="1433"/>
      <c r="L18632" s="1334"/>
    </row>
    <row r="18633" spans="1:12" ht="24" customHeight="1">
      <c r="A18633" s="1355"/>
      <c r="B18633" s="1355"/>
      <c r="C18633" s="1433"/>
      <c r="E18633" s="1433"/>
      <c r="K18633" s="1433"/>
      <c r="L18633" s="1334"/>
    </row>
    <row r="18634" spans="1:12" ht="24" customHeight="1">
      <c r="A18634" s="1355"/>
      <c r="B18634" s="1355"/>
      <c r="C18634" s="1433"/>
      <c r="E18634" s="1433"/>
      <c r="K18634" s="1433"/>
      <c r="L18634" s="1334"/>
    </row>
    <row r="18635" spans="1:12" ht="24" customHeight="1">
      <c r="A18635" s="1355"/>
      <c r="B18635" s="1355"/>
      <c r="C18635" s="1433"/>
      <c r="E18635" s="1433"/>
      <c r="K18635" s="1433"/>
      <c r="L18635" s="1334"/>
    </row>
    <row r="18636" spans="1:12" ht="24" customHeight="1">
      <c r="A18636" s="1355"/>
      <c r="B18636" s="1355"/>
      <c r="C18636" s="1433"/>
      <c r="E18636" s="1433"/>
      <c r="K18636" s="1433"/>
      <c r="L18636" s="1334"/>
    </row>
    <row r="18637" spans="1:12" ht="24" customHeight="1">
      <c r="A18637" s="1355"/>
      <c r="B18637" s="1355"/>
      <c r="C18637" s="1433"/>
      <c r="E18637" s="1433"/>
      <c r="K18637" s="1433"/>
      <c r="L18637" s="1334"/>
    </row>
    <row r="18638" spans="1:12" ht="24" customHeight="1">
      <c r="A18638" s="1355"/>
      <c r="B18638" s="1355"/>
      <c r="C18638" s="1433"/>
      <c r="E18638" s="1433"/>
      <c r="K18638" s="1433"/>
      <c r="L18638" s="1334"/>
    </row>
    <row r="18639" spans="1:12" ht="24" customHeight="1">
      <c r="A18639" s="1355"/>
      <c r="B18639" s="1355"/>
      <c r="C18639" s="1433"/>
      <c r="E18639" s="1433"/>
      <c r="K18639" s="1433"/>
      <c r="L18639" s="1334"/>
    </row>
    <row r="18640" spans="1:12" ht="24" customHeight="1">
      <c r="A18640" s="1355"/>
      <c r="B18640" s="1355"/>
      <c r="C18640" s="1433"/>
      <c r="E18640" s="1433"/>
      <c r="K18640" s="1433"/>
      <c r="L18640" s="1334"/>
    </row>
    <row r="18641" spans="1:12" ht="24" customHeight="1">
      <c r="A18641" s="1355"/>
      <c r="B18641" s="1355"/>
      <c r="C18641" s="1433"/>
      <c r="E18641" s="1433"/>
      <c r="K18641" s="1433"/>
      <c r="L18641" s="1334"/>
    </row>
    <row r="18642" spans="1:12" ht="24" customHeight="1">
      <c r="A18642" s="1355"/>
      <c r="B18642" s="1355"/>
      <c r="C18642" s="1433"/>
      <c r="E18642" s="1433"/>
      <c r="K18642" s="1433"/>
      <c r="L18642" s="1334"/>
    </row>
    <row r="18643" spans="1:12" ht="24" customHeight="1">
      <c r="A18643" s="1355"/>
      <c r="B18643" s="1355"/>
      <c r="C18643" s="1433"/>
      <c r="E18643" s="1433"/>
      <c r="K18643" s="1433"/>
      <c r="L18643" s="1334"/>
    </row>
    <row r="18644" spans="1:12" ht="24" customHeight="1">
      <c r="A18644" s="1355"/>
      <c r="B18644" s="1355"/>
      <c r="C18644" s="1433"/>
      <c r="E18644" s="1433"/>
      <c r="K18644" s="1433"/>
      <c r="L18644" s="1334"/>
    </row>
    <row r="18645" spans="1:12" ht="24" customHeight="1">
      <c r="A18645" s="1355"/>
      <c r="B18645" s="1355"/>
      <c r="C18645" s="1433"/>
      <c r="E18645" s="1433"/>
      <c r="K18645" s="1433"/>
      <c r="L18645" s="1334"/>
    </row>
    <row r="18646" spans="1:12" ht="24" customHeight="1">
      <c r="A18646" s="1355"/>
      <c r="B18646" s="1355"/>
      <c r="C18646" s="1433"/>
      <c r="E18646" s="1433"/>
      <c r="K18646" s="1433"/>
      <c r="L18646" s="1334"/>
    </row>
    <row r="18647" spans="1:12" ht="24" customHeight="1">
      <c r="A18647" s="1355"/>
      <c r="B18647" s="1355"/>
      <c r="C18647" s="1433"/>
      <c r="E18647" s="1433"/>
      <c r="K18647" s="1433"/>
      <c r="L18647" s="1334"/>
    </row>
    <row r="18648" spans="1:12" ht="24" customHeight="1">
      <c r="A18648" s="1355"/>
      <c r="B18648" s="1355"/>
      <c r="C18648" s="1433"/>
      <c r="E18648" s="1433"/>
      <c r="K18648" s="1433"/>
      <c r="L18648" s="1334"/>
    </row>
    <row r="18649" spans="1:12" ht="24" customHeight="1">
      <c r="A18649" s="1355"/>
      <c r="B18649" s="1355"/>
      <c r="C18649" s="1433"/>
      <c r="E18649" s="1433"/>
      <c r="K18649" s="1433"/>
      <c r="L18649" s="1334"/>
    </row>
    <row r="18650" spans="1:12" ht="24" customHeight="1">
      <c r="A18650" s="1355"/>
      <c r="B18650" s="1355"/>
      <c r="C18650" s="1433"/>
      <c r="E18650" s="1433"/>
      <c r="K18650" s="1433"/>
      <c r="L18650" s="1334"/>
    </row>
    <row r="18651" spans="1:12" ht="24" customHeight="1">
      <c r="A18651" s="1355"/>
      <c r="B18651" s="1355"/>
      <c r="C18651" s="1433"/>
      <c r="E18651" s="1433"/>
      <c r="K18651" s="1433"/>
      <c r="L18651" s="1334"/>
    </row>
    <row r="18652" spans="1:12" ht="24" customHeight="1">
      <c r="A18652" s="1355"/>
      <c r="B18652" s="1355"/>
      <c r="C18652" s="1433"/>
      <c r="E18652" s="1433"/>
      <c r="K18652" s="1433"/>
      <c r="L18652" s="1334"/>
    </row>
    <row r="18653" spans="1:12" ht="24" customHeight="1">
      <c r="A18653" s="1355"/>
      <c r="B18653" s="1355"/>
      <c r="C18653" s="1433"/>
      <c r="E18653" s="1433"/>
      <c r="K18653" s="1433"/>
      <c r="L18653" s="1334"/>
    </row>
    <row r="18654" spans="1:12" ht="24" customHeight="1">
      <c r="A18654" s="1355"/>
      <c r="B18654" s="1355"/>
      <c r="C18654" s="1433"/>
      <c r="E18654" s="1433"/>
      <c r="K18654" s="1433"/>
      <c r="L18654" s="1334"/>
    </row>
    <row r="18655" spans="1:12" ht="24" customHeight="1">
      <c r="A18655" s="1355"/>
      <c r="B18655" s="1355"/>
      <c r="C18655" s="1433"/>
      <c r="E18655" s="1433"/>
      <c r="K18655" s="1433"/>
      <c r="L18655" s="1334"/>
    </row>
    <row r="18656" spans="1:12" ht="24" customHeight="1">
      <c r="A18656" s="1355"/>
      <c r="B18656" s="1355"/>
      <c r="C18656" s="1433"/>
      <c r="E18656" s="1433"/>
      <c r="K18656" s="1433"/>
      <c r="L18656" s="1334"/>
    </row>
    <row r="18657" spans="1:12" ht="24" customHeight="1">
      <c r="A18657" s="1355"/>
      <c r="B18657" s="1355"/>
      <c r="C18657" s="1433"/>
      <c r="E18657" s="1433"/>
      <c r="K18657" s="1433"/>
      <c r="L18657" s="1334"/>
    </row>
    <row r="18658" spans="1:12" ht="24" customHeight="1">
      <c r="A18658" s="1355"/>
      <c r="B18658" s="1355"/>
      <c r="C18658" s="1433"/>
      <c r="E18658" s="1433"/>
      <c r="K18658" s="1433"/>
      <c r="L18658" s="1334"/>
    </row>
    <row r="18659" spans="1:12" ht="24" customHeight="1">
      <c r="A18659" s="1355"/>
      <c r="B18659" s="1355"/>
      <c r="C18659" s="1433"/>
      <c r="E18659" s="1433"/>
      <c r="K18659" s="1433"/>
      <c r="L18659" s="1334"/>
    </row>
    <row r="18660" spans="1:12" ht="24" customHeight="1">
      <c r="A18660" s="1355"/>
      <c r="B18660" s="1355"/>
      <c r="C18660" s="1433"/>
      <c r="E18660" s="1433"/>
      <c r="K18660" s="1433"/>
      <c r="L18660" s="1334"/>
    </row>
    <row r="18661" spans="1:12" ht="24" customHeight="1">
      <c r="A18661" s="1355"/>
      <c r="B18661" s="1355"/>
      <c r="C18661" s="1433"/>
      <c r="E18661" s="1433"/>
      <c r="K18661" s="1433"/>
      <c r="L18661" s="1334"/>
    </row>
    <row r="18662" spans="1:12" ht="24" customHeight="1">
      <c r="A18662" s="1355"/>
      <c r="B18662" s="1355"/>
      <c r="C18662" s="1433"/>
      <c r="E18662" s="1433"/>
      <c r="K18662" s="1433"/>
      <c r="L18662" s="1334"/>
    </row>
    <row r="18663" spans="1:12" ht="24" customHeight="1">
      <c r="A18663" s="1355"/>
      <c r="B18663" s="1355"/>
      <c r="C18663" s="1433"/>
      <c r="E18663" s="1433"/>
      <c r="K18663" s="1433"/>
      <c r="L18663" s="1334"/>
    </row>
    <row r="18664" spans="1:12" ht="24" customHeight="1">
      <c r="A18664" s="1355"/>
      <c r="B18664" s="1355"/>
      <c r="C18664" s="1433"/>
      <c r="E18664" s="1433"/>
      <c r="K18664" s="1433"/>
      <c r="L18664" s="1334"/>
    </row>
    <row r="18665" spans="1:12" ht="24" customHeight="1">
      <c r="A18665" s="1355"/>
      <c r="B18665" s="1355"/>
      <c r="C18665" s="1433"/>
      <c r="E18665" s="1433"/>
      <c r="K18665" s="1433"/>
      <c r="L18665" s="1334"/>
    </row>
    <row r="18666" spans="1:12" ht="24" customHeight="1">
      <c r="A18666" s="1355"/>
      <c r="B18666" s="1355"/>
      <c r="C18666" s="1433"/>
      <c r="E18666" s="1433"/>
      <c r="K18666" s="1433"/>
      <c r="L18666" s="1334"/>
    </row>
    <row r="18667" spans="1:12" ht="24" customHeight="1">
      <c r="A18667" s="1355"/>
      <c r="B18667" s="1355"/>
      <c r="C18667" s="1433"/>
      <c r="E18667" s="1433"/>
      <c r="K18667" s="1433"/>
      <c r="L18667" s="1334"/>
    </row>
    <row r="18668" spans="1:12" ht="24" customHeight="1">
      <c r="A18668" s="1355"/>
      <c r="B18668" s="1355"/>
      <c r="C18668" s="1433"/>
      <c r="E18668" s="1433"/>
      <c r="K18668" s="1433"/>
      <c r="L18668" s="1334"/>
    </row>
    <row r="18669" spans="1:12" ht="24" customHeight="1">
      <c r="A18669" s="1355"/>
      <c r="B18669" s="1355"/>
      <c r="C18669" s="1433"/>
      <c r="E18669" s="1433"/>
      <c r="K18669" s="1433"/>
      <c r="L18669" s="1334"/>
    </row>
    <row r="18670" spans="1:12" ht="24" customHeight="1">
      <c r="A18670" s="1355"/>
      <c r="B18670" s="1355"/>
      <c r="C18670" s="1433"/>
      <c r="E18670" s="1433"/>
      <c r="K18670" s="1433"/>
      <c r="L18670" s="1334"/>
    </row>
    <row r="18671" spans="1:12" ht="24" customHeight="1">
      <c r="A18671" s="1355"/>
      <c r="B18671" s="1355"/>
      <c r="C18671" s="1433"/>
      <c r="E18671" s="1433"/>
      <c r="K18671" s="1433"/>
      <c r="L18671" s="1334"/>
    </row>
    <row r="18672" spans="1:12" ht="24" customHeight="1">
      <c r="A18672" s="1355"/>
      <c r="B18672" s="1355"/>
      <c r="C18672" s="1433"/>
      <c r="E18672" s="1433"/>
      <c r="K18672" s="1433"/>
      <c r="L18672" s="1334"/>
    </row>
    <row r="18673" spans="1:12" ht="24" customHeight="1">
      <c r="A18673" s="1355"/>
      <c r="B18673" s="1355"/>
      <c r="C18673" s="1433"/>
      <c r="E18673" s="1433"/>
      <c r="K18673" s="1433"/>
      <c r="L18673" s="1334"/>
    </row>
    <row r="18674" spans="1:12" ht="24" customHeight="1">
      <c r="A18674" s="1355"/>
      <c r="B18674" s="1355"/>
      <c r="C18674" s="1433"/>
      <c r="E18674" s="1433"/>
      <c r="K18674" s="1433"/>
      <c r="L18674" s="1334"/>
    </row>
    <row r="18675" spans="1:12" ht="24" customHeight="1">
      <c r="A18675" s="1355"/>
      <c r="B18675" s="1355"/>
      <c r="C18675" s="1433"/>
      <c r="E18675" s="1433"/>
      <c r="K18675" s="1433"/>
      <c r="L18675" s="1334"/>
    </row>
    <row r="18676" spans="1:12" ht="24" customHeight="1">
      <c r="A18676" s="1355"/>
      <c r="B18676" s="1355"/>
      <c r="C18676" s="1433"/>
      <c r="E18676" s="1433"/>
      <c r="K18676" s="1433"/>
      <c r="L18676" s="1334"/>
    </row>
    <row r="18677" spans="1:12" ht="24" customHeight="1">
      <c r="A18677" s="1355"/>
      <c r="B18677" s="1355"/>
      <c r="C18677" s="1433"/>
      <c r="E18677" s="1433"/>
      <c r="K18677" s="1433"/>
      <c r="L18677" s="1334"/>
    </row>
    <row r="18678" spans="1:12" ht="24" customHeight="1">
      <c r="A18678" s="1355"/>
      <c r="B18678" s="1355"/>
      <c r="C18678" s="1433"/>
      <c r="E18678" s="1433"/>
      <c r="K18678" s="1433"/>
      <c r="L18678" s="1334"/>
    </row>
    <row r="18679" spans="1:12" ht="24" customHeight="1">
      <c r="A18679" s="1355"/>
      <c r="B18679" s="1355"/>
      <c r="C18679" s="1433"/>
      <c r="E18679" s="1433"/>
      <c r="K18679" s="1433"/>
      <c r="L18679" s="1334"/>
    </row>
    <row r="18680" spans="1:12" ht="24" customHeight="1">
      <c r="A18680" s="1355"/>
      <c r="B18680" s="1355"/>
      <c r="C18680" s="1433"/>
      <c r="E18680" s="1433"/>
      <c r="K18680" s="1433"/>
      <c r="L18680" s="1334"/>
    </row>
    <row r="18681" spans="1:12" ht="24" customHeight="1">
      <c r="A18681" s="1355"/>
      <c r="B18681" s="1355"/>
      <c r="C18681" s="1433"/>
      <c r="E18681" s="1433"/>
      <c r="K18681" s="1433"/>
      <c r="L18681" s="1334"/>
    </row>
    <row r="18682" spans="1:12" ht="24" customHeight="1">
      <c r="A18682" s="1355"/>
      <c r="B18682" s="1355"/>
      <c r="C18682" s="1433"/>
      <c r="E18682" s="1433"/>
      <c r="K18682" s="1433"/>
      <c r="L18682" s="1334"/>
    </row>
    <row r="18683" spans="1:12" ht="24" customHeight="1">
      <c r="A18683" s="1355"/>
      <c r="B18683" s="1355"/>
      <c r="C18683" s="1433"/>
      <c r="E18683" s="1433"/>
      <c r="K18683" s="1433"/>
      <c r="L18683" s="1334"/>
    </row>
    <row r="18684" spans="1:12" ht="24" customHeight="1">
      <c r="A18684" s="1355"/>
      <c r="B18684" s="1355"/>
      <c r="C18684" s="1433"/>
      <c r="E18684" s="1433"/>
      <c r="K18684" s="1433"/>
      <c r="L18684" s="1334"/>
    </row>
    <row r="18685" spans="1:12" ht="24" customHeight="1">
      <c r="A18685" s="1355"/>
      <c r="B18685" s="1355"/>
      <c r="C18685" s="1433"/>
      <c r="E18685" s="1433"/>
      <c r="K18685" s="1433"/>
      <c r="L18685" s="1334"/>
    </row>
    <row r="18686" spans="1:12" ht="24" customHeight="1">
      <c r="A18686" s="1355"/>
      <c r="B18686" s="1355"/>
      <c r="C18686" s="1433"/>
      <c r="E18686" s="1433"/>
      <c r="K18686" s="1433"/>
      <c r="L18686" s="1334"/>
    </row>
    <row r="18687" spans="1:12" ht="24" customHeight="1">
      <c r="A18687" s="1355"/>
      <c r="B18687" s="1355"/>
      <c r="C18687" s="1433"/>
      <c r="E18687" s="1433"/>
      <c r="K18687" s="1433"/>
      <c r="L18687" s="1334"/>
    </row>
    <row r="18688" spans="1:12" ht="24" customHeight="1">
      <c r="A18688" s="1355"/>
      <c r="B18688" s="1355"/>
      <c r="C18688" s="1433"/>
      <c r="E18688" s="1433"/>
      <c r="K18688" s="1433"/>
      <c r="L18688" s="1334"/>
    </row>
    <row r="18689" spans="1:12" ht="24" customHeight="1">
      <c r="A18689" s="1355"/>
      <c r="B18689" s="1355"/>
      <c r="C18689" s="1433"/>
      <c r="E18689" s="1433"/>
      <c r="K18689" s="1433"/>
      <c r="L18689" s="1334"/>
    </row>
    <row r="18690" spans="1:12" ht="24" customHeight="1">
      <c r="A18690" s="1355"/>
      <c r="B18690" s="1355"/>
      <c r="C18690" s="1433"/>
      <c r="E18690" s="1433"/>
      <c r="K18690" s="1433"/>
      <c r="L18690" s="1334"/>
    </row>
    <row r="18691" spans="1:12" ht="24" customHeight="1">
      <c r="A18691" s="1355"/>
      <c r="B18691" s="1355"/>
      <c r="C18691" s="1433"/>
      <c r="E18691" s="1433"/>
      <c r="K18691" s="1433"/>
      <c r="L18691" s="1334"/>
    </row>
    <row r="18692" spans="1:12" ht="24" customHeight="1">
      <c r="A18692" s="1355"/>
      <c r="B18692" s="1355"/>
      <c r="C18692" s="1433"/>
      <c r="E18692" s="1433"/>
      <c r="K18692" s="1433"/>
      <c r="L18692" s="1334"/>
    </row>
    <row r="18693" spans="1:12" ht="24" customHeight="1">
      <c r="A18693" s="1355"/>
      <c r="B18693" s="1355"/>
      <c r="C18693" s="1433"/>
      <c r="E18693" s="1433"/>
      <c r="K18693" s="1433"/>
      <c r="L18693" s="1334"/>
    </row>
    <row r="18694" spans="1:12" ht="24" customHeight="1">
      <c r="A18694" s="1355"/>
      <c r="B18694" s="1355"/>
      <c r="C18694" s="1433"/>
      <c r="E18694" s="1433"/>
      <c r="K18694" s="1433"/>
      <c r="L18694" s="1334"/>
    </row>
    <row r="18695" spans="1:12" ht="24" customHeight="1">
      <c r="A18695" s="1355"/>
      <c r="B18695" s="1355"/>
      <c r="C18695" s="1433"/>
      <c r="E18695" s="1433"/>
      <c r="K18695" s="1433"/>
      <c r="L18695" s="1334"/>
    </row>
    <row r="18696" spans="1:12" ht="24" customHeight="1">
      <c r="A18696" s="1355"/>
      <c r="B18696" s="1355"/>
      <c r="C18696" s="1433"/>
      <c r="E18696" s="1433"/>
      <c r="K18696" s="1433"/>
      <c r="L18696" s="1334"/>
    </row>
    <row r="18697" spans="1:12" ht="24" customHeight="1">
      <c r="A18697" s="1355"/>
      <c r="B18697" s="1355"/>
      <c r="C18697" s="1433"/>
      <c r="E18697" s="1433"/>
      <c r="K18697" s="1433"/>
      <c r="L18697" s="1334"/>
    </row>
    <row r="18698" spans="1:12" ht="24" customHeight="1">
      <c r="A18698" s="1355"/>
      <c r="B18698" s="1355"/>
      <c r="C18698" s="1433"/>
      <c r="E18698" s="1433"/>
      <c r="K18698" s="1433"/>
      <c r="L18698" s="1334"/>
    </row>
    <row r="18699" spans="1:12" ht="24" customHeight="1">
      <c r="A18699" s="1355"/>
      <c r="B18699" s="1355"/>
      <c r="C18699" s="1433"/>
      <c r="E18699" s="1433"/>
      <c r="K18699" s="1433"/>
      <c r="L18699" s="1334"/>
    </row>
    <row r="18700" spans="1:12" ht="24" customHeight="1">
      <c r="A18700" s="1355"/>
      <c r="B18700" s="1355"/>
      <c r="C18700" s="1433"/>
      <c r="E18700" s="1433"/>
      <c r="K18700" s="1433"/>
      <c r="L18700" s="1334"/>
    </row>
    <row r="18701" spans="1:12" ht="24" customHeight="1">
      <c r="A18701" s="1355"/>
      <c r="B18701" s="1355"/>
      <c r="C18701" s="1433"/>
      <c r="E18701" s="1433"/>
      <c r="K18701" s="1433"/>
      <c r="L18701" s="1334"/>
    </row>
    <row r="18702" spans="1:12" ht="24" customHeight="1">
      <c r="A18702" s="1355"/>
      <c r="B18702" s="1355"/>
      <c r="C18702" s="1433"/>
      <c r="E18702" s="1433"/>
      <c r="K18702" s="1433"/>
      <c r="L18702" s="1334"/>
    </row>
    <row r="18703" spans="1:12" ht="24" customHeight="1">
      <c r="A18703" s="1355"/>
      <c r="B18703" s="1355"/>
      <c r="C18703" s="1433"/>
      <c r="E18703" s="1433"/>
      <c r="K18703" s="1433"/>
      <c r="L18703" s="1334"/>
    </row>
    <row r="18704" spans="1:12" ht="24" customHeight="1">
      <c r="A18704" s="1355"/>
      <c r="B18704" s="1355"/>
      <c r="C18704" s="1433"/>
      <c r="E18704" s="1433"/>
      <c r="K18704" s="1433"/>
      <c r="L18704" s="1334"/>
    </row>
    <row r="18705" spans="1:12" ht="24" customHeight="1">
      <c r="A18705" s="1355"/>
      <c r="B18705" s="1355"/>
      <c r="C18705" s="1433"/>
      <c r="E18705" s="1433"/>
      <c r="K18705" s="1433"/>
      <c r="L18705" s="1334"/>
    </row>
    <row r="18706" spans="1:12" ht="24" customHeight="1">
      <c r="A18706" s="1355"/>
      <c r="B18706" s="1355"/>
      <c r="C18706" s="1433"/>
      <c r="E18706" s="1433"/>
      <c r="K18706" s="1433"/>
      <c r="L18706" s="1334"/>
    </row>
    <row r="18707" spans="1:12" ht="24" customHeight="1">
      <c r="A18707" s="1355"/>
      <c r="B18707" s="1355"/>
      <c r="C18707" s="1433"/>
      <c r="E18707" s="1433"/>
      <c r="K18707" s="1433"/>
      <c r="L18707" s="1334"/>
    </row>
    <row r="18708" spans="1:12" ht="24" customHeight="1">
      <c r="A18708" s="1355"/>
      <c r="B18708" s="1355"/>
      <c r="C18708" s="1433"/>
      <c r="E18708" s="1433"/>
      <c r="K18708" s="1433"/>
      <c r="L18708" s="1334"/>
    </row>
    <row r="18709" spans="1:12" ht="24" customHeight="1">
      <c r="A18709" s="1355"/>
      <c r="B18709" s="1355"/>
      <c r="C18709" s="1433"/>
      <c r="E18709" s="1433"/>
      <c r="K18709" s="1433"/>
      <c r="L18709" s="1334"/>
    </row>
    <row r="18710" spans="1:12" ht="24" customHeight="1">
      <c r="A18710" s="1355"/>
      <c r="B18710" s="1355"/>
      <c r="C18710" s="1433"/>
      <c r="E18710" s="1433"/>
      <c r="K18710" s="1433"/>
      <c r="L18710" s="1334"/>
    </row>
    <row r="18711" spans="1:12" ht="24" customHeight="1">
      <c r="A18711" s="1355"/>
      <c r="B18711" s="1355"/>
      <c r="C18711" s="1433"/>
      <c r="E18711" s="1433"/>
      <c r="K18711" s="1433"/>
      <c r="L18711" s="1334"/>
    </row>
    <row r="18712" spans="1:12" ht="24" customHeight="1">
      <c r="A18712" s="1355"/>
      <c r="B18712" s="1355"/>
      <c r="C18712" s="1433"/>
      <c r="E18712" s="1433"/>
      <c r="K18712" s="1433"/>
      <c r="L18712" s="1334"/>
    </row>
    <row r="18713" spans="1:12" ht="24" customHeight="1">
      <c r="A18713" s="1355"/>
      <c r="B18713" s="1355"/>
      <c r="C18713" s="1433"/>
      <c r="E18713" s="1433"/>
      <c r="K18713" s="1433"/>
      <c r="L18713" s="1334"/>
    </row>
    <row r="18714" spans="1:12" ht="24" customHeight="1">
      <c r="A18714" s="1355"/>
      <c r="B18714" s="1355"/>
      <c r="C18714" s="1433"/>
      <c r="E18714" s="1433"/>
      <c r="K18714" s="1433"/>
      <c r="L18714" s="1334"/>
    </row>
    <row r="18715" spans="1:12" ht="24" customHeight="1">
      <c r="A18715" s="1355"/>
      <c r="B18715" s="1355"/>
      <c r="C18715" s="1433"/>
      <c r="E18715" s="1433"/>
      <c r="K18715" s="1433"/>
      <c r="L18715" s="1334"/>
    </row>
    <row r="18716" spans="1:12" ht="24" customHeight="1">
      <c r="A18716" s="1355"/>
      <c r="B18716" s="1355"/>
      <c r="C18716" s="1433"/>
      <c r="E18716" s="1433"/>
      <c r="K18716" s="1433"/>
      <c r="L18716" s="1334"/>
    </row>
    <row r="18717" spans="1:12" ht="24" customHeight="1">
      <c r="A18717" s="1355"/>
      <c r="B18717" s="1355"/>
      <c r="C18717" s="1433"/>
      <c r="E18717" s="1433"/>
      <c r="K18717" s="1433"/>
      <c r="L18717" s="1334"/>
    </row>
    <row r="18718" spans="1:12" ht="24" customHeight="1">
      <c r="A18718" s="1355"/>
      <c r="B18718" s="1355"/>
      <c r="C18718" s="1433"/>
      <c r="E18718" s="1433"/>
      <c r="K18718" s="1433"/>
      <c r="L18718" s="1334"/>
    </row>
    <row r="18719" spans="1:12" ht="24" customHeight="1">
      <c r="A18719" s="1355"/>
      <c r="B18719" s="1355"/>
      <c r="C18719" s="1433"/>
      <c r="E18719" s="1433"/>
      <c r="K18719" s="1433"/>
      <c r="L18719" s="1334"/>
    </row>
    <row r="18720" spans="1:12" ht="24" customHeight="1">
      <c r="A18720" s="1355"/>
      <c r="B18720" s="1355"/>
      <c r="C18720" s="1433"/>
      <c r="E18720" s="1433"/>
      <c r="K18720" s="1433"/>
      <c r="L18720" s="1334"/>
    </row>
    <row r="18721" spans="1:12" ht="24" customHeight="1">
      <c r="A18721" s="1355"/>
      <c r="B18721" s="1355"/>
      <c r="C18721" s="1433"/>
      <c r="E18721" s="1433"/>
      <c r="K18721" s="1433"/>
      <c r="L18721" s="1334"/>
    </row>
    <row r="18722" spans="1:12" ht="24" customHeight="1">
      <c r="A18722" s="1355"/>
      <c r="B18722" s="1355"/>
      <c r="C18722" s="1433"/>
      <c r="E18722" s="1433"/>
      <c r="K18722" s="1433"/>
      <c r="L18722" s="1334"/>
    </row>
    <row r="18723" spans="1:12" ht="24" customHeight="1">
      <c r="A18723" s="1355"/>
      <c r="B18723" s="1355"/>
      <c r="C18723" s="1433"/>
      <c r="E18723" s="1433"/>
      <c r="K18723" s="1433"/>
      <c r="L18723" s="1334"/>
    </row>
    <row r="18724" spans="1:12" ht="24" customHeight="1">
      <c r="A18724" s="1355"/>
      <c r="B18724" s="1355"/>
      <c r="C18724" s="1433"/>
      <c r="E18724" s="1433"/>
      <c r="K18724" s="1433"/>
      <c r="L18724" s="1334"/>
    </row>
    <row r="18725" spans="1:12" ht="24" customHeight="1">
      <c r="A18725" s="1355"/>
      <c r="B18725" s="1355"/>
      <c r="C18725" s="1433"/>
      <c r="E18725" s="1433"/>
      <c r="K18725" s="1433"/>
      <c r="L18725" s="1334"/>
    </row>
    <row r="18726" spans="1:12" ht="24" customHeight="1">
      <c r="A18726" s="1355"/>
      <c r="B18726" s="1355"/>
      <c r="C18726" s="1433"/>
      <c r="E18726" s="1433"/>
      <c r="K18726" s="1433"/>
      <c r="L18726" s="1334"/>
    </row>
    <row r="18727" spans="1:12" ht="24" customHeight="1">
      <c r="A18727" s="1355"/>
      <c r="B18727" s="1355"/>
      <c r="C18727" s="1433"/>
      <c r="E18727" s="1433"/>
      <c r="K18727" s="1433"/>
      <c r="L18727" s="1334"/>
    </row>
    <row r="18728" spans="1:12" ht="24" customHeight="1">
      <c r="A18728" s="1355"/>
      <c r="B18728" s="1355"/>
      <c r="C18728" s="1433"/>
      <c r="E18728" s="1433"/>
      <c r="K18728" s="1433"/>
      <c r="L18728" s="1334"/>
    </row>
    <row r="18729" spans="1:12" ht="24" customHeight="1">
      <c r="A18729" s="1355"/>
      <c r="B18729" s="1355"/>
      <c r="C18729" s="1433"/>
      <c r="E18729" s="1433"/>
      <c r="K18729" s="1433"/>
      <c r="L18729" s="1334"/>
    </row>
    <row r="18730" spans="1:12" ht="24" customHeight="1">
      <c r="A18730" s="1355"/>
      <c r="B18730" s="1355"/>
      <c r="C18730" s="1433"/>
      <c r="E18730" s="1433"/>
      <c r="K18730" s="1433"/>
      <c r="L18730" s="1334"/>
    </row>
    <row r="18731" spans="1:12" ht="24" customHeight="1">
      <c r="A18731" s="1355"/>
      <c r="B18731" s="1355"/>
      <c r="C18731" s="1433"/>
      <c r="E18731" s="1433"/>
      <c r="K18731" s="1433"/>
      <c r="L18731" s="1334"/>
    </row>
    <row r="18732" spans="1:12" ht="24" customHeight="1">
      <c r="A18732" s="1355"/>
      <c r="B18732" s="1355"/>
      <c r="C18732" s="1433"/>
      <c r="E18732" s="1433"/>
      <c r="K18732" s="1433"/>
      <c r="L18732" s="1334"/>
    </row>
    <row r="18733" spans="1:12" ht="24" customHeight="1">
      <c r="A18733" s="1355"/>
      <c r="B18733" s="1355"/>
      <c r="C18733" s="1433"/>
      <c r="E18733" s="1433"/>
      <c r="K18733" s="1433"/>
      <c r="L18733" s="1334"/>
    </row>
    <row r="18734" spans="1:12" ht="24" customHeight="1">
      <c r="A18734" s="1355"/>
      <c r="B18734" s="1355"/>
      <c r="C18734" s="1433"/>
      <c r="E18734" s="1433"/>
      <c r="K18734" s="1433"/>
      <c r="L18734" s="1334"/>
    </row>
    <row r="18735" spans="1:12" ht="24" customHeight="1">
      <c r="A18735" s="1355"/>
      <c r="B18735" s="1355"/>
      <c r="C18735" s="1433"/>
      <c r="E18735" s="1433"/>
      <c r="K18735" s="1433"/>
      <c r="L18735" s="1334"/>
    </row>
    <row r="18736" spans="1:12" ht="24" customHeight="1">
      <c r="A18736" s="1355"/>
      <c r="B18736" s="1355"/>
      <c r="C18736" s="1433"/>
      <c r="E18736" s="1433"/>
      <c r="K18736" s="1433"/>
      <c r="L18736" s="1334"/>
    </row>
    <row r="18737" spans="1:12" ht="24" customHeight="1">
      <c r="A18737" s="1355"/>
      <c r="B18737" s="1355"/>
      <c r="C18737" s="1433"/>
      <c r="E18737" s="1433"/>
      <c r="K18737" s="1433"/>
      <c r="L18737" s="1334"/>
    </row>
    <row r="18738" spans="1:12" ht="24" customHeight="1">
      <c r="A18738" s="1355"/>
      <c r="B18738" s="1355"/>
      <c r="C18738" s="1433"/>
      <c r="E18738" s="1433"/>
      <c r="K18738" s="1433"/>
      <c r="L18738" s="1334"/>
    </row>
    <row r="18739" spans="1:12" ht="24" customHeight="1">
      <c r="A18739" s="1355"/>
      <c r="B18739" s="1355"/>
      <c r="C18739" s="1433"/>
      <c r="E18739" s="1433"/>
      <c r="K18739" s="1433"/>
      <c r="L18739" s="1334"/>
    </row>
    <row r="18740" spans="1:12" ht="24" customHeight="1">
      <c r="A18740" s="1355"/>
      <c r="B18740" s="1355"/>
      <c r="C18740" s="1433"/>
      <c r="E18740" s="1433"/>
      <c r="K18740" s="1433"/>
      <c r="L18740" s="1334"/>
    </row>
    <row r="18741" spans="1:12" ht="24" customHeight="1">
      <c r="A18741" s="1355"/>
      <c r="B18741" s="1355"/>
      <c r="C18741" s="1433"/>
      <c r="E18741" s="1433"/>
      <c r="K18741" s="1433"/>
      <c r="L18741" s="1334"/>
    </row>
    <row r="18742" spans="1:12" ht="24" customHeight="1">
      <c r="A18742" s="1355"/>
      <c r="B18742" s="1355"/>
      <c r="C18742" s="1433"/>
      <c r="E18742" s="1433"/>
      <c r="K18742" s="1433"/>
      <c r="L18742" s="1334"/>
    </row>
    <row r="18743" spans="1:12" ht="24" customHeight="1">
      <c r="A18743" s="1355"/>
      <c r="B18743" s="1355"/>
      <c r="C18743" s="1433"/>
      <c r="E18743" s="1433"/>
      <c r="K18743" s="1433"/>
      <c r="L18743" s="1334"/>
    </row>
    <row r="18744" spans="1:12" ht="24" customHeight="1">
      <c r="A18744" s="1355"/>
      <c r="B18744" s="1355"/>
      <c r="C18744" s="1433"/>
      <c r="E18744" s="1433"/>
      <c r="K18744" s="1433"/>
      <c r="L18744" s="1334"/>
    </row>
    <row r="18745" spans="1:12" ht="24" customHeight="1">
      <c r="A18745" s="1355"/>
      <c r="B18745" s="1355"/>
      <c r="C18745" s="1433"/>
      <c r="E18745" s="1433"/>
      <c r="K18745" s="1433"/>
      <c r="L18745" s="1334"/>
    </row>
    <row r="18746" spans="1:12" ht="24" customHeight="1">
      <c r="A18746" s="1355"/>
      <c r="B18746" s="1355"/>
      <c r="C18746" s="1433"/>
      <c r="E18746" s="1433"/>
      <c r="K18746" s="1433"/>
      <c r="L18746" s="1334"/>
    </row>
    <row r="18747" spans="1:12" ht="24" customHeight="1">
      <c r="A18747" s="1355"/>
      <c r="B18747" s="1355"/>
      <c r="C18747" s="1433"/>
      <c r="E18747" s="1433"/>
      <c r="K18747" s="1433"/>
      <c r="L18747" s="1334"/>
    </row>
    <row r="18748" spans="1:12" ht="24" customHeight="1">
      <c r="A18748" s="1355"/>
      <c r="B18748" s="1355"/>
      <c r="C18748" s="1433"/>
      <c r="E18748" s="1433"/>
      <c r="K18748" s="1433"/>
      <c r="L18748" s="1334"/>
    </row>
    <row r="18749" spans="1:12" ht="24" customHeight="1">
      <c r="A18749" s="1355"/>
      <c r="B18749" s="1355"/>
      <c r="C18749" s="1433"/>
      <c r="E18749" s="1433"/>
      <c r="K18749" s="1433"/>
      <c r="L18749" s="1334"/>
    </row>
    <row r="18750" spans="1:12" ht="24" customHeight="1">
      <c r="A18750" s="1355"/>
      <c r="B18750" s="1355"/>
      <c r="C18750" s="1433"/>
      <c r="E18750" s="1433"/>
      <c r="K18750" s="1433"/>
      <c r="L18750" s="1334"/>
    </row>
    <row r="18751" spans="1:12" ht="24" customHeight="1">
      <c r="A18751" s="1355"/>
      <c r="B18751" s="1355"/>
      <c r="C18751" s="1433"/>
      <c r="E18751" s="1433"/>
      <c r="K18751" s="1433"/>
      <c r="L18751" s="1334"/>
    </row>
    <row r="18752" spans="1:12" ht="24" customHeight="1">
      <c r="A18752" s="1355"/>
      <c r="B18752" s="1355"/>
      <c r="C18752" s="1433"/>
      <c r="E18752" s="1433"/>
      <c r="K18752" s="1433"/>
      <c r="L18752" s="1334"/>
    </row>
    <row r="18753" spans="1:12" ht="24" customHeight="1">
      <c r="A18753" s="1355"/>
      <c r="B18753" s="1355"/>
      <c r="C18753" s="1433"/>
      <c r="E18753" s="1433"/>
      <c r="K18753" s="1433"/>
      <c r="L18753" s="1334"/>
    </row>
    <row r="18754" spans="1:12" ht="24" customHeight="1">
      <c r="A18754" s="1355"/>
      <c r="B18754" s="1355"/>
      <c r="C18754" s="1433"/>
      <c r="E18754" s="1433"/>
      <c r="K18754" s="1433"/>
      <c r="L18754" s="1334"/>
    </row>
    <row r="18755" spans="1:12" ht="24" customHeight="1">
      <c r="A18755" s="1355"/>
      <c r="B18755" s="1355"/>
      <c r="C18755" s="1433"/>
      <c r="E18755" s="1433"/>
      <c r="K18755" s="1433"/>
      <c r="L18755" s="1334"/>
    </row>
    <row r="18756" spans="1:12" ht="24" customHeight="1">
      <c r="A18756" s="1355"/>
      <c r="B18756" s="1355"/>
      <c r="C18756" s="1433"/>
      <c r="E18756" s="1433"/>
      <c r="K18756" s="1433"/>
      <c r="L18756" s="1334"/>
    </row>
    <row r="18757" spans="1:12" ht="24" customHeight="1">
      <c r="A18757" s="1355"/>
      <c r="B18757" s="1355"/>
      <c r="C18757" s="1433"/>
      <c r="E18757" s="1433"/>
      <c r="K18757" s="1433"/>
      <c r="L18757" s="1334"/>
    </row>
    <row r="18758" spans="1:12" ht="24" customHeight="1">
      <c r="A18758" s="1355"/>
      <c r="B18758" s="1355"/>
      <c r="C18758" s="1433"/>
      <c r="E18758" s="1433"/>
      <c r="K18758" s="1433"/>
      <c r="L18758" s="1334"/>
    </row>
    <row r="18759" spans="1:12" ht="24" customHeight="1">
      <c r="A18759" s="1355"/>
      <c r="B18759" s="1355"/>
      <c r="C18759" s="1433"/>
      <c r="E18759" s="1433"/>
      <c r="K18759" s="1433"/>
      <c r="L18759" s="1334"/>
    </row>
    <row r="18760" spans="1:12" ht="24" customHeight="1">
      <c r="A18760" s="1355"/>
      <c r="B18760" s="1355"/>
      <c r="C18760" s="1433"/>
      <c r="E18760" s="1433"/>
      <c r="K18760" s="1433"/>
      <c r="L18760" s="1334"/>
    </row>
    <row r="18761" spans="1:12" ht="24" customHeight="1">
      <c r="A18761" s="1355"/>
      <c r="B18761" s="1355"/>
      <c r="C18761" s="1433"/>
      <c r="E18761" s="1433"/>
      <c r="K18761" s="1433"/>
      <c r="L18761" s="1334"/>
    </row>
    <row r="18762" spans="1:12" ht="24" customHeight="1">
      <c r="A18762" s="1355"/>
      <c r="B18762" s="1355"/>
      <c r="C18762" s="1433"/>
      <c r="E18762" s="1433"/>
      <c r="K18762" s="1433"/>
      <c r="L18762" s="1334"/>
    </row>
    <row r="18763" spans="1:12" ht="24" customHeight="1">
      <c r="A18763" s="1355"/>
      <c r="B18763" s="1355"/>
      <c r="C18763" s="1433"/>
      <c r="E18763" s="1433"/>
      <c r="K18763" s="1433"/>
      <c r="L18763" s="1334"/>
    </row>
    <row r="18764" spans="1:12" ht="24" customHeight="1">
      <c r="A18764" s="1355"/>
      <c r="B18764" s="1355"/>
      <c r="C18764" s="1433"/>
      <c r="E18764" s="1433"/>
      <c r="K18764" s="1433"/>
      <c r="L18764" s="1334"/>
    </row>
    <row r="18765" spans="1:12" ht="24" customHeight="1">
      <c r="A18765" s="1355"/>
      <c r="B18765" s="1355"/>
      <c r="C18765" s="1433"/>
      <c r="E18765" s="1433"/>
      <c r="K18765" s="1433"/>
      <c r="L18765" s="1334"/>
    </row>
    <row r="18766" spans="1:12" ht="24" customHeight="1">
      <c r="A18766" s="1355"/>
      <c r="B18766" s="1355"/>
      <c r="C18766" s="1433"/>
      <c r="E18766" s="1433"/>
      <c r="K18766" s="1433"/>
      <c r="L18766" s="1334"/>
    </row>
    <row r="18767" spans="1:12" ht="24" customHeight="1">
      <c r="A18767" s="1355"/>
      <c r="B18767" s="1355"/>
      <c r="C18767" s="1433"/>
      <c r="E18767" s="1433"/>
      <c r="K18767" s="1433"/>
      <c r="L18767" s="1334"/>
    </row>
    <row r="18768" spans="1:12" ht="24" customHeight="1">
      <c r="A18768" s="1355"/>
      <c r="B18768" s="1355"/>
      <c r="C18768" s="1433"/>
      <c r="E18768" s="1433"/>
      <c r="K18768" s="1433"/>
      <c r="L18768" s="1334"/>
    </row>
    <row r="18769" spans="1:12" ht="24" customHeight="1">
      <c r="A18769" s="1355"/>
      <c r="B18769" s="1355"/>
      <c r="C18769" s="1433"/>
      <c r="E18769" s="1433"/>
      <c r="K18769" s="1433"/>
      <c r="L18769" s="1334"/>
    </row>
    <row r="18770" spans="1:12" ht="24" customHeight="1">
      <c r="A18770" s="1355"/>
      <c r="B18770" s="1355"/>
      <c r="C18770" s="1433"/>
      <c r="E18770" s="1433"/>
      <c r="K18770" s="1433"/>
      <c r="L18770" s="1334"/>
    </row>
    <row r="18771" spans="1:12" ht="24" customHeight="1">
      <c r="A18771" s="1355"/>
      <c r="B18771" s="1355"/>
      <c r="C18771" s="1433"/>
      <c r="E18771" s="1433"/>
      <c r="K18771" s="1433"/>
      <c r="L18771" s="1334"/>
    </row>
    <row r="18772" spans="1:12" ht="24" customHeight="1">
      <c r="A18772" s="1355"/>
      <c r="B18772" s="1355"/>
      <c r="C18772" s="1433"/>
      <c r="E18772" s="1433"/>
      <c r="K18772" s="1433"/>
      <c r="L18772" s="1334"/>
    </row>
    <row r="18773" spans="1:12" ht="24" customHeight="1">
      <c r="A18773" s="1355"/>
      <c r="B18773" s="1355"/>
      <c r="C18773" s="1433"/>
      <c r="E18773" s="1433"/>
      <c r="K18773" s="1433"/>
      <c r="L18773" s="1334"/>
    </row>
    <row r="18774" spans="1:12" ht="24" customHeight="1">
      <c r="A18774" s="1355"/>
      <c r="B18774" s="1355"/>
      <c r="C18774" s="1433"/>
      <c r="E18774" s="1433"/>
      <c r="K18774" s="1433"/>
      <c r="L18774" s="1334"/>
    </row>
    <row r="18775" spans="1:12" ht="24" customHeight="1">
      <c r="A18775" s="1355"/>
      <c r="B18775" s="1355"/>
      <c r="C18775" s="1433"/>
      <c r="E18775" s="1433"/>
      <c r="K18775" s="1433"/>
      <c r="L18775" s="1334"/>
    </row>
    <row r="18776" spans="1:12" ht="24" customHeight="1">
      <c r="A18776" s="1355"/>
      <c r="B18776" s="1355"/>
      <c r="C18776" s="1433"/>
      <c r="E18776" s="1433"/>
      <c r="K18776" s="1433"/>
      <c r="L18776" s="1334"/>
    </row>
    <row r="18777" spans="1:12" ht="24" customHeight="1">
      <c r="A18777" s="1355"/>
      <c r="B18777" s="1355"/>
      <c r="C18777" s="1433"/>
      <c r="E18777" s="1433"/>
      <c r="K18777" s="1433"/>
      <c r="L18777" s="1334"/>
    </row>
    <row r="18778" spans="1:12" ht="24" customHeight="1">
      <c r="A18778" s="1355"/>
      <c r="B18778" s="1355"/>
      <c r="C18778" s="1433"/>
      <c r="E18778" s="1433"/>
      <c r="K18778" s="1433"/>
      <c r="L18778" s="1334"/>
    </row>
    <row r="18779" spans="1:12" ht="24" customHeight="1">
      <c r="A18779" s="1355"/>
      <c r="B18779" s="1355"/>
      <c r="C18779" s="1433"/>
      <c r="E18779" s="1433"/>
      <c r="K18779" s="1433"/>
      <c r="L18779" s="1334"/>
    </row>
    <row r="18780" spans="1:12" ht="24" customHeight="1">
      <c r="A18780" s="1355"/>
      <c r="B18780" s="1355"/>
      <c r="C18780" s="1433"/>
      <c r="E18780" s="1433"/>
      <c r="K18780" s="1433"/>
      <c r="L18780" s="1334"/>
    </row>
    <row r="18781" spans="1:12" ht="24" customHeight="1">
      <c r="A18781" s="1355"/>
      <c r="B18781" s="1355"/>
      <c r="C18781" s="1433"/>
      <c r="E18781" s="1433"/>
      <c r="K18781" s="1433"/>
      <c r="L18781" s="1334"/>
    </row>
    <row r="18782" spans="1:12" ht="24" customHeight="1">
      <c r="A18782" s="1355"/>
      <c r="B18782" s="1355"/>
      <c r="C18782" s="1433"/>
      <c r="E18782" s="1433"/>
      <c r="K18782" s="1433"/>
      <c r="L18782" s="1334"/>
    </row>
    <row r="18783" spans="1:12" ht="24" customHeight="1">
      <c r="A18783" s="1355"/>
      <c r="B18783" s="1355"/>
      <c r="C18783" s="1433"/>
      <c r="E18783" s="1433"/>
      <c r="K18783" s="1433"/>
      <c r="L18783" s="1334"/>
    </row>
    <row r="18784" spans="1:12" ht="24" customHeight="1">
      <c r="A18784" s="1355"/>
      <c r="B18784" s="1355"/>
      <c r="C18784" s="1433"/>
      <c r="E18784" s="1433"/>
      <c r="K18784" s="1433"/>
      <c r="L18784" s="1334"/>
    </row>
    <row r="18785" spans="1:12" ht="24" customHeight="1">
      <c r="A18785" s="1355"/>
      <c r="B18785" s="1355"/>
      <c r="C18785" s="1433"/>
      <c r="E18785" s="1433"/>
      <c r="K18785" s="1433"/>
      <c r="L18785" s="1334"/>
    </row>
    <row r="18786" spans="1:12" ht="24" customHeight="1">
      <c r="A18786" s="1355"/>
      <c r="B18786" s="1355"/>
      <c r="C18786" s="1433"/>
      <c r="E18786" s="1433"/>
      <c r="K18786" s="1433"/>
      <c r="L18786" s="1334"/>
    </row>
    <row r="18787" spans="1:12" ht="24" customHeight="1">
      <c r="A18787" s="1355"/>
      <c r="B18787" s="1355"/>
      <c r="C18787" s="1433"/>
      <c r="E18787" s="1433"/>
      <c r="K18787" s="1433"/>
      <c r="L18787" s="1334"/>
    </row>
    <row r="18788" spans="1:12" ht="24" customHeight="1">
      <c r="A18788" s="1355"/>
      <c r="B18788" s="1355"/>
      <c r="C18788" s="1433"/>
      <c r="E18788" s="1433"/>
      <c r="K18788" s="1433"/>
      <c r="L18788" s="1334"/>
    </row>
    <row r="18789" spans="1:12" ht="24" customHeight="1">
      <c r="A18789" s="1355"/>
      <c r="B18789" s="1355"/>
      <c r="C18789" s="1433"/>
      <c r="E18789" s="1433"/>
      <c r="K18789" s="1433"/>
      <c r="L18789" s="1334"/>
    </row>
    <row r="18790" spans="1:12" ht="24" customHeight="1">
      <c r="A18790" s="1355"/>
      <c r="B18790" s="1355"/>
      <c r="C18790" s="1433"/>
      <c r="E18790" s="1433"/>
      <c r="K18790" s="1433"/>
      <c r="L18790" s="1334"/>
    </row>
    <row r="18791" spans="1:12" ht="24" customHeight="1">
      <c r="A18791" s="1355"/>
      <c r="B18791" s="1355"/>
      <c r="C18791" s="1433"/>
      <c r="E18791" s="1433"/>
      <c r="K18791" s="1433"/>
      <c r="L18791" s="1334"/>
    </row>
    <row r="18792" spans="1:12" ht="24" customHeight="1">
      <c r="A18792" s="1355"/>
      <c r="B18792" s="1355"/>
      <c r="C18792" s="1433"/>
      <c r="E18792" s="1433"/>
      <c r="K18792" s="1433"/>
      <c r="L18792" s="1334"/>
    </row>
    <row r="18793" spans="1:12" ht="24" customHeight="1">
      <c r="A18793" s="1355"/>
      <c r="B18793" s="1355"/>
      <c r="C18793" s="1433"/>
      <c r="E18793" s="1433"/>
      <c r="K18793" s="1433"/>
      <c r="L18793" s="1334"/>
    </row>
    <row r="18794" spans="1:12" ht="24" customHeight="1">
      <c r="A18794" s="1355"/>
      <c r="B18794" s="1355"/>
      <c r="C18794" s="1433"/>
      <c r="E18794" s="1433"/>
      <c r="K18794" s="1433"/>
      <c r="L18794" s="1334"/>
    </row>
    <row r="18795" spans="1:12" ht="24" customHeight="1">
      <c r="A18795" s="1355"/>
      <c r="B18795" s="1355"/>
      <c r="C18795" s="1433"/>
      <c r="E18795" s="1433"/>
      <c r="K18795" s="1433"/>
      <c r="L18795" s="1334"/>
    </row>
    <row r="18796" spans="1:12" ht="24" customHeight="1">
      <c r="A18796" s="1355"/>
      <c r="B18796" s="1355"/>
      <c r="C18796" s="1433"/>
      <c r="E18796" s="1433"/>
      <c r="K18796" s="1433"/>
      <c r="L18796" s="1334"/>
    </row>
    <row r="18797" spans="1:12" ht="24" customHeight="1">
      <c r="A18797" s="1355"/>
      <c r="B18797" s="1355"/>
      <c r="C18797" s="1433"/>
      <c r="E18797" s="1433"/>
      <c r="K18797" s="1433"/>
      <c r="L18797" s="1334"/>
    </row>
    <row r="18798" spans="1:12" ht="24" customHeight="1">
      <c r="A18798" s="1355"/>
      <c r="B18798" s="1355"/>
      <c r="C18798" s="1433"/>
      <c r="E18798" s="1433"/>
      <c r="K18798" s="1433"/>
      <c r="L18798" s="1334"/>
    </row>
    <row r="18799" spans="1:12" ht="24" customHeight="1">
      <c r="A18799" s="1355"/>
      <c r="B18799" s="1355"/>
      <c r="C18799" s="1433"/>
      <c r="E18799" s="1433"/>
      <c r="K18799" s="1433"/>
      <c r="L18799" s="1334"/>
    </row>
    <row r="18800" spans="1:12" ht="24" customHeight="1">
      <c r="A18800" s="1355"/>
      <c r="B18800" s="1355"/>
      <c r="C18800" s="1433"/>
      <c r="E18800" s="1433"/>
      <c r="K18800" s="1433"/>
      <c r="L18800" s="1334"/>
    </row>
    <row r="18801" spans="1:12" ht="24" customHeight="1">
      <c r="A18801" s="1355"/>
      <c r="B18801" s="1355"/>
      <c r="C18801" s="1433"/>
      <c r="E18801" s="1433"/>
      <c r="K18801" s="1433"/>
      <c r="L18801" s="1334"/>
    </row>
    <row r="18802" spans="1:12" ht="24" customHeight="1">
      <c r="A18802" s="1355"/>
      <c r="B18802" s="1355"/>
      <c r="C18802" s="1433"/>
      <c r="E18802" s="1433"/>
      <c r="K18802" s="1433"/>
      <c r="L18802" s="1334"/>
    </row>
    <row r="18803" spans="1:12" ht="24" customHeight="1">
      <c r="A18803" s="1355"/>
      <c r="B18803" s="1355"/>
      <c r="C18803" s="1433"/>
      <c r="E18803" s="1433"/>
      <c r="K18803" s="1433"/>
      <c r="L18803" s="1334"/>
    </row>
    <row r="18804" spans="1:12" ht="24" customHeight="1">
      <c r="A18804" s="1355"/>
      <c r="B18804" s="1355"/>
      <c r="C18804" s="1433"/>
      <c r="E18804" s="1433"/>
      <c r="K18804" s="1433"/>
      <c r="L18804" s="1334"/>
    </row>
    <row r="18805" spans="1:12" ht="24" customHeight="1">
      <c r="A18805" s="1355"/>
      <c r="B18805" s="1355"/>
      <c r="C18805" s="1433"/>
      <c r="E18805" s="1433"/>
      <c r="K18805" s="1433"/>
      <c r="L18805" s="1334"/>
    </row>
    <row r="18806" spans="1:12" ht="24" customHeight="1">
      <c r="A18806" s="1355"/>
      <c r="B18806" s="1355"/>
      <c r="C18806" s="1433"/>
      <c r="E18806" s="1433"/>
      <c r="K18806" s="1433"/>
      <c r="L18806" s="1334"/>
    </row>
    <row r="18807" spans="1:12" ht="24" customHeight="1">
      <c r="A18807" s="1355"/>
      <c r="B18807" s="1355"/>
      <c r="C18807" s="1433"/>
      <c r="E18807" s="1433"/>
      <c r="K18807" s="1433"/>
      <c r="L18807" s="1334"/>
    </row>
    <row r="18808" spans="1:12" ht="24" customHeight="1">
      <c r="A18808" s="1355"/>
      <c r="B18808" s="1355"/>
      <c r="C18808" s="1433"/>
      <c r="E18808" s="1433"/>
      <c r="K18808" s="1433"/>
      <c r="L18808" s="1334"/>
    </row>
    <row r="18809" spans="1:12" ht="24" customHeight="1">
      <c r="A18809" s="1355"/>
      <c r="B18809" s="1355"/>
      <c r="C18809" s="1433"/>
      <c r="E18809" s="1433"/>
      <c r="K18809" s="1433"/>
      <c r="L18809" s="1334"/>
    </row>
    <row r="18810" spans="1:12" ht="24" customHeight="1">
      <c r="A18810" s="1355"/>
      <c r="B18810" s="1355"/>
      <c r="C18810" s="1433"/>
      <c r="E18810" s="1433"/>
      <c r="K18810" s="1433"/>
      <c r="L18810" s="1334"/>
    </row>
    <row r="18811" spans="1:12" ht="24" customHeight="1">
      <c r="A18811" s="1355"/>
      <c r="B18811" s="1355"/>
      <c r="C18811" s="1433"/>
      <c r="E18811" s="1433"/>
      <c r="K18811" s="1433"/>
      <c r="L18811" s="1334"/>
    </row>
    <row r="18812" spans="1:12" ht="24" customHeight="1">
      <c r="A18812" s="1355"/>
      <c r="B18812" s="1355"/>
      <c r="C18812" s="1433"/>
      <c r="E18812" s="1433"/>
      <c r="K18812" s="1433"/>
      <c r="L18812" s="1334"/>
    </row>
    <row r="18813" spans="1:12" ht="24" customHeight="1">
      <c r="A18813" s="1355"/>
      <c r="B18813" s="1355"/>
      <c r="C18813" s="1433"/>
      <c r="E18813" s="1433"/>
      <c r="K18813" s="1433"/>
      <c r="L18813" s="1334"/>
    </row>
    <row r="18814" spans="1:12" ht="24" customHeight="1">
      <c r="A18814" s="1355"/>
      <c r="B18814" s="1355"/>
      <c r="C18814" s="1433"/>
      <c r="E18814" s="1433"/>
      <c r="K18814" s="1433"/>
      <c r="L18814" s="1334"/>
    </row>
    <row r="18815" spans="1:12" ht="24" customHeight="1">
      <c r="A18815" s="1355"/>
      <c r="B18815" s="1355"/>
      <c r="C18815" s="1433"/>
      <c r="E18815" s="1433"/>
      <c r="K18815" s="1433"/>
      <c r="L18815" s="1334"/>
    </row>
    <row r="18816" spans="1:12" ht="24" customHeight="1">
      <c r="A18816" s="1355"/>
      <c r="B18816" s="1355"/>
      <c r="C18816" s="1433"/>
      <c r="E18816" s="1433"/>
      <c r="K18816" s="1433"/>
      <c r="L18816" s="1334"/>
    </row>
    <row r="18817" spans="1:12" ht="24" customHeight="1">
      <c r="A18817" s="1355"/>
      <c r="B18817" s="1355"/>
      <c r="C18817" s="1433"/>
      <c r="E18817" s="1433"/>
      <c r="K18817" s="1433"/>
      <c r="L18817" s="1334"/>
    </row>
    <row r="18818" spans="1:12" ht="24" customHeight="1">
      <c r="A18818" s="1355"/>
      <c r="B18818" s="1355"/>
      <c r="C18818" s="1433"/>
      <c r="E18818" s="1433"/>
      <c r="K18818" s="1433"/>
      <c r="L18818" s="1334"/>
    </row>
    <row r="18819" spans="1:12" ht="24" customHeight="1">
      <c r="A18819" s="1355"/>
      <c r="B18819" s="1355"/>
      <c r="C18819" s="1433"/>
      <c r="E18819" s="1433"/>
      <c r="K18819" s="1433"/>
      <c r="L18819" s="1334"/>
    </row>
    <row r="18820" spans="1:12" ht="24" customHeight="1">
      <c r="A18820" s="1355"/>
      <c r="B18820" s="1355"/>
      <c r="C18820" s="1433"/>
      <c r="E18820" s="1433"/>
      <c r="K18820" s="1433"/>
      <c r="L18820" s="1334"/>
    </row>
    <row r="18821" spans="1:12" ht="24" customHeight="1">
      <c r="A18821" s="1355"/>
      <c r="B18821" s="1355"/>
      <c r="C18821" s="1433"/>
      <c r="E18821" s="1433"/>
      <c r="K18821" s="1433"/>
      <c r="L18821" s="1334"/>
    </row>
    <row r="18822" spans="1:12" ht="24" customHeight="1">
      <c r="A18822" s="1355"/>
      <c r="B18822" s="1355"/>
      <c r="C18822" s="1433"/>
      <c r="E18822" s="1433"/>
      <c r="K18822" s="1433"/>
      <c r="L18822" s="1334"/>
    </row>
    <row r="18823" spans="1:12" ht="24" customHeight="1">
      <c r="A18823" s="1355"/>
      <c r="B18823" s="1355"/>
      <c r="C18823" s="1433"/>
      <c r="E18823" s="1433"/>
      <c r="K18823" s="1433"/>
      <c r="L18823" s="1334"/>
    </row>
    <row r="18824" spans="1:12" ht="24" customHeight="1">
      <c r="A18824" s="1355"/>
      <c r="B18824" s="1355"/>
      <c r="C18824" s="1433"/>
      <c r="E18824" s="1433"/>
      <c r="K18824" s="1433"/>
      <c r="L18824" s="1334"/>
    </row>
    <row r="18825" spans="1:12" ht="24" customHeight="1">
      <c r="A18825" s="1355"/>
      <c r="B18825" s="1355"/>
      <c r="C18825" s="1433"/>
      <c r="E18825" s="1433"/>
      <c r="K18825" s="1433"/>
      <c r="L18825" s="1334"/>
    </row>
    <row r="18826" spans="1:12" ht="24" customHeight="1">
      <c r="A18826" s="1355"/>
      <c r="B18826" s="1355"/>
      <c r="C18826" s="1433"/>
      <c r="E18826" s="1433"/>
      <c r="K18826" s="1433"/>
      <c r="L18826" s="1334"/>
    </row>
    <row r="18827" spans="1:12" ht="24" customHeight="1">
      <c r="A18827" s="1355"/>
      <c r="B18827" s="1355"/>
      <c r="C18827" s="1433"/>
      <c r="E18827" s="1433"/>
      <c r="K18827" s="1433"/>
      <c r="L18827" s="1334"/>
    </row>
    <row r="18828" spans="1:12" ht="24" customHeight="1">
      <c r="A18828" s="1355"/>
      <c r="B18828" s="1355"/>
      <c r="C18828" s="1433"/>
      <c r="E18828" s="1433"/>
      <c r="K18828" s="1433"/>
      <c r="L18828" s="1334"/>
    </row>
    <row r="18829" spans="1:12" ht="24" customHeight="1">
      <c r="A18829" s="1355"/>
      <c r="B18829" s="1355"/>
      <c r="C18829" s="1433"/>
      <c r="E18829" s="1433"/>
      <c r="K18829" s="1433"/>
      <c r="L18829" s="1334"/>
    </row>
    <row r="18830" spans="1:12" ht="24" customHeight="1">
      <c r="A18830" s="1355"/>
      <c r="B18830" s="1355"/>
      <c r="C18830" s="1433"/>
      <c r="E18830" s="1433"/>
      <c r="K18830" s="1433"/>
      <c r="L18830" s="1334"/>
    </row>
    <row r="18831" spans="1:12" ht="24" customHeight="1">
      <c r="A18831" s="1355"/>
      <c r="B18831" s="1355"/>
      <c r="C18831" s="1433"/>
      <c r="E18831" s="1433"/>
      <c r="K18831" s="1433"/>
      <c r="L18831" s="1334"/>
    </row>
    <row r="18832" spans="1:12" ht="24" customHeight="1">
      <c r="A18832" s="1355"/>
      <c r="B18832" s="1355"/>
      <c r="C18832" s="1433"/>
      <c r="E18832" s="1433"/>
      <c r="K18832" s="1433"/>
      <c r="L18832" s="1334"/>
    </row>
    <row r="18833" spans="1:12" ht="24" customHeight="1">
      <c r="A18833" s="1355"/>
      <c r="B18833" s="1355"/>
      <c r="C18833" s="1433"/>
      <c r="E18833" s="1433"/>
      <c r="K18833" s="1433"/>
      <c r="L18833" s="1334"/>
    </row>
    <row r="18834" spans="1:12" ht="24" customHeight="1">
      <c r="A18834" s="1355"/>
      <c r="B18834" s="1355"/>
      <c r="C18834" s="1433"/>
      <c r="E18834" s="1433"/>
      <c r="K18834" s="1433"/>
      <c r="L18834" s="1334"/>
    </row>
    <row r="18835" spans="1:12" ht="24" customHeight="1">
      <c r="A18835" s="1355"/>
      <c r="B18835" s="1355"/>
      <c r="C18835" s="1433"/>
      <c r="E18835" s="1433"/>
      <c r="K18835" s="1433"/>
      <c r="L18835" s="1334"/>
    </row>
    <row r="18836" spans="1:12" ht="24" customHeight="1">
      <c r="A18836" s="1355"/>
      <c r="B18836" s="1355"/>
      <c r="C18836" s="1433"/>
      <c r="E18836" s="1433"/>
      <c r="K18836" s="1433"/>
      <c r="L18836" s="1334"/>
    </row>
    <row r="18837" spans="1:12" ht="24" customHeight="1">
      <c r="A18837" s="1355"/>
      <c r="B18837" s="1355"/>
      <c r="C18837" s="1433"/>
      <c r="E18837" s="1433"/>
      <c r="K18837" s="1433"/>
      <c r="L18837" s="1334"/>
    </row>
    <row r="18838" spans="1:12" ht="24" customHeight="1">
      <c r="A18838" s="1355"/>
      <c r="B18838" s="1355"/>
      <c r="C18838" s="1433"/>
      <c r="E18838" s="1433"/>
      <c r="K18838" s="1433"/>
      <c r="L18838" s="1334"/>
    </row>
    <row r="18839" spans="1:12" ht="24" customHeight="1">
      <c r="A18839" s="1355"/>
      <c r="B18839" s="1355"/>
      <c r="C18839" s="1433"/>
      <c r="E18839" s="1433"/>
      <c r="K18839" s="1433"/>
      <c r="L18839" s="1334"/>
    </row>
    <row r="18840" spans="1:12" ht="24" customHeight="1">
      <c r="A18840" s="1355"/>
      <c r="B18840" s="1355"/>
      <c r="C18840" s="1433"/>
      <c r="E18840" s="1433"/>
      <c r="K18840" s="1433"/>
      <c r="L18840" s="1334"/>
    </row>
    <row r="18841" spans="1:12" ht="24" customHeight="1">
      <c r="A18841" s="1355"/>
      <c r="B18841" s="1355"/>
      <c r="C18841" s="1433"/>
      <c r="E18841" s="1433"/>
      <c r="K18841" s="1433"/>
      <c r="L18841" s="1334"/>
    </row>
    <row r="18842" spans="1:12" ht="24" customHeight="1">
      <c r="A18842" s="1355"/>
      <c r="B18842" s="1355"/>
      <c r="C18842" s="1433"/>
      <c r="E18842" s="1433"/>
      <c r="K18842" s="1433"/>
      <c r="L18842" s="1334"/>
    </row>
    <row r="18843" spans="1:12" ht="24" customHeight="1">
      <c r="A18843" s="1355"/>
      <c r="B18843" s="1355"/>
      <c r="C18843" s="1433"/>
      <c r="E18843" s="1433"/>
      <c r="K18843" s="1433"/>
      <c r="L18843" s="1334"/>
    </row>
    <row r="18844" spans="1:12" ht="24" customHeight="1">
      <c r="A18844" s="1355"/>
      <c r="B18844" s="1355"/>
      <c r="C18844" s="1433"/>
      <c r="E18844" s="1433"/>
      <c r="K18844" s="1433"/>
      <c r="L18844" s="1334"/>
    </row>
    <row r="18845" spans="1:12" ht="24" customHeight="1">
      <c r="A18845" s="1355"/>
      <c r="B18845" s="1355"/>
      <c r="C18845" s="1433"/>
      <c r="E18845" s="1433"/>
      <c r="K18845" s="1433"/>
      <c r="L18845" s="1334"/>
    </row>
    <row r="18846" spans="1:12" ht="24" customHeight="1">
      <c r="A18846" s="1355"/>
      <c r="B18846" s="1355"/>
      <c r="C18846" s="1433"/>
      <c r="E18846" s="1433"/>
      <c r="K18846" s="1433"/>
      <c r="L18846" s="1334"/>
    </row>
    <row r="18847" spans="1:12" ht="24" customHeight="1">
      <c r="A18847" s="1355"/>
      <c r="B18847" s="1355"/>
      <c r="C18847" s="1433"/>
      <c r="E18847" s="1433"/>
      <c r="K18847" s="1433"/>
      <c r="L18847" s="1334"/>
    </row>
    <row r="18848" spans="1:12" ht="24" customHeight="1">
      <c r="A18848" s="1355"/>
      <c r="B18848" s="1355"/>
      <c r="C18848" s="1433"/>
      <c r="E18848" s="1433"/>
      <c r="K18848" s="1433"/>
      <c r="L18848" s="1334"/>
    </row>
    <row r="18849" spans="1:12" ht="24" customHeight="1">
      <c r="A18849" s="1355"/>
      <c r="B18849" s="1355"/>
      <c r="C18849" s="1433"/>
      <c r="E18849" s="1433"/>
      <c r="K18849" s="1433"/>
      <c r="L18849" s="1334"/>
    </row>
    <row r="18850" spans="1:12" ht="24" customHeight="1">
      <c r="A18850" s="1355"/>
      <c r="B18850" s="1355"/>
      <c r="C18850" s="1433"/>
      <c r="E18850" s="1433"/>
      <c r="K18850" s="1433"/>
      <c r="L18850" s="1334"/>
    </row>
    <row r="18851" spans="1:12" ht="24" customHeight="1">
      <c r="A18851" s="1355"/>
      <c r="B18851" s="1355"/>
      <c r="C18851" s="1433"/>
      <c r="E18851" s="1433"/>
      <c r="K18851" s="1433"/>
      <c r="L18851" s="1334"/>
    </row>
    <row r="18852" spans="1:12" ht="24" customHeight="1">
      <c r="A18852" s="1355"/>
      <c r="B18852" s="1355"/>
      <c r="C18852" s="1433"/>
      <c r="E18852" s="1433"/>
      <c r="K18852" s="1433"/>
      <c r="L18852" s="1334"/>
    </row>
    <row r="18853" spans="1:12" ht="24" customHeight="1">
      <c r="A18853" s="1355"/>
      <c r="B18853" s="1355"/>
      <c r="C18853" s="1433"/>
      <c r="E18853" s="1433"/>
      <c r="K18853" s="1433"/>
      <c r="L18853" s="1334"/>
    </row>
    <row r="18854" spans="1:12" ht="24" customHeight="1">
      <c r="A18854" s="1355"/>
      <c r="B18854" s="1355"/>
      <c r="C18854" s="1433"/>
      <c r="E18854" s="1433"/>
      <c r="K18854" s="1433"/>
      <c r="L18854" s="1334"/>
    </row>
    <row r="18855" spans="1:12" ht="24" customHeight="1">
      <c r="A18855" s="1355"/>
      <c r="B18855" s="1355"/>
      <c r="C18855" s="1433"/>
      <c r="E18855" s="1433"/>
      <c r="K18855" s="1433"/>
      <c r="L18855" s="1334"/>
    </row>
    <row r="18856" spans="1:12" ht="24" customHeight="1">
      <c r="A18856" s="1355"/>
      <c r="B18856" s="1355"/>
      <c r="C18856" s="1433"/>
      <c r="E18856" s="1433"/>
      <c r="K18856" s="1433"/>
      <c r="L18856" s="1334"/>
    </row>
    <row r="18857" spans="1:12" ht="24" customHeight="1">
      <c r="A18857" s="1355"/>
      <c r="B18857" s="1355"/>
      <c r="C18857" s="1433"/>
      <c r="E18857" s="1433"/>
      <c r="K18857" s="1433"/>
      <c r="L18857" s="1334"/>
    </row>
    <row r="18858" spans="1:12" ht="24" customHeight="1">
      <c r="A18858" s="1355"/>
      <c r="B18858" s="1355"/>
      <c r="C18858" s="1433"/>
      <c r="E18858" s="1433"/>
      <c r="K18858" s="1433"/>
      <c r="L18858" s="1334"/>
    </row>
    <row r="18859" spans="1:12" ht="24" customHeight="1">
      <c r="A18859" s="1355"/>
      <c r="B18859" s="1355"/>
      <c r="C18859" s="1433"/>
      <c r="E18859" s="1433"/>
      <c r="K18859" s="1433"/>
      <c r="L18859" s="1334"/>
    </row>
    <row r="18860" spans="1:12" ht="24" customHeight="1">
      <c r="A18860" s="1355"/>
      <c r="B18860" s="1355"/>
      <c r="C18860" s="1433"/>
      <c r="E18860" s="1433"/>
      <c r="K18860" s="1433"/>
      <c r="L18860" s="1334"/>
    </row>
    <row r="18861" spans="1:12" ht="24" customHeight="1">
      <c r="A18861" s="1355"/>
      <c r="B18861" s="1355"/>
      <c r="C18861" s="1433"/>
      <c r="E18861" s="1433"/>
      <c r="K18861" s="1433"/>
      <c r="L18861" s="1334"/>
    </row>
    <row r="18862" spans="1:12" ht="24" customHeight="1">
      <c r="A18862" s="1355"/>
      <c r="B18862" s="1355"/>
      <c r="C18862" s="1433"/>
      <c r="E18862" s="1433"/>
      <c r="K18862" s="1433"/>
      <c r="L18862" s="1334"/>
    </row>
    <row r="18863" spans="1:12" ht="24" customHeight="1">
      <c r="A18863" s="1355"/>
      <c r="B18863" s="1355"/>
      <c r="C18863" s="1433"/>
      <c r="E18863" s="1433"/>
      <c r="K18863" s="1433"/>
      <c r="L18863" s="1334"/>
    </row>
    <row r="18864" spans="1:12" ht="24" customHeight="1">
      <c r="A18864" s="1355"/>
      <c r="B18864" s="1355"/>
      <c r="C18864" s="1433"/>
      <c r="E18864" s="1433"/>
      <c r="K18864" s="1433"/>
      <c r="L18864" s="1334"/>
    </row>
    <row r="18865" spans="1:12" ht="24" customHeight="1">
      <c r="A18865" s="1355"/>
      <c r="B18865" s="1355"/>
      <c r="C18865" s="1433"/>
      <c r="E18865" s="1433"/>
      <c r="K18865" s="1433"/>
      <c r="L18865" s="1334"/>
    </row>
    <row r="18866" spans="1:12" ht="24" customHeight="1">
      <c r="A18866" s="1355"/>
      <c r="B18866" s="1355"/>
      <c r="C18866" s="1433"/>
      <c r="E18866" s="1433"/>
      <c r="K18866" s="1433"/>
      <c r="L18866" s="1334"/>
    </row>
    <row r="18867" spans="1:12" ht="24" customHeight="1">
      <c r="A18867" s="1355"/>
      <c r="B18867" s="1355"/>
      <c r="C18867" s="1433"/>
      <c r="E18867" s="1433"/>
      <c r="K18867" s="1433"/>
      <c r="L18867" s="1334"/>
    </row>
    <row r="18868" spans="1:12" ht="24" customHeight="1">
      <c r="A18868" s="1355"/>
      <c r="B18868" s="1355"/>
      <c r="C18868" s="1433"/>
      <c r="E18868" s="1433"/>
      <c r="K18868" s="1433"/>
      <c r="L18868" s="1334"/>
    </row>
    <row r="18869" spans="1:12" ht="24" customHeight="1">
      <c r="A18869" s="1355"/>
      <c r="B18869" s="1355"/>
      <c r="C18869" s="1433"/>
      <c r="E18869" s="1433"/>
      <c r="K18869" s="1433"/>
      <c r="L18869" s="1334"/>
    </row>
    <row r="18870" spans="1:12" ht="24" customHeight="1">
      <c r="A18870" s="1355"/>
      <c r="B18870" s="1355"/>
      <c r="C18870" s="1433"/>
      <c r="E18870" s="1433"/>
      <c r="K18870" s="1433"/>
      <c r="L18870" s="1334"/>
    </row>
    <row r="18871" spans="1:12" ht="24" customHeight="1">
      <c r="A18871" s="1355"/>
      <c r="B18871" s="1355"/>
      <c r="C18871" s="1433"/>
      <c r="E18871" s="1433"/>
      <c r="K18871" s="1433"/>
      <c r="L18871" s="1334"/>
    </row>
    <row r="18872" spans="1:12" ht="24" customHeight="1">
      <c r="A18872" s="1355"/>
      <c r="B18872" s="1355"/>
      <c r="C18872" s="1433"/>
      <c r="E18872" s="1433"/>
      <c r="K18872" s="1433"/>
      <c r="L18872" s="1334"/>
    </row>
    <row r="18873" spans="1:12" ht="24" customHeight="1">
      <c r="A18873" s="1355"/>
      <c r="B18873" s="1355"/>
      <c r="C18873" s="1433"/>
      <c r="E18873" s="1433"/>
      <c r="K18873" s="1433"/>
      <c r="L18873" s="1334"/>
    </row>
    <row r="18874" spans="1:12" ht="24" customHeight="1">
      <c r="A18874" s="1355"/>
      <c r="B18874" s="1355"/>
      <c r="C18874" s="1433"/>
      <c r="E18874" s="1433"/>
      <c r="K18874" s="1433"/>
      <c r="L18874" s="1334"/>
    </row>
    <row r="18875" spans="1:12" ht="24" customHeight="1">
      <c r="A18875" s="1355"/>
      <c r="B18875" s="1355"/>
      <c r="C18875" s="1433"/>
      <c r="E18875" s="1433"/>
      <c r="K18875" s="1433"/>
      <c r="L18875" s="1334"/>
    </row>
    <row r="18876" spans="1:12" ht="24" customHeight="1">
      <c r="A18876" s="1355"/>
      <c r="B18876" s="1355"/>
      <c r="C18876" s="1433"/>
      <c r="E18876" s="1433"/>
      <c r="K18876" s="1433"/>
      <c r="L18876" s="1334"/>
    </row>
    <row r="18877" spans="1:12" ht="24" customHeight="1">
      <c r="A18877" s="1355"/>
      <c r="B18877" s="1355"/>
      <c r="C18877" s="1433"/>
      <c r="E18877" s="1433"/>
      <c r="K18877" s="1433"/>
      <c r="L18877" s="1334"/>
    </row>
    <row r="18878" spans="1:12" ht="24" customHeight="1">
      <c r="A18878" s="1355"/>
      <c r="B18878" s="1355"/>
      <c r="C18878" s="1433"/>
      <c r="E18878" s="1433"/>
      <c r="K18878" s="1433"/>
      <c r="L18878" s="1334"/>
    </row>
    <row r="18879" spans="1:12" ht="24" customHeight="1">
      <c r="A18879" s="1355"/>
      <c r="B18879" s="1355"/>
      <c r="C18879" s="1433"/>
      <c r="E18879" s="1433"/>
      <c r="K18879" s="1433"/>
      <c r="L18879" s="1334"/>
    </row>
    <row r="18880" spans="1:12" ht="24" customHeight="1">
      <c r="A18880" s="1355"/>
      <c r="B18880" s="1355"/>
      <c r="C18880" s="1433"/>
      <c r="E18880" s="1433"/>
      <c r="K18880" s="1433"/>
      <c r="L18880" s="1334"/>
    </row>
    <row r="18881" spans="1:12" ht="24" customHeight="1">
      <c r="A18881" s="1355"/>
      <c r="B18881" s="1355"/>
      <c r="C18881" s="1433"/>
      <c r="E18881" s="1433"/>
      <c r="K18881" s="1433"/>
      <c r="L18881" s="1334"/>
    </row>
    <row r="18882" spans="1:12" ht="24" customHeight="1">
      <c r="A18882" s="1355"/>
      <c r="B18882" s="1355"/>
      <c r="C18882" s="1433"/>
      <c r="E18882" s="1433"/>
      <c r="K18882" s="1433"/>
      <c r="L18882" s="1334"/>
    </row>
    <row r="18883" spans="1:12" ht="24" customHeight="1">
      <c r="A18883" s="1355"/>
      <c r="B18883" s="1355"/>
      <c r="C18883" s="1433"/>
      <c r="E18883" s="1433"/>
      <c r="K18883" s="1433"/>
      <c r="L18883" s="1334"/>
    </row>
    <row r="18884" spans="1:12" ht="24" customHeight="1">
      <c r="A18884" s="1355"/>
      <c r="B18884" s="1355"/>
      <c r="C18884" s="1433"/>
      <c r="E18884" s="1433"/>
      <c r="K18884" s="1433"/>
      <c r="L18884" s="1334"/>
    </row>
    <row r="18885" spans="1:12" ht="24" customHeight="1">
      <c r="A18885" s="1355"/>
      <c r="B18885" s="1355"/>
      <c r="C18885" s="1433"/>
      <c r="E18885" s="1433"/>
      <c r="K18885" s="1433"/>
      <c r="L18885" s="1334"/>
    </row>
    <row r="18886" spans="1:12" ht="24" customHeight="1">
      <c r="A18886" s="1355"/>
      <c r="B18886" s="1355"/>
      <c r="C18886" s="1433"/>
      <c r="E18886" s="1433"/>
      <c r="K18886" s="1433"/>
      <c r="L18886" s="1334"/>
    </row>
    <row r="18887" spans="1:12" ht="24" customHeight="1">
      <c r="A18887" s="1355"/>
      <c r="B18887" s="1355"/>
      <c r="C18887" s="1433"/>
      <c r="E18887" s="1433"/>
      <c r="K18887" s="1433"/>
      <c r="L18887" s="1334"/>
    </row>
    <row r="18888" spans="1:12" ht="24" customHeight="1">
      <c r="A18888" s="1355"/>
      <c r="B18888" s="1355"/>
      <c r="C18888" s="1433"/>
      <c r="E18888" s="1433"/>
      <c r="K18888" s="1433"/>
      <c r="L18888" s="1334"/>
    </row>
    <row r="18889" spans="1:12" ht="24" customHeight="1">
      <c r="A18889" s="1355"/>
      <c r="B18889" s="1355"/>
      <c r="C18889" s="1433"/>
      <c r="E18889" s="1433"/>
      <c r="K18889" s="1433"/>
      <c r="L18889" s="1334"/>
    </row>
    <row r="18890" spans="1:12" ht="24" customHeight="1">
      <c r="A18890" s="1355"/>
      <c r="B18890" s="1355"/>
      <c r="C18890" s="1433"/>
      <c r="E18890" s="1433"/>
      <c r="K18890" s="1433"/>
      <c r="L18890" s="1334"/>
    </row>
    <row r="18891" spans="1:12" ht="24" customHeight="1">
      <c r="A18891" s="1355"/>
      <c r="B18891" s="1355"/>
      <c r="C18891" s="1433"/>
      <c r="E18891" s="1433"/>
      <c r="K18891" s="1433"/>
      <c r="L18891" s="1334"/>
    </row>
    <row r="18892" spans="1:12" ht="24" customHeight="1">
      <c r="A18892" s="1355"/>
      <c r="B18892" s="1355"/>
      <c r="C18892" s="1433"/>
      <c r="E18892" s="1433"/>
      <c r="K18892" s="1433"/>
      <c r="L18892" s="1334"/>
    </row>
    <row r="18893" spans="1:12" ht="24" customHeight="1">
      <c r="A18893" s="1355"/>
      <c r="B18893" s="1355"/>
      <c r="C18893" s="1433"/>
      <c r="E18893" s="1433"/>
      <c r="K18893" s="1433"/>
      <c r="L18893" s="1334"/>
    </row>
    <row r="18894" spans="1:12" ht="24" customHeight="1">
      <c r="A18894" s="1355"/>
      <c r="B18894" s="1355"/>
      <c r="C18894" s="1433"/>
      <c r="E18894" s="1433"/>
      <c r="K18894" s="1433"/>
      <c r="L18894" s="1334"/>
    </row>
    <row r="18895" spans="1:12" ht="24" customHeight="1">
      <c r="A18895" s="1355"/>
      <c r="B18895" s="1355"/>
      <c r="C18895" s="1433"/>
      <c r="E18895" s="1433"/>
      <c r="K18895" s="1433"/>
      <c r="L18895" s="1334"/>
    </row>
    <row r="18896" spans="1:12" ht="24" customHeight="1">
      <c r="A18896" s="1355"/>
      <c r="B18896" s="1355"/>
      <c r="C18896" s="1433"/>
      <c r="E18896" s="1433"/>
      <c r="K18896" s="1433"/>
      <c r="L18896" s="1334"/>
    </row>
    <row r="18897" spans="1:12" ht="24" customHeight="1">
      <c r="A18897" s="1355"/>
      <c r="B18897" s="1355"/>
      <c r="C18897" s="1433"/>
      <c r="E18897" s="1433"/>
      <c r="K18897" s="1433"/>
      <c r="L18897" s="1334"/>
    </row>
    <row r="18898" spans="1:12" ht="24" customHeight="1">
      <c r="A18898" s="1355"/>
      <c r="B18898" s="1355"/>
      <c r="C18898" s="1433"/>
      <c r="E18898" s="1433"/>
      <c r="K18898" s="1433"/>
      <c r="L18898" s="1334"/>
    </row>
    <row r="18899" spans="1:12" ht="24" customHeight="1">
      <c r="A18899" s="1355"/>
      <c r="B18899" s="1355"/>
      <c r="C18899" s="1433"/>
      <c r="E18899" s="1433"/>
      <c r="K18899" s="1433"/>
      <c r="L18899" s="1334"/>
    </row>
    <row r="18900" spans="1:12" ht="24" customHeight="1">
      <c r="A18900" s="1355"/>
      <c r="B18900" s="1355"/>
      <c r="C18900" s="1433"/>
      <c r="E18900" s="1433"/>
      <c r="K18900" s="1433"/>
      <c r="L18900" s="1334"/>
    </row>
    <row r="18901" spans="1:12" ht="24" customHeight="1">
      <c r="A18901" s="1355"/>
      <c r="B18901" s="1355"/>
      <c r="C18901" s="1433"/>
      <c r="E18901" s="1433"/>
      <c r="K18901" s="1433"/>
      <c r="L18901" s="1334"/>
    </row>
    <row r="18902" spans="1:12" ht="24" customHeight="1">
      <c r="A18902" s="1355"/>
      <c r="B18902" s="1355"/>
      <c r="C18902" s="1433"/>
      <c r="E18902" s="1433"/>
      <c r="K18902" s="1433"/>
      <c r="L18902" s="1334"/>
    </row>
    <row r="18903" spans="1:12" ht="24" customHeight="1">
      <c r="A18903" s="1355"/>
      <c r="B18903" s="1355"/>
      <c r="C18903" s="1433"/>
      <c r="E18903" s="1433"/>
      <c r="K18903" s="1433"/>
      <c r="L18903" s="1334"/>
    </row>
    <row r="18904" spans="1:12" ht="24" customHeight="1">
      <c r="A18904" s="1355"/>
      <c r="B18904" s="1355"/>
      <c r="C18904" s="1433"/>
      <c r="E18904" s="1433"/>
      <c r="K18904" s="1433"/>
      <c r="L18904" s="1334"/>
    </row>
    <row r="18905" spans="1:12" ht="24" customHeight="1">
      <c r="A18905" s="1355"/>
      <c r="B18905" s="1355"/>
      <c r="C18905" s="1433"/>
      <c r="E18905" s="1433"/>
      <c r="K18905" s="1433"/>
      <c r="L18905" s="1334"/>
    </row>
    <row r="18906" spans="1:12" ht="24" customHeight="1">
      <c r="A18906" s="1355"/>
      <c r="B18906" s="1355"/>
      <c r="C18906" s="1433"/>
      <c r="E18906" s="1433"/>
      <c r="K18906" s="1433"/>
      <c r="L18906" s="1334"/>
    </row>
    <row r="18907" spans="1:12" ht="24" customHeight="1">
      <c r="A18907" s="1355"/>
      <c r="B18907" s="1355"/>
      <c r="C18907" s="1433"/>
      <c r="E18907" s="1433"/>
      <c r="K18907" s="1433"/>
      <c r="L18907" s="1334"/>
    </row>
    <row r="18908" spans="1:12" ht="24" customHeight="1">
      <c r="A18908" s="1355"/>
      <c r="B18908" s="1355"/>
      <c r="C18908" s="1433"/>
      <c r="E18908" s="1433"/>
      <c r="K18908" s="1433"/>
      <c r="L18908" s="1334"/>
    </row>
    <row r="18909" spans="1:12" ht="24" customHeight="1">
      <c r="A18909" s="1355"/>
      <c r="B18909" s="1355"/>
      <c r="C18909" s="1433"/>
      <c r="E18909" s="1433"/>
      <c r="K18909" s="1433"/>
      <c r="L18909" s="1334"/>
    </row>
    <row r="18910" spans="1:12" ht="24" customHeight="1">
      <c r="A18910" s="1355"/>
      <c r="B18910" s="1355"/>
      <c r="C18910" s="1433"/>
      <c r="E18910" s="1433"/>
      <c r="K18910" s="1433"/>
      <c r="L18910" s="1334"/>
    </row>
    <row r="18911" spans="1:12" ht="24" customHeight="1">
      <c r="A18911" s="1355"/>
      <c r="B18911" s="1355"/>
      <c r="C18911" s="1433"/>
      <c r="E18911" s="1433"/>
      <c r="K18911" s="1433"/>
      <c r="L18911" s="1334"/>
    </row>
    <row r="18912" spans="1:12" ht="24" customHeight="1">
      <c r="A18912" s="1355"/>
      <c r="B18912" s="1355"/>
      <c r="C18912" s="1433"/>
      <c r="E18912" s="1433"/>
      <c r="K18912" s="1433"/>
      <c r="L18912" s="1334"/>
    </row>
    <row r="18913" spans="1:12" ht="24" customHeight="1">
      <c r="A18913" s="1355"/>
      <c r="B18913" s="1355"/>
      <c r="C18913" s="1433"/>
      <c r="E18913" s="1433"/>
      <c r="K18913" s="1433"/>
      <c r="L18913" s="1334"/>
    </row>
    <row r="18914" spans="1:12" ht="24" customHeight="1">
      <c r="A18914" s="1355"/>
      <c r="B18914" s="1355"/>
      <c r="C18914" s="1433"/>
      <c r="E18914" s="1433"/>
      <c r="K18914" s="1433"/>
      <c r="L18914" s="1334"/>
    </row>
    <row r="18915" spans="1:12" ht="24" customHeight="1">
      <c r="A18915" s="1355"/>
      <c r="B18915" s="1355"/>
      <c r="C18915" s="1433"/>
      <c r="E18915" s="1433"/>
      <c r="K18915" s="1433"/>
      <c r="L18915" s="1334"/>
    </row>
    <row r="18916" spans="1:12" ht="24" customHeight="1">
      <c r="A18916" s="1355"/>
      <c r="B18916" s="1355"/>
      <c r="C18916" s="1433"/>
      <c r="E18916" s="1433"/>
      <c r="K18916" s="1433"/>
      <c r="L18916" s="1334"/>
    </row>
    <row r="18917" spans="1:12" ht="24" customHeight="1">
      <c r="A18917" s="1355"/>
      <c r="B18917" s="1355"/>
      <c r="C18917" s="1433"/>
      <c r="E18917" s="1433"/>
      <c r="K18917" s="1433"/>
      <c r="L18917" s="1334"/>
    </row>
    <row r="18918" spans="1:12" ht="24" customHeight="1">
      <c r="A18918" s="1355"/>
      <c r="B18918" s="1355"/>
      <c r="C18918" s="1433"/>
      <c r="E18918" s="1433"/>
      <c r="K18918" s="1433"/>
      <c r="L18918" s="1334"/>
    </row>
    <row r="18919" spans="1:12" ht="24" customHeight="1">
      <c r="A18919" s="1355"/>
      <c r="B18919" s="1355"/>
      <c r="C18919" s="1433"/>
      <c r="E18919" s="1433"/>
      <c r="K18919" s="1433"/>
      <c r="L18919" s="1334"/>
    </row>
    <row r="18920" spans="1:12" ht="24" customHeight="1">
      <c r="A18920" s="1355"/>
      <c r="B18920" s="1355"/>
      <c r="C18920" s="1433"/>
      <c r="E18920" s="1433"/>
      <c r="K18920" s="1433"/>
      <c r="L18920" s="1334"/>
    </row>
    <row r="18921" spans="1:12" ht="24" customHeight="1">
      <c r="A18921" s="1355"/>
      <c r="B18921" s="1355"/>
      <c r="C18921" s="1433"/>
      <c r="E18921" s="1433"/>
      <c r="K18921" s="1433"/>
      <c r="L18921" s="1334"/>
    </row>
    <row r="18922" spans="1:12" ht="24" customHeight="1">
      <c r="A18922" s="1355"/>
      <c r="B18922" s="1355"/>
      <c r="C18922" s="1433"/>
      <c r="E18922" s="1433"/>
      <c r="K18922" s="1433"/>
      <c r="L18922" s="1334"/>
    </row>
    <row r="18923" spans="1:12" ht="24" customHeight="1">
      <c r="A18923" s="1355"/>
      <c r="B18923" s="1355"/>
      <c r="C18923" s="1433"/>
      <c r="E18923" s="1433"/>
      <c r="K18923" s="1433"/>
      <c r="L18923" s="1334"/>
    </row>
    <row r="18924" spans="1:12" ht="24" customHeight="1">
      <c r="A18924" s="1355"/>
      <c r="B18924" s="1355"/>
      <c r="C18924" s="1433"/>
      <c r="E18924" s="1433"/>
      <c r="K18924" s="1433"/>
      <c r="L18924" s="1334"/>
    </row>
    <row r="18925" spans="1:12" ht="24" customHeight="1">
      <c r="A18925" s="1355"/>
      <c r="B18925" s="1355"/>
      <c r="C18925" s="1433"/>
      <c r="E18925" s="1433"/>
      <c r="K18925" s="1433"/>
      <c r="L18925" s="1334"/>
    </row>
    <row r="18926" spans="1:12" ht="24" customHeight="1">
      <c r="A18926" s="1355"/>
      <c r="B18926" s="1355"/>
      <c r="C18926" s="1433"/>
      <c r="E18926" s="1433"/>
      <c r="K18926" s="1433"/>
      <c r="L18926" s="1334"/>
    </row>
    <row r="18927" spans="1:12" ht="24" customHeight="1">
      <c r="A18927" s="1355"/>
      <c r="B18927" s="1355"/>
      <c r="C18927" s="1433"/>
      <c r="E18927" s="1433"/>
      <c r="K18927" s="1433"/>
      <c r="L18927" s="1334"/>
    </row>
    <row r="18928" spans="1:12" ht="24" customHeight="1">
      <c r="A18928" s="1355"/>
      <c r="B18928" s="1355"/>
      <c r="C18928" s="1433"/>
      <c r="E18928" s="1433"/>
      <c r="K18928" s="1433"/>
      <c r="L18928" s="1334"/>
    </row>
    <row r="18929" spans="1:12" ht="24" customHeight="1">
      <c r="A18929" s="1355"/>
      <c r="B18929" s="1355"/>
      <c r="C18929" s="1433"/>
      <c r="E18929" s="1433"/>
      <c r="K18929" s="1433"/>
      <c r="L18929" s="1334"/>
    </row>
    <row r="18930" spans="1:12" ht="24" customHeight="1">
      <c r="A18930" s="1355"/>
      <c r="B18930" s="1355"/>
      <c r="C18930" s="1433"/>
      <c r="E18930" s="1433"/>
      <c r="K18930" s="1433"/>
      <c r="L18930" s="1334"/>
    </row>
    <row r="18931" spans="1:12" ht="24" customHeight="1">
      <c r="A18931" s="1355"/>
      <c r="B18931" s="1355"/>
      <c r="C18931" s="1433"/>
      <c r="E18931" s="1433"/>
      <c r="K18931" s="1433"/>
      <c r="L18931" s="1334"/>
    </row>
    <row r="18932" spans="1:12" ht="24" customHeight="1">
      <c r="A18932" s="1355"/>
      <c r="B18932" s="1355"/>
      <c r="C18932" s="1433"/>
      <c r="E18932" s="1433"/>
      <c r="K18932" s="1433"/>
      <c r="L18932" s="1334"/>
    </row>
    <row r="18933" spans="1:12" ht="24" customHeight="1">
      <c r="A18933" s="1355"/>
      <c r="B18933" s="1355"/>
      <c r="C18933" s="1433"/>
      <c r="E18933" s="1433"/>
      <c r="K18933" s="1433"/>
      <c r="L18933" s="1334"/>
    </row>
    <row r="18934" spans="1:12" ht="24" customHeight="1">
      <c r="A18934" s="1355"/>
      <c r="B18934" s="1355"/>
      <c r="C18934" s="1433"/>
      <c r="E18934" s="1433"/>
      <c r="K18934" s="1433"/>
      <c r="L18934" s="1334"/>
    </row>
    <row r="18935" spans="1:12" ht="24" customHeight="1">
      <c r="A18935" s="1355"/>
      <c r="B18935" s="1355"/>
      <c r="C18935" s="1433"/>
      <c r="E18935" s="1433"/>
      <c r="K18935" s="1433"/>
      <c r="L18935" s="1334"/>
    </row>
    <row r="18936" spans="1:12" ht="24" customHeight="1">
      <c r="A18936" s="1355"/>
      <c r="B18936" s="1355"/>
      <c r="C18936" s="1433"/>
      <c r="E18936" s="1433"/>
      <c r="K18936" s="1433"/>
      <c r="L18936" s="1334"/>
    </row>
    <row r="18937" spans="1:12" ht="24" customHeight="1">
      <c r="A18937" s="1355"/>
      <c r="B18937" s="1355"/>
      <c r="C18937" s="1433"/>
      <c r="E18937" s="1433"/>
      <c r="K18937" s="1433"/>
      <c r="L18937" s="1334"/>
    </row>
    <row r="18938" spans="1:12" ht="24" customHeight="1">
      <c r="A18938" s="1355"/>
      <c r="B18938" s="1355"/>
      <c r="C18938" s="1433"/>
      <c r="E18938" s="1433"/>
      <c r="K18938" s="1433"/>
      <c r="L18938" s="1334"/>
    </row>
    <row r="18939" spans="1:12" ht="24" customHeight="1">
      <c r="A18939" s="1355"/>
      <c r="B18939" s="1355"/>
      <c r="C18939" s="1433"/>
      <c r="E18939" s="1433"/>
      <c r="K18939" s="1433"/>
      <c r="L18939" s="1334"/>
    </row>
    <row r="18940" spans="1:12" ht="24" customHeight="1">
      <c r="A18940" s="1355"/>
      <c r="B18940" s="1355"/>
      <c r="C18940" s="1433"/>
      <c r="E18940" s="1433"/>
      <c r="K18940" s="1433"/>
      <c r="L18940" s="1334"/>
    </row>
    <row r="18941" spans="1:12" ht="24" customHeight="1">
      <c r="A18941" s="1355"/>
      <c r="B18941" s="1355"/>
      <c r="C18941" s="1433"/>
      <c r="E18941" s="1433"/>
      <c r="K18941" s="1433"/>
      <c r="L18941" s="1334"/>
    </row>
    <row r="18942" spans="1:12" ht="24" customHeight="1">
      <c r="A18942" s="1355"/>
      <c r="B18942" s="1355"/>
      <c r="C18942" s="1433"/>
      <c r="E18942" s="1433"/>
      <c r="K18942" s="1433"/>
      <c r="L18942" s="1334"/>
    </row>
    <row r="18943" spans="1:12" ht="24" customHeight="1">
      <c r="A18943" s="1355"/>
      <c r="B18943" s="1355"/>
      <c r="C18943" s="1433"/>
      <c r="E18943" s="1433"/>
      <c r="K18943" s="1433"/>
      <c r="L18943" s="1334"/>
    </row>
    <row r="18944" spans="1:12" ht="24" customHeight="1">
      <c r="A18944" s="1355"/>
      <c r="B18944" s="1355"/>
      <c r="C18944" s="1433"/>
      <c r="E18944" s="1433"/>
      <c r="K18944" s="1433"/>
      <c r="L18944" s="1334"/>
    </row>
    <row r="18945" spans="1:12" ht="24" customHeight="1">
      <c r="A18945" s="1355"/>
      <c r="B18945" s="1355"/>
      <c r="C18945" s="1433"/>
      <c r="E18945" s="1433"/>
      <c r="K18945" s="1433"/>
      <c r="L18945" s="1334"/>
    </row>
    <row r="18946" spans="1:12" ht="24" customHeight="1">
      <c r="A18946" s="1355"/>
      <c r="B18946" s="1355"/>
      <c r="C18946" s="1433"/>
      <c r="E18946" s="1433"/>
      <c r="K18946" s="1433"/>
      <c r="L18946" s="1334"/>
    </row>
    <row r="18947" spans="1:12" ht="24" customHeight="1">
      <c r="A18947" s="1355"/>
      <c r="B18947" s="1355"/>
      <c r="C18947" s="1433"/>
      <c r="E18947" s="1433"/>
      <c r="K18947" s="1433"/>
      <c r="L18947" s="1334"/>
    </row>
    <row r="18948" spans="1:12" ht="24" customHeight="1">
      <c r="A18948" s="1355"/>
      <c r="B18948" s="1355"/>
      <c r="C18948" s="1433"/>
      <c r="E18948" s="1433"/>
      <c r="K18948" s="1433"/>
      <c r="L18948" s="1334"/>
    </row>
    <row r="18949" spans="1:12" ht="24" customHeight="1">
      <c r="A18949" s="1355"/>
      <c r="B18949" s="1355"/>
      <c r="C18949" s="1433"/>
      <c r="E18949" s="1433"/>
      <c r="K18949" s="1433"/>
      <c r="L18949" s="1334"/>
    </row>
    <row r="18950" spans="1:12" ht="24" customHeight="1">
      <c r="A18950" s="1355"/>
      <c r="B18950" s="1355"/>
      <c r="C18950" s="1433"/>
      <c r="E18950" s="1433"/>
      <c r="K18950" s="1433"/>
      <c r="L18950" s="1334"/>
    </row>
    <row r="18951" spans="1:12" ht="24" customHeight="1">
      <c r="A18951" s="1355"/>
      <c r="B18951" s="1355"/>
      <c r="C18951" s="1433"/>
      <c r="E18951" s="1433"/>
      <c r="K18951" s="1433"/>
      <c r="L18951" s="1334"/>
    </row>
    <row r="18952" spans="1:12" ht="24" customHeight="1">
      <c r="A18952" s="1355"/>
      <c r="B18952" s="1355"/>
      <c r="C18952" s="1433"/>
      <c r="E18952" s="1433"/>
      <c r="K18952" s="1433"/>
      <c r="L18952" s="1334"/>
    </row>
    <row r="18953" spans="1:12" ht="24" customHeight="1">
      <c r="A18953" s="1355"/>
      <c r="B18953" s="1355"/>
      <c r="C18953" s="1433"/>
      <c r="E18953" s="1433"/>
      <c r="K18953" s="1433"/>
      <c r="L18953" s="1334"/>
    </row>
    <row r="18954" spans="1:12" ht="24" customHeight="1">
      <c r="A18954" s="1355"/>
      <c r="B18954" s="1355"/>
      <c r="C18954" s="1433"/>
      <c r="E18954" s="1433"/>
      <c r="K18954" s="1433"/>
      <c r="L18954" s="1334"/>
    </row>
    <row r="18955" spans="1:12" ht="24" customHeight="1">
      <c r="A18955" s="1355"/>
      <c r="B18955" s="1355"/>
      <c r="C18955" s="1433"/>
      <c r="E18955" s="1433"/>
      <c r="K18955" s="1433"/>
      <c r="L18955" s="1334"/>
    </row>
    <row r="18956" spans="1:12" ht="24" customHeight="1">
      <c r="A18956" s="1355"/>
      <c r="B18956" s="1355"/>
      <c r="C18956" s="1433"/>
      <c r="E18956" s="1433"/>
      <c r="K18956" s="1433"/>
      <c r="L18956" s="1334"/>
    </row>
    <row r="18957" spans="1:12" ht="24" customHeight="1">
      <c r="A18957" s="1355"/>
      <c r="B18957" s="1355"/>
      <c r="C18957" s="1433"/>
      <c r="E18957" s="1433"/>
      <c r="K18957" s="1433"/>
      <c r="L18957" s="1334"/>
    </row>
    <row r="18958" spans="1:12" ht="24" customHeight="1">
      <c r="A18958" s="1355"/>
      <c r="B18958" s="1355"/>
      <c r="C18958" s="1433"/>
      <c r="E18958" s="1433"/>
      <c r="K18958" s="1433"/>
      <c r="L18958" s="1334"/>
    </row>
    <row r="18959" spans="1:12" ht="24" customHeight="1">
      <c r="A18959" s="1355"/>
      <c r="B18959" s="1355"/>
      <c r="C18959" s="1433"/>
      <c r="E18959" s="1433"/>
      <c r="K18959" s="1433"/>
      <c r="L18959" s="1334"/>
    </row>
    <row r="18960" spans="1:12" ht="24" customHeight="1">
      <c r="A18960" s="1355"/>
      <c r="B18960" s="1355"/>
      <c r="C18960" s="1433"/>
      <c r="E18960" s="1433"/>
      <c r="K18960" s="1433"/>
      <c r="L18960" s="1334"/>
    </row>
    <row r="18961" spans="1:12" ht="24" customHeight="1">
      <c r="A18961" s="1355"/>
      <c r="B18961" s="1355"/>
      <c r="C18961" s="1433"/>
      <c r="E18961" s="1433"/>
      <c r="K18961" s="1433"/>
      <c r="L18961" s="1334"/>
    </row>
    <row r="18962" spans="1:12" ht="24" customHeight="1">
      <c r="A18962" s="1355"/>
      <c r="B18962" s="1355"/>
      <c r="C18962" s="1433"/>
      <c r="E18962" s="1433"/>
      <c r="K18962" s="1433"/>
      <c r="L18962" s="1334"/>
    </row>
    <row r="18963" spans="1:12" ht="24" customHeight="1">
      <c r="A18963" s="1355"/>
      <c r="B18963" s="1355"/>
      <c r="C18963" s="1433"/>
      <c r="E18963" s="1433"/>
      <c r="K18963" s="1433"/>
      <c r="L18963" s="1334"/>
    </row>
    <row r="18964" spans="1:12" ht="24" customHeight="1">
      <c r="A18964" s="1355"/>
      <c r="B18964" s="1355"/>
      <c r="C18964" s="1433"/>
      <c r="E18964" s="1433"/>
      <c r="K18964" s="1433"/>
      <c r="L18964" s="1334"/>
    </row>
    <row r="18965" spans="1:12" ht="24" customHeight="1">
      <c r="A18965" s="1355"/>
      <c r="B18965" s="1355"/>
      <c r="C18965" s="1433"/>
      <c r="E18965" s="1433"/>
      <c r="K18965" s="1433"/>
      <c r="L18965" s="1334"/>
    </row>
    <row r="18966" spans="1:12" ht="24" customHeight="1">
      <c r="A18966" s="1355"/>
      <c r="B18966" s="1355"/>
      <c r="C18966" s="1433"/>
      <c r="E18966" s="1433"/>
      <c r="K18966" s="1433"/>
      <c r="L18966" s="1334"/>
    </row>
    <row r="18967" spans="1:12" ht="24" customHeight="1">
      <c r="A18967" s="1355"/>
      <c r="B18967" s="1355"/>
      <c r="C18967" s="1433"/>
      <c r="E18967" s="1433"/>
      <c r="K18967" s="1433"/>
      <c r="L18967" s="1334"/>
    </row>
    <row r="18968" spans="1:12" ht="24" customHeight="1">
      <c r="A18968" s="1355"/>
      <c r="B18968" s="1355"/>
      <c r="C18968" s="1433"/>
      <c r="E18968" s="1433"/>
      <c r="K18968" s="1433"/>
      <c r="L18968" s="1334"/>
    </row>
    <row r="18969" spans="1:12" ht="24" customHeight="1">
      <c r="A18969" s="1355"/>
      <c r="B18969" s="1355"/>
      <c r="C18969" s="1433"/>
      <c r="E18969" s="1433"/>
      <c r="K18969" s="1433"/>
      <c r="L18969" s="1334"/>
    </row>
    <row r="18970" spans="1:12" ht="24" customHeight="1">
      <c r="A18970" s="1355"/>
      <c r="B18970" s="1355"/>
      <c r="C18970" s="1433"/>
      <c r="E18970" s="1433"/>
      <c r="K18970" s="1433"/>
      <c r="L18970" s="1334"/>
    </row>
    <row r="18971" spans="1:12" ht="24" customHeight="1">
      <c r="A18971" s="1355"/>
      <c r="B18971" s="1355"/>
      <c r="C18971" s="1433"/>
      <c r="E18971" s="1433"/>
      <c r="K18971" s="1433"/>
      <c r="L18971" s="1334"/>
    </row>
    <row r="18972" spans="1:12" ht="24" customHeight="1">
      <c r="A18972" s="1355"/>
      <c r="B18972" s="1355"/>
      <c r="C18972" s="1433"/>
      <c r="E18972" s="1433"/>
      <c r="K18972" s="1433"/>
      <c r="L18972" s="1334"/>
    </row>
    <row r="18973" spans="1:12" ht="24" customHeight="1">
      <c r="A18973" s="1355"/>
      <c r="B18973" s="1355"/>
      <c r="C18973" s="1433"/>
      <c r="E18973" s="1433"/>
      <c r="K18973" s="1433"/>
      <c r="L18973" s="1334"/>
    </row>
    <row r="18974" spans="1:12" ht="24" customHeight="1">
      <c r="A18974" s="1355"/>
      <c r="B18974" s="1355"/>
      <c r="C18974" s="1433"/>
      <c r="E18974" s="1433"/>
      <c r="K18974" s="1433"/>
      <c r="L18974" s="1334"/>
    </row>
    <row r="18975" spans="1:12" ht="24" customHeight="1">
      <c r="A18975" s="1355"/>
      <c r="B18975" s="1355"/>
      <c r="C18975" s="1433"/>
      <c r="E18975" s="1433"/>
      <c r="K18975" s="1433"/>
      <c r="L18975" s="1334"/>
    </row>
    <row r="18976" spans="1:12" ht="24" customHeight="1">
      <c r="A18976" s="1355"/>
      <c r="B18976" s="1355"/>
      <c r="C18976" s="1433"/>
      <c r="E18976" s="1433"/>
      <c r="K18976" s="1433"/>
      <c r="L18976" s="1334"/>
    </row>
    <row r="18977" spans="1:12" ht="24" customHeight="1">
      <c r="A18977" s="1355"/>
      <c r="B18977" s="1355"/>
      <c r="C18977" s="1433"/>
      <c r="E18977" s="1433"/>
      <c r="K18977" s="1433"/>
      <c r="L18977" s="1334"/>
    </row>
    <row r="18978" spans="1:12" ht="24" customHeight="1">
      <c r="A18978" s="1355"/>
      <c r="B18978" s="1355"/>
      <c r="C18978" s="1433"/>
      <c r="E18978" s="1433"/>
      <c r="K18978" s="1433"/>
      <c r="L18978" s="1334"/>
    </row>
    <row r="18979" spans="1:12" ht="24" customHeight="1">
      <c r="A18979" s="1355"/>
      <c r="B18979" s="1355"/>
      <c r="C18979" s="1433"/>
      <c r="E18979" s="1433"/>
      <c r="K18979" s="1433"/>
      <c r="L18979" s="1334"/>
    </row>
    <row r="18980" spans="1:12" ht="24" customHeight="1">
      <c r="A18980" s="1355"/>
      <c r="B18980" s="1355"/>
      <c r="C18980" s="1433"/>
      <c r="E18980" s="1433"/>
      <c r="K18980" s="1433"/>
      <c r="L18980" s="1334"/>
    </row>
    <row r="18981" spans="1:12" ht="24" customHeight="1">
      <c r="A18981" s="1355"/>
      <c r="B18981" s="1355"/>
      <c r="C18981" s="1433"/>
      <c r="E18981" s="1433"/>
      <c r="K18981" s="1433"/>
      <c r="L18981" s="1334"/>
    </row>
    <row r="18982" spans="1:12" ht="24" customHeight="1">
      <c r="A18982" s="1355"/>
      <c r="B18982" s="1355"/>
      <c r="C18982" s="1433"/>
      <c r="E18982" s="1433"/>
      <c r="K18982" s="1433"/>
      <c r="L18982" s="1334"/>
    </row>
    <row r="18983" spans="1:12" ht="24" customHeight="1">
      <c r="A18983" s="1355"/>
      <c r="B18983" s="1355"/>
      <c r="C18983" s="1433"/>
      <c r="E18983" s="1433"/>
      <c r="K18983" s="1433"/>
      <c r="L18983" s="1334"/>
    </row>
    <row r="18984" spans="1:12" ht="24" customHeight="1">
      <c r="A18984" s="1355"/>
      <c r="B18984" s="1355"/>
      <c r="C18984" s="1433"/>
      <c r="E18984" s="1433"/>
      <c r="K18984" s="1433"/>
      <c r="L18984" s="1334"/>
    </row>
    <row r="18985" spans="1:12" ht="24" customHeight="1">
      <c r="A18985" s="1355"/>
      <c r="B18985" s="1355"/>
      <c r="C18985" s="1433"/>
      <c r="E18985" s="1433"/>
      <c r="K18985" s="1433"/>
      <c r="L18985" s="1334"/>
    </row>
    <row r="18986" spans="1:12" ht="24" customHeight="1">
      <c r="A18986" s="1355"/>
      <c r="B18986" s="1355"/>
      <c r="C18986" s="1433"/>
      <c r="E18986" s="1433"/>
      <c r="K18986" s="1433"/>
      <c r="L18986" s="1334"/>
    </row>
    <row r="18987" spans="1:12" ht="24" customHeight="1">
      <c r="A18987" s="1355"/>
      <c r="B18987" s="1355"/>
      <c r="C18987" s="1433"/>
      <c r="E18987" s="1433"/>
      <c r="K18987" s="1433"/>
      <c r="L18987" s="1334"/>
    </row>
    <row r="18988" spans="1:12" ht="24" customHeight="1">
      <c r="A18988" s="1355"/>
      <c r="B18988" s="1355"/>
      <c r="C18988" s="1433"/>
      <c r="E18988" s="1433"/>
      <c r="K18988" s="1433"/>
      <c r="L18988" s="1334"/>
    </row>
    <row r="18989" spans="1:12" ht="24" customHeight="1">
      <c r="A18989" s="1355"/>
      <c r="B18989" s="1355"/>
      <c r="C18989" s="1433"/>
      <c r="E18989" s="1433"/>
      <c r="K18989" s="1433"/>
      <c r="L18989" s="1334"/>
    </row>
    <row r="18990" spans="1:12" ht="24" customHeight="1">
      <c r="A18990" s="1355"/>
      <c r="B18990" s="1355"/>
      <c r="C18990" s="1433"/>
      <c r="E18990" s="1433"/>
      <c r="K18990" s="1433"/>
      <c r="L18990" s="1334"/>
    </row>
    <row r="18991" spans="1:12" ht="24" customHeight="1">
      <c r="A18991" s="1355"/>
      <c r="B18991" s="1355"/>
      <c r="C18991" s="1433"/>
      <c r="E18991" s="1433"/>
      <c r="K18991" s="1433"/>
      <c r="L18991" s="1334"/>
    </row>
    <row r="18992" spans="1:12" ht="24" customHeight="1">
      <c r="A18992" s="1355"/>
      <c r="B18992" s="1355"/>
      <c r="C18992" s="1433"/>
      <c r="E18992" s="1433"/>
      <c r="K18992" s="1433"/>
      <c r="L18992" s="1334"/>
    </row>
    <row r="18993" spans="1:12" ht="24" customHeight="1">
      <c r="A18993" s="1355"/>
      <c r="B18993" s="1355"/>
      <c r="C18993" s="1433"/>
      <c r="E18993" s="1433"/>
      <c r="K18993" s="1433"/>
      <c r="L18993" s="1334"/>
    </row>
    <row r="18994" spans="1:12" ht="24" customHeight="1">
      <c r="A18994" s="1355"/>
      <c r="B18994" s="1355"/>
      <c r="C18994" s="1433"/>
      <c r="E18994" s="1433"/>
      <c r="K18994" s="1433"/>
      <c r="L18994" s="1334"/>
    </row>
    <row r="18995" spans="1:12" ht="24" customHeight="1">
      <c r="A18995" s="1355"/>
      <c r="B18995" s="1355"/>
      <c r="C18995" s="1433"/>
      <c r="E18995" s="1433"/>
      <c r="K18995" s="1433"/>
      <c r="L18995" s="1334"/>
    </row>
    <row r="18996" spans="1:12" ht="24" customHeight="1">
      <c r="A18996" s="1355"/>
      <c r="B18996" s="1355"/>
      <c r="C18996" s="1433"/>
      <c r="E18996" s="1433"/>
      <c r="K18996" s="1433"/>
      <c r="L18996" s="1334"/>
    </row>
    <row r="18997" spans="1:12" ht="24" customHeight="1">
      <c r="A18997" s="1355"/>
      <c r="B18997" s="1355"/>
      <c r="C18997" s="1433"/>
      <c r="E18997" s="1433"/>
      <c r="K18997" s="1433"/>
      <c r="L18997" s="1334"/>
    </row>
    <row r="18998" spans="1:12" ht="24" customHeight="1">
      <c r="A18998" s="1355"/>
      <c r="B18998" s="1355"/>
      <c r="C18998" s="1433"/>
      <c r="E18998" s="1433"/>
      <c r="K18998" s="1433"/>
      <c r="L18998" s="1334"/>
    </row>
    <row r="18999" spans="1:12" ht="24" customHeight="1">
      <c r="A18999" s="1355"/>
      <c r="B18999" s="1355"/>
      <c r="C18999" s="1433"/>
      <c r="E18999" s="1433"/>
      <c r="K18999" s="1433"/>
      <c r="L18999" s="1334"/>
    </row>
    <row r="19000" spans="1:12" ht="24" customHeight="1">
      <c r="A19000" s="1355"/>
      <c r="B19000" s="1355"/>
      <c r="C19000" s="1433"/>
      <c r="E19000" s="1433"/>
      <c r="K19000" s="1433"/>
      <c r="L19000" s="1334"/>
    </row>
    <row r="19001" spans="1:12" ht="24" customHeight="1">
      <c r="A19001" s="1355"/>
      <c r="B19001" s="1355"/>
      <c r="C19001" s="1433"/>
      <c r="E19001" s="1433"/>
      <c r="K19001" s="1433"/>
      <c r="L19001" s="1334"/>
    </row>
    <row r="19002" spans="1:12" ht="24" customHeight="1">
      <c r="A19002" s="1355"/>
      <c r="B19002" s="1355"/>
      <c r="C19002" s="1433"/>
      <c r="E19002" s="1433"/>
      <c r="K19002" s="1433"/>
      <c r="L19002" s="1334"/>
    </row>
    <row r="19003" spans="1:12" ht="24" customHeight="1">
      <c r="A19003" s="1355"/>
      <c r="B19003" s="1355"/>
      <c r="C19003" s="1433"/>
      <c r="E19003" s="1433"/>
      <c r="K19003" s="1433"/>
      <c r="L19003" s="1334"/>
    </row>
    <row r="19004" spans="1:12" ht="24" customHeight="1">
      <c r="A19004" s="1355"/>
      <c r="B19004" s="1355"/>
      <c r="C19004" s="1433"/>
      <c r="E19004" s="1433"/>
      <c r="K19004" s="1433"/>
      <c r="L19004" s="1334"/>
    </row>
    <row r="19005" spans="1:12" ht="24" customHeight="1">
      <c r="A19005" s="1355"/>
      <c r="B19005" s="1355"/>
      <c r="C19005" s="1433"/>
      <c r="E19005" s="1433"/>
      <c r="K19005" s="1433"/>
      <c r="L19005" s="1334"/>
    </row>
    <row r="19006" spans="1:12" ht="24" customHeight="1">
      <c r="A19006" s="1355"/>
      <c r="B19006" s="1355"/>
      <c r="C19006" s="1433"/>
      <c r="E19006" s="1433"/>
      <c r="K19006" s="1433"/>
      <c r="L19006" s="1334"/>
    </row>
    <row r="19007" spans="1:12" ht="24" customHeight="1">
      <c r="A19007" s="1355"/>
      <c r="B19007" s="1355"/>
      <c r="C19007" s="1433"/>
      <c r="E19007" s="1433"/>
      <c r="K19007" s="1433"/>
      <c r="L19007" s="1334"/>
    </row>
    <row r="19008" spans="1:12" ht="24" customHeight="1">
      <c r="A19008" s="1355"/>
      <c r="B19008" s="1355"/>
      <c r="C19008" s="1433"/>
      <c r="E19008" s="1433"/>
      <c r="K19008" s="1433"/>
      <c r="L19008" s="1334"/>
    </row>
    <row r="19009" spans="1:12" ht="24" customHeight="1">
      <c r="A19009" s="1355"/>
      <c r="B19009" s="1355"/>
      <c r="C19009" s="1433"/>
      <c r="E19009" s="1433"/>
      <c r="K19009" s="1433"/>
      <c r="L19009" s="1334"/>
    </row>
    <row r="19010" spans="1:12" ht="24" customHeight="1">
      <c r="A19010" s="1355"/>
      <c r="B19010" s="1355"/>
      <c r="C19010" s="1433"/>
      <c r="E19010" s="1433"/>
      <c r="K19010" s="1433"/>
      <c r="L19010" s="1334"/>
    </row>
    <row r="19011" spans="1:12" ht="24" customHeight="1">
      <c r="A19011" s="1355"/>
      <c r="B19011" s="1355"/>
      <c r="C19011" s="1433"/>
      <c r="E19011" s="1433"/>
      <c r="K19011" s="1433"/>
      <c r="L19011" s="1334"/>
    </row>
    <row r="19012" spans="1:12" ht="24" customHeight="1">
      <c r="A19012" s="1355"/>
      <c r="B19012" s="1355"/>
      <c r="C19012" s="1433"/>
      <c r="E19012" s="1433"/>
      <c r="K19012" s="1433"/>
      <c r="L19012" s="1334"/>
    </row>
    <row r="19013" spans="1:12" ht="24" customHeight="1">
      <c r="A19013" s="1355"/>
      <c r="B19013" s="1355"/>
      <c r="C19013" s="1433"/>
      <c r="E19013" s="1433"/>
      <c r="K19013" s="1433"/>
      <c r="L19013" s="1334"/>
    </row>
    <row r="19014" spans="1:12" ht="24" customHeight="1">
      <c r="A19014" s="1355"/>
      <c r="B19014" s="1355"/>
      <c r="C19014" s="1433"/>
      <c r="E19014" s="1433"/>
      <c r="K19014" s="1433"/>
      <c r="L19014" s="1334"/>
    </row>
    <row r="19015" spans="1:12" ht="24" customHeight="1">
      <c r="A19015" s="1355"/>
      <c r="B19015" s="1355"/>
      <c r="C19015" s="1433"/>
      <c r="E19015" s="1433"/>
      <c r="K19015" s="1433"/>
      <c r="L19015" s="1334"/>
    </row>
    <row r="19016" spans="1:12" ht="24" customHeight="1">
      <c r="A19016" s="1355"/>
      <c r="B19016" s="1355"/>
      <c r="C19016" s="1433"/>
      <c r="E19016" s="1433"/>
      <c r="K19016" s="1433"/>
      <c r="L19016" s="1334"/>
    </row>
    <row r="19017" spans="1:12" ht="24" customHeight="1">
      <c r="A19017" s="1355"/>
      <c r="B19017" s="1355"/>
      <c r="C19017" s="1433"/>
      <c r="E19017" s="1433"/>
      <c r="K19017" s="1433"/>
      <c r="L19017" s="1334"/>
    </row>
    <row r="19018" spans="1:12" ht="24" customHeight="1">
      <c r="A19018" s="1355"/>
      <c r="B19018" s="1355"/>
      <c r="C19018" s="1433"/>
      <c r="E19018" s="1433"/>
      <c r="K19018" s="1433"/>
      <c r="L19018" s="1334"/>
    </row>
    <row r="19019" spans="1:12" ht="24" customHeight="1">
      <c r="A19019" s="1355"/>
      <c r="B19019" s="1355"/>
      <c r="C19019" s="1433"/>
      <c r="E19019" s="1433"/>
      <c r="K19019" s="1433"/>
      <c r="L19019" s="1334"/>
    </row>
    <row r="19020" spans="1:12" ht="24" customHeight="1">
      <c r="A19020" s="1355"/>
      <c r="B19020" s="1355"/>
      <c r="C19020" s="1433"/>
      <c r="E19020" s="1433"/>
      <c r="K19020" s="1433"/>
      <c r="L19020" s="1334"/>
    </row>
    <row r="19021" spans="1:12" ht="24" customHeight="1">
      <c r="A19021" s="1355"/>
      <c r="B19021" s="1355"/>
      <c r="C19021" s="1433"/>
      <c r="E19021" s="1433"/>
      <c r="K19021" s="1433"/>
      <c r="L19021" s="1334"/>
    </row>
    <row r="19022" spans="1:12" ht="24" customHeight="1">
      <c r="A19022" s="1355"/>
      <c r="B19022" s="1355"/>
      <c r="C19022" s="1433"/>
      <c r="E19022" s="1433"/>
      <c r="K19022" s="1433"/>
      <c r="L19022" s="1334"/>
    </row>
    <row r="19023" spans="1:12" ht="24" customHeight="1">
      <c r="A19023" s="1355"/>
      <c r="B19023" s="1355"/>
      <c r="C19023" s="1433"/>
      <c r="E19023" s="1433"/>
      <c r="K19023" s="1433"/>
      <c r="L19023" s="1334"/>
    </row>
    <row r="19024" spans="1:12" ht="24" customHeight="1">
      <c r="A19024" s="1355"/>
      <c r="B19024" s="1355"/>
      <c r="C19024" s="1433"/>
      <c r="E19024" s="1433"/>
      <c r="K19024" s="1433"/>
      <c r="L19024" s="1334"/>
    </row>
    <row r="19025" spans="1:12" ht="24" customHeight="1">
      <c r="A19025" s="1355"/>
      <c r="B19025" s="1355"/>
      <c r="C19025" s="1433"/>
      <c r="E19025" s="1433"/>
      <c r="K19025" s="1433"/>
      <c r="L19025" s="1334"/>
    </row>
    <row r="19026" spans="1:12" ht="24" customHeight="1">
      <c r="A19026" s="1355"/>
      <c r="B19026" s="1355"/>
      <c r="C19026" s="1433"/>
      <c r="E19026" s="1433"/>
      <c r="K19026" s="1433"/>
      <c r="L19026" s="1334"/>
    </row>
    <row r="19027" spans="1:12" ht="24" customHeight="1">
      <c r="A19027" s="1355"/>
      <c r="B19027" s="1355"/>
      <c r="C19027" s="1433"/>
      <c r="E19027" s="1433"/>
      <c r="K19027" s="1433"/>
      <c r="L19027" s="1334"/>
    </row>
    <row r="19028" spans="1:12" ht="24" customHeight="1">
      <c r="A19028" s="1355"/>
      <c r="B19028" s="1355"/>
      <c r="C19028" s="1433"/>
      <c r="E19028" s="1433"/>
      <c r="K19028" s="1433"/>
      <c r="L19028" s="1334"/>
    </row>
    <row r="19029" spans="1:12" ht="24" customHeight="1">
      <c r="A19029" s="1355"/>
      <c r="B19029" s="1355"/>
      <c r="C19029" s="1433"/>
      <c r="E19029" s="1433"/>
      <c r="K19029" s="1433"/>
      <c r="L19029" s="1334"/>
    </row>
    <row r="19030" spans="1:12" ht="24" customHeight="1">
      <c r="A19030" s="1355"/>
      <c r="B19030" s="1355"/>
      <c r="C19030" s="1433"/>
      <c r="E19030" s="1433"/>
      <c r="K19030" s="1433"/>
      <c r="L19030" s="1334"/>
    </row>
    <row r="19031" spans="1:12" ht="24" customHeight="1">
      <c r="A19031" s="1355"/>
      <c r="B19031" s="1355"/>
      <c r="C19031" s="1433"/>
      <c r="E19031" s="1433"/>
      <c r="K19031" s="1433"/>
      <c r="L19031" s="1334"/>
    </row>
    <row r="19032" spans="1:12" ht="24" customHeight="1">
      <c r="A19032" s="1355"/>
      <c r="B19032" s="1355"/>
      <c r="C19032" s="1433"/>
      <c r="E19032" s="1433"/>
      <c r="K19032" s="1433"/>
      <c r="L19032" s="1334"/>
    </row>
    <row r="19033" spans="1:12" ht="24" customHeight="1">
      <c r="A19033" s="1355"/>
      <c r="B19033" s="1355"/>
      <c r="C19033" s="1433"/>
      <c r="E19033" s="1433"/>
      <c r="K19033" s="1433"/>
      <c r="L19033" s="1334"/>
    </row>
    <row r="19034" spans="1:12" ht="24" customHeight="1">
      <c r="A19034" s="1355"/>
      <c r="B19034" s="1355"/>
      <c r="C19034" s="1433"/>
      <c r="E19034" s="1433"/>
      <c r="K19034" s="1433"/>
      <c r="L19034" s="1334"/>
    </row>
    <row r="19035" spans="1:12" ht="24" customHeight="1">
      <c r="A19035" s="1355"/>
      <c r="B19035" s="1355"/>
      <c r="C19035" s="1433"/>
      <c r="E19035" s="1433"/>
      <c r="K19035" s="1433"/>
      <c r="L19035" s="1334"/>
    </row>
    <row r="19036" spans="1:12" ht="24" customHeight="1">
      <c r="A19036" s="1355"/>
      <c r="B19036" s="1355"/>
      <c r="C19036" s="1433"/>
      <c r="E19036" s="1433"/>
      <c r="K19036" s="1433"/>
      <c r="L19036" s="1334"/>
    </row>
    <row r="19037" spans="1:12" ht="24" customHeight="1">
      <c r="A19037" s="1355"/>
      <c r="B19037" s="1355"/>
      <c r="C19037" s="1433"/>
      <c r="E19037" s="1433"/>
      <c r="K19037" s="1433"/>
      <c r="L19037" s="1334"/>
    </row>
    <row r="19038" spans="1:12" ht="24" customHeight="1">
      <c r="A19038" s="1355"/>
      <c r="B19038" s="1355"/>
      <c r="C19038" s="1433"/>
      <c r="E19038" s="1433"/>
      <c r="K19038" s="1433"/>
      <c r="L19038" s="1334"/>
    </row>
    <row r="19039" spans="1:12" ht="24" customHeight="1">
      <c r="A19039" s="1355"/>
      <c r="B19039" s="1355"/>
      <c r="C19039" s="1433"/>
      <c r="E19039" s="1433"/>
      <c r="K19039" s="1433"/>
      <c r="L19039" s="1334"/>
    </row>
    <row r="19040" spans="1:12" ht="24" customHeight="1">
      <c r="A19040" s="1355"/>
      <c r="B19040" s="1355"/>
      <c r="C19040" s="1433"/>
      <c r="E19040" s="1433"/>
      <c r="K19040" s="1433"/>
      <c r="L19040" s="1334"/>
    </row>
    <row r="19041" spans="1:12" ht="24" customHeight="1">
      <c r="A19041" s="1355"/>
      <c r="B19041" s="1355"/>
      <c r="C19041" s="1433"/>
      <c r="E19041" s="1433"/>
      <c r="K19041" s="1433"/>
      <c r="L19041" s="1334"/>
    </row>
    <row r="19042" spans="1:12" ht="24" customHeight="1">
      <c r="A19042" s="1355"/>
      <c r="B19042" s="1355"/>
      <c r="C19042" s="1433"/>
      <c r="E19042" s="1433"/>
      <c r="K19042" s="1433"/>
      <c r="L19042" s="1334"/>
    </row>
    <row r="19043" spans="1:12" ht="24" customHeight="1">
      <c r="A19043" s="1355"/>
      <c r="B19043" s="1355"/>
      <c r="C19043" s="1433"/>
      <c r="E19043" s="1433"/>
      <c r="K19043" s="1433"/>
      <c r="L19043" s="1334"/>
    </row>
    <row r="19044" spans="1:12" ht="24" customHeight="1">
      <c r="A19044" s="1355"/>
      <c r="B19044" s="1355"/>
      <c r="C19044" s="1433"/>
      <c r="E19044" s="1433"/>
      <c r="K19044" s="1433"/>
      <c r="L19044" s="1334"/>
    </row>
    <row r="19045" spans="1:12" ht="24" customHeight="1">
      <c r="A19045" s="1355"/>
      <c r="B19045" s="1355"/>
      <c r="C19045" s="1433"/>
      <c r="E19045" s="1433"/>
      <c r="K19045" s="1433"/>
      <c r="L19045" s="1334"/>
    </row>
    <row r="19046" spans="1:12" ht="24" customHeight="1">
      <c r="A19046" s="1355"/>
      <c r="B19046" s="1355"/>
      <c r="C19046" s="1433"/>
      <c r="E19046" s="1433"/>
      <c r="K19046" s="1433"/>
      <c r="L19046" s="1334"/>
    </row>
    <row r="19047" spans="1:12" ht="24" customHeight="1">
      <c r="A19047" s="1355"/>
      <c r="B19047" s="1355"/>
      <c r="C19047" s="1433"/>
      <c r="E19047" s="1433"/>
      <c r="K19047" s="1433"/>
      <c r="L19047" s="1334"/>
    </row>
    <row r="19048" spans="1:12" ht="24" customHeight="1">
      <c r="A19048" s="1355"/>
      <c r="B19048" s="1355"/>
      <c r="C19048" s="1433"/>
      <c r="E19048" s="1433"/>
      <c r="K19048" s="1433"/>
      <c r="L19048" s="1334"/>
    </row>
    <row r="19049" spans="1:12" ht="24" customHeight="1">
      <c r="A19049" s="1355"/>
      <c r="B19049" s="1355"/>
      <c r="C19049" s="1433"/>
      <c r="E19049" s="1433"/>
      <c r="K19049" s="1433"/>
      <c r="L19049" s="1334"/>
    </row>
    <row r="19050" spans="1:12" ht="24" customHeight="1">
      <c r="A19050" s="1355"/>
      <c r="B19050" s="1355"/>
      <c r="C19050" s="1433"/>
      <c r="E19050" s="1433"/>
      <c r="K19050" s="1433"/>
      <c r="L19050" s="1334"/>
    </row>
    <row r="19051" spans="1:12" ht="24" customHeight="1">
      <c r="A19051" s="1355"/>
      <c r="B19051" s="1355"/>
      <c r="C19051" s="1433"/>
      <c r="E19051" s="1433"/>
      <c r="K19051" s="1433"/>
      <c r="L19051" s="1334"/>
    </row>
    <row r="19052" spans="1:12" ht="24" customHeight="1">
      <c r="A19052" s="1355"/>
      <c r="B19052" s="1355"/>
      <c r="C19052" s="1433"/>
      <c r="E19052" s="1433"/>
      <c r="K19052" s="1433"/>
      <c r="L19052" s="1334"/>
    </row>
    <row r="19053" spans="1:12" ht="24" customHeight="1">
      <c r="A19053" s="1355"/>
      <c r="B19053" s="1355"/>
      <c r="C19053" s="1433"/>
      <c r="E19053" s="1433"/>
      <c r="K19053" s="1433"/>
      <c r="L19053" s="1334"/>
    </row>
    <row r="19054" spans="1:12" ht="24" customHeight="1">
      <c r="A19054" s="1355"/>
      <c r="B19054" s="1355"/>
      <c r="C19054" s="1433"/>
      <c r="E19054" s="1433"/>
      <c r="K19054" s="1433"/>
      <c r="L19054" s="1334"/>
    </row>
    <row r="19055" spans="1:12" ht="24" customHeight="1">
      <c r="A19055" s="1355"/>
      <c r="B19055" s="1355"/>
      <c r="C19055" s="1433"/>
      <c r="E19055" s="1433"/>
      <c r="K19055" s="1433"/>
      <c r="L19055" s="1334"/>
    </row>
    <row r="19056" spans="1:12" ht="24" customHeight="1">
      <c r="A19056" s="1355"/>
      <c r="B19056" s="1355"/>
      <c r="C19056" s="1433"/>
      <c r="E19056" s="1433"/>
      <c r="K19056" s="1433"/>
      <c r="L19056" s="1334"/>
    </row>
    <row r="19057" spans="1:12" ht="24" customHeight="1">
      <c r="A19057" s="1355"/>
      <c r="B19057" s="1355"/>
      <c r="C19057" s="1433"/>
      <c r="E19057" s="1433"/>
      <c r="K19057" s="1433"/>
      <c r="L19057" s="1334"/>
    </row>
    <row r="19058" spans="1:12" ht="24" customHeight="1">
      <c r="A19058" s="1355"/>
      <c r="B19058" s="1355"/>
      <c r="C19058" s="1433"/>
      <c r="E19058" s="1433"/>
      <c r="K19058" s="1433"/>
      <c r="L19058" s="1334"/>
    </row>
    <row r="19059" spans="1:12" ht="24" customHeight="1">
      <c r="A19059" s="1355"/>
      <c r="B19059" s="1355"/>
      <c r="C19059" s="1433"/>
      <c r="E19059" s="1433"/>
      <c r="K19059" s="1433"/>
      <c r="L19059" s="1334"/>
    </row>
    <row r="19060" spans="1:12" ht="24" customHeight="1">
      <c r="A19060" s="1355"/>
      <c r="B19060" s="1355"/>
      <c r="C19060" s="1433"/>
      <c r="E19060" s="1433"/>
      <c r="K19060" s="1433"/>
      <c r="L19060" s="1334"/>
    </row>
    <row r="19061" spans="1:12" ht="24" customHeight="1">
      <c r="A19061" s="1355"/>
      <c r="B19061" s="1355"/>
      <c r="C19061" s="1433"/>
      <c r="E19061" s="1433"/>
      <c r="K19061" s="1433"/>
      <c r="L19061" s="1334"/>
    </row>
    <row r="19062" spans="1:12" ht="24" customHeight="1">
      <c r="A19062" s="1355"/>
      <c r="B19062" s="1355"/>
      <c r="C19062" s="1433"/>
      <c r="E19062" s="1433"/>
      <c r="K19062" s="1433"/>
      <c r="L19062" s="1334"/>
    </row>
    <row r="19063" spans="1:12" ht="24" customHeight="1">
      <c r="A19063" s="1355"/>
      <c r="B19063" s="1355"/>
      <c r="C19063" s="1433"/>
      <c r="E19063" s="1433"/>
      <c r="K19063" s="1433"/>
      <c r="L19063" s="1334"/>
    </row>
    <row r="19064" spans="1:12" ht="24" customHeight="1">
      <c r="A19064" s="1355"/>
      <c r="B19064" s="1355"/>
      <c r="C19064" s="1433"/>
      <c r="E19064" s="1433"/>
      <c r="K19064" s="1433"/>
      <c r="L19064" s="1334"/>
    </row>
    <row r="19065" spans="1:12" ht="24" customHeight="1">
      <c r="A19065" s="1355"/>
      <c r="B19065" s="1355"/>
      <c r="C19065" s="1433"/>
      <c r="E19065" s="1433"/>
      <c r="K19065" s="1433"/>
      <c r="L19065" s="1334"/>
    </row>
    <row r="19066" spans="1:12" ht="24" customHeight="1">
      <c r="A19066" s="1355"/>
      <c r="B19066" s="1355"/>
      <c r="C19066" s="1433"/>
      <c r="E19066" s="1433"/>
      <c r="K19066" s="1433"/>
      <c r="L19066" s="1334"/>
    </row>
    <row r="19067" spans="1:12" ht="24" customHeight="1">
      <c r="A19067" s="1355"/>
      <c r="B19067" s="1355"/>
      <c r="C19067" s="1433"/>
      <c r="E19067" s="1433"/>
      <c r="K19067" s="1433"/>
      <c r="L19067" s="1334"/>
    </row>
    <row r="19068" spans="1:12" ht="24" customHeight="1">
      <c r="A19068" s="1355"/>
      <c r="B19068" s="1355"/>
      <c r="C19068" s="1433"/>
      <c r="E19068" s="1433"/>
      <c r="K19068" s="1433"/>
      <c r="L19068" s="1334"/>
    </row>
    <row r="19069" spans="1:12" ht="24" customHeight="1">
      <c r="A19069" s="1355"/>
      <c r="B19069" s="1355"/>
      <c r="C19069" s="1433"/>
      <c r="E19069" s="1433"/>
      <c r="K19069" s="1433"/>
      <c r="L19069" s="1334"/>
    </row>
    <row r="19070" spans="1:12" ht="24" customHeight="1">
      <c r="A19070" s="1355"/>
      <c r="B19070" s="1355"/>
      <c r="C19070" s="1433"/>
      <c r="E19070" s="1433"/>
      <c r="K19070" s="1433"/>
      <c r="L19070" s="1334"/>
    </row>
    <row r="19071" spans="1:12" ht="24" customHeight="1">
      <c r="A19071" s="1355"/>
      <c r="B19071" s="1355"/>
      <c r="C19071" s="1433"/>
      <c r="E19071" s="1433"/>
      <c r="K19071" s="1433"/>
      <c r="L19071" s="1334"/>
    </row>
    <row r="19072" spans="1:12" ht="24" customHeight="1">
      <c r="A19072" s="1355"/>
      <c r="B19072" s="1355"/>
      <c r="C19072" s="1433"/>
      <c r="E19072" s="1433"/>
      <c r="K19072" s="1433"/>
      <c r="L19072" s="1334"/>
    </row>
    <row r="19073" spans="1:12" ht="24" customHeight="1">
      <c r="A19073" s="1355"/>
      <c r="B19073" s="1355"/>
      <c r="C19073" s="1433"/>
      <c r="E19073" s="1433"/>
      <c r="K19073" s="1433"/>
      <c r="L19073" s="1334"/>
    </row>
    <row r="19074" spans="1:12" ht="24" customHeight="1">
      <c r="A19074" s="1355"/>
      <c r="B19074" s="1355"/>
      <c r="C19074" s="1433"/>
      <c r="E19074" s="1433"/>
      <c r="K19074" s="1433"/>
      <c r="L19074" s="1334"/>
    </row>
    <row r="19075" spans="1:12" ht="24" customHeight="1">
      <c r="A19075" s="1355"/>
      <c r="B19075" s="1355"/>
      <c r="C19075" s="1433"/>
      <c r="E19075" s="1433"/>
      <c r="K19075" s="1433"/>
      <c r="L19075" s="1334"/>
    </row>
    <row r="19076" spans="1:12" ht="24" customHeight="1">
      <c r="A19076" s="1355"/>
      <c r="B19076" s="1355"/>
      <c r="C19076" s="1433"/>
      <c r="E19076" s="1433"/>
      <c r="K19076" s="1433"/>
      <c r="L19076" s="1334"/>
    </row>
    <row r="19077" spans="1:12" ht="24" customHeight="1">
      <c r="A19077" s="1355"/>
      <c r="B19077" s="1355"/>
      <c r="C19077" s="1433"/>
      <c r="E19077" s="1433"/>
      <c r="K19077" s="1433"/>
      <c r="L19077" s="1334"/>
    </row>
    <row r="19078" spans="1:12" ht="24" customHeight="1">
      <c r="A19078" s="1355"/>
      <c r="B19078" s="1355"/>
      <c r="C19078" s="1433"/>
      <c r="E19078" s="1433"/>
      <c r="K19078" s="1433"/>
      <c r="L19078" s="1334"/>
    </row>
    <row r="19079" spans="1:12" ht="24" customHeight="1">
      <c r="A19079" s="1355"/>
      <c r="B19079" s="1355"/>
      <c r="C19079" s="1433"/>
      <c r="E19079" s="1433"/>
      <c r="K19079" s="1433"/>
      <c r="L19079" s="1334"/>
    </row>
    <row r="19080" spans="1:12" ht="24" customHeight="1">
      <c r="A19080" s="1355"/>
      <c r="B19080" s="1355"/>
      <c r="C19080" s="1433"/>
      <c r="E19080" s="1433"/>
      <c r="K19080" s="1433"/>
      <c r="L19080" s="1334"/>
    </row>
    <row r="19081" spans="1:12" ht="24" customHeight="1">
      <c r="A19081" s="1355"/>
      <c r="B19081" s="1355"/>
      <c r="C19081" s="1433"/>
      <c r="E19081" s="1433"/>
      <c r="K19081" s="1433"/>
      <c r="L19081" s="1334"/>
    </row>
    <row r="19082" spans="1:12" ht="24" customHeight="1">
      <c r="A19082" s="1355"/>
      <c r="B19082" s="1355"/>
      <c r="C19082" s="1433"/>
      <c r="E19082" s="1433"/>
      <c r="K19082" s="1433"/>
      <c r="L19082" s="1334"/>
    </row>
    <row r="19083" spans="1:12" ht="24" customHeight="1">
      <c r="A19083" s="1355"/>
      <c r="B19083" s="1355"/>
      <c r="C19083" s="1433"/>
      <c r="E19083" s="1433"/>
      <c r="K19083" s="1433"/>
      <c r="L19083" s="1334"/>
    </row>
    <row r="19084" spans="1:12" ht="24" customHeight="1">
      <c r="A19084" s="1355"/>
      <c r="B19084" s="1355"/>
      <c r="C19084" s="1433"/>
      <c r="E19084" s="1433"/>
      <c r="K19084" s="1433"/>
      <c r="L19084" s="1334"/>
    </row>
    <row r="19085" spans="1:12" ht="24" customHeight="1">
      <c r="A19085" s="1355"/>
      <c r="B19085" s="1355"/>
      <c r="C19085" s="1433"/>
      <c r="E19085" s="1433"/>
      <c r="K19085" s="1433"/>
      <c r="L19085" s="1334"/>
    </row>
    <row r="19086" spans="1:12" ht="24" customHeight="1">
      <c r="A19086" s="1355"/>
      <c r="B19086" s="1355"/>
      <c r="C19086" s="1433"/>
      <c r="E19086" s="1433"/>
      <c r="K19086" s="1433"/>
      <c r="L19086" s="1334"/>
    </row>
    <row r="19087" spans="1:12" ht="24" customHeight="1">
      <c r="A19087" s="1355"/>
      <c r="B19087" s="1355"/>
      <c r="C19087" s="1433"/>
      <c r="E19087" s="1433"/>
      <c r="K19087" s="1433"/>
      <c r="L19087" s="1334"/>
    </row>
    <row r="19088" spans="1:12" ht="24" customHeight="1">
      <c r="A19088" s="1355"/>
      <c r="B19088" s="1355"/>
      <c r="C19088" s="1433"/>
      <c r="E19088" s="1433"/>
      <c r="K19088" s="1433"/>
      <c r="L19088" s="1334"/>
    </row>
    <row r="19089" spans="1:12" ht="24" customHeight="1">
      <c r="A19089" s="1355"/>
      <c r="B19089" s="1355"/>
      <c r="C19089" s="1433"/>
      <c r="E19089" s="1433"/>
      <c r="K19089" s="1433"/>
      <c r="L19089" s="1334"/>
    </row>
    <row r="19090" spans="1:12" ht="24" customHeight="1">
      <c r="A19090" s="1355"/>
      <c r="B19090" s="1355"/>
      <c r="C19090" s="1433"/>
      <c r="E19090" s="1433"/>
      <c r="K19090" s="1433"/>
      <c r="L19090" s="1334"/>
    </row>
    <row r="19091" spans="1:12" ht="24" customHeight="1">
      <c r="A19091" s="1355"/>
      <c r="B19091" s="1355"/>
      <c r="C19091" s="1433"/>
      <c r="E19091" s="1433"/>
      <c r="K19091" s="1433"/>
      <c r="L19091" s="1334"/>
    </row>
    <row r="19092" spans="1:12" ht="24" customHeight="1">
      <c r="A19092" s="1355"/>
      <c r="B19092" s="1355"/>
      <c r="C19092" s="1433"/>
      <c r="E19092" s="1433"/>
      <c r="K19092" s="1433"/>
      <c r="L19092" s="1334"/>
    </row>
    <row r="19093" spans="1:12" ht="24" customHeight="1">
      <c r="A19093" s="1355"/>
      <c r="B19093" s="1355"/>
      <c r="C19093" s="1433"/>
      <c r="E19093" s="1433"/>
      <c r="K19093" s="1433"/>
      <c r="L19093" s="1334"/>
    </row>
    <row r="19094" spans="1:12" ht="24" customHeight="1">
      <c r="A19094" s="1355"/>
      <c r="B19094" s="1355"/>
      <c r="C19094" s="1433"/>
      <c r="E19094" s="1433"/>
      <c r="K19094" s="1433"/>
      <c r="L19094" s="1334"/>
    </row>
    <row r="19095" spans="1:12" ht="24" customHeight="1">
      <c r="A19095" s="1355"/>
      <c r="B19095" s="1355"/>
      <c r="C19095" s="1433"/>
      <c r="E19095" s="1433"/>
      <c r="K19095" s="1433"/>
      <c r="L19095" s="1334"/>
    </row>
    <row r="19096" spans="1:12" ht="24" customHeight="1">
      <c r="A19096" s="1355"/>
      <c r="B19096" s="1355"/>
      <c r="C19096" s="1433"/>
      <c r="E19096" s="1433"/>
      <c r="K19096" s="1433"/>
      <c r="L19096" s="1334"/>
    </row>
    <row r="19097" spans="1:12" ht="24" customHeight="1">
      <c r="A19097" s="1355"/>
      <c r="B19097" s="1355"/>
      <c r="C19097" s="1433"/>
      <c r="E19097" s="1433"/>
      <c r="K19097" s="1433"/>
      <c r="L19097" s="1334"/>
    </row>
    <row r="19098" spans="1:12" ht="24" customHeight="1">
      <c r="A19098" s="1355"/>
      <c r="B19098" s="1355"/>
      <c r="C19098" s="1433"/>
      <c r="E19098" s="1433"/>
      <c r="K19098" s="1433"/>
      <c r="L19098" s="1334"/>
    </row>
    <row r="19099" spans="1:12" ht="24" customHeight="1">
      <c r="A19099" s="1355"/>
      <c r="B19099" s="1355"/>
      <c r="C19099" s="1433"/>
      <c r="E19099" s="1433"/>
      <c r="K19099" s="1433"/>
      <c r="L19099" s="1334"/>
    </row>
    <row r="19100" spans="1:12" ht="24" customHeight="1">
      <c r="A19100" s="1355"/>
      <c r="B19100" s="1355"/>
      <c r="C19100" s="1433"/>
      <c r="E19100" s="1433"/>
      <c r="K19100" s="1433"/>
      <c r="L19100" s="1334"/>
    </row>
    <row r="19101" spans="1:12" ht="24" customHeight="1">
      <c r="A19101" s="1355"/>
      <c r="B19101" s="1355"/>
      <c r="C19101" s="1433"/>
      <c r="E19101" s="1433"/>
      <c r="K19101" s="1433"/>
      <c r="L19101" s="1334"/>
    </row>
    <row r="19102" spans="1:12" ht="24" customHeight="1">
      <c r="A19102" s="1355"/>
      <c r="B19102" s="1355"/>
      <c r="C19102" s="1433"/>
      <c r="E19102" s="1433"/>
      <c r="K19102" s="1433"/>
      <c r="L19102" s="1334"/>
    </row>
    <row r="19103" spans="1:12" ht="24" customHeight="1">
      <c r="A19103" s="1355"/>
      <c r="B19103" s="1355"/>
      <c r="C19103" s="1433"/>
      <c r="E19103" s="1433"/>
      <c r="K19103" s="1433"/>
      <c r="L19103" s="1334"/>
    </row>
    <row r="19104" spans="1:12" ht="24" customHeight="1">
      <c r="A19104" s="1355"/>
      <c r="B19104" s="1355"/>
      <c r="C19104" s="1433"/>
      <c r="E19104" s="1433"/>
      <c r="K19104" s="1433"/>
      <c r="L19104" s="1334"/>
    </row>
    <row r="19105" spans="1:12" ht="24" customHeight="1">
      <c r="A19105" s="1355"/>
      <c r="B19105" s="1355"/>
      <c r="C19105" s="1433"/>
      <c r="E19105" s="1433"/>
      <c r="K19105" s="1433"/>
      <c r="L19105" s="1334"/>
    </row>
    <row r="19106" spans="1:12" ht="24" customHeight="1">
      <c r="A19106" s="1355"/>
      <c r="B19106" s="1355"/>
      <c r="C19106" s="1433"/>
      <c r="E19106" s="1433"/>
      <c r="K19106" s="1433"/>
      <c r="L19106" s="1334"/>
    </row>
    <row r="19107" spans="1:12" ht="24" customHeight="1">
      <c r="A19107" s="1355"/>
      <c r="B19107" s="1355"/>
      <c r="C19107" s="1433"/>
      <c r="E19107" s="1433"/>
      <c r="K19107" s="1433"/>
      <c r="L19107" s="1334"/>
    </row>
    <row r="19108" spans="1:12" ht="24" customHeight="1">
      <c r="A19108" s="1355"/>
      <c r="B19108" s="1355"/>
      <c r="C19108" s="1433"/>
      <c r="E19108" s="1433"/>
      <c r="K19108" s="1433"/>
      <c r="L19108" s="1334"/>
    </row>
    <row r="19109" spans="1:12" ht="24" customHeight="1">
      <c r="A19109" s="1355"/>
      <c r="B19109" s="1355"/>
      <c r="C19109" s="1433"/>
      <c r="E19109" s="1433"/>
      <c r="K19109" s="1433"/>
      <c r="L19109" s="1334"/>
    </row>
    <row r="19110" spans="1:12" ht="24" customHeight="1">
      <c r="A19110" s="1355"/>
      <c r="B19110" s="1355"/>
      <c r="C19110" s="1433"/>
      <c r="E19110" s="1433"/>
      <c r="K19110" s="1433"/>
      <c r="L19110" s="1334"/>
    </row>
    <row r="19111" spans="1:12" ht="24" customHeight="1">
      <c r="A19111" s="1355"/>
      <c r="B19111" s="1355"/>
      <c r="C19111" s="1433"/>
      <c r="E19111" s="1433"/>
      <c r="K19111" s="1433"/>
      <c r="L19111" s="1334"/>
    </row>
    <row r="19112" spans="1:12" ht="24" customHeight="1">
      <c r="A19112" s="1355"/>
      <c r="B19112" s="1355"/>
      <c r="C19112" s="1433"/>
      <c r="E19112" s="1433"/>
      <c r="K19112" s="1433"/>
      <c r="L19112" s="1334"/>
    </row>
    <row r="19113" spans="1:12" ht="24" customHeight="1">
      <c r="A19113" s="1355"/>
      <c r="B19113" s="1355"/>
      <c r="C19113" s="1433"/>
      <c r="E19113" s="1433"/>
      <c r="K19113" s="1433"/>
      <c r="L19113" s="1334"/>
    </row>
    <row r="19114" spans="1:12" ht="24" customHeight="1">
      <c r="A19114" s="1355"/>
      <c r="B19114" s="1355"/>
      <c r="C19114" s="1433"/>
      <c r="E19114" s="1433"/>
      <c r="K19114" s="1433"/>
      <c r="L19114" s="1334"/>
    </row>
    <row r="19115" spans="1:12" ht="24" customHeight="1">
      <c r="A19115" s="1355"/>
      <c r="B19115" s="1355"/>
      <c r="C19115" s="1433"/>
      <c r="E19115" s="1433"/>
      <c r="K19115" s="1433"/>
      <c r="L19115" s="1334"/>
    </row>
    <row r="19116" spans="1:12" ht="24" customHeight="1">
      <c r="A19116" s="1355"/>
      <c r="B19116" s="1355"/>
      <c r="C19116" s="1433"/>
      <c r="E19116" s="1433"/>
      <c r="K19116" s="1433"/>
      <c r="L19116" s="1334"/>
    </row>
    <row r="19117" spans="1:12" ht="24" customHeight="1">
      <c r="A19117" s="1355"/>
      <c r="B19117" s="1355"/>
      <c r="C19117" s="1433"/>
      <c r="E19117" s="1433"/>
      <c r="K19117" s="1433"/>
      <c r="L19117" s="1334"/>
    </row>
    <row r="19118" spans="1:12" ht="24" customHeight="1">
      <c r="A19118" s="1355"/>
      <c r="B19118" s="1355"/>
      <c r="C19118" s="1433"/>
      <c r="E19118" s="1433"/>
      <c r="K19118" s="1433"/>
      <c r="L19118" s="1334"/>
    </row>
    <row r="19119" spans="1:12" ht="24" customHeight="1">
      <c r="A19119" s="1355"/>
      <c r="B19119" s="1355"/>
      <c r="C19119" s="1433"/>
      <c r="E19119" s="1433"/>
      <c r="K19119" s="1433"/>
      <c r="L19119" s="1334"/>
    </row>
    <row r="19120" spans="1:12" ht="24" customHeight="1">
      <c r="A19120" s="1355"/>
      <c r="B19120" s="1355"/>
      <c r="C19120" s="1433"/>
      <c r="E19120" s="1433"/>
      <c r="K19120" s="1433"/>
      <c r="L19120" s="1334"/>
    </row>
    <row r="19121" spans="1:12" ht="24" customHeight="1">
      <c r="A19121" s="1355"/>
      <c r="B19121" s="1355"/>
      <c r="C19121" s="1433"/>
      <c r="E19121" s="1433"/>
      <c r="K19121" s="1433"/>
      <c r="L19121" s="1334"/>
    </row>
    <row r="19122" spans="1:12" ht="24" customHeight="1">
      <c r="A19122" s="1355"/>
      <c r="B19122" s="1355"/>
      <c r="C19122" s="1433"/>
      <c r="E19122" s="1433"/>
      <c r="K19122" s="1433"/>
      <c r="L19122" s="1334"/>
    </row>
    <row r="19123" spans="1:12" ht="24" customHeight="1">
      <c r="A19123" s="1355"/>
      <c r="B19123" s="1355"/>
      <c r="C19123" s="1433"/>
      <c r="E19123" s="1433"/>
      <c r="K19123" s="1433"/>
      <c r="L19123" s="1334"/>
    </row>
    <row r="19124" spans="1:12" ht="24" customHeight="1">
      <c r="A19124" s="1355"/>
      <c r="B19124" s="1355"/>
      <c r="C19124" s="1433"/>
      <c r="E19124" s="1433"/>
      <c r="K19124" s="1433"/>
      <c r="L19124" s="1334"/>
    </row>
    <row r="19125" spans="1:12" ht="24" customHeight="1">
      <c r="A19125" s="1355"/>
      <c r="B19125" s="1355"/>
      <c r="C19125" s="1433"/>
      <c r="E19125" s="1433"/>
      <c r="K19125" s="1433"/>
      <c r="L19125" s="1334"/>
    </row>
    <row r="19126" spans="1:12" ht="24" customHeight="1">
      <c r="A19126" s="1355"/>
      <c r="B19126" s="1355"/>
      <c r="C19126" s="1433"/>
      <c r="E19126" s="1433"/>
      <c r="K19126" s="1433"/>
      <c r="L19126" s="1334"/>
    </row>
    <row r="19127" spans="1:12" ht="24" customHeight="1">
      <c r="A19127" s="1355"/>
      <c r="B19127" s="1355"/>
      <c r="C19127" s="1433"/>
      <c r="E19127" s="1433"/>
      <c r="K19127" s="1433"/>
      <c r="L19127" s="1334"/>
    </row>
    <row r="19128" spans="1:12" ht="24" customHeight="1">
      <c r="A19128" s="1355"/>
      <c r="B19128" s="1355"/>
      <c r="C19128" s="1433"/>
      <c r="E19128" s="1433"/>
      <c r="K19128" s="1433"/>
      <c r="L19128" s="1334"/>
    </row>
    <row r="19129" spans="1:12" ht="24" customHeight="1">
      <c r="A19129" s="1355"/>
      <c r="B19129" s="1355"/>
      <c r="C19129" s="1433"/>
      <c r="E19129" s="1433"/>
      <c r="K19129" s="1433"/>
      <c r="L19129" s="1334"/>
    </row>
    <row r="19130" spans="1:12" ht="24" customHeight="1">
      <c r="A19130" s="1355"/>
      <c r="B19130" s="1355"/>
      <c r="C19130" s="1433"/>
      <c r="E19130" s="1433"/>
      <c r="K19130" s="1433"/>
      <c r="L19130" s="1334"/>
    </row>
    <row r="19131" spans="1:12" ht="24" customHeight="1">
      <c r="A19131" s="1355"/>
      <c r="B19131" s="1355"/>
      <c r="C19131" s="1433"/>
      <c r="E19131" s="1433"/>
      <c r="K19131" s="1433"/>
      <c r="L19131" s="1334"/>
    </row>
    <row r="19132" spans="1:12" ht="24" customHeight="1">
      <c r="A19132" s="1355"/>
      <c r="B19132" s="1355"/>
      <c r="C19132" s="1433"/>
      <c r="E19132" s="1433"/>
      <c r="K19132" s="1433"/>
      <c r="L19132" s="1334"/>
    </row>
    <row r="19133" spans="1:12" ht="24" customHeight="1">
      <c r="A19133" s="1355"/>
      <c r="B19133" s="1355"/>
      <c r="C19133" s="1433"/>
      <c r="E19133" s="1433"/>
      <c r="K19133" s="1433"/>
      <c r="L19133" s="1334"/>
    </row>
    <row r="19134" spans="1:12" ht="24" customHeight="1">
      <c r="A19134" s="1355"/>
      <c r="B19134" s="1355"/>
      <c r="C19134" s="1433"/>
      <c r="E19134" s="1433"/>
      <c r="K19134" s="1433"/>
      <c r="L19134" s="1334"/>
    </row>
    <row r="19135" spans="1:12" ht="24" customHeight="1">
      <c r="A19135" s="1355"/>
      <c r="B19135" s="1355"/>
      <c r="C19135" s="1433"/>
      <c r="E19135" s="1433"/>
      <c r="K19135" s="1433"/>
      <c r="L19135" s="1334"/>
    </row>
    <row r="19136" spans="1:12" ht="24" customHeight="1">
      <c r="A19136" s="1355"/>
      <c r="B19136" s="1355"/>
      <c r="C19136" s="1433"/>
      <c r="E19136" s="1433"/>
      <c r="K19136" s="1433"/>
      <c r="L19136" s="1334"/>
    </row>
    <row r="19137" spans="1:12" ht="24" customHeight="1">
      <c r="A19137" s="1355"/>
      <c r="B19137" s="1355"/>
      <c r="C19137" s="1433"/>
      <c r="E19137" s="1433"/>
      <c r="K19137" s="1433"/>
      <c r="L19137" s="1334"/>
    </row>
    <row r="19138" spans="1:12" ht="24" customHeight="1">
      <c r="A19138" s="1355"/>
      <c r="B19138" s="1355"/>
      <c r="C19138" s="1433"/>
      <c r="E19138" s="1433"/>
      <c r="K19138" s="1433"/>
      <c r="L19138" s="1334"/>
    </row>
    <row r="19139" spans="1:12" ht="24" customHeight="1">
      <c r="A19139" s="1355"/>
      <c r="B19139" s="1355"/>
      <c r="C19139" s="1433"/>
      <c r="E19139" s="1433"/>
      <c r="K19139" s="1433"/>
      <c r="L19139" s="1334"/>
    </row>
    <row r="19140" spans="1:12" ht="24" customHeight="1">
      <c r="A19140" s="1355"/>
      <c r="B19140" s="1355"/>
      <c r="C19140" s="1433"/>
      <c r="E19140" s="1433"/>
      <c r="K19140" s="1433"/>
      <c r="L19140" s="1334"/>
    </row>
    <row r="19141" spans="1:12" ht="24" customHeight="1">
      <c r="A19141" s="1355"/>
      <c r="B19141" s="1355"/>
      <c r="C19141" s="1433"/>
      <c r="E19141" s="1433"/>
      <c r="K19141" s="1433"/>
      <c r="L19141" s="1334"/>
    </row>
    <row r="19142" spans="1:12" ht="24" customHeight="1">
      <c r="A19142" s="1355"/>
      <c r="B19142" s="1355"/>
      <c r="C19142" s="1433"/>
      <c r="E19142" s="1433"/>
      <c r="K19142" s="1433"/>
      <c r="L19142" s="1334"/>
    </row>
    <row r="19143" spans="1:12" ht="24" customHeight="1">
      <c r="A19143" s="1355"/>
      <c r="B19143" s="1355"/>
      <c r="C19143" s="1433"/>
      <c r="E19143" s="1433"/>
      <c r="K19143" s="1433"/>
      <c r="L19143" s="1334"/>
    </row>
    <row r="19144" spans="1:12" ht="24" customHeight="1">
      <c r="A19144" s="1355"/>
      <c r="B19144" s="1355"/>
      <c r="C19144" s="1433"/>
      <c r="E19144" s="1433"/>
      <c r="K19144" s="1433"/>
      <c r="L19144" s="1334"/>
    </row>
    <row r="19145" spans="1:12" ht="24" customHeight="1">
      <c r="A19145" s="1355"/>
      <c r="B19145" s="1355"/>
      <c r="C19145" s="1433"/>
      <c r="E19145" s="1433"/>
      <c r="K19145" s="1433"/>
      <c r="L19145" s="1334"/>
    </row>
    <row r="19146" spans="1:12" ht="24" customHeight="1">
      <c r="A19146" s="1355"/>
      <c r="B19146" s="1355"/>
      <c r="C19146" s="1433"/>
      <c r="E19146" s="1433"/>
      <c r="K19146" s="1433"/>
      <c r="L19146" s="1334"/>
    </row>
    <row r="19147" spans="1:12" ht="24" customHeight="1">
      <c r="A19147" s="1355"/>
      <c r="B19147" s="1355"/>
      <c r="C19147" s="1433"/>
      <c r="E19147" s="1433"/>
      <c r="K19147" s="1433"/>
      <c r="L19147" s="1334"/>
    </row>
    <row r="19148" spans="1:12" ht="24" customHeight="1">
      <c r="A19148" s="1355"/>
      <c r="B19148" s="1355"/>
      <c r="C19148" s="1433"/>
      <c r="E19148" s="1433"/>
      <c r="K19148" s="1433"/>
      <c r="L19148" s="1334"/>
    </row>
    <row r="19149" spans="1:12" ht="24" customHeight="1">
      <c r="A19149" s="1355"/>
      <c r="B19149" s="1355"/>
      <c r="C19149" s="1433"/>
      <c r="E19149" s="1433"/>
      <c r="K19149" s="1433"/>
      <c r="L19149" s="1334"/>
    </row>
    <row r="19150" spans="1:12" ht="24" customHeight="1">
      <c r="A19150" s="1355"/>
      <c r="B19150" s="1355"/>
      <c r="C19150" s="1433"/>
      <c r="E19150" s="1433"/>
      <c r="K19150" s="1433"/>
      <c r="L19150" s="1334"/>
    </row>
    <row r="19151" spans="1:12" ht="24" customHeight="1">
      <c r="A19151" s="1355"/>
      <c r="B19151" s="1355"/>
      <c r="C19151" s="1433"/>
      <c r="E19151" s="1433"/>
      <c r="K19151" s="1433"/>
      <c r="L19151" s="1334"/>
    </row>
    <row r="19152" spans="1:12" ht="24" customHeight="1">
      <c r="A19152" s="1355"/>
      <c r="B19152" s="1355"/>
      <c r="C19152" s="1433"/>
      <c r="E19152" s="1433"/>
      <c r="K19152" s="1433"/>
      <c r="L19152" s="1334"/>
    </row>
    <row r="19153" spans="1:12" ht="24" customHeight="1">
      <c r="A19153" s="1355"/>
      <c r="B19153" s="1355"/>
      <c r="C19153" s="1433"/>
      <c r="E19153" s="1433"/>
      <c r="K19153" s="1433"/>
      <c r="L19153" s="1334"/>
    </row>
    <row r="19154" spans="1:12" ht="24" customHeight="1">
      <c r="A19154" s="1355"/>
      <c r="B19154" s="1355"/>
      <c r="C19154" s="1433"/>
      <c r="E19154" s="1433"/>
      <c r="K19154" s="1433"/>
      <c r="L19154" s="1334"/>
    </row>
    <row r="19155" spans="1:12" ht="24" customHeight="1">
      <c r="A19155" s="1355"/>
      <c r="B19155" s="1355"/>
      <c r="C19155" s="1433"/>
      <c r="E19155" s="1433"/>
      <c r="K19155" s="1433"/>
      <c r="L19155" s="1334"/>
    </row>
    <row r="19156" spans="1:12" ht="24" customHeight="1">
      <c r="A19156" s="1355"/>
      <c r="B19156" s="1355"/>
      <c r="C19156" s="1433"/>
      <c r="E19156" s="1433"/>
      <c r="K19156" s="1433"/>
      <c r="L19156" s="1334"/>
    </row>
    <row r="19157" spans="1:12" ht="24" customHeight="1">
      <c r="A19157" s="1355"/>
      <c r="B19157" s="1355"/>
      <c r="C19157" s="1433"/>
      <c r="E19157" s="1433"/>
      <c r="K19157" s="1433"/>
      <c r="L19157" s="1334"/>
    </row>
    <row r="19158" spans="1:12" ht="24" customHeight="1">
      <c r="A19158" s="1355"/>
      <c r="B19158" s="1355"/>
      <c r="C19158" s="1433"/>
      <c r="E19158" s="1433"/>
      <c r="K19158" s="1433"/>
      <c r="L19158" s="1334"/>
    </row>
    <row r="19159" spans="1:12" ht="24" customHeight="1">
      <c r="A19159" s="1355"/>
      <c r="B19159" s="1355"/>
      <c r="C19159" s="1433"/>
      <c r="E19159" s="1433"/>
      <c r="K19159" s="1433"/>
      <c r="L19159" s="1334"/>
    </row>
    <row r="19160" spans="1:12" ht="24" customHeight="1">
      <c r="A19160" s="1355"/>
      <c r="B19160" s="1355"/>
      <c r="C19160" s="1433"/>
      <c r="E19160" s="1433"/>
      <c r="K19160" s="1433"/>
      <c r="L19160" s="1334"/>
    </row>
    <row r="19161" spans="1:12" ht="24" customHeight="1">
      <c r="A19161" s="1355"/>
      <c r="B19161" s="1355"/>
      <c r="C19161" s="1433"/>
      <c r="E19161" s="1433"/>
      <c r="K19161" s="1433"/>
      <c r="L19161" s="1334"/>
    </row>
    <row r="19162" spans="1:12" ht="24" customHeight="1">
      <c r="A19162" s="1355"/>
      <c r="B19162" s="1355"/>
      <c r="C19162" s="1433"/>
      <c r="E19162" s="1433"/>
      <c r="K19162" s="1433"/>
      <c r="L19162" s="1334"/>
    </row>
    <row r="19163" spans="1:12" ht="24" customHeight="1">
      <c r="A19163" s="1355"/>
      <c r="B19163" s="1355"/>
      <c r="C19163" s="1433"/>
      <c r="E19163" s="1433"/>
      <c r="K19163" s="1433"/>
      <c r="L19163" s="1334"/>
    </row>
    <row r="19164" spans="1:12" ht="24" customHeight="1">
      <c r="A19164" s="1355"/>
      <c r="B19164" s="1355"/>
      <c r="C19164" s="1433"/>
      <c r="E19164" s="1433"/>
      <c r="K19164" s="1433"/>
      <c r="L19164" s="1334"/>
    </row>
    <row r="19165" spans="1:12" ht="24" customHeight="1">
      <c r="A19165" s="1355"/>
      <c r="B19165" s="1355"/>
      <c r="C19165" s="1433"/>
      <c r="E19165" s="1433"/>
      <c r="K19165" s="1433"/>
      <c r="L19165" s="1334"/>
    </row>
    <row r="19166" spans="1:12" ht="24" customHeight="1">
      <c r="A19166" s="1355"/>
      <c r="B19166" s="1355"/>
      <c r="C19166" s="1433"/>
      <c r="E19166" s="1433"/>
      <c r="K19166" s="1433"/>
      <c r="L19166" s="1334"/>
    </row>
    <row r="19167" spans="1:12" ht="24" customHeight="1">
      <c r="A19167" s="1355"/>
      <c r="B19167" s="1355"/>
      <c r="C19167" s="1433"/>
      <c r="E19167" s="1433"/>
      <c r="K19167" s="1433"/>
      <c r="L19167" s="1334"/>
    </row>
    <row r="19168" spans="1:12" ht="24" customHeight="1">
      <c r="A19168" s="1355"/>
      <c r="B19168" s="1355"/>
      <c r="C19168" s="1433"/>
      <c r="E19168" s="1433"/>
      <c r="K19168" s="1433"/>
      <c r="L19168" s="1334"/>
    </row>
    <row r="19169" spans="1:12" ht="24" customHeight="1">
      <c r="A19169" s="1355"/>
      <c r="B19169" s="1355"/>
      <c r="C19169" s="1433"/>
      <c r="E19169" s="1433"/>
      <c r="K19169" s="1433"/>
      <c r="L19169" s="1334"/>
    </row>
    <row r="19170" spans="1:12" ht="24" customHeight="1">
      <c r="A19170" s="1355"/>
      <c r="B19170" s="1355"/>
      <c r="C19170" s="1433"/>
      <c r="E19170" s="1433"/>
      <c r="K19170" s="1433"/>
      <c r="L19170" s="1334"/>
    </row>
    <row r="19171" spans="1:12" ht="24" customHeight="1">
      <c r="A19171" s="1355"/>
      <c r="B19171" s="1355"/>
      <c r="C19171" s="1433"/>
      <c r="E19171" s="1433"/>
      <c r="K19171" s="1433"/>
      <c r="L19171" s="1334"/>
    </row>
    <row r="19172" spans="1:12" ht="24" customHeight="1">
      <c r="A19172" s="1355"/>
      <c r="B19172" s="1355"/>
      <c r="C19172" s="1433"/>
      <c r="E19172" s="1433"/>
      <c r="K19172" s="1433"/>
      <c r="L19172" s="1334"/>
    </row>
    <row r="19173" spans="1:12" ht="24" customHeight="1">
      <c r="A19173" s="1355"/>
      <c r="B19173" s="1355"/>
      <c r="C19173" s="1433"/>
      <c r="E19173" s="1433"/>
      <c r="K19173" s="1433"/>
      <c r="L19173" s="1334"/>
    </row>
    <row r="19174" spans="1:12" ht="24" customHeight="1">
      <c r="A19174" s="1355"/>
      <c r="B19174" s="1355"/>
      <c r="C19174" s="1433"/>
      <c r="E19174" s="1433"/>
      <c r="K19174" s="1433"/>
      <c r="L19174" s="1334"/>
    </row>
    <row r="19175" spans="1:12" ht="24" customHeight="1">
      <c r="A19175" s="1355"/>
      <c r="B19175" s="1355"/>
      <c r="C19175" s="1433"/>
      <c r="E19175" s="1433"/>
      <c r="K19175" s="1433"/>
      <c r="L19175" s="1334"/>
    </row>
    <row r="19176" spans="1:12" ht="24" customHeight="1">
      <c r="A19176" s="1355"/>
      <c r="B19176" s="1355"/>
      <c r="C19176" s="1433"/>
      <c r="E19176" s="1433"/>
      <c r="K19176" s="1433"/>
      <c r="L19176" s="1334"/>
    </row>
    <row r="19177" spans="1:12" ht="24" customHeight="1">
      <c r="A19177" s="1355"/>
      <c r="B19177" s="1355"/>
      <c r="C19177" s="1433"/>
      <c r="E19177" s="1433"/>
      <c r="K19177" s="1433"/>
      <c r="L19177" s="1334"/>
    </row>
    <row r="19178" spans="1:12" ht="24" customHeight="1">
      <c r="A19178" s="1355"/>
      <c r="B19178" s="1355"/>
      <c r="C19178" s="1433"/>
      <c r="E19178" s="1433"/>
      <c r="K19178" s="1433"/>
      <c r="L19178" s="1334"/>
    </row>
    <row r="19179" spans="1:12" ht="24" customHeight="1">
      <c r="A19179" s="1355"/>
      <c r="B19179" s="1355"/>
      <c r="C19179" s="1433"/>
      <c r="E19179" s="1433"/>
      <c r="K19179" s="1433"/>
      <c r="L19179" s="1334"/>
    </row>
    <row r="19180" spans="1:12" ht="24" customHeight="1">
      <c r="A19180" s="1355"/>
      <c r="B19180" s="1355"/>
      <c r="C19180" s="1433"/>
      <c r="E19180" s="1433"/>
      <c r="K19180" s="1433"/>
      <c r="L19180" s="1334"/>
    </row>
    <row r="19181" spans="1:12" ht="24" customHeight="1">
      <c r="A19181" s="1355"/>
      <c r="B19181" s="1355"/>
      <c r="C19181" s="1433"/>
      <c r="E19181" s="1433"/>
      <c r="K19181" s="1433"/>
      <c r="L19181" s="1334"/>
    </row>
    <row r="19182" spans="1:12" ht="24" customHeight="1">
      <c r="A19182" s="1355"/>
      <c r="B19182" s="1355"/>
      <c r="C19182" s="1433"/>
      <c r="E19182" s="1433"/>
      <c r="K19182" s="1433"/>
      <c r="L19182" s="1334"/>
    </row>
    <row r="19183" spans="1:12" ht="24" customHeight="1">
      <c r="A19183" s="1355"/>
      <c r="B19183" s="1355"/>
      <c r="C19183" s="1433"/>
      <c r="E19183" s="1433"/>
      <c r="K19183" s="1433"/>
      <c r="L19183" s="1334"/>
    </row>
    <row r="19184" spans="1:12" ht="24" customHeight="1">
      <c r="A19184" s="1355"/>
      <c r="B19184" s="1355"/>
      <c r="C19184" s="1433"/>
      <c r="E19184" s="1433"/>
      <c r="K19184" s="1433"/>
      <c r="L19184" s="1334"/>
    </row>
    <row r="19185" spans="1:12" ht="24" customHeight="1">
      <c r="A19185" s="1355"/>
      <c r="B19185" s="1355"/>
      <c r="C19185" s="1433"/>
      <c r="E19185" s="1433"/>
      <c r="K19185" s="1433"/>
      <c r="L19185" s="1334"/>
    </row>
    <row r="19186" spans="1:12" ht="24" customHeight="1">
      <c r="A19186" s="1355"/>
      <c r="B19186" s="1355"/>
      <c r="C19186" s="1433"/>
      <c r="E19186" s="1433"/>
      <c r="K19186" s="1433"/>
      <c r="L19186" s="1334"/>
    </row>
    <row r="19187" spans="1:12" ht="24" customHeight="1">
      <c r="A19187" s="1355"/>
      <c r="B19187" s="1355"/>
      <c r="C19187" s="1433"/>
      <c r="E19187" s="1433"/>
      <c r="K19187" s="1433"/>
      <c r="L19187" s="1334"/>
    </row>
    <row r="19188" spans="1:12" ht="24" customHeight="1">
      <c r="A19188" s="1355"/>
      <c r="B19188" s="1355"/>
      <c r="C19188" s="1433"/>
      <c r="E19188" s="1433"/>
      <c r="K19188" s="1433"/>
      <c r="L19188" s="1334"/>
    </row>
    <row r="19189" spans="1:12" ht="24" customHeight="1">
      <c r="A19189" s="1355"/>
      <c r="B19189" s="1355"/>
      <c r="C19189" s="1433"/>
      <c r="E19189" s="1433"/>
      <c r="K19189" s="1433"/>
      <c r="L19189" s="1334"/>
    </row>
    <row r="19190" spans="1:12" ht="24" customHeight="1">
      <c r="A19190" s="1355"/>
      <c r="B19190" s="1355"/>
      <c r="C19190" s="1433"/>
      <c r="E19190" s="1433"/>
      <c r="K19190" s="1433"/>
      <c r="L19190" s="1334"/>
    </row>
    <row r="19191" spans="1:12" ht="24" customHeight="1">
      <c r="A19191" s="1355"/>
      <c r="B19191" s="1355"/>
      <c r="C19191" s="1433"/>
      <c r="E19191" s="1433"/>
      <c r="K19191" s="1433"/>
      <c r="L19191" s="1334"/>
    </row>
    <row r="19192" spans="1:12" ht="24" customHeight="1">
      <c r="A19192" s="1355"/>
      <c r="B19192" s="1355"/>
      <c r="C19192" s="1433"/>
      <c r="E19192" s="1433"/>
      <c r="K19192" s="1433"/>
      <c r="L19192" s="1334"/>
    </row>
    <row r="19193" spans="1:12" ht="24" customHeight="1">
      <c r="A19193" s="1355"/>
      <c r="B19193" s="1355"/>
      <c r="C19193" s="1433"/>
      <c r="E19193" s="1433"/>
      <c r="K19193" s="1433"/>
      <c r="L19193" s="1334"/>
    </row>
    <row r="19194" spans="1:12" ht="24" customHeight="1">
      <c r="A19194" s="1355"/>
      <c r="B19194" s="1355"/>
      <c r="C19194" s="1433"/>
      <c r="E19194" s="1433"/>
      <c r="K19194" s="1433"/>
      <c r="L19194" s="1334"/>
    </row>
    <row r="19195" spans="1:12" ht="24" customHeight="1">
      <c r="A19195" s="1355"/>
      <c r="B19195" s="1355"/>
      <c r="C19195" s="1433"/>
      <c r="E19195" s="1433"/>
      <c r="K19195" s="1433"/>
      <c r="L19195" s="1334"/>
    </row>
    <row r="19196" spans="1:12" ht="24" customHeight="1">
      <c r="A19196" s="1355"/>
      <c r="B19196" s="1355"/>
      <c r="C19196" s="1433"/>
      <c r="E19196" s="1433"/>
      <c r="K19196" s="1433"/>
      <c r="L19196" s="1334"/>
    </row>
    <row r="19197" spans="1:12" ht="24" customHeight="1">
      <c r="A19197" s="1355"/>
      <c r="B19197" s="1355"/>
      <c r="C19197" s="1433"/>
      <c r="E19197" s="1433"/>
      <c r="K19197" s="1433"/>
      <c r="L19197" s="1334"/>
    </row>
    <row r="19198" spans="1:12" ht="24" customHeight="1">
      <c r="A19198" s="1355"/>
      <c r="B19198" s="1355"/>
      <c r="C19198" s="1433"/>
      <c r="E19198" s="1433"/>
      <c r="K19198" s="1433"/>
      <c r="L19198" s="1334"/>
    </row>
    <row r="19199" spans="1:12" ht="24" customHeight="1">
      <c r="A19199" s="1355"/>
      <c r="B19199" s="1355"/>
      <c r="C19199" s="1433"/>
      <c r="E19199" s="1433"/>
      <c r="K19199" s="1433"/>
      <c r="L19199" s="1334"/>
    </row>
    <row r="19200" spans="1:12" ht="24" customHeight="1">
      <c r="A19200" s="1355"/>
      <c r="B19200" s="1355"/>
      <c r="C19200" s="1433"/>
      <c r="E19200" s="1433"/>
      <c r="K19200" s="1433"/>
      <c r="L19200" s="1334"/>
    </row>
    <row r="19201" spans="1:12" ht="24" customHeight="1">
      <c r="A19201" s="1355"/>
      <c r="B19201" s="1355"/>
      <c r="C19201" s="1433"/>
      <c r="E19201" s="1433"/>
      <c r="K19201" s="1433"/>
      <c r="L19201" s="1334"/>
    </row>
    <row r="19202" spans="1:12" ht="24" customHeight="1">
      <c r="A19202" s="1355"/>
      <c r="B19202" s="1355"/>
      <c r="C19202" s="1433"/>
      <c r="E19202" s="1433"/>
      <c r="K19202" s="1433"/>
      <c r="L19202" s="1334"/>
    </row>
    <row r="19203" spans="1:12" ht="24" customHeight="1">
      <c r="A19203" s="1355"/>
      <c r="B19203" s="1355"/>
      <c r="C19203" s="1433"/>
      <c r="E19203" s="1433"/>
      <c r="K19203" s="1433"/>
      <c r="L19203" s="1334"/>
    </row>
    <row r="19204" spans="1:12" ht="24" customHeight="1">
      <c r="A19204" s="1355"/>
      <c r="B19204" s="1355"/>
      <c r="C19204" s="1433"/>
      <c r="E19204" s="1433"/>
      <c r="K19204" s="1433"/>
      <c r="L19204" s="1334"/>
    </row>
    <row r="19205" spans="1:12" ht="24" customHeight="1">
      <c r="A19205" s="1355"/>
      <c r="B19205" s="1355"/>
      <c r="C19205" s="1433"/>
      <c r="E19205" s="1433"/>
      <c r="K19205" s="1433"/>
      <c r="L19205" s="1334"/>
    </row>
    <row r="19206" spans="1:12" ht="24" customHeight="1">
      <c r="A19206" s="1355"/>
      <c r="B19206" s="1355"/>
      <c r="C19206" s="1433"/>
      <c r="E19206" s="1433"/>
      <c r="K19206" s="1433"/>
      <c r="L19206" s="1334"/>
    </row>
    <row r="19207" spans="1:12" ht="24" customHeight="1">
      <c r="A19207" s="1355"/>
      <c r="B19207" s="1355"/>
      <c r="C19207" s="1433"/>
      <c r="E19207" s="1433"/>
      <c r="K19207" s="1433"/>
      <c r="L19207" s="1334"/>
    </row>
    <row r="19208" spans="1:12" ht="24" customHeight="1">
      <c r="A19208" s="1355"/>
      <c r="B19208" s="1355"/>
      <c r="C19208" s="1433"/>
      <c r="E19208" s="1433"/>
      <c r="K19208" s="1433"/>
      <c r="L19208" s="1334"/>
    </row>
    <row r="19209" spans="1:12" ht="24" customHeight="1">
      <c r="A19209" s="1355"/>
      <c r="B19209" s="1355"/>
      <c r="C19209" s="1433"/>
      <c r="E19209" s="1433"/>
      <c r="K19209" s="1433"/>
      <c r="L19209" s="1334"/>
    </row>
    <row r="19210" spans="1:12" ht="24" customHeight="1">
      <c r="A19210" s="1355"/>
      <c r="B19210" s="1355"/>
      <c r="C19210" s="1433"/>
      <c r="E19210" s="1433"/>
      <c r="K19210" s="1433"/>
      <c r="L19210" s="1334"/>
    </row>
    <row r="19211" spans="1:12" ht="24" customHeight="1">
      <c r="A19211" s="1355"/>
      <c r="B19211" s="1355"/>
      <c r="C19211" s="1433"/>
      <c r="E19211" s="1433"/>
      <c r="K19211" s="1433"/>
      <c r="L19211" s="1334"/>
    </row>
    <row r="19212" spans="1:12" ht="24" customHeight="1">
      <c r="A19212" s="1355"/>
      <c r="B19212" s="1355"/>
      <c r="C19212" s="1433"/>
      <c r="E19212" s="1433"/>
      <c r="K19212" s="1433"/>
      <c r="L19212" s="1334"/>
    </row>
    <row r="19213" spans="1:12" ht="24" customHeight="1">
      <c r="A19213" s="1355"/>
      <c r="B19213" s="1355"/>
      <c r="C19213" s="1433"/>
      <c r="E19213" s="1433"/>
      <c r="K19213" s="1433"/>
      <c r="L19213" s="1334"/>
    </row>
    <row r="19214" spans="1:12" ht="24" customHeight="1">
      <c r="A19214" s="1355"/>
      <c r="B19214" s="1355"/>
      <c r="C19214" s="1433"/>
      <c r="E19214" s="1433"/>
      <c r="K19214" s="1433"/>
      <c r="L19214" s="1334"/>
    </row>
    <row r="19215" spans="1:12" ht="24" customHeight="1">
      <c r="A19215" s="1355"/>
      <c r="B19215" s="1355"/>
      <c r="C19215" s="1433"/>
      <c r="E19215" s="1433"/>
      <c r="K19215" s="1433"/>
      <c r="L19215" s="1334"/>
    </row>
    <row r="19216" spans="1:12" ht="24" customHeight="1">
      <c r="A19216" s="1355"/>
      <c r="B19216" s="1355"/>
      <c r="C19216" s="1433"/>
      <c r="E19216" s="1433"/>
      <c r="K19216" s="1433"/>
      <c r="L19216" s="1334"/>
    </row>
    <row r="19217" spans="1:12" ht="24" customHeight="1">
      <c r="A19217" s="1355"/>
      <c r="B19217" s="1355"/>
      <c r="C19217" s="1433"/>
      <c r="E19217" s="1433"/>
      <c r="K19217" s="1433"/>
      <c r="L19217" s="1334"/>
    </row>
    <row r="19218" spans="1:12" ht="24" customHeight="1">
      <c r="A19218" s="1355"/>
      <c r="B19218" s="1355"/>
      <c r="C19218" s="1433"/>
      <c r="E19218" s="1433"/>
      <c r="K19218" s="1433"/>
      <c r="L19218" s="1334"/>
    </row>
    <row r="19219" spans="1:12" ht="24" customHeight="1">
      <c r="A19219" s="1355"/>
      <c r="B19219" s="1355"/>
      <c r="C19219" s="1433"/>
      <c r="E19219" s="1433"/>
      <c r="K19219" s="1433"/>
      <c r="L19219" s="1334"/>
    </row>
    <row r="19220" spans="1:12" ht="24" customHeight="1">
      <c r="A19220" s="1355"/>
      <c r="B19220" s="1355"/>
      <c r="C19220" s="1433"/>
      <c r="E19220" s="1433"/>
      <c r="K19220" s="1433"/>
      <c r="L19220" s="1334"/>
    </row>
    <row r="19221" spans="1:12" ht="24" customHeight="1">
      <c r="A19221" s="1355"/>
      <c r="B19221" s="1355"/>
      <c r="C19221" s="1433"/>
      <c r="E19221" s="1433"/>
      <c r="K19221" s="1433"/>
      <c r="L19221" s="1334"/>
    </row>
    <row r="19222" spans="1:12" ht="24" customHeight="1">
      <c r="A19222" s="1355"/>
      <c r="B19222" s="1355"/>
      <c r="C19222" s="1433"/>
      <c r="E19222" s="1433"/>
      <c r="K19222" s="1433"/>
      <c r="L19222" s="1334"/>
    </row>
    <row r="19223" spans="1:12" ht="24" customHeight="1">
      <c r="A19223" s="1355"/>
      <c r="B19223" s="1355"/>
      <c r="C19223" s="1433"/>
      <c r="E19223" s="1433"/>
      <c r="K19223" s="1433"/>
      <c r="L19223" s="1334"/>
    </row>
    <row r="19224" spans="1:12" ht="24" customHeight="1">
      <c r="A19224" s="1355"/>
      <c r="B19224" s="1355"/>
      <c r="C19224" s="1433"/>
      <c r="E19224" s="1433"/>
      <c r="K19224" s="1433"/>
      <c r="L19224" s="1334"/>
    </row>
    <row r="19225" spans="1:12" ht="24" customHeight="1">
      <c r="A19225" s="1355"/>
      <c r="B19225" s="1355"/>
      <c r="C19225" s="1433"/>
      <c r="E19225" s="1433"/>
      <c r="K19225" s="1433"/>
      <c r="L19225" s="1334"/>
    </row>
    <row r="19226" spans="1:12" ht="24" customHeight="1">
      <c r="A19226" s="1355"/>
      <c r="B19226" s="1355"/>
      <c r="C19226" s="1433"/>
      <c r="E19226" s="1433"/>
      <c r="K19226" s="1433"/>
      <c r="L19226" s="1334"/>
    </row>
    <row r="19227" spans="1:12" ht="24" customHeight="1">
      <c r="A19227" s="1355"/>
      <c r="B19227" s="1355"/>
      <c r="C19227" s="1433"/>
      <c r="E19227" s="1433"/>
      <c r="K19227" s="1433"/>
      <c r="L19227" s="1334"/>
    </row>
    <row r="19228" spans="1:12" ht="24" customHeight="1">
      <c r="A19228" s="1355"/>
      <c r="B19228" s="1355"/>
      <c r="C19228" s="1433"/>
      <c r="E19228" s="1433"/>
      <c r="K19228" s="1433"/>
      <c r="L19228" s="1334"/>
    </row>
    <row r="19229" spans="1:12" ht="24" customHeight="1">
      <c r="A19229" s="1355"/>
      <c r="B19229" s="1355"/>
      <c r="C19229" s="1433"/>
      <c r="E19229" s="1433"/>
      <c r="K19229" s="1433"/>
      <c r="L19229" s="1334"/>
    </row>
    <row r="19230" spans="1:12" ht="24" customHeight="1">
      <c r="A19230" s="1355"/>
      <c r="B19230" s="1355"/>
      <c r="C19230" s="1433"/>
      <c r="E19230" s="1433"/>
      <c r="K19230" s="1433"/>
      <c r="L19230" s="1334"/>
    </row>
    <row r="19231" spans="1:12" ht="24" customHeight="1">
      <c r="A19231" s="1355"/>
      <c r="B19231" s="1355"/>
      <c r="C19231" s="1433"/>
      <c r="E19231" s="1433"/>
      <c r="K19231" s="1433"/>
      <c r="L19231" s="1334"/>
    </row>
    <row r="19232" spans="1:12" ht="24" customHeight="1">
      <c r="A19232" s="1355"/>
      <c r="B19232" s="1355"/>
      <c r="C19232" s="1433"/>
      <c r="E19232" s="1433"/>
      <c r="K19232" s="1433"/>
      <c r="L19232" s="1334"/>
    </row>
    <row r="19233" spans="1:12" ht="24" customHeight="1">
      <c r="A19233" s="1355"/>
      <c r="B19233" s="1355"/>
      <c r="C19233" s="1433"/>
      <c r="E19233" s="1433"/>
      <c r="K19233" s="1433"/>
      <c r="L19233" s="1334"/>
    </row>
    <row r="19234" spans="1:12" ht="24" customHeight="1">
      <c r="A19234" s="1355"/>
      <c r="B19234" s="1355"/>
      <c r="C19234" s="1433"/>
      <c r="E19234" s="1433"/>
      <c r="K19234" s="1433"/>
      <c r="L19234" s="1334"/>
    </row>
    <row r="19235" spans="1:12" ht="24" customHeight="1">
      <c r="A19235" s="1355"/>
      <c r="B19235" s="1355"/>
      <c r="C19235" s="1433"/>
      <c r="E19235" s="1433"/>
      <c r="K19235" s="1433"/>
      <c r="L19235" s="1334"/>
    </row>
    <row r="19236" spans="1:12" ht="24" customHeight="1">
      <c r="A19236" s="1355"/>
      <c r="B19236" s="1355"/>
      <c r="C19236" s="1433"/>
      <c r="E19236" s="1433"/>
      <c r="K19236" s="1433"/>
      <c r="L19236" s="1334"/>
    </row>
    <row r="19237" spans="1:12" ht="24" customHeight="1">
      <c r="A19237" s="1355"/>
      <c r="B19237" s="1355"/>
      <c r="C19237" s="1433"/>
      <c r="E19237" s="1433"/>
      <c r="K19237" s="1433"/>
      <c r="L19237" s="1334"/>
    </row>
    <row r="19238" spans="1:12" ht="24" customHeight="1">
      <c r="A19238" s="1355"/>
      <c r="B19238" s="1355"/>
      <c r="C19238" s="1433"/>
      <c r="E19238" s="1433"/>
      <c r="K19238" s="1433"/>
      <c r="L19238" s="1334"/>
    </row>
    <row r="19239" spans="1:12" ht="24" customHeight="1">
      <c r="A19239" s="1355"/>
      <c r="B19239" s="1355"/>
      <c r="C19239" s="1433"/>
      <c r="E19239" s="1433"/>
      <c r="K19239" s="1433"/>
      <c r="L19239" s="1334"/>
    </row>
    <row r="19240" spans="1:12" ht="24" customHeight="1">
      <c r="A19240" s="1355"/>
      <c r="B19240" s="1355"/>
      <c r="C19240" s="1433"/>
      <c r="E19240" s="1433"/>
      <c r="K19240" s="1433"/>
      <c r="L19240" s="1334"/>
    </row>
    <row r="19241" spans="1:12" ht="24" customHeight="1">
      <c r="A19241" s="1355"/>
      <c r="B19241" s="1355"/>
      <c r="C19241" s="1433"/>
      <c r="E19241" s="1433"/>
      <c r="K19241" s="1433"/>
      <c r="L19241" s="1334"/>
    </row>
    <row r="19242" spans="1:12" ht="24" customHeight="1">
      <c r="A19242" s="1355"/>
      <c r="B19242" s="1355"/>
      <c r="C19242" s="1433"/>
      <c r="E19242" s="1433"/>
      <c r="K19242" s="1433"/>
      <c r="L19242" s="1334"/>
    </row>
    <row r="19243" spans="1:12" ht="24" customHeight="1">
      <c r="A19243" s="1355"/>
      <c r="B19243" s="1355"/>
      <c r="C19243" s="1433"/>
      <c r="E19243" s="1433"/>
      <c r="K19243" s="1433"/>
      <c r="L19243" s="1334"/>
    </row>
    <row r="19244" spans="1:12" ht="24" customHeight="1">
      <c r="A19244" s="1355"/>
      <c r="B19244" s="1355"/>
      <c r="C19244" s="1433"/>
      <c r="E19244" s="1433"/>
      <c r="K19244" s="1433"/>
      <c r="L19244" s="1334"/>
    </row>
    <row r="19245" spans="1:12" ht="24" customHeight="1">
      <c r="A19245" s="1355"/>
      <c r="B19245" s="1355"/>
      <c r="C19245" s="1433"/>
      <c r="E19245" s="1433"/>
      <c r="K19245" s="1433"/>
      <c r="L19245" s="1334"/>
    </row>
    <row r="19246" spans="1:12" ht="24" customHeight="1">
      <c r="A19246" s="1355"/>
      <c r="B19246" s="1355"/>
      <c r="C19246" s="1433"/>
      <c r="E19246" s="1433"/>
      <c r="K19246" s="1433"/>
      <c r="L19246" s="1334"/>
    </row>
    <row r="19247" spans="1:12" ht="24" customHeight="1">
      <c r="A19247" s="1355"/>
      <c r="B19247" s="1355"/>
      <c r="C19247" s="1433"/>
      <c r="E19247" s="1433"/>
      <c r="K19247" s="1433"/>
      <c r="L19247" s="1334"/>
    </row>
    <row r="19248" spans="1:12" ht="24" customHeight="1">
      <c r="A19248" s="1355"/>
      <c r="B19248" s="1355"/>
      <c r="C19248" s="1433"/>
      <c r="E19248" s="1433"/>
      <c r="K19248" s="1433"/>
      <c r="L19248" s="1334"/>
    </row>
    <row r="19249" spans="1:12" ht="24" customHeight="1">
      <c r="A19249" s="1355"/>
      <c r="B19249" s="1355"/>
      <c r="C19249" s="1433"/>
      <c r="E19249" s="1433"/>
      <c r="K19249" s="1433"/>
      <c r="L19249" s="1334"/>
    </row>
    <row r="19250" spans="1:12" ht="24" customHeight="1">
      <c r="A19250" s="1355"/>
      <c r="B19250" s="1355"/>
      <c r="C19250" s="1433"/>
      <c r="E19250" s="1433"/>
      <c r="K19250" s="1433"/>
      <c r="L19250" s="1334"/>
    </row>
    <row r="19251" spans="1:12" ht="24" customHeight="1">
      <c r="A19251" s="1355"/>
      <c r="B19251" s="1355"/>
      <c r="C19251" s="1433"/>
      <c r="E19251" s="1433"/>
      <c r="K19251" s="1433"/>
      <c r="L19251" s="1334"/>
    </row>
    <row r="19252" spans="1:12" ht="24" customHeight="1">
      <c r="A19252" s="1355"/>
      <c r="B19252" s="1355"/>
      <c r="C19252" s="1433"/>
      <c r="E19252" s="1433"/>
      <c r="K19252" s="1433"/>
      <c r="L19252" s="1334"/>
    </row>
    <row r="19253" spans="1:12" ht="24" customHeight="1">
      <c r="A19253" s="1355"/>
      <c r="B19253" s="1355"/>
      <c r="C19253" s="1433"/>
      <c r="E19253" s="1433"/>
      <c r="K19253" s="1433"/>
      <c r="L19253" s="1334"/>
    </row>
    <row r="19254" spans="1:12" ht="24" customHeight="1">
      <c r="A19254" s="1355"/>
      <c r="B19254" s="1355"/>
      <c r="C19254" s="1433"/>
      <c r="E19254" s="1433"/>
      <c r="K19254" s="1433"/>
      <c r="L19254" s="1334"/>
    </row>
    <row r="19255" spans="1:12" ht="24" customHeight="1">
      <c r="A19255" s="1355"/>
      <c r="B19255" s="1355"/>
      <c r="C19255" s="1433"/>
      <c r="E19255" s="1433"/>
      <c r="K19255" s="1433"/>
      <c r="L19255" s="1334"/>
    </row>
    <row r="19256" spans="1:12" ht="24" customHeight="1">
      <c r="A19256" s="1355"/>
      <c r="B19256" s="1355"/>
      <c r="C19256" s="1433"/>
      <c r="E19256" s="1433"/>
      <c r="K19256" s="1433"/>
      <c r="L19256" s="1334"/>
    </row>
    <row r="19257" spans="1:12" ht="24" customHeight="1">
      <c r="A19257" s="1355"/>
      <c r="B19257" s="1355"/>
      <c r="C19257" s="1433"/>
      <c r="E19257" s="1433"/>
      <c r="K19257" s="1433"/>
      <c r="L19257" s="1334"/>
    </row>
    <row r="19258" spans="1:12" ht="24" customHeight="1">
      <c r="A19258" s="1355"/>
      <c r="B19258" s="1355"/>
      <c r="C19258" s="1433"/>
      <c r="E19258" s="1433"/>
      <c r="K19258" s="1433"/>
      <c r="L19258" s="1334"/>
    </row>
    <row r="19259" spans="1:12" ht="24" customHeight="1">
      <c r="A19259" s="1355"/>
      <c r="B19259" s="1355"/>
      <c r="C19259" s="1433"/>
      <c r="E19259" s="1433"/>
      <c r="K19259" s="1433"/>
      <c r="L19259" s="1334"/>
    </row>
    <row r="19260" spans="1:12" ht="24" customHeight="1">
      <c r="A19260" s="1355"/>
      <c r="B19260" s="1355"/>
      <c r="C19260" s="1433"/>
      <c r="E19260" s="1433"/>
      <c r="K19260" s="1433"/>
      <c r="L19260" s="1334"/>
    </row>
    <row r="19261" spans="1:12" ht="24" customHeight="1">
      <c r="A19261" s="1355"/>
      <c r="B19261" s="1355"/>
      <c r="C19261" s="1433"/>
      <c r="E19261" s="1433"/>
      <c r="K19261" s="1433"/>
      <c r="L19261" s="1334"/>
    </row>
    <row r="19262" spans="1:12" ht="24" customHeight="1">
      <c r="A19262" s="1355"/>
      <c r="B19262" s="1355"/>
      <c r="C19262" s="1433"/>
      <c r="E19262" s="1433"/>
      <c r="K19262" s="1433"/>
      <c r="L19262" s="1334"/>
    </row>
    <row r="19263" spans="1:12" ht="24" customHeight="1">
      <c r="A19263" s="1355"/>
      <c r="B19263" s="1355"/>
      <c r="C19263" s="1433"/>
      <c r="E19263" s="1433"/>
      <c r="K19263" s="1433"/>
      <c r="L19263" s="1334"/>
    </row>
    <row r="19264" spans="1:12" ht="24" customHeight="1">
      <c r="A19264" s="1355"/>
      <c r="B19264" s="1355"/>
      <c r="C19264" s="1433"/>
      <c r="E19264" s="1433"/>
      <c r="K19264" s="1433"/>
      <c r="L19264" s="1334"/>
    </row>
    <row r="19265" spans="1:12" ht="24" customHeight="1">
      <c r="A19265" s="1355"/>
      <c r="B19265" s="1355"/>
      <c r="C19265" s="1433"/>
      <c r="E19265" s="1433"/>
      <c r="K19265" s="1433"/>
      <c r="L19265" s="1334"/>
    </row>
    <row r="19266" spans="1:12" ht="24" customHeight="1">
      <c r="A19266" s="1355"/>
      <c r="B19266" s="1355"/>
      <c r="C19266" s="1433"/>
      <c r="E19266" s="1433"/>
      <c r="K19266" s="1433"/>
      <c r="L19266" s="1334"/>
    </row>
    <row r="19267" spans="1:12" ht="24" customHeight="1">
      <c r="A19267" s="1355"/>
      <c r="B19267" s="1355"/>
      <c r="C19267" s="1433"/>
      <c r="E19267" s="1433"/>
      <c r="K19267" s="1433"/>
      <c r="L19267" s="1334"/>
    </row>
    <row r="19268" spans="1:12" ht="24" customHeight="1">
      <c r="A19268" s="1355"/>
      <c r="B19268" s="1355"/>
      <c r="C19268" s="1433"/>
      <c r="E19268" s="1433"/>
      <c r="K19268" s="1433"/>
      <c r="L19268" s="1334"/>
    </row>
    <row r="19269" spans="1:12" ht="24" customHeight="1">
      <c r="A19269" s="1355"/>
      <c r="B19269" s="1355"/>
      <c r="C19269" s="1433"/>
      <c r="E19269" s="1433"/>
      <c r="K19269" s="1433"/>
      <c r="L19269" s="1334"/>
    </row>
    <row r="19270" spans="1:12" ht="24" customHeight="1">
      <c r="A19270" s="1355"/>
      <c r="B19270" s="1355"/>
      <c r="C19270" s="1433"/>
      <c r="E19270" s="1433"/>
      <c r="K19270" s="1433"/>
      <c r="L19270" s="1334"/>
    </row>
    <row r="19271" spans="1:12" ht="24" customHeight="1">
      <c r="A19271" s="1355"/>
      <c r="B19271" s="1355"/>
      <c r="C19271" s="1433"/>
      <c r="E19271" s="1433"/>
      <c r="K19271" s="1433"/>
      <c r="L19271" s="1334"/>
    </row>
    <row r="19272" spans="1:12" ht="24" customHeight="1">
      <c r="A19272" s="1355"/>
      <c r="B19272" s="1355"/>
      <c r="C19272" s="1433"/>
      <c r="E19272" s="1433"/>
      <c r="K19272" s="1433"/>
      <c r="L19272" s="1334"/>
    </row>
    <row r="19273" spans="1:12" ht="24" customHeight="1">
      <c r="A19273" s="1355"/>
      <c r="B19273" s="1355"/>
      <c r="C19273" s="1433"/>
      <c r="E19273" s="1433"/>
      <c r="K19273" s="1433"/>
      <c r="L19273" s="1334"/>
    </row>
    <row r="19274" spans="1:12" ht="24" customHeight="1">
      <c r="A19274" s="1355"/>
      <c r="B19274" s="1355"/>
      <c r="C19274" s="1433"/>
      <c r="E19274" s="1433"/>
      <c r="K19274" s="1433"/>
      <c r="L19274" s="1334"/>
    </row>
    <row r="19275" spans="1:12" ht="24" customHeight="1">
      <c r="A19275" s="1355"/>
      <c r="B19275" s="1355"/>
      <c r="C19275" s="1433"/>
      <c r="E19275" s="1433"/>
      <c r="K19275" s="1433"/>
      <c r="L19275" s="1334"/>
    </row>
    <row r="19276" spans="1:12" ht="24" customHeight="1">
      <c r="A19276" s="1355"/>
      <c r="B19276" s="1355"/>
      <c r="C19276" s="1433"/>
      <c r="E19276" s="1433"/>
      <c r="K19276" s="1433"/>
      <c r="L19276" s="1334"/>
    </row>
    <row r="19277" spans="1:12" ht="24" customHeight="1">
      <c r="A19277" s="1355"/>
      <c r="B19277" s="1355"/>
      <c r="C19277" s="1433"/>
      <c r="E19277" s="1433"/>
      <c r="K19277" s="1433"/>
      <c r="L19277" s="1334"/>
    </row>
    <row r="19278" spans="1:12" ht="24" customHeight="1">
      <c r="A19278" s="1355"/>
      <c r="B19278" s="1355"/>
      <c r="C19278" s="1433"/>
      <c r="E19278" s="1433"/>
      <c r="K19278" s="1433"/>
      <c r="L19278" s="1334"/>
    </row>
    <row r="19279" spans="1:12" ht="24" customHeight="1">
      <c r="A19279" s="1355"/>
      <c r="B19279" s="1355"/>
      <c r="C19279" s="1433"/>
      <c r="E19279" s="1433"/>
      <c r="K19279" s="1433"/>
      <c r="L19279" s="1334"/>
    </row>
    <row r="19280" spans="1:12" ht="24" customHeight="1">
      <c r="A19280" s="1355"/>
      <c r="B19280" s="1355"/>
      <c r="C19280" s="1433"/>
      <c r="E19280" s="1433"/>
      <c r="K19280" s="1433"/>
      <c r="L19280" s="1334"/>
    </row>
    <row r="19281" spans="1:12" ht="24" customHeight="1">
      <c r="A19281" s="1355"/>
      <c r="B19281" s="1355"/>
      <c r="C19281" s="1433"/>
      <c r="E19281" s="1433"/>
      <c r="K19281" s="1433"/>
      <c r="L19281" s="1334"/>
    </row>
    <row r="19282" spans="1:12" ht="24" customHeight="1">
      <c r="A19282" s="1355"/>
      <c r="B19282" s="1355"/>
      <c r="C19282" s="1433"/>
      <c r="E19282" s="1433"/>
      <c r="K19282" s="1433"/>
      <c r="L19282" s="1334"/>
    </row>
    <row r="19283" spans="1:12" ht="24" customHeight="1">
      <c r="A19283" s="1355"/>
      <c r="B19283" s="1355"/>
      <c r="C19283" s="1433"/>
      <c r="E19283" s="1433"/>
      <c r="K19283" s="1433"/>
      <c r="L19283" s="1334"/>
    </row>
    <row r="19284" spans="1:12" ht="24" customHeight="1">
      <c r="A19284" s="1355"/>
      <c r="B19284" s="1355"/>
      <c r="C19284" s="1433"/>
      <c r="E19284" s="1433"/>
      <c r="K19284" s="1433"/>
      <c r="L19284" s="1334"/>
    </row>
    <row r="19285" spans="1:12" ht="24" customHeight="1">
      <c r="A19285" s="1355"/>
      <c r="B19285" s="1355"/>
      <c r="C19285" s="1433"/>
      <c r="E19285" s="1433"/>
      <c r="K19285" s="1433"/>
      <c r="L19285" s="1334"/>
    </row>
    <row r="19286" spans="1:12" ht="24" customHeight="1">
      <c r="A19286" s="1355"/>
      <c r="B19286" s="1355"/>
      <c r="C19286" s="1433"/>
      <c r="E19286" s="1433"/>
      <c r="K19286" s="1433"/>
      <c r="L19286" s="1334"/>
    </row>
    <row r="19287" spans="1:12" ht="24" customHeight="1">
      <c r="A19287" s="1355"/>
      <c r="B19287" s="1355"/>
      <c r="C19287" s="1433"/>
      <c r="E19287" s="1433"/>
      <c r="K19287" s="1433"/>
      <c r="L19287" s="1334"/>
    </row>
    <row r="19288" spans="1:12" ht="24" customHeight="1">
      <c r="A19288" s="1355"/>
      <c r="B19288" s="1355"/>
      <c r="C19288" s="1433"/>
      <c r="E19288" s="1433"/>
      <c r="K19288" s="1433"/>
      <c r="L19288" s="1334"/>
    </row>
    <row r="19289" spans="1:12" ht="24" customHeight="1">
      <c r="A19289" s="1355"/>
      <c r="B19289" s="1355"/>
      <c r="C19289" s="1433"/>
      <c r="E19289" s="1433"/>
      <c r="K19289" s="1433"/>
      <c r="L19289" s="1334"/>
    </row>
    <row r="19290" spans="1:12" ht="24" customHeight="1">
      <c r="A19290" s="1355"/>
      <c r="B19290" s="1355"/>
      <c r="C19290" s="1433"/>
      <c r="E19290" s="1433"/>
      <c r="K19290" s="1433"/>
      <c r="L19290" s="1334"/>
    </row>
    <row r="19291" spans="1:12" ht="24" customHeight="1">
      <c r="A19291" s="1355"/>
      <c r="B19291" s="1355"/>
      <c r="C19291" s="1433"/>
      <c r="E19291" s="1433"/>
      <c r="K19291" s="1433"/>
      <c r="L19291" s="1334"/>
    </row>
    <row r="19292" spans="1:12" ht="24" customHeight="1">
      <c r="A19292" s="1355"/>
      <c r="B19292" s="1355"/>
      <c r="C19292" s="1433"/>
      <c r="E19292" s="1433"/>
      <c r="K19292" s="1433"/>
      <c r="L19292" s="1334"/>
    </row>
    <row r="19293" spans="1:12" ht="24" customHeight="1">
      <c r="A19293" s="1355"/>
      <c r="B19293" s="1355"/>
      <c r="C19293" s="1433"/>
      <c r="E19293" s="1433"/>
      <c r="K19293" s="1433"/>
      <c r="L19293" s="1334"/>
    </row>
    <row r="19294" spans="1:12" ht="24" customHeight="1">
      <c r="A19294" s="1355"/>
      <c r="B19294" s="1355"/>
      <c r="C19294" s="1433"/>
      <c r="E19294" s="1433"/>
      <c r="K19294" s="1433"/>
      <c r="L19294" s="1334"/>
    </row>
    <row r="19295" spans="1:12" ht="24" customHeight="1">
      <c r="A19295" s="1355"/>
      <c r="B19295" s="1355"/>
      <c r="C19295" s="1433"/>
      <c r="E19295" s="1433"/>
      <c r="K19295" s="1433"/>
      <c r="L19295" s="1334"/>
    </row>
    <row r="19296" spans="1:12" ht="24" customHeight="1">
      <c r="A19296" s="1355"/>
      <c r="B19296" s="1355"/>
      <c r="C19296" s="1433"/>
      <c r="E19296" s="1433"/>
      <c r="K19296" s="1433"/>
      <c r="L19296" s="1334"/>
    </row>
    <row r="19297" spans="1:12" ht="24" customHeight="1">
      <c r="A19297" s="1355"/>
      <c r="B19297" s="1355"/>
      <c r="C19297" s="1433"/>
      <c r="E19297" s="1433"/>
      <c r="K19297" s="1433"/>
      <c r="L19297" s="1334"/>
    </row>
    <row r="19298" spans="1:12" ht="24" customHeight="1">
      <c r="A19298" s="1355"/>
      <c r="B19298" s="1355"/>
      <c r="C19298" s="1433"/>
      <c r="E19298" s="1433"/>
      <c r="K19298" s="1433"/>
      <c r="L19298" s="1334"/>
    </row>
    <row r="19299" spans="1:12" ht="24" customHeight="1">
      <c r="A19299" s="1355"/>
      <c r="B19299" s="1355"/>
      <c r="C19299" s="1433"/>
      <c r="E19299" s="1433"/>
      <c r="K19299" s="1433"/>
      <c r="L19299" s="1334"/>
    </row>
    <row r="19300" spans="1:12" ht="24" customHeight="1">
      <c r="A19300" s="1355"/>
      <c r="B19300" s="1355"/>
      <c r="C19300" s="1433"/>
      <c r="E19300" s="1433"/>
      <c r="K19300" s="1433"/>
      <c r="L19300" s="1334"/>
    </row>
    <row r="19301" spans="1:12" ht="24" customHeight="1">
      <c r="A19301" s="1355"/>
      <c r="B19301" s="1355"/>
      <c r="C19301" s="1433"/>
      <c r="E19301" s="1433"/>
      <c r="K19301" s="1433"/>
      <c r="L19301" s="1334"/>
    </row>
    <row r="19302" spans="1:12" ht="24" customHeight="1">
      <c r="A19302" s="1355"/>
      <c r="B19302" s="1355"/>
      <c r="C19302" s="1433"/>
      <c r="E19302" s="1433"/>
      <c r="K19302" s="1433"/>
      <c r="L19302" s="1334"/>
    </row>
    <row r="19303" spans="1:12" ht="24" customHeight="1">
      <c r="A19303" s="1355"/>
      <c r="B19303" s="1355"/>
      <c r="C19303" s="1433"/>
      <c r="E19303" s="1433"/>
      <c r="K19303" s="1433"/>
      <c r="L19303" s="1334"/>
    </row>
    <row r="19304" spans="1:12" ht="24" customHeight="1">
      <c r="A19304" s="1355"/>
      <c r="B19304" s="1355"/>
      <c r="C19304" s="1433"/>
      <c r="E19304" s="1433"/>
      <c r="K19304" s="1433"/>
      <c r="L19304" s="1334"/>
    </row>
    <row r="19305" spans="1:12" ht="24" customHeight="1">
      <c r="A19305" s="1355"/>
      <c r="B19305" s="1355"/>
      <c r="C19305" s="1433"/>
      <c r="E19305" s="1433"/>
      <c r="K19305" s="1433"/>
      <c r="L19305" s="1334"/>
    </row>
    <row r="19306" spans="1:12" ht="24" customHeight="1">
      <c r="A19306" s="1355"/>
      <c r="B19306" s="1355"/>
      <c r="C19306" s="1433"/>
      <c r="E19306" s="1433"/>
      <c r="K19306" s="1433"/>
      <c r="L19306" s="1334"/>
    </row>
    <row r="19307" spans="1:12" ht="24" customHeight="1">
      <c r="A19307" s="1355"/>
      <c r="B19307" s="1355"/>
      <c r="C19307" s="1433"/>
      <c r="E19307" s="1433"/>
      <c r="K19307" s="1433"/>
      <c r="L19307" s="1334"/>
    </row>
    <row r="19308" spans="1:12" ht="24" customHeight="1">
      <c r="A19308" s="1355"/>
      <c r="B19308" s="1355"/>
      <c r="C19308" s="1433"/>
      <c r="E19308" s="1433"/>
      <c r="K19308" s="1433"/>
      <c r="L19308" s="1334"/>
    </row>
    <row r="19309" spans="1:12" ht="24" customHeight="1">
      <c r="A19309" s="1355"/>
      <c r="B19309" s="1355"/>
      <c r="C19309" s="1433"/>
      <c r="E19309" s="1433"/>
      <c r="K19309" s="1433"/>
      <c r="L19309" s="1334"/>
    </row>
    <row r="19310" spans="1:12" ht="24" customHeight="1">
      <c r="A19310" s="1355"/>
      <c r="B19310" s="1355"/>
      <c r="C19310" s="1433"/>
      <c r="E19310" s="1433"/>
      <c r="K19310" s="1433"/>
      <c r="L19310" s="1334"/>
    </row>
    <row r="19311" spans="1:12" ht="24" customHeight="1">
      <c r="A19311" s="1355"/>
      <c r="B19311" s="1355"/>
      <c r="C19311" s="1433"/>
      <c r="E19311" s="1433"/>
      <c r="K19311" s="1433"/>
      <c r="L19311" s="1334"/>
    </row>
    <row r="19312" spans="1:12" ht="24" customHeight="1">
      <c r="A19312" s="1355"/>
      <c r="B19312" s="1355"/>
      <c r="C19312" s="1433"/>
      <c r="E19312" s="1433"/>
      <c r="K19312" s="1433"/>
      <c r="L19312" s="1334"/>
    </row>
    <row r="19313" spans="1:12" ht="24" customHeight="1">
      <c r="A19313" s="1355"/>
      <c r="B19313" s="1355"/>
      <c r="C19313" s="1433"/>
      <c r="E19313" s="1433"/>
      <c r="K19313" s="1433"/>
      <c r="L19313" s="1334"/>
    </row>
    <row r="19314" spans="1:12" ht="24" customHeight="1">
      <c r="A19314" s="1355"/>
      <c r="B19314" s="1355"/>
      <c r="C19314" s="1433"/>
      <c r="E19314" s="1433"/>
      <c r="K19314" s="1433"/>
      <c r="L19314" s="1334"/>
    </row>
    <row r="19315" spans="1:12" ht="24" customHeight="1">
      <c r="A19315" s="1355"/>
      <c r="B19315" s="1355"/>
      <c r="C19315" s="1433"/>
      <c r="E19315" s="1433"/>
      <c r="K19315" s="1433"/>
      <c r="L19315" s="1334"/>
    </row>
    <row r="19316" spans="1:12" ht="24" customHeight="1">
      <c r="A19316" s="1355"/>
      <c r="B19316" s="1355"/>
      <c r="C19316" s="1433"/>
      <c r="E19316" s="1433"/>
      <c r="K19316" s="1433"/>
      <c r="L19316" s="1334"/>
    </row>
    <row r="19317" spans="1:12" ht="24" customHeight="1">
      <c r="A19317" s="1355"/>
      <c r="B19317" s="1355"/>
      <c r="C19317" s="1433"/>
      <c r="E19317" s="1433"/>
      <c r="K19317" s="1433"/>
      <c r="L19317" s="1334"/>
    </row>
    <row r="19318" spans="1:12" ht="24" customHeight="1">
      <c r="A19318" s="1355"/>
      <c r="B19318" s="1355"/>
      <c r="C19318" s="1433"/>
      <c r="E19318" s="1433"/>
      <c r="K19318" s="1433"/>
      <c r="L19318" s="1334"/>
    </row>
    <row r="19319" spans="1:12" ht="24" customHeight="1">
      <c r="A19319" s="1355"/>
      <c r="B19319" s="1355"/>
      <c r="C19319" s="1433"/>
      <c r="E19319" s="1433"/>
      <c r="K19319" s="1433"/>
      <c r="L19319" s="1334"/>
    </row>
    <row r="19320" spans="1:12" ht="24" customHeight="1">
      <c r="A19320" s="1355"/>
      <c r="B19320" s="1355"/>
      <c r="C19320" s="1433"/>
      <c r="E19320" s="1433"/>
      <c r="K19320" s="1433"/>
      <c r="L19320" s="1334"/>
    </row>
    <row r="19321" spans="1:12" ht="24" customHeight="1">
      <c r="A19321" s="1355"/>
      <c r="B19321" s="1355"/>
      <c r="C19321" s="1433"/>
      <c r="E19321" s="1433"/>
      <c r="K19321" s="1433"/>
      <c r="L19321" s="1334"/>
    </row>
    <row r="19322" spans="1:12" ht="24" customHeight="1">
      <c r="A19322" s="1355"/>
      <c r="B19322" s="1355"/>
      <c r="C19322" s="1433"/>
      <c r="E19322" s="1433"/>
      <c r="K19322" s="1433"/>
      <c r="L19322" s="1334"/>
    </row>
    <row r="19323" spans="1:12" ht="24" customHeight="1">
      <c r="A19323" s="1355"/>
      <c r="B19323" s="1355"/>
      <c r="C19323" s="1433"/>
      <c r="E19323" s="1433"/>
      <c r="K19323" s="1433"/>
      <c r="L19323" s="1334"/>
    </row>
    <row r="19324" spans="1:12" ht="24" customHeight="1">
      <c r="A19324" s="1355"/>
      <c r="B19324" s="1355"/>
      <c r="C19324" s="1433"/>
      <c r="E19324" s="1433"/>
      <c r="K19324" s="1433"/>
      <c r="L19324" s="1334"/>
    </row>
    <row r="19325" spans="1:12" ht="24" customHeight="1">
      <c r="A19325" s="1355"/>
      <c r="B19325" s="1355"/>
      <c r="C19325" s="1433"/>
      <c r="E19325" s="1433"/>
      <c r="K19325" s="1433"/>
      <c r="L19325" s="1334"/>
    </row>
    <row r="19326" spans="1:12" ht="24" customHeight="1">
      <c r="A19326" s="1355"/>
      <c r="B19326" s="1355"/>
      <c r="C19326" s="1433"/>
      <c r="E19326" s="1433"/>
      <c r="K19326" s="1433"/>
      <c r="L19326" s="1334"/>
    </row>
    <row r="19327" spans="1:12" ht="24" customHeight="1">
      <c r="A19327" s="1355"/>
      <c r="B19327" s="1355"/>
      <c r="C19327" s="1433"/>
      <c r="E19327" s="1433"/>
      <c r="K19327" s="1433"/>
      <c r="L19327" s="1334"/>
    </row>
    <row r="19328" spans="1:12" ht="24" customHeight="1">
      <c r="A19328" s="1355"/>
      <c r="B19328" s="1355"/>
      <c r="C19328" s="1433"/>
      <c r="E19328" s="1433"/>
      <c r="K19328" s="1433"/>
      <c r="L19328" s="1334"/>
    </row>
    <row r="19329" spans="1:12" ht="24" customHeight="1">
      <c r="A19329" s="1355"/>
      <c r="B19329" s="1355"/>
      <c r="C19329" s="1433"/>
      <c r="E19329" s="1433"/>
      <c r="K19329" s="1433"/>
      <c r="L19329" s="1334"/>
    </row>
    <row r="19330" spans="1:12" ht="24" customHeight="1">
      <c r="A19330" s="1355"/>
      <c r="B19330" s="1355"/>
      <c r="C19330" s="1433"/>
      <c r="E19330" s="1433"/>
      <c r="K19330" s="1433"/>
      <c r="L19330" s="1334"/>
    </row>
    <row r="19331" spans="1:12" ht="24" customHeight="1">
      <c r="A19331" s="1355"/>
      <c r="B19331" s="1355"/>
      <c r="C19331" s="1433"/>
      <c r="E19331" s="1433"/>
      <c r="K19331" s="1433"/>
      <c r="L19331" s="1334"/>
    </row>
    <row r="19332" spans="1:12" ht="24" customHeight="1">
      <c r="A19332" s="1355"/>
      <c r="B19332" s="1355"/>
      <c r="C19332" s="1433"/>
      <c r="E19332" s="1433"/>
      <c r="K19332" s="1433"/>
      <c r="L19332" s="1334"/>
    </row>
    <row r="19333" spans="1:12" ht="24" customHeight="1">
      <c r="A19333" s="1355"/>
      <c r="B19333" s="1355"/>
      <c r="C19333" s="1433"/>
      <c r="E19333" s="1433"/>
      <c r="K19333" s="1433"/>
      <c r="L19333" s="1334"/>
    </row>
    <row r="19334" spans="1:12" ht="24" customHeight="1">
      <c r="A19334" s="1355"/>
      <c r="B19334" s="1355"/>
      <c r="C19334" s="1433"/>
      <c r="E19334" s="1433"/>
      <c r="K19334" s="1433"/>
      <c r="L19334" s="1334"/>
    </row>
    <row r="19335" spans="1:12" ht="24" customHeight="1">
      <c r="A19335" s="1355"/>
      <c r="B19335" s="1355"/>
      <c r="C19335" s="1433"/>
      <c r="E19335" s="1433"/>
      <c r="K19335" s="1433"/>
      <c r="L19335" s="1334"/>
    </row>
    <row r="19336" spans="1:12" ht="24" customHeight="1">
      <c r="A19336" s="1355"/>
      <c r="B19336" s="1355"/>
      <c r="C19336" s="1433"/>
      <c r="E19336" s="1433"/>
      <c r="K19336" s="1433"/>
      <c r="L19336" s="1334"/>
    </row>
    <row r="19337" spans="1:12" ht="24" customHeight="1">
      <c r="A19337" s="1355"/>
      <c r="B19337" s="1355"/>
      <c r="C19337" s="1433"/>
      <c r="E19337" s="1433"/>
      <c r="K19337" s="1433"/>
      <c r="L19337" s="1334"/>
    </row>
    <row r="19338" spans="1:12" ht="24" customHeight="1">
      <c r="A19338" s="1355"/>
      <c r="B19338" s="1355"/>
      <c r="C19338" s="1433"/>
      <c r="E19338" s="1433"/>
      <c r="K19338" s="1433"/>
      <c r="L19338" s="1334"/>
    </row>
    <row r="19339" spans="1:12" ht="24" customHeight="1">
      <c r="A19339" s="1355"/>
      <c r="B19339" s="1355"/>
      <c r="C19339" s="1433"/>
      <c r="E19339" s="1433"/>
      <c r="K19339" s="1433"/>
      <c r="L19339" s="1334"/>
    </row>
    <row r="19340" spans="1:12" ht="24" customHeight="1">
      <c r="A19340" s="1355"/>
      <c r="B19340" s="1355"/>
      <c r="C19340" s="1433"/>
      <c r="E19340" s="1433"/>
      <c r="K19340" s="1433"/>
      <c r="L19340" s="1334"/>
    </row>
    <row r="19341" spans="1:12" ht="24" customHeight="1">
      <c r="A19341" s="1355"/>
      <c r="B19341" s="1355"/>
      <c r="C19341" s="1433"/>
      <c r="E19341" s="1433"/>
      <c r="K19341" s="1433"/>
      <c r="L19341" s="1334"/>
    </row>
    <row r="19342" spans="1:12" ht="24" customHeight="1">
      <c r="A19342" s="1355"/>
      <c r="B19342" s="1355"/>
      <c r="C19342" s="1433"/>
      <c r="E19342" s="1433"/>
      <c r="K19342" s="1433"/>
      <c r="L19342" s="1334"/>
    </row>
    <row r="19343" spans="1:12" ht="24" customHeight="1">
      <c r="A19343" s="1355"/>
      <c r="B19343" s="1355"/>
      <c r="C19343" s="1433"/>
      <c r="E19343" s="1433"/>
      <c r="K19343" s="1433"/>
      <c r="L19343" s="1334"/>
    </row>
    <row r="19344" spans="1:12" ht="24" customHeight="1">
      <c r="A19344" s="1355"/>
      <c r="B19344" s="1355"/>
      <c r="C19344" s="1433"/>
      <c r="E19344" s="1433"/>
      <c r="K19344" s="1433"/>
      <c r="L19344" s="1334"/>
    </row>
    <row r="19345" spans="1:12" ht="24" customHeight="1">
      <c r="A19345" s="1355"/>
      <c r="B19345" s="1355"/>
      <c r="C19345" s="1433"/>
      <c r="E19345" s="1433"/>
      <c r="K19345" s="1433"/>
      <c r="L19345" s="1334"/>
    </row>
    <row r="19346" spans="1:12" ht="24" customHeight="1">
      <c r="A19346" s="1355"/>
      <c r="B19346" s="1355"/>
      <c r="C19346" s="1433"/>
      <c r="E19346" s="1433"/>
      <c r="K19346" s="1433"/>
      <c r="L19346" s="1334"/>
    </row>
    <row r="19347" spans="1:12" ht="24" customHeight="1">
      <c r="A19347" s="1355"/>
      <c r="B19347" s="1355"/>
      <c r="C19347" s="1433"/>
      <c r="E19347" s="1433"/>
      <c r="K19347" s="1433"/>
      <c r="L19347" s="1334"/>
    </row>
    <row r="19348" spans="1:12" ht="24" customHeight="1">
      <c r="A19348" s="1355"/>
      <c r="B19348" s="1355"/>
      <c r="C19348" s="1433"/>
      <c r="E19348" s="1433"/>
      <c r="K19348" s="1433"/>
      <c r="L19348" s="1334"/>
    </row>
    <row r="19349" spans="1:12" ht="24" customHeight="1">
      <c r="A19349" s="1355"/>
      <c r="B19349" s="1355"/>
      <c r="C19349" s="1433"/>
      <c r="E19349" s="1433"/>
      <c r="K19349" s="1433"/>
      <c r="L19349" s="1334"/>
    </row>
    <row r="19350" spans="1:12" ht="24" customHeight="1">
      <c r="A19350" s="1355"/>
      <c r="B19350" s="1355"/>
      <c r="C19350" s="1433"/>
      <c r="E19350" s="1433"/>
      <c r="K19350" s="1433"/>
      <c r="L19350" s="1334"/>
    </row>
    <row r="19351" spans="1:12" ht="24" customHeight="1">
      <c r="A19351" s="1355"/>
      <c r="B19351" s="1355"/>
      <c r="C19351" s="1433"/>
      <c r="E19351" s="1433"/>
      <c r="K19351" s="1433"/>
      <c r="L19351" s="1334"/>
    </row>
    <row r="19352" spans="1:12" ht="24" customHeight="1">
      <c r="A19352" s="1355"/>
      <c r="B19352" s="1355"/>
      <c r="C19352" s="1433"/>
      <c r="E19352" s="1433"/>
      <c r="K19352" s="1433"/>
      <c r="L19352" s="1334"/>
    </row>
    <row r="19353" spans="1:12" ht="24" customHeight="1">
      <c r="A19353" s="1355"/>
      <c r="B19353" s="1355"/>
      <c r="C19353" s="1433"/>
      <c r="E19353" s="1433"/>
      <c r="K19353" s="1433"/>
      <c r="L19353" s="1334"/>
    </row>
    <row r="19354" spans="1:12" ht="24" customHeight="1">
      <c r="A19354" s="1355"/>
      <c r="B19354" s="1355"/>
      <c r="C19354" s="1433"/>
      <c r="E19354" s="1433"/>
      <c r="K19354" s="1433"/>
      <c r="L19354" s="1334"/>
    </row>
    <row r="19355" spans="1:12" ht="24" customHeight="1">
      <c r="A19355" s="1355"/>
      <c r="B19355" s="1355"/>
      <c r="C19355" s="1433"/>
      <c r="E19355" s="1433"/>
      <c r="K19355" s="1433"/>
      <c r="L19355" s="1334"/>
    </row>
    <row r="19356" spans="1:12" ht="24" customHeight="1">
      <c r="A19356" s="1355"/>
      <c r="B19356" s="1355"/>
      <c r="C19356" s="1433"/>
      <c r="E19356" s="1433"/>
      <c r="K19356" s="1433"/>
      <c r="L19356" s="1334"/>
    </row>
    <row r="19357" spans="1:12" ht="24" customHeight="1">
      <c r="A19357" s="1355"/>
      <c r="B19357" s="1355"/>
      <c r="C19357" s="1433"/>
      <c r="E19357" s="1433"/>
      <c r="K19357" s="1433"/>
      <c r="L19357" s="1334"/>
    </row>
    <row r="19358" spans="1:12" ht="24" customHeight="1">
      <c r="A19358" s="1355"/>
      <c r="B19358" s="1355"/>
      <c r="C19358" s="1433"/>
      <c r="E19358" s="1433"/>
      <c r="K19358" s="1433"/>
      <c r="L19358" s="1334"/>
    </row>
    <row r="19359" spans="1:12" ht="24" customHeight="1">
      <c r="A19359" s="1355"/>
      <c r="B19359" s="1355"/>
      <c r="C19359" s="1433"/>
      <c r="E19359" s="1433"/>
      <c r="K19359" s="1433"/>
      <c r="L19359" s="1334"/>
    </row>
    <row r="19360" spans="1:12" ht="24" customHeight="1">
      <c r="A19360" s="1355"/>
      <c r="B19360" s="1355"/>
      <c r="C19360" s="1433"/>
      <c r="E19360" s="1433"/>
      <c r="K19360" s="1433"/>
      <c r="L19360" s="1334"/>
    </row>
    <row r="19361" spans="1:12" ht="24" customHeight="1">
      <c r="A19361" s="1355"/>
      <c r="B19361" s="1355"/>
      <c r="C19361" s="1433"/>
      <c r="E19361" s="1433"/>
      <c r="K19361" s="1433"/>
      <c r="L19361" s="1334"/>
    </row>
    <row r="19362" spans="1:12" ht="24" customHeight="1">
      <c r="A19362" s="1355"/>
      <c r="B19362" s="1355"/>
      <c r="C19362" s="1433"/>
      <c r="E19362" s="1433"/>
      <c r="K19362" s="1433"/>
      <c r="L19362" s="1334"/>
    </row>
    <row r="19363" spans="1:12" ht="24" customHeight="1">
      <c r="A19363" s="1355"/>
      <c r="B19363" s="1355"/>
      <c r="C19363" s="1433"/>
      <c r="E19363" s="1433"/>
      <c r="K19363" s="1433"/>
      <c r="L19363" s="1334"/>
    </row>
    <row r="19364" spans="1:12" ht="24" customHeight="1">
      <c r="A19364" s="1355"/>
      <c r="B19364" s="1355"/>
      <c r="C19364" s="1433"/>
      <c r="E19364" s="1433"/>
      <c r="K19364" s="1433"/>
      <c r="L19364" s="1334"/>
    </row>
    <row r="19365" spans="1:12" ht="24" customHeight="1">
      <c r="A19365" s="1355"/>
      <c r="B19365" s="1355"/>
      <c r="C19365" s="1433"/>
      <c r="E19365" s="1433"/>
      <c r="K19365" s="1433"/>
      <c r="L19365" s="1334"/>
    </row>
    <row r="19366" spans="1:12" ht="24" customHeight="1">
      <c r="A19366" s="1355"/>
      <c r="B19366" s="1355"/>
      <c r="C19366" s="1433"/>
      <c r="E19366" s="1433"/>
      <c r="K19366" s="1433"/>
      <c r="L19366" s="1334"/>
    </row>
    <row r="19367" spans="1:12" ht="24" customHeight="1">
      <c r="A19367" s="1355"/>
      <c r="B19367" s="1355"/>
      <c r="C19367" s="1433"/>
      <c r="E19367" s="1433"/>
      <c r="K19367" s="1433"/>
      <c r="L19367" s="1334"/>
    </row>
    <row r="19368" spans="1:12" ht="24" customHeight="1">
      <c r="A19368" s="1355"/>
      <c r="B19368" s="1355"/>
      <c r="C19368" s="1433"/>
      <c r="E19368" s="1433"/>
      <c r="K19368" s="1433"/>
      <c r="L19368" s="1334"/>
    </row>
    <row r="19369" spans="1:12" ht="24" customHeight="1">
      <c r="A19369" s="1355"/>
      <c r="B19369" s="1355"/>
      <c r="C19369" s="1433"/>
      <c r="E19369" s="1433"/>
      <c r="K19369" s="1433"/>
      <c r="L19369" s="1334"/>
    </row>
    <row r="19370" spans="1:12" ht="24" customHeight="1">
      <c r="A19370" s="1355"/>
      <c r="B19370" s="1355"/>
      <c r="C19370" s="1433"/>
      <c r="E19370" s="1433"/>
      <c r="K19370" s="1433"/>
      <c r="L19370" s="1334"/>
    </row>
    <row r="19371" spans="1:12" ht="24" customHeight="1">
      <c r="A19371" s="1355"/>
      <c r="B19371" s="1355"/>
      <c r="C19371" s="1433"/>
      <c r="E19371" s="1433"/>
      <c r="K19371" s="1433"/>
      <c r="L19371" s="1334"/>
    </row>
    <row r="19372" spans="1:12" ht="24" customHeight="1">
      <c r="A19372" s="1355"/>
      <c r="B19372" s="1355"/>
      <c r="C19372" s="1433"/>
      <c r="E19372" s="1433"/>
      <c r="K19372" s="1433"/>
      <c r="L19372" s="1334"/>
    </row>
    <row r="19373" spans="1:12" ht="24" customHeight="1">
      <c r="A19373" s="1355"/>
      <c r="B19373" s="1355"/>
      <c r="C19373" s="1433"/>
      <c r="E19373" s="1433"/>
      <c r="K19373" s="1433"/>
      <c r="L19373" s="1334"/>
    </row>
    <row r="19374" spans="1:12" ht="24" customHeight="1">
      <c r="A19374" s="1355"/>
      <c r="B19374" s="1355"/>
      <c r="C19374" s="1433"/>
      <c r="E19374" s="1433"/>
      <c r="K19374" s="1433"/>
      <c r="L19374" s="1334"/>
    </row>
    <row r="19375" spans="1:12" ht="24" customHeight="1">
      <c r="A19375" s="1355"/>
      <c r="B19375" s="1355"/>
      <c r="C19375" s="1433"/>
      <c r="E19375" s="1433"/>
      <c r="K19375" s="1433"/>
      <c r="L19375" s="1334"/>
    </row>
    <row r="19376" spans="1:12" ht="24" customHeight="1">
      <c r="A19376" s="1355"/>
      <c r="B19376" s="1355"/>
      <c r="C19376" s="1433"/>
      <c r="E19376" s="1433"/>
      <c r="K19376" s="1433"/>
      <c r="L19376" s="1334"/>
    </row>
    <row r="19377" spans="1:12" ht="24" customHeight="1">
      <c r="A19377" s="1355"/>
      <c r="B19377" s="1355"/>
      <c r="C19377" s="1433"/>
      <c r="E19377" s="1433"/>
      <c r="K19377" s="1433"/>
      <c r="L19377" s="1334"/>
    </row>
    <row r="19378" spans="1:12" ht="24" customHeight="1">
      <c r="A19378" s="1355"/>
      <c r="B19378" s="1355"/>
      <c r="C19378" s="1433"/>
      <c r="E19378" s="1433"/>
      <c r="K19378" s="1433"/>
      <c r="L19378" s="1334"/>
    </row>
    <row r="19379" spans="1:12" ht="24" customHeight="1">
      <c r="A19379" s="1355"/>
      <c r="B19379" s="1355"/>
      <c r="C19379" s="1433"/>
      <c r="E19379" s="1433"/>
      <c r="K19379" s="1433"/>
      <c r="L19379" s="1334"/>
    </row>
    <row r="19380" spans="1:12" ht="24" customHeight="1">
      <c r="A19380" s="1355"/>
      <c r="B19380" s="1355"/>
      <c r="C19380" s="1433"/>
      <c r="E19380" s="1433"/>
      <c r="K19380" s="1433"/>
      <c r="L19380" s="1334"/>
    </row>
    <row r="19381" spans="1:12" ht="24" customHeight="1">
      <c r="A19381" s="1355"/>
      <c r="B19381" s="1355"/>
      <c r="C19381" s="1433"/>
      <c r="E19381" s="1433"/>
      <c r="K19381" s="1433"/>
      <c r="L19381" s="1334"/>
    </row>
    <row r="19382" spans="1:12" ht="24" customHeight="1">
      <c r="A19382" s="1355"/>
      <c r="B19382" s="1355"/>
      <c r="C19382" s="1433"/>
      <c r="E19382" s="1433"/>
      <c r="K19382" s="1433"/>
      <c r="L19382" s="1334"/>
    </row>
    <row r="19383" spans="1:12" ht="24" customHeight="1">
      <c r="A19383" s="1355"/>
      <c r="B19383" s="1355"/>
      <c r="C19383" s="1433"/>
      <c r="E19383" s="1433"/>
      <c r="K19383" s="1433"/>
      <c r="L19383" s="1334"/>
    </row>
    <row r="19384" spans="1:12" ht="24" customHeight="1">
      <c r="A19384" s="1355"/>
      <c r="B19384" s="1355"/>
      <c r="C19384" s="1433"/>
      <c r="E19384" s="1433"/>
      <c r="K19384" s="1433"/>
      <c r="L19384" s="1334"/>
    </row>
    <row r="19385" spans="1:12" ht="24" customHeight="1">
      <c r="A19385" s="1355"/>
      <c r="B19385" s="1355"/>
      <c r="C19385" s="1433"/>
      <c r="E19385" s="1433"/>
      <c r="K19385" s="1433"/>
      <c r="L19385" s="1334"/>
    </row>
    <row r="19386" spans="1:12" ht="24" customHeight="1">
      <c r="A19386" s="1355"/>
      <c r="B19386" s="1355"/>
      <c r="C19386" s="1433"/>
      <c r="E19386" s="1433"/>
      <c r="K19386" s="1433"/>
      <c r="L19386" s="1334"/>
    </row>
    <row r="19387" spans="1:12" ht="24" customHeight="1">
      <c r="A19387" s="1355"/>
      <c r="B19387" s="1355"/>
      <c r="C19387" s="1433"/>
      <c r="E19387" s="1433"/>
      <c r="K19387" s="1433"/>
      <c r="L19387" s="1334"/>
    </row>
    <row r="19388" spans="1:12" ht="24" customHeight="1">
      <c r="A19388" s="1355"/>
      <c r="B19388" s="1355"/>
      <c r="C19388" s="1433"/>
      <c r="E19388" s="1433"/>
      <c r="K19388" s="1433"/>
      <c r="L19388" s="1334"/>
    </row>
    <row r="19389" spans="1:12" ht="24" customHeight="1">
      <c r="A19389" s="1355"/>
      <c r="B19389" s="1355"/>
      <c r="C19389" s="1433"/>
      <c r="E19389" s="1433"/>
      <c r="K19389" s="1433"/>
      <c r="L19389" s="1334"/>
    </row>
    <row r="19390" spans="1:12" ht="24" customHeight="1">
      <c r="A19390" s="1355"/>
      <c r="B19390" s="1355"/>
      <c r="C19390" s="1433"/>
      <c r="E19390" s="1433"/>
      <c r="K19390" s="1433"/>
      <c r="L19390" s="1334"/>
    </row>
    <row r="19391" spans="1:12" ht="24" customHeight="1">
      <c r="A19391" s="1355"/>
      <c r="B19391" s="1355"/>
      <c r="C19391" s="1433"/>
      <c r="E19391" s="1433"/>
      <c r="K19391" s="1433"/>
      <c r="L19391" s="1334"/>
    </row>
    <row r="19392" spans="1:12" ht="24" customHeight="1">
      <c r="A19392" s="1355"/>
      <c r="B19392" s="1355"/>
      <c r="C19392" s="1433"/>
      <c r="E19392" s="1433"/>
      <c r="K19392" s="1433"/>
      <c r="L19392" s="1334"/>
    </row>
    <row r="19393" spans="1:12" ht="24" customHeight="1">
      <c r="A19393" s="1355"/>
      <c r="B19393" s="1355"/>
      <c r="C19393" s="1433"/>
      <c r="E19393" s="1433"/>
      <c r="K19393" s="1433"/>
      <c r="L19393" s="1334"/>
    </row>
    <row r="19394" spans="1:12" ht="24" customHeight="1">
      <c r="A19394" s="1355"/>
      <c r="B19394" s="1355"/>
      <c r="C19394" s="1433"/>
      <c r="E19394" s="1433"/>
      <c r="K19394" s="1433"/>
      <c r="L19394" s="1334"/>
    </row>
    <row r="19395" spans="1:12" ht="24" customHeight="1">
      <c r="A19395" s="1355"/>
      <c r="B19395" s="1355"/>
      <c r="C19395" s="1433"/>
      <c r="E19395" s="1433"/>
      <c r="K19395" s="1433"/>
      <c r="L19395" s="1334"/>
    </row>
    <row r="19396" spans="1:12" ht="24" customHeight="1">
      <c r="A19396" s="1355"/>
      <c r="B19396" s="1355"/>
      <c r="C19396" s="1433"/>
      <c r="E19396" s="1433"/>
      <c r="K19396" s="1433"/>
      <c r="L19396" s="1334"/>
    </row>
    <row r="19397" spans="1:12" ht="24" customHeight="1">
      <c r="A19397" s="1355"/>
      <c r="B19397" s="1355"/>
      <c r="C19397" s="1433"/>
      <c r="E19397" s="1433"/>
      <c r="K19397" s="1433"/>
      <c r="L19397" s="1334"/>
    </row>
    <row r="19398" spans="1:12" ht="24" customHeight="1">
      <c r="A19398" s="1355"/>
      <c r="B19398" s="1355"/>
      <c r="C19398" s="1433"/>
      <c r="E19398" s="1433"/>
      <c r="K19398" s="1433"/>
      <c r="L19398" s="1334"/>
    </row>
    <row r="19399" spans="1:12" ht="24" customHeight="1">
      <c r="A19399" s="1355"/>
      <c r="B19399" s="1355"/>
      <c r="C19399" s="1433"/>
      <c r="E19399" s="1433"/>
      <c r="K19399" s="1433"/>
      <c r="L19399" s="1334"/>
    </row>
    <row r="19400" spans="1:12" ht="24" customHeight="1">
      <c r="A19400" s="1355"/>
      <c r="B19400" s="1355"/>
      <c r="C19400" s="1433"/>
      <c r="E19400" s="1433"/>
      <c r="K19400" s="1433"/>
      <c r="L19400" s="1334"/>
    </row>
    <row r="19401" spans="1:12" ht="24" customHeight="1">
      <c r="A19401" s="1355"/>
      <c r="B19401" s="1355"/>
      <c r="C19401" s="1433"/>
      <c r="E19401" s="1433"/>
      <c r="K19401" s="1433"/>
      <c r="L19401" s="1334"/>
    </row>
    <row r="19402" spans="1:12" ht="24" customHeight="1">
      <c r="A19402" s="1355"/>
      <c r="B19402" s="1355"/>
      <c r="C19402" s="1433"/>
      <c r="E19402" s="1433"/>
      <c r="K19402" s="1433"/>
      <c r="L19402" s="1334"/>
    </row>
    <row r="19403" spans="1:12" ht="24" customHeight="1">
      <c r="A19403" s="1355"/>
      <c r="B19403" s="1355"/>
      <c r="C19403" s="1433"/>
      <c r="E19403" s="1433"/>
      <c r="K19403" s="1433"/>
      <c r="L19403" s="1334"/>
    </row>
    <row r="19404" spans="1:12" ht="24" customHeight="1">
      <c r="A19404" s="1355"/>
      <c r="B19404" s="1355"/>
      <c r="C19404" s="1433"/>
      <c r="E19404" s="1433"/>
      <c r="K19404" s="1433"/>
      <c r="L19404" s="1334"/>
    </row>
    <row r="19405" spans="1:12" ht="24" customHeight="1">
      <c r="A19405" s="1355"/>
      <c r="B19405" s="1355"/>
      <c r="C19405" s="1433"/>
      <c r="E19405" s="1433"/>
      <c r="K19405" s="1433"/>
      <c r="L19405" s="1334"/>
    </row>
    <row r="19406" spans="1:12" ht="24" customHeight="1">
      <c r="A19406" s="1355"/>
      <c r="B19406" s="1355"/>
      <c r="C19406" s="1433"/>
      <c r="E19406" s="1433"/>
      <c r="K19406" s="1433"/>
      <c r="L19406" s="1334"/>
    </row>
    <row r="19407" spans="1:12" ht="24" customHeight="1">
      <c r="A19407" s="1355"/>
      <c r="B19407" s="1355"/>
      <c r="C19407" s="1433"/>
      <c r="E19407" s="1433"/>
      <c r="K19407" s="1433"/>
      <c r="L19407" s="1334"/>
    </row>
    <row r="19408" spans="1:12" ht="24" customHeight="1">
      <c r="A19408" s="1355"/>
      <c r="B19408" s="1355"/>
      <c r="C19408" s="1433"/>
      <c r="E19408" s="1433"/>
      <c r="K19408" s="1433"/>
      <c r="L19408" s="1334"/>
    </row>
    <row r="19409" spans="1:12" ht="24" customHeight="1">
      <c r="A19409" s="1355"/>
      <c r="B19409" s="1355"/>
      <c r="C19409" s="1433"/>
      <c r="E19409" s="1433"/>
      <c r="K19409" s="1433"/>
      <c r="L19409" s="1334"/>
    </row>
    <row r="19410" spans="1:12" ht="24" customHeight="1">
      <c r="A19410" s="1355"/>
      <c r="B19410" s="1355"/>
      <c r="C19410" s="1433"/>
      <c r="E19410" s="1433"/>
      <c r="K19410" s="1433"/>
      <c r="L19410" s="1334"/>
    </row>
    <row r="19411" spans="1:12" ht="24" customHeight="1">
      <c r="A19411" s="1355"/>
      <c r="B19411" s="1355"/>
      <c r="C19411" s="1433"/>
      <c r="E19411" s="1433"/>
      <c r="K19411" s="1433"/>
      <c r="L19411" s="1334"/>
    </row>
    <row r="19412" spans="1:12" ht="24" customHeight="1">
      <c r="A19412" s="1355"/>
      <c r="B19412" s="1355"/>
      <c r="C19412" s="1433"/>
      <c r="E19412" s="1433"/>
      <c r="K19412" s="1433"/>
      <c r="L19412" s="1334"/>
    </row>
    <row r="19413" spans="1:12" ht="24" customHeight="1">
      <c r="A19413" s="1355"/>
      <c r="B19413" s="1355"/>
      <c r="C19413" s="1433"/>
      <c r="E19413" s="1433"/>
      <c r="K19413" s="1433"/>
      <c r="L19413" s="1334"/>
    </row>
    <row r="19414" spans="1:12" ht="24" customHeight="1">
      <c r="A19414" s="1355"/>
      <c r="B19414" s="1355"/>
      <c r="C19414" s="1433"/>
      <c r="E19414" s="1433"/>
      <c r="K19414" s="1433"/>
      <c r="L19414" s="1334"/>
    </row>
    <row r="19415" spans="1:12" ht="24" customHeight="1">
      <c r="A19415" s="1355"/>
      <c r="B19415" s="1355"/>
      <c r="C19415" s="1433"/>
      <c r="E19415" s="1433"/>
      <c r="K19415" s="1433"/>
      <c r="L19415" s="1334"/>
    </row>
    <row r="19416" spans="1:12" ht="24" customHeight="1">
      <c r="A19416" s="1355"/>
      <c r="B19416" s="1355"/>
      <c r="C19416" s="1433"/>
      <c r="E19416" s="1433"/>
      <c r="K19416" s="1433"/>
      <c r="L19416" s="1334"/>
    </row>
    <row r="19417" spans="1:12" ht="24" customHeight="1">
      <c r="A19417" s="1355"/>
      <c r="B19417" s="1355"/>
      <c r="C19417" s="1433"/>
      <c r="E19417" s="1433"/>
      <c r="K19417" s="1433"/>
      <c r="L19417" s="1334"/>
    </row>
    <row r="19418" spans="1:12" ht="24" customHeight="1">
      <c r="A19418" s="1355"/>
      <c r="B19418" s="1355"/>
      <c r="C19418" s="1433"/>
      <c r="E19418" s="1433"/>
      <c r="K19418" s="1433"/>
      <c r="L19418" s="1334"/>
    </row>
    <row r="19419" spans="1:12" ht="24" customHeight="1">
      <c r="A19419" s="1355"/>
      <c r="B19419" s="1355"/>
      <c r="C19419" s="1433"/>
      <c r="E19419" s="1433"/>
      <c r="K19419" s="1433"/>
      <c r="L19419" s="1334"/>
    </row>
    <row r="19420" spans="1:12" ht="24" customHeight="1">
      <c r="A19420" s="1355"/>
      <c r="B19420" s="1355"/>
      <c r="C19420" s="1433"/>
      <c r="E19420" s="1433"/>
      <c r="K19420" s="1433"/>
      <c r="L19420" s="1334"/>
    </row>
    <row r="19421" spans="1:12" ht="24" customHeight="1">
      <c r="A19421" s="1355"/>
      <c r="B19421" s="1355"/>
      <c r="C19421" s="1433"/>
      <c r="E19421" s="1433"/>
      <c r="K19421" s="1433"/>
      <c r="L19421" s="1334"/>
    </row>
    <row r="19422" spans="1:12" ht="24" customHeight="1">
      <c r="A19422" s="1355"/>
      <c r="B19422" s="1355"/>
      <c r="C19422" s="1433"/>
      <c r="E19422" s="1433"/>
      <c r="K19422" s="1433"/>
      <c r="L19422" s="1334"/>
    </row>
    <row r="19423" spans="1:12" ht="24" customHeight="1">
      <c r="A19423" s="1355"/>
      <c r="B19423" s="1355"/>
      <c r="C19423" s="1433"/>
      <c r="E19423" s="1433"/>
      <c r="K19423" s="1433"/>
      <c r="L19423" s="1334"/>
    </row>
    <row r="19424" spans="1:12" ht="24" customHeight="1">
      <c r="A19424" s="1355"/>
      <c r="B19424" s="1355"/>
      <c r="C19424" s="1433"/>
      <c r="E19424" s="1433"/>
      <c r="K19424" s="1433"/>
      <c r="L19424" s="1334"/>
    </row>
    <row r="19425" spans="1:12" ht="24" customHeight="1">
      <c r="A19425" s="1355"/>
      <c r="B19425" s="1355"/>
      <c r="C19425" s="1433"/>
      <c r="E19425" s="1433"/>
      <c r="K19425" s="1433"/>
      <c r="L19425" s="1334"/>
    </row>
    <row r="19426" spans="1:12" ht="24" customHeight="1">
      <c r="A19426" s="1355"/>
      <c r="B19426" s="1355"/>
      <c r="C19426" s="1433"/>
      <c r="E19426" s="1433"/>
      <c r="K19426" s="1433"/>
      <c r="L19426" s="1334"/>
    </row>
    <row r="19427" spans="1:12" ht="24" customHeight="1">
      <c r="A19427" s="1355"/>
      <c r="B19427" s="1355"/>
      <c r="C19427" s="1433"/>
      <c r="E19427" s="1433"/>
      <c r="K19427" s="1433"/>
      <c r="L19427" s="1334"/>
    </row>
    <row r="19428" spans="1:12" ht="24" customHeight="1">
      <c r="A19428" s="1355"/>
      <c r="B19428" s="1355"/>
      <c r="C19428" s="1433"/>
      <c r="E19428" s="1433"/>
      <c r="K19428" s="1433"/>
      <c r="L19428" s="1334"/>
    </row>
    <row r="19429" spans="1:12" ht="24" customHeight="1">
      <c r="A19429" s="1355"/>
      <c r="B19429" s="1355"/>
      <c r="C19429" s="1433"/>
      <c r="E19429" s="1433"/>
      <c r="K19429" s="1433"/>
      <c r="L19429" s="1334"/>
    </row>
    <row r="19430" spans="1:12" ht="24" customHeight="1">
      <c r="A19430" s="1355"/>
      <c r="B19430" s="1355"/>
      <c r="C19430" s="1433"/>
      <c r="E19430" s="1433"/>
      <c r="K19430" s="1433"/>
      <c r="L19430" s="1334"/>
    </row>
    <row r="19431" spans="1:12" ht="24" customHeight="1">
      <c r="A19431" s="1355"/>
      <c r="B19431" s="1355"/>
      <c r="C19431" s="1433"/>
      <c r="E19431" s="1433"/>
      <c r="K19431" s="1433"/>
      <c r="L19431" s="1334"/>
    </row>
    <row r="19432" spans="1:12" ht="24" customHeight="1">
      <c r="A19432" s="1355"/>
      <c r="B19432" s="1355"/>
      <c r="C19432" s="1433"/>
      <c r="E19432" s="1433"/>
      <c r="K19432" s="1433"/>
      <c r="L19432" s="1334"/>
    </row>
    <row r="19433" spans="1:12" ht="24" customHeight="1">
      <c r="A19433" s="1355"/>
      <c r="B19433" s="1355"/>
      <c r="C19433" s="1433"/>
      <c r="E19433" s="1433"/>
      <c r="K19433" s="1433"/>
      <c r="L19433" s="1334"/>
    </row>
    <row r="19434" spans="1:12" ht="24" customHeight="1">
      <c r="A19434" s="1355"/>
      <c r="B19434" s="1355"/>
      <c r="C19434" s="1433"/>
      <c r="E19434" s="1433"/>
      <c r="K19434" s="1433"/>
      <c r="L19434" s="1334"/>
    </row>
    <row r="19435" spans="1:12" ht="24" customHeight="1">
      <c r="A19435" s="1355"/>
      <c r="B19435" s="1355"/>
      <c r="C19435" s="1433"/>
      <c r="E19435" s="1433"/>
      <c r="K19435" s="1433"/>
      <c r="L19435" s="1334"/>
    </row>
    <row r="19436" spans="1:12" ht="24" customHeight="1">
      <c r="A19436" s="1355"/>
      <c r="B19436" s="1355"/>
      <c r="C19436" s="1433"/>
      <c r="E19436" s="1433"/>
      <c r="K19436" s="1433"/>
      <c r="L19436" s="1334"/>
    </row>
    <row r="19437" spans="1:12" ht="24" customHeight="1">
      <c r="A19437" s="1355"/>
      <c r="B19437" s="1355"/>
      <c r="C19437" s="1433"/>
      <c r="E19437" s="1433"/>
      <c r="K19437" s="1433"/>
      <c r="L19437" s="1334"/>
    </row>
    <row r="19438" spans="1:12" ht="24" customHeight="1">
      <c r="A19438" s="1355"/>
      <c r="B19438" s="1355"/>
      <c r="C19438" s="1433"/>
      <c r="E19438" s="1433"/>
      <c r="K19438" s="1433"/>
      <c r="L19438" s="1334"/>
    </row>
    <row r="19439" spans="1:12" ht="24" customHeight="1">
      <c r="A19439" s="1355"/>
      <c r="B19439" s="1355"/>
      <c r="C19439" s="1433"/>
      <c r="E19439" s="1433"/>
      <c r="K19439" s="1433"/>
      <c r="L19439" s="1334"/>
    </row>
    <row r="19440" spans="1:12" ht="24" customHeight="1">
      <c r="A19440" s="1355"/>
      <c r="B19440" s="1355"/>
      <c r="C19440" s="1433"/>
      <c r="E19440" s="1433"/>
      <c r="K19440" s="1433"/>
      <c r="L19440" s="1334"/>
    </row>
    <row r="19441" spans="1:12" ht="24" customHeight="1">
      <c r="A19441" s="1355"/>
      <c r="B19441" s="1355"/>
      <c r="C19441" s="1433"/>
      <c r="E19441" s="1433"/>
      <c r="K19441" s="1433"/>
      <c r="L19441" s="1334"/>
    </row>
    <row r="19442" spans="1:12" ht="24" customHeight="1">
      <c r="A19442" s="1355"/>
      <c r="B19442" s="1355"/>
      <c r="C19442" s="1433"/>
      <c r="E19442" s="1433"/>
      <c r="K19442" s="1433"/>
      <c r="L19442" s="1334"/>
    </row>
    <row r="19443" spans="1:12" ht="24" customHeight="1">
      <c r="A19443" s="1355"/>
      <c r="B19443" s="1355"/>
      <c r="C19443" s="1433"/>
      <c r="E19443" s="1433"/>
      <c r="K19443" s="1433"/>
      <c r="L19443" s="1334"/>
    </row>
    <row r="19444" spans="1:12" ht="24" customHeight="1">
      <c r="A19444" s="1355"/>
      <c r="B19444" s="1355"/>
      <c r="C19444" s="1433"/>
      <c r="E19444" s="1433"/>
      <c r="K19444" s="1433"/>
      <c r="L19444" s="1334"/>
    </row>
    <row r="19445" spans="1:12" ht="24" customHeight="1">
      <c r="A19445" s="1355"/>
      <c r="B19445" s="1355"/>
      <c r="C19445" s="1433"/>
      <c r="E19445" s="1433"/>
      <c r="K19445" s="1433"/>
      <c r="L19445" s="1334"/>
    </row>
    <row r="19446" spans="1:12" ht="24" customHeight="1">
      <c r="A19446" s="1355"/>
      <c r="B19446" s="1355"/>
      <c r="C19446" s="1433"/>
      <c r="E19446" s="1433"/>
      <c r="K19446" s="1433"/>
      <c r="L19446" s="1334"/>
    </row>
    <row r="19447" spans="1:12" ht="24" customHeight="1">
      <c r="A19447" s="1355"/>
      <c r="B19447" s="1355"/>
      <c r="C19447" s="1433"/>
      <c r="E19447" s="1433"/>
      <c r="K19447" s="1433"/>
      <c r="L19447" s="1334"/>
    </row>
    <row r="19448" spans="1:12" ht="24" customHeight="1">
      <c r="A19448" s="1355"/>
      <c r="B19448" s="1355"/>
      <c r="C19448" s="1433"/>
      <c r="E19448" s="1433"/>
      <c r="K19448" s="1433"/>
      <c r="L19448" s="1334"/>
    </row>
    <row r="19449" spans="1:12" ht="24" customHeight="1">
      <c r="A19449" s="1355"/>
      <c r="B19449" s="1355"/>
      <c r="C19449" s="1433"/>
      <c r="E19449" s="1433"/>
      <c r="K19449" s="1433"/>
      <c r="L19449" s="1334"/>
    </row>
    <row r="19450" spans="1:12" ht="24" customHeight="1">
      <c r="A19450" s="1355"/>
      <c r="B19450" s="1355"/>
      <c r="C19450" s="1433"/>
      <c r="E19450" s="1433"/>
      <c r="K19450" s="1433"/>
      <c r="L19450" s="1334"/>
    </row>
    <row r="19451" spans="1:12" ht="24" customHeight="1">
      <c r="A19451" s="1355"/>
      <c r="B19451" s="1355"/>
      <c r="C19451" s="1433"/>
      <c r="E19451" s="1433"/>
      <c r="K19451" s="1433"/>
      <c r="L19451" s="1334"/>
    </row>
    <row r="19452" spans="1:12" ht="24" customHeight="1">
      <c r="A19452" s="1355"/>
      <c r="B19452" s="1355"/>
      <c r="C19452" s="1433"/>
      <c r="E19452" s="1433"/>
      <c r="K19452" s="1433"/>
      <c r="L19452" s="1334"/>
    </row>
    <row r="19453" spans="1:12" ht="24" customHeight="1">
      <c r="A19453" s="1355"/>
      <c r="B19453" s="1355"/>
      <c r="C19453" s="1433"/>
      <c r="E19453" s="1433"/>
      <c r="K19453" s="1433"/>
      <c r="L19453" s="1334"/>
    </row>
    <row r="19454" spans="1:12" ht="24" customHeight="1">
      <c r="A19454" s="1355"/>
      <c r="B19454" s="1355"/>
      <c r="C19454" s="1433"/>
      <c r="E19454" s="1433"/>
      <c r="K19454" s="1433"/>
      <c r="L19454" s="1334"/>
    </row>
    <row r="19455" spans="1:12" ht="24" customHeight="1">
      <c r="A19455" s="1355"/>
      <c r="B19455" s="1355"/>
      <c r="C19455" s="1433"/>
      <c r="E19455" s="1433"/>
      <c r="K19455" s="1433"/>
      <c r="L19455" s="1334"/>
    </row>
    <row r="19456" spans="1:12" ht="24" customHeight="1">
      <c r="A19456" s="1355"/>
      <c r="B19456" s="1355"/>
      <c r="C19456" s="1433"/>
      <c r="E19456" s="1433"/>
      <c r="K19456" s="1433"/>
      <c r="L19456" s="1334"/>
    </row>
    <row r="19457" spans="1:12" ht="24" customHeight="1">
      <c r="A19457" s="1355"/>
      <c r="B19457" s="1355"/>
      <c r="C19457" s="1433"/>
      <c r="E19457" s="1433"/>
      <c r="K19457" s="1433"/>
      <c r="L19457" s="1334"/>
    </row>
    <row r="19458" spans="1:12" ht="24" customHeight="1">
      <c r="A19458" s="1355"/>
      <c r="B19458" s="1355"/>
      <c r="C19458" s="1433"/>
      <c r="E19458" s="1433"/>
      <c r="K19458" s="1433"/>
      <c r="L19458" s="1334"/>
    </row>
    <row r="19459" spans="1:12" ht="24" customHeight="1">
      <c r="A19459" s="1355"/>
      <c r="B19459" s="1355"/>
      <c r="C19459" s="1433"/>
      <c r="E19459" s="1433"/>
      <c r="K19459" s="1433"/>
      <c r="L19459" s="1334"/>
    </row>
    <row r="19460" spans="1:12" ht="24" customHeight="1">
      <c r="A19460" s="1355"/>
      <c r="B19460" s="1355"/>
      <c r="C19460" s="1433"/>
      <c r="E19460" s="1433"/>
      <c r="K19460" s="1433"/>
      <c r="L19460" s="1334"/>
    </row>
    <row r="19461" spans="1:12" ht="24" customHeight="1">
      <c r="A19461" s="1355"/>
      <c r="B19461" s="1355"/>
      <c r="C19461" s="1433"/>
      <c r="E19461" s="1433"/>
      <c r="K19461" s="1433"/>
      <c r="L19461" s="1334"/>
    </row>
    <row r="19462" spans="1:12" ht="24" customHeight="1">
      <c r="A19462" s="1355"/>
      <c r="B19462" s="1355"/>
      <c r="C19462" s="1433"/>
      <c r="E19462" s="1433"/>
      <c r="K19462" s="1433"/>
      <c r="L19462" s="1334"/>
    </row>
    <row r="19463" spans="1:12" ht="24" customHeight="1">
      <c r="A19463" s="1355"/>
      <c r="B19463" s="1355"/>
      <c r="C19463" s="1433"/>
      <c r="E19463" s="1433"/>
      <c r="K19463" s="1433"/>
      <c r="L19463" s="1334"/>
    </row>
    <row r="19464" spans="1:12" ht="24" customHeight="1">
      <c r="A19464" s="1355"/>
      <c r="B19464" s="1355"/>
      <c r="C19464" s="1433"/>
      <c r="E19464" s="1433"/>
      <c r="K19464" s="1433"/>
      <c r="L19464" s="1334"/>
    </row>
    <row r="19465" spans="1:12" ht="24" customHeight="1">
      <c r="A19465" s="1355"/>
      <c r="B19465" s="1355"/>
      <c r="C19465" s="1433"/>
      <c r="E19465" s="1433"/>
      <c r="K19465" s="1433"/>
      <c r="L19465" s="1334"/>
    </row>
    <row r="19466" spans="1:12" ht="24" customHeight="1">
      <c r="A19466" s="1355"/>
      <c r="B19466" s="1355"/>
      <c r="C19466" s="1433"/>
      <c r="E19466" s="1433"/>
      <c r="K19466" s="1433"/>
      <c r="L19466" s="1334"/>
    </row>
    <row r="19467" spans="1:12" ht="24" customHeight="1">
      <c r="A19467" s="1355"/>
      <c r="B19467" s="1355"/>
      <c r="C19467" s="1433"/>
      <c r="E19467" s="1433"/>
      <c r="K19467" s="1433"/>
      <c r="L19467" s="1334"/>
    </row>
    <row r="19468" spans="1:12" ht="24" customHeight="1">
      <c r="A19468" s="1355"/>
      <c r="B19468" s="1355"/>
      <c r="C19468" s="1433"/>
      <c r="E19468" s="1433"/>
      <c r="K19468" s="1433"/>
      <c r="L19468" s="1334"/>
    </row>
    <row r="19469" spans="1:12" ht="24" customHeight="1">
      <c r="A19469" s="1355"/>
      <c r="B19469" s="1355"/>
      <c r="C19469" s="1433"/>
      <c r="E19469" s="1433"/>
      <c r="K19469" s="1433"/>
      <c r="L19469" s="1334"/>
    </row>
    <row r="19470" spans="1:12" ht="24" customHeight="1">
      <c r="A19470" s="1355"/>
      <c r="B19470" s="1355"/>
      <c r="C19470" s="1433"/>
      <c r="E19470" s="1433"/>
      <c r="K19470" s="1433"/>
      <c r="L19470" s="1334"/>
    </row>
    <row r="19471" spans="1:12" ht="24" customHeight="1">
      <c r="A19471" s="1355"/>
      <c r="B19471" s="1355"/>
      <c r="C19471" s="1433"/>
      <c r="E19471" s="1433"/>
      <c r="K19471" s="1433"/>
      <c r="L19471" s="1334"/>
    </row>
    <row r="19472" spans="1:12" ht="24" customHeight="1">
      <c r="A19472" s="1355"/>
      <c r="B19472" s="1355"/>
      <c r="C19472" s="1433"/>
      <c r="E19472" s="1433"/>
      <c r="K19472" s="1433"/>
      <c r="L19472" s="1334"/>
    </row>
    <row r="19473" spans="1:12" ht="24" customHeight="1">
      <c r="A19473" s="1355"/>
      <c r="B19473" s="1355"/>
      <c r="C19473" s="1433"/>
      <c r="E19473" s="1433"/>
      <c r="K19473" s="1433"/>
      <c r="L19473" s="1334"/>
    </row>
    <row r="19474" spans="1:12" ht="24" customHeight="1">
      <c r="A19474" s="1355"/>
      <c r="B19474" s="1355"/>
      <c r="C19474" s="1433"/>
      <c r="E19474" s="1433"/>
      <c r="K19474" s="1433"/>
      <c r="L19474" s="1334"/>
    </row>
    <row r="19475" spans="1:12" ht="24" customHeight="1">
      <c r="A19475" s="1355"/>
      <c r="B19475" s="1355"/>
      <c r="C19475" s="1433"/>
      <c r="E19475" s="1433"/>
      <c r="K19475" s="1433"/>
      <c r="L19475" s="1334"/>
    </row>
    <row r="19476" spans="1:12" ht="24" customHeight="1">
      <c r="A19476" s="1355"/>
      <c r="B19476" s="1355"/>
      <c r="C19476" s="1433"/>
      <c r="E19476" s="1433"/>
      <c r="K19476" s="1433"/>
      <c r="L19476" s="1334"/>
    </row>
    <row r="19477" spans="1:12" ht="24" customHeight="1">
      <c r="A19477" s="1355"/>
      <c r="B19477" s="1355"/>
      <c r="C19477" s="1433"/>
      <c r="E19477" s="1433"/>
      <c r="K19477" s="1433"/>
      <c r="L19477" s="1334"/>
    </row>
    <row r="19478" spans="1:12" ht="24" customHeight="1">
      <c r="A19478" s="1355"/>
      <c r="B19478" s="1355"/>
      <c r="C19478" s="1433"/>
      <c r="E19478" s="1433"/>
      <c r="K19478" s="1433"/>
      <c r="L19478" s="1334"/>
    </row>
    <row r="19479" spans="1:12" ht="24" customHeight="1">
      <c r="A19479" s="1355"/>
      <c r="B19479" s="1355"/>
      <c r="C19479" s="1433"/>
      <c r="E19479" s="1433"/>
      <c r="K19479" s="1433"/>
      <c r="L19479" s="1334"/>
    </row>
    <row r="19480" spans="1:12" ht="24" customHeight="1">
      <c r="A19480" s="1355"/>
      <c r="B19480" s="1355"/>
      <c r="C19480" s="1433"/>
      <c r="E19480" s="1433"/>
      <c r="K19480" s="1433"/>
      <c r="L19480" s="1334"/>
    </row>
    <row r="19481" spans="1:12" ht="24" customHeight="1">
      <c r="A19481" s="1355"/>
      <c r="B19481" s="1355"/>
      <c r="C19481" s="1433"/>
      <c r="E19481" s="1433"/>
      <c r="K19481" s="1433"/>
      <c r="L19481" s="1334"/>
    </row>
    <row r="19482" spans="1:12" ht="24" customHeight="1">
      <c r="A19482" s="1355"/>
      <c r="B19482" s="1355"/>
      <c r="C19482" s="1433"/>
      <c r="E19482" s="1433"/>
      <c r="K19482" s="1433"/>
      <c r="L19482" s="1334"/>
    </row>
    <row r="19483" spans="1:12" ht="24" customHeight="1">
      <c r="A19483" s="1355"/>
      <c r="B19483" s="1355"/>
      <c r="C19483" s="1433"/>
      <c r="E19483" s="1433"/>
      <c r="K19483" s="1433"/>
      <c r="L19483" s="1334"/>
    </row>
    <row r="19484" spans="1:12" ht="24" customHeight="1">
      <c r="A19484" s="1355"/>
      <c r="B19484" s="1355"/>
      <c r="C19484" s="1433"/>
      <c r="E19484" s="1433"/>
      <c r="K19484" s="1433"/>
      <c r="L19484" s="1334"/>
    </row>
    <row r="19485" spans="1:12" ht="24" customHeight="1">
      <c r="A19485" s="1355"/>
      <c r="B19485" s="1355"/>
      <c r="C19485" s="1433"/>
      <c r="E19485" s="1433"/>
      <c r="K19485" s="1433"/>
      <c r="L19485" s="1334"/>
    </row>
    <row r="19486" spans="1:12" ht="24" customHeight="1">
      <c r="A19486" s="1355"/>
      <c r="B19486" s="1355"/>
      <c r="C19486" s="1433"/>
      <c r="E19486" s="1433"/>
      <c r="K19486" s="1433"/>
      <c r="L19486" s="1334"/>
    </row>
    <row r="19487" spans="1:12" ht="24" customHeight="1">
      <c r="A19487" s="1355"/>
      <c r="B19487" s="1355"/>
      <c r="C19487" s="1433"/>
      <c r="E19487" s="1433"/>
      <c r="K19487" s="1433"/>
      <c r="L19487" s="1334"/>
    </row>
    <row r="19488" spans="1:12" ht="24" customHeight="1">
      <c r="A19488" s="1355"/>
      <c r="B19488" s="1355"/>
      <c r="C19488" s="1433"/>
      <c r="E19488" s="1433"/>
      <c r="K19488" s="1433"/>
      <c r="L19488" s="1334"/>
    </row>
    <row r="19489" spans="1:12" ht="24" customHeight="1">
      <c r="A19489" s="1355"/>
      <c r="B19489" s="1355"/>
      <c r="C19489" s="1433"/>
      <c r="E19489" s="1433"/>
      <c r="K19489" s="1433"/>
      <c r="L19489" s="1334"/>
    </row>
    <row r="19490" spans="1:12" ht="24" customHeight="1">
      <c r="A19490" s="1355"/>
      <c r="B19490" s="1355"/>
      <c r="C19490" s="1433"/>
      <c r="E19490" s="1433"/>
      <c r="K19490" s="1433"/>
      <c r="L19490" s="1334"/>
    </row>
    <row r="19491" spans="1:12" ht="24" customHeight="1">
      <c r="A19491" s="1355"/>
      <c r="B19491" s="1355"/>
      <c r="C19491" s="1433"/>
      <c r="E19491" s="1433"/>
      <c r="K19491" s="1433"/>
      <c r="L19491" s="1334"/>
    </row>
    <row r="19492" spans="1:12" ht="24" customHeight="1">
      <c r="A19492" s="1355"/>
      <c r="B19492" s="1355"/>
      <c r="C19492" s="1433"/>
      <c r="E19492" s="1433"/>
      <c r="K19492" s="1433"/>
      <c r="L19492" s="1334"/>
    </row>
    <row r="19493" spans="1:12" ht="24" customHeight="1">
      <c r="A19493" s="1355"/>
      <c r="B19493" s="1355"/>
      <c r="C19493" s="1433"/>
      <c r="E19493" s="1433"/>
      <c r="K19493" s="1433"/>
      <c r="L19493" s="1334"/>
    </row>
    <row r="19494" spans="1:12" ht="24" customHeight="1">
      <c r="A19494" s="1355"/>
      <c r="B19494" s="1355"/>
      <c r="C19494" s="1433"/>
      <c r="E19494" s="1433"/>
      <c r="K19494" s="1433"/>
      <c r="L19494" s="1334"/>
    </row>
    <row r="19495" spans="1:12" ht="24" customHeight="1">
      <c r="A19495" s="1355"/>
      <c r="B19495" s="1355"/>
      <c r="C19495" s="1433"/>
      <c r="E19495" s="1433"/>
      <c r="K19495" s="1433"/>
      <c r="L19495" s="1334"/>
    </row>
    <row r="19496" spans="1:12" ht="24" customHeight="1">
      <c r="A19496" s="1355"/>
      <c r="B19496" s="1355"/>
      <c r="C19496" s="1433"/>
      <c r="E19496" s="1433"/>
      <c r="K19496" s="1433"/>
      <c r="L19496" s="1334"/>
    </row>
    <row r="19497" spans="1:12" ht="24" customHeight="1">
      <c r="A19497" s="1355"/>
      <c r="B19497" s="1355"/>
      <c r="C19497" s="1433"/>
      <c r="E19497" s="1433"/>
      <c r="K19497" s="1433"/>
      <c r="L19497" s="1334"/>
    </row>
    <row r="19498" spans="1:12" ht="24" customHeight="1">
      <c r="A19498" s="1355"/>
      <c r="B19498" s="1355"/>
      <c r="C19498" s="1433"/>
      <c r="E19498" s="1433"/>
      <c r="K19498" s="1433"/>
      <c r="L19498" s="1334"/>
    </row>
    <row r="19499" spans="1:12" ht="24" customHeight="1">
      <c r="A19499" s="1355"/>
      <c r="B19499" s="1355"/>
      <c r="C19499" s="1433"/>
      <c r="E19499" s="1433"/>
      <c r="K19499" s="1433"/>
      <c r="L19499" s="1334"/>
    </row>
    <row r="19500" spans="1:12" ht="24" customHeight="1">
      <c r="A19500" s="1355"/>
      <c r="B19500" s="1355"/>
      <c r="C19500" s="1433"/>
      <c r="E19500" s="1433"/>
      <c r="K19500" s="1433"/>
      <c r="L19500" s="1334"/>
    </row>
    <row r="19501" spans="1:12" ht="24" customHeight="1">
      <c r="A19501" s="1355"/>
      <c r="B19501" s="1355"/>
      <c r="C19501" s="1433"/>
      <c r="E19501" s="1433"/>
      <c r="K19501" s="1433"/>
      <c r="L19501" s="1334"/>
    </row>
    <row r="19502" spans="1:12" ht="24" customHeight="1">
      <c r="A19502" s="1355"/>
      <c r="B19502" s="1355"/>
      <c r="C19502" s="1433"/>
      <c r="E19502" s="1433"/>
      <c r="K19502" s="1433"/>
      <c r="L19502" s="1334"/>
    </row>
    <row r="19503" spans="1:12" ht="24" customHeight="1">
      <c r="A19503" s="1355"/>
      <c r="B19503" s="1355"/>
      <c r="C19503" s="1433"/>
      <c r="E19503" s="1433"/>
      <c r="K19503" s="1433"/>
      <c r="L19503" s="1334"/>
    </row>
    <row r="19504" spans="1:12" ht="24" customHeight="1">
      <c r="A19504" s="1355"/>
      <c r="B19504" s="1355"/>
      <c r="C19504" s="1433"/>
      <c r="E19504" s="1433"/>
      <c r="K19504" s="1433"/>
      <c r="L19504" s="1334"/>
    </row>
    <row r="19505" spans="1:12" ht="24" customHeight="1">
      <c r="A19505" s="1355"/>
      <c r="B19505" s="1355"/>
      <c r="C19505" s="1433"/>
      <c r="E19505" s="1433"/>
      <c r="K19505" s="1433"/>
      <c r="L19505" s="1334"/>
    </row>
    <row r="19506" spans="1:12" ht="24" customHeight="1">
      <c r="A19506" s="1355"/>
      <c r="B19506" s="1355"/>
      <c r="C19506" s="1433"/>
      <c r="E19506" s="1433"/>
      <c r="K19506" s="1433"/>
      <c r="L19506" s="1334"/>
    </row>
    <row r="19507" spans="1:12" ht="24" customHeight="1">
      <c r="A19507" s="1355"/>
      <c r="B19507" s="1355"/>
      <c r="C19507" s="1433"/>
      <c r="E19507" s="1433"/>
      <c r="K19507" s="1433"/>
      <c r="L19507" s="1334"/>
    </row>
    <row r="19508" spans="1:12" ht="24" customHeight="1">
      <c r="A19508" s="1355"/>
      <c r="B19508" s="1355"/>
      <c r="C19508" s="1433"/>
      <c r="E19508" s="1433"/>
      <c r="K19508" s="1433"/>
      <c r="L19508" s="1334"/>
    </row>
    <row r="19509" spans="1:12" ht="24" customHeight="1">
      <c r="A19509" s="1355"/>
      <c r="B19509" s="1355"/>
      <c r="C19509" s="1433"/>
      <c r="E19509" s="1433"/>
      <c r="K19509" s="1433"/>
      <c r="L19509" s="1334"/>
    </row>
    <row r="19510" spans="1:12" ht="24" customHeight="1">
      <c r="A19510" s="1355"/>
      <c r="B19510" s="1355"/>
      <c r="C19510" s="1433"/>
      <c r="E19510" s="1433"/>
      <c r="K19510" s="1433"/>
      <c r="L19510" s="1334"/>
    </row>
    <row r="19511" spans="1:12" ht="24" customHeight="1">
      <c r="A19511" s="1355"/>
      <c r="B19511" s="1355"/>
      <c r="C19511" s="1433"/>
      <c r="E19511" s="1433"/>
      <c r="K19511" s="1433"/>
      <c r="L19511" s="1334"/>
    </row>
    <row r="19512" spans="1:12" ht="24" customHeight="1">
      <c r="A19512" s="1355"/>
      <c r="B19512" s="1355"/>
      <c r="C19512" s="1433"/>
      <c r="E19512" s="1433"/>
      <c r="K19512" s="1433"/>
      <c r="L19512" s="1334"/>
    </row>
    <row r="19513" spans="1:12" ht="24" customHeight="1">
      <c r="A19513" s="1355"/>
      <c r="B19513" s="1355"/>
      <c r="C19513" s="1433"/>
      <c r="E19513" s="1433"/>
      <c r="K19513" s="1433"/>
      <c r="L19513" s="1334"/>
    </row>
    <row r="19514" spans="1:12" ht="24" customHeight="1">
      <c r="A19514" s="1355"/>
      <c r="B19514" s="1355"/>
      <c r="C19514" s="1433"/>
      <c r="E19514" s="1433"/>
      <c r="K19514" s="1433"/>
      <c r="L19514" s="1334"/>
    </row>
    <row r="19515" spans="1:12" ht="24" customHeight="1">
      <c r="A19515" s="1355"/>
      <c r="B19515" s="1355"/>
      <c r="C19515" s="1433"/>
      <c r="E19515" s="1433"/>
      <c r="K19515" s="1433"/>
      <c r="L19515" s="1334"/>
    </row>
    <row r="19516" spans="1:12" ht="24" customHeight="1">
      <c r="A19516" s="1355"/>
      <c r="B19516" s="1355"/>
      <c r="C19516" s="1433"/>
      <c r="E19516" s="1433"/>
      <c r="K19516" s="1433"/>
      <c r="L19516" s="1334"/>
    </row>
    <row r="19517" spans="1:12" ht="24" customHeight="1">
      <c r="A19517" s="1355"/>
      <c r="B19517" s="1355"/>
      <c r="C19517" s="1433"/>
      <c r="E19517" s="1433"/>
      <c r="K19517" s="1433"/>
      <c r="L19517" s="1334"/>
    </row>
    <row r="19518" spans="1:12" ht="24" customHeight="1">
      <c r="A19518" s="1355"/>
      <c r="B19518" s="1355"/>
      <c r="C19518" s="1433"/>
      <c r="E19518" s="1433"/>
      <c r="K19518" s="1433"/>
      <c r="L19518" s="1334"/>
    </row>
    <row r="19519" spans="1:12" ht="24" customHeight="1">
      <c r="A19519" s="1355"/>
      <c r="B19519" s="1355"/>
      <c r="C19519" s="1433"/>
      <c r="E19519" s="1433"/>
      <c r="K19519" s="1433"/>
      <c r="L19519" s="1334"/>
    </row>
    <row r="19520" spans="1:12" ht="24" customHeight="1">
      <c r="A19520" s="1355"/>
      <c r="B19520" s="1355"/>
      <c r="C19520" s="1433"/>
      <c r="E19520" s="1433"/>
      <c r="K19520" s="1433"/>
      <c r="L19520" s="1334"/>
    </row>
    <row r="19521" spans="1:12" ht="24" customHeight="1">
      <c r="A19521" s="1355"/>
      <c r="B19521" s="1355"/>
      <c r="C19521" s="1433"/>
      <c r="E19521" s="1433"/>
      <c r="K19521" s="1433"/>
      <c r="L19521" s="1334"/>
    </row>
    <row r="19522" spans="1:12" ht="24" customHeight="1">
      <c r="A19522" s="1355"/>
      <c r="B19522" s="1355"/>
      <c r="C19522" s="1433"/>
      <c r="E19522" s="1433"/>
      <c r="K19522" s="1433"/>
      <c r="L19522" s="1334"/>
    </row>
    <row r="19523" spans="1:12" ht="24" customHeight="1">
      <c r="A19523" s="1355"/>
      <c r="B19523" s="1355"/>
      <c r="C19523" s="1433"/>
      <c r="E19523" s="1433"/>
      <c r="K19523" s="1433"/>
      <c r="L19523" s="1334"/>
    </row>
    <row r="19524" spans="1:12" ht="24" customHeight="1">
      <c r="A19524" s="1355"/>
      <c r="B19524" s="1355"/>
      <c r="C19524" s="1433"/>
      <c r="E19524" s="1433"/>
      <c r="K19524" s="1433"/>
      <c r="L19524" s="1334"/>
    </row>
    <row r="19525" spans="1:12" ht="24" customHeight="1">
      <c r="A19525" s="1355"/>
      <c r="B19525" s="1355"/>
      <c r="C19525" s="1433"/>
      <c r="E19525" s="1433"/>
      <c r="K19525" s="1433"/>
      <c r="L19525" s="1334"/>
    </row>
    <row r="19526" spans="1:12" ht="24" customHeight="1">
      <c r="A19526" s="1355"/>
      <c r="B19526" s="1355"/>
      <c r="C19526" s="1433"/>
      <c r="E19526" s="1433"/>
      <c r="K19526" s="1433"/>
      <c r="L19526" s="1334"/>
    </row>
    <row r="19527" spans="1:12" ht="24" customHeight="1">
      <c r="A19527" s="1355"/>
      <c r="B19527" s="1355"/>
      <c r="C19527" s="1433"/>
      <c r="E19527" s="1433"/>
      <c r="K19527" s="1433"/>
      <c r="L19527" s="1334"/>
    </row>
    <row r="19528" spans="1:12" ht="24" customHeight="1">
      <c r="A19528" s="1355"/>
      <c r="B19528" s="1355"/>
      <c r="C19528" s="1433"/>
      <c r="E19528" s="1433"/>
      <c r="K19528" s="1433"/>
      <c r="L19528" s="1334"/>
    </row>
    <row r="19529" spans="1:12" ht="24" customHeight="1">
      <c r="A19529" s="1355"/>
      <c r="B19529" s="1355"/>
      <c r="C19529" s="1433"/>
      <c r="E19529" s="1433"/>
      <c r="K19529" s="1433"/>
      <c r="L19529" s="1334"/>
    </row>
    <row r="19530" spans="1:12" ht="24" customHeight="1">
      <c r="A19530" s="1355"/>
      <c r="B19530" s="1355"/>
      <c r="C19530" s="1433"/>
      <c r="E19530" s="1433"/>
      <c r="K19530" s="1433"/>
      <c r="L19530" s="1334"/>
    </row>
    <row r="19531" spans="1:12" ht="24" customHeight="1">
      <c r="A19531" s="1355"/>
      <c r="B19531" s="1355"/>
      <c r="C19531" s="1433"/>
      <c r="E19531" s="1433"/>
      <c r="K19531" s="1433"/>
      <c r="L19531" s="1334"/>
    </row>
    <row r="19532" spans="1:12" ht="24" customHeight="1">
      <c r="A19532" s="1355"/>
      <c r="B19532" s="1355"/>
      <c r="C19532" s="1433"/>
      <c r="E19532" s="1433"/>
      <c r="K19532" s="1433"/>
      <c r="L19532" s="1334"/>
    </row>
    <row r="19533" spans="1:12" ht="24" customHeight="1">
      <c r="A19533" s="1355"/>
      <c r="B19533" s="1355"/>
      <c r="C19533" s="1433"/>
      <c r="E19533" s="1433"/>
      <c r="K19533" s="1433"/>
      <c r="L19533" s="1334"/>
    </row>
    <row r="19534" spans="1:12" ht="24" customHeight="1">
      <c r="A19534" s="1355"/>
      <c r="B19534" s="1355"/>
      <c r="C19534" s="1433"/>
      <c r="E19534" s="1433"/>
      <c r="K19534" s="1433"/>
      <c r="L19534" s="1334"/>
    </row>
    <row r="19535" spans="1:12" ht="24" customHeight="1">
      <c r="A19535" s="1355"/>
      <c r="B19535" s="1355"/>
      <c r="C19535" s="1433"/>
      <c r="E19535" s="1433"/>
      <c r="K19535" s="1433"/>
      <c r="L19535" s="1334"/>
    </row>
    <row r="19536" spans="1:12" ht="24" customHeight="1">
      <c r="A19536" s="1355"/>
      <c r="B19536" s="1355"/>
      <c r="C19536" s="1433"/>
      <c r="E19536" s="1433"/>
      <c r="K19536" s="1433"/>
      <c r="L19536" s="1334"/>
    </row>
    <row r="19537" spans="1:12" ht="24" customHeight="1">
      <c r="A19537" s="1355"/>
      <c r="B19537" s="1355"/>
      <c r="C19537" s="1433"/>
      <c r="E19537" s="1433"/>
      <c r="K19537" s="1433"/>
      <c r="L19537" s="1334"/>
    </row>
    <row r="19538" spans="1:12" ht="24" customHeight="1">
      <c r="A19538" s="1355"/>
      <c r="B19538" s="1355"/>
      <c r="C19538" s="1433"/>
      <c r="E19538" s="1433"/>
      <c r="K19538" s="1433"/>
      <c r="L19538" s="1334"/>
    </row>
    <row r="19539" spans="1:12" ht="24" customHeight="1">
      <c r="A19539" s="1355"/>
      <c r="B19539" s="1355"/>
      <c r="C19539" s="1433"/>
      <c r="E19539" s="1433"/>
      <c r="K19539" s="1433"/>
      <c r="L19539" s="1334"/>
    </row>
    <row r="19540" spans="1:12" ht="24" customHeight="1">
      <c r="A19540" s="1355"/>
      <c r="B19540" s="1355"/>
      <c r="C19540" s="1433"/>
      <c r="E19540" s="1433"/>
      <c r="K19540" s="1433"/>
      <c r="L19540" s="1334"/>
    </row>
    <row r="19541" spans="1:12" ht="24" customHeight="1">
      <c r="A19541" s="1355"/>
      <c r="B19541" s="1355"/>
      <c r="C19541" s="1433"/>
      <c r="E19541" s="1433"/>
      <c r="K19541" s="1433"/>
      <c r="L19541" s="1334"/>
    </row>
    <row r="19542" spans="1:12" ht="24" customHeight="1">
      <c r="A19542" s="1355"/>
      <c r="B19542" s="1355"/>
      <c r="C19542" s="1433"/>
      <c r="E19542" s="1433"/>
      <c r="K19542" s="1433"/>
      <c r="L19542" s="1334"/>
    </row>
    <row r="19543" spans="1:12" ht="24" customHeight="1">
      <c r="A19543" s="1355"/>
      <c r="B19543" s="1355"/>
      <c r="C19543" s="1433"/>
      <c r="E19543" s="1433"/>
      <c r="K19543" s="1433"/>
      <c r="L19543" s="1334"/>
    </row>
    <row r="19544" spans="1:12" ht="24" customHeight="1">
      <c r="A19544" s="1355"/>
      <c r="B19544" s="1355"/>
      <c r="C19544" s="1433"/>
      <c r="E19544" s="1433"/>
      <c r="K19544" s="1433"/>
      <c r="L19544" s="1334"/>
    </row>
    <row r="19545" spans="1:12" ht="24" customHeight="1">
      <c r="A19545" s="1355"/>
      <c r="B19545" s="1355"/>
      <c r="C19545" s="1433"/>
      <c r="E19545" s="1433"/>
      <c r="K19545" s="1433"/>
      <c r="L19545" s="1334"/>
    </row>
    <row r="19546" spans="1:12" ht="24" customHeight="1">
      <c r="A19546" s="1355"/>
      <c r="B19546" s="1355"/>
      <c r="C19546" s="1433"/>
      <c r="E19546" s="1433"/>
      <c r="K19546" s="1433"/>
      <c r="L19546" s="1334"/>
    </row>
    <row r="19547" spans="1:12" ht="24" customHeight="1">
      <c r="A19547" s="1355"/>
      <c r="B19547" s="1355"/>
      <c r="C19547" s="1433"/>
      <c r="E19547" s="1433"/>
      <c r="K19547" s="1433"/>
      <c r="L19547" s="1334"/>
    </row>
    <row r="19548" spans="1:12" ht="24" customHeight="1">
      <c r="A19548" s="1355"/>
      <c r="B19548" s="1355"/>
      <c r="C19548" s="1433"/>
      <c r="E19548" s="1433"/>
      <c r="K19548" s="1433"/>
      <c r="L19548" s="1334"/>
    </row>
    <row r="19549" spans="1:12" ht="24" customHeight="1">
      <c r="A19549" s="1355"/>
      <c r="B19549" s="1355"/>
      <c r="C19549" s="1433"/>
      <c r="E19549" s="1433"/>
      <c r="K19549" s="1433"/>
      <c r="L19549" s="1334"/>
    </row>
    <row r="19550" spans="1:12" ht="24" customHeight="1">
      <c r="A19550" s="1355"/>
      <c r="B19550" s="1355"/>
      <c r="C19550" s="1433"/>
      <c r="E19550" s="1433"/>
      <c r="K19550" s="1433"/>
      <c r="L19550" s="1334"/>
    </row>
    <row r="19551" spans="1:12" ht="24" customHeight="1">
      <c r="A19551" s="1355"/>
      <c r="B19551" s="1355"/>
      <c r="C19551" s="1433"/>
      <c r="E19551" s="1433"/>
      <c r="K19551" s="1433"/>
      <c r="L19551" s="1334"/>
    </row>
    <row r="19552" spans="1:12" ht="24" customHeight="1">
      <c r="A19552" s="1355"/>
      <c r="B19552" s="1355"/>
      <c r="C19552" s="1433"/>
      <c r="E19552" s="1433"/>
      <c r="K19552" s="1433"/>
      <c r="L19552" s="1334"/>
    </row>
    <row r="19553" spans="1:12" ht="24" customHeight="1">
      <c r="A19553" s="1355"/>
      <c r="B19553" s="1355"/>
      <c r="C19553" s="1433"/>
      <c r="E19553" s="1433"/>
      <c r="K19553" s="1433"/>
      <c r="L19553" s="1334"/>
    </row>
    <row r="19554" spans="1:12" ht="24" customHeight="1">
      <c r="A19554" s="1355"/>
      <c r="B19554" s="1355"/>
      <c r="C19554" s="1433"/>
      <c r="E19554" s="1433"/>
      <c r="K19554" s="1433"/>
      <c r="L19554" s="1334"/>
    </row>
    <row r="19555" spans="1:12" ht="24" customHeight="1">
      <c r="A19555" s="1355"/>
      <c r="B19555" s="1355"/>
      <c r="C19555" s="1433"/>
      <c r="E19555" s="1433"/>
      <c r="K19555" s="1433"/>
      <c r="L19555" s="1334"/>
    </row>
    <row r="19556" spans="1:12" ht="24" customHeight="1">
      <c r="A19556" s="1355"/>
      <c r="B19556" s="1355"/>
      <c r="C19556" s="1433"/>
      <c r="E19556" s="1433"/>
      <c r="K19556" s="1433"/>
      <c r="L19556" s="1334"/>
    </row>
    <row r="19557" spans="1:12" ht="24" customHeight="1">
      <c r="A19557" s="1355"/>
      <c r="B19557" s="1355"/>
      <c r="C19557" s="1433"/>
      <c r="E19557" s="1433"/>
      <c r="K19557" s="1433"/>
      <c r="L19557" s="1334"/>
    </row>
    <row r="19558" spans="1:12" ht="24" customHeight="1">
      <c r="A19558" s="1355"/>
      <c r="B19558" s="1355"/>
      <c r="C19558" s="1433"/>
      <c r="E19558" s="1433"/>
      <c r="K19558" s="1433"/>
      <c r="L19558" s="1334"/>
    </row>
    <row r="19559" spans="1:12" ht="24" customHeight="1">
      <c r="A19559" s="1355"/>
      <c r="B19559" s="1355"/>
      <c r="C19559" s="1433"/>
      <c r="E19559" s="1433"/>
      <c r="K19559" s="1433"/>
      <c r="L19559" s="1334"/>
    </row>
    <row r="19560" spans="1:12" ht="24" customHeight="1">
      <c r="A19560" s="1355"/>
      <c r="B19560" s="1355"/>
      <c r="C19560" s="1433"/>
      <c r="E19560" s="1433"/>
      <c r="K19560" s="1433"/>
      <c r="L19560" s="1334"/>
    </row>
    <row r="19561" spans="1:12" ht="24" customHeight="1">
      <c r="A19561" s="1355"/>
      <c r="B19561" s="1355"/>
      <c r="C19561" s="1433"/>
      <c r="E19561" s="1433"/>
      <c r="K19561" s="1433"/>
      <c r="L19561" s="1334"/>
    </row>
    <row r="19562" spans="1:12" ht="24" customHeight="1">
      <c r="A19562" s="1355"/>
      <c r="B19562" s="1355"/>
      <c r="C19562" s="1433"/>
      <c r="E19562" s="1433"/>
      <c r="K19562" s="1433"/>
      <c r="L19562" s="1334"/>
    </row>
    <row r="19563" spans="1:12" ht="24" customHeight="1">
      <c r="A19563" s="1355"/>
      <c r="B19563" s="1355"/>
      <c r="C19563" s="1433"/>
      <c r="E19563" s="1433"/>
      <c r="K19563" s="1433"/>
      <c r="L19563" s="1334"/>
    </row>
    <row r="19564" spans="1:12" ht="24" customHeight="1">
      <c r="A19564" s="1355"/>
      <c r="B19564" s="1355"/>
      <c r="C19564" s="1433"/>
      <c r="E19564" s="1433"/>
      <c r="K19564" s="1433"/>
      <c r="L19564" s="1334"/>
    </row>
    <row r="19565" spans="1:12" ht="24" customHeight="1">
      <c r="A19565" s="1355"/>
      <c r="B19565" s="1355"/>
      <c r="C19565" s="1433"/>
      <c r="E19565" s="1433"/>
      <c r="K19565" s="1433"/>
      <c r="L19565" s="1334"/>
    </row>
    <row r="19566" spans="1:12" ht="24" customHeight="1">
      <c r="A19566" s="1355"/>
      <c r="B19566" s="1355"/>
      <c r="C19566" s="1433"/>
      <c r="E19566" s="1433"/>
      <c r="K19566" s="1433"/>
      <c r="L19566" s="1334"/>
    </row>
    <row r="19567" spans="1:12" ht="24" customHeight="1">
      <c r="A19567" s="1355"/>
      <c r="B19567" s="1355"/>
      <c r="C19567" s="1433"/>
      <c r="E19567" s="1433"/>
      <c r="K19567" s="1433"/>
      <c r="L19567" s="1334"/>
    </row>
    <row r="19568" spans="1:12" ht="24" customHeight="1">
      <c r="A19568" s="1355"/>
      <c r="B19568" s="1355"/>
      <c r="C19568" s="1433"/>
      <c r="E19568" s="1433"/>
      <c r="K19568" s="1433"/>
      <c r="L19568" s="1334"/>
    </row>
    <row r="19569" spans="1:12" ht="24" customHeight="1">
      <c r="A19569" s="1355"/>
      <c r="B19569" s="1355"/>
      <c r="C19569" s="1433"/>
      <c r="E19569" s="1433"/>
      <c r="K19569" s="1433"/>
      <c r="L19569" s="1334"/>
    </row>
    <row r="19570" spans="1:12" ht="24" customHeight="1">
      <c r="A19570" s="1355"/>
      <c r="B19570" s="1355"/>
      <c r="C19570" s="1433"/>
      <c r="E19570" s="1433"/>
      <c r="K19570" s="1433"/>
      <c r="L19570" s="1334"/>
    </row>
    <row r="19571" spans="1:12" ht="24" customHeight="1">
      <c r="A19571" s="1355"/>
      <c r="B19571" s="1355"/>
      <c r="C19571" s="1433"/>
      <c r="E19571" s="1433"/>
      <c r="K19571" s="1433"/>
      <c r="L19571" s="1334"/>
    </row>
    <row r="19572" spans="1:12" ht="24" customHeight="1">
      <c r="A19572" s="1355"/>
      <c r="B19572" s="1355"/>
      <c r="C19572" s="1433"/>
      <c r="E19572" s="1433"/>
      <c r="K19572" s="1433"/>
      <c r="L19572" s="1334"/>
    </row>
    <row r="19573" spans="1:12" ht="24" customHeight="1">
      <c r="A19573" s="1355"/>
      <c r="B19573" s="1355"/>
      <c r="C19573" s="1433"/>
      <c r="E19573" s="1433"/>
      <c r="K19573" s="1433"/>
      <c r="L19573" s="1334"/>
    </row>
    <row r="19574" spans="1:12" ht="24" customHeight="1">
      <c r="A19574" s="1355"/>
      <c r="B19574" s="1355"/>
      <c r="C19574" s="1433"/>
      <c r="E19574" s="1433"/>
      <c r="K19574" s="1433"/>
      <c r="L19574" s="1334"/>
    </row>
    <row r="19575" spans="1:12" ht="24" customHeight="1">
      <c r="A19575" s="1355"/>
      <c r="B19575" s="1355"/>
      <c r="C19575" s="1433"/>
      <c r="E19575" s="1433"/>
      <c r="K19575" s="1433"/>
      <c r="L19575" s="1334"/>
    </row>
    <row r="19576" spans="1:12" ht="24" customHeight="1">
      <c r="A19576" s="1355"/>
      <c r="B19576" s="1355"/>
      <c r="C19576" s="1433"/>
      <c r="E19576" s="1433"/>
      <c r="K19576" s="1433"/>
      <c r="L19576" s="1334"/>
    </row>
    <row r="19577" spans="1:12" ht="24" customHeight="1">
      <c r="A19577" s="1355"/>
      <c r="B19577" s="1355"/>
      <c r="C19577" s="1433"/>
      <c r="E19577" s="1433"/>
      <c r="K19577" s="1433"/>
      <c r="L19577" s="1334"/>
    </row>
    <row r="19578" spans="1:12" ht="24" customHeight="1">
      <c r="A19578" s="1355"/>
      <c r="B19578" s="1355"/>
      <c r="C19578" s="1433"/>
      <c r="E19578" s="1433"/>
      <c r="K19578" s="1433"/>
      <c r="L19578" s="1334"/>
    </row>
    <row r="19579" spans="1:12" ht="24" customHeight="1">
      <c r="A19579" s="1355"/>
      <c r="B19579" s="1355"/>
      <c r="C19579" s="1433"/>
      <c r="E19579" s="1433"/>
      <c r="K19579" s="1433"/>
      <c r="L19579" s="1334"/>
    </row>
    <row r="19580" spans="1:12" ht="24" customHeight="1">
      <c r="A19580" s="1355"/>
      <c r="B19580" s="1355"/>
      <c r="C19580" s="1433"/>
      <c r="E19580" s="1433"/>
      <c r="K19580" s="1433"/>
      <c r="L19580" s="1334"/>
    </row>
    <row r="19581" spans="1:12" ht="24" customHeight="1">
      <c r="A19581" s="1355"/>
      <c r="B19581" s="1355"/>
      <c r="C19581" s="1433"/>
      <c r="E19581" s="1433"/>
      <c r="K19581" s="1433"/>
      <c r="L19581" s="1334"/>
    </row>
    <row r="19582" spans="1:12" ht="24" customHeight="1">
      <c r="A19582" s="1355"/>
      <c r="B19582" s="1355"/>
      <c r="C19582" s="1433"/>
      <c r="E19582" s="1433"/>
      <c r="K19582" s="1433"/>
      <c r="L19582" s="1334"/>
    </row>
    <row r="19583" spans="1:12" ht="24" customHeight="1">
      <c r="A19583" s="1355"/>
      <c r="B19583" s="1355"/>
      <c r="C19583" s="1433"/>
      <c r="E19583" s="1433"/>
      <c r="K19583" s="1433"/>
      <c r="L19583" s="1334"/>
    </row>
    <row r="19584" spans="1:12" ht="24" customHeight="1">
      <c r="A19584" s="1355"/>
      <c r="B19584" s="1355"/>
      <c r="C19584" s="1433"/>
      <c r="E19584" s="1433"/>
      <c r="K19584" s="1433"/>
      <c r="L19584" s="1334"/>
    </row>
    <row r="19585" spans="1:12" ht="24" customHeight="1">
      <c r="A19585" s="1355"/>
      <c r="B19585" s="1355"/>
      <c r="C19585" s="1433"/>
      <c r="E19585" s="1433"/>
      <c r="K19585" s="1433"/>
      <c r="L19585" s="1334"/>
    </row>
    <row r="19586" spans="1:12" ht="24" customHeight="1">
      <c r="A19586" s="1355"/>
      <c r="B19586" s="1355"/>
      <c r="C19586" s="1433"/>
      <c r="E19586" s="1433"/>
      <c r="K19586" s="1433"/>
      <c r="L19586" s="1334"/>
    </row>
    <row r="19587" spans="1:12" ht="24" customHeight="1">
      <c r="A19587" s="1355"/>
      <c r="B19587" s="1355"/>
      <c r="C19587" s="1433"/>
      <c r="E19587" s="1433"/>
      <c r="K19587" s="1433"/>
      <c r="L19587" s="1334"/>
    </row>
    <row r="19588" spans="1:12" ht="24" customHeight="1">
      <c r="A19588" s="1355"/>
      <c r="B19588" s="1355"/>
      <c r="C19588" s="1433"/>
      <c r="E19588" s="1433"/>
      <c r="K19588" s="1433"/>
      <c r="L19588" s="1334"/>
    </row>
    <row r="19589" spans="1:12" ht="24" customHeight="1">
      <c r="A19589" s="1355"/>
      <c r="B19589" s="1355"/>
      <c r="C19589" s="1433"/>
      <c r="E19589" s="1433"/>
      <c r="K19589" s="1433"/>
      <c r="L19589" s="1334"/>
    </row>
    <row r="19590" spans="1:12" ht="24" customHeight="1">
      <c r="A19590" s="1355"/>
      <c r="B19590" s="1355"/>
      <c r="C19590" s="1433"/>
      <c r="E19590" s="1433"/>
      <c r="K19590" s="1433"/>
      <c r="L19590" s="1334"/>
    </row>
    <row r="19591" spans="1:12" ht="24" customHeight="1">
      <c r="A19591" s="1355"/>
      <c r="B19591" s="1355"/>
      <c r="C19591" s="1433"/>
      <c r="E19591" s="1433"/>
      <c r="K19591" s="1433"/>
      <c r="L19591" s="1334"/>
    </row>
    <row r="19592" spans="1:12" ht="24" customHeight="1">
      <c r="A19592" s="1355"/>
      <c r="B19592" s="1355"/>
      <c r="C19592" s="1433"/>
      <c r="E19592" s="1433"/>
      <c r="K19592" s="1433"/>
      <c r="L19592" s="1334"/>
    </row>
    <row r="19593" spans="1:12" ht="24" customHeight="1">
      <c r="A19593" s="1355"/>
      <c r="B19593" s="1355"/>
      <c r="C19593" s="1433"/>
      <c r="E19593" s="1433"/>
      <c r="K19593" s="1433"/>
      <c r="L19593" s="1334"/>
    </row>
    <row r="19594" spans="1:12" ht="24" customHeight="1">
      <c r="A19594" s="1355"/>
      <c r="B19594" s="1355"/>
      <c r="C19594" s="1433"/>
      <c r="E19594" s="1433"/>
      <c r="K19594" s="1433"/>
      <c r="L19594" s="1334"/>
    </row>
    <row r="19595" spans="1:12" ht="24" customHeight="1">
      <c r="A19595" s="1355"/>
      <c r="B19595" s="1355"/>
      <c r="C19595" s="1433"/>
      <c r="E19595" s="1433"/>
      <c r="K19595" s="1433"/>
      <c r="L19595" s="1334"/>
    </row>
    <row r="19596" spans="1:12" ht="24" customHeight="1">
      <c r="A19596" s="1355"/>
      <c r="B19596" s="1355"/>
      <c r="C19596" s="1433"/>
      <c r="E19596" s="1433"/>
      <c r="K19596" s="1433"/>
      <c r="L19596" s="1334"/>
    </row>
    <row r="19597" spans="1:12" ht="24" customHeight="1">
      <c r="A19597" s="1355"/>
      <c r="B19597" s="1355"/>
      <c r="C19597" s="1433"/>
      <c r="E19597" s="1433"/>
      <c r="K19597" s="1433"/>
      <c r="L19597" s="1334"/>
    </row>
    <row r="19598" spans="1:12" ht="24" customHeight="1">
      <c r="A19598" s="1355"/>
      <c r="B19598" s="1355"/>
      <c r="C19598" s="1433"/>
      <c r="E19598" s="1433"/>
      <c r="K19598" s="1433"/>
      <c r="L19598" s="1334"/>
    </row>
    <row r="19599" spans="1:12" ht="24" customHeight="1">
      <c r="A19599" s="1355"/>
      <c r="B19599" s="1355"/>
      <c r="C19599" s="1433"/>
      <c r="E19599" s="1433"/>
      <c r="K19599" s="1433"/>
      <c r="L19599" s="1334"/>
    </row>
    <row r="19600" spans="1:12" ht="24" customHeight="1">
      <c r="A19600" s="1355"/>
      <c r="B19600" s="1355"/>
      <c r="C19600" s="1433"/>
      <c r="E19600" s="1433"/>
      <c r="K19600" s="1433"/>
      <c r="L19600" s="1334"/>
    </row>
    <row r="19601" spans="1:12" ht="24" customHeight="1">
      <c r="A19601" s="1355"/>
      <c r="B19601" s="1355"/>
      <c r="C19601" s="1433"/>
      <c r="E19601" s="1433"/>
      <c r="K19601" s="1433"/>
      <c r="L19601" s="1334"/>
    </row>
    <row r="19602" spans="1:12" ht="24" customHeight="1">
      <c r="A19602" s="1355"/>
      <c r="B19602" s="1355"/>
      <c r="C19602" s="1433"/>
      <c r="E19602" s="1433"/>
      <c r="K19602" s="1433"/>
      <c r="L19602" s="1334"/>
    </row>
    <row r="19603" spans="1:12" ht="24" customHeight="1">
      <c r="A19603" s="1355"/>
      <c r="B19603" s="1355"/>
      <c r="C19603" s="1433"/>
      <c r="E19603" s="1433"/>
      <c r="K19603" s="1433"/>
      <c r="L19603" s="1334"/>
    </row>
    <row r="19604" spans="1:12" ht="24" customHeight="1">
      <c r="A19604" s="1355"/>
      <c r="B19604" s="1355"/>
      <c r="C19604" s="1433"/>
      <c r="E19604" s="1433"/>
      <c r="K19604" s="1433"/>
      <c r="L19604" s="1334"/>
    </row>
    <row r="19605" spans="1:12" ht="24" customHeight="1">
      <c r="A19605" s="1355"/>
      <c r="B19605" s="1355"/>
      <c r="C19605" s="1433"/>
      <c r="E19605" s="1433"/>
      <c r="K19605" s="1433"/>
      <c r="L19605" s="1334"/>
    </row>
    <row r="19606" spans="1:12" ht="24" customHeight="1">
      <c r="A19606" s="1355"/>
      <c r="B19606" s="1355"/>
      <c r="C19606" s="1433"/>
      <c r="E19606" s="1433"/>
      <c r="K19606" s="1433"/>
      <c r="L19606" s="1334"/>
    </row>
    <row r="19607" spans="1:12" ht="24" customHeight="1">
      <c r="A19607" s="1355"/>
      <c r="B19607" s="1355"/>
      <c r="C19607" s="1433"/>
      <c r="E19607" s="1433"/>
      <c r="K19607" s="1433"/>
      <c r="L19607" s="1334"/>
    </row>
    <row r="19608" spans="1:12" ht="24" customHeight="1">
      <c r="A19608" s="1355"/>
      <c r="B19608" s="1355"/>
      <c r="C19608" s="1433"/>
      <c r="E19608" s="1433"/>
      <c r="K19608" s="1433"/>
      <c r="L19608" s="1334"/>
    </row>
    <row r="19609" spans="1:12" ht="24" customHeight="1">
      <c r="A19609" s="1355"/>
      <c r="B19609" s="1355"/>
      <c r="C19609" s="1433"/>
      <c r="E19609" s="1433"/>
      <c r="K19609" s="1433"/>
      <c r="L19609" s="1334"/>
    </row>
    <row r="19610" spans="1:12" ht="24" customHeight="1">
      <c r="A19610" s="1355"/>
      <c r="B19610" s="1355"/>
      <c r="C19610" s="1433"/>
      <c r="E19610" s="1433"/>
      <c r="K19610" s="1433"/>
      <c r="L19610" s="1334"/>
    </row>
    <row r="19611" spans="1:12" ht="24" customHeight="1">
      <c r="A19611" s="1355"/>
      <c r="B19611" s="1355"/>
      <c r="C19611" s="1433"/>
      <c r="E19611" s="1433"/>
      <c r="K19611" s="1433"/>
      <c r="L19611" s="1334"/>
    </row>
    <row r="19612" spans="1:12" ht="24" customHeight="1">
      <c r="A19612" s="1355"/>
      <c r="B19612" s="1355"/>
      <c r="C19612" s="1433"/>
      <c r="E19612" s="1433"/>
      <c r="K19612" s="1433"/>
      <c r="L19612" s="1334"/>
    </row>
    <row r="19613" spans="1:12" ht="24" customHeight="1">
      <c r="A19613" s="1355"/>
      <c r="B19613" s="1355"/>
      <c r="C19613" s="1433"/>
      <c r="E19613" s="1433"/>
      <c r="K19613" s="1433"/>
      <c r="L19613" s="1334"/>
    </row>
    <row r="19614" spans="1:12" ht="24" customHeight="1">
      <c r="A19614" s="1355"/>
      <c r="B19614" s="1355"/>
      <c r="C19614" s="1433"/>
      <c r="E19614" s="1433"/>
      <c r="K19614" s="1433"/>
      <c r="L19614" s="1334"/>
    </row>
    <row r="19615" spans="1:12" ht="24" customHeight="1">
      <c r="A19615" s="1355"/>
      <c r="B19615" s="1355"/>
      <c r="C19615" s="1433"/>
      <c r="E19615" s="1433"/>
      <c r="K19615" s="1433"/>
      <c r="L19615" s="1334"/>
    </row>
    <row r="19616" spans="1:12" ht="24" customHeight="1">
      <c r="A19616" s="1355"/>
      <c r="B19616" s="1355"/>
      <c r="C19616" s="1433"/>
      <c r="E19616" s="1433"/>
      <c r="K19616" s="1433"/>
      <c r="L19616" s="1334"/>
    </row>
    <row r="19617" spans="1:12" ht="24" customHeight="1">
      <c r="A19617" s="1355"/>
      <c r="B19617" s="1355"/>
      <c r="C19617" s="1433"/>
      <c r="E19617" s="1433"/>
      <c r="K19617" s="1433"/>
      <c r="L19617" s="1334"/>
    </row>
    <row r="19618" spans="1:12" ht="24" customHeight="1">
      <c r="A19618" s="1355"/>
      <c r="B19618" s="1355"/>
      <c r="C19618" s="1433"/>
      <c r="E19618" s="1433"/>
      <c r="K19618" s="1433"/>
      <c r="L19618" s="1334"/>
    </row>
    <row r="19619" spans="1:12" ht="24" customHeight="1">
      <c r="A19619" s="1355"/>
      <c r="B19619" s="1355"/>
      <c r="C19619" s="1433"/>
      <c r="E19619" s="1433"/>
      <c r="K19619" s="1433"/>
      <c r="L19619" s="1334"/>
    </row>
    <row r="19620" spans="1:12" ht="24" customHeight="1">
      <c r="A19620" s="1355"/>
      <c r="B19620" s="1355"/>
      <c r="C19620" s="1433"/>
      <c r="E19620" s="1433"/>
      <c r="K19620" s="1433"/>
      <c r="L19620" s="1334"/>
    </row>
    <row r="19621" spans="1:12" ht="24" customHeight="1">
      <c r="A19621" s="1355"/>
      <c r="B19621" s="1355"/>
      <c r="C19621" s="1433"/>
      <c r="E19621" s="1433"/>
      <c r="K19621" s="1433"/>
      <c r="L19621" s="1334"/>
    </row>
    <row r="19622" spans="1:12" ht="24" customHeight="1">
      <c r="A19622" s="1355"/>
      <c r="B19622" s="1355"/>
      <c r="C19622" s="1433"/>
      <c r="E19622" s="1433"/>
      <c r="K19622" s="1433"/>
      <c r="L19622" s="1334"/>
    </row>
    <row r="19623" spans="1:12" ht="24" customHeight="1">
      <c r="A19623" s="1355"/>
      <c r="B19623" s="1355"/>
      <c r="C19623" s="1433"/>
      <c r="E19623" s="1433"/>
      <c r="K19623" s="1433"/>
      <c r="L19623" s="1334"/>
    </row>
    <row r="19624" spans="1:12" ht="24" customHeight="1">
      <c r="A19624" s="1355"/>
      <c r="B19624" s="1355"/>
      <c r="C19624" s="1433"/>
      <c r="E19624" s="1433"/>
      <c r="K19624" s="1433"/>
      <c r="L19624" s="1334"/>
    </row>
    <row r="19625" spans="1:12" ht="24" customHeight="1">
      <c r="A19625" s="1355"/>
      <c r="B19625" s="1355"/>
      <c r="C19625" s="1433"/>
      <c r="E19625" s="1433"/>
      <c r="K19625" s="1433"/>
      <c r="L19625" s="1334"/>
    </row>
    <row r="19626" spans="1:12" ht="24" customHeight="1">
      <c r="A19626" s="1355"/>
      <c r="B19626" s="1355"/>
      <c r="C19626" s="1433"/>
      <c r="E19626" s="1433"/>
      <c r="K19626" s="1433"/>
      <c r="L19626" s="1334"/>
    </row>
    <row r="19627" spans="1:12" ht="24" customHeight="1">
      <c r="A19627" s="1355"/>
      <c r="B19627" s="1355"/>
      <c r="C19627" s="1433"/>
      <c r="E19627" s="1433"/>
      <c r="K19627" s="1433"/>
      <c r="L19627" s="1334"/>
    </row>
    <row r="19628" spans="1:12" ht="24" customHeight="1">
      <c r="A19628" s="1355"/>
      <c r="B19628" s="1355"/>
      <c r="C19628" s="1433"/>
      <c r="E19628" s="1433"/>
      <c r="K19628" s="1433"/>
      <c r="L19628" s="1334"/>
    </row>
    <row r="19629" spans="1:12" ht="24" customHeight="1">
      <c r="A19629" s="1355"/>
      <c r="B19629" s="1355"/>
      <c r="C19629" s="1433"/>
      <c r="E19629" s="1433"/>
      <c r="K19629" s="1433"/>
      <c r="L19629" s="1334"/>
    </row>
    <row r="19630" spans="1:12" ht="24" customHeight="1">
      <c r="A19630" s="1355"/>
      <c r="B19630" s="1355"/>
      <c r="C19630" s="1433"/>
      <c r="E19630" s="1433"/>
      <c r="K19630" s="1433"/>
      <c r="L19630" s="1334"/>
    </row>
    <row r="19631" spans="1:12" ht="24" customHeight="1">
      <c r="A19631" s="1355"/>
      <c r="B19631" s="1355"/>
      <c r="C19631" s="1433"/>
      <c r="E19631" s="1433"/>
      <c r="K19631" s="1433"/>
      <c r="L19631" s="1334"/>
    </row>
    <row r="19632" spans="1:12" ht="24" customHeight="1">
      <c r="A19632" s="1355"/>
      <c r="B19632" s="1355"/>
      <c r="C19632" s="1433"/>
      <c r="E19632" s="1433"/>
      <c r="K19632" s="1433"/>
      <c r="L19632" s="1334"/>
    </row>
    <row r="19633" spans="1:12" ht="24" customHeight="1">
      <c r="A19633" s="1355"/>
      <c r="B19633" s="1355"/>
      <c r="C19633" s="1433"/>
      <c r="E19633" s="1433"/>
      <c r="K19633" s="1433"/>
      <c r="L19633" s="1334"/>
    </row>
    <row r="19634" spans="1:12" ht="24" customHeight="1">
      <c r="A19634" s="1355"/>
      <c r="B19634" s="1355"/>
      <c r="C19634" s="1433"/>
      <c r="E19634" s="1433"/>
      <c r="K19634" s="1433"/>
      <c r="L19634" s="1334"/>
    </row>
    <row r="19635" spans="1:12" ht="24" customHeight="1">
      <c r="A19635" s="1355"/>
      <c r="B19635" s="1355"/>
      <c r="C19635" s="1433"/>
      <c r="E19635" s="1433"/>
      <c r="K19635" s="1433"/>
      <c r="L19635" s="1334"/>
    </row>
    <row r="19636" spans="1:12" ht="24" customHeight="1">
      <c r="A19636" s="1355"/>
      <c r="B19636" s="1355"/>
      <c r="C19636" s="1433"/>
      <c r="E19636" s="1433"/>
      <c r="K19636" s="1433"/>
      <c r="L19636" s="1334"/>
    </row>
    <row r="19637" spans="1:12" ht="24" customHeight="1">
      <c r="A19637" s="1355"/>
      <c r="B19637" s="1355"/>
      <c r="C19637" s="1433"/>
      <c r="E19637" s="1433"/>
      <c r="K19637" s="1433"/>
      <c r="L19637" s="1334"/>
    </row>
    <row r="19638" spans="1:12" ht="24" customHeight="1">
      <c r="A19638" s="1355"/>
      <c r="B19638" s="1355"/>
      <c r="C19638" s="1433"/>
      <c r="E19638" s="1433"/>
      <c r="K19638" s="1433"/>
      <c r="L19638" s="1334"/>
    </row>
    <row r="19639" spans="1:12" ht="24" customHeight="1">
      <c r="A19639" s="1355"/>
      <c r="B19639" s="1355"/>
      <c r="C19639" s="1433"/>
      <c r="E19639" s="1433"/>
      <c r="K19639" s="1433"/>
      <c r="L19639" s="1334"/>
    </row>
    <row r="19640" spans="1:12" ht="24" customHeight="1">
      <c r="A19640" s="1355"/>
      <c r="B19640" s="1355"/>
      <c r="C19640" s="1433"/>
      <c r="E19640" s="1433"/>
      <c r="K19640" s="1433"/>
      <c r="L19640" s="1334"/>
    </row>
    <row r="19641" spans="1:12" ht="24" customHeight="1">
      <c r="A19641" s="1355"/>
      <c r="B19641" s="1355"/>
      <c r="C19641" s="1433"/>
      <c r="E19641" s="1433"/>
      <c r="K19641" s="1433"/>
      <c r="L19641" s="1334"/>
    </row>
    <row r="19642" spans="1:12" ht="24" customHeight="1">
      <c r="A19642" s="1355"/>
      <c r="B19642" s="1355"/>
      <c r="C19642" s="1433"/>
      <c r="E19642" s="1433"/>
      <c r="K19642" s="1433"/>
      <c r="L19642" s="1334"/>
    </row>
    <row r="19643" spans="1:12" ht="24" customHeight="1">
      <c r="A19643" s="1355"/>
      <c r="B19643" s="1355"/>
      <c r="C19643" s="1433"/>
      <c r="E19643" s="1433"/>
      <c r="K19643" s="1433"/>
      <c r="L19643" s="1334"/>
    </row>
    <row r="19644" spans="1:12" ht="24" customHeight="1">
      <c r="A19644" s="1355"/>
      <c r="B19644" s="1355"/>
      <c r="C19644" s="1433"/>
      <c r="E19644" s="1433"/>
      <c r="K19644" s="1433"/>
      <c r="L19644" s="1334"/>
    </row>
    <row r="19645" spans="1:12" ht="24" customHeight="1">
      <c r="A19645" s="1355"/>
      <c r="B19645" s="1355"/>
      <c r="C19645" s="1433"/>
      <c r="E19645" s="1433"/>
      <c r="K19645" s="1433"/>
      <c r="L19645" s="1334"/>
    </row>
    <row r="19646" spans="1:12" ht="24" customHeight="1">
      <c r="A19646" s="1355"/>
      <c r="B19646" s="1355"/>
      <c r="C19646" s="1433"/>
      <c r="E19646" s="1433"/>
      <c r="K19646" s="1433"/>
      <c r="L19646" s="1334"/>
    </row>
    <row r="19647" spans="1:12" ht="24" customHeight="1">
      <c r="A19647" s="1355"/>
      <c r="B19647" s="1355"/>
      <c r="C19647" s="1433"/>
      <c r="E19647" s="1433"/>
      <c r="K19647" s="1433"/>
      <c r="L19647" s="1334"/>
    </row>
    <row r="19648" spans="1:12" ht="24" customHeight="1">
      <c r="A19648" s="1355"/>
      <c r="B19648" s="1355"/>
      <c r="C19648" s="1433"/>
      <c r="E19648" s="1433"/>
      <c r="K19648" s="1433"/>
      <c r="L19648" s="1334"/>
    </row>
    <row r="19649" spans="1:12" ht="24" customHeight="1">
      <c r="A19649" s="1355"/>
      <c r="B19649" s="1355"/>
      <c r="C19649" s="1433"/>
      <c r="E19649" s="1433"/>
      <c r="K19649" s="1433"/>
      <c r="L19649" s="1334"/>
    </row>
    <row r="19650" spans="1:12" ht="24" customHeight="1">
      <c r="A19650" s="1355"/>
      <c r="B19650" s="1355"/>
      <c r="C19650" s="1433"/>
      <c r="E19650" s="1433"/>
      <c r="K19650" s="1433"/>
      <c r="L19650" s="1334"/>
    </row>
    <row r="19651" spans="1:12" ht="24" customHeight="1">
      <c r="A19651" s="1355"/>
      <c r="B19651" s="1355"/>
      <c r="C19651" s="1433"/>
      <c r="E19651" s="1433"/>
      <c r="K19651" s="1433"/>
      <c r="L19651" s="1334"/>
    </row>
    <row r="19652" spans="1:12" ht="24" customHeight="1">
      <c r="A19652" s="1355"/>
      <c r="B19652" s="1355"/>
      <c r="C19652" s="1433"/>
      <c r="E19652" s="1433"/>
      <c r="K19652" s="1433"/>
      <c r="L19652" s="1334"/>
    </row>
    <row r="19653" spans="1:12" ht="24" customHeight="1">
      <c r="A19653" s="1355"/>
      <c r="B19653" s="1355"/>
      <c r="C19653" s="1433"/>
      <c r="E19653" s="1433"/>
      <c r="K19653" s="1433"/>
      <c r="L19653" s="1334"/>
    </row>
    <row r="19654" spans="1:12" ht="24" customHeight="1">
      <c r="A19654" s="1355"/>
      <c r="B19654" s="1355"/>
      <c r="C19654" s="1433"/>
      <c r="E19654" s="1433"/>
      <c r="K19654" s="1433"/>
      <c r="L19654" s="1334"/>
    </row>
    <row r="19655" spans="1:12" ht="24" customHeight="1">
      <c r="A19655" s="1355"/>
      <c r="B19655" s="1355"/>
      <c r="C19655" s="1433"/>
      <c r="E19655" s="1433"/>
      <c r="K19655" s="1433"/>
      <c r="L19655" s="1334"/>
    </row>
    <row r="19656" spans="1:12" ht="24" customHeight="1">
      <c r="A19656" s="1355"/>
      <c r="B19656" s="1355"/>
      <c r="C19656" s="1433"/>
      <c r="E19656" s="1433"/>
      <c r="K19656" s="1433"/>
      <c r="L19656" s="1334"/>
    </row>
    <row r="19657" spans="1:12" ht="24" customHeight="1">
      <c r="A19657" s="1355"/>
      <c r="B19657" s="1355"/>
      <c r="C19657" s="1433"/>
      <c r="E19657" s="1433"/>
      <c r="K19657" s="1433"/>
      <c r="L19657" s="1334"/>
    </row>
    <row r="19658" spans="1:12" ht="24" customHeight="1">
      <c r="A19658" s="1355"/>
      <c r="B19658" s="1355"/>
      <c r="C19658" s="1433"/>
      <c r="E19658" s="1433"/>
      <c r="K19658" s="1433"/>
      <c r="L19658" s="1334"/>
    </row>
    <row r="19659" spans="1:12" ht="24" customHeight="1">
      <c r="A19659" s="1355"/>
      <c r="B19659" s="1355"/>
      <c r="C19659" s="1433"/>
      <c r="E19659" s="1433"/>
      <c r="K19659" s="1433"/>
      <c r="L19659" s="1334"/>
    </row>
    <row r="19660" spans="1:12" ht="24" customHeight="1">
      <c r="A19660" s="1355"/>
      <c r="B19660" s="1355"/>
      <c r="C19660" s="1433"/>
      <c r="E19660" s="1433"/>
      <c r="K19660" s="1433"/>
      <c r="L19660" s="1334"/>
    </row>
    <row r="19661" spans="1:12" ht="24" customHeight="1">
      <c r="A19661" s="1355"/>
      <c r="B19661" s="1355"/>
      <c r="C19661" s="1433"/>
      <c r="E19661" s="1433"/>
      <c r="K19661" s="1433"/>
      <c r="L19661" s="1334"/>
    </row>
    <row r="19662" spans="1:12" ht="24" customHeight="1">
      <c r="A19662" s="1355"/>
      <c r="B19662" s="1355"/>
      <c r="C19662" s="1433"/>
      <c r="E19662" s="1433"/>
      <c r="K19662" s="1433"/>
      <c r="L19662" s="1334"/>
    </row>
    <row r="19663" spans="1:12" ht="24" customHeight="1">
      <c r="A19663" s="1355"/>
      <c r="B19663" s="1355"/>
      <c r="C19663" s="1433"/>
      <c r="E19663" s="1433"/>
      <c r="K19663" s="1433"/>
      <c r="L19663" s="1334"/>
    </row>
    <row r="19664" spans="1:12" ht="24" customHeight="1">
      <c r="A19664" s="1355"/>
      <c r="B19664" s="1355"/>
      <c r="C19664" s="1433"/>
      <c r="E19664" s="1433"/>
      <c r="K19664" s="1433"/>
      <c r="L19664" s="1334"/>
    </row>
    <row r="19665" spans="1:12" ht="24" customHeight="1">
      <c r="A19665" s="1355"/>
      <c r="B19665" s="1355"/>
      <c r="C19665" s="1433"/>
      <c r="E19665" s="1433"/>
      <c r="K19665" s="1433"/>
      <c r="L19665" s="1334"/>
    </row>
    <row r="19666" spans="1:12" ht="24" customHeight="1">
      <c r="A19666" s="1355"/>
      <c r="B19666" s="1355"/>
      <c r="C19666" s="1433"/>
      <c r="E19666" s="1433"/>
      <c r="K19666" s="1433"/>
      <c r="L19666" s="1334"/>
    </row>
    <row r="19667" spans="1:12" ht="24" customHeight="1">
      <c r="A19667" s="1355"/>
      <c r="B19667" s="1355"/>
      <c r="C19667" s="1433"/>
      <c r="E19667" s="1433"/>
      <c r="K19667" s="1433"/>
      <c r="L19667" s="1334"/>
    </row>
    <row r="19668" spans="1:12" ht="24" customHeight="1">
      <c r="A19668" s="1355"/>
      <c r="B19668" s="1355"/>
      <c r="C19668" s="1433"/>
      <c r="E19668" s="1433"/>
      <c r="K19668" s="1433"/>
      <c r="L19668" s="1334"/>
    </row>
    <row r="19669" spans="1:12" ht="24" customHeight="1">
      <c r="A19669" s="1355"/>
      <c r="B19669" s="1355"/>
      <c r="C19669" s="1433"/>
      <c r="E19669" s="1433"/>
      <c r="K19669" s="1433"/>
      <c r="L19669" s="1334"/>
    </row>
    <row r="19670" spans="1:12" ht="24" customHeight="1">
      <c r="A19670" s="1355"/>
      <c r="B19670" s="1355"/>
      <c r="C19670" s="1433"/>
      <c r="E19670" s="1433"/>
      <c r="K19670" s="1433"/>
      <c r="L19670" s="1334"/>
    </row>
    <row r="19671" spans="1:12" ht="24" customHeight="1">
      <c r="A19671" s="1355"/>
      <c r="B19671" s="1355"/>
      <c r="C19671" s="1433"/>
      <c r="E19671" s="1433"/>
      <c r="K19671" s="1433"/>
      <c r="L19671" s="1334"/>
    </row>
    <row r="19672" spans="1:12" ht="24" customHeight="1">
      <c r="A19672" s="1355"/>
      <c r="B19672" s="1355"/>
      <c r="C19672" s="1433"/>
      <c r="E19672" s="1433"/>
      <c r="K19672" s="1433"/>
      <c r="L19672" s="1334"/>
    </row>
    <row r="19673" spans="1:12" ht="24" customHeight="1">
      <c r="A19673" s="1355"/>
      <c r="B19673" s="1355"/>
      <c r="C19673" s="1433"/>
      <c r="E19673" s="1433"/>
      <c r="K19673" s="1433"/>
      <c r="L19673" s="1334"/>
    </row>
    <row r="19674" spans="1:12" ht="24" customHeight="1">
      <c r="A19674" s="1355"/>
      <c r="B19674" s="1355"/>
      <c r="C19674" s="1433"/>
      <c r="E19674" s="1433"/>
      <c r="K19674" s="1433"/>
      <c r="L19674" s="1334"/>
    </row>
    <row r="19675" spans="1:12" ht="24" customHeight="1">
      <c r="A19675" s="1355"/>
      <c r="B19675" s="1355"/>
      <c r="C19675" s="1433"/>
      <c r="E19675" s="1433"/>
      <c r="K19675" s="1433"/>
      <c r="L19675" s="1334"/>
    </row>
    <row r="19676" spans="1:12" ht="24" customHeight="1">
      <c r="A19676" s="1355"/>
      <c r="B19676" s="1355"/>
      <c r="C19676" s="1433"/>
      <c r="E19676" s="1433"/>
      <c r="K19676" s="1433"/>
      <c r="L19676" s="1334"/>
    </row>
    <row r="19677" spans="1:12" ht="24" customHeight="1">
      <c r="A19677" s="1355"/>
      <c r="B19677" s="1355"/>
      <c r="C19677" s="1433"/>
      <c r="E19677" s="1433"/>
      <c r="K19677" s="1433"/>
      <c r="L19677" s="1334"/>
    </row>
    <row r="19678" spans="1:12" ht="24" customHeight="1">
      <c r="A19678" s="1355"/>
      <c r="B19678" s="1355"/>
      <c r="C19678" s="1433"/>
      <c r="E19678" s="1433"/>
      <c r="K19678" s="1433"/>
      <c r="L19678" s="1334"/>
    </row>
    <row r="19679" spans="1:12" ht="24" customHeight="1">
      <c r="A19679" s="1355"/>
      <c r="B19679" s="1355"/>
      <c r="C19679" s="1433"/>
      <c r="E19679" s="1433"/>
      <c r="K19679" s="1433"/>
      <c r="L19679" s="1334"/>
    </row>
    <row r="19680" spans="1:12" ht="24" customHeight="1">
      <c r="A19680" s="1355"/>
      <c r="B19680" s="1355"/>
      <c r="C19680" s="1433"/>
      <c r="E19680" s="1433"/>
      <c r="K19680" s="1433"/>
      <c r="L19680" s="1334"/>
    </row>
    <row r="19681" spans="1:12" ht="24" customHeight="1">
      <c r="A19681" s="1355"/>
      <c r="B19681" s="1355"/>
      <c r="C19681" s="1433"/>
      <c r="E19681" s="1433"/>
      <c r="K19681" s="1433"/>
      <c r="L19681" s="1334"/>
    </row>
    <row r="19682" spans="1:12" ht="24" customHeight="1">
      <c r="A19682" s="1355"/>
      <c r="B19682" s="1355"/>
      <c r="C19682" s="1433"/>
      <c r="E19682" s="1433"/>
      <c r="K19682" s="1433"/>
      <c r="L19682" s="1334"/>
    </row>
    <row r="19683" spans="1:12" ht="24" customHeight="1">
      <c r="A19683" s="1355"/>
      <c r="B19683" s="1355"/>
      <c r="C19683" s="1433"/>
      <c r="E19683" s="1433"/>
      <c r="K19683" s="1433"/>
      <c r="L19683" s="1334"/>
    </row>
    <row r="19684" spans="1:12" ht="24" customHeight="1">
      <c r="A19684" s="1355"/>
      <c r="B19684" s="1355"/>
      <c r="C19684" s="1433"/>
      <c r="E19684" s="1433"/>
      <c r="K19684" s="1433"/>
      <c r="L19684" s="1334"/>
    </row>
    <row r="19685" spans="1:12" ht="24" customHeight="1">
      <c r="A19685" s="1355"/>
      <c r="B19685" s="1355"/>
      <c r="C19685" s="1433"/>
      <c r="E19685" s="1433"/>
      <c r="K19685" s="1433"/>
      <c r="L19685" s="1334"/>
    </row>
    <row r="19686" spans="1:12" ht="24" customHeight="1">
      <c r="A19686" s="1355"/>
      <c r="B19686" s="1355"/>
      <c r="C19686" s="1433"/>
      <c r="E19686" s="1433"/>
      <c r="K19686" s="1433"/>
      <c r="L19686" s="1334"/>
    </row>
    <row r="19687" spans="1:12" ht="24" customHeight="1">
      <c r="A19687" s="1355"/>
      <c r="B19687" s="1355"/>
      <c r="C19687" s="1433"/>
      <c r="E19687" s="1433"/>
      <c r="K19687" s="1433"/>
      <c r="L19687" s="1334"/>
    </row>
    <row r="19688" spans="1:12" ht="24" customHeight="1">
      <c r="A19688" s="1355"/>
      <c r="B19688" s="1355"/>
      <c r="C19688" s="1433"/>
      <c r="E19688" s="1433"/>
      <c r="K19688" s="1433"/>
      <c r="L19688" s="1334"/>
    </row>
    <row r="19689" spans="1:12" ht="24" customHeight="1">
      <c r="A19689" s="1355"/>
      <c r="B19689" s="1355"/>
      <c r="C19689" s="1433"/>
      <c r="E19689" s="1433"/>
      <c r="K19689" s="1433"/>
      <c r="L19689" s="1334"/>
    </row>
    <row r="19690" spans="1:12" ht="24" customHeight="1">
      <c r="A19690" s="1355"/>
      <c r="B19690" s="1355"/>
      <c r="C19690" s="1433"/>
      <c r="E19690" s="1433"/>
      <c r="K19690" s="1433"/>
      <c r="L19690" s="1334"/>
    </row>
    <row r="19691" spans="1:12" ht="24" customHeight="1">
      <c r="A19691" s="1355"/>
      <c r="B19691" s="1355"/>
      <c r="C19691" s="1433"/>
      <c r="E19691" s="1433"/>
      <c r="K19691" s="1433"/>
      <c r="L19691" s="1334"/>
    </row>
    <row r="19692" spans="1:12" ht="24" customHeight="1">
      <c r="A19692" s="1355"/>
      <c r="B19692" s="1355"/>
      <c r="C19692" s="1433"/>
      <c r="E19692" s="1433"/>
      <c r="K19692" s="1433"/>
      <c r="L19692" s="1334"/>
    </row>
    <row r="19693" spans="1:12" ht="24" customHeight="1">
      <c r="A19693" s="1355"/>
      <c r="B19693" s="1355"/>
      <c r="C19693" s="1433"/>
      <c r="E19693" s="1433"/>
      <c r="K19693" s="1433"/>
      <c r="L19693" s="1334"/>
    </row>
    <row r="19694" spans="1:12" ht="24" customHeight="1">
      <c r="A19694" s="1355"/>
      <c r="B19694" s="1355"/>
      <c r="C19694" s="1433"/>
      <c r="E19694" s="1433"/>
      <c r="K19694" s="1433"/>
      <c r="L19694" s="1334"/>
    </row>
    <row r="19695" spans="1:12" ht="24" customHeight="1">
      <c r="A19695" s="1355"/>
      <c r="B19695" s="1355"/>
      <c r="C19695" s="1433"/>
      <c r="E19695" s="1433"/>
      <c r="K19695" s="1433"/>
      <c r="L19695" s="1334"/>
    </row>
    <row r="19696" spans="1:12" ht="24" customHeight="1">
      <c r="A19696" s="1355"/>
      <c r="B19696" s="1355"/>
      <c r="C19696" s="1433"/>
      <c r="E19696" s="1433"/>
      <c r="K19696" s="1433"/>
      <c r="L19696" s="1334"/>
    </row>
    <row r="19697" spans="1:12" ht="24" customHeight="1">
      <c r="A19697" s="1355"/>
      <c r="B19697" s="1355"/>
      <c r="C19697" s="1433"/>
      <c r="E19697" s="1433"/>
      <c r="K19697" s="1433"/>
      <c r="L19697" s="1334"/>
    </row>
    <row r="19698" spans="1:12" ht="24" customHeight="1">
      <c r="A19698" s="1355"/>
      <c r="B19698" s="1355"/>
      <c r="C19698" s="1433"/>
      <c r="E19698" s="1433"/>
      <c r="K19698" s="1433"/>
      <c r="L19698" s="1334"/>
    </row>
    <row r="19699" spans="1:12" ht="24" customHeight="1">
      <c r="A19699" s="1355"/>
      <c r="B19699" s="1355"/>
      <c r="C19699" s="1433"/>
      <c r="E19699" s="1433"/>
      <c r="K19699" s="1433"/>
      <c r="L19699" s="1334"/>
    </row>
    <row r="19700" spans="1:12" ht="24" customHeight="1">
      <c r="A19700" s="1355"/>
      <c r="B19700" s="1355"/>
      <c r="C19700" s="1433"/>
      <c r="E19700" s="1433"/>
      <c r="K19700" s="1433"/>
      <c r="L19700" s="1334"/>
    </row>
    <row r="19701" spans="1:12" ht="24" customHeight="1">
      <c r="A19701" s="1355"/>
      <c r="B19701" s="1355"/>
      <c r="C19701" s="1433"/>
      <c r="E19701" s="1433"/>
      <c r="K19701" s="1433"/>
      <c r="L19701" s="1334"/>
    </row>
    <row r="19702" spans="1:12" ht="24" customHeight="1">
      <c r="A19702" s="1355"/>
      <c r="B19702" s="1355"/>
      <c r="C19702" s="1433"/>
      <c r="E19702" s="1433"/>
      <c r="K19702" s="1433"/>
      <c r="L19702" s="1334"/>
    </row>
    <row r="19703" spans="1:12" ht="24" customHeight="1">
      <c r="A19703" s="1355"/>
      <c r="B19703" s="1355"/>
      <c r="C19703" s="1433"/>
      <c r="E19703" s="1433"/>
      <c r="K19703" s="1433"/>
      <c r="L19703" s="1334"/>
    </row>
    <row r="19704" spans="1:12" ht="24" customHeight="1">
      <c r="A19704" s="1355"/>
      <c r="B19704" s="1355"/>
      <c r="C19704" s="1433"/>
      <c r="E19704" s="1433"/>
      <c r="K19704" s="1433"/>
      <c r="L19704" s="1334"/>
    </row>
    <row r="19705" spans="1:12" ht="24" customHeight="1">
      <c r="A19705" s="1355"/>
      <c r="B19705" s="1355"/>
      <c r="C19705" s="1433"/>
      <c r="E19705" s="1433"/>
      <c r="K19705" s="1433"/>
      <c r="L19705" s="1334"/>
    </row>
    <row r="19706" spans="1:12" ht="24" customHeight="1">
      <c r="A19706" s="1355"/>
      <c r="B19706" s="1355"/>
      <c r="C19706" s="1433"/>
      <c r="E19706" s="1433"/>
      <c r="K19706" s="1433"/>
      <c r="L19706" s="1334"/>
    </row>
    <row r="19707" spans="1:12" ht="24" customHeight="1">
      <c r="A19707" s="1355"/>
      <c r="B19707" s="1355"/>
      <c r="C19707" s="1433"/>
      <c r="E19707" s="1433"/>
      <c r="K19707" s="1433"/>
      <c r="L19707" s="1334"/>
    </row>
    <row r="19708" spans="1:12" ht="24" customHeight="1">
      <c r="A19708" s="1355"/>
      <c r="B19708" s="1355"/>
      <c r="C19708" s="1433"/>
      <c r="E19708" s="1433"/>
      <c r="K19708" s="1433"/>
      <c r="L19708" s="1334"/>
    </row>
    <row r="19709" spans="1:12" ht="24" customHeight="1">
      <c r="A19709" s="1355"/>
      <c r="B19709" s="1355"/>
      <c r="C19709" s="1433"/>
      <c r="E19709" s="1433"/>
      <c r="K19709" s="1433"/>
      <c r="L19709" s="1334"/>
    </row>
    <row r="19710" spans="1:12" ht="24" customHeight="1">
      <c r="A19710" s="1355"/>
      <c r="B19710" s="1355"/>
      <c r="C19710" s="1433"/>
      <c r="E19710" s="1433"/>
      <c r="K19710" s="1433"/>
      <c r="L19710" s="1334"/>
    </row>
    <row r="19711" spans="1:12" ht="24" customHeight="1">
      <c r="A19711" s="1355"/>
      <c r="B19711" s="1355"/>
      <c r="C19711" s="1433"/>
      <c r="E19711" s="1433"/>
      <c r="K19711" s="1433"/>
      <c r="L19711" s="1334"/>
    </row>
    <row r="19712" spans="1:12" ht="24" customHeight="1">
      <c r="A19712" s="1355"/>
      <c r="B19712" s="1355"/>
      <c r="C19712" s="1433"/>
      <c r="E19712" s="1433"/>
      <c r="K19712" s="1433"/>
      <c r="L19712" s="1334"/>
    </row>
    <row r="19713" spans="1:12" ht="24" customHeight="1">
      <c r="A19713" s="1355"/>
      <c r="B19713" s="1355"/>
      <c r="C19713" s="1433"/>
      <c r="E19713" s="1433"/>
      <c r="K19713" s="1433"/>
      <c r="L19713" s="1334"/>
    </row>
    <row r="19714" spans="1:12" ht="24" customHeight="1">
      <c r="A19714" s="1355"/>
      <c r="B19714" s="1355"/>
      <c r="C19714" s="1433"/>
      <c r="E19714" s="1433"/>
      <c r="K19714" s="1433"/>
      <c r="L19714" s="1334"/>
    </row>
    <row r="19715" spans="1:12" ht="24" customHeight="1">
      <c r="A19715" s="1355"/>
      <c r="B19715" s="1355"/>
      <c r="C19715" s="1433"/>
      <c r="E19715" s="1433"/>
      <c r="K19715" s="1433"/>
      <c r="L19715" s="1334"/>
    </row>
    <row r="19716" spans="1:12" ht="24" customHeight="1">
      <c r="A19716" s="1355"/>
      <c r="B19716" s="1355"/>
      <c r="C19716" s="1433"/>
      <c r="E19716" s="1433"/>
      <c r="K19716" s="1433"/>
      <c r="L19716" s="1334"/>
    </row>
    <row r="19717" spans="1:12" ht="24" customHeight="1">
      <c r="A19717" s="1355"/>
      <c r="B19717" s="1355"/>
      <c r="C19717" s="1433"/>
      <c r="E19717" s="1433"/>
      <c r="K19717" s="1433"/>
      <c r="L19717" s="1334"/>
    </row>
    <row r="19718" spans="1:12" ht="24" customHeight="1">
      <c r="A19718" s="1355"/>
      <c r="B19718" s="1355"/>
      <c r="C19718" s="1433"/>
      <c r="E19718" s="1433"/>
      <c r="K19718" s="1433"/>
      <c r="L19718" s="1334"/>
    </row>
    <row r="19719" spans="1:12" ht="24" customHeight="1">
      <c r="A19719" s="1355"/>
      <c r="B19719" s="1355"/>
      <c r="C19719" s="1433"/>
      <c r="E19719" s="1433"/>
      <c r="K19719" s="1433"/>
      <c r="L19719" s="1334"/>
    </row>
    <row r="19720" spans="1:12" ht="24" customHeight="1">
      <c r="A19720" s="1355"/>
      <c r="B19720" s="1355"/>
      <c r="C19720" s="1433"/>
      <c r="E19720" s="1433"/>
      <c r="K19720" s="1433"/>
      <c r="L19720" s="1334"/>
    </row>
    <row r="19721" spans="1:12" ht="24" customHeight="1">
      <c r="A19721" s="1355"/>
      <c r="B19721" s="1355"/>
      <c r="C19721" s="1433"/>
      <c r="E19721" s="1433"/>
      <c r="K19721" s="1433"/>
      <c r="L19721" s="1334"/>
    </row>
    <row r="19722" spans="1:12" ht="24" customHeight="1">
      <c r="A19722" s="1355"/>
      <c r="B19722" s="1355"/>
      <c r="C19722" s="1433"/>
      <c r="E19722" s="1433"/>
      <c r="K19722" s="1433"/>
      <c r="L19722" s="1334"/>
    </row>
    <row r="19723" spans="1:12" ht="24" customHeight="1">
      <c r="A19723" s="1355"/>
      <c r="B19723" s="1355"/>
      <c r="C19723" s="1433"/>
      <c r="E19723" s="1433"/>
      <c r="K19723" s="1433"/>
      <c r="L19723" s="1334"/>
    </row>
    <row r="19724" spans="1:12" ht="24" customHeight="1">
      <c r="A19724" s="1355"/>
      <c r="B19724" s="1355"/>
      <c r="C19724" s="1433"/>
      <c r="E19724" s="1433"/>
      <c r="K19724" s="1433"/>
      <c r="L19724" s="1334"/>
    </row>
    <row r="19725" spans="1:12" ht="24" customHeight="1">
      <c r="A19725" s="1355"/>
      <c r="B19725" s="1355"/>
      <c r="C19725" s="1433"/>
      <c r="E19725" s="1433"/>
      <c r="K19725" s="1433"/>
      <c r="L19725" s="1334"/>
    </row>
    <row r="19726" spans="1:12" ht="24" customHeight="1">
      <c r="A19726" s="1355"/>
      <c r="B19726" s="1355"/>
      <c r="C19726" s="1433"/>
      <c r="E19726" s="1433"/>
      <c r="K19726" s="1433"/>
      <c r="L19726" s="1334"/>
    </row>
    <row r="19727" spans="1:12" ht="24" customHeight="1">
      <c r="A19727" s="1355"/>
      <c r="B19727" s="1355"/>
      <c r="C19727" s="1433"/>
      <c r="E19727" s="1433"/>
      <c r="K19727" s="1433"/>
      <c r="L19727" s="1334"/>
    </row>
    <row r="19728" spans="1:12" ht="24" customHeight="1">
      <c r="A19728" s="1355"/>
      <c r="B19728" s="1355"/>
      <c r="C19728" s="1433"/>
      <c r="E19728" s="1433"/>
      <c r="K19728" s="1433"/>
      <c r="L19728" s="1334"/>
    </row>
    <row r="19729" spans="1:12" ht="24" customHeight="1">
      <c r="A19729" s="1355"/>
      <c r="B19729" s="1355"/>
      <c r="C19729" s="1433"/>
      <c r="E19729" s="1433"/>
      <c r="K19729" s="1433"/>
      <c r="L19729" s="1334"/>
    </row>
    <row r="19730" spans="1:12" ht="24" customHeight="1">
      <c r="A19730" s="1355"/>
      <c r="B19730" s="1355"/>
      <c r="C19730" s="1433"/>
      <c r="E19730" s="1433"/>
      <c r="K19730" s="1433"/>
      <c r="L19730" s="1334"/>
    </row>
    <row r="19731" spans="1:12" ht="24" customHeight="1">
      <c r="A19731" s="1355"/>
      <c r="B19731" s="1355"/>
      <c r="C19731" s="1433"/>
      <c r="E19731" s="1433"/>
      <c r="K19731" s="1433"/>
      <c r="L19731" s="1334"/>
    </row>
    <row r="19732" spans="1:12" ht="24" customHeight="1">
      <c r="A19732" s="1355"/>
      <c r="B19732" s="1355"/>
      <c r="C19732" s="1433"/>
      <c r="E19732" s="1433"/>
      <c r="K19732" s="1433"/>
      <c r="L19732" s="1334"/>
    </row>
    <row r="19733" spans="1:12" ht="24" customHeight="1">
      <c r="A19733" s="1355"/>
      <c r="B19733" s="1355"/>
      <c r="C19733" s="1433"/>
      <c r="E19733" s="1433"/>
      <c r="K19733" s="1433"/>
      <c r="L19733" s="1334"/>
    </row>
    <row r="19734" spans="1:12" ht="24" customHeight="1">
      <c r="A19734" s="1355"/>
      <c r="B19734" s="1355"/>
      <c r="C19734" s="1433"/>
      <c r="E19734" s="1433"/>
      <c r="K19734" s="1433"/>
      <c r="L19734" s="1334"/>
    </row>
    <row r="19735" spans="1:12" ht="24" customHeight="1">
      <c r="A19735" s="1355"/>
      <c r="B19735" s="1355"/>
      <c r="C19735" s="1433"/>
      <c r="E19735" s="1433"/>
      <c r="K19735" s="1433"/>
      <c r="L19735" s="1334"/>
    </row>
    <row r="19736" spans="1:12" ht="24" customHeight="1">
      <c r="A19736" s="1355"/>
      <c r="B19736" s="1355"/>
      <c r="C19736" s="1433"/>
      <c r="E19736" s="1433"/>
      <c r="K19736" s="1433"/>
      <c r="L19736" s="1334"/>
    </row>
    <row r="19737" spans="1:12" ht="24" customHeight="1">
      <c r="A19737" s="1355"/>
      <c r="B19737" s="1355"/>
      <c r="C19737" s="1433"/>
      <c r="E19737" s="1433"/>
      <c r="K19737" s="1433"/>
      <c r="L19737" s="1334"/>
    </row>
    <row r="19738" spans="1:12" ht="24" customHeight="1">
      <c r="A19738" s="1355"/>
      <c r="B19738" s="1355"/>
      <c r="C19738" s="1433"/>
      <c r="E19738" s="1433"/>
      <c r="K19738" s="1433"/>
      <c r="L19738" s="1334"/>
    </row>
    <row r="19739" spans="1:12" ht="24" customHeight="1">
      <c r="A19739" s="1355"/>
      <c r="B19739" s="1355"/>
      <c r="C19739" s="1433"/>
      <c r="E19739" s="1433"/>
      <c r="K19739" s="1433"/>
      <c r="L19739" s="1334"/>
    </row>
    <row r="19740" spans="1:12" ht="24" customHeight="1">
      <c r="A19740" s="1355"/>
      <c r="B19740" s="1355"/>
      <c r="C19740" s="1433"/>
      <c r="E19740" s="1433"/>
      <c r="K19740" s="1433"/>
      <c r="L19740" s="1334"/>
    </row>
    <row r="19741" spans="1:12" ht="24" customHeight="1">
      <c r="A19741" s="1355"/>
      <c r="B19741" s="1355"/>
      <c r="C19741" s="1433"/>
      <c r="E19741" s="1433"/>
      <c r="K19741" s="1433"/>
      <c r="L19741" s="1334"/>
    </row>
    <row r="19742" spans="1:12" ht="24" customHeight="1">
      <c r="A19742" s="1355"/>
      <c r="B19742" s="1355"/>
      <c r="C19742" s="1433"/>
      <c r="E19742" s="1433"/>
      <c r="K19742" s="1433"/>
      <c r="L19742" s="1334"/>
    </row>
    <row r="19743" spans="1:12" ht="24" customHeight="1">
      <c r="A19743" s="1355"/>
      <c r="B19743" s="1355"/>
      <c r="C19743" s="1433"/>
      <c r="E19743" s="1433"/>
      <c r="K19743" s="1433"/>
      <c r="L19743" s="1334"/>
    </row>
    <row r="19744" spans="1:12" ht="24" customHeight="1">
      <c r="A19744" s="1355"/>
      <c r="B19744" s="1355"/>
      <c r="C19744" s="1433"/>
      <c r="E19744" s="1433"/>
      <c r="K19744" s="1433"/>
      <c r="L19744" s="1334"/>
    </row>
    <row r="19745" spans="1:12" ht="24" customHeight="1">
      <c r="A19745" s="1355"/>
      <c r="B19745" s="1355"/>
      <c r="C19745" s="1433"/>
      <c r="E19745" s="1433"/>
      <c r="K19745" s="1433"/>
      <c r="L19745" s="1334"/>
    </row>
    <row r="19746" spans="1:12" ht="24" customHeight="1">
      <c r="A19746" s="1355"/>
      <c r="B19746" s="1355"/>
      <c r="C19746" s="1433"/>
      <c r="E19746" s="1433"/>
      <c r="K19746" s="1433"/>
      <c r="L19746" s="1334"/>
    </row>
    <row r="19747" spans="1:12" ht="24" customHeight="1">
      <c r="A19747" s="1355"/>
      <c r="B19747" s="1355"/>
      <c r="C19747" s="1433"/>
      <c r="E19747" s="1433"/>
      <c r="K19747" s="1433"/>
      <c r="L19747" s="1334"/>
    </row>
    <row r="19748" spans="1:12" ht="24" customHeight="1">
      <c r="A19748" s="1355"/>
      <c r="B19748" s="1355"/>
      <c r="C19748" s="1433"/>
      <c r="E19748" s="1433"/>
      <c r="K19748" s="1433"/>
      <c r="L19748" s="1334"/>
    </row>
    <row r="19749" spans="1:12" ht="24" customHeight="1">
      <c r="A19749" s="1355"/>
      <c r="B19749" s="1355"/>
      <c r="C19749" s="1433"/>
      <c r="E19749" s="1433"/>
      <c r="K19749" s="1433"/>
      <c r="L19749" s="1334"/>
    </row>
    <row r="19750" spans="1:12" ht="24" customHeight="1">
      <c r="A19750" s="1355"/>
      <c r="B19750" s="1355"/>
      <c r="C19750" s="1433"/>
      <c r="E19750" s="1433"/>
      <c r="K19750" s="1433"/>
      <c r="L19750" s="1334"/>
    </row>
    <row r="19751" spans="1:12" ht="24" customHeight="1">
      <c r="A19751" s="1355"/>
      <c r="B19751" s="1355"/>
      <c r="C19751" s="1433"/>
      <c r="E19751" s="1433"/>
      <c r="K19751" s="1433"/>
      <c r="L19751" s="1334"/>
    </row>
    <row r="19752" spans="1:12" ht="24" customHeight="1">
      <c r="A19752" s="1355"/>
      <c r="B19752" s="1355"/>
      <c r="C19752" s="1433"/>
      <c r="E19752" s="1433"/>
      <c r="K19752" s="1433"/>
      <c r="L19752" s="1334"/>
    </row>
    <row r="19753" spans="1:12" ht="24" customHeight="1">
      <c r="A19753" s="1355"/>
      <c r="B19753" s="1355"/>
      <c r="C19753" s="1433"/>
      <c r="E19753" s="1433"/>
      <c r="K19753" s="1433"/>
      <c r="L19753" s="1334"/>
    </row>
    <row r="19754" spans="1:12" ht="24" customHeight="1">
      <c r="A19754" s="1355"/>
      <c r="B19754" s="1355"/>
      <c r="C19754" s="1433"/>
      <c r="E19754" s="1433"/>
      <c r="K19754" s="1433"/>
      <c r="L19754" s="1334"/>
    </row>
    <row r="19755" spans="1:12" ht="24" customHeight="1">
      <c r="A19755" s="1355"/>
      <c r="B19755" s="1355"/>
      <c r="C19755" s="1433"/>
      <c r="E19755" s="1433"/>
      <c r="K19755" s="1433"/>
      <c r="L19755" s="1334"/>
    </row>
    <row r="19756" spans="1:12" ht="24" customHeight="1">
      <c r="A19756" s="1355"/>
      <c r="B19756" s="1355"/>
      <c r="C19756" s="1433"/>
      <c r="E19756" s="1433"/>
      <c r="K19756" s="1433"/>
      <c r="L19756" s="1334"/>
    </row>
    <row r="19757" spans="1:12" ht="24" customHeight="1">
      <c r="A19757" s="1355"/>
      <c r="B19757" s="1355"/>
      <c r="C19757" s="1433"/>
      <c r="E19757" s="1433"/>
      <c r="K19757" s="1433"/>
      <c r="L19757" s="1334"/>
    </row>
    <row r="19758" spans="1:12" ht="24" customHeight="1">
      <c r="A19758" s="1355"/>
      <c r="B19758" s="1355"/>
      <c r="C19758" s="1433"/>
      <c r="E19758" s="1433"/>
      <c r="K19758" s="1433"/>
      <c r="L19758" s="1334"/>
    </row>
    <row r="19759" spans="1:12" ht="24" customHeight="1">
      <c r="A19759" s="1355"/>
      <c r="B19759" s="1355"/>
      <c r="C19759" s="1433"/>
      <c r="E19759" s="1433"/>
      <c r="K19759" s="1433"/>
      <c r="L19759" s="1334"/>
    </row>
    <row r="19760" spans="1:12" ht="24" customHeight="1">
      <c r="A19760" s="1355"/>
      <c r="B19760" s="1355"/>
      <c r="C19760" s="1433"/>
      <c r="E19760" s="1433"/>
      <c r="K19760" s="1433"/>
      <c r="L19760" s="1334"/>
    </row>
    <row r="19761" spans="1:12" ht="24" customHeight="1">
      <c r="A19761" s="1355"/>
      <c r="B19761" s="1355"/>
      <c r="C19761" s="1433"/>
      <c r="E19761" s="1433"/>
      <c r="K19761" s="1433"/>
      <c r="L19761" s="1334"/>
    </row>
    <row r="19762" spans="1:12" ht="24" customHeight="1">
      <c r="A19762" s="1355"/>
      <c r="B19762" s="1355"/>
      <c r="C19762" s="1433"/>
      <c r="E19762" s="1433"/>
      <c r="K19762" s="1433"/>
      <c r="L19762" s="1334"/>
    </row>
    <row r="19763" spans="1:12" ht="24" customHeight="1">
      <c r="A19763" s="1355"/>
      <c r="B19763" s="1355"/>
      <c r="C19763" s="1433"/>
      <c r="E19763" s="1433"/>
      <c r="K19763" s="1433"/>
      <c r="L19763" s="1334"/>
    </row>
    <row r="19764" spans="1:12" ht="24" customHeight="1">
      <c r="A19764" s="1355"/>
      <c r="B19764" s="1355"/>
      <c r="C19764" s="1433"/>
      <c r="E19764" s="1433"/>
      <c r="K19764" s="1433"/>
      <c r="L19764" s="1334"/>
    </row>
    <row r="19765" spans="1:12" ht="24" customHeight="1">
      <c r="A19765" s="1355"/>
      <c r="B19765" s="1355"/>
      <c r="C19765" s="1433"/>
      <c r="E19765" s="1433"/>
      <c r="K19765" s="1433"/>
      <c r="L19765" s="1334"/>
    </row>
    <row r="19766" spans="1:12" ht="24" customHeight="1">
      <c r="A19766" s="1355"/>
      <c r="B19766" s="1355"/>
      <c r="C19766" s="1433"/>
      <c r="E19766" s="1433"/>
      <c r="K19766" s="1433"/>
      <c r="L19766" s="1334"/>
    </row>
    <row r="19767" spans="1:12" ht="24" customHeight="1">
      <c r="A19767" s="1355"/>
      <c r="B19767" s="1355"/>
      <c r="C19767" s="1433"/>
      <c r="E19767" s="1433"/>
      <c r="K19767" s="1433"/>
      <c r="L19767" s="1334"/>
    </row>
    <row r="19768" spans="1:12" ht="24" customHeight="1">
      <c r="A19768" s="1355"/>
      <c r="B19768" s="1355"/>
      <c r="C19768" s="1433"/>
      <c r="E19768" s="1433"/>
      <c r="K19768" s="1433"/>
      <c r="L19768" s="1334"/>
    </row>
    <row r="19769" spans="1:12" ht="24" customHeight="1">
      <c r="A19769" s="1355"/>
      <c r="B19769" s="1355"/>
      <c r="C19769" s="1433"/>
      <c r="E19769" s="1433"/>
      <c r="K19769" s="1433"/>
      <c r="L19769" s="1334"/>
    </row>
    <row r="19770" spans="1:12" ht="24" customHeight="1">
      <c r="A19770" s="1355"/>
      <c r="B19770" s="1355"/>
      <c r="C19770" s="1433"/>
      <c r="E19770" s="1433"/>
      <c r="K19770" s="1433"/>
      <c r="L19770" s="1334"/>
    </row>
    <row r="19771" spans="1:12" ht="24" customHeight="1">
      <c r="A19771" s="1355"/>
      <c r="B19771" s="1355"/>
      <c r="C19771" s="1433"/>
      <c r="E19771" s="1433"/>
      <c r="K19771" s="1433"/>
      <c r="L19771" s="1334"/>
    </row>
    <row r="19772" spans="1:12" ht="24" customHeight="1">
      <c r="A19772" s="1355"/>
      <c r="B19772" s="1355"/>
      <c r="C19772" s="1433"/>
      <c r="E19772" s="1433"/>
      <c r="K19772" s="1433"/>
      <c r="L19772" s="1334"/>
    </row>
    <row r="19773" spans="1:12" ht="24" customHeight="1">
      <c r="A19773" s="1355"/>
      <c r="B19773" s="1355"/>
      <c r="C19773" s="1433"/>
      <c r="E19773" s="1433"/>
      <c r="K19773" s="1433"/>
      <c r="L19773" s="1334"/>
    </row>
    <row r="19774" spans="1:12" ht="24" customHeight="1">
      <c r="A19774" s="1355"/>
      <c r="B19774" s="1355"/>
      <c r="C19774" s="1433"/>
      <c r="E19774" s="1433"/>
      <c r="K19774" s="1433"/>
      <c r="L19774" s="1334"/>
    </row>
    <row r="19775" spans="1:12" ht="24" customHeight="1">
      <c r="A19775" s="1355"/>
      <c r="B19775" s="1355"/>
      <c r="C19775" s="1433"/>
      <c r="E19775" s="1433"/>
      <c r="K19775" s="1433"/>
      <c r="L19775" s="1334"/>
    </row>
    <row r="19776" spans="1:12" ht="24" customHeight="1">
      <c r="A19776" s="1355"/>
      <c r="B19776" s="1355"/>
      <c r="C19776" s="1433"/>
      <c r="E19776" s="1433"/>
      <c r="K19776" s="1433"/>
      <c r="L19776" s="1334"/>
    </row>
    <row r="19777" spans="1:12" ht="24" customHeight="1">
      <c r="A19777" s="1355"/>
      <c r="B19777" s="1355"/>
      <c r="C19777" s="1433"/>
      <c r="E19777" s="1433"/>
      <c r="K19777" s="1433"/>
      <c r="L19777" s="1334"/>
    </row>
    <row r="19778" spans="1:12" ht="24" customHeight="1">
      <c r="A19778" s="1355"/>
      <c r="B19778" s="1355"/>
      <c r="C19778" s="1433"/>
      <c r="E19778" s="1433"/>
      <c r="K19778" s="1433"/>
      <c r="L19778" s="1334"/>
    </row>
    <row r="19779" spans="1:12" ht="24" customHeight="1">
      <c r="A19779" s="1355"/>
      <c r="B19779" s="1355"/>
      <c r="C19779" s="1433"/>
      <c r="E19779" s="1433"/>
      <c r="K19779" s="1433"/>
      <c r="L19779" s="1334"/>
    </row>
    <row r="19780" spans="1:12" ht="24" customHeight="1">
      <c r="A19780" s="1355"/>
      <c r="B19780" s="1355"/>
      <c r="C19780" s="1433"/>
      <c r="E19780" s="1433"/>
      <c r="K19780" s="1433"/>
      <c r="L19780" s="1334"/>
    </row>
    <row r="19781" spans="1:12" ht="24" customHeight="1">
      <c r="A19781" s="1355"/>
      <c r="B19781" s="1355"/>
      <c r="C19781" s="1433"/>
      <c r="E19781" s="1433"/>
      <c r="K19781" s="1433"/>
      <c r="L19781" s="1334"/>
    </row>
    <row r="19782" spans="1:12" ht="24" customHeight="1">
      <c r="A19782" s="1355"/>
      <c r="B19782" s="1355"/>
      <c r="C19782" s="1433"/>
      <c r="E19782" s="1433"/>
      <c r="K19782" s="1433"/>
      <c r="L19782" s="1334"/>
    </row>
    <row r="19783" spans="1:12" ht="24" customHeight="1">
      <c r="A19783" s="1355"/>
      <c r="B19783" s="1355"/>
      <c r="C19783" s="1433"/>
      <c r="E19783" s="1433"/>
      <c r="K19783" s="1433"/>
      <c r="L19783" s="1334"/>
    </row>
    <row r="19784" spans="1:12" ht="24" customHeight="1">
      <c r="A19784" s="1355"/>
      <c r="B19784" s="1355"/>
      <c r="C19784" s="1433"/>
      <c r="E19784" s="1433"/>
      <c r="K19784" s="1433"/>
      <c r="L19784" s="1334"/>
    </row>
    <row r="19785" spans="1:12" ht="24" customHeight="1">
      <c r="A19785" s="1355"/>
      <c r="B19785" s="1355"/>
      <c r="C19785" s="1433"/>
      <c r="E19785" s="1433"/>
      <c r="K19785" s="1433"/>
      <c r="L19785" s="1334"/>
    </row>
    <row r="19786" spans="1:12" ht="24" customHeight="1">
      <c r="A19786" s="1355"/>
      <c r="B19786" s="1355"/>
      <c r="C19786" s="1433"/>
      <c r="E19786" s="1433"/>
      <c r="K19786" s="1433"/>
      <c r="L19786" s="1334"/>
    </row>
    <row r="19787" spans="1:12" ht="24" customHeight="1">
      <c r="A19787" s="1355"/>
      <c r="B19787" s="1355"/>
      <c r="C19787" s="1433"/>
      <c r="E19787" s="1433"/>
      <c r="K19787" s="1433"/>
      <c r="L19787" s="1334"/>
    </row>
    <row r="19788" spans="1:12" ht="24" customHeight="1">
      <c r="A19788" s="1355"/>
      <c r="B19788" s="1355"/>
      <c r="C19788" s="1433"/>
      <c r="E19788" s="1433"/>
      <c r="K19788" s="1433"/>
      <c r="L19788" s="1334"/>
    </row>
    <row r="19789" spans="1:12" ht="24" customHeight="1">
      <c r="A19789" s="1355"/>
      <c r="B19789" s="1355"/>
      <c r="C19789" s="1433"/>
      <c r="E19789" s="1433"/>
      <c r="K19789" s="1433"/>
      <c r="L19789" s="1334"/>
    </row>
    <row r="19790" spans="1:12" ht="24" customHeight="1">
      <c r="A19790" s="1355"/>
      <c r="B19790" s="1355"/>
      <c r="C19790" s="1433"/>
      <c r="E19790" s="1433"/>
      <c r="K19790" s="1433"/>
      <c r="L19790" s="1334"/>
    </row>
    <row r="19791" spans="1:12" ht="24" customHeight="1">
      <c r="A19791" s="1355"/>
      <c r="B19791" s="1355"/>
      <c r="C19791" s="1433"/>
      <c r="E19791" s="1433"/>
      <c r="K19791" s="1433"/>
      <c r="L19791" s="1334"/>
    </row>
    <row r="19792" spans="1:12" ht="24" customHeight="1">
      <c r="A19792" s="1355"/>
      <c r="B19792" s="1355"/>
      <c r="C19792" s="1433"/>
      <c r="E19792" s="1433"/>
      <c r="K19792" s="1433"/>
      <c r="L19792" s="1334"/>
    </row>
    <row r="19793" spans="1:12" ht="24" customHeight="1">
      <c r="A19793" s="1355"/>
      <c r="B19793" s="1355"/>
      <c r="C19793" s="1433"/>
      <c r="E19793" s="1433"/>
      <c r="K19793" s="1433"/>
      <c r="L19793" s="1334"/>
    </row>
    <row r="19794" spans="1:12" ht="24" customHeight="1">
      <c r="A19794" s="1355"/>
      <c r="B19794" s="1355"/>
      <c r="C19794" s="1433"/>
      <c r="E19794" s="1433"/>
      <c r="K19794" s="1433"/>
      <c r="L19794" s="1334"/>
    </row>
    <row r="19795" spans="1:12" ht="24" customHeight="1">
      <c r="A19795" s="1355"/>
      <c r="B19795" s="1355"/>
      <c r="C19795" s="1433"/>
      <c r="E19795" s="1433"/>
      <c r="K19795" s="1433"/>
      <c r="L19795" s="1334"/>
    </row>
    <row r="19796" spans="1:12" ht="24" customHeight="1">
      <c r="A19796" s="1355"/>
      <c r="B19796" s="1355"/>
      <c r="C19796" s="1433"/>
      <c r="E19796" s="1433"/>
      <c r="K19796" s="1433"/>
      <c r="L19796" s="1334"/>
    </row>
    <row r="19797" spans="1:12" ht="24" customHeight="1">
      <c r="A19797" s="1355"/>
      <c r="B19797" s="1355"/>
      <c r="C19797" s="1433"/>
      <c r="E19797" s="1433"/>
      <c r="K19797" s="1433"/>
      <c r="L19797" s="1334"/>
    </row>
    <row r="19798" spans="1:12" ht="24" customHeight="1">
      <c r="A19798" s="1355"/>
      <c r="B19798" s="1355"/>
      <c r="C19798" s="1433"/>
      <c r="E19798" s="1433"/>
      <c r="K19798" s="1433"/>
      <c r="L19798" s="1334"/>
    </row>
    <row r="19799" spans="1:12" ht="24" customHeight="1">
      <c r="A19799" s="1355"/>
      <c r="B19799" s="1355"/>
      <c r="C19799" s="1433"/>
      <c r="E19799" s="1433"/>
      <c r="K19799" s="1433"/>
      <c r="L19799" s="1334"/>
    </row>
    <row r="19800" spans="1:12" ht="24" customHeight="1">
      <c r="A19800" s="1355"/>
      <c r="B19800" s="1355"/>
      <c r="C19800" s="1433"/>
      <c r="E19800" s="1433"/>
      <c r="K19800" s="1433"/>
      <c r="L19800" s="1334"/>
    </row>
    <row r="19801" spans="1:12" ht="24" customHeight="1">
      <c r="A19801" s="1355"/>
      <c r="B19801" s="1355"/>
      <c r="C19801" s="1433"/>
      <c r="E19801" s="1433"/>
      <c r="K19801" s="1433"/>
      <c r="L19801" s="1334"/>
    </row>
    <row r="19802" spans="1:12" ht="24" customHeight="1">
      <c r="A19802" s="1355"/>
      <c r="B19802" s="1355"/>
      <c r="C19802" s="1433"/>
      <c r="E19802" s="1433"/>
      <c r="K19802" s="1433"/>
      <c r="L19802" s="1334"/>
    </row>
    <row r="19803" spans="1:12" ht="24" customHeight="1">
      <c r="A19803" s="1355"/>
      <c r="B19803" s="1355"/>
      <c r="C19803" s="1433"/>
      <c r="E19803" s="1433"/>
      <c r="K19803" s="1433"/>
      <c r="L19803" s="1334"/>
    </row>
    <row r="19804" spans="1:12" ht="24" customHeight="1">
      <c r="A19804" s="1355"/>
      <c r="B19804" s="1355"/>
      <c r="C19804" s="1433"/>
      <c r="E19804" s="1433"/>
      <c r="K19804" s="1433"/>
      <c r="L19804" s="1334"/>
    </row>
    <row r="19805" spans="1:12" ht="24" customHeight="1">
      <c r="A19805" s="1355"/>
      <c r="B19805" s="1355"/>
      <c r="C19805" s="1433"/>
      <c r="E19805" s="1433"/>
      <c r="K19805" s="1433"/>
      <c r="L19805" s="1334"/>
    </row>
    <row r="19806" spans="1:12" ht="24" customHeight="1">
      <c r="A19806" s="1355"/>
      <c r="B19806" s="1355"/>
      <c r="C19806" s="1433"/>
      <c r="E19806" s="1433"/>
      <c r="K19806" s="1433"/>
      <c r="L19806" s="1334"/>
    </row>
    <row r="19807" spans="1:12" ht="24" customHeight="1">
      <c r="A19807" s="1355"/>
      <c r="B19807" s="1355"/>
      <c r="C19807" s="1433"/>
      <c r="E19807" s="1433"/>
      <c r="K19807" s="1433"/>
      <c r="L19807" s="1334"/>
    </row>
    <row r="19808" spans="1:12" ht="24" customHeight="1">
      <c r="A19808" s="1355"/>
      <c r="B19808" s="1355"/>
      <c r="C19808" s="1433"/>
      <c r="E19808" s="1433"/>
      <c r="K19808" s="1433"/>
      <c r="L19808" s="1334"/>
    </row>
    <row r="19809" spans="1:12" ht="24" customHeight="1">
      <c r="A19809" s="1355"/>
      <c r="B19809" s="1355"/>
      <c r="C19809" s="1433"/>
      <c r="E19809" s="1433"/>
      <c r="K19809" s="1433"/>
      <c r="L19809" s="1334"/>
    </row>
    <row r="19810" spans="1:12" ht="24" customHeight="1">
      <c r="A19810" s="1355"/>
      <c r="B19810" s="1355"/>
      <c r="C19810" s="1433"/>
      <c r="E19810" s="1433"/>
      <c r="K19810" s="1433"/>
      <c r="L19810" s="1334"/>
    </row>
    <row r="19811" spans="1:12" ht="24" customHeight="1">
      <c r="A19811" s="1355"/>
      <c r="B19811" s="1355"/>
      <c r="C19811" s="1433"/>
      <c r="E19811" s="1433"/>
      <c r="K19811" s="1433"/>
      <c r="L19811" s="1334"/>
    </row>
    <row r="19812" spans="1:12" ht="24" customHeight="1">
      <c r="A19812" s="1355"/>
      <c r="B19812" s="1355"/>
      <c r="C19812" s="1433"/>
      <c r="E19812" s="1433"/>
      <c r="K19812" s="1433"/>
      <c r="L19812" s="1334"/>
    </row>
    <row r="19813" spans="1:12" ht="24" customHeight="1">
      <c r="A19813" s="1355"/>
      <c r="B19813" s="1355"/>
      <c r="C19813" s="1433"/>
      <c r="E19813" s="1433"/>
      <c r="K19813" s="1433"/>
      <c r="L19813" s="1334"/>
    </row>
    <row r="19814" spans="1:12" ht="24" customHeight="1">
      <c r="A19814" s="1355"/>
      <c r="B19814" s="1355"/>
      <c r="C19814" s="1433"/>
      <c r="E19814" s="1433"/>
      <c r="K19814" s="1433"/>
      <c r="L19814" s="1334"/>
    </row>
    <row r="19815" spans="1:12" ht="24" customHeight="1">
      <c r="A19815" s="1355"/>
      <c r="B19815" s="1355"/>
      <c r="C19815" s="1433"/>
      <c r="E19815" s="1433"/>
      <c r="K19815" s="1433"/>
      <c r="L19815" s="1334"/>
    </row>
    <row r="19816" spans="1:12" ht="24" customHeight="1">
      <c r="A19816" s="1355"/>
      <c r="B19816" s="1355"/>
      <c r="C19816" s="1433"/>
      <c r="E19816" s="1433"/>
      <c r="K19816" s="1433"/>
      <c r="L19816" s="1334"/>
    </row>
    <row r="19817" spans="1:12" ht="24" customHeight="1">
      <c r="A19817" s="1355"/>
      <c r="B19817" s="1355"/>
      <c r="C19817" s="1433"/>
      <c r="E19817" s="1433"/>
      <c r="K19817" s="1433"/>
      <c r="L19817" s="1334"/>
    </row>
    <row r="19818" spans="1:12" ht="24" customHeight="1">
      <c r="A19818" s="1355"/>
      <c r="B19818" s="1355"/>
      <c r="C19818" s="1433"/>
      <c r="E19818" s="1433"/>
      <c r="K19818" s="1433"/>
      <c r="L19818" s="1334"/>
    </row>
    <row r="19819" spans="1:12" ht="24" customHeight="1">
      <c r="A19819" s="1355"/>
      <c r="B19819" s="1355"/>
      <c r="C19819" s="1433"/>
      <c r="E19819" s="1433"/>
      <c r="K19819" s="1433"/>
      <c r="L19819" s="1334"/>
    </row>
    <row r="19820" spans="1:12" ht="24" customHeight="1">
      <c r="A19820" s="1355"/>
      <c r="B19820" s="1355"/>
      <c r="C19820" s="1433"/>
      <c r="E19820" s="1433"/>
      <c r="K19820" s="1433"/>
      <c r="L19820" s="1334"/>
    </row>
    <row r="19821" spans="1:12" ht="24" customHeight="1">
      <c r="A19821" s="1355"/>
      <c r="B19821" s="1355"/>
      <c r="C19821" s="1433"/>
      <c r="E19821" s="1433"/>
      <c r="K19821" s="1433"/>
      <c r="L19821" s="1334"/>
    </row>
    <row r="19822" spans="1:12" ht="24" customHeight="1">
      <c r="A19822" s="1355"/>
      <c r="B19822" s="1355"/>
      <c r="C19822" s="1433"/>
      <c r="E19822" s="1433"/>
      <c r="K19822" s="1433"/>
      <c r="L19822" s="1334"/>
    </row>
    <row r="19823" spans="1:12" ht="24" customHeight="1">
      <c r="A19823" s="1355"/>
      <c r="B19823" s="1355"/>
      <c r="C19823" s="1433"/>
      <c r="E19823" s="1433"/>
      <c r="K19823" s="1433"/>
      <c r="L19823" s="1334"/>
    </row>
    <row r="19824" spans="1:12" ht="24" customHeight="1">
      <c r="A19824" s="1355"/>
      <c r="B19824" s="1355"/>
      <c r="C19824" s="1433"/>
      <c r="E19824" s="1433"/>
      <c r="K19824" s="1433"/>
      <c r="L19824" s="1334"/>
    </row>
    <row r="19825" spans="1:12" ht="24" customHeight="1">
      <c r="A19825" s="1355"/>
      <c r="B19825" s="1355"/>
      <c r="C19825" s="1433"/>
      <c r="E19825" s="1433"/>
      <c r="K19825" s="1433"/>
      <c r="L19825" s="1334"/>
    </row>
    <row r="19826" spans="1:12" ht="24" customHeight="1">
      <c r="A19826" s="1355"/>
      <c r="B19826" s="1355"/>
      <c r="C19826" s="1433"/>
      <c r="E19826" s="1433"/>
      <c r="K19826" s="1433"/>
      <c r="L19826" s="1334"/>
    </row>
    <row r="19827" spans="1:12" ht="24" customHeight="1">
      <c r="A19827" s="1355"/>
      <c r="B19827" s="1355"/>
      <c r="C19827" s="1433"/>
      <c r="E19827" s="1433"/>
      <c r="K19827" s="1433"/>
      <c r="L19827" s="1334"/>
    </row>
    <row r="19828" spans="1:12" ht="24" customHeight="1">
      <c r="A19828" s="1355"/>
      <c r="B19828" s="1355"/>
      <c r="C19828" s="1433"/>
      <c r="E19828" s="1433"/>
      <c r="K19828" s="1433"/>
      <c r="L19828" s="1334"/>
    </row>
    <row r="19829" spans="1:12" ht="24" customHeight="1">
      <c r="A19829" s="1355"/>
      <c r="B19829" s="1355"/>
      <c r="C19829" s="1433"/>
      <c r="E19829" s="1433"/>
      <c r="K19829" s="1433"/>
      <c r="L19829" s="1334"/>
    </row>
    <row r="19830" spans="1:12" ht="24" customHeight="1">
      <c r="A19830" s="1355"/>
      <c r="B19830" s="1355"/>
      <c r="C19830" s="1433"/>
      <c r="E19830" s="1433"/>
      <c r="K19830" s="1433"/>
      <c r="L19830" s="1334"/>
    </row>
    <row r="19831" spans="1:12" ht="24" customHeight="1">
      <c r="A19831" s="1355"/>
      <c r="B19831" s="1355"/>
      <c r="C19831" s="1433"/>
      <c r="E19831" s="1433"/>
      <c r="K19831" s="1433"/>
      <c r="L19831" s="1334"/>
    </row>
    <row r="19832" spans="1:12" ht="24" customHeight="1">
      <c r="A19832" s="1355"/>
      <c r="B19832" s="1355"/>
      <c r="C19832" s="1433"/>
      <c r="E19832" s="1433"/>
      <c r="K19832" s="1433"/>
      <c r="L19832" s="1334"/>
    </row>
    <row r="19833" spans="1:12" ht="24" customHeight="1">
      <c r="A19833" s="1355"/>
      <c r="B19833" s="1355"/>
      <c r="C19833" s="1433"/>
      <c r="E19833" s="1433"/>
      <c r="K19833" s="1433"/>
      <c r="L19833" s="1334"/>
    </row>
    <row r="19834" spans="1:12" ht="24" customHeight="1">
      <c r="A19834" s="1355"/>
      <c r="B19834" s="1355"/>
      <c r="C19834" s="1433"/>
      <c r="E19834" s="1433"/>
      <c r="K19834" s="1433"/>
      <c r="L19834" s="1334"/>
    </row>
    <row r="19835" spans="1:12" ht="24" customHeight="1">
      <c r="A19835" s="1355"/>
      <c r="B19835" s="1355"/>
      <c r="C19835" s="1433"/>
      <c r="E19835" s="1433"/>
      <c r="K19835" s="1433"/>
      <c r="L19835" s="1334"/>
    </row>
    <row r="19836" spans="1:12" ht="24" customHeight="1">
      <c r="A19836" s="1355"/>
      <c r="B19836" s="1355"/>
      <c r="C19836" s="1433"/>
      <c r="E19836" s="1433"/>
      <c r="K19836" s="1433"/>
      <c r="L19836" s="1334"/>
    </row>
    <row r="19837" spans="1:12" ht="24" customHeight="1">
      <c r="A19837" s="1355"/>
      <c r="B19837" s="1355"/>
      <c r="C19837" s="1433"/>
      <c r="E19837" s="1433"/>
      <c r="K19837" s="1433"/>
      <c r="L19837" s="1334"/>
    </row>
    <row r="19838" spans="1:12" ht="24" customHeight="1">
      <c r="A19838" s="1355"/>
      <c r="B19838" s="1355"/>
      <c r="C19838" s="1433"/>
      <c r="E19838" s="1433"/>
      <c r="K19838" s="1433"/>
      <c r="L19838" s="1334"/>
    </row>
    <row r="19839" spans="1:12" ht="24" customHeight="1">
      <c r="A19839" s="1355"/>
      <c r="B19839" s="1355"/>
      <c r="C19839" s="1433"/>
      <c r="E19839" s="1433"/>
      <c r="K19839" s="1433"/>
      <c r="L19839" s="1334"/>
    </row>
    <row r="19840" spans="1:12" ht="24" customHeight="1">
      <c r="A19840" s="1355"/>
      <c r="B19840" s="1355"/>
      <c r="C19840" s="1433"/>
      <c r="E19840" s="1433"/>
      <c r="K19840" s="1433"/>
      <c r="L19840" s="1334"/>
    </row>
    <row r="19841" spans="1:12" ht="24" customHeight="1">
      <c r="A19841" s="1355"/>
      <c r="B19841" s="1355"/>
      <c r="C19841" s="1433"/>
      <c r="E19841" s="1433"/>
      <c r="K19841" s="1433"/>
      <c r="L19841" s="1334"/>
    </row>
    <row r="19842" spans="1:12" ht="24" customHeight="1">
      <c r="A19842" s="1355"/>
      <c r="B19842" s="1355"/>
      <c r="C19842" s="1433"/>
      <c r="E19842" s="1433"/>
      <c r="K19842" s="1433"/>
      <c r="L19842" s="1334"/>
    </row>
    <row r="19843" spans="1:12" ht="24" customHeight="1">
      <c r="A19843" s="1355"/>
      <c r="B19843" s="1355"/>
      <c r="C19843" s="1433"/>
      <c r="E19843" s="1433"/>
      <c r="K19843" s="1433"/>
      <c r="L19843" s="1334"/>
    </row>
    <row r="19844" spans="1:12" ht="24" customHeight="1">
      <c r="A19844" s="1355"/>
      <c r="B19844" s="1355"/>
      <c r="C19844" s="1433"/>
      <c r="E19844" s="1433"/>
      <c r="K19844" s="1433"/>
      <c r="L19844" s="1334"/>
    </row>
    <row r="19845" spans="1:12" ht="24" customHeight="1">
      <c r="A19845" s="1355"/>
      <c r="B19845" s="1355"/>
      <c r="C19845" s="1433"/>
      <c r="E19845" s="1433"/>
      <c r="K19845" s="1433"/>
      <c r="L19845" s="1334"/>
    </row>
    <row r="19846" spans="1:12" ht="24" customHeight="1">
      <c r="A19846" s="1355"/>
      <c r="B19846" s="1355"/>
      <c r="C19846" s="1433"/>
      <c r="E19846" s="1433"/>
      <c r="K19846" s="1433"/>
      <c r="L19846" s="1334"/>
    </row>
    <row r="19847" spans="1:12" ht="24" customHeight="1">
      <c r="A19847" s="1355"/>
      <c r="B19847" s="1355"/>
      <c r="C19847" s="1433"/>
      <c r="E19847" s="1433"/>
      <c r="K19847" s="1433"/>
      <c r="L19847" s="1334"/>
    </row>
    <row r="19848" spans="1:12" ht="24" customHeight="1">
      <c r="A19848" s="1355"/>
      <c r="B19848" s="1355"/>
      <c r="C19848" s="1433"/>
      <c r="E19848" s="1433"/>
      <c r="K19848" s="1433"/>
      <c r="L19848" s="1334"/>
    </row>
    <row r="19849" spans="1:12" ht="24" customHeight="1">
      <c r="A19849" s="1355"/>
      <c r="B19849" s="1355"/>
      <c r="C19849" s="1433"/>
      <c r="E19849" s="1433"/>
      <c r="K19849" s="1433"/>
      <c r="L19849" s="1334"/>
    </row>
    <row r="19850" spans="1:12" ht="24" customHeight="1">
      <c r="A19850" s="1355"/>
      <c r="B19850" s="1355"/>
      <c r="C19850" s="1433"/>
      <c r="E19850" s="1433"/>
      <c r="K19850" s="1433"/>
      <c r="L19850" s="1334"/>
    </row>
    <row r="19851" spans="1:12" ht="24" customHeight="1">
      <c r="A19851" s="1355"/>
      <c r="B19851" s="1355"/>
      <c r="C19851" s="1433"/>
      <c r="E19851" s="1433"/>
      <c r="K19851" s="1433"/>
      <c r="L19851" s="1334"/>
    </row>
    <row r="19852" spans="1:12" ht="24" customHeight="1">
      <c r="A19852" s="1355"/>
      <c r="B19852" s="1355"/>
      <c r="C19852" s="1433"/>
      <c r="E19852" s="1433"/>
      <c r="K19852" s="1433"/>
      <c r="L19852" s="1334"/>
    </row>
    <row r="19853" spans="1:12" ht="24" customHeight="1">
      <c r="A19853" s="1355"/>
      <c r="B19853" s="1355"/>
      <c r="C19853" s="1433"/>
      <c r="E19853" s="1433"/>
      <c r="K19853" s="1433"/>
      <c r="L19853" s="1334"/>
    </row>
    <row r="19854" spans="1:12" ht="24" customHeight="1">
      <c r="A19854" s="1355"/>
      <c r="B19854" s="1355"/>
      <c r="C19854" s="1433"/>
      <c r="E19854" s="1433"/>
      <c r="K19854" s="1433"/>
      <c r="L19854" s="1334"/>
    </row>
    <row r="19855" spans="1:12" ht="24" customHeight="1">
      <c r="A19855" s="1355"/>
      <c r="B19855" s="1355"/>
      <c r="C19855" s="1433"/>
      <c r="E19855" s="1433"/>
      <c r="K19855" s="1433"/>
      <c r="L19855" s="1334"/>
    </row>
    <row r="19856" spans="1:12" ht="24" customHeight="1">
      <c r="A19856" s="1355"/>
      <c r="B19856" s="1355"/>
      <c r="C19856" s="1433"/>
      <c r="E19856" s="1433"/>
      <c r="K19856" s="1433"/>
      <c r="L19856" s="1334"/>
    </row>
    <row r="19857" spans="1:12" ht="24" customHeight="1">
      <c r="A19857" s="1355"/>
      <c r="B19857" s="1355"/>
      <c r="C19857" s="1433"/>
      <c r="E19857" s="1433"/>
      <c r="K19857" s="1433"/>
      <c r="L19857" s="1334"/>
    </row>
    <row r="19858" spans="1:12" ht="24" customHeight="1">
      <c r="A19858" s="1355"/>
      <c r="B19858" s="1355"/>
      <c r="C19858" s="1433"/>
      <c r="E19858" s="1433"/>
      <c r="K19858" s="1433"/>
      <c r="L19858" s="1334"/>
    </row>
    <row r="19859" spans="1:12" ht="24" customHeight="1">
      <c r="A19859" s="1355"/>
      <c r="B19859" s="1355"/>
      <c r="C19859" s="1433"/>
      <c r="E19859" s="1433"/>
      <c r="K19859" s="1433"/>
      <c r="L19859" s="1334"/>
    </row>
    <row r="19860" spans="1:12" ht="24" customHeight="1">
      <c r="A19860" s="1355"/>
      <c r="B19860" s="1355"/>
      <c r="C19860" s="1433"/>
      <c r="E19860" s="1433"/>
      <c r="K19860" s="1433"/>
      <c r="L19860" s="1334"/>
    </row>
    <row r="19861" spans="1:12" ht="24" customHeight="1">
      <c r="A19861" s="1355"/>
      <c r="B19861" s="1355"/>
      <c r="C19861" s="1433"/>
      <c r="E19861" s="1433"/>
      <c r="K19861" s="1433"/>
      <c r="L19861" s="1334"/>
    </row>
    <row r="19862" spans="1:12" ht="24" customHeight="1">
      <c r="A19862" s="1355"/>
      <c r="B19862" s="1355"/>
      <c r="C19862" s="1433"/>
      <c r="E19862" s="1433"/>
      <c r="K19862" s="1433"/>
      <c r="L19862" s="1334"/>
    </row>
    <row r="19863" spans="1:12" ht="24" customHeight="1">
      <c r="A19863" s="1355"/>
      <c r="B19863" s="1355"/>
      <c r="C19863" s="1433"/>
      <c r="E19863" s="1433"/>
      <c r="K19863" s="1433"/>
      <c r="L19863" s="1334"/>
    </row>
    <row r="19864" spans="1:12" ht="24" customHeight="1">
      <c r="A19864" s="1355"/>
      <c r="B19864" s="1355"/>
      <c r="C19864" s="1433"/>
      <c r="E19864" s="1433"/>
      <c r="K19864" s="1433"/>
      <c r="L19864" s="1334"/>
    </row>
    <row r="19865" spans="1:12" ht="24" customHeight="1">
      <c r="A19865" s="1355"/>
      <c r="B19865" s="1355"/>
      <c r="C19865" s="1433"/>
      <c r="E19865" s="1433"/>
      <c r="K19865" s="1433"/>
      <c r="L19865" s="1334"/>
    </row>
    <row r="19866" spans="1:12" ht="24" customHeight="1">
      <c r="A19866" s="1355"/>
      <c r="B19866" s="1355"/>
      <c r="C19866" s="1433"/>
      <c r="E19866" s="1433"/>
      <c r="K19866" s="1433"/>
      <c r="L19866" s="1334"/>
    </row>
    <row r="19867" spans="1:12" ht="24" customHeight="1">
      <c r="A19867" s="1355"/>
      <c r="B19867" s="1355"/>
      <c r="C19867" s="1433"/>
      <c r="E19867" s="1433"/>
      <c r="K19867" s="1433"/>
      <c r="L19867" s="1334"/>
    </row>
    <row r="19868" spans="1:12" ht="24" customHeight="1">
      <c r="A19868" s="1355"/>
      <c r="B19868" s="1355"/>
      <c r="C19868" s="1433"/>
      <c r="E19868" s="1433"/>
      <c r="K19868" s="1433"/>
      <c r="L19868" s="1334"/>
    </row>
    <row r="19869" spans="1:12" ht="24" customHeight="1">
      <c r="A19869" s="1355"/>
      <c r="B19869" s="1355"/>
      <c r="C19869" s="1433"/>
      <c r="E19869" s="1433"/>
      <c r="K19869" s="1433"/>
      <c r="L19869" s="1334"/>
    </row>
    <row r="19870" spans="1:12" ht="24" customHeight="1">
      <c r="A19870" s="1355"/>
      <c r="B19870" s="1355"/>
      <c r="C19870" s="1433"/>
      <c r="E19870" s="1433"/>
      <c r="K19870" s="1433"/>
      <c r="L19870" s="1334"/>
    </row>
    <row r="19871" spans="1:12" ht="24" customHeight="1">
      <c r="A19871" s="1355"/>
      <c r="B19871" s="1355"/>
      <c r="C19871" s="1433"/>
      <c r="E19871" s="1433"/>
      <c r="K19871" s="1433"/>
      <c r="L19871" s="1334"/>
    </row>
    <row r="19872" spans="1:12" ht="24" customHeight="1">
      <c r="A19872" s="1355"/>
      <c r="B19872" s="1355"/>
      <c r="C19872" s="1433"/>
      <c r="E19872" s="1433"/>
      <c r="K19872" s="1433"/>
      <c r="L19872" s="1334"/>
    </row>
    <row r="19873" spans="1:12" ht="24" customHeight="1">
      <c r="A19873" s="1355"/>
      <c r="B19873" s="1355"/>
      <c r="C19873" s="1433"/>
      <c r="E19873" s="1433"/>
      <c r="K19873" s="1433"/>
      <c r="L19873" s="1334"/>
    </row>
    <row r="19874" spans="1:12" ht="24" customHeight="1">
      <c r="A19874" s="1355"/>
      <c r="B19874" s="1355"/>
      <c r="C19874" s="1433"/>
      <c r="E19874" s="1433"/>
      <c r="K19874" s="1433"/>
      <c r="L19874" s="1334"/>
    </row>
    <row r="19875" spans="1:12" ht="24" customHeight="1">
      <c r="A19875" s="1355"/>
      <c r="B19875" s="1355"/>
      <c r="C19875" s="1433"/>
      <c r="E19875" s="1433"/>
      <c r="K19875" s="1433"/>
      <c r="L19875" s="1334"/>
    </row>
    <row r="19876" spans="1:12" ht="24" customHeight="1">
      <c r="A19876" s="1355"/>
      <c r="B19876" s="1355"/>
      <c r="C19876" s="1433"/>
      <c r="E19876" s="1433"/>
      <c r="K19876" s="1433"/>
      <c r="L19876" s="1334"/>
    </row>
    <row r="19877" spans="1:12" ht="24" customHeight="1">
      <c r="A19877" s="1355"/>
      <c r="B19877" s="1355"/>
      <c r="C19877" s="1433"/>
      <c r="E19877" s="1433"/>
      <c r="K19877" s="1433"/>
      <c r="L19877" s="1334"/>
    </row>
    <row r="19878" spans="1:12" ht="24" customHeight="1">
      <c r="A19878" s="1355"/>
      <c r="B19878" s="1355"/>
      <c r="C19878" s="1433"/>
      <c r="E19878" s="1433"/>
      <c r="K19878" s="1433"/>
      <c r="L19878" s="1334"/>
    </row>
    <row r="19879" spans="1:12" ht="24" customHeight="1">
      <c r="A19879" s="1355"/>
      <c r="B19879" s="1355"/>
      <c r="C19879" s="1433"/>
      <c r="E19879" s="1433"/>
      <c r="K19879" s="1433"/>
      <c r="L19879" s="1334"/>
    </row>
    <row r="19880" spans="1:12" ht="24" customHeight="1">
      <c r="A19880" s="1355"/>
      <c r="B19880" s="1355"/>
      <c r="C19880" s="1433"/>
      <c r="E19880" s="1433"/>
      <c r="K19880" s="1433"/>
      <c r="L19880" s="1334"/>
    </row>
    <row r="19881" spans="1:12" ht="24" customHeight="1">
      <c r="A19881" s="1355"/>
      <c r="B19881" s="1355"/>
      <c r="C19881" s="1433"/>
      <c r="E19881" s="1433"/>
      <c r="K19881" s="1433"/>
      <c r="L19881" s="1334"/>
    </row>
    <row r="19882" spans="1:12" ht="24" customHeight="1">
      <c r="A19882" s="1355"/>
      <c r="B19882" s="1355"/>
      <c r="C19882" s="1433"/>
      <c r="E19882" s="1433"/>
      <c r="K19882" s="1433"/>
      <c r="L19882" s="1334"/>
    </row>
    <row r="19883" spans="1:12" ht="24" customHeight="1">
      <c r="A19883" s="1355"/>
      <c r="B19883" s="1355"/>
      <c r="C19883" s="1433"/>
      <c r="E19883" s="1433"/>
      <c r="K19883" s="1433"/>
      <c r="L19883" s="1334"/>
    </row>
    <row r="19884" spans="1:12" ht="24" customHeight="1">
      <c r="A19884" s="1355"/>
      <c r="B19884" s="1355"/>
      <c r="C19884" s="1433"/>
      <c r="E19884" s="1433"/>
      <c r="K19884" s="1433"/>
      <c r="L19884" s="1334"/>
    </row>
    <row r="19885" spans="1:12" ht="24" customHeight="1">
      <c r="A19885" s="1355"/>
      <c r="B19885" s="1355"/>
      <c r="C19885" s="1433"/>
      <c r="E19885" s="1433"/>
      <c r="K19885" s="1433"/>
      <c r="L19885" s="1334"/>
    </row>
    <row r="19886" spans="1:12" ht="24" customHeight="1">
      <c r="A19886" s="1355"/>
      <c r="B19886" s="1355"/>
      <c r="C19886" s="1433"/>
      <c r="E19886" s="1433"/>
      <c r="K19886" s="1433"/>
      <c r="L19886" s="1334"/>
    </row>
    <row r="19887" spans="1:12" ht="24" customHeight="1">
      <c r="A19887" s="1355"/>
      <c r="B19887" s="1355"/>
      <c r="C19887" s="1433"/>
      <c r="E19887" s="1433"/>
      <c r="K19887" s="1433"/>
      <c r="L19887" s="1334"/>
    </row>
    <row r="19888" spans="1:12" ht="24" customHeight="1">
      <c r="A19888" s="1355"/>
      <c r="B19888" s="1355"/>
      <c r="C19888" s="1433"/>
      <c r="E19888" s="1433"/>
      <c r="K19888" s="1433"/>
      <c r="L19888" s="1334"/>
    </row>
    <row r="19889" spans="1:12" ht="24" customHeight="1">
      <c r="A19889" s="1355"/>
      <c r="B19889" s="1355"/>
      <c r="C19889" s="1433"/>
      <c r="E19889" s="1433"/>
      <c r="K19889" s="1433"/>
      <c r="L19889" s="1334"/>
    </row>
    <row r="19890" spans="1:12" ht="24" customHeight="1">
      <c r="A19890" s="1355"/>
      <c r="B19890" s="1355"/>
      <c r="C19890" s="1433"/>
      <c r="E19890" s="1433"/>
      <c r="K19890" s="1433"/>
      <c r="L19890" s="1334"/>
    </row>
    <row r="19891" spans="1:12" ht="24" customHeight="1">
      <c r="A19891" s="1355"/>
      <c r="B19891" s="1355"/>
      <c r="C19891" s="1433"/>
      <c r="E19891" s="1433"/>
      <c r="K19891" s="1433"/>
      <c r="L19891" s="1334"/>
    </row>
    <row r="19892" spans="1:12" ht="24" customHeight="1">
      <c r="A19892" s="1355"/>
      <c r="B19892" s="1355"/>
      <c r="C19892" s="1433"/>
      <c r="E19892" s="1433"/>
      <c r="K19892" s="1433"/>
      <c r="L19892" s="1334"/>
    </row>
    <row r="19893" spans="1:12" ht="24" customHeight="1">
      <c r="A19893" s="1355"/>
      <c r="B19893" s="1355"/>
      <c r="C19893" s="1433"/>
      <c r="E19893" s="1433"/>
      <c r="K19893" s="1433"/>
      <c r="L19893" s="1334"/>
    </row>
    <row r="19894" spans="1:12" ht="24" customHeight="1">
      <c r="A19894" s="1355"/>
      <c r="B19894" s="1355"/>
      <c r="C19894" s="1433"/>
      <c r="E19894" s="1433"/>
      <c r="K19894" s="1433"/>
      <c r="L19894" s="1334"/>
    </row>
    <row r="19895" spans="1:12" ht="24" customHeight="1">
      <c r="A19895" s="1355"/>
      <c r="B19895" s="1355"/>
      <c r="C19895" s="1433"/>
      <c r="E19895" s="1433"/>
      <c r="K19895" s="1433"/>
      <c r="L19895" s="1334"/>
    </row>
    <row r="19896" spans="1:12" ht="24" customHeight="1">
      <c r="A19896" s="1355"/>
      <c r="B19896" s="1355"/>
      <c r="C19896" s="1433"/>
      <c r="E19896" s="1433"/>
      <c r="K19896" s="1433"/>
      <c r="L19896" s="1334"/>
    </row>
    <row r="19897" spans="1:12" ht="24" customHeight="1">
      <c r="A19897" s="1355"/>
      <c r="B19897" s="1355"/>
      <c r="C19897" s="1433"/>
      <c r="E19897" s="1433"/>
      <c r="K19897" s="1433"/>
      <c r="L19897" s="1334"/>
    </row>
    <row r="19898" spans="1:12" ht="24" customHeight="1">
      <c r="A19898" s="1355"/>
      <c r="B19898" s="1355"/>
      <c r="C19898" s="1433"/>
      <c r="E19898" s="1433"/>
      <c r="K19898" s="1433"/>
      <c r="L19898" s="1334"/>
    </row>
    <row r="19899" spans="1:12" ht="24" customHeight="1">
      <c r="A19899" s="1355"/>
      <c r="B19899" s="1355"/>
      <c r="C19899" s="1433"/>
      <c r="E19899" s="1433"/>
      <c r="K19899" s="1433"/>
      <c r="L19899" s="1334"/>
    </row>
    <row r="19900" spans="1:12" ht="24" customHeight="1">
      <c r="A19900" s="1355"/>
      <c r="B19900" s="1355"/>
      <c r="C19900" s="1433"/>
      <c r="E19900" s="1433"/>
      <c r="K19900" s="1433"/>
      <c r="L19900" s="1334"/>
    </row>
    <row r="19901" spans="1:12" ht="24" customHeight="1">
      <c r="A19901" s="1355"/>
      <c r="B19901" s="1355"/>
      <c r="C19901" s="1433"/>
      <c r="E19901" s="1433"/>
      <c r="K19901" s="1433"/>
      <c r="L19901" s="1334"/>
    </row>
    <row r="19902" spans="1:12" ht="24" customHeight="1">
      <c r="A19902" s="1355"/>
      <c r="B19902" s="1355"/>
      <c r="C19902" s="1433"/>
      <c r="E19902" s="1433"/>
      <c r="K19902" s="1433"/>
      <c r="L19902" s="1334"/>
    </row>
    <row r="19903" spans="1:12" ht="24" customHeight="1">
      <c r="A19903" s="1355"/>
      <c r="B19903" s="1355"/>
      <c r="C19903" s="1433"/>
      <c r="E19903" s="1433"/>
      <c r="K19903" s="1433"/>
      <c r="L19903" s="1334"/>
    </row>
    <row r="19904" spans="1:12" ht="24" customHeight="1">
      <c r="A19904" s="1355"/>
      <c r="B19904" s="1355"/>
      <c r="C19904" s="1433"/>
      <c r="E19904" s="1433"/>
      <c r="K19904" s="1433"/>
      <c r="L19904" s="1334"/>
    </row>
    <row r="19905" spans="1:12" ht="24" customHeight="1">
      <c r="A19905" s="1355"/>
      <c r="B19905" s="1355"/>
      <c r="C19905" s="1433"/>
      <c r="E19905" s="1433"/>
      <c r="K19905" s="1433"/>
      <c r="L19905" s="1334"/>
    </row>
    <row r="19906" spans="1:12" ht="24" customHeight="1">
      <c r="A19906" s="1355"/>
      <c r="B19906" s="1355"/>
      <c r="C19906" s="1433"/>
      <c r="E19906" s="1433"/>
      <c r="K19906" s="1433"/>
      <c r="L19906" s="1334"/>
    </row>
    <row r="19907" spans="1:12" ht="24" customHeight="1">
      <c r="A19907" s="1355"/>
      <c r="B19907" s="1355"/>
      <c r="C19907" s="1433"/>
      <c r="E19907" s="1433"/>
      <c r="K19907" s="1433"/>
      <c r="L19907" s="1334"/>
    </row>
    <row r="19908" spans="1:12" ht="24" customHeight="1">
      <c r="A19908" s="1355"/>
      <c r="B19908" s="1355"/>
      <c r="C19908" s="1433"/>
      <c r="E19908" s="1433"/>
      <c r="K19908" s="1433"/>
      <c r="L19908" s="1334"/>
    </row>
    <row r="19909" spans="1:12" ht="24" customHeight="1">
      <c r="A19909" s="1355"/>
      <c r="B19909" s="1355"/>
      <c r="C19909" s="1433"/>
      <c r="E19909" s="1433"/>
      <c r="K19909" s="1433"/>
      <c r="L19909" s="1334"/>
    </row>
    <row r="19910" spans="1:12" ht="24" customHeight="1">
      <c r="A19910" s="1355"/>
      <c r="B19910" s="1355"/>
      <c r="C19910" s="1433"/>
      <c r="E19910" s="1433"/>
      <c r="K19910" s="1433"/>
      <c r="L19910" s="1334"/>
    </row>
    <row r="19911" spans="1:12" ht="24" customHeight="1">
      <c r="A19911" s="1355"/>
      <c r="B19911" s="1355"/>
      <c r="C19911" s="1433"/>
      <c r="E19911" s="1433"/>
      <c r="K19911" s="1433"/>
      <c r="L19911" s="1334"/>
    </row>
    <row r="19912" spans="1:12" ht="24" customHeight="1">
      <c r="A19912" s="1355"/>
      <c r="B19912" s="1355"/>
      <c r="C19912" s="1433"/>
      <c r="E19912" s="1433"/>
      <c r="K19912" s="1433"/>
      <c r="L19912" s="1334"/>
    </row>
    <row r="19913" spans="1:12" ht="24" customHeight="1">
      <c r="A19913" s="1355"/>
      <c r="B19913" s="1355"/>
      <c r="C19913" s="1433"/>
      <c r="E19913" s="1433"/>
      <c r="K19913" s="1433"/>
      <c r="L19913" s="1334"/>
    </row>
    <row r="19914" spans="1:12" ht="24" customHeight="1">
      <c r="A19914" s="1355"/>
      <c r="B19914" s="1355"/>
      <c r="C19914" s="1433"/>
      <c r="E19914" s="1433"/>
      <c r="K19914" s="1433"/>
      <c r="L19914" s="1334"/>
    </row>
    <row r="19915" spans="1:12" ht="24" customHeight="1">
      <c r="A19915" s="1355"/>
      <c r="B19915" s="1355"/>
      <c r="C19915" s="1433"/>
      <c r="E19915" s="1433"/>
      <c r="K19915" s="1433"/>
      <c r="L19915" s="1334"/>
    </row>
    <row r="19916" spans="1:12" ht="24" customHeight="1">
      <c r="A19916" s="1355"/>
      <c r="B19916" s="1355"/>
      <c r="C19916" s="1433"/>
      <c r="E19916" s="1433"/>
      <c r="K19916" s="1433"/>
      <c r="L19916" s="1334"/>
    </row>
    <row r="19917" spans="1:12" ht="24" customHeight="1">
      <c r="A19917" s="1355"/>
      <c r="B19917" s="1355"/>
      <c r="C19917" s="1433"/>
      <c r="E19917" s="1433"/>
      <c r="K19917" s="1433"/>
      <c r="L19917" s="1334"/>
    </row>
    <row r="19918" spans="1:12" ht="24" customHeight="1">
      <c r="A19918" s="1355"/>
      <c r="B19918" s="1355"/>
      <c r="C19918" s="1433"/>
      <c r="E19918" s="1433"/>
      <c r="K19918" s="1433"/>
      <c r="L19918" s="1334"/>
    </row>
    <row r="19919" spans="1:12" ht="24" customHeight="1">
      <c r="A19919" s="1355"/>
      <c r="B19919" s="1355"/>
      <c r="C19919" s="1433"/>
      <c r="E19919" s="1433"/>
      <c r="K19919" s="1433"/>
      <c r="L19919" s="1334"/>
    </row>
    <row r="19920" spans="1:12" ht="24" customHeight="1">
      <c r="A19920" s="1355"/>
      <c r="B19920" s="1355"/>
      <c r="C19920" s="1433"/>
      <c r="E19920" s="1433"/>
      <c r="K19920" s="1433"/>
      <c r="L19920" s="1334"/>
    </row>
    <row r="19921" spans="1:12" ht="24" customHeight="1">
      <c r="A19921" s="1355"/>
      <c r="B19921" s="1355"/>
      <c r="C19921" s="1433"/>
      <c r="E19921" s="1433"/>
      <c r="K19921" s="1433"/>
      <c r="L19921" s="1334"/>
    </row>
    <row r="19922" spans="1:12" ht="24" customHeight="1">
      <c r="A19922" s="1355"/>
      <c r="B19922" s="1355"/>
      <c r="C19922" s="1433"/>
      <c r="E19922" s="1433"/>
      <c r="K19922" s="1433"/>
      <c r="L19922" s="1334"/>
    </row>
    <row r="19923" spans="1:12" ht="24" customHeight="1">
      <c r="A19923" s="1355"/>
      <c r="B19923" s="1355"/>
      <c r="C19923" s="1433"/>
      <c r="E19923" s="1433"/>
      <c r="K19923" s="1433"/>
      <c r="L19923" s="1334"/>
    </row>
    <row r="19924" spans="1:12" ht="24" customHeight="1">
      <c r="A19924" s="1355"/>
      <c r="B19924" s="1355"/>
      <c r="C19924" s="1433"/>
      <c r="E19924" s="1433"/>
      <c r="K19924" s="1433"/>
      <c r="L19924" s="1334"/>
    </row>
    <row r="19925" spans="1:12" ht="24" customHeight="1">
      <c r="A19925" s="1355"/>
      <c r="B19925" s="1355"/>
      <c r="C19925" s="1433"/>
      <c r="E19925" s="1433"/>
      <c r="K19925" s="1433"/>
      <c r="L19925" s="1334"/>
    </row>
    <row r="19926" spans="1:12" ht="24" customHeight="1">
      <c r="A19926" s="1355"/>
      <c r="B19926" s="1355"/>
      <c r="C19926" s="1433"/>
      <c r="E19926" s="1433"/>
      <c r="K19926" s="1433"/>
      <c r="L19926" s="1334"/>
    </row>
    <row r="19927" spans="1:12" ht="24" customHeight="1">
      <c r="A19927" s="1355"/>
      <c r="B19927" s="1355"/>
      <c r="C19927" s="1433"/>
      <c r="E19927" s="1433"/>
      <c r="K19927" s="1433"/>
      <c r="L19927" s="1334"/>
    </row>
    <row r="19928" spans="1:12" ht="24" customHeight="1">
      <c r="A19928" s="1355"/>
      <c r="B19928" s="1355"/>
      <c r="C19928" s="1433"/>
      <c r="E19928" s="1433"/>
      <c r="K19928" s="1433"/>
      <c r="L19928" s="1334"/>
    </row>
    <row r="19929" spans="1:12" ht="24" customHeight="1">
      <c r="A19929" s="1355"/>
      <c r="B19929" s="1355"/>
      <c r="C19929" s="1433"/>
      <c r="E19929" s="1433"/>
      <c r="K19929" s="1433"/>
      <c r="L19929" s="1334"/>
    </row>
    <row r="19930" spans="1:12" ht="24" customHeight="1">
      <c r="A19930" s="1355"/>
      <c r="B19930" s="1355"/>
      <c r="C19930" s="1433"/>
      <c r="E19930" s="1433"/>
      <c r="K19930" s="1433"/>
      <c r="L19930" s="1334"/>
    </row>
    <row r="19931" spans="1:12" ht="24" customHeight="1">
      <c r="A19931" s="1355"/>
      <c r="B19931" s="1355"/>
      <c r="C19931" s="1433"/>
      <c r="E19931" s="1433"/>
      <c r="K19931" s="1433"/>
      <c r="L19931" s="1334"/>
    </row>
    <row r="19932" spans="1:12" ht="24" customHeight="1">
      <c r="A19932" s="1355"/>
      <c r="B19932" s="1355"/>
      <c r="C19932" s="1433"/>
      <c r="E19932" s="1433"/>
      <c r="K19932" s="1433"/>
      <c r="L19932" s="1334"/>
    </row>
    <row r="19933" spans="1:12" ht="24" customHeight="1">
      <c r="A19933" s="1355"/>
      <c r="B19933" s="1355"/>
      <c r="C19933" s="1433"/>
      <c r="E19933" s="1433"/>
      <c r="K19933" s="1433"/>
      <c r="L19933" s="1334"/>
    </row>
    <row r="19934" spans="1:12" ht="24" customHeight="1">
      <c r="A19934" s="1355"/>
      <c r="B19934" s="1355"/>
      <c r="C19934" s="1433"/>
      <c r="E19934" s="1433"/>
      <c r="K19934" s="1433"/>
      <c r="L19934" s="1334"/>
    </row>
    <row r="19935" spans="1:12" ht="24" customHeight="1">
      <c r="A19935" s="1355"/>
      <c r="B19935" s="1355"/>
      <c r="C19935" s="1433"/>
      <c r="E19935" s="1433"/>
      <c r="K19935" s="1433"/>
      <c r="L19935" s="1334"/>
    </row>
    <row r="19936" spans="1:12" ht="24" customHeight="1">
      <c r="A19936" s="1355"/>
      <c r="B19936" s="1355"/>
      <c r="C19936" s="1433"/>
      <c r="E19936" s="1433"/>
      <c r="K19936" s="1433"/>
      <c r="L19936" s="1334"/>
    </row>
    <row r="19937" spans="1:12" ht="24" customHeight="1">
      <c r="A19937" s="1355"/>
      <c r="B19937" s="1355"/>
      <c r="C19937" s="1433"/>
      <c r="E19937" s="1433"/>
      <c r="K19937" s="1433"/>
      <c r="L19937" s="1334"/>
    </row>
    <row r="19938" spans="1:12" ht="24" customHeight="1">
      <c r="A19938" s="1355"/>
      <c r="B19938" s="1355"/>
      <c r="C19938" s="1433"/>
      <c r="E19938" s="1433"/>
      <c r="K19938" s="1433"/>
      <c r="L19938" s="1334"/>
    </row>
    <row r="19939" spans="1:12" ht="24" customHeight="1">
      <c r="A19939" s="1355"/>
      <c r="B19939" s="1355"/>
      <c r="C19939" s="1433"/>
      <c r="E19939" s="1433"/>
      <c r="K19939" s="1433"/>
      <c r="L19939" s="1334"/>
    </row>
    <row r="19940" spans="1:12" ht="24" customHeight="1">
      <c r="A19940" s="1355"/>
      <c r="B19940" s="1355"/>
      <c r="C19940" s="1433"/>
      <c r="E19940" s="1433"/>
      <c r="K19940" s="1433"/>
      <c r="L19940" s="1334"/>
    </row>
    <row r="19941" spans="1:12" ht="24" customHeight="1">
      <c r="A19941" s="1355"/>
      <c r="B19941" s="1355"/>
      <c r="C19941" s="1433"/>
      <c r="E19941" s="1433"/>
      <c r="K19941" s="1433"/>
      <c r="L19941" s="1334"/>
    </row>
    <row r="19942" spans="1:12" ht="24" customHeight="1">
      <c r="A19942" s="1355"/>
      <c r="B19942" s="1355"/>
      <c r="C19942" s="1433"/>
      <c r="E19942" s="1433"/>
      <c r="K19942" s="1433"/>
      <c r="L19942" s="1334"/>
    </row>
    <row r="19943" spans="1:12" ht="24" customHeight="1">
      <c r="A19943" s="1355"/>
      <c r="B19943" s="1355"/>
      <c r="C19943" s="1433"/>
      <c r="E19943" s="1433"/>
      <c r="K19943" s="1433"/>
      <c r="L19943" s="1334"/>
    </row>
    <row r="19944" spans="1:12" ht="24" customHeight="1">
      <c r="A19944" s="1355"/>
      <c r="B19944" s="1355"/>
      <c r="C19944" s="1433"/>
      <c r="E19944" s="1433"/>
      <c r="K19944" s="1433"/>
      <c r="L19944" s="1334"/>
    </row>
    <row r="19945" spans="1:12" ht="24" customHeight="1">
      <c r="A19945" s="1355"/>
      <c r="B19945" s="1355"/>
      <c r="C19945" s="1433"/>
      <c r="E19945" s="1433"/>
      <c r="K19945" s="1433"/>
      <c r="L19945" s="1334"/>
    </row>
    <row r="19946" spans="1:12" ht="24" customHeight="1">
      <c r="A19946" s="1355"/>
      <c r="B19946" s="1355"/>
      <c r="C19946" s="1433"/>
      <c r="E19946" s="1433"/>
      <c r="K19946" s="1433"/>
      <c r="L19946" s="1334"/>
    </row>
    <row r="19947" spans="1:12" ht="24" customHeight="1">
      <c r="A19947" s="1355"/>
      <c r="B19947" s="1355"/>
      <c r="C19947" s="1433"/>
      <c r="E19947" s="1433"/>
      <c r="K19947" s="1433"/>
      <c r="L19947" s="1334"/>
    </row>
    <row r="19948" spans="1:12" ht="24" customHeight="1">
      <c r="A19948" s="1355"/>
      <c r="B19948" s="1355"/>
      <c r="C19948" s="1433"/>
      <c r="E19948" s="1433"/>
      <c r="K19948" s="1433"/>
      <c r="L19948" s="1334"/>
    </row>
    <row r="19949" spans="1:12" ht="24" customHeight="1">
      <c r="A19949" s="1355"/>
      <c r="B19949" s="1355"/>
      <c r="C19949" s="1433"/>
      <c r="E19949" s="1433"/>
      <c r="K19949" s="1433"/>
      <c r="L19949" s="1334"/>
    </row>
    <row r="19950" spans="1:12" ht="24" customHeight="1">
      <c r="A19950" s="1355"/>
      <c r="B19950" s="1355"/>
      <c r="C19950" s="1433"/>
      <c r="E19950" s="1433"/>
      <c r="K19950" s="1433"/>
      <c r="L19950" s="1334"/>
    </row>
    <row r="19951" spans="1:12" ht="24" customHeight="1">
      <c r="A19951" s="1355"/>
      <c r="B19951" s="1355"/>
      <c r="C19951" s="1433"/>
      <c r="E19951" s="1433"/>
      <c r="K19951" s="1433"/>
      <c r="L19951" s="1334"/>
    </row>
    <row r="19952" spans="1:12" ht="24" customHeight="1">
      <c r="A19952" s="1355"/>
      <c r="B19952" s="1355"/>
      <c r="C19952" s="1433"/>
      <c r="E19952" s="1433"/>
      <c r="K19952" s="1433"/>
      <c r="L19952" s="1334"/>
    </row>
    <row r="19953" spans="1:12" ht="24" customHeight="1">
      <c r="A19953" s="1355"/>
      <c r="B19953" s="1355"/>
      <c r="C19953" s="1433"/>
      <c r="E19953" s="1433"/>
      <c r="K19953" s="1433"/>
      <c r="L19953" s="1334"/>
    </row>
    <row r="19954" spans="1:12" ht="24" customHeight="1">
      <c r="A19954" s="1355"/>
      <c r="B19954" s="1355"/>
      <c r="C19954" s="1433"/>
      <c r="E19954" s="1433"/>
      <c r="K19954" s="1433"/>
      <c r="L19954" s="1334"/>
    </row>
    <row r="19955" spans="1:12" ht="24" customHeight="1">
      <c r="A19955" s="1355"/>
      <c r="B19955" s="1355"/>
      <c r="C19955" s="1433"/>
      <c r="E19955" s="1433"/>
      <c r="K19955" s="1433"/>
      <c r="L19955" s="1334"/>
    </row>
    <row r="19956" spans="1:12" ht="24" customHeight="1">
      <c r="A19956" s="1355"/>
      <c r="B19956" s="1355"/>
      <c r="C19956" s="1433"/>
      <c r="E19956" s="1433"/>
      <c r="K19956" s="1433"/>
      <c r="L19956" s="1334"/>
    </row>
    <row r="19957" spans="1:12" ht="24" customHeight="1">
      <c r="A19957" s="1355"/>
      <c r="B19957" s="1355"/>
      <c r="C19957" s="1433"/>
      <c r="E19957" s="1433"/>
      <c r="K19957" s="1433"/>
      <c r="L19957" s="1334"/>
    </row>
    <row r="19958" spans="1:12" ht="24" customHeight="1">
      <c r="A19958" s="1355"/>
      <c r="B19958" s="1355"/>
      <c r="C19958" s="1433"/>
      <c r="E19958" s="1433"/>
      <c r="K19958" s="1433"/>
      <c r="L19958" s="1334"/>
    </row>
    <row r="19959" spans="1:12" ht="24" customHeight="1">
      <c r="A19959" s="1355"/>
      <c r="B19959" s="1355"/>
      <c r="C19959" s="1433"/>
      <c r="E19959" s="1433"/>
      <c r="K19959" s="1433"/>
      <c r="L19959" s="1334"/>
    </row>
    <row r="19960" spans="1:12" ht="24" customHeight="1">
      <c r="A19960" s="1355"/>
      <c r="B19960" s="1355"/>
      <c r="C19960" s="1433"/>
      <c r="E19960" s="1433"/>
      <c r="K19960" s="1433"/>
      <c r="L19960" s="1334"/>
    </row>
    <row r="19961" spans="1:12" ht="24" customHeight="1">
      <c r="A19961" s="1355"/>
      <c r="B19961" s="1355"/>
      <c r="C19961" s="1433"/>
      <c r="E19961" s="1433"/>
      <c r="K19961" s="1433"/>
      <c r="L19961" s="1334"/>
    </row>
    <row r="19962" spans="1:12" ht="24" customHeight="1">
      <c r="A19962" s="1355"/>
      <c r="B19962" s="1355"/>
      <c r="C19962" s="1433"/>
      <c r="E19962" s="1433"/>
      <c r="K19962" s="1433"/>
      <c r="L19962" s="1334"/>
    </row>
    <row r="19963" spans="1:12" ht="24" customHeight="1">
      <c r="A19963" s="1355"/>
      <c r="B19963" s="1355"/>
      <c r="C19963" s="1433"/>
      <c r="E19963" s="1433"/>
      <c r="K19963" s="1433"/>
      <c r="L19963" s="1334"/>
    </row>
    <row r="19964" spans="1:12" ht="24" customHeight="1">
      <c r="A19964" s="1355"/>
      <c r="B19964" s="1355"/>
      <c r="C19964" s="1433"/>
      <c r="E19964" s="1433"/>
      <c r="K19964" s="1433"/>
      <c r="L19964" s="1334"/>
    </row>
    <row r="19965" spans="1:12" ht="24" customHeight="1">
      <c r="A19965" s="1355"/>
      <c r="B19965" s="1355"/>
      <c r="C19965" s="1433"/>
      <c r="E19965" s="1433"/>
      <c r="K19965" s="1433"/>
      <c r="L19965" s="1334"/>
    </row>
    <row r="19966" spans="1:12" ht="24" customHeight="1">
      <c r="A19966" s="1355"/>
      <c r="B19966" s="1355"/>
      <c r="C19966" s="1433"/>
      <c r="E19966" s="1433"/>
      <c r="K19966" s="1433"/>
      <c r="L19966" s="1334"/>
    </row>
    <row r="19967" spans="1:12" ht="24" customHeight="1">
      <c r="A19967" s="1355"/>
      <c r="B19967" s="1355"/>
      <c r="C19967" s="1433"/>
      <c r="E19967" s="1433"/>
      <c r="K19967" s="1433"/>
      <c r="L19967" s="1334"/>
    </row>
    <row r="19968" spans="1:12" ht="24" customHeight="1">
      <c r="A19968" s="1355"/>
      <c r="B19968" s="1355"/>
      <c r="C19968" s="1433"/>
      <c r="E19968" s="1433"/>
      <c r="K19968" s="1433"/>
      <c r="L19968" s="1334"/>
    </row>
    <row r="19969" spans="1:12" ht="24" customHeight="1">
      <c r="A19969" s="1355"/>
      <c r="B19969" s="1355"/>
      <c r="C19969" s="1433"/>
      <c r="E19969" s="1433"/>
      <c r="K19969" s="1433"/>
      <c r="L19969" s="1334"/>
    </row>
    <row r="19970" spans="1:12" ht="24" customHeight="1">
      <c r="A19970" s="1355"/>
      <c r="B19970" s="1355"/>
      <c r="C19970" s="1433"/>
      <c r="E19970" s="1433"/>
      <c r="K19970" s="1433"/>
      <c r="L19970" s="1334"/>
    </row>
    <row r="19971" spans="1:12" ht="24" customHeight="1">
      <c r="A19971" s="1355"/>
      <c r="B19971" s="1355"/>
      <c r="C19971" s="1433"/>
      <c r="E19971" s="1433"/>
      <c r="K19971" s="1433"/>
      <c r="L19971" s="1334"/>
    </row>
    <row r="19972" spans="1:12" ht="24" customHeight="1">
      <c r="A19972" s="1355"/>
      <c r="B19972" s="1355"/>
      <c r="C19972" s="1433"/>
      <c r="E19972" s="1433"/>
      <c r="K19972" s="1433"/>
      <c r="L19972" s="1334"/>
    </row>
    <row r="19973" spans="1:12" ht="24" customHeight="1">
      <c r="A19973" s="1355"/>
      <c r="B19973" s="1355"/>
      <c r="C19973" s="1433"/>
      <c r="E19973" s="1433"/>
      <c r="K19973" s="1433"/>
      <c r="L19973" s="1334"/>
    </row>
    <row r="19974" spans="1:12" ht="24" customHeight="1">
      <c r="A19974" s="1355"/>
      <c r="B19974" s="1355"/>
      <c r="C19974" s="1433"/>
      <c r="E19974" s="1433"/>
      <c r="K19974" s="1433"/>
      <c r="L19974" s="1334"/>
    </row>
    <row r="19975" spans="1:12" ht="24" customHeight="1">
      <c r="A19975" s="1355"/>
      <c r="B19975" s="1355"/>
      <c r="C19975" s="1433"/>
      <c r="E19975" s="1433"/>
      <c r="K19975" s="1433"/>
      <c r="L19975" s="1334"/>
    </row>
    <row r="19976" spans="1:12" ht="24" customHeight="1">
      <c r="A19976" s="1355"/>
      <c r="B19976" s="1355"/>
      <c r="C19976" s="1433"/>
      <c r="E19976" s="1433"/>
      <c r="K19976" s="1433"/>
      <c r="L19976" s="1334"/>
    </row>
    <row r="19977" spans="1:12" ht="24" customHeight="1">
      <c r="A19977" s="1355"/>
      <c r="B19977" s="1355"/>
      <c r="C19977" s="1433"/>
      <c r="E19977" s="1433"/>
      <c r="K19977" s="1433"/>
      <c r="L19977" s="1334"/>
    </row>
    <row r="19978" spans="1:12" ht="24" customHeight="1">
      <c r="A19978" s="1355"/>
      <c r="B19978" s="1355"/>
      <c r="C19978" s="1433"/>
      <c r="E19978" s="1433"/>
      <c r="K19978" s="1433"/>
      <c r="L19978" s="1334"/>
    </row>
    <row r="19979" spans="1:12" ht="24" customHeight="1">
      <c r="A19979" s="1355"/>
      <c r="B19979" s="1355"/>
      <c r="C19979" s="1433"/>
      <c r="E19979" s="1433"/>
      <c r="K19979" s="1433"/>
      <c r="L19979" s="1334"/>
    </row>
    <row r="19980" spans="1:12" ht="24" customHeight="1">
      <c r="A19980" s="1355"/>
      <c r="B19980" s="1355"/>
      <c r="C19980" s="1433"/>
      <c r="E19980" s="1433"/>
      <c r="K19980" s="1433"/>
      <c r="L19980" s="1334"/>
    </row>
    <row r="19981" spans="1:12" ht="24" customHeight="1">
      <c r="A19981" s="1355"/>
      <c r="B19981" s="1355"/>
      <c r="C19981" s="1433"/>
      <c r="E19981" s="1433"/>
      <c r="K19981" s="1433"/>
      <c r="L19981" s="1334"/>
    </row>
    <row r="19982" spans="1:12" ht="24" customHeight="1">
      <c r="A19982" s="1355"/>
      <c r="B19982" s="1355"/>
      <c r="C19982" s="1433"/>
      <c r="E19982" s="1433"/>
      <c r="K19982" s="1433"/>
      <c r="L19982" s="1334"/>
    </row>
    <row r="19983" spans="1:12" ht="24" customHeight="1">
      <c r="A19983" s="1355"/>
      <c r="B19983" s="1355"/>
      <c r="C19983" s="1433"/>
      <c r="E19983" s="1433"/>
      <c r="K19983" s="1433"/>
      <c r="L19983" s="1334"/>
    </row>
    <row r="19984" spans="1:12" ht="24" customHeight="1">
      <c r="A19984" s="1355"/>
      <c r="B19984" s="1355"/>
      <c r="C19984" s="1433"/>
      <c r="E19984" s="1433"/>
      <c r="K19984" s="1433"/>
      <c r="L19984" s="1334"/>
    </row>
    <row r="19985" spans="1:12" ht="24" customHeight="1">
      <c r="A19985" s="1355"/>
      <c r="B19985" s="1355"/>
      <c r="C19985" s="1433"/>
      <c r="E19985" s="1433"/>
      <c r="K19985" s="1433"/>
      <c r="L19985" s="1334"/>
    </row>
    <row r="19986" spans="1:12" ht="24" customHeight="1">
      <c r="A19986" s="1355"/>
      <c r="B19986" s="1355"/>
      <c r="C19986" s="1433"/>
      <c r="E19986" s="1433"/>
      <c r="K19986" s="1433"/>
      <c r="L19986" s="1334"/>
    </row>
    <row r="19987" spans="1:12" ht="24" customHeight="1">
      <c r="A19987" s="1355"/>
      <c r="B19987" s="1355"/>
      <c r="C19987" s="1433"/>
      <c r="E19987" s="1433"/>
      <c r="K19987" s="1433"/>
      <c r="L19987" s="1334"/>
    </row>
    <row r="19988" spans="1:12" ht="24" customHeight="1">
      <c r="A19988" s="1355"/>
      <c r="B19988" s="1355"/>
      <c r="C19988" s="1433"/>
      <c r="E19988" s="1433"/>
      <c r="K19988" s="1433"/>
      <c r="L19988" s="1334"/>
    </row>
    <row r="19989" spans="1:12" ht="24" customHeight="1">
      <c r="A19989" s="1355"/>
      <c r="B19989" s="1355"/>
      <c r="C19989" s="1433"/>
      <c r="E19989" s="1433"/>
      <c r="K19989" s="1433"/>
      <c r="L19989" s="1334"/>
    </row>
    <row r="19990" spans="1:12" ht="24" customHeight="1">
      <c r="A19990" s="1355"/>
      <c r="B19990" s="1355"/>
      <c r="C19990" s="1433"/>
      <c r="E19990" s="1433"/>
      <c r="K19990" s="1433"/>
      <c r="L19990" s="1334"/>
    </row>
    <row r="19991" spans="1:12" ht="24" customHeight="1">
      <c r="A19991" s="1355"/>
      <c r="B19991" s="1355"/>
      <c r="C19991" s="1433"/>
      <c r="E19991" s="1433"/>
      <c r="K19991" s="1433"/>
      <c r="L19991" s="1334"/>
    </row>
    <row r="19992" spans="1:12" ht="24" customHeight="1">
      <c r="A19992" s="1355"/>
      <c r="B19992" s="1355"/>
      <c r="C19992" s="1433"/>
      <c r="E19992" s="1433"/>
      <c r="K19992" s="1433"/>
      <c r="L19992" s="1334"/>
    </row>
    <row r="19993" spans="1:12" ht="24" customHeight="1">
      <c r="A19993" s="1355"/>
      <c r="B19993" s="1355"/>
      <c r="C19993" s="1433"/>
      <c r="E19993" s="1433"/>
      <c r="K19993" s="1433"/>
      <c r="L19993" s="1334"/>
    </row>
    <row r="19994" spans="1:12" ht="24" customHeight="1">
      <c r="A19994" s="1355"/>
      <c r="B19994" s="1355"/>
      <c r="C19994" s="1433"/>
      <c r="E19994" s="1433"/>
      <c r="K19994" s="1433"/>
      <c r="L19994" s="1334"/>
    </row>
    <row r="19995" spans="1:12" ht="24" customHeight="1">
      <c r="A19995" s="1355"/>
      <c r="B19995" s="1355"/>
      <c r="C19995" s="1433"/>
      <c r="E19995" s="1433"/>
      <c r="K19995" s="1433"/>
      <c r="L19995" s="1334"/>
    </row>
    <row r="19996" spans="1:12" ht="24" customHeight="1">
      <c r="A19996" s="1355"/>
      <c r="B19996" s="1355"/>
      <c r="C19996" s="1433"/>
      <c r="E19996" s="1433"/>
      <c r="K19996" s="1433"/>
      <c r="L19996" s="1334"/>
    </row>
    <row r="19997" spans="1:12" ht="24" customHeight="1">
      <c r="A19997" s="1355"/>
      <c r="B19997" s="1355"/>
      <c r="C19997" s="1433"/>
      <c r="E19997" s="1433"/>
      <c r="K19997" s="1433"/>
      <c r="L19997" s="1334"/>
    </row>
    <row r="19998" spans="1:12" ht="24" customHeight="1">
      <c r="A19998" s="1355"/>
      <c r="B19998" s="1355"/>
      <c r="C19998" s="1433"/>
      <c r="E19998" s="1433"/>
      <c r="K19998" s="1433"/>
      <c r="L19998" s="1334"/>
    </row>
    <row r="19999" spans="1:12" ht="24" customHeight="1">
      <c r="A19999" s="1355"/>
      <c r="B19999" s="1355"/>
      <c r="C19999" s="1433"/>
      <c r="E19999" s="1433"/>
      <c r="K19999" s="1433"/>
      <c r="L19999" s="1334"/>
    </row>
    <row r="20000" spans="1:12" ht="24" customHeight="1">
      <c r="A20000" s="1355"/>
      <c r="B20000" s="1355"/>
      <c r="C20000" s="1433"/>
      <c r="E20000" s="1433"/>
      <c r="K20000" s="1433"/>
      <c r="L20000" s="1334"/>
    </row>
    <row r="20001" spans="1:12" ht="24" customHeight="1">
      <c r="A20001" s="1355"/>
      <c r="B20001" s="1355"/>
      <c r="C20001" s="1433"/>
      <c r="E20001" s="1433"/>
      <c r="K20001" s="1433"/>
      <c r="L20001" s="1334"/>
    </row>
    <row r="20002" spans="1:12" ht="24" customHeight="1">
      <c r="A20002" s="1355"/>
      <c r="B20002" s="1355"/>
      <c r="C20002" s="1433"/>
      <c r="E20002" s="1433"/>
      <c r="K20002" s="1433"/>
      <c r="L20002" s="1334"/>
    </row>
    <row r="20003" spans="1:12" ht="24" customHeight="1">
      <c r="A20003" s="1355"/>
      <c r="B20003" s="1355"/>
      <c r="C20003" s="1433"/>
      <c r="E20003" s="1433"/>
      <c r="K20003" s="1433"/>
      <c r="L20003" s="1334"/>
    </row>
    <row r="20004" spans="1:12" ht="24" customHeight="1">
      <c r="A20004" s="1355"/>
      <c r="B20004" s="1355"/>
      <c r="C20004" s="1433"/>
      <c r="E20004" s="1433"/>
      <c r="K20004" s="1433"/>
      <c r="L20004" s="1334"/>
    </row>
    <row r="20005" spans="1:12" ht="24" customHeight="1">
      <c r="A20005" s="1355"/>
      <c r="B20005" s="1355"/>
      <c r="C20005" s="1433"/>
      <c r="E20005" s="1433"/>
      <c r="K20005" s="1433"/>
      <c r="L20005" s="1334"/>
    </row>
    <row r="20006" spans="1:12" ht="24" customHeight="1">
      <c r="A20006" s="1355"/>
      <c r="B20006" s="1355"/>
      <c r="C20006" s="1433"/>
      <c r="E20006" s="1433"/>
      <c r="K20006" s="1433"/>
      <c r="L20006" s="1334"/>
    </row>
    <row r="20007" spans="1:12" ht="24" customHeight="1">
      <c r="A20007" s="1355"/>
      <c r="B20007" s="1355"/>
      <c r="C20007" s="1433"/>
      <c r="E20007" s="1433"/>
      <c r="K20007" s="1433"/>
      <c r="L20007" s="1334"/>
    </row>
    <row r="20008" spans="1:12" ht="24" customHeight="1">
      <c r="A20008" s="1355"/>
      <c r="B20008" s="1355"/>
      <c r="C20008" s="1433"/>
      <c r="E20008" s="1433"/>
      <c r="K20008" s="1433"/>
      <c r="L20008" s="1334"/>
    </row>
    <row r="20009" spans="1:12" ht="24" customHeight="1">
      <c r="A20009" s="1355"/>
      <c r="B20009" s="1355"/>
      <c r="C20009" s="1433"/>
      <c r="E20009" s="1433"/>
      <c r="K20009" s="1433"/>
      <c r="L20009" s="1334"/>
    </row>
    <row r="20010" spans="1:12" ht="24" customHeight="1">
      <c r="A20010" s="1355"/>
      <c r="B20010" s="1355"/>
      <c r="C20010" s="1433"/>
      <c r="E20010" s="1433"/>
      <c r="K20010" s="1433"/>
      <c r="L20010" s="1334"/>
    </row>
    <row r="20011" spans="1:12" ht="24" customHeight="1">
      <c r="A20011" s="1355"/>
      <c r="B20011" s="1355"/>
      <c r="C20011" s="1433"/>
      <c r="E20011" s="1433"/>
      <c r="K20011" s="1433"/>
      <c r="L20011" s="1334"/>
    </row>
    <row r="20012" spans="1:12" ht="24" customHeight="1">
      <c r="A20012" s="1355"/>
      <c r="B20012" s="1355"/>
      <c r="C20012" s="1433"/>
      <c r="E20012" s="1433"/>
      <c r="K20012" s="1433"/>
      <c r="L20012" s="1334"/>
    </row>
    <row r="20013" spans="1:12" ht="24" customHeight="1">
      <c r="A20013" s="1355"/>
      <c r="B20013" s="1355"/>
      <c r="C20013" s="1433"/>
      <c r="E20013" s="1433"/>
      <c r="K20013" s="1433"/>
      <c r="L20013" s="1334"/>
    </row>
    <row r="20014" spans="1:12" ht="24" customHeight="1">
      <c r="A20014" s="1355"/>
      <c r="B20014" s="1355"/>
      <c r="C20014" s="1433"/>
      <c r="E20014" s="1433"/>
      <c r="K20014" s="1433"/>
      <c r="L20014" s="1334"/>
    </row>
    <row r="20015" spans="1:12" ht="24" customHeight="1">
      <c r="A20015" s="1355"/>
      <c r="B20015" s="1355"/>
      <c r="C20015" s="1433"/>
      <c r="E20015" s="1433"/>
      <c r="K20015" s="1433"/>
      <c r="L20015" s="1334"/>
    </row>
    <row r="20016" spans="1:12" ht="24" customHeight="1">
      <c r="A20016" s="1355"/>
      <c r="B20016" s="1355"/>
      <c r="C20016" s="1433"/>
      <c r="E20016" s="1433"/>
      <c r="K20016" s="1433"/>
      <c r="L20016" s="1334"/>
    </row>
    <row r="20017" spans="1:12" ht="24" customHeight="1">
      <c r="A20017" s="1355"/>
      <c r="B20017" s="1355"/>
      <c r="C20017" s="1433"/>
      <c r="E20017" s="1433"/>
      <c r="K20017" s="1433"/>
      <c r="L20017" s="1334"/>
    </row>
    <row r="20018" spans="1:12" ht="24" customHeight="1">
      <c r="A20018" s="1355"/>
      <c r="B20018" s="1355"/>
      <c r="C20018" s="1433"/>
      <c r="E20018" s="1433"/>
      <c r="K20018" s="1433"/>
      <c r="L20018" s="1334"/>
    </row>
    <row r="20019" spans="1:12" ht="24" customHeight="1">
      <c r="A20019" s="1355"/>
      <c r="B20019" s="1355"/>
      <c r="C20019" s="1433"/>
      <c r="E20019" s="1433"/>
      <c r="K20019" s="1433"/>
      <c r="L20019" s="1334"/>
    </row>
    <row r="20020" spans="1:12" ht="24" customHeight="1">
      <c r="A20020" s="1355"/>
      <c r="B20020" s="1355"/>
      <c r="C20020" s="1433"/>
      <c r="E20020" s="1433"/>
      <c r="K20020" s="1433"/>
      <c r="L20020" s="1334"/>
    </row>
    <row r="20021" spans="1:12" ht="24" customHeight="1">
      <c r="A20021" s="1355"/>
      <c r="B20021" s="1355"/>
      <c r="C20021" s="1433"/>
      <c r="E20021" s="1433"/>
      <c r="K20021" s="1433"/>
      <c r="L20021" s="1334"/>
    </row>
    <row r="20022" spans="1:12" ht="24" customHeight="1">
      <c r="A20022" s="1355"/>
      <c r="B20022" s="1355"/>
      <c r="C20022" s="1433"/>
      <c r="E20022" s="1433"/>
      <c r="K20022" s="1433"/>
      <c r="L20022" s="1334"/>
    </row>
    <row r="20023" spans="1:12" ht="24" customHeight="1">
      <c r="A20023" s="1355"/>
      <c r="B20023" s="1355"/>
      <c r="C20023" s="1433"/>
      <c r="E20023" s="1433"/>
      <c r="K20023" s="1433"/>
      <c r="L20023" s="1334"/>
    </row>
    <row r="20024" spans="1:12" ht="24" customHeight="1">
      <c r="A20024" s="1355"/>
      <c r="B20024" s="1355"/>
      <c r="C20024" s="1433"/>
      <c r="E20024" s="1433"/>
      <c r="K20024" s="1433"/>
      <c r="L20024" s="1334"/>
    </row>
    <row r="20025" spans="1:12" ht="24" customHeight="1">
      <c r="A20025" s="1355"/>
      <c r="B20025" s="1355"/>
      <c r="C20025" s="1433"/>
      <c r="E20025" s="1433"/>
      <c r="K20025" s="1433"/>
      <c r="L20025" s="1334"/>
    </row>
    <row r="20026" spans="1:12" ht="24" customHeight="1">
      <c r="A20026" s="1355"/>
      <c r="B20026" s="1355"/>
      <c r="C20026" s="1433"/>
      <c r="E20026" s="1433"/>
      <c r="K20026" s="1433"/>
      <c r="L20026" s="1334"/>
    </row>
    <row r="20027" spans="1:12" ht="24" customHeight="1">
      <c r="A20027" s="1355"/>
      <c r="B20027" s="1355"/>
      <c r="C20027" s="1433"/>
      <c r="E20027" s="1433"/>
      <c r="K20027" s="1433"/>
      <c r="L20027" s="1334"/>
    </row>
    <row r="20028" spans="1:12" ht="24" customHeight="1">
      <c r="A20028" s="1355"/>
      <c r="B20028" s="1355"/>
      <c r="C20028" s="1433"/>
      <c r="E20028" s="1433"/>
      <c r="K20028" s="1433"/>
      <c r="L20028" s="1334"/>
    </row>
    <row r="20029" spans="1:12" ht="24" customHeight="1">
      <c r="A20029" s="1355"/>
      <c r="B20029" s="1355"/>
      <c r="C20029" s="1433"/>
      <c r="E20029" s="1433"/>
      <c r="K20029" s="1433"/>
      <c r="L20029" s="1334"/>
    </row>
    <row r="20030" spans="1:12" ht="24" customHeight="1">
      <c r="A20030" s="1355"/>
      <c r="B20030" s="1355"/>
      <c r="C20030" s="1433"/>
      <c r="E20030" s="1433"/>
      <c r="K20030" s="1433"/>
      <c r="L20030" s="1334"/>
    </row>
    <row r="20031" spans="1:12" ht="24" customHeight="1">
      <c r="A20031" s="1355"/>
      <c r="B20031" s="1355"/>
      <c r="C20031" s="1433"/>
      <c r="E20031" s="1433"/>
      <c r="K20031" s="1433"/>
      <c r="L20031" s="1334"/>
    </row>
    <row r="20032" spans="1:12" ht="24" customHeight="1">
      <c r="A20032" s="1355"/>
      <c r="B20032" s="1355"/>
      <c r="C20032" s="1433"/>
      <c r="E20032" s="1433"/>
      <c r="K20032" s="1433"/>
      <c r="L20032" s="1334"/>
    </row>
    <row r="20033" spans="1:12" ht="24" customHeight="1">
      <c r="A20033" s="1355"/>
      <c r="B20033" s="1355"/>
      <c r="C20033" s="1433"/>
      <c r="E20033" s="1433"/>
      <c r="K20033" s="1433"/>
      <c r="L20033" s="1334"/>
    </row>
    <row r="20034" spans="1:12" ht="24" customHeight="1">
      <c r="A20034" s="1355"/>
      <c r="B20034" s="1355"/>
      <c r="C20034" s="1433"/>
      <c r="E20034" s="1433"/>
      <c r="K20034" s="1433"/>
      <c r="L20034" s="1334"/>
    </row>
    <row r="20035" spans="1:12" ht="24" customHeight="1">
      <c r="A20035" s="1355"/>
      <c r="B20035" s="1355"/>
      <c r="C20035" s="1433"/>
      <c r="E20035" s="1433"/>
      <c r="K20035" s="1433"/>
      <c r="L20035" s="1334"/>
    </row>
    <row r="20036" spans="1:12" ht="24" customHeight="1">
      <c r="A20036" s="1355"/>
      <c r="B20036" s="1355"/>
      <c r="C20036" s="1433"/>
      <c r="E20036" s="1433"/>
      <c r="K20036" s="1433"/>
      <c r="L20036" s="1334"/>
    </row>
    <row r="20037" spans="1:12" ht="24" customHeight="1">
      <c r="A20037" s="1355"/>
      <c r="B20037" s="1355"/>
      <c r="C20037" s="1433"/>
      <c r="E20037" s="1433"/>
      <c r="K20037" s="1433"/>
      <c r="L20037" s="1334"/>
    </row>
    <row r="20038" spans="1:12" ht="24" customHeight="1">
      <c r="A20038" s="1355"/>
      <c r="B20038" s="1355"/>
      <c r="C20038" s="1433"/>
      <c r="E20038" s="1433"/>
      <c r="K20038" s="1433"/>
      <c r="L20038" s="1334"/>
    </row>
    <row r="20039" spans="1:12" ht="24" customHeight="1">
      <c r="A20039" s="1355"/>
      <c r="B20039" s="1355"/>
      <c r="C20039" s="1433"/>
      <c r="E20039" s="1433"/>
      <c r="K20039" s="1433"/>
      <c r="L20039" s="1334"/>
    </row>
    <row r="20040" spans="1:12" ht="24" customHeight="1">
      <c r="A20040" s="1355"/>
      <c r="B20040" s="1355"/>
      <c r="C20040" s="1433"/>
      <c r="E20040" s="1433"/>
      <c r="K20040" s="1433"/>
      <c r="L20040" s="1334"/>
    </row>
    <row r="20041" spans="1:12" ht="24" customHeight="1">
      <c r="A20041" s="1355"/>
      <c r="B20041" s="1355"/>
      <c r="C20041" s="1433"/>
      <c r="E20041" s="1433"/>
      <c r="K20041" s="1433"/>
      <c r="L20041" s="1334"/>
    </row>
    <row r="20042" spans="1:12" ht="24" customHeight="1">
      <c r="A20042" s="1355"/>
      <c r="B20042" s="1355"/>
      <c r="C20042" s="1433"/>
      <c r="E20042" s="1433"/>
      <c r="K20042" s="1433"/>
      <c r="L20042" s="1334"/>
    </row>
    <row r="20043" spans="1:12" ht="24" customHeight="1">
      <c r="A20043" s="1355"/>
      <c r="B20043" s="1355"/>
      <c r="C20043" s="1433"/>
      <c r="E20043" s="1433"/>
      <c r="K20043" s="1433"/>
      <c r="L20043" s="1334"/>
    </row>
    <row r="20044" spans="1:12" ht="24" customHeight="1">
      <c r="A20044" s="1355"/>
      <c r="B20044" s="1355"/>
      <c r="C20044" s="1433"/>
      <c r="E20044" s="1433"/>
      <c r="K20044" s="1433"/>
      <c r="L20044" s="1334"/>
    </row>
    <row r="20045" spans="1:12" ht="24" customHeight="1">
      <c r="A20045" s="1355"/>
      <c r="B20045" s="1355"/>
      <c r="C20045" s="1433"/>
      <c r="E20045" s="1433"/>
      <c r="K20045" s="1433"/>
      <c r="L20045" s="1334"/>
    </row>
    <row r="20046" spans="1:12" ht="24" customHeight="1">
      <c r="A20046" s="1355"/>
      <c r="B20046" s="1355"/>
      <c r="C20046" s="1433"/>
      <c r="E20046" s="1433"/>
      <c r="K20046" s="1433"/>
      <c r="L20046" s="1334"/>
    </row>
    <row r="20047" spans="1:12" ht="24" customHeight="1">
      <c r="A20047" s="1355"/>
      <c r="B20047" s="1355"/>
      <c r="C20047" s="1433"/>
      <c r="E20047" s="1433"/>
      <c r="K20047" s="1433"/>
      <c r="L20047" s="1334"/>
    </row>
    <row r="20048" spans="1:12" ht="24" customHeight="1">
      <c r="A20048" s="1355"/>
      <c r="B20048" s="1355"/>
      <c r="C20048" s="1433"/>
      <c r="E20048" s="1433"/>
      <c r="K20048" s="1433"/>
      <c r="L20048" s="1334"/>
    </row>
    <row r="20049" spans="1:12" ht="24" customHeight="1">
      <c r="A20049" s="1355"/>
      <c r="B20049" s="1355"/>
      <c r="C20049" s="1433"/>
      <c r="E20049" s="1433"/>
      <c r="K20049" s="1433"/>
      <c r="L20049" s="1334"/>
    </row>
    <row r="20050" spans="1:12" ht="24" customHeight="1">
      <c r="A20050" s="1355"/>
      <c r="B20050" s="1355"/>
      <c r="C20050" s="1433"/>
      <c r="E20050" s="1433"/>
      <c r="K20050" s="1433"/>
      <c r="L20050" s="1334"/>
    </row>
    <row r="20051" spans="1:12" ht="24" customHeight="1">
      <c r="A20051" s="1355"/>
      <c r="B20051" s="1355"/>
      <c r="C20051" s="1433"/>
      <c r="E20051" s="1433"/>
      <c r="K20051" s="1433"/>
      <c r="L20051" s="1334"/>
    </row>
    <row r="20052" spans="1:12" ht="24" customHeight="1">
      <c r="A20052" s="1355"/>
      <c r="B20052" s="1355"/>
      <c r="C20052" s="1433"/>
      <c r="E20052" s="1433"/>
      <c r="K20052" s="1433"/>
      <c r="L20052" s="1334"/>
    </row>
    <row r="20053" spans="1:12" ht="24" customHeight="1">
      <c r="A20053" s="1355"/>
      <c r="B20053" s="1355"/>
      <c r="C20053" s="1433"/>
      <c r="E20053" s="1433"/>
      <c r="K20053" s="1433"/>
      <c r="L20053" s="1334"/>
    </row>
    <row r="20054" spans="1:12" ht="24" customHeight="1">
      <c r="A20054" s="1355"/>
      <c r="B20054" s="1355"/>
      <c r="C20054" s="1433"/>
      <c r="E20054" s="1433"/>
      <c r="K20054" s="1433"/>
      <c r="L20054" s="1334"/>
    </row>
    <row r="20055" spans="1:12" ht="24" customHeight="1">
      <c r="A20055" s="1355"/>
      <c r="B20055" s="1355"/>
      <c r="C20055" s="1433"/>
      <c r="E20055" s="1433"/>
      <c r="K20055" s="1433"/>
      <c r="L20055" s="1334"/>
    </row>
    <row r="20056" spans="1:12" ht="24" customHeight="1">
      <c r="A20056" s="1355"/>
      <c r="B20056" s="1355"/>
      <c r="C20056" s="1433"/>
      <c r="E20056" s="1433"/>
      <c r="K20056" s="1433"/>
      <c r="L20056" s="1334"/>
    </row>
    <row r="20057" spans="1:12" ht="24" customHeight="1">
      <c r="A20057" s="1355"/>
      <c r="B20057" s="1355"/>
      <c r="C20057" s="1433"/>
      <c r="E20057" s="1433"/>
      <c r="K20057" s="1433"/>
      <c r="L20057" s="1334"/>
    </row>
    <row r="20058" spans="1:12" ht="24" customHeight="1">
      <c r="A20058" s="1355"/>
      <c r="B20058" s="1355"/>
      <c r="C20058" s="1433"/>
      <c r="E20058" s="1433"/>
      <c r="K20058" s="1433"/>
      <c r="L20058" s="1334"/>
    </row>
    <row r="20059" spans="1:12" ht="24" customHeight="1">
      <c r="A20059" s="1355"/>
      <c r="B20059" s="1355"/>
      <c r="C20059" s="1433"/>
      <c r="E20059" s="1433"/>
      <c r="K20059" s="1433"/>
      <c r="L20059" s="1334"/>
    </row>
    <row r="20060" spans="1:12" ht="24" customHeight="1">
      <c r="A20060" s="1355"/>
      <c r="B20060" s="1355"/>
      <c r="C20060" s="1433"/>
      <c r="E20060" s="1433"/>
      <c r="K20060" s="1433"/>
      <c r="L20060" s="1334"/>
    </row>
    <row r="20061" spans="1:12" ht="24" customHeight="1">
      <c r="A20061" s="1355"/>
      <c r="B20061" s="1355"/>
      <c r="C20061" s="1433"/>
      <c r="E20061" s="1433"/>
      <c r="K20061" s="1433"/>
      <c r="L20061" s="1334"/>
    </row>
    <row r="20062" spans="1:12" ht="24" customHeight="1">
      <c r="A20062" s="1355"/>
      <c r="B20062" s="1355"/>
      <c r="C20062" s="1433"/>
      <c r="E20062" s="1433"/>
      <c r="K20062" s="1433"/>
      <c r="L20062" s="1334"/>
    </row>
    <row r="20063" spans="1:12" ht="24" customHeight="1">
      <c r="A20063" s="1355"/>
      <c r="B20063" s="1355"/>
      <c r="C20063" s="1433"/>
      <c r="E20063" s="1433"/>
      <c r="K20063" s="1433"/>
      <c r="L20063" s="1334"/>
    </row>
    <row r="20064" spans="1:12" ht="24" customHeight="1">
      <c r="A20064" s="1355"/>
      <c r="B20064" s="1355"/>
      <c r="C20064" s="1433"/>
      <c r="E20064" s="1433"/>
      <c r="K20064" s="1433"/>
      <c r="L20064" s="1334"/>
    </row>
    <row r="20065" spans="1:12" ht="24" customHeight="1">
      <c r="A20065" s="1355"/>
      <c r="B20065" s="1355"/>
      <c r="C20065" s="1433"/>
      <c r="E20065" s="1433"/>
      <c r="K20065" s="1433"/>
      <c r="L20065" s="1334"/>
    </row>
    <row r="20066" spans="1:12" ht="24" customHeight="1">
      <c r="A20066" s="1355"/>
      <c r="B20066" s="1355"/>
      <c r="C20066" s="1433"/>
      <c r="E20066" s="1433"/>
      <c r="K20066" s="1433"/>
      <c r="L20066" s="1334"/>
    </row>
    <row r="20067" spans="1:12" ht="24" customHeight="1">
      <c r="A20067" s="1355"/>
      <c r="B20067" s="1355"/>
      <c r="C20067" s="1433"/>
      <c r="E20067" s="1433"/>
      <c r="K20067" s="1433"/>
      <c r="L20067" s="1334"/>
    </row>
    <row r="20068" spans="1:12" ht="24" customHeight="1">
      <c r="A20068" s="1355"/>
      <c r="B20068" s="1355"/>
      <c r="C20068" s="1433"/>
      <c r="E20068" s="1433"/>
      <c r="K20068" s="1433"/>
      <c r="L20068" s="1334"/>
    </row>
    <row r="20069" spans="1:12" ht="24" customHeight="1">
      <c r="A20069" s="1355"/>
      <c r="B20069" s="1355"/>
      <c r="C20069" s="1433"/>
      <c r="E20069" s="1433"/>
      <c r="K20069" s="1433"/>
      <c r="L20069" s="1334"/>
    </row>
    <row r="20070" spans="1:12" ht="24" customHeight="1">
      <c r="A20070" s="1355"/>
      <c r="B20070" s="1355"/>
      <c r="C20070" s="1433"/>
      <c r="E20070" s="1433"/>
      <c r="K20070" s="1433"/>
      <c r="L20070" s="1334"/>
    </row>
    <row r="20071" spans="1:12" ht="24" customHeight="1">
      <c r="A20071" s="1355"/>
      <c r="B20071" s="1355"/>
      <c r="C20071" s="1433"/>
      <c r="E20071" s="1433"/>
      <c r="K20071" s="1433"/>
      <c r="L20071" s="1334"/>
    </row>
    <row r="20072" spans="1:12" ht="24" customHeight="1">
      <c r="A20072" s="1355"/>
      <c r="B20072" s="1355"/>
      <c r="C20072" s="1433"/>
      <c r="E20072" s="1433"/>
      <c r="K20072" s="1433"/>
      <c r="L20072" s="1334"/>
    </row>
    <row r="20073" spans="1:12" ht="24" customHeight="1">
      <c r="A20073" s="1355"/>
      <c r="B20073" s="1355"/>
      <c r="C20073" s="1433"/>
      <c r="E20073" s="1433"/>
      <c r="K20073" s="1433"/>
      <c r="L20073" s="1334"/>
    </row>
    <row r="20074" spans="1:12" ht="24" customHeight="1">
      <c r="A20074" s="1355"/>
      <c r="B20074" s="1355"/>
      <c r="C20074" s="1433"/>
      <c r="E20074" s="1433"/>
      <c r="K20074" s="1433"/>
      <c r="L20074" s="1334"/>
    </row>
    <row r="20075" spans="1:12" ht="24" customHeight="1">
      <c r="A20075" s="1355"/>
      <c r="B20075" s="1355"/>
      <c r="C20075" s="1433"/>
      <c r="E20075" s="1433"/>
      <c r="K20075" s="1433"/>
      <c r="L20075" s="1334"/>
    </row>
    <row r="20076" spans="1:12" ht="24" customHeight="1">
      <c r="A20076" s="1355"/>
      <c r="B20076" s="1355"/>
      <c r="C20076" s="1433"/>
      <c r="E20076" s="1433"/>
      <c r="K20076" s="1433"/>
      <c r="L20076" s="1334"/>
    </row>
    <row r="20077" spans="1:12" ht="24" customHeight="1">
      <c r="A20077" s="1355"/>
      <c r="B20077" s="1355"/>
      <c r="C20077" s="1433"/>
      <c r="E20077" s="1433"/>
      <c r="K20077" s="1433"/>
      <c r="L20077" s="1334"/>
    </row>
    <row r="20078" spans="1:12" ht="24" customHeight="1">
      <c r="A20078" s="1355"/>
      <c r="B20078" s="1355"/>
      <c r="C20078" s="1433"/>
      <c r="E20078" s="1433"/>
      <c r="K20078" s="1433"/>
      <c r="L20078" s="1334"/>
    </row>
    <row r="20079" spans="1:12" ht="24" customHeight="1">
      <c r="A20079" s="1355"/>
      <c r="B20079" s="1355"/>
      <c r="C20079" s="1433"/>
      <c r="E20079" s="1433"/>
      <c r="K20079" s="1433"/>
      <c r="L20079" s="1334"/>
    </row>
    <row r="20080" spans="1:12" ht="24" customHeight="1">
      <c r="A20080" s="1355"/>
      <c r="B20080" s="1355"/>
      <c r="C20080" s="1433"/>
      <c r="E20080" s="1433"/>
      <c r="K20080" s="1433"/>
      <c r="L20080" s="1334"/>
    </row>
    <row r="20081" spans="1:12" ht="24" customHeight="1">
      <c r="A20081" s="1355"/>
      <c r="B20081" s="1355"/>
      <c r="C20081" s="1433"/>
      <c r="E20081" s="1433"/>
      <c r="K20081" s="1433"/>
      <c r="L20081" s="1334"/>
    </row>
    <row r="20082" spans="1:12" ht="24" customHeight="1">
      <c r="A20082" s="1355"/>
      <c r="B20082" s="1355"/>
      <c r="C20082" s="1433"/>
      <c r="E20082" s="1433"/>
      <c r="K20082" s="1433"/>
      <c r="L20082" s="1334"/>
    </row>
    <row r="20083" spans="1:12" ht="24" customHeight="1">
      <c r="A20083" s="1355"/>
      <c r="B20083" s="1355"/>
      <c r="C20083" s="1433"/>
      <c r="E20083" s="1433"/>
      <c r="K20083" s="1433"/>
      <c r="L20083" s="1334"/>
    </row>
    <row r="20084" spans="1:12" ht="24" customHeight="1">
      <c r="A20084" s="1355"/>
      <c r="B20084" s="1355"/>
      <c r="C20084" s="1433"/>
      <c r="E20084" s="1433"/>
      <c r="K20084" s="1433"/>
      <c r="L20084" s="1334"/>
    </row>
    <row r="20085" spans="1:12" ht="24" customHeight="1">
      <c r="A20085" s="1355"/>
      <c r="B20085" s="1355"/>
      <c r="C20085" s="1433"/>
      <c r="E20085" s="1433"/>
      <c r="K20085" s="1433"/>
      <c r="L20085" s="1334"/>
    </row>
    <row r="20086" spans="1:12" ht="24" customHeight="1">
      <c r="A20086" s="1355"/>
      <c r="B20086" s="1355"/>
      <c r="C20086" s="1433"/>
      <c r="E20086" s="1433"/>
      <c r="K20086" s="1433"/>
      <c r="L20086" s="1334"/>
    </row>
    <row r="20087" spans="1:12" ht="24" customHeight="1">
      <c r="A20087" s="1355"/>
      <c r="B20087" s="1355"/>
      <c r="C20087" s="1433"/>
      <c r="E20087" s="1433"/>
      <c r="K20087" s="1433"/>
      <c r="L20087" s="1334"/>
    </row>
    <row r="20088" spans="1:12" ht="24" customHeight="1">
      <c r="A20088" s="1355"/>
      <c r="B20088" s="1355"/>
      <c r="C20088" s="1433"/>
      <c r="E20088" s="1433"/>
      <c r="K20088" s="1433"/>
      <c r="L20088" s="1334"/>
    </row>
    <row r="20089" spans="1:12" ht="24" customHeight="1">
      <c r="A20089" s="1355"/>
      <c r="B20089" s="1355"/>
      <c r="C20089" s="1433"/>
      <c r="E20089" s="1433"/>
      <c r="K20089" s="1433"/>
      <c r="L20089" s="1334"/>
    </row>
    <row r="20090" spans="1:12" ht="24" customHeight="1">
      <c r="A20090" s="1355"/>
      <c r="B20090" s="1355"/>
      <c r="C20090" s="1433"/>
      <c r="E20090" s="1433"/>
      <c r="K20090" s="1433"/>
      <c r="L20090" s="1334"/>
    </row>
    <row r="20091" spans="1:12" ht="24" customHeight="1">
      <c r="A20091" s="1355"/>
      <c r="B20091" s="1355"/>
      <c r="C20091" s="1433"/>
      <c r="E20091" s="1433"/>
      <c r="K20091" s="1433"/>
      <c r="L20091" s="1334"/>
    </row>
    <row r="20092" spans="1:12" ht="24" customHeight="1">
      <c r="A20092" s="1355"/>
      <c r="B20092" s="1355"/>
      <c r="C20092" s="1433"/>
      <c r="E20092" s="1433"/>
      <c r="K20092" s="1433"/>
      <c r="L20092" s="1334"/>
    </row>
    <row r="20093" spans="1:12" ht="24" customHeight="1">
      <c r="A20093" s="1355"/>
      <c r="B20093" s="1355"/>
      <c r="C20093" s="1433"/>
      <c r="E20093" s="1433"/>
      <c r="K20093" s="1433"/>
      <c r="L20093" s="1334"/>
    </row>
    <row r="20094" spans="1:12" ht="24" customHeight="1">
      <c r="A20094" s="1355"/>
      <c r="B20094" s="1355"/>
      <c r="C20094" s="1433"/>
      <c r="E20094" s="1433"/>
      <c r="K20094" s="1433"/>
      <c r="L20094" s="1334"/>
    </row>
    <row r="20095" spans="1:12" ht="24" customHeight="1">
      <c r="A20095" s="1355"/>
      <c r="B20095" s="1355"/>
      <c r="C20095" s="1433"/>
      <c r="E20095" s="1433"/>
      <c r="K20095" s="1433"/>
      <c r="L20095" s="1334"/>
    </row>
    <row r="20096" spans="1:12" ht="24" customHeight="1">
      <c r="A20096" s="1355"/>
      <c r="B20096" s="1355"/>
      <c r="C20096" s="1433"/>
      <c r="E20096" s="1433"/>
      <c r="K20096" s="1433"/>
      <c r="L20096" s="1334"/>
    </row>
    <row r="20097" spans="1:12" ht="24" customHeight="1">
      <c r="A20097" s="1355"/>
      <c r="B20097" s="1355"/>
      <c r="C20097" s="1433"/>
      <c r="E20097" s="1433"/>
      <c r="K20097" s="1433"/>
      <c r="L20097" s="1334"/>
    </row>
    <row r="20098" spans="1:12" ht="24" customHeight="1">
      <c r="A20098" s="1355"/>
      <c r="B20098" s="1355"/>
      <c r="C20098" s="1433"/>
      <c r="E20098" s="1433"/>
      <c r="K20098" s="1433"/>
      <c r="L20098" s="1334"/>
    </row>
    <row r="20099" spans="1:12" ht="24" customHeight="1">
      <c r="A20099" s="1355"/>
      <c r="B20099" s="1355"/>
      <c r="C20099" s="1433"/>
      <c r="E20099" s="1433"/>
      <c r="K20099" s="1433"/>
      <c r="L20099" s="1334"/>
    </row>
    <row r="20100" spans="1:12" ht="24" customHeight="1">
      <c r="A20100" s="1355"/>
      <c r="B20100" s="1355"/>
      <c r="C20100" s="1433"/>
      <c r="E20100" s="1433"/>
      <c r="K20100" s="1433"/>
      <c r="L20100" s="1334"/>
    </row>
    <row r="20101" spans="1:12" ht="24" customHeight="1">
      <c r="A20101" s="1355"/>
      <c r="B20101" s="1355"/>
      <c r="C20101" s="1433"/>
      <c r="E20101" s="1433"/>
      <c r="K20101" s="1433"/>
      <c r="L20101" s="1334"/>
    </row>
    <row r="20102" spans="1:12" ht="24" customHeight="1">
      <c r="A20102" s="1355"/>
      <c r="B20102" s="1355"/>
      <c r="C20102" s="1433"/>
      <c r="E20102" s="1433"/>
      <c r="K20102" s="1433"/>
      <c r="L20102" s="1334"/>
    </row>
    <row r="20103" spans="1:12" ht="24" customHeight="1">
      <c r="A20103" s="1355"/>
      <c r="B20103" s="1355"/>
      <c r="C20103" s="1433"/>
      <c r="E20103" s="1433"/>
      <c r="K20103" s="1433"/>
      <c r="L20103" s="1334"/>
    </row>
    <row r="20104" spans="1:12" ht="24" customHeight="1">
      <c r="A20104" s="1355"/>
      <c r="B20104" s="1355"/>
      <c r="C20104" s="1433"/>
      <c r="E20104" s="1433"/>
      <c r="K20104" s="1433"/>
      <c r="L20104" s="1334"/>
    </row>
    <row r="20105" spans="1:12" ht="24" customHeight="1">
      <c r="A20105" s="1355"/>
      <c r="B20105" s="1355"/>
      <c r="C20105" s="1433"/>
      <c r="E20105" s="1433"/>
      <c r="K20105" s="1433"/>
      <c r="L20105" s="1334"/>
    </row>
    <row r="20106" spans="1:12" ht="24" customHeight="1">
      <c r="A20106" s="1355"/>
      <c r="B20106" s="1355"/>
      <c r="C20106" s="1433"/>
      <c r="E20106" s="1433"/>
      <c r="K20106" s="1433"/>
      <c r="L20106" s="1334"/>
    </row>
    <row r="20107" spans="1:12" ht="24" customHeight="1">
      <c r="A20107" s="1355"/>
      <c r="B20107" s="1355"/>
      <c r="C20107" s="1433"/>
      <c r="E20107" s="1433"/>
      <c r="K20107" s="1433"/>
      <c r="L20107" s="1334"/>
    </row>
    <row r="20108" spans="1:12" ht="24" customHeight="1">
      <c r="A20108" s="1355"/>
      <c r="B20108" s="1355"/>
      <c r="C20108" s="1433"/>
      <c r="E20108" s="1433"/>
      <c r="K20108" s="1433"/>
      <c r="L20108" s="1334"/>
    </row>
    <row r="20109" spans="1:12" ht="24" customHeight="1">
      <c r="A20109" s="1355"/>
      <c r="B20109" s="1355"/>
      <c r="C20109" s="1433"/>
      <c r="E20109" s="1433"/>
      <c r="K20109" s="1433"/>
      <c r="L20109" s="1334"/>
    </row>
    <row r="20110" spans="1:12" ht="24" customHeight="1">
      <c r="A20110" s="1355"/>
      <c r="B20110" s="1355"/>
      <c r="C20110" s="1433"/>
      <c r="E20110" s="1433"/>
      <c r="K20110" s="1433"/>
      <c r="L20110" s="1334"/>
    </row>
    <row r="20111" spans="1:12" ht="24" customHeight="1">
      <c r="A20111" s="1355"/>
      <c r="B20111" s="1355"/>
      <c r="C20111" s="1433"/>
      <c r="E20111" s="1433"/>
      <c r="K20111" s="1433"/>
      <c r="L20111" s="1334"/>
    </row>
    <row r="20112" spans="1:12" ht="24" customHeight="1">
      <c r="A20112" s="1355"/>
      <c r="B20112" s="1355"/>
      <c r="C20112" s="1433"/>
      <c r="E20112" s="1433"/>
      <c r="K20112" s="1433"/>
      <c r="L20112" s="1334"/>
    </row>
    <row r="20113" spans="1:12" ht="24" customHeight="1">
      <c r="A20113" s="1355"/>
      <c r="B20113" s="1355"/>
      <c r="C20113" s="1433"/>
      <c r="E20113" s="1433"/>
      <c r="K20113" s="1433"/>
      <c r="L20113" s="1334"/>
    </row>
    <row r="20114" spans="1:12" ht="24" customHeight="1">
      <c r="A20114" s="1355"/>
      <c r="B20114" s="1355"/>
      <c r="C20114" s="1433"/>
      <c r="E20114" s="1433"/>
      <c r="K20114" s="1433"/>
      <c r="L20114" s="1334"/>
    </row>
    <row r="20115" spans="1:12" ht="24" customHeight="1">
      <c r="A20115" s="1355"/>
      <c r="B20115" s="1355"/>
      <c r="C20115" s="1433"/>
      <c r="E20115" s="1433"/>
      <c r="K20115" s="1433"/>
      <c r="L20115" s="1334"/>
    </row>
    <row r="20116" spans="1:12" ht="24" customHeight="1">
      <c r="A20116" s="1355"/>
      <c r="B20116" s="1355"/>
      <c r="C20116" s="1433"/>
      <c r="E20116" s="1433"/>
      <c r="K20116" s="1433"/>
      <c r="L20116" s="1334"/>
    </row>
    <row r="20117" spans="1:12" ht="24" customHeight="1">
      <c r="A20117" s="1355"/>
      <c r="B20117" s="1355"/>
      <c r="C20117" s="1433"/>
      <c r="E20117" s="1433"/>
      <c r="K20117" s="1433"/>
      <c r="L20117" s="1334"/>
    </row>
    <row r="20118" spans="1:12" ht="24" customHeight="1">
      <c r="A20118" s="1355"/>
      <c r="B20118" s="1355"/>
      <c r="C20118" s="1433"/>
      <c r="E20118" s="1433"/>
      <c r="K20118" s="1433"/>
      <c r="L20118" s="1334"/>
    </row>
    <row r="20119" spans="1:12" ht="24" customHeight="1">
      <c r="A20119" s="1355"/>
      <c r="B20119" s="1355"/>
      <c r="C20119" s="1433"/>
      <c r="E20119" s="1433"/>
      <c r="K20119" s="1433"/>
      <c r="L20119" s="1334"/>
    </row>
    <row r="20120" spans="1:12" ht="24" customHeight="1">
      <c r="A20120" s="1355"/>
      <c r="B20120" s="1355"/>
      <c r="C20120" s="1433"/>
      <c r="E20120" s="1433"/>
      <c r="K20120" s="1433"/>
      <c r="L20120" s="1334"/>
    </row>
    <row r="20121" spans="1:12" ht="24" customHeight="1">
      <c r="A20121" s="1355"/>
      <c r="B20121" s="1355"/>
      <c r="C20121" s="1433"/>
      <c r="E20121" s="1433"/>
      <c r="K20121" s="1433"/>
      <c r="L20121" s="1334"/>
    </row>
    <row r="20122" spans="1:12" ht="24" customHeight="1">
      <c r="A20122" s="1355"/>
      <c r="B20122" s="1355"/>
      <c r="C20122" s="1433"/>
      <c r="E20122" s="1433"/>
      <c r="K20122" s="1433"/>
      <c r="L20122" s="1334"/>
    </row>
    <row r="20123" spans="1:12" ht="24" customHeight="1">
      <c r="A20123" s="1355"/>
      <c r="B20123" s="1355"/>
      <c r="C20123" s="1433"/>
      <c r="E20123" s="1433"/>
      <c r="K20123" s="1433"/>
      <c r="L20123" s="1334"/>
    </row>
    <row r="20124" spans="1:12" ht="24" customHeight="1">
      <c r="A20124" s="1355"/>
      <c r="B20124" s="1355"/>
      <c r="C20124" s="1433"/>
      <c r="E20124" s="1433"/>
      <c r="K20124" s="1433"/>
      <c r="L20124" s="1334"/>
    </row>
    <row r="20125" spans="1:12" ht="24" customHeight="1">
      <c r="A20125" s="1355"/>
      <c r="B20125" s="1355"/>
      <c r="C20125" s="1433"/>
      <c r="E20125" s="1433"/>
      <c r="K20125" s="1433"/>
      <c r="L20125" s="1334"/>
    </row>
    <row r="20126" spans="1:12" ht="24" customHeight="1">
      <c r="A20126" s="1355"/>
      <c r="B20126" s="1355"/>
      <c r="C20126" s="1433"/>
      <c r="E20126" s="1433"/>
      <c r="K20126" s="1433"/>
      <c r="L20126" s="1334"/>
    </row>
    <row r="20127" spans="1:12" ht="24" customHeight="1">
      <c r="A20127" s="1355"/>
      <c r="B20127" s="1355"/>
      <c r="C20127" s="1433"/>
      <c r="E20127" s="1433"/>
      <c r="K20127" s="1433"/>
      <c r="L20127" s="1334"/>
    </row>
    <row r="20128" spans="1:12" ht="24" customHeight="1">
      <c r="A20128" s="1355"/>
      <c r="B20128" s="1355"/>
      <c r="C20128" s="1433"/>
      <c r="E20128" s="1433"/>
      <c r="K20128" s="1433"/>
      <c r="L20128" s="1334"/>
    </row>
    <row r="20129" spans="1:12" ht="24" customHeight="1">
      <c r="A20129" s="1355"/>
      <c r="B20129" s="1355"/>
      <c r="C20129" s="1433"/>
      <c r="E20129" s="1433"/>
      <c r="K20129" s="1433"/>
      <c r="L20129" s="1334"/>
    </row>
    <row r="20130" spans="1:12" ht="24" customHeight="1">
      <c r="A20130" s="1355"/>
      <c r="B20130" s="1355"/>
      <c r="C20130" s="1433"/>
      <c r="E20130" s="1433"/>
      <c r="K20130" s="1433"/>
      <c r="L20130" s="1334"/>
    </row>
    <row r="20131" spans="1:12" ht="24" customHeight="1">
      <c r="A20131" s="1355"/>
      <c r="B20131" s="1355"/>
      <c r="C20131" s="1433"/>
      <c r="E20131" s="1433"/>
      <c r="K20131" s="1433"/>
      <c r="L20131" s="1334"/>
    </row>
    <row r="20132" spans="1:12" ht="24" customHeight="1">
      <c r="A20132" s="1355"/>
      <c r="B20132" s="1355"/>
      <c r="C20132" s="1433"/>
      <c r="E20132" s="1433"/>
      <c r="K20132" s="1433"/>
      <c r="L20132" s="1334"/>
    </row>
    <row r="20133" spans="1:12" ht="24" customHeight="1">
      <c r="A20133" s="1355"/>
      <c r="B20133" s="1355"/>
      <c r="C20133" s="1433"/>
      <c r="E20133" s="1433"/>
      <c r="K20133" s="1433"/>
      <c r="L20133" s="1334"/>
    </row>
    <row r="20134" spans="1:12" ht="24" customHeight="1">
      <c r="A20134" s="1355"/>
      <c r="B20134" s="1355"/>
      <c r="C20134" s="1433"/>
      <c r="E20134" s="1433"/>
      <c r="K20134" s="1433"/>
      <c r="L20134" s="1334"/>
    </row>
    <row r="20135" spans="1:12" ht="24" customHeight="1">
      <c r="A20135" s="1355"/>
      <c r="B20135" s="1355"/>
      <c r="C20135" s="1433"/>
      <c r="E20135" s="1433"/>
      <c r="K20135" s="1433"/>
      <c r="L20135" s="1334"/>
    </row>
    <row r="20136" spans="1:12" ht="24" customHeight="1">
      <c r="A20136" s="1355"/>
      <c r="B20136" s="1355"/>
      <c r="C20136" s="1433"/>
      <c r="E20136" s="1433"/>
      <c r="K20136" s="1433"/>
      <c r="L20136" s="1334"/>
    </row>
    <row r="20137" spans="1:12" ht="24" customHeight="1">
      <c r="A20137" s="1355"/>
      <c r="B20137" s="1355"/>
      <c r="C20137" s="1433"/>
      <c r="E20137" s="1433"/>
      <c r="K20137" s="1433"/>
      <c r="L20137" s="1334"/>
    </row>
    <row r="20138" spans="1:12" ht="24" customHeight="1">
      <c r="A20138" s="1355"/>
      <c r="B20138" s="1355"/>
      <c r="C20138" s="1433"/>
      <c r="E20138" s="1433"/>
      <c r="K20138" s="1433"/>
      <c r="L20138" s="1334"/>
    </row>
    <row r="20139" spans="1:12" ht="24" customHeight="1">
      <c r="A20139" s="1355"/>
      <c r="B20139" s="1355"/>
      <c r="C20139" s="1433"/>
      <c r="E20139" s="1433"/>
      <c r="K20139" s="1433"/>
      <c r="L20139" s="1334"/>
    </row>
    <row r="20140" spans="1:12" ht="24" customHeight="1">
      <c r="A20140" s="1355"/>
      <c r="B20140" s="1355"/>
      <c r="C20140" s="1433"/>
      <c r="E20140" s="1433"/>
      <c r="K20140" s="1433"/>
      <c r="L20140" s="1334"/>
    </row>
    <row r="20141" spans="1:12" ht="24" customHeight="1">
      <c r="A20141" s="1355"/>
      <c r="B20141" s="1355"/>
      <c r="C20141" s="1433"/>
      <c r="E20141" s="1433"/>
      <c r="K20141" s="1433"/>
      <c r="L20141" s="1334"/>
    </row>
    <row r="20142" spans="1:12" ht="24" customHeight="1">
      <c r="A20142" s="1355"/>
      <c r="B20142" s="1355"/>
      <c r="C20142" s="1433"/>
      <c r="E20142" s="1433"/>
      <c r="K20142" s="1433"/>
      <c r="L20142" s="1334"/>
    </row>
    <row r="20143" spans="1:12" ht="24" customHeight="1">
      <c r="A20143" s="1355"/>
      <c r="B20143" s="1355"/>
      <c r="C20143" s="1433"/>
      <c r="E20143" s="1433"/>
      <c r="K20143" s="1433"/>
      <c r="L20143" s="1334"/>
    </row>
    <row r="20144" spans="1:12" ht="24" customHeight="1">
      <c r="A20144" s="1355"/>
      <c r="B20144" s="1355"/>
      <c r="C20144" s="1433"/>
      <c r="E20144" s="1433"/>
      <c r="K20144" s="1433"/>
      <c r="L20144" s="1334"/>
    </row>
    <row r="20145" spans="1:12" ht="24" customHeight="1">
      <c r="A20145" s="1355"/>
      <c r="B20145" s="1355"/>
      <c r="C20145" s="1433"/>
      <c r="E20145" s="1433"/>
      <c r="K20145" s="1433"/>
      <c r="L20145" s="1334"/>
    </row>
    <row r="20146" spans="1:12" ht="24" customHeight="1">
      <c r="A20146" s="1355"/>
      <c r="B20146" s="1355"/>
      <c r="C20146" s="1433"/>
      <c r="E20146" s="1433"/>
      <c r="K20146" s="1433"/>
      <c r="L20146" s="1334"/>
    </row>
    <row r="20147" spans="1:12" ht="24" customHeight="1">
      <c r="A20147" s="1355"/>
      <c r="B20147" s="1355"/>
      <c r="C20147" s="1433"/>
      <c r="E20147" s="1433"/>
      <c r="K20147" s="1433"/>
      <c r="L20147" s="1334"/>
    </row>
    <row r="20148" spans="1:12" ht="24" customHeight="1">
      <c r="A20148" s="1355"/>
      <c r="B20148" s="1355"/>
      <c r="C20148" s="1433"/>
      <c r="E20148" s="1433"/>
      <c r="K20148" s="1433"/>
      <c r="L20148" s="1334"/>
    </row>
    <row r="20149" spans="1:12" ht="24" customHeight="1">
      <c r="A20149" s="1355"/>
      <c r="B20149" s="1355"/>
      <c r="C20149" s="1433"/>
      <c r="E20149" s="1433"/>
      <c r="K20149" s="1433"/>
      <c r="L20149" s="1334"/>
    </row>
    <row r="20150" spans="1:12" ht="24" customHeight="1">
      <c r="A20150" s="1355"/>
      <c r="B20150" s="1355"/>
      <c r="C20150" s="1433"/>
      <c r="E20150" s="1433"/>
      <c r="K20150" s="1433"/>
      <c r="L20150" s="1334"/>
    </row>
    <row r="20151" spans="1:12" ht="24" customHeight="1">
      <c r="A20151" s="1355"/>
      <c r="B20151" s="1355"/>
      <c r="C20151" s="1433"/>
      <c r="E20151" s="1433"/>
      <c r="K20151" s="1433"/>
      <c r="L20151" s="1334"/>
    </row>
    <row r="20152" spans="1:12" ht="24" customHeight="1">
      <c r="A20152" s="1355"/>
      <c r="B20152" s="1355"/>
      <c r="C20152" s="1433"/>
      <c r="E20152" s="1433"/>
      <c r="K20152" s="1433"/>
      <c r="L20152" s="1334"/>
    </row>
    <row r="20153" spans="1:12" ht="24" customHeight="1">
      <c r="A20153" s="1355"/>
      <c r="B20153" s="1355"/>
      <c r="C20153" s="1433"/>
      <c r="E20153" s="1433"/>
      <c r="K20153" s="1433"/>
      <c r="L20153" s="1334"/>
    </row>
    <row r="20154" spans="1:12" ht="24" customHeight="1">
      <c r="A20154" s="1355"/>
      <c r="B20154" s="1355"/>
      <c r="C20154" s="1433"/>
      <c r="E20154" s="1433"/>
      <c r="K20154" s="1433"/>
      <c r="L20154" s="1334"/>
    </row>
    <row r="20155" spans="1:12" ht="24" customHeight="1">
      <c r="A20155" s="1355"/>
      <c r="B20155" s="1355"/>
      <c r="C20155" s="1433"/>
      <c r="E20155" s="1433"/>
      <c r="K20155" s="1433"/>
      <c r="L20155" s="1334"/>
    </row>
    <row r="20156" spans="1:12" ht="24" customHeight="1">
      <c r="A20156" s="1355"/>
      <c r="B20156" s="1355"/>
      <c r="C20156" s="1433"/>
      <c r="E20156" s="1433"/>
      <c r="K20156" s="1433"/>
      <c r="L20156" s="1334"/>
    </row>
    <row r="20157" spans="1:12" ht="24" customHeight="1">
      <c r="A20157" s="1355"/>
      <c r="B20157" s="1355"/>
      <c r="C20157" s="1433"/>
      <c r="E20157" s="1433"/>
      <c r="K20157" s="1433"/>
      <c r="L20157" s="1334"/>
    </row>
    <row r="20158" spans="1:12" ht="24" customHeight="1">
      <c r="A20158" s="1355"/>
      <c r="B20158" s="1355"/>
      <c r="C20158" s="1433"/>
      <c r="E20158" s="1433"/>
      <c r="K20158" s="1433"/>
      <c r="L20158" s="1334"/>
    </row>
    <row r="20159" spans="1:12" ht="24" customHeight="1">
      <c r="A20159" s="1355"/>
      <c r="B20159" s="1355"/>
      <c r="C20159" s="1433"/>
      <c r="E20159" s="1433"/>
      <c r="K20159" s="1433"/>
      <c r="L20159" s="1334"/>
    </row>
    <row r="20160" spans="1:12" ht="24" customHeight="1">
      <c r="A20160" s="1355"/>
      <c r="B20160" s="1355"/>
      <c r="C20160" s="1433"/>
      <c r="E20160" s="1433"/>
      <c r="K20160" s="1433"/>
      <c r="L20160" s="1334"/>
    </row>
    <row r="20161" spans="1:12" ht="24" customHeight="1">
      <c r="A20161" s="1355"/>
      <c r="B20161" s="1355"/>
      <c r="C20161" s="1433"/>
      <c r="E20161" s="1433"/>
      <c r="K20161" s="1433"/>
      <c r="L20161" s="1334"/>
    </row>
    <row r="20162" spans="1:12" ht="24" customHeight="1">
      <c r="A20162" s="1355"/>
      <c r="B20162" s="1355"/>
      <c r="C20162" s="1433"/>
      <c r="E20162" s="1433"/>
      <c r="K20162" s="1433"/>
      <c r="L20162" s="1334"/>
    </row>
    <row r="20163" spans="1:12" ht="24" customHeight="1">
      <c r="A20163" s="1355"/>
      <c r="B20163" s="1355"/>
      <c r="C20163" s="1433"/>
      <c r="E20163" s="1433"/>
      <c r="K20163" s="1433"/>
      <c r="L20163" s="1334"/>
    </row>
    <row r="20164" spans="1:12" ht="24" customHeight="1">
      <c r="A20164" s="1355"/>
      <c r="B20164" s="1355"/>
      <c r="C20164" s="1433"/>
      <c r="E20164" s="1433"/>
      <c r="K20164" s="1433"/>
      <c r="L20164" s="1334"/>
    </row>
    <row r="20165" spans="1:12" ht="24" customHeight="1">
      <c r="A20165" s="1355"/>
      <c r="B20165" s="1355"/>
      <c r="C20165" s="1433"/>
      <c r="E20165" s="1433"/>
      <c r="K20165" s="1433"/>
      <c r="L20165" s="1334"/>
    </row>
    <row r="20166" spans="1:12" ht="24" customHeight="1">
      <c r="A20166" s="1355"/>
      <c r="B20166" s="1355"/>
      <c r="C20166" s="1433"/>
      <c r="E20166" s="1433"/>
      <c r="K20166" s="1433"/>
      <c r="L20166" s="1334"/>
    </row>
    <row r="20167" spans="1:12" ht="24" customHeight="1">
      <c r="A20167" s="1355"/>
      <c r="B20167" s="1355"/>
      <c r="C20167" s="1433"/>
      <c r="E20167" s="1433"/>
      <c r="K20167" s="1433"/>
      <c r="L20167" s="1334"/>
    </row>
    <row r="20168" spans="1:12" ht="24" customHeight="1">
      <c r="A20168" s="1355"/>
      <c r="B20168" s="1355"/>
      <c r="C20168" s="1433"/>
      <c r="E20168" s="1433"/>
      <c r="K20168" s="1433"/>
      <c r="L20168" s="1334"/>
    </row>
    <row r="20169" spans="1:12" ht="24" customHeight="1">
      <c r="A20169" s="1355"/>
      <c r="B20169" s="1355"/>
      <c r="C20169" s="1433"/>
      <c r="E20169" s="1433"/>
      <c r="K20169" s="1433"/>
      <c r="L20169" s="1334"/>
    </row>
    <row r="20170" spans="1:12" ht="24" customHeight="1">
      <c r="A20170" s="1355"/>
      <c r="B20170" s="1355"/>
      <c r="C20170" s="1433"/>
      <c r="E20170" s="1433"/>
      <c r="K20170" s="1433"/>
      <c r="L20170" s="1334"/>
    </row>
    <row r="20171" spans="1:12" ht="24" customHeight="1">
      <c r="A20171" s="1355"/>
      <c r="B20171" s="1355"/>
      <c r="C20171" s="1433"/>
      <c r="E20171" s="1433"/>
      <c r="K20171" s="1433"/>
      <c r="L20171" s="1334"/>
    </row>
    <row r="20172" spans="1:12" ht="24" customHeight="1">
      <c r="A20172" s="1355"/>
      <c r="B20172" s="1355"/>
      <c r="C20172" s="1433"/>
      <c r="E20172" s="1433"/>
      <c r="K20172" s="1433"/>
      <c r="L20172" s="1334"/>
    </row>
    <row r="20173" spans="1:12" ht="24" customHeight="1">
      <c r="A20173" s="1355"/>
      <c r="B20173" s="1355"/>
      <c r="C20173" s="1433"/>
      <c r="E20173" s="1433"/>
      <c r="K20173" s="1433"/>
      <c r="L20173" s="1334"/>
    </row>
    <row r="20174" spans="1:12" ht="24" customHeight="1">
      <c r="A20174" s="1355"/>
      <c r="B20174" s="1355"/>
      <c r="C20174" s="1433"/>
      <c r="E20174" s="1433"/>
      <c r="K20174" s="1433"/>
      <c r="L20174" s="1334"/>
    </row>
    <row r="20175" spans="1:12" ht="24" customHeight="1">
      <c r="A20175" s="1355"/>
      <c r="B20175" s="1355"/>
      <c r="C20175" s="1433"/>
      <c r="E20175" s="1433"/>
      <c r="K20175" s="1433"/>
      <c r="L20175" s="1334"/>
    </row>
    <row r="20176" spans="1:12" ht="24" customHeight="1">
      <c r="A20176" s="1355"/>
      <c r="B20176" s="1355"/>
      <c r="C20176" s="1433"/>
      <c r="E20176" s="1433"/>
      <c r="K20176" s="1433"/>
      <c r="L20176" s="1334"/>
    </row>
    <row r="20177" spans="1:12" ht="24" customHeight="1">
      <c r="A20177" s="1355"/>
      <c r="B20177" s="1355"/>
      <c r="C20177" s="1433"/>
      <c r="E20177" s="1433"/>
      <c r="K20177" s="1433"/>
      <c r="L20177" s="1334"/>
    </row>
    <row r="20178" spans="1:12" ht="24" customHeight="1">
      <c r="A20178" s="1355"/>
      <c r="B20178" s="1355"/>
      <c r="C20178" s="1433"/>
      <c r="E20178" s="1433"/>
      <c r="K20178" s="1433"/>
      <c r="L20178" s="1334"/>
    </row>
    <row r="20179" spans="1:12" ht="24" customHeight="1">
      <c r="A20179" s="1355"/>
      <c r="B20179" s="1355"/>
      <c r="C20179" s="1433"/>
      <c r="E20179" s="1433"/>
      <c r="K20179" s="1433"/>
      <c r="L20179" s="1334"/>
    </row>
    <row r="20180" spans="1:12" ht="24" customHeight="1">
      <c r="A20180" s="1355"/>
      <c r="B20180" s="1355"/>
      <c r="C20180" s="1433"/>
      <c r="E20180" s="1433"/>
      <c r="K20180" s="1433"/>
      <c r="L20180" s="1334"/>
    </row>
    <row r="20181" spans="1:12" ht="24" customHeight="1">
      <c r="A20181" s="1355"/>
      <c r="B20181" s="1355"/>
      <c r="C20181" s="1433"/>
      <c r="E20181" s="1433"/>
      <c r="K20181" s="1433"/>
      <c r="L20181" s="1334"/>
    </row>
    <row r="20182" spans="1:12" ht="24" customHeight="1">
      <c r="A20182" s="1355"/>
      <c r="B20182" s="1355"/>
      <c r="C20182" s="1433"/>
      <c r="E20182" s="1433"/>
      <c r="K20182" s="1433"/>
      <c r="L20182" s="1334"/>
    </row>
    <row r="20183" spans="1:12" ht="24" customHeight="1">
      <c r="A20183" s="1355"/>
      <c r="B20183" s="1355"/>
      <c r="C20183" s="1433"/>
      <c r="E20183" s="1433"/>
      <c r="K20183" s="1433"/>
      <c r="L20183" s="1334"/>
    </row>
    <row r="20184" spans="1:12" ht="24" customHeight="1">
      <c r="A20184" s="1355"/>
      <c r="B20184" s="1355"/>
      <c r="C20184" s="1433"/>
      <c r="E20184" s="1433"/>
      <c r="K20184" s="1433"/>
      <c r="L20184" s="1334"/>
    </row>
    <row r="20185" spans="1:12" ht="24" customHeight="1">
      <c r="A20185" s="1355"/>
      <c r="B20185" s="1355"/>
      <c r="C20185" s="1433"/>
      <c r="E20185" s="1433"/>
      <c r="K20185" s="1433"/>
      <c r="L20185" s="1334"/>
    </row>
    <row r="20186" spans="1:12" ht="24" customHeight="1">
      <c r="A20186" s="1355"/>
      <c r="B20186" s="1355"/>
      <c r="C20186" s="1433"/>
      <c r="E20186" s="1433"/>
      <c r="K20186" s="1433"/>
      <c r="L20186" s="1334"/>
    </row>
    <row r="20187" spans="1:12" ht="24" customHeight="1">
      <c r="A20187" s="1355"/>
      <c r="B20187" s="1355"/>
      <c r="C20187" s="1433"/>
      <c r="E20187" s="1433"/>
      <c r="K20187" s="1433"/>
      <c r="L20187" s="1334"/>
    </row>
    <row r="20188" spans="1:12" ht="24" customHeight="1">
      <c r="A20188" s="1355"/>
      <c r="B20188" s="1355"/>
      <c r="C20188" s="1433"/>
      <c r="E20188" s="1433"/>
      <c r="K20188" s="1433"/>
      <c r="L20188" s="1334"/>
    </row>
    <row r="20189" spans="1:12" ht="24" customHeight="1">
      <c r="A20189" s="1355"/>
      <c r="B20189" s="1355"/>
      <c r="C20189" s="1433"/>
      <c r="E20189" s="1433"/>
      <c r="K20189" s="1433"/>
      <c r="L20189" s="1334"/>
    </row>
    <row r="20190" spans="1:12" ht="24" customHeight="1">
      <c r="A20190" s="1355"/>
      <c r="B20190" s="1355"/>
      <c r="C20190" s="1433"/>
      <c r="E20190" s="1433"/>
      <c r="K20190" s="1433"/>
      <c r="L20190" s="1334"/>
    </row>
    <row r="20191" spans="1:12" ht="24" customHeight="1">
      <c r="A20191" s="1355"/>
      <c r="B20191" s="1355"/>
      <c r="C20191" s="1433"/>
      <c r="E20191" s="1433"/>
      <c r="K20191" s="1433"/>
      <c r="L20191" s="1334"/>
    </row>
    <row r="20192" spans="1:12" ht="24" customHeight="1">
      <c r="A20192" s="1355"/>
      <c r="B20192" s="1355"/>
      <c r="C20192" s="1433"/>
      <c r="E20192" s="1433"/>
      <c r="K20192" s="1433"/>
      <c r="L20192" s="1334"/>
    </row>
    <row r="20193" spans="1:12" ht="24" customHeight="1">
      <c r="A20193" s="1355"/>
      <c r="B20193" s="1355"/>
      <c r="C20193" s="1433"/>
      <c r="E20193" s="1433"/>
      <c r="K20193" s="1433"/>
      <c r="L20193" s="1334"/>
    </row>
    <row r="20194" spans="1:12" ht="24" customHeight="1">
      <c r="A20194" s="1355"/>
      <c r="B20194" s="1355"/>
      <c r="C20194" s="1433"/>
      <c r="E20194" s="1433"/>
      <c r="K20194" s="1433"/>
      <c r="L20194" s="1334"/>
    </row>
    <row r="20195" spans="1:12" ht="24" customHeight="1">
      <c r="A20195" s="1355"/>
      <c r="B20195" s="1355"/>
      <c r="C20195" s="1433"/>
      <c r="E20195" s="1433"/>
      <c r="K20195" s="1433"/>
      <c r="L20195" s="1334"/>
    </row>
    <row r="20196" spans="1:12" ht="24" customHeight="1">
      <c r="A20196" s="1355"/>
      <c r="B20196" s="1355"/>
      <c r="C20196" s="1433"/>
      <c r="E20196" s="1433"/>
      <c r="K20196" s="1433"/>
      <c r="L20196" s="1334"/>
    </row>
    <row r="20197" spans="1:12" ht="24" customHeight="1">
      <c r="A20197" s="1355"/>
      <c r="B20197" s="1355"/>
      <c r="C20197" s="1433"/>
      <c r="E20197" s="1433"/>
      <c r="K20197" s="1433"/>
      <c r="L20197" s="1334"/>
    </row>
    <row r="20198" spans="1:12" ht="24" customHeight="1">
      <c r="A20198" s="1355"/>
      <c r="B20198" s="1355"/>
      <c r="C20198" s="1433"/>
      <c r="E20198" s="1433"/>
      <c r="K20198" s="1433"/>
      <c r="L20198" s="1334"/>
    </row>
    <row r="20199" spans="1:12" ht="24" customHeight="1">
      <c r="A20199" s="1355"/>
      <c r="B20199" s="1355"/>
      <c r="C20199" s="1433"/>
      <c r="E20199" s="1433"/>
      <c r="K20199" s="1433"/>
      <c r="L20199" s="1334"/>
    </row>
    <row r="20200" spans="1:12" ht="24" customHeight="1">
      <c r="A20200" s="1355"/>
      <c r="B20200" s="1355"/>
      <c r="C20200" s="1433"/>
      <c r="E20200" s="1433"/>
      <c r="K20200" s="1433"/>
      <c r="L20200" s="1334"/>
    </row>
    <row r="20201" spans="1:12" ht="24" customHeight="1">
      <c r="A20201" s="1355"/>
      <c r="B20201" s="1355"/>
      <c r="C20201" s="1433"/>
      <c r="E20201" s="1433"/>
      <c r="K20201" s="1433"/>
      <c r="L20201" s="1334"/>
    </row>
    <row r="20202" spans="1:12" ht="24" customHeight="1">
      <c r="A20202" s="1355"/>
      <c r="B20202" s="1355"/>
      <c r="C20202" s="1433"/>
      <c r="E20202" s="1433"/>
      <c r="K20202" s="1433"/>
      <c r="L20202" s="1334"/>
    </row>
    <row r="20203" spans="1:12" ht="24" customHeight="1">
      <c r="A20203" s="1355"/>
      <c r="B20203" s="1355"/>
      <c r="C20203" s="1433"/>
      <c r="E20203" s="1433"/>
      <c r="K20203" s="1433"/>
      <c r="L20203" s="1334"/>
    </row>
    <row r="20204" spans="1:12" ht="24" customHeight="1">
      <c r="A20204" s="1355"/>
      <c r="B20204" s="1355"/>
      <c r="C20204" s="1433"/>
      <c r="E20204" s="1433"/>
      <c r="K20204" s="1433"/>
      <c r="L20204" s="1334"/>
    </row>
    <row r="20205" spans="1:12" ht="24" customHeight="1">
      <c r="A20205" s="1355"/>
      <c r="B20205" s="1355"/>
      <c r="C20205" s="1433"/>
      <c r="E20205" s="1433"/>
      <c r="K20205" s="1433"/>
      <c r="L20205" s="1334"/>
    </row>
    <row r="20206" spans="1:12" ht="24" customHeight="1">
      <c r="A20206" s="1355"/>
      <c r="B20206" s="1355"/>
      <c r="C20206" s="1433"/>
      <c r="E20206" s="1433"/>
      <c r="K20206" s="1433"/>
      <c r="L20206" s="1334"/>
    </row>
    <row r="20207" spans="1:12" ht="24" customHeight="1">
      <c r="A20207" s="1355"/>
      <c r="B20207" s="1355"/>
      <c r="C20207" s="1433"/>
      <c r="E20207" s="1433"/>
      <c r="K20207" s="1433"/>
      <c r="L20207" s="1334"/>
    </row>
    <row r="20208" spans="1:12" ht="24" customHeight="1">
      <c r="A20208" s="1355"/>
      <c r="B20208" s="1355"/>
      <c r="C20208" s="1433"/>
      <c r="E20208" s="1433"/>
      <c r="K20208" s="1433"/>
      <c r="L20208" s="1334"/>
    </row>
    <row r="20209" spans="1:12" ht="24" customHeight="1">
      <c r="A20209" s="1355"/>
      <c r="B20209" s="1355"/>
      <c r="C20209" s="1433"/>
      <c r="E20209" s="1433"/>
      <c r="K20209" s="1433"/>
      <c r="L20209" s="1334"/>
    </row>
    <row r="20210" spans="1:12" ht="24" customHeight="1">
      <c r="A20210" s="1355"/>
      <c r="B20210" s="1355"/>
      <c r="C20210" s="1433"/>
      <c r="E20210" s="1433"/>
      <c r="K20210" s="1433"/>
      <c r="L20210" s="1334"/>
    </row>
    <row r="20211" spans="1:12" ht="24" customHeight="1">
      <c r="A20211" s="1355"/>
      <c r="B20211" s="1355"/>
      <c r="C20211" s="1433"/>
      <c r="E20211" s="1433"/>
      <c r="K20211" s="1433"/>
      <c r="L20211" s="1334"/>
    </row>
    <row r="20212" spans="1:12" ht="24" customHeight="1">
      <c r="A20212" s="1355"/>
      <c r="B20212" s="1355"/>
      <c r="C20212" s="1433"/>
      <c r="E20212" s="1433"/>
      <c r="K20212" s="1433"/>
      <c r="L20212" s="1334"/>
    </row>
    <row r="20213" spans="1:12" ht="24" customHeight="1">
      <c r="A20213" s="1355"/>
      <c r="B20213" s="1355"/>
      <c r="C20213" s="1433"/>
      <c r="E20213" s="1433"/>
      <c r="K20213" s="1433"/>
      <c r="L20213" s="1334"/>
    </row>
    <row r="20214" spans="1:12" ht="24" customHeight="1">
      <c r="A20214" s="1355"/>
      <c r="B20214" s="1355"/>
      <c r="C20214" s="1433"/>
      <c r="E20214" s="1433"/>
      <c r="K20214" s="1433"/>
      <c r="L20214" s="1334"/>
    </row>
    <row r="20215" spans="1:12" ht="24" customHeight="1">
      <c r="A20215" s="1355"/>
      <c r="B20215" s="1355"/>
      <c r="C20215" s="1433"/>
      <c r="E20215" s="1433"/>
      <c r="K20215" s="1433"/>
      <c r="L20215" s="1334"/>
    </row>
    <row r="20216" spans="1:12" ht="24" customHeight="1">
      <c r="A20216" s="1355"/>
      <c r="B20216" s="1355"/>
      <c r="C20216" s="1433"/>
      <c r="E20216" s="1433"/>
      <c r="K20216" s="1433"/>
      <c r="L20216" s="1334"/>
    </row>
    <row r="20217" spans="1:12" ht="24" customHeight="1">
      <c r="A20217" s="1355"/>
      <c r="B20217" s="1355"/>
      <c r="C20217" s="1433"/>
      <c r="E20217" s="1433"/>
      <c r="K20217" s="1433"/>
      <c r="L20217" s="1334"/>
    </row>
    <row r="20218" spans="1:12" ht="24" customHeight="1">
      <c r="A20218" s="1355"/>
      <c r="B20218" s="1355"/>
      <c r="C20218" s="1433"/>
      <c r="E20218" s="1433"/>
      <c r="K20218" s="1433"/>
      <c r="L20218" s="1334"/>
    </row>
    <row r="20219" spans="1:12" ht="24" customHeight="1">
      <c r="A20219" s="1355"/>
      <c r="B20219" s="1355"/>
      <c r="C20219" s="1433"/>
      <c r="E20219" s="1433"/>
      <c r="K20219" s="1433"/>
      <c r="L20219" s="1334"/>
    </row>
    <row r="20220" spans="1:12" ht="24" customHeight="1">
      <c r="A20220" s="1355"/>
      <c r="B20220" s="1355"/>
      <c r="C20220" s="1433"/>
      <c r="E20220" s="1433"/>
      <c r="K20220" s="1433"/>
      <c r="L20220" s="1334"/>
    </row>
    <row r="20221" spans="1:12" ht="24" customHeight="1">
      <c r="A20221" s="1355"/>
      <c r="B20221" s="1355"/>
      <c r="C20221" s="1433"/>
      <c r="E20221" s="1433"/>
      <c r="K20221" s="1433"/>
      <c r="L20221" s="1334"/>
    </row>
    <row r="20222" spans="1:12" ht="24" customHeight="1">
      <c r="A20222" s="1355"/>
      <c r="B20222" s="1355"/>
      <c r="C20222" s="1433"/>
      <c r="E20222" s="1433"/>
      <c r="K20222" s="1433"/>
      <c r="L20222" s="1334"/>
    </row>
    <row r="20223" spans="1:12" ht="24" customHeight="1">
      <c r="A20223" s="1355"/>
      <c r="B20223" s="1355"/>
      <c r="C20223" s="1433"/>
      <c r="E20223" s="1433"/>
      <c r="K20223" s="1433"/>
      <c r="L20223" s="1334"/>
    </row>
    <row r="20224" spans="1:12" ht="24" customHeight="1">
      <c r="A20224" s="1355"/>
      <c r="B20224" s="1355"/>
      <c r="C20224" s="1433"/>
      <c r="E20224" s="1433"/>
      <c r="K20224" s="1433"/>
      <c r="L20224" s="1334"/>
    </row>
    <row r="20225" spans="1:12" ht="24" customHeight="1">
      <c r="A20225" s="1355"/>
      <c r="B20225" s="1355"/>
      <c r="C20225" s="1433"/>
      <c r="E20225" s="1433"/>
      <c r="K20225" s="1433"/>
      <c r="L20225" s="1334"/>
    </row>
    <row r="20226" spans="1:12" ht="24" customHeight="1">
      <c r="A20226" s="1355"/>
      <c r="B20226" s="1355"/>
      <c r="C20226" s="1433"/>
      <c r="E20226" s="1433"/>
      <c r="K20226" s="1433"/>
      <c r="L20226" s="1334"/>
    </row>
    <row r="20227" spans="1:12" ht="24" customHeight="1">
      <c r="A20227" s="1355"/>
      <c r="B20227" s="1355"/>
      <c r="C20227" s="1433"/>
      <c r="E20227" s="1433"/>
      <c r="K20227" s="1433"/>
      <c r="L20227" s="1334"/>
    </row>
    <row r="20228" spans="1:12" ht="24" customHeight="1">
      <c r="A20228" s="1355"/>
      <c r="B20228" s="1355"/>
      <c r="C20228" s="1433"/>
      <c r="E20228" s="1433"/>
      <c r="K20228" s="1433"/>
      <c r="L20228" s="1334"/>
    </row>
    <row r="20229" spans="1:12" ht="24" customHeight="1">
      <c r="A20229" s="1355"/>
      <c r="B20229" s="1355"/>
      <c r="C20229" s="1433"/>
      <c r="E20229" s="1433"/>
      <c r="K20229" s="1433"/>
      <c r="L20229" s="1334"/>
    </row>
    <row r="20230" spans="1:12" ht="24" customHeight="1">
      <c r="A20230" s="1355"/>
      <c r="B20230" s="1355"/>
      <c r="C20230" s="1433"/>
      <c r="E20230" s="1433"/>
      <c r="K20230" s="1433"/>
      <c r="L20230" s="1334"/>
    </row>
    <row r="20231" spans="1:12" ht="24" customHeight="1">
      <c r="A20231" s="1355"/>
      <c r="B20231" s="1355"/>
      <c r="C20231" s="1433"/>
      <c r="E20231" s="1433"/>
      <c r="K20231" s="1433"/>
      <c r="L20231" s="1334"/>
    </row>
    <row r="20232" spans="1:12" ht="24" customHeight="1">
      <c r="A20232" s="1355"/>
      <c r="B20232" s="1355"/>
      <c r="C20232" s="1433"/>
      <c r="E20232" s="1433"/>
      <c r="K20232" s="1433"/>
      <c r="L20232" s="1334"/>
    </row>
    <row r="20233" spans="1:12" ht="24" customHeight="1">
      <c r="A20233" s="1355"/>
      <c r="B20233" s="1355"/>
      <c r="C20233" s="1433"/>
      <c r="E20233" s="1433"/>
      <c r="K20233" s="1433"/>
      <c r="L20233" s="1334"/>
    </row>
    <row r="20234" spans="1:12" ht="24" customHeight="1">
      <c r="A20234" s="1355"/>
      <c r="B20234" s="1355"/>
      <c r="C20234" s="1433"/>
      <c r="E20234" s="1433"/>
      <c r="K20234" s="1433"/>
      <c r="L20234" s="1334"/>
    </row>
    <row r="20235" spans="1:12" ht="24" customHeight="1">
      <c r="A20235" s="1355"/>
      <c r="B20235" s="1355"/>
      <c r="C20235" s="1433"/>
      <c r="E20235" s="1433"/>
      <c r="K20235" s="1433"/>
      <c r="L20235" s="1334"/>
    </row>
    <row r="20236" spans="1:12" ht="24" customHeight="1">
      <c r="A20236" s="1355"/>
      <c r="B20236" s="1355"/>
      <c r="C20236" s="1433"/>
      <c r="E20236" s="1433"/>
      <c r="K20236" s="1433"/>
      <c r="L20236" s="1334"/>
    </row>
    <row r="20237" spans="1:12" ht="24" customHeight="1">
      <c r="A20237" s="1355"/>
      <c r="B20237" s="1355"/>
      <c r="C20237" s="1433"/>
      <c r="E20237" s="1433"/>
      <c r="K20237" s="1433"/>
      <c r="L20237" s="1334"/>
    </row>
    <row r="20238" spans="1:12" ht="24" customHeight="1">
      <c r="A20238" s="1355"/>
      <c r="B20238" s="1355"/>
      <c r="C20238" s="1433"/>
      <c r="E20238" s="1433"/>
      <c r="K20238" s="1433"/>
      <c r="L20238" s="1334"/>
    </row>
    <row r="20239" spans="1:12" ht="24" customHeight="1">
      <c r="A20239" s="1355"/>
      <c r="B20239" s="1355"/>
      <c r="C20239" s="1433"/>
      <c r="E20239" s="1433"/>
      <c r="K20239" s="1433"/>
      <c r="L20239" s="1334"/>
    </row>
    <row r="20240" spans="1:12" ht="24" customHeight="1">
      <c r="A20240" s="1355"/>
      <c r="B20240" s="1355"/>
      <c r="C20240" s="1433"/>
      <c r="E20240" s="1433"/>
      <c r="K20240" s="1433"/>
      <c r="L20240" s="1334"/>
    </row>
    <row r="20241" spans="1:12" ht="24" customHeight="1">
      <c r="A20241" s="1355"/>
      <c r="B20241" s="1355"/>
      <c r="C20241" s="1433"/>
      <c r="E20241" s="1433"/>
      <c r="K20241" s="1433"/>
      <c r="L20241" s="1334"/>
    </row>
    <row r="20242" spans="1:12" ht="24" customHeight="1">
      <c r="A20242" s="1355"/>
      <c r="B20242" s="1355"/>
      <c r="C20242" s="1433"/>
      <c r="E20242" s="1433"/>
      <c r="K20242" s="1433"/>
      <c r="L20242" s="1334"/>
    </row>
    <row r="20243" spans="1:12" ht="24" customHeight="1">
      <c r="A20243" s="1355"/>
      <c r="B20243" s="1355"/>
      <c r="C20243" s="1433"/>
      <c r="E20243" s="1433"/>
      <c r="K20243" s="1433"/>
      <c r="L20243" s="1334"/>
    </row>
    <row r="20244" spans="1:12" ht="24" customHeight="1">
      <c r="A20244" s="1355"/>
      <c r="B20244" s="1355"/>
      <c r="C20244" s="1433"/>
      <c r="E20244" s="1433"/>
      <c r="K20244" s="1433"/>
      <c r="L20244" s="1334"/>
    </row>
    <row r="20245" spans="1:12" ht="24" customHeight="1">
      <c r="A20245" s="1355"/>
      <c r="B20245" s="1355"/>
      <c r="C20245" s="1433"/>
      <c r="E20245" s="1433"/>
      <c r="K20245" s="1433"/>
      <c r="L20245" s="1334"/>
    </row>
    <row r="20246" spans="1:12" ht="24" customHeight="1">
      <c r="A20246" s="1355"/>
      <c r="B20246" s="1355"/>
      <c r="C20246" s="1433"/>
      <c r="E20246" s="1433"/>
      <c r="K20246" s="1433"/>
      <c r="L20246" s="1334"/>
    </row>
    <row r="20247" spans="1:12" ht="24" customHeight="1">
      <c r="A20247" s="1355"/>
      <c r="B20247" s="1355"/>
      <c r="C20247" s="1433"/>
      <c r="E20247" s="1433"/>
      <c r="K20247" s="1433"/>
      <c r="L20247" s="1334"/>
    </row>
    <row r="20248" spans="1:12" ht="24" customHeight="1">
      <c r="A20248" s="1355"/>
      <c r="B20248" s="1355"/>
      <c r="C20248" s="1433"/>
      <c r="E20248" s="1433"/>
      <c r="K20248" s="1433"/>
      <c r="L20248" s="1334"/>
    </row>
    <row r="20249" spans="1:12" ht="24" customHeight="1">
      <c r="A20249" s="1355"/>
      <c r="B20249" s="1355"/>
      <c r="C20249" s="1433"/>
      <c r="E20249" s="1433"/>
      <c r="K20249" s="1433"/>
      <c r="L20249" s="1334"/>
    </row>
    <row r="20250" spans="1:12" ht="24" customHeight="1">
      <c r="A20250" s="1355"/>
      <c r="B20250" s="1355"/>
      <c r="C20250" s="1433"/>
      <c r="E20250" s="1433"/>
      <c r="K20250" s="1433"/>
      <c r="L20250" s="1334"/>
    </row>
    <row r="20251" spans="1:12" ht="24" customHeight="1">
      <c r="A20251" s="1355"/>
      <c r="B20251" s="1355"/>
      <c r="C20251" s="1433"/>
      <c r="E20251" s="1433"/>
      <c r="K20251" s="1433"/>
      <c r="L20251" s="1334"/>
    </row>
    <row r="20252" spans="1:12" ht="24" customHeight="1">
      <c r="A20252" s="1355"/>
      <c r="B20252" s="1355"/>
      <c r="C20252" s="1433"/>
      <c r="E20252" s="1433"/>
      <c r="K20252" s="1433"/>
      <c r="L20252" s="1334"/>
    </row>
    <row r="20253" spans="1:12" ht="24" customHeight="1">
      <c r="A20253" s="1355"/>
      <c r="B20253" s="1355"/>
      <c r="C20253" s="1433"/>
      <c r="E20253" s="1433"/>
      <c r="K20253" s="1433"/>
      <c r="L20253" s="1334"/>
    </row>
    <row r="20254" spans="1:12" ht="24" customHeight="1">
      <c r="A20254" s="1355"/>
      <c r="B20254" s="1355"/>
      <c r="C20254" s="1433"/>
      <c r="E20254" s="1433"/>
      <c r="K20254" s="1433"/>
      <c r="L20254" s="1334"/>
    </row>
    <row r="20255" spans="1:12" ht="24" customHeight="1">
      <c r="A20255" s="1355"/>
      <c r="B20255" s="1355"/>
      <c r="C20255" s="1433"/>
      <c r="E20255" s="1433"/>
      <c r="K20255" s="1433"/>
      <c r="L20255" s="1334"/>
    </row>
    <row r="20256" spans="1:12" ht="24" customHeight="1">
      <c r="A20256" s="1355"/>
      <c r="B20256" s="1355"/>
      <c r="C20256" s="1433"/>
      <c r="E20256" s="1433"/>
      <c r="K20256" s="1433"/>
      <c r="L20256" s="1334"/>
    </row>
    <row r="20257" spans="1:12" ht="24" customHeight="1">
      <c r="A20257" s="1355"/>
      <c r="B20257" s="1355"/>
      <c r="C20257" s="1433"/>
      <c r="E20257" s="1433"/>
      <c r="K20257" s="1433"/>
      <c r="L20257" s="1334"/>
    </row>
    <row r="20258" spans="1:12" ht="24" customHeight="1">
      <c r="A20258" s="1355"/>
      <c r="B20258" s="1355"/>
      <c r="C20258" s="1433"/>
      <c r="E20258" s="1433"/>
      <c r="K20258" s="1433"/>
      <c r="L20258" s="1334"/>
    </row>
    <row r="20259" spans="1:12" ht="24" customHeight="1">
      <c r="A20259" s="1355"/>
      <c r="B20259" s="1355"/>
      <c r="C20259" s="1433"/>
      <c r="E20259" s="1433"/>
      <c r="K20259" s="1433"/>
      <c r="L20259" s="1334"/>
    </row>
    <row r="20260" spans="1:12" ht="24" customHeight="1">
      <c r="A20260" s="1355"/>
      <c r="B20260" s="1355"/>
      <c r="C20260" s="1433"/>
      <c r="E20260" s="1433"/>
      <c r="K20260" s="1433"/>
      <c r="L20260" s="1334"/>
    </row>
    <row r="20261" spans="1:12" ht="24" customHeight="1">
      <c r="A20261" s="1355"/>
      <c r="B20261" s="1355"/>
      <c r="C20261" s="1433"/>
      <c r="E20261" s="1433"/>
      <c r="K20261" s="1433"/>
      <c r="L20261" s="1334"/>
    </row>
    <row r="20262" spans="1:12" ht="24" customHeight="1">
      <c r="A20262" s="1355"/>
      <c r="B20262" s="1355"/>
      <c r="C20262" s="1433"/>
      <c r="E20262" s="1433"/>
      <c r="K20262" s="1433"/>
      <c r="L20262" s="1334"/>
    </row>
    <row r="20263" spans="1:12" ht="24" customHeight="1">
      <c r="A20263" s="1355"/>
      <c r="B20263" s="1355"/>
      <c r="C20263" s="1433"/>
      <c r="E20263" s="1433"/>
      <c r="K20263" s="1433"/>
      <c r="L20263" s="1334"/>
    </row>
    <row r="20264" spans="1:12" ht="24" customHeight="1">
      <c r="A20264" s="1355"/>
      <c r="B20264" s="1355"/>
      <c r="C20264" s="1433"/>
      <c r="E20264" s="1433"/>
      <c r="K20264" s="1433"/>
      <c r="L20264" s="1334"/>
    </row>
    <row r="20265" spans="1:12" ht="24" customHeight="1">
      <c r="A20265" s="1355"/>
      <c r="B20265" s="1355"/>
      <c r="C20265" s="1433"/>
      <c r="E20265" s="1433"/>
      <c r="K20265" s="1433"/>
      <c r="L20265" s="1334"/>
    </row>
    <row r="20266" spans="1:12" ht="24" customHeight="1">
      <c r="A20266" s="1355"/>
      <c r="B20266" s="1355"/>
      <c r="C20266" s="1433"/>
      <c r="E20266" s="1433"/>
      <c r="K20266" s="1433"/>
      <c r="L20266" s="1334"/>
    </row>
    <row r="20267" spans="1:12" ht="24" customHeight="1">
      <c r="A20267" s="1355"/>
      <c r="B20267" s="1355"/>
      <c r="C20267" s="1433"/>
      <c r="E20267" s="1433"/>
      <c r="K20267" s="1433"/>
      <c r="L20267" s="1334"/>
    </row>
    <row r="20268" spans="1:12" ht="24" customHeight="1">
      <c r="A20268" s="1355"/>
      <c r="B20268" s="1355"/>
      <c r="C20268" s="1433"/>
      <c r="E20268" s="1433"/>
      <c r="K20268" s="1433"/>
      <c r="L20268" s="1334"/>
    </row>
    <row r="20269" spans="1:12" ht="24" customHeight="1">
      <c r="A20269" s="1355"/>
      <c r="B20269" s="1355"/>
      <c r="C20269" s="1433"/>
      <c r="E20269" s="1433"/>
      <c r="K20269" s="1433"/>
      <c r="L20269" s="1334"/>
    </row>
    <row r="20270" spans="1:12" ht="24" customHeight="1">
      <c r="A20270" s="1355"/>
      <c r="B20270" s="1355"/>
      <c r="C20270" s="1433"/>
      <c r="E20270" s="1433"/>
      <c r="K20270" s="1433"/>
      <c r="L20270" s="1334"/>
    </row>
    <row r="20271" spans="1:12" ht="24" customHeight="1">
      <c r="A20271" s="1355"/>
      <c r="B20271" s="1355"/>
      <c r="C20271" s="1433"/>
      <c r="E20271" s="1433"/>
      <c r="K20271" s="1433"/>
      <c r="L20271" s="1334"/>
    </row>
    <row r="20272" spans="1:12" ht="24" customHeight="1">
      <c r="A20272" s="1355"/>
      <c r="B20272" s="1355"/>
      <c r="C20272" s="1433"/>
      <c r="E20272" s="1433"/>
      <c r="K20272" s="1433"/>
      <c r="L20272" s="1334"/>
    </row>
    <row r="20273" spans="1:12" ht="24" customHeight="1">
      <c r="A20273" s="1355"/>
      <c r="B20273" s="1355"/>
      <c r="C20273" s="1433"/>
      <c r="E20273" s="1433"/>
      <c r="K20273" s="1433"/>
      <c r="L20273" s="1334"/>
    </row>
    <row r="20274" spans="1:12" ht="24" customHeight="1">
      <c r="A20274" s="1355"/>
      <c r="B20274" s="1355"/>
      <c r="C20274" s="1433"/>
      <c r="E20274" s="1433"/>
      <c r="K20274" s="1433"/>
      <c r="L20274" s="1334"/>
    </row>
    <row r="20275" spans="1:12" ht="24" customHeight="1">
      <c r="A20275" s="1355"/>
      <c r="B20275" s="1355"/>
      <c r="C20275" s="1433"/>
      <c r="E20275" s="1433"/>
      <c r="K20275" s="1433"/>
      <c r="L20275" s="1334"/>
    </row>
    <row r="20276" spans="1:12" ht="24" customHeight="1">
      <c r="A20276" s="1355"/>
      <c r="B20276" s="1355"/>
      <c r="C20276" s="1433"/>
      <c r="E20276" s="1433"/>
      <c r="K20276" s="1433"/>
      <c r="L20276" s="1334"/>
    </row>
    <row r="20277" spans="1:12" ht="24" customHeight="1">
      <c r="A20277" s="1355"/>
      <c r="B20277" s="1355"/>
      <c r="C20277" s="1433"/>
      <c r="E20277" s="1433"/>
      <c r="K20277" s="1433"/>
      <c r="L20277" s="1334"/>
    </row>
    <row r="20278" spans="1:12" ht="24" customHeight="1">
      <c r="A20278" s="1355"/>
      <c r="B20278" s="1355"/>
      <c r="C20278" s="1433"/>
      <c r="E20278" s="1433"/>
      <c r="K20278" s="1433"/>
      <c r="L20278" s="1334"/>
    </row>
    <row r="20279" spans="1:12" ht="24" customHeight="1">
      <c r="A20279" s="1355"/>
      <c r="B20279" s="1355"/>
      <c r="C20279" s="1433"/>
      <c r="E20279" s="1433"/>
      <c r="K20279" s="1433"/>
      <c r="L20279" s="1334"/>
    </row>
    <row r="20280" spans="1:12" ht="24" customHeight="1">
      <c r="A20280" s="1355"/>
      <c r="B20280" s="1355"/>
      <c r="C20280" s="1433"/>
      <c r="E20280" s="1433"/>
      <c r="K20280" s="1433"/>
      <c r="L20280" s="1334"/>
    </row>
    <row r="20281" spans="1:12" ht="24" customHeight="1">
      <c r="A20281" s="1355"/>
      <c r="B20281" s="1355"/>
      <c r="C20281" s="1433"/>
      <c r="E20281" s="1433"/>
      <c r="K20281" s="1433"/>
      <c r="L20281" s="1334"/>
    </row>
    <row r="20282" spans="1:12" ht="24" customHeight="1">
      <c r="A20282" s="1355"/>
      <c r="B20282" s="1355"/>
      <c r="C20282" s="1433"/>
      <c r="E20282" s="1433"/>
      <c r="K20282" s="1433"/>
      <c r="L20282" s="1334"/>
    </row>
    <row r="20283" spans="1:12" ht="24" customHeight="1">
      <c r="A20283" s="1355"/>
      <c r="B20283" s="1355"/>
      <c r="C20283" s="1433"/>
      <c r="E20283" s="1433"/>
      <c r="K20283" s="1433"/>
      <c r="L20283" s="1334"/>
    </row>
    <row r="20284" spans="1:12" ht="24" customHeight="1">
      <c r="A20284" s="1355"/>
      <c r="B20284" s="1355"/>
      <c r="C20284" s="1433"/>
      <c r="E20284" s="1433"/>
      <c r="K20284" s="1433"/>
      <c r="L20284" s="1334"/>
    </row>
    <row r="20285" spans="1:12" ht="24" customHeight="1">
      <c r="A20285" s="1355"/>
      <c r="B20285" s="1355"/>
      <c r="C20285" s="1433"/>
      <c r="E20285" s="1433"/>
      <c r="K20285" s="1433"/>
      <c r="L20285" s="1334"/>
    </row>
    <row r="20286" spans="1:12" ht="24" customHeight="1">
      <c r="A20286" s="1355"/>
      <c r="B20286" s="1355"/>
      <c r="C20286" s="1433"/>
      <c r="E20286" s="1433"/>
      <c r="K20286" s="1433"/>
      <c r="L20286" s="1334"/>
    </row>
    <row r="20287" spans="1:12" ht="24" customHeight="1">
      <c r="A20287" s="1355"/>
      <c r="B20287" s="1355"/>
      <c r="C20287" s="1433"/>
      <c r="E20287" s="1433"/>
      <c r="K20287" s="1433"/>
      <c r="L20287" s="1334"/>
    </row>
    <row r="20288" spans="1:12" ht="24" customHeight="1">
      <c r="A20288" s="1355"/>
      <c r="B20288" s="1355"/>
      <c r="C20288" s="1433"/>
      <c r="E20288" s="1433"/>
      <c r="K20288" s="1433"/>
      <c r="L20288" s="1334"/>
    </row>
    <row r="20289" spans="1:12" ht="24" customHeight="1">
      <c r="A20289" s="1355"/>
      <c r="B20289" s="1355"/>
      <c r="C20289" s="1433"/>
      <c r="E20289" s="1433"/>
      <c r="K20289" s="1433"/>
      <c r="L20289" s="1334"/>
    </row>
    <row r="20290" spans="1:12" ht="24" customHeight="1">
      <c r="A20290" s="1355"/>
      <c r="B20290" s="1355"/>
      <c r="C20290" s="1433"/>
      <c r="E20290" s="1433"/>
      <c r="K20290" s="1433"/>
      <c r="L20290" s="1334"/>
    </row>
    <row r="20291" spans="1:12" ht="24" customHeight="1">
      <c r="A20291" s="1355"/>
      <c r="B20291" s="1355"/>
      <c r="C20291" s="1433"/>
      <c r="E20291" s="1433"/>
      <c r="K20291" s="1433"/>
      <c r="L20291" s="1334"/>
    </row>
    <row r="20292" spans="1:12" ht="24" customHeight="1">
      <c r="A20292" s="1355"/>
      <c r="B20292" s="1355"/>
      <c r="C20292" s="1433"/>
      <c r="E20292" s="1433"/>
      <c r="K20292" s="1433"/>
      <c r="L20292" s="1334"/>
    </row>
    <row r="20293" spans="1:12" ht="24" customHeight="1">
      <c r="A20293" s="1355"/>
      <c r="B20293" s="1355"/>
      <c r="C20293" s="1433"/>
      <c r="E20293" s="1433"/>
      <c r="K20293" s="1433"/>
      <c r="L20293" s="1334"/>
    </row>
    <row r="20294" spans="1:12" ht="24" customHeight="1">
      <c r="A20294" s="1355"/>
      <c r="B20294" s="1355"/>
      <c r="C20294" s="1433"/>
      <c r="E20294" s="1433"/>
      <c r="K20294" s="1433"/>
      <c r="L20294" s="1334"/>
    </row>
    <row r="20295" spans="1:12" ht="24" customHeight="1">
      <c r="A20295" s="1355"/>
      <c r="B20295" s="1355"/>
      <c r="C20295" s="1433"/>
      <c r="E20295" s="1433"/>
      <c r="K20295" s="1433"/>
      <c r="L20295" s="1334"/>
    </row>
    <row r="20296" spans="1:12" ht="24" customHeight="1">
      <c r="A20296" s="1355"/>
      <c r="B20296" s="1355"/>
      <c r="C20296" s="1433"/>
      <c r="E20296" s="1433"/>
      <c r="K20296" s="1433"/>
      <c r="L20296" s="1334"/>
    </row>
    <row r="20297" spans="1:12" ht="24" customHeight="1">
      <c r="A20297" s="1355"/>
      <c r="B20297" s="1355"/>
      <c r="C20297" s="1433"/>
      <c r="E20297" s="1433"/>
      <c r="K20297" s="1433"/>
      <c r="L20297" s="1334"/>
    </row>
    <row r="20298" spans="1:12" ht="24" customHeight="1">
      <c r="A20298" s="1355"/>
      <c r="B20298" s="1355"/>
      <c r="C20298" s="1433"/>
      <c r="E20298" s="1433"/>
      <c r="K20298" s="1433"/>
      <c r="L20298" s="1334"/>
    </row>
    <row r="20299" spans="1:12" ht="24" customHeight="1">
      <c r="A20299" s="1355"/>
      <c r="B20299" s="1355"/>
      <c r="C20299" s="1433"/>
      <c r="E20299" s="1433"/>
      <c r="K20299" s="1433"/>
      <c r="L20299" s="1334"/>
    </row>
    <row r="20300" spans="1:12" ht="24" customHeight="1">
      <c r="A20300" s="1355"/>
      <c r="B20300" s="1355"/>
      <c r="C20300" s="1433"/>
      <c r="E20300" s="1433"/>
      <c r="K20300" s="1433"/>
      <c r="L20300" s="1334"/>
    </row>
    <row r="20301" spans="1:12" ht="24" customHeight="1">
      <c r="A20301" s="1355"/>
      <c r="B20301" s="1355"/>
      <c r="C20301" s="1433"/>
      <c r="E20301" s="1433"/>
      <c r="K20301" s="1433"/>
      <c r="L20301" s="1334"/>
    </row>
    <row r="20302" spans="1:12" ht="24" customHeight="1">
      <c r="A20302" s="1355"/>
      <c r="B20302" s="1355"/>
      <c r="C20302" s="1433"/>
      <c r="E20302" s="1433"/>
      <c r="K20302" s="1433"/>
      <c r="L20302" s="1334"/>
    </row>
    <row r="20303" spans="1:12" ht="24" customHeight="1">
      <c r="A20303" s="1355"/>
      <c r="B20303" s="1355"/>
      <c r="C20303" s="1433"/>
      <c r="E20303" s="1433"/>
      <c r="K20303" s="1433"/>
      <c r="L20303" s="1334"/>
    </row>
    <row r="20304" spans="1:12" ht="24" customHeight="1">
      <c r="A20304" s="1355"/>
      <c r="B20304" s="1355"/>
      <c r="C20304" s="1433"/>
      <c r="E20304" s="1433"/>
      <c r="K20304" s="1433"/>
      <c r="L20304" s="1334"/>
    </row>
    <row r="20305" spans="1:12" ht="24" customHeight="1">
      <c r="A20305" s="1355"/>
      <c r="B20305" s="1355"/>
      <c r="C20305" s="1433"/>
      <c r="E20305" s="1433"/>
      <c r="K20305" s="1433"/>
      <c r="L20305" s="1334"/>
    </row>
    <row r="20306" spans="1:12" ht="24" customHeight="1">
      <c r="A20306" s="1355"/>
      <c r="B20306" s="1355"/>
      <c r="C20306" s="1433"/>
      <c r="E20306" s="1433"/>
      <c r="K20306" s="1433"/>
      <c r="L20306" s="1334"/>
    </row>
    <row r="20307" spans="1:12" ht="24" customHeight="1">
      <c r="A20307" s="1355"/>
      <c r="B20307" s="1355"/>
      <c r="C20307" s="1433"/>
      <c r="E20307" s="1433"/>
      <c r="K20307" s="1433"/>
      <c r="L20307" s="1334"/>
    </row>
    <row r="20308" spans="1:12" ht="24" customHeight="1">
      <c r="A20308" s="1355"/>
      <c r="B20308" s="1355"/>
      <c r="C20308" s="1433"/>
      <c r="E20308" s="1433"/>
      <c r="K20308" s="1433"/>
      <c r="L20308" s="1334"/>
    </row>
    <row r="20309" spans="1:12" ht="24" customHeight="1">
      <c r="A20309" s="1355"/>
      <c r="B20309" s="1355"/>
      <c r="C20309" s="1433"/>
      <c r="E20309" s="1433"/>
      <c r="K20309" s="1433"/>
      <c r="L20309" s="1334"/>
    </row>
    <row r="20310" spans="1:12" ht="24" customHeight="1">
      <c r="A20310" s="1355"/>
      <c r="B20310" s="1355"/>
      <c r="C20310" s="1433"/>
      <c r="E20310" s="1433"/>
      <c r="K20310" s="1433"/>
      <c r="L20310" s="1334"/>
    </row>
    <row r="20311" spans="1:12" ht="24" customHeight="1">
      <c r="A20311" s="1355"/>
      <c r="B20311" s="1355"/>
      <c r="C20311" s="1433"/>
      <c r="E20311" s="1433"/>
      <c r="K20311" s="1433"/>
      <c r="L20311" s="1334"/>
    </row>
    <row r="20312" spans="1:12" ht="24" customHeight="1">
      <c r="A20312" s="1355"/>
      <c r="B20312" s="1355"/>
      <c r="C20312" s="1433"/>
      <c r="E20312" s="1433"/>
      <c r="K20312" s="1433"/>
      <c r="L20312" s="1334"/>
    </row>
    <row r="20313" spans="1:12" ht="24" customHeight="1">
      <c r="A20313" s="1355"/>
      <c r="B20313" s="1355"/>
      <c r="C20313" s="1433"/>
      <c r="E20313" s="1433"/>
      <c r="K20313" s="1433"/>
      <c r="L20313" s="1334"/>
    </row>
    <row r="20314" spans="1:12" ht="24" customHeight="1">
      <c r="A20314" s="1355"/>
      <c r="B20314" s="1355"/>
      <c r="C20314" s="1433"/>
      <c r="E20314" s="1433"/>
      <c r="K20314" s="1433"/>
      <c r="L20314" s="1334"/>
    </row>
    <row r="20315" spans="1:12" ht="24" customHeight="1">
      <c r="A20315" s="1355"/>
      <c r="B20315" s="1355"/>
      <c r="C20315" s="1433"/>
      <c r="E20315" s="1433"/>
      <c r="K20315" s="1433"/>
      <c r="L20315" s="1334"/>
    </row>
    <row r="20316" spans="1:12" ht="24" customHeight="1">
      <c r="A20316" s="1355"/>
      <c r="B20316" s="1355"/>
      <c r="C20316" s="1433"/>
      <c r="E20316" s="1433"/>
      <c r="K20316" s="1433"/>
      <c r="L20316" s="1334"/>
    </row>
    <row r="20317" spans="1:12" ht="24" customHeight="1">
      <c r="A20317" s="1355"/>
      <c r="B20317" s="1355"/>
      <c r="C20317" s="1433"/>
      <c r="E20317" s="1433"/>
      <c r="K20317" s="1433"/>
      <c r="L20317" s="1334"/>
    </row>
    <row r="20318" spans="1:12" ht="24" customHeight="1">
      <c r="A20318" s="1355"/>
      <c r="B20318" s="1355"/>
      <c r="C20318" s="1433"/>
      <c r="E20318" s="1433"/>
      <c r="K20318" s="1433"/>
      <c r="L20318" s="1334"/>
    </row>
    <row r="20319" spans="1:12" ht="24" customHeight="1">
      <c r="A20319" s="1355"/>
      <c r="B20319" s="1355"/>
      <c r="C20319" s="1433"/>
      <c r="E20319" s="1433"/>
      <c r="K20319" s="1433"/>
      <c r="L20319" s="1334"/>
    </row>
    <row r="20320" spans="1:12" ht="24" customHeight="1">
      <c r="A20320" s="1355"/>
      <c r="B20320" s="1355"/>
      <c r="C20320" s="1433"/>
      <c r="E20320" s="1433"/>
      <c r="K20320" s="1433"/>
      <c r="L20320" s="1334"/>
    </row>
    <row r="20321" spans="1:12" ht="24" customHeight="1">
      <c r="A20321" s="1355"/>
      <c r="B20321" s="1355"/>
      <c r="C20321" s="1433"/>
      <c r="E20321" s="1433"/>
      <c r="K20321" s="1433"/>
      <c r="L20321" s="1334"/>
    </row>
    <row r="20322" spans="1:12" ht="24" customHeight="1">
      <c r="A20322" s="1355"/>
      <c r="B20322" s="1355"/>
      <c r="C20322" s="1433"/>
      <c r="E20322" s="1433"/>
      <c r="K20322" s="1433"/>
      <c r="L20322" s="1334"/>
    </row>
    <row r="20323" spans="1:12" ht="24" customHeight="1">
      <c r="A20323" s="1355"/>
      <c r="B20323" s="1355"/>
      <c r="C20323" s="1433"/>
      <c r="E20323" s="1433"/>
      <c r="K20323" s="1433"/>
      <c r="L20323" s="1334"/>
    </row>
    <row r="20324" spans="1:12" ht="24" customHeight="1">
      <c r="A20324" s="1355"/>
      <c r="B20324" s="1355"/>
      <c r="C20324" s="1433"/>
      <c r="E20324" s="1433"/>
      <c r="K20324" s="1433"/>
      <c r="L20324" s="1334"/>
    </row>
    <row r="20325" spans="1:12" ht="24" customHeight="1">
      <c r="A20325" s="1355"/>
      <c r="B20325" s="1355"/>
      <c r="C20325" s="1433"/>
      <c r="E20325" s="1433"/>
      <c r="K20325" s="1433"/>
      <c r="L20325" s="1334"/>
    </row>
    <row r="20326" spans="1:12" ht="24" customHeight="1">
      <c r="A20326" s="1355"/>
      <c r="B20326" s="1355"/>
      <c r="C20326" s="1433"/>
      <c r="E20326" s="1433"/>
      <c r="K20326" s="1433"/>
      <c r="L20326" s="1334"/>
    </row>
    <row r="20327" spans="1:12" ht="24" customHeight="1">
      <c r="A20327" s="1355"/>
      <c r="B20327" s="1355"/>
      <c r="C20327" s="1433"/>
      <c r="E20327" s="1433"/>
      <c r="K20327" s="1433"/>
      <c r="L20327" s="1334"/>
    </row>
    <row r="20328" spans="1:12" ht="24" customHeight="1">
      <c r="A20328" s="1355"/>
      <c r="B20328" s="1355"/>
      <c r="C20328" s="1433"/>
      <c r="E20328" s="1433"/>
      <c r="K20328" s="1433"/>
      <c r="L20328" s="1334"/>
    </row>
    <row r="20329" spans="1:12" ht="24" customHeight="1">
      <c r="A20329" s="1355"/>
      <c r="B20329" s="1355"/>
      <c r="C20329" s="1433"/>
      <c r="E20329" s="1433"/>
      <c r="K20329" s="1433"/>
      <c r="L20329" s="1334"/>
    </row>
    <row r="20330" spans="1:12" ht="24" customHeight="1">
      <c r="A20330" s="1355"/>
      <c r="B20330" s="1355"/>
      <c r="C20330" s="1433"/>
      <c r="E20330" s="1433"/>
      <c r="K20330" s="1433"/>
      <c r="L20330" s="1334"/>
    </row>
    <row r="20331" spans="1:12" ht="24" customHeight="1">
      <c r="A20331" s="1355"/>
      <c r="B20331" s="1355"/>
      <c r="C20331" s="1433"/>
      <c r="E20331" s="1433"/>
      <c r="K20331" s="1433"/>
      <c r="L20331" s="1334"/>
    </row>
    <row r="20332" spans="1:12" ht="24" customHeight="1">
      <c r="A20332" s="1355"/>
      <c r="B20332" s="1355"/>
      <c r="C20332" s="1433"/>
      <c r="E20332" s="1433"/>
      <c r="K20332" s="1433"/>
      <c r="L20332" s="1334"/>
    </row>
    <row r="20333" spans="1:12" ht="24" customHeight="1">
      <c r="A20333" s="1355"/>
      <c r="B20333" s="1355"/>
      <c r="C20333" s="1433"/>
      <c r="E20333" s="1433"/>
      <c r="K20333" s="1433"/>
      <c r="L20333" s="1334"/>
    </row>
    <row r="20334" spans="1:12" ht="24" customHeight="1">
      <c r="A20334" s="1355"/>
      <c r="B20334" s="1355"/>
      <c r="C20334" s="1433"/>
      <c r="E20334" s="1433"/>
      <c r="K20334" s="1433"/>
      <c r="L20334" s="1334"/>
    </row>
    <row r="20335" spans="1:12" ht="24" customHeight="1">
      <c r="A20335" s="1355"/>
      <c r="B20335" s="1355"/>
      <c r="C20335" s="1433"/>
      <c r="E20335" s="1433"/>
      <c r="K20335" s="1433"/>
      <c r="L20335" s="1334"/>
    </row>
    <row r="20336" spans="1:12" ht="24" customHeight="1">
      <c r="A20336" s="1355"/>
      <c r="B20336" s="1355"/>
      <c r="C20336" s="1433"/>
      <c r="E20336" s="1433"/>
      <c r="K20336" s="1433"/>
      <c r="L20336" s="1334"/>
    </row>
    <row r="20337" spans="1:12" ht="24" customHeight="1">
      <c r="A20337" s="1355"/>
      <c r="B20337" s="1355"/>
      <c r="C20337" s="1433"/>
      <c r="E20337" s="1433"/>
      <c r="K20337" s="1433"/>
      <c r="L20337" s="1334"/>
    </row>
    <row r="20338" spans="1:12" ht="24" customHeight="1">
      <c r="A20338" s="1355"/>
      <c r="B20338" s="1355"/>
      <c r="C20338" s="1433"/>
      <c r="E20338" s="1433"/>
      <c r="K20338" s="1433"/>
      <c r="L20338" s="1334"/>
    </row>
    <row r="20339" spans="1:12" ht="24" customHeight="1">
      <c r="A20339" s="1355"/>
      <c r="B20339" s="1355"/>
      <c r="C20339" s="1433"/>
      <c r="E20339" s="1433"/>
      <c r="K20339" s="1433"/>
      <c r="L20339" s="1334"/>
    </row>
    <row r="20340" spans="1:12" ht="24" customHeight="1">
      <c r="A20340" s="1355"/>
      <c r="B20340" s="1355"/>
      <c r="C20340" s="1433"/>
      <c r="E20340" s="1433"/>
      <c r="K20340" s="1433"/>
      <c r="L20340" s="1334"/>
    </row>
    <row r="20341" spans="1:12" ht="24" customHeight="1">
      <c r="A20341" s="1355"/>
      <c r="B20341" s="1355"/>
      <c r="C20341" s="1433"/>
      <c r="E20341" s="1433"/>
      <c r="K20341" s="1433"/>
      <c r="L20341" s="1334"/>
    </row>
    <row r="20342" spans="1:12" ht="24" customHeight="1">
      <c r="A20342" s="1355"/>
      <c r="B20342" s="1355"/>
      <c r="C20342" s="1433"/>
      <c r="E20342" s="1433"/>
      <c r="K20342" s="1433"/>
      <c r="L20342" s="1334"/>
    </row>
    <row r="20343" spans="1:12" ht="24" customHeight="1">
      <c r="A20343" s="1355"/>
      <c r="B20343" s="1355"/>
      <c r="C20343" s="1433"/>
      <c r="E20343" s="1433"/>
      <c r="K20343" s="1433"/>
      <c r="L20343" s="1334"/>
    </row>
    <row r="20344" spans="1:12" ht="24" customHeight="1">
      <c r="A20344" s="1355"/>
      <c r="B20344" s="1355"/>
      <c r="C20344" s="1433"/>
      <c r="E20344" s="1433"/>
      <c r="K20344" s="1433"/>
      <c r="L20344" s="1334"/>
    </row>
    <row r="20345" spans="1:12" ht="24" customHeight="1">
      <c r="A20345" s="1355"/>
      <c r="B20345" s="1355"/>
      <c r="C20345" s="1433"/>
      <c r="E20345" s="1433"/>
      <c r="K20345" s="1433"/>
      <c r="L20345" s="1334"/>
    </row>
    <row r="20346" spans="1:12" ht="24" customHeight="1">
      <c r="A20346" s="1355"/>
      <c r="B20346" s="1355"/>
      <c r="C20346" s="1433"/>
      <c r="E20346" s="1433"/>
      <c r="K20346" s="1433"/>
      <c r="L20346" s="1334"/>
    </row>
    <row r="20347" spans="1:12" ht="24" customHeight="1">
      <c r="A20347" s="1355"/>
      <c r="B20347" s="1355"/>
      <c r="C20347" s="1433"/>
      <c r="E20347" s="1433"/>
      <c r="K20347" s="1433"/>
      <c r="L20347" s="1334"/>
    </row>
    <row r="20348" spans="1:12" ht="24" customHeight="1">
      <c r="A20348" s="1355"/>
      <c r="B20348" s="1355"/>
      <c r="C20348" s="1433"/>
      <c r="E20348" s="1433"/>
      <c r="K20348" s="1433"/>
      <c r="L20348" s="1334"/>
    </row>
    <row r="20349" spans="1:12" ht="24" customHeight="1">
      <c r="A20349" s="1355"/>
      <c r="B20349" s="1355"/>
      <c r="C20349" s="1433"/>
      <c r="E20349" s="1433"/>
      <c r="K20349" s="1433"/>
      <c r="L20349" s="1334"/>
    </row>
    <row r="20350" spans="1:12" ht="24" customHeight="1">
      <c r="A20350" s="1355"/>
      <c r="B20350" s="1355"/>
      <c r="C20350" s="1433"/>
      <c r="E20350" s="1433"/>
      <c r="K20350" s="1433"/>
      <c r="L20350" s="1334"/>
    </row>
    <row r="20351" spans="1:12" ht="24" customHeight="1">
      <c r="A20351" s="1355"/>
      <c r="B20351" s="1355"/>
      <c r="C20351" s="1433"/>
      <c r="E20351" s="1433"/>
      <c r="K20351" s="1433"/>
      <c r="L20351" s="1334"/>
    </row>
    <row r="20352" spans="1:12" ht="24" customHeight="1">
      <c r="A20352" s="1355"/>
      <c r="B20352" s="1355"/>
      <c r="C20352" s="1433"/>
      <c r="E20352" s="1433"/>
      <c r="K20352" s="1433"/>
      <c r="L20352" s="1334"/>
    </row>
    <row r="20353" spans="1:12" ht="24" customHeight="1">
      <c r="A20353" s="1355"/>
      <c r="B20353" s="1355"/>
      <c r="C20353" s="1433"/>
      <c r="E20353" s="1433"/>
      <c r="K20353" s="1433"/>
      <c r="L20353" s="1334"/>
    </row>
    <row r="20354" spans="1:12" ht="24" customHeight="1">
      <c r="A20354" s="1355"/>
      <c r="B20354" s="1355"/>
      <c r="C20354" s="1433"/>
      <c r="E20354" s="1433"/>
      <c r="K20354" s="1433"/>
      <c r="L20354" s="1334"/>
    </row>
    <row r="20355" spans="1:12" ht="24" customHeight="1">
      <c r="A20355" s="1355"/>
      <c r="B20355" s="1355"/>
      <c r="C20355" s="1433"/>
      <c r="E20355" s="1433"/>
      <c r="K20355" s="1433"/>
      <c r="L20355" s="1334"/>
    </row>
    <row r="20356" spans="1:12" ht="24" customHeight="1">
      <c r="A20356" s="1355"/>
      <c r="B20356" s="1355"/>
      <c r="C20356" s="1433"/>
      <c r="E20356" s="1433"/>
      <c r="K20356" s="1433"/>
      <c r="L20356" s="1334"/>
    </row>
    <row r="20357" spans="1:12" ht="24" customHeight="1">
      <c r="A20357" s="1355"/>
      <c r="B20357" s="1355"/>
      <c r="C20357" s="1433"/>
      <c r="E20357" s="1433"/>
      <c r="K20357" s="1433"/>
      <c r="L20357" s="1334"/>
    </row>
    <row r="20358" spans="1:12" ht="24" customHeight="1">
      <c r="A20358" s="1355"/>
      <c r="B20358" s="1355"/>
      <c r="C20358" s="1433"/>
      <c r="E20358" s="1433"/>
      <c r="K20358" s="1433"/>
      <c r="L20358" s="1334"/>
    </row>
    <row r="20359" spans="1:12" ht="24" customHeight="1">
      <c r="A20359" s="1355"/>
      <c r="B20359" s="1355"/>
      <c r="C20359" s="1433"/>
      <c r="E20359" s="1433"/>
      <c r="K20359" s="1433"/>
      <c r="L20359" s="1334"/>
    </row>
    <row r="20360" spans="1:12" ht="24" customHeight="1">
      <c r="A20360" s="1355"/>
      <c r="B20360" s="1355"/>
      <c r="C20360" s="1433"/>
      <c r="E20360" s="1433"/>
      <c r="K20360" s="1433"/>
      <c r="L20360" s="1334"/>
    </row>
    <row r="20361" spans="1:12" ht="24" customHeight="1">
      <c r="A20361" s="1355"/>
      <c r="B20361" s="1355"/>
      <c r="C20361" s="1433"/>
      <c r="E20361" s="1433"/>
      <c r="K20361" s="1433"/>
      <c r="L20361" s="1334"/>
    </row>
    <row r="20362" spans="1:12" ht="24" customHeight="1">
      <c r="A20362" s="1355"/>
      <c r="B20362" s="1355"/>
      <c r="C20362" s="1433"/>
      <c r="E20362" s="1433"/>
      <c r="K20362" s="1433"/>
      <c r="L20362" s="1334"/>
    </row>
    <row r="20363" spans="1:12" ht="24" customHeight="1">
      <c r="A20363" s="1355"/>
      <c r="B20363" s="1355"/>
      <c r="C20363" s="1433"/>
      <c r="E20363" s="1433"/>
      <c r="K20363" s="1433"/>
      <c r="L20363" s="1334"/>
    </row>
    <row r="20364" spans="1:12" ht="24" customHeight="1">
      <c r="A20364" s="1355"/>
      <c r="B20364" s="1355"/>
      <c r="C20364" s="1433"/>
      <c r="E20364" s="1433"/>
      <c r="K20364" s="1433"/>
      <c r="L20364" s="1334"/>
    </row>
    <row r="20365" spans="1:12" ht="24" customHeight="1">
      <c r="A20365" s="1355"/>
      <c r="B20365" s="1355"/>
      <c r="C20365" s="1433"/>
      <c r="E20365" s="1433"/>
      <c r="K20365" s="1433"/>
      <c r="L20365" s="1334"/>
    </row>
    <row r="20366" spans="1:12" ht="24" customHeight="1">
      <c r="A20366" s="1355"/>
      <c r="B20366" s="1355"/>
      <c r="C20366" s="1433"/>
      <c r="E20366" s="1433"/>
      <c r="K20366" s="1433"/>
      <c r="L20366" s="1334"/>
    </row>
    <row r="20367" spans="1:12" ht="24" customHeight="1">
      <c r="A20367" s="1355"/>
      <c r="B20367" s="1355"/>
      <c r="C20367" s="1433"/>
      <c r="E20367" s="1433"/>
      <c r="K20367" s="1433"/>
      <c r="L20367" s="1334"/>
    </row>
    <row r="20368" spans="1:12" ht="24" customHeight="1">
      <c r="A20368" s="1355"/>
      <c r="B20368" s="1355"/>
      <c r="C20368" s="1433"/>
      <c r="E20368" s="1433"/>
      <c r="K20368" s="1433"/>
      <c r="L20368" s="1334"/>
    </row>
    <row r="20369" spans="1:12" ht="24" customHeight="1">
      <c r="A20369" s="1355"/>
      <c r="B20369" s="1355"/>
      <c r="C20369" s="1433"/>
      <c r="E20369" s="1433"/>
      <c r="K20369" s="1433"/>
      <c r="L20369" s="1334"/>
    </row>
    <row r="20370" spans="1:12" ht="24" customHeight="1">
      <c r="A20370" s="1355"/>
      <c r="B20370" s="1355"/>
      <c r="C20370" s="1433"/>
      <c r="E20370" s="1433"/>
      <c r="K20370" s="1433"/>
      <c r="L20370" s="1334"/>
    </row>
    <row r="20371" spans="1:12" ht="24" customHeight="1">
      <c r="A20371" s="1355"/>
      <c r="B20371" s="1355"/>
      <c r="C20371" s="1433"/>
      <c r="E20371" s="1433"/>
      <c r="K20371" s="1433"/>
      <c r="L20371" s="1334"/>
    </row>
    <row r="20372" spans="1:12" ht="24" customHeight="1">
      <c r="A20372" s="1355"/>
      <c r="B20372" s="1355"/>
      <c r="C20372" s="1433"/>
      <c r="E20372" s="1433"/>
      <c r="K20372" s="1433"/>
      <c r="L20372" s="1334"/>
    </row>
    <row r="20373" spans="1:12" ht="24" customHeight="1">
      <c r="A20373" s="1355"/>
      <c r="B20373" s="1355"/>
      <c r="C20373" s="1433"/>
      <c r="E20373" s="1433"/>
      <c r="K20373" s="1433"/>
      <c r="L20373" s="1334"/>
    </row>
    <row r="20374" spans="1:12" ht="24" customHeight="1">
      <c r="A20374" s="1355"/>
      <c r="B20374" s="1355"/>
      <c r="C20374" s="1433"/>
      <c r="E20374" s="1433"/>
      <c r="K20374" s="1433"/>
      <c r="L20374" s="1334"/>
    </row>
    <row r="20375" spans="1:12" ht="24" customHeight="1">
      <c r="A20375" s="1355"/>
      <c r="B20375" s="1355"/>
      <c r="C20375" s="1433"/>
      <c r="E20375" s="1433"/>
      <c r="K20375" s="1433"/>
      <c r="L20375" s="1334"/>
    </row>
    <row r="20376" spans="1:12" ht="24" customHeight="1">
      <c r="A20376" s="1355"/>
      <c r="B20376" s="1355"/>
      <c r="C20376" s="1433"/>
      <c r="E20376" s="1433"/>
      <c r="K20376" s="1433"/>
      <c r="L20376" s="1334"/>
    </row>
    <row r="20377" spans="1:12" ht="24" customHeight="1">
      <c r="A20377" s="1355"/>
      <c r="B20377" s="1355"/>
      <c r="C20377" s="1433"/>
      <c r="E20377" s="1433"/>
      <c r="K20377" s="1433"/>
      <c r="L20377" s="1334"/>
    </row>
    <row r="20378" spans="1:12" ht="24" customHeight="1">
      <c r="A20378" s="1355"/>
      <c r="B20378" s="1355"/>
      <c r="C20378" s="1433"/>
      <c r="E20378" s="1433"/>
      <c r="K20378" s="1433"/>
      <c r="L20378" s="1334"/>
    </row>
    <row r="20379" spans="1:12" ht="24" customHeight="1">
      <c r="A20379" s="1355"/>
      <c r="B20379" s="1355"/>
      <c r="C20379" s="1433"/>
      <c r="E20379" s="1433"/>
      <c r="K20379" s="1433"/>
      <c r="L20379" s="1334"/>
    </row>
    <row r="20380" spans="1:12" ht="24" customHeight="1">
      <c r="A20380" s="1355"/>
      <c r="B20380" s="1355"/>
      <c r="C20380" s="1433"/>
      <c r="E20380" s="1433"/>
      <c r="K20380" s="1433"/>
      <c r="L20380" s="1334"/>
    </row>
    <row r="20381" spans="1:12" ht="24" customHeight="1">
      <c r="A20381" s="1355"/>
      <c r="B20381" s="1355"/>
      <c r="C20381" s="1433"/>
      <c r="E20381" s="1433"/>
      <c r="K20381" s="1433"/>
      <c r="L20381" s="1334"/>
    </row>
    <row r="20382" spans="1:12" ht="24" customHeight="1">
      <c r="A20382" s="1355"/>
      <c r="B20382" s="1355"/>
      <c r="C20382" s="1433"/>
      <c r="E20382" s="1433"/>
      <c r="K20382" s="1433"/>
      <c r="L20382" s="1334"/>
    </row>
    <row r="20383" spans="1:12" ht="24" customHeight="1">
      <c r="A20383" s="1355"/>
      <c r="B20383" s="1355"/>
      <c r="C20383" s="1433"/>
      <c r="E20383" s="1433"/>
      <c r="K20383" s="1433"/>
      <c r="L20383" s="1334"/>
    </row>
    <row r="20384" spans="1:12" ht="24" customHeight="1">
      <c r="A20384" s="1355"/>
      <c r="B20384" s="1355"/>
      <c r="C20384" s="1433"/>
      <c r="E20384" s="1433"/>
      <c r="K20384" s="1433"/>
      <c r="L20384" s="1334"/>
    </row>
    <row r="20385" spans="1:12" ht="24" customHeight="1">
      <c r="A20385" s="1355"/>
      <c r="B20385" s="1355"/>
      <c r="C20385" s="1433"/>
      <c r="E20385" s="1433"/>
      <c r="K20385" s="1433"/>
      <c r="L20385" s="1334"/>
    </row>
    <row r="20386" spans="1:12" ht="24" customHeight="1">
      <c r="A20386" s="1355"/>
      <c r="B20386" s="1355"/>
      <c r="C20386" s="1433"/>
      <c r="E20386" s="1433"/>
      <c r="K20386" s="1433"/>
      <c r="L20386" s="1334"/>
    </row>
    <row r="20387" spans="1:12" ht="24" customHeight="1">
      <c r="A20387" s="1355"/>
      <c r="B20387" s="1355"/>
      <c r="C20387" s="1433"/>
      <c r="E20387" s="1433"/>
      <c r="K20387" s="1433"/>
      <c r="L20387" s="1334"/>
    </row>
    <row r="20388" spans="1:12" ht="24" customHeight="1">
      <c r="A20388" s="1355"/>
      <c r="B20388" s="1355"/>
      <c r="C20388" s="1433"/>
      <c r="E20388" s="1433"/>
      <c r="K20388" s="1433"/>
      <c r="L20388" s="1334"/>
    </row>
    <row r="20389" spans="1:12" ht="24" customHeight="1">
      <c r="A20389" s="1355"/>
      <c r="B20389" s="1355"/>
      <c r="C20389" s="1433"/>
      <c r="E20389" s="1433"/>
      <c r="K20389" s="1433"/>
      <c r="L20389" s="1334"/>
    </row>
    <row r="20390" spans="1:12" ht="24" customHeight="1">
      <c r="A20390" s="1355"/>
      <c r="B20390" s="1355"/>
      <c r="C20390" s="1433"/>
      <c r="E20390" s="1433"/>
      <c r="K20390" s="1433"/>
      <c r="L20390" s="1334"/>
    </row>
    <row r="20391" spans="1:12" ht="24" customHeight="1">
      <c r="A20391" s="1355"/>
      <c r="B20391" s="1355"/>
      <c r="C20391" s="1433"/>
      <c r="E20391" s="1433"/>
      <c r="K20391" s="1433"/>
      <c r="L20391" s="1334"/>
    </row>
    <row r="20392" spans="1:12" ht="24" customHeight="1">
      <c r="A20392" s="1355"/>
      <c r="B20392" s="1355"/>
      <c r="C20392" s="1433"/>
      <c r="E20392" s="1433"/>
      <c r="K20392" s="1433"/>
      <c r="L20392" s="1334"/>
    </row>
    <row r="20393" spans="1:12" ht="24" customHeight="1">
      <c r="A20393" s="1355"/>
      <c r="B20393" s="1355"/>
      <c r="C20393" s="1433"/>
      <c r="E20393" s="1433"/>
      <c r="K20393" s="1433"/>
      <c r="L20393" s="1334"/>
    </row>
    <row r="20394" spans="1:12" ht="24" customHeight="1">
      <c r="A20394" s="1355"/>
      <c r="B20394" s="1355"/>
      <c r="C20394" s="1433"/>
      <c r="E20394" s="1433"/>
      <c r="K20394" s="1433"/>
      <c r="L20394" s="1334"/>
    </row>
    <row r="20395" spans="1:12" ht="24" customHeight="1">
      <c r="A20395" s="1355"/>
      <c r="B20395" s="1355"/>
      <c r="C20395" s="1433"/>
      <c r="E20395" s="1433"/>
      <c r="K20395" s="1433"/>
      <c r="L20395" s="1334"/>
    </row>
    <row r="20396" spans="1:12" ht="24" customHeight="1">
      <c r="A20396" s="1355"/>
      <c r="B20396" s="1355"/>
      <c r="C20396" s="1433"/>
      <c r="E20396" s="1433"/>
      <c r="K20396" s="1433"/>
      <c r="L20396" s="1334"/>
    </row>
    <row r="20397" spans="1:12" ht="24" customHeight="1">
      <c r="A20397" s="1355"/>
      <c r="B20397" s="1355"/>
      <c r="C20397" s="1433"/>
      <c r="E20397" s="1433"/>
      <c r="K20397" s="1433"/>
      <c r="L20397" s="1334"/>
    </row>
    <row r="20398" spans="1:12" ht="24" customHeight="1">
      <c r="A20398" s="1355"/>
      <c r="B20398" s="1355"/>
      <c r="C20398" s="1433"/>
      <c r="E20398" s="1433"/>
      <c r="K20398" s="1433"/>
      <c r="L20398" s="1334"/>
    </row>
    <row r="20399" spans="1:12" ht="24" customHeight="1">
      <c r="A20399" s="1355"/>
      <c r="B20399" s="1355"/>
      <c r="C20399" s="1433"/>
      <c r="E20399" s="1433"/>
      <c r="K20399" s="1433"/>
      <c r="L20399" s="1334"/>
    </row>
    <row r="20400" spans="1:12" ht="24" customHeight="1">
      <c r="A20400" s="1355"/>
      <c r="B20400" s="1355"/>
      <c r="C20400" s="1433"/>
      <c r="E20400" s="1433"/>
      <c r="K20400" s="1433"/>
      <c r="L20400" s="1334"/>
    </row>
    <row r="20401" spans="1:12" ht="24" customHeight="1">
      <c r="A20401" s="1355"/>
      <c r="B20401" s="1355"/>
      <c r="C20401" s="1433"/>
      <c r="E20401" s="1433"/>
      <c r="K20401" s="1433"/>
      <c r="L20401" s="1334"/>
    </row>
    <row r="20402" spans="1:12" ht="24" customHeight="1">
      <c r="A20402" s="1355"/>
      <c r="B20402" s="1355"/>
      <c r="C20402" s="1433"/>
      <c r="E20402" s="1433"/>
      <c r="K20402" s="1433"/>
      <c r="L20402" s="1334"/>
    </row>
    <row r="20403" spans="1:12" ht="24" customHeight="1">
      <c r="A20403" s="1355"/>
      <c r="B20403" s="1355"/>
      <c r="C20403" s="1433"/>
      <c r="E20403" s="1433"/>
      <c r="K20403" s="1433"/>
      <c r="L20403" s="1334"/>
    </row>
    <row r="20404" spans="1:12" ht="24" customHeight="1">
      <c r="A20404" s="1355"/>
      <c r="B20404" s="1355"/>
      <c r="C20404" s="1433"/>
      <c r="E20404" s="1433"/>
      <c r="K20404" s="1433"/>
      <c r="L20404" s="1334"/>
    </row>
    <row r="20405" spans="1:12" ht="24" customHeight="1">
      <c r="A20405" s="1355"/>
      <c r="B20405" s="1355"/>
      <c r="C20405" s="1433"/>
      <c r="E20405" s="1433"/>
      <c r="K20405" s="1433"/>
      <c r="L20405" s="1334"/>
    </row>
    <row r="20406" spans="1:12" ht="24" customHeight="1">
      <c r="A20406" s="1355"/>
      <c r="B20406" s="1355"/>
      <c r="C20406" s="1433"/>
      <c r="E20406" s="1433"/>
      <c r="K20406" s="1433"/>
      <c r="L20406" s="1334"/>
    </row>
    <row r="20407" spans="1:12" ht="24" customHeight="1">
      <c r="A20407" s="1355"/>
      <c r="B20407" s="1355"/>
      <c r="C20407" s="1433"/>
      <c r="E20407" s="1433"/>
      <c r="K20407" s="1433"/>
      <c r="L20407" s="1334"/>
    </row>
    <row r="20408" spans="1:12" ht="24" customHeight="1">
      <c r="A20408" s="1355"/>
      <c r="B20408" s="1355"/>
      <c r="C20408" s="1433"/>
      <c r="E20408" s="1433"/>
      <c r="K20408" s="1433"/>
      <c r="L20408" s="1334"/>
    </row>
    <row r="20409" spans="1:12" ht="24" customHeight="1">
      <c r="A20409" s="1355"/>
      <c r="B20409" s="1355"/>
      <c r="C20409" s="1433"/>
      <c r="E20409" s="1433"/>
      <c r="K20409" s="1433"/>
      <c r="L20409" s="1334"/>
    </row>
    <row r="20410" spans="1:12" ht="24" customHeight="1">
      <c r="A20410" s="1355"/>
      <c r="B20410" s="1355"/>
      <c r="C20410" s="1433"/>
      <c r="E20410" s="1433"/>
      <c r="K20410" s="1433"/>
      <c r="L20410" s="1334"/>
    </row>
    <row r="20411" spans="1:12" ht="24" customHeight="1">
      <c r="A20411" s="1355"/>
      <c r="B20411" s="1355"/>
      <c r="C20411" s="1433"/>
      <c r="E20411" s="1433"/>
      <c r="K20411" s="1433"/>
      <c r="L20411" s="1334"/>
    </row>
    <row r="20412" spans="1:12" ht="24" customHeight="1">
      <c r="A20412" s="1355"/>
      <c r="B20412" s="1355"/>
      <c r="C20412" s="1433"/>
      <c r="E20412" s="1433"/>
      <c r="K20412" s="1433"/>
      <c r="L20412" s="1334"/>
    </row>
    <row r="20413" spans="1:12" ht="24" customHeight="1">
      <c r="A20413" s="1355"/>
      <c r="B20413" s="1355"/>
      <c r="C20413" s="1433"/>
      <c r="E20413" s="1433"/>
      <c r="K20413" s="1433"/>
      <c r="L20413" s="1334"/>
    </row>
    <row r="20414" spans="1:12" ht="24" customHeight="1">
      <c r="A20414" s="1355"/>
      <c r="B20414" s="1355"/>
      <c r="C20414" s="1433"/>
      <c r="E20414" s="1433"/>
      <c r="K20414" s="1433"/>
      <c r="L20414" s="1334"/>
    </row>
    <row r="20415" spans="1:12" ht="24" customHeight="1">
      <c r="A20415" s="1355"/>
      <c r="B20415" s="1355"/>
      <c r="C20415" s="1433"/>
      <c r="E20415" s="1433"/>
      <c r="K20415" s="1433"/>
      <c r="L20415" s="1334"/>
    </row>
    <row r="20416" spans="1:12" ht="24" customHeight="1">
      <c r="A20416" s="1355"/>
      <c r="B20416" s="1355"/>
      <c r="C20416" s="1433"/>
      <c r="E20416" s="1433"/>
      <c r="K20416" s="1433"/>
      <c r="L20416" s="1334"/>
    </row>
    <row r="20417" spans="1:12" ht="24" customHeight="1">
      <c r="A20417" s="1355"/>
      <c r="B20417" s="1355"/>
      <c r="C20417" s="1433"/>
      <c r="E20417" s="1433"/>
      <c r="K20417" s="1433"/>
      <c r="L20417" s="1334"/>
    </row>
    <row r="20418" spans="1:12" ht="24" customHeight="1">
      <c r="A20418" s="1355"/>
      <c r="B20418" s="1355"/>
      <c r="C20418" s="1433"/>
      <c r="E20418" s="1433"/>
      <c r="K20418" s="1433"/>
      <c r="L20418" s="1334"/>
    </row>
    <row r="20419" spans="1:12" ht="24" customHeight="1">
      <c r="A20419" s="1355"/>
      <c r="B20419" s="1355"/>
      <c r="C20419" s="1433"/>
      <c r="E20419" s="1433"/>
      <c r="K20419" s="1433"/>
      <c r="L20419" s="1334"/>
    </row>
    <row r="20420" spans="1:12" ht="24" customHeight="1">
      <c r="A20420" s="1355"/>
      <c r="B20420" s="1355"/>
      <c r="C20420" s="1433"/>
      <c r="E20420" s="1433"/>
      <c r="K20420" s="1433"/>
      <c r="L20420" s="1334"/>
    </row>
    <row r="20421" spans="1:12" ht="24" customHeight="1">
      <c r="A20421" s="1355"/>
      <c r="B20421" s="1355"/>
      <c r="C20421" s="1433"/>
      <c r="E20421" s="1433"/>
      <c r="K20421" s="1433"/>
      <c r="L20421" s="1334"/>
    </row>
    <row r="20422" spans="1:12" ht="24" customHeight="1">
      <c r="A20422" s="1355"/>
      <c r="B20422" s="1355"/>
      <c r="C20422" s="1433"/>
      <c r="E20422" s="1433"/>
      <c r="K20422" s="1433"/>
      <c r="L20422" s="1334"/>
    </row>
    <row r="20423" spans="1:12" ht="24" customHeight="1">
      <c r="A20423" s="1355"/>
      <c r="B20423" s="1355"/>
      <c r="C20423" s="1433"/>
      <c r="E20423" s="1433"/>
      <c r="K20423" s="1433"/>
      <c r="L20423" s="1334"/>
    </row>
    <row r="20424" spans="1:12" ht="24" customHeight="1">
      <c r="A20424" s="1355"/>
      <c r="B20424" s="1355"/>
      <c r="C20424" s="1433"/>
      <c r="E20424" s="1433"/>
      <c r="K20424" s="1433"/>
      <c r="L20424" s="1334"/>
    </row>
    <row r="20425" spans="1:12" ht="24" customHeight="1">
      <c r="A20425" s="1355"/>
      <c r="B20425" s="1355"/>
      <c r="C20425" s="1433"/>
      <c r="E20425" s="1433"/>
      <c r="K20425" s="1433"/>
      <c r="L20425" s="1334"/>
    </row>
    <row r="20426" spans="1:12" ht="24" customHeight="1">
      <c r="A20426" s="1355"/>
      <c r="B20426" s="1355"/>
      <c r="C20426" s="1433"/>
      <c r="E20426" s="1433"/>
      <c r="K20426" s="1433"/>
      <c r="L20426" s="1334"/>
    </row>
    <row r="20427" spans="1:12" ht="24" customHeight="1">
      <c r="A20427" s="1355"/>
      <c r="B20427" s="1355"/>
      <c r="C20427" s="1433"/>
      <c r="E20427" s="1433"/>
      <c r="K20427" s="1433"/>
      <c r="L20427" s="1334"/>
    </row>
    <row r="20428" spans="1:12" ht="24" customHeight="1">
      <c r="A20428" s="1355"/>
      <c r="B20428" s="1355"/>
      <c r="C20428" s="1433"/>
      <c r="E20428" s="1433"/>
      <c r="K20428" s="1433"/>
      <c r="L20428" s="1334"/>
    </row>
    <row r="20429" spans="1:12" ht="24" customHeight="1">
      <c r="A20429" s="1355"/>
      <c r="B20429" s="1355"/>
      <c r="C20429" s="1433"/>
      <c r="E20429" s="1433"/>
      <c r="K20429" s="1433"/>
      <c r="L20429" s="1334"/>
    </row>
    <row r="20430" spans="1:12" ht="24" customHeight="1">
      <c r="A20430" s="1355"/>
      <c r="B20430" s="1355"/>
      <c r="C20430" s="1433"/>
      <c r="E20430" s="1433"/>
      <c r="K20430" s="1433"/>
      <c r="L20430" s="1334"/>
    </row>
    <row r="20431" spans="1:12" ht="24" customHeight="1">
      <c r="A20431" s="1355"/>
      <c r="B20431" s="1355"/>
      <c r="C20431" s="1433"/>
      <c r="E20431" s="1433"/>
      <c r="K20431" s="1433"/>
      <c r="L20431" s="1334"/>
    </row>
    <row r="20432" spans="1:12" ht="24" customHeight="1">
      <c r="A20432" s="1355"/>
      <c r="B20432" s="1355"/>
      <c r="C20432" s="1433"/>
      <c r="E20432" s="1433"/>
      <c r="K20432" s="1433"/>
      <c r="L20432" s="1334"/>
    </row>
    <row r="20433" spans="1:12" ht="24" customHeight="1">
      <c r="A20433" s="1355"/>
      <c r="B20433" s="1355"/>
      <c r="C20433" s="1433"/>
      <c r="E20433" s="1433"/>
      <c r="K20433" s="1433"/>
      <c r="L20433" s="1334"/>
    </row>
    <row r="20434" spans="1:12" ht="24" customHeight="1">
      <c r="A20434" s="1355"/>
      <c r="B20434" s="1355"/>
      <c r="C20434" s="1433"/>
      <c r="E20434" s="1433"/>
      <c r="K20434" s="1433"/>
      <c r="L20434" s="1334"/>
    </row>
    <row r="20435" spans="1:12" ht="24" customHeight="1">
      <c r="A20435" s="1355"/>
      <c r="B20435" s="1355"/>
      <c r="C20435" s="1433"/>
      <c r="E20435" s="1433"/>
      <c r="K20435" s="1433"/>
      <c r="L20435" s="1334"/>
    </row>
    <row r="20436" spans="1:12" ht="24" customHeight="1">
      <c r="A20436" s="1355"/>
      <c r="B20436" s="1355"/>
      <c r="C20436" s="1433"/>
      <c r="E20436" s="1433"/>
      <c r="K20436" s="1433"/>
      <c r="L20436" s="1334"/>
    </row>
    <row r="20437" spans="1:12" ht="24" customHeight="1">
      <c r="A20437" s="1355"/>
      <c r="B20437" s="1355"/>
      <c r="C20437" s="1433"/>
      <c r="E20437" s="1433"/>
      <c r="K20437" s="1433"/>
      <c r="L20437" s="1334"/>
    </row>
    <row r="20438" spans="1:12" ht="24" customHeight="1">
      <c r="A20438" s="1355"/>
      <c r="B20438" s="1355"/>
      <c r="C20438" s="1433"/>
      <c r="E20438" s="1433"/>
      <c r="K20438" s="1433"/>
      <c r="L20438" s="1334"/>
    </row>
    <row r="20439" spans="1:12" ht="24" customHeight="1">
      <c r="A20439" s="1355"/>
      <c r="B20439" s="1355"/>
      <c r="C20439" s="1433"/>
      <c r="E20439" s="1433"/>
      <c r="K20439" s="1433"/>
      <c r="L20439" s="1334"/>
    </row>
    <row r="20440" spans="1:12" ht="24" customHeight="1">
      <c r="A20440" s="1355"/>
      <c r="B20440" s="1355"/>
      <c r="C20440" s="1433"/>
      <c r="E20440" s="1433"/>
      <c r="K20440" s="1433"/>
      <c r="L20440" s="1334"/>
    </row>
    <row r="20441" spans="1:12" ht="24" customHeight="1">
      <c r="A20441" s="1355"/>
      <c r="B20441" s="1355"/>
      <c r="C20441" s="1433"/>
      <c r="E20441" s="1433"/>
      <c r="K20441" s="1433"/>
      <c r="L20441" s="1334"/>
    </row>
    <row r="20442" spans="1:12" ht="24" customHeight="1">
      <c r="A20442" s="1355"/>
      <c r="B20442" s="1355"/>
      <c r="C20442" s="1433"/>
      <c r="E20442" s="1433"/>
      <c r="K20442" s="1433"/>
      <c r="L20442" s="1334"/>
    </row>
    <row r="20443" spans="1:12" ht="24" customHeight="1">
      <c r="A20443" s="1355"/>
      <c r="B20443" s="1355"/>
      <c r="C20443" s="1433"/>
      <c r="E20443" s="1433"/>
      <c r="K20443" s="1433"/>
      <c r="L20443" s="1334"/>
    </row>
    <row r="20444" spans="1:12" ht="24" customHeight="1">
      <c r="A20444" s="1355"/>
      <c r="B20444" s="1355"/>
      <c r="C20444" s="1433"/>
      <c r="E20444" s="1433"/>
      <c r="K20444" s="1433"/>
      <c r="L20444" s="1334"/>
    </row>
    <row r="20445" spans="1:12" ht="24" customHeight="1">
      <c r="A20445" s="1355"/>
      <c r="B20445" s="1355"/>
      <c r="C20445" s="1433"/>
      <c r="E20445" s="1433"/>
      <c r="K20445" s="1433"/>
      <c r="L20445" s="1334"/>
    </row>
    <row r="20446" spans="1:12" ht="24" customHeight="1">
      <c r="A20446" s="1355"/>
      <c r="B20446" s="1355"/>
      <c r="C20446" s="1433"/>
      <c r="E20446" s="1433"/>
      <c r="K20446" s="1433"/>
      <c r="L20446" s="1334"/>
    </row>
    <row r="20447" spans="1:12" ht="24" customHeight="1">
      <c r="A20447" s="1355"/>
      <c r="B20447" s="1355"/>
      <c r="C20447" s="1433"/>
      <c r="E20447" s="1433"/>
      <c r="K20447" s="1433"/>
      <c r="L20447" s="1334"/>
    </row>
    <row r="20448" spans="1:12" ht="24" customHeight="1">
      <c r="A20448" s="1355"/>
      <c r="B20448" s="1355"/>
      <c r="C20448" s="1433"/>
      <c r="E20448" s="1433"/>
      <c r="K20448" s="1433"/>
      <c r="L20448" s="1334"/>
    </row>
    <row r="20449" spans="1:12" ht="24" customHeight="1">
      <c r="A20449" s="1355"/>
      <c r="B20449" s="1355"/>
      <c r="C20449" s="1433"/>
      <c r="E20449" s="1433"/>
      <c r="K20449" s="1433"/>
      <c r="L20449" s="1334"/>
    </row>
    <row r="20450" spans="1:12" ht="24" customHeight="1">
      <c r="A20450" s="1355"/>
      <c r="B20450" s="1355"/>
      <c r="C20450" s="1433"/>
      <c r="E20450" s="1433"/>
      <c r="K20450" s="1433"/>
      <c r="L20450" s="1334"/>
    </row>
    <row r="20451" spans="1:12" ht="24" customHeight="1">
      <c r="A20451" s="1355"/>
      <c r="B20451" s="1355"/>
      <c r="C20451" s="1433"/>
      <c r="E20451" s="1433"/>
      <c r="K20451" s="1433"/>
      <c r="L20451" s="1334"/>
    </row>
    <row r="20452" spans="1:12" ht="24" customHeight="1">
      <c r="A20452" s="1355"/>
      <c r="B20452" s="1355"/>
      <c r="C20452" s="1433"/>
      <c r="E20452" s="1433"/>
      <c r="K20452" s="1433"/>
      <c r="L20452" s="1334"/>
    </row>
    <row r="20453" spans="1:12" ht="24" customHeight="1">
      <c r="A20453" s="1355"/>
      <c r="B20453" s="1355"/>
      <c r="C20453" s="1433"/>
      <c r="E20453" s="1433"/>
      <c r="K20453" s="1433"/>
      <c r="L20453" s="1334"/>
    </row>
    <row r="20454" spans="1:12" ht="24" customHeight="1">
      <c r="A20454" s="1355"/>
      <c r="B20454" s="1355"/>
      <c r="C20454" s="1433"/>
      <c r="E20454" s="1433"/>
      <c r="K20454" s="1433"/>
      <c r="L20454" s="1334"/>
    </row>
    <row r="20455" spans="1:12" ht="24" customHeight="1">
      <c r="A20455" s="1355"/>
      <c r="B20455" s="1355"/>
      <c r="C20455" s="1433"/>
      <c r="E20455" s="1433"/>
      <c r="K20455" s="1433"/>
      <c r="L20455" s="1334"/>
    </row>
    <row r="20456" spans="1:12" ht="24" customHeight="1">
      <c r="A20456" s="1355"/>
      <c r="B20456" s="1355"/>
      <c r="C20456" s="1433"/>
      <c r="E20456" s="1433"/>
      <c r="K20456" s="1433"/>
      <c r="L20456" s="1334"/>
    </row>
    <row r="20457" spans="1:12" ht="24" customHeight="1">
      <c r="A20457" s="1355"/>
      <c r="B20457" s="1355"/>
      <c r="C20457" s="1433"/>
      <c r="E20457" s="1433"/>
      <c r="K20457" s="1433"/>
      <c r="L20457" s="1334"/>
    </row>
    <row r="20458" spans="1:12" ht="24" customHeight="1">
      <c r="A20458" s="1355"/>
      <c r="B20458" s="1355"/>
      <c r="C20458" s="1433"/>
      <c r="E20458" s="1433"/>
      <c r="K20458" s="1433"/>
      <c r="L20458" s="1334"/>
    </row>
    <row r="20459" spans="1:12" ht="24" customHeight="1">
      <c r="A20459" s="1355"/>
      <c r="B20459" s="1355"/>
      <c r="C20459" s="1433"/>
      <c r="E20459" s="1433"/>
      <c r="K20459" s="1433"/>
      <c r="L20459" s="1334"/>
    </row>
    <row r="20460" spans="1:12" ht="24" customHeight="1">
      <c r="A20460" s="1355"/>
      <c r="B20460" s="1355"/>
      <c r="C20460" s="1433"/>
      <c r="E20460" s="1433"/>
      <c r="K20460" s="1433"/>
      <c r="L20460" s="1334"/>
    </row>
    <row r="20461" spans="1:12" ht="24" customHeight="1">
      <c r="A20461" s="1355"/>
      <c r="B20461" s="1355"/>
      <c r="C20461" s="1433"/>
      <c r="E20461" s="1433"/>
      <c r="K20461" s="1433"/>
      <c r="L20461" s="1334"/>
    </row>
    <row r="20462" spans="1:12" ht="24" customHeight="1">
      <c r="A20462" s="1355"/>
      <c r="B20462" s="1355"/>
      <c r="C20462" s="1433"/>
      <c r="E20462" s="1433"/>
      <c r="K20462" s="1433"/>
      <c r="L20462" s="1334"/>
    </row>
    <row r="20463" spans="1:12" ht="24" customHeight="1">
      <c r="A20463" s="1355"/>
      <c r="B20463" s="1355"/>
      <c r="C20463" s="1433"/>
      <c r="E20463" s="1433"/>
      <c r="K20463" s="1433"/>
      <c r="L20463" s="1334"/>
    </row>
    <row r="20464" spans="1:12" ht="24" customHeight="1">
      <c r="A20464" s="1355"/>
      <c r="B20464" s="1355"/>
      <c r="C20464" s="1433"/>
      <c r="E20464" s="1433"/>
      <c r="K20464" s="1433"/>
      <c r="L20464" s="1334"/>
    </row>
    <row r="20465" spans="1:12" ht="24" customHeight="1">
      <c r="A20465" s="1355"/>
      <c r="B20465" s="1355"/>
      <c r="C20465" s="1433"/>
      <c r="E20465" s="1433"/>
      <c r="K20465" s="1433"/>
      <c r="L20465" s="1334"/>
    </row>
    <row r="20466" spans="1:12" ht="24" customHeight="1">
      <c r="A20466" s="1355"/>
      <c r="B20466" s="1355"/>
      <c r="C20466" s="1433"/>
      <c r="E20466" s="1433"/>
      <c r="K20466" s="1433"/>
      <c r="L20466" s="1334"/>
    </row>
    <row r="20467" spans="1:12" ht="24" customHeight="1">
      <c r="A20467" s="1355"/>
      <c r="B20467" s="1355"/>
      <c r="C20467" s="1433"/>
      <c r="E20467" s="1433"/>
      <c r="K20467" s="1433"/>
      <c r="L20467" s="1334"/>
    </row>
    <row r="20468" spans="1:12" ht="24" customHeight="1">
      <c r="A20468" s="1355"/>
      <c r="B20468" s="1355"/>
      <c r="C20468" s="1433"/>
      <c r="E20468" s="1433"/>
      <c r="K20468" s="1433"/>
      <c r="L20468" s="1334"/>
    </row>
    <row r="20469" spans="1:12" ht="24" customHeight="1">
      <c r="A20469" s="1355"/>
      <c r="B20469" s="1355"/>
      <c r="C20469" s="1433"/>
      <c r="E20469" s="1433"/>
      <c r="K20469" s="1433"/>
      <c r="L20469" s="1334"/>
    </row>
    <row r="20470" spans="1:12" ht="24" customHeight="1">
      <c r="A20470" s="1355"/>
      <c r="B20470" s="1355"/>
      <c r="C20470" s="1433"/>
      <c r="E20470" s="1433"/>
      <c r="K20470" s="1433"/>
      <c r="L20470" s="1334"/>
    </row>
    <row r="20471" spans="1:12" ht="24" customHeight="1">
      <c r="A20471" s="1355"/>
      <c r="B20471" s="1355"/>
      <c r="C20471" s="1433"/>
      <c r="E20471" s="1433"/>
      <c r="K20471" s="1433"/>
      <c r="L20471" s="1334"/>
    </row>
    <row r="20472" spans="1:12" ht="24" customHeight="1">
      <c r="A20472" s="1355"/>
      <c r="B20472" s="1355"/>
      <c r="C20472" s="1433"/>
      <c r="E20472" s="1433"/>
      <c r="K20472" s="1433"/>
      <c r="L20472" s="1334"/>
    </row>
    <row r="20473" spans="1:12" ht="24" customHeight="1">
      <c r="A20473" s="1355"/>
      <c r="B20473" s="1355"/>
      <c r="C20473" s="1433"/>
      <c r="E20473" s="1433"/>
      <c r="K20473" s="1433"/>
      <c r="L20473" s="1334"/>
    </row>
    <row r="20474" spans="1:12" ht="24" customHeight="1">
      <c r="A20474" s="1355"/>
      <c r="B20474" s="1355"/>
      <c r="C20474" s="1433"/>
      <c r="E20474" s="1433"/>
      <c r="K20474" s="1433"/>
      <c r="L20474" s="1334"/>
    </row>
    <row r="20475" spans="1:12" ht="24" customHeight="1">
      <c r="A20475" s="1355"/>
      <c r="B20475" s="1355"/>
      <c r="C20475" s="1433"/>
      <c r="E20475" s="1433"/>
      <c r="K20475" s="1433"/>
      <c r="L20475" s="1334"/>
    </row>
    <row r="20476" spans="1:12" ht="24" customHeight="1">
      <c r="A20476" s="1355"/>
      <c r="B20476" s="1355"/>
      <c r="C20476" s="1433"/>
      <c r="E20476" s="1433"/>
      <c r="K20476" s="1433"/>
      <c r="L20476" s="1334"/>
    </row>
    <row r="20477" spans="1:12" ht="24" customHeight="1">
      <c r="A20477" s="1355"/>
      <c r="B20477" s="1355"/>
      <c r="C20477" s="1433"/>
      <c r="E20477" s="1433"/>
      <c r="K20477" s="1433"/>
      <c r="L20477" s="1334"/>
    </row>
    <row r="20478" spans="1:12" ht="24" customHeight="1">
      <c r="A20478" s="1355"/>
      <c r="B20478" s="1355"/>
      <c r="C20478" s="1433"/>
      <c r="E20478" s="1433"/>
      <c r="K20478" s="1433"/>
      <c r="L20478" s="1334"/>
    </row>
    <row r="20479" spans="1:12" ht="24" customHeight="1">
      <c r="A20479" s="1355"/>
      <c r="B20479" s="1355"/>
      <c r="C20479" s="1433"/>
      <c r="E20479" s="1433"/>
      <c r="K20479" s="1433"/>
      <c r="L20479" s="1334"/>
    </row>
    <row r="20480" spans="1:12" ht="24" customHeight="1">
      <c r="A20480" s="1355"/>
      <c r="B20480" s="1355"/>
      <c r="C20480" s="1433"/>
      <c r="E20480" s="1433"/>
      <c r="K20480" s="1433"/>
      <c r="L20480" s="1334"/>
    </row>
    <row r="20481" spans="1:12" ht="24" customHeight="1">
      <c r="A20481" s="1355"/>
      <c r="B20481" s="1355"/>
      <c r="C20481" s="1433"/>
      <c r="E20481" s="1433"/>
      <c r="K20481" s="1433"/>
      <c r="L20481" s="1334"/>
    </row>
    <row r="20482" spans="1:12" ht="24" customHeight="1">
      <c r="A20482" s="1355"/>
      <c r="B20482" s="1355"/>
      <c r="C20482" s="1433"/>
      <c r="E20482" s="1433"/>
      <c r="K20482" s="1433"/>
      <c r="L20482" s="1334"/>
    </row>
    <row r="20483" spans="1:12" ht="24" customHeight="1">
      <c r="A20483" s="1355"/>
      <c r="B20483" s="1355"/>
      <c r="C20483" s="1433"/>
      <c r="E20483" s="1433"/>
      <c r="K20483" s="1433"/>
      <c r="L20483" s="1334"/>
    </row>
    <row r="20484" spans="1:12" ht="24" customHeight="1">
      <c r="A20484" s="1355"/>
      <c r="B20484" s="1355"/>
      <c r="C20484" s="1433"/>
      <c r="E20484" s="1433"/>
      <c r="K20484" s="1433"/>
      <c r="L20484" s="1334"/>
    </row>
    <row r="20485" spans="1:12" ht="24" customHeight="1">
      <c r="A20485" s="1355"/>
      <c r="B20485" s="1355"/>
      <c r="C20485" s="1433"/>
      <c r="E20485" s="1433"/>
      <c r="K20485" s="1433"/>
      <c r="L20485" s="1334"/>
    </row>
    <row r="20486" spans="1:12" ht="24" customHeight="1">
      <c r="A20486" s="1355"/>
      <c r="B20486" s="1355"/>
      <c r="C20486" s="1433"/>
      <c r="E20486" s="1433"/>
      <c r="K20486" s="1433"/>
      <c r="L20486" s="1334"/>
    </row>
    <row r="20487" spans="1:12" ht="24" customHeight="1">
      <c r="A20487" s="1355"/>
      <c r="B20487" s="1355"/>
      <c r="C20487" s="1433"/>
      <c r="E20487" s="1433"/>
      <c r="K20487" s="1433"/>
      <c r="L20487" s="1334"/>
    </row>
    <row r="20488" spans="1:12" ht="24" customHeight="1">
      <c r="A20488" s="1355"/>
      <c r="B20488" s="1355"/>
      <c r="C20488" s="1433"/>
      <c r="E20488" s="1433"/>
      <c r="K20488" s="1433"/>
      <c r="L20488" s="1334"/>
    </row>
    <row r="20489" spans="1:12" ht="24" customHeight="1">
      <c r="A20489" s="1355"/>
      <c r="B20489" s="1355"/>
      <c r="C20489" s="1433"/>
      <c r="E20489" s="1433"/>
      <c r="K20489" s="1433"/>
      <c r="L20489" s="1334"/>
    </row>
    <row r="20490" spans="1:12" ht="24" customHeight="1">
      <c r="A20490" s="1355"/>
      <c r="B20490" s="1355"/>
      <c r="C20490" s="1433"/>
      <c r="E20490" s="1433"/>
      <c r="K20490" s="1433"/>
      <c r="L20490" s="1334"/>
    </row>
    <row r="20491" spans="1:12" ht="24" customHeight="1">
      <c r="A20491" s="1355"/>
      <c r="B20491" s="1355"/>
      <c r="C20491" s="1433"/>
      <c r="E20491" s="1433"/>
      <c r="K20491" s="1433"/>
      <c r="L20491" s="1334"/>
    </row>
    <row r="20492" spans="1:12" ht="24" customHeight="1">
      <c r="A20492" s="1355"/>
      <c r="B20492" s="1355"/>
      <c r="C20492" s="1433"/>
      <c r="E20492" s="1433"/>
      <c r="K20492" s="1433"/>
      <c r="L20492" s="1334"/>
    </row>
    <row r="20493" spans="1:12" ht="24" customHeight="1">
      <c r="A20493" s="1355"/>
      <c r="B20493" s="1355"/>
      <c r="C20493" s="1433"/>
      <c r="E20493" s="1433"/>
      <c r="K20493" s="1433"/>
      <c r="L20493" s="1334"/>
    </row>
    <row r="20494" spans="1:12" ht="24" customHeight="1">
      <c r="A20494" s="1355"/>
      <c r="B20494" s="1355"/>
      <c r="C20494" s="1433"/>
      <c r="E20494" s="1433"/>
      <c r="K20494" s="1433"/>
      <c r="L20494" s="1334"/>
    </row>
    <row r="20495" spans="1:12" ht="24" customHeight="1">
      <c r="A20495" s="1355"/>
      <c r="B20495" s="1355"/>
      <c r="C20495" s="1433"/>
      <c r="E20495" s="1433"/>
      <c r="K20495" s="1433"/>
      <c r="L20495" s="1334"/>
    </row>
    <row r="20496" spans="1:12" ht="24" customHeight="1">
      <c r="A20496" s="1355"/>
      <c r="B20496" s="1355"/>
      <c r="C20496" s="1433"/>
      <c r="E20496" s="1433"/>
      <c r="K20496" s="1433"/>
      <c r="L20496" s="1334"/>
    </row>
    <row r="20497" spans="1:12" ht="24" customHeight="1">
      <c r="A20497" s="1355"/>
      <c r="B20497" s="1355"/>
      <c r="C20497" s="1433"/>
      <c r="E20497" s="1433"/>
      <c r="K20497" s="1433"/>
      <c r="L20497" s="1334"/>
    </row>
    <row r="20498" spans="1:12" ht="24" customHeight="1">
      <c r="A20498" s="1355"/>
      <c r="B20498" s="1355"/>
      <c r="C20498" s="1433"/>
      <c r="E20498" s="1433"/>
      <c r="K20498" s="1433"/>
      <c r="L20498" s="1334"/>
    </row>
    <row r="20499" spans="1:12" ht="24" customHeight="1">
      <c r="A20499" s="1355"/>
      <c r="B20499" s="1355"/>
      <c r="C20499" s="1433"/>
      <c r="E20499" s="1433"/>
      <c r="K20499" s="1433"/>
      <c r="L20499" s="1334"/>
    </row>
    <row r="20500" spans="1:12" ht="24" customHeight="1">
      <c r="A20500" s="1355"/>
      <c r="B20500" s="1355"/>
      <c r="C20500" s="1433"/>
      <c r="E20500" s="1433"/>
      <c r="K20500" s="1433"/>
      <c r="L20500" s="1334"/>
    </row>
    <row r="20501" spans="1:12" ht="24" customHeight="1">
      <c r="A20501" s="1355"/>
      <c r="B20501" s="1355"/>
      <c r="C20501" s="1433"/>
      <c r="E20501" s="1433"/>
      <c r="K20501" s="1433"/>
      <c r="L20501" s="1334"/>
    </row>
    <row r="20502" spans="1:12" ht="24" customHeight="1">
      <c r="A20502" s="1355"/>
      <c r="B20502" s="1355"/>
      <c r="C20502" s="1433"/>
      <c r="E20502" s="1433"/>
      <c r="K20502" s="1433"/>
      <c r="L20502" s="1334"/>
    </row>
    <row r="20503" spans="1:12" ht="24" customHeight="1">
      <c r="A20503" s="1355"/>
      <c r="B20503" s="1355"/>
      <c r="C20503" s="1433"/>
      <c r="E20503" s="1433"/>
      <c r="K20503" s="1433"/>
      <c r="L20503" s="1334"/>
    </row>
    <row r="20504" spans="1:12" ht="24" customHeight="1">
      <c r="A20504" s="1355"/>
      <c r="B20504" s="1355"/>
      <c r="C20504" s="1433"/>
      <c r="E20504" s="1433"/>
      <c r="K20504" s="1433"/>
      <c r="L20504" s="1334"/>
    </row>
    <row r="20505" spans="1:12" ht="24" customHeight="1">
      <c r="A20505" s="1355"/>
      <c r="B20505" s="1355"/>
      <c r="C20505" s="1433"/>
      <c r="E20505" s="1433"/>
      <c r="K20505" s="1433"/>
      <c r="L20505" s="1334"/>
    </row>
    <row r="20506" spans="1:12" ht="24" customHeight="1">
      <c r="A20506" s="1355"/>
      <c r="B20506" s="1355"/>
      <c r="C20506" s="1433"/>
      <c r="E20506" s="1433"/>
      <c r="K20506" s="1433"/>
      <c r="L20506" s="1334"/>
    </row>
    <row r="20507" spans="1:12" ht="24" customHeight="1">
      <c r="A20507" s="1355"/>
      <c r="B20507" s="1355"/>
      <c r="C20507" s="1433"/>
      <c r="E20507" s="1433"/>
      <c r="K20507" s="1433"/>
      <c r="L20507" s="1334"/>
    </row>
    <row r="20508" spans="1:12" ht="24" customHeight="1">
      <c r="A20508" s="1355"/>
      <c r="B20508" s="1355"/>
      <c r="C20508" s="1433"/>
      <c r="E20508" s="1433"/>
      <c r="K20508" s="1433"/>
      <c r="L20508" s="1334"/>
    </row>
    <row r="20509" spans="1:12" ht="24" customHeight="1">
      <c r="A20509" s="1355"/>
      <c r="B20509" s="1355"/>
      <c r="C20509" s="1433"/>
      <c r="E20509" s="1433"/>
      <c r="K20509" s="1433"/>
      <c r="L20509" s="1334"/>
    </row>
    <row r="20510" spans="1:12" ht="24" customHeight="1">
      <c r="A20510" s="1355"/>
      <c r="B20510" s="1355"/>
      <c r="C20510" s="1433"/>
      <c r="E20510" s="1433"/>
      <c r="K20510" s="1433"/>
      <c r="L20510" s="1334"/>
    </row>
    <row r="20511" spans="1:12" ht="24" customHeight="1">
      <c r="A20511" s="1355"/>
      <c r="B20511" s="1355"/>
      <c r="C20511" s="1433"/>
      <c r="E20511" s="1433"/>
      <c r="K20511" s="1433"/>
      <c r="L20511" s="1334"/>
    </row>
    <row r="20512" spans="1:12" ht="24" customHeight="1">
      <c r="A20512" s="1355"/>
      <c r="B20512" s="1355"/>
      <c r="C20512" s="1433"/>
      <c r="E20512" s="1433"/>
      <c r="K20512" s="1433"/>
      <c r="L20512" s="1334"/>
    </row>
    <row r="20513" spans="1:12" ht="24" customHeight="1">
      <c r="A20513" s="1355"/>
      <c r="B20513" s="1355"/>
      <c r="C20513" s="1433"/>
      <c r="E20513" s="1433"/>
      <c r="K20513" s="1433"/>
      <c r="L20513" s="1334"/>
    </row>
    <row r="20514" spans="1:12" ht="24" customHeight="1">
      <c r="A20514" s="1355"/>
      <c r="B20514" s="1355"/>
      <c r="C20514" s="1433"/>
      <c r="E20514" s="1433"/>
      <c r="K20514" s="1433"/>
      <c r="L20514" s="1334"/>
    </row>
    <row r="20515" spans="1:12" ht="24" customHeight="1">
      <c r="A20515" s="1355"/>
      <c r="B20515" s="1355"/>
      <c r="C20515" s="1433"/>
      <c r="E20515" s="1433"/>
      <c r="K20515" s="1433"/>
      <c r="L20515" s="1334"/>
    </row>
    <row r="20516" spans="1:12" ht="24" customHeight="1">
      <c r="A20516" s="1355"/>
      <c r="B20516" s="1355"/>
      <c r="C20516" s="1433"/>
      <c r="E20516" s="1433"/>
      <c r="K20516" s="1433"/>
      <c r="L20516" s="1334"/>
    </row>
    <row r="20517" spans="1:12" ht="24" customHeight="1">
      <c r="A20517" s="1355"/>
      <c r="B20517" s="1355"/>
      <c r="C20517" s="1433"/>
      <c r="E20517" s="1433"/>
      <c r="K20517" s="1433"/>
      <c r="L20517" s="1334"/>
    </row>
    <row r="20518" spans="1:12" ht="24" customHeight="1">
      <c r="A20518" s="1355"/>
      <c r="B20518" s="1355"/>
      <c r="C20518" s="1433"/>
      <c r="E20518" s="1433"/>
      <c r="K20518" s="1433"/>
      <c r="L20518" s="1334"/>
    </row>
    <row r="20519" spans="1:12" ht="24" customHeight="1">
      <c r="A20519" s="1355"/>
      <c r="B20519" s="1355"/>
      <c r="C20519" s="1433"/>
      <c r="E20519" s="1433"/>
      <c r="K20519" s="1433"/>
      <c r="L20519" s="1334"/>
    </row>
    <row r="20520" spans="1:12" ht="24" customHeight="1">
      <c r="A20520" s="1355"/>
      <c r="B20520" s="1355"/>
      <c r="C20520" s="1433"/>
      <c r="E20520" s="1433"/>
      <c r="K20520" s="1433"/>
      <c r="L20520" s="1334"/>
    </row>
    <row r="20521" spans="1:12" ht="24" customHeight="1">
      <c r="A20521" s="1355"/>
      <c r="B20521" s="1355"/>
      <c r="C20521" s="1433"/>
      <c r="E20521" s="1433"/>
      <c r="K20521" s="1433"/>
      <c r="L20521" s="1334"/>
    </row>
    <row r="20522" spans="1:12" ht="24" customHeight="1">
      <c r="A20522" s="1355"/>
      <c r="B20522" s="1355"/>
      <c r="C20522" s="1433"/>
      <c r="E20522" s="1433"/>
      <c r="K20522" s="1433"/>
      <c r="L20522" s="1334"/>
    </row>
    <row r="20523" spans="1:12" ht="24" customHeight="1">
      <c r="A20523" s="1355"/>
      <c r="B20523" s="1355"/>
      <c r="C20523" s="1433"/>
      <c r="E20523" s="1433"/>
      <c r="K20523" s="1433"/>
      <c r="L20523" s="1334"/>
    </row>
    <row r="20524" spans="1:12" ht="24" customHeight="1">
      <c r="A20524" s="1355"/>
      <c r="B20524" s="1355"/>
      <c r="C20524" s="1433"/>
      <c r="E20524" s="1433"/>
      <c r="K20524" s="1433"/>
      <c r="L20524" s="1334"/>
    </row>
    <row r="20525" spans="1:12" ht="24" customHeight="1">
      <c r="A20525" s="1355"/>
      <c r="B20525" s="1355"/>
      <c r="C20525" s="1433"/>
      <c r="E20525" s="1433"/>
      <c r="K20525" s="1433"/>
      <c r="L20525" s="1334"/>
    </row>
    <row r="20526" spans="1:12" ht="24" customHeight="1">
      <c r="A20526" s="1355"/>
      <c r="B20526" s="1355"/>
      <c r="C20526" s="1433"/>
      <c r="E20526" s="1433"/>
      <c r="K20526" s="1433"/>
      <c r="L20526" s="1334"/>
    </row>
    <row r="20527" spans="1:12" ht="24" customHeight="1">
      <c r="A20527" s="1355"/>
      <c r="B20527" s="1355"/>
      <c r="C20527" s="1433"/>
      <c r="E20527" s="1433"/>
      <c r="K20527" s="1433"/>
      <c r="L20527" s="1334"/>
    </row>
    <row r="20528" spans="1:12" ht="24" customHeight="1">
      <c r="A20528" s="1355"/>
      <c r="B20528" s="1355"/>
      <c r="C20528" s="1433"/>
      <c r="E20528" s="1433"/>
      <c r="K20528" s="1433"/>
      <c r="L20528" s="1334"/>
    </row>
    <row r="20529" spans="1:12" ht="24" customHeight="1">
      <c r="A20529" s="1355"/>
      <c r="B20529" s="1355"/>
      <c r="C20529" s="1433"/>
      <c r="E20529" s="1433"/>
      <c r="K20529" s="1433"/>
      <c r="L20529" s="1334"/>
    </row>
    <row r="20530" spans="1:12" ht="24" customHeight="1">
      <c r="A20530" s="1355"/>
      <c r="B20530" s="1355"/>
      <c r="C20530" s="1433"/>
      <c r="E20530" s="1433"/>
      <c r="K20530" s="1433"/>
      <c r="L20530" s="1334"/>
    </row>
    <row r="20531" spans="1:12" ht="24" customHeight="1">
      <c r="A20531" s="1355"/>
      <c r="B20531" s="1355"/>
      <c r="C20531" s="1433"/>
      <c r="E20531" s="1433"/>
      <c r="K20531" s="1433"/>
      <c r="L20531" s="1334"/>
    </row>
    <row r="20532" spans="1:12" ht="24" customHeight="1">
      <c r="A20532" s="1355"/>
      <c r="B20532" s="1355"/>
      <c r="C20532" s="1433"/>
      <c r="E20532" s="1433"/>
      <c r="K20532" s="1433"/>
      <c r="L20532" s="1334"/>
    </row>
    <row r="20533" spans="1:12" ht="24" customHeight="1">
      <c r="A20533" s="1355"/>
      <c r="B20533" s="1355"/>
      <c r="C20533" s="1433"/>
      <c r="E20533" s="1433"/>
      <c r="K20533" s="1433"/>
      <c r="L20533" s="1334"/>
    </row>
    <row r="20534" spans="1:12" ht="24" customHeight="1">
      <c r="A20534" s="1355"/>
      <c r="B20534" s="1355"/>
      <c r="C20534" s="1433"/>
      <c r="E20534" s="1433"/>
      <c r="K20534" s="1433"/>
      <c r="L20534" s="1334"/>
    </row>
    <row r="20535" spans="1:12" ht="24" customHeight="1">
      <c r="A20535" s="1355"/>
      <c r="B20535" s="1355"/>
      <c r="C20535" s="1433"/>
      <c r="E20535" s="1433"/>
      <c r="K20535" s="1433"/>
      <c r="L20535" s="1334"/>
    </row>
    <row r="20536" spans="1:12" ht="24" customHeight="1">
      <c r="A20536" s="1355"/>
      <c r="B20536" s="1355"/>
      <c r="C20536" s="1433"/>
      <c r="E20536" s="1433"/>
      <c r="K20536" s="1433"/>
      <c r="L20536" s="1334"/>
    </row>
    <row r="20537" spans="1:12" ht="24" customHeight="1">
      <c r="A20537" s="1355"/>
      <c r="B20537" s="1355"/>
      <c r="C20537" s="1433"/>
      <c r="E20537" s="1433"/>
      <c r="K20537" s="1433"/>
      <c r="L20537" s="1334"/>
    </row>
    <row r="20538" spans="1:12" ht="24" customHeight="1">
      <c r="A20538" s="1355"/>
      <c r="B20538" s="1355"/>
      <c r="C20538" s="1433"/>
      <c r="E20538" s="1433"/>
      <c r="K20538" s="1433"/>
      <c r="L20538" s="1334"/>
    </row>
    <row r="20539" spans="1:12" ht="24" customHeight="1">
      <c r="A20539" s="1355"/>
      <c r="B20539" s="1355"/>
      <c r="C20539" s="1433"/>
      <c r="E20539" s="1433"/>
      <c r="K20539" s="1433"/>
      <c r="L20539" s="1334"/>
    </row>
    <row r="20540" spans="1:12" ht="24" customHeight="1">
      <c r="A20540" s="1355"/>
      <c r="B20540" s="1355"/>
      <c r="C20540" s="1433"/>
      <c r="E20540" s="1433"/>
      <c r="K20540" s="1433"/>
      <c r="L20540" s="1334"/>
    </row>
    <row r="20541" spans="1:12" ht="24" customHeight="1">
      <c r="A20541" s="1355"/>
      <c r="B20541" s="1355"/>
      <c r="C20541" s="1433"/>
      <c r="E20541" s="1433"/>
      <c r="K20541" s="1433"/>
      <c r="L20541" s="1334"/>
    </row>
    <row r="20542" spans="1:12" ht="24" customHeight="1">
      <c r="A20542" s="1355"/>
      <c r="B20542" s="1355"/>
      <c r="C20542" s="1433"/>
      <c r="E20542" s="1433"/>
      <c r="K20542" s="1433"/>
      <c r="L20542" s="1334"/>
    </row>
    <row r="20543" spans="1:12" ht="24" customHeight="1">
      <c r="A20543" s="1355"/>
      <c r="B20543" s="1355"/>
      <c r="C20543" s="1433"/>
      <c r="E20543" s="1433"/>
      <c r="K20543" s="1433"/>
      <c r="L20543" s="1334"/>
    </row>
    <row r="20544" spans="1:12" ht="24" customHeight="1">
      <c r="A20544" s="1355"/>
      <c r="B20544" s="1355"/>
      <c r="C20544" s="1433"/>
      <c r="E20544" s="1433"/>
      <c r="K20544" s="1433"/>
      <c r="L20544" s="1334"/>
    </row>
    <row r="20545" spans="1:12" ht="24" customHeight="1">
      <c r="A20545" s="1355"/>
      <c r="B20545" s="1355"/>
      <c r="C20545" s="1433"/>
      <c r="E20545" s="1433"/>
      <c r="K20545" s="1433"/>
      <c r="L20545" s="1334"/>
    </row>
    <row r="20546" spans="1:12" ht="24" customHeight="1">
      <c r="A20546" s="1355"/>
      <c r="B20546" s="1355"/>
      <c r="C20546" s="1433"/>
      <c r="E20546" s="1433"/>
      <c r="K20546" s="1433"/>
      <c r="L20546" s="1334"/>
    </row>
    <row r="20547" spans="1:12" ht="24" customHeight="1">
      <c r="A20547" s="1355"/>
      <c r="B20547" s="1355"/>
      <c r="C20547" s="1433"/>
      <c r="E20547" s="1433"/>
      <c r="K20547" s="1433"/>
      <c r="L20547" s="1334"/>
    </row>
    <row r="20548" spans="1:12" ht="24" customHeight="1">
      <c r="A20548" s="1355"/>
      <c r="B20548" s="1355"/>
      <c r="C20548" s="1433"/>
      <c r="E20548" s="1433"/>
      <c r="K20548" s="1433"/>
      <c r="L20548" s="1334"/>
    </row>
    <row r="20549" spans="1:12" ht="24" customHeight="1">
      <c r="A20549" s="1355"/>
      <c r="B20549" s="1355"/>
      <c r="C20549" s="1433"/>
      <c r="E20549" s="1433"/>
      <c r="K20549" s="1433"/>
      <c r="L20549" s="1334"/>
    </row>
    <row r="20550" spans="1:12" ht="24" customHeight="1">
      <c r="A20550" s="1355"/>
      <c r="B20550" s="1355"/>
      <c r="C20550" s="1433"/>
      <c r="E20550" s="1433"/>
      <c r="K20550" s="1433"/>
      <c r="L20550" s="1334"/>
    </row>
    <row r="20551" spans="1:12" ht="24" customHeight="1">
      <c r="A20551" s="1355"/>
      <c r="B20551" s="1355"/>
      <c r="C20551" s="1433"/>
      <c r="E20551" s="1433"/>
      <c r="K20551" s="1433"/>
      <c r="L20551" s="1334"/>
    </row>
    <row r="20552" spans="1:12" ht="24" customHeight="1">
      <c r="A20552" s="1355"/>
      <c r="B20552" s="1355"/>
      <c r="C20552" s="1433"/>
      <c r="E20552" s="1433"/>
      <c r="K20552" s="1433"/>
      <c r="L20552" s="1334"/>
    </row>
    <row r="20553" spans="1:12" ht="24" customHeight="1">
      <c r="A20553" s="1355"/>
      <c r="B20553" s="1355"/>
      <c r="C20553" s="1433"/>
      <c r="E20553" s="1433"/>
      <c r="K20553" s="1433"/>
      <c r="L20553" s="1334"/>
    </row>
    <row r="20554" spans="1:12" ht="24" customHeight="1">
      <c r="A20554" s="1355"/>
      <c r="B20554" s="1355"/>
      <c r="C20554" s="1433"/>
      <c r="E20554" s="1433"/>
      <c r="K20554" s="1433"/>
      <c r="L20554" s="1334"/>
    </row>
    <row r="20555" spans="1:12" ht="24" customHeight="1">
      <c r="A20555" s="1355"/>
      <c r="B20555" s="1355"/>
      <c r="C20555" s="1433"/>
      <c r="E20555" s="1433"/>
      <c r="K20555" s="1433"/>
      <c r="L20555" s="1334"/>
    </row>
    <row r="20556" spans="1:12" ht="24" customHeight="1">
      <c r="A20556" s="1355"/>
      <c r="B20556" s="1355"/>
      <c r="C20556" s="1433"/>
      <c r="E20556" s="1433"/>
      <c r="K20556" s="1433"/>
      <c r="L20556" s="1334"/>
    </row>
    <row r="20557" spans="1:12" ht="24" customHeight="1">
      <c r="A20557" s="1355"/>
      <c r="B20557" s="1355"/>
      <c r="C20557" s="1433"/>
      <c r="E20557" s="1433"/>
      <c r="K20557" s="1433"/>
      <c r="L20557" s="1334"/>
    </row>
    <row r="20558" spans="1:12" ht="24" customHeight="1">
      <c r="A20558" s="1355"/>
      <c r="B20558" s="1355"/>
      <c r="C20558" s="1433"/>
      <c r="E20558" s="1433"/>
      <c r="K20558" s="1433"/>
      <c r="L20558" s="1334"/>
    </row>
    <row r="20559" spans="1:12" ht="24" customHeight="1">
      <c r="A20559" s="1355"/>
      <c r="B20559" s="1355"/>
      <c r="C20559" s="1433"/>
      <c r="E20559" s="1433"/>
      <c r="K20559" s="1433"/>
      <c r="L20559" s="1334"/>
    </row>
    <row r="20560" spans="1:12" ht="24" customHeight="1">
      <c r="A20560" s="1355"/>
      <c r="B20560" s="1355"/>
      <c r="C20560" s="1433"/>
      <c r="E20560" s="1433"/>
      <c r="K20560" s="1433"/>
      <c r="L20560" s="1334"/>
    </row>
    <row r="20561" spans="1:12" ht="24" customHeight="1">
      <c r="A20561" s="1355"/>
      <c r="B20561" s="1355"/>
      <c r="C20561" s="1433"/>
      <c r="E20561" s="1433"/>
      <c r="K20561" s="1433"/>
      <c r="L20561" s="1334"/>
    </row>
    <row r="20562" spans="1:12" ht="24" customHeight="1">
      <c r="A20562" s="1355"/>
      <c r="B20562" s="1355"/>
      <c r="C20562" s="1433"/>
      <c r="E20562" s="1433"/>
      <c r="K20562" s="1433"/>
      <c r="L20562" s="1334"/>
    </row>
    <row r="20563" spans="1:12" ht="24" customHeight="1">
      <c r="A20563" s="1355"/>
      <c r="B20563" s="1355"/>
      <c r="C20563" s="1433"/>
      <c r="E20563" s="1433"/>
      <c r="K20563" s="1433"/>
      <c r="L20563" s="1334"/>
    </row>
    <row r="20564" spans="1:12" ht="24" customHeight="1">
      <c r="A20564" s="1355"/>
      <c r="B20564" s="1355"/>
      <c r="C20564" s="1433"/>
      <c r="E20564" s="1433"/>
      <c r="K20564" s="1433"/>
      <c r="L20564" s="1334"/>
    </row>
    <row r="20565" spans="1:12" ht="24" customHeight="1">
      <c r="A20565" s="1355"/>
      <c r="B20565" s="1355"/>
      <c r="C20565" s="1433"/>
      <c r="E20565" s="1433"/>
      <c r="K20565" s="1433"/>
      <c r="L20565" s="1334"/>
    </row>
    <row r="20566" spans="1:12" ht="24" customHeight="1">
      <c r="A20566" s="1355"/>
      <c r="B20566" s="1355"/>
      <c r="C20566" s="1433"/>
      <c r="E20566" s="1433"/>
      <c r="K20566" s="1433"/>
      <c r="L20566" s="1334"/>
    </row>
    <row r="20567" spans="1:12" ht="24" customHeight="1">
      <c r="A20567" s="1355"/>
      <c r="B20567" s="1355"/>
      <c r="C20567" s="1433"/>
      <c r="E20567" s="1433"/>
      <c r="K20567" s="1433"/>
      <c r="L20567" s="1334"/>
    </row>
    <row r="20568" spans="1:12" ht="24" customHeight="1">
      <c r="A20568" s="1355"/>
      <c r="B20568" s="1355"/>
      <c r="C20568" s="1433"/>
      <c r="E20568" s="1433"/>
      <c r="K20568" s="1433"/>
      <c r="L20568" s="1334"/>
    </row>
    <row r="20569" spans="1:12" ht="24" customHeight="1">
      <c r="A20569" s="1355"/>
      <c r="B20569" s="1355"/>
      <c r="C20569" s="1433"/>
      <c r="E20569" s="1433"/>
      <c r="K20569" s="1433"/>
      <c r="L20569" s="1334"/>
    </row>
    <row r="20570" spans="1:12" ht="24" customHeight="1">
      <c r="A20570" s="1355"/>
      <c r="B20570" s="1355"/>
      <c r="C20570" s="1433"/>
      <c r="E20570" s="1433"/>
      <c r="K20570" s="1433"/>
      <c r="L20570" s="1334"/>
    </row>
    <row r="20571" spans="1:12" ht="24" customHeight="1">
      <c r="A20571" s="1355"/>
      <c r="B20571" s="1355"/>
      <c r="C20571" s="1433"/>
      <c r="E20571" s="1433"/>
      <c r="K20571" s="1433"/>
      <c r="L20571" s="1334"/>
    </row>
    <row r="20572" spans="1:12" ht="24" customHeight="1">
      <c r="A20572" s="1355"/>
      <c r="B20572" s="1355"/>
      <c r="C20572" s="1433"/>
      <c r="E20572" s="1433"/>
      <c r="K20572" s="1433"/>
      <c r="L20572" s="1334"/>
    </row>
    <row r="20573" spans="1:12" ht="24" customHeight="1">
      <c r="A20573" s="1355"/>
      <c r="B20573" s="1355"/>
      <c r="C20573" s="1433"/>
      <c r="E20573" s="1433"/>
      <c r="K20573" s="1433"/>
      <c r="L20573" s="1334"/>
    </row>
    <row r="20574" spans="1:12" ht="24" customHeight="1">
      <c r="A20574" s="1355"/>
      <c r="B20574" s="1355"/>
      <c r="C20574" s="1433"/>
      <c r="E20574" s="1433"/>
      <c r="K20574" s="1433"/>
      <c r="L20574" s="1334"/>
    </row>
    <row r="20575" spans="1:12" ht="24" customHeight="1">
      <c r="A20575" s="1355"/>
      <c r="B20575" s="1355"/>
      <c r="C20575" s="1433"/>
      <c r="E20575" s="1433"/>
      <c r="K20575" s="1433"/>
      <c r="L20575" s="1334"/>
    </row>
    <row r="20576" spans="1:12" ht="24" customHeight="1">
      <c r="A20576" s="1355"/>
      <c r="B20576" s="1355"/>
      <c r="C20576" s="1433"/>
      <c r="E20576" s="1433"/>
      <c r="K20576" s="1433"/>
      <c r="L20576" s="1334"/>
    </row>
    <row r="20577" spans="1:12" ht="24" customHeight="1">
      <c r="A20577" s="1355"/>
      <c r="B20577" s="1355"/>
      <c r="C20577" s="1433"/>
      <c r="E20577" s="1433"/>
      <c r="K20577" s="1433"/>
      <c r="L20577" s="1334"/>
    </row>
    <row r="20578" spans="1:12" ht="24" customHeight="1">
      <c r="A20578" s="1355"/>
      <c r="B20578" s="1355"/>
      <c r="C20578" s="1433"/>
      <c r="E20578" s="1433"/>
      <c r="K20578" s="1433"/>
      <c r="L20578" s="1334"/>
    </row>
    <row r="20579" spans="1:12" ht="24" customHeight="1">
      <c r="A20579" s="1355"/>
      <c r="B20579" s="1355"/>
      <c r="C20579" s="1433"/>
      <c r="E20579" s="1433"/>
      <c r="K20579" s="1433"/>
      <c r="L20579" s="1334"/>
    </row>
    <row r="20580" spans="1:12" ht="24" customHeight="1">
      <c r="A20580" s="1355"/>
      <c r="B20580" s="1355"/>
      <c r="C20580" s="1433"/>
      <c r="E20580" s="1433"/>
      <c r="K20580" s="1433"/>
      <c r="L20580" s="1334"/>
    </row>
    <row r="20581" spans="1:12" ht="24" customHeight="1">
      <c r="A20581" s="1355"/>
      <c r="B20581" s="1355"/>
      <c r="C20581" s="1433"/>
      <c r="E20581" s="1433"/>
      <c r="K20581" s="1433"/>
      <c r="L20581" s="1334"/>
    </row>
    <row r="20582" spans="1:12" ht="24" customHeight="1">
      <c r="A20582" s="1355"/>
      <c r="B20582" s="1355"/>
      <c r="C20582" s="1433"/>
      <c r="E20582" s="1433"/>
      <c r="K20582" s="1433"/>
      <c r="L20582" s="1334"/>
    </row>
    <row r="20583" spans="1:12" ht="24" customHeight="1">
      <c r="A20583" s="1355"/>
      <c r="B20583" s="1355"/>
      <c r="C20583" s="1433"/>
      <c r="E20583" s="1433"/>
      <c r="K20583" s="1433"/>
      <c r="L20583" s="1334"/>
    </row>
    <row r="20584" spans="1:12" ht="24" customHeight="1">
      <c r="A20584" s="1355"/>
      <c r="B20584" s="1355"/>
      <c r="C20584" s="1433"/>
      <c r="E20584" s="1433"/>
      <c r="K20584" s="1433"/>
      <c r="L20584" s="1334"/>
    </row>
    <row r="20585" spans="1:12" ht="24" customHeight="1">
      <c r="A20585" s="1355"/>
      <c r="B20585" s="1355"/>
      <c r="C20585" s="1433"/>
      <c r="E20585" s="1433"/>
      <c r="K20585" s="1433"/>
      <c r="L20585" s="1334"/>
    </row>
    <row r="20586" spans="1:12" ht="24" customHeight="1">
      <c r="A20586" s="1355"/>
      <c r="B20586" s="1355"/>
      <c r="C20586" s="1433"/>
      <c r="E20586" s="1433"/>
      <c r="K20586" s="1433"/>
      <c r="L20586" s="1334"/>
    </row>
    <row r="20587" spans="1:12" ht="24" customHeight="1">
      <c r="A20587" s="1355"/>
      <c r="B20587" s="1355"/>
      <c r="C20587" s="1433"/>
      <c r="E20587" s="1433"/>
      <c r="K20587" s="1433"/>
      <c r="L20587" s="1334"/>
    </row>
    <row r="20588" spans="1:12" ht="24" customHeight="1">
      <c r="A20588" s="1355"/>
      <c r="B20588" s="1355"/>
      <c r="C20588" s="1433"/>
      <c r="E20588" s="1433"/>
      <c r="K20588" s="1433"/>
      <c r="L20588" s="1334"/>
    </row>
    <row r="20589" spans="1:12" ht="24" customHeight="1">
      <c r="A20589" s="1355"/>
      <c r="B20589" s="1355"/>
      <c r="C20589" s="1433"/>
      <c r="E20589" s="1433"/>
      <c r="K20589" s="1433"/>
      <c r="L20589" s="1334"/>
    </row>
    <row r="20590" spans="1:12" ht="24" customHeight="1">
      <c r="A20590" s="1355"/>
      <c r="B20590" s="1355"/>
      <c r="C20590" s="1433"/>
      <c r="E20590" s="1433"/>
      <c r="K20590" s="1433"/>
      <c r="L20590" s="1334"/>
    </row>
    <row r="20591" spans="1:12" ht="24" customHeight="1">
      <c r="A20591" s="1355"/>
      <c r="B20591" s="1355"/>
      <c r="C20591" s="1433"/>
      <c r="E20591" s="1433"/>
      <c r="K20591" s="1433"/>
      <c r="L20591" s="1334"/>
    </row>
    <row r="20592" spans="1:12" ht="24" customHeight="1">
      <c r="A20592" s="1355"/>
      <c r="B20592" s="1355"/>
      <c r="C20592" s="1433"/>
      <c r="E20592" s="1433"/>
      <c r="K20592" s="1433"/>
      <c r="L20592" s="1334"/>
    </row>
    <row r="20593" spans="1:12" ht="24" customHeight="1">
      <c r="A20593" s="1355"/>
      <c r="B20593" s="1355"/>
      <c r="C20593" s="1433"/>
      <c r="E20593" s="1433"/>
      <c r="K20593" s="1433"/>
      <c r="L20593" s="1334"/>
    </row>
    <row r="20594" spans="1:12" ht="24" customHeight="1">
      <c r="A20594" s="1355"/>
      <c r="B20594" s="1355"/>
      <c r="C20594" s="1433"/>
      <c r="E20594" s="1433"/>
      <c r="K20594" s="1433"/>
      <c r="L20594" s="1334"/>
    </row>
    <row r="20595" spans="1:12" ht="24" customHeight="1">
      <c r="A20595" s="1355"/>
      <c r="B20595" s="1355"/>
      <c r="C20595" s="1433"/>
      <c r="E20595" s="1433"/>
      <c r="K20595" s="1433"/>
      <c r="L20595" s="1334"/>
    </row>
    <row r="20596" spans="1:12" ht="24" customHeight="1">
      <c r="A20596" s="1355"/>
      <c r="B20596" s="1355"/>
      <c r="C20596" s="1433"/>
      <c r="E20596" s="1433"/>
      <c r="K20596" s="1433"/>
      <c r="L20596" s="1334"/>
    </row>
    <row r="20597" spans="1:12" ht="24" customHeight="1">
      <c r="A20597" s="1355"/>
      <c r="B20597" s="1355"/>
      <c r="C20597" s="1433"/>
      <c r="E20597" s="1433"/>
      <c r="K20597" s="1433"/>
      <c r="L20597" s="1334"/>
    </row>
    <row r="20598" spans="1:12" ht="24" customHeight="1">
      <c r="A20598" s="1355"/>
      <c r="B20598" s="1355"/>
      <c r="C20598" s="1433"/>
      <c r="E20598" s="1433"/>
      <c r="K20598" s="1433"/>
      <c r="L20598" s="1334"/>
    </row>
    <row r="20599" spans="1:12" ht="24" customHeight="1">
      <c r="A20599" s="1355"/>
      <c r="B20599" s="1355"/>
      <c r="C20599" s="1433"/>
      <c r="E20599" s="1433"/>
      <c r="K20599" s="1433"/>
      <c r="L20599" s="1334"/>
    </row>
    <row r="20600" spans="1:12" ht="24" customHeight="1">
      <c r="A20600" s="1355"/>
      <c r="B20600" s="1355"/>
      <c r="C20600" s="1433"/>
      <c r="E20600" s="1433"/>
      <c r="K20600" s="1433"/>
      <c r="L20600" s="1334"/>
    </row>
    <row r="20601" spans="1:12" ht="24" customHeight="1">
      <c r="A20601" s="1355"/>
      <c r="B20601" s="1355"/>
      <c r="C20601" s="1433"/>
      <c r="E20601" s="1433"/>
      <c r="K20601" s="1433"/>
      <c r="L20601" s="1334"/>
    </row>
    <row r="20602" spans="1:12" ht="24" customHeight="1">
      <c r="A20602" s="1355"/>
      <c r="B20602" s="1355"/>
      <c r="C20602" s="1433"/>
      <c r="E20602" s="1433"/>
      <c r="K20602" s="1433"/>
      <c r="L20602" s="1334"/>
    </row>
    <row r="20603" spans="1:12" ht="24" customHeight="1">
      <c r="A20603" s="1355"/>
      <c r="B20603" s="1355"/>
      <c r="C20603" s="1433"/>
      <c r="E20603" s="1433"/>
      <c r="K20603" s="1433"/>
      <c r="L20603" s="1334"/>
    </row>
    <row r="20604" spans="1:12" ht="24" customHeight="1">
      <c r="A20604" s="1355"/>
      <c r="B20604" s="1355"/>
      <c r="C20604" s="1433"/>
      <c r="E20604" s="1433"/>
      <c r="K20604" s="1433"/>
      <c r="L20604" s="1334"/>
    </row>
    <row r="20605" spans="1:12" ht="24" customHeight="1">
      <c r="A20605" s="1355"/>
      <c r="B20605" s="1355"/>
      <c r="C20605" s="1433"/>
      <c r="E20605" s="1433"/>
      <c r="K20605" s="1433"/>
      <c r="L20605" s="1334"/>
    </row>
    <row r="20606" spans="1:12" ht="24" customHeight="1">
      <c r="A20606" s="1355"/>
      <c r="B20606" s="1355"/>
      <c r="C20606" s="1433"/>
      <c r="E20606" s="1433"/>
      <c r="K20606" s="1433"/>
      <c r="L20606" s="1334"/>
    </row>
    <row r="20607" spans="1:12" ht="24" customHeight="1">
      <c r="A20607" s="1355"/>
      <c r="B20607" s="1355"/>
      <c r="C20607" s="1433"/>
      <c r="E20607" s="1433"/>
      <c r="K20607" s="1433"/>
      <c r="L20607" s="1334"/>
    </row>
    <row r="20608" spans="1:12" ht="24" customHeight="1">
      <c r="A20608" s="1355"/>
      <c r="B20608" s="1355"/>
      <c r="C20608" s="1433"/>
      <c r="E20608" s="1433"/>
      <c r="K20608" s="1433"/>
      <c r="L20608" s="1334"/>
    </row>
    <row r="20609" spans="1:12" ht="24" customHeight="1">
      <c r="A20609" s="1355"/>
      <c r="B20609" s="1355"/>
      <c r="C20609" s="1433"/>
      <c r="E20609" s="1433"/>
      <c r="K20609" s="1433"/>
      <c r="L20609" s="1334"/>
    </row>
    <row r="20610" spans="1:12" ht="24" customHeight="1">
      <c r="A20610" s="1355"/>
      <c r="B20610" s="1355"/>
      <c r="C20610" s="1433"/>
      <c r="E20610" s="1433"/>
      <c r="K20610" s="1433"/>
      <c r="L20610" s="1334"/>
    </row>
    <row r="20611" spans="1:12" ht="24" customHeight="1">
      <c r="A20611" s="1355"/>
      <c r="B20611" s="1355"/>
      <c r="C20611" s="1433"/>
      <c r="E20611" s="1433"/>
      <c r="K20611" s="1433"/>
      <c r="L20611" s="1334"/>
    </row>
    <row r="20612" spans="1:12" ht="24" customHeight="1">
      <c r="A20612" s="1355"/>
      <c r="B20612" s="1355"/>
      <c r="C20612" s="1433"/>
      <c r="E20612" s="1433"/>
      <c r="K20612" s="1433"/>
      <c r="L20612" s="1334"/>
    </row>
    <row r="20613" spans="1:12" ht="24" customHeight="1">
      <c r="A20613" s="1355"/>
      <c r="B20613" s="1355"/>
      <c r="C20613" s="1433"/>
      <c r="E20613" s="1433"/>
      <c r="K20613" s="1433"/>
      <c r="L20613" s="1334"/>
    </row>
    <row r="20614" spans="1:12" ht="24" customHeight="1">
      <c r="A20614" s="1355"/>
      <c r="B20614" s="1355"/>
      <c r="C20614" s="1433"/>
      <c r="E20614" s="1433"/>
      <c r="K20614" s="1433"/>
      <c r="L20614" s="1334"/>
    </row>
    <row r="20615" spans="1:12" ht="24" customHeight="1">
      <c r="A20615" s="1355"/>
      <c r="B20615" s="1355"/>
      <c r="C20615" s="1433"/>
      <c r="E20615" s="1433"/>
      <c r="K20615" s="1433"/>
      <c r="L20615" s="1334"/>
    </row>
    <row r="20616" spans="1:12" ht="24" customHeight="1">
      <c r="A20616" s="1355"/>
      <c r="B20616" s="1355"/>
      <c r="C20616" s="1433"/>
      <c r="E20616" s="1433"/>
      <c r="K20616" s="1433"/>
      <c r="L20616" s="1334"/>
    </row>
    <row r="20617" spans="1:12" ht="24" customHeight="1">
      <c r="A20617" s="1355"/>
      <c r="B20617" s="1355"/>
      <c r="C20617" s="1433"/>
      <c r="E20617" s="1433"/>
      <c r="K20617" s="1433"/>
      <c r="L20617" s="1334"/>
    </row>
    <row r="20618" spans="1:12" ht="24" customHeight="1">
      <c r="A20618" s="1355"/>
      <c r="B20618" s="1355"/>
      <c r="C20618" s="1433"/>
      <c r="E20618" s="1433"/>
      <c r="K20618" s="1433"/>
      <c r="L20618" s="1334"/>
    </row>
    <row r="20619" spans="1:12" ht="24" customHeight="1">
      <c r="A20619" s="1355"/>
      <c r="B20619" s="1355"/>
      <c r="C20619" s="1433"/>
      <c r="E20619" s="1433"/>
      <c r="K20619" s="1433"/>
      <c r="L20619" s="1334"/>
    </row>
    <row r="20620" spans="1:12" ht="24" customHeight="1">
      <c r="A20620" s="1355"/>
      <c r="B20620" s="1355"/>
      <c r="C20620" s="1433"/>
      <c r="E20620" s="1433"/>
      <c r="K20620" s="1433"/>
      <c r="L20620" s="1334"/>
    </row>
    <row r="20621" spans="1:12" ht="24" customHeight="1">
      <c r="A20621" s="1355"/>
      <c r="B20621" s="1355"/>
      <c r="C20621" s="1433"/>
      <c r="E20621" s="1433"/>
      <c r="K20621" s="1433"/>
      <c r="L20621" s="1334"/>
    </row>
    <row r="20622" spans="1:12" ht="24" customHeight="1">
      <c r="A20622" s="1355"/>
      <c r="B20622" s="1355"/>
      <c r="C20622" s="1433"/>
      <c r="E20622" s="1433"/>
      <c r="K20622" s="1433"/>
      <c r="L20622" s="1334"/>
    </row>
    <row r="20623" spans="1:12" ht="24" customHeight="1">
      <c r="A20623" s="1355"/>
      <c r="B20623" s="1355"/>
      <c r="C20623" s="1433"/>
      <c r="E20623" s="1433"/>
      <c r="K20623" s="1433"/>
      <c r="L20623" s="1334"/>
    </row>
    <row r="20624" spans="1:12" ht="24" customHeight="1">
      <c r="A20624" s="1355"/>
      <c r="B20624" s="1355"/>
      <c r="C20624" s="1433"/>
      <c r="E20624" s="1433"/>
      <c r="K20624" s="1433"/>
      <c r="L20624" s="1334"/>
    </row>
    <row r="20625" spans="1:12" ht="24" customHeight="1">
      <c r="A20625" s="1355"/>
      <c r="B20625" s="1355"/>
      <c r="C20625" s="1433"/>
      <c r="E20625" s="1433"/>
      <c r="K20625" s="1433"/>
      <c r="L20625" s="1334"/>
    </row>
    <row r="20626" spans="1:12" ht="24" customHeight="1">
      <c r="A20626" s="1355"/>
      <c r="B20626" s="1355"/>
      <c r="C20626" s="1433"/>
      <c r="E20626" s="1433"/>
      <c r="K20626" s="1433"/>
      <c r="L20626" s="1334"/>
    </row>
    <row r="20627" spans="1:12" ht="24" customHeight="1">
      <c r="A20627" s="1355"/>
      <c r="B20627" s="1355"/>
      <c r="C20627" s="1433"/>
      <c r="E20627" s="1433"/>
      <c r="K20627" s="1433"/>
      <c r="L20627" s="1334"/>
    </row>
    <row r="20628" spans="1:12" ht="24" customHeight="1">
      <c r="A20628" s="1355"/>
      <c r="B20628" s="1355"/>
      <c r="C20628" s="1433"/>
      <c r="E20628" s="1433"/>
      <c r="K20628" s="1433"/>
      <c r="L20628" s="1334"/>
    </row>
    <row r="20629" spans="1:12" ht="24" customHeight="1">
      <c r="A20629" s="1355"/>
      <c r="B20629" s="1355"/>
      <c r="C20629" s="1433"/>
      <c r="E20629" s="1433"/>
      <c r="K20629" s="1433"/>
      <c r="L20629" s="1334"/>
    </row>
    <row r="20630" spans="1:12" ht="24" customHeight="1">
      <c r="A20630" s="1355"/>
      <c r="B20630" s="1355"/>
      <c r="C20630" s="1433"/>
      <c r="E20630" s="1433"/>
      <c r="K20630" s="1433"/>
      <c r="L20630" s="1334"/>
    </row>
    <row r="20631" spans="1:12" ht="24" customHeight="1">
      <c r="A20631" s="1355"/>
      <c r="B20631" s="1355"/>
      <c r="C20631" s="1433"/>
      <c r="E20631" s="1433"/>
      <c r="K20631" s="1433"/>
      <c r="L20631" s="1334"/>
    </row>
    <row r="20632" spans="1:12" ht="24" customHeight="1">
      <c r="A20632" s="1355"/>
      <c r="B20632" s="1355"/>
      <c r="C20632" s="1433"/>
      <c r="E20632" s="1433"/>
      <c r="K20632" s="1433"/>
      <c r="L20632" s="1334"/>
    </row>
    <row r="20633" spans="1:12" ht="24" customHeight="1">
      <c r="A20633" s="1355"/>
      <c r="B20633" s="1355"/>
      <c r="C20633" s="1433"/>
      <c r="E20633" s="1433"/>
      <c r="K20633" s="1433"/>
      <c r="L20633" s="1334"/>
    </row>
    <row r="20634" spans="1:12" ht="24" customHeight="1">
      <c r="A20634" s="1355"/>
      <c r="B20634" s="1355"/>
      <c r="C20634" s="1433"/>
      <c r="E20634" s="1433"/>
      <c r="K20634" s="1433"/>
      <c r="L20634" s="1334"/>
    </row>
    <row r="20635" spans="1:12" ht="24" customHeight="1">
      <c r="A20635" s="1355"/>
      <c r="B20635" s="1355"/>
      <c r="C20635" s="1433"/>
      <c r="E20635" s="1433"/>
      <c r="K20635" s="1433"/>
      <c r="L20635" s="1334"/>
    </row>
    <row r="20636" spans="1:12" ht="24" customHeight="1">
      <c r="A20636" s="1355"/>
      <c r="B20636" s="1355"/>
      <c r="C20636" s="1433"/>
      <c r="E20636" s="1433"/>
      <c r="K20636" s="1433"/>
      <c r="L20636" s="1334"/>
    </row>
    <row r="20637" spans="1:12" ht="24" customHeight="1">
      <c r="A20637" s="1355"/>
      <c r="B20637" s="1355"/>
      <c r="C20637" s="1433"/>
      <c r="E20637" s="1433"/>
      <c r="K20637" s="1433"/>
      <c r="L20637" s="1334"/>
    </row>
    <row r="20638" spans="1:12" ht="24" customHeight="1">
      <c r="A20638" s="1355"/>
      <c r="B20638" s="1355"/>
      <c r="C20638" s="1433"/>
      <c r="E20638" s="1433"/>
      <c r="K20638" s="1433"/>
      <c r="L20638" s="1334"/>
    </row>
    <row r="20639" spans="1:12" ht="24" customHeight="1">
      <c r="A20639" s="1355"/>
      <c r="B20639" s="1355"/>
      <c r="C20639" s="1433"/>
      <c r="E20639" s="1433"/>
      <c r="K20639" s="1433"/>
      <c r="L20639" s="1334"/>
    </row>
    <row r="20640" spans="1:12" ht="24" customHeight="1">
      <c r="A20640" s="1355"/>
      <c r="B20640" s="1355"/>
      <c r="C20640" s="1433"/>
      <c r="E20640" s="1433"/>
      <c r="K20640" s="1433"/>
      <c r="L20640" s="1334"/>
    </row>
    <row r="20641" spans="1:12" ht="24" customHeight="1">
      <c r="A20641" s="1355"/>
      <c r="B20641" s="1355"/>
      <c r="C20641" s="1433"/>
      <c r="E20641" s="1433"/>
      <c r="K20641" s="1433"/>
      <c r="L20641" s="1334"/>
    </row>
    <row r="20642" spans="1:12" ht="24" customHeight="1">
      <c r="A20642" s="1355"/>
      <c r="B20642" s="1355"/>
      <c r="C20642" s="1433"/>
      <c r="E20642" s="1433"/>
      <c r="K20642" s="1433"/>
      <c r="L20642" s="1334"/>
    </row>
    <row r="20643" spans="1:12" ht="24" customHeight="1">
      <c r="A20643" s="1355"/>
      <c r="B20643" s="1355"/>
      <c r="C20643" s="1433"/>
      <c r="E20643" s="1433"/>
      <c r="K20643" s="1433"/>
      <c r="L20643" s="1334"/>
    </row>
    <row r="20644" spans="1:12" ht="24" customHeight="1">
      <c r="A20644" s="1355"/>
      <c r="B20644" s="1355"/>
      <c r="C20644" s="1433"/>
      <c r="E20644" s="1433"/>
      <c r="K20644" s="1433"/>
      <c r="L20644" s="1334"/>
    </row>
    <row r="20645" spans="1:12" ht="24" customHeight="1">
      <c r="A20645" s="1355"/>
      <c r="B20645" s="1355"/>
      <c r="C20645" s="1433"/>
      <c r="E20645" s="1433"/>
      <c r="K20645" s="1433"/>
      <c r="L20645" s="1334"/>
    </row>
    <row r="20646" spans="1:12" ht="24" customHeight="1">
      <c r="A20646" s="1355"/>
      <c r="B20646" s="1355"/>
      <c r="C20646" s="1433"/>
      <c r="E20646" s="1433"/>
      <c r="K20646" s="1433"/>
      <c r="L20646" s="1334"/>
    </row>
    <row r="20647" spans="1:12" ht="24" customHeight="1">
      <c r="A20647" s="1355"/>
      <c r="B20647" s="1355"/>
      <c r="C20647" s="1433"/>
      <c r="E20647" s="1433"/>
      <c r="K20647" s="1433"/>
      <c r="L20647" s="1334"/>
    </row>
    <row r="20648" spans="1:12" ht="24" customHeight="1">
      <c r="A20648" s="1355"/>
      <c r="B20648" s="1355"/>
      <c r="C20648" s="1433"/>
      <c r="E20648" s="1433"/>
      <c r="K20648" s="1433"/>
      <c r="L20648" s="1334"/>
    </row>
    <row r="20649" spans="1:12" ht="24" customHeight="1">
      <c r="A20649" s="1355"/>
      <c r="B20649" s="1355"/>
      <c r="C20649" s="1433"/>
      <c r="E20649" s="1433"/>
      <c r="K20649" s="1433"/>
      <c r="L20649" s="1334"/>
    </row>
    <row r="20650" spans="1:12" ht="24" customHeight="1">
      <c r="A20650" s="1355"/>
      <c r="B20650" s="1355"/>
      <c r="C20650" s="1433"/>
      <c r="E20650" s="1433"/>
      <c r="K20650" s="1433"/>
      <c r="L20650" s="1334"/>
    </row>
    <row r="20651" spans="1:12" ht="24" customHeight="1">
      <c r="A20651" s="1355"/>
      <c r="B20651" s="1355"/>
      <c r="C20651" s="1433"/>
      <c r="E20651" s="1433"/>
      <c r="K20651" s="1433"/>
      <c r="L20651" s="1334"/>
    </row>
    <row r="20652" spans="1:12" ht="24" customHeight="1">
      <c r="A20652" s="1355"/>
      <c r="B20652" s="1355"/>
      <c r="C20652" s="1433"/>
      <c r="E20652" s="1433"/>
      <c r="K20652" s="1433"/>
      <c r="L20652" s="1334"/>
    </row>
    <row r="20653" spans="1:12" ht="24" customHeight="1">
      <c r="A20653" s="1355"/>
      <c r="B20653" s="1355"/>
      <c r="C20653" s="1433"/>
      <c r="E20653" s="1433"/>
      <c r="K20653" s="1433"/>
      <c r="L20653" s="1334"/>
    </row>
    <row r="20654" spans="1:12" ht="24" customHeight="1">
      <c r="A20654" s="1355"/>
      <c r="B20654" s="1355"/>
      <c r="C20654" s="1433"/>
      <c r="E20654" s="1433"/>
      <c r="K20654" s="1433"/>
      <c r="L20654" s="1334"/>
    </row>
    <row r="20655" spans="1:12" ht="24" customHeight="1">
      <c r="A20655" s="1355"/>
      <c r="B20655" s="1355"/>
      <c r="C20655" s="1433"/>
      <c r="E20655" s="1433"/>
      <c r="K20655" s="1433"/>
      <c r="L20655" s="1334"/>
    </row>
    <row r="20656" spans="1:12" ht="24" customHeight="1">
      <c r="A20656" s="1355"/>
      <c r="B20656" s="1355"/>
      <c r="C20656" s="1433"/>
      <c r="E20656" s="1433"/>
      <c r="K20656" s="1433"/>
      <c r="L20656" s="1334"/>
    </row>
    <row r="20657" spans="1:12" ht="24" customHeight="1">
      <c r="A20657" s="1355"/>
      <c r="B20657" s="1355"/>
      <c r="C20657" s="1433"/>
      <c r="E20657" s="1433"/>
      <c r="K20657" s="1433"/>
      <c r="L20657" s="1334"/>
    </row>
    <row r="20658" spans="1:12" ht="24" customHeight="1">
      <c r="A20658" s="1355"/>
      <c r="B20658" s="1355"/>
      <c r="C20658" s="1433"/>
      <c r="E20658" s="1433"/>
      <c r="K20658" s="1433"/>
      <c r="L20658" s="1334"/>
    </row>
    <row r="20659" spans="1:12" ht="24" customHeight="1">
      <c r="A20659" s="1355"/>
      <c r="B20659" s="1355"/>
      <c r="C20659" s="1433"/>
      <c r="E20659" s="1433"/>
      <c r="K20659" s="1433"/>
      <c r="L20659" s="1334"/>
    </row>
    <row r="20660" spans="1:12" ht="24" customHeight="1">
      <c r="A20660" s="1355"/>
      <c r="B20660" s="1355"/>
      <c r="C20660" s="1433"/>
      <c r="E20660" s="1433"/>
      <c r="K20660" s="1433"/>
      <c r="L20660" s="1334"/>
    </row>
    <row r="20661" spans="1:12" ht="24" customHeight="1">
      <c r="A20661" s="1355"/>
      <c r="B20661" s="1355"/>
      <c r="C20661" s="1433"/>
      <c r="E20661" s="1433"/>
      <c r="K20661" s="1433"/>
      <c r="L20661" s="1334"/>
    </row>
    <row r="20662" spans="1:12" ht="24" customHeight="1">
      <c r="A20662" s="1355"/>
      <c r="B20662" s="1355"/>
      <c r="C20662" s="1433"/>
      <c r="E20662" s="1433"/>
      <c r="K20662" s="1433"/>
      <c r="L20662" s="1334"/>
    </row>
    <row r="20663" spans="1:12" ht="24" customHeight="1">
      <c r="A20663" s="1355"/>
      <c r="B20663" s="1355"/>
      <c r="C20663" s="1433"/>
      <c r="E20663" s="1433"/>
      <c r="K20663" s="1433"/>
      <c r="L20663" s="1334"/>
    </row>
    <row r="20664" spans="1:12" ht="24" customHeight="1">
      <c r="A20664" s="1355"/>
      <c r="B20664" s="1355"/>
      <c r="C20664" s="1433"/>
      <c r="E20664" s="1433"/>
      <c r="K20664" s="1433"/>
      <c r="L20664" s="1334"/>
    </row>
    <row r="20665" spans="1:12" ht="24" customHeight="1">
      <c r="A20665" s="1355"/>
      <c r="B20665" s="1355"/>
      <c r="C20665" s="1433"/>
      <c r="E20665" s="1433"/>
      <c r="K20665" s="1433"/>
      <c r="L20665" s="1334"/>
    </row>
    <row r="20666" spans="1:12" ht="24" customHeight="1">
      <c r="A20666" s="1355"/>
      <c r="B20666" s="1355"/>
      <c r="C20666" s="1433"/>
      <c r="E20666" s="1433"/>
      <c r="K20666" s="1433"/>
      <c r="L20666" s="1334"/>
    </row>
    <row r="20667" spans="1:12" ht="24" customHeight="1">
      <c r="A20667" s="1355"/>
      <c r="B20667" s="1355"/>
      <c r="C20667" s="1433"/>
      <c r="E20667" s="1433"/>
      <c r="K20667" s="1433"/>
      <c r="L20667" s="1334"/>
    </row>
    <row r="20668" spans="1:12" ht="24" customHeight="1">
      <c r="A20668" s="1355"/>
      <c r="B20668" s="1355"/>
      <c r="C20668" s="1433"/>
      <c r="E20668" s="1433"/>
      <c r="K20668" s="1433"/>
      <c r="L20668" s="1334"/>
    </row>
    <row r="20669" spans="1:12" ht="24" customHeight="1">
      <c r="A20669" s="1355"/>
      <c r="B20669" s="1355"/>
      <c r="C20669" s="1433"/>
      <c r="E20669" s="1433"/>
      <c r="K20669" s="1433"/>
      <c r="L20669" s="1334"/>
    </row>
    <row r="20670" spans="1:12" ht="24" customHeight="1">
      <c r="A20670" s="1355"/>
      <c r="B20670" s="1355"/>
      <c r="C20670" s="1433"/>
      <c r="E20670" s="1433"/>
      <c r="K20670" s="1433"/>
      <c r="L20670" s="1334"/>
    </row>
    <row r="20671" spans="1:12" ht="24" customHeight="1">
      <c r="A20671" s="1355"/>
      <c r="B20671" s="1355"/>
      <c r="C20671" s="1433"/>
      <c r="E20671" s="1433"/>
      <c r="K20671" s="1433"/>
      <c r="L20671" s="1334"/>
    </row>
    <row r="20672" spans="1:12" ht="24" customHeight="1">
      <c r="A20672" s="1355"/>
      <c r="B20672" s="1355"/>
      <c r="C20672" s="1433"/>
      <c r="E20672" s="1433"/>
      <c r="K20672" s="1433"/>
      <c r="L20672" s="1334"/>
    </row>
    <row r="20673" spans="1:12" ht="24" customHeight="1">
      <c r="A20673" s="1355"/>
      <c r="B20673" s="1355"/>
      <c r="C20673" s="1433"/>
      <c r="E20673" s="1433"/>
      <c r="K20673" s="1433"/>
      <c r="L20673" s="1334"/>
    </row>
    <row r="20674" spans="1:12" ht="24" customHeight="1">
      <c r="A20674" s="1355"/>
      <c r="B20674" s="1355"/>
      <c r="C20674" s="1433"/>
      <c r="E20674" s="1433"/>
      <c r="K20674" s="1433"/>
      <c r="L20674" s="1334"/>
    </row>
    <row r="20675" spans="1:12" ht="24" customHeight="1">
      <c r="A20675" s="1355"/>
      <c r="B20675" s="1355"/>
      <c r="C20675" s="1433"/>
      <c r="E20675" s="1433"/>
      <c r="K20675" s="1433"/>
      <c r="L20675" s="1334"/>
    </row>
    <row r="20676" spans="1:12" ht="24" customHeight="1">
      <c r="A20676" s="1355"/>
      <c r="B20676" s="1355"/>
      <c r="C20676" s="1433"/>
      <c r="E20676" s="1433"/>
      <c r="K20676" s="1433"/>
      <c r="L20676" s="1334"/>
    </row>
    <row r="20677" spans="1:12" ht="24" customHeight="1">
      <c r="A20677" s="1355"/>
      <c r="B20677" s="1355"/>
      <c r="C20677" s="1433"/>
      <c r="E20677" s="1433"/>
      <c r="K20677" s="1433"/>
      <c r="L20677" s="1334"/>
    </row>
    <row r="20678" spans="1:12" ht="24" customHeight="1">
      <c r="A20678" s="1355"/>
      <c r="B20678" s="1355"/>
      <c r="C20678" s="1433"/>
      <c r="E20678" s="1433"/>
      <c r="K20678" s="1433"/>
      <c r="L20678" s="1334"/>
    </row>
    <row r="20679" spans="1:12" ht="24" customHeight="1">
      <c r="A20679" s="1355"/>
      <c r="B20679" s="1355"/>
      <c r="C20679" s="1433"/>
      <c r="E20679" s="1433"/>
      <c r="K20679" s="1433"/>
      <c r="L20679" s="1334"/>
    </row>
    <row r="20680" spans="1:12" ht="24" customHeight="1">
      <c r="A20680" s="1355"/>
      <c r="B20680" s="1355"/>
      <c r="C20680" s="1433"/>
      <c r="E20680" s="1433"/>
      <c r="K20680" s="1433"/>
      <c r="L20680" s="1334"/>
    </row>
    <row r="20681" spans="1:12" ht="24" customHeight="1">
      <c r="A20681" s="1355"/>
      <c r="B20681" s="1355"/>
      <c r="C20681" s="1433"/>
      <c r="E20681" s="1433"/>
      <c r="K20681" s="1433"/>
      <c r="L20681" s="1334"/>
    </row>
    <row r="20682" spans="1:12" ht="24" customHeight="1">
      <c r="A20682" s="1355"/>
      <c r="B20682" s="1355"/>
      <c r="C20682" s="1433"/>
      <c r="E20682" s="1433"/>
      <c r="K20682" s="1433"/>
      <c r="L20682" s="1334"/>
    </row>
    <row r="20683" spans="1:12" ht="24" customHeight="1">
      <c r="A20683" s="1355"/>
      <c r="B20683" s="1355"/>
      <c r="C20683" s="1433"/>
      <c r="E20683" s="1433"/>
      <c r="K20683" s="1433"/>
      <c r="L20683" s="1334"/>
    </row>
    <row r="20684" spans="1:12" ht="24" customHeight="1">
      <c r="A20684" s="1355"/>
      <c r="B20684" s="1355"/>
      <c r="C20684" s="1433"/>
      <c r="E20684" s="1433"/>
      <c r="K20684" s="1433"/>
      <c r="L20684" s="1334"/>
    </row>
    <row r="20685" spans="1:12" ht="24" customHeight="1">
      <c r="A20685" s="1355"/>
      <c r="B20685" s="1355"/>
      <c r="C20685" s="1433"/>
      <c r="E20685" s="1433"/>
      <c r="K20685" s="1433"/>
      <c r="L20685" s="1334"/>
    </row>
    <row r="20686" spans="1:12" ht="24" customHeight="1">
      <c r="A20686" s="1355"/>
      <c r="B20686" s="1355"/>
      <c r="C20686" s="1433"/>
      <c r="E20686" s="1433"/>
      <c r="K20686" s="1433"/>
      <c r="L20686" s="1334"/>
    </row>
    <row r="20687" spans="1:12" ht="24" customHeight="1">
      <c r="A20687" s="1355"/>
      <c r="B20687" s="1355"/>
      <c r="C20687" s="1433"/>
      <c r="E20687" s="1433"/>
      <c r="K20687" s="1433"/>
      <c r="L20687" s="1334"/>
    </row>
    <row r="20688" spans="1:12" ht="24" customHeight="1">
      <c r="A20688" s="1355"/>
      <c r="B20688" s="1355"/>
      <c r="C20688" s="1433"/>
      <c r="E20688" s="1433"/>
      <c r="K20688" s="1433"/>
      <c r="L20688" s="1334"/>
    </row>
    <row r="20689" spans="1:12" ht="24" customHeight="1">
      <c r="A20689" s="1355"/>
      <c r="B20689" s="1355"/>
      <c r="C20689" s="1433"/>
      <c r="E20689" s="1433"/>
      <c r="K20689" s="1433"/>
      <c r="L20689" s="1334"/>
    </row>
    <row r="20690" spans="1:12" ht="24" customHeight="1">
      <c r="A20690" s="1355"/>
      <c r="B20690" s="1355"/>
      <c r="C20690" s="1433"/>
      <c r="E20690" s="1433"/>
      <c r="K20690" s="1433"/>
      <c r="L20690" s="1334"/>
    </row>
    <row r="20691" spans="1:12" ht="24" customHeight="1">
      <c r="A20691" s="1355"/>
      <c r="B20691" s="1355"/>
      <c r="C20691" s="1433"/>
      <c r="E20691" s="1433"/>
      <c r="K20691" s="1433"/>
      <c r="L20691" s="1334"/>
    </row>
    <row r="20692" spans="1:12" ht="24" customHeight="1">
      <c r="A20692" s="1355"/>
      <c r="B20692" s="1355"/>
      <c r="C20692" s="1433"/>
      <c r="E20692" s="1433"/>
      <c r="K20692" s="1433"/>
      <c r="L20692" s="1334"/>
    </row>
    <row r="20693" spans="1:12" ht="24" customHeight="1">
      <c r="A20693" s="1355"/>
      <c r="B20693" s="1355"/>
      <c r="C20693" s="1433"/>
      <c r="E20693" s="1433"/>
      <c r="K20693" s="1433"/>
      <c r="L20693" s="1334"/>
    </row>
    <row r="20694" spans="1:12" ht="24" customHeight="1">
      <c r="A20694" s="1355"/>
      <c r="B20694" s="1355"/>
      <c r="C20694" s="1433"/>
      <c r="E20694" s="1433"/>
      <c r="K20694" s="1433"/>
      <c r="L20694" s="1334"/>
    </row>
    <row r="20695" spans="1:12" ht="24" customHeight="1">
      <c r="A20695" s="1355"/>
      <c r="B20695" s="1355"/>
      <c r="C20695" s="1433"/>
      <c r="E20695" s="1433"/>
      <c r="K20695" s="1433"/>
      <c r="L20695" s="1334"/>
    </row>
    <row r="20696" spans="1:12" ht="24" customHeight="1">
      <c r="A20696" s="1355"/>
      <c r="B20696" s="1355"/>
      <c r="C20696" s="1433"/>
      <c r="E20696" s="1433"/>
      <c r="K20696" s="1433"/>
      <c r="L20696" s="1334"/>
    </row>
    <row r="20697" spans="1:12" ht="24" customHeight="1">
      <c r="A20697" s="1355"/>
      <c r="B20697" s="1355"/>
      <c r="C20697" s="1433"/>
      <c r="E20697" s="1433"/>
      <c r="K20697" s="1433"/>
      <c r="L20697" s="1334"/>
    </row>
    <row r="20698" spans="1:12" ht="24" customHeight="1">
      <c r="A20698" s="1355"/>
      <c r="B20698" s="1355"/>
      <c r="C20698" s="1433"/>
      <c r="E20698" s="1433"/>
      <c r="K20698" s="1433"/>
      <c r="L20698" s="1334"/>
    </row>
    <row r="20699" spans="1:12" ht="24" customHeight="1">
      <c r="A20699" s="1355"/>
      <c r="B20699" s="1355"/>
      <c r="C20699" s="1433"/>
      <c r="E20699" s="1433"/>
      <c r="K20699" s="1433"/>
      <c r="L20699" s="1334"/>
    </row>
    <row r="20700" spans="1:12" ht="24" customHeight="1">
      <c r="A20700" s="1355"/>
      <c r="B20700" s="1355"/>
      <c r="C20700" s="1433"/>
      <c r="E20700" s="1433"/>
      <c r="K20700" s="1433"/>
      <c r="L20700" s="1334"/>
    </row>
    <row r="20701" spans="1:12" ht="24" customHeight="1">
      <c r="A20701" s="1355"/>
      <c r="B20701" s="1355"/>
      <c r="C20701" s="1433"/>
      <c r="E20701" s="1433"/>
      <c r="K20701" s="1433"/>
      <c r="L20701" s="1334"/>
    </row>
    <row r="20702" spans="1:12" ht="24" customHeight="1">
      <c r="A20702" s="1355"/>
      <c r="B20702" s="1355"/>
      <c r="C20702" s="1433"/>
      <c r="E20702" s="1433"/>
      <c r="K20702" s="1433"/>
      <c r="L20702" s="1334"/>
    </row>
    <row r="20703" spans="1:12" ht="24" customHeight="1">
      <c r="A20703" s="1355"/>
      <c r="B20703" s="1355"/>
      <c r="C20703" s="1433"/>
      <c r="E20703" s="1433"/>
      <c r="K20703" s="1433"/>
      <c r="L20703" s="1334"/>
    </row>
    <row r="20704" spans="1:12" ht="24" customHeight="1">
      <c r="A20704" s="1355"/>
      <c r="B20704" s="1355"/>
      <c r="C20704" s="1433"/>
      <c r="E20704" s="1433"/>
      <c r="K20704" s="1433"/>
      <c r="L20704" s="1334"/>
    </row>
    <row r="20705" spans="1:12" ht="24" customHeight="1">
      <c r="A20705" s="1355"/>
      <c r="B20705" s="1355"/>
      <c r="C20705" s="1433"/>
      <c r="E20705" s="1433"/>
      <c r="K20705" s="1433"/>
      <c r="L20705" s="1334"/>
    </row>
    <row r="20706" spans="1:12" ht="24" customHeight="1">
      <c r="A20706" s="1355"/>
      <c r="B20706" s="1355"/>
      <c r="C20706" s="1433"/>
      <c r="E20706" s="1433"/>
      <c r="K20706" s="1433"/>
      <c r="L20706" s="1334"/>
    </row>
    <row r="20707" spans="1:12" ht="24" customHeight="1">
      <c r="A20707" s="1355"/>
      <c r="B20707" s="1355"/>
      <c r="C20707" s="1433"/>
      <c r="E20707" s="1433"/>
      <c r="K20707" s="1433"/>
      <c r="L20707" s="1334"/>
    </row>
    <row r="20708" spans="1:12" ht="24" customHeight="1">
      <c r="A20708" s="1355"/>
      <c r="B20708" s="1355"/>
      <c r="C20708" s="1433"/>
      <c r="E20708" s="1433"/>
      <c r="K20708" s="1433"/>
      <c r="L20708" s="1334"/>
    </row>
    <row r="20709" spans="1:12" ht="24" customHeight="1">
      <c r="A20709" s="1355"/>
      <c r="B20709" s="1355"/>
      <c r="C20709" s="1433"/>
      <c r="E20709" s="1433"/>
      <c r="K20709" s="1433"/>
      <c r="L20709" s="1334"/>
    </row>
    <row r="20710" spans="1:12" ht="24" customHeight="1">
      <c r="A20710" s="1355"/>
      <c r="B20710" s="1355"/>
      <c r="C20710" s="1433"/>
      <c r="E20710" s="1433"/>
      <c r="K20710" s="1433"/>
      <c r="L20710" s="1334"/>
    </row>
    <row r="20711" spans="1:12" ht="24" customHeight="1">
      <c r="A20711" s="1355"/>
      <c r="B20711" s="1355"/>
      <c r="C20711" s="1433"/>
      <c r="E20711" s="1433"/>
      <c r="K20711" s="1433"/>
      <c r="L20711" s="1334"/>
    </row>
    <row r="20712" spans="1:12" ht="24" customHeight="1">
      <c r="A20712" s="1355"/>
      <c r="B20712" s="1355"/>
      <c r="C20712" s="1433"/>
      <c r="E20712" s="1433"/>
      <c r="K20712" s="1433"/>
      <c r="L20712" s="1334"/>
    </row>
    <row r="20713" spans="1:12" ht="24" customHeight="1">
      <c r="A20713" s="1355"/>
      <c r="B20713" s="1355"/>
      <c r="C20713" s="1433"/>
      <c r="E20713" s="1433"/>
      <c r="K20713" s="1433"/>
      <c r="L20713" s="1334"/>
    </row>
    <row r="20714" spans="1:12" ht="24" customHeight="1">
      <c r="A20714" s="1355"/>
      <c r="B20714" s="1355"/>
      <c r="C20714" s="1433"/>
      <c r="E20714" s="1433"/>
      <c r="K20714" s="1433"/>
      <c r="L20714" s="1334"/>
    </row>
    <row r="20715" spans="1:12" ht="24" customHeight="1">
      <c r="A20715" s="1355"/>
      <c r="B20715" s="1355"/>
      <c r="C20715" s="1433"/>
      <c r="E20715" s="1433"/>
      <c r="K20715" s="1433"/>
      <c r="L20715" s="1334"/>
    </row>
    <row r="20716" spans="1:12" ht="24" customHeight="1">
      <c r="A20716" s="1355"/>
      <c r="B20716" s="1355"/>
      <c r="C20716" s="1433"/>
      <c r="E20716" s="1433"/>
      <c r="K20716" s="1433"/>
      <c r="L20716" s="1334"/>
    </row>
    <row r="20717" spans="1:12" ht="24" customHeight="1">
      <c r="A20717" s="1355"/>
      <c r="B20717" s="1355"/>
      <c r="C20717" s="1433"/>
      <c r="E20717" s="1433"/>
      <c r="K20717" s="1433"/>
      <c r="L20717" s="1334"/>
    </row>
    <row r="20718" spans="1:12" ht="24" customHeight="1">
      <c r="A20718" s="1355"/>
      <c r="B20718" s="1355"/>
      <c r="C20718" s="1433"/>
      <c r="E20718" s="1433"/>
      <c r="K20718" s="1433"/>
      <c r="L20718" s="1334"/>
    </row>
    <row r="20719" spans="1:12" ht="24" customHeight="1">
      <c r="A20719" s="1355"/>
      <c r="B20719" s="1355"/>
      <c r="C20719" s="1433"/>
      <c r="E20719" s="1433"/>
      <c r="K20719" s="1433"/>
      <c r="L20719" s="1334"/>
    </row>
    <row r="20720" spans="1:12" ht="24" customHeight="1">
      <c r="A20720" s="1355"/>
      <c r="B20720" s="1355"/>
      <c r="C20720" s="1433"/>
      <c r="E20720" s="1433"/>
      <c r="K20720" s="1433"/>
      <c r="L20720" s="1334"/>
    </row>
    <row r="20721" spans="1:12" ht="24" customHeight="1">
      <c r="A20721" s="1355"/>
      <c r="B20721" s="1355"/>
      <c r="C20721" s="1433"/>
      <c r="E20721" s="1433"/>
      <c r="K20721" s="1433"/>
      <c r="L20721" s="1334"/>
    </row>
    <row r="20722" spans="1:12" ht="24" customHeight="1">
      <c r="A20722" s="1355"/>
      <c r="B20722" s="1355"/>
      <c r="C20722" s="1433"/>
      <c r="E20722" s="1433"/>
      <c r="K20722" s="1433"/>
      <c r="L20722" s="1334"/>
    </row>
    <row r="20723" spans="1:12" ht="24" customHeight="1">
      <c r="A20723" s="1355"/>
      <c r="B20723" s="1355"/>
      <c r="C20723" s="1433"/>
      <c r="E20723" s="1433"/>
      <c r="K20723" s="1433"/>
      <c r="L20723" s="1334"/>
    </row>
    <row r="20724" spans="1:12" ht="24" customHeight="1">
      <c r="A20724" s="1355"/>
      <c r="B20724" s="1355"/>
      <c r="C20724" s="1433"/>
      <c r="E20724" s="1433"/>
      <c r="K20724" s="1433"/>
      <c r="L20724" s="1334"/>
    </row>
    <row r="20725" spans="1:12" ht="24" customHeight="1">
      <c r="A20725" s="1355"/>
      <c r="B20725" s="1355"/>
      <c r="C20725" s="1433"/>
      <c r="E20725" s="1433"/>
      <c r="K20725" s="1433"/>
      <c r="L20725" s="1334"/>
    </row>
    <row r="20726" spans="1:12" ht="24" customHeight="1">
      <c r="A20726" s="1355"/>
      <c r="B20726" s="1355"/>
      <c r="C20726" s="1433"/>
      <c r="E20726" s="1433"/>
      <c r="K20726" s="1433"/>
      <c r="L20726" s="1334"/>
    </row>
    <row r="20727" spans="1:12" ht="24" customHeight="1">
      <c r="A20727" s="1355"/>
      <c r="B20727" s="1355"/>
      <c r="C20727" s="1433"/>
      <c r="E20727" s="1433"/>
      <c r="K20727" s="1433"/>
      <c r="L20727" s="1334"/>
    </row>
    <row r="20728" spans="1:12" ht="24" customHeight="1">
      <c r="A20728" s="1355"/>
      <c r="B20728" s="1355"/>
      <c r="C20728" s="1433"/>
      <c r="E20728" s="1433"/>
      <c r="K20728" s="1433"/>
      <c r="L20728" s="1334"/>
    </row>
    <row r="20729" spans="1:12" ht="24" customHeight="1">
      <c r="A20729" s="1355"/>
      <c r="B20729" s="1355"/>
      <c r="C20729" s="1433"/>
      <c r="E20729" s="1433"/>
      <c r="K20729" s="1433"/>
      <c r="L20729" s="1334"/>
    </row>
    <row r="20730" spans="1:12" ht="24" customHeight="1">
      <c r="A20730" s="1355"/>
      <c r="B20730" s="1355"/>
      <c r="C20730" s="1433"/>
      <c r="E20730" s="1433"/>
      <c r="K20730" s="1433"/>
      <c r="L20730" s="1334"/>
    </row>
    <row r="20731" spans="1:12" ht="24" customHeight="1">
      <c r="A20731" s="1355"/>
      <c r="B20731" s="1355"/>
      <c r="C20731" s="1433"/>
      <c r="E20731" s="1433"/>
      <c r="K20731" s="1433"/>
      <c r="L20731" s="1334"/>
    </row>
    <row r="20732" spans="1:12" ht="24" customHeight="1">
      <c r="A20732" s="1355"/>
      <c r="B20732" s="1355"/>
      <c r="C20732" s="1433"/>
      <c r="E20732" s="1433"/>
      <c r="K20732" s="1433"/>
      <c r="L20732" s="1334"/>
    </row>
    <row r="20733" spans="1:12" ht="24" customHeight="1">
      <c r="A20733" s="1355"/>
      <c r="B20733" s="1355"/>
      <c r="C20733" s="1433"/>
      <c r="E20733" s="1433"/>
      <c r="K20733" s="1433"/>
      <c r="L20733" s="1334"/>
    </row>
    <row r="20734" spans="1:12" ht="24" customHeight="1">
      <c r="A20734" s="1355"/>
      <c r="B20734" s="1355"/>
      <c r="C20734" s="1433"/>
      <c r="E20734" s="1433"/>
      <c r="K20734" s="1433"/>
      <c r="L20734" s="1334"/>
    </row>
    <row r="20735" spans="1:12" ht="24" customHeight="1">
      <c r="A20735" s="1355"/>
      <c r="B20735" s="1355"/>
      <c r="C20735" s="1433"/>
      <c r="E20735" s="1433"/>
      <c r="K20735" s="1433"/>
      <c r="L20735" s="1334"/>
    </row>
    <row r="20736" spans="1:12" ht="24" customHeight="1">
      <c r="A20736" s="1355"/>
      <c r="B20736" s="1355"/>
      <c r="C20736" s="1433"/>
      <c r="E20736" s="1433"/>
      <c r="K20736" s="1433"/>
      <c r="L20736" s="1334"/>
    </row>
    <row r="20737" spans="1:12" ht="24" customHeight="1">
      <c r="A20737" s="1355"/>
      <c r="B20737" s="1355"/>
      <c r="C20737" s="1433"/>
      <c r="E20737" s="1433"/>
      <c r="K20737" s="1433"/>
      <c r="L20737" s="1334"/>
    </row>
    <row r="20738" spans="1:12" ht="24" customHeight="1">
      <c r="A20738" s="1355"/>
      <c r="B20738" s="1355"/>
      <c r="C20738" s="1433"/>
      <c r="E20738" s="1433"/>
      <c r="K20738" s="1433"/>
      <c r="L20738" s="1334"/>
    </row>
    <row r="20739" spans="1:12" ht="24" customHeight="1">
      <c r="A20739" s="1355"/>
      <c r="B20739" s="1355"/>
      <c r="C20739" s="1433"/>
      <c r="E20739" s="1433"/>
      <c r="K20739" s="1433"/>
      <c r="L20739" s="1334"/>
    </row>
    <row r="20740" spans="1:12" ht="24" customHeight="1">
      <c r="A20740" s="1355"/>
      <c r="B20740" s="1355"/>
      <c r="C20740" s="1433"/>
      <c r="E20740" s="1433"/>
      <c r="K20740" s="1433"/>
      <c r="L20740" s="1334"/>
    </row>
    <row r="20741" spans="1:12" ht="24" customHeight="1">
      <c r="A20741" s="1355"/>
      <c r="B20741" s="1355"/>
      <c r="C20741" s="1433"/>
      <c r="E20741" s="1433"/>
      <c r="K20741" s="1433"/>
      <c r="L20741" s="1334"/>
    </row>
    <row r="20742" spans="1:12" ht="24" customHeight="1">
      <c r="A20742" s="1355"/>
      <c r="B20742" s="1355"/>
      <c r="C20742" s="1433"/>
      <c r="E20742" s="1433"/>
      <c r="K20742" s="1433"/>
      <c r="L20742" s="1334"/>
    </row>
    <row r="20743" spans="1:12" ht="24" customHeight="1">
      <c r="A20743" s="1355"/>
      <c r="B20743" s="1355"/>
      <c r="C20743" s="1433"/>
      <c r="E20743" s="1433"/>
      <c r="K20743" s="1433"/>
      <c r="L20743" s="1334"/>
    </row>
    <row r="20744" spans="1:12" ht="24" customHeight="1">
      <c r="A20744" s="1355"/>
      <c r="B20744" s="1355"/>
      <c r="C20744" s="1433"/>
      <c r="E20744" s="1433"/>
      <c r="K20744" s="1433"/>
      <c r="L20744" s="1334"/>
    </row>
    <row r="20745" spans="1:12" ht="24" customHeight="1">
      <c r="A20745" s="1355"/>
      <c r="B20745" s="1355"/>
      <c r="C20745" s="1433"/>
      <c r="E20745" s="1433"/>
      <c r="K20745" s="1433"/>
      <c r="L20745" s="1334"/>
    </row>
    <row r="20746" spans="1:12" ht="24" customHeight="1">
      <c r="A20746" s="1355"/>
      <c r="B20746" s="1355"/>
      <c r="C20746" s="1433"/>
      <c r="E20746" s="1433"/>
      <c r="K20746" s="1433"/>
      <c r="L20746" s="1334"/>
    </row>
    <row r="20747" spans="1:12" ht="24" customHeight="1">
      <c r="A20747" s="1355"/>
      <c r="B20747" s="1355"/>
      <c r="C20747" s="1433"/>
      <c r="E20747" s="1433"/>
      <c r="K20747" s="1433"/>
      <c r="L20747" s="1334"/>
    </row>
    <row r="20748" spans="1:12" ht="24" customHeight="1">
      <c r="A20748" s="1355"/>
      <c r="B20748" s="1355"/>
      <c r="C20748" s="1433"/>
      <c r="E20748" s="1433"/>
      <c r="K20748" s="1433"/>
      <c r="L20748" s="1334"/>
    </row>
    <row r="20749" spans="1:12" ht="24" customHeight="1">
      <c r="A20749" s="1355"/>
      <c r="B20749" s="1355"/>
      <c r="C20749" s="1433"/>
      <c r="E20749" s="1433"/>
      <c r="K20749" s="1433"/>
      <c r="L20749" s="1334"/>
    </row>
    <row r="20750" spans="1:12" ht="24" customHeight="1">
      <c r="A20750" s="1355"/>
      <c r="B20750" s="1355"/>
      <c r="C20750" s="1433"/>
      <c r="E20750" s="1433"/>
      <c r="K20750" s="1433"/>
      <c r="L20750" s="1334"/>
    </row>
    <row r="20751" spans="1:12" ht="24" customHeight="1">
      <c r="A20751" s="1355"/>
      <c r="B20751" s="1355"/>
      <c r="C20751" s="1433"/>
      <c r="E20751" s="1433"/>
      <c r="K20751" s="1433"/>
      <c r="L20751" s="1334"/>
    </row>
    <row r="20752" spans="1:12" ht="24" customHeight="1">
      <c r="A20752" s="1355"/>
      <c r="B20752" s="1355"/>
      <c r="C20752" s="1433"/>
      <c r="E20752" s="1433"/>
      <c r="K20752" s="1433"/>
      <c r="L20752" s="1334"/>
    </row>
    <row r="20753" spans="1:12" ht="24" customHeight="1">
      <c r="A20753" s="1355"/>
      <c r="B20753" s="1355"/>
      <c r="C20753" s="1433"/>
      <c r="E20753" s="1433"/>
      <c r="K20753" s="1433"/>
      <c r="L20753" s="1334"/>
    </row>
    <row r="20754" spans="1:12" ht="24" customHeight="1">
      <c r="A20754" s="1355"/>
      <c r="B20754" s="1355"/>
      <c r="C20754" s="1433"/>
      <c r="E20754" s="1433"/>
      <c r="K20754" s="1433"/>
      <c r="L20754" s="1334"/>
    </row>
    <row r="20755" spans="1:12" ht="24" customHeight="1">
      <c r="A20755" s="1355"/>
      <c r="B20755" s="1355"/>
      <c r="C20755" s="1433"/>
      <c r="E20755" s="1433"/>
      <c r="K20755" s="1433"/>
      <c r="L20755" s="1334"/>
    </row>
    <row r="20756" spans="1:12" ht="24" customHeight="1">
      <c r="A20756" s="1355"/>
      <c r="B20756" s="1355"/>
      <c r="C20756" s="1433"/>
      <c r="E20756" s="1433"/>
      <c r="K20756" s="1433"/>
      <c r="L20756" s="1334"/>
    </row>
    <row r="20757" spans="1:12" ht="24" customHeight="1">
      <c r="A20757" s="1355"/>
      <c r="B20757" s="1355"/>
      <c r="C20757" s="1433"/>
      <c r="E20757" s="1433"/>
      <c r="K20757" s="1433"/>
      <c r="L20757" s="1334"/>
    </row>
    <row r="20758" spans="1:12" ht="24" customHeight="1">
      <c r="A20758" s="1355"/>
      <c r="B20758" s="1355"/>
      <c r="C20758" s="1433"/>
      <c r="E20758" s="1433"/>
      <c r="K20758" s="1433"/>
      <c r="L20758" s="1334"/>
    </row>
    <row r="20759" spans="1:12" ht="24" customHeight="1">
      <c r="A20759" s="1355"/>
      <c r="B20759" s="1355"/>
      <c r="C20759" s="1433"/>
      <c r="E20759" s="1433"/>
      <c r="K20759" s="1433"/>
      <c r="L20759" s="1334"/>
    </row>
    <row r="20760" spans="1:12" ht="24" customHeight="1">
      <c r="A20760" s="1355"/>
      <c r="B20760" s="1355"/>
      <c r="C20760" s="1433"/>
      <c r="E20760" s="1433"/>
      <c r="K20760" s="1433"/>
      <c r="L20760" s="1334"/>
    </row>
    <row r="20761" spans="1:12" ht="24" customHeight="1">
      <c r="A20761" s="1355"/>
      <c r="B20761" s="1355"/>
      <c r="C20761" s="1433"/>
      <c r="E20761" s="1433"/>
      <c r="K20761" s="1433"/>
      <c r="L20761" s="1334"/>
    </row>
    <row r="20762" spans="1:12" ht="24" customHeight="1">
      <c r="A20762" s="1355"/>
      <c r="B20762" s="1355"/>
      <c r="C20762" s="1433"/>
      <c r="E20762" s="1433"/>
      <c r="K20762" s="1433"/>
      <c r="L20762" s="1334"/>
    </row>
    <row r="20763" spans="1:12" ht="24" customHeight="1">
      <c r="A20763" s="1355"/>
      <c r="B20763" s="1355"/>
      <c r="C20763" s="1433"/>
      <c r="E20763" s="1433"/>
      <c r="K20763" s="1433"/>
      <c r="L20763" s="1334"/>
    </row>
    <row r="20764" spans="1:12" ht="24" customHeight="1">
      <c r="A20764" s="1355"/>
      <c r="B20764" s="1355"/>
      <c r="C20764" s="1433"/>
      <c r="E20764" s="1433"/>
      <c r="K20764" s="1433"/>
      <c r="L20764" s="1334"/>
    </row>
    <row r="20765" spans="1:12" ht="24" customHeight="1">
      <c r="A20765" s="1355"/>
      <c r="B20765" s="1355"/>
      <c r="C20765" s="1433"/>
      <c r="E20765" s="1433"/>
      <c r="K20765" s="1433"/>
      <c r="L20765" s="1334"/>
    </row>
    <row r="20766" spans="1:12" ht="24" customHeight="1">
      <c r="A20766" s="1355"/>
      <c r="B20766" s="1355"/>
      <c r="C20766" s="1433"/>
      <c r="E20766" s="1433"/>
      <c r="K20766" s="1433"/>
      <c r="L20766" s="1334"/>
    </row>
    <row r="20767" spans="1:12" ht="24" customHeight="1">
      <c r="A20767" s="1355"/>
      <c r="B20767" s="1355"/>
      <c r="C20767" s="1433"/>
      <c r="E20767" s="1433"/>
      <c r="K20767" s="1433"/>
      <c r="L20767" s="1334"/>
    </row>
    <row r="20768" spans="1:12" ht="24" customHeight="1">
      <c r="A20768" s="1355"/>
      <c r="B20768" s="1355"/>
      <c r="C20768" s="1433"/>
      <c r="E20768" s="1433"/>
      <c r="K20768" s="1433"/>
      <c r="L20768" s="1334"/>
    </row>
    <row r="20769" spans="1:12" ht="24" customHeight="1">
      <c r="A20769" s="1355"/>
      <c r="B20769" s="1355"/>
      <c r="C20769" s="1433"/>
      <c r="E20769" s="1433"/>
      <c r="K20769" s="1433"/>
      <c r="L20769" s="1334"/>
    </row>
    <row r="20770" spans="1:12" ht="24" customHeight="1">
      <c r="A20770" s="1355"/>
      <c r="B20770" s="1355"/>
      <c r="C20770" s="1433"/>
      <c r="E20770" s="1433"/>
      <c r="K20770" s="1433"/>
      <c r="L20770" s="1334"/>
    </row>
    <row r="20771" spans="1:12" ht="24" customHeight="1">
      <c r="A20771" s="1355"/>
      <c r="B20771" s="1355"/>
      <c r="C20771" s="1433"/>
      <c r="E20771" s="1433"/>
      <c r="K20771" s="1433"/>
      <c r="L20771" s="1334"/>
    </row>
    <row r="20772" spans="1:12" ht="24" customHeight="1">
      <c r="A20772" s="1355"/>
      <c r="B20772" s="1355"/>
      <c r="C20772" s="1433"/>
      <c r="E20772" s="1433"/>
      <c r="K20772" s="1433"/>
      <c r="L20772" s="1334"/>
    </row>
    <row r="20773" spans="1:12" ht="24" customHeight="1">
      <c r="A20773" s="1355"/>
      <c r="B20773" s="1355"/>
      <c r="C20773" s="1433"/>
      <c r="E20773" s="1433"/>
      <c r="K20773" s="1433"/>
      <c r="L20773" s="1334"/>
    </row>
    <row r="20774" spans="1:12" ht="24" customHeight="1">
      <c r="A20774" s="1355"/>
      <c r="B20774" s="1355"/>
      <c r="C20774" s="1433"/>
      <c r="E20774" s="1433"/>
      <c r="K20774" s="1433"/>
      <c r="L20774" s="1334"/>
    </row>
    <row r="20775" spans="1:12" ht="24" customHeight="1">
      <c r="A20775" s="1355"/>
      <c r="B20775" s="1355"/>
      <c r="C20775" s="1433"/>
      <c r="E20775" s="1433"/>
      <c r="K20775" s="1433"/>
      <c r="L20775" s="1334"/>
    </row>
    <row r="20776" spans="1:12" ht="24" customHeight="1">
      <c r="A20776" s="1355"/>
      <c r="B20776" s="1355"/>
      <c r="C20776" s="1433"/>
      <c r="E20776" s="1433"/>
      <c r="K20776" s="1433"/>
      <c r="L20776" s="1334"/>
    </row>
    <row r="20777" spans="1:12" ht="24" customHeight="1">
      <c r="A20777" s="1355"/>
      <c r="B20777" s="1355"/>
      <c r="C20777" s="1433"/>
      <c r="E20777" s="1433"/>
      <c r="K20777" s="1433"/>
      <c r="L20777" s="1334"/>
    </row>
    <row r="20778" spans="1:12" ht="24" customHeight="1">
      <c r="A20778" s="1355"/>
      <c r="B20778" s="1355"/>
      <c r="C20778" s="1433"/>
      <c r="E20778" s="1433"/>
      <c r="K20778" s="1433"/>
      <c r="L20778" s="1334"/>
    </row>
    <row r="20779" spans="1:12" ht="24" customHeight="1">
      <c r="A20779" s="1355"/>
      <c r="B20779" s="1355"/>
      <c r="C20779" s="1433"/>
      <c r="E20779" s="1433"/>
      <c r="K20779" s="1433"/>
      <c r="L20779" s="1334"/>
    </row>
    <row r="20780" spans="1:12" ht="24" customHeight="1">
      <c r="A20780" s="1355"/>
      <c r="B20780" s="1355"/>
      <c r="C20780" s="1433"/>
      <c r="E20780" s="1433"/>
      <c r="K20780" s="1433"/>
      <c r="L20780" s="1334"/>
    </row>
    <row r="20781" spans="1:12" ht="24" customHeight="1">
      <c r="A20781" s="1355"/>
      <c r="B20781" s="1355"/>
      <c r="C20781" s="1433"/>
      <c r="E20781" s="1433"/>
      <c r="K20781" s="1433"/>
      <c r="L20781" s="1334"/>
    </row>
    <row r="20782" spans="1:12" ht="24" customHeight="1">
      <c r="A20782" s="1355"/>
      <c r="B20782" s="1355"/>
      <c r="C20782" s="1433"/>
      <c r="E20782" s="1433"/>
      <c r="K20782" s="1433"/>
      <c r="L20782" s="1334"/>
    </row>
    <row r="20783" spans="1:12" ht="24" customHeight="1">
      <c r="A20783" s="1355"/>
      <c r="B20783" s="1355"/>
      <c r="C20783" s="1433"/>
      <c r="E20783" s="1433"/>
      <c r="K20783" s="1433"/>
      <c r="L20783" s="1334"/>
    </row>
    <row r="20784" spans="1:12" ht="24" customHeight="1">
      <c r="A20784" s="1355"/>
      <c r="B20784" s="1355"/>
      <c r="C20784" s="1433"/>
      <c r="E20784" s="1433"/>
      <c r="K20784" s="1433"/>
      <c r="L20784" s="1334"/>
    </row>
    <row r="20785" spans="1:12" ht="24" customHeight="1">
      <c r="A20785" s="1355"/>
      <c r="B20785" s="1355"/>
      <c r="C20785" s="1433"/>
      <c r="E20785" s="1433"/>
      <c r="K20785" s="1433"/>
      <c r="L20785" s="1334"/>
    </row>
    <row r="20786" spans="1:12" ht="24" customHeight="1">
      <c r="A20786" s="1355"/>
      <c r="B20786" s="1355"/>
      <c r="C20786" s="1433"/>
      <c r="E20786" s="1433"/>
      <c r="K20786" s="1433"/>
      <c r="L20786" s="1334"/>
    </row>
    <row r="20787" spans="1:12" ht="24" customHeight="1">
      <c r="A20787" s="1355"/>
      <c r="B20787" s="1355"/>
      <c r="C20787" s="1433"/>
      <c r="E20787" s="1433"/>
      <c r="K20787" s="1433"/>
      <c r="L20787" s="1334"/>
    </row>
    <row r="20788" spans="1:12" ht="24" customHeight="1">
      <c r="A20788" s="1355"/>
      <c r="B20788" s="1355"/>
      <c r="C20788" s="1433"/>
      <c r="E20788" s="1433"/>
      <c r="K20788" s="1433"/>
      <c r="L20788" s="1334"/>
    </row>
    <row r="20789" spans="1:12" ht="24" customHeight="1">
      <c r="A20789" s="1355"/>
      <c r="B20789" s="1355"/>
      <c r="C20789" s="1433"/>
      <c r="E20789" s="1433"/>
      <c r="K20789" s="1433"/>
      <c r="L20789" s="1334"/>
    </row>
    <row r="20790" spans="1:12" ht="24" customHeight="1">
      <c r="A20790" s="1355"/>
      <c r="B20790" s="1355"/>
      <c r="C20790" s="1433"/>
      <c r="E20790" s="1433"/>
      <c r="K20790" s="1433"/>
      <c r="L20790" s="1334"/>
    </row>
    <row r="20791" spans="1:12" ht="24" customHeight="1">
      <c r="A20791" s="1355"/>
      <c r="B20791" s="1355"/>
      <c r="C20791" s="1433"/>
      <c r="E20791" s="1433"/>
      <c r="K20791" s="1433"/>
      <c r="L20791" s="1334"/>
    </row>
    <row r="20792" spans="1:12" ht="24" customHeight="1">
      <c r="A20792" s="1355"/>
      <c r="B20792" s="1355"/>
      <c r="C20792" s="1433"/>
      <c r="E20792" s="1433"/>
      <c r="K20792" s="1433"/>
      <c r="L20792" s="1334"/>
    </row>
    <row r="20793" spans="1:12" ht="24" customHeight="1">
      <c r="A20793" s="1355"/>
      <c r="B20793" s="1355"/>
      <c r="C20793" s="1433"/>
      <c r="E20793" s="1433"/>
      <c r="K20793" s="1433"/>
      <c r="L20793" s="1334"/>
    </row>
    <row r="20794" spans="1:12" ht="24" customHeight="1">
      <c r="A20794" s="1355"/>
      <c r="B20794" s="1355"/>
      <c r="C20794" s="1433"/>
      <c r="E20794" s="1433"/>
      <c r="K20794" s="1433"/>
      <c r="L20794" s="1334"/>
    </row>
    <row r="20795" spans="1:12" ht="24" customHeight="1">
      <c r="A20795" s="1355"/>
      <c r="B20795" s="1355"/>
      <c r="C20795" s="1433"/>
      <c r="E20795" s="1433"/>
      <c r="K20795" s="1433"/>
      <c r="L20795" s="1334"/>
    </row>
    <row r="20796" spans="1:12" ht="24" customHeight="1">
      <c r="A20796" s="1355"/>
      <c r="B20796" s="1355"/>
      <c r="C20796" s="1433"/>
      <c r="E20796" s="1433"/>
      <c r="K20796" s="1433"/>
      <c r="L20796" s="1334"/>
    </row>
    <row r="20797" spans="1:12" ht="24" customHeight="1">
      <c r="A20797" s="1355"/>
      <c r="B20797" s="1355"/>
      <c r="C20797" s="1433"/>
      <c r="E20797" s="1433"/>
      <c r="K20797" s="1433"/>
      <c r="L20797" s="1334"/>
    </row>
    <row r="20798" spans="1:12" ht="24" customHeight="1">
      <c r="A20798" s="1355"/>
      <c r="B20798" s="1355"/>
      <c r="C20798" s="1433"/>
      <c r="E20798" s="1433"/>
      <c r="K20798" s="1433"/>
      <c r="L20798" s="1334"/>
    </row>
    <row r="20799" spans="1:12" ht="24" customHeight="1">
      <c r="A20799" s="1355"/>
      <c r="B20799" s="1355"/>
      <c r="C20799" s="1433"/>
      <c r="E20799" s="1433"/>
      <c r="K20799" s="1433"/>
      <c r="L20799" s="1334"/>
    </row>
    <row r="20800" spans="1:12" ht="24" customHeight="1">
      <c r="A20800" s="1355"/>
      <c r="B20800" s="1355"/>
      <c r="C20800" s="1433"/>
      <c r="E20800" s="1433"/>
      <c r="K20800" s="1433"/>
      <c r="L20800" s="1334"/>
    </row>
    <row r="20801" spans="1:12" ht="24" customHeight="1">
      <c r="A20801" s="1355"/>
      <c r="B20801" s="1355"/>
      <c r="C20801" s="1433"/>
      <c r="E20801" s="1433"/>
      <c r="K20801" s="1433"/>
      <c r="L20801" s="1334"/>
    </row>
    <row r="20802" spans="1:12" ht="24" customHeight="1">
      <c r="A20802" s="1355"/>
      <c r="B20802" s="1355"/>
      <c r="C20802" s="1433"/>
      <c r="E20802" s="1433"/>
      <c r="K20802" s="1433"/>
      <c r="L20802" s="1334"/>
    </row>
    <row r="20803" spans="1:12" ht="24" customHeight="1">
      <c r="A20803" s="1355"/>
      <c r="B20803" s="1355"/>
      <c r="C20803" s="1433"/>
      <c r="E20803" s="1433"/>
      <c r="K20803" s="1433"/>
      <c r="L20803" s="1334"/>
    </row>
    <row r="20804" spans="1:12" ht="24" customHeight="1">
      <c r="A20804" s="1355"/>
      <c r="B20804" s="1355"/>
      <c r="C20804" s="1433"/>
      <c r="E20804" s="1433"/>
      <c r="K20804" s="1433"/>
      <c r="L20804" s="1334"/>
    </row>
    <row r="20805" spans="1:12" ht="24" customHeight="1">
      <c r="A20805" s="1355"/>
      <c r="B20805" s="1355"/>
      <c r="C20805" s="1433"/>
      <c r="E20805" s="1433"/>
      <c r="K20805" s="1433"/>
      <c r="L20805" s="1334"/>
    </row>
    <row r="20806" spans="1:12" ht="24" customHeight="1">
      <c r="A20806" s="1355"/>
      <c r="B20806" s="1355"/>
      <c r="C20806" s="1433"/>
      <c r="E20806" s="1433"/>
      <c r="K20806" s="1433"/>
      <c r="L20806" s="1334"/>
    </row>
    <row r="20807" spans="1:12" ht="24" customHeight="1">
      <c r="A20807" s="1355"/>
      <c r="B20807" s="1355"/>
      <c r="C20807" s="1433"/>
      <c r="E20807" s="1433"/>
      <c r="K20807" s="1433"/>
      <c r="L20807" s="1334"/>
    </row>
    <row r="20808" spans="1:12" ht="24" customHeight="1">
      <c r="A20808" s="1355"/>
      <c r="B20808" s="1355"/>
      <c r="C20808" s="1433"/>
      <c r="E20808" s="1433"/>
      <c r="K20808" s="1433"/>
      <c r="L20808" s="1334"/>
    </row>
    <row r="20809" spans="1:12" ht="24" customHeight="1">
      <c r="A20809" s="1355"/>
      <c r="B20809" s="1355"/>
      <c r="C20809" s="1433"/>
      <c r="E20809" s="1433"/>
      <c r="K20809" s="1433"/>
      <c r="L20809" s="1334"/>
    </row>
    <row r="20810" spans="1:12" ht="24" customHeight="1">
      <c r="A20810" s="1355"/>
      <c r="B20810" s="1355"/>
      <c r="C20810" s="1433"/>
      <c r="E20810" s="1433"/>
      <c r="K20810" s="1433"/>
      <c r="L20810" s="1334"/>
    </row>
    <row r="20811" spans="1:12" ht="24" customHeight="1">
      <c r="A20811" s="1355"/>
      <c r="B20811" s="1355"/>
      <c r="C20811" s="1433"/>
      <c r="E20811" s="1433"/>
      <c r="K20811" s="1433"/>
      <c r="L20811" s="1334"/>
    </row>
    <row r="20812" spans="1:12" ht="24" customHeight="1">
      <c r="A20812" s="1355"/>
      <c r="B20812" s="1355"/>
      <c r="C20812" s="1433"/>
      <c r="E20812" s="1433"/>
      <c r="K20812" s="1433"/>
      <c r="L20812" s="1334"/>
    </row>
    <row r="20813" spans="1:12" ht="24" customHeight="1">
      <c r="A20813" s="1355"/>
      <c r="B20813" s="1355"/>
      <c r="C20813" s="1433"/>
      <c r="E20813" s="1433"/>
      <c r="K20813" s="1433"/>
      <c r="L20813" s="1334"/>
    </row>
    <row r="20814" spans="1:12" ht="24" customHeight="1">
      <c r="A20814" s="1355"/>
      <c r="B20814" s="1355"/>
      <c r="C20814" s="1433"/>
      <c r="E20814" s="1433"/>
      <c r="K20814" s="1433"/>
      <c r="L20814" s="1334"/>
    </row>
    <row r="20815" spans="1:12" ht="24" customHeight="1">
      <c r="A20815" s="1355"/>
      <c r="B20815" s="1355"/>
      <c r="C20815" s="1433"/>
      <c r="E20815" s="1433"/>
      <c r="K20815" s="1433"/>
      <c r="L20815" s="1334"/>
    </row>
    <row r="20816" spans="1:12" ht="24" customHeight="1">
      <c r="A20816" s="1355"/>
      <c r="B20816" s="1355"/>
      <c r="C20816" s="1433"/>
      <c r="E20816" s="1433"/>
      <c r="K20816" s="1433"/>
      <c r="L20816" s="1334"/>
    </row>
    <row r="20817" spans="1:12" ht="24" customHeight="1">
      <c r="A20817" s="1355"/>
      <c r="B20817" s="1355"/>
      <c r="C20817" s="1433"/>
      <c r="E20817" s="1433"/>
      <c r="K20817" s="1433"/>
      <c r="L20817" s="1334"/>
    </row>
    <row r="20818" spans="1:12" ht="24" customHeight="1">
      <c r="A20818" s="1355"/>
      <c r="B20818" s="1355"/>
      <c r="C20818" s="1433"/>
      <c r="E20818" s="1433"/>
      <c r="K20818" s="1433"/>
      <c r="L20818" s="1334"/>
    </row>
    <row r="20819" spans="1:12" ht="24" customHeight="1">
      <c r="A20819" s="1355"/>
      <c r="B20819" s="1355"/>
      <c r="C20819" s="1433"/>
      <c r="E20819" s="1433"/>
      <c r="K20819" s="1433"/>
      <c r="L20819" s="1334"/>
    </row>
    <row r="20820" spans="1:12" ht="24" customHeight="1">
      <c r="A20820" s="1355"/>
      <c r="B20820" s="1355"/>
      <c r="C20820" s="1433"/>
      <c r="E20820" s="1433"/>
      <c r="K20820" s="1433"/>
      <c r="L20820" s="1334"/>
    </row>
    <row r="20821" spans="1:12" ht="24" customHeight="1">
      <c r="A20821" s="1355"/>
      <c r="B20821" s="1355"/>
      <c r="C20821" s="1433"/>
      <c r="E20821" s="1433"/>
      <c r="K20821" s="1433"/>
      <c r="L20821" s="1334"/>
    </row>
    <row r="20822" spans="1:12" ht="24" customHeight="1">
      <c r="A20822" s="1355"/>
      <c r="B20822" s="1355"/>
      <c r="C20822" s="1433"/>
      <c r="E20822" s="1433"/>
      <c r="K20822" s="1433"/>
      <c r="L20822" s="1334"/>
    </row>
    <row r="20823" spans="1:12" ht="24" customHeight="1">
      <c r="A20823" s="1355"/>
      <c r="B20823" s="1355"/>
      <c r="C20823" s="1433"/>
      <c r="E20823" s="1433"/>
      <c r="K20823" s="1433"/>
      <c r="L20823" s="1334"/>
    </row>
    <row r="20824" spans="1:12" ht="24" customHeight="1">
      <c r="A20824" s="1355"/>
      <c r="B20824" s="1355"/>
      <c r="C20824" s="1433"/>
      <c r="E20824" s="1433"/>
      <c r="K20824" s="1433"/>
      <c r="L20824" s="1334"/>
    </row>
    <row r="20825" spans="1:12" ht="24" customHeight="1">
      <c r="A20825" s="1355"/>
      <c r="B20825" s="1355"/>
      <c r="C20825" s="1433"/>
      <c r="E20825" s="1433"/>
      <c r="K20825" s="1433"/>
      <c r="L20825" s="1334"/>
    </row>
    <row r="20826" spans="1:12" ht="24" customHeight="1">
      <c r="A20826" s="1355"/>
      <c r="B20826" s="1355"/>
      <c r="C20826" s="1433"/>
      <c r="E20826" s="1433"/>
      <c r="K20826" s="1433"/>
      <c r="L20826" s="1334"/>
    </row>
    <row r="20827" spans="1:12" ht="24" customHeight="1">
      <c r="A20827" s="1355"/>
      <c r="B20827" s="1355"/>
      <c r="C20827" s="1433"/>
      <c r="E20827" s="1433"/>
      <c r="K20827" s="1433"/>
      <c r="L20827" s="1334"/>
    </row>
    <row r="20828" spans="1:12" ht="24" customHeight="1">
      <c r="A20828" s="1355"/>
      <c r="B20828" s="1355"/>
      <c r="C20828" s="1433"/>
      <c r="E20828" s="1433"/>
      <c r="K20828" s="1433"/>
      <c r="L20828" s="1334"/>
    </row>
    <row r="20829" spans="1:12" ht="24" customHeight="1">
      <c r="A20829" s="1355"/>
      <c r="B20829" s="1355"/>
      <c r="C20829" s="1433"/>
      <c r="E20829" s="1433"/>
      <c r="K20829" s="1433"/>
      <c r="L20829" s="1334"/>
    </row>
    <row r="20830" spans="1:12" ht="24" customHeight="1">
      <c r="A20830" s="1355"/>
      <c r="B20830" s="1355"/>
      <c r="C20830" s="1433"/>
      <c r="E20830" s="1433"/>
      <c r="K20830" s="1433"/>
      <c r="L20830" s="1334"/>
    </row>
    <row r="20831" spans="1:12" ht="24" customHeight="1">
      <c r="A20831" s="1355"/>
      <c r="B20831" s="1355"/>
      <c r="C20831" s="1433"/>
      <c r="E20831" s="1433"/>
      <c r="K20831" s="1433"/>
      <c r="L20831" s="1334"/>
    </row>
    <row r="20832" spans="1:12" ht="24" customHeight="1">
      <c r="A20832" s="1355"/>
      <c r="B20832" s="1355"/>
      <c r="C20832" s="1433"/>
      <c r="E20832" s="1433"/>
      <c r="K20832" s="1433"/>
      <c r="L20832" s="1334"/>
    </row>
    <row r="20833" spans="1:12" ht="24" customHeight="1">
      <c r="A20833" s="1355"/>
      <c r="B20833" s="1355"/>
      <c r="C20833" s="1433"/>
      <c r="E20833" s="1433"/>
      <c r="K20833" s="1433"/>
      <c r="L20833" s="1334"/>
    </row>
    <row r="20834" spans="1:12" ht="24" customHeight="1">
      <c r="A20834" s="1355"/>
      <c r="B20834" s="1355"/>
      <c r="C20834" s="1433"/>
      <c r="E20834" s="1433"/>
      <c r="K20834" s="1433"/>
      <c r="L20834" s="1334"/>
    </row>
    <row r="20835" spans="1:12" ht="24" customHeight="1">
      <c r="A20835" s="1355"/>
      <c r="B20835" s="1355"/>
      <c r="C20835" s="1433"/>
      <c r="E20835" s="1433"/>
      <c r="K20835" s="1433"/>
      <c r="L20835" s="1334"/>
    </row>
    <row r="20836" spans="1:12" ht="24" customHeight="1">
      <c r="A20836" s="1355"/>
      <c r="B20836" s="1355"/>
      <c r="C20836" s="1433"/>
      <c r="E20836" s="1433"/>
      <c r="K20836" s="1433"/>
      <c r="L20836" s="1334"/>
    </row>
    <row r="20837" spans="1:12" ht="24" customHeight="1">
      <c r="A20837" s="1355"/>
      <c r="B20837" s="1355"/>
      <c r="C20837" s="1433"/>
      <c r="E20837" s="1433"/>
      <c r="K20837" s="1433"/>
      <c r="L20837" s="1334"/>
    </row>
    <row r="20838" spans="1:12" ht="24" customHeight="1">
      <c r="A20838" s="1355"/>
      <c r="B20838" s="1355"/>
      <c r="C20838" s="1433"/>
      <c r="E20838" s="1433"/>
      <c r="K20838" s="1433"/>
      <c r="L20838" s="1334"/>
    </row>
    <row r="20839" spans="1:12" ht="24" customHeight="1">
      <c r="A20839" s="1355"/>
      <c r="B20839" s="1355"/>
      <c r="C20839" s="1433"/>
      <c r="E20839" s="1433"/>
      <c r="K20839" s="1433"/>
      <c r="L20839" s="1334"/>
    </row>
    <row r="20840" spans="1:12" ht="24" customHeight="1">
      <c r="A20840" s="1355"/>
      <c r="B20840" s="1355"/>
      <c r="C20840" s="1433"/>
      <c r="E20840" s="1433"/>
      <c r="K20840" s="1433"/>
      <c r="L20840" s="1334"/>
    </row>
    <row r="20841" spans="1:12" ht="24" customHeight="1">
      <c r="A20841" s="1355"/>
      <c r="B20841" s="1355"/>
      <c r="C20841" s="1433"/>
      <c r="E20841" s="1433"/>
      <c r="K20841" s="1433"/>
      <c r="L20841" s="1334"/>
    </row>
    <row r="20842" spans="1:12" ht="24" customHeight="1">
      <c r="A20842" s="1355"/>
      <c r="B20842" s="1355"/>
      <c r="C20842" s="1433"/>
      <c r="E20842" s="1433"/>
      <c r="K20842" s="1433"/>
      <c r="L20842" s="1334"/>
    </row>
    <row r="20843" spans="1:12" ht="24" customHeight="1">
      <c r="A20843" s="1355"/>
      <c r="B20843" s="1355"/>
      <c r="C20843" s="1433"/>
      <c r="E20843" s="1433"/>
      <c r="K20843" s="1433"/>
      <c r="L20843" s="1334"/>
    </row>
    <row r="20844" spans="1:12" ht="24" customHeight="1">
      <c r="A20844" s="1355"/>
      <c r="B20844" s="1355"/>
      <c r="C20844" s="1433"/>
      <c r="E20844" s="1433"/>
      <c r="K20844" s="1433"/>
      <c r="L20844" s="1334"/>
    </row>
    <row r="20845" spans="1:12" ht="24" customHeight="1">
      <c r="A20845" s="1355"/>
      <c r="B20845" s="1355"/>
      <c r="C20845" s="1433"/>
      <c r="E20845" s="1433"/>
      <c r="K20845" s="1433"/>
      <c r="L20845" s="1334"/>
    </row>
    <row r="20846" spans="1:12" ht="24" customHeight="1">
      <c r="A20846" s="1355"/>
      <c r="B20846" s="1355"/>
      <c r="C20846" s="1433"/>
      <c r="E20846" s="1433"/>
      <c r="K20846" s="1433"/>
      <c r="L20846" s="1334"/>
    </row>
    <row r="20847" spans="1:12" ht="24" customHeight="1">
      <c r="A20847" s="1355"/>
      <c r="B20847" s="1355"/>
      <c r="C20847" s="1433"/>
      <c r="E20847" s="1433"/>
      <c r="K20847" s="1433"/>
      <c r="L20847" s="1334"/>
    </row>
    <row r="20848" spans="1:12" ht="24" customHeight="1">
      <c r="A20848" s="1355"/>
      <c r="B20848" s="1355"/>
      <c r="C20848" s="1433"/>
      <c r="E20848" s="1433"/>
      <c r="K20848" s="1433"/>
      <c r="L20848" s="1334"/>
    </row>
    <row r="20849" spans="1:12" ht="24" customHeight="1">
      <c r="A20849" s="1355"/>
      <c r="B20849" s="1355"/>
      <c r="C20849" s="1433"/>
      <c r="E20849" s="1433"/>
      <c r="K20849" s="1433"/>
      <c r="L20849" s="1334"/>
    </row>
    <row r="20850" spans="1:12" ht="24" customHeight="1">
      <c r="A20850" s="1355"/>
      <c r="B20850" s="1355"/>
      <c r="C20850" s="1433"/>
      <c r="E20850" s="1433"/>
      <c r="K20850" s="1433"/>
      <c r="L20850" s="1334"/>
    </row>
    <row r="20851" spans="1:12" ht="24" customHeight="1">
      <c r="A20851" s="1355"/>
      <c r="B20851" s="1355"/>
      <c r="C20851" s="1433"/>
      <c r="E20851" s="1433"/>
      <c r="K20851" s="1433"/>
      <c r="L20851" s="1334"/>
    </row>
    <row r="20852" spans="1:12" ht="24" customHeight="1">
      <c r="A20852" s="1355"/>
      <c r="B20852" s="1355"/>
      <c r="C20852" s="1433"/>
      <c r="E20852" s="1433"/>
      <c r="K20852" s="1433"/>
      <c r="L20852" s="1334"/>
    </row>
    <row r="20853" spans="1:12" ht="24" customHeight="1">
      <c r="A20853" s="1355"/>
      <c r="B20853" s="1355"/>
      <c r="C20853" s="1433"/>
      <c r="E20853" s="1433"/>
      <c r="K20853" s="1433"/>
      <c r="L20853" s="1334"/>
    </row>
    <row r="20854" spans="1:12" ht="24" customHeight="1">
      <c r="A20854" s="1355"/>
      <c r="B20854" s="1355"/>
      <c r="C20854" s="1433"/>
      <c r="E20854" s="1433"/>
      <c r="K20854" s="1433"/>
      <c r="L20854" s="1334"/>
    </row>
    <row r="20855" spans="1:12" ht="24" customHeight="1">
      <c r="A20855" s="1355"/>
      <c r="B20855" s="1355"/>
      <c r="C20855" s="1433"/>
      <c r="E20855" s="1433"/>
      <c r="K20855" s="1433"/>
      <c r="L20855" s="1334"/>
    </row>
    <row r="20856" spans="1:12" ht="24" customHeight="1">
      <c r="A20856" s="1355"/>
      <c r="B20856" s="1355"/>
      <c r="C20856" s="1433"/>
      <c r="E20856" s="1433"/>
      <c r="K20856" s="1433"/>
      <c r="L20856" s="1334"/>
    </row>
    <row r="20857" spans="1:12" ht="24" customHeight="1">
      <c r="A20857" s="1355"/>
      <c r="B20857" s="1355"/>
      <c r="C20857" s="1433"/>
      <c r="E20857" s="1433"/>
      <c r="K20857" s="1433"/>
      <c r="L20857" s="1334"/>
    </row>
    <row r="20858" spans="1:12" ht="24" customHeight="1">
      <c r="A20858" s="1355"/>
      <c r="B20858" s="1355"/>
      <c r="C20858" s="1433"/>
      <c r="E20858" s="1433"/>
      <c r="K20858" s="1433"/>
      <c r="L20858" s="1334"/>
    </row>
    <row r="20859" spans="1:12" ht="24" customHeight="1">
      <c r="A20859" s="1355"/>
      <c r="B20859" s="1355"/>
      <c r="C20859" s="1433"/>
      <c r="E20859" s="1433"/>
      <c r="K20859" s="1433"/>
      <c r="L20859" s="1334"/>
    </row>
    <row r="20860" spans="1:12" ht="24" customHeight="1">
      <c r="A20860" s="1355"/>
      <c r="B20860" s="1355"/>
      <c r="C20860" s="1433"/>
      <c r="E20860" s="1433"/>
      <c r="K20860" s="1433"/>
      <c r="L20860" s="1334"/>
    </row>
    <row r="20861" spans="1:12" ht="24" customHeight="1">
      <c r="A20861" s="1355"/>
      <c r="B20861" s="1355"/>
      <c r="C20861" s="1433"/>
      <c r="E20861" s="1433"/>
      <c r="K20861" s="1433"/>
      <c r="L20861" s="1334"/>
    </row>
    <row r="20862" spans="1:12" ht="24" customHeight="1">
      <c r="A20862" s="1355"/>
      <c r="B20862" s="1355"/>
      <c r="C20862" s="1433"/>
      <c r="E20862" s="1433"/>
      <c r="K20862" s="1433"/>
      <c r="L20862" s="1334"/>
    </row>
    <row r="20863" spans="1:12" ht="24" customHeight="1">
      <c r="A20863" s="1355"/>
      <c r="B20863" s="1355"/>
      <c r="C20863" s="1433"/>
      <c r="E20863" s="1433"/>
      <c r="K20863" s="1433"/>
      <c r="L20863" s="1334"/>
    </row>
    <row r="20864" spans="1:12" ht="24" customHeight="1">
      <c r="A20864" s="1355"/>
      <c r="B20864" s="1355"/>
      <c r="C20864" s="1433"/>
      <c r="E20864" s="1433"/>
      <c r="K20864" s="1433"/>
      <c r="L20864" s="1334"/>
    </row>
    <row r="20865" spans="1:12" ht="24" customHeight="1">
      <c r="A20865" s="1355"/>
      <c r="B20865" s="1355"/>
      <c r="C20865" s="1433"/>
      <c r="E20865" s="1433"/>
      <c r="K20865" s="1433"/>
      <c r="L20865" s="1334"/>
    </row>
    <row r="20866" spans="1:12" ht="24" customHeight="1">
      <c r="A20866" s="1355"/>
      <c r="B20866" s="1355"/>
      <c r="C20866" s="1433"/>
      <c r="E20866" s="1433"/>
      <c r="K20866" s="1433"/>
      <c r="L20866" s="1334"/>
    </row>
    <row r="20867" spans="1:12" ht="24" customHeight="1">
      <c r="A20867" s="1355"/>
      <c r="B20867" s="1355"/>
      <c r="C20867" s="1433"/>
      <c r="E20867" s="1433"/>
      <c r="K20867" s="1433"/>
      <c r="L20867" s="1334"/>
    </row>
    <row r="20868" spans="1:12" ht="24" customHeight="1">
      <c r="A20868" s="1355"/>
      <c r="B20868" s="1355"/>
      <c r="C20868" s="1433"/>
      <c r="E20868" s="1433"/>
      <c r="K20868" s="1433"/>
      <c r="L20868" s="1334"/>
    </row>
    <row r="20869" spans="1:12" ht="24" customHeight="1">
      <c r="A20869" s="1355"/>
      <c r="B20869" s="1355"/>
      <c r="C20869" s="1433"/>
      <c r="E20869" s="1433"/>
      <c r="K20869" s="1433"/>
      <c r="L20869" s="1334"/>
    </row>
    <row r="20870" spans="1:12" ht="24" customHeight="1">
      <c r="A20870" s="1355"/>
      <c r="B20870" s="1355"/>
      <c r="C20870" s="1433"/>
      <c r="E20870" s="1433"/>
      <c r="K20870" s="1433"/>
      <c r="L20870" s="1334"/>
    </row>
    <row r="20871" spans="1:12" ht="24" customHeight="1">
      <c r="A20871" s="1355"/>
      <c r="B20871" s="1355"/>
      <c r="C20871" s="1433"/>
      <c r="E20871" s="1433"/>
      <c r="K20871" s="1433"/>
      <c r="L20871" s="1334"/>
    </row>
    <row r="20872" spans="1:12" ht="24" customHeight="1">
      <c r="A20872" s="1355"/>
      <c r="B20872" s="1355"/>
      <c r="C20872" s="1433"/>
      <c r="E20872" s="1433"/>
      <c r="K20872" s="1433"/>
      <c r="L20872" s="1334"/>
    </row>
    <row r="20873" spans="1:12" ht="24" customHeight="1">
      <c r="A20873" s="1355"/>
      <c r="B20873" s="1355"/>
      <c r="C20873" s="1433"/>
      <c r="E20873" s="1433"/>
      <c r="K20873" s="1433"/>
      <c r="L20873" s="1334"/>
    </row>
    <row r="20874" spans="1:12" ht="24" customHeight="1">
      <c r="A20874" s="1355"/>
      <c r="B20874" s="1355"/>
      <c r="C20874" s="1433"/>
      <c r="E20874" s="1433"/>
      <c r="K20874" s="1433"/>
      <c r="L20874" s="1334"/>
    </row>
    <row r="20875" spans="1:12" ht="24" customHeight="1">
      <c r="A20875" s="1355"/>
      <c r="B20875" s="1355"/>
      <c r="C20875" s="1433"/>
      <c r="E20875" s="1433"/>
      <c r="K20875" s="1433"/>
      <c r="L20875" s="1334"/>
    </row>
    <row r="20876" spans="1:12" ht="24" customHeight="1">
      <c r="A20876" s="1355"/>
      <c r="B20876" s="1355"/>
      <c r="C20876" s="1433"/>
      <c r="E20876" s="1433"/>
      <c r="K20876" s="1433"/>
      <c r="L20876" s="1334"/>
    </row>
    <row r="20877" spans="1:12" ht="24" customHeight="1">
      <c r="A20877" s="1355"/>
      <c r="B20877" s="1355"/>
      <c r="C20877" s="1433"/>
      <c r="E20877" s="1433"/>
      <c r="K20877" s="1433"/>
      <c r="L20877" s="1334"/>
    </row>
    <row r="20878" spans="1:12" ht="24" customHeight="1">
      <c r="A20878" s="1355"/>
      <c r="B20878" s="1355"/>
      <c r="C20878" s="1433"/>
      <c r="E20878" s="1433"/>
      <c r="K20878" s="1433"/>
      <c r="L20878" s="1334"/>
    </row>
    <row r="20879" spans="1:12" ht="24" customHeight="1">
      <c r="A20879" s="1355"/>
      <c r="B20879" s="1355"/>
      <c r="C20879" s="1433"/>
      <c r="E20879" s="1433"/>
      <c r="K20879" s="1433"/>
      <c r="L20879" s="1334"/>
    </row>
    <row r="20880" spans="1:12" ht="24" customHeight="1">
      <c r="A20880" s="1355"/>
      <c r="B20880" s="1355"/>
      <c r="C20880" s="1433"/>
      <c r="E20880" s="1433"/>
      <c r="K20880" s="1433"/>
      <c r="L20880" s="1334"/>
    </row>
    <row r="20881" spans="1:12" ht="24" customHeight="1">
      <c r="A20881" s="1355"/>
      <c r="B20881" s="1355"/>
      <c r="C20881" s="1433"/>
      <c r="E20881" s="1433"/>
      <c r="K20881" s="1433"/>
      <c r="L20881" s="1334"/>
    </row>
    <row r="20882" spans="1:12" ht="24" customHeight="1">
      <c r="A20882" s="1355"/>
      <c r="B20882" s="1355"/>
      <c r="C20882" s="1433"/>
      <c r="E20882" s="1433"/>
      <c r="K20882" s="1433"/>
      <c r="L20882" s="1334"/>
    </row>
    <row r="20883" spans="1:12" ht="24" customHeight="1">
      <c r="A20883" s="1355"/>
      <c r="B20883" s="1355"/>
      <c r="C20883" s="1433"/>
      <c r="E20883" s="1433"/>
      <c r="K20883" s="1433"/>
      <c r="L20883" s="1334"/>
    </row>
    <row r="20884" spans="1:12" ht="24" customHeight="1">
      <c r="A20884" s="1355"/>
      <c r="B20884" s="1355"/>
      <c r="C20884" s="1433"/>
      <c r="E20884" s="1433"/>
      <c r="K20884" s="1433"/>
      <c r="L20884" s="1334"/>
    </row>
    <row r="20885" spans="1:12" ht="24" customHeight="1">
      <c r="A20885" s="1355"/>
      <c r="B20885" s="1355"/>
      <c r="C20885" s="1433"/>
      <c r="E20885" s="1433"/>
      <c r="K20885" s="1433"/>
      <c r="L20885" s="1334"/>
    </row>
    <row r="20886" spans="1:12" ht="24" customHeight="1">
      <c r="A20886" s="1355"/>
      <c r="B20886" s="1355"/>
      <c r="C20886" s="1433"/>
      <c r="E20886" s="1433"/>
      <c r="K20886" s="1433"/>
      <c r="L20886" s="1334"/>
    </row>
    <row r="20887" spans="1:12" ht="24" customHeight="1">
      <c r="A20887" s="1355"/>
      <c r="B20887" s="1355"/>
      <c r="C20887" s="1433"/>
      <c r="E20887" s="1433"/>
      <c r="K20887" s="1433"/>
      <c r="L20887" s="1334"/>
    </row>
    <row r="20888" spans="1:12" ht="24" customHeight="1">
      <c r="A20888" s="1355"/>
      <c r="B20888" s="1355"/>
      <c r="C20888" s="1433"/>
      <c r="E20888" s="1433"/>
      <c r="K20888" s="1433"/>
      <c r="L20888" s="1334"/>
    </row>
    <row r="20889" spans="1:12" ht="24" customHeight="1">
      <c r="A20889" s="1355"/>
      <c r="B20889" s="1355"/>
      <c r="C20889" s="1433"/>
      <c r="E20889" s="1433"/>
      <c r="K20889" s="1433"/>
      <c r="L20889" s="1334"/>
    </row>
    <row r="20890" spans="1:12" ht="24" customHeight="1">
      <c r="A20890" s="1355"/>
      <c r="B20890" s="1355"/>
      <c r="C20890" s="1433"/>
      <c r="E20890" s="1433"/>
      <c r="K20890" s="1433"/>
      <c r="L20890" s="1334"/>
    </row>
    <row r="20891" spans="1:12" ht="24" customHeight="1">
      <c r="A20891" s="1355"/>
      <c r="B20891" s="1355"/>
      <c r="C20891" s="1433"/>
      <c r="E20891" s="1433"/>
      <c r="K20891" s="1433"/>
      <c r="L20891" s="1334"/>
    </row>
    <row r="20892" spans="1:12" ht="24" customHeight="1">
      <c r="A20892" s="1355"/>
      <c r="B20892" s="1355"/>
      <c r="C20892" s="1433"/>
      <c r="E20892" s="1433"/>
      <c r="K20892" s="1433"/>
      <c r="L20892" s="1334"/>
    </row>
    <row r="20893" spans="1:12" ht="24" customHeight="1">
      <c r="A20893" s="1355"/>
      <c r="B20893" s="1355"/>
      <c r="C20893" s="1433"/>
      <c r="E20893" s="1433"/>
      <c r="K20893" s="1433"/>
      <c r="L20893" s="1334"/>
    </row>
    <row r="20894" spans="1:12" ht="24" customHeight="1">
      <c r="A20894" s="1355"/>
      <c r="B20894" s="1355"/>
      <c r="C20894" s="1433"/>
      <c r="E20894" s="1433"/>
      <c r="K20894" s="1433"/>
      <c r="L20894" s="1334"/>
    </row>
    <row r="20895" spans="1:12" ht="24" customHeight="1">
      <c r="A20895" s="1355"/>
      <c r="B20895" s="1355"/>
      <c r="C20895" s="1433"/>
      <c r="E20895" s="1433"/>
      <c r="K20895" s="1433"/>
      <c r="L20895" s="1334"/>
    </row>
    <row r="20896" spans="1:12" ht="24" customHeight="1">
      <c r="A20896" s="1355"/>
      <c r="B20896" s="1355"/>
      <c r="C20896" s="1433"/>
      <c r="E20896" s="1433"/>
      <c r="K20896" s="1433"/>
      <c r="L20896" s="1334"/>
    </row>
    <row r="20897" spans="1:12" ht="24" customHeight="1">
      <c r="A20897" s="1355"/>
      <c r="B20897" s="1355"/>
      <c r="C20897" s="1433"/>
      <c r="E20897" s="1433"/>
      <c r="K20897" s="1433"/>
      <c r="L20897" s="1334"/>
    </row>
    <row r="20898" spans="1:12" ht="24" customHeight="1">
      <c r="A20898" s="1355"/>
      <c r="B20898" s="1355"/>
      <c r="C20898" s="1433"/>
      <c r="E20898" s="1433"/>
      <c r="K20898" s="1433"/>
      <c r="L20898" s="1334"/>
    </row>
    <row r="20899" spans="1:12" ht="24" customHeight="1">
      <c r="A20899" s="1355"/>
      <c r="B20899" s="1355"/>
      <c r="C20899" s="1433"/>
      <c r="E20899" s="1433"/>
      <c r="K20899" s="1433"/>
      <c r="L20899" s="1334"/>
    </row>
    <row r="20900" spans="1:12" ht="24" customHeight="1">
      <c r="A20900" s="1355"/>
      <c r="B20900" s="1355"/>
      <c r="C20900" s="1433"/>
      <c r="E20900" s="1433"/>
      <c r="K20900" s="1433"/>
      <c r="L20900" s="1334"/>
    </row>
    <row r="20901" spans="1:12" ht="24" customHeight="1">
      <c r="A20901" s="1355"/>
      <c r="B20901" s="1355"/>
      <c r="C20901" s="1433"/>
      <c r="E20901" s="1433"/>
      <c r="K20901" s="1433"/>
      <c r="L20901" s="1334"/>
    </row>
    <row r="20902" spans="1:12" ht="24" customHeight="1">
      <c r="A20902" s="1355"/>
      <c r="B20902" s="1355"/>
      <c r="C20902" s="1433"/>
      <c r="E20902" s="1433"/>
      <c r="K20902" s="1433"/>
      <c r="L20902" s="1334"/>
    </row>
    <row r="20903" spans="1:12" ht="24" customHeight="1">
      <c r="A20903" s="1355"/>
      <c r="B20903" s="1355"/>
      <c r="C20903" s="1433"/>
      <c r="E20903" s="1433"/>
      <c r="K20903" s="1433"/>
      <c r="L20903" s="1334"/>
    </row>
    <row r="20904" spans="1:12" ht="24" customHeight="1">
      <c r="A20904" s="1355"/>
      <c r="B20904" s="1355"/>
      <c r="C20904" s="1433"/>
      <c r="E20904" s="1433"/>
      <c r="K20904" s="1433"/>
      <c r="L20904" s="1334"/>
    </row>
    <row r="20905" spans="1:12" ht="24" customHeight="1">
      <c r="A20905" s="1355"/>
      <c r="B20905" s="1355"/>
      <c r="C20905" s="1433"/>
      <c r="E20905" s="1433"/>
      <c r="K20905" s="1433"/>
      <c r="L20905" s="1334"/>
    </row>
    <row r="20906" spans="1:12" ht="24" customHeight="1">
      <c r="A20906" s="1355"/>
      <c r="B20906" s="1355"/>
      <c r="C20906" s="1433"/>
      <c r="E20906" s="1433"/>
      <c r="K20906" s="1433"/>
      <c r="L20906" s="1334"/>
    </row>
    <row r="20907" spans="1:12" ht="24" customHeight="1">
      <c r="A20907" s="1355"/>
      <c r="B20907" s="1355"/>
      <c r="C20907" s="1433"/>
      <c r="E20907" s="1433"/>
      <c r="K20907" s="1433"/>
      <c r="L20907" s="1334"/>
    </row>
    <row r="20908" spans="1:12" ht="24" customHeight="1">
      <c r="A20908" s="1355"/>
      <c r="B20908" s="1355"/>
      <c r="C20908" s="1433"/>
      <c r="E20908" s="1433"/>
      <c r="K20908" s="1433"/>
      <c r="L20908" s="1334"/>
    </row>
    <row r="20909" spans="1:12" ht="24" customHeight="1">
      <c r="A20909" s="1355"/>
      <c r="B20909" s="1355"/>
      <c r="C20909" s="1433"/>
      <c r="E20909" s="1433"/>
      <c r="K20909" s="1433"/>
      <c r="L20909" s="1334"/>
    </row>
    <row r="20910" spans="1:12" ht="24" customHeight="1">
      <c r="A20910" s="1355"/>
      <c r="B20910" s="1355"/>
      <c r="C20910" s="1433"/>
      <c r="E20910" s="1433"/>
      <c r="K20910" s="1433"/>
      <c r="L20910" s="1334"/>
    </row>
    <row r="20911" spans="1:12" ht="24" customHeight="1">
      <c r="A20911" s="1355"/>
      <c r="B20911" s="1355"/>
      <c r="C20911" s="1433"/>
      <c r="E20911" s="1433"/>
      <c r="K20911" s="1433"/>
      <c r="L20911" s="1334"/>
    </row>
    <row r="20912" spans="1:12" ht="24" customHeight="1">
      <c r="A20912" s="1355"/>
      <c r="B20912" s="1355"/>
      <c r="C20912" s="1433"/>
      <c r="E20912" s="1433"/>
      <c r="K20912" s="1433"/>
      <c r="L20912" s="1334"/>
    </row>
    <row r="20913" spans="1:12" ht="24" customHeight="1">
      <c r="A20913" s="1355"/>
      <c r="B20913" s="1355"/>
      <c r="C20913" s="1433"/>
      <c r="E20913" s="1433"/>
      <c r="K20913" s="1433"/>
      <c r="L20913" s="1334"/>
    </row>
    <row r="20914" spans="1:12" ht="24" customHeight="1">
      <c r="A20914" s="1355"/>
      <c r="B20914" s="1355"/>
      <c r="C20914" s="1433"/>
      <c r="E20914" s="1433"/>
      <c r="K20914" s="1433"/>
      <c r="L20914" s="1334"/>
    </row>
    <row r="20915" spans="1:12" ht="24" customHeight="1">
      <c r="A20915" s="1355"/>
      <c r="B20915" s="1355"/>
      <c r="C20915" s="1433"/>
      <c r="E20915" s="1433"/>
      <c r="K20915" s="1433"/>
      <c r="L20915" s="1334"/>
    </row>
    <row r="20916" spans="1:12" ht="24" customHeight="1">
      <c r="A20916" s="1355"/>
      <c r="B20916" s="1355"/>
      <c r="C20916" s="1433"/>
      <c r="E20916" s="1433"/>
      <c r="K20916" s="1433"/>
      <c r="L20916" s="1334"/>
    </row>
    <row r="20917" spans="1:12" ht="24" customHeight="1">
      <c r="A20917" s="1355"/>
      <c r="B20917" s="1355"/>
      <c r="C20917" s="1433"/>
      <c r="E20917" s="1433"/>
      <c r="K20917" s="1433"/>
      <c r="L20917" s="1334"/>
    </row>
    <row r="20918" spans="1:12" ht="24" customHeight="1">
      <c r="A20918" s="1355"/>
      <c r="B20918" s="1355"/>
      <c r="C20918" s="1433"/>
      <c r="E20918" s="1433"/>
      <c r="K20918" s="1433"/>
      <c r="L20918" s="1334"/>
    </row>
    <row r="20919" spans="1:12" ht="24" customHeight="1">
      <c r="A20919" s="1355"/>
      <c r="B20919" s="1355"/>
      <c r="C20919" s="1433"/>
      <c r="E20919" s="1433"/>
      <c r="K20919" s="1433"/>
      <c r="L20919" s="1334"/>
    </row>
    <row r="20920" spans="1:12" ht="24" customHeight="1">
      <c r="A20920" s="1355"/>
      <c r="B20920" s="1355"/>
      <c r="C20920" s="1433"/>
      <c r="E20920" s="1433"/>
      <c r="K20920" s="1433"/>
      <c r="L20920" s="1334"/>
    </row>
    <row r="20921" spans="1:12" ht="24" customHeight="1">
      <c r="A20921" s="1355"/>
      <c r="B20921" s="1355"/>
      <c r="C20921" s="1433"/>
      <c r="E20921" s="1433"/>
      <c r="K20921" s="1433"/>
      <c r="L20921" s="1334"/>
    </row>
    <row r="20922" spans="1:12" ht="24" customHeight="1">
      <c r="A20922" s="1355"/>
      <c r="B20922" s="1355"/>
      <c r="C20922" s="1433"/>
      <c r="E20922" s="1433"/>
      <c r="K20922" s="1433"/>
      <c r="L20922" s="1334"/>
    </row>
    <row r="20923" spans="1:12" ht="24" customHeight="1">
      <c r="A20923" s="1355"/>
      <c r="B20923" s="1355"/>
      <c r="C20923" s="1433"/>
      <c r="E20923" s="1433"/>
      <c r="K20923" s="1433"/>
      <c r="L20923" s="1334"/>
    </row>
    <row r="20924" spans="1:12" ht="24" customHeight="1">
      <c r="A20924" s="1355"/>
      <c r="B20924" s="1355"/>
      <c r="C20924" s="1433"/>
      <c r="E20924" s="1433"/>
      <c r="K20924" s="1433"/>
      <c r="L20924" s="1334"/>
    </row>
    <row r="20925" spans="1:12" ht="24" customHeight="1">
      <c r="A20925" s="1355"/>
      <c r="B20925" s="1355"/>
      <c r="C20925" s="1433"/>
      <c r="E20925" s="1433"/>
      <c r="K20925" s="1433"/>
      <c r="L20925" s="1334"/>
    </row>
    <row r="20926" spans="1:12" ht="24" customHeight="1">
      <c r="A20926" s="1355"/>
      <c r="B20926" s="1355"/>
      <c r="C20926" s="1433"/>
      <c r="E20926" s="1433"/>
      <c r="K20926" s="1433"/>
      <c r="L20926" s="1334"/>
    </row>
    <row r="20927" spans="1:12" ht="24" customHeight="1">
      <c r="A20927" s="1355"/>
      <c r="B20927" s="1355"/>
      <c r="C20927" s="1433"/>
      <c r="E20927" s="1433"/>
      <c r="K20927" s="1433"/>
      <c r="L20927" s="1334"/>
    </row>
    <row r="20928" spans="1:12" ht="24" customHeight="1">
      <c r="A20928" s="1355"/>
      <c r="B20928" s="1355"/>
      <c r="C20928" s="1433"/>
      <c r="E20928" s="1433"/>
      <c r="K20928" s="1433"/>
      <c r="L20928" s="1334"/>
    </row>
    <row r="20929" spans="1:12" ht="24" customHeight="1">
      <c r="A20929" s="1355"/>
      <c r="B20929" s="1355"/>
      <c r="C20929" s="1433"/>
      <c r="E20929" s="1433"/>
      <c r="K20929" s="1433"/>
      <c r="L20929" s="1334"/>
    </row>
    <row r="20930" spans="1:12" ht="24" customHeight="1">
      <c r="A20930" s="1355"/>
      <c r="B20930" s="1355"/>
      <c r="C20930" s="1433"/>
      <c r="E20930" s="1433"/>
      <c r="K20930" s="1433"/>
      <c r="L20930" s="1334"/>
    </row>
    <row r="20931" spans="1:12" ht="24" customHeight="1">
      <c r="A20931" s="1355"/>
      <c r="B20931" s="1355"/>
      <c r="C20931" s="1433"/>
      <c r="E20931" s="1433"/>
      <c r="K20931" s="1433"/>
      <c r="L20931" s="1334"/>
    </row>
    <row r="20932" spans="1:12" ht="24" customHeight="1">
      <c r="A20932" s="1355"/>
      <c r="B20932" s="1355"/>
      <c r="C20932" s="1433"/>
      <c r="E20932" s="1433"/>
      <c r="K20932" s="1433"/>
      <c r="L20932" s="1334"/>
    </row>
    <row r="20933" spans="1:12" ht="24" customHeight="1">
      <c r="A20933" s="1355"/>
      <c r="B20933" s="1355"/>
      <c r="C20933" s="1433"/>
      <c r="E20933" s="1433"/>
      <c r="K20933" s="1433"/>
      <c r="L20933" s="1334"/>
    </row>
    <row r="20934" spans="1:12" ht="24" customHeight="1">
      <c r="A20934" s="1355"/>
      <c r="B20934" s="1355"/>
      <c r="C20934" s="1433"/>
      <c r="E20934" s="1433"/>
      <c r="K20934" s="1433"/>
      <c r="L20934" s="1334"/>
    </row>
    <row r="20935" spans="1:12" ht="24" customHeight="1">
      <c r="A20935" s="1355"/>
      <c r="B20935" s="1355"/>
      <c r="C20935" s="1433"/>
      <c r="E20935" s="1433"/>
      <c r="K20935" s="1433"/>
      <c r="L20935" s="1334"/>
    </row>
    <row r="20936" spans="1:12" ht="24" customHeight="1">
      <c r="A20936" s="1355"/>
      <c r="B20936" s="1355"/>
      <c r="C20936" s="1433"/>
      <c r="E20936" s="1433"/>
      <c r="K20936" s="1433"/>
      <c r="L20936" s="1334"/>
    </row>
    <row r="20937" spans="1:12" ht="24" customHeight="1">
      <c r="A20937" s="1355"/>
      <c r="B20937" s="1355"/>
      <c r="C20937" s="1433"/>
      <c r="E20937" s="1433"/>
      <c r="K20937" s="1433"/>
      <c r="L20937" s="1334"/>
    </row>
    <row r="20938" spans="1:12" ht="24" customHeight="1">
      <c r="A20938" s="1355"/>
      <c r="B20938" s="1355"/>
      <c r="C20938" s="1433"/>
      <c r="E20938" s="1433"/>
      <c r="K20938" s="1433"/>
      <c r="L20938" s="1334"/>
    </row>
    <row r="20939" spans="1:12" ht="24" customHeight="1">
      <c r="A20939" s="1355"/>
      <c r="B20939" s="1355"/>
      <c r="C20939" s="1433"/>
      <c r="E20939" s="1433"/>
      <c r="K20939" s="1433"/>
      <c r="L20939" s="1334"/>
    </row>
    <row r="20940" spans="1:12" ht="24" customHeight="1">
      <c r="A20940" s="1355"/>
      <c r="B20940" s="1355"/>
      <c r="C20940" s="1433"/>
      <c r="E20940" s="1433"/>
      <c r="K20940" s="1433"/>
      <c r="L20940" s="1334"/>
    </row>
    <row r="20941" spans="1:12" ht="24" customHeight="1">
      <c r="A20941" s="1355"/>
      <c r="B20941" s="1355"/>
      <c r="C20941" s="1433"/>
      <c r="E20941" s="1433"/>
      <c r="K20941" s="1433"/>
      <c r="L20941" s="1334"/>
    </row>
    <row r="20942" spans="1:12" ht="24" customHeight="1">
      <c r="A20942" s="1355"/>
      <c r="B20942" s="1355"/>
      <c r="C20942" s="1433"/>
      <c r="E20942" s="1433"/>
      <c r="K20942" s="1433"/>
      <c r="L20942" s="1334"/>
    </row>
    <row r="20943" spans="1:12" ht="24" customHeight="1">
      <c r="A20943" s="1355"/>
      <c r="B20943" s="1355"/>
      <c r="C20943" s="1433"/>
      <c r="E20943" s="1433"/>
      <c r="K20943" s="1433"/>
      <c r="L20943" s="1334"/>
    </row>
    <row r="20944" spans="1:12" ht="24" customHeight="1">
      <c r="A20944" s="1355"/>
      <c r="B20944" s="1355"/>
      <c r="C20944" s="1433"/>
      <c r="E20944" s="1433"/>
      <c r="K20944" s="1433"/>
      <c r="L20944" s="1334"/>
    </row>
    <row r="20945" spans="1:12" ht="24" customHeight="1">
      <c r="A20945" s="1355"/>
      <c r="B20945" s="1355"/>
      <c r="C20945" s="1433"/>
      <c r="E20945" s="1433"/>
      <c r="K20945" s="1433"/>
      <c r="L20945" s="1334"/>
    </row>
    <row r="20946" spans="1:12" ht="24" customHeight="1">
      <c r="A20946" s="1355"/>
      <c r="B20946" s="1355"/>
      <c r="C20946" s="1433"/>
      <c r="E20946" s="1433"/>
      <c r="K20946" s="1433"/>
      <c r="L20946" s="1334"/>
    </row>
    <row r="20947" spans="1:12" ht="24" customHeight="1">
      <c r="A20947" s="1355"/>
      <c r="B20947" s="1355"/>
      <c r="C20947" s="1433"/>
      <c r="E20947" s="1433"/>
      <c r="K20947" s="1433"/>
      <c r="L20947" s="1334"/>
    </row>
    <row r="20948" spans="1:12" ht="24" customHeight="1">
      <c r="A20948" s="1355"/>
      <c r="B20948" s="1355"/>
      <c r="C20948" s="1433"/>
      <c r="E20948" s="1433"/>
      <c r="K20948" s="1433"/>
      <c r="L20948" s="1334"/>
    </row>
    <row r="20949" spans="1:12" ht="24" customHeight="1">
      <c r="A20949" s="1355"/>
      <c r="B20949" s="1355"/>
      <c r="C20949" s="1433"/>
      <c r="E20949" s="1433"/>
      <c r="K20949" s="1433"/>
      <c r="L20949" s="1334"/>
    </row>
    <row r="20950" spans="1:12" ht="24" customHeight="1">
      <c r="A20950" s="1355"/>
      <c r="B20950" s="1355"/>
      <c r="C20950" s="1433"/>
      <c r="E20950" s="1433"/>
      <c r="K20950" s="1433"/>
      <c r="L20950" s="1334"/>
    </row>
    <row r="20951" spans="1:12" ht="24" customHeight="1">
      <c r="A20951" s="1355"/>
      <c r="B20951" s="1355"/>
      <c r="C20951" s="1433"/>
      <c r="E20951" s="1433"/>
      <c r="K20951" s="1433"/>
      <c r="L20951" s="1334"/>
    </row>
    <row r="20952" spans="1:12" ht="24" customHeight="1">
      <c r="A20952" s="1355"/>
      <c r="B20952" s="1355"/>
      <c r="C20952" s="1433"/>
      <c r="E20952" s="1433"/>
      <c r="K20952" s="1433"/>
      <c r="L20952" s="1334"/>
    </row>
    <row r="20953" spans="1:12" ht="24" customHeight="1">
      <c r="A20953" s="1355"/>
      <c r="B20953" s="1355"/>
      <c r="C20953" s="1433"/>
      <c r="E20953" s="1433"/>
      <c r="K20953" s="1433"/>
      <c r="L20953" s="1334"/>
    </row>
    <row r="20954" spans="1:12" ht="24" customHeight="1">
      <c r="A20954" s="1355"/>
      <c r="B20954" s="1355"/>
      <c r="C20954" s="1433"/>
      <c r="E20954" s="1433"/>
      <c r="K20954" s="1433"/>
      <c r="L20954" s="1334"/>
    </row>
    <row r="20955" spans="1:12" ht="24" customHeight="1">
      <c r="A20955" s="1355"/>
      <c r="B20955" s="1355"/>
      <c r="C20955" s="1433"/>
      <c r="E20955" s="1433"/>
      <c r="K20955" s="1433"/>
      <c r="L20955" s="1334"/>
    </row>
    <row r="20956" spans="1:12" ht="24" customHeight="1">
      <c r="A20956" s="1355"/>
      <c r="B20956" s="1355"/>
      <c r="C20956" s="1433"/>
      <c r="E20956" s="1433"/>
      <c r="K20956" s="1433"/>
      <c r="L20956" s="1334"/>
    </row>
    <row r="20957" spans="1:12" ht="24" customHeight="1">
      <c r="A20957" s="1355"/>
      <c r="B20957" s="1355"/>
      <c r="C20957" s="1433"/>
      <c r="E20957" s="1433"/>
      <c r="K20957" s="1433"/>
      <c r="L20957" s="1334"/>
    </row>
    <row r="20958" spans="1:12" ht="24" customHeight="1">
      <c r="A20958" s="1355"/>
      <c r="B20958" s="1355"/>
      <c r="C20958" s="1433"/>
      <c r="E20958" s="1433"/>
      <c r="K20958" s="1433"/>
      <c r="L20958" s="1334"/>
    </row>
    <row r="20959" spans="1:12" ht="24" customHeight="1">
      <c r="A20959" s="1355"/>
      <c r="B20959" s="1355"/>
      <c r="C20959" s="1433"/>
      <c r="E20959" s="1433"/>
      <c r="K20959" s="1433"/>
      <c r="L20959" s="1334"/>
    </row>
    <row r="20960" spans="1:12" ht="24" customHeight="1">
      <c r="A20960" s="1355"/>
      <c r="B20960" s="1355"/>
      <c r="C20960" s="1433"/>
      <c r="E20960" s="1433"/>
      <c r="K20960" s="1433"/>
      <c r="L20960" s="1334"/>
    </row>
    <row r="20961" spans="1:12" ht="24" customHeight="1">
      <c r="A20961" s="1355"/>
      <c r="B20961" s="1355"/>
      <c r="C20961" s="1433"/>
      <c r="E20961" s="1433"/>
      <c r="K20961" s="1433"/>
      <c r="L20961" s="1334"/>
    </row>
    <row r="20962" spans="1:12" ht="24" customHeight="1">
      <c r="A20962" s="1355"/>
      <c r="B20962" s="1355"/>
      <c r="C20962" s="1433"/>
      <c r="E20962" s="1433"/>
      <c r="K20962" s="1433"/>
      <c r="L20962" s="1334"/>
    </row>
    <row r="20963" spans="1:12" ht="24" customHeight="1">
      <c r="A20963" s="1355"/>
      <c r="B20963" s="1355"/>
      <c r="C20963" s="1433"/>
      <c r="E20963" s="1433"/>
      <c r="K20963" s="1433"/>
      <c r="L20963" s="1334"/>
    </row>
    <row r="20964" spans="1:12" ht="24" customHeight="1">
      <c r="A20964" s="1355"/>
      <c r="B20964" s="1355"/>
      <c r="C20964" s="1433"/>
      <c r="E20964" s="1433"/>
      <c r="K20964" s="1433"/>
      <c r="L20964" s="1334"/>
    </row>
    <row r="20965" spans="1:12" ht="24" customHeight="1">
      <c r="A20965" s="1355"/>
      <c r="B20965" s="1355"/>
      <c r="C20965" s="1433"/>
      <c r="E20965" s="1433"/>
      <c r="K20965" s="1433"/>
      <c r="L20965" s="1334"/>
    </row>
    <row r="20966" spans="1:12" ht="24" customHeight="1">
      <c r="A20966" s="1355"/>
      <c r="B20966" s="1355"/>
      <c r="C20966" s="1433"/>
      <c r="E20966" s="1433"/>
      <c r="K20966" s="1433"/>
      <c r="L20966" s="1334"/>
    </row>
    <row r="20967" spans="1:12" ht="24" customHeight="1">
      <c r="A20967" s="1355"/>
      <c r="B20967" s="1355"/>
      <c r="C20967" s="1433"/>
      <c r="E20967" s="1433"/>
      <c r="K20967" s="1433"/>
      <c r="L20967" s="1334"/>
    </row>
    <row r="20968" spans="1:12" ht="24" customHeight="1">
      <c r="A20968" s="1355"/>
      <c r="B20968" s="1355"/>
      <c r="C20968" s="1433"/>
      <c r="E20968" s="1433"/>
      <c r="K20968" s="1433"/>
      <c r="L20968" s="1334"/>
    </row>
    <row r="20969" spans="1:12" ht="24" customHeight="1">
      <c r="A20969" s="1355"/>
      <c r="B20969" s="1355"/>
      <c r="C20969" s="1433"/>
      <c r="E20969" s="1433"/>
      <c r="K20969" s="1433"/>
      <c r="L20969" s="1334"/>
    </row>
    <row r="20970" spans="1:12" ht="24" customHeight="1">
      <c r="A20970" s="1355"/>
      <c r="B20970" s="1355"/>
      <c r="C20970" s="1433"/>
      <c r="E20970" s="1433"/>
      <c r="K20970" s="1433"/>
      <c r="L20970" s="1334"/>
    </row>
    <row r="20971" spans="1:12" ht="24" customHeight="1">
      <c r="A20971" s="1355"/>
      <c r="B20971" s="1355"/>
      <c r="C20971" s="1433"/>
      <c r="E20971" s="1433"/>
      <c r="K20971" s="1433"/>
      <c r="L20971" s="1334"/>
    </row>
    <row r="20972" spans="1:12" ht="24" customHeight="1">
      <c r="A20972" s="1355"/>
      <c r="B20972" s="1355"/>
      <c r="C20972" s="1433"/>
      <c r="E20972" s="1433"/>
      <c r="K20972" s="1433"/>
      <c r="L20972" s="1334"/>
    </row>
    <row r="20973" spans="1:12" ht="24" customHeight="1">
      <c r="A20973" s="1355"/>
      <c r="B20973" s="1355"/>
      <c r="C20973" s="1433"/>
      <c r="E20973" s="1433"/>
      <c r="K20973" s="1433"/>
      <c r="L20973" s="1334"/>
    </row>
    <row r="20974" spans="1:12" ht="24" customHeight="1">
      <c r="A20974" s="1355"/>
      <c r="B20974" s="1355"/>
      <c r="C20974" s="1433"/>
      <c r="E20974" s="1433"/>
      <c r="K20974" s="1433"/>
      <c r="L20974" s="1334"/>
    </row>
    <row r="20975" spans="1:12" ht="24" customHeight="1">
      <c r="A20975" s="1355"/>
      <c r="B20975" s="1355"/>
      <c r="C20975" s="1433"/>
      <c r="E20975" s="1433"/>
      <c r="K20975" s="1433"/>
      <c r="L20975" s="1334"/>
    </row>
    <row r="20976" spans="1:12" ht="24" customHeight="1">
      <c r="A20976" s="1355"/>
      <c r="B20976" s="1355"/>
      <c r="C20976" s="1433"/>
      <c r="E20976" s="1433"/>
      <c r="K20976" s="1433"/>
      <c r="L20976" s="1334"/>
    </row>
    <row r="20977" spans="1:12" ht="24" customHeight="1">
      <c r="A20977" s="1355"/>
      <c r="B20977" s="1355"/>
      <c r="C20977" s="1433"/>
      <c r="E20977" s="1433"/>
      <c r="K20977" s="1433"/>
      <c r="L20977" s="1334"/>
    </row>
    <row r="20978" spans="1:12" ht="24" customHeight="1">
      <c r="A20978" s="1355"/>
      <c r="B20978" s="1355"/>
      <c r="C20978" s="1433"/>
      <c r="E20978" s="1433"/>
      <c r="K20978" s="1433"/>
      <c r="L20978" s="1334"/>
    </row>
    <row r="20979" spans="1:12" ht="24" customHeight="1">
      <c r="A20979" s="1355"/>
      <c r="B20979" s="1355"/>
      <c r="C20979" s="1433"/>
      <c r="E20979" s="1433"/>
      <c r="K20979" s="1433"/>
      <c r="L20979" s="1334"/>
    </row>
    <row r="20980" spans="1:12" ht="24" customHeight="1">
      <c r="A20980" s="1355"/>
      <c r="B20980" s="1355"/>
      <c r="C20980" s="1433"/>
      <c r="E20980" s="1433"/>
      <c r="K20980" s="1433"/>
      <c r="L20980" s="1334"/>
    </row>
    <row r="20981" spans="1:12" ht="24" customHeight="1">
      <c r="A20981" s="1355"/>
      <c r="B20981" s="1355"/>
      <c r="C20981" s="1433"/>
      <c r="E20981" s="1433"/>
      <c r="K20981" s="1433"/>
      <c r="L20981" s="1334"/>
    </row>
    <row r="20982" spans="1:12" ht="24" customHeight="1">
      <c r="A20982" s="1355"/>
      <c r="B20982" s="1355"/>
      <c r="C20982" s="1433"/>
      <c r="E20982" s="1433"/>
      <c r="K20982" s="1433"/>
      <c r="L20982" s="1334"/>
    </row>
    <row r="20983" spans="1:12" ht="24" customHeight="1">
      <c r="A20983" s="1355"/>
      <c r="B20983" s="1355"/>
      <c r="C20983" s="1433"/>
      <c r="E20983" s="1433"/>
      <c r="K20983" s="1433"/>
      <c r="L20983" s="1334"/>
    </row>
    <row r="20984" spans="1:12" ht="24" customHeight="1">
      <c r="A20984" s="1355"/>
      <c r="B20984" s="1355"/>
      <c r="C20984" s="1433"/>
      <c r="E20984" s="1433"/>
      <c r="K20984" s="1433"/>
      <c r="L20984" s="1334"/>
    </row>
    <row r="20985" spans="1:12" ht="24" customHeight="1">
      <c r="A20985" s="1355"/>
      <c r="B20985" s="1355"/>
      <c r="C20985" s="1433"/>
      <c r="E20985" s="1433"/>
      <c r="K20985" s="1433"/>
      <c r="L20985" s="1334"/>
    </row>
    <row r="20986" spans="1:12" ht="24" customHeight="1">
      <c r="A20986" s="1355"/>
      <c r="B20986" s="1355"/>
      <c r="C20986" s="1433"/>
      <c r="E20986" s="1433"/>
      <c r="K20986" s="1433"/>
      <c r="L20986" s="1334"/>
    </row>
    <row r="20987" spans="1:12" ht="24" customHeight="1">
      <c r="A20987" s="1355"/>
      <c r="B20987" s="1355"/>
      <c r="C20987" s="1433"/>
      <c r="E20987" s="1433"/>
      <c r="K20987" s="1433"/>
      <c r="L20987" s="1334"/>
    </row>
    <row r="20988" spans="1:12" ht="24" customHeight="1">
      <c r="A20988" s="1355"/>
      <c r="B20988" s="1355"/>
      <c r="C20988" s="1433"/>
      <c r="E20988" s="1433"/>
      <c r="K20988" s="1433"/>
      <c r="L20988" s="1334"/>
    </row>
    <row r="20989" spans="1:12" ht="24" customHeight="1">
      <c r="A20989" s="1355"/>
      <c r="B20989" s="1355"/>
      <c r="C20989" s="1433"/>
      <c r="E20989" s="1433"/>
      <c r="K20989" s="1433"/>
      <c r="L20989" s="1334"/>
    </row>
    <row r="20990" spans="1:12" ht="24" customHeight="1">
      <c r="A20990" s="1355"/>
      <c r="B20990" s="1355"/>
      <c r="C20990" s="1433"/>
      <c r="E20990" s="1433"/>
      <c r="K20990" s="1433"/>
      <c r="L20990" s="1334"/>
    </row>
    <row r="20991" spans="1:12" ht="24" customHeight="1">
      <c r="A20991" s="1355"/>
      <c r="B20991" s="1355"/>
      <c r="C20991" s="1433"/>
      <c r="E20991" s="1433"/>
      <c r="K20991" s="1433"/>
      <c r="L20991" s="1334"/>
    </row>
    <row r="20992" spans="1:12" ht="24" customHeight="1">
      <c r="A20992" s="1355"/>
      <c r="B20992" s="1355"/>
      <c r="C20992" s="1433"/>
      <c r="E20992" s="1433"/>
      <c r="K20992" s="1433"/>
      <c r="L20992" s="1334"/>
    </row>
    <row r="20993" spans="1:12" ht="24" customHeight="1">
      <c r="A20993" s="1355"/>
      <c r="B20993" s="1355"/>
      <c r="C20993" s="1433"/>
      <c r="E20993" s="1433"/>
      <c r="K20993" s="1433"/>
      <c r="L20993" s="1334"/>
    </row>
    <row r="20994" spans="1:12" ht="24" customHeight="1">
      <c r="A20994" s="1355"/>
      <c r="B20994" s="1355"/>
      <c r="C20994" s="1433"/>
      <c r="E20994" s="1433"/>
      <c r="K20994" s="1433"/>
      <c r="L20994" s="1334"/>
    </row>
    <row r="20995" spans="1:12" ht="24" customHeight="1">
      <c r="A20995" s="1355"/>
      <c r="B20995" s="1355"/>
      <c r="C20995" s="1433"/>
      <c r="E20995" s="1433"/>
      <c r="K20995" s="1433"/>
      <c r="L20995" s="1334"/>
    </row>
    <row r="20996" spans="1:12" ht="24" customHeight="1">
      <c r="A20996" s="1355"/>
      <c r="B20996" s="1355"/>
      <c r="C20996" s="1433"/>
      <c r="E20996" s="1433"/>
      <c r="K20996" s="1433"/>
      <c r="L20996" s="1334"/>
    </row>
    <row r="20997" spans="1:12" ht="24" customHeight="1">
      <c r="A20997" s="1355"/>
      <c r="B20997" s="1355"/>
      <c r="C20997" s="1433"/>
      <c r="E20997" s="1433"/>
      <c r="K20997" s="1433"/>
      <c r="L20997" s="1334"/>
    </row>
    <row r="20998" spans="1:12" ht="24" customHeight="1">
      <c r="A20998" s="1355"/>
      <c r="B20998" s="1355"/>
      <c r="C20998" s="1433"/>
      <c r="E20998" s="1433"/>
      <c r="K20998" s="1433"/>
      <c r="L20998" s="1334"/>
    </row>
    <row r="20999" spans="1:12" ht="24" customHeight="1">
      <c r="A20999" s="1355"/>
      <c r="B20999" s="1355"/>
      <c r="C20999" s="1433"/>
      <c r="E20999" s="1433"/>
      <c r="K20999" s="1433"/>
      <c r="L20999" s="1334"/>
    </row>
    <row r="21000" spans="1:12" ht="24" customHeight="1">
      <c r="A21000" s="1355"/>
      <c r="B21000" s="1355"/>
      <c r="C21000" s="1433"/>
      <c r="E21000" s="1433"/>
      <c r="K21000" s="1433"/>
      <c r="L21000" s="1334"/>
    </row>
    <row r="21001" spans="1:12" ht="24" customHeight="1">
      <c r="A21001" s="1355"/>
      <c r="B21001" s="1355"/>
      <c r="C21001" s="1433"/>
      <c r="E21001" s="1433"/>
      <c r="K21001" s="1433"/>
      <c r="L21001" s="1334"/>
    </row>
    <row r="21002" spans="1:12" ht="24" customHeight="1">
      <c r="A21002" s="1355"/>
      <c r="B21002" s="1355"/>
      <c r="C21002" s="1433"/>
      <c r="E21002" s="1433"/>
      <c r="K21002" s="1433"/>
      <c r="L21002" s="1334"/>
    </row>
    <row r="21003" spans="1:12" ht="24" customHeight="1">
      <c r="A21003" s="1355"/>
      <c r="B21003" s="1355"/>
      <c r="C21003" s="1433"/>
      <c r="E21003" s="1433"/>
      <c r="K21003" s="1433"/>
      <c r="L21003" s="1334"/>
    </row>
    <row r="21004" spans="1:12" ht="24" customHeight="1">
      <c r="A21004" s="1355"/>
      <c r="B21004" s="1355"/>
      <c r="C21004" s="1433"/>
      <c r="E21004" s="1433"/>
      <c r="K21004" s="1433"/>
      <c r="L21004" s="1334"/>
    </row>
    <row r="21005" spans="1:12" ht="24" customHeight="1">
      <c r="A21005" s="1355"/>
      <c r="B21005" s="1355"/>
      <c r="C21005" s="1433"/>
      <c r="E21005" s="1433"/>
      <c r="K21005" s="1433"/>
      <c r="L21005" s="1334"/>
    </row>
    <row r="21006" spans="1:12" ht="24" customHeight="1">
      <c r="A21006" s="1355"/>
      <c r="B21006" s="1355"/>
      <c r="C21006" s="1433"/>
      <c r="E21006" s="1433"/>
      <c r="K21006" s="1433"/>
      <c r="L21006" s="1334"/>
    </row>
    <row r="21007" spans="1:12" ht="24" customHeight="1">
      <c r="A21007" s="1355"/>
      <c r="B21007" s="1355"/>
      <c r="C21007" s="1433"/>
      <c r="E21007" s="1433"/>
      <c r="K21007" s="1433"/>
      <c r="L21007" s="1334"/>
    </row>
    <row r="21008" spans="1:12" ht="24" customHeight="1">
      <c r="A21008" s="1355"/>
      <c r="B21008" s="1355"/>
      <c r="C21008" s="1433"/>
      <c r="E21008" s="1433"/>
      <c r="K21008" s="1433"/>
      <c r="L21008" s="1334"/>
    </row>
    <row r="21009" spans="1:12" ht="24" customHeight="1">
      <c r="A21009" s="1355"/>
      <c r="B21009" s="1355"/>
      <c r="C21009" s="1433"/>
      <c r="E21009" s="1433"/>
      <c r="K21009" s="1433"/>
      <c r="L21009" s="1334"/>
    </row>
    <row r="21010" spans="1:12" ht="24" customHeight="1">
      <c r="A21010" s="1355"/>
      <c r="B21010" s="1355"/>
      <c r="C21010" s="1433"/>
      <c r="E21010" s="1433"/>
      <c r="K21010" s="1433"/>
      <c r="L21010" s="1334"/>
    </row>
    <row r="21011" spans="1:12" ht="24" customHeight="1">
      <c r="A21011" s="1355"/>
      <c r="B21011" s="1355"/>
      <c r="C21011" s="1433"/>
      <c r="E21011" s="1433"/>
      <c r="K21011" s="1433"/>
      <c r="L21011" s="1334"/>
    </row>
    <row r="21012" spans="1:12" ht="24" customHeight="1">
      <c r="A21012" s="1355"/>
      <c r="B21012" s="1355"/>
      <c r="C21012" s="1433"/>
      <c r="E21012" s="1433"/>
      <c r="K21012" s="1433"/>
      <c r="L21012" s="1334"/>
    </row>
    <row r="21013" spans="1:12" ht="24" customHeight="1">
      <c r="A21013" s="1355"/>
      <c r="B21013" s="1355"/>
      <c r="C21013" s="1433"/>
      <c r="E21013" s="1433"/>
      <c r="K21013" s="1433"/>
      <c r="L21013" s="1334"/>
    </row>
    <row r="21014" spans="1:12" ht="24" customHeight="1">
      <c r="A21014" s="1355"/>
      <c r="B21014" s="1355"/>
      <c r="C21014" s="1433"/>
      <c r="E21014" s="1433"/>
      <c r="K21014" s="1433"/>
      <c r="L21014" s="1334"/>
    </row>
    <row r="21015" spans="1:12" ht="24" customHeight="1">
      <c r="A21015" s="1355"/>
      <c r="B21015" s="1355"/>
      <c r="C21015" s="1433"/>
      <c r="E21015" s="1433"/>
      <c r="K21015" s="1433"/>
      <c r="L21015" s="1334"/>
    </row>
    <row r="21016" spans="1:12" ht="24" customHeight="1">
      <c r="A21016" s="1355"/>
      <c r="B21016" s="1355"/>
      <c r="C21016" s="1433"/>
      <c r="E21016" s="1433"/>
      <c r="K21016" s="1433"/>
      <c r="L21016" s="1334"/>
    </row>
    <row r="21017" spans="1:12" ht="24" customHeight="1">
      <c r="A21017" s="1355"/>
      <c r="B21017" s="1355"/>
      <c r="C21017" s="1433"/>
      <c r="E21017" s="1433"/>
      <c r="K21017" s="1433"/>
      <c r="L21017" s="1334"/>
    </row>
    <row r="21018" spans="1:12" ht="24" customHeight="1">
      <c r="A21018" s="1355"/>
      <c r="B21018" s="1355"/>
      <c r="C21018" s="1433"/>
      <c r="E21018" s="1433"/>
      <c r="K21018" s="1433"/>
      <c r="L21018" s="1334"/>
    </row>
    <row r="21019" spans="1:12" ht="24" customHeight="1">
      <c r="A21019" s="1355"/>
      <c r="B21019" s="1355"/>
      <c r="C21019" s="1433"/>
      <c r="E21019" s="1433"/>
      <c r="K21019" s="1433"/>
      <c r="L21019" s="1334"/>
    </row>
    <row r="21020" spans="1:12" ht="24" customHeight="1">
      <c r="A21020" s="1355"/>
      <c r="B21020" s="1355"/>
      <c r="C21020" s="1433"/>
      <c r="E21020" s="1433"/>
      <c r="K21020" s="1433"/>
      <c r="L21020" s="1334"/>
    </row>
    <row r="21021" spans="1:12" ht="24" customHeight="1">
      <c r="A21021" s="1355"/>
      <c r="B21021" s="1355"/>
      <c r="C21021" s="1433"/>
      <c r="E21021" s="1433"/>
      <c r="K21021" s="1433"/>
      <c r="L21021" s="1334"/>
    </row>
    <row r="21022" spans="1:12" ht="24" customHeight="1">
      <c r="A21022" s="1355"/>
      <c r="B21022" s="1355"/>
      <c r="C21022" s="1433"/>
      <c r="E21022" s="1433"/>
      <c r="K21022" s="1433"/>
      <c r="L21022" s="1334"/>
    </row>
    <row r="21023" spans="1:12" ht="24" customHeight="1">
      <c r="A21023" s="1355"/>
      <c r="B21023" s="1355"/>
      <c r="C21023" s="1433"/>
      <c r="E21023" s="1433"/>
      <c r="K21023" s="1433"/>
      <c r="L21023" s="1334"/>
    </row>
    <row r="21024" spans="1:12" ht="24" customHeight="1">
      <c r="A21024" s="1355"/>
      <c r="B21024" s="1355"/>
      <c r="C21024" s="1433"/>
      <c r="E21024" s="1433"/>
      <c r="K21024" s="1433"/>
      <c r="L21024" s="1334"/>
    </row>
    <row r="21025" spans="1:12" ht="24" customHeight="1">
      <c r="A21025" s="1355"/>
      <c r="B21025" s="1355"/>
      <c r="C21025" s="1433"/>
      <c r="E21025" s="1433"/>
      <c r="K21025" s="1433"/>
      <c r="L21025" s="1334"/>
    </row>
    <row r="21026" spans="1:12" ht="24" customHeight="1">
      <c r="A21026" s="1355"/>
      <c r="B21026" s="1355"/>
      <c r="C21026" s="1433"/>
      <c r="E21026" s="1433"/>
      <c r="K21026" s="1433"/>
      <c r="L21026" s="1334"/>
    </row>
    <row r="21027" spans="1:12" ht="24" customHeight="1">
      <c r="A21027" s="1355"/>
      <c r="B21027" s="1355"/>
      <c r="C21027" s="1433"/>
      <c r="E21027" s="1433"/>
      <c r="K21027" s="1433"/>
      <c r="L21027" s="1334"/>
    </row>
    <row r="21028" spans="1:12" ht="24" customHeight="1">
      <c r="A21028" s="1355"/>
      <c r="B21028" s="1355"/>
      <c r="C21028" s="1433"/>
      <c r="E21028" s="1433"/>
      <c r="K21028" s="1433"/>
      <c r="L21028" s="1334"/>
    </row>
    <row r="21029" spans="1:12" ht="24" customHeight="1">
      <c r="A21029" s="1355"/>
      <c r="B21029" s="1355"/>
      <c r="C21029" s="1433"/>
      <c r="E21029" s="1433"/>
      <c r="K21029" s="1433"/>
      <c r="L21029" s="1334"/>
    </row>
    <row r="21030" spans="1:12" ht="24" customHeight="1">
      <c r="A21030" s="1355"/>
      <c r="B21030" s="1355"/>
      <c r="C21030" s="1433"/>
      <c r="E21030" s="1433"/>
      <c r="K21030" s="1433"/>
      <c r="L21030" s="1334"/>
    </row>
    <row r="21031" spans="1:12" ht="24" customHeight="1">
      <c r="A21031" s="1355"/>
      <c r="B21031" s="1355"/>
      <c r="C21031" s="1433"/>
      <c r="E21031" s="1433"/>
      <c r="K21031" s="1433"/>
      <c r="L21031" s="1334"/>
    </row>
    <row r="21032" spans="1:12" ht="24" customHeight="1">
      <c r="A21032" s="1355"/>
      <c r="B21032" s="1355"/>
      <c r="C21032" s="1433"/>
      <c r="E21032" s="1433"/>
      <c r="K21032" s="1433"/>
      <c r="L21032" s="1334"/>
    </row>
    <row r="21033" spans="1:12" ht="24" customHeight="1">
      <c r="A21033" s="1355"/>
      <c r="B21033" s="1355"/>
      <c r="C21033" s="1433"/>
      <c r="E21033" s="1433"/>
      <c r="K21033" s="1433"/>
      <c r="L21033" s="1334"/>
    </row>
    <row r="21034" spans="1:12" ht="24" customHeight="1">
      <c r="A21034" s="1355"/>
      <c r="B21034" s="1355"/>
      <c r="C21034" s="1433"/>
      <c r="E21034" s="1433"/>
      <c r="K21034" s="1433"/>
      <c r="L21034" s="1334"/>
    </row>
    <row r="21035" spans="1:12" ht="24" customHeight="1">
      <c r="A21035" s="1355"/>
      <c r="B21035" s="1355"/>
      <c r="C21035" s="1433"/>
      <c r="E21035" s="1433"/>
      <c r="K21035" s="1433"/>
      <c r="L21035" s="1334"/>
    </row>
    <row r="21036" spans="1:12" ht="24" customHeight="1">
      <c r="A21036" s="1355"/>
      <c r="B21036" s="1355"/>
      <c r="C21036" s="1433"/>
      <c r="E21036" s="1433"/>
      <c r="K21036" s="1433"/>
      <c r="L21036" s="1334"/>
    </row>
    <row r="21037" spans="1:12" ht="24" customHeight="1">
      <c r="A21037" s="1355"/>
      <c r="B21037" s="1355"/>
      <c r="C21037" s="1433"/>
      <c r="E21037" s="1433"/>
      <c r="K21037" s="1433"/>
      <c r="L21037" s="1334"/>
    </row>
    <row r="21038" spans="1:12" ht="24" customHeight="1">
      <c r="A21038" s="1355"/>
      <c r="B21038" s="1355"/>
      <c r="C21038" s="1433"/>
      <c r="E21038" s="1433"/>
      <c r="K21038" s="1433"/>
      <c r="L21038" s="1334"/>
    </row>
    <row r="21039" spans="1:12" ht="24" customHeight="1">
      <c r="A21039" s="1355"/>
      <c r="B21039" s="1355"/>
      <c r="C21039" s="1433"/>
      <c r="E21039" s="1433"/>
      <c r="K21039" s="1433"/>
      <c r="L21039" s="1334"/>
    </row>
    <row r="21040" spans="1:12" ht="24" customHeight="1">
      <c r="A21040" s="1355"/>
      <c r="B21040" s="1355"/>
      <c r="C21040" s="1433"/>
      <c r="E21040" s="1433"/>
      <c r="K21040" s="1433"/>
      <c r="L21040" s="1334"/>
    </row>
    <row r="21041" spans="1:12" ht="24" customHeight="1">
      <c r="A21041" s="1355"/>
      <c r="B21041" s="1355"/>
      <c r="C21041" s="1433"/>
      <c r="E21041" s="1433"/>
      <c r="K21041" s="1433"/>
      <c r="L21041" s="1334"/>
    </row>
    <row r="21042" spans="1:12" ht="24" customHeight="1">
      <c r="A21042" s="1355"/>
      <c r="B21042" s="1355"/>
      <c r="C21042" s="1433"/>
      <c r="E21042" s="1433"/>
      <c r="K21042" s="1433"/>
      <c r="L21042" s="1334"/>
    </row>
    <row r="21043" spans="1:12" ht="24" customHeight="1">
      <c r="A21043" s="1355"/>
      <c r="B21043" s="1355"/>
      <c r="C21043" s="1433"/>
      <c r="E21043" s="1433"/>
      <c r="K21043" s="1433"/>
      <c r="L21043" s="1334"/>
    </row>
    <row r="21044" spans="1:12" ht="24" customHeight="1">
      <c r="A21044" s="1355"/>
      <c r="B21044" s="1355"/>
      <c r="C21044" s="1433"/>
      <c r="E21044" s="1433"/>
      <c r="K21044" s="1433"/>
      <c r="L21044" s="1334"/>
    </row>
    <row r="21045" spans="1:12" ht="24" customHeight="1">
      <c r="A21045" s="1355"/>
      <c r="B21045" s="1355"/>
      <c r="C21045" s="1433"/>
      <c r="E21045" s="1433"/>
      <c r="K21045" s="1433"/>
      <c r="L21045" s="1334"/>
    </row>
    <row r="21046" spans="1:12" ht="24" customHeight="1">
      <c r="A21046" s="1355"/>
      <c r="B21046" s="1355"/>
      <c r="C21046" s="1433"/>
      <c r="E21046" s="1433"/>
      <c r="K21046" s="1433"/>
      <c r="L21046" s="1334"/>
    </row>
    <row r="21047" spans="1:12" ht="24" customHeight="1">
      <c r="A21047" s="1355"/>
      <c r="B21047" s="1355"/>
      <c r="C21047" s="1433"/>
      <c r="E21047" s="1433"/>
      <c r="K21047" s="1433"/>
      <c r="L21047" s="1334"/>
    </row>
    <row r="21048" spans="1:12" ht="24" customHeight="1">
      <c r="A21048" s="1355"/>
      <c r="B21048" s="1355"/>
      <c r="C21048" s="1433"/>
      <c r="E21048" s="1433"/>
      <c r="K21048" s="1433"/>
      <c r="L21048" s="1334"/>
    </row>
    <row r="21049" spans="1:12" ht="24" customHeight="1">
      <c r="A21049" s="1355"/>
      <c r="B21049" s="1355"/>
      <c r="C21049" s="1433"/>
      <c r="E21049" s="1433"/>
      <c r="K21049" s="1433"/>
      <c r="L21049" s="1334"/>
    </row>
    <row r="21050" spans="1:12" ht="24" customHeight="1">
      <c r="A21050" s="1355"/>
      <c r="B21050" s="1355"/>
      <c r="C21050" s="1433"/>
      <c r="E21050" s="1433"/>
      <c r="K21050" s="1433"/>
      <c r="L21050" s="1334"/>
    </row>
    <row r="21051" spans="1:12" ht="24" customHeight="1">
      <c r="A21051" s="1355"/>
      <c r="B21051" s="1355"/>
      <c r="C21051" s="1433"/>
      <c r="E21051" s="1433"/>
      <c r="K21051" s="1433"/>
      <c r="L21051" s="1334"/>
    </row>
    <row r="21052" spans="1:12" ht="24" customHeight="1">
      <c r="A21052" s="1355"/>
      <c r="B21052" s="1355"/>
      <c r="C21052" s="1433"/>
      <c r="E21052" s="1433"/>
      <c r="K21052" s="1433"/>
      <c r="L21052" s="1334"/>
    </row>
    <row r="21053" spans="1:12" ht="24" customHeight="1">
      <c r="A21053" s="1355"/>
      <c r="B21053" s="1355"/>
      <c r="C21053" s="1433"/>
      <c r="E21053" s="1433"/>
      <c r="K21053" s="1433"/>
      <c r="L21053" s="1334"/>
    </row>
    <row r="21054" spans="1:12" ht="24" customHeight="1">
      <c r="A21054" s="1355"/>
      <c r="B21054" s="1355"/>
      <c r="C21054" s="1433"/>
      <c r="E21054" s="1433"/>
      <c r="K21054" s="1433"/>
      <c r="L21054" s="1334"/>
    </row>
    <row r="21055" spans="1:12" ht="24" customHeight="1">
      <c r="A21055" s="1355"/>
      <c r="B21055" s="1355"/>
      <c r="C21055" s="1433"/>
      <c r="E21055" s="1433"/>
      <c r="K21055" s="1433"/>
      <c r="L21055" s="1334"/>
    </row>
    <row r="21056" spans="1:12" ht="24" customHeight="1">
      <c r="A21056" s="1355"/>
      <c r="B21056" s="1355"/>
      <c r="C21056" s="1433"/>
      <c r="E21056" s="1433"/>
      <c r="K21056" s="1433"/>
      <c r="L21056" s="1334"/>
    </row>
    <row r="21057" spans="1:12" ht="24" customHeight="1">
      <c r="A21057" s="1355"/>
      <c r="B21057" s="1355"/>
      <c r="C21057" s="1433"/>
      <c r="E21057" s="1433"/>
      <c r="K21057" s="1433"/>
      <c r="L21057" s="1334"/>
    </row>
    <row r="21058" spans="1:12" ht="24" customHeight="1">
      <c r="A21058" s="1355"/>
      <c r="B21058" s="1355"/>
      <c r="C21058" s="1433"/>
      <c r="E21058" s="1433"/>
      <c r="K21058" s="1433"/>
      <c r="L21058" s="1334"/>
    </row>
    <row r="21059" spans="1:12" ht="24" customHeight="1">
      <c r="A21059" s="1355"/>
      <c r="B21059" s="1355"/>
      <c r="C21059" s="1433"/>
      <c r="E21059" s="1433"/>
      <c r="K21059" s="1433"/>
      <c r="L21059" s="1334"/>
    </row>
    <row r="21060" spans="1:12" ht="24" customHeight="1">
      <c r="A21060" s="1355"/>
      <c r="B21060" s="1355"/>
      <c r="C21060" s="1433"/>
      <c r="E21060" s="1433"/>
      <c r="K21060" s="1433"/>
      <c r="L21060" s="1334"/>
    </row>
    <row r="21061" spans="1:12" ht="24" customHeight="1">
      <c r="A21061" s="1355"/>
      <c r="B21061" s="1355"/>
      <c r="C21061" s="1433"/>
      <c r="E21061" s="1433"/>
      <c r="K21061" s="1433"/>
      <c r="L21061" s="1334"/>
    </row>
    <row r="21062" spans="1:12" ht="24" customHeight="1">
      <c r="A21062" s="1355"/>
      <c r="B21062" s="1355"/>
      <c r="C21062" s="1433"/>
      <c r="E21062" s="1433"/>
      <c r="K21062" s="1433"/>
      <c r="L21062" s="1334"/>
    </row>
    <row r="21063" spans="1:12" ht="24" customHeight="1">
      <c r="A21063" s="1355"/>
      <c r="B21063" s="1355"/>
      <c r="C21063" s="1433"/>
      <c r="E21063" s="1433"/>
      <c r="K21063" s="1433"/>
      <c r="L21063" s="1334"/>
    </row>
    <row r="21064" spans="1:12" ht="24" customHeight="1">
      <c r="A21064" s="1355"/>
      <c r="B21064" s="1355"/>
      <c r="C21064" s="1433"/>
      <c r="E21064" s="1433"/>
      <c r="K21064" s="1433"/>
      <c r="L21064" s="1334"/>
    </row>
    <row r="21065" spans="1:12" ht="24" customHeight="1">
      <c r="A21065" s="1355"/>
      <c r="B21065" s="1355"/>
      <c r="C21065" s="1433"/>
      <c r="E21065" s="1433"/>
      <c r="K21065" s="1433"/>
      <c r="L21065" s="1334"/>
    </row>
    <row r="21066" spans="1:12" ht="24" customHeight="1">
      <c r="A21066" s="1355"/>
      <c r="B21066" s="1355"/>
      <c r="C21066" s="1433"/>
      <c r="E21066" s="1433"/>
      <c r="K21066" s="1433"/>
      <c r="L21066" s="1334"/>
    </row>
    <row r="21067" spans="1:12" ht="24" customHeight="1">
      <c r="A21067" s="1355"/>
      <c r="B21067" s="1355"/>
      <c r="C21067" s="1433"/>
      <c r="E21067" s="1433"/>
      <c r="K21067" s="1433"/>
      <c r="L21067" s="1334"/>
    </row>
    <row r="21068" spans="1:12" ht="24" customHeight="1">
      <c r="A21068" s="1355"/>
      <c r="B21068" s="1355"/>
      <c r="C21068" s="1433"/>
      <c r="E21068" s="1433"/>
      <c r="K21068" s="1433"/>
      <c r="L21068" s="1334"/>
    </row>
    <row r="21069" spans="1:12" ht="24" customHeight="1">
      <c r="A21069" s="1355"/>
      <c r="B21069" s="1355"/>
      <c r="C21069" s="1433"/>
      <c r="E21069" s="1433"/>
      <c r="K21069" s="1433"/>
      <c r="L21069" s="1334"/>
    </row>
    <row r="21070" spans="1:12" ht="24" customHeight="1">
      <c r="A21070" s="1355"/>
      <c r="B21070" s="1355"/>
      <c r="C21070" s="1433"/>
      <c r="E21070" s="1433"/>
      <c r="K21070" s="1433"/>
      <c r="L21070" s="1334"/>
    </row>
    <row r="21071" spans="1:12" ht="24" customHeight="1">
      <c r="A21071" s="1355"/>
      <c r="B21071" s="1355"/>
      <c r="C21071" s="1433"/>
      <c r="E21071" s="1433"/>
      <c r="K21071" s="1433"/>
      <c r="L21071" s="1334"/>
    </row>
    <row r="21072" spans="1:12" ht="24" customHeight="1">
      <c r="A21072" s="1355"/>
      <c r="B21072" s="1355"/>
      <c r="C21072" s="1433"/>
      <c r="E21072" s="1433"/>
      <c r="K21072" s="1433"/>
      <c r="L21072" s="1334"/>
    </row>
    <row r="21073" spans="1:12" ht="24" customHeight="1">
      <c r="A21073" s="1355"/>
      <c r="B21073" s="1355"/>
      <c r="C21073" s="1433"/>
      <c r="E21073" s="1433"/>
      <c r="K21073" s="1433"/>
      <c r="L21073" s="1334"/>
    </row>
    <row r="21074" spans="1:12" ht="24" customHeight="1">
      <c r="A21074" s="1355"/>
      <c r="B21074" s="1355"/>
      <c r="C21074" s="1433"/>
      <c r="E21074" s="1433"/>
      <c r="K21074" s="1433"/>
      <c r="L21074" s="1334"/>
    </row>
    <row r="21075" spans="1:12" ht="24" customHeight="1">
      <c r="A21075" s="1355"/>
      <c r="B21075" s="1355"/>
      <c r="C21075" s="1433"/>
      <c r="E21075" s="1433"/>
      <c r="K21075" s="1433"/>
      <c r="L21075" s="1334"/>
    </row>
    <row r="21076" spans="1:12" ht="24" customHeight="1">
      <c r="A21076" s="1355"/>
      <c r="B21076" s="1355"/>
      <c r="C21076" s="1433"/>
      <c r="E21076" s="1433"/>
      <c r="K21076" s="1433"/>
      <c r="L21076" s="1334"/>
    </row>
    <row r="21077" spans="1:12" ht="24" customHeight="1">
      <c r="A21077" s="1355"/>
      <c r="B21077" s="1355"/>
      <c r="C21077" s="1433"/>
      <c r="E21077" s="1433"/>
      <c r="K21077" s="1433"/>
      <c r="L21077" s="1334"/>
    </row>
    <row r="21078" spans="1:12" ht="24" customHeight="1">
      <c r="A21078" s="1355"/>
      <c r="B21078" s="1355"/>
      <c r="C21078" s="1433"/>
      <c r="E21078" s="1433"/>
      <c r="K21078" s="1433"/>
      <c r="L21078" s="1334"/>
    </row>
    <row r="21079" spans="1:12" ht="24" customHeight="1">
      <c r="A21079" s="1355"/>
      <c r="B21079" s="1355"/>
      <c r="C21079" s="1433"/>
      <c r="E21079" s="1433"/>
      <c r="K21079" s="1433"/>
      <c r="L21079" s="1334"/>
    </row>
    <row r="21080" spans="1:12" ht="24" customHeight="1">
      <c r="A21080" s="1355"/>
      <c r="B21080" s="1355"/>
      <c r="C21080" s="1433"/>
      <c r="E21080" s="1433"/>
      <c r="K21080" s="1433"/>
      <c r="L21080" s="1334"/>
    </row>
    <row r="21081" spans="1:12" ht="24" customHeight="1">
      <c r="A21081" s="1355"/>
      <c r="B21081" s="1355"/>
      <c r="C21081" s="1433"/>
      <c r="E21081" s="1433"/>
      <c r="K21081" s="1433"/>
      <c r="L21081" s="1334"/>
    </row>
    <row r="21082" spans="1:12" ht="24" customHeight="1">
      <c r="A21082" s="1355"/>
      <c r="B21082" s="1355"/>
      <c r="C21082" s="1433"/>
      <c r="E21082" s="1433"/>
      <c r="K21082" s="1433"/>
      <c r="L21082" s="1334"/>
    </row>
    <row r="21083" spans="1:12" ht="24" customHeight="1">
      <c r="A21083" s="1355"/>
      <c r="B21083" s="1355"/>
      <c r="C21083" s="1433"/>
      <c r="E21083" s="1433"/>
      <c r="K21083" s="1433"/>
      <c r="L21083" s="1334"/>
    </row>
    <row r="21084" spans="1:12" ht="24" customHeight="1">
      <c r="A21084" s="1355"/>
      <c r="B21084" s="1355"/>
      <c r="C21084" s="1433"/>
      <c r="E21084" s="1433"/>
      <c r="K21084" s="1433"/>
      <c r="L21084" s="1334"/>
    </row>
    <row r="21085" spans="1:12" ht="24" customHeight="1">
      <c r="A21085" s="1355"/>
      <c r="B21085" s="1355"/>
      <c r="C21085" s="1433"/>
      <c r="E21085" s="1433"/>
      <c r="K21085" s="1433"/>
      <c r="L21085" s="1334"/>
    </row>
    <row r="21086" spans="1:12" ht="24" customHeight="1">
      <c r="A21086" s="1355"/>
      <c r="B21086" s="1355"/>
      <c r="C21086" s="1433"/>
      <c r="E21086" s="1433"/>
      <c r="K21086" s="1433"/>
      <c r="L21086" s="1334"/>
    </row>
    <row r="21087" spans="1:12" ht="24" customHeight="1">
      <c r="A21087" s="1355"/>
      <c r="B21087" s="1355"/>
      <c r="C21087" s="1433"/>
      <c r="E21087" s="1433"/>
      <c r="K21087" s="1433"/>
      <c r="L21087" s="1334"/>
    </row>
    <row r="21088" spans="1:12" ht="24" customHeight="1">
      <c r="A21088" s="1355"/>
      <c r="B21088" s="1355"/>
      <c r="C21088" s="1433"/>
      <c r="E21088" s="1433"/>
      <c r="K21088" s="1433"/>
      <c r="L21088" s="1334"/>
    </row>
    <row r="21089" spans="1:12" ht="24" customHeight="1">
      <c r="A21089" s="1355"/>
      <c r="B21089" s="1355"/>
      <c r="C21089" s="1433"/>
      <c r="E21089" s="1433"/>
      <c r="K21089" s="1433"/>
      <c r="L21089" s="1334"/>
    </row>
    <row r="21090" spans="1:12" ht="24" customHeight="1">
      <c r="A21090" s="1355"/>
      <c r="B21090" s="1355"/>
      <c r="C21090" s="1433"/>
      <c r="E21090" s="1433"/>
      <c r="K21090" s="1433"/>
      <c r="L21090" s="1334"/>
    </row>
    <row r="21091" spans="1:12" ht="24" customHeight="1">
      <c r="A21091" s="1355"/>
      <c r="B21091" s="1355"/>
      <c r="C21091" s="1433"/>
      <c r="E21091" s="1433"/>
      <c r="K21091" s="1433"/>
      <c r="L21091" s="1334"/>
    </row>
    <row r="21092" spans="1:12" ht="24" customHeight="1">
      <c r="A21092" s="1355"/>
      <c r="B21092" s="1355"/>
      <c r="C21092" s="1433"/>
      <c r="E21092" s="1433"/>
      <c r="K21092" s="1433"/>
      <c r="L21092" s="1334"/>
    </row>
    <row r="21093" spans="1:12" ht="24" customHeight="1">
      <c r="A21093" s="1355"/>
      <c r="B21093" s="1355"/>
      <c r="C21093" s="1433"/>
      <c r="E21093" s="1433"/>
      <c r="K21093" s="1433"/>
      <c r="L21093" s="1334"/>
    </row>
    <row r="21094" spans="1:12" ht="24" customHeight="1">
      <c r="A21094" s="1355"/>
      <c r="B21094" s="1355"/>
      <c r="C21094" s="1433"/>
      <c r="E21094" s="1433"/>
      <c r="K21094" s="1433"/>
      <c r="L21094" s="1334"/>
    </row>
    <row r="21095" spans="1:12" ht="24" customHeight="1">
      <c r="A21095" s="1355"/>
      <c r="B21095" s="1355"/>
      <c r="C21095" s="1433"/>
      <c r="E21095" s="1433"/>
      <c r="K21095" s="1433"/>
      <c r="L21095" s="1334"/>
    </row>
    <row r="21096" spans="1:12" ht="24" customHeight="1">
      <c r="A21096" s="1355"/>
      <c r="B21096" s="1355"/>
      <c r="C21096" s="1433"/>
      <c r="E21096" s="1433"/>
      <c r="K21096" s="1433"/>
      <c r="L21096" s="1334"/>
    </row>
    <row r="21097" spans="1:12" ht="24" customHeight="1">
      <c r="A21097" s="1355"/>
      <c r="B21097" s="1355"/>
      <c r="C21097" s="1433"/>
      <c r="E21097" s="1433"/>
      <c r="K21097" s="1433"/>
      <c r="L21097" s="1334"/>
    </row>
    <row r="21098" spans="1:12" ht="24" customHeight="1">
      <c r="A21098" s="1355"/>
      <c r="B21098" s="1355"/>
      <c r="C21098" s="1433"/>
      <c r="E21098" s="1433"/>
      <c r="K21098" s="1433"/>
      <c r="L21098" s="1334"/>
    </row>
    <row r="21099" spans="1:12" ht="24" customHeight="1">
      <c r="A21099" s="1355"/>
      <c r="B21099" s="1355"/>
      <c r="C21099" s="1433"/>
      <c r="E21099" s="1433"/>
      <c r="K21099" s="1433"/>
      <c r="L21099" s="1334"/>
    </row>
    <row r="21100" spans="1:12" ht="24" customHeight="1">
      <c r="A21100" s="1355"/>
      <c r="B21100" s="1355"/>
      <c r="C21100" s="1433"/>
      <c r="E21100" s="1433"/>
      <c r="K21100" s="1433"/>
      <c r="L21100" s="1334"/>
    </row>
    <row r="21101" spans="1:12" ht="24" customHeight="1">
      <c r="A21101" s="1355"/>
      <c r="B21101" s="1355"/>
      <c r="C21101" s="1433"/>
      <c r="E21101" s="1433"/>
      <c r="K21101" s="1433"/>
      <c r="L21101" s="1334"/>
    </row>
    <row r="21102" spans="1:12" ht="24" customHeight="1">
      <c r="A21102" s="1355"/>
      <c r="B21102" s="1355"/>
      <c r="C21102" s="1433"/>
      <c r="E21102" s="1433"/>
      <c r="K21102" s="1433"/>
      <c r="L21102" s="1334"/>
    </row>
    <row r="21103" spans="1:12" ht="24" customHeight="1">
      <c r="A21103" s="1355"/>
      <c r="B21103" s="1355"/>
      <c r="C21103" s="1433"/>
      <c r="E21103" s="1433"/>
      <c r="K21103" s="1433"/>
      <c r="L21103" s="1334"/>
    </row>
    <row r="21104" spans="1:12" ht="24" customHeight="1">
      <c r="A21104" s="1355"/>
      <c r="B21104" s="1355"/>
      <c r="C21104" s="1433"/>
      <c r="E21104" s="1433"/>
      <c r="K21104" s="1433"/>
      <c r="L21104" s="1334"/>
    </row>
    <row r="21105" spans="1:12" ht="24" customHeight="1">
      <c r="A21105" s="1355"/>
      <c r="B21105" s="1355"/>
      <c r="C21105" s="1433"/>
      <c r="E21105" s="1433"/>
      <c r="K21105" s="1433"/>
      <c r="L21105" s="1334"/>
    </row>
    <row r="21106" spans="1:12" ht="24" customHeight="1">
      <c r="A21106" s="1355"/>
      <c r="B21106" s="1355"/>
      <c r="C21106" s="1433"/>
      <c r="E21106" s="1433"/>
      <c r="K21106" s="1433"/>
      <c r="L21106" s="1334"/>
    </row>
    <row r="21107" spans="1:12" ht="24" customHeight="1">
      <c r="A21107" s="1355"/>
      <c r="B21107" s="1355"/>
      <c r="C21107" s="1433"/>
      <c r="E21107" s="1433"/>
      <c r="K21107" s="1433"/>
      <c r="L21107" s="1334"/>
    </row>
    <row r="21108" spans="1:12" ht="24" customHeight="1">
      <c r="A21108" s="1355"/>
      <c r="B21108" s="1355"/>
      <c r="C21108" s="1433"/>
      <c r="E21108" s="1433"/>
      <c r="K21108" s="1433"/>
      <c r="L21108" s="1334"/>
    </row>
    <row r="21109" spans="1:12" ht="24" customHeight="1">
      <c r="A21109" s="1355"/>
      <c r="B21109" s="1355"/>
      <c r="C21109" s="1433"/>
      <c r="E21109" s="1433"/>
      <c r="K21109" s="1433"/>
      <c r="L21109" s="1334"/>
    </row>
    <row r="21110" spans="1:12" ht="24" customHeight="1">
      <c r="A21110" s="1355"/>
      <c r="B21110" s="1355"/>
      <c r="C21110" s="1433"/>
      <c r="E21110" s="1433"/>
      <c r="K21110" s="1433"/>
      <c r="L21110" s="1334"/>
    </row>
    <row r="21111" spans="1:12" ht="24" customHeight="1">
      <c r="A21111" s="1355"/>
      <c r="B21111" s="1355"/>
      <c r="C21111" s="1433"/>
      <c r="E21111" s="1433"/>
      <c r="K21111" s="1433"/>
      <c r="L21111" s="1334"/>
    </row>
    <row r="21112" spans="1:12" ht="24" customHeight="1">
      <c r="A21112" s="1355"/>
      <c r="B21112" s="1355"/>
      <c r="C21112" s="1433"/>
      <c r="E21112" s="1433"/>
      <c r="K21112" s="1433"/>
      <c r="L21112" s="1334"/>
    </row>
    <row r="21113" spans="1:12" ht="24" customHeight="1">
      <c r="A21113" s="1355"/>
      <c r="B21113" s="1355"/>
      <c r="C21113" s="1433"/>
      <c r="E21113" s="1433"/>
      <c r="K21113" s="1433"/>
      <c r="L21113" s="1334"/>
    </row>
    <row r="21114" spans="1:12" ht="24" customHeight="1">
      <c r="A21114" s="1355"/>
      <c r="B21114" s="1355"/>
      <c r="C21114" s="1433"/>
      <c r="E21114" s="1433"/>
      <c r="K21114" s="1433"/>
      <c r="L21114" s="1334"/>
    </row>
    <row r="21115" spans="1:12" ht="24" customHeight="1">
      <c r="A21115" s="1355"/>
      <c r="B21115" s="1355"/>
      <c r="C21115" s="1433"/>
      <c r="E21115" s="1433"/>
      <c r="K21115" s="1433"/>
      <c r="L21115" s="1334"/>
    </row>
    <row r="21116" spans="1:12" ht="24" customHeight="1">
      <c r="A21116" s="1355"/>
      <c r="B21116" s="1355"/>
      <c r="C21116" s="1433"/>
      <c r="E21116" s="1433"/>
      <c r="K21116" s="1433"/>
      <c r="L21116" s="1334"/>
    </row>
    <row r="21117" spans="1:12" ht="24" customHeight="1">
      <c r="A21117" s="1355"/>
      <c r="B21117" s="1355"/>
      <c r="C21117" s="1433"/>
      <c r="E21117" s="1433"/>
      <c r="K21117" s="1433"/>
      <c r="L21117" s="1334"/>
    </row>
    <row r="21118" spans="1:12" ht="24" customHeight="1">
      <c r="A21118" s="1355"/>
      <c r="B21118" s="1355"/>
      <c r="C21118" s="1433"/>
      <c r="E21118" s="1433"/>
      <c r="K21118" s="1433"/>
      <c r="L21118" s="1334"/>
    </row>
    <row r="21119" spans="1:12" ht="24" customHeight="1">
      <c r="A21119" s="1355"/>
      <c r="B21119" s="1355"/>
      <c r="C21119" s="1433"/>
      <c r="E21119" s="1433"/>
      <c r="K21119" s="1433"/>
      <c r="L21119" s="1334"/>
    </row>
    <row r="21120" spans="1:12" ht="24" customHeight="1">
      <c r="A21120" s="1355"/>
      <c r="B21120" s="1355"/>
      <c r="C21120" s="1433"/>
      <c r="E21120" s="1433"/>
      <c r="K21120" s="1433"/>
      <c r="L21120" s="1334"/>
    </row>
    <row r="21121" spans="1:12" ht="24" customHeight="1">
      <c r="A21121" s="1355"/>
      <c r="B21121" s="1355"/>
      <c r="C21121" s="1433"/>
      <c r="E21121" s="1433"/>
      <c r="K21121" s="1433"/>
      <c r="L21121" s="1334"/>
    </row>
    <row r="21122" spans="1:12" ht="24" customHeight="1">
      <c r="A21122" s="1355"/>
      <c r="B21122" s="1355"/>
      <c r="C21122" s="1433"/>
      <c r="E21122" s="1433"/>
      <c r="K21122" s="1433"/>
      <c r="L21122" s="1334"/>
    </row>
    <row r="21123" spans="1:12" ht="24" customHeight="1">
      <c r="A21123" s="1355"/>
      <c r="B21123" s="1355"/>
      <c r="C21123" s="1433"/>
      <c r="E21123" s="1433"/>
      <c r="K21123" s="1433"/>
      <c r="L21123" s="1334"/>
    </row>
    <row r="21124" spans="1:12" ht="24" customHeight="1">
      <c r="A21124" s="1355"/>
      <c r="B21124" s="1355"/>
      <c r="C21124" s="1433"/>
      <c r="E21124" s="1433"/>
      <c r="K21124" s="1433"/>
      <c r="L21124" s="1334"/>
    </row>
    <row r="21125" spans="1:12" ht="24" customHeight="1">
      <c r="A21125" s="1355"/>
      <c r="B21125" s="1355"/>
      <c r="C21125" s="1433"/>
      <c r="E21125" s="1433"/>
      <c r="K21125" s="1433"/>
      <c r="L21125" s="1334"/>
    </row>
    <row r="21126" spans="1:12" ht="24" customHeight="1">
      <c r="A21126" s="1355"/>
      <c r="B21126" s="1355"/>
      <c r="C21126" s="1433"/>
      <c r="E21126" s="1433"/>
      <c r="K21126" s="1433"/>
      <c r="L21126" s="1334"/>
    </row>
    <row r="21127" spans="1:12" ht="24" customHeight="1">
      <c r="A21127" s="1355"/>
      <c r="B21127" s="1355"/>
      <c r="C21127" s="1433"/>
      <c r="E21127" s="1433"/>
      <c r="K21127" s="1433"/>
      <c r="L21127" s="1334"/>
    </row>
    <row r="21128" spans="1:12" ht="24" customHeight="1">
      <c r="A21128" s="1355"/>
      <c r="B21128" s="1355"/>
      <c r="C21128" s="1433"/>
      <c r="E21128" s="1433"/>
      <c r="K21128" s="1433"/>
      <c r="L21128" s="1334"/>
    </row>
    <row r="21129" spans="1:12" ht="24" customHeight="1">
      <c r="A21129" s="1355"/>
      <c r="B21129" s="1355"/>
      <c r="C21129" s="1433"/>
      <c r="E21129" s="1433"/>
      <c r="K21129" s="1433"/>
      <c r="L21129" s="1334"/>
    </row>
    <row r="21130" spans="1:12" ht="24" customHeight="1">
      <c r="A21130" s="1355"/>
      <c r="B21130" s="1355"/>
      <c r="C21130" s="1433"/>
      <c r="E21130" s="1433"/>
      <c r="K21130" s="1433"/>
      <c r="L21130" s="1334"/>
    </row>
    <row r="21131" spans="1:12" ht="24" customHeight="1">
      <c r="A21131" s="1355"/>
      <c r="B21131" s="1355"/>
      <c r="C21131" s="1433"/>
      <c r="E21131" s="1433"/>
      <c r="K21131" s="1433"/>
      <c r="L21131" s="1334"/>
    </row>
    <row r="21132" spans="1:12" ht="24" customHeight="1">
      <c r="A21132" s="1355"/>
      <c r="B21132" s="1355"/>
      <c r="C21132" s="1433"/>
      <c r="E21132" s="1433"/>
      <c r="K21132" s="1433"/>
      <c r="L21132" s="1334"/>
    </row>
    <row r="21133" spans="1:12" ht="24" customHeight="1">
      <c r="A21133" s="1355"/>
      <c r="B21133" s="1355"/>
      <c r="C21133" s="1433"/>
      <c r="E21133" s="1433"/>
      <c r="K21133" s="1433"/>
      <c r="L21133" s="1334"/>
    </row>
    <row r="21134" spans="1:12" ht="24" customHeight="1">
      <c r="A21134" s="1355"/>
      <c r="B21134" s="1355"/>
      <c r="C21134" s="1433"/>
      <c r="E21134" s="1433"/>
      <c r="K21134" s="1433"/>
      <c r="L21134" s="1334"/>
    </row>
    <row r="21135" spans="1:12" ht="24" customHeight="1">
      <c r="A21135" s="1355"/>
      <c r="B21135" s="1355"/>
      <c r="C21135" s="1433"/>
      <c r="E21135" s="1433"/>
      <c r="K21135" s="1433"/>
      <c r="L21135" s="1334"/>
    </row>
    <row r="21136" spans="1:12" ht="24" customHeight="1">
      <c r="A21136" s="1355"/>
      <c r="B21136" s="1355"/>
      <c r="C21136" s="1433"/>
      <c r="E21136" s="1433"/>
      <c r="K21136" s="1433"/>
      <c r="L21136" s="1334"/>
    </row>
    <row r="21137" spans="1:12" ht="24" customHeight="1">
      <c r="A21137" s="1355"/>
      <c r="B21137" s="1355"/>
      <c r="C21137" s="1433"/>
      <c r="E21137" s="1433"/>
      <c r="K21137" s="1433"/>
      <c r="L21137" s="1334"/>
    </row>
    <row r="21138" spans="1:12" ht="24" customHeight="1">
      <c r="A21138" s="1355"/>
      <c r="B21138" s="1355"/>
      <c r="C21138" s="1433"/>
      <c r="E21138" s="1433"/>
      <c r="K21138" s="1433"/>
      <c r="L21138" s="1334"/>
    </row>
    <row r="21139" spans="1:12" ht="24" customHeight="1">
      <c r="A21139" s="1355"/>
      <c r="B21139" s="1355"/>
      <c r="C21139" s="1433"/>
      <c r="E21139" s="1433"/>
      <c r="K21139" s="1433"/>
      <c r="L21139" s="1334"/>
    </row>
    <row r="21140" spans="1:12" ht="24" customHeight="1">
      <c r="A21140" s="1355"/>
      <c r="B21140" s="1355"/>
      <c r="C21140" s="1433"/>
      <c r="E21140" s="1433"/>
      <c r="K21140" s="1433"/>
      <c r="L21140" s="1334"/>
    </row>
    <row r="21141" spans="1:12" ht="24" customHeight="1">
      <c r="A21141" s="1355"/>
      <c r="B21141" s="1355"/>
      <c r="C21141" s="1433"/>
      <c r="E21141" s="1433"/>
      <c r="K21141" s="1433"/>
      <c r="L21141" s="1334"/>
    </row>
    <row r="21142" spans="1:12" ht="24" customHeight="1">
      <c r="A21142" s="1355"/>
      <c r="B21142" s="1355"/>
      <c r="C21142" s="1433"/>
      <c r="E21142" s="1433"/>
      <c r="K21142" s="1433"/>
      <c r="L21142" s="1334"/>
    </row>
    <row r="21143" spans="1:12" ht="24" customHeight="1">
      <c r="A21143" s="1355"/>
      <c r="B21143" s="1355"/>
      <c r="C21143" s="1433"/>
      <c r="E21143" s="1433"/>
      <c r="K21143" s="1433"/>
      <c r="L21143" s="1334"/>
    </row>
    <row r="21144" spans="1:12" ht="24" customHeight="1">
      <c r="A21144" s="1355"/>
      <c r="B21144" s="1355"/>
      <c r="C21144" s="1433"/>
      <c r="E21144" s="1433"/>
      <c r="K21144" s="1433"/>
      <c r="L21144" s="1334"/>
    </row>
    <row r="21145" spans="1:12" ht="24" customHeight="1">
      <c r="A21145" s="1355"/>
      <c r="B21145" s="1355"/>
      <c r="C21145" s="1433"/>
      <c r="E21145" s="1433"/>
      <c r="K21145" s="1433"/>
      <c r="L21145" s="1334"/>
    </row>
    <row r="21146" spans="1:12" ht="24" customHeight="1">
      <c r="A21146" s="1355"/>
      <c r="B21146" s="1355"/>
      <c r="C21146" s="1433"/>
      <c r="E21146" s="1433"/>
      <c r="K21146" s="1433"/>
      <c r="L21146" s="1334"/>
    </row>
    <row r="21147" spans="1:12" ht="24" customHeight="1">
      <c r="A21147" s="1355"/>
      <c r="B21147" s="1355"/>
      <c r="C21147" s="1433"/>
      <c r="E21147" s="1433"/>
      <c r="K21147" s="1433"/>
      <c r="L21147" s="1334"/>
    </row>
    <row r="21148" spans="1:12" ht="24" customHeight="1">
      <c r="A21148" s="1355"/>
      <c r="B21148" s="1355"/>
      <c r="C21148" s="1433"/>
      <c r="E21148" s="1433"/>
      <c r="K21148" s="1433"/>
      <c r="L21148" s="1334"/>
    </row>
    <row r="21149" spans="1:12" ht="24" customHeight="1">
      <c r="A21149" s="1355"/>
      <c r="B21149" s="1355"/>
      <c r="C21149" s="1433"/>
      <c r="E21149" s="1433"/>
      <c r="K21149" s="1433"/>
      <c r="L21149" s="1334"/>
    </row>
    <row r="21150" spans="1:12" ht="24" customHeight="1">
      <c r="A21150" s="1355"/>
      <c r="B21150" s="1355"/>
      <c r="C21150" s="1433"/>
      <c r="E21150" s="1433"/>
      <c r="K21150" s="1433"/>
      <c r="L21150" s="1334"/>
    </row>
    <row r="21151" spans="1:12" ht="24" customHeight="1">
      <c r="A21151" s="1355"/>
      <c r="B21151" s="1355"/>
      <c r="C21151" s="1433"/>
      <c r="E21151" s="1433"/>
      <c r="K21151" s="1433"/>
      <c r="L21151" s="1334"/>
    </row>
    <row r="21152" spans="1:12" ht="24" customHeight="1">
      <c r="A21152" s="1355"/>
      <c r="B21152" s="1355"/>
      <c r="C21152" s="1433"/>
      <c r="E21152" s="1433"/>
      <c r="K21152" s="1433"/>
      <c r="L21152" s="1334"/>
    </row>
    <row r="21153" spans="1:12" ht="24" customHeight="1">
      <c r="A21153" s="1355"/>
      <c r="B21153" s="1355"/>
      <c r="C21153" s="1433"/>
      <c r="E21153" s="1433"/>
      <c r="K21153" s="1433"/>
      <c r="L21153" s="1334"/>
    </row>
    <row r="21154" spans="1:12" ht="24" customHeight="1">
      <c r="A21154" s="1355"/>
      <c r="B21154" s="1355"/>
      <c r="C21154" s="1433"/>
      <c r="E21154" s="1433"/>
      <c r="K21154" s="1433"/>
      <c r="L21154" s="1334"/>
    </row>
    <row r="21155" spans="1:12" ht="24" customHeight="1">
      <c r="A21155" s="1355"/>
      <c r="B21155" s="1355"/>
      <c r="C21155" s="1433"/>
      <c r="E21155" s="1433"/>
      <c r="K21155" s="1433"/>
      <c r="L21155" s="1334"/>
    </row>
    <row r="21156" spans="1:12" ht="24" customHeight="1">
      <c r="A21156" s="1355"/>
      <c r="B21156" s="1355"/>
      <c r="C21156" s="1433"/>
      <c r="E21156" s="1433"/>
      <c r="K21156" s="1433"/>
      <c r="L21156" s="1334"/>
    </row>
    <row r="21157" spans="1:12" ht="24" customHeight="1">
      <c r="A21157" s="1355"/>
      <c r="B21157" s="1355"/>
      <c r="C21157" s="1433"/>
      <c r="E21157" s="1433"/>
      <c r="K21157" s="1433"/>
      <c r="L21157" s="1334"/>
    </row>
    <row r="21158" spans="1:12" ht="24" customHeight="1">
      <c r="A21158" s="1355"/>
      <c r="B21158" s="1355"/>
      <c r="C21158" s="1433"/>
      <c r="E21158" s="1433"/>
      <c r="K21158" s="1433"/>
      <c r="L21158" s="1334"/>
    </row>
    <row r="21159" spans="1:12" ht="24" customHeight="1">
      <c r="A21159" s="1355"/>
      <c r="B21159" s="1355"/>
      <c r="C21159" s="1433"/>
      <c r="E21159" s="1433"/>
      <c r="K21159" s="1433"/>
      <c r="L21159" s="1334"/>
    </row>
    <row r="21160" spans="1:12" ht="24" customHeight="1">
      <c r="A21160" s="1355"/>
      <c r="B21160" s="1355"/>
      <c r="C21160" s="1433"/>
      <c r="E21160" s="1433"/>
      <c r="K21160" s="1433"/>
      <c r="L21160" s="1334"/>
    </row>
    <row r="21161" spans="1:12" ht="24" customHeight="1">
      <c r="A21161" s="1355"/>
      <c r="B21161" s="1355"/>
      <c r="C21161" s="1433"/>
      <c r="E21161" s="1433"/>
      <c r="K21161" s="1433"/>
      <c r="L21161" s="1334"/>
    </row>
    <row r="21162" spans="1:12" ht="24" customHeight="1">
      <c r="A21162" s="1355"/>
      <c r="B21162" s="1355"/>
      <c r="C21162" s="1433"/>
      <c r="E21162" s="1433"/>
      <c r="K21162" s="1433"/>
      <c r="L21162" s="1334"/>
    </row>
    <row r="21163" spans="1:12" ht="24" customHeight="1">
      <c r="A21163" s="1355"/>
      <c r="B21163" s="1355"/>
      <c r="C21163" s="1433"/>
      <c r="E21163" s="1433"/>
      <c r="K21163" s="1433"/>
      <c r="L21163" s="1334"/>
    </row>
    <row r="21164" spans="1:12" ht="24" customHeight="1">
      <c r="A21164" s="1355"/>
      <c r="B21164" s="1355"/>
      <c r="C21164" s="1433"/>
      <c r="E21164" s="1433"/>
      <c r="K21164" s="1433"/>
      <c r="L21164" s="1334"/>
    </row>
    <row r="21165" spans="1:12" ht="24" customHeight="1">
      <c r="A21165" s="1355"/>
      <c r="B21165" s="1355"/>
      <c r="C21165" s="1433"/>
      <c r="E21165" s="1433"/>
      <c r="K21165" s="1433"/>
      <c r="L21165" s="1334"/>
    </row>
    <row r="21166" spans="1:12" ht="24" customHeight="1">
      <c r="A21166" s="1355"/>
      <c r="B21166" s="1355"/>
      <c r="C21166" s="1433"/>
      <c r="E21166" s="1433"/>
      <c r="K21166" s="1433"/>
      <c r="L21166" s="1334"/>
    </row>
    <row r="21167" spans="1:12" ht="24" customHeight="1">
      <c r="A21167" s="1355"/>
      <c r="B21167" s="1355"/>
      <c r="C21167" s="1433"/>
      <c r="E21167" s="1433"/>
      <c r="K21167" s="1433"/>
      <c r="L21167" s="1334"/>
    </row>
    <row r="21168" spans="1:12" ht="24" customHeight="1">
      <c r="A21168" s="1355"/>
      <c r="B21168" s="1355"/>
      <c r="C21168" s="1433"/>
      <c r="E21168" s="1433"/>
      <c r="K21168" s="1433"/>
      <c r="L21168" s="1334"/>
    </row>
    <row r="21169" spans="1:12" ht="24" customHeight="1">
      <c r="A21169" s="1355"/>
      <c r="B21169" s="1355"/>
      <c r="C21169" s="1433"/>
      <c r="E21169" s="1433"/>
      <c r="K21169" s="1433"/>
      <c r="L21169" s="1334"/>
    </row>
    <row r="21170" spans="1:12" ht="24" customHeight="1">
      <c r="A21170" s="1355"/>
      <c r="B21170" s="1355"/>
      <c r="C21170" s="1433"/>
      <c r="E21170" s="1433"/>
      <c r="K21170" s="1433"/>
      <c r="L21170" s="1334"/>
    </row>
    <row r="21171" spans="1:12" ht="24" customHeight="1">
      <c r="A21171" s="1355"/>
      <c r="B21171" s="1355"/>
      <c r="C21171" s="1433"/>
      <c r="E21171" s="1433"/>
      <c r="K21171" s="1433"/>
      <c r="L21171" s="1334"/>
    </row>
    <row r="21172" spans="1:12" ht="24" customHeight="1">
      <c r="A21172" s="1355"/>
      <c r="B21172" s="1355"/>
      <c r="C21172" s="1433"/>
      <c r="E21172" s="1433"/>
      <c r="K21172" s="1433"/>
      <c r="L21172" s="1334"/>
    </row>
    <row r="21173" spans="1:12" ht="24" customHeight="1">
      <c r="A21173" s="1355"/>
      <c r="B21173" s="1355"/>
      <c r="C21173" s="1433"/>
      <c r="E21173" s="1433"/>
      <c r="K21173" s="1433"/>
      <c r="L21173" s="1334"/>
    </row>
    <row r="21174" spans="1:12" ht="24" customHeight="1">
      <c r="A21174" s="1355"/>
      <c r="B21174" s="1355"/>
      <c r="C21174" s="1433"/>
      <c r="E21174" s="1433"/>
      <c r="K21174" s="1433"/>
      <c r="L21174" s="1334"/>
    </row>
    <row r="21175" spans="1:12" ht="24" customHeight="1">
      <c r="A21175" s="1355"/>
      <c r="B21175" s="1355"/>
      <c r="C21175" s="1433"/>
      <c r="E21175" s="1433"/>
      <c r="K21175" s="1433"/>
      <c r="L21175" s="1334"/>
    </row>
    <row r="21176" spans="1:12" ht="24" customHeight="1">
      <c r="A21176" s="1355"/>
      <c r="B21176" s="1355"/>
      <c r="C21176" s="1433"/>
      <c r="E21176" s="1433"/>
      <c r="K21176" s="1433"/>
      <c r="L21176" s="1334"/>
    </row>
    <row r="21177" spans="1:12" ht="24" customHeight="1">
      <c r="A21177" s="1355"/>
      <c r="B21177" s="1355"/>
      <c r="C21177" s="1433"/>
      <c r="E21177" s="1433"/>
      <c r="K21177" s="1433"/>
      <c r="L21177" s="1334"/>
    </row>
    <row r="21178" spans="1:12" ht="24" customHeight="1">
      <c r="A21178" s="1355"/>
      <c r="B21178" s="1355"/>
      <c r="C21178" s="1433"/>
      <c r="E21178" s="1433"/>
      <c r="K21178" s="1433"/>
      <c r="L21178" s="1334"/>
    </row>
    <row r="21179" spans="1:12" ht="24" customHeight="1">
      <c r="A21179" s="1355"/>
      <c r="B21179" s="1355"/>
      <c r="C21179" s="1433"/>
      <c r="E21179" s="1433"/>
      <c r="K21179" s="1433"/>
      <c r="L21179" s="1334"/>
    </row>
    <row r="21180" spans="1:12" ht="24" customHeight="1">
      <c r="A21180" s="1355"/>
      <c r="B21180" s="1355"/>
      <c r="C21180" s="1433"/>
      <c r="E21180" s="1433"/>
      <c r="K21180" s="1433"/>
      <c r="L21180" s="1334"/>
    </row>
    <row r="21181" spans="1:12" ht="24" customHeight="1">
      <c r="A21181" s="1355"/>
      <c r="B21181" s="1355"/>
      <c r="C21181" s="1433"/>
      <c r="E21181" s="1433"/>
      <c r="K21181" s="1433"/>
      <c r="L21181" s="1334"/>
    </row>
    <row r="21182" spans="1:12" ht="24" customHeight="1">
      <c r="A21182" s="1355"/>
      <c r="B21182" s="1355"/>
      <c r="C21182" s="1433"/>
      <c r="E21182" s="1433"/>
      <c r="K21182" s="1433"/>
      <c r="L21182" s="1334"/>
    </row>
    <row r="21183" spans="1:12" ht="24" customHeight="1">
      <c r="A21183" s="1355"/>
      <c r="B21183" s="1355"/>
      <c r="C21183" s="1433"/>
      <c r="E21183" s="1433"/>
      <c r="K21183" s="1433"/>
      <c r="L21183" s="1334"/>
    </row>
    <row r="21184" spans="1:12" ht="24" customHeight="1">
      <c r="A21184" s="1355"/>
      <c r="B21184" s="1355"/>
      <c r="C21184" s="1433"/>
      <c r="E21184" s="1433"/>
      <c r="K21184" s="1433"/>
      <c r="L21184" s="1334"/>
    </row>
    <row r="21185" spans="1:12" ht="24" customHeight="1">
      <c r="A21185" s="1355"/>
      <c r="B21185" s="1355"/>
      <c r="C21185" s="1433"/>
      <c r="E21185" s="1433"/>
      <c r="K21185" s="1433"/>
      <c r="L21185" s="1334"/>
    </row>
    <row r="21186" spans="1:12" ht="24" customHeight="1">
      <c r="A21186" s="1355"/>
      <c r="B21186" s="1355"/>
      <c r="C21186" s="1433"/>
      <c r="E21186" s="1433"/>
      <c r="K21186" s="1433"/>
      <c r="L21186" s="1334"/>
    </row>
    <row r="21187" spans="1:12" ht="24" customHeight="1">
      <c r="A21187" s="1355"/>
      <c r="B21187" s="1355"/>
      <c r="C21187" s="1433"/>
      <c r="E21187" s="1433"/>
      <c r="K21187" s="1433"/>
      <c r="L21187" s="1334"/>
    </row>
    <row r="21188" spans="1:12" ht="24" customHeight="1">
      <c r="A21188" s="1355"/>
      <c r="B21188" s="1355"/>
      <c r="C21188" s="1433"/>
      <c r="E21188" s="1433"/>
      <c r="K21188" s="1433"/>
      <c r="L21188" s="1334"/>
    </row>
    <row r="21189" spans="1:12" ht="24" customHeight="1">
      <c r="A21189" s="1355"/>
      <c r="B21189" s="1355"/>
      <c r="C21189" s="1433"/>
      <c r="E21189" s="1433"/>
      <c r="K21189" s="1433"/>
      <c r="L21189" s="1334"/>
    </row>
    <row r="21190" spans="1:12" ht="24" customHeight="1">
      <c r="A21190" s="1355"/>
      <c r="B21190" s="1355"/>
      <c r="C21190" s="1433"/>
      <c r="E21190" s="1433"/>
      <c r="K21190" s="1433"/>
      <c r="L21190" s="1334"/>
    </row>
    <row r="21191" spans="1:12" ht="24" customHeight="1">
      <c r="A21191" s="1355"/>
      <c r="B21191" s="1355"/>
      <c r="C21191" s="1433"/>
      <c r="E21191" s="1433"/>
      <c r="K21191" s="1433"/>
      <c r="L21191" s="1334"/>
    </row>
    <row r="21192" spans="1:12" ht="24" customHeight="1">
      <c r="A21192" s="1355"/>
      <c r="B21192" s="1355"/>
      <c r="C21192" s="1433"/>
      <c r="E21192" s="1433"/>
      <c r="K21192" s="1433"/>
      <c r="L21192" s="1334"/>
    </row>
    <row r="21193" spans="1:12" ht="24" customHeight="1">
      <c r="A21193" s="1355"/>
      <c r="B21193" s="1355"/>
      <c r="C21193" s="1433"/>
      <c r="E21193" s="1433"/>
      <c r="K21193" s="1433"/>
      <c r="L21193" s="1334"/>
    </row>
    <row r="21194" spans="1:12" ht="24" customHeight="1">
      <c r="A21194" s="1355"/>
      <c r="B21194" s="1355"/>
      <c r="C21194" s="1433"/>
      <c r="E21194" s="1433"/>
      <c r="K21194" s="1433"/>
      <c r="L21194" s="1334"/>
    </row>
    <row r="21195" spans="1:12" ht="24" customHeight="1">
      <c r="A21195" s="1355"/>
      <c r="B21195" s="1355"/>
      <c r="C21195" s="1433"/>
      <c r="E21195" s="1433"/>
      <c r="K21195" s="1433"/>
      <c r="L21195" s="1334"/>
    </row>
    <row r="21196" spans="1:12" ht="24" customHeight="1">
      <c r="A21196" s="1355"/>
      <c r="B21196" s="1355"/>
      <c r="C21196" s="1433"/>
      <c r="E21196" s="1433"/>
      <c r="K21196" s="1433"/>
      <c r="L21196" s="1334"/>
    </row>
    <row r="21197" spans="1:12" ht="24" customHeight="1">
      <c r="A21197" s="1355"/>
      <c r="B21197" s="1355"/>
      <c r="C21197" s="1433"/>
      <c r="E21197" s="1433"/>
      <c r="K21197" s="1433"/>
      <c r="L21197" s="1334"/>
    </row>
    <row r="21198" spans="1:12" ht="24" customHeight="1">
      <c r="A21198" s="1355"/>
      <c r="B21198" s="1355"/>
      <c r="C21198" s="1433"/>
      <c r="E21198" s="1433"/>
      <c r="K21198" s="1433"/>
      <c r="L21198" s="1334"/>
    </row>
    <row r="21199" spans="1:12" ht="24" customHeight="1">
      <c r="A21199" s="1355"/>
      <c r="B21199" s="1355"/>
      <c r="C21199" s="1433"/>
      <c r="E21199" s="1433"/>
      <c r="K21199" s="1433"/>
      <c r="L21199" s="1334"/>
    </row>
    <row r="21200" spans="1:12" ht="24" customHeight="1">
      <c r="A21200" s="1355"/>
      <c r="B21200" s="1355"/>
      <c r="C21200" s="1433"/>
      <c r="E21200" s="1433"/>
      <c r="K21200" s="1433"/>
      <c r="L21200" s="1334"/>
    </row>
    <row r="21201" spans="1:12" ht="24" customHeight="1">
      <c r="A21201" s="1355"/>
      <c r="B21201" s="1355"/>
      <c r="C21201" s="1433"/>
      <c r="E21201" s="1433"/>
      <c r="K21201" s="1433"/>
      <c r="L21201" s="1334"/>
    </row>
    <row r="21202" spans="1:12" ht="24" customHeight="1">
      <c r="A21202" s="1355"/>
      <c r="B21202" s="1355"/>
      <c r="C21202" s="1433"/>
      <c r="E21202" s="1433"/>
      <c r="K21202" s="1433"/>
      <c r="L21202" s="1334"/>
    </row>
    <row r="21203" spans="1:12" ht="24" customHeight="1">
      <c r="A21203" s="1355"/>
      <c r="B21203" s="1355"/>
      <c r="C21203" s="1433"/>
      <c r="E21203" s="1433"/>
      <c r="K21203" s="1433"/>
      <c r="L21203" s="1334"/>
    </row>
    <row r="21204" spans="1:12" ht="24" customHeight="1">
      <c r="A21204" s="1355"/>
      <c r="B21204" s="1355"/>
      <c r="C21204" s="1433"/>
      <c r="E21204" s="1433"/>
      <c r="K21204" s="1433"/>
      <c r="L21204" s="1334"/>
    </row>
    <row r="21205" spans="1:12" ht="24" customHeight="1">
      <c r="A21205" s="1355"/>
      <c r="B21205" s="1355"/>
      <c r="C21205" s="1433"/>
      <c r="E21205" s="1433"/>
      <c r="K21205" s="1433"/>
      <c r="L21205" s="1334"/>
    </row>
    <row r="21206" spans="1:12" ht="24" customHeight="1">
      <c r="A21206" s="1355"/>
      <c r="B21206" s="1355"/>
      <c r="C21206" s="1433"/>
      <c r="E21206" s="1433"/>
      <c r="K21206" s="1433"/>
      <c r="L21206" s="1334"/>
    </row>
    <row r="21207" spans="1:12" ht="24" customHeight="1">
      <c r="A21207" s="1355"/>
      <c r="B21207" s="1355"/>
      <c r="C21207" s="1433"/>
      <c r="E21207" s="1433"/>
      <c r="K21207" s="1433"/>
      <c r="L21207" s="1334"/>
    </row>
    <row r="21208" spans="1:12" ht="24" customHeight="1">
      <c r="A21208" s="1355"/>
      <c r="B21208" s="1355"/>
      <c r="C21208" s="1433"/>
      <c r="E21208" s="1433"/>
      <c r="K21208" s="1433"/>
      <c r="L21208" s="1334"/>
    </row>
    <row r="21209" spans="1:12" ht="24" customHeight="1">
      <c r="A21209" s="1355"/>
      <c r="B21209" s="1355"/>
      <c r="C21209" s="1433"/>
      <c r="E21209" s="1433"/>
      <c r="K21209" s="1433"/>
      <c r="L21209" s="1334"/>
    </row>
    <row r="21210" spans="1:12" ht="24" customHeight="1">
      <c r="A21210" s="1355"/>
      <c r="B21210" s="1355"/>
      <c r="C21210" s="1433"/>
      <c r="E21210" s="1433"/>
      <c r="K21210" s="1433"/>
      <c r="L21210" s="1334"/>
    </row>
    <row r="21211" spans="1:12" ht="24" customHeight="1">
      <c r="A21211" s="1355"/>
      <c r="B21211" s="1355"/>
      <c r="C21211" s="1433"/>
      <c r="E21211" s="1433"/>
      <c r="K21211" s="1433"/>
      <c r="L21211" s="1334"/>
    </row>
    <row r="21212" spans="1:12" ht="24" customHeight="1">
      <c r="A21212" s="1355"/>
      <c r="B21212" s="1355"/>
      <c r="C21212" s="1433"/>
      <c r="E21212" s="1433"/>
      <c r="K21212" s="1433"/>
      <c r="L21212" s="1334"/>
    </row>
    <row r="21213" spans="1:12" ht="24" customHeight="1">
      <c r="A21213" s="1355"/>
      <c r="B21213" s="1355"/>
      <c r="C21213" s="1433"/>
      <c r="E21213" s="1433"/>
      <c r="K21213" s="1433"/>
      <c r="L21213" s="1334"/>
    </row>
    <row r="21214" spans="1:12" ht="24" customHeight="1">
      <c r="A21214" s="1355"/>
      <c r="B21214" s="1355"/>
      <c r="C21214" s="1433"/>
      <c r="E21214" s="1433"/>
      <c r="K21214" s="1433"/>
      <c r="L21214" s="1334"/>
    </row>
    <row r="21215" spans="1:12" ht="24" customHeight="1">
      <c r="A21215" s="1355"/>
      <c r="B21215" s="1355"/>
      <c r="C21215" s="1433"/>
      <c r="E21215" s="1433"/>
      <c r="K21215" s="1433"/>
      <c r="L21215" s="1334"/>
    </row>
    <row r="21216" spans="1:12" ht="24" customHeight="1">
      <c r="A21216" s="1355"/>
      <c r="B21216" s="1355"/>
      <c r="C21216" s="1433"/>
      <c r="E21216" s="1433"/>
      <c r="K21216" s="1433"/>
      <c r="L21216" s="1334"/>
    </row>
    <row r="21217" spans="1:12" ht="24" customHeight="1">
      <c r="A21217" s="1355"/>
      <c r="B21217" s="1355"/>
      <c r="C21217" s="1433"/>
      <c r="E21217" s="1433"/>
      <c r="K21217" s="1433"/>
      <c r="L21217" s="1334"/>
    </row>
    <row r="21218" spans="1:12" ht="24" customHeight="1">
      <c r="A21218" s="1355"/>
      <c r="B21218" s="1355"/>
      <c r="C21218" s="1433"/>
      <c r="E21218" s="1433"/>
      <c r="K21218" s="1433"/>
      <c r="L21218" s="1334"/>
    </row>
    <row r="21219" spans="1:12" ht="24" customHeight="1">
      <c r="A21219" s="1355"/>
      <c r="B21219" s="1355"/>
      <c r="C21219" s="1433"/>
      <c r="E21219" s="1433"/>
      <c r="K21219" s="1433"/>
      <c r="L21219" s="1334"/>
    </row>
    <row r="21220" spans="1:12" ht="24" customHeight="1">
      <c r="A21220" s="1355"/>
      <c r="B21220" s="1355"/>
      <c r="C21220" s="1433"/>
      <c r="E21220" s="1433"/>
      <c r="K21220" s="1433"/>
      <c r="L21220" s="1334"/>
    </row>
    <row r="21221" spans="1:12" ht="24" customHeight="1">
      <c r="A21221" s="1355"/>
      <c r="B21221" s="1355"/>
      <c r="C21221" s="1433"/>
      <c r="E21221" s="1433"/>
      <c r="K21221" s="1433"/>
      <c r="L21221" s="1334"/>
    </row>
    <row r="21222" spans="1:12" ht="24" customHeight="1">
      <c r="A21222" s="1355"/>
      <c r="B21222" s="1355"/>
      <c r="C21222" s="1433"/>
      <c r="E21222" s="1433"/>
      <c r="K21222" s="1433"/>
      <c r="L21222" s="1334"/>
    </row>
    <row r="21223" spans="1:12" ht="24" customHeight="1">
      <c r="A21223" s="1355"/>
      <c r="B21223" s="1355"/>
      <c r="C21223" s="1433"/>
      <c r="E21223" s="1433"/>
      <c r="K21223" s="1433"/>
      <c r="L21223" s="1334"/>
    </row>
    <row r="21224" spans="1:12" ht="24" customHeight="1">
      <c r="A21224" s="1355"/>
      <c r="B21224" s="1355"/>
      <c r="C21224" s="1433"/>
      <c r="E21224" s="1433"/>
      <c r="K21224" s="1433"/>
      <c r="L21224" s="1334"/>
    </row>
    <row r="21225" spans="1:12" ht="24" customHeight="1">
      <c r="A21225" s="1355"/>
      <c r="B21225" s="1355"/>
      <c r="C21225" s="1433"/>
      <c r="E21225" s="1433"/>
      <c r="K21225" s="1433"/>
      <c r="L21225" s="1334"/>
    </row>
    <row r="21226" spans="1:12" ht="24" customHeight="1">
      <c r="A21226" s="1355"/>
      <c r="B21226" s="1355"/>
      <c r="C21226" s="1433"/>
      <c r="E21226" s="1433"/>
      <c r="K21226" s="1433"/>
      <c r="L21226" s="1334"/>
    </row>
    <row r="21227" spans="1:12" ht="24" customHeight="1">
      <c r="A21227" s="1355"/>
      <c r="B21227" s="1355"/>
      <c r="C21227" s="1433"/>
      <c r="E21227" s="1433"/>
      <c r="K21227" s="1433"/>
      <c r="L21227" s="1334"/>
    </row>
    <row r="21228" spans="1:12" ht="24" customHeight="1">
      <c r="A21228" s="1355"/>
      <c r="B21228" s="1355"/>
      <c r="C21228" s="1433"/>
      <c r="E21228" s="1433"/>
      <c r="K21228" s="1433"/>
      <c r="L21228" s="1334"/>
    </row>
    <row r="21229" spans="1:12" ht="24" customHeight="1">
      <c r="A21229" s="1355"/>
      <c r="B21229" s="1355"/>
      <c r="C21229" s="1433"/>
      <c r="E21229" s="1433"/>
      <c r="K21229" s="1433"/>
      <c r="L21229" s="1334"/>
    </row>
    <row r="21230" spans="1:12" ht="24" customHeight="1">
      <c r="A21230" s="1355"/>
      <c r="B21230" s="1355"/>
      <c r="C21230" s="1433"/>
      <c r="E21230" s="1433"/>
      <c r="K21230" s="1433"/>
      <c r="L21230" s="1334"/>
    </row>
    <row r="21231" spans="1:12" ht="24" customHeight="1">
      <c r="A21231" s="1355"/>
      <c r="B21231" s="1355"/>
      <c r="C21231" s="1433"/>
      <c r="E21231" s="1433"/>
      <c r="K21231" s="1433"/>
      <c r="L21231" s="1334"/>
    </row>
    <row r="21232" spans="1:12" ht="24" customHeight="1">
      <c r="A21232" s="1355"/>
      <c r="B21232" s="1355"/>
      <c r="C21232" s="1433"/>
      <c r="E21232" s="1433"/>
      <c r="K21232" s="1433"/>
      <c r="L21232" s="1334"/>
    </row>
    <row r="21233" spans="1:12" ht="24" customHeight="1">
      <c r="A21233" s="1355"/>
      <c r="B21233" s="1355"/>
      <c r="C21233" s="1433"/>
      <c r="E21233" s="1433"/>
      <c r="K21233" s="1433"/>
      <c r="L21233" s="1334"/>
    </row>
    <row r="21234" spans="1:12" ht="24" customHeight="1">
      <c r="A21234" s="1355"/>
      <c r="B21234" s="1355"/>
      <c r="C21234" s="1433"/>
      <c r="E21234" s="1433"/>
      <c r="K21234" s="1433"/>
      <c r="L21234" s="1334"/>
    </row>
    <row r="21235" spans="1:12" ht="24" customHeight="1">
      <c r="A21235" s="1355"/>
      <c r="B21235" s="1355"/>
      <c r="C21235" s="1433"/>
      <c r="E21235" s="1433"/>
      <c r="K21235" s="1433"/>
      <c r="L21235" s="1334"/>
    </row>
    <row r="21236" spans="1:12" ht="24" customHeight="1">
      <c r="A21236" s="1355"/>
      <c r="B21236" s="1355"/>
      <c r="C21236" s="1433"/>
      <c r="E21236" s="1433"/>
      <c r="K21236" s="1433"/>
      <c r="L21236" s="1334"/>
    </row>
    <row r="21237" spans="1:12" ht="24" customHeight="1">
      <c r="A21237" s="1355"/>
      <c r="B21237" s="1355"/>
      <c r="C21237" s="1433"/>
      <c r="E21237" s="1433"/>
      <c r="K21237" s="1433"/>
      <c r="L21237" s="1334"/>
    </row>
    <row r="21238" spans="1:12" ht="24" customHeight="1">
      <c r="A21238" s="1355"/>
      <c r="B21238" s="1355"/>
      <c r="C21238" s="1433"/>
      <c r="E21238" s="1433"/>
      <c r="K21238" s="1433"/>
      <c r="L21238" s="1334"/>
    </row>
    <row r="21239" spans="1:12" ht="24" customHeight="1">
      <c r="A21239" s="1355"/>
      <c r="B21239" s="1355"/>
      <c r="C21239" s="1433"/>
      <c r="E21239" s="1433"/>
      <c r="K21239" s="1433"/>
      <c r="L21239" s="1334"/>
    </row>
    <row r="21240" spans="1:12" ht="24" customHeight="1">
      <c r="A21240" s="1355"/>
      <c r="B21240" s="1355"/>
      <c r="C21240" s="1433"/>
      <c r="E21240" s="1433"/>
      <c r="K21240" s="1433"/>
      <c r="L21240" s="1334"/>
    </row>
    <row r="21241" spans="1:12" ht="24" customHeight="1">
      <c r="A21241" s="1355"/>
      <c r="B21241" s="1355"/>
      <c r="C21241" s="1433"/>
      <c r="E21241" s="1433"/>
      <c r="K21241" s="1433"/>
      <c r="L21241" s="1334"/>
    </row>
    <row r="21242" spans="1:12" ht="24" customHeight="1">
      <c r="A21242" s="1355"/>
      <c r="B21242" s="1355"/>
      <c r="C21242" s="1433"/>
      <c r="E21242" s="1433"/>
      <c r="K21242" s="1433"/>
      <c r="L21242" s="1334"/>
    </row>
    <row r="21243" spans="1:12" ht="24" customHeight="1">
      <c r="A21243" s="1355"/>
      <c r="B21243" s="1355"/>
      <c r="C21243" s="1433"/>
      <c r="E21243" s="1433"/>
      <c r="K21243" s="1433"/>
      <c r="L21243" s="1334"/>
    </row>
    <row r="21244" spans="1:12" ht="24" customHeight="1">
      <c r="A21244" s="1355"/>
      <c r="B21244" s="1355"/>
      <c r="C21244" s="1433"/>
      <c r="E21244" s="1433"/>
      <c r="K21244" s="1433"/>
      <c r="L21244" s="1334"/>
    </row>
    <row r="21245" spans="1:12" ht="24" customHeight="1">
      <c r="A21245" s="1355"/>
      <c r="B21245" s="1355"/>
      <c r="C21245" s="1433"/>
      <c r="E21245" s="1433"/>
      <c r="K21245" s="1433"/>
      <c r="L21245" s="1334"/>
    </row>
    <row r="21246" spans="1:12" ht="24" customHeight="1">
      <c r="A21246" s="1355"/>
      <c r="B21246" s="1355"/>
      <c r="C21246" s="1433"/>
      <c r="E21246" s="1433"/>
      <c r="K21246" s="1433"/>
      <c r="L21246" s="1334"/>
    </row>
    <row r="21247" spans="1:12" ht="24" customHeight="1">
      <c r="A21247" s="1355"/>
      <c r="B21247" s="1355"/>
      <c r="C21247" s="1433"/>
      <c r="E21247" s="1433"/>
      <c r="K21247" s="1433"/>
      <c r="L21247" s="1334"/>
    </row>
    <row r="21248" spans="1:12" ht="24" customHeight="1">
      <c r="A21248" s="1355"/>
      <c r="B21248" s="1355"/>
      <c r="C21248" s="1433"/>
      <c r="E21248" s="1433"/>
      <c r="K21248" s="1433"/>
      <c r="L21248" s="1334"/>
    </row>
    <row r="21249" spans="1:12" ht="24" customHeight="1">
      <c r="A21249" s="1355"/>
      <c r="B21249" s="1355"/>
      <c r="C21249" s="1433"/>
      <c r="E21249" s="1433"/>
      <c r="K21249" s="1433"/>
      <c r="L21249" s="1334"/>
    </row>
    <row r="21250" spans="1:12" ht="24" customHeight="1">
      <c r="A21250" s="1355"/>
      <c r="B21250" s="1355"/>
      <c r="C21250" s="1433"/>
      <c r="E21250" s="1433"/>
      <c r="K21250" s="1433"/>
      <c r="L21250" s="1334"/>
    </row>
    <row r="21251" spans="1:12" ht="24" customHeight="1">
      <c r="A21251" s="1355"/>
      <c r="B21251" s="1355"/>
      <c r="C21251" s="1433"/>
      <c r="E21251" s="1433"/>
      <c r="K21251" s="1433"/>
      <c r="L21251" s="1334"/>
    </row>
    <row r="21252" spans="1:12" ht="24" customHeight="1">
      <c r="A21252" s="1355"/>
      <c r="B21252" s="1355"/>
      <c r="C21252" s="1433"/>
      <c r="E21252" s="1433"/>
      <c r="K21252" s="1433"/>
      <c r="L21252" s="1334"/>
    </row>
    <row r="21253" spans="1:12" ht="24" customHeight="1">
      <c r="A21253" s="1355"/>
      <c r="B21253" s="1355"/>
      <c r="C21253" s="1433"/>
      <c r="E21253" s="1433"/>
      <c r="K21253" s="1433"/>
      <c r="L21253" s="1334"/>
    </row>
    <row r="21254" spans="1:12" ht="24" customHeight="1">
      <c r="A21254" s="1355"/>
      <c r="B21254" s="1355"/>
      <c r="C21254" s="1433"/>
      <c r="E21254" s="1433"/>
      <c r="K21254" s="1433"/>
      <c r="L21254" s="1334"/>
    </row>
    <row r="21255" spans="1:12" ht="24" customHeight="1">
      <c r="A21255" s="1355"/>
      <c r="B21255" s="1355"/>
      <c r="C21255" s="1433"/>
      <c r="E21255" s="1433"/>
      <c r="K21255" s="1433"/>
      <c r="L21255" s="1334"/>
    </row>
    <row r="21256" spans="1:12" ht="24" customHeight="1">
      <c r="A21256" s="1355"/>
      <c r="B21256" s="1355"/>
      <c r="C21256" s="1433"/>
      <c r="E21256" s="1433"/>
      <c r="K21256" s="1433"/>
      <c r="L21256" s="1334"/>
    </row>
    <row r="21257" spans="1:12" ht="24" customHeight="1">
      <c r="A21257" s="1355"/>
      <c r="B21257" s="1355"/>
      <c r="C21257" s="1433"/>
      <c r="E21257" s="1433"/>
      <c r="K21257" s="1433"/>
      <c r="L21257" s="1334"/>
    </row>
    <row r="21258" spans="1:12" ht="24" customHeight="1">
      <c r="A21258" s="1355"/>
      <c r="B21258" s="1355"/>
      <c r="C21258" s="1433"/>
      <c r="E21258" s="1433"/>
      <c r="K21258" s="1433"/>
      <c r="L21258" s="1334"/>
    </row>
    <row r="21259" spans="1:12" ht="24" customHeight="1">
      <c r="A21259" s="1355"/>
      <c r="B21259" s="1355"/>
      <c r="C21259" s="1433"/>
      <c r="E21259" s="1433"/>
      <c r="K21259" s="1433"/>
      <c r="L21259" s="1334"/>
    </row>
    <row r="21260" spans="1:12" ht="24" customHeight="1">
      <c r="A21260" s="1355"/>
      <c r="B21260" s="1355"/>
      <c r="C21260" s="1433"/>
      <c r="E21260" s="1433"/>
      <c r="K21260" s="1433"/>
      <c r="L21260" s="1334"/>
    </row>
    <row r="21261" spans="1:12" ht="24" customHeight="1">
      <c r="A21261" s="1355"/>
      <c r="B21261" s="1355"/>
      <c r="C21261" s="1433"/>
      <c r="E21261" s="1433"/>
      <c r="K21261" s="1433"/>
      <c r="L21261" s="1334"/>
    </row>
    <row r="21262" spans="1:12" ht="24" customHeight="1">
      <c r="A21262" s="1355"/>
      <c r="B21262" s="1355"/>
      <c r="C21262" s="1433"/>
      <c r="E21262" s="1433"/>
      <c r="K21262" s="1433"/>
      <c r="L21262" s="1334"/>
    </row>
    <row r="21263" spans="1:12" ht="24" customHeight="1">
      <c r="A21263" s="1355"/>
      <c r="B21263" s="1355"/>
      <c r="C21263" s="1433"/>
      <c r="E21263" s="1433"/>
      <c r="K21263" s="1433"/>
      <c r="L21263" s="1334"/>
    </row>
    <row r="21264" spans="1:12" ht="24" customHeight="1">
      <c r="A21264" s="1355"/>
      <c r="B21264" s="1355"/>
      <c r="C21264" s="1433"/>
      <c r="E21264" s="1433"/>
      <c r="K21264" s="1433"/>
      <c r="L21264" s="1334"/>
    </row>
    <row r="21265" spans="1:12" ht="24" customHeight="1">
      <c r="A21265" s="1355"/>
      <c r="B21265" s="1355"/>
      <c r="C21265" s="1433"/>
      <c r="E21265" s="1433"/>
      <c r="K21265" s="1433"/>
      <c r="L21265" s="1334"/>
    </row>
    <row r="21266" spans="1:12" ht="24" customHeight="1">
      <c r="A21266" s="1355"/>
      <c r="B21266" s="1355"/>
      <c r="C21266" s="1433"/>
      <c r="E21266" s="1433"/>
      <c r="K21266" s="1433"/>
      <c r="L21266" s="1334"/>
    </row>
    <row r="21267" spans="1:12" ht="24" customHeight="1">
      <c r="A21267" s="1355"/>
      <c r="B21267" s="1355"/>
      <c r="C21267" s="1433"/>
      <c r="E21267" s="1433"/>
      <c r="K21267" s="1433"/>
      <c r="L21267" s="1334"/>
    </row>
    <row r="21268" spans="1:12" ht="24" customHeight="1">
      <c r="A21268" s="1355"/>
      <c r="B21268" s="1355"/>
      <c r="C21268" s="1433"/>
      <c r="E21268" s="1433"/>
      <c r="K21268" s="1433"/>
      <c r="L21268" s="1334"/>
    </row>
    <row r="21269" spans="1:12" ht="24" customHeight="1">
      <c r="A21269" s="1355"/>
      <c r="B21269" s="1355"/>
      <c r="C21269" s="1433"/>
      <c r="E21269" s="1433"/>
      <c r="K21269" s="1433"/>
      <c r="L21269" s="1334"/>
    </row>
    <row r="21270" spans="1:12" ht="24" customHeight="1">
      <c r="A21270" s="1355"/>
      <c r="B21270" s="1355"/>
      <c r="C21270" s="1433"/>
      <c r="E21270" s="1433"/>
      <c r="K21270" s="1433"/>
      <c r="L21270" s="1334"/>
    </row>
    <row r="21271" spans="1:12" ht="24" customHeight="1">
      <c r="A21271" s="1355"/>
      <c r="B21271" s="1355"/>
      <c r="C21271" s="1433"/>
      <c r="E21271" s="1433"/>
      <c r="K21271" s="1433"/>
      <c r="L21271" s="1334"/>
    </row>
    <row r="21272" spans="1:12" ht="24" customHeight="1">
      <c r="A21272" s="1355"/>
      <c r="B21272" s="1355"/>
      <c r="C21272" s="1433"/>
      <c r="E21272" s="1433"/>
      <c r="K21272" s="1433"/>
      <c r="L21272" s="1334"/>
    </row>
    <row r="21273" spans="1:12" ht="24" customHeight="1">
      <c r="A21273" s="1355"/>
      <c r="B21273" s="1355"/>
      <c r="C21273" s="1433"/>
      <c r="E21273" s="1433"/>
      <c r="K21273" s="1433"/>
      <c r="L21273" s="1334"/>
    </row>
    <row r="21274" spans="1:12" ht="24" customHeight="1">
      <c r="A21274" s="1355"/>
      <c r="B21274" s="1355"/>
      <c r="C21274" s="1433"/>
      <c r="E21274" s="1433"/>
      <c r="K21274" s="1433"/>
      <c r="L21274" s="1334"/>
    </row>
    <row r="21275" spans="1:12" ht="24" customHeight="1">
      <c r="A21275" s="1355"/>
      <c r="B21275" s="1355"/>
      <c r="C21275" s="1433"/>
      <c r="E21275" s="1433"/>
      <c r="K21275" s="1433"/>
      <c r="L21275" s="1334"/>
    </row>
    <row r="21276" spans="1:12" ht="24" customHeight="1">
      <c r="A21276" s="1355"/>
      <c r="B21276" s="1355"/>
      <c r="C21276" s="1433"/>
      <c r="E21276" s="1433"/>
      <c r="K21276" s="1433"/>
      <c r="L21276" s="1334"/>
    </row>
    <row r="21277" spans="1:12" ht="24" customHeight="1">
      <c r="A21277" s="1355"/>
      <c r="B21277" s="1355"/>
      <c r="C21277" s="1433"/>
      <c r="E21277" s="1433"/>
      <c r="K21277" s="1433"/>
      <c r="L21277" s="1334"/>
    </row>
    <row r="21278" spans="1:12" ht="24" customHeight="1">
      <c r="A21278" s="1355"/>
      <c r="B21278" s="1355"/>
      <c r="C21278" s="1433"/>
      <c r="E21278" s="1433"/>
      <c r="K21278" s="1433"/>
      <c r="L21278" s="1334"/>
    </row>
    <row r="21279" spans="1:12" ht="24" customHeight="1">
      <c r="A21279" s="1355"/>
      <c r="B21279" s="1355"/>
      <c r="C21279" s="1433"/>
      <c r="E21279" s="1433"/>
      <c r="K21279" s="1433"/>
      <c r="L21279" s="1334"/>
    </row>
    <row r="21280" spans="1:12" ht="24" customHeight="1">
      <c r="A21280" s="1355"/>
      <c r="B21280" s="1355"/>
      <c r="C21280" s="1433"/>
      <c r="E21280" s="1433"/>
      <c r="K21280" s="1433"/>
      <c r="L21280" s="1334"/>
    </row>
    <row r="21281" spans="1:12" ht="24" customHeight="1">
      <c r="A21281" s="1355"/>
      <c r="B21281" s="1355"/>
      <c r="C21281" s="1433"/>
      <c r="E21281" s="1433"/>
      <c r="K21281" s="1433"/>
      <c r="L21281" s="1334"/>
    </row>
    <row r="21282" spans="1:12" ht="24" customHeight="1">
      <c r="A21282" s="1355"/>
      <c r="B21282" s="1355"/>
      <c r="C21282" s="1433"/>
      <c r="E21282" s="1433"/>
      <c r="K21282" s="1433"/>
      <c r="L21282" s="1334"/>
    </row>
    <row r="21283" spans="1:12" ht="24" customHeight="1">
      <c r="A21283" s="1355"/>
      <c r="B21283" s="1355"/>
      <c r="C21283" s="1433"/>
      <c r="E21283" s="1433"/>
      <c r="K21283" s="1433"/>
      <c r="L21283" s="1334"/>
    </row>
    <row r="21284" spans="1:12" ht="24" customHeight="1">
      <c r="A21284" s="1355"/>
      <c r="B21284" s="1355"/>
      <c r="C21284" s="1433"/>
      <c r="E21284" s="1433"/>
      <c r="K21284" s="1433"/>
      <c r="L21284" s="1334"/>
    </row>
    <row r="21285" spans="1:12" ht="24" customHeight="1">
      <c r="A21285" s="1355"/>
      <c r="B21285" s="1355"/>
      <c r="C21285" s="1433"/>
      <c r="E21285" s="1433"/>
      <c r="K21285" s="1433"/>
      <c r="L21285" s="1334"/>
    </row>
    <row r="21286" spans="1:12" ht="24" customHeight="1">
      <c r="A21286" s="1355"/>
      <c r="B21286" s="1355"/>
      <c r="C21286" s="1433"/>
      <c r="E21286" s="1433"/>
      <c r="K21286" s="1433"/>
      <c r="L21286" s="1334"/>
    </row>
    <row r="21287" spans="1:12" ht="24" customHeight="1">
      <c r="A21287" s="1355"/>
      <c r="B21287" s="1355"/>
      <c r="C21287" s="1433"/>
      <c r="E21287" s="1433"/>
      <c r="K21287" s="1433"/>
      <c r="L21287" s="1334"/>
    </row>
    <row r="21288" spans="1:12" ht="24" customHeight="1">
      <c r="A21288" s="1355"/>
      <c r="B21288" s="1355"/>
      <c r="C21288" s="1433"/>
      <c r="E21288" s="1433"/>
      <c r="K21288" s="1433"/>
      <c r="L21288" s="1334"/>
    </row>
    <row r="21289" spans="1:12" ht="24" customHeight="1">
      <c r="A21289" s="1355"/>
      <c r="B21289" s="1355"/>
      <c r="C21289" s="1433"/>
      <c r="E21289" s="1433"/>
      <c r="K21289" s="1433"/>
      <c r="L21289" s="1334"/>
    </row>
    <row r="21290" spans="1:12" ht="24" customHeight="1">
      <c r="A21290" s="1355"/>
      <c r="B21290" s="1355"/>
      <c r="C21290" s="1433"/>
      <c r="E21290" s="1433"/>
      <c r="K21290" s="1433"/>
      <c r="L21290" s="1334"/>
    </row>
    <row r="21291" spans="1:12" ht="24" customHeight="1">
      <c r="A21291" s="1355"/>
      <c r="B21291" s="1355"/>
      <c r="C21291" s="1433"/>
      <c r="E21291" s="1433"/>
      <c r="K21291" s="1433"/>
      <c r="L21291" s="1334"/>
    </row>
    <row r="21292" spans="1:12" ht="24" customHeight="1">
      <c r="A21292" s="1355"/>
      <c r="B21292" s="1355"/>
      <c r="C21292" s="1433"/>
      <c r="E21292" s="1433"/>
      <c r="K21292" s="1433"/>
      <c r="L21292" s="1334"/>
    </row>
    <row r="21293" spans="1:12" ht="24" customHeight="1">
      <c r="A21293" s="1355"/>
      <c r="B21293" s="1355"/>
      <c r="C21293" s="1433"/>
      <c r="E21293" s="1433"/>
      <c r="K21293" s="1433"/>
      <c r="L21293" s="1334"/>
    </row>
    <row r="21294" spans="1:12" ht="24" customHeight="1">
      <c r="A21294" s="1355"/>
      <c r="B21294" s="1355"/>
      <c r="C21294" s="1433"/>
      <c r="E21294" s="1433"/>
      <c r="K21294" s="1433"/>
      <c r="L21294" s="1334"/>
    </row>
    <row r="21295" spans="1:12" ht="24" customHeight="1">
      <c r="A21295" s="1355"/>
      <c r="B21295" s="1355"/>
      <c r="C21295" s="1433"/>
      <c r="E21295" s="1433"/>
      <c r="K21295" s="1433"/>
      <c r="L21295" s="1334"/>
    </row>
    <row r="21296" spans="1:12" ht="24" customHeight="1">
      <c r="A21296" s="1355"/>
      <c r="B21296" s="1355"/>
      <c r="C21296" s="1433"/>
      <c r="E21296" s="1433"/>
      <c r="K21296" s="1433"/>
      <c r="L21296" s="1334"/>
    </row>
    <row r="21297" spans="1:12" ht="24" customHeight="1">
      <c r="A21297" s="1355"/>
      <c r="B21297" s="1355"/>
      <c r="C21297" s="1433"/>
      <c r="E21297" s="1433"/>
      <c r="K21297" s="1433"/>
      <c r="L21297" s="1334"/>
    </row>
    <row r="21298" spans="1:12" ht="24" customHeight="1">
      <c r="A21298" s="1355"/>
      <c r="B21298" s="1355"/>
      <c r="C21298" s="1433"/>
      <c r="E21298" s="1433"/>
      <c r="K21298" s="1433"/>
      <c r="L21298" s="1334"/>
    </row>
    <row r="21299" spans="1:12" ht="24" customHeight="1">
      <c r="A21299" s="1355"/>
      <c r="B21299" s="1355"/>
      <c r="C21299" s="1433"/>
      <c r="E21299" s="1433"/>
      <c r="K21299" s="1433"/>
      <c r="L21299" s="1334"/>
    </row>
    <row r="21300" spans="1:12" ht="24" customHeight="1">
      <c r="A21300" s="1355"/>
      <c r="B21300" s="1355"/>
      <c r="C21300" s="1433"/>
      <c r="E21300" s="1433"/>
      <c r="K21300" s="1433"/>
      <c r="L21300" s="1334"/>
    </row>
    <row r="21301" spans="1:12" ht="24" customHeight="1">
      <c r="A21301" s="1355"/>
      <c r="B21301" s="1355"/>
      <c r="C21301" s="1433"/>
      <c r="E21301" s="1433"/>
      <c r="K21301" s="1433"/>
      <c r="L21301" s="1334"/>
    </row>
    <row r="21302" spans="1:12" ht="24" customHeight="1">
      <c r="A21302" s="1355"/>
      <c r="B21302" s="1355"/>
      <c r="C21302" s="1433"/>
      <c r="E21302" s="1433"/>
      <c r="K21302" s="1433"/>
      <c r="L21302" s="1334"/>
    </row>
    <row r="21303" spans="1:12" ht="24" customHeight="1">
      <c r="A21303" s="1355"/>
      <c r="B21303" s="1355"/>
      <c r="C21303" s="1433"/>
      <c r="E21303" s="1433"/>
      <c r="K21303" s="1433"/>
      <c r="L21303" s="1334"/>
    </row>
    <row r="21304" spans="1:12" ht="24" customHeight="1">
      <c r="A21304" s="1355"/>
      <c r="B21304" s="1355"/>
      <c r="C21304" s="1433"/>
      <c r="E21304" s="1433"/>
      <c r="K21304" s="1433"/>
      <c r="L21304" s="1334"/>
    </row>
    <row r="21305" spans="1:12" ht="24" customHeight="1">
      <c r="A21305" s="1355"/>
      <c r="B21305" s="1355"/>
      <c r="C21305" s="1433"/>
      <c r="E21305" s="1433"/>
      <c r="K21305" s="1433"/>
      <c r="L21305" s="1334"/>
    </row>
    <row r="21306" spans="1:12" ht="24" customHeight="1">
      <c r="A21306" s="1355"/>
      <c r="B21306" s="1355"/>
      <c r="C21306" s="1433"/>
      <c r="E21306" s="1433"/>
      <c r="K21306" s="1433"/>
      <c r="L21306" s="1334"/>
    </row>
    <row r="21307" spans="1:12" ht="24" customHeight="1">
      <c r="A21307" s="1355"/>
      <c r="B21307" s="1355"/>
      <c r="C21307" s="1433"/>
      <c r="E21307" s="1433"/>
      <c r="K21307" s="1433"/>
      <c r="L21307" s="1334"/>
    </row>
    <row r="21308" spans="1:12" ht="24" customHeight="1">
      <c r="A21308" s="1355"/>
      <c r="B21308" s="1355"/>
      <c r="C21308" s="1433"/>
      <c r="E21308" s="1433"/>
      <c r="K21308" s="1433"/>
      <c r="L21308" s="1334"/>
    </row>
    <row r="21309" spans="1:12" ht="24" customHeight="1">
      <c r="A21309" s="1355"/>
      <c r="B21309" s="1355"/>
      <c r="C21309" s="1433"/>
      <c r="E21309" s="1433"/>
      <c r="K21309" s="1433"/>
      <c r="L21309" s="1334"/>
    </row>
    <row r="21310" spans="1:12" ht="24" customHeight="1">
      <c r="A21310" s="1355"/>
      <c r="B21310" s="1355"/>
      <c r="C21310" s="1433"/>
      <c r="E21310" s="1433"/>
      <c r="K21310" s="1433"/>
      <c r="L21310" s="1334"/>
    </row>
    <row r="21311" spans="1:12" ht="24" customHeight="1">
      <c r="A21311" s="1355"/>
      <c r="B21311" s="1355"/>
      <c r="C21311" s="1433"/>
      <c r="E21311" s="1433"/>
      <c r="K21311" s="1433"/>
      <c r="L21311" s="1334"/>
    </row>
    <row r="21312" spans="1:12" ht="24" customHeight="1">
      <c r="A21312" s="1355"/>
      <c r="B21312" s="1355"/>
      <c r="C21312" s="1433"/>
      <c r="E21312" s="1433"/>
      <c r="K21312" s="1433"/>
      <c r="L21312" s="1334"/>
    </row>
    <row r="21313" spans="1:12" ht="24" customHeight="1">
      <c r="A21313" s="1355"/>
      <c r="B21313" s="1355"/>
      <c r="C21313" s="1433"/>
      <c r="E21313" s="1433"/>
      <c r="K21313" s="1433"/>
      <c r="L21313" s="1334"/>
    </row>
    <row r="21314" spans="1:12" ht="24" customHeight="1">
      <c r="A21314" s="1355"/>
      <c r="B21314" s="1355"/>
      <c r="C21314" s="1433"/>
      <c r="E21314" s="1433"/>
      <c r="K21314" s="1433"/>
      <c r="L21314" s="1334"/>
    </row>
    <row r="21315" spans="1:12" ht="24" customHeight="1">
      <c r="A21315" s="1355"/>
      <c r="B21315" s="1355"/>
      <c r="C21315" s="1433"/>
      <c r="E21315" s="1433"/>
      <c r="K21315" s="1433"/>
      <c r="L21315" s="1334"/>
    </row>
    <row r="21316" spans="1:12" ht="24" customHeight="1">
      <c r="A21316" s="1355"/>
      <c r="B21316" s="1355"/>
      <c r="C21316" s="1433"/>
      <c r="E21316" s="1433"/>
      <c r="K21316" s="1433"/>
      <c r="L21316" s="1334"/>
    </row>
    <row r="21317" spans="1:12" ht="24" customHeight="1">
      <c r="A21317" s="1355"/>
      <c r="B21317" s="1355"/>
      <c r="C21317" s="1433"/>
      <c r="E21317" s="1433"/>
      <c r="K21317" s="1433"/>
      <c r="L21317" s="1334"/>
    </row>
    <row r="21318" spans="1:12" ht="24" customHeight="1">
      <c r="A21318" s="1355"/>
      <c r="B21318" s="1355"/>
      <c r="C21318" s="1433"/>
      <c r="E21318" s="1433"/>
      <c r="K21318" s="1433"/>
      <c r="L21318" s="1334"/>
    </row>
    <row r="21319" spans="1:12" ht="24" customHeight="1">
      <c r="A21319" s="1355"/>
      <c r="B21319" s="1355"/>
      <c r="C21319" s="1433"/>
      <c r="E21319" s="1433"/>
      <c r="K21319" s="1433"/>
      <c r="L21319" s="1334"/>
    </row>
    <row r="21320" spans="1:12" ht="24" customHeight="1">
      <c r="A21320" s="1355"/>
      <c r="B21320" s="1355"/>
      <c r="C21320" s="1433"/>
      <c r="E21320" s="1433"/>
      <c r="K21320" s="1433"/>
      <c r="L21320" s="1334"/>
    </row>
    <row r="21321" spans="1:12" ht="24" customHeight="1">
      <c r="A21321" s="1355"/>
      <c r="B21321" s="1355"/>
      <c r="C21321" s="1433"/>
      <c r="E21321" s="1433"/>
      <c r="K21321" s="1433"/>
      <c r="L21321" s="1334"/>
    </row>
    <row r="21322" spans="1:12" ht="24" customHeight="1">
      <c r="A21322" s="1355"/>
      <c r="B21322" s="1355"/>
      <c r="C21322" s="1433"/>
      <c r="E21322" s="1433"/>
      <c r="K21322" s="1433"/>
      <c r="L21322" s="1334"/>
    </row>
    <row r="21323" spans="1:12" ht="24" customHeight="1">
      <c r="A21323" s="1355"/>
      <c r="B21323" s="1355"/>
      <c r="C21323" s="1433"/>
      <c r="E21323" s="1433"/>
      <c r="K21323" s="1433"/>
      <c r="L21323" s="1334"/>
    </row>
    <row r="21324" spans="1:12" ht="24" customHeight="1">
      <c r="A21324" s="1355"/>
      <c r="B21324" s="1355"/>
      <c r="C21324" s="1433"/>
      <c r="E21324" s="1433"/>
      <c r="K21324" s="1433"/>
      <c r="L21324" s="1334"/>
    </row>
    <row r="21325" spans="1:12" ht="24" customHeight="1">
      <c r="A21325" s="1355"/>
      <c r="B21325" s="1355"/>
      <c r="C21325" s="1433"/>
      <c r="E21325" s="1433"/>
      <c r="K21325" s="1433"/>
      <c r="L21325" s="1334"/>
    </row>
    <row r="21326" spans="1:12" ht="24" customHeight="1">
      <c r="A21326" s="1355"/>
      <c r="B21326" s="1355"/>
      <c r="C21326" s="1433"/>
      <c r="E21326" s="1433"/>
      <c r="K21326" s="1433"/>
      <c r="L21326" s="1334"/>
    </row>
    <row r="21327" spans="1:12" ht="24" customHeight="1">
      <c r="A21327" s="1355"/>
      <c r="B21327" s="1355"/>
      <c r="C21327" s="1433"/>
      <c r="E21327" s="1433"/>
      <c r="K21327" s="1433"/>
      <c r="L21327" s="1334"/>
    </row>
    <row r="21328" spans="1:12" ht="24" customHeight="1">
      <c r="A21328" s="1355"/>
      <c r="B21328" s="1355"/>
      <c r="C21328" s="1433"/>
      <c r="E21328" s="1433"/>
      <c r="K21328" s="1433"/>
      <c r="L21328" s="1334"/>
    </row>
    <row r="21329" spans="1:12" ht="24" customHeight="1">
      <c r="A21329" s="1355"/>
      <c r="B21329" s="1355"/>
      <c r="C21329" s="1433"/>
      <c r="E21329" s="1433"/>
      <c r="K21329" s="1433"/>
      <c r="L21329" s="1334"/>
    </row>
    <row r="21330" spans="1:12" ht="24" customHeight="1">
      <c r="A21330" s="1355"/>
      <c r="B21330" s="1355"/>
      <c r="C21330" s="1433"/>
      <c r="E21330" s="1433"/>
      <c r="K21330" s="1433"/>
      <c r="L21330" s="1334"/>
    </row>
    <row r="21331" spans="1:12" ht="24" customHeight="1">
      <c r="A21331" s="1355"/>
      <c r="B21331" s="1355"/>
      <c r="C21331" s="1433"/>
      <c r="E21331" s="1433"/>
      <c r="K21331" s="1433"/>
      <c r="L21331" s="1334"/>
    </row>
    <row r="21332" spans="1:12" ht="24" customHeight="1">
      <c r="A21332" s="1355"/>
      <c r="B21332" s="1355"/>
      <c r="C21332" s="1433"/>
      <c r="E21332" s="1433"/>
      <c r="K21332" s="1433"/>
      <c r="L21332" s="1334"/>
    </row>
    <row r="21333" spans="1:12" ht="24" customHeight="1">
      <c r="A21333" s="1355"/>
      <c r="B21333" s="1355"/>
      <c r="C21333" s="1433"/>
      <c r="E21333" s="1433"/>
      <c r="K21333" s="1433"/>
      <c r="L21333" s="1334"/>
    </row>
    <row r="21334" spans="1:12" ht="24" customHeight="1">
      <c r="A21334" s="1355"/>
      <c r="B21334" s="1355"/>
      <c r="C21334" s="1433"/>
      <c r="E21334" s="1433"/>
      <c r="K21334" s="1433"/>
      <c r="L21334" s="1334"/>
    </row>
    <row r="21335" spans="1:12" ht="24" customHeight="1">
      <c r="A21335" s="1355"/>
      <c r="B21335" s="1355"/>
      <c r="C21335" s="1433"/>
      <c r="E21335" s="1433"/>
      <c r="K21335" s="1433"/>
      <c r="L21335" s="1334"/>
    </row>
    <row r="21336" spans="1:12" ht="24" customHeight="1">
      <c r="A21336" s="1355"/>
      <c r="B21336" s="1355"/>
      <c r="C21336" s="1433"/>
      <c r="E21336" s="1433"/>
      <c r="K21336" s="1433"/>
      <c r="L21336" s="1334"/>
    </row>
    <row r="21337" spans="1:12" ht="24" customHeight="1">
      <c r="A21337" s="1355"/>
      <c r="B21337" s="1355"/>
      <c r="C21337" s="1433"/>
      <c r="E21337" s="1433"/>
      <c r="K21337" s="1433"/>
      <c r="L21337" s="1334"/>
    </row>
    <row r="21338" spans="1:12" ht="24" customHeight="1">
      <c r="A21338" s="1355"/>
      <c r="B21338" s="1355"/>
      <c r="C21338" s="1433"/>
      <c r="E21338" s="1433"/>
      <c r="K21338" s="1433"/>
      <c r="L21338" s="1334"/>
    </row>
    <row r="21339" spans="1:12" ht="24" customHeight="1">
      <c r="A21339" s="1355"/>
      <c r="B21339" s="1355"/>
      <c r="C21339" s="1433"/>
      <c r="E21339" s="1433"/>
      <c r="K21339" s="1433"/>
      <c r="L21339" s="1334"/>
    </row>
    <row r="21340" spans="1:12" ht="24" customHeight="1">
      <c r="A21340" s="1355"/>
      <c r="B21340" s="1355"/>
      <c r="C21340" s="1433"/>
      <c r="E21340" s="1433"/>
      <c r="K21340" s="1433"/>
      <c r="L21340" s="1334"/>
    </row>
    <row r="21341" spans="1:12" ht="24" customHeight="1">
      <c r="A21341" s="1355"/>
      <c r="B21341" s="1355"/>
      <c r="C21341" s="1433"/>
      <c r="E21341" s="1433"/>
      <c r="K21341" s="1433"/>
      <c r="L21341" s="1334"/>
    </row>
    <row r="21342" spans="1:12" ht="24" customHeight="1">
      <c r="A21342" s="1355"/>
      <c r="B21342" s="1355"/>
      <c r="C21342" s="1433"/>
      <c r="E21342" s="1433"/>
      <c r="K21342" s="1433"/>
      <c r="L21342" s="1334"/>
    </row>
    <row r="21343" spans="1:12" ht="24" customHeight="1">
      <c r="A21343" s="1355"/>
      <c r="B21343" s="1355"/>
      <c r="C21343" s="1433"/>
      <c r="E21343" s="1433"/>
      <c r="K21343" s="1433"/>
      <c r="L21343" s="1334"/>
    </row>
    <row r="21344" spans="1:12" ht="24" customHeight="1">
      <c r="A21344" s="1355"/>
      <c r="B21344" s="1355"/>
      <c r="C21344" s="1433"/>
      <c r="E21344" s="1433"/>
      <c r="K21344" s="1433"/>
      <c r="L21344" s="1334"/>
    </row>
    <row r="21345" spans="1:12" ht="24" customHeight="1">
      <c r="A21345" s="1355"/>
      <c r="B21345" s="1355"/>
      <c r="C21345" s="1433"/>
      <c r="E21345" s="1433"/>
      <c r="K21345" s="1433"/>
      <c r="L21345" s="1334"/>
    </row>
    <row r="21346" spans="1:12" ht="24" customHeight="1">
      <c r="A21346" s="1355"/>
      <c r="B21346" s="1355"/>
      <c r="C21346" s="1433"/>
      <c r="E21346" s="1433"/>
      <c r="K21346" s="1433"/>
      <c r="L21346" s="1334"/>
    </row>
    <row r="21347" spans="1:12" ht="24" customHeight="1">
      <c r="A21347" s="1355"/>
      <c r="B21347" s="1355"/>
      <c r="C21347" s="1433"/>
      <c r="E21347" s="1433"/>
      <c r="K21347" s="1433"/>
      <c r="L21347" s="1334"/>
    </row>
    <row r="21348" spans="1:12" ht="24" customHeight="1">
      <c r="A21348" s="1355"/>
      <c r="B21348" s="1355"/>
      <c r="C21348" s="1433"/>
      <c r="E21348" s="1433"/>
      <c r="K21348" s="1433"/>
      <c r="L21348" s="1334"/>
    </row>
    <row r="21349" spans="1:12" ht="24" customHeight="1">
      <c r="A21349" s="1355"/>
      <c r="B21349" s="1355"/>
      <c r="C21349" s="1433"/>
      <c r="E21349" s="1433"/>
      <c r="K21349" s="1433"/>
      <c r="L21349" s="1334"/>
    </row>
    <row r="21350" spans="1:12" ht="24" customHeight="1">
      <c r="A21350" s="1355"/>
      <c r="B21350" s="1355"/>
      <c r="C21350" s="1433"/>
      <c r="E21350" s="1433"/>
      <c r="K21350" s="1433"/>
      <c r="L21350" s="1334"/>
    </row>
    <row r="21351" spans="1:12" ht="24" customHeight="1">
      <c r="A21351" s="1355"/>
      <c r="B21351" s="1355"/>
      <c r="C21351" s="1433"/>
      <c r="E21351" s="1433"/>
      <c r="K21351" s="1433"/>
      <c r="L21351" s="1334"/>
    </row>
    <row r="21352" spans="1:12" ht="24" customHeight="1">
      <c r="A21352" s="1355"/>
      <c r="B21352" s="1355"/>
      <c r="C21352" s="1433"/>
      <c r="E21352" s="1433"/>
      <c r="K21352" s="1433"/>
      <c r="L21352" s="1334"/>
    </row>
    <row r="21353" spans="1:12" ht="24" customHeight="1">
      <c r="A21353" s="1355"/>
      <c r="B21353" s="1355"/>
      <c r="C21353" s="1433"/>
      <c r="E21353" s="1433"/>
      <c r="K21353" s="1433"/>
      <c r="L21353" s="1334"/>
    </row>
    <row r="21354" spans="1:12" ht="24" customHeight="1">
      <c r="A21354" s="1355"/>
      <c r="B21354" s="1355"/>
      <c r="C21354" s="1433"/>
      <c r="E21354" s="1433"/>
      <c r="K21354" s="1433"/>
      <c r="L21354" s="1334"/>
    </row>
    <row r="21355" spans="1:12" ht="24" customHeight="1">
      <c r="A21355" s="1355"/>
      <c r="B21355" s="1355"/>
      <c r="C21355" s="1433"/>
      <c r="E21355" s="1433"/>
      <c r="K21355" s="1433"/>
      <c r="L21355" s="1334"/>
    </row>
    <row r="21356" spans="1:12" ht="24" customHeight="1">
      <c r="A21356" s="1355"/>
      <c r="B21356" s="1355"/>
      <c r="C21356" s="1433"/>
      <c r="E21356" s="1433"/>
      <c r="K21356" s="1433"/>
      <c r="L21356" s="1334"/>
    </row>
    <row r="21357" spans="1:12" ht="24" customHeight="1">
      <c r="A21357" s="1355"/>
      <c r="B21357" s="1355"/>
      <c r="C21357" s="1433"/>
      <c r="E21357" s="1433"/>
      <c r="K21357" s="1433"/>
      <c r="L21357" s="1334"/>
    </row>
    <row r="21358" spans="1:12" ht="24" customHeight="1">
      <c r="A21358" s="1355"/>
      <c r="B21358" s="1355"/>
      <c r="C21358" s="1433"/>
      <c r="E21358" s="1433"/>
      <c r="K21358" s="1433"/>
      <c r="L21358" s="1334"/>
    </row>
    <row r="21359" spans="1:12" ht="24" customHeight="1">
      <c r="A21359" s="1355"/>
      <c r="B21359" s="1355"/>
      <c r="C21359" s="1433"/>
      <c r="E21359" s="1433"/>
      <c r="K21359" s="1433"/>
      <c r="L21359" s="1334"/>
    </row>
    <row r="21360" spans="1:12" ht="24" customHeight="1">
      <c r="A21360" s="1355"/>
      <c r="B21360" s="1355"/>
      <c r="C21360" s="1433"/>
      <c r="E21360" s="1433"/>
      <c r="K21360" s="1433"/>
      <c r="L21360" s="1334"/>
    </row>
    <row r="21361" spans="1:12" ht="24" customHeight="1">
      <c r="A21361" s="1355"/>
      <c r="B21361" s="1355"/>
      <c r="C21361" s="1433"/>
      <c r="E21361" s="1433"/>
      <c r="K21361" s="1433"/>
      <c r="L21361" s="1334"/>
    </row>
    <row r="21362" spans="1:12" ht="24" customHeight="1">
      <c r="A21362" s="1355"/>
      <c r="B21362" s="1355"/>
      <c r="C21362" s="1433"/>
      <c r="E21362" s="1433"/>
      <c r="K21362" s="1433"/>
      <c r="L21362" s="1334"/>
    </row>
    <row r="21363" spans="1:12" ht="24" customHeight="1">
      <c r="A21363" s="1355"/>
      <c r="B21363" s="1355"/>
      <c r="C21363" s="1433"/>
      <c r="E21363" s="1433"/>
      <c r="K21363" s="1433"/>
      <c r="L21363" s="1334"/>
    </row>
    <row r="21364" spans="1:12" ht="24" customHeight="1">
      <c r="A21364" s="1355"/>
      <c r="B21364" s="1355"/>
      <c r="C21364" s="1433"/>
      <c r="E21364" s="1433"/>
      <c r="K21364" s="1433"/>
      <c r="L21364" s="1334"/>
    </row>
    <row r="21365" spans="1:12" ht="24" customHeight="1">
      <c r="A21365" s="1355"/>
      <c r="B21365" s="1355"/>
      <c r="C21365" s="1433"/>
      <c r="E21365" s="1433"/>
      <c r="K21365" s="1433"/>
      <c r="L21365" s="1334"/>
    </row>
    <row r="21366" spans="1:12" ht="24" customHeight="1">
      <c r="A21366" s="1355"/>
      <c r="B21366" s="1355"/>
      <c r="C21366" s="1433"/>
      <c r="E21366" s="1433"/>
      <c r="K21366" s="1433"/>
      <c r="L21366" s="1334"/>
    </row>
    <row r="21367" spans="1:12" ht="24" customHeight="1">
      <c r="A21367" s="1355"/>
      <c r="B21367" s="1355"/>
      <c r="C21367" s="1433"/>
      <c r="E21367" s="1433"/>
      <c r="K21367" s="1433"/>
      <c r="L21367" s="1334"/>
    </row>
    <row r="21368" spans="1:12" ht="24" customHeight="1">
      <c r="A21368" s="1355"/>
      <c r="B21368" s="1355"/>
      <c r="C21368" s="1433"/>
      <c r="E21368" s="1433"/>
      <c r="K21368" s="1433"/>
      <c r="L21368" s="1334"/>
    </row>
    <row r="21369" spans="1:12" ht="24" customHeight="1">
      <c r="A21369" s="1355"/>
      <c r="B21369" s="1355"/>
      <c r="C21369" s="1433"/>
      <c r="E21369" s="1433"/>
      <c r="K21369" s="1433"/>
      <c r="L21369" s="1334"/>
    </row>
    <row r="21370" spans="1:12" ht="24" customHeight="1">
      <c r="A21370" s="1355"/>
      <c r="B21370" s="1355"/>
      <c r="C21370" s="1433"/>
      <c r="E21370" s="1433"/>
      <c r="K21370" s="1433"/>
      <c r="L21370" s="1334"/>
    </row>
    <row r="21371" spans="1:12" ht="24" customHeight="1">
      <c r="A21371" s="1355"/>
      <c r="B21371" s="1355"/>
      <c r="C21371" s="1433"/>
      <c r="E21371" s="1433"/>
      <c r="K21371" s="1433"/>
      <c r="L21371" s="1334"/>
    </row>
    <row r="21372" spans="1:12" ht="24" customHeight="1">
      <c r="A21372" s="1355"/>
      <c r="B21372" s="1355"/>
      <c r="C21372" s="1433"/>
      <c r="E21372" s="1433"/>
      <c r="K21372" s="1433"/>
      <c r="L21372" s="1334"/>
    </row>
    <row r="21373" spans="1:12" ht="24" customHeight="1">
      <c r="A21373" s="1355"/>
      <c r="B21373" s="1355"/>
      <c r="C21373" s="1433"/>
      <c r="E21373" s="1433"/>
      <c r="K21373" s="1433"/>
      <c r="L21373" s="1334"/>
    </row>
    <row r="21374" spans="1:12" ht="24" customHeight="1">
      <c r="A21374" s="1355"/>
      <c r="B21374" s="1355"/>
      <c r="C21374" s="1433"/>
      <c r="E21374" s="1433"/>
      <c r="K21374" s="1433"/>
      <c r="L21374" s="1334"/>
    </row>
    <row r="21375" spans="1:12" ht="24" customHeight="1">
      <c r="A21375" s="1355"/>
      <c r="B21375" s="1355"/>
      <c r="C21375" s="1433"/>
      <c r="E21375" s="1433"/>
      <c r="K21375" s="1433"/>
      <c r="L21375" s="1334"/>
    </row>
    <row r="21376" spans="1:12" ht="24" customHeight="1">
      <c r="A21376" s="1355"/>
      <c r="B21376" s="1355"/>
      <c r="C21376" s="1433"/>
      <c r="E21376" s="1433"/>
      <c r="K21376" s="1433"/>
      <c r="L21376" s="1334"/>
    </row>
    <row r="21377" spans="1:12" ht="24" customHeight="1">
      <c r="A21377" s="1355"/>
      <c r="B21377" s="1355"/>
      <c r="C21377" s="1433"/>
      <c r="E21377" s="1433"/>
      <c r="K21377" s="1433"/>
      <c r="L21377" s="1334"/>
    </row>
    <row r="21378" spans="1:12" ht="24" customHeight="1">
      <c r="A21378" s="1355"/>
      <c r="B21378" s="1355"/>
      <c r="C21378" s="1433"/>
      <c r="E21378" s="1433"/>
      <c r="K21378" s="1433"/>
      <c r="L21378" s="1334"/>
    </row>
    <row r="21379" spans="1:12" ht="24" customHeight="1">
      <c r="A21379" s="1355"/>
      <c r="B21379" s="1355"/>
      <c r="C21379" s="1433"/>
      <c r="E21379" s="1433"/>
      <c r="K21379" s="1433"/>
      <c r="L21379" s="1334"/>
    </row>
    <row r="21380" spans="1:12" ht="24" customHeight="1">
      <c r="A21380" s="1355"/>
      <c r="B21380" s="1355"/>
      <c r="C21380" s="1433"/>
      <c r="E21380" s="1433"/>
      <c r="K21380" s="1433"/>
      <c r="L21380" s="1334"/>
    </row>
    <row r="21381" spans="1:12" ht="24" customHeight="1">
      <c r="A21381" s="1355"/>
      <c r="B21381" s="1355"/>
      <c r="C21381" s="1433"/>
      <c r="E21381" s="1433"/>
      <c r="K21381" s="1433"/>
      <c r="L21381" s="1334"/>
    </row>
    <row r="21382" spans="1:12" ht="24" customHeight="1">
      <c r="A21382" s="1355"/>
      <c r="B21382" s="1355"/>
      <c r="C21382" s="1433"/>
      <c r="E21382" s="1433"/>
      <c r="K21382" s="1433"/>
      <c r="L21382" s="1334"/>
    </row>
    <row r="21383" spans="1:12" ht="24" customHeight="1">
      <c r="A21383" s="1355"/>
      <c r="B21383" s="1355"/>
      <c r="C21383" s="1433"/>
      <c r="E21383" s="1433"/>
      <c r="K21383" s="1433"/>
      <c r="L21383" s="1334"/>
    </row>
    <row r="21384" spans="1:12" ht="24" customHeight="1">
      <c r="A21384" s="1355"/>
      <c r="B21384" s="1355"/>
      <c r="C21384" s="1433"/>
      <c r="E21384" s="1433"/>
      <c r="K21384" s="1433"/>
      <c r="L21384" s="1334"/>
    </row>
    <row r="21385" spans="1:12" ht="24" customHeight="1">
      <c r="A21385" s="1355"/>
      <c r="B21385" s="1355"/>
      <c r="C21385" s="1433"/>
      <c r="E21385" s="1433"/>
      <c r="K21385" s="1433"/>
      <c r="L21385" s="1334"/>
    </row>
    <row r="21386" spans="1:12" ht="24" customHeight="1">
      <c r="A21386" s="1355"/>
      <c r="B21386" s="1355"/>
      <c r="C21386" s="1433"/>
      <c r="E21386" s="1433"/>
      <c r="K21386" s="1433"/>
      <c r="L21386" s="1334"/>
    </row>
    <row r="21387" spans="1:12" ht="24" customHeight="1">
      <c r="A21387" s="1355"/>
      <c r="B21387" s="1355"/>
      <c r="C21387" s="1433"/>
      <c r="E21387" s="1433"/>
      <c r="K21387" s="1433"/>
      <c r="L21387" s="1334"/>
    </row>
    <row r="21388" spans="1:12" ht="24" customHeight="1">
      <c r="A21388" s="1355"/>
      <c r="B21388" s="1355"/>
      <c r="C21388" s="1433"/>
      <c r="E21388" s="1433"/>
      <c r="K21388" s="1433"/>
      <c r="L21388" s="1334"/>
    </row>
    <row r="21389" spans="1:12" ht="24" customHeight="1">
      <c r="A21389" s="1355"/>
      <c r="B21389" s="1355"/>
      <c r="C21389" s="1433"/>
      <c r="E21389" s="1433"/>
      <c r="K21389" s="1433"/>
      <c r="L21389" s="1334"/>
    </row>
    <row r="21390" spans="1:12" ht="24" customHeight="1">
      <c r="A21390" s="1355"/>
      <c r="B21390" s="1355"/>
      <c r="C21390" s="1433"/>
      <c r="E21390" s="1433"/>
      <c r="K21390" s="1433"/>
      <c r="L21390" s="1334"/>
    </row>
    <row r="21391" spans="1:12" ht="24" customHeight="1">
      <c r="A21391" s="1355"/>
      <c r="B21391" s="1355"/>
      <c r="C21391" s="1433"/>
      <c r="E21391" s="1433"/>
      <c r="K21391" s="1433"/>
      <c r="L21391" s="1334"/>
    </row>
    <row r="21392" spans="1:12" ht="24" customHeight="1">
      <c r="A21392" s="1355"/>
      <c r="B21392" s="1355"/>
      <c r="C21392" s="1433"/>
      <c r="E21392" s="1433"/>
      <c r="K21392" s="1433"/>
      <c r="L21392" s="1334"/>
    </row>
    <row r="21393" spans="1:12" ht="24" customHeight="1">
      <c r="A21393" s="1355"/>
      <c r="B21393" s="1355"/>
      <c r="C21393" s="1433"/>
      <c r="E21393" s="1433"/>
      <c r="K21393" s="1433"/>
      <c r="L21393" s="1334"/>
    </row>
    <row r="21394" spans="1:12" ht="24" customHeight="1">
      <c r="A21394" s="1355"/>
      <c r="B21394" s="1355"/>
      <c r="C21394" s="1433"/>
      <c r="E21394" s="1433"/>
      <c r="K21394" s="1433"/>
      <c r="L21394" s="1334"/>
    </row>
    <row r="21395" spans="1:12" ht="24" customHeight="1">
      <c r="A21395" s="1355"/>
      <c r="B21395" s="1355"/>
      <c r="C21395" s="1433"/>
      <c r="E21395" s="1433"/>
      <c r="K21395" s="1433"/>
      <c r="L21395" s="1334"/>
    </row>
    <row r="21396" spans="1:12" ht="24" customHeight="1">
      <c r="A21396" s="1355"/>
      <c r="B21396" s="1355"/>
      <c r="C21396" s="1433"/>
      <c r="E21396" s="1433"/>
      <c r="K21396" s="1433"/>
      <c r="L21396" s="1334"/>
    </row>
    <row r="21397" spans="1:12" ht="24" customHeight="1">
      <c r="A21397" s="1355"/>
      <c r="B21397" s="1355"/>
      <c r="C21397" s="1433"/>
      <c r="E21397" s="1433"/>
      <c r="K21397" s="1433"/>
      <c r="L21397" s="1334"/>
    </row>
    <row r="21398" spans="1:12" ht="24" customHeight="1">
      <c r="A21398" s="1355"/>
      <c r="B21398" s="1355"/>
      <c r="C21398" s="1433"/>
      <c r="E21398" s="1433"/>
      <c r="K21398" s="1433"/>
      <c r="L21398" s="1334"/>
    </row>
    <row r="21399" spans="1:12" ht="24" customHeight="1">
      <c r="A21399" s="1355"/>
      <c r="B21399" s="1355"/>
      <c r="C21399" s="1433"/>
      <c r="E21399" s="1433"/>
      <c r="K21399" s="1433"/>
      <c r="L21399" s="1334"/>
    </row>
    <row r="21400" spans="1:12" ht="24" customHeight="1">
      <c r="A21400" s="1355"/>
      <c r="B21400" s="1355"/>
      <c r="C21400" s="1433"/>
      <c r="E21400" s="1433"/>
      <c r="K21400" s="1433"/>
      <c r="L21400" s="1334"/>
    </row>
    <row r="21401" spans="1:12" ht="24" customHeight="1">
      <c r="A21401" s="1355"/>
      <c r="B21401" s="1355"/>
      <c r="C21401" s="1433"/>
      <c r="E21401" s="1433"/>
      <c r="K21401" s="1433"/>
      <c r="L21401" s="1334"/>
    </row>
    <row r="21402" spans="1:12" ht="24" customHeight="1">
      <c r="A21402" s="1355"/>
      <c r="B21402" s="1355"/>
      <c r="C21402" s="1433"/>
      <c r="E21402" s="1433"/>
      <c r="K21402" s="1433"/>
      <c r="L21402" s="1334"/>
    </row>
    <row r="21403" spans="1:12" ht="24" customHeight="1">
      <c r="A21403" s="1355"/>
      <c r="B21403" s="1355"/>
      <c r="C21403" s="1433"/>
      <c r="E21403" s="1433"/>
      <c r="K21403" s="1433"/>
      <c r="L21403" s="1334"/>
    </row>
    <row r="21404" spans="1:12" ht="24" customHeight="1">
      <c r="A21404" s="1355"/>
      <c r="B21404" s="1355"/>
      <c r="C21404" s="1433"/>
      <c r="E21404" s="1433"/>
      <c r="K21404" s="1433"/>
      <c r="L21404" s="1334"/>
    </row>
    <row r="21405" spans="1:12" ht="24" customHeight="1">
      <c r="A21405" s="1355"/>
      <c r="B21405" s="1355"/>
      <c r="C21405" s="1433"/>
      <c r="E21405" s="1433"/>
      <c r="K21405" s="1433"/>
      <c r="L21405" s="1334"/>
    </row>
    <row r="21406" spans="1:12" ht="24" customHeight="1">
      <c r="A21406" s="1355"/>
      <c r="B21406" s="1355"/>
      <c r="C21406" s="1433"/>
      <c r="E21406" s="1433"/>
      <c r="K21406" s="1433"/>
      <c r="L21406" s="1334"/>
    </row>
    <row r="21407" spans="1:12" ht="24" customHeight="1">
      <c r="A21407" s="1355"/>
      <c r="B21407" s="1355"/>
      <c r="C21407" s="1433"/>
      <c r="E21407" s="1433"/>
      <c r="K21407" s="1433"/>
      <c r="L21407" s="1334"/>
    </row>
    <row r="21408" spans="1:12" ht="24" customHeight="1">
      <c r="A21408" s="1355"/>
      <c r="B21408" s="1355"/>
      <c r="C21408" s="1433"/>
      <c r="E21408" s="1433"/>
      <c r="K21408" s="1433"/>
      <c r="L21408" s="1334"/>
    </row>
    <row r="21409" spans="1:12" ht="24" customHeight="1">
      <c r="A21409" s="1355"/>
      <c r="B21409" s="1355"/>
      <c r="C21409" s="1433"/>
      <c r="E21409" s="1433"/>
      <c r="K21409" s="1433"/>
      <c r="L21409" s="1334"/>
    </row>
    <row r="21410" spans="1:12" ht="24" customHeight="1">
      <c r="A21410" s="1355"/>
      <c r="B21410" s="1355"/>
      <c r="C21410" s="1433"/>
      <c r="E21410" s="1433"/>
      <c r="K21410" s="1433"/>
      <c r="L21410" s="1334"/>
    </row>
    <row r="21411" spans="1:12" ht="24" customHeight="1">
      <c r="A21411" s="1355"/>
      <c r="B21411" s="1355"/>
      <c r="C21411" s="1433"/>
      <c r="E21411" s="1433"/>
      <c r="K21411" s="1433"/>
      <c r="L21411" s="1334"/>
    </row>
    <row r="21412" spans="1:12" ht="24" customHeight="1">
      <c r="A21412" s="1355"/>
      <c r="B21412" s="1355"/>
      <c r="C21412" s="1433"/>
      <c r="E21412" s="1433"/>
      <c r="K21412" s="1433"/>
      <c r="L21412" s="1334"/>
    </row>
    <row r="21413" spans="1:12" ht="24" customHeight="1">
      <c r="A21413" s="1355"/>
      <c r="B21413" s="1355"/>
      <c r="C21413" s="1433"/>
      <c r="E21413" s="1433"/>
      <c r="K21413" s="1433"/>
      <c r="L21413" s="1334"/>
    </row>
    <row r="21414" spans="1:12" ht="24" customHeight="1">
      <c r="A21414" s="1355"/>
      <c r="B21414" s="1355"/>
      <c r="C21414" s="1433"/>
      <c r="E21414" s="1433"/>
      <c r="K21414" s="1433"/>
      <c r="L21414" s="1334"/>
    </row>
    <row r="21415" spans="1:12" ht="24" customHeight="1">
      <c r="A21415" s="1355"/>
      <c r="B21415" s="1355"/>
      <c r="C21415" s="1433"/>
      <c r="E21415" s="1433"/>
      <c r="K21415" s="1433"/>
      <c r="L21415" s="1334"/>
    </row>
    <row r="21416" spans="1:12" ht="24" customHeight="1">
      <c r="A21416" s="1355"/>
      <c r="B21416" s="1355"/>
      <c r="C21416" s="1433"/>
      <c r="E21416" s="1433"/>
      <c r="K21416" s="1433"/>
      <c r="L21416" s="1334"/>
    </row>
    <row r="21417" spans="1:12" ht="24" customHeight="1">
      <c r="A21417" s="1355"/>
      <c r="B21417" s="1355"/>
      <c r="C21417" s="1433"/>
      <c r="E21417" s="1433"/>
      <c r="K21417" s="1433"/>
      <c r="L21417" s="1334"/>
    </row>
    <row r="21418" spans="1:12" ht="24" customHeight="1">
      <c r="A21418" s="1355"/>
      <c r="B21418" s="1355"/>
      <c r="C21418" s="1433"/>
      <c r="E21418" s="1433"/>
      <c r="K21418" s="1433"/>
      <c r="L21418" s="1334"/>
    </row>
    <row r="21419" spans="1:12" ht="24" customHeight="1">
      <c r="A21419" s="1355"/>
      <c r="B21419" s="1355"/>
      <c r="C21419" s="1433"/>
      <c r="E21419" s="1433"/>
      <c r="K21419" s="1433"/>
      <c r="L21419" s="1334"/>
    </row>
    <row r="21420" spans="1:12" ht="24" customHeight="1">
      <c r="A21420" s="1355"/>
      <c r="B21420" s="1355"/>
      <c r="C21420" s="1433"/>
      <c r="E21420" s="1433"/>
      <c r="K21420" s="1433"/>
      <c r="L21420" s="1334"/>
    </row>
    <row r="21421" spans="1:12" ht="24" customHeight="1">
      <c r="A21421" s="1355"/>
      <c r="B21421" s="1355"/>
      <c r="C21421" s="1433"/>
      <c r="E21421" s="1433"/>
      <c r="K21421" s="1433"/>
      <c r="L21421" s="1334"/>
    </row>
    <row r="21422" spans="1:12" ht="24" customHeight="1">
      <c r="A21422" s="1355"/>
      <c r="B21422" s="1355"/>
      <c r="C21422" s="1433"/>
      <c r="E21422" s="1433"/>
      <c r="K21422" s="1433"/>
      <c r="L21422" s="1334"/>
    </row>
    <row r="21423" spans="1:12" ht="24" customHeight="1">
      <c r="A21423" s="1355"/>
      <c r="B21423" s="1355"/>
      <c r="C21423" s="1433"/>
      <c r="E21423" s="1433"/>
      <c r="K21423" s="1433"/>
      <c r="L21423" s="1334"/>
    </row>
    <row r="21424" spans="1:12" ht="24" customHeight="1">
      <c r="A21424" s="1355"/>
      <c r="B21424" s="1355"/>
      <c r="C21424" s="1433"/>
      <c r="E21424" s="1433"/>
      <c r="K21424" s="1433"/>
      <c r="L21424" s="1334"/>
    </row>
    <row r="21425" spans="1:12" ht="24" customHeight="1">
      <c r="A21425" s="1355"/>
      <c r="B21425" s="1355"/>
      <c r="C21425" s="1433"/>
      <c r="E21425" s="1433"/>
      <c r="K21425" s="1433"/>
      <c r="L21425" s="1334"/>
    </row>
    <row r="21426" spans="1:12" ht="24" customHeight="1">
      <c r="A21426" s="1355"/>
      <c r="B21426" s="1355"/>
      <c r="C21426" s="1433"/>
      <c r="E21426" s="1433"/>
      <c r="K21426" s="1433"/>
      <c r="L21426" s="1334"/>
    </row>
    <row r="21427" spans="1:12" ht="24" customHeight="1">
      <c r="A21427" s="1355"/>
      <c r="B21427" s="1355"/>
      <c r="C21427" s="1433"/>
      <c r="E21427" s="1433"/>
      <c r="K21427" s="1433"/>
      <c r="L21427" s="1334"/>
    </row>
    <row r="21428" spans="1:12" ht="24" customHeight="1">
      <c r="A21428" s="1355"/>
      <c r="B21428" s="1355"/>
      <c r="C21428" s="1433"/>
      <c r="E21428" s="1433"/>
      <c r="K21428" s="1433"/>
      <c r="L21428" s="1334"/>
    </row>
    <row r="21429" spans="1:12" ht="24" customHeight="1">
      <c r="A21429" s="1355"/>
      <c r="B21429" s="1355"/>
      <c r="C21429" s="1433"/>
      <c r="E21429" s="1433"/>
      <c r="K21429" s="1433"/>
      <c r="L21429" s="1334"/>
    </row>
    <row r="21430" spans="1:12" ht="24" customHeight="1">
      <c r="A21430" s="1355"/>
      <c r="B21430" s="1355"/>
      <c r="C21430" s="1433"/>
      <c r="E21430" s="1433"/>
      <c r="K21430" s="1433"/>
      <c r="L21430" s="1334"/>
    </row>
    <row r="21431" spans="1:12" ht="24" customHeight="1">
      <c r="A21431" s="1355"/>
      <c r="B21431" s="1355"/>
      <c r="C21431" s="1433"/>
      <c r="E21431" s="1433"/>
      <c r="K21431" s="1433"/>
      <c r="L21431" s="1334"/>
    </row>
    <row r="21432" spans="1:12" ht="24" customHeight="1">
      <c r="A21432" s="1355"/>
      <c r="B21432" s="1355"/>
      <c r="C21432" s="1433"/>
      <c r="E21432" s="1433"/>
      <c r="K21432" s="1433"/>
      <c r="L21432" s="1334"/>
    </row>
    <row r="21433" spans="1:12" ht="24" customHeight="1">
      <c r="A21433" s="1355"/>
      <c r="B21433" s="1355"/>
      <c r="C21433" s="1433"/>
      <c r="E21433" s="1433"/>
      <c r="K21433" s="1433"/>
      <c r="L21433" s="1334"/>
    </row>
    <row r="21434" spans="1:12" ht="24" customHeight="1">
      <c r="A21434" s="1355"/>
      <c r="B21434" s="1355"/>
      <c r="C21434" s="1433"/>
      <c r="E21434" s="1433"/>
      <c r="K21434" s="1433"/>
      <c r="L21434" s="1334"/>
    </row>
    <row r="21435" spans="1:12" ht="24" customHeight="1">
      <c r="A21435" s="1355"/>
      <c r="B21435" s="1355"/>
      <c r="C21435" s="1433"/>
      <c r="E21435" s="1433"/>
      <c r="K21435" s="1433"/>
      <c r="L21435" s="1334"/>
    </row>
    <row r="21436" spans="1:12" ht="24" customHeight="1">
      <c r="A21436" s="1355"/>
      <c r="B21436" s="1355"/>
      <c r="C21436" s="1433"/>
      <c r="E21436" s="1433"/>
      <c r="K21436" s="1433"/>
      <c r="L21436" s="1334"/>
    </row>
    <row r="21437" spans="1:12" ht="24" customHeight="1">
      <c r="A21437" s="1355"/>
      <c r="B21437" s="1355"/>
      <c r="C21437" s="1433"/>
      <c r="E21437" s="1433"/>
      <c r="K21437" s="1433"/>
      <c r="L21437" s="1334"/>
    </row>
    <row r="21438" spans="1:12" ht="24" customHeight="1">
      <c r="A21438" s="1355"/>
      <c r="B21438" s="1355"/>
      <c r="C21438" s="1433"/>
      <c r="E21438" s="1433"/>
      <c r="K21438" s="1433"/>
      <c r="L21438" s="1334"/>
    </row>
    <row r="21439" spans="1:12" ht="24" customHeight="1">
      <c r="A21439" s="1355"/>
      <c r="B21439" s="1355"/>
      <c r="C21439" s="1433"/>
      <c r="E21439" s="1433"/>
      <c r="K21439" s="1433"/>
      <c r="L21439" s="1334"/>
    </row>
    <row r="21440" spans="1:12" ht="24" customHeight="1">
      <c r="A21440" s="1355"/>
      <c r="B21440" s="1355"/>
      <c r="C21440" s="1433"/>
      <c r="E21440" s="1433"/>
      <c r="K21440" s="1433"/>
      <c r="L21440" s="1334"/>
    </row>
    <row r="21441" spans="1:12" ht="24" customHeight="1">
      <c r="A21441" s="1355"/>
      <c r="B21441" s="1355"/>
      <c r="C21441" s="1433"/>
      <c r="E21441" s="1433"/>
      <c r="K21441" s="1433"/>
      <c r="L21441" s="1334"/>
    </row>
    <row r="21442" spans="1:12" ht="24" customHeight="1">
      <c r="A21442" s="1355"/>
      <c r="B21442" s="1355"/>
      <c r="C21442" s="1433"/>
      <c r="E21442" s="1433"/>
      <c r="K21442" s="1433"/>
      <c r="L21442" s="1334"/>
    </row>
    <row r="21443" spans="1:12" ht="24" customHeight="1">
      <c r="A21443" s="1355"/>
      <c r="B21443" s="1355"/>
      <c r="C21443" s="1433"/>
      <c r="E21443" s="1433"/>
      <c r="K21443" s="1433"/>
      <c r="L21443" s="1334"/>
    </row>
    <row r="21444" spans="1:12" ht="24" customHeight="1">
      <c r="A21444" s="1355"/>
      <c r="B21444" s="1355"/>
      <c r="C21444" s="1433"/>
      <c r="E21444" s="1433"/>
      <c r="K21444" s="1433"/>
      <c r="L21444" s="1334"/>
    </row>
    <row r="21445" spans="1:12" ht="24" customHeight="1">
      <c r="A21445" s="1355"/>
      <c r="B21445" s="1355"/>
      <c r="C21445" s="1433"/>
      <c r="E21445" s="1433"/>
      <c r="K21445" s="1433"/>
      <c r="L21445" s="1334"/>
    </row>
    <row r="21446" spans="1:12" ht="24" customHeight="1">
      <c r="A21446" s="1355"/>
      <c r="B21446" s="1355"/>
      <c r="C21446" s="1433"/>
      <c r="E21446" s="1433"/>
      <c r="K21446" s="1433"/>
      <c r="L21446" s="1334"/>
    </row>
    <row r="21447" spans="1:12" ht="24" customHeight="1">
      <c r="A21447" s="1355"/>
      <c r="B21447" s="1355"/>
      <c r="C21447" s="1433"/>
      <c r="E21447" s="1433"/>
      <c r="K21447" s="1433"/>
      <c r="L21447" s="1334"/>
    </row>
    <row r="21448" spans="1:12" ht="24" customHeight="1">
      <c r="A21448" s="1355"/>
      <c r="B21448" s="1355"/>
      <c r="C21448" s="1433"/>
      <c r="E21448" s="1433"/>
      <c r="K21448" s="1433"/>
      <c r="L21448" s="1334"/>
    </row>
    <row r="21449" spans="1:12" ht="24" customHeight="1">
      <c r="A21449" s="1355"/>
      <c r="B21449" s="1355"/>
      <c r="C21449" s="1433"/>
      <c r="E21449" s="1433"/>
      <c r="K21449" s="1433"/>
      <c r="L21449" s="1334"/>
    </row>
    <row r="21450" spans="1:12" ht="24" customHeight="1">
      <c r="A21450" s="1355"/>
      <c r="B21450" s="1355"/>
      <c r="C21450" s="1433"/>
      <c r="E21450" s="1433"/>
      <c r="K21450" s="1433"/>
      <c r="L21450" s="1334"/>
    </row>
    <row r="21451" spans="1:12" ht="24" customHeight="1">
      <c r="A21451" s="1355"/>
      <c r="B21451" s="1355"/>
      <c r="C21451" s="1433"/>
      <c r="E21451" s="1433"/>
      <c r="K21451" s="1433"/>
      <c r="L21451" s="1334"/>
    </row>
    <row r="21452" spans="1:12" ht="24" customHeight="1">
      <c r="A21452" s="1355"/>
      <c r="B21452" s="1355"/>
      <c r="C21452" s="1433"/>
      <c r="E21452" s="1433"/>
      <c r="K21452" s="1433"/>
      <c r="L21452" s="1334"/>
    </row>
    <row r="21453" spans="1:12" ht="24" customHeight="1">
      <c r="A21453" s="1355"/>
      <c r="B21453" s="1355"/>
      <c r="C21453" s="1433"/>
      <c r="E21453" s="1433"/>
      <c r="K21453" s="1433"/>
      <c r="L21453" s="1334"/>
    </row>
    <row r="21454" spans="1:12" ht="24" customHeight="1">
      <c r="A21454" s="1355"/>
      <c r="B21454" s="1355"/>
      <c r="C21454" s="1433"/>
      <c r="E21454" s="1433"/>
      <c r="K21454" s="1433"/>
      <c r="L21454" s="1334"/>
    </row>
    <row r="21455" spans="1:12" ht="24" customHeight="1">
      <c r="A21455" s="1355"/>
      <c r="B21455" s="1355"/>
      <c r="C21455" s="1433"/>
      <c r="E21455" s="1433"/>
      <c r="K21455" s="1433"/>
      <c r="L21455" s="1334"/>
    </row>
    <row r="21456" spans="1:12" ht="24" customHeight="1">
      <c r="A21456" s="1355"/>
      <c r="B21456" s="1355"/>
      <c r="C21456" s="1433"/>
      <c r="E21456" s="1433"/>
      <c r="K21456" s="1433"/>
      <c r="L21456" s="1334"/>
    </row>
    <row r="21457" spans="1:12" ht="24" customHeight="1">
      <c r="A21457" s="1355"/>
      <c r="B21457" s="1355"/>
      <c r="C21457" s="1433"/>
      <c r="E21457" s="1433"/>
      <c r="K21457" s="1433"/>
      <c r="L21457" s="1334"/>
    </row>
    <row r="21458" spans="1:12" ht="24" customHeight="1">
      <c r="A21458" s="1355"/>
      <c r="B21458" s="1355"/>
      <c r="C21458" s="1433"/>
      <c r="E21458" s="1433"/>
      <c r="K21458" s="1433"/>
      <c r="L21458" s="1334"/>
    </row>
    <row r="21459" spans="1:12" ht="24" customHeight="1">
      <c r="A21459" s="1355"/>
      <c r="B21459" s="1355"/>
      <c r="C21459" s="1433"/>
      <c r="E21459" s="1433"/>
      <c r="K21459" s="1433"/>
      <c r="L21459" s="1334"/>
    </row>
    <row r="21460" spans="1:12" ht="24" customHeight="1">
      <c r="A21460" s="1355"/>
      <c r="B21460" s="1355"/>
      <c r="C21460" s="1433"/>
      <c r="E21460" s="1433"/>
      <c r="K21460" s="1433"/>
      <c r="L21460" s="1334"/>
    </row>
    <row r="21461" spans="1:12" ht="24" customHeight="1">
      <c r="A21461" s="1355"/>
      <c r="B21461" s="1355"/>
      <c r="C21461" s="1433"/>
      <c r="E21461" s="1433"/>
      <c r="K21461" s="1433"/>
      <c r="L21461" s="1334"/>
    </row>
    <row r="21462" spans="1:12" ht="24" customHeight="1">
      <c r="A21462" s="1355"/>
      <c r="B21462" s="1355"/>
      <c r="C21462" s="1433"/>
      <c r="E21462" s="1433"/>
      <c r="K21462" s="1433"/>
      <c r="L21462" s="1334"/>
    </row>
    <row r="21463" spans="1:12" ht="24" customHeight="1">
      <c r="A21463" s="1355"/>
      <c r="B21463" s="1355"/>
      <c r="C21463" s="1433"/>
      <c r="E21463" s="1433"/>
      <c r="K21463" s="1433"/>
      <c r="L21463" s="1334"/>
    </row>
    <row r="21464" spans="1:12" ht="24" customHeight="1">
      <c r="A21464" s="1355"/>
      <c r="B21464" s="1355"/>
      <c r="C21464" s="1433"/>
      <c r="E21464" s="1433"/>
      <c r="K21464" s="1433"/>
      <c r="L21464" s="1334"/>
    </row>
    <row r="21465" spans="1:12" ht="24" customHeight="1">
      <c r="A21465" s="1355"/>
      <c r="B21465" s="1355"/>
      <c r="C21465" s="1433"/>
      <c r="E21465" s="1433"/>
      <c r="K21465" s="1433"/>
      <c r="L21465" s="1334"/>
    </row>
    <row r="21466" spans="1:12" ht="24" customHeight="1">
      <c r="A21466" s="1355"/>
      <c r="B21466" s="1355"/>
      <c r="C21466" s="1433"/>
      <c r="E21466" s="1433"/>
      <c r="K21466" s="1433"/>
      <c r="L21466" s="1334"/>
    </row>
    <row r="21467" spans="1:12" ht="24" customHeight="1">
      <c r="A21467" s="1355"/>
      <c r="B21467" s="1355"/>
      <c r="C21467" s="1433"/>
      <c r="E21467" s="1433"/>
      <c r="K21467" s="1433"/>
      <c r="L21467" s="1334"/>
    </row>
    <row r="21468" spans="1:12" ht="24" customHeight="1">
      <c r="A21468" s="1355"/>
      <c r="B21468" s="1355"/>
      <c r="C21468" s="1433"/>
      <c r="E21468" s="1433"/>
      <c r="K21468" s="1433"/>
      <c r="L21468" s="1334"/>
    </row>
    <row r="21469" spans="1:12" ht="24" customHeight="1">
      <c r="A21469" s="1355"/>
      <c r="B21469" s="1355"/>
      <c r="C21469" s="1433"/>
      <c r="E21469" s="1433"/>
      <c r="K21469" s="1433"/>
      <c r="L21469" s="1334"/>
    </row>
    <row r="21470" spans="1:12" ht="24" customHeight="1">
      <c r="A21470" s="1355"/>
      <c r="B21470" s="1355"/>
      <c r="C21470" s="1433"/>
      <c r="E21470" s="1433"/>
      <c r="K21470" s="1433"/>
      <c r="L21470" s="1334"/>
    </row>
    <row r="21471" spans="1:12" ht="24" customHeight="1">
      <c r="A21471" s="1355"/>
      <c r="B21471" s="1355"/>
      <c r="C21471" s="1433"/>
      <c r="E21471" s="1433"/>
      <c r="K21471" s="1433"/>
      <c r="L21471" s="1334"/>
    </row>
    <row r="21472" spans="1:12" ht="24" customHeight="1">
      <c r="A21472" s="1355"/>
      <c r="B21472" s="1355"/>
      <c r="C21472" s="1433"/>
      <c r="E21472" s="1433"/>
      <c r="K21472" s="1433"/>
      <c r="L21472" s="1334"/>
    </row>
    <row r="21473" spans="1:12" ht="24" customHeight="1">
      <c r="A21473" s="1355"/>
      <c r="B21473" s="1355"/>
      <c r="C21473" s="1433"/>
      <c r="E21473" s="1433"/>
      <c r="K21473" s="1433"/>
      <c r="L21473" s="1334"/>
    </row>
    <row r="21474" spans="1:12" ht="24" customHeight="1">
      <c r="A21474" s="1355"/>
      <c r="B21474" s="1355"/>
      <c r="C21474" s="1433"/>
      <c r="E21474" s="1433"/>
      <c r="K21474" s="1433"/>
      <c r="L21474" s="1334"/>
    </row>
    <row r="21475" spans="1:12" ht="24" customHeight="1">
      <c r="A21475" s="1355"/>
      <c r="B21475" s="1355"/>
      <c r="C21475" s="1433"/>
      <c r="E21475" s="1433"/>
      <c r="K21475" s="1433"/>
      <c r="L21475" s="1334"/>
    </row>
    <row r="21476" spans="1:12" ht="24" customHeight="1">
      <c r="A21476" s="1355"/>
      <c r="B21476" s="1355"/>
      <c r="C21476" s="1433"/>
      <c r="E21476" s="1433"/>
      <c r="K21476" s="1433"/>
      <c r="L21476" s="1334"/>
    </row>
    <row r="21477" spans="1:12" ht="24" customHeight="1">
      <c r="A21477" s="1355"/>
      <c r="B21477" s="1355"/>
      <c r="C21477" s="1433"/>
      <c r="E21477" s="1433"/>
      <c r="K21477" s="1433"/>
      <c r="L21477" s="1334"/>
    </row>
    <row r="21478" spans="1:12" ht="24" customHeight="1">
      <c r="A21478" s="1355"/>
      <c r="B21478" s="1355"/>
      <c r="C21478" s="1433"/>
      <c r="E21478" s="1433"/>
      <c r="K21478" s="1433"/>
      <c r="L21478" s="1334"/>
    </row>
    <row r="21479" spans="1:12" ht="24" customHeight="1">
      <c r="A21479" s="1355"/>
      <c r="B21479" s="1355"/>
      <c r="C21479" s="1433"/>
      <c r="E21479" s="1433"/>
      <c r="K21479" s="1433"/>
      <c r="L21479" s="1334"/>
    </row>
    <row r="21480" spans="1:12" ht="24" customHeight="1">
      <c r="A21480" s="1355"/>
      <c r="B21480" s="1355"/>
      <c r="C21480" s="1433"/>
      <c r="E21480" s="1433"/>
      <c r="K21480" s="1433"/>
      <c r="L21480" s="1334"/>
    </row>
    <row r="21481" spans="1:12" ht="24" customHeight="1">
      <c r="A21481" s="1355"/>
      <c r="B21481" s="1355"/>
      <c r="C21481" s="1433"/>
      <c r="E21481" s="1433"/>
      <c r="K21481" s="1433"/>
      <c r="L21481" s="1334"/>
    </row>
    <row r="21482" spans="1:12" ht="24" customHeight="1">
      <c r="A21482" s="1355"/>
      <c r="B21482" s="1355"/>
      <c r="C21482" s="1433"/>
      <c r="E21482" s="1433"/>
      <c r="K21482" s="1433"/>
      <c r="L21482" s="1334"/>
    </row>
    <row r="21483" spans="1:12" ht="24" customHeight="1">
      <c r="A21483" s="1355"/>
      <c r="B21483" s="1355"/>
      <c r="C21483" s="1433"/>
      <c r="E21483" s="1433"/>
      <c r="K21483" s="1433"/>
      <c r="L21483" s="1334"/>
    </row>
    <row r="21484" spans="1:12" ht="24" customHeight="1">
      <c r="A21484" s="1355"/>
      <c r="B21484" s="1355"/>
      <c r="C21484" s="1433"/>
      <c r="E21484" s="1433"/>
      <c r="K21484" s="1433"/>
      <c r="L21484" s="1334"/>
    </row>
    <row r="21485" spans="1:12" ht="24" customHeight="1">
      <c r="A21485" s="1355"/>
      <c r="B21485" s="1355"/>
      <c r="C21485" s="1433"/>
      <c r="E21485" s="1433"/>
      <c r="K21485" s="1433"/>
      <c r="L21485" s="1334"/>
    </row>
    <row r="21486" spans="1:12" ht="24" customHeight="1">
      <c r="A21486" s="1355"/>
      <c r="B21486" s="1355"/>
      <c r="C21486" s="1433"/>
      <c r="E21486" s="1433"/>
      <c r="K21486" s="1433"/>
      <c r="L21486" s="1334"/>
    </row>
    <row r="21487" spans="1:12" ht="24" customHeight="1">
      <c r="A21487" s="1355"/>
      <c r="B21487" s="1355"/>
      <c r="C21487" s="1433"/>
      <c r="E21487" s="1433"/>
      <c r="K21487" s="1433"/>
      <c r="L21487" s="1334"/>
    </row>
    <row r="21488" spans="1:12" ht="24" customHeight="1">
      <c r="A21488" s="1355"/>
      <c r="B21488" s="1355"/>
      <c r="C21488" s="1433"/>
      <c r="E21488" s="1433"/>
      <c r="K21488" s="1433"/>
      <c r="L21488" s="1334"/>
    </row>
    <row r="21489" spans="1:12" ht="24" customHeight="1">
      <c r="A21489" s="1355"/>
      <c r="B21489" s="1355"/>
      <c r="C21489" s="1433"/>
      <c r="E21489" s="1433"/>
      <c r="K21489" s="1433"/>
      <c r="L21489" s="1334"/>
    </row>
    <row r="21490" spans="1:12" ht="24" customHeight="1">
      <c r="A21490" s="1355"/>
      <c r="B21490" s="1355"/>
      <c r="C21490" s="1433"/>
      <c r="E21490" s="1433"/>
      <c r="K21490" s="1433"/>
      <c r="L21490" s="1334"/>
    </row>
    <row r="21491" spans="1:12" ht="24" customHeight="1">
      <c r="A21491" s="1355"/>
      <c r="B21491" s="1355"/>
      <c r="C21491" s="1433"/>
      <c r="E21491" s="1433"/>
      <c r="K21491" s="1433"/>
      <c r="L21491" s="1334"/>
    </row>
    <row r="21492" spans="1:12" ht="24" customHeight="1">
      <c r="A21492" s="1355"/>
      <c r="B21492" s="1355"/>
      <c r="C21492" s="1433"/>
      <c r="E21492" s="1433"/>
      <c r="K21492" s="1433"/>
      <c r="L21492" s="1334"/>
    </row>
    <row r="21493" spans="1:12" ht="24" customHeight="1">
      <c r="A21493" s="1355"/>
      <c r="B21493" s="1355"/>
      <c r="C21493" s="1433"/>
      <c r="E21493" s="1433"/>
      <c r="K21493" s="1433"/>
      <c r="L21493" s="1334"/>
    </row>
    <row r="21494" spans="1:12" ht="24" customHeight="1">
      <c r="A21494" s="1355"/>
      <c r="B21494" s="1355"/>
      <c r="C21494" s="1433"/>
      <c r="E21494" s="1433"/>
      <c r="K21494" s="1433"/>
      <c r="L21494" s="1334"/>
    </row>
    <row r="21495" spans="1:12" ht="24" customHeight="1">
      <c r="A21495" s="1355"/>
      <c r="B21495" s="1355"/>
      <c r="C21495" s="1433"/>
      <c r="E21495" s="1433"/>
      <c r="K21495" s="1433"/>
      <c r="L21495" s="1334"/>
    </row>
    <row r="21496" spans="1:12" ht="24" customHeight="1">
      <c r="A21496" s="1355"/>
      <c r="B21496" s="1355"/>
      <c r="C21496" s="1433"/>
      <c r="E21496" s="1433"/>
      <c r="K21496" s="1433"/>
      <c r="L21496" s="1334"/>
    </row>
    <row r="21497" spans="1:12" ht="24" customHeight="1">
      <c r="A21497" s="1355"/>
      <c r="B21497" s="1355"/>
      <c r="C21497" s="1433"/>
      <c r="E21497" s="1433"/>
      <c r="K21497" s="1433"/>
      <c r="L21497" s="1334"/>
    </row>
    <row r="21498" spans="1:12" ht="24" customHeight="1">
      <c r="A21498" s="1355"/>
      <c r="B21498" s="1355"/>
      <c r="C21498" s="1433"/>
      <c r="E21498" s="1433"/>
      <c r="K21498" s="1433"/>
      <c r="L21498" s="1334"/>
    </row>
    <row r="21499" spans="1:12" ht="24" customHeight="1">
      <c r="A21499" s="1355"/>
      <c r="B21499" s="1355"/>
      <c r="C21499" s="1433"/>
      <c r="E21499" s="1433"/>
      <c r="K21499" s="1433"/>
      <c r="L21499" s="1334"/>
    </row>
    <row r="21500" spans="1:12" ht="24" customHeight="1">
      <c r="A21500" s="1355"/>
      <c r="B21500" s="1355"/>
      <c r="C21500" s="1433"/>
      <c r="E21500" s="1433"/>
      <c r="K21500" s="1433"/>
      <c r="L21500" s="1334"/>
    </row>
    <row r="21501" spans="1:12" ht="24" customHeight="1">
      <c r="A21501" s="1355"/>
      <c r="B21501" s="1355"/>
      <c r="C21501" s="1433"/>
      <c r="E21501" s="1433"/>
      <c r="K21501" s="1433"/>
      <c r="L21501" s="1334"/>
    </row>
    <row r="21502" spans="1:12" ht="24" customHeight="1">
      <c r="A21502" s="1355"/>
      <c r="B21502" s="1355"/>
      <c r="C21502" s="1433"/>
      <c r="E21502" s="1433"/>
      <c r="K21502" s="1433"/>
      <c r="L21502" s="1334"/>
    </row>
    <row r="21503" spans="1:12" ht="24" customHeight="1">
      <c r="A21503" s="1355"/>
      <c r="B21503" s="1355"/>
      <c r="C21503" s="1433"/>
      <c r="E21503" s="1433"/>
      <c r="K21503" s="1433"/>
      <c r="L21503" s="1334"/>
    </row>
    <row r="21504" spans="1:12" ht="24" customHeight="1">
      <c r="A21504" s="1355"/>
      <c r="B21504" s="1355"/>
      <c r="C21504" s="1433"/>
      <c r="E21504" s="1433"/>
      <c r="K21504" s="1433"/>
      <c r="L21504" s="1334"/>
    </row>
    <row r="21505" spans="1:12" ht="24" customHeight="1">
      <c r="A21505" s="1355"/>
      <c r="B21505" s="1355"/>
      <c r="C21505" s="1433"/>
      <c r="E21505" s="1433"/>
      <c r="K21505" s="1433"/>
      <c r="L21505" s="1334"/>
    </row>
    <row r="21506" spans="1:12" ht="24" customHeight="1">
      <c r="A21506" s="1355"/>
      <c r="B21506" s="1355"/>
      <c r="C21506" s="1433"/>
      <c r="E21506" s="1433"/>
      <c r="K21506" s="1433"/>
      <c r="L21506" s="1334"/>
    </row>
    <row r="21507" spans="1:12" ht="24" customHeight="1">
      <c r="A21507" s="1355"/>
      <c r="B21507" s="1355"/>
      <c r="C21507" s="1433"/>
      <c r="E21507" s="1433"/>
      <c r="K21507" s="1433"/>
      <c r="L21507" s="1334"/>
    </row>
    <row r="21508" spans="1:12" ht="24" customHeight="1">
      <c r="A21508" s="1355"/>
      <c r="B21508" s="1355"/>
      <c r="C21508" s="1433"/>
      <c r="E21508" s="1433"/>
      <c r="K21508" s="1433"/>
      <c r="L21508" s="1334"/>
    </row>
    <row r="21509" spans="1:12" ht="24" customHeight="1">
      <c r="A21509" s="1355"/>
      <c r="B21509" s="1355"/>
      <c r="C21509" s="1433"/>
      <c r="E21509" s="1433"/>
      <c r="K21509" s="1433"/>
      <c r="L21509" s="1334"/>
    </row>
    <row r="21510" spans="1:12" ht="24" customHeight="1">
      <c r="A21510" s="1355"/>
      <c r="B21510" s="1355"/>
      <c r="C21510" s="1433"/>
      <c r="E21510" s="1433"/>
      <c r="K21510" s="1433"/>
      <c r="L21510" s="1334"/>
    </row>
    <row r="21511" spans="1:12" ht="24" customHeight="1">
      <c r="A21511" s="1355"/>
      <c r="B21511" s="1355"/>
      <c r="C21511" s="1433"/>
      <c r="E21511" s="1433"/>
      <c r="K21511" s="1433"/>
      <c r="L21511" s="1334"/>
    </row>
    <row r="21512" spans="1:12" ht="24" customHeight="1">
      <c r="A21512" s="1355"/>
      <c r="B21512" s="1355"/>
      <c r="C21512" s="1433"/>
      <c r="E21512" s="1433"/>
      <c r="K21512" s="1433"/>
      <c r="L21512" s="1334"/>
    </row>
    <row r="21513" spans="1:12" ht="24" customHeight="1">
      <c r="A21513" s="1355"/>
      <c r="B21513" s="1355"/>
      <c r="C21513" s="1433"/>
      <c r="E21513" s="1433"/>
      <c r="K21513" s="1433"/>
      <c r="L21513" s="1334"/>
    </row>
    <row r="21514" spans="1:12" ht="24" customHeight="1">
      <c r="A21514" s="1355"/>
      <c r="B21514" s="1355"/>
      <c r="C21514" s="1433"/>
      <c r="E21514" s="1433"/>
      <c r="K21514" s="1433"/>
      <c r="L21514" s="1334"/>
    </row>
    <row r="21515" spans="1:12" ht="24" customHeight="1">
      <c r="A21515" s="1355"/>
      <c r="B21515" s="1355"/>
      <c r="C21515" s="1433"/>
      <c r="E21515" s="1433"/>
      <c r="K21515" s="1433"/>
      <c r="L21515" s="1334"/>
    </row>
    <row r="21516" spans="1:12" ht="24" customHeight="1">
      <c r="A21516" s="1355"/>
      <c r="B21516" s="1355"/>
      <c r="C21516" s="1433"/>
      <c r="E21516" s="1433"/>
      <c r="K21516" s="1433"/>
      <c r="L21516" s="1334"/>
    </row>
    <row r="21517" spans="1:12" ht="24" customHeight="1">
      <c r="A21517" s="1355"/>
      <c r="B21517" s="1355"/>
      <c r="C21517" s="1433"/>
      <c r="E21517" s="1433"/>
      <c r="K21517" s="1433"/>
      <c r="L21517" s="1334"/>
    </row>
    <row r="21518" spans="1:12" ht="24" customHeight="1">
      <c r="A21518" s="1355"/>
      <c r="B21518" s="1355"/>
      <c r="C21518" s="1433"/>
      <c r="E21518" s="1433"/>
      <c r="K21518" s="1433"/>
      <c r="L21518" s="1334"/>
    </row>
    <row r="21519" spans="1:12" ht="24" customHeight="1">
      <c r="A21519" s="1355"/>
      <c r="B21519" s="1355"/>
      <c r="C21519" s="1433"/>
      <c r="E21519" s="1433"/>
      <c r="K21519" s="1433"/>
      <c r="L21519" s="1334"/>
    </row>
    <row r="21520" spans="1:12" ht="24" customHeight="1">
      <c r="A21520" s="1355"/>
      <c r="B21520" s="1355"/>
      <c r="C21520" s="1433"/>
      <c r="E21520" s="1433"/>
      <c r="K21520" s="1433"/>
      <c r="L21520" s="1334"/>
    </row>
    <row r="21521" spans="1:12" ht="24" customHeight="1">
      <c r="A21521" s="1355"/>
      <c r="B21521" s="1355"/>
      <c r="C21521" s="1433"/>
      <c r="E21521" s="1433"/>
      <c r="K21521" s="1433"/>
      <c r="L21521" s="1334"/>
    </row>
    <row r="21522" spans="1:12" ht="24" customHeight="1">
      <c r="A21522" s="1355"/>
      <c r="B21522" s="1355"/>
      <c r="C21522" s="1433"/>
      <c r="E21522" s="1433"/>
      <c r="K21522" s="1433"/>
      <c r="L21522" s="1334"/>
    </row>
    <row r="21523" spans="1:12" ht="24" customHeight="1">
      <c r="A21523" s="1355"/>
      <c r="B21523" s="1355"/>
      <c r="C21523" s="1433"/>
      <c r="E21523" s="1433"/>
      <c r="K21523" s="1433"/>
      <c r="L21523" s="1334"/>
    </row>
    <row r="21524" spans="1:12" ht="24" customHeight="1">
      <c r="A21524" s="1355"/>
      <c r="B21524" s="1355"/>
      <c r="C21524" s="1433"/>
      <c r="E21524" s="1433"/>
      <c r="K21524" s="1433"/>
      <c r="L21524" s="1334"/>
    </row>
    <row r="21525" spans="1:12" ht="24" customHeight="1">
      <c r="A21525" s="1355"/>
      <c r="B21525" s="1355"/>
      <c r="C21525" s="1433"/>
      <c r="E21525" s="1433"/>
      <c r="K21525" s="1433"/>
      <c r="L21525" s="1334"/>
    </row>
    <row r="21526" spans="1:12" ht="24" customHeight="1">
      <c r="A21526" s="1355"/>
      <c r="B21526" s="1355"/>
      <c r="C21526" s="1433"/>
      <c r="E21526" s="1433"/>
      <c r="K21526" s="1433"/>
      <c r="L21526" s="1334"/>
    </row>
    <row r="21527" spans="1:12" ht="24" customHeight="1">
      <c r="A21527" s="1355"/>
      <c r="B21527" s="1355"/>
      <c r="C21527" s="1433"/>
      <c r="E21527" s="1433"/>
      <c r="K21527" s="1433"/>
      <c r="L21527" s="1334"/>
    </row>
    <row r="21528" spans="1:12" ht="24" customHeight="1">
      <c r="A21528" s="1355"/>
      <c r="B21528" s="1355"/>
      <c r="C21528" s="1433"/>
      <c r="E21528" s="1433"/>
      <c r="K21528" s="1433"/>
      <c r="L21528" s="1334"/>
    </row>
    <row r="21529" spans="1:12" ht="24" customHeight="1">
      <c r="A21529" s="1355"/>
      <c r="B21529" s="1355"/>
      <c r="C21529" s="1433"/>
      <c r="E21529" s="1433"/>
      <c r="K21529" s="1433"/>
      <c r="L21529" s="1334"/>
    </row>
    <row r="21530" spans="1:12" ht="24" customHeight="1">
      <c r="A21530" s="1355"/>
      <c r="B21530" s="1355"/>
      <c r="C21530" s="1433"/>
      <c r="E21530" s="1433"/>
      <c r="K21530" s="1433"/>
      <c r="L21530" s="1334"/>
    </row>
    <row r="21531" spans="1:12" ht="24" customHeight="1">
      <c r="A21531" s="1355"/>
      <c r="B21531" s="1355"/>
      <c r="C21531" s="1433"/>
      <c r="E21531" s="1433"/>
      <c r="K21531" s="1433"/>
      <c r="L21531" s="1334"/>
    </row>
    <row r="21532" spans="1:12" ht="24" customHeight="1">
      <c r="A21532" s="1355"/>
      <c r="B21532" s="1355"/>
      <c r="C21532" s="1433"/>
      <c r="E21532" s="1433"/>
      <c r="K21532" s="1433"/>
      <c r="L21532" s="1334"/>
    </row>
    <row r="21533" spans="1:12" ht="24" customHeight="1">
      <c r="A21533" s="1355"/>
      <c r="B21533" s="1355"/>
      <c r="C21533" s="1433"/>
      <c r="E21533" s="1433"/>
      <c r="K21533" s="1433"/>
      <c r="L21533" s="1334"/>
    </row>
    <row r="21534" spans="1:12" ht="24" customHeight="1">
      <c r="A21534" s="1355"/>
      <c r="B21534" s="1355"/>
      <c r="C21534" s="1433"/>
      <c r="E21534" s="1433"/>
      <c r="K21534" s="1433"/>
      <c r="L21534" s="1334"/>
    </row>
    <row r="21535" spans="1:12" ht="24" customHeight="1">
      <c r="A21535" s="1355"/>
      <c r="B21535" s="1355"/>
      <c r="C21535" s="1433"/>
      <c r="E21535" s="1433"/>
      <c r="K21535" s="1433"/>
      <c r="L21535" s="1334"/>
    </row>
    <row r="21536" spans="1:12" ht="24" customHeight="1">
      <c r="A21536" s="1355"/>
      <c r="B21536" s="1355"/>
      <c r="C21536" s="1433"/>
      <c r="E21536" s="1433"/>
      <c r="K21536" s="1433"/>
      <c r="L21536" s="1334"/>
    </row>
    <row r="21537" spans="1:12" ht="24" customHeight="1">
      <c r="A21537" s="1355"/>
      <c r="B21537" s="1355"/>
      <c r="C21537" s="1433"/>
      <c r="E21537" s="1433"/>
      <c r="K21537" s="1433"/>
      <c r="L21537" s="1334"/>
    </row>
    <row r="21538" spans="1:12" ht="24" customHeight="1">
      <c r="A21538" s="1355"/>
      <c r="B21538" s="1355"/>
      <c r="C21538" s="1433"/>
      <c r="E21538" s="1433"/>
      <c r="K21538" s="1433"/>
      <c r="L21538" s="1334"/>
    </row>
    <row r="21539" spans="1:12" ht="24" customHeight="1">
      <c r="A21539" s="1355"/>
      <c r="B21539" s="1355"/>
      <c r="C21539" s="1433"/>
      <c r="E21539" s="1433"/>
      <c r="K21539" s="1433"/>
      <c r="L21539" s="1334"/>
    </row>
    <row r="21540" spans="1:12" ht="24" customHeight="1">
      <c r="A21540" s="1355"/>
      <c r="B21540" s="1355"/>
      <c r="C21540" s="1433"/>
      <c r="E21540" s="1433"/>
      <c r="K21540" s="1433"/>
      <c r="L21540" s="1334"/>
    </row>
    <row r="21541" spans="1:12" ht="24" customHeight="1">
      <c r="A21541" s="1355"/>
      <c r="B21541" s="1355"/>
      <c r="C21541" s="1433"/>
      <c r="E21541" s="1433"/>
      <c r="K21541" s="1433"/>
      <c r="L21541" s="1334"/>
    </row>
    <row r="21542" spans="1:12" ht="24" customHeight="1">
      <c r="A21542" s="1355"/>
      <c r="B21542" s="1355"/>
      <c r="C21542" s="1433"/>
      <c r="E21542" s="1433"/>
      <c r="K21542" s="1433"/>
      <c r="L21542" s="1334"/>
    </row>
    <row r="21543" spans="1:12" ht="24" customHeight="1">
      <c r="A21543" s="1355"/>
      <c r="B21543" s="1355"/>
      <c r="C21543" s="1433"/>
      <c r="E21543" s="1433"/>
      <c r="K21543" s="1433"/>
      <c r="L21543" s="1334"/>
    </row>
    <row r="21544" spans="1:12" ht="24" customHeight="1">
      <c r="A21544" s="1355"/>
      <c r="B21544" s="1355"/>
      <c r="C21544" s="1433"/>
      <c r="E21544" s="1433"/>
      <c r="K21544" s="1433"/>
      <c r="L21544" s="1334"/>
    </row>
    <row r="21545" spans="1:12" ht="24" customHeight="1">
      <c r="A21545" s="1355"/>
      <c r="B21545" s="1355"/>
      <c r="C21545" s="1433"/>
      <c r="E21545" s="1433"/>
      <c r="K21545" s="1433"/>
      <c r="L21545" s="1334"/>
    </row>
    <row r="21546" spans="1:12" ht="24" customHeight="1">
      <c r="A21546" s="1355"/>
      <c r="B21546" s="1355"/>
      <c r="C21546" s="1433"/>
      <c r="E21546" s="1433"/>
      <c r="K21546" s="1433"/>
      <c r="L21546" s="1334"/>
    </row>
    <row r="21547" spans="1:12" ht="24" customHeight="1">
      <c r="A21547" s="1355"/>
      <c r="B21547" s="1355"/>
      <c r="C21547" s="1433"/>
      <c r="E21547" s="1433"/>
      <c r="K21547" s="1433"/>
      <c r="L21547" s="1334"/>
    </row>
    <row r="21548" spans="1:12" ht="24" customHeight="1">
      <c r="A21548" s="1355"/>
      <c r="B21548" s="1355"/>
      <c r="C21548" s="1433"/>
      <c r="E21548" s="1433"/>
      <c r="K21548" s="1433"/>
      <c r="L21548" s="1334"/>
    </row>
    <row r="21549" spans="1:12" ht="24" customHeight="1">
      <c r="A21549" s="1355"/>
      <c r="B21549" s="1355"/>
      <c r="C21549" s="1433"/>
      <c r="E21549" s="1433"/>
      <c r="K21549" s="1433"/>
      <c r="L21549" s="1334"/>
    </row>
    <row r="21550" spans="1:12" ht="24" customHeight="1">
      <c r="A21550" s="1355"/>
      <c r="B21550" s="1355"/>
      <c r="C21550" s="1433"/>
      <c r="E21550" s="1433"/>
      <c r="K21550" s="1433"/>
      <c r="L21550" s="1334"/>
    </row>
    <row r="21551" spans="1:12" ht="24" customHeight="1">
      <c r="A21551" s="1355"/>
      <c r="B21551" s="1355"/>
      <c r="C21551" s="1433"/>
      <c r="E21551" s="1433"/>
      <c r="K21551" s="1433"/>
      <c r="L21551" s="1334"/>
    </row>
    <row r="21552" spans="1:12" ht="24" customHeight="1">
      <c r="A21552" s="1355"/>
      <c r="B21552" s="1355"/>
      <c r="C21552" s="1433"/>
      <c r="E21552" s="1433"/>
      <c r="K21552" s="1433"/>
      <c r="L21552" s="1334"/>
    </row>
    <row r="21553" spans="1:12" ht="24" customHeight="1">
      <c r="A21553" s="1355"/>
      <c r="B21553" s="1355"/>
      <c r="C21553" s="1433"/>
      <c r="E21553" s="1433"/>
      <c r="K21553" s="1433"/>
      <c r="L21553" s="1334"/>
    </row>
    <row r="21554" spans="1:12" ht="24" customHeight="1">
      <c r="A21554" s="1355"/>
      <c r="B21554" s="1355"/>
      <c r="C21554" s="1433"/>
      <c r="E21554" s="1433"/>
      <c r="K21554" s="1433"/>
      <c r="L21554" s="1334"/>
    </row>
    <row r="21555" spans="1:12" ht="24" customHeight="1">
      <c r="A21555" s="1355"/>
      <c r="B21555" s="1355"/>
      <c r="C21555" s="1433"/>
      <c r="E21555" s="1433"/>
      <c r="K21555" s="1433"/>
      <c r="L21555" s="1334"/>
    </row>
    <row r="21556" spans="1:12" ht="24" customHeight="1">
      <c r="A21556" s="1355"/>
      <c r="B21556" s="1355"/>
      <c r="C21556" s="1433"/>
      <c r="E21556" s="1433"/>
      <c r="K21556" s="1433"/>
      <c r="L21556" s="1334"/>
    </row>
    <row r="21557" spans="1:12" ht="24" customHeight="1">
      <c r="A21557" s="1355"/>
      <c r="B21557" s="1355"/>
      <c r="C21557" s="1433"/>
      <c r="E21557" s="1433"/>
      <c r="K21557" s="1433"/>
      <c r="L21557" s="1334"/>
    </row>
    <row r="21558" spans="1:12" ht="24" customHeight="1">
      <c r="A21558" s="1355"/>
      <c r="B21558" s="1355"/>
      <c r="C21558" s="1433"/>
      <c r="E21558" s="1433"/>
      <c r="K21558" s="1433"/>
      <c r="L21558" s="1334"/>
    </row>
    <row r="21559" spans="1:12" ht="24" customHeight="1">
      <c r="A21559" s="1355"/>
      <c r="B21559" s="1355"/>
      <c r="C21559" s="1433"/>
      <c r="E21559" s="1433"/>
      <c r="K21559" s="1433"/>
      <c r="L21559" s="1334"/>
    </row>
    <row r="21560" spans="1:12" ht="24" customHeight="1">
      <c r="A21560" s="1355"/>
      <c r="B21560" s="1355"/>
      <c r="C21560" s="1433"/>
      <c r="E21560" s="1433"/>
      <c r="K21560" s="1433"/>
      <c r="L21560" s="1334"/>
    </row>
    <row r="21561" spans="1:12" ht="24" customHeight="1">
      <c r="A21561" s="1355"/>
      <c r="B21561" s="1355"/>
      <c r="C21561" s="1433"/>
      <c r="E21561" s="1433"/>
      <c r="K21561" s="1433"/>
      <c r="L21561" s="1334"/>
    </row>
    <row r="21562" spans="1:12" ht="24" customHeight="1">
      <c r="A21562" s="1355"/>
      <c r="B21562" s="1355"/>
      <c r="C21562" s="1433"/>
      <c r="E21562" s="1433"/>
      <c r="K21562" s="1433"/>
      <c r="L21562" s="1334"/>
    </row>
    <row r="21563" spans="1:12" ht="24" customHeight="1">
      <c r="A21563" s="1355"/>
      <c r="B21563" s="1355"/>
      <c r="C21563" s="1433"/>
      <c r="E21563" s="1433"/>
      <c r="K21563" s="1433"/>
      <c r="L21563" s="1334"/>
    </row>
    <row r="21564" spans="1:12" ht="24" customHeight="1">
      <c r="A21564" s="1355"/>
      <c r="B21564" s="1355"/>
      <c r="C21564" s="1433"/>
      <c r="E21564" s="1433"/>
      <c r="K21564" s="1433"/>
      <c r="L21564" s="1334"/>
    </row>
    <row r="21565" spans="1:12" ht="24" customHeight="1">
      <c r="A21565" s="1355"/>
      <c r="B21565" s="1355"/>
      <c r="C21565" s="1433"/>
      <c r="E21565" s="1433"/>
      <c r="K21565" s="1433"/>
      <c r="L21565" s="1334"/>
    </row>
    <row r="21566" spans="1:12" ht="24" customHeight="1">
      <c r="A21566" s="1355"/>
      <c r="B21566" s="1355"/>
      <c r="C21566" s="1433"/>
      <c r="E21566" s="1433"/>
      <c r="K21566" s="1433"/>
      <c r="L21566" s="1334"/>
    </row>
    <row r="21567" spans="1:12" ht="24" customHeight="1">
      <c r="A21567" s="1355"/>
      <c r="B21567" s="1355"/>
      <c r="C21567" s="1433"/>
      <c r="E21567" s="1433"/>
      <c r="K21567" s="1433"/>
      <c r="L21567" s="1334"/>
    </row>
    <row r="21568" spans="1:12" ht="24" customHeight="1">
      <c r="A21568" s="1355"/>
      <c r="B21568" s="1355"/>
      <c r="C21568" s="1433"/>
      <c r="E21568" s="1433"/>
      <c r="K21568" s="1433"/>
      <c r="L21568" s="1334"/>
    </row>
    <row r="21569" spans="1:12" ht="24" customHeight="1">
      <c r="A21569" s="1355"/>
      <c r="B21569" s="1355"/>
      <c r="C21569" s="1433"/>
      <c r="E21569" s="1433"/>
      <c r="K21569" s="1433"/>
      <c r="L21569" s="1334"/>
    </row>
    <row r="21570" spans="1:12" ht="24" customHeight="1">
      <c r="A21570" s="1355"/>
      <c r="B21570" s="1355"/>
      <c r="C21570" s="1433"/>
      <c r="E21570" s="1433"/>
      <c r="K21570" s="1433"/>
      <c r="L21570" s="1334"/>
    </row>
    <row r="21571" spans="1:12" ht="24" customHeight="1">
      <c r="A21571" s="1355"/>
      <c r="B21571" s="1355"/>
      <c r="C21571" s="1433"/>
      <c r="E21571" s="1433"/>
      <c r="K21571" s="1433"/>
      <c r="L21571" s="1334"/>
    </row>
    <row r="21572" spans="1:12" ht="24" customHeight="1">
      <c r="A21572" s="1355"/>
      <c r="B21572" s="1355"/>
      <c r="C21572" s="1433"/>
      <c r="E21572" s="1433"/>
      <c r="K21572" s="1433"/>
      <c r="L21572" s="1334"/>
    </row>
    <row r="21573" spans="1:12" ht="24" customHeight="1">
      <c r="A21573" s="1355"/>
      <c r="B21573" s="1355"/>
      <c r="C21573" s="1433"/>
      <c r="E21573" s="1433"/>
      <c r="K21573" s="1433"/>
      <c r="L21573" s="1334"/>
    </row>
    <row r="21574" spans="1:12" ht="24" customHeight="1">
      <c r="A21574" s="1355"/>
      <c r="B21574" s="1355"/>
      <c r="C21574" s="1433"/>
      <c r="E21574" s="1433"/>
      <c r="K21574" s="1433"/>
      <c r="L21574" s="1334"/>
    </row>
    <row r="21575" spans="1:12" ht="24" customHeight="1">
      <c r="A21575" s="1355"/>
      <c r="B21575" s="1355"/>
      <c r="C21575" s="1433"/>
      <c r="E21575" s="1433"/>
      <c r="K21575" s="1433"/>
      <c r="L21575" s="1334"/>
    </row>
    <row r="21576" spans="1:12" ht="24" customHeight="1">
      <c r="A21576" s="1355"/>
      <c r="B21576" s="1355"/>
      <c r="C21576" s="1433"/>
      <c r="E21576" s="1433"/>
      <c r="K21576" s="1433"/>
      <c r="L21576" s="1334"/>
    </row>
    <row r="21577" spans="1:12" ht="24" customHeight="1">
      <c r="A21577" s="1355"/>
      <c r="B21577" s="1355"/>
      <c r="C21577" s="1433"/>
      <c r="E21577" s="1433"/>
      <c r="K21577" s="1433"/>
      <c r="L21577" s="1334"/>
    </row>
    <row r="21578" spans="1:12" ht="24" customHeight="1">
      <c r="A21578" s="1355"/>
      <c r="B21578" s="1355"/>
      <c r="C21578" s="1433"/>
      <c r="E21578" s="1433"/>
      <c r="K21578" s="1433"/>
      <c r="L21578" s="1334"/>
    </row>
    <row r="21579" spans="1:12" ht="24" customHeight="1">
      <c r="A21579" s="1355"/>
      <c r="B21579" s="1355"/>
      <c r="C21579" s="1433"/>
      <c r="E21579" s="1433"/>
      <c r="K21579" s="1433"/>
      <c r="L21579" s="1334"/>
    </row>
    <row r="21580" spans="1:12" ht="24" customHeight="1">
      <c r="A21580" s="1355"/>
      <c r="B21580" s="1355"/>
      <c r="C21580" s="1433"/>
      <c r="E21580" s="1433"/>
      <c r="K21580" s="1433"/>
      <c r="L21580" s="1334"/>
    </row>
    <row r="21581" spans="1:12" ht="24" customHeight="1">
      <c r="A21581" s="1355"/>
      <c r="B21581" s="1355"/>
      <c r="C21581" s="1433"/>
      <c r="E21581" s="1433"/>
      <c r="K21581" s="1433"/>
      <c r="L21581" s="1334"/>
    </row>
    <row r="21582" spans="1:12" ht="24" customHeight="1">
      <c r="A21582" s="1355"/>
      <c r="B21582" s="1355"/>
      <c r="C21582" s="1433"/>
      <c r="E21582" s="1433"/>
      <c r="K21582" s="1433"/>
      <c r="L21582" s="1334"/>
    </row>
    <row r="21583" spans="1:12" ht="24" customHeight="1">
      <c r="A21583" s="1355"/>
      <c r="B21583" s="1355"/>
      <c r="C21583" s="1433"/>
      <c r="E21583" s="1433"/>
      <c r="K21583" s="1433"/>
      <c r="L21583" s="1334"/>
    </row>
    <row r="21584" spans="1:12" ht="24" customHeight="1">
      <c r="A21584" s="1355"/>
      <c r="B21584" s="1355"/>
      <c r="C21584" s="1433"/>
      <c r="E21584" s="1433"/>
      <c r="K21584" s="1433"/>
      <c r="L21584" s="1334"/>
    </row>
    <row r="21585" spans="1:12" ht="24" customHeight="1">
      <c r="A21585" s="1355"/>
      <c r="B21585" s="1355"/>
      <c r="C21585" s="1433"/>
      <c r="E21585" s="1433"/>
      <c r="K21585" s="1433"/>
      <c r="L21585" s="1334"/>
    </row>
    <row r="21586" spans="1:12" ht="24" customHeight="1">
      <c r="A21586" s="1355"/>
      <c r="B21586" s="1355"/>
      <c r="C21586" s="1433"/>
      <c r="E21586" s="1433"/>
      <c r="K21586" s="1433"/>
      <c r="L21586" s="1334"/>
    </row>
    <row r="21587" spans="1:12" ht="24" customHeight="1">
      <c r="A21587" s="1355"/>
      <c r="B21587" s="1355"/>
      <c r="C21587" s="1433"/>
      <c r="E21587" s="1433"/>
      <c r="K21587" s="1433"/>
      <c r="L21587" s="1334"/>
    </row>
    <row r="21588" spans="1:12" ht="24" customHeight="1">
      <c r="A21588" s="1355"/>
      <c r="B21588" s="1355"/>
      <c r="C21588" s="1433"/>
      <c r="E21588" s="1433"/>
      <c r="K21588" s="1433"/>
      <c r="L21588" s="1334"/>
    </row>
    <row r="21589" spans="1:12" ht="24" customHeight="1">
      <c r="A21589" s="1355"/>
      <c r="B21589" s="1355"/>
      <c r="C21589" s="1433"/>
      <c r="E21589" s="1433"/>
      <c r="K21589" s="1433"/>
      <c r="L21589" s="1334"/>
    </row>
    <row r="21590" spans="1:12" ht="24" customHeight="1">
      <c r="A21590" s="1355"/>
      <c r="B21590" s="1355"/>
      <c r="C21590" s="1433"/>
      <c r="E21590" s="1433"/>
      <c r="K21590" s="1433"/>
      <c r="L21590" s="1334"/>
    </row>
    <row r="21591" spans="1:12" ht="24" customHeight="1">
      <c r="A21591" s="1355"/>
      <c r="B21591" s="1355"/>
      <c r="C21591" s="1433"/>
      <c r="E21591" s="1433"/>
      <c r="K21591" s="1433"/>
      <c r="L21591" s="1334"/>
    </row>
    <row r="21592" spans="1:12" ht="24" customHeight="1">
      <c r="A21592" s="1355"/>
      <c r="B21592" s="1355"/>
      <c r="C21592" s="1433"/>
      <c r="E21592" s="1433"/>
      <c r="K21592" s="1433"/>
      <c r="L21592" s="1334"/>
    </row>
    <row r="21593" spans="1:12" ht="24" customHeight="1">
      <c r="A21593" s="1355"/>
      <c r="B21593" s="1355"/>
      <c r="C21593" s="1433"/>
      <c r="E21593" s="1433"/>
      <c r="K21593" s="1433"/>
      <c r="L21593" s="1334"/>
    </row>
    <row r="21594" spans="1:12" ht="24" customHeight="1">
      <c r="A21594" s="1355"/>
      <c r="B21594" s="1355"/>
      <c r="C21594" s="1433"/>
      <c r="E21594" s="1433"/>
      <c r="K21594" s="1433"/>
      <c r="L21594" s="1334"/>
    </row>
    <row r="21595" spans="1:12" ht="24" customHeight="1">
      <c r="A21595" s="1355"/>
      <c r="B21595" s="1355"/>
      <c r="C21595" s="1433"/>
      <c r="E21595" s="1433"/>
      <c r="K21595" s="1433"/>
      <c r="L21595" s="1334"/>
    </row>
    <row r="21596" spans="1:12" ht="24" customHeight="1">
      <c r="A21596" s="1355"/>
      <c r="B21596" s="1355"/>
      <c r="C21596" s="1433"/>
      <c r="E21596" s="1433"/>
      <c r="K21596" s="1433"/>
      <c r="L21596" s="1334"/>
    </row>
    <row r="21597" spans="1:12" ht="24" customHeight="1">
      <c r="A21597" s="1355"/>
      <c r="B21597" s="1355"/>
      <c r="C21597" s="1433"/>
      <c r="E21597" s="1433"/>
      <c r="K21597" s="1433"/>
      <c r="L21597" s="1334"/>
    </row>
    <row r="21598" spans="1:12" ht="24" customHeight="1">
      <c r="A21598" s="1355"/>
      <c r="B21598" s="1355"/>
      <c r="C21598" s="1433"/>
      <c r="E21598" s="1433"/>
      <c r="K21598" s="1433"/>
      <c r="L21598" s="1334"/>
    </row>
    <row r="21599" spans="1:12" ht="24" customHeight="1">
      <c r="A21599" s="1355"/>
      <c r="B21599" s="1355"/>
      <c r="C21599" s="1433"/>
      <c r="E21599" s="1433"/>
      <c r="K21599" s="1433"/>
      <c r="L21599" s="1334"/>
    </row>
    <row r="21600" spans="1:12" ht="24" customHeight="1">
      <c r="A21600" s="1355"/>
      <c r="B21600" s="1355"/>
      <c r="C21600" s="1433"/>
      <c r="E21600" s="1433"/>
      <c r="K21600" s="1433"/>
      <c r="L21600" s="1334"/>
    </row>
    <row r="21601" spans="1:12" ht="24" customHeight="1">
      <c r="A21601" s="1355"/>
      <c r="B21601" s="1355"/>
      <c r="C21601" s="1433"/>
      <c r="E21601" s="1433"/>
      <c r="K21601" s="1433"/>
      <c r="L21601" s="1334"/>
    </row>
    <row r="21602" spans="1:12" ht="24" customHeight="1">
      <c r="A21602" s="1355"/>
      <c r="B21602" s="1355"/>
      <c r="C21602" s="1433"/>
      <c r="E21602" s="1433"/>
      <c r="K21602" s="1433"/>
      <c r="L21602" s="1334"/>
    </row>
    <row r="21603" spans="1:12" ht="24" customHeight="1">
      <c r="A21603" s="1355"/>
      <c r="B21603" s="1355"/>
      <c r="C21603" s="1433"/>
      <c r="E21603" s="1433"/>
      <c r="K21603" s="1433"/>
      <c r="L21603" s="1334"/>
    </row>
    <row r="21604" spans="1:12" ht="24" customHeight="1">
      <c r="A21604" s="1355"/>
      <c r="B21604" s="1355"/>
      <c r="C21604" s="1433"/>
      <c r="E21604" s="1433"/>
      <c r="K21604" s="1433"/>
      <c r="L21604" s="1334"/>
    </row>
    <row r="21605" spans="1:12" ht="24" customHeight="1">
      <c r="A21605" s="1355"/>
      <c r="B21605" s="1355"/>
      <c r="C21605" s="1433"/>
      <c r="E21605" s="1433"/>
      <c r="K21605" s="1433"/>
      <c r="L21605" s="1334"/>
    </row>
    <row r="21606" spans="1:12" ht="24" customHeight="1">
      <c r="A21606" s="1355"/>
      <c r="B21606" s="1355"/>
      <c r="C21606" s="1433"/>
      <c r="E21606" s="1433"/>
      <c r="K21606" s="1433"/>
      <c r="L21606" s="1334"/>
    </row>
    <row r="21607" spans="1:12" ht="24" customHeight="1">
      <c r="A21607" s="1355"/>
      <c r="B21607" s="1355"/>
      <c r="C21607" s="1433"/>
      <c r="E21607" s="1433"/>
      <c r="K21607" s="1433"/>
      <c r="L21607" s="1334"/>
    </row>
    <row r="21608" spans="1:12" ht="24" customHeight="1">
      <c r="A21608" s="1355"/>
      <c r="B21608" s="1355"/>
      <c r="C21608" s="1433"/>
      <c r="E21608" s="1433"/>
      <c r="K21608" s="1433"/>
      <c r="L21608" s="1334"/>
    </row>
    <row r="21609" spans="1:12" ht="24" customHeight="1">
      <c r="A21609" s="1355"/>
      <c r="B21609" s="1355"/>
      <c r="C21609" s="1433"/>
      <c r="E21609" s="1433"/>
      <c r="K21609" s="1433"/>
      <c r="L21609" s="1334"/>
    </row>
    <row r="21610" spans="1:12" ht="24" customHeight="1">
      <c r="A21610" s="1355"/>
      <c r="B21610" s="1355"/>
      <c r="C21610" s="1433"/>
      <c r="E21610" s="1433"/>
      <c r="K21610" s="1433"/>
      <c r="L21610" s="1334"/>
    </row>
    <row r="21611" spans="1:12" ht="24" customHeight="1">
      <c r="A21611" s="1355"/>
      <c r="B21611" s="1355"/>
      <c r="C21611" s="1433"/>
      <c r="E21611" s="1433"/>
      <c r="K21611" s="1433"/>
      <c r="L21611" s="1334"/>
    </row>
    <row r="21612" spans="1:12" ht="24" customHeight="1">
      <c r="A21612" s="1355"/>
      <c r="B21612" s="1355"/>
      <c r="C21612" s="1433"/>
      <c r="E21612" s="1433"/>
      <c r="K21612" s="1433"/>
      <c r="L21612" s="1334"/>
    </row>
    <row r="21613" spans="1:12" ht="24" customHeight="1">
      <c r="A21613" s="1355"/>
      <c r="B21613" s="1355"/>
      <c r="C21613" s="1433"/>
      <c r="E21613" s="1433"/>
      <c r="K21613" s="1433"/>
      <c r="L21613" s="1334"/>
    </row>
    <row r="21614" spans="1:12" ht="24" customHeight="1">
      <c r="A21614" s="1355"/>
      <c r="B21614" s="1355"/>
      <c r="C21614" s="1433"/>
      <c r="E21614" s="1433"/>
      <c r="K21614" s="1433"/>
      <c r="L21614" s="1334"/>
    </row>
    <row r="21615" spans="1:12" ht="24" customHeight="1">
      <c r="A21615" s="1355"/>
      <c r="B21615" s="1355"/>
      <c r="C21615" s="1433"/>
      <c r="E21615" s="1433"/>
      <c r="K21615" s="1433"/>
      <c r="L21615" s="1334"/>
    </row>
    <row r="21616" spans="1:12" ht="24" customHeight="1">
      <c r="A21616" s="1355"/>
      <c r="B21616" s="1355"/>
      <c r="C21616" s="1433"/>
      <c r="E21616" s="1433"/>
      <c r="K21616" s="1433"/>
      <c r="L21616" s="1334"/>
    </row>
    <row r="21617" spans="1:12" ht="24" customHeight="1">
      <c r="A21617" s="1355"/>
      <c r="B21617" s="1355"/>
      <c r="C21617" s="1433"/>
      <c r="E21617" s="1433"/>
      <c r="K21617" s="1433"/>
      <c r="L21617" s="1334"/>
    </row>
    <row r="21618" spans="1:12" ht="24" customHeight="1">
      <c r="A21618" s="1355"/>
      <c r="B21618" s="1355"/>
      <c r="C21618" s="1433"/>
      <c r="E21618" s="1433"/>
      <c r="K21618" s="1433"/>
      <c r="L21618" s="1334"/>
    </row>
    <row r="21619" spans="1:12" ht="24" customHeight="1">
      <c r="A21619" s="1355"/>
      <c r="B21619" s="1355"/>
      <c r="C21619" s="1433"/>
      <c r="E21619" s="1433"/>
      <c r="K21619" s="1433"/>
      <c r="L21619" s="1334"/>
    </row>
    <row r="21620" spans="1:12" ht="24" customHeight="1">
      <c r="A21620" s="1355"/>
      <c r="B21620" s="1355"/>
      <c r="C21620" s="1433"/>
      <c r="E21620" s="1433"/>
      <c r="K21620" s="1433"/>
      <c r="L21620" s="1334"/>
    </row>
    <row r="21621" spans="1:12" ht="24" customHeight="1">
      <c r="A21621" s="1355"/>
      <c r="B21621" s="1355"/>
      <c r="C21621" s="1433"/>
      <c r="E21621" s="1433"/>
      <c r="K21621" s="1433"/>
      <c r="L21621" s="1334"/>
    </row>
    <row r="21622" spans="1:12" ht="24" customHeight="1">
      <c r="A21622" s="1355"/>
      <c r="B21622" s="1355"/>
      <c r="C21622" s="1433"/>
      <c r="E21622" s="1433"/>
      <c r="K21622" s="1433"/>
      <c r="L21622" s="1334"/>
    </row>
    <row r="21623" spans="1:12" ht="24" customHeight="1">
      <c r="A21623" s="1355"/>
      <c r="B21623" s="1355"/>
      <c r="C21623" s="1433"/>
      <c r="E21623" s="1433"/>
      <c r="K21623" s="1433"/>
      <c r="L21623" s="1334"/>
    </row>
    <row r="21624" spans="1:12" ht="24" customHeight="1">
      <c r="A21624" s="1355"/>
      <c r="B21624" s="1355"/>
      <c r="C21624" s="1433"/>
      <c r="E21624" s="1433"/>
      <c r="K21624" s="1433"/>
      <c r="L21624" s="1334"/>
    </row>
    <row r="21625" spans="1:12" ht="24" customHeight="1">
      <c r="A21625" s="1355"/>
      <c r="B21625" s="1355"/>
      <c r="C21625" s="1433"/>
      <c r="E21625" s="1433"/>
      <c r="K21625" s="1433"/>
      <c r="L21625" s="1334"/>
    </row>
    <row r="21626" spans="1:12" ht="24" customHeight="1">
      <c r="A21626" s="1355"/>
      <c r="B21626" s="1355"/>
      <c r="C21626" s="1433"/>
      <c r="E21626" s="1433"/>
      <c r="K21626" s="1433"/>
      <c r="L21626" s="1334"/>
    </row>
    <row r="21627" spans="1:12" ht="24" customHeight="1">
      <c r="A21627" s="1355"/>
      <c r="B21627" s="1355"/>
      <c r="C21627" s="1433"/>
      <c r="E21627" s="1433"/>
      <c r="K21627" s="1433"/>
      <c r="L21627" s="1334"/>
    </row>
    <row r="21628" spans="1:12" ht="24" customHeight="1">
      <c r="A21628" s="1355"/>
      <c r="B21628" s="1355"/>
      <c r="C21628" s="1433"/>
      <c r="E21628" s="1433"/>
      <c r="K21628" s="1433"/>
      <c r="L21628" s="1334"/>
    </row>
    <row r="21629" spans="1:12" ht="24" customHeight="1">
      <c r="A21629" s="1355"/>
      <c r="B21629" s="1355"/>
      <c r="C21629" s="1433"/>
      <c r="E21629" s="1433"/>
      <c r="K21629" s="1433"/>
      <c r="L21629" s="1334"/>
    </row>
    <row r="21630" spans="1:12" ht="24" customHeight="1">
      <c r="A21630" s="1355"/>
      <c r="B21630" s="1355"/>
      <c r="C21630" s="1433"/>
      <c r="E21630" s="1433"/>
      <c r="K21630" s="1433"/>
      <c r="L21630" s="1334"/>
    </row>
    <row r="21631" spans="1:12" ht="24" customHeight="1">
      <c r="A21631" s="1355"/>
      <c r="B21631" s="1355"/>
      <c r="C21631" s="1433"/>
      <c r="E21631" s="1433"/>
      <c r="K21631" s="1433"/>
      <c r="L21631" s="1334"/>
    </row>
    <row r="21632" spans="1:12" ht="24" customHeight="1">
      <c r="A21632" s="1355"/>
      <c r="B21632" s="1355"/>
      <c r="C21632" s="1433"/>
      <c r="E21632" s="1433"/>
      <c r="K21632" s="1433"/>
      <c r="L21632" s="1334"/>
    </row>
    <row r="21633" spans="1:12" ht="24" customHeight="1">
      <c r="A21633" s="1355"/>
      <c r="B21633" s="1355"/>
      <c r="C21633" s="1433"/>
      <c r="E21633" s="1433"/>
      <c r="K21633" s="1433"/>
      <c r="L21633" s="1334"/>
    </row>
    <row r="21634" spans="1:12" ht="24" customHeight="1">
      <c r="A21634" s="1355"/>
      <c r="B21634" s="1355"/>
      <c r="C21634" s="1433"/>
      <c r="E21634" s="1433"/>
      <c r="K21634" s="1433"/>
      <c r="L21634" s="1334"/>
    </row>
    <row r="21635" spans="1:12" ht="24" customHeight="1">
      <c r="A21635" s="1355"/>
      <c r="B21635" s="1355"/>
      <c r="C21635" s="1433"/>
      <c r="E21635" s="1433"/>
      <c r="K21635" s="1433"/>
      <c r="L21635" s="1334"/>
    </row>
    <row r="21636" spans="1:12" ht="24" customHeight="1">
      <c r="A21636" s="1355"/>
      <c r="B21636" s="1355"/>
      <c r="C21636" s="1433"/>
      <c r="E21636" s="1433"/>
      <c r="K21636" s="1433"/>
      <c r="L21636" s="1334"/>
    </row>
    <row r="21637" spans="1:12" ht="24" customHeight="1">
      <c r="A21637" s="1355"/>
      <c r="B21637" s="1355"/>
      <c r="C21637" s="1433"/>
      <c r="E21637" s="1433"/>
      <c r="K21637" s="1433"/>
      <c r="L21637" s="1334"/>
    </row>
    <row r="21638" spans="1:12" ht="24" customHeight="1">
      <c r="A21638" s="1355"/>
      <c r="B21638" s="1355"/>
      <c r="C21638" s="1433"/>
      <c r="E21638" s="1433"/>
      <c r="K21638" s="1433"/>
      <c r="L21638" s="1334"/>
    </row>
    <row r="21639" spans="1:12" ht="24" customHeight="1">
      <c r="A21639" s="1355"/>
      <c r="B21639" s="1355"/>
      <c r="C21639" s="1433"/>
      <c r="E21639" s="1433"/>
      <c r="K21639" s="1433"/>
      <c r="L21639" s="1334"/>
    </row>
    <row r="21640" spans="1:12" ht="24" customHeight="1">
      <c r="A21640" s="1355"/>
      <c r="B21640" s="1355"/>
      <c r="C21640" s="1433"/>
      <c r="E21640" s="1433"/>
      <c r="K21640" s="1433"/>
      <c r="L21640" s="1334"/>
    </row>
    <row r="21641" spans="1:12" ht="24" customHeight="1">
      <c r="A21641" s="1355"/>
      <c r="B21641" s="1355"/>
      <c r="C21641" s="1433"/>
      <c r="E21641" s="1433"/>
      <c r="K21641" s="1433"/>
      <c r="L21641" s="1334"/>
    </row>
    <row r="21642" spans="1:12" ht="24" customHeight="1">
      <c r="A21642" s="1355"/>
      <c r="B21642" s="1355"/>
      <c r="C21642" s="1433"/>
      <c r="E21642" s="1433"/>
      <c r="K21642" s="1433"/>
      <c r="L21642" s="1334"/>
    </row>
    <row r="21643" spans="1:12" ht="24" customHeight="1">
      <c r="A21643" s="1355"/>
      <c r="B21643" s="1355"/>
      <c r="C21643" s="1433"/>
      <c r="E21643" s="1433"/>
      <c r="K21643" s="1433"/>
      <c r="L21643" s="1334"/>
    </row>
    <row r="21644" spans="1:12" ht="24" customHeight="1">
      <c r="A21644" s="1355"/>
      <c r="B21644" s="1355"/>
      <c r="C21644" s="1433"/>
      <c r="E21644" s="1433"/>
      <c r="K21644" s="1433"/>
      <c r="L21644" s="1334"/>
    </row>
    <row r="21645" spans="1:12" ht="24" customHeight="1">
      <c r="A21645" s="1355"/>
      <c r="B21645" s="1355"/>
      <c r="C21645" s="1433"/>
      <c r="E21645" s="1433"/>
      <c r="K21645" s="1433"/>
      <c r="L21645" s="1334"/>
    </row>
    <row r="21646" spans="1:12" ht="24" customHeight="1">
      <c r="A21646" s="1355"/>
      <c r="B21646" s="1355"/>
      <c r="C21646" s="1433"/>
      <c r="E21646" s="1433"/>
      <c r="K21646" s="1433"/>
      <c r="L21646" s="1334"/>
    </row>
    <row r="21647" spans="1:12" ht="24" customHeight="1">
      <c r="A21647" s="1355"/>
      <c r="B21647" s="1355"/>
      <c r="C21647" s="1433"/>
      <c r="E21647" s="1433"/>
      <c r="K21647" s="1433"/>
      <c r="L21647" s="1334"/>
    </row>
    <row r="21648" spans="1:12" ht="24" customHeight="1">
      <c r="A21648" s="1355"/>
      <c r="B21648" s="1355"/>
      <c r="C21648" s="1433"/>
      <c r="E21648" s="1433"/>
      <c r="K21648" s="1433"/>
      <c r="L21648" s="1334"/>
    </row>
    <row r="21649" spans="1:12" ht="24" customHeight="1">
      <c r="A21649" s="1355"/>
      <c r="B21649" s="1355"/>
      <c r="C21649" s="1433"/>
      <c r="E21649" s="1433"/>
      <c r="K21649" s="1433"/>
      <c r="L21649" s="1334"/>
    </row>
    <row r="21650" spans="1:12" ht="24" customHeight="1">
      <c r="A21650" s="1355"/>
      <c r="B21650" s="1355"/>
      <c r="C21650" s="1433"/>
      <c r="E21650" s="1433"/>
      <c r="K21650" s="1433"/>
      <c r="L21650" s="1334"/>
    </row>
    <row r="21651" spans="1:12" ht="24" customHeight="1">
      <c r="A21651" s="1355"/>
      <c r="B21651" s="1355"/>
      <c r="C21651" s="1433"/>
      <c r="E21651" s="1433"/>
      <c r="K21651" s="1433"/>
      <c r="L21651" s="1334"/>
    </row>
    <row r="21652" spans="1:12" ht="24" customHeight="1">
      <c r="A21652" s="1355"/>
      <c r="B21652" s="1355"/>
      <c r="C21652" s="1433"/>
      <c r="E21652" s="1433"/>
      <c r="K21652" s="1433"/>
      <c r="L21652" s="1334"/>
    </row>
    <row r="21653" spans="1:12" ht="24" customHeight="1">
      <c r="A21653" s="1355"/>
      <c r="B21653" s="1355"/>
      <c r="C21653" s="1433"/>
      <c r="E21653" s="1433"/>
      <c r="K21653" s="1433"/>
      <c r="L21653" s="1334"/>
    </row>
    <row r="21654" spans="1:12" ht="24" customHeight="1">
      <c r="A21654" s="1355"/>
      <c r="B21654" s="1355"/>
      <c r="C21654" s="1433"/>
      <c r="E21654" s="1433"/>
      <c r="K21654" s="1433"/>
      <c r="L21654" s="1334"/>
    </row>
    <row r="21655" spans="1:12" ht="24" customHeight="1">
      <c r="A21655" s="1355"/>
      <c r="B21655" s="1355"/>
      <c r="C21655" s="1433"/>
      <c r="E21655" s="1433"/>
      <c r="K21655" s="1433"/>
      <c r="L21655" s="1334"/>
    </row>
    <row r="21656" spans="1:12" ht="24" customHeight="1">
      <c r="A21656" s="1355"/>
      <c r="B21656" s="1355"/>
      <c r="C21656" s="1433"/>
      <c r="E21656" s="1433"/>
      <c r="K21656" s="1433"/>
      <c r="L21656" s="1334"/>
    </row>
    <row r="21657" spans="1:12" ht="24" customHeight="1">
      <c r="A21657" s="1355"/>
      <c r="B21657" s="1355"/>
      <c r="C21657" s="1433"/>
      <c r="E21657" s="1433"/>
      <c r="K21657" s="1433"/>
      <c r="L21657" s="1334"/>
    </row>
    <row r="21658" spans="1:12" ht="24" customHeight="1">
      <c r="A21658" s="1355"/>
      <c r="B21658" s="1355"/>
      <c r="C21658" s="1433"/>
      <c r="E21658" s="1433"/>
      <c r="K21658" s="1433"/>
      <c r="L21658" s="1334"/>
    </row>
    <row r="21659" spans="1:12" ht="24" customHeight="1">
      <c r="A21659" s="1355"/>
      <c r="B21659" s="1355"/>
      <c r="C21659" s="1433"/>
      <c r="E21659" s="1433"/>
      <c r="K21659" s="1433"/>
      <c r="L21659" s="1334"/>
    </row>
    <row r="21660" spans="1:12" ht="24" customHeight="1">
      <c r="A21660" s="1355"/>
      <c r="B21660" s="1355"/>
      <c r="C21660" s="1433"/>
      <c r="E21660" s="1433"/>
      <c r="K21660" s="1433"/>
      <c r="L21660" s="1334"/>
    </row>
    <row r="21661" spans="1:12" ht="24" customHeight="1">
      <c r="A21661" s="1355"/>
      <c r="B21661" s="1355"/>
      <c r="C21661" s="1433"/>
      <c r="E21661" s="1433"/>
      <c r="K21661" s="1433"/>
      <c r="L21661" s="1334"/>
    </row>
    <row r="21662" spans="1:12" ht="24" customHeight="1">
      <c r="A21662" s="1355"/>
      <c r="B21662" s="1355"/>
      <c r="C21662" s="1433"/>
      <c r="E21662" s="1433"/>
      <c r="K21662" s="1433"/>
      <c r="L21662" s="1334"/>
    </row>
    <row r="21663" spans="1:12" ht="24" customHeight="1">
      <c r="A21663" s="1355"/>
      <c r="B21663" s="1355"/>
      <c r="C21663" s="1433"/>
      <c r="E21663" s="1433"/>
      <c r="K21663" s="1433"/>
      <c r="L21663" s="1334"/>
    </row>
    <row r="21664" spans="1:12" ht="24" customHeight="1">
      <c r="A21664" s="1355"/>
      <c r="B21664" s="1355"/>
      <c r="C21664" s="1433"/>
      <c r="E21664" s="1433"/>
      <c r="K21664" s="1433"/>
      <c r="L21664" s="1334"/>
    </row>
    <row r="21665" spans="1:12" ht="24" customHeight="1">
      <c r="A21665" s="1355"/>
      <c r="B21665" s="1355"/>
      <c r="C21665" s="1433"/>
      <c r="E21665" s="1433"/>
      <c r="K21665" s="1433"/>
      <c r="L21665" s="1334"/>
    </row>
    <row r="21666" spans="1:12" ht="24" customHeight="1">
      <c r="A21666" s="1355"/>
      <c r="B21666" s="1355"/>
      <c r="C21666" s="1433"/>
      <c r="E21666" s="1433"/>
      <c r="K21666" s="1433"/>
      <c r="L21666" s="1334"/>
    </row>
    <row r="21667" spans="1:12" ht="24" customHeight="1">
      <c r="A21667" s="1355"/>
      <c r="B21667" s="1355"/>
      <c r="C21667" s="1433"/>
      <c r="E21667" s="1433"/>
      <c r="K21667" s="1433"/>
      <c r="L21667" s="1334"/>
    </row>
    <row r="21668" spans="1:12" ht="24" customHeight="1">
      <c r="A21668" s="1355"/>
      <c r="B21668" s="1355"/>
      <c r="C21668" s="1433"/>
      <c r="E21668" s="1433"/>
      <c r="K21668" s="1433"/>
      <c r="L21668" s="1334"/>
    </row>
    <row r="21669" spans="1:12" ht="24" customHeight="1">
      <c r="A21669" s="1355"/>
      <c r="B21669" s="1355"/>
      <c r="C21669" s="1433"/>
      <c r="E21669" s="1433"/>
      <c r="K21669" s="1433"/>
      <c r="L21669" s="1334"/>
    </row>
    <row r="21670" spans="1:12" ht="24" customHeight="1">
      <c r="A21670" s="1355"/>
      <c r="B21670" s="1355"/>
      <c r="C21670" s="1433"/>
      <c r="E21670" s="1433"/>
      <c r="K21670" s="1433"/>
      <c r="L21670" s="1334"/>
    </row>
    <row r="21671" spans="1:12" ht="24" customHeight="1">
      <c r="A21671" s="1355"/>
      <c r="B21671" s="1355"/>
      <c r="C21671" s="1433"/>
      <c r="E21671" s="1433"/>
      <c r="K21671" s="1433"/>
      <c r="L21671" s="1334"/>
    </row>
    <row r="21672" spans="1:12" ht="24" customHeight="1">
      <c r="A21672" s="1355"/>
      <c r="B21672" s="1355"/>
      <c r="C21672" s="1433"/>
      <c r="E21672" s="1433"/>
      <c r="K21672" s="1433"/>
      <c r="L21672" s="1334"/>
    </row>
    <row r="21673" spans="1:12" ht="24" customHeight="1">
      <c r="A21673" s="1355"/>
      <c r="B21673" s="1355"/>
      <c r="C21673" s="1433"/>
      <c r="E21673" s="1433"/>
      <c r="K21673" s="1433"/>
      <c r="L21673" s="1334"/>
    </row>
    <row r="21674" spans="1:12" ht="24" customHeight="1">
      <c r="A21674" s="1355"/>
      <c r="B21674" s="1355"/>
      <c r="C21674" s="1433"/>
      <c r="E21674" s="1433"/>
      <c r="K21674" s="1433"/>
      <c r="L21674" s="1334"/>
    </row>
    <row r="21675" spans="1:12" ht="24" customHeight="1">
      <c r="A21675" s="1355"/>
      <c r="B21675" s="1355"/>
      <c r="C21675" s="1433"/>
      <c r="E21675" s="1433"/>
      <c r="K21675" s="1433"/>
      <c r="L21675" s="1334"/>
    </row>
    <row r="21676" spans="1:12" ht="24" customHeight="1">
      <c r="A21676" s="1355"/>
      <c r="B21676" s="1355"/>
      <c r="C21676" s="1433"/>
      <c r="E21676" s="1433"/>
      <c r="K21676" s="1433"/>
      <c r="L21676" s="1334"/>
    </row>
    <row r="21677" spans="1:12" ht="24" customHeight="1">
      <c r="A21677" s="1355"/>
      <c r="B21677" s="1355"/>
      <c r="C21677" s="1433"/>
      <c r="E21677" s="1433"/>
      <c r="K21677" s="1433"/>
      <c r="L21677" s="1334"/>
    </row>
    <row r="21678" spans="1:12" ht="24" customHeight="1">
      <c r="A21678" s="1355"/>
      <c r="B21678" s="1355"/>
      <c r="C21678" s="1433"/>
      <c r="E21678" s="1433"/>
      <c r="K21678" s="1433"/>
      <c r="L21678" s="1334"/>
    </row>
    <row r="21679" spans="1:12" ht="24" customHeight="1">
      <c r="A21679" s="1355"/>
      <c r="B21679" s="1355"/>
      <c r="C21679" s="1433"/>
      <c r="E21679" s="1433"/>
      <c r="K21679" s="1433"/>
      <c r="L21679" s="1334"/>
    </row>
    <row r="21680" spans="1:12" ht="24" customHeight="1">
      <c r="A21680" s="1355"/>
      <c r="B21680" s="1355"/>
      <c r="C21680" s="1433"/>
      <c r="E21680" s="1433"/>
      <c r="K21680" s="1433"/>
      <c r="L21680" s="1334"/>
    </row>
    <row r="21681" spans="1:12" ht="24" customHeight="1">
      <c r="A21681" s="1355"/>
      <c r="B21681" s="1355"/>
      <c r="C21681" s="1433"/>
      <c r="E21681" s="1433"/>
      <c r="K21681" s="1433"/>
      <c r="L21681" s="1334"/>
    </row>
    <row r="21682" spans="1:12" ht="24" customHeight="1">
      <c r="A21682" s="1355"/>
      <c r="B21682" s="1355"/>
      <c r="C21682" s="1433"/>
      <c r="E21682" s="1433"/>
      <c r="K21682" s="1433"/>
      <c r="L21682" s="1334"/>
    </row>
    <row r="21683" spans="1:12" ht="24" customHeight="1">
      <c r="A21683" s="1355"/>
      <c r="B21683" s="1355"/>
      <c r="C21683" s="1433"/>
      <c r="E21683" s="1433"/>
      <c r="K21683" s="1433"/>
      <c r="L21683" s="1334"/>
    </row>
    <row r="21684" spans="1:12" ht="24" customHeight="1">
      <c r="A21684" s="1355"/>
      <c r="B21684" s="1355"/>
      <c r="C21684" s="1433"/>
      <c r="E21684" s="1433"/>
      <c r="K21684" s="1433"/>
      <c r="L21684" s="1334"/>
    </row>
    <row r="21685" spans="1:12" ht="24" customHeight="1">
      <c r="A21685" s="1355"/>
      <c r="B21685" s="1355"/>
      <c r="C21685" s="1433"/>
      <c r="E21685" s="1433"/>
      <c r="K21685" s="1433"/>
      <c r="L21685" s="1334"/>
    </row>
    <row r="21686" spans="1:12" ht="24" customHeight="1">
      <c r="A21686" s="1355"/>
      <c r="B21686" s="1355"/>
      <c r="C21686" s="1433"/>
      <c r="E21686" s="1433"/>
      <c r="K21686" s="1433"/>
      <c r="L21686" s="1334"/>
    </row>
    <row r="21687" spans="1:12" ht="24" customHeight="1">
      <c r="A21687" s="1355"/>
      <c r="B21687" s="1355"/>
      <c r="C21687" s="1433"/>
      <c r="E21687" s="1433"/>
      <c r="K21687" s="1433"/>
      <c r="L21687" s="1334"/>
    </row>
    <row r="21688" spans="1:12" ht="24" customHeight="1">
      <c r="A21688" s="1355"/>
      <c r="B21688" s="1355"/>
      <c r="C21688" s="1433"/>
      <c r="E21688" s="1433"/>
      <c r="K21688" s="1433"/>
      <c r="L21688" s="1334"/>
    </row>
    <row r="21689" spans="1:12" ht="24" customHeight="1">
      <c r="A21689" s="1355"/>
      <c r="B21689" s="1355"/>
      <c r="C21689" s="1433"/>
      <c r="E21689" s="1433"/>
      <c r="K21689" s="1433"/>
      <c r="L21689" s="1334"/>
    </row>
    <row r="21690" spans="1:12" ht="24" customHeight="1">
      <c r="A21690" s="1355"/>
      <c r="B21690" s="1355"/>
      <c r="C21690" s="1433"/>
      <c r="E21690" s="1433"/>
      <c r="K21690" s="1433"/>
      <c r="L21690" s="1334"/>
    </row>
    <row r="21691" spans="1:12" ht="24" customHeight="1">
      <c r="A21691" s="1355"/>
      <c r="B21691" s="1355"/>
      <c r="C21691" s="1433"/>
      <c r="E21691" s="1433"/>
      <c r="K21691" s="1433"/>
      <c r="L21691" s="1334"/>
    </row>
    <row r="21692" spans="1:12" ht="24" customHeight="1">
      <c r="A21692" s="1355"/>
      <c r="B21692" s="1355"/>
      <c r="C21692" s="1433"/>
      <c r="E21692" s="1433"/>
      <c r="K21692" s="1433"/>
      <c r="L21692" s="1334"/>
    </row>
    <row r="21693" spans="1:12" ht="24" customHeight="1">
      <c r="A21693" s="1355"/>
      <c r="B21693" s="1355"/>
      <c r="C21693" s="1433"/>
      <c r="E21693" s="1433"/>
      <c r="K21693" s="1433"/>
      <c r="L21693" s="1334"/>
    </row>
    <row r="21694" spans="1:12" ht="24" customHeight="1">
      <c r="A21694" s="1355"/>
      <c r="B21694" s="1355"/>
      <c r="C21694" s="1433"/>
      <c r="E21694" s="1433"/>
      <c r="K21694" s="1433"/>
      <c r="L21694" s="1334"/>
    </row>
    <row r="21695" spans="1:12" ht="24" customHeight="1">
      <c r="A21695" s="1355"/>
      <c r="B21695" s="1355"/>
      <c r="C21695" s="1433"/>
      <c r="E21695" s="1433"/>
      <c r="K21695" s="1433"/>
      <c r="L21695" s="1334"/>
    </row>
    <row r="21696" spans="1:12" ht="24" customHeight="1">
      <c r="A21696" s="1355"/>
      <c r="B21696" s="1355"/>
      <c r="C21696" s="1433"/>
      <c r="E21696" s="1433"/>
      <c r="K21696" s="1433"/>
      <c r="L21696" s="1334"/>
    </row>
    <row r="21697" spans="1:12" ht="24" customHeight="1">
      <c r="A21697" s="1355"/>
      <c r="B21697" s="1355"/>
      <c r="C21697" s="1433"/>
      <c r="E21697" s="1433"/>
      <c r="K21697" s="1433"/>
      <c r="L21697" s="1334"/>
    </row>
    <row r="21698" spans="1:12" ht="24" customHeight="1">
      <c r="A21698" s="1355"/>
      <c r="B21698" s="1355"/>
      <c r="C21698" s="1433"/>
      <c r="E21698" s="1433"/>
      <c r="K21698" s="1433"/>
      <c r="L21698" s="1334"/>
    </row>
    <row r="21699" spans="1:12" ht="24" customHeight="1">
      <c r="A21699" s="1355"/>
      <c r="B21699" s="1355"/>
      <c r="C21699" s="1433"/>
      <c r="E21699" s="1433"/>
      <c r="K21699" s="1433"/>
      <c r="L21699" s="1334"/>
    </row>
    <row r="21700" spans="1:12" ht="24" customHeight="1">
      <c r="A21700" s="1355"/>
      <c r="B21700" s="1355"/>
      <c r="C21700" s="1433"/>
      <c r="E21700" s="1433"/>
      <c r="K21700" s="1433"/>
      <c r="L21700" s="1334"/>
    </row>
    <row r="21701" spans="1:12" ht="24" customHeight="1">
      <c r="A21701" s="1355"/>
      <c r="B21701" s="1355"/>
      <c r="C21701" s="1433"/>
      <c r="E21701" s="1433"/>
      <c r="K21701" s="1433"/>
      <c r="L21701" s="1334"/>
    </row>
    <row r="21702" spans="1:12" ht="24" customHeight="1">
      <c r="A21702" s="1355"/>
      <c r="B21702" s="1355"/>
      <c r="C21702" s="1433"/>
      <c r="E21702" s="1433"/>
      <c r="K21702" s="1433"/>
      <c r="L21702" s="1334"/>
    </row>
    <row r="21703" spans="1:12" ht="24" customHeight="1">
      <c r="A21703" s="1355"/>
      <c r="B21703" s="1355"/>
      <c r="C21703" s="1433"/>
      <c r="E21703" s="1433"/>
      <c r="K21703" s="1433"/>
      <c r="L21703" s="1334"/>
    </row>
    <row r="21704" spans="1:12" ht="24" customHeight="1">
      <c r="A21704" s="1355"/>
      <c r="B21704" s="1355"/>
      <c r="C21704" s="1433"/>
      <c r="E21704" s="1433"/>
      <c r="K21704" s="1433"/>
      <c r="L21704" s="1334"/>
    </row>
    <row r="21705" spans="1:12" ht="24" customHeight="1">
      <c r="A21705" s="1355"/>
      <c r="B21705" s="1355"/>
      <c r="C21705" s="1433"/>
      <c r="E21705" s="1433"/>
      <c r="K21705" s="1433"/>
      <c r="L21705" s="1334"/>
    </row>
    <row r="21706" spans="1:12" ht="24" customHeight="1">
      <c r="A21706" s="1355"/>
      <c r="B21706" s="1355"/>
      <c r="C21706" s="1433"/>
      <c r="E21706" s="1433"/>
      <c r="K21706" s="1433"/>
      <c r="L21706" s="1334"/>
    </row>
    <row r="21707" spans="1:12" ht="24" customHeight="1">
      <c r="A21707" s="1355"/>
      <c r="B21707" s="1355"/>
      <c r="C21707" s="1433"/>
      <c r="E21707" s="1433"/>
      <c r="K21707" s="1433"/>
      <c r="L21707" s="1334"/>
    </row>
    <row r="21708" spans="1:12" ht="24" customHeight="1">
      <c r="A21708" s="1355"/>
      <c r="B21708" s="1355"/>
      <c r="C21708" s="1433"/>
      <c r="E21708" s="1433"/>
      <c r="K21708" s="1433"/>
      <c r="L21708" s="1334"/>
    </row>
    <row r="21709" spans="1:12" ht="24" customHeight="1">
      <c r="A21709" s="1355"/>
      <c r="B21709" s="1355"/>
      <c r="C21709" s="1433"/>
      <c r="E21709" s="1433"/>
      <c r="K21709" s="1433"/>
      <c r="L21709" s="1334"/>
    </row>
    <row r="21710" spans="1:12" ht="24" customHeight="1">
      <c r="A21710" s="1355"/>
      <c r="B21710" s="1355"/>
      <c r="C21710" s="1433"/>
      <c r="E21710" s="1433"/>
      <c r="K21710" s="1433"/>
      <c r="L21710" s="1334"/>
    </row>
    <row r="21711" spans="1:12" ht="24" customHeight="1">
      <c r="A21711" s="1355"/>
      <c r="B21711" s="1355"/>
      <c r="C21711" s="1433"/>
      <c r="E21711" s="1433"/>
      <c r="K21711" s="1433"/>
      <c r="L21711" s="1334"/>
    </row>
    <row r="21712" spans="1:12" ht="24" customHeight="1">
      <c r="A21712" s="1355"/>
      <c r="B21712" s="1355"/>
      <c r="C21712" s="1433"/>
      <c r="E21712" s="1433"/>
      <c r="K21712" s="1433"/>
      <c r="L21712" s="1334"/>
    </row>
    <row r="21713" spans="1:12" ht="24" customHeight="1">
      <c r="A21713" s="1355"/>
      <c r="B21713" s="1355"/>
      <c r="C21713" s="1433"/>
      <c r="E21713" s="1433"/>
      <c r="K21713" s="1433"/>
      <c r="L21713" s="1334"/>
    </row>
    <row r="21714" spans="1:12" ht="24" customHeight="1">
      <c r="A21714" s="1355"/>
      <c r="B21714" s="1355"/>
      <c r="C21714" s="1433"/>
      <c r="E21714" s="1433"/>
      <c r="K21714" s="1433"/>
      <c r="L21714" s="1334"/>
    </row>
    <row r="21715" spans="1:12" ht="24" customHeight="1">
      <c r="A21715" s="1355"/>
      <c r="B21715" s="1355"/>
      <c r="C21715" s="1433"/>
      <c r="E21715" s="1433"/>
      <c r="K21715" s="1433"/>
      <c r="L21715" s="1334"/>
    </row>
    <row r="21716" spans="1:12" ht="24" customHeight="1">
      <c r="A21716" s="1355"/>
      <c r="B21716" s="1355"/>
      <c r="C21716" s="1433"/>
      <c r="E21716" s="1433"/>
      <c r="K21716" s="1433"/>
      <c r="L21716" s="1334"/>
    </row>
    <row r="21717" spans="1:12" ht="24" customHeight="1">
      <c r="A21717" s="1355"/>
      <c r="B21717" s="1355"/>
      <c r="C21717" s="1433"/>
      <c r="E21717" s="1433"/>
      <c r="K21717" s="1433"/>
      <c r="L21717" s="1334"/>
    </row>
    <row r="21718" spans="1:12" ht="24" customHeight="1">
      <c r="A21718" s="1355"/>
      <c r="B21718" s="1355"/>
      <c r="C21718" s="1433"/>
      <c r="E21718" s="1433"/>
      <c r="K21718" s="1433"/>
      <c r="L21718" s="1334"/>
    </row>
    <row r="21719" spans="1:12" ht="24" customHeight="1">
      <c r="A21719" s="1355"/>
      <c r="B21719" s="1355"/>
      <c r="C21719" s="1433"/>
      <c r="E21719" s="1433"/>
      <c r="K21719" s="1433"/>
      <c r="L21719" s="1334"/>
    </row>
    <row r="21720" spans="1:12" ht="24" customHeight="1">
      <c r="A21720" s="1355"/>
      <c r="B21720" s="1355"/>
      <c r="C21720" s="1433"/>
      <c r="E21720" s="1433"/>
      <c r="K21720" s="1433"/>
      <c r="L21720" s="1334"/>
    </row>
    <row r="21721" spans="1:12" ht="24" customHeight="1">
      <c r="A21721" s="1355"/>
      <c r="B21721" s="1355"/>
      <c r="C21721" s="1433"/>
      <c r="E21721" s="1433"/>
      <c r="K21721" s="1433"/>
      <c r="L21721" s="1334"/>
    </row>
    <row r="21722" spans="1:12" ht="24" customHeight="1">
      <c r="A21722" s="1355"/>
      <c r="B21722" s="1355"/>
      <c r="C21722" s="1433"/>
      <c r="E21722" s="1433"/>
      <c r="K21722" s="1433"/>
      <c r="L21722" s="1334"/>
    </row>
    <row r="21723" spans="1:12" ht="24" customHeight="1">
      <c r="A21723" s="1355"/>
      <c r="B21723" s="1355"/>
      <c r="C21723" s="1433"/>
      <c r="E21723" s="1433"/>
      <c r="K21723" s="1433"/>
      <c r="L21723" s="1334"/>
    </row>
    <row r="21724" spans="1:12" ht="24" customHeight="1">
      <c r="A21724" s="1355"/>
      <c r="B21724" s="1355"/>
      <c r="C21724" s="1433"/>
      <c r="E21724" s="1433"/>
      <c r="K21724" s="1433"/>
      <c r="L21724" s="1334"/>
    </row>
    <row r="21725" spans="1:12" ht="24" customHeight="1">
      <c r="A21725" s="1355"/>
      <c r="B21725" s="1355"/>
      <c r="C21725" s="1433"/>
      <c r="E21725" s="1433"/>
      <c r="K21725" s="1433"/>
      <c r="L21725" s="1334"/>
    </row>
    <row r="21726" spans="1:12" ht="24" customHeight="1">
      <c r="A21726" s="1355"/>
      <c r="B21726" s="1355"/>
      <c r="C21726" s="1433"/>
      <c r="E21726" s="1433"/>
      <c r="K21726" s="1433"/>
      <c r="L21726" s="1334"/>
    </row>
    <row r="21727" spans="1:12" ht="24" customHeight="1">
      <c r="A21727" s="1355"/>
      <c r="B21727" s="1355"/>
      <c r="C21727" s="1433"/>
      <c r="E21727" s="1433"/>
      <c r="K21727" s="1433"/>
      <c r="L21727" s="1334"/>
    </row>
    <row r="21728" spans="1:12" ht="24" customHeight="1">
      <c r="A21728" s="1355"/>
      <c r="B21728" s="1355"/>
      <c r="C21728" s="1433"/>
      <c r="E21728" s="1433"/>
      <c r="K21728" s="1433"/>
      <c r="L21728" s="1334"/>
    </row>
    <row r="21729" spans="1:12" ht="24" customHeight="1">
      <c r="A21729" s="1355"/>
      <c r="B21729" s="1355"/>
      <c r="C21729" s="1433"/>
      <c r="E21729" s="1433"/>
      <c r="K21729" s="1433"/>
      <c r="L21729" s="1334"/>
    </row>
    <row r="21730" spans="1:12" ht="24" customHeight="1">
      <c r="A21730" s="1355"/>
      <c r="B21730" s="1355"/>
      <c r="C21730" s="1433"/>
      <c r="E21730" s="1433"/>
      <c r="K21730" s="1433"/>
      <c r="L21730" s="1334"/>
    </row>
    <row r="21731" spans="1:12" ht="24" customHeight="1">
      <c r="A21731" s="1355"/>
      <c r="B21731" s="1355"/>
      <c r="C21731" s="1433"/>
      <c r="E21731" s="1433"/>
      <c r="K21731" s="1433"/>
      <c r="L21731" s="1334"/>
    </row>
    <row r="21732" spans="1:12" ht="24" customHeight="1">
      <c r="A21732" s="1355"/>
      <c r="B21732" s="1355"/>
      <c r="C21732" s="1433"/>
      <c r="E21732" s="1433"/>
      <c r="K21732" s="1433"/>
      <c r="L21732" s="1334"/>
    </row>
    <row r="21733" spans="1:12" ht="24" customHeight="1">
      <c r="A21733" s="1355"/>
      <c r="B21733" s="1355"/>
      <c r="C21733" s="1433"/>
      <c r="E21733" s="1433"/>
      <c r="K21733" s="1433"/>
      <c r="L21733" s="1334"/>
    </row>
    <row r="21734" spans="1:12" ht="24" customHeight="1">
      <c r="A21734" s="1355"/>
      <c r="B21734" s="1355"/>
      <c r="C21734" s="1433"/>
      <c r="E21734" s="1433"/>
      <c r="K21734" s="1433"/>
      <c r="L21734" s="1334"/>
    </row>
    <row r="21735" spans="1:12" ht="24" customHeight="1">
      <c r="A21735" s="1355"/>
      <c r="B21735" s="1355"/>
      <c r="C21735" s="1433"/>
      <c r="E21735" s="1433"/>
      <c r="K21735" s="1433"/>
      <c r="L21735" s="1334"/>
    </row>
    <row r="21736" spans="1:12" ht="24" customHeight="1">
      <c r="A21736" s="1355"/>
      <c r="B21736" s="1355"/>
      <c r="C21736" s="1433"/>
      <c r="E21736" s="1433"/>
      <c r="K21736" s="1433"/>
      <c r="L21736" s="1334"/>
    </row>
    <row r="21737" spans="1:12" ht="24" customHeight="1">
      <c r="A21737" s="1355"/>
      <c r="B21737" s="1355"/>
      <c r="C21737" s="1433"/>
      <c r="E21737" s="1433"/>
      <c r="K21737" s="1433"/>
      <c r="L21737" s="1334"/>
    </row>
    <row r="21738" spans="1:12" ht="24" customHeight="1">
      <c r="A21738" s="1355"/>
      <c r="B21738" s="1355"/>
      <c r="C21738" s="1433"/>
      <c r="E21738" s="1433"/>
      <c r="K21738" s="1433"/>
      <c r="L21738" s="1334"/>
    </row>
    <row r="21739" spans="1:12" ht="24" customHeight="1">
      <c r="A21739" s="1355"/>
      <c r="B21739" s="1355"/>
      <c r="C21739" s="1433"/>
      <c r="E21739" s="1433"/>
      <c r="K21739" s="1433"/>
      <c r="L21739" s="1334"/>
    </row>
    <row r="21740" spans="1:12" ht="24" customHeight="1">
      <c r="A21740" s="1355"/>
      <c r="B21740" s="1355"/>
      <c r="C21740" s="1433"/>
      <c r="E21740" s="1433"/>
      <c r="K21740" s="1433"/>
      <c r="L21740" s="1334"/>
    </row>
    <row r="21741" spans="1:12" ht="24" customHeight="1">
      <c r="A21741" s="1355"/>
      <c r="B21741" s="1355"/>
      <c r="C21741" s="1433"/>
      <c r="E21741" s="1433"/>
      <c r="K21741" s="1433"/>
      <c r="L21741" s="1334"/>
    </row>
    <row r="21742" spans="1:12" ht="24" customHeight="1">
      <c r="A21742" s="1355"/>
      <c r="B21742" s="1355"/>
      <c r="C21742" s="1433"/>
      <c r="E21742" s="1433"/>
      <c r="K21742" s="1433"/>
      <c r="L21742" s="1334"/>
    </row>
    <row r="21743" spans="1:12" ht="24" customHeight="1">
      <c r="A21743" s="1355"/>
      <c r="B21743" s="1355"/>
      <c r="C21743" s="1433"/>
      <c r="E21743" s="1433"/>
      <c r="K21743" s="1433"/>
      <c r="L21743" s="1334"/>
    </row>
    <row r="21744" spans="1:12" ht="24" customHeight="1">
      <c r="A21744" s="1355"/>
      <c r="B21744" s="1355"/>
      <c r="C21744" s="1433"/>
      <c r="E21744" s="1433"/>
      <c r="K21744" s="1433"/>
      <c r="L21744" s="1334"/>
    </row>
    <row r="21745" spans="1:12" ht="24" customHeight="1">
      <c r="A21745" s="1355"/>
      <c r="B21745" s="1355"/>
      <c r="C21745" s="1433"/>
      <c r="E21745" s="1433"/>
      <c r="K21745" s="1433"/>
      <c r="L21745" s="1334"/>
    </row>
    <row r="21746" spans="1:12" ht="24" customHeight="1">
      <c r="A21746" s="1355"/>
      <c r="B21746" s="1355"/>
      <c r="C21746" s="1433"/>
      <c r="E21746" s="1433"/>
      <c r="K21746" s="1433"/>
      <c r="L21746" s="1334"/>
    </row>
    <row r="21747" spans="1:12" ht="24" customHeight="1">
      <c r="A21747" s="1355"/>
      <c r="B21747" s="1355"/>
      <c r="C21747" s="1433"/>
      <c r="E21747" s="1433"/>
      <c r="K21747" s="1433"/>
      <c r="L21747" s="1334"/>
    </row>
    <row r="21748" spans="1:12" ht="24" customHeight="1">
      <c r="A21748" s="1355"/>
      <c r="B21748" s="1355"/>
      <c r="C21748" s="1433"/>
      <c r="E21748" s="1433"/>
      <c r="K21748" s="1433"/>
      <c r="L21748" s="1334"/>
    </row>
    <row r="21749" spans="1:12" ht="24" customHeight="1">
      <c r="A21749" s="1355"/>
      <c r="B21749" s="1355"/>
      <c r="C21749" s="1433"/>
      <c r="E21749" s="1433"/>
      <c r="K21749" s="1433"/>
      <c r="L21749" s="1334"/>
    </row>
    <row r="21750" spans="1:12" ht="24" customHeight="1">
      <c r="A21750" s="1355"/>
      <c r="B21750" s="1355"/>
      <c r="C21750" s="1433"/>
      <c r="E21750" s="1433"/>
      <c r="K21750" s="1433"/>
      <c r="L21750" s="1334"/>
    </row>
    <row r="21751" spans="1:12" ht="24" customHeight="1">
      <c r="A21751" s="1355"/>
      <c r="B21751" s="1355"/>
      <c r="C21751" s="1433"/>
      <c r="E21751" s="1433"/>
      <c r="K21751" s="1433"/>
      <c r="L21751" s="1334"/>
    </row>
    <row r="21752" spans="1:12" ht="24" customHeight="1">
      <c r="A21752" s="1355"/>
      <c r="B21752" s="1355"/>
      <c r="C21752" s="1433"/>
      <c r="E21752" s="1433"/>
      <c r="K21752" s="1433"/>
      <c r="L21752" s="1334"/>
    </row>
    <row r="21753" spans="1:12" ht="24" customHeight="1">
      <c r="A21753" s="1355"/>
      <c r="B21753" s="1355"/>
      <c r="C21753" s="1433"/>
      <c r="E21753" s="1433"/>
      <c r="K21753" s="1433"/>
      <c r="L21753" s="1334"/>
    </row>
    <row r="21754" spans="1:12" ht="24" customHeight="1">
      <c r="A21754" s="1355"/>
      <c r="B21754" s="1355"/>
      <c r="C21754" s="1433"/>
      <c r="E21754" s="1433"/>
      <c r="K21754" s="1433"/>
      <c r="L21754" s="1334"/>
    </row>
    <row r="21755" spans="1:12" ht="24" customHeight="1">
      <c r="A21755" s="1355"/>
      <c r="B21755" s="1355"/>
      <c r="C21755" s="1433"/>
      <c r="E21755" s="1433"/>
      <c r="K21755" s="1433"/>
      <c r="L21755" s="1334"/>
    </row>
    <row r="21756" spans="1:12" ht="24" customHeight="1">
      <c r="A21756" s="1355"/>
      <c r="B21756" s="1355"/>
      <c r="C21756" s="1433"/>
      <c r="E21756" s="1433"/>
      <c r="K21756" s="1433"/>
      <c r="L21756" s="1334"/>
    </row>
    <row r="21757" spans="1:12" ht="24" customHeight="1">
      <c r="A21757" s="1355"/>
      <c r="B21757" s="1355"/>
      <c r="C21757" s="1433"/>
      <c r="E21757" s="1433"/>
      <c r="K21757" s="1433"/>
      <c r="L21757" s="1334"/>
    </row>
    <row r="21758" spans="1:12" ht="24" customHeight="1">
      <c r="A21758" s="1355"/>
      <c r="B21758" s="1355"/>
      <c r="C21758" s="1433"/>
      <c r="E21758" s="1433"/>
      <c r="K21758" s="1433"/>
      <c r="L21758" s="1334"/>
    </row>
    <row r="21759" spans="1:12" ht="24" customHeight="1">
      <c r="A21759" s="1355"/>
      <c r="B21759" s="1355"/>
      <c r="C21759" s="1433"/>
      <c r="E21759" s="1433"/>
      <c r="K21759" s="1433"/>
      <c r="L21759" s="1334"/>
    </row>
    <row r="21760" spans="1:12" ht="24" customHeight="1">
      <c r="A21760" s="1355"/>
      <c r="B21760" s="1355"/>
      <c r="C21760" s="1433"/>
      <c r="E21760" s="1433"/>
      <c r="K21760" s="1433"/>
      <c r="L21760" s="1334"/>
    </row>
    <row r="21761" spans="1:12" ht="24" customHeight="1">
      <c r="A21761" s="1355"/>
      <c r="B21761" s="1355"/>
      <c r="C21761" s="1433"/>
      <c r="E21761" s="1433"/>
      <c r="K21761" s="1433"/>
      <c r="L21761" s="1334"/>
    </row>
    <row r="21762" spans="1:12" ht="24" customHeight="1">
      <c r="A21762" s="1355"/>
      <c r="B21762" s="1355"/>
      <c r="C21762" s="1433"/>
      <c r="E21762" s="1433"/>
      <c r="K21762" s="1433"/>
      <c r="L21762" s="1334"/>
    </row>
    <row r="21763" spans="1:12" ht="24" customHeight="1">
      <c r="A21763" s="1355"/>
      <c r="B21763" s="1355"/>
      <c r="C21763" s="1433"/>
      <c r="E21763" s="1433"/>
      <c r="K21763" s="1433"/>
      <c r="L21763" s="1334"/>
    </row>
    <row r="21764" spans="1:12" ht="24" customHeight="1">
      <c r="A21764" s="1355"/>
      <c r="B21764" s="1355"/>
      <c r="C21764" s="1433"/>
      <c r="E21764" s="1433"/>
      <c r="K21764" s="1433"/>
      <c r="L21764" s="1334"/>
    </row>
    <row r="21765" spans="1:12" ht="24" customHeight="1">
      <c r="A21765" s="1355"/>
      <c r="B21765" s="1355"/>
      <c r="C21765" s="1433"/>
      <c r="E21765" s="1433"/>
      <c r="K21765" s="1433"/>
      <c r="L21765" s="1334"/>
    </row>
    <row r="21766" spans="1:12" ht="24" customHeight="1">
      <c r="A21766" s="1355"/>
      <c r="B21766" s="1355"/>
      <c r="C21766" s="1433"/>
      <c r="E21766" s="1433"/>
      <c r="K21766" s="1433"/>
      <c r="L21766" s="1334"/>
    </row>
    <row r="21767" spans="1:12" ht="24" customHeight="1">
      <c r="A21767" s="1355"/>
      <c r="B21767" s="1355"/>
      <c r="C21767" s="1433"/>
      <c r="E21767" s="1433"/>
      <c r="K21767" s="1433"/>
      <c r="L21767" s="1334"/>
    </row>
    <row r="21768" spans="1:12" ht="24" customHeight="1">
      <c r="A21768" s="1355"/>
      <c r="B21768" s="1355"/>
      <c r="C21768" s="1433"/>
      <c r="E21768" s="1433"/>
      <c r="K21768" s="1433"/>
      <c r="L21768" s="1334"/>
    </row>
    <row r="21769" spans="1:12" ht="24" customHeight="1">
      <c r="A21769" s="1355"/>
      <c r="B21769" s="1355"/>
      <c r="C21769" s="1433"/>
      <c r="E21769" s="1433"/>
      <c r="K21769" s="1433"/>
      <c r="L21769" s="1334"/>
    </row>
    <row r="21770" spans="1:12" ht="24" customHeight="1">
      <c r="A21770" s="1355"/>
      <c r="B21770" s="1355"/>
      <c r="C21770" s="1433"/>
      <c r="E21770" s="1433"/>
      <c r="K21770" s="1433"/>
      <c r="L21770" s="1334"/>
    </row>
    <row r="21771" spans="1:12" ht="24" customHeight="1">
      <c r="A21771" s="1355"/>
      <c r="B21771" s="1355"/>
      <c r="C21771" s="1433"/>
      <c r="E21771" s="1433"/>
      <c r="K21771" s="1433"/>
      <c r="L21771" s="1334"/>
    </row>
    <row r="21772" spans="1:12" ht="24" customHeight="1">
      <c r="A21772" s="1355"/>
      <c r="B21772" s="1355"/>
      <c r="C21772" s="1433"/>
      <c r="E21772" s="1433"/>
      <c r="K21772" s="1433"/>
      <c r="L21772" s="1334"/>
    </row>
    <row r="21773" spans="1:12" ht="24" customHeight="1">
      <c r="A21773" s="1355"/>
      <c r="B21773" s="1355"/>
      <c r="C21773" s="1433"/>
      <c r="E21773" s="1433"/>
      <c r="K21773" s="1433"/>
      <c r="L21773" s="1334"/>
    </row>
    <row r="21774" spans="1:12" ht="24" customHeight="1">
      <c r="A21774" s="1355"/>
      <c r="B21774" s="1355"/>
      <c r="C21774" s="1433"/>
      <c r="E21774" s="1433"/>
      <c r="K21774" s="1433"/>
      <c r="L21774" s="1334"/>
    </row>
    <row r="21775" spans="1:12" ht="24" customHeight="1">
      <c r="A21775" s="1355"/>
      <c r="B21775" s="1355"/>
      <c r="C21775" s="1433"/>
      <c r="E21775" s="1433"/>
      <c r="K21775" s="1433"/>
      <c r="L21775" s="1334"/>
    </row>
    <row r="21776" spans="1:12" ht="24" customHeight="1">
      <c r="A21776" s="1355"/>
      <c r="B21776" s="1355"/>
      <c r="C21776" s="1433"/>
      <c r="E21776" s="1433"/>
      <c r="K21776" s="1433"/>
      <c r="L21776" s="1334"/>
    </row>
    <row r="21777" spans="1:12" ht="24" customHeight="1">
      <c r="A21777" s="1355"/>
      <c r="B21777" s="1355"/>
      <c r="C21777" s="1433"/>
      <c r="E21777" s="1433"/>
      <c r="K21777" s="1433"/>
      <c r="L21777" s="1334"/>
    </row>
    <row r="21778" spans="1:12" ht="24" customHeight="1">
      <c r="A21778" s="1355"/>
      <c r="B21778" s="1355"/>
      <c r="C21778" s="1433"/>
      <c r="E21778" s="1433"/>
      <c r="K21778" s="1433"/>
      <c r="L21778" s="1334"/>
    </row>
    <row r="21779" spans="1:12" ht="24" customHeight="1">
      <c r="A21779" s="1355"/>
      <c r="B21779" s="1355"/>
      <c r="C21779" s="1433"/>
      <c r="E21779" s="1433"/>
      <c r="K21779" s="1433"/>
      <c r="L21779" s="1334"/>
    </row>
    <row r="21780" spans="1:12" ht="24" customHeight="1">
      <c r="A21780" s="1355"/>
      <c r="B21780" s="1355"/>
      <c r="C21780" s="1433"/>
      <c r="E21780" s="1433"/>
      <c r="K21780" s="1433"/>
      <c r="L21780" s="1334"/>
    </row>
    <row r="21781" spans="1:12" ht="24" customHeight="1">
      <c r="A21781" s="1355"/>
      <c r="B21781" s="1355"/>
      <c r="C21781" s="1433"/>
      <c r="E21781" s="1433"/>
      <c r="K21781" s="1433"/>
      <c r="L21781" s="1334"/>
    </row>
    <row r="21782" spans="1:12" ht="24" customHeight="1">
      <c r="A21782" s="1355"/>
      <c r="B21782" s="1355"/>
      <c r="C21782" s="1433"/>
      <c r="E21782" s="1433"/>
      <c r="K21782" s="1433"/>
      <c r="L21782" s="1334"/>
    </row>
    <row r="21783" spans="1:12" ht="24" customHeight="1">
      <c r="A21783" s="1355"/>
      <c r="B21783" s="1355"/>
      <c r="C21783" s="1433"/>
      <c r="E21783" s="1433"/>
      <c r="K21783" s="1433"/>
      <c r="L21783" s="1334"/>
    </row>
    <row r="21784" spans="1:12" ht="24" customHeight="1">
      <c r="A21784" s="1355"/>
      <c r="B21784" s="1355"/>
      <c r="C21784" s="1433"/>
      <c r="E21784" s="1433"/>
      <c r="K21784" s="1433"/>
      <c r="L21784" s="1334"/>
    </row>
    <row r="21785" spans="1:12" ht="24" customHeight="1">
      <c r="A21785" s="1355"/>
      <c r="B21785" s="1355"/>
      <c r="C21785" s="1433"/>
      <c r="E21785" s="1433"/>
      <c r="K21785" s="1433"/>
      <c r="L21785" s="1334"/>
    </row>
    <row r="21786" spans="1:12" ht="24" customHeight="1">
      <c r="A21786" s="1355"/>
      <c r="B21786" s="1355"/>
      <c r="C21786" s="1433"/>
      <c r="E21786" s="1433"/>
      <c r="K21786" s="1433"/>
      <c r="L21786" s="1334"/>
    </row>
    <row r="21787" spans="1:12" ht="24" customHeight="1">
      <c r="A21787" s="1355"/>
      <c r="B21787" s="1355"/>
      <c r="C21787" s="1433"/>
      <c r="E21787" s="1433"/>
      <c r="K21787" s="1433"/>
      <c r="L21787" s="1334"/>
    </row>
    <row r="21788" spans="1:12" ht="24" customHeight="1">
      <c r="A21788" s="1355"/>
      <c r="B21788" s="1355"/>
      <c r="C21788" s="1433"/>
      <c r="E21788" s="1433"/>
      <c r="K21788" s="1433"/>
      <c r="L21788" s="1334"/>
    </row>
    <row r="21789" spans="1:12" ht="24" customHeight="1">
      <c r="A21789" s="1355"/>
      <c r="B21789" s="1355"/>
      <c r="C21789" s="1433"/>
      <c r="E21789" s="1433"/>
      <c r="K21789" s="1433"/>
      <c r="L21789" s="1334"/>
    </row>
    <row r="21790" spans="1:12" ht="24" customHeight="1">
      <c r="A21790" s="1355"/>
      <c r="B21790" s="1355"/>
      <c r="C21790" s="1433"/>
      <c r="E21790" s="1433"/>
      <c r="K21790" s="1433"/>
      <c r="L21790" s="1334"/>
    </row>
    <row r="21791" spans="1:12" ht="24" customHeight="1">
      <c r="A21791" s="1355"/>
      <c r="B21791" s="1355"/>
      <c r="C21791" s="1433"/>
      <c r="E21791" s="1433"/>
      <c r="K21791" s="1433"/>
      <c r="L21791" s="1334"/>
    </row>
    <row r="21792" spans="1:12" ht="24" customHeight="1">
      <c r="A21792" s="1355"/>
      <c r="B21792" s="1355"/>
      <c r="C21792" s="1433"/>
      <c r="E21792" s="1433"/>
      <c r="K21792" s="1433"/>
      <c r="L21792" s="1334"/>
    </row>
    <row r="21793" spans="1:12" ht="24" customHeight="1">
      <c r="A21793" s="1355"/>
      <c r="B21793" s="1355"/>
      <c r="C21793" s="1433"/>
      <c r="E21793" s="1433"/>
      <c r="K21793" s="1433"/>
      <c r="L21793" s="1334"/>
    </row>
    <row r="21794" spans="1:12" ht="24" customHeight="1">
      <c r="A21794" s="1355"/>
      <c r="B21794" s="1355"/>
      <c r="C21794" s="1433"/>
      <c r="E21794" s="1433"/>
      <c r="K21794" s="1433"/>
      <c r="L21794" s="1334"/>
    </row>
    <row r="21795" spans="1:12" ht="24" customHeight="1">
      <c r="A21795" s="1355"/>
      <c r="B21795" s="1355"/>
      <c r="C21795" s="1433"/>
      <c r="E21795" s="1433"/>
      <c r="K21795" s="1433"/>
      <c r="L21795" s="1334"/>
    </row>
    <row r="21796" spans="1:12" ht="24" customHeight="1">
      <c r="A21796" s="1355"/>
      <c r="B21796" s="1355"/>
      <c r="C21796" s="1433"/>
      <c r="E21796" s="1433"/>
      <c r="K21796" s="1433"/>
      <c r="L21796" s="1334"/>
    </row>
    <row r="21797" spans="1:12" ht="24" customHeight="1">
      <c r="A21797" s="1355"/>
      <c r="B21797" s="1355"/>
      <c r="C21797" s="1433"/>
      <c r="E21797" s="1433"/>
      <c r="K21797" s="1433"/>
      <c r="L21797" s="1334"/>
    </row>
    <row r="21798" spans="1:12" ht="24" customHeight="1">
      <c r="A21798" s="1355"/>
      <c r="B21798" s="1355"/>
      <c r="C21798" s="1433"/>
      <c r="E21798" s="1433"/>
      <c r="K21798" s="1433"/>
      <c r="L21798" s="1334"/>
    </row>
    <row r="21799" spans="1:12" ht="24" customHeight="1">
      <c r="A21799" s="1355"/>
      <c r="B21799" s="1355"/>
      <c r="C21799" s="1433"/>
      <c r="E21799" s="1433"/>
      <c r="K21799" s="1433"/>
      <c r="L21799" s="1334"/>
    </row>
    <row r="21800" spans="1:12" ht="24" customHeight="1">
      <c r="A21800" s="1355"/>
      <c r="B21800" s="1355"/>
      <c r="C21800" s="1433"/>
      <c r="E21800" s="1433"/>
      <c r="K21800" s="1433"/>
      <c r="L21800" s="1334"/>
    </row>
    <row r="21801" spans="1:12" ht="24" customHeight="1">
      <c r="A21801" s="1355"/>
      <c r="B21801" s="1355"/>
      <c r="C21801" s="1433"/>
      <c r="E21801" s="1433"/>
      <c r="K21801" s="1433"/>
      <c r="L21801" s="1334"/>
    </row>
    <row r="21802" spans="1:12" ht="24" customHeight="1">
      <c r="A21802" s="1355"/>
      <c r="B21802" s="1355"/>
      <c r="C21802" s="1433"/>
      <c r="E21802" s="1433"/>
      <c r="K21802" s="1433"/>
      <c r="L21802" s="1334"/>
    </row>
    <row r="21803" spans="1:12" ht="24" customHeight="1">
      <c r="A21803" s="1355"/>
      <c r="B21803" s="1355"/>
      <c r="C21803" s="1433"/>
      <c r="E21803" s="1433"/>
      <c r="K21803" s="1433"/>
      <c r="L21803" s="1334"/>
    </row>
    <row r="21804" spans="1:12" ht="24" customHeight="1">
      <c r="A21804" s="1355"/>
      <c r="B21804" s="1355"/>
      <c r="C21804" s="1433"/>
      <c r="E21804" s="1433"/>
      <c r="K21804" s="1433"/>
      <c r="L21804" s="1334"/>
    </row>
    <row r="21805" spans="1:12" ht="24" customHeight="1">
      <c r="A21805" s="1355"/>
      <c r="B21805" s="1355"/>
      <c r="C21805" s="1433"/>
      <c r="E21805" s="1433"/>
      <c r="K21805" s="1433"/>
      <c r="L21805" s="1334"/>
    </row>
    <row r="21806" spans="1:12" ht="24" customHeight="1">
      <c r="A21806" s="1355"/>
      <c r="B21806" s="1355"/>
      <c r="C21806" s="1433"/>
      <c r="E21806" s="1433"/>
      <c r="K21806" s="1433"/>
      <c r="L21806" s="1334"/>
    </row>
    <row r="21807" spans="1:12" ht="24" customHeight="1">
      <c r="A21807" s="1355"/>
      <c r="B21807" s="1355"/>
      <c r="C21807" s="1433"/>
      <c r="E21807" s="1433"/>
      <c r="K21807" s="1433"/>
      <c r="L21807" s="1334"/>
    </row>
    <row r="21808" spans="1:12" ht="24" customHeight="1">
      <c r="A21808" s="1355"/>
      <c r="B21808" s="1355"/>
      <c r="C21808" s="1433"/>
      <c r="E21808" s="1433"/>
      <c r="K21808" s="1433"/>
      <c r="L21808" s="1334"/>
    </row>
    <row r="21809" spans="1:12" ht="24" customHeight="1">
      <c r="A21809" s="1355"/>
      <c r="B21809" s="1355"/>
      <c r="C21809" s="1433"/>
      <c r="E21809" s="1433"/>
      <c r="K21809" s="1433"/>
      <c r="L21809" s="1334"/>
    </row>
    <row r="21810" spans="1:12" ht="24" customHeight="1">
      <c r="A21810" s="1355"/>
      <c r="B21810" s="1355"/>
      <c r="C21810" s="1433"/>
      <c r="E21810" s="1433"/>
      <c r="K21810" s="1433"/>
      <c r="L21810" s="1334"/>
    </row>
    <row r="21811" spans="1:12" ht="24" customHeight="1">
      <c r="A21811" s="1355"/>
      <c r="B21811" s="1355"/>
      <c r="C21811" s="1433"/>
      <c r="E21811" s="1433"/>
      <c r="K21811" s="1433"/>
      <c r="L21811" s="1334"/>
    </row>
    <row r="21812" spans="1:12" ht="24" customHeight="1">
      <c r="A21812" s="1355"/>
      <c r="B21812" s="1355"/>
      <c r="C21812" s="1433"/>
      <c r="E21812" s="1433"/>
      <c r="K21812" s="1433"/>
      <c r="L21812" s="1334"/>
    </row>
    <row r="21813" spans="1:12" ht="24" customHeight="1">
      <c r="A21813" s="1355"/>
      <c r="B21813" s="1355"/>
      <c r="C21813" s="1433"/>
      <c r="E21813" s="1433"/>
      <c r="K21813" s="1433"/>
      <c r="L21813" s="1334"/>
    </row>
    <row r="21814" spans="1:12" ht="24" customHeight="1">
      <c r="A21814" s="1355"/>
      <c r="B21814" s="1355"/>
      <c r="C21814" s="1433"/>
      <c r="E21814" s="1433"/>
      <c r="K21814" s="1433"/>
      <c r="L21814" s="1334"/>
    </row>
    <row r="21815" spans="1:12" ht="24" customHeight="1">
      <c r="A21815" s="1355"/>
      <c r="B21815" s="1355"/>
      <c r="C21815" s="1433"/>
      <c r="E21815" s="1433"/>
      <c r="K21815" s="1433"/>
      <c r="L21815" s="1334"/>
    </row>
    <row r="21816" spans="1:12" ht="24" customHeight="1">
      <c r="A21816" s="1355"/>
      <c r="B21816" s="1355"/>
      <c r="C21816" s="1433"/>
      <c r="E21816" s="1433"/>
      <c r="K21816" s="1433"/>
      <c r="L21816" s="1334"/>
    </row>
    <row r="21817" spans="1:12" ht="24" customHeight="1">
      <c r="A21817" s="1355"/>
      <c r="B21817" s="1355"/>
      <c r="C21817" s="1433"/>
      <c r="E21817" s="1433"/>
      <c r="K21817" s="1433"/>
      <c r="L21817" s="1334"/>
    </row>
    <row r="21818" spans="1:12" ht="24" customHeight="1">
      <c r="A21818" s="1355"/>
      <c r="B21818" s="1355"/>
      <c r="C21818" s="1433"/>
      <c r="E21818" s="1433"/>
      <c r="K21818" s="1433"/>
      <c r="L21818" s="1334"/>
    </row>
    <row r="21819" spans="1:12" ht="24" customHeight="1">
      <c r="A21819" s="1355"/>
      <c r="B21819" s="1355"/>
      <c r="C21819" s="1433"/>
      <c r="E21819" s="1433"/>
      <c r="K21819" s="1433"/>
      <c r="L21819" s="1334"/>
    </row>
    <row r="21820" spans="1:12" ht="24" customHeight="1">
      <c r="A21820" s="1355"/>
      <c r="B21820" s="1355"/>
      <c r="C21820" s="1433"/>
      <c r="E21820" s="1433"/>
      <c r="K21820" s="1433"/>
      <c r="L21820" s="1334"/>
    </row>
    <row r="21821" spans="1:12" ht="24" customHeight="1">
      <c r="A21821" s="1355"/>
      <c r="B21821" s="1355"/>
      <c r="C21821" s="1433"/>
      <c r="E21821" s="1433"/>
      <c r="K21821" s="1433"/>
      <c r="L21821" s="1334"/>
    </row>
    <row r="21822" spans="1:12" ht="24" customHeight="1">
      <c r="A21822" s="1355"/>
      <c r="B21822" s="1355"/>
      <c r="C21822" s="1433"/>
      <c r="E21822" s="1433"/>
      <c r="K21822" s="1433"/>
      <c r="L21822" s="1334"/>
    </row>
    <row r="21823" spans="1:12" ht="24" customHeight="1">
      <c r="A21823" s="1355"/>
      <c r="B21823" s="1355"/>
      <c r="C21823" s="1433"/>
      <c r="E21823" s="1433"/>
      <c r="K21823" s="1433"/>
      <c r="L21823" s="1334"/>
    </row>
    <row r="21824" spans="1:12" ht="24" customHeight="1">
      <c r="A21824" s="1355"/>
      <c r="B21824" s="1355"/>
      <c r="C21824" s="1433"/>
      <c r="E21824" s="1433"/>
      <c r="K21824" s="1433"/>
      <c r="L21824" s="1334"/>
    </row>
    <row r="21825" spans="1:12" ht="24" customHeight="1">
      <c r="A21825" s="1355"/>
      <c r="B21825" s="1355"/>
      <c r="C21825" s="1433"/>
      <c r="E21825" s="1433"/>
      <c r="K21825" s="1433"/>
      <c r="L21825" s="1334"/>
    </row>
    <row r="21826" spans="1:12" ht="24" customHeight="1">
      <c r="A21826" s="1355"/>
      <c r="B21826" s="1355"/>
      <c r="C21826" s="1433"/>
      <c r="E21826" s="1433"/>
      <c r="K21826" s="1433"/>
      <c r="L21826" s="1334"/>
    </row>
    <row r="21827" spans="1:12" ht="24" customHeight="1">
      <c r="A21827" s="1355"/>
      <c r="B21827" s="1355"/>
      <c r="C21827" s="1433"/>
      <c r="E21827" s="1433"/>
      <c r="K21827" s="1433"/>
      <c r="L21827" s="1334"/>
    </row>
    <row r="21828" spans="1:12" ht="24" customHeight="1">
      <c r="A21828" s="1355"/>
      <c r="B21828" s="1355"/>
      <c r="C21828" s="1433"/>
      <c r="E21828" s="1433"/>
      <c r="K21828" s="1433"/>
      <c r="L21828" s="1334"/>
    </row>
    <row r="21829" spans="1:12" ht="24" customHeight="1">
      <c r="A21829" s="1355"/>
      <c r="B21829" s="1355"/>
      <c r="C21829" s="1433"/>
      <c r="E21829" s="1433"/>
      <c r="K21829" s="1433"/>
      <c r="L21829" s="1334"/>
    </row>
    <row r="21830" spans="1:12" ht="24" customHeight="1">
      <c r="A21830" s="1355"/>
      <c r="B21830" s="1355"/>
      <c r="C21830" s="1433"/>
      <c r="E21830" s="1433"/>
      <c r="K21830" s="1433"/>
      <c r="L21830" s="1334"/>
    </row>
    <row r="21831" spans="1:12" ht="24" customHeight="1">
      <c r="A21831" s="1355"/>
      <c r="B21831" s="1355"/>
      <c r="C21831" s="1433"/>
      <c r="E21831" s="1433"/>
      <c r="K21831" s="1433"/>
      <c r="L21831" s="1334"/>
    </row>
    <row r="21832" spans="1:12" ht="24" customHeight="1">
      <c r="A21832" s="1355"/>
      <c r="B21832" s="1355"/>
      <c r="C21832" s="1433"/>
      <c r="E21832" s="1433"/>
      <c r="K21832" s="1433"/>
      <c r="L21832" s="1334"/>
    </row>
    <row r="21833" spans="1:12" ht="24" customHeight="1">
      <c r="A21833" s="1355"/>
      <c r="B21833" s="1355"/>
      <c r="C21833" s="1433"/>
      <c r="E21833" s="1433"/>
      <c r="K21833" s="1433"/>
      <c r="L21833" s="1334"/>
    </row>
    <row r="21834" spans="1:12" ht="24" customHeight="1">
      <c r="A21834" s="1355"/>
      <c r="B21834" s="1355"/>
      <c r="C21834" s="1433"/>
      <c r="E21834" s="1433"/>
      <c r="K21834" s="1433"/>
      <c r="L21834" s="1334"/>
    </row>
    <row r="21835" spans="1:12" ht="24" customHeight="1">
      <c r="A21835" s="1355"/>
      <c r="B21835" s="1355"/>
      <c r="C21835" s="1433"/>
      <c r="E21835" s="1433"/>
      <c r="K21835" s="1433"/>
      <c r="L21835" s="1334"/>
    </row>
    <row r="21836" spans="1:12" ht="24" customHeight="1">
      <c r="A21836" s="1355"/>
      <c r="B21836" s="1355"/>
      <c r="C21836" s="1433"/>
      <c r="E21836" s="1433"/>
      <c r="K21836" s="1433"/>
      <c r="L21836" s="1334"/>
    </row>
    <row r="21837" spans="1:12" ht="24" customHeight="1">
      <c r="A21837" s="1355"/>
      <c r="B21837" s="1355"/>
      <c r="C21837" s="1433"/>
      <c r="E21837" s="1433"/>
      <c r="K21837" s="1433"/>
      <c r="L21837" s="1334"/>
    </row>
    <row r="21838" spans="1:12" ht="24" customHeight="1">
      <c r="A21838" s="1355"/>
      <c r="B21838" s="1355"/>
      <c r="C21838" s="1433"/>
      <c r="E21838" s="1433"/>
      <c r="K21838" s="1433"/>
      <c r="L21838" s="1334"/>
    </row>
    <row r="21839" spans="1:12" ht="24" customHeight="1">
      <c r="A21839" s="1355"/>
      <c r="B21839" s="1355"/>
      <c r="C21839" s="1433"/>
      <c r="E21839" s="1433"/>
      <c r="K21839" s="1433"/>
      <c r="L21839" s="1334"/>
    </row>
    <row r="21840" spans="1:12" ht="24" customHeight="1">
      <c r="A21840" s="1355"/>
      <c r="B21840" s="1355"/>
      <c r="C21840" s="1433"/>
      <c r="E21840" s="1433"/>
      <c r="K21840" s="1433"/>
      <c r="L21840" s="1334"/>
    </row>
    <row r="21841" spans="1:12" ht="24" customHeight="1">
      <c r="A21841" s="1355"/>
      <c r="B21841" s="1355"/>
      <c r="C21841" s="1433"/>
      <c r="E21841" s="1433"/>
      <c r="K21841" s="1433"/>
      <c r="L21841" s="1334"/>
    </row>
    <row r="21842" spans="1:12" ht="24" customHeight="1">
      <c r="A21842" s="1355"/>
      <c r="B21842" s="1355"/>
      <c r="C21842" s="1433"/>
      <c r="E21842" s="1433"/>
      <c r="K21842" s="1433"/>
      <c r="L21842" s="1334"/>
    </row>
    <row r="21843" spans="1:12" ht="24" customHeight="1">
      <c r="A21843" s="1355"/>
      <c r="B21843" s="1355"/>
      <c r="C21843" s="1433"/>
      <c r="E21843" s="1433"/>
      <c r="K21843" s="1433"/>
      <c r="L21843" s="1334"/>
    </row>
    <row r="21844" spans="1:12" ht="24" customHeight="1">
      <c r="A21844" s="1355"/>
      <c r="B21844" s="1355"/>
      <c r="C21844" s="1433"/>
      <c r="E21844" s="1433"/>
      <c r="K21844" s="1433"/>
      <c r="L21844" s="1334"/>
    </row>
    <row r="21845" spans="1:12" ht="24" customHeight="1">
      <c r="A21845" s="1355"/>
      <c r="B21845" s="1355"/>
      <c r="C21845" s="1433"/>
      <c r="E21845" s="1433"/>
      <c r="K21845" s="1433"/>
      <c r="L21845" s="1334"/>
    </row>
    <row r="21846" spans="1:12" ht="24" customHeight="1">
      <c r="A21846" s="1355"/>
      <c r="B21846" s="1355"/>
      <c r="C21846" s="1433"/>
      <c r="E21846" s="1433"/>
      <c r="K21846" s="1433"/>
      <c r="L21846" s="1334"/>
    </row>
    <row r="21847" spans="1:12" ht="24" customHeight="1">
      <c r="A21847" s="1355"/>
      <c r="B21847" s="1355"/>
      <c r="C21847" s="1433"/>
      <c r="E21847" s="1433"/>
      <c r="K21847" s="1433"/>
      <c r="L21847" s="1334"/>
    </row>
    <row r="21848" spans="1:12" ht="24" customHeight="1">
      <c r="A21848" s="1355"/>
      <c r="B21848" s="1355"/>
      <c r="C21848" s="1433"/>
      <c r="E21848" s="1433"/>
      <c r="K21848" s="1433"/>
      <c r="L21848" s="1334"/>
    </row>
    <row r="21849" spans="1:12" ht="24" customHeight="1">
      <c r="A21849" s="1355"/>
      <c r="B21849" s="1355"/>
      <c r="C21849" s="1433"/>
      <c r="E21849" s="1433"/>
      <c r="K21849" s="1433"/>
      <c r="L21849" s="1334"/>
    </row>
    <row r="21850" spans="1:12" ht="24" customHeight="1">
      <c r="A21850" s="1355"/>
      <c r="B21850" s="1355"/>
      <c r="C21850" s="1433"/>
      <c r="E21850" s="1433"/>
      <c r="K21850" s="1433"/>
      <c r="L21850" s="1334"/>
    </row>
    <row r="21851" spans="1:12" ht="24" customHeight="1">
      <c r="A21851" s="1355"/>
      <c r="B21851" s="1355"/>
      <c r="C21851" s="1433"/>
      <c r="E21851" s="1433"/>
      <c r="K21851" s="1433"/>
      <c r="L21851" s="1334"/>
    </row>
    <row r="21852" spans="1:12" ht="24" customHeight="1">
      <c r="A21852" s="1355"/>
      <c r="B21852" s="1355"/>
      <c r="C21852" s="1433"/>
      <c r="E21852" s="1433"/>
      <c r="K21852" s="1433"/>
      <c r="L21852" s="1334"/>
    </row>
    <row r="21853" spans="1:12" ht="24" customHeight="1">
      <c r="A21853" s="1355"/>
      <c r="B21853" s="1355"/>
      <c r="C21853" s="1433"/>
      <c r="E21853" s="1433"/>
      <c r="K21853" s="1433"/>
      <c r="L21853" s="1334"/>
    </row>
    <row r="21854" spans="1:12" ht="24" customHeight="1">
      <c r="A21854" s="1355"/>
      <c r="B21854" s="1355"/>
      <c r="C21854" s="1433"/>
      <c r="E21854" s="1433"/>
      <c r="K21854" s="1433"/>
      <c r="L21854" s="1334"/>
    </row>
    <row r="21855" spans="1:12" ht="24" customHeight="1">
      <c r="A21855" s="1355"/>
      <c r="B21855" s="1355"/>
      <c r="C21855" s="1433"/>
      <c r="E21855" s="1433"/>
      <c r="K21855" s="1433"/>
      <c r="L21855" s="1334"/>
    </row>
    <row r="21856" spans="1:12" ht="24" customHeight="1">
      <c r="A21856" s="1355"/>
      <c r="B21856" s="1355"/>
      <c r="C21856" s="1433"/>
      <c r="E21856" s="1433"/>
      <c r="K21856" s="1433"/>
      <c r="L21856" s="1334"/>
    </row>
    <row r="21857" spans="1:12" ht="24" customHeight="1">
      <c r="A21857" s="1355"/>
      <c r="B21857" s="1355"/>
      <c r="C21857" s="1433"/>
      <c r="E21857" s="1433"/>
      <c r="K21857" s="1433"/>
      <c r="L21857" s="1334"/>
    </row>
    <row r="21858" spans="1:12" ht="24" customHeight="1">
      <c r="A21858" s="1355"/>
      <c r="B21858" s="1355"/>
      <c r="C21858" s="1433"/>
      <c r="E21858" s="1433"/>
      <c r="K21858" s="1433"/>
      <c r="L21858" s="1334"/>
    </row>
    <row r="21859" spans="1:12" ht="24" customHeight="1">
      <c r="A21859" s="1355"/>
      <c r="B21859" s="1355"/>
      <c r="C21859" s="1433"/>
      <c r="E21859" s="1433"/>
      <c r="K21859" s="1433"/>
      <c r="L21859" s="1334"/>
    </row>
    <row r="21860" spans="1:12" ht="24" customHeight="1">
      <c r="A21860" s="1355"/>
      <c r="B21860" s="1355"/>
      <c r="C21860" s="1433"/>
      <c r="E21860" s="1433"/>
      <c r="K21860" s="1433"/>
      <c r="L21860" s="1334"/>
    </row>
    <row r="21861" spans="1:12" ht="24" customHeight="1">
      <c r="A21861" s="1355"/>
      <c r="B21861" s="1355"/>
      <c r="C21861" s="1433"/>
      <c r="E21861" s="1433"/>
      <c r="K21861" s="1433"/>
      <c r="L21861" s="1334"/>
    </row>
    <row r="21862" spans="1:12" ht="24" customHeight="1">
      <c r="A21862" s="1355"/>
      <c r="B21862" s="1355"/>
      <c r="C21862" s="1433"/>
      <c r="E21862" s="1433"/>
      <c r="K21862" s="1433"/>
      <c r="L21862" s="1334"/>
    </row>
    <row r="21863" spans="1:12" ht="24" customHeight="1">
      <c r="A21863" s="1355"/>
      <c r="B21863" s="1355"/>
      <c r="C21863" s="1433"/>
      <c r="E21863" s="1433"/>
      <c r="K21863" s="1433"/>
      <c r="L21863" s="1334"/>
    </row>
    <row r="21864" spans="1:12" ht="24" customHeight="1">
      <c r="A21864" s="1355"/>
      <c r="B21864" s="1355"/>
      <c r="C21864" s="1433"/>
      <c r="E21864" s="1433"/>
      <c r="K21864" s="1433"/>
      <c r="L21864" s="1334"/>
    </row>
    <row r="21865" spans="1:12" ht="24" customHeight="1">
      <c r="A21865" s="1355"/>
      <c r="B21865" s="1355"/>
      <c r="C21865" s="1433"/>
      <c r="E21865" s="1433"/>
      <c r="K21865" s="1433"/>
      <c r="L21865" s="1334"/>
    </row>
    <row r="21866" spans="1:12" ht="24" customHeight="1">
      <c r="A21866" s="1355"/>
      <c r="B21866" s="1355"/>
      <c r="C21866" s="1433"/>
      <c r="E21866" s="1433"/>
      <c r="K21866" s="1433"/>
      <c r="L21866" s="1334"/>
    </row>
    <row r="21867" spans="1:12" ht="24" customHeight="1">
      <c r="A21867" s="1355"/>
      <c r="B21867" s="1355"/>
      <c r="C21867" s="1433"/>
      <c r="E21867" s="1433"/>
      <c r="K21867" s="1433"/>
      <c r="L21867" s="1334"/>
    </row>
    <row r="21868" spans="1:12" ht="24" customHeight="1">
      <c r="A21868" s="1355"/>
      <c r="B21868" s="1355"/>
      <c r="C21868" s="1433"/>
      <c r="E21868" s="1433"/>
      <c r="K21868" s="1433"/>
      <c r="L21868" s="1334"/>
    </row>
    <row r="21869" spans="1:12" ht="24" customHeight="1">
      <c r="A21869" s="1355"/>
      <c r="B21869" s="1355"/>
      <c r="C21869" s="1433"/>
      <c r="E21869" s="1433"/>
      <c r="K21869" s="1433"/>
      <c r="L21869" s="1334"/>
    </row>
    <row r="21870" spans="1:12" ht="24" customHeight="1">
      <c r="A21870" s="1355"/>
      <c r="B21870" s="1355"/>
      <c r="C21870" s="1433"/>
      <c r="E21870" s="1433"/>
      <c r="K21870" s="1433"/>
      <c r="L21870" s="1334"/>
    </row>
    <row r="21871" spans="1:12" ht="24" customHeight="1">
      <c r="A21871" s="1355"/>
      <c r="B21871" s="1355"/>
      <c r="C21871" s="1433"/>
      <c r="E21871" s="1433"/>
      <c r="K21871" s="1433"/>
      <c r="L21871" s="1334"/>
    </row>
    <row r="21872" spans="1:12" ht="24" customHeight="1">
      <c r="A21872" s="1355"/>
      <c r="B21872" s="1355"/>
      <c r="C21872" s="1433"/>
      <c r="E21872" s="1433"/>
      <c r="K21872" s="1433"/>
      <c r="L21872" s="1334"/>
    </row>
    <row r="21873" spans="1:12" ht="24" customHeight="1">
      <c r="A21873" s="1355"/>
      <c r="B21873" s="1355"/>
      <c r="C21873" s="1433"/>
      <c r="E21873" s="1433"/>
      <c r="K21873" s="1433"/>
      <c r="L21873" s="1334"/>
    </row>
    <row r="21874" spans="1:12" ht="24" customHeight="1">
      <c r="A21874" s="1355"/>
      <c r="B21874" s="1355"/>
      <c r="C21874" s="1433"/>
      <c r="E21874" s="1433"/>
      <c r="K21874" s="1433"/>
      <c r="L21874" s="1334"/>
    </row>
    <row r="21875" spans="1:12" ht="24" customHeight="1">
      <c r="A21875" s="1355"/>
      <c r="B21875" s="1355"/>
      <c r="C21875" s="1433"/>
      <c r="E21875" s="1433"/>
      <c r="K21875" s="1433"/>
      <c r="L21875" s="1334"/>
    </row>
    <row r="21876" spans="1:12" ht="24" customHeight="1">
      <c r="A21876" s="1355"/>
      <c r="B21876" s="1355"/>
      <c r="C21876" s="1433"/>
      <c r="E21876" s="1433"/>
      <c r="K21876" s="1433"/>
      <c r="L21876" s="1334"/>
    </row>
    <row r="21877" spans="1:12" ht="24" customHeight="1">
      <c r="A21877" s="1355"/>
      <c r="B21877" s="1355"/>
      <c r="C21877" s="1433"/>
      <c r="E21877" s="1433"/>
      <c r="K21877" s="1433"/>
      <c r="L21877" s="1334"/>
    </row>
    <row r="21878" spans="1:12" ht="24" customHeight="1">
      <c r="A21878" s="1355"/>
      <c r="B21878" s="1355"/>
      <c r="C21878" s="1433"/>
      <c r="E21878" s="1433"/>
      <c r="K21878" s="1433"/>
      <c r="L21878" s="1334"/>
    </row>
    <row r="21879" spans="1:12" ht="24" customHeight="1">
      <c r="A21879" s="1355"/>
      <c r="B21879" s="1355"/>
      <c r="C21879" s="1433"/>
      <c r="E21879" s="1433"/>
      <c r="K21879" s="1433"/>
      <c r="L21879" s="1334"/>
    </row>
    <row r="21880" spans="1:12" ht="24" customHeight="1">
      <c r="A21880" s="1355"/>
      <c r="B21880" s="1355"/>
      <c r="C21880" s="1433"/>
      <c r="E21880" s="1433"/>
      <c r="K21880" s="1433"/>
      <c r="L21880" s="1334"/>
    </row>
    <row r="21881" spans="1:12" ht="24" customHeight="1">
      <c r="A21881" s="1355"/>
      <c r="B21881" s="1355"/>
      <c r="C21881" s="1433"/>
      <c r="E21881" s="1433"/>
      <c r="K21881" s="1433"/>
      <c r="L21881" s="1334"/>
    </row>
    <row r="21882" spans="1:12" ht="24" customHeight="1">
      <c r="A21882" s="1355"/>
      <c r="B21882" s="1355"/>
      <c r="C21882" s="1433"/>
      <c r="E21882" s="1433"/>
      <c r="K21882" s="1433"/>
      <c r="L21882" s="1334"/>
    </row>
    <row r="21883" spans="1:12" ht="24" customHeight="1">
      <c r="A21883" s="1355"/>
      <c r="B21883" s="1355"/>
      <c r="C21883" s="1433"/>
      <c r="E21883" s="1433"/>
      <c r="K21883" s="1433"/>
      <c r="L21883" s="1334"/>
    </row>
    <row r="21884" spans="1:12" ht="24" customHeight="1">
      <c r="A21884" s="1355"/>
      <c r="B21884" s="1355"/>
      <c r="C21884" s="1433"/>
      <c r="E21884" s="1433"/>
      <c r="K21884" s="1433"/>
      <c r="L21884" s="1334"/>
    </row>
    <row r="21885" spans="1:12" ht="24" customHeight="1">
      <c r="A21885" s="1355"/>
      <c r="B21885" s="1355"/>
      <c r="C21885" s="1433"/>
      <c r="E21885" s="1433"/>
      <c r="K21885" s="1433"/>
      <c r="L21885" s="1334"/>
    </row>
    <row r="21886" spans="1:12" ht="24" customHeight="1">
      <c r="A21886" s="1355"/>
      <c r="B21886" s="1355"/>
      <c r="C21886" s="1433"/>
      <c r="E21886" s="1433"/>
      <c r="K21886" s="1433"/>
      <c r="L21886" s="1334"/>
    </row>
    <row r="21887" spans="1:12" ht="24" customHeight="1">
      <c r="A21887" s="1355"/>
      <c r="B21887" s="1355"/>
      <c r="C21887" s="1433"/>
      <c r="E21887" s="1433"/>
      <c r="K21887" s="1433"/>
      <c r="L21887" s="1334"/>
    </row>
    <row r="21888" spans="1:12" ht="24" customHeight="1">
      <c r="A21888" s="1355"/>
      <c r="B21888" s="1355"/>
      <c r="C21888" s="1433"/>
      <c r="E21888" s="1433"/>
      <c r="K21888" s="1433"/>
      <c r="L21888" s="1334"/>
    </row>
    <row r="21889" spans="1:12" ht="24" customHeight="1">
      <c r="A21889" s="1355"/>
      <c r="B21889" s="1355"/>
      <c r="C21889" s="1433"/>
      <c r="E21889" s="1433"/>
      <c r="K21889" s="1433"/>
      <c r="L21889" s="1334"/>
    </row>
    <row r="21890" spans="1:12" ht="24" customHeight="1">
      <c r="A21890" s="1355"/>
      <c r="B21890" s="1355"/>
      <c r="C21890" s="1433"/>
      <c r="E21890" s="1433"/>
      <c r="K21890" s="1433"/>
      <c r="L21890" s="1334"/>
    </row>
    <row r="21891" spans="1:12" ht="24" customHeight="1">
      <c r="A21891" s="1355"/>
      <c r="B21891" s="1355"/>
      <c r="C21891" s="1433"/>
      <c r="E21891" s="1433"/>
      <c r="K21891" s="1433"/>
      <c r="L21891" s="1334"/>
    </row>
    <row r="21892" spans="1:12" ht="24" customHeight="1">
      <c r="A21892" s="1355"/>
      <c r="B21892" s="1355"/>
      <c r="C21892" s="1433"/>
      <c r="E21892" s="1433"/>
      <c r="K21892" s="1433"/>
      <c r="L21892" s="1334"/>
    </row>
    <row r="21893" spans="1:12" ht="24" customHeight="1">
      <c r="A21893" s="1355"/>
      <c r="B21893" s="1355"/>
      <c r="C21893" s="1433"/>
      <c r="E21893" s="1433"/>
      <c r="K21893" s="1433"/>
      <c r="L21893" s="1334"/>
    </row>
    <row r="21894" spans="1:12" ht="24" customHeight="1">
      <c r="A21894" s="1355"/>
      <c r="B21894" s="1355"/>
      <c r="C21894" s="1433"/>
      <c r="E21894" s="1433"/>
      <c r="K21894" s="1433"/>
      <c r="L21894" s="1334"/>
    </row>
    <row r="21895" spans="1:12" ht="24" customHeight="1">
      <c r="A21895" s="1355"/>
      <c r="B21895" s="1355"/>
      <c r="C21895" s="1433"/>
      <c r="E21895" s="1433"/>
      <c r="K21895" s="1433"/>
      <c r="L21895" s="1334"/>
    </row>
    <row r="21896" spans="1:12" ht="24" customHeight="1">
      <c r="A21896" s="1355"/>
      <c r="B21896" s="1355"/>
      <c r="C21896" s="1433"/>
      <c r="E21896" s="1433"/>
      <c r="K21896" s="1433"/>
      <c r="L21896" s="1334"/>
    </row>
    <row r="21897" spans="1:12" ht="24" customHeight="1">
      <c r="A21897" s="1355"/>
      <c r="B21897" s="1355"/>
      <c r="C21897" s="1433"/>
      <c r="E21897" s="1433"/>
      <c r="K21897" s="1433"/>
      <c r="L21897" s="1334"/>
    </row>
    <row r="21898" spans="1:12" ht="24" customHeight="1">
      <c r="A21898" s="1355"/>
      <c r="B21898" s="1355"/>
      <c r="C21898" s="1433"/>
      <c r="E21898" s="1433"/>
      <c r="K21898" s="1433"/>
      <c r="L21898" s="1334"/>
    </row>
    <row r="21899" spans="1:12" ht="24" customHeight="1">
      <c r="A21899" s="1355"/>
      <c r="B21899" s="1355"/>
      <c r="C21899" s="1433"/>
      <c r="E21899" s="1433"/>
      <c r="K21899" s="1433"/>
      <c r="L21899" s="1334"/>
    </row>
    <row r="21900" spans="1:12" ht="24" customHeight="1">
      <c r="A21900" s="1355"/>
      <c r="B21900" s="1355"/>
      <c r="C21900" s="1433"/>
      <c r="E21900" s="1433"/>
      <c r="K21900" s="1433"/>
      <c r="L21900" s="1334"/>
    </row>
    <row r="21901" spans="1:12" ht="24" customHeight="1">
      <c r="A21901" s="1355"/>
      <c r="B21901" s="1355"/>
      <c r="C21901" s="1433"/>
      <c r="E21901" s="1433"/>
      <c r="K21901" s="1433"/>
      <c r="L21901" s="1334"/>
    </row>
    <row r="21902" spans="1:12" ht="24" customHeight="1">
      <c r="A21902" s="1355"/>
      <c r="B21902" s="1355"/>
      <c r="C21902" s="1433"/>
      <c r="E21902" s="1433"/>
      <c r="K21902" s="1433"/>
      <c r="L21902" s="1334"/>
    </row>
    <row r="21903" spans="1:12" ht="24" customHeight="1">
      <c r="A21903" s="1355"/>
      <c r="B21903" s="1355"/>
      <c r="C21903" s="1433"/>
      <c r="E21903" s="1433"/>
      <c r="K21903" s="1433"/>
      <c r="L21903" s="1334"/>
    </row>
    <row r="21904" spans="1:12" ht="24" customHeight="1">
      <c r="A21904" s="1355"/>
      <c r="B21904" s="1355"/>
      <c r="C21904" s="1433"/>
      <c r="E21904" s="1433"/>
      <c r="K21904" s="1433"/>
      <c r="L21904" s="1334"/>
    </row>
    <row r="21905" spans="1:12" ht="24" customHeight="1">
      <c r="A21905" s="1355"/>
      <c r="B21905" s="1355"/>
      <c r="C21905" s="1433"/>
      <c r="E21905" s="1433"/>
      <c r="K21905" s="1433"/>
      <c r="L21905" s="1334"/>
    </row>
    <row r="21906" spans="1:12" ht="24" customHeight="1">
      <c r="A21906" s="1355"/>
      <c r="B21906" s="1355"/>
      <c r="C21906" s="1433"/>
      <c r="E21906" s="1433"/>
      <c r="K21906" s="1433"/>
      <c r="L21906" s="1334"/>
    </row>
    <row r="21907" spans="1:12" ht="24" customHeight="1">
      <c r="A21907" s="1355"/>
      <c r="B21907" s="1355"/>
      <c r="C21907" s="1433"/>
      <c r="E21907" s="1433"/>
      <c r="K21907" s="1433"/>
      <c r="L21907" s="1334"/>
    </row>
    <row r="21908" spans="1:12" ht="24" customHeight="1">
      <c r="A21908" s="1355"/>
      <c r="B21908" s="1355"/>
      <c r="C21908" s="1433"/>
      <c r="E21908" s="1433"/>
      <c r="K21908" s="1433"/>
      <c r="L21908" s="1334"/>
    </row>
    <row r="21909" spans="1:12" ht="24" customHeight="1">
      <c r="A21909" s="1355"/>
      <c r="B21909" s="1355"/>
      <c r="C21909" s="1433"/>
      <c r="E21909" s="1433"/>
      <c r="K21909" s="1433"/>
      <c r="L21909" s="1334"/>
    </row>
    <row r="21910" spans="1:12" ht="24" customHeight="1">
      <c r="A21910" s="1355"/>
      <c r="B21910" s="1355"/>
      <c r="C21910" s="1433"/>
      <c r="E21910" s="1433"/>
      <c r="K21910" s="1433"/>
      <c r="L21910" s="1334"/>
    </row>
    <row r="21911" spans="1:12" ht="24" customHeight="1">
      <c r="A21911" s="1355"/>
      <c r="B21911" s="1355"/>
      <c r="C21911" s="1433"/>
      <c r="E21911" s="1433"/>
      <c r="K21911" s="1433"/>
      <c r="L21911" s="1334"/>
    </row>
    <row r="21912" spans="1:12" ht="24" customHeight="1">
      <c r="A21912" s="1355"/>
      <c r="B21912" s="1355"/>
      <c r="C21912" s="1433"/>
      <c r="E21912" s="1433"/>
      <c r="K21912" s="1433"/>
      <c r="L21912" s="1334"/>
    </row>
    <row r="21913" spans="1:12" ht="24" customHeight="1">
      <c r="A21913" s="1355"/>
      <c r="B21913" s="1355"/>
      <c r="C21913" s="1433"/>
      <c r="E21913" s="1433"/>
      <c r="K21913" s="1433"/>
      <c r="L21913" s="1334"/>
    </row>
    <row r="21914" spans="1:12" ht="24" customHeight="1">
      <c r="A21914" s="1355"/>
      <c r="B21914" s="1355"/>
      <c r="C21914" s="1433"/>
      <c r="E21914" s="1433"/>
      <c r="K21914" s="1433"/>
      <c r="L21914" s="1334"/>
    </row>
    <row r="21915" spans="1:12" ht="24" customHeight="1">
      <c r="A21915" s="1355"/>
      <c r="B21915" s="1355"/>
      <c r="C21915" s="1433"/>
      <c r="E21915" s="1433"/>
      <c r="K21915" s="1433"/>
      <c r="L21915" s="1334"/>
    </row>
    <row r="21916" spans="1:12" ht="24" customHeight="1">
      <c r="A21916" s="1355"/>
      <c r="B21916" s="1355"/>
      <c r="C21916" s="1433"/>
      <c r="E21916" s="1433"/>
      <c r="K21916" s="1433"/>
      <c r="L21916" s="1334"/>
    </row>
    <row r="21917" spans="1:12" ht="24" customHeight="1">
      <c r="A21917" s="1355"/>
      <c r="B21917" s="1355"/>
      <c r="C21917" s="1433"/>
      <c r="E21917" s="1433"/>
      <c r="K21917" s="1433"/>
      <c r="L21917" s="1334"/>
    </row>
    <row r="21918" spans="1:12" ht="24" customHeight="1">
      <c r="A21918" s="1355"/>
      <c r="B21918" s="1355"/>
      <c r="C21918" s="1433"/>
      <c r="E21918" s="1433"/>
      <c r="K21918" s="1433"/>
      <c r="L21918" s="1334"/>
    </row>
    <row r="21919" spans="1:12" ht="24" customHeight="1">
      <c r="A21919" s="1355"/>
      <c r="B21919" s="1355"/>
      <c r="C21919" s="1433"/>
      <c r="E21919" s="1433"/>
      <c r="K21919" s="1433"/>
      <c r="L21919" s="1334"/>
    </row>
    <row r="21920" spans="1:12" ht="24" customHeight="1">
      <c r="A21920" s="1355"/>
      <c r="B21920" s="1355"/>
      <c r="C21920" s="1433"/>
      <c r="E21920" s="1433"/>
      <c r="K21920" s="1433"/>
      <c r="L21920" s="1334"/>
    </row>
    <row r="21921" spans="1:12" ht="24" customHeight="1">
      <c r="A21921" s="1355"/>
      <c r="B21921" s="1355"/>
      <c r="C21921" s="1433"/>
      <c r="E21921" s="1433"/>
      <c r="K21921" s="1433"/>
      <c r="L21921" s="1334"/>
    </row>
    <row r="21922" spans="1:12" ht="24" customHeight="1">
      <c r="A21922" s="1355"/>
      <c r="B21922" s="1355"/>
      <c r="C21922" s="1433"/>
      <c r="E21922" s="1433"/>
      <c r="K21922" s="1433"/>
      <c r="L21922" s="1334"/>
    </row>
    <row r="21923" spans="1:12" ht="24" customHeight="1">
      <c r="A21923" s="1355"/>
      <c r="B21923" s="1355"/>
      <c r="C21923" s="1433"/>
      <c r="E21923" s="1433"/>
      <c r="K21923" s="1433"/>
      <c r="L21923" s="1334"/>
    </row>
    <row r="21924" spans="1:12" ht="24" customHeight="1">
      <c r="A21924" s="1355"/>
      <c r="B21924" s="1355"/>
      <c r="C21924" s="1433"/>
      <c r="E21924" s="1433"/>
      <c r="K21924" s="1433"/>
      <c r="L21924" s="1334"/>
    </row>
    <row r="21925" spans="1:12" ht="24" customHeight="1">
      <c r="A21925" s="1355"/>
      <c r="B21925" s="1355"/>
      <c r="C21925" s="1433"/>
      <c r="E21925" s="1433"/>
      <c r="K21925" s="1433"/>
      <c r="L21925" s="1334"/>
    </row>
    <row r="21926" spans="1:12" ht="24" customHeight="1">
      <c r="A21926" s="1355"/>
      <c r="B21926" s="1355"/>
      <c r="C21926" s="1433"/>
      <c r="E21926" s="1433"/>
      <c r="K21926" s="1433"/>
      <c r="L21926" s="1334"/>
    </row>
    <row r="21927" spans="1:12" ht="24" customHeight="1">
      <c r="A21927" s="1355"/>
      <c r="B21927" s="1355"/>
      <c r="C21927" s="1433"/>
      <c r="E21927" s="1433"/>
      <c r="K21927" s="1433"/>
      <c r="L21927" s="1334"/>
    </row>
    <row r="21928" spans="1:12" ht="24" customHeight="1">
      <c r="A21928" s="1355"/>
      <c r="B21928" s="1355"/>
      <c r="C21928" s="1433"/>
      <c r="E21928" s="1433"/>
      <c r="K21928" s="1433"/>
      <c r="L21928" s="1334"/>
    </row>
    <row r="21929" spans="1:12" ht="24" customHeight="1">
      <c r="A21929" s="1355"/>
      <c r="B21929" s="1355"/>
      <c r="C21929" s="1433"/>
      <c r="E21929" s="1433"/>
      <c r="K21929" s="1433"/>
      <c r="L21929" s="1334"/>
    </row>
    <row r="21930" spans="1:12" ht="24" customHeight="1">
      <c r="A21930" s="1355"/>
      <c r="B21930" s="1355"/>
      <c r="C21930" s="1433"/>
      <c r="E21930" s="1433"/>
      <c r="K21930" s="1433"/>
      <c r="L21930" s="1334"/>
    </row>
    <row r="21931" spans="1:12" ht="24" customHeight="1">
      <c r="A21931" s="1355"/>
      <c r="B21931" s="1355"/>
      <c r="C21931" s="1433"/>
      <c r="E21931" s="1433"/>
      <c r="K21931" s="1433"/>
      <c r="L21931" s="1334"/>
    </row>
    <row r="21932" spans="1:12" ht="24" customHeight="1">
      <c r="A21932" s="1355"/>
      <c r="B21932" s="1355"/>
      <c r="C21932" s="1433"/>
      <c r="E21932" s="1433"/>
      <c r="K21932" s="1433"/>
      <c r="L21932" s="1334"/>
    </row>
    <row r="21933" spans="1:12" ht="24" customHeight="1">
      <c r="A21933" s="1355"/>
      <c r="B21933" s="1355"/>
      <c r="C21933" s="1433"/>
      <c r="E21933" s="1433"/>
      <c r="K21933" s="1433"/>
      <c r="L21933" s="1334"/>
    </row>
    <row r="21934" spans="1:12" ht="24" customHeight="1">
      <c r="A21934" s="1355"/>
      <c r="B21934" s="1355"/>
      <c r="C21934" s="1433"/>
      <c r="E21934" s="1433"/>
      <c r="K21934" s="1433"/>
      <c r="L21934" s="1334"/>
    </row>
    <row r="21935" spans="1:12" ht="24" customHeight="1">
      <c r="A21935" s="1355"/>
      <c r="B21935" s="1355"/>
      <c r="C21935" s="1433"/>
      <c r="E21935" s="1433"/>
      <c r="K21935" s="1433"/>
      <c r="L21935" s="1334"/>
    </row>
    <row r="21936" spans="1:12" ht="24" customHeight="1">
      <c r="A21936" s="1355"/>
      <c r="B21936" s="1355"/>
      <c r="C21936" s="1433"/>
      <c r="E21936" s="1433"/>
      <c r="K21936" s="1433"/>
      <c r="L21936" s="1334"/>
    </row>
    <row r="21937" spans="1:12" ht="24" customHeight="1">
      <c r="A21937" s="1355"/>
      <c r="B21937" s="1355"/>
      <c r="C21937" s="1433"/>
      <c r="E21937" s="1433"/>
      <c r="K21937" s="1433"/>
      <c r="L21937" s="1334"/>
    </row>
    <row r="21938" spans="1:12" ht="24" customHeight="1">
      <c r="A21938" s="1355"/>
      <c r="B21938" s="1355"/>
      <c r="C21938" s="1433"/>
      <c r="E21938" s="1433"/>
      <c r="K21938" s="1433"/>
      <c r="L21938" s="1334"/>
    </row>
    <row r="21939" spans="1:12" ht="24" customHeight="1">
      <c r="A21939" s="1355"/>
      <c r="B21939" s="1355"/>
      <c r="C21939" s="1433"/>
      <c r="E21939" s="1433"/>
      <c r="K21939" s="1433"/>
      <c r="L21939" s="1334"/>
    </row>
    <row r="21940" spans="1:12" ht="24" customHeight="1">
      <c r="A21940" s="1355"/>
      <c r="B21940" s="1355"/>
      <c r="C21940" s="1433"/>
      <c r="E21940" s="1433"/>
      <c r="K21940" s="1433"/>
      <c r="L21940" s="1334"/>
    </row>
    <row r="21941" spans="1:12" ht="24" customHeight="1">
      <c r="A21941" s="1355"/>
      <c r="B21941" s="1355"/>
      <c r="C21941" s="1433"/>
      <c r="E21941" s="1433"/>
      <c r="K21941" s="1433"/>
      <c r="L21941" s="1334"/>
    </row>
    <row r="21942" spans="1:12" ht="24" customHeight="1">
      <c r="A21942" s="1355"/>
      <c r="B21942" s="1355"/>
      <c r="C21942" s="1433"/>
      <c r="E21942" s="1433"/>
      <c r="K21942" s="1433"/>
      <c r="L21942" s="1334"/>
    </row>
    <row r="21943" spans="1:12" ht="24" customHeight="1">
      <c r="A21943" s="1355"/>
      <c r="B21943" s="1355"/>
      <c r="C21943" s="1433"/>
      <c r="E21943" s="1433"/>
      <c r="K21943" s="1433"/>
      <c r="L21943" s="1334"/>
    </row>
    <row r="21944" spans="1:12" ht="24" customHeight="1">
      <c r="A21944" s="1355"/>
      <c r="B21944" s="1355"/>
      <c r="C21944" s="1433"/>
      <c r="E21944" s="1433"/>
      <c r="K21944" s="1433"/>
      <c r="L21944" s="1334"/>
    </row>
    <row r="21945" spans="1:12" ht="24" customHeight="1">
      <c r="A21945" s="1355"/>
      <c r="B21945" s="1355"/>
      <c r="C21945" s="1433"/>
      <c r="E21945" s="1433"/>
      <c r="K21945" s="1433"/>
      <c r="L21945" s="1334"/>
    </row>
    <row r="21946" spans="1:12" ht="24" customHeight="1">
      <c r="A21946" s="1355"/>
      <c r="B21946" s="1355"/>
      <c r="C21946" s="1433"/>
      <c r="E21946" s="1433"/>
      <c r="K21946" s="1433"/>
      <c r="L21946" s="1334"/>
    </row>
    <row r="21947" spans="1:12" ht="24" customHeight="1">
      <c r="A21947" s="1355"/>
      <c r="B21947" s="1355"/>
      <c r="C21947" s="1433"/>
      <c r="E21947" s="1433"/>
      <c r="K21947" s="1433"/>
      <c r="L21947" s="1334"/>
    </row>
    <row r="21948" spans="1:12" ht="24" customHeight="1">
      <c r="A21948" s="1355"/>
      <c r="B21948" s="1355"/>
      <c r="C21948" s="1433"/>
      <c r="E21948" s="1433"/>
      <c r="K21948" s="1433"/>
      <c r="L21948" s="1334"/>
    </row>
    <row r="21949" spans="1:12" ht="24" customHeight="1">
      <c r="A21949" s="1355"/>
      <c r="B21949" s="1355"/>
      <c r="C21949" s="1433"/>
      <c r="E21949" s="1433"/>
      <c r="K21949" s="1433"/>
      <c r="L21949" s="1334"/>
    </row>
    <row r="21950" spans="1:12" ht="24" customHeight="1">
      <c r="A21950" s="1355"/>
      <c r="B21950" s="1355"/>
      <c r="C21950" s="1433"/>
      <c r="E21950" s="1433"/>
      <c r="K21950" s="1433"/>
      <c r="L21950" s="1334"/>
    </row>
    <row r="21951" spans="1:12" ht="24" customHeight="1">
      <c r="A21951" s="1355"/>
      <c r="B21951" s="1355"/>
      <c r="C21951" s="1433"/>
      <c r="E21951" s="1433"/>
      <c r="K21951" s="1433"/>
      <c r="L21951" s="1334"/>
    </row>
    <row r="21952" spans="1:12" ht="24" customHeight="1">
      <c r="A21952" s="1355"/>
      <c r="B21952" s="1355"/>
      <c r="C21952" s="1433"/>
      <c r="E21952" s="1433"/>
      <c r="K21952" s="1433"/>
      <c r="L21952" s="1334"/>
    </row>
    <row r="21953" spans="1:12" ht="24" customHeight="1">
      <c r="A21953" s="1355"/>
      <c r="B21953" s="1355"/>
      <c r="C21953" s="1433"/>
      <c r="E21953" s="1433"/>
      <c r="K21953" s="1433"/>
      <c r="L21953" s="1334"/>
    </row>
    <row r="21954" spans="1:12" ht="24" customHeight="1">
      <c r="A21954" s="1355"/>
      <c r="B21954" s="1355"/>
      <c r="C21954" s="1433"/>
      <c r="E21954" s="1433"/>
      <c r="K21954" s="1433"/>
      <c r="L21954" s="1334"/>
    </row>
    <row r="21955" spans="1:12" ht="24" customHeight="1">
      <c r="A21955" s="1355"/>
      <c r="B21955" s="1355"/>
      <c r="C21955" s="1433"/>
      <c r="E21955" s="1433"/>
      <c r="K21955" s="1433"/>
      <c r="L21955" s="1334"/>
    </row>
    <row r="21956" spans="1:12" ht="24" customHeight="1">
      <c r="A21956" s="1355"/>
      <c r="B21956" s="1355"/>
      <c r="C21956" s="1433"/>
      <c r="E21956" s="1433"/>
      <c r="K21956" s="1433"/>
      <c r="L21956" s="1334"/>
    </row>
    <row r="21957" spans="1:12" ht="24" customHeight="1">
      <c r="A21957" s="1355"/>
      <c r="B21957" s="1355"/>
      <c r="C21957" s="1433"/>
      <c r="E21957" s="1433"/>
      <c r="K21957" s="1433"/>
      <c r="L21957" s="1334"/>
    </row>
    <row r="21958" spans="1:12" ht="24" customHeight="1">
      <c r="A21958" s="1355"/>
      <c r="B21958" s="1355"/>
      <c r="C21958" s="1433"/>
      <c r="E21958" s="1433"/>
      <c r="K21958" s="1433"/>
      <c r="L21958" s="1334"/>
    </row>
    <row r="21959" spans="1:12" ht="24" customHeight="1">
      <c r="A21959" s="1355"/>
      <c r="B21959" s="1355"/>
      <c r="C21959" s="1433"/>
      <c r="E21959" s="1433"/>
      <c r="K21959" s="1433"/>
      <c r="L21959" s="1334"/>
    </row>
    <row r="21960" spans="1:12" ht="24" customHeight="1">
      <c r="A21960" s="1355"/>
      <c r="B21960" s="1355"/>
      <c r="C21960" s="1433"/>
      <c r="E21960" s="1433"/>
      <c r="K21960" s="1433"/>
      <c r="L21960" s="1334"/>
    </row>
    <row r="21961" spans="1:12" ht="24" customHeight="1">
      <c r="A21961" s="1355"/>
      <c r="B21961" s="1355"/>
      <c r="C21961" s="1433"/>
      <c r="E21961" s="1433"/>
      <c r="K21961" s="1433"/>
      <c r="L21961" s="1334"/>
    </row>
    <row r="21962" spans="1:12" ht="24" customHeight="1">
      <c r="A21962" s="1355"/>
      <c r="B21962" s="1355"/>
      <c r="C21962" s="1433"/>
      <c r="E21962" s="1433"/>
      <c r="K21962" s="1433"/>
      <c r="L21962" s="1334"/>
    </row>
    <row r="21963" spans="1:12" ht="24" customHeight="1">
      <c r="A21963" s="1355"/>
      <c r="B21963" s="1355"/>
      <c r="C21963" s="1433"/>
      <c r="E21963" s="1433"/>
      <c r="K21963" s="1433"/>
      <c r="L21963" s="1334"/>
    </row>
    <row r="21964" spans="1:12" ht="24" customHeight="1">
      <c r="A21964" s="1355"/>
      <c r="B21964" s="1355"/>
      <c r="C21964" s="1433"/>
      <c r="E21964" s="1433"/>
      <c r="K21964" s="1433"/>
      <c r="L21964" s="1334"/>
    </row>
    <row r="21965" spans="1:12" ht="24" customHeight="1">
      <c r="A21965" s="1355"/>
      <c r="B21965" s="1355"/>
      <c r="C21965" s="1433"/>
      <c r="E21965" s="1433"/>
      <c r="K21965" s="1433"/>
      <c r="L21965" s="1334"/>
    </row>
    <row r="21966" spans="1:12" ht="24" customHeight="1">
      <c r="A21966" s="1355"/>
      <c r="B21966" s="1355"/>
      <c r="C21966" s="1433"/>
      <c r="E21966" s="1433"/>
      <c r="K21966" s="1433"/>
      <c r="L21966" s="1334"/>
    </row>
    <row r="21967" spans="1:12" ht="24" customHeight="1">
      <c r="A21967" s="1355"/>
      <c r="B21967" s="1355"/>
      <c r="C21967" s="1433"/>
      <c r="E21967" s="1433"/>
      <c r="K21967" s="1433"/>
      <c r="L21967" s="1334"/>
    </row>
    <row r="21968" spans="1:12" ht="24" customHeight="1">
      <c r="A21968" s="1355"/>
      <c r="B21968" s="1355"/>
      <c r="C21968" s="1433"/>
      <c r="E21968" s="1433"/>
      <c r="K21968" s="1433"/>
      <c r="L21968" s="1334"/>
    </row>
    <row r="21969" spans="1:12" ht="24" customHeight="1">
      <c r="A21969" s="1355"/>
      <c r="B21969" s="1355"/>
      <c r="C21969" s="1433"/>
      <c r="E21969" s="1433"/>
      <c r="K21969" s="1433"/>
      <c r="L21969" s="1334"/>
    </row>
    <row r="21970" spans="1:12" ht="24" customHeight="1">
      <c r="A21970" s="1355"/>
      <c r="B21970" s="1355"/>
      <c r="C21970" s="1433"/>
      <c r="E21970" s="1433"/>
      <c r="K21970" s="1433"/>
      <c r="L21970" s="1334"/>
    </row>
    <row r="21971" spans="1:12" ht="24" customHeight="1">
      <c r="A21971" s="1355"/>
      <c r="B21971" s="1355"/>
      <c r="C21971" s="1433"/>
      <c r="E21971" s="1433"/>
      <c r="K21971" s="1433"/>
      <c r="L21971" s="1334"/>
    </row>
    <row r="21972" spans="1:12" ht="24" customHeight="1">
      <c r="A21972" s="1355"/>
      <c r="B21972" s="1355"/>
      <c r="C21972" s="1433"/>
      <c r="E21972" s="1433"/>
      <c r="K21972" s="1433"/>
      <c r="L21972" s="1334"/>
    </row>
    <row r="21973" spans="1:12" ht="24" customHeight="1">
      <c r="A21973" s="1355"/>
      <c r="B21973" s="1355"/>
      <c r="C21973" s="1433"/>
      <c r="E21973" s="1433"/>
      <c r="K21973" s="1433"/>
      <c r="L21973" s="1334"/>
    </row>
    <row r="21974" spans="1:12" ht="24" customHeight="1">
      <c r="A21974" s="1355"/>
      <c r="B21974" s="1355"/>
      <c r="C21974" s="1433"/>
      <c r="E21974" s="1433"/>
      <c r="K21974" s="1433"/>
      <c r="L21974" s="1334"/>
    </row>
    <row r="21975" spans="1:12" ht="24" customHeight="1">
      <c r="A21975" s="1355"/>
      <c r="B21975" s="1355"/>
      <c r="C21975" s="1433"/>
      <c r="E21975" s="1433"/>
      <c r="K21975" s="1433"/>
      <c r="L21975" s="1334"/>
    </row>
    <row r="21976" spans="1:12" ht="24" customHeight="1">
      <c r="A21976" s="1355"/>
      <c r="B21976" s="1355"/>
      <c r="C21976" s="1433"/>
      <c r="E21976" s="1433"/>
      <c r="K21976" s="1433"/>
      <c r="L21976" s="1334"/>
    </row>
    <row r="21977" spans="1:12" ht="24" customHeight="1">
      <c r="A21977" s="1355"/>
      <c r="B21977" s="1355"/>
      <c r="C21977" s="1433"/>
      <c r="E21977" s="1433"/>
      <c r="K21977" s="1433"/>
      <c r="L21977" s="1334"/>
    </row>
    <row r="21978" spans="1:12" ht="24" customHeight="1">
      <c r="A21978" s="1355"/>
      <c r="B21978" s="1355"/>
      <c r="C21978" s="1433"/>
      <c r="E21978" s="1433"/>
      <c r="K21978" s="1433"/>
      <c r="L21978" s="1334"/>
    </row>
    <row r="21979" spans="1:12" ht="24" customHeight="1">
      <c r="A21979" s="1355"/>
      <c r="B21979" s="1355"/>
      <c r="C21979" s="1433"/>
      <c r="E21979" s="1433"/>
      <c r="K21979" s="1433"/>
      <c r="L21979" s="1334"/>
    </row>
    <row r="21980" spans="1:12" ht="24" customHeight="1">
      <c r="A21980" s="1355"/>
      <c r="B21980" s="1355"/>
      <c r="C21980" s="1433"/>
      <c r="E21980" s="1433"/>
      <c r="K21980" s="1433"/>
      <c r="L21980" s="1334"/>
    </row>
    <row r="21981" spans="1:12" ht="24" customHeight="1">
      <c r="A21981" s="1355"/>
      <c r="B21981" s="1355"/>
      <c r="C21981" s="1433"/>
      <c r="E21981" s="1433"/>
      <c r="K21981" s="1433"/>
      <c r="L21981" s="1334"/>
    </row>
    <row r="21982" spans="1:12" ht="24" customHeight="1">
      <c r="A21982" s="1355"/>
      <c r="B21982" s="1355"/>
      <c r="C21982" s="1433"/>
      <c r="E21982" s="1433"/>
      <c r="K21982" s="1433"/>
      <c r="L21982" s="1334"/>
    </row>
    <row r="21983" spans="1:12" ht="24" customHeight="1">
      <c r="A21983" s="1355"/>
      <c r="B21983" s="1355"/>
      <c r="C21983" s="1433"/>
      <c r="E21983" s="1433"/>
      <c r="K21983" s="1433"/>
      <c r="L21983" s="1334"/>
    </row>
    <row r="21984" spans="1:12" ht="24" customHeight="1">
      <c r="A21984" s="1355"/>
      <c r="B21984" s="1355"/>
      <c r="C21984" s="1433"/>
      <c r="E21984" s="1433"/>
      <c r="K21984" s="1433"/>
      <c r="L21984" s="1334"/>
    </row>
    <row r="21985" spans="1:12" ht="24" customHeight="1">
      <c r="A21985" s="1355"/>
      <c r="B21985" s="1355"/>
      <c r="C21985" s="1433"/>
      <c r="E21985" s="1433"/>
      <c r="K21985" s="1433"/>
      <c r="L21985" s="1334"/>
    </row>
    <row r="21986" spans="1:12" ht="24" customHeight="1">
      <c r="A21986" s="1355"/>
      <c r="B21986" s="1355"/>
      <c r="C21986" s="1433"/>
      <c r="E21986" s="1433"/>
      <c r="K21986" s="1433"/>
      <c r="L21986" s="1334"/>
    </row>
    <row r="21987" spans="1:12" ht="24" customHeight="1">
      <c r="A21987" s="1355"/>
      <c r="B21987" s="1355"/>
      <c r="C21987" s="1433"/>
      <c r="E21987" s="1433"/>
      <c r="K21987" s="1433"/>
      <c r="L21987" s="1334"/>
    </row>
    <row r="21988" spans="1:12" ht="24" customHeight="1">
      <c r="A21988" s="1355"/>
      <c r="B21988" s="1355"/>
      <c r="C21988" s="1433"/>
      <c r="E21988" s="1433"/>
      <c r="K21988" s="1433"/>
      <c r="L21988" s="1334"/>
    </row>
    <row r="21989" spans="1:12" ht="24" customHeight="1">
      <c r="A21989" s="1355"/>
      <c r="B21989" s="1355"/>
      <c r="C21989" s="1433"/>
      <c r="E21989" s="1433"/>
      <c r="K21989" s="1433"/>
      <c r="L21989" s="1334"/>
    </row>
    <row r="21990" spans="1:12" ht="24" customHeight="1">
      <c r="A21990" s="1355"/>
      <c r="B21990" s="1355"/>
      <c r="C21990" s="1433"/>
      <c r="E21990" s="1433"/>
      <c r="K21990" s="1433"/>
      <c r="L21990" s="1334"/>
    </row>
    <row r="21991" spans="1:12" ht="24" customHeight="1">
      <c r="A21991" s="1355"/>
      <c r="B21991" s="1355"/>
      <c r="C21991" s="1433"/>
      <c r="E21991" s="1433"/>
      <c r="K21991" s="1433"/>
      <c r="L21991" s="1334"/>
    </row>
    <row r="21992" spans="1:12" ht="24" customHeight="1">
      <c r="A21992" s="1355"/>
      <c r="B21992" s="1355"/>
      <c r="C21992" s="1433"/>
      <c r="E21992" s="1433"/>
      <c r="K21992" s="1433"/>
      <c r="L21992" s="1334"/>
    </row>
    <row r="21993" spans="1:12" ht="24" customHeight="1">
      <c r="A21993" s="1355"/>
      <c r="B21993" s="1355"/>
      <c r="C21993" s="1433"/>
      <c r="E21993" s="1433"/>
      <c r="K21993" s="1433"/>
      <c r="L21993" s="1334"/>
    </row>
    <row r="21994" spans="1:12" ht="24" customHeight="1">
      <c r="A21994" s="1355"/>
      <c r="B21994" s="1355"/>
      <c r="C21994" s="1433"/>
      <c r="E21994" s="1433"/>
      <c r="K21994" s="1433"/>
      <c r="L21994" s="1334"/>
    </row>
    <row r="21995" spans="1:12" ht="24" customHeight="1">
      <c r="A21995" s="1355"/>
      <c r="B21995" s="1355"/>
      <c r="C21995" s="1433"/>
      <c r="E21995" s="1433"/>
      <c r="K21995" s="1433"/>
      <c r="L21995" s="1334"/>
    </row>
    <row r="21996" spans="1:12" ht="24" customHeight="1">
      <c r="A21996" s="1355"/>
      <c r="B21996" s="1355"/>
      <c r="C21996" s="1433"/>
      <c r="E21996" s="1433"/>
      <c r="K21996" s="1433"/>
      <c r="L21996" s="1334"/>
    </row>
    <row r="21997" spans="1:12" ht="24" customHeight="1">
      <c r="A21997" s="1355"/>
      <c r="B21997" s="1355"/>
      <c r="C21997" s="1433"/>
      <c r="E21997" s="1433"/>
      <c r="K21997" s="1433"/>
      <c r="L21997" s="1334"/>
    </row>
    <row r="21998" spans="1:12" ht="24" customHeight="1">
      <c r="A21998" s="1355"/>
      <c r="B21998" s="1355"/>
      <c r="C21998" s="1433"/>
      <c r="E21998" s="1433"/>
      <c r="K21998" s="1433"/>
      <c r="L21998" s="1334"/>
    </row>
    <row r="21999" spans="1:12" ht="24" customHeight="1">
      <c r="A21999" s="1355"/>
      <c r="B21999" s="1355"/>
      <c r="C21999" s="1433"/>
      <c r="E21999" s="1433"/>
      <c r="K21999" s="1433"/>
      <c r="L21999" s="1334"/>
    </row>
    <row r="22000" spans="1:12" ht="24" customHeight="1">
      <c r="A22000" s="1355"/>
      <c r="B22000" s="1355"/>
      <c r="C22000" s="1433"/>
      <c r="E22000" s="1433"/>
      <c r="K22000" s="1433"/>
      <c r="L22000" s="1334"/>
    </row>
    <row r="22001" spans="1:12" ht="24" customHeight="1">
      <c r="A22001" s="1355"/>
      <c r="B22001" s="1355"/>
      <c r="C22001" s="1433"/>
      <c r="E22001" s="1433"/>
      <c r="K22001" s="1433"/>
      <c r="L22001" s="1334"/>
    </row>
    <row r="22002" spans="1:12" ht="24" customHeight="1">
      <c r="A22002" s="1355"/>
      <c r="B22002" s="1355"/>
      <c r="C22002" s="1433"/>
      <c r="E22002" s="1433"/>
      <c r="K22002" s="1433"/>
      <c r="L22002" s="1334"/>
    </row>
    <row r="22003" spans="1:12" ht="24" customHeight="1">
      <c r="A22003" s="1355"/>
      <c r="B22003" s="1355"/>
      <c r="C22003" s="1433"/>
      <c r="E22003" s="1433"/>
      <c r="K22003" s="1433"/>
      <c r="L22003" s="1334"/>
    </row>
    <row r="22004" spans="1:12" ht="24" customHeight="1">
      <c r="A22004" s="1355"/>
      <c r="B22004" s="1355"/>
      <c r="C22004" s="1433"/>
      <c r="E22004" s="1433"/>
      <c r="K22004" s="1433"/>
      <c r="L22004" s="1334"/>
    </row>
    <row r="22005" spans="1:12" ht="24" customHeight="1">
      <c r="A22005" s="1355"/>
      <c r="B22005" s="1355"/>
      <c r="C22005" s="1433"/>
      <c r="E22005" s="1433"/>
      <c r="K22005" s="1433"/>
      <c r="L22005" s="1334"/>
    </row>
    <row r="22006" spans="1:12" ht="24" customHeight="1">
      <c r="A22006" s="1355"/>
      <c r="B22006" s="1355"/>
      <c r="C22006" s="1433"/>
      <c r="E22006" s="1433"/>
      <c r="K22006" s="1433"/>
      <c r="L22006" s="1334"/>
    </row>
    <row r="22007" spans="1:12" ht="24" customHeight="1">
      <c r="A22007" s="1355"/>
      <c r="B22007" s="1355"/>
      <c r="C22007" s="1433"/>
      <c r="E22007" s="1433"/>
      <c r="K22007" s="1433"/>
      <c r="L22007" s="1334"/>
    </row>
    <row r="22008" spans="1:12" ht="24" customHeight="1">
      <c r="A22008" s="1355"/>
      <c r="B22008" s="1355"/>
      <c r="C22008" s="1433"/>
      <c r="E22008" s="1433"/>
      <c r="K22008" s="1433"/>
      <c r="L22008" s="1334"/>
    </row>
    <row r="22009" spans="1:12" ht="24" customHeight="1">
      <c r="A22009" s="1355"/>
      <c r="B22009" s="1355"/>
      <c r="C22009" s="1433"/>
      <c r="E22009" s="1433"/>
      <c r="K22009" s="1433"/>
      <c r="L22009" s="1334"/>
    </row>
    <row r="22010" spans="1:12" ht="24" customHeight="1">
      <c r="A22010" s="1355"/>
      <c r="B22010" s="1355"/>
      <c r="C22010" s="1433"/>
      <c r="E22010" s="1433"/>
      <c r="K22010" s="1433"/>
      <c r="L22010" s="1334"/>
    </row>
    <row r="22011" spans="1:12" ht="24" customHeight="1">
      <c r="A22011" s="1355"/>
      <c r="B22011" s="1355"/>
      <c r="C22011" s="1433"/>
      <c r="E22011" s="1433"/>
      <c r="K22011" s="1433"/>
      <c r="L22011" s="1334"/>
    </row>
    <row r="22012" spans="1:12" ht="24" customHeight="1">
      <c r="A22012" s="1355"/>
      <c r="B22012" s="1355"/>
      <c r="C22012" s="1433"/>
      <c r="E22012" s="1433"/>
      <c r="K22012" s="1433"/>
      <c r="L22012" s="1334"/>
    </row>
    <row r="22013" spans="1:12" ht="24" customHeight="1">
      <c r="A22013" s="1355"/>
      <c r="B22013" s="1355"/>
      <c r="C22013" s="1433"/>
      <c r="E22013" s="1433"/>
      <c r="K22013" s="1433"/>
      <c r="L22013" s="1334"/>
    </row>
    <row r="22014" spans="1:12" ht="24" customHeight="1">
      <c r="A22014" s="1355"/>
      <c r="B22014" s="1355"/>
      <c r="C22014" s="1433"/>
      <c r="E22014" s="1433"/>
      <c r="K22014" s="1433"/>
      <c r="L22014" s="1334"/>
    </row>
    <row r="22015" spans="1:12" ht="24" customHeight="1">
      <c r="A22015" s="1355"/>
      <c r="B22015" s="1355"/>
      <c r="C22015" s="1433"/>
      <c r="E22015" s="1433"/>
      <c r="K22015" s="1433"/>
      <c r="L22015" s="1334"/>
    </row>
    <row r="22016" spans="1:12" ht="24" customHeight="1">
      <c r="A22016" s="1355"/>
      <c r="B22016" s="1355"/>
      <c r="C22016" s="1433"/>
      <c r="E22016" s="1433"/>
      <c r="K22016" s="1433"/>
      <c r="L22016" s="1334"/>
    </row>
    <row r="22017" spans="1:12" ht="24" customHeight="1">
      <c r="A22017" s="1355"/>
      <c r="B22017" s="1355"/>
      <c r="C22017" s="1433"/>
      <c r="E22017" s="1433"/>
      <c r="K22017" s="1433"/>
      <c r="L22017" s="1334"/>
    </row>
    <row r="22018" spans="1:12" ht="24" customHeight="1">
      <c r="A22018" s="1355"/>
      <c r="B22018" s="1355"/>
      <c r="C22018" s="1433"/>
      <c r="E22018" s="1433"/>
      <c r="K22018" s="1433"/>
      <c r="L22018" s="1334"/>
    </row>
    <row r="22019" spans="1:12" ht="24" customHeight="1">
      <c r="A22019" s="1355"/>
      <c r="B22019" s="1355"/>
      <c r="C22019" s="1433"/>
      <c r="E22019" s="1433"/>
      <c r="K22019" s="1433"/>
      <c r="L22019" s="1334"/>
    </row>
    <row r="22020" spans="1:12" ht="24" customHeight="1">
      <c r="A22020" s="1355"/>
      <c r="B22020" s="1355"/>
      <c r="C22020" s="1433"/>
      <c r="E22020" s="1433"/>
      <c r="K22020" s="1433"/>
      <c r="L22020" s="1334"/>
    </row>
    <row r="22021" spans="1:12" ht="24" customHeight="1">
      <c r="A22021" s="1355"/>
      <c r="B22021" s="1355"/>
      <c r="C22021" s="1433"/>
      <c r="E22021" s="1433"/>
      <c r="K22021" s="1433"/>
      <c r="L22021" s="1334"/>
    </row>
    <row r="22022" spans="1:12" ht="24" customHeight="1">
      <c r="A22022" s="1355"/>
      <c r="B22022" s="1355"/>
      <c r="C22022" s="1433"/>
      <c r="E22022" s="1433"/>
      <c r="K22022" s="1433"/>
      <c r="L22022" s="1334"/>
    </row>
    <row r="22023" spans="1:12" ht="24" customHeight="1">
      <c r="A22023" s="1355"/>
      <c r="B22023" s="1355"/>
      <c r="C22023" s="1433"/>
      <c r="E22023" s="1433"/>
      <c r="K22023" s="1433"/>
      <c r="L22023" s="1334"/>
    </row>
    <row r="22024" spans="1:12" ht="24" customHeight="1">
      <c r="A22024" s="1355"/>
      <c r="B22024" s="1355"/>
      <c r="C22024" s="1433"/>
      <c r="E22024" s="1433"/>
      <c r="K22024" s="1433"/>
      <c r="L22024" s="1334"/>
    </row>
    <row r="22025" spans="1:12" ht="24" customHeight="1">
      <c r="A22025" s="1355"/>
      <c r="B22025" s="1355"/>
      <c r="C22025" s="1433"/>
      <c r="E22025" s="1433"/>
      <c r="K22025" s="1433"/>
      <c r="L22025" s="1334"/>
    </row>
    <row r="22026" spans="1:12" ht="24" customHeight="1">
      <c r="A22026" s="1355"/>
      <c r="B22026" s="1355"/>
      <c r="C22026" s="1433"/>
      <c r="E22026" s="1433"/>
      <c r="K22026" s="1433"/>
      <c r="L22026" s="1334"/>
    </row>
    <row r="22027" spans="1:12" ht="24" customHeight="1">
      <c r="A22027" s="1355"/>
      <c r="B22027" s="1355"/>
      <c r="C22027" s="1433"/>
      <c r="E22027" s="1433"/>
      <c r="K22027" s="1433"/>
      <c r="L22027" s="1334"/>
    </row>
    <row r="22028" spans="1:12" ht="24" customHeight="1">
      <c r="A22028" s="1355"/>
      <c r="B22028" s="1355"/>
      <c r="C22028" s="1433"/>
      <c r="E22028" s="1433"/>
      <c r="K22028" s="1433"/>
      <c r="L22028" s="1334"/>
    </row>
    <row r="22029" spans="1:12" ht="24" customHeight="1">
      <c r="A22029" s="1355"/>
      <c r="B22029" s="1355"/>
      <c r="C22029" s="1433"/>
      <c r="E22029" s="1433"/>
      <c r="K22029" s="1433"/>
      <c r="L22029" s="1334"/>
    </row>
    <row r="22030" spans="1:12" ht="24" customHeight="1">
      <c r="A22030" s="1355"/>
      <c r="B22030" s="1355"/>
      <c r="C22030" s="1433"/>
      <c r="E22030" s="1433"/>
      <c r="K22030" s="1433"/>
      <c r="L22030" s="1334"/>
    </row>
    <row r="22031" spans="1:12" ht="24" customHeight="1">
      <c r="A22031" s="1355"/>
      <c r="B22031" s="1355"/>
      <c r="C22031" s="1433"/>
      <c r="E22031" s="1433"/>
      <c r="K22031" s="1433"/>
      <c r="L22031" s="1334"/>
    </row>
    <row r="22032" spans="1:12" ht="24" customHeight="1">
      <c r="A22032" s="1355"/>
      <c r="B22032" s="1355"/>
      <c r="C22032" s="1433"/>
      <c r="E22032" s="1433"/>
      <c r="K22032" s="1433"/>
      <c r="L22032" s="1334"/>
    </row>
    <row r="22033" spans="1:12" ht="24" customHeight="1">
      <c r="A22033" s="1355"/>
      <c r="B22033" s="1355"/>
      <c r="C22033" s="1433"/>
      <c r="E22033" s="1433"/>
      <c r="K22033" s="1433"/>
      <c r="L22033" s="1334"/>
    </row>
    <row r="22034" spans="1:12" ht="24" customHeight="1">
      <c r="A22034" s="1355"/>
      <c r="B22034" s="1355"/>
      <c r="C22034" s="1433"/>
      <c r="E22034" s="1433"/>
      <c r="K22034" s="1433"/>
      <c r="L22034" s="1334"/>
    </row>
    <row r="22035" spans="1:12" ht="24" customHeight="1">
      <c r="A22035" s="1355"/>
      <c r="B22035" s="1355"/>
      <c r="C22035" s="1433"/>
      <c r="E22035" s="1433"/>
      <c r="K22035" s="1433"/>
      <c r="L22035" s="1334"/>
    </row>
    <row r="22036" spans="1:12" ht="24" customHeight="1">
      <c r="A22036" s="1355"/>
      <c r="B22036" s="1355"/>
      <c r="C22036" s="1433"/>
      <c r="E22036" s="1433"/>
      <c r="K22036" s="1433"/>
      <c r="L22036" s="1334"/>
    </row>
    <row r="22037" spans="1:12" ht="24" customHeight="1">
      <c r="A22037" s="1355"/>
      <c r="B22037" s="1355"/>
      <c r="C22037" s="1433"/>
      <c r="E22037" s="1433"/>
      <c r="K22037" s="1433"/>
      <c r="L22037" s="1334"/>
    </row>
    <row r="22038" spans="1:12" ht="24" customHeight="1">
      <c r="A22038" s="1355"/>
      <c r="B22038" s="1355"/>
      <c r="C22038" s="1433"/>
      <c r="E22038" s="1433"/>
      <c r="K22038" s="1433"/>
      <c r="L22038" s="1334"/>
    </row>
    <row r="22039" spans="1:12" ht="24" customHeight="1">
      <c r="A22039" s="1355"/>
      <c r="B22039" s="1355"/>
      <c r="C22039" s="1433"/>
      <c r="E22039" s="1433"/>
      <c r="K22039" s="1433"/>
      <c r="L22039" s="1334"/>
    </row>
    <row r="22040" spans="1:12" ht="24" customHeight="1">
      <c r="A22040" s="1355"/>
      <c r="B22040" s="1355"/>
      <c r="C22040" s="1433"/>
      <c r="E22040" s="1433"/>
      <c r="K22040" s="1433"/>
      <c r="L22040" s="1334"/>
    </row>
    <row r="22041" spans="1:12" ht="24" customHeight="1">
      <c r="A22041" s="1355"/>
      <c r="B22041" s="1355"/>
      <c r="C22041" s="1433"/>
      <c r="E22041" s="1433"/>
      <c r="K22041" s="1433"/>
      <c r="L22041" s="1334"/>
    </row>
    <row r="22042" spans="1:12" ht="24" customHeight="1">
      <c r="A22042" s="1355"/>
      <c r="B22042" s="1355"/>
      <c r="C22042" s="1433"/>
      <c r="E22042" s="1433"/>
      <c r="K22042" s="1433"/>
      <c r="L22042" s="1334"/>
    </row>
    <row r="22043" spans="1:12" ht="24" customHeight="1">
      <c r="A22043" s="1355"/>
      <c r="B22043" s="1355"/>
      <c r="C22043" s="1433"/>
      <c r="E22043" s="1433"/>
      <c r="K22043" s="1433"/>
      <c r="L22043" s="1334"/>
    </row>
    <row r="22044" spans="1:12" ht="24" customHeight="1">
      <c r="A22044" s="1355"/>
      <c r="B22044" s="1355"/>
      <c r="C22044" s="1433"/>
      <c r="E22044" s="1433"/>
      <c r="K22044" s="1433"/>
      <c r="L22044" s="1334"/>
    </row>
    <row r="22045" spans="1:12" ht="24" customHeight="1">
      <c r="A22045" s="1355"/>
      <c r="B22045" s="1355"/>
      <c r="C22045" s="1433"/>
      <c r="E22045" s="1433"/>
      <c r="K22045" s="1433"/>
      <c r="L22045" s="1334"/>
    </row>
    <row r="22046" spans="1:12" ht="24" customHeight="1">
      <c r="A22046" s="1355"/>
      <c r="B22046" s="1355"/>
      <c r="C22046" s="1433"/>
      <c r="E22046" s="1433"/>
      <c r="K22046" s="1433"/>
      <c r="L22046" s="1334"/>
    </row>
    <row r="22047" spans="1:12" ht="24" customHeight="1">
      <c r="A22047" s="1355"/>
      <c r="B22047" s="1355"/>
      <c r="C22047" s="1433"/>
      <c r="E22047" s="1433"/>
      <c r="K22047" s="1433"/>
      <c r="L22047" s="1334"/>
    </row>
    <row r="22048" spans="1:12" ht="24" customHeight="1">
      <c r="A22048" s="1355"/>
      <c r="B22048" s="1355"/>
      <c r="C22048" s="1433"/>
      <c r="E22048" s="1433"/>
      <c r="K22048" s="1433"/>
      <c r="L22048" s="1334"/>
    </row>
    <row r="22049" spans="1:12" ht="24" customHeight="1">
      <c r="A22049" s="1355"/>
      <c r="B22049" s="1355"/>
      <c r="C22049" s="1433"/>
      <c r="E22049" s="1433"/>
      <c r="K22049" s="1433"/>
      <c r="L22049" s="1334"/>
    </row>
    <row r="22050" spans="1:12" ht="24" customHeight="1">
      <c r="A22050" s="1355"/>
      <c r="B22050" s="1355"/>
      <c r="C22050" s="1433"/>
      <c r="E22050" s="1433"/>
      <c r="K22050" s="1433"/>
      <c r="L22050" s="1334"/>
    </row>
    <row r="22051" spans="1:12" ht="24" customHeight="1">
      <c r="A22051" s="1355"/>
      <c r="B22051" s="1355"/>
      <c r="C22051" s="1433"/>
      <c r="E22051" s="1433"/>
      <c r="K22051" s="1433"/>
      <c r="L22051" s="1334"/>
    </row>
    <row r="22052" spans="1:12" ht="24" customHeight="1">
      <c r="A22052" s="1355"/>
      <c r="B22052" s="1355"/>
      <c r="C22052" s="1433"/>
      <c r="E22052" s="1433"/>
      <c r="K22052" s="1433"/>
      <c r="L22052" s="1334"/>
    </row>
    <row r="22053" spans="1:12" ht="24" customHeight="1">
      <c r="A22053" s="1355"/>
      <c r="B22053" s="1355"/>
      <c r="C22053" s="1433"/>
      <c r="E22053" s="1433"/>
      <c r="K22053" s="1433"/>
      <c r="L22053" s="1334"/>
    </row>
    <row r="22054" spans="1:12" ht="24" customHeight="1">
      <c r="A22054" s="1355"/>
      <c r="B22054" s="1355"/>
      <c r="C22054" s="1433"/>
      <c r="E22054" s="1433"/>
      <c r="K22054" s="1433"/>
      <c r="L22054" s="1334"/>
    </row>
    <row r="22055" spans="1:12" ht="24" customHeight="1">
      <c r="A22055" s="1355"/>
      <c r="B22055" s="1355"/>
      <c r="C22055" s="1433"/>
      <c r="E22055" s="1433"/>
      <c r="K22055" s="1433"/>
      <c r="L22055" s="1334"/>
    </row>
    <row r="22056" spans="1:12" ht="24" customHeight="1">
      <c r="A22056" s="1355"/>
      <c r="B22056" s="1355"/>
      <c r="C22056" s="1433"/>
      <c r="E22056" s="1433"/>
      <c r="K22056" s="1433"/>
      <c r="L22056" s="1334"/>
    </row>
    <row r="22057" spans="1:12" ht="24" customHeight="1">
      <c r="A22057" s="1355"/>
      <c r="B22057" s="1355"/>
      <c r="C22057" s="1433"/>
      <c r="E22057" s="1433"/>
      <c r="K22057" s="1433"/>
      <c r="L22057" s="1334"/>
    </row>
    <row r="22058" spans="1:12" ht="24" customHeight="1">
      <c r="A22058" s="1355"/>
      <c r="B22058" s="1355"/>
      <c r="C22058" s="1433"/>
      <c r="E22058" s="1433"/>
      <c r="K22058" s="1433"/>
      <c r="L22058" s="1334"/>
    </row>
    <row r="22059" spans="1:12" ht="24" customHeight="1">
      <c r="A22059" s="1355"/>
      <c r="B22059" s="1355"/>
      <c r="C22059" s="1433"/>
      <c r="E22059" s="1433"/>
      <c r="K22059" s="1433"/>
      <c r="L22059" s="1334"/>
    </row>
    <row r="22060" spans="1:12" ht="24" customHeight="1">
      <c r="A22060" s="1355"/>
      <c r="B22060" s="1355"/>
      <c r="C22060" s="1433"/>
      <c r="E22060" s="1433"/>
      <c r="K22060" s="1433"/>
      <c r="L22060" s="1334"/>
    </row>
    <row r="22061" spans="1:12" ht="24" customHeight="1">
      <c r="A22061" s="1355"/>
      <c r="B22061" s="1355"/>
      <c r="C22061" s="1433"/>
      <c r="E22061" s="1433"/>
      <c r="K22061" s="1433"/>
      <c r="L22061" s="1334"/>
    </row>
    <row r="22062" spans="1:12" ht="24" customHeight="1">
      <c r="A22062" s="1355"/>
      <c r="B22062" s="1355"/>
      <c r="C22062" s="1433"/>
      <c r="E22062" s="1433"/>
      <c r="K22062" s="1433"/>
      <c r="L22062" s="1334"/>
    </row>
    <row r="22063" spans="1:12" ht="24" customHeight="1">
      <c r="A22063" s="1355"/>
      <c r="B22063" s="1355"/>
      <c r="C22063" s="1433"/>
      <c r="E22063" s="1433"/>
      <c r="K22063" s="1433"/>
      <c r="L22063" s="1334"/>
    </row>
    <row r="22064" spans="1:12" ht="24" customHeight="1">
      <c r="A22064" s="1355"/>
      <c r="B22064" s="1355"/>
      <c r="C22064" s="1433"/>
      <c r="E22064" s="1433"/>
      <c r="K22064" s="1433"/>
      <c r="L22064" s="1334"/>
    </row>
    <row r="22065" spans="1:12" ht="24" customHeight="1">
      <c r="A22065" s="1355"/>
      <c r="B22065" s="1355"/>
      <c r="C22065" s="1433"/>
      <c r="E22065" s="1433"/>
      <c r="K22065" s="1433"/>
      <c r="L22065" s="1334"/>
    </row>
    <row r="22066" spans="1:12" ht="24" customHeight="1">
      <c r="A22066" s="1355"/>
      <c r="B22066" s="1355"/>
      <c r="C22066" s="1433"/>
      <c r="E22066" s="1433"/>
      <c r="K22066" s="1433"/>
      <c r="L22066" s="1334"/>
    </row>
    <row r="22067" spans="1:12" ht="24" customHeight="1">
      <c r="A22067" s="1355"/>
      <c r="B22067" s="1355"/>
      <c r="C22067" s="1433"/>
      <c r="E22067" s="1433"/>
      <c r="K22067" s="1433"/>
      <c r="L22067" s="1334"/>
    </row>
    <row r="22068" spans="1:12" ht="24" customHeight="1">
      <c r="A22068" s="1355"/>
      <c r="B22068" s="1355"/>
      <c r="C22068" s="1433"/>
      <c r="E22068" s="1433"/>
      <c r="K22068" s="1433"/>
      <c r="L22068" s="1334"/>
    </row>
    <row r="22069" spans="1:12" ht="24" customHeight="1">
      <c r="A22069" s="1355"/>
      <c r="B22069" s="1355"/>
      <c r="C22069" s="1433"/>
      <c r="E22069" s="1433"/>
      <c r="K22069" s="1433"/>
      <c r="L22069" s="1334"/>
    </row>
    <row r="22070" spans="1:12" ht="24" customHeight="1">
      <c r="A22070" s="1355"/>
      <c r="B22070" s="1355"/>
      <c r="C22070" s="1433"/>
      <c r="E22070" s="1433"/>
      <c r="K22070" s="1433"/>
      <c r="L22070" s="1334"/>
    </row>
    <row r="22071" spans="1:12" ht="24" customHeight="1">
      <c r="A22071" s="1355"/>
      <c r="B22071" s="1355"/>
      <c r="C22071" s="1433"/>
      <c r="E22071" s="1433"/>
      <c r="K22071" s="1433"/>
      <c r="L22071" s="1334"/>
    </row>
    <row r="22072" spans="1:12" ht="24" customHeight="1">
      <c r="A22072" s="1355"/>
      <c r="B22072" s="1355"/>
      <c r="C22072" s="1433"/>
      <c r="E22072" s="1433"/>
      <c r="K22072" s="1433"/>
      <c r="L22072" s="1334"/>
    </row>
    <row r="22073" spans="1:12" ht="24" customHeight="1">
      <c r="A22073" s="1355"/>
      <c r="B22073" s="1355"/>
      <c r="C22073" s="1433"/>
      <c r="E22073" s="1433"/>
      <c r="K22073" s="1433"/>
      <c r="L22073" s="1334"/>
    </row>
    <row r="22074" spans="1:12" ht="24" customHeight="1">
      <c r="A22074" s="1355"/>
      <c r="B22074" s="1355"/>
      <c r="C22074" s="1433"/>
      <c r="E22074" s="1433"/>
      <c r="K22074" s="1433"/>
      <c r="L22074" s="1334"/>
    </row>
    <row r="22075" spans="1:12" ht="24" customHeight="1">
      <c r="A22075" s="1355"/>
      <c r="B22075" s="1355"/>
      <c r="C22075" s="1433"/>
      <c r="E22075" s="1433"/>
      <c r="K22075" s="1433"/>
      <c r="L22075" s="1334"/>
    </row>
    <row r="22076" spans="1:12" ht="24" customHeight="1">
      <c r="A22076" s="1355"/>
      <c r="B22076" s="1355"/>
      <c r="C22076" s="1433"/>
      <c r="E22076" s="1433"/>
      <c r="K22076" s="1433"/>
      <c r="L22076" s="1334"/>
    </row>
    <row r="22077" spans="1:12" ht="24" customHeight="1">
      <c r="A22077" s="1355"/>
      <c r="B22077" s="1355"/>
      <c r="C22077" s="1433"/>
      <c r="E22077" s="1433"/>
      <c r="K22077" s="1433"/>
      <c r="L22077" s="1334"/>
    </row>
    <row r="22078" spans="1:12" ht="24" customHeight="1">
      <c r="A22078" s="1355"/>
      <c r="B22078" s="1355"/>
      <c r="C22078" s="1433"/>
      <c r="E22078" s="1433"/>
      <c r="K22078" s="1433"/>
      <c r="L22078" s="1334"/>
    </row>
    <row r="22079" spans="1:12" ht="24" customHeight="1">
      <c r="A22079" s="1355"/>
      <c r="B22079" s="1355"/>
      <c r="C22079" s="1433"/>
      <c r="E22079" s="1433"/>
      <c r="K22079" s="1433"/>
      <c r="L22079" s="1334"/>
    </row>
    <row r="22080" spans="1:12" ht="24" customHeight="1">
      <c r="A22080" s="1355"/>
      <c r="B22080" s="1355"/>
      <c r="C22080" s="1433"/>
      <c r="E22080" s="1433"/>
      <c r="K22080" s="1433"/>
      <c r="L22080" s="1334"/>
    </row>
    <row r="22081" spans="1:12" ht="24" customHeight="1">
      <c r="A22081" s="1355"/>
      <c r="B22081" s="1355"/>
      <c r="C22081" s="1433"/>
      <c r="E22081" s="1433"/>
      <c r="K22081" s="1433"/>
      <c r="L22081" s="1334"/>
    </row>
    <row r="22082" spans="1:12" ht="24" customHeight="1">
      <c r="A22082" s="1355"/>
      <c r="B22082" s="1355"/>
      <c r="C22082" s="1433"/>
      <c r="E22082" s="1433"/>
      <c r="K22082" s="1433"/>
      <c r="L22082" s="1334"/>
    </row>
    <row r="22083" spans="1:12" ht="24" customHeight="1">
      <c r="A22083" s="1355"/>
      <c r="B22083" s="1355"/>
      <c r="C22083" s="1433"/>
      <c r="E22083" s="1433"/>
      <c r="K22083" s="1433"/>
      <c r="L22083" s="1334"/>
    </row>
    <row r="22084" spans="1:12" ht="24" customHeight="1">
      <c r="A22084" s="1355"/>
      <c r="B22084" s="1355"/>
      <c r="C22084" s="1433"/>
      <c r="E22084" s="1433"/>
      <c r="K22084" s="1433"/>
      <c r="L22084" s="1334"/>
    </row>
    <row r="22085" spans="1:12" ht="24" customHeight="1">
      <c r="A22085" s="1355"/>
      <c r="B22085" s="1355"/>
      <c r="C22085" s="1433"/>
      <c r="E22085" s="1433"/>
      <c r="K22085" s="1433"/>
      <c r="L22085" s="1334"/>
    </row>
    <row r="22086" spans="1:12" ht="24" customHeight="1">
      <c r="A22086" s="1355"/>
      <c r="B22086" s="1355"/>
      <c r="C22086" s="1433"/>
      <c r="E22086" s="1433"/>
      <c r="K22086" s="1433"/>
      <c r="L22086" s="1334"/>
    </row>
    <row r="22087" spans="1:12" ht="24" customHeight="1">
      <c r="A22087" s="1355"/>
      <c r="B22087" s="1355"/>
      <c r="C22087" s="1433"/>
      <c r="E22087" s="1433"/>
      <c r="K22087" s="1433"/>
      <c r="L22087" s="1334"/>
    </row>
    <row r="22088" spans="1:12" ht="24" customHeight="1">
      <c r="A22088" s="1355"/>
      <c r="B22088" s="1355"/>
      <c r="C22088" s="1433"/>
      <c r="E22088" s="1433"/>
      <c r="K22088" s="1433"/>
      <c r="L22088" s="1334"/>
    </row>
    <row r="22089" spans="1:12" ht="24" customHeight="1">
      <c r="A22089" s="1355"/>
      <c r="B22089" s="1355"/>
      <c r="C22089" s="1433"/>
      <c r="E22089" s="1433"/>
      <c r="K22089" s="1433"/>
      <c r="L22089" s="1334"/>
    </row>
    <row r="22090" spans="1:12" ht="24" customHeight="1">
      <c r="A22090" s="1355"/>
      <c r="B22090" s="1355"/>
      <c r="C22090" s="1433"/>
      <c r="E22090" s="1433"/>
      <c r="K22090" s="1433"/>
      <c r="L22090" s="1334"/>
    </row>
    <row r="22091" spans="1:12" ht="24" customHeight="1">
      <c r="A22091" s="1355"/>
      <c r="B22091" s="1355"/>
      <c r="C22091" s="1433"/>
      <c r="E22091" s="1433"/>
      <c r="K22091" s="1433"/>
      <c r="L22091" s="1334"/>
    </row>
    <row r="22092" spans="1:12" ht="24" customHeight="1">
      <c r="A22092" s="1355"/>
      <c r="B22092" s="1355"/>
      <c r="C22092" s="1433"/>
      <c r="E22092" s="1433"/>
      <c r="K22092" s="1433"/>
      <c r="L22092" s="1334"/>
    </row>
    <row r="22093" spans="1:12" ht="24" customHeight="1">
      <c r="A22093" s="1355"/>
      <c r="B22093" s="1355"/>
      <c r="C22093" s="1433"/>
      <c r="E22093" s="1433"/>
      <c r="K22093" s="1433"/>
      <c r="L22093" s="1334"/>
    </row>
    <row r="22094" spans="1:12" ht="24" customHeight="1">
      <c r="A22094" s="1355"/>
      <c r="B22094" s="1355"/>
      <c r="C22094" s="1433"/>
      <c r="E22094" s="1433"/>
      <c r="K22094" s="1433"/>
      <c r="L22094" s="1334"/>
    </row>
    <row r="22095" spans="1:12" ht="24" customHeight="1">
      <c r="A22095" s="1355"/>
      <c r="B22095" s="1355"/>
      <c r="C22095" s="1433"/>
      <c r="E22095" s="1433"/>
      <c r="K22095" s="1433"/>
      <c r="L22095" s="1334"/>
    </row>
    <row r="22096" spans="1:12" ht="24" customHeight="1">
      <c r="A22096" s="1355"/>
      <c r="B22096" s="1355"/>
      <c r="C22096" s="1433"/>
      <c r="E22096" s="1433"/>
      <c r="K22096" s="1433"/>
      <c r="L22096" s="1334"/>
    </row>
    <row r="22097" spans="1:12" ht="24" customHeight="1">
      <c r="A22097" s="1355"/>
      <c r="B22097" s="1355"/>
      <c r="C22097" s="1433"/>
      <c r="E22097" s="1433"/>
      <c r="K22097" s="1433"/>
      <c r="L22097" s="1334"/>
    </row>
    <row r="22098" spans="1:12" ht="24" customHeight="1">
      <c r="A22098" s="1355"/>
      <c r="B22098" s="1355"/>
      <c r="C22098" s="1433"/>
      <c r="E22098" s="1433"/>
      <c r="K22098" s="1433"/>
      <c r="L22098" s="1334"/>
    </row>
    <row r="22099" spans="1:12" ht="24" customHeight="1">
      <c r="A22099" s="1355"/>
      <c r="B22099" s="1355"/>
      <c r="C22099" s="1433"/>
      <c r="E22099" s="1433"/>
      <c r="K22099" s="1433"/>
      <c r="L22099" s="1334"/>
    </row>
    <row r="22100" spans="1:12" ht="24" customHeight="1">
      <c r="A22100" s="1355"/>
      <c r="B22100" s="1355"/>
      <c r="C22100" s="1433"/>
      <c r="E22100" s="1433"/>
      <c r="K22100" s="1433"/>
      <c r="L22100" s="1334"/>
    </row>
    <row r="22101" spans="1:12" ht="24" customHeight="1">
      <c r="A22101" s="1355"/>
      <c r="B22101" s="1355"/>
      <c r="C22101" s="1433"/>
      <c r="E22101" s="1433"/>
      <c r="K22101" s="1433"/>
      <c r="L22101" s="1334"/>
    </row>
    <row r="22102" spans="1:12" ht="24" customHeight="1">
      <c r="A22102" s="1355"/>
      <c r="B22102" s="1355"/>
      <c r="C22102" s="1433"/>
      <c r="E22102" s="1433"/>
      <c r="K22102" s="1433"/>
      <c r="L22102" s="1334"/>
    </row>
    <row r="22103" spans="1:12" ht="24" customHeight="1">
      <c r="A22103" s="1355"/>
      <c r="B22103" s="1355"/>
      <c r="C22103" s="1433"/>
      <c r="E22103" s="1433"/>
      <c r="K22103" s="1433"/>
      <c r="L22103" s="1334"/>
    </row>
    <row r="22104" spans="1:12" ht="24" customHeight="1">
      <c r="A22104" s="1355"/>
      <c r="B22104" s="1355"/>
      <c r="C22104" s="1433"/>
      <c r="E22104" s="1433"/>
      <c r="K22104" s="1433"/>
      <c r="L22104" s="1334"/>
    </row>
    <row r="22105" spans="1:12" ht="24" customHeight="1">
      <c r="A22105" s="1355"/>
      <c r="B22105" s="1355"/>
      <c r="C22105" s="1433"/>
      <c r="E22105" s="1433"/>
      <c r="K22105" s="1433"/>
      <c r="L22105" s="1334"/>
    </row>
    <row r="22106" spans="1:12" ht="24" customHeight="1">
      <c r="A22106" s="1355"/>
      <c r="B22106" s="1355"/>
      <c r="C22106" s="1433"/>
      <c r="E22106" s="1433"/>
      <c r="K22106" s="1433"/>
      <c r="L22106" s="1334"/>
    </row>
    <row r="22107" spans="1:12" ht="24" customHeight="1">
      <c r="A22107" s="1355"/>
      <c r="B22107" s="1355"/>
      <c r="C22107" s="1433"/>
      <c r="E22107" s="1433"/>
      <c r="K22107" s="1433"/>
      <c r="L22107" s="1334"/>
    </row>
    <row r="22108" spans="1:12" ht="24" customHeight="1">
      <c r="A22108" s="1355"/>
      <c r="B22108" s="1355"/>
      <c r="C22108" s="1433"/>
      <c r="E22108" s="1433"/>
      <c r="K22108" s="1433"/>
      <c r="L22108" s="1334"/>
    </row>
    <row r="22109" spans="1:12" ht="24" customHeight="1">
      <c r="A22109" s="1355"/>
      <c r="B22109" s="1355"/>
      <c r="C22109" s="1433"/>
      <c r="E22109" s="1433"/>
      <c r="K22109" s="1433"/>
      <c r="L22109" s="1334"/>
    </row>
    <row r="22110" spans="1:12" ht="24" customHeight="1">
      <c r="A22110" s="1355"/>
      <c r="B22110" s="1355"/>
      <c r="C22110" s="1433"/>
      <c r="E22110" s="1433"/>
      <c r="K22110" s="1433"/>
      <c r="L22110" s="1334"/>
    </row>
    <row r="22111" spans="1:12" ht="24" customHeight="1">
      <c r="A22111" s="1355"/>
      <c r="B22111" s="1355"/>
      <c r="C22111" s="1433"/>
      <c r="E22111" s="1433"/>
      <c r="K22111" s="1433"/>
      <c r="L22111" s="1334"/>
    </row>
    <row r="22112" spans="1:12" ht="24" customHeight="1">
      <c r="A22112" s="1355"/>
      <c r="B22112" s="1355"/>
      <c r="C22112" s="1433"/>
      <c r="E22112" s="1433"/>
      <c r="K22112" s="1433"/>
      <c r="L22112" s="1334"/>
    </row>
    <row r="22113" spans="1:12" ht="24" customHeight="1">
      <c r="A22113" s="1355"/>
      <c r="B22113" s="1355"/>
      <c r="C22113" s="1433"/>
      <c r="E22113" s="1433"/>
      <c r="K22113" s="1433"/>
      <c r="L22113" s="1334"/>
    </row>
    <row r="22114" spans="1:12" ht="24" customHeight="1">
      <c r="A22114" s="1355"/>
      <c r="B22114" s="1355"/>
      <c r="C22114" s="1433"/>
      <c r="E22114" s="1433"/>
      <c r="K22114" s="1433"/>
      <c r="L22114" s="1334"/>
    </row>
    <row r="22115" spans="1:12" ht="24" customHeight="1">
      <c r="A22115" s="1355"/>
      <c r="B22115" s="1355"/>
      <c r="C22115" s="1433"/>
      <c r="E22115" s="1433"/>
      <c r="K22115" s="1433"/>
      <c r="L22115" s="1334"/>
    </row>
    <row r="22116" spans="1:12" ht="24" customHeight="1">
      <c r="A22116" s="1355"/>
      <c r="B22116" s="1355"/>
      <c r="C22116" s="1433"/>
      <c r="E22116" s="1433"/>
      <c r="K22116" s="1433"/>
      <c r="L22116" s="1334"/>
    </row>
    <row r="22117" spans="1:12" ht="24" customHeight="1">
      <c r="A22117" s="1355"/>
      <c r="B22117" s="1355"/>
      <c r="C22117" s="1433"/>
      <c r="E22117" s="1433"/>
      <c r="K22117" s="1433"/>
      <c r="L22117" s="1334"/>
    </row>
    <row r="22118" spans="1:12" ht="24" customHeight="1">
      <c r="A22118" s="1355"/>
      <c r="B22118" s="1355"/>
      <c r="C22118" s="1433"/>
      <c r="E22118" s="1433"/>
      <c r="K22118" s="1433"/>
      <c r="L22118" s="1334"/>
    </row>
    <row r="22119" spans="1:12" ht="24" customHeight="1">
      <c r="A22119" s="1355"/>
      <c r="B22119" s="1355"/>
      <c r="C22119" s="1433"/>
      <c r="E22119" s="1433"/>
      <c r="K22119" s="1433"/>
      <c r="L22119" s="1334"/>
    </row>
    <row r="22120" spans="1:12" ht="24" customHeight="1">
      <c r="A22120" s="1355"/>
      <c r="B22120" s="1355"/>
      <c r="C22120" s="1433"/>
      <c r="E22120" s="1433"/>
      <c r="K22120" s="1433"/>
      <c r="L22120" s="1334"/>
    </row>
    <row r="22121" spans="1:12" ht="24" customHeight="1">
      <c r="A22121" s="1355"/>
      <c r="B22121" s="1355"/>
      <c r="C22121" s="1433"/>
      <c r="E22121" s="1433"/>
      <c r="K22121" s="1433"/>
      <c r="L22121" s="1334"/>
    </row>
    <row r="22122" spans="1:12" ht="24" customHeight="1">
      <c r="A22122" s="1355"/>
      <c r="B22122" s="1355"/>
      <c r="C22122" s="1433"/>
      <c r="E22122" s="1433"/>
      <c r="K22122" s="1433"/>
      <c r="L22122" s="1334"/>
    </row>
    <row r="22123" spans="1:12" ht="24" customHeight="1">
      <c r="A22123" s="1355"/>
      <c r="B22123" s="1355"/>
      <c r="C22123" s="1433"/>
      <c r="E22123" s="1433"/>
      <c r="K22123" s="1433"/>
      <c r="L22123" s="1334"/>
    </row>
    <row r="22124" spans="1:12" ht="24" customHeight="1">
      <c r="A22124" s="1355"/>
      <c r="B22124" s="1355"/>
      <c r="C22124" s="1433"/>
      <c r="E22124" s="1433"/>
      <c r="K22124" s="1433"/>
      <c r="L22124" s="1334"/>
    </row>
    <row r="22125" spans="1:12" ht="24" customHeight="1">
      <c r="A22125" s="1355"/>
      <c r="B22125" s="1355"/>
      <c r="C22125" s="1433"/>
      <c r="E22125" s="1433"/>
      <c r="K22125" s="1433"/>
      <c r="L22125" s="1334"/>
    </row>
    <row r="22126" spans="1:12" ht="24" customHeight="1">
      <c r="A22126" s="1355"/>
      <c r="B22126" s="1355"/>
      <c r="C22126" s="1433"/>
      <c r="E22126" s="1433"/>
      <c r="K22126" s="1433"/>
      <c r="L22126" s="1334"/>
    </row>
    <row r="22127" spans="1:12" ht="24" customHeight="1">
      <c r="A22127" s="1355"/>
      <c r="B22127" s="1355"/>
      <c r="C22127" s="1433"/>
      <c r="E22127" s="1433"/>
      <c r="K22127" s="1433"/>
      <c r="L22127" s="1334"/>
    </row>
    <row r="22128" spans="1:12" ht="24" customHeight="1">
      <c r="A22128" s="1355"/>
      <c r="B22128" s="1355"/>
      <c r="C22128" s="1433"/>
      <c r="E22128" s="1433"/>
      <c r="K22128" s="1433"/>
      <c r="L22128" s="1334"/>
    </row>
    <row r="22129" spans="1:12" ht="24" customHeight="1">
      <c r="A22129" s="1355"/>
      <c r="B22129" s="1355"/>
      <c r="C22129" s="1433"/>
      <c r="E22129" s="1433"/>
      <c r="K22129" s="1433"/>
      <c r="L22129" s="1334"/>
    </row>
    <row r="22130" spans="1:12" ht="24" customHeight="1">
      <c r="A22130" s="1355"/>
      <c r="B22130" s="1355"/>
      <c r="C22130" s="1433"/>
      <c r="E22130" s="1433"/>
      <c r="K22130" s="1433"/>
      <c r="L22130" s="1334"/>
    </row>
    <row r="22131" spans="1:12" ht="24" customHeight="1">
      <c r="A22131" s="1355"/>
      <c r="B22131" s="1355"/>
      <c r="C22131" s="1433"/>
      <c r="E22131" s="1433"/>
      <c r="K22131" s="1433"/>
      <c r="L22131" s="1334"/>
    </row>
    <row r="22132" spans="1:12" ht="24" customHeight="1">
      <c r="A22132" s="1355"/>
      <c r="B22132" s="1355"/>
      <c r="C22132" s="1433"/>
      <c r="E22132" s="1433"/>
      <c r="K22132" s="1433"/>
      <c r="L22132" s="1334"/>
    </row>
    <row r="22133" spans="1:12" ht="24" customHeight="1">
      <c r="A22133" s="1355"/>
      <c r="B22133" s="1355"/>
      <c r="C22133" s="1433"/>
      <c r="E22133" s="1433"/>
      <c r="K22133" s="1433"/>
      <c r="L22133" s="1334"/>
    </row>
    <row r="22134" spans="1:12" ht="24" customHeight="1">
      <c r="A22134" s="1355"/>
      <c r="B22134" s="1355"/>
      <c r="C22134" s="1433"/>
      <c r="E22134" s="1433"/>
      <c r="K22134" s="1433"/>
      <c r="L22134" s="1334"/>
    </row>
    <row r="22135" spans="1:12" ht="24" customHeight="1">
      <c r="A22135" s="1355"/>
      <c r="B22135" s="1355"/>
      <c r="C22135" s="1433"/>
      <c r="E22135" s="1433"/>
      <c r="K22135" s="1433"/>
      <c r="L22135" s="1334"/>
    </row>
    <row r="22136" spans="1:12" ht="24" customHeight="1">
      <c r="A22136" s="1355"/>
      <c r="B22136" s="1355"/>
      <c r="C22136" s="1433"/>
      <c r="E22136" s="1433"/>
      <c r="K22136" s="1433"/>
      <c r="L22136" s="1334"/>
    </row>
    <row r="22137" spans="1:12" ht="24" customHeight="1">
      <c r="A22137" s="1355"/>
      <c r="B22137" s="1355"/>
      <c r="C22137" s="1433"/>
      <c r="E22137" s="1433"/>
      <c r="K22137" s="1433"/>
      <c r="L22137" s="1334"/>
    </row>
    <row r="22138" spans="1:12" ht="24" customHeight="1">
      <c r="A22138" s="1355"/>
      <c r="B22138" s="1355"/>
      <c r="C22138" s="1433"/>
      <c r="E22138" s="1433"/>
      <c r="K22138" s="1433"/>
      <c r="L22138" s="1334"/>
    </row>
    <row r="22139" spans="1:12" ht="24" customHeight="1">
      <c r="A22139" s="1355"/>
      <c r="B22139" s="1355"/>
      <c r="C22139" s="1433"/>
      <c r="E22139" s="1433"/>
      <c r="K22139" s="1433"/>
      <c r="L22139" s="1334"/>
    </row>
    <row r="22140" spans="1:12" ht="24" customHeight="1">
      <c r="A22140" s="1355"/>
      <c r="B22140" s="1355"/>
      <c r="C22140" s="1433"/>
      <c r="E22140" s="1433"/>
      <c r="K22140" s="1433"/>
      <c r="L22140" s="1334"/>
    </row>
    <row r="22141" spans="1:12" ht="24" customHeight="1">
      <c r="A22141" s="1355"/>
      <c r="B22141" s="1355"/>
      <c r="C22141" s="1433"/>
      <c r="E22141" s="1433"/>
      <c r="K22141" s="1433"/>
      <c r="L22141" s="1334"/>
    </row>
    <row r="22142" spans="1:12" ht="24" customHeight="1">
      <c r="A22142" s="1355"/>
      <c r="B22142" s="1355"/>
      <c r="C22142" s="1433"/>
      <c r="E22142" s="1433"/>
      <c r="K22142" s="1433"/>
      <c r="L22142" s="1334"/>
    </row>
    <row r="22143" spans="1:12" ht="24" customHeight="1">
      <c r="A22143" s="1355"/>
      <c r="B22143" s="1355"/>
      <c r="C22143" s="1433"/>
      <c r="E22143" s="1433"/>
      <c r="K22143" s="1433"/>
      <c r="L22143" s="1334"/>
    </row>
    <row r="22144" spans="1:12" ht="24" customHeight="1">
      <c r="A22144" s="1355"/>
      <c r="B22144" s="1355"/>
      <c r="C22144" s="1433"/>
      <c r="E22144" s="1433"/>
      <c r="K22144" s="1433"/>
      <c r="L22144" s="1334"/>
    </row>
    <row r="22145" spans="1:12" ht="24" customHeight="1">
      <c r="A22145" s="1355"/>
      <c r="B22145" s="1355"/>
      <c r="C22145" s="1433"/>
      <c r="E22145" s="1433"/>
      <c r="K22145" s="1433"/>
      <c r="L22145" s="1334"/>
    </row>
    <row r="22146" spans="1:12" ht="24" customHeight="1">
      <c r="A22146" s="1355"/>
      <c r="B22146" s="1355"/>
      <c r="C22146" s="1433"/>
      <c r="E22146" s="1433"/>
      <c r="K22146" s="1433"/>
      <c r="L22146" s="1334"/>
    </row>
    <row r="22147" spans="1:12" ht="24" customHeight="1">
      <c r="A22147" s="1355"/>
      <c r="B22147" s="1355"/>
      <c r="C22147" s="1433"/>
      <c r="E22147" s="1433"/>
      <c r="K22147" s="1433"/>
      <c r="L22147" s="1334"/>
    </row>
    <row r="22148" spans="1:12" ht="24" customHeight="1">
      <c r="A22148" s="1355"/>
      <c r="B22148" s="1355"/>
      <c r="C22148" s="1433"/>
      <c r="E22148" s="1433"/>
      <c r="K22148" s="1433"/>
      <c r="L22148" s="1334"/>
    </row>
    <row r="22149" spans="1:12" ht="24" customHeight="1">
      <c r="A22149" s="1355"/>
      <c r="B22149" s="1355"/>
      <c r="C22149" s="1433"/>
      <c r="E22149" s="1433"/>
      <c r="K22149" s="1433"/>
      <c r="L22149" s="1334"/>
    </row>
    <row r="22150" spans="1:12" ht="24" customHeight="1">
      <c r="A22150" s="1355"/>
      <c r="B22150" s="1355"/>
      <c r="C22150" s="1433"/>
      <c r="E22150" s="1433"/>
      <c r="K22150" s="1433"/>
      <c r="L22150" s="1334"/>
    </row>
    <row r="22151" spans="1:12" ht="24" customHeight="1">
      <c r="A22151" s="1355"/>
      <c r="B22151" s="1355"/>
      <c r="C22151" s="1433"/>
      <c r="E22151" s="1433"/>
      <c r="K22151" s="1433"/>
      <c r="L22151" s="1334"/>
    </row>
    <row r="22152" spans="1:12" ht="24" customHeight="1">
      <c r="A22152" s="1355"/>
      <c r="B22152" s="1355"/>
      <c r="C22152" s="1433"/>
      <c r="E22152" s="1433"/>
      <c r="K22152" s="1433"/>
      <c r="L22152" s="1334"/>
    </row>
    <row r="22153" spans="1:12" ht="24" customHeight="1">
      <c r="A22153" s="1355"/>
      <c r="B22153" s="1355"/>
      <c r="C22153" s="1433"/>
      <c r="E22153" s="1433"/>
      <c r="K22153" s="1433"/>
      <c r="L22153" s="1334"/>
    </row>
    <row r="22154" spans="1:12" ht="24" customHeight="1">
      <c r="A22154" s="1355"/>
      <c r="B22154" s="1355"/>
      <c r="C22154" s="1433"/>
      <c r="E22154" s="1433"/>
      <c r="K22154" s="1433"/>
      <c r="L22154" s="1334"/>
    </row>
    <row r="22155" spans="1:12" ht="24" customHeight="1">
      <c r="A22155" s="1355"/>
      <c r="B22155" s="1355"/>
      <c r="C22155" s="1433"/>
      <c r="E22155" s="1433"/>
      <c r="K22155" s="1433"/>
      <c r="L22155" s="1334"/>
    </row>
    <row r="22156" spans="1:12" ht="24" customHeight="1">
      <c r="A22156" s="1355"/>
      <c r="B22156" s="1355"/>
      <c r="C22156" s="1433"/>
      <c r="E22156" s="1433"/>
      <c r="K22156" s="1433"/>
      <c r="L22156" s="1334"/>
    </row>
    <row r="22157" spans="1:12" ht="24" customHeight="1">
      <c r="A22157" s="1355"/>
      <c r="B22157" s="1355"/>
      <c r="C22157" s="1433"/>
      <c r="E22157" s="1433"/>
      <c r="K22157" s="1433"/>
      <c r="L22157" s="1334"/>
    </row>
    <row r="22158" spans="1:12" ht="24" customHeight="1">
      <c r="A22158" s="1355"/>
      <c r="B22158" s="1355"/>
      <c r="C22158" s="1433"/>
      <c r="E22158" s="1433"/>
      <c r="K22158" s="1433"/>
      <c r="L22158" s="1334"/>
    </row>
    <row r="22159" spans="1:12" ht="24" customHeight="1">
      <c r="A22159" s="1355"/>
      <c r="B22159" s="1355"/>
      <c r="C22159" s="1433"/>
      <c r="E22159" s="1433"/>
      <c r="K22159" s="1433"/>
      <c r="L22159" s="1334"/>
    </row>
    <row r="22160" spans="1:12" ht="24" customHeight="1">
      <c r="A22160" s="1355"/>
      <c r="B22160" s="1355"/>
      <c r="C22160" s="1433"/>
      <c r="E22160" s="1433"/>
      <c r="K22160" s="1433"/>
      <c r="L22160" s="1334"/>
    </row>
    <row r="22161" spans="1:12" ht="24" customHeight="1">
      <c r="A22161" s="1355"/>
      <c r="B22161" s="1355"/>
      <c r="C22161" s="1433"/>
      <c r="E22161" s="1433"/>
      <c r="K22161" s="1433"/>
      <c r="L22161" s="1334"/>
    </row>
    <row r="22162" spans="1:12" ht="24" customHeight="1">
      <c r="A22162" s="1355"/>
      <c r="B22162" s="1355"/>
      <c r="C22162" s="1433"/>
      <c r="E22162" s="1433"/>
      <c r="K22162" s="1433"/>
      <c r="L22162" s="1334"/>
    </row>
    <row r="22163" spans="1:12" ht="24" customHeight="1">
      <c r="A22163" s="1355"/>
      <c r="B22163" s="1355"/>
      <c r="C22163" s="1433"/>
      <c r="E22163" s="1433"/>
      <c r="K22163" s="1433"/>
      <c r="L22163" s="1334"/>
    </row>
    <row r="22164" spans="1:12" ht="24" customHeight="1">
      <c r="A22164" s="1355"/>
      <c r="B22164" s="1355"/>
      <c r="C22164" s="1433"/>
      <c r="E22164" s="1433"/>
      <c r="K22164" s="1433"/>
      <c r="L22164" s="1334"/>
    </row>
    <row r="22165" spans="1:12" ht="24" customHeight="1">
      <c r="A22165" s="1355"/>
      <c r="B22165" s="1355"/>
      <c r="C22165" s="1433"/>
      <c r="E22165" s="1433"/>
      <c r="K22165" s="1433"/>
      <c r="L22165" s="1334"/>
    </row>
    <row r="22166" spans="1:12" ht="24" customHeight="1">
      <c r="A22166" s="1355"/>
      <c r="B22166" s="1355"/>
      <c r="C22166" s="1433"/>
      <c r="E22166" s="1433"/>
      <c r="K22166" s="1433"/>
      <c r="L22166" s="1334"/>
    </row>
    <row r="22167" spans="1:12" ht="24" customHeight="1">
      <c r="A22167" s="1355"/>
      <c r="B22167" s="1355"/>
      <c r="C22167" s="1433"/>
      <c r="E22167" s="1433"/>
      <c r="K22167" s="1433"/>
      <c r="L22167" s="1334"/>
    </row>
    <row r="22168" spans="1:12" ht="24" customHeight="1">
      <c r="A22168" s="1355"/>
      <c r="B22168" s="1355"/>
      <c r="C22168" s="1433"/>
      <c r="E22168" s="1433"/>
      <c r="K22168" s="1433"/>
      <c r="L22168" s="1334"/>
    </row>
    <row r="22169" spans="1:12" ht="24" customHeight="1">
      <c r="A22169" s="1355"/>
      <c r="B22169" s="1355"/>
      <c r="C22169" s="1433"/>
      <c r="E22169" s="1433"/>
      <c r="K22169" s="1433"/>
      <c r="L22169" s="1334"/>
    </row>
    <row r="22170" spans="1:12" ht="24" customHeight="1">
      <c r="A22170" s="1355"/>
      <c r="B22170" s="1355"/>
      <c r="C22170" s="1433"/>
      <c r="E22170" s="1433"/>
      <c r="K22170" s="1433"/>
      <c r="L22170" s="1334"/>
    </row>
    <row r="22171" spans="1:12" ht="24" customHeight="1">
      <c r="A22171" s="1355"/>
      <c r="B22171" s="1355"/>
      <c r="C22171" s="1433"/>
      <c r="E22171" s="1433"/>
      <c r="K22171" s="1433"/>
      <c r="L22171" s="1334"/>
    </row>
    <row r="22172" spans="1:12" ht="24" customHeight="1">
      <c r="A22172" s="1355"/>
      <c r="B22172" s="1355"/>
      <c r="C22172" s="1433"/>
      <c r="E22172" s="1433"/>
      <c r="K22172" s="1433"/>
      <c r="L22172" s="1334"/>
    </row>
    <row r="22173" spans="1:12" ht="24" customHeight="1">
      <c r="A22173" s="1355"/>
      <c r="B22173" s="1355"/>
      <c r="C22173" s="1433"/>
      <c r="E22173" s="1433"/>
      <c r="K22173" s="1433"/>
      <c r="L22173" s="1334"/>
    </row>
    <row r="22174" spans="1:12" ht="24" customHeight="1">
      <c r="A22174" s="1355"/>
      <c r="B22174" s="1355"/>
      <c r="C22174" s="1433"/>
      <c r="E22174" s="1433"/>
      <c r="K22174" s="1433"/>
      <c r="L22174" s="1334"/>
    </row>
    <row r="22175" spans="1:12" ht="24" customHeight="1">
      <c r="A22175" s="1355"/>
      <c r="B22175" s="1355"/>
      <c r="C22175" s="1433"/>
      <c r="E22175" s="1433"/>
      <c r="K22175" s="1433"/>
      <c r="L22175" s="1334"/>
    </row>
    <row r="22176" spans="1:12" ht="24" customHeight="1">
      <c r="A22176" s="1355"/>
      <c r="B22176" s="1355"/>
      <c r="C22176" s="1433"/>
      <c r="E22176" s="1433"/>
      <c r="K22176" s="1433"/>
      <c r="L22176" s="1334"/>
    </row>
    <row r="22177" spans="1:12" ht="24" customHeight="1">
      <c r="A22177" s="1355"/>
      <c r="B22177" s="1355"/>
      <c r="C22177" s="1433"/>
      <c r="E22177" s="1433"/>
      <c r="K22177" s="1433"/>
      <c r="L22177" s="1334"/>
    </row>
    <row r="22178" spans="1:12" ht="24" customHeight="1">
      <c r="A22178" s="1355"/>
      <c r="B22178" s="1355"/>
      <c r="C22178" s="1433"/>
      <c r="E22178" s="1433"/>
      <c r="K22178" s="1433"/>
      <c r="L22178" s="1334"/>
    </row>
    <row r="22179" spans="1:12" ht="24" customHeight="1">
      <c r="A22179" s="1355"/>
      <c r="B22179" s="1355"/>
      <c r="C22179" s="1433"/>
      <c r="E22179" s="1433"/>
      <c r="K22179" s="1433"/>
      <c r="L22179" s="1334"/>
    </row>
    <row r="22180" spans="1:12" ht="24" customHeight="1">
      <c r="A22180" s="1355"/>
      <c r="B22180" s="1355"/>
      <c r="C22180" s="1433"/>
      <c r="E22180" s="1433"/>
      <c r="K22180" s="1433"/>
      <c r="L22180" s="1334"/>
    </row>
    <row r="22181" spans="1:12" ht="24" customHeight="1">
      <c r="A22181" s="1355"/>
      <c r="B22181" s="1355"/>
      <c r="C22181" s="1433"/>
      <c r="E22181" s="1433"/>
      <c r="K22181" s="1433"/>
      <c r="L22181" s="1334"/>
    </row>
    <row r="22182" spans="1:12" ht="24" customHeight="1">
      <c r="A22182" s="1355"/>
      <c r="B22182" s="1355"/>
      <c r="C22182" s="1433"/>
      <c r="E22182" s="1433"/>
      <c r="K22182" s="1433"/>
      <c r="L22182" s="1334"/>
    </row>
    <row r="22183" spans="1:12" ht="24" customHeight="1">
      <c r="A22183" s="1355"/>
      <c r="B22183" s="1355"/>
      <c r="C22183" s="1433"/>
      <c r="E22183" s="1433"/>
      <c r="K22183" s="1433"/>
      <c r="L22183" s="1334"/>
    </row>
    <row r="22184" spans="1:12" ht="24" customHeight="1">
      <c r="A22184" s="1355"/>
      <c r="B22184" s="1355"/>
      <c r="C22184" s="1433"/>
      <c r="E22184" s="1433"/>
      <c r="K22184" s="1433"/>
      <c r="L22184" s="1334"/>
    </row>
    <row r="22185" spans="1:12" ht="24" customHeight="1">
      <c r="A22185" s="1355"/>
      <c r="B22185" s="1355"/>
      <c r="C22185" s="1433"/>
      <c r="E22185" s="1433"/>
      <c r="K22185" s="1433"/>
      <c r="L22185" s="1334"/>
    </row>
    <row r="22186" spans="1:12" ht="24" customHeight="1">
      <c r="A22186" s="1355"/>
      <c r="B22186" s="1355"/>
      <c r="C22186" s="1433"/>
      <c r="E22186" s="1433"/>
      <c r="K22186" s="1433"/>
      <c r="L22186" s="1334"/>
    </row>
    <row r="22187" spans="1:12" ht="24" customHeight="1">
      <c r="A22187" s="1355"/>
      <c r="B22187" s="1355"/>
      <c r="C22187" s="1433"/>
      <c r="E22187" s="1433"/>
      <c r="K22187" s="1433"/>
      <c r="L22187" s="1334"/>
    </row>
    <row r="22188" spans="1:12" ht="24" customHeight="1">
      <c r="A22188" s="1355"/>
      <c r="B22188" s="1355"/>
      <c r="C22188" s="1433"/>
      <c r="E22188" s="1433"/>
      <c r="K22188" s="1433"/>
      <c r="L22188" s="1334"/>
    </row>
    <row r="22189" spans="1:12" ht="24" customHeight="1">
      <c r="A22189" s="1355"/>
      <c r="B22189" s="1355"/>
      <c r="C22189" s="1433"/>
      <c r="E22189" s="1433"/>
      <c r="K22189" s="1433"/>
      <c r="L22189" s="1334"/>
    </row>
    <row r="22190" spans="1:12" ht="24" customHeight="1">
      <c r="A22190" s="1355"/>
      <c r="B22190" s="1355"/>
      <c r="C22190" s="1433"/>
      <c r="E22190" s="1433"/>
      <c r="K22190" s="1433"/>
      <c r="L22190" s="1334"/>
    </row>
    <row r="22191" spans="1:12" ht="24" customHeight="1">
      <c r="A22191" s="1355"/>
      <c r="B22191" s="1355"/>
      <c r="C22191" s="1433"/>
      <c r="E22191" s="1433"/>
      <c r="K22191" s="1433"/>
      <c r="L22191" s="1334"/>
    </row>
    <row r="22192" spans="1:12" ht="24" customHeight="1">
      <c r="A22192" s="1355"/>
      <c r="B22192" s="1355"/>
      <c r="C22192" s="1433"/>
      <c r="E22192" s="1433"/>
      <c r="K22192" s="1433"/>
      <c r="L22192" s="1334"/>
    </row>
    <row r="22193" spans="1:12" ht="24" customHeight="1">
      <c r="A22193" s="1355"/>
      <c r="B22193" s="1355"/>
      <c r="C22193" s="1433"/>
      <c r="E22193" s="1433"/>
      <c r="K22193" s="1433"/>
      <c r="L22193" s="1334"/>
    </row>
    <row r="22194" spans="1:12" ht="24" customHeight="1">
      <c r="A22194" s="1355"/>
      <c r="B22194" s="1355"/>
      <c r="C22194" s="1433"/>
      <c r="E22194" s="1433"/>
      <c r="K22194" s="1433"/>
      <c r="L22194" s="1334"/>
    </row>
    <row r="22195" spans="1:12" ht="24" customHeight="1">
      <c r="A22195" s="1355"/>
      <c r="B22195" s="1355"/>
      <c r="C22195" s="1433"/>
      <c r="E22195" s="1433"/>
      <c r="K22195" s="1433"/>
      <c r="L22195" s="1334"/>
    </row>
    <row r="22196" spans="1:12" ht="24" customHeight="1">
      <c r="A22196" s="1355"/>
      <c r="B22196" s="1355"/>
      <c r="C22196" s="1433"/>
      <c r="E22196" s="1433"/>
      <c r="K22196" s="1433"/>
      <c r="L22196" s="1334"/>
    </row>
    <row r="22197" spans="1:12" ht="24" customHeight="1">
      <c r="A22197" s="1355"/>
      <c r="B22197" s="1355"/>
      <c r="C22197" s="1433"/>
      <c r="E22197" s="1433"/>
      <c r="K22197" s="1433"/>
      <c r="L22197" s="1334"/>
    </row>
    <row r="22198" spans="1:12" ht="24" customHeight="1">
      <c r="A22198" s="1355"/>
      <c r="B22198" s="1355"/>
      <c r="C22198" s="1433"/>
      <c r="E22198" s="1433"/>
      <c r="K22198" s="1433"/>
      <c r="L22198" s="1334"/>
    </row>
    <row r="22199" spans="1:12" ht="24" customHeight="1">
      <c r="A22199" s="1355"/>
      <c r="B22199" s="1355"/>
      <c r="C22199" s="1433"/>
      <c r="E22199" s="1433"/>
      <c r="K22199" s="1433"/>
      <c r="L22199" s="1334"/>
    </row>
    <row r="22200" spans="1:12" ht="24" customHeight="1">
      <c r="A22200" s="1355"/>
      <c r="B22200" s="1355"/>
      <c r="C22200" s="1433"/>
      <c r="E22200" s="1433"/>
      <c r="K22200" s="1433"/>
      <c r="L22200" s="1334"/>
    </row>
    <row r="22201" spans="1:12" ht="24" customHeight="1">
      <c r="A22201" s="1355"/>
      <c r="B22201" s="1355"/>
      <c r="C22201" s="1433"/>
      <c r="E22201" s="1433"/>
      <c r="K22201" s="1433"/>
      <c r="L22201" s="1334"/>
    </row>
    <row r="22202" spans="1:12" ht="24" customHeight="1">
      <c r="A22202" s="1355"/>
      <c r="B22202" s="1355"/>
      <c r="C22202" s="1433"/>
      <c r="E22202" s="1433"/>
      <c r="K22202" s="1433"/>
      <c r="L22202" s="1334"/>
    </row>
    <row r="22203" spans="1:12" ht="24" customHeight="1">
      <c r="A22203" s="1355"/>
      <c r="B22203" s="1355"/>
      <c r="C22203" s="1433"/>
      <c r="E22203" s="1433"/>
      <c r="K22203" s="1433"/>
      <c r="L22203" s="1334"/>
    </row>
    <row r="22204" spans="1:12" ht="24" customHeight="1">
      <c r="A22204" s="1355"/>
      <c r="B22204" s="1355"/>
      <c r="C22204" s="1433"/>
      <c r="E22204" s="1433"/>
      <c r="K22204" s="1433"/>
      <c r="L22204" s="1334"/>
    </row>
    <row r="22205" spans="1:12" ht="24" customHeight="1">
      <c r="A22205" s="1355"/>
      <c r="B22205" s="1355"/>
      <c r="C22205" s="1433"/>
      <c r="E22205" s="1433"/>
      <c r="K22205" s="1433"/>
      <c r="L22205" s="1334"/>
    </row>
    <row r="22206" spans="1:12" ht="24" customHeight="1">
      <c r="A22206" s="1355"/>
      <c r="B22206" s="1355"/>
      <c r="C22206" s="1433"/>
      <c r="E22206" s="1433"/>
      <c r="K22206" s="1433"/>
      <c r="L22206" s="1334"/>
    </row>
    <row r="22207" spans="1:12" ht="24" customHeight="1">
      <c r="A22207" s="1355"/>
      <c r="B22207" s="1355"/>
      <c r="C22207" s="1433"/>
      <c r="E22207" s="1433"/>
      <c r="K22207" s="1433"/>
      <c r="L22207" s="1334"/>
    </row>
    <row r="22208" spans="1:12" ht="24" customHeight="1">
      <c r="A22208" s="1355"/>
      <c r="B22208" s="1355"/>
      <c r="C22208" s="1433"/>
      <c r="E22208" s="1433"/>
      <c r="K22208" s="1433"/>
      <c r="L22208" s="1334"/>
    </row>
    <row r="22209" spans="1:12" ht="24" customHeight="1">
      <c r="A22209" s="1355"/>
      <c r="B22209" s="1355"/>
      <c r="C22209" s="1433"/>
      <c r="E22209" s="1433"/>
      <c r="K22209" s="1433"/>
      <c r="L22209" s="1334"/>
    </row>
    <row r="22210" spans="1:12" ht="24" customHeight="1">
      <c r="A22210" s="1355"/>
      <c r="B22210" s="1355"/>
      <c r="C22210" s="1433"/>
      <c r="E22210" s="1433"/>
      <c r="K22210" s="1433"/>
      <c r="L22210" s="1334"/>
    </row>
    <row r="22211" spans="1:12" ht="24" customHeight="1">
      <c r="A22211" s="1355"/>
      <c r="B22211" s="1355"/>
      <c r="C22211" s="1433"/>
      <c r="E22211" s="1433"/>
      <c r="K22211" s="1433"/>
      <c r="L22211" s="1334"/>
    </row>
    <row r="22212" spans="1:12" ht="24" customHeight="1">
      <c r="A22212" s="1355"/>
      <c r="B22212" s="1355"/>
      <c r="C22212" s="1433"/>
      <c r="E22212" s="1433"/>
      <c r="K22212" s="1433"/>
      <c r="L22212" s="1334"/>
    </row>
    <row r="22213" spans="1:12" ht="24" customHeight="1">
      <c r="A22213" s="1355"/>
      <c r="B22213" s="1355"/>
      <c r="C22213" s="1433"/>
      <c r="E22213" s="1433"/>
      <c r="K22213" s="1433"/>
      <c r="L22213" s="1334"/>
    </row>
    <row r="22214" spans="1:12" ht="24" customHeight="1">
      <c r="A22214" s="1355"/>
      <c r="B22214" s="1355"/>
      <c r="C22214" s="1433"/>
      <c r="E22214" s="1433"/>
      <c r="K22214" s="1433"/>
      <c r="L22214" s="1334"/>
    </row>
    <row r="22215" spans="1:12" ht="24" customHeight="1">
      <c r="A22215" s="1355"/>
      <c r="B22215" s="1355"/>
      <c r="C22215" s="1433"/>
      <c r="E22215" s="1433"/>
      <c r="K22215" s="1433"/>
      <c r="L22215" s="1334"/>
    </row>
    <row r="22216" spans="1:12" ht="24" customHeight="1">
      <c r="A22216" s="1355"/>
      <c r="B22216" s="1355"/>
      <c r="C22216" s="1433"/>
      <c r="E22216" s="1433"/>
      <c r="K22216" s="1433"/>
      <c r="L22216" s="1334"/>
    </row>
    <row r="22217" spans="1:12" ht="24" customHeight="1">
      <c r="A22217" s="1355"/>
      <c r="B22217" s="1355"/>
      <c r="C22217" s="1433"/>
      <c r="E22217" s="1433"/>
      <c r="K22217" s="1433"/>
      <c r="L22217" s="1334"/>
    </row>
    <row r="22218" spans="1:12" ht="24" customHeight="1">
      <c r="A22218" s="1355"/>
      <c r="B22218" s="1355"/>
      <c r="C22218" s="1433"/>
      <c r="E22218" s="1433"/>
      <c r="K22218" s="1433"/>
      <c r="L22218" s="1334"/>
    </row>
    <row r="22219" spans="1:12" ht="24" customHeight="1">
      <c r="A22219" s="1355"/>
      <c r="B22219" s="1355"/>
      <c r="C22219" s="1433"/>
      <c r="E22219" s="1433"/>
      <c r="K22219" s="1433"/>
      <c r="L22219" s="1334"/>
    </row>
    <row r="22220" spans="1:12" ht="24" customHeight="1">
      <c r="A22220" s="1355"/>
      <c r="B22220" s="1355"/>
      <c r="C22220" s="1433"/>
      <c r="E22220" s="1433"/>
      <c r="K22220" s="1433"/>
      <c r="L22220" s="1334"/>
    </row>
    <row r="22221" spans="1:12" ht="24" customHeight="1">
      <c r="A22221" s="1355"/>
      <c r="B22221" s="1355"/>
      <c r="C22221" s="1433"/>
      <c r="E22221" s="1433"/>
      <c r="K22221" s="1433"/>
      <c r="L22221" s="1334"/>
    </row>
    <row r="22222" spans="1:12" ht="24" customHeight="1">
      <c r="A22222" s="1355"/>
      <c r="B22222" s="1355"/>
      <c r="C22222" s="1433"/>
      <c r="E22222" s="1433"/>
      <c r="K22222" s="1433"/>
      <c r="L22222" s="1334"/>
    </row>
    <row r="22223" spans="1:12" ht="24" customHeight="1">
      <c r="A22223" s="1355"/>
      <c r="B22223" s="1355"/>
      <c r="C22223" s="1433"/>
      <c r="E22223" s="1433"/>
      <c r="K22223" s="1433"/>
      <c r="L22223" s="1334"/>
    </row>
    <row r="22224" spans="1:12" ht="24" customHeight="1">
      <c r="A22224" s="1355"/>
      <c r="B22224" s="1355"/>
      <c r="C22224" s="1433"/>
      <c r="E22224" s="1433"/>
      <c r="K22224" s="1433"/>
      <c r="L22224" s="1334"/>
    </row>
    <row r="22225" spans="1:12" ht="24" customHeight="1">
      <c r="A22225" s="1355"/>
      <c r="B22225" s="1355"/>
      <c r="C22225" s="1433"/>
      <c r="E22225" s="1433"/>
      <c r="K22225" s="1433"/>
      <c r="L22225" s="1334"/>
    </row>
    <row r="22226" spans="1:12" ht="24" customHeight="1">
      <c r="A22226" s="1355"/>
      <c r="B22226" s="1355"/>
      <c r="C22226" s="1433"/>
      <c r="E22226" s="1433"/>
      <c r="K22226" s="1433"/>
      <c r="L22226" s="1334"/>
    </row>
    <row r="22227" spans="1:12" ht="24" customHeight="1">
      <c r="A22227" s="1355"/>
      <c r="B22227" s="1355"/>
      <c r="C22227" s="1433"/>
      <c r="E22227" s="1433"/>
      <c r="K22227" s="1433"/>
      <c r="L22227" s="1334"/>
    </row>
    <row r="22228" spans="1:12" ht="24" customHeight="1">
      <c r="A22228" s="1355"/>
      <c r="B22228" s="1355"/>
      <c r="C22228" s="1433"/>
      <c r="E22228" s="1433"/>
      <c r="K22228" s="1433"/>
      <c r="L22228" s="1334"/>
    </row>
    <row r="22229" spans="1:12" ht="24" customHeight="1">
      <c r="A22229" s="1355"/>
      <c r="B22229" s="1355"/>
      <c r="C22229" s="1433"/>
      <c r="E22229" s="1433"/>
      <c r="K22229" s="1433"/>
      <c r="L22229" s="1334"/>
    </row>
    <row r="22230" spans="1:12" ht="24" customHeight="1">
      <c r="A22230" s="1355"/>
      <c r="B22230" s="1355"/>
      <c r="C22230" s="1433"/>
      <c r="E22230" s="1433"/>
      <c r="K22230" s="1433"/>
      <c r="L22230" s="1334"/>
    </row>
    <row r="22231" spans="1:12" ht="24" customHeight="1">
      <c r="A22231" s="1355"/>
      <c r="B22231" s="1355"/>
      <c r="C22231" s="1433"/>
      <c r="E22231" s="1433"/>
      <c r="K22231" s="1433"/>
      <c r="L22231" s="1334"/>
    </row>
    <row r="22232" spans="1:12" ht="24" customHeight="1">
      <c r="A22232" s="1355"/>
      <c r="B22232" s="1355"/>
      <c r="C22232" s="1433"/>
      <c r="E22232" s="1433"/>
      <c r="K22232" s="1433"/>
      <c r="L22232" s="1334"/>
    </row>
    <row r="22233" spans="1:12" ht="24" customHeight="1">
      <c r="A22233" s="1355"/>
      <c r="B22233" s="1355"/>
      <c r="C22233" s="1433"/>
      <c r="E22233" s="1433"/>
      <c r="K22233" s="1433"/>
      <c r="L22233" s="1334"/>
    </row>
    <row r="22234" spans="1:12" ht="24" customHeight="1">
      <c r="A22234" s="1355"/>
      <c r="B22234" s="1355"/>
      <c r="C22234" s="1433"/>
      <c r="E22234" s="1433"/>
      <c r="K22234" s="1433"/>
      <c r="L22234" s="1334"/>
    </row>
    <row r="22235" spans="1:12" ht="24" customHeight="1">
      <c r="A22235" s="1355"/>
      <c r="B22235" s="1355"/>
      <c r="C22235" s="1433"/>
      <c r="E22235" s="1433"/>
      <c r="K22235" s="1433"/>
      <c r="L22235" s="1334"/>
    </row>
    <row r="22236" spans="1:12" ht="24" customHeight="1">
      <c r="A22236" s="1355"/>
      <c r="B22236" s="1355"/>
      <c r="C22236" s="1433"/>
      <c r="E22236" s="1433"/>
      <c r="K22236" s="1433"/>
      <c r="L22236" s="1334"/>
    </row>
    <row r="22237" spans="1:12" ht="24" customHeight="1">
      <c r="A22237" s="1355"/>
      <c r="B22237" s="1355"/>
      <c r="C22237" s="1433"/>
      <c r="E22237" s="1433"/>
      <c r="K22237" s="1433"/>
      <c r="L22237" s="1334"/>
    </row>
    <row r="22238" spans="1:12" ht="24" customHeight="1">
      <c r="A22238" s="1355"/>
      <c r="B22238" s="1355"/>
      <c r="C22238" s="1433"/>
      <c r="E22238" s="1433"/>
      <c r="K22238" s="1433"/>
      <c r="L22238" s="1334"/>
    </row>
    <row r="22239" spans="1:12" ht="24" customHeight="1">
      <c r="A22239" s="1355"/>
      <c r="B22239" s="1355"/>
      <c r="C22239" s="1433"/>
      <c r="E22239" s="1433"/>
      <c r="K22239" s="1433"/>
      <c r="L22239" s="1334"/>
    </row>
    <row r="22240" spans="1:12" ht="24" customHeight="1">
      <c r="A22240" s="1355"/>
      <c r="B22240" s="1355"/>
      <c r="C22240" s="1433"/>
      <c r="E22240" s="1433"/>
      <c r="K22240" s="1433"/>
      <c r="L22240" s="1334"/>
    </row>
    <row r="22241" spans="1:12" ht="24" customHeight="1">
      <c r="A22241" s="1355"/>
      <c r="B22241" s="1355"/>
      <c r="C22241" s="1433"/>
      <c r="E22241" s="1433"/>
      <c r="K22241" s="1433"/>
      <c r="L22241" s="1334"/>
    </row>
    <row r="22242" spans="1:12" ht="24" customHeight="1">
      <c r="A22242" s="1355"/>
      <c r="B22242" s="1355"/>
      <c r="C22242" s="1433"/>
      <c r="E22242" s="1433"/>
      <c r="K22242" s="1433"/>
      <c r="L22242" s="1334"/>
    </row>
    <row r="22243" spans="1:12" ht="24" customHeight="1">
      <c r="A22243" s="1355"/>
      <c r="B22243" s="1355"/>
      <c r="C22243" s="1433"/>
      <c r="E22243" s="1433"/>
      <c r="K22243" s="1433"/>
      <c r="L22243" s="1334"/>
    </row>
    <row r="22244" spans="1:12" ht="24" customHeight="1">
      <c r="A22244" s="1355"/>
      <c r="B22244" s="1355"/>
      <c r="C22244" s="1433"/>
      <c r="E22244" s="1433"/>
      <c r="K22244" s="1433"/>
      <c r="L22244" s="1334"/>
    </row>
    <row r="22245" spans="1:12" ht="24" customHeight="1">
      <c r="A22245" s="1355"/>
      <c r="B22245" s="1355"/>
      <c r="C22245" s="1433"/>
      <c r="E22245" s="1433"/>
      <c r="K22245" s="1433"/>
      <c r="L22245" s="1334"/>
    </row>
    <row r="22246" spans="1:12" ht="24" customHeight="1">
      <c r="A22246" s="1355"/>
      <c r="B22246" s="1355"/>
      <c r="C22246" s="1433"/>
      <c r="E22246" s="1433"/>
      <c r="K22246" s="1433"/>
      <c r="L22246" s="1334"/>
    </row>
    <row r="22247" spans="1:12" ht="24" customHeight="1">
      <c r="A22247" s="1355"/>
      <c r="B22247" s="1355"/>
      <c r="C22247" s="1433"/>
      <c r="E22247" s="1433"/>
      <c r="K22247" s="1433"/>
      <c r="L22247" s="1334"/>
    </row>
    <row r="22248" spans="1:12" ht="24" customHeight="1">
      <c r="A22248" s="1355"/>
      <c r="B22248" s="1355"/>
      <c r="C22248" s="1433"/>
      <c r="E22248" s="1433"/>
      <c r="K22248" s="1433"/>
      <c r="L22248" s="1334"/>
    </row>
    <row r="22249" spans="1:12" ht="24" customHeight="1">
      <c r="A22249" s="1355"/>
      <c r="B22249" s="1355"/>
      <c r="C22249" s="1433"/>
      <c r="E22249" s="1433"/>
      <c r="K22249" s="1433"/>
      <c r="L22249" s="1334"/>
    </row>
    <row r="22250" spans="1:12" ht="24" customHeight="1">
      <c r="A22250" s="1355"/>
      <c r="B22250" s="1355"/>
      <c r="C22250" s="1433"/>
      <c r="E22250" s="1433"/>
      <c r="K22250" s="1433"/>
      <c r="L22250" s="1334"/>
    </row>
    <row r="22251" spans="1:12" ht="24" customHeight="1">
      <c r="A22251" s="1355"/>
      <c r="B22251" s="1355"/>
      <c r="C22251" s="1433"/>
      <c r="E22251" s="1433"/>
      <c r="K22251" s="1433"/>
      <c r="L22251" s="1334"/>
    </row>
    <row r="22252" spans="1:12" ht="24" customHeight="1">
      <c r="A22252" s="1355"/>
      <c r="B22252" s="1355"/>
      <c r="C22252" s="1433"/>
      <c r="E22252" s="1433"/>
      <c r="K22252" s="1433"/>
      <c r="L22252" s="1334"/>
    </row>
    <row r="22253" spans="1:12" ht="24" customHeight="1">
      <c r="A22253" s="1355"/>
      <c r="B22253" s="1355"/>
      <c r="C22253" s="1433"/>
      <c r="E22253" s="1433"/>
      <c r="K22253" s="1433"/>
      <c r="L22253" s="1334"/>
    </row>
    <row r="22254" spans="1:12" ht="24" customHeight="1">
      <c r="A22254" s="1355"/>
      <c r="B22254" s="1355"/>
      <c r="C22254" s="1433"/>
      <c r="E22254" s="1433"/>
      <c r="K22254" s="1433"/>
      <c r="L22254" s="1334"/>
    </row>
    <row r="22255" spans="1:12" ht="24" customHeight="1">
      <c r="A22255" s="1355"/>
      <c r="B22255" s="1355"/>
      <c r="C22255" s="1433"/>
      <c r="E22255" s="1433"/>
      <c r="K22255" s="1433"/>
      <c r="L22255" s="1334"/>
    </row>
    <row r="22256" spans="1:12" ht="24" customHeight="1">
      <c r="A22256" s="1355"/>
      <c r="B22256" s="1355"/>
      <c r="C22256" s="1433"/>
      <c r="E22256" s="1433"/>
      <c r="K22256" s="1433"/>
      <c r="L22256" s="1334"/>
    </row>
    <row r="22257" spans="1:12" ht="24" customHeight="1">
      <c r="A22257" s="1355"/>
      <c r="B22257" s="1355"/>
      <c r="C22257" s="1433"/>
      <c r="E22257" s="1433"/>
      <c r="K22257" s="1433"/>
      <c r="L22257" s="1334"/>
    </row>
    <row r="22258" spans="1:12" ht="24" customHeight="1">
      <c r="A22258" s="1355"/>
      <c r="B22258" s="1355"/>
      <c r="C22258" s="1433"/>
      <c r="E22258" s="1433"/>
      <c r="K22258" s="1433"/>
      <c r="L22258" s="1334"/>
    </row>
    <row r="22259" spans="1:12" ht="24" customHeight="1">
      <c r="A22259" s="1355"/>
      <c r="B22259" s="1355"/>
      <c r="C22259" s="1433"/>
      <c r="E22259" s="1433"/>
      <c r="K22259" s="1433"/>
      <c r="L22259" s="1334"/>
    </row>
    <row r="22260" spans="1:12" ht="24" customHeight="1">
      <c r="A22260" s="1355"/>
      <c r="B22260" s="1355"/>
      <c r="C22260" s="1433"/>
      <c r="E22260" s="1433"/>
      <c r="K22260" s="1433"/>
      <c r="L22260" s="1334"/>
    </row>
    <row r="22261" spans="1:12" ht="24" customHeight="1">
      <c r="A22261" s="1355"/>
      <c r="B22261" s="1355"/>
      <c r="C22261" s="1433"/>
      <c r="E22261" s="1433"/>
      <c r="K22261" s="1433"/>
      <c r="L22261" s="1334"/>
    </row>
    <row r="22262" spans="1:12" ht="24" customHeight="1">
      <c r="A22262" s="1355"/>
      <c r="B22262" s="1355"/>
      <c r="C22262" s="1433"/>
      <c r="E22262" s="1433"/>
      <c r="K22262" s="1433"/>
      <c r="L22262" s="1334"/>
    </row>
    <row r="22263" spans="1:12" ht="24" customHeight="1">
      <c r="A22263" s="1355"/>
      <c r="B22263" s="1355"/>
      <c r="C22263" s="1433"/>
      <c r="E22263" s="1433"/>
      <c r="K22263" s="1433"/>
      <c r="L22263" s="1334"/>
    </row>
    <row r="22264" spans="1:12" ht="24" customHeight="1">
      <c r="A22264" s="1355"/>
      <c r="B22264" s="1355"/>
      <c r="C22264" s="1433"/>
      <c r="E22264" s="1433"/>
      <c r="K22264" s="1433"/>
      <c r="L22264" s="1334"/>
    </row>
    <row r="22265" spans="1:12" ht="24" customHeight="1">
      <c r="A22265" s="1355"/>
      <c r="B22265" s="1355"/>
      <c r="C22265" s="1433"/>
      <c r="E22265" s="1433"/>
      <c r="K22265" s="1433"/>
      <c r="L22265" s="1334"/>
    </row>
    <row r="22266" spans="1:12" ht="24" customHeight="1">
      <c r="A22266" s="1355"/>
      <c r="B22266" s="1355"/>
      <c r="C22266" s="1433"/>
      <c r="E22266" s="1433"/>
      <c r="K22266" s="1433"/>
      <c r="L22266" s="1334"/>
    </row>
    <row r="22267" spans="1:12" ht="24" customHeight="1">
      <c r="A22267" s="1355"/>
      <c r="B22267" s="1355"/>
      <c r="C22267" s="1433"/>
      <c r="E22267" s="1433"/>
      <c r="K22267" s="1433"/>
      <c r="L22267" s="1334"/>
    </row>
    <row r="22268" spans="1:12" ht="24" customHeight="1">
      <c r="A22268" s="1355"/>
      <c r="B22268" s="1355"/>
      <c r="C22268" s="1433"/>
      <c r="E22268" s="1433"/>
      <c r="K22268" s="1433"/>
      <c r="L22268" s="1334"/>
    </row>
    <row r="22269" spans="1:12" ht="24" customHeight="1">
      <c r="A22269" s="1355"/>
      <c r="B22269" s="1355"/>
      <c r="C22269" s="1433"/>
      <c r="E22269" s="1433"/>
      <c r="K22269" s="1433"/>
      <c r="L22269" s="1334"/>
    </row>
    <row r="22270" spans="1:12" ht="24" customHeight="1">
      <c r="A22270" s="1355"/>
      <c r="B22270" s="1355"/>
      <c r="C22270" s="1433"/>
      <c r="E22270" s="1433"/>
      <c r="K22270" s="1433"/>
      <c r="L22270" s="1334"/>
    </row>
    <row r="22271" spans="1:12" ht="24" customHeight="1">
      <c r="A22271" s="1355"/>
      <c r="B22271" s="1355"/>
      <c r="C22271" s="1433"/>
      <c r="E22271" s="1433"/>
      <c r="K22271" s="1433"/>
      <c r="L22271" s="1334"/>
    </row>
    <row r="22272" spans="1:12" ht="24" customHeight="1">
      <c r="A22272" s="1355"/>
      <c r="B22272" s="1355"/>
      <c r="C22272" s="1433"/>
      <c r="E22272" s="1433"/>
      <c r="K22272" s="1433"/>
      <c r="L22272" s="1334"/>
    </row>
    <row r="22273" spans="1:12" ht="24" customHeight="1">
      <c r="A22273" s="1355"/>
      <c r="B22273" s="1355"/>
      <c r="C22273" s="1433"/>
      <c r="E22273" s="1433"/>
      <c r="K22273" s="1433"/>
      <c r="L22273" s="1334"/>
    </row>
    <row r="22274" spans="1:12" ht="24" customHeight="1">
      <c r="A22274" s="1355"/>
      <c r="B22274" s="1355"/>
      <c r="C22274" s="1433"/>
      <c r="E22274" s="1433"/>
      <c r="K22274" s="1433"/>
      <c r="L22274" s="1334"/>
    </row>
    <row r="22275" spans="1:12" ht="24" customHeight="1">
      <c r="A22275" s="1355"/>
      <c r="B22275" s="1355"/>
      <c r="C22275" s="1433"/>
      <c r="E22275" s="1433"/>
      <c r="K22275" s="1433"/>
      <c r="L22275" s="1334"/>
    </row>
    <row r="22276" spans="1:12" ht="24" customHeight="1">
      <c r="A22276" s="1355"/>
      <c r="B22276" s="1355"/>
      <c r="C22276" s="1433"/>
      <c r="E22276" s="1433"/>
      <c r="K22276" s="1433"/>
      <c r="L22276" s="1334"/>
    </row>
    <row r="22277" spans="1:12" ht="24" customHeight="1">
      <c r="A22277" s="1355"/>
      <c r="B22277" s="1355"/>
      <c r="C22277" s="1433"/>
      <c r="E22277" s="1433"/>
      <c r="K22277" s="1433"/>
      <c r="L22277" s="1334"/>
    </row>
    <row r="22278" spans="1:12" ht="24" customHeight="1">
      <c r="A22278" s="1355"/>
      <c r="B22278" s="1355"/>
      <c r="C22278" s="1433"/>
      <c r="E22278" s="1433"/>
      <c r="K22278" s="1433"/>
      <c r="L22278" s="1334"/>
    </row>
    <row r="22279" spans="1:12" ht="24" customHeight="1">
      <c r="A22279" s="1355"/>
      <c r="B22279" s="1355"/>
      <c r="C22279" s="1433"/>
      <c r="E22279" s="1433"/>
      <c r="K22279" s="1433"/>
      <c r="L22279" s="1334"/>
    </row>
    <row r="22280" spans="1:12" ht="24" customHeight="1">
      <c r="A22280" s="1355"/>
      <c r="B22280" s="1355"/>
      <c r="C22280" s="1433"/>
      <c r="E22280" s="1433"/>
      <c r="K22280" s="1433"/>
      <c r="L22280" s="1334"/>
    </row>
    <row r="22281" spans="1:12" ht="24" customHeight="1">
      <c r="A22281" s="1355"/>
      <c r="B22281" s="1355"/>
      <c r="C22281" s="1433"/>
      <c r="E22281" s="1433"/>
      <c r="K22281" s="1433"/>
      <c r="L22281" s="1334"/>
    </row>
    <row r="22282" spans="1:12" ht="24" customHeight="1">
      <c r="A22282" s="1355"/>
      <c r="B22282" s="1355"/>
      <c r="C22282" s="1433"/>
      <c r="E22282" s="1433"/>
      <c r="K22282" s="1433"/>
      <c r="L22282" s="1334"/>
    </row>
    <row r="22283" spans="1:12" ht="24" customHeight="1">
      <c r="A22283" s="1355"/>
      <c r="B22283" s="1355"/>
      <c r="C22283" s="1433"/>
      <c r="E22283" s="1433"/>
      <c r="K22283" s="1433"/>
      <c r="L22283" s="1334"/>
    </row>
    <row r="22284" spans="1:12" ht="24" customHeight="1">
      <c r="A22284" s="1355"/>
      <c r="B22284" s="1355"/>
      <c r="C22284" s="1433"/>
      <c r="E22284" s="1433"/>
      <c r="K22284" s="1433"/>
      <c r="L22284" s="1334"/>
    </row>
    <row r="22285" spans="1:12" ht="24" customHeight="1">
      <c r="A22285" s="1355"/>
      <c r="B22285" s="1355"/>
      <c r="C22285" s="1433"/>
      <c r="E22285" s="1433"/>
      <c r="K22285" s="1433"/>
      <c r="L22285" s="1334"/>
    </row>
    <row r="22286" spans="1:12" ht="24" customHeight="1">
      <c r="A22286" s="1355"/>
      <c r="B22286" s="1355"/>
      <c r="C22286" s="1433"/>
      <c r="E22286" s="1433"/>
      <c r="K22286" s="1433"/>
      <c r="L22286" s="1334"/>
    </row>
    <row r="22287" spans="1:12" ht="24" customHeight="1">
      <c r="A22287" s="1355"/>
      <c r="B22287" s="1355"/>
      <c r="C22287" s="1433"/>
      <c r="E22287" s="1433"/>
      <c r="K22287" s="1433"/>
      <c r="L22287" s="1334"/>
    </row>
    <row r="22288" spans="1:12" ht="24" customHeight="1">
      <c r="A22288" s="1355"/>
      <c r="B22288" s="1355"/>
      <c r="C22288" s="1433"/>
      <c r="E22288" s="1433"/>
      <c r="K22288" s="1433"/>
      <c r="L22288" s="1334"/>
    </row>
    <row r="22289" spans="1:12" ht="24" customHeight="1">
      <c r="A22289" s="1355"/>
      <c r="B22289" s="1355"/>
      <c r="C22289" s="1433"/>
      <c r="E22289" s="1433"/>
      <c r="K22289" s="1433"/>
      <c r="L22289" s="1334"/>
    </row>
    <row r="22290" spans="1:12" ht="24" customHeight="1">
      <c r="A22290" s="1355"/>
      <c r="B22290" s="1355"/>
      <c r="C22290" s="1433"/>
      <c r="E22290" s="1433"/>
      <c r="K22290" s="1433"/>
      <c r="L22290" s="1334"/>
    </row>
    <row r="22291" spans="1:12" ht="24" customHeight="1">
      <c r="A22291" s="1355"/>
      <c r="B22291" s="1355"/>
      <c r="C22291" s="1433"/>
      <c r="E22291" s="1433"/>
      <c r="K22291" s="1433"/>
      <c r="L22291" s="1334"/>
    </row>
    <row r="22292" spans="1:12" ht="24" customHeight="1">
      <c r="A22292" s="1355"/>
      <c r="B22292" s="1355"/>
      <c r="C22292" s="1433"/>
      <c r="E22292" s="1433"/>
      <c r="K22292" s="1433"/>
      <c r="L22292" s="1334"/>
    </row>
    <row r="22293" spans="1:12" ht="24" customHeight="1">
      <c r="A22293" s="1355"/>
      <c r="B22293" s="1355"/>
      <c r="C22293" s="1433"/>
      <c r="E22293" s="1433"/>
      <c r="K22293" s="1433"/>
      <c r="L22293" s="1334"/>
    </row>
    <row r="22294" spans="1:12" ht="24" customHeight="1">
      <c r="A22294" s="1355"/>
      <c r="B22294" s="1355"/>
      <c r="C22294" s="1433"/>
      <c r="E22294" s="1433"/>
      <c r="K22294" s="1433"/>
      <c r="L22294" s="1334"/>
    </row>
    <row r="22295" spans="1:12" ht="24" customHeight="1">
      <c r="A22295" s="1355"/>
      <c r="B22295" s="1355"/>
      <c r="C22295" s="1433"/>
      <c r="E22295" s="1433"/>
      <c r="K22295" s="1433"/>
      <c r="L22295" s="1334"/>
    </row>
    <row r="22296" spans="1:12" ht="24" customHeight="1">
      <c r="A22296" s="1355"/>
      <c r="B22296" s="1355"/>
      <c r="C22296" s="1433"/>
      <c r="E22296" s="1433"/>
      <c r="K22296" s="1433"/>
      <c r="L22296" s="1334"/>
    </row>
    <row r="22297" spans="1:12" ht="24" customHeight="1">
      <c r="A22297" s="1355"/>
      <c r="B22297" s="1355"/>
      <c r="C22297" s="1433"/>
      <c r="E22297" s="1433"/>
      <c r="K22297" s="1433"/>
      <c r="L22297" s="1334"/>
    </row>
    <row r="22298" spans="1:12" ht="24" customHeight="1">
      <c r="A22298" s="1355"/>
      <c r="B22298" s="1355"/>
      <c r="C22298" s="1433"/>
      <c r="E22298" s="1433"/>
      <c r="K22298" s="1433"/>
      <c r="L22298" s="1334"/>
    </row>
    <row r="22299" spans="1:12" ht="24" customHeight="1">
      <c r="A22299" s="1355"/>
      <c r="B22299" s="1355"/>
      <c r="C22299" s="1433"/>
      <c r="E22299" s="1433"/>
      <c r="K22299" s="1433"/>
      <c r="L22299" s="1334"/>
    </row>
    <row r="22300" spans="1:12" ht="24" customHeight="1">
      <c r="A22300" s="1355"/>
      <c r="B22300" s="1355"/>
      <c r="C22300" s="1433"/>
      <c r="E22300" s="1433"/>
      <c r="K22300" s="1433"/>
      <c r="L22300" s="1334"/>
    </row>
    <row r="22301" spans="1:12" ht="24" customHeight="1">
      <c r="A22301" s="1355"/>
      <c r="B22301" s="1355"/>
      <c r="C22301" s="1433"/>
      <c r="E22301" s="1433"/>
      <c r="K22301" s="1433"/>
      <c r="L22301" s="1334"/>
    </row>
    <row r="22302" spans="1:12" ht="24" customHeight="1">
      <c r="A22302" s="1355"/>
      <c r="B22302" s="1355"/>
      <c r="C22302" s="1433"/>
      <c r="E22302" s="1433"/>
      <c r="K22302" s="1433"/>
      <c r="L22302" s="1334"/>
    </row>
    <row r="22303" spans="1:12" ht="24" customHeight="1">
      <c r="A22303" s="1355"/>
      <c r="B22303" s="1355"/>
      <c r="C22303" s="1433"/>
      <c r="E22303" s="1433"/>
      <c r="K22303" s="1433"/>
      <c r="L22303" s="1334"/>
    </row>
    <row r="22304" spans="1:12" ht="24" customHeight="1">
      <c r="A22304" s="1355"/>
      <c r="B22304" s="1355"/>
      <c r="C22304" s="1433"/>
      <c r="E22304" s="1433"/>
      <c r="K22304" s="1433"/>
      <c r="L22304" s="1334"/>
    </row>
    <row r="22305" spans="1:12" ht="24" customHeight="1">
      <c r="A22305" s="1355"/>
      <c r="B22305" s="1355"/>
      <c r="C22305" s="1433"/>
      <c r="E22305" s="1433"/>
      <c r="K22305" s="1433"/>
      <c r="L22305" s="1334"/>
    </row>
    <row r="22306" spans="1:12" ht="24" customHeight="1">
      <c r="A22306" s="1355"/>
      <c r="B22306" s="1355"/>
      <c r="C22306" s="1433"/>
      <c r="E22306" s="1433"/>
      <c r="K22306" s="1433"/>
      <c r="L22306" s="1334"/>
    </row>
    <row r="22307" spans="1:12" ht="24" customHeight="1">
      <c r="A22307" s="1355"/>
      <c r="B22307" s="1355"/>
      <c r="C22307" s="1433"/>
      <c r="E22307" s="1433"/>
      <c r="K22307" s="1433"/>
      <c r="L22307" s="1334"/>
    </row>
    <row r="22308" spans="1:12" ht="24" customHeight="1">
      <c r="A22308" s="1355"/>
      <c r="B22308" s="1355"/>
      <c r="C22308" s="1433"/>
      <c r="E22308" s="1433"/>
      <c r="K22308" s="1433"/>
      <c r="L22308" s="1334"/>
    </row>
    <row r="22309" spans="1:12" ht="24" customHeight="1">
      <c r="A22309" s="1355"/>
      <c r="B22309" s="1355"/>
      <c r="C22309" s="1433"/>
      <c r="E22309" s="1433"/>
      <c r="K22309" s="1433"/>
      <c r="L22309" s="1334"/>
    </row>
    <row r="22310" spans="1:12" ht="24" customHeight="1">
      <c r="A22310" s="1355"/>
      <c r="B22310" s="1355"/>
      <c r="C22310" s="1433"/>
      <c r="E22310" s="1433"/>
      <c r="K22310" s="1433"/>
      <c r="L22310" s="1334"/>
    </row>
    <row r="22311" spans="1:12" ht="24" customHeight="1">
      <c r="A22311" s="1355"/>
      <c r="B22311" s="1355"/>
      <c r="C22311" s="1433"/>
      <c r="E22311" s="1433"/>
      <c r="K22311" s="1433"/>
      <c r="L22311" s="1334"/>
    </row>
    <row r="22312" spans="1:12" ht="24" customHeight="1">
      <c r="A22312" s="1355"/>
      <c r="B22312" s="1355"/>
      <c r="C22312" s="1433"/>
      <c r="E22312" s="1433"/>
      <c r="K22312" s="1433"/>
      <c r="L22312" s="1334"/>
    </row>
    <row r="22313" spans="1:12" ht="24" customHeight="1">
      <c r="A22313" s="1355"/>
      <c r="B22313" s="1355"/>
      <c r="C22313" s="1433"/>
      <c r="E22313" s="1433"/>
      <c r="K22313" s="1433"/>
      <c r="L22313" s="1334"/>
    </row>
    <row r="22314" spans="1:12" ht="24" customHeight="1">
      <c r="A22314" s="1355"/>
      <c r="B22314" s="1355"/>
      <c r="C22314" s="1433"/>
      <c r="E22314" s="1433"/>
      <c r="K22314" s="1433"/>
      <c r="L22314" s="1334"/>
    </row>
    <row r="22315" spans="1:12" ht="24" customHeight="1">
      <c r="A22315" s="1355"/>
      <c r="B22315" s="1355"/>
      <c r="C22315" s="1433"/>
      <c r="E22315" s="1433"/>
      <c r="K22315" s="1433"/>
      <c r="L22315" s="1334"/>
    </row>
    <row r="22316" spans="1:12" ht="24" customHeight="1">
      <c r="A22316" s="1355"/>
      <c r="B22316" s="1355"/>
      <c r="C22316" s="1433"/>
      <c r="E22316" s="1433"/>
      <c r="K22316" s="1433"/>
      <c r="L22316" s="1334"/>
    </row>
    <row r="22317" spans="1:12" ht="24" customHeight="1">
      <c r="A22317" s="1355"/>
      <c r="B22317" s="1355"/>
      <c r="C22317" s="1433"/>
      <c r="E22317" s="1433"/>
      <c r="K22317" s="1433"/>
      <c r="L22317" s="1334"/>
    </row>
    <row r="22318" spans="1:12" ht="24" customHeight="1">
      <c r="A22318" s="1355"/>
      <c r="B22318" s="1355"/>
      <c r="C22318" s="1433"/>
      <c r="E22318" s="1433"/>
      <c r="K22318" s="1433"/>
      <c r="L22318" s="1334"/>
    </row>
    <row r="22319" spans="1:12" ht="24" customHeight="1">
      <c r="A22319" s="1355"/>
      <c r="B22319" s="1355"/>
      <c r="C22319" s="1433"/>
      <c r="E22319" s="1433"/>
      <c r="K22319" s="1433"/>
      <c r="L22319" s="1334"/>
    </row>
    <row r="22320" spans="1:12" ht="24" customHeight="1">
      <c r="A22320" s="1355"/>
      <c r="B22320" s="1355"/>
      <c r="C22320" s="1433"/>
      <c r="E22320" s="1433"/>
      <c r="K22320" s="1433"/>
      <c r="L22320" s="1334"/>
    </row>
    <row r="22321" spans="1:12" ht="24" customHeight="1">
      <c r="A22321" s="1355"/>
      <c r="B22321" s="1355"/>
      <c r="C22321" s="1433"/>
      <c r="E22321" s="1433"/>
      <c r="K22321" s="1433"/>
      <c r="L22321" s="1334"/>
    </row>
    <row r="22322" spans="1:12" ht="24" customHeight="1">
      <c r="A22322" s="1355"/>
      <c r="B22322" s="1355"/>
      <c r="C22322" s="1433"/>
      <c r="E22322" s="1433"/>
      <c r="K22322" s="1433"/>
      <c r="L22322" s="1334"/>
    </row>
    <row r="22323" spans="1:12" ht="24" customHeight="1">
      <c r="A22323" s="1355"/>
      <c r="B22323" s="1355"/>
      <c r="C22323" s="1433"/>
      <c r="E22323" s="1433"/>
      <c r="K22323" s="1433"/>
      <c r="L22323" s="1334"/>
    </row>
    <row r="22324" spans="1:12" ht="24" customHeight="1">
      <c r="A22324" s="1355"/>
      <c r="B22324" s="1355"/>
      <c r="C22324" s="1433"/>
      <c r="E22324" s="1433"/>
      <c r="K22324" s="1433"/>
      <c r="L22324" s="1334"/>
    </row>
    <row r="22325" spans="1:12" ht="24" customHeight="1">
      <c r="A22325" s="1355"/>
      <c r="B22325" s="1355"/>
      <c r="C22325" s="1433"/>
      <c r="E22325" s="1433"/>
      <c r="K22325" s="1433"/>
      <c r="L22325" s="1334"/>
    </row>
    <row r="22326" spans="1:12" ht="24" customHeight="1">
      <c r="A22326" s="1355"/>
      <c r="B22326" s="1355"/>
      <c r="C22326" s="1433"/>
      <c r="E22326" s="1433"/>
      <c r="K22326" s="1433"/>
      <c r="L22326" s="1334"/>
    </row>
    <row r="22327" spans="1:12" ht="24" customHeight="1">
      <c r="A22327" s="1355"/>
      <c r="B22327" s="1355"/>
      <c r="C22327" s="1433"/>
      <c r="E22327" s="1433"/>
      <c r="K22327" s="1433"/>
      <c r="L22327" s="1334"/>
    </row>
    <row r="22328" spans="1:12" ht="24" customHeight="1">
      <c r="A22328" s="1355"/>
      <c r="B22328" s="1355"/>
      <c r="C22328" s="1433"/>
      <c r="E22328" s="1433"/>
      <c r="K22328" s="1433"/>
      <c r="L22328" s="1334"/>
    </row>
    <row r="22329" spans="1:12" ht="24" customHeight="1">
      <c r="A22329" s="1355"/>
      <c r="B22329" s="1355"/>
      <c r="C22329" s="1433"/>
      <c r="E22329" s="1433"/>
      <c r="K22329" s="1433"/>
      <c r="L22329" s="1334"/>
    </row>
    <row r="22330" spans="1:12" ht="24" customHeight="1">
      <c r="A22330" s="1355"/>
      <c r="B22330" s="1355"/>
      <c r="C22330" s="1433"/>
      <c r="E22330" s="1433"/>
      <c r="K22330" s="1433"/>
      <c r="L22330" s="1334"/>
    </row>
    <row r="22331" spans="1:12" ht="24" customHeight="1">
      <c r="A22331" s="1355"/>
      <c r="B22331" s="1355"/>
      <c r="C22331" s="1433"/>
      <c r="E22331" s="1433"/>
      <c r="K22331" s="1433"/>
      <c r="L22331" s="1334"/>
    </row>
    <row r="22332" spans="1:12" ht="24" customHeight="1">
      <c r="A22332" s="1355"/>
      <c r="B22332" s="1355"/>
      <c r="C22332" s="1433"/>
      <c r="E22332" s="1433"/>
      <c r="K22332" s="1433"/>
      <c r="L22332" s="1334"/>
    </row>
    <row r="22333" spans="1:12" ht="24" customHeight="1">
      <c r="A22333" s="1355"/>
      <c r="B22333" s="1355"/>
      <c r="C22333" s="1433"/>
      <c r="E22333" s="1433"/>
      <c r="K22333" s="1433"/>
      <c r="L22333" s="1334"/>
    </row>
    <row r="22334" spans="1:12" ht="24" customHeight="1">
      <c r="A22334" s="1355"/>
      <c r="B22334" s="1355"/>
      <c r="C22334" s="1433"/>
      <c r="E22334" s="1433"/>
      <c r="K22334" s="1433"/>
      <c r="L22334" s="1334"/>
    </row>
    <row r="22335" spans="1:12" ht="24" customHeight="1">
      <c r="A22335" s="1355"/>
      <c r="B22335" s="1355"/>
      <c r="C22335" s="1433"/>
      <c r="E22335" s="1433"/>
      <c r="K22335" s="1433"/>
      <c r="L22335" s="1334"/>
    </row>
    <row r="22336" spans="1:12" ht="24" customHeight="1">
      <c r="A22336" s="1355"/>
      <c r="B22336" s="1355"/>
      <c r="C22336" s="1433"/>
      <c r="E22336" s="1433"/>
      <c r="K22336" s="1433"/>
      <c r="L22336" s="1334"/>
    </row>
    <row r="22337" spans="1:12" ht="24" customHeight="1">
      <c r="A22337" s="1355"/>
      <c r="B22337" s="1355"/>
      <c r="C22337" s="1433"/>
      <c r="E22337" s="1433"/>
      <c r="K22337" s="1433"/>
      <c r="L22337" s="1334"/>
    </row>
    <row r="22338" spans="1:12" ht="24" customHeight="1">
      <c r="A22338" s="1355"/>
      <c r="B22338" s="1355"/>
      <c r="C22338" s="1433"/>
      <c r="E22338" s="1433"/>
      <c r="K22338" s="1433"/>
      <c r="L22338" s="1334"/>
    </row>
    <row r="22339" spans="1:12" ht="24" customHeight="1">
      <c r="A22339" s="1355"/>
      <c r="B22339" s="1355"/>
      <c r="C22339" s="1433"/>
      <c r="E22339" s="1433"/>
      <c r="K22339" s="1433"/>
      <c r="L22339" s="1334"/>
    </row>
    <row r="22340" spans="1:12" ht="24" customHeight="1">
      <c r="A22340" s="1355"/>
      <c r="B22340" s="1355"/>
      <c r="C22340" s="1433"/>
      <c r="E22340" s="1433"/>
      <c r="K22340" s="1433"/>
      <c r="L22340" s="1334"/>
    </row>
    <row r="22341" spans="1:12" ht="24" customHeight="1">
      <c r="A22341" s="1355"/>
      <c r="B22341" s="1355"/>
      <c r="C22341" s="1433"/>
      <c r="E22341" s="1433"/>
      <c r="K22341" s="1433"/>
      <c r="L22341" s="1334"/>
    </row>
    <row r="22342" spans="1:12" ht="24" customHeight="1">
      <c r="A22342" s="1355"/>
      <c r="B22342" s="1355"/>
      <c r="C22342" s="1433"/>
      <c r="E22342" s="1433"/>
      <c r="K22342" s="1433"/>
      <c r="L22342" s="1334"/>
    </row>
    <row r="22343" spans="1:12" ht="24" customHeight="1">
      <c r="A22343" s="1355"/>
      <c r="B22343" s="1355"/>
      <c r="C22343" s="1433"/>
      <c r="E22343" s="1433"/>
      <c r="K22343" s="1433"/>
      <c r="L22343" s="1334"/>
    </row>
    <row r="22344" spans="1:12" ht="24" customHeight="1">
      <c r="A22344" s="1355"/>
      <c r="B22344" s="1355"/>
      <c r="C22344" s="1433"/>
      <c r="E22344" s="1433"/>
      <c r="K22344" s="1433"/>
      <c r="L22344" s="1334"/>
    </row>
    <row r="22345" spans="1:12" ht="24" customHeight="1">
      <c r="A22345" s="1355"/>
      <c r="B22345" s="1355"/>
      <c r="C22345" s="1433"/>
      <c r="E22345" s="1433"/>
      <c r="K22345" s="1433"/>
      <c r="L22345" s="1334"/>
    </row>
    <row r="22346" spans="1:12" ht="24" customHeight="1">
      <c r="A22346" s="1355"/>
      <c r="B22346" s="1355"/>
      <c r="C22346" s="1433"/>
      <c r="E22346" s="1433"/>
      <c r="K22346" s="1433"/>
      <c r="L22346" s="1334"/>
    </row>
    <row r="22347" spans="1:12" ht="24" customHeight="1">
      <c r="A22347" s="1355"/>
      <c r="B22347" s="1355"/>
      <c r="C22347" s="1433"/>
      <c r="E22347" s="1433"/>
      <c r="K22347" s="1433"/>
      <c r="L22347" s="1334"/>
    </row>
    <row r="22348" spans="1:12" ht="24" customHeight="1">
      <c r="A22348" s="1355"/>
      <c r="B22348" s="1355"/>
      <c r="C22348" s="1433"/>
      <c r="E22348" s="1433"/>
      <c r="K22348" s="1433"/>
      <c r="L22348" s="1334"/>
    </row>
    <row r="22349" spans="1:12" ht="24" customHeight="1">
      <c r="A22349" s="1355"/>
      <c r="B22349" s="1355"/>
      <c r="C22349" s="1433"/>
      <c r="E22349" s="1433"/>
      <c r="K22349" s="1433"/>
      <c r="L22349" s="1334"/>
    </row>
    <row r="22350" spans="1:12" ht="24" customHeight="1">
      <c r="A22350" s="1355"/>
      <c r="B22350" s="1355"/>
      <c r="C22350" s="1433"/>
      <c r="E22350" s="1433"/>
      <c r="K22350" s="1433"/>
      <c r="L22350" s="1334"/>
    </row>
    <row r="22351" spans="1:12" ht="24" customHeight="1">
      <c r="A22351" s="1355"/>
      <c r="B22351" s="1355"/>
      <c r="C22351" s="1433"/>
      <c r="E22351" s="1433"/>
      <c r="K22351" s="1433"/>
      <c r="L22351" s="1334"/>
    </row>
    <row r="22352" spans="1:12" ht="24" customHeight="1">
      <c r="A22352" s="1355"/>
      <c r="B22352" s="1355"/>
      <c r="C22352" s="1433"/>
      <c r="E22352" s="1433"/>
      <c r="K22352" s="1433"/>
      <c r="L22352" s="1334"/>
    </row>
    <row r="22353" spans="1:12" ht="24" customHeight="1">
      <c r="A22353" s="1355"/>
      <c r="B22353" s="1355"/>
      <c r="C22353" s="1433"/>
      <c r="E22353" s="1433"/>
      <c r="K22353" s="1433"/>
      <c r="L22353" s="1334"/>
    </row>
    <row r="22354" spans="1:12" ht="24" customHeight="1">
      <c r="A22354" s="1355"/>
      <c r="B22354" s="1355"/>
      <c r="C22354" s="1433"/>
      <c r="E22354" s="1433"/>
      <c r="K22354" s="1433"/>
      <c r="L22354" s="1334"/>
    </row>
    <row r="22355" spans="1:12" ht="24" customHeight="1">
      <c r="A22355" s="1355"/>
      <c r="B22355" s="1355"/>
      <c r="C22355" s="1433"/>
      <c r="E22355" s="1433"/>
      <c r="K22355" s="1433"/>
      <c r="L22355" s="1334"/>
    </row>
    <row r="22356" spans="1:12" ht="24" customHeight="1">
      <c r="A22356" s="1355"/>
      <c r="B22356" s="1355"/>
      <c r="C22356" s="1433"/>
      <c r="E22356" s="1433"/>
      <c r="K22356" s="1433"/>
      <c r="L22356" s="1334"/>
    </row>
    <row r="22357" spans="1:12" ht="24" customHeight="1">
      <c r="A22357" s="1355"/>
      <c r="B22357" s="1355"/>
      <c r="C22357" s="1433"/>
      <c r="E22357" s="1433"/>
      <c r="K22357" s="1433"/>
      <c r="L22357" s="1334"/>
    </row>
    <row r="22358" spans="1:12" ht="24" customHeight="1">
      <c r="A22358" s="1355"/>
      <c r="B22358" s="1355"/>
      <c r="C22358" s="1433"/>
      <c r="E22358" s="1433"/>
      <c r="K22358" s="1433"/>
      <c r="L22358" s="1334"/>
    </row>
    <row r="22359" spans="1:12" ht="24" customHeight="1">
      <c r="A22359" s="1355"/>
      <c r="B22359" s="1355"/>
      <c r="C22359" s="1433"/>
      <c r="E22359" s="1433"/>
      <c r="K22359" s="1433"/>
      <c r="L22359" s="1334"/>
    </row>
    <row r="22360" spans="1:12" ht="24" customHeight="1">
      <c r="A22360" s="1355"/>
      <c r="B22360" s="1355"/>
      <c r="C22360" s="1433"/>
      <c r="E22360" s="1433"/>
      <c r="K22360" s="1433"/>
      <c r="L22360" s="1334"/>
    </row>
    <row r="22361" spans="1:12" ht="24" customHeight="1">
      <c r="A22361" s="1355"/>
      <c r="B22361" s="1355"/>
      <c r="C22361" s="1433"/>
      <c r="E22361" s="1433"/>
      <c r="K22361" s="1433"/>
      <c r="L22361" s="1334"/>
    </row>
    <row r="22362" spans="1:12" ht="24" customHeight="1">
      <c r="A22362" s="1355"/>
      <c r="B22362" s="1355"/>
      <c r="C22362" s="1433"/>
      <c r="E22362" s="1433"/>
      <c r="K22362" s="1433"/>
      <c r="L22362" s="1334"/>
    </row>
    <row r="22363" spans="1:12" ht="24" customHeight="1">
      <c r="A22363" s="1355"/>
      <c r="B22363" s="1355"/>
      <c r="C22363" s="1433"/>
      <c r="E22363" s="1433"/>
      <c r="K22363" s="1433"/>
      <c r="L22363" s="1334"/>
    </row>
    <row r="22364" spans="1:12" ht="24" customHeight="1">
      <c r="A22364" s="1355"/>
      <c r="B22364" s="1355"/>
      <c r="C22364" s="1433"/>
      <c r="E22364" s="1433"/>
      <c r="K22364" s="1433"/>
      <c r="L22364" s="1334"/>
    </row>
    <row r="22365" spans="1:12" ht="24" customHeight="1">
      <c r="A22365" s="1355"/>
      <c r="B22365" s="1355"/>
      <c r="C22365" s="1433"/>
      <c r="E22365" s="1433"/>
      <c r="K22365" s="1433"/>
      <c r="L22365" s="1334"/>
    </row>
    <row r="22366" spans="1:12" ht="24" customHeight="1">
      <c r="A22366" s="1355"/>
      <c r="B22366" s="1355"/>
      <c r="C22366" s="1433"/>
      <c r="E22366" s="1433"/>
      <c r="K22366" s="1433"/>
      <c r="L22366" s="1334"/>
    </row>
    <row r="22367" spans="1:12" ht="24" customHeight="1">
      <c r="A22367" s="1355"/>
      <c r="B22367" s="1355"/>
      <c r="C22367" s="1433"/>
      <c r="E22367" s="1433"/>
      <c r="K22367" s="1433"/>
      <c r="L22367" s="1334"/>
    </row>
    <row r="22368" spans="1:12" ht="24" customHeight="1">
      <c r="A22368" s="1355"/>
      <c r="B22368" s="1355"/>
      <c r="C22368" s="1433"/>
      <c r="E22368" s="1433"/>
      <c r="K22368" s="1433"/>
      <c r="L22368" s="1334"/>
    </row>
    <row r="22369" spans="1:12" ht="24" customHeight="1">
      <c r="A22369" s="1355"/>
      <c r="B22369" s="1355"/>
      <c r="C22369" s="1433"/>
      <c r="E22369" s="1433"/>
      <c r="K22369" s="1433"/>
      <c r="L22369" s="1334"/>
    </row>
    <row r="22370" spans="1:12" ht="24" customHeight="1">
      <c r="A22370" s="1355"/>
      <c r="B22370" s="1355"/>
      <c r="C22370" s="1433"/>
      <c r="E22370" s="1433"/>
      <c r="K22370" s="1433"/>
      <c r="L22370" s="1334"/>
    </row>
    <row r="22371" spans="1:12" ht="24" customHeight="1">
      <c r="A22371" s="1355"/>
      <c r="B22371" s="1355"/>
      <c r="C22371" s="1433"/>
      <c r="E22371" s="1433"/>
      <c r="K22371" s="1433"/>
      <c r="L22371" s="1334"/>
    </row>
    <row r="22372" spans="1:12" ht="24" customHeight="1">
      <c r="A22372" s="1355"/>
      <c r="B22372" s="1355"/>
      <c r="C22372" s="1433"/>
      <c r="E22372" s="1433"/>
      <c r="K22372" s="1433"/>
      <c r="L22372" s="1334"/>
    </row>
    <row r="22373" spans="1:12" ht="24" customHeight="1">
      <c r="A22373" s="1355"/>
      <c r="B22373" s="1355"/>
      <c r="C22373" s="1433"/>
      <c r="E22373" s="1433"/>
      <c r="K22373" s="1433"/>
      <c r="L22373" s="1334"/>
    </row>
    <row r="22374" spans="1:12" ht="24" customHeight="1">
      <c r="A22374" s="1355"/>
      <c r="B22374" s="1355"/>
      <c r="C22374" s="1433"/>
      <c r="E22374" s="1433"/>
      <c r="K22374" s="1433"/>
      <c r="L22374" s="1334"/>
    </row>
    <row r="22375" spans="1:12" ht="24" customHeight="1">
      <c r="A22375" s="1355"/>
      <c r="B22375" s="1355"/>
      <c r="C22375" s="1433"/>
      <c r="E22375" s="1433"/>
      <c r="K22375" s="1433"/>
      <c r="L22375" s="1334"/>
    </row>
    <row r="22376" spans="1:12" ht="24" customHeight="1">
      <c r="A22376" s="1355"/>
      <c r="B22376" s="1355"/>
      <c r="C22376" s="1433"/>
      <c r="E22376" s="1433"/>
      <c r="K22376" s="1433"/>
      <c r="L22376" s="1334"/>
    </row>
    <row r="22377" spans="1:12" ht="24" customHeight="1">
      <c r="A22377" s="1355"/>
      <c r="B22377" s="1355"/>
      <c r="C22377" s="1433"/>
      <c r="E22377" s="1433"/>
      <c r="K22377" s="1433"/>
      <c r="L22377" s="1334"/>
    </row>
    <row r="22378" spans="1:12" ht="24" customHeight="1">
      <c r="A22378" s="1355"/>
      <c r="B22378" s="1355"/>
      <c r="C22378" s="1433"/>
      <c r="E22378" s="1433"/>
      <c r="K22378" s="1433"/>
      <c r="L22378" s="1334"/>
    </row>
    <row r="22379" spans="1:12" ht="24" customHeight="1">
      <c r="A22379" s="1355"/>
      <c r="B22379" s="1355"/>
      <c r="C22379" s="1433"/>
      <c r="E22379" s="1433"/>
      <c r="K22379" s="1433"/>
      <c r="L22379" s="1334"/>
    </row>
    <row r="22380" spans="1:12" ht="24" customHeight="1">
      <c r="A22380" s="1355"/>
      <c r="B22380" s="1355"/>
      <c r="C22380" s="1433"/>
      <c r="E22380" s="1433"/>
      <c r="K22380" s="1433"/>
      <c r="L22380" s="1334"/>
    </row>
    <row r="22381" spans="1:12" ht="24" customHeight="1">
      <c r="A22381" s="1355"/>
      <c r="B22381" s="1355"/>
      <c r="C22381" s="1433"/>
      <c r="E22381" s="1433"/>
      <c r="K22381" s="1433"/>
      <c r="L22381" s="1334"/>
    </row>
    <row r="22382" spans="1:12" ht="24" customHeight="1">
      <c r="A22382" s="1355"/>
      <c r="B22382" s="1355"/>
      <c r="C22382" s="1433"/>
      <c r="E22382" s="1433"/>
      <c r="K22382" s="1433"/>
      <c r="L22382" s="1334"/>
    </row>
    <row r="22383" spans="1:12" ht="24" customHeight="1">
      <c r="A22383" s="1355"/>
      <c r="B22383" s="1355"/>
      <c r="C22383" s="1433"/>
      <c r="E22383" s="1433"/>
      <c r="K22383" s="1433"/>
      <c r="L22383" s="1334"/>
    </row>
    <row r="22384" spans="1:12" ht="24" customHeight="1">
      <c r="A22384" s="1355"/>
      <c r="B22384" s="1355"/>
      <c r="C22384" s="1433"/>
      <c r="E22384" s="1433"/>
      <c r="K22384" s="1433"/>
      <c r="L22384" s="1334"/>
    </row>
    <row r="22385" spans="1:12" ht="24" customHeight="1">
      <c r="A22385" s="1355"/>
      <c r="B22385" s="1355"/>
      <c r="C22385" s="1433"/>
      <c r="E22385" s="1433"/>
      <c r="K22385" s="1433"/>
      <c r="L22385" s="1334"/>
    </row>
    <row r="22386" spans="1:12" ht="24" customHeight="1">
      <c r="A22386" s="1355"/>
      <c r="B22386" s="1355"/>
      <c r="C22386" s="1433"/>
      <c r="E22386" s="1433"/>
      <c r="K22386" s="1433"/>
      <c r="L22386" s="1334"/>
    </row>
    <row r="22387" spans="1:12" ht="24" customHeight="1">
      <c r="A22387" s="1355"/>
      <c r="B22387" s="1355"/>
      <c r="C22387" s="1433"/>
      <c r="E22387" s="1433"/>
      <c r="K22387" s="1433"/>
      <c r="L22387" s="1334"/>
    </row>
    <row r="22388" spans="1:12" ht="24" customHeight="1">
      <c r="A22388" s="1355"/>
      <c r="B22388" s="1355"/>
      <c r="C22388" s="1433"/>
      <c r="E22388" s="1433"/>
      <c r="K22388" s="1433"/>
      <c r="L22388" s="1334"/>
    </row>
    <row r="22389" spans="1:12" ht="24" customHeight="1">
      <c r="A22389" s="1355"/>
      <c r="B22389" s="1355"/>
      <c r="C22389" s="1433"/>
      <c r="E22389" s="1433"/>
      <c r="K22389" s="1433"/>
      <c r="L22389" s="1334"/>
    </row>
    <row r="22390" spans="1:12" ht="24" customHeight="1">
      <c r="A22390" s="1355"/>
      <c r="B22390" s="1355"/>
      <c r="C22390" s="1433"/>
      <c r="E22390" s="1433"/>
      <c r="K22390" s="1433"/>
      <c r="L22390" s="1334"/>
    </row>
    <row r="22391" spans="1:12" ht="24" customHeight="1">
      <c r="A22391" s="1355"/>
      <c r="B22391" s="1355"/>
      <c r="C22391" s="1433"/>
      <c r="E22391" s="1433"/>
      <c r="K22391" s="1433"/>
      <c r="L22391" s="1334"/>
    </row>
    <row r="22392" spans="1:12" ht="24" customHeight="1">
      <c r="A22392" s="1355"/>
      <c r="B22392" s="1355"/>
      <c r="C22392" s="1433"/>
      <c r="E22392" s="1433"/>
      <c r="K22392" s="1433"/>
      <c r="L22392" s="1334"/>
    </row>
    <row r="22393" spans="1:12" ht="24" customHeight="1">
      <c r="A22393" s="1355"/>
      <c r="B22393" s="1355"/>
      <c r="C22393" s="1433"/>
      <c r="E22393" s="1433"/>
      <c r="K22393" s="1433"/>
      <c r="L22393" s="1334"/>
    </row>
    <row r="22394" spans="1:12" ht="24" customHeight="1">
      <c r="A22394" s="1355"/>
      <c r="B22394" s="1355"/>
      <c r="C22394" s="1433"/>
      <c r="E22394" s="1433"/>
      <c r="K22394" s="1433"/>
      <c r="L22394" s="1334"/>
    </row>
    <row r="22395" spans="1:12" ht="24" customHeight="1">
      <c r="A22395" s="1355"/>
      <c r="B22395" s="1355"/>
      <c r="C22395" s="1433"/>
      <c r="E22395" s="1433"/>
      <c r="K22395" s="1433"/>
      <c r="L22395" s="1334"/>
    </row>
    <row r="22396" spans="1:12" ht="24" customHeight="1">
      <c r="A22396" s="1355"/>
      <c r="B22396" s="1355"/>
      <c r="C22396" s="1433"/>
      <c r="E22396" s="1433"/>
      <c r="K22396" s="1433"/>
      <c r="L22396" s="1334"/>
    </row>
    <row r="22397" spans="1:12" ht="24" customHeight="1">
      <c r="A22397" s="1355"/>
      <c r="B22397" s="1355"/>
      <c r="C22397" s="1433"/>
      <c r="E22397" s="1433"/>
      <c r="K22397" s="1433"/>
      <c r="L22397" s="1334"/>
    </row>
    <row r="22398" spans="1:12" ht="24" customHeight="1">
      <c r="A22398" s="1355"/>
      <c r="B22398" s="1355"/>
      <c r="C22398" s="1433"/>
      <c r="E22398" s="1433"/>
      <c r="K22398" s="1433"/>
      <c r="L22398" s="1334"/>
    </row>
    <row r="22399" spans="1:12" ht="24" customHeight="1">
      <c r="A22399" s="1355"/>
      <c r="B22399" s="1355"/>
      <c r="C22399" s="1433"/>
      <c r="E22399" s="1433"/>
      <c r="K22399" s="1433"/>
      <c r="L22399" s="1334"/>
    </row>
    <row r="22400" spans="1:12" ht="24" customHeight="1">
      <c r="A22400" s="1355"/>
      <c r="B22400" s="1355"/>
      <c r="C22400" s="1433"/>
      <c r="E22400" s="1433"/>
      <c r="K22400" s="1433"/>
      <c r="L22400" s="1334"/>
    </row>
    <row r="22401" spans="1:12" ht="24" customHeight="1">
      <c r="A22401" s="1355"/>
      <c r="B22401" s="1355"/>
      <c r="C22401" s="1433"/>
      <c r="E22401" s="1433"/>
      <c r="K22401" s="1433"/>
      <c r="L22401" s="1334"/>
    </row>
    <row r="22402" spans="1:12" ht="24" customHeight="1">
      <c r="A22402" s="1355"/>
      <c r="B22402" s="1355"/>
      <c r="C22402" s="1433"/>
      <c r="E22402" s="1433"/>
      <c r="K22402" s="1433"/>
      <c r="L22402" s="1334"/>
    </row>
    <row r="22403" spans="1:12" ht="24" customHeight="1">
      <c r="A22403" s="1355"/>
      <c r="B22403" s="1355"/>
      <c r="C22403" s="1433"/>
      <c r="E22403" s="1433"/>
      <c r="K22403" s="1433"/>
      <c r="L22403" s="1334"/>
    </row>
    <row r="22404" spans="1:12" ht="24" customHeight="1">
      <c r="A22404" s="1355"/>
      <c r="B22404" s="1355"/>
      <c r="C22404" s="1433"/>
      <c r="E22404" s="1433"/>
      <c r="K22404" s="1433"/>
      <c r="L22404" s="1334"/>
    </row>
    <row r="22405" spans="1:12" ht="24" customHeight="1">
      <c r="A22405" s="1355"/>
      <c r="B22405" s="1355"/>
      <c r="C22405" s="1433"/>
      <c r="E22405" s="1433"/>
      <c r="K22405" s="1433"/>
      <c r="L22405" s="1334"/>
    </row>
    <row r="22406" spans="1:12" ht="24" customHeight="1">
      <c r="A22406" s="1355"/>
      <c r="B22406" s="1355"/>
      <c r="C22406" s="1433"/>
      <c r="E22406" s="1433"/>
      <c r="K22406" s="1433"/>
      <c r="L22406" s="1334"/>
    </row>
    <row r="22407" spans="1:12" ht="24" customHeight="1">
      <c r="A22407" s="1355"/>
      <c r="B22407" s="1355"/>
      <c r="C22407" s="1433"/>
      <c r="E22407" s="1433"/>
      <c r="K22407" s="1433"/>
      <c r="L22407" s="1334"/>
    </row>
    <row r="22408" spans="1:12" ht="24" customHeight="1">
      <c r="A22408" s="1355"/>
      <c r="B22408" s="1355"/>
      <c r="C22408" s="1433"/>
      <c r="E22408" s="1433"/>
      <c r="K22408" s="1433"/>
      <c r="L22408" s="1334"/>
    </row>
    <row r="22409" spans="1:12" ht="24" customHeight="1">
      <c r="A22409" s="1355"/>
      <c r="B22409" s="1355"/>
      <c r="C22409" s="1433"/>
      <c r="E22409" s="1433"/>
      <c r="K22409" s="1433"/>
      <c r="L22409" s="1334"/>
    </row>
    <row r="22410" spans="1:12" ht="24" customHeight="1">
      <c r="A22410" s="1355"/>
      <c r="B22410" s="1355"/>
      <c r="C22410" s="1433"/>
      <c r="E22410" s="1433"/>
      <c r="K22410" s="1433"/>
      <c r="L22410" s="1334"/>
    </row>
    <row r="22411" spans="1:12" ht="24" customHeight="1">
      <c r="A22411" s="1355"/>
      <c r="B22411" s="1355"/>
      <c r="C22411" s="1433"/>
      <c r="E22411" s="1433"/>
      <c r="K22411" s="1433"/>
      <c r="L22411" s="1334"/>
    </row>
    <row r="22412" spans="1:12" ht="24" customHeight="1">
      <c r="A22412" s="1355"/>
      <c r="B22412" s="1355"/>
      <c r="C22412" s="1433"/>
      <c r="E22412" s="1433"/>
      <c r="K22412" s="1433"/>
      <c r="L22412" s="1334"/>
    </row>
    <row r="22413" spans="1:12" ht="24" customHeight="1">
      <c r="A22413" s="1355"/>
      <c r="B22413" s="1355"/>
      <c r="C22413" s="1433"/>
      <c r="E22413" s="1433"/>
      <c r="K22413" s="1433"/>
      <c r="L22413" s="1334"/>
    </row>
    <row r="22414" spans="1:12" ht="24" customHeight="1">
      <c r="A22414" s="1355"/>
      <c r="B22414" s="1355"/>
      <c r="C22414" s="1433"/>
      <c r="E22414" s="1433"/>
      <c r="K22414" s="1433"/>
      <c r="L22414" s="1334"/>
    </row>
    <row r="22415" spans="1:12" ht="24" customHeight="1">
      <c r="A22415" s="1355"/>
      <c r="B22415" s="1355"/>
      <c r="C22415" s="1433"/>
      <c r="E22415" s="1433"/>
      <c r="K22415" s="1433"/>
      <c r="L22415" s="1334"/>
    </row>
    <row r="22416" spans="1:12" ht="24" customHeight="1">
      <c r="A22416" s="1355"/>
      <c r="B22416" s="1355"/>
      <c r="C22416" s="1433"/>
      <c r="E22416" s="1433"/>
      <c r="K22416" s="1433"/>
      <c r="L22416" s="1334"/>
    </row>
    <row r="22417" spans="1:12" ht="24" customHeight="1">
      <c r="A22417" s="1355"/>
      <c r="B22417" s="1355"/>
      <c r="C22417" s="1433"/>
      <c r="E22417" s="1433"/>
      <c r="K22417" s="1433"/>
      <c r="L22417" s="1334"/>
    </row>
    <row r="22418" spans="1:12" ht="24" customHeight="1">
      <c r="A22418" s="1355"/>
      <c r="B22418" s="1355"/>
      <c r="C22418" s="1433"/>
      <c r="E22418" s="1433"/>
      <c r="K22418" s="1433"/>
      <c r="L22418" s="1334"/>
    </row>
    <row r="22419" spans="1:12" ht="24" customHeight="1">
      <c r="A22419" s="1355"/>
      <c r="B22419" s="1355"/>
      <c r="C22419" s="1433"/>
      <c r="E22419" s="1433"/>
      <c r="K22419" s="1433"/>
      <c r="L22419" s="1334"/>
    </row>
    <row r="22420" spans="1:12" ht="24" customHeight="1">
      <c r="A22420" s="1355"/>
      <c r="B22420" s="1355"/>
      <c r="C22420" s="1433"/>
      <c r="E22420" s="1433"/>
      <c r="K22420" s="1433"/>
      <c r="L22420" s="1334"/>
    </row>
    <row r="22421" spans="1:12" ht="24" customHeight="1">
      <c r="A22421" s="1355"/>
      <c r="B22421" s="1355"/>
      <c r="C22421" s="1433"/>
      <c r="E22421" s="1433"/>
      <c r="K22421" s="1433"/>
      <c r="L22421" s="1334"/>
    </row>
    <row r="22422" spans="1:12" ht="24" customHeight="1">
      <c r="A22422" s="1355"/>
      <c r="B22422" s="1355"/>
      <c r="C22422" s="1433"/>
      <c r="E22422" s="1433"/>
      <c r="K22422" s="1433"/>
      <c r="L22422" s="1334"/>
    </row>
    <row r="22423" spans="1:12" ht="24" customHeight="1">
      <c r="A22423" s="1355"/>
      <c r="B22423" s="1355"/>
      <c r="C22423" s="1433"/>
      <c r="E22423" s="1433"/>
      <c r="K22423" s="1433"/>
      <c r="L22423" s="1334"/>
    </row>
    <row r="22424" spans="1:12" ht="24" customHeight="1">
      <c r="A22424" s="1355"/>
      <c r="B22424" s="1355"/>
      <c r="C22424" s="1433"/>
      <c r="E22424" s="1433"/>
      <c r="K22424" s="1433"/>
      <c r="L22424" s="1334"/>
    </row>
    <row r="22425" spans="1:12" ht="24" customHeight="1">
      <c r="A22425" s="1355"/>
      <c r="B22425" s="1355"/>
      <c r="C22425" s="1433"/>
      <c r="E22425" s="1433"/>
      <c r="K22425" s="1433"/>
      <c r="L22425" s="1334"/>
    </row>
    <row r="22426" spans="1:12" ht="24" customHeight="1">
      <c r="A22426" s="1355"/>
      <c r="B22426" s="1355"/>
      <c r="C22426" s="1433"/>
      <c r="E22426" s="1433"/>
      <c r="K22426" s="1433"/>
      <c r="L22426" s="1334"/>
    </row>
    <row r="22427" spans="1:12" ht="24" customHeight="1">
      <c r="A22427" s="1355"/>
      <c r="B22427" s="1355"/>
      <c r="C22427" s="1433"/>
      <c r="E22427" s="1433"/>
      <c r="K22427" s="1433"/>
      <c r="L22427" s="1334"/>
    </row>
    <row r="22428" spans="1:12" ht="24" customHeight="1">
      <c r="A22428" s="1355"/>
      <c r="B22428" s="1355"/>
      <c r="C22428" s="1433"/>
      <c r="E22428" s="1433"/>
      <c r="K22428" s="1433"/>
      <c r="L22428" s="1334"/>
    </row>
    <row r="22429" spans="1:12" ht="24" customHeight="1">
      <c r="A22429" s="1355"/>
      <c r="B22429" s="1355"/>
      <c r="C22429" s="1433"/>
      <c r="E22429" s="1433"/>
      <c r="K22429" s="1433"/>
      <c r="L22429" s="1334"/>
    </row>
    <row r="22430" spans="1:12" ht="24" customHeight="1">
      <c r="A22430" s="1355"/>
      <c r="B22430" s="1355"/>
      <c r="C22430" s="1433"/>
      <c r="E22430" s="1433"/>
      <c r="K22430" s="1433"/>
      <c r="L22430" s="1334"/>
    </row>
    <row r="22431" spans="1:12" ht="24" customHeight="1">
      <c r="A22431" s="1355"/>
      <c r="B22431" s="1355"/>
      <c r="C22431" s="1433"/>
      <c r="E22431" s="1433"/>
      <c r="K22431" s="1433"/>
      <c r="L22431" s="1334"/>
    </row>
    <row r="22432" spans="1:12" ht="24" customHeight="1">
      <c r="A22432" s="1355"/>
      <c r="B22432" s="1355"/>
      <c r="C22432" s="1433"/>
      <c r="E22432" s="1433"/>
      <c r="K22432" s="1433"/>
      <c r="L22432" s="1334"/>
    </row>
    <row r="22433" spans="1:12" ht="24" customHeight="1">
      <c r="A22433" s="1355"/>
      <c r="B22433" s="1355"/>
      <c r="C22433" s="1433"/>
      <c r="E22433" s="1433"/>
      <c r="K22433" s="1433"/>
      <c r="L22433" s="1334"/>
    </row>
    <row r="22434" spans="1:12" ht="24" customHeight="1">
      <c r="A22434" s="1355"/>
      <c r="B22434" s="1355"/>
      <c r="C22434" s="1433"/>
      <c r="E22434" s="1433"/>
      <c r="K22434" s="1433"/>
      <c r="L22434" s="1334"/>
    </row>
    <row r="22435" spans="1:12" ht="24" customHeight="1">
      <c r="A22435" s="1355"/>
      <c r="B22435" s="1355"/>
      <c r="C22435" s="1433"/>
      <c r="E22435" s="1433"/>
      <c r="K22435" s="1433"/>
      <c r="L22435" s="1334"/>
    </row>
    <row r="22436" spans="1:12" ht="24" customHeight="1">
      <c r="A22436" s="1355"/>
      <c r="B22436" s="1355"/>
      <c r="C22436" s="1433"/>
      <c r="E22436" s="1433"/>
      <c r="K22436" s="1433"/>
      <c r="L22436" s="1334"/>
    </row>
    <row r="22437" spans="1:12" ht="24" customHeight="1">
      <c r="A22437" s="1355"/>
      <c r="B22437" s="1355"/>
      <c r="C22437" s="1433"/>
      <c r="E22437" s="1433"/>
      <c r="K22437" s="1433"/>
      <c r="L22437" s="1334"/>
    </row>
    <row r="22438" spans="1:12" ht="24" customHeight="1">
      <c r="A22438" s="1355"/>
      <c r="B22438" s="1355"/>
      <c r="C22438" s="1433"/>
      <c r="E22438" s="1433"/>
      <c r="K22438" s="1433"/>
      <c r="L22438" s="1334"/>
    </row>
    <row r="22439" spans="1:12" ht="24" customHeight="1">
      <c r="A22439" s="1355"/>
      <c r="B22439" s="1355"/>
      <c r="C22439" s="1433"/>
      <c r="E22439" s="1433"/>
      <c r="K22439" s="1433"/>
      <c r="L22439" s="1334"/>
    </row>
    <row r="22440" spans="1:12" ht="24" customHeight="1">
      <c r="A22440" s="1355"/>
      <c r="B22440" s="1355"/>
      <c r="C22440" s="1433"/>
      <c r="E22440" s="1433"/>
      <c r="K22440" s="1433"/>
      <c r="L22440" s="1334"/>
    </row>
    <row r="22441" spans="1:12" ht="24" customHeight="1">
      <c r="A22441" s="1355"/>
      <c r="B22441" s="1355"/>
      <c r="C22441" s="1433"/>
      <c r="E22441" s="1433"/>
      <c r="K22441" s="1433"/>
      <c r="L22441" s="1334"/>
    </row>
    <row r="22442" spans="1:12" ht="24" customHeight="1">
      <c r="A22442" s="1355"/>
      <c r="B22442" s="1355"/>
      <c r="C22442" s="1433"/>
      <c r="E22442" s="1433"/>
      <c r="K22442" s="1433"/>
      <c r="L22442" s="1334"/>
    </row>
    <row r="22443" spans="1:12" ht="24" customHeight="1">
      <c r="A22443" s="1355"/>
      <c r="B22443" s="1355"/>
      <c r="C22443" s="1433"/>
      <c r="E22443" s="1433"/>
      <c r="K22443" s="1433"/>
      <c r="L22443" s="1334"/>
    </row>
    <row r="22444" spans="1:12" ht="24" customHeight="1">
      <c r="A22444" s="1355"/>
      <c r="B22444" s="1355"/>
      <c r="C22444" s="1433"/>
      <c r="E22444" s="1433"/>
      <c r="K22444" s="1433"/>
      <c r="L22444" s="1334"/>
    </row>
    <row r="22445" spans="1:12" ht="24" customHeight="1">
      <c r="A22445" s="1355"/>
      <c r="B22445" s="1355"/>
      <c r="C22445" s="1433"/>
      <c r="E22445" s="1433"/>
      <c r="K22445" s="1433"/>
      <c r="L22445" s="1334"/>
    </row>
    <row r="22446" spans="1:12" ht="24" customHeight="1">
      <c r="A22446" s="1355"/>
      <c r="B22446" s="1355"/>
      <c r="C22446" s="1433"/>
      <c r="E22446" s="1433"/>
      <c r="K22446" s="1433"/>
      <c r="L22446" s="1334"/>
    </row>
    <row r="22447" spans="1:12" ht="24" customHeight="1">
      <c r="A22447" s="1355"/>
      <c r="B22447" s="1355"/>
      <c r="C22447" s="1433"/>
      <c r="E22447" s="1433"/>
      <c r="K22447" s="1433"/>
      <c r="L22447" s="1334"/>
    </row>
    <row r="22448" spans="1:12" ht="24" customHeight="1">
      <c r="A22448" s="1355"/>
      <c r="B22448" s="1355"/>
      <c r="C22448" s="1433"/>
      <c r="E22448" s="1433"/>
      <c r="K22448" s="1433"/>
      <c r="L22448" s="1334"/>
    </row>
    <row r="22449" spans="1:12" ht="24" customHeight="1">
      <c r="A22449" s="1355"/>
      <c r="B22449" s="1355"/>
      <c r="C22449" s="1433"/>
      <c r="E22449" s="1433"/>
      <c r="K22449" s="1433"/>
      <c r="L22449" s="1334"/>
    </row>
    <row r="22450" spans="1:12" ht="24" customHeight="1">
      <c r="A22450" s="1355"/>
      <c r="B22450" s="1355"/>
      <c r="C22450" s="1433"/>
      <c r="E22450" s="1433"/>
      <c r="K22450" s="1433"/>
      <c r="L22450" s="1334"/>
    </row>
    <row r="22451" spans="1:12" ht="24" customHeight="1">
      <c r="A22451" s="1355"/>
      <c r="B22451" s="1355"/>
      <c r="C22451" s="1433"/>
      <c r="E22451" s="1433"/>
      <c r="K22451" s="1433"/>
      <c r="L22451" s="1334"/>
    </row>
    <row r="22452" spans="1:12" ht="24" customHeight="1">
      <c r="A22452" s="1355"/>
      <c r="B22452" s="1355"/>
      <c r="C22452" s="1433"/>
      <c r="E22452" s="1433"/>
      <c r="K22452" s="1433"/>
      <c r="L22452" s="1334"/>
    </row>
    <row r="22453" spans="1:12" ht="24" customHeight="1">
      <c r="A22453" s="1355"/>
      <c r="B22453" s="1355"/>
      <c r="C22453" s="1433"/>
      <c r="E22453" s="1433"/>
      <c r="K22453" s="1433"/>
      <c r="L22453" s="1334"/>
    </row>
    <row r="22454" spans="1:12" ht="24" customHeight="1">
      <c r="A22454" s="1355"/>
      <c r="B22454" s="1355"/>
      <c r="C22454" s="1433"/>
      <c r="E22454" s="1433"/>
      <c r="K22454" s="1433"/>
      <c r="L22454" s="1334"/>
    </row>
    <row r="22455" spans="1:12" ht="24" customHeight="1">
      <c r="A22455" s="1355"/>
      <c r="B22455" s="1355"/>
      <c r="C22455" s="1433"/>
      <c r="E22455" s="1433"/>
      <c r="K22455" s="1433"/>
      <c r="L22455" s="1334"/>
    </row>
    <row r="22456" spans="1:12" ht="24" customHeight="1">
      <c r="A22456" s="1355"/>
      <c r="B22456" s="1355"/>
      <c r="C22456" s="1433"/>
      <c r="E22456" s="1433"/>
      <c r="K22456" s="1433"/>
      <c r="L22456" s="1334"/>
    </row>
    <row r="22457" spans="1:12" ht="24" customHeight="1">
      <c r="A22457" s="1355"/>
      <c r="B22457" s="1355"/>
      <c r="C22457" s="1433"/>
      <c r="E22457" s="1433"/>
      <c r="K22457" s="1433"/>
      <c r="L22457" s="1334"/>
    </row>
    <row r="22458" spans="1:12" ht="24" customHeight="1">
      <c r="A22458" s="1355"/>
      <c r="B22458" s="1355"/>
      <c r="C22458" s="1433"/>
      <c r="E22458" s="1433"/>
      <c r="K22458" s="1433"/>
      <c r="L22458" s="1334"/>
    </row>
    <row r="22459" spans="1:12" ht="24" customHeight="1">
      <c r="A22459" s="1355"/>
      <c r="B22459" s="1355"/>
      <c r="C22459" s="1433"/>
      <c r="E22459" s="1433"/>
      <c r="K22459" s="1433"/>
      <c r="L22459" s="1334"/>
    </row>
    <row r="22460" spans="1:12" ht="24" customHeight="1">
      <c r="A22460" s="1355"/>
      <c r="B22460" s="1355"/>
      <c r="C22460" s="1433"/>
      <c r="E22460" s="1433"/>
      <c r="K22460" s="1433"/>
      <c r="L22460" s="1334"/>
    </row>
    <row r="22461" spans="1:12" ht="24" customHeight="1">
      <c r="A22461" s="1355"/>
      <c r="B22461" s="1355"/>
      <c r="C22461" s="1433"/>
      <c r="E22461" s="1433"/>
      <c r="K22461" s="1433"/>
      <c r="L22461" s="1334"/>
    </row>
    <row r="22462" spans="1:12" ht="24" customHeight="1">
      <c r="A22462" s="1355"/>
      <c r="B22462" s="1355"/>
      <c r="C22462" s="1433"/>
      <c r="E22462" s="1433"/>
      <c r="K22462" s="1433"/>
      <c r="L22462" s="1334"/>
    </row>
    <row r="22463" spans="1:12" ht="24" customHeight="1">
      <c r="A22463" s="1355"/>
      <c r="B22463" s="1355"/>
      <c r="C22463" s="1433"/>
      <c r="E22463" s="1433"/>
      <c r="K22463" s="1433"/>
      <c r="L22463" s="1334"/>
    </row>
    <row r="22464" spans="1:12" ht="24" customHeight="1">
      <c r="A22464" s="1355"/>
      <c r="B22464" s="1355"/>
      <c r="C22464" s="1433"/>
      <c r="E22464" s="1433"/>
      <c r="K22464" s="1433"/>
      <c r="L22464" s="1334"/>
    </row>
    <row r="22465" spans="1:12" ht="24" customHeight="1">
      <c r="A22465" s="1355"/>
      <c r="B22465" s="1355"/>
      <c r="C22465" s="1433"/>
      <c r="E22465" s="1433"/>
      <c r="K22465" s="1433"/>
      <c r="L22465" s="1334"/>
    </row>
    <row r="22466" spans="1:12" ht="24" customHeight="1">
      <c r="A22466" s="1355"/>
      <c r="B22466" s="1355"/>
      <c r="C22466" s="1433"/>
      <c r="E22466" s="1433"/>
      <c r="K22466" s="1433"/>
      <c r="L22466" s="1334"/>
    </row>
    <row r="22467" spans="1:12" ht="24" customHeight="1">
      <c r="A22467" s="1355"/>
      <c r="B22467" s="1355"/>
      <c r="C22467" s="1433"/>
      <c r="E22467" s="1433"/>
      <c r="K22467" s="1433"/>
      <c r="L22467" s="1334"/>
    </row>
    <row r="22468" spans="1:12" ht="24" customHeight="1">
      <c r="A22468" s="1355"/>
      <c r="B22468" s="1355"/>
      <c r="C22468" s="1433"/>
      <c r="E22468" s="1433"/>
      <c r="K22468" s="1433"/>
      <c r="L22468" s="1334"/>
    </row>
    <row r="22469" spans="1:12" ht="24" customHeight="1">
      <c r="A22469" s="1355"/>
      <c r="B22469" s="1355"/>
      <c r="C22469" s="1433"/>
      <c r="E22469" s="1433"/>
      <c r="K22469" s="1433"/>
      <c r="L22469" s="1334"/>
    </row>
    <row r="22470" spans="1:12" ht="24" customHeight="1">
      <c r="A22470" s="1355"/>
      <c r="B22470" s="1355"/>
      <c r="C22470" s="1433"/>
      <c r="E22470" s="1433"/>
      <c r="K22470" s="1433"/>
      <c r="L22470" s="1334"/>
    </row>
    <row r="22471" spans="1:12" ht="24" customHeight="1">
      <c r="A22471" s="1355"/>
      <c r="B22471" s="1355"/>
      <c r="C22471" s="1433"/>
      <c r="E22471" s="1433"/>
      <c r="K22471" s="1433"/>
      <c r="L22471" s="1334"/>
    </row>
    <row r="22472" spans="1:12" ht="24" customHeight="1">
      <c r="A22472" s="1355"/>
      <c r="B22472" s="1355"/>
      <c r="C22472" s="1433"/>
      <c r="E22472" s="1433"/>
      <c r="K22472" s="1433"/>
      <c r="L22472" s="1334"/>
    </row>
    <row r="22473" spans="1:12" ht="24" customHeight="1">
      <c r="A22473" s="1355"/>
      <c r="B22473" s="1355"/>
      <c r="C22473" s="1433"/>
      <c r="E22473" s="1433"/>
      <c r="K22473" s="1433"/>
      <c r="L22473" s="1334"/>
    </row>
    <row r="22474" spans="1:12" ht="24" customHeight="1">
      <c r="A22474" s="1355"/>
      <c r="B22474" s="1355"/>
      <c r="C22474" s="1433"/>
      <c r="E22474" s="1433"/>
      <c r="K22474" s="1433"/>
      <c r="L22474" s="1334"/>
    </row>
    <row r="22475" spans="1:12" ht="24" customHeight="1">
      <c r="A22475" s="1355"/>
      <c r="B22475" s="1355"/>
      <c r="C22475" s="1433"/>
      <c r="E22475" s="1433"/>
      <c r="K22475" s="1433"/>
      <c r="L22475" s="1334"/>
    </row>
    <row r="22476" spans="1:12" ht="24" customHeight="1">
      <c r="A22476" s="1355"/>
      <c r="B22476" s="1355"/>
      <c r="C22476" s="1433"/>
      <c r="E22476" s="1433"/>
      <c r="K22476" s="1433"/>
      <c r="L22476" s="1334"/>
    </row>
    <row r="22477" spans="1:12" ht="24" customHeight="1">
      <c r="A22477" s="1355"/>
      <c r="B22477" s="1355"/>
      <c r="C22477" s="1433"/>
      <c r="E22477" s="1433"/>
      <c r="K22477" s="1433"/>
      <c r="L22477" s="1334"/>
    </row>
    <row r="22478" spans="1:12" ht="24" customHeight="1">
      <c r="A22478" s="1355"/>
      <c r="B22478" s="1355"/>
      <c r="C22478" s="1433"/>
      <c r="E22478" s="1433"/>
      <c r="K22478" s="1433"/>
      <c r="L22478" s="1334"/>
    </row>
    <row r="22479" spans="1:12" ht="24" customHeight="1">
      <c r="A22479" s="1355"/>
      <c r="B22479" s="1355"/>
      <c r="C22479" s="1433"/>
      <c r="E22479" s="1433"/>
      <c r="K22479" s="1433"/>
      <c r="L22479" s="1334"/>
    </row>
    <row r="22480" spans="1:12" ht="24" customHeight="1">
      <c r="A22480" s="1355"/>
      <c r="B22480" s="1355"/>
      <c r="C22480" s="1433"/>
      <c r="E22480" s="1433"/>
      <c r="K22480" s="1433"/>
      <c r="L22480" s="1334"/>
    </row>
    <row r="22481" spans="1:12" ht="24" customHeight="1">
      <c r="A22481" s="1355"/>
      <c r="B22481" s="1355"/>
      <c r="C22481" s="1433"/>
      <c r="E22481" s="1433"/>
      <c r="K22481" s="1433"/>
      <c r="L22481" s="1334"/>
    </row>
    <row r="22482" spans="1:12" ht="24" customHeight="1">
      <c r="A22482" s="1355"/>
      <c r="B22482" s="1355"/>
      <c r="C22482" s="1433"/>
      <c r="E22482" s="1433"/>
      <c r="K22482" s="1433"/>
      <c r="L22482" s="1334"/>
    </row>
    <row r="22483" spans="1:12" ht="24" customHeight="1">
      <c r="A22483" s="1355"/>
      <c r="B22483" s="1355"/>
      <c r="C22483" s="1433"/>
      <c r="E22483" s="1433"/>
      <c r="K22483" s="1433"/>
      <c r="L22483" s="1334"/>
    </row>
    <row r="22484" spans="1:12" ht="24" customHeight="1">
      <c r="A22484" s="1355"/>
      <c r="B22484" s="1355"/>
      <c r="C22484" s="1433"/>
      <c r="E22484" s="1433"/>
      <c r="K22484" s="1433"/>
      <c r="L22484" s="1334"/>
    </row>
    <row r="22485" spans="1:12" ht="24" customHeight="1">
      <c r="A22485" s="1355"/>
      <c r="B22485" s="1355"/>
      <c r="C22485" s="1433"/>
      <c r="E22485" s="1433"/>
      <c r="K22485" s="1433"/>
      <c r="L22485" s="1334"/>
    </row>
    <row r="22486" spans="1:12" ht="24" customHeight="1">
      <c r="A22486" s="1355"/>
      <c r="B22486" s="1355"/>
      <c r="C22486" s="1433"/>
      <c r="E22486" s="1433"/>
      <c r="K22486" s="1433"/>
      <c r="L22486" s="1334"/>
    </row>
    <row r="22487" spans="1:12" ht="24" customHeight="1">
      <c r="A22487" s="1355"/>
      <c r="B22487" s="1355"/>
      <c r="C22487" s="1433"/>
      <c r="E22487" s="1433"/>
      <c r="K22487" s="1433"/>
      <c r="L22487" s="1334"/>
    </row>
    <row r="22488" spans="1:12" ht="24" customHeight="1">
      <c r="A22488" s="1355"/>
      <c r="B22488" s="1355"/>
      <c r="C22488" s="1433"/>
      <c r="E22488" s="1433"/>
      <c r="K22488" s="1433"/>
      <c r="L22488" s="1334"/>
    </row>
    <row r="22489" spans="1:12" ht="24" customHeight="1">
      <c r="A22489" s="1355"/>
      <c r="B22489" s="1355"/>
      <c r="C22489" s="1433"/>
      <c r="E22489" s="1433"/>
      <c r="K22489" s="1433"/>
      <c r="L22489" s="1334"/>
    </row>
    <row r="22490" spans="1:12" ht="24" customHeight="1">
      <c r="A22490" s="1355"/>
      <c r="B22490" s="1355"/>
      <c r="C22490" s="1433"/>
      <c r="E22490" s="1433"/>
      <c r="K22490" s="1433"/>
      <c r="L22490" s="1334"/>
    </row>
    <row r="22491" spans="1:12" ht="24" customHeight="1">
      <c r="A22491" s="1355"/>
      <c r="B22491" s="1355"/>
      <c r="C22491" s="1433"/>
      <c r="E22491" s="1433"/>
      <c r="K22491" s="1433"/>
      <c r="L22491" s="1334"/>
    </row>
    <row r="22492" spans="1:12" ht="24" customHeight="1">
      <c r="A22492" s="1355"/>
      <c r="B22492" s="1355"/>
      <c r="C22492" s="1433"/>
      <c r="E22492" s="1433"/>
      <c r="K22492" s="1433"/>
      <c r="L22492" s="1334"/>
    </row>
    <row r="22493" spans="1:12" ht="24" customHeight="1">
      <c r="A22493" s="1355"/>
      <c r="B22493" s="1355"/>
      <c r="C22493" s="1433"/>
      <c r="E22493" s="1433"/>
      <c r="K22493" s="1433"/>
      <c r="L22493" s="1334"/>
    </row>
    <row r="22494" spans="1:12" ht="24" customHeight="1">
      <c r="A22494" s="1355"/>
      <c r="B22494" s="1355"/>
      <c r="C22494" s="1433"/>
      <c r="E22494" s="1433"/>
      <c r="K22494" s="1433"/>
      <c r="L22494" s="1334"/>
    </row>
    <row r="22495" spans="1:12" ht="24" customHeight="1">
      <c r="A22495" s="1355"/>
      <c r="B22495" s="1355"/>
      <c r="C22495" s="1433"/>
      <c r="E22495" s="1433"/>
      <c r="K22495" s="1433"/>
      <c r="L22495" s="1334"/>
    </row>
    <row r="22496" spans="1:12" ht="24" customHeight="1">
      <c r="A22496" s="1355"/>
      <c r="B22496" s="1355"/>
      <c r="C22496" s="1433"/>
      <c r="E22496" s="1433"/>
      <c r="K22496" s="1433"/>
      <c r="L22496" s="1334"/>
    </row>
    <row r="22497" spans="1:12" ht="24" customHeight="1">
      <c r="A22497" s="1355"/>
      <c r="B22497" s="1355"/>
      <c r="C22497" s="1433"/>
      <c r="E22497" s="1433"/>
      <c r="K22497" s="1433"/>
      <c r="L22497" s="1334"/>
    </row>
    <row r="22498" spans="1:12" ht="24" customHeight="1">
      <c r="A22498" s="1355"/>
      <c r="B22498" s="1355"/>
      <c r="C22498" s="1433"/>
      <c r="E22498" s="1433"/>
      <c r="K22498" s="1433"/>
      <c r="L22498" s="1334"/>
    </row>
    <row r="22499" spans="1:12" ht="24" customHeight="1">
      <c r="A22499" s="1355"/>
      <c r="B22499" s="1355"/>
      <c r="C22499" s="1433"/>
      <c r="E22499" s="1433"/>
      <c r="K22499" s="1433"/>
      <c r="L22499" s="1334"/>
    </row>
    <row r="22500" spans="1:12" ht="24" customHeight="1">
      <c r="A22500" s="1355"/>
      <c r="B22500" s="1355"/>
      <c r="C22500" s="1433"/>
      <c r="E22500" s="1433"/>
      <c r="K22500" s="1433"/>
      <c r="L22500" s="1334"/>
    </row>
    <row r="22501" spans="1:12" ht="24" customHeight="1">
      <c r="A22501" s="1355"/>
      <c r="B22501" s="1355"/>
      <c r="C22501" s="1433"/>
      <c r="E22501" s="1433"/>
      <c r="K22501" s="1433"/>
      <c r="L22501" s="1334"/>
    </row>
    <row r="22502" spans="1:12" ht="24" customHeight="1">
      <c r="A22502" s="1355"/>
      <c r="B22502" s="1355"/>
      <c r="C22502" s="1433"/>
      <c r="E22502" s="1433"/>
      <c r="K22502" s="1433"/>
      <c r="L22502" s="1334"/>
    </row>
    <row r="22503" spans="1:12" ht="24" customHeight="1">
      <c r="A22503" s="1355"/>
      <c r="B22503" s="1355"/>
      <c r="C22503" s="1433"/>
      <c r="E22503" s="1433"/>
      <c r="K22503" s="1433"/>
      <c r="L22503" s="1334"/>
    </row>
    <row r="22504" spans="1:12" ht="24" customHeight="1">
      <c r="A22504" s="1355"/>
      <c r="B22504" s="1355"/>
      <c r="C22504" s="1433"/>
      <c r="E22504" s="1433"/>
      <c r="K22504" s="1433"/>
      <c r="L22504" s="1334"/>
    </row>
    <row r="22505" spans="1:12" ht="24" customHeight="1">
      <c r="A22505" s="1355"/>
      <c r="B22505" s="1355"/>
      <c r="C22505" s="1433"/>
      <c r="E22505" s="1433"/>
      <c r="K22505" s="1433"/>
      <c r="L22505" s="1334"/>
    </row>
    <row r="22506" spans="1:12" ht="24" customHeight="1">
      <c r="A22506" s="1355"/>
      <c r="B22506" s="1355"/>
      <c r="C22506" s="1433"/>
      <c r="E22506" s="1433"/>
      <c r="K22506" s="1433"/>
      <c r="L22506" s="1334"/>
    </row>
    <row r="22507" spans="1:12" ht="24" customHeight="1">
      <c r="A22507" s="1355"/>
      <c r="B22507" s="1355"/>
      <c r="C22507" s="1433"/>
      <c r="E22507" s="1433"/>
      <c r="K22507" s="1433"/>
      <c r="L22507" s="1334"/>
    </row>
    <row r="22508" spans="1:12" ht="24" customHeight="1">
      <c r="A22508" s="1355"/>
      <c r="B22508" s="1355"/>
      <c r="C22508" s="1433"/>
      <c r="E22508" s="1433"/>
      <c r="K22508" s="1433"/>
      <c r="L22508" s="1334"/>
    </row>
    <row r="22509" spans="1:12" ht="24" customHeight="1">
      <c r="A22509" s="1355"/>
      <c r="B22509" s="1355"/>
      <c r="C22509" s="1433"/>
      <c r="E22509" s="1433"/>
      <c r="K22509" s="1433"/>
      <c r="L22509" s="1334"/>
    </row>
    <row r="22510" spans="1:12" ht="24" customHeight="1">
      <c r="A22510" s="1355"/>
      <c r="B22510" s="1355"/>
      <c r="C22510" s="1433"/>
      <c r="E22510" s="1433"/>
      <c r="K22510" s="1433"/>
      <c r="L22510" s="1334"/>
    </row>
    <row r="22511" spans="1:12" ht="24" customHeight="1">
      <c r="A22511" s="1355"/>
      <c r="B22511" s="1355"/>
      <c r="C22511" s="1433"/>
      <c r="E22511" s="1433"/>
      <c r="K22511" s="1433"/>
      <c r="L22511" s="1334"/>
    </row>
    <row r="22512" spans="1:12" ht="24" customHeight="1">
      <c r="A22512" s="1355"/>
      <c r="B22512" s="1355"/>
      <c r="C22512" s="1433"/>
      <c r="E22512" s="1433"/>
      <c r="K22512" s="1433"/>
      <c r="L22512" s="1334"/>
    </row>
    <row r="22513" spans="1:12" ht="24" customHeight="1">
      <c r="A22513" s="1355"/>
      <c r="B22513" s="1355"/>
      <c r="C22513" s="1433"/>
      <c r="E22513" s="1433"/>
      <c r="K22513" s="1433"/>
      <c r="L22513" s="1334"/>
    </row>
    <row r="22514" spans="1:12" ht="24" customHeight="1">
      <c r="A22514" s="1355"/>
      <c r="B22514" s="1355"/>
      <c r="C22514" s="1433"/>
      <c r="E22514" s="1433"/>
      <c r="K22514" s="1433"/>
      <c r="L22514" s="1334"/>
    </row>
    <row r="22515" spans="1:12" ht="24" customHeight="1">
      <c r="A22515" s="1355"/>
      <c r="B22515" s="1355"/>
      <c r="C22515" s="1433"/>
      <c r="E22515" s="1433"/>
      <c r="K22515" s="1433"/>
      <c r="L22515" s="1334"/>
    </row>
    <row r="22516" spans="1:12" ht="24" customHeight="1">
      <c r="A22516" s="1355"/>
      <c r="B22516" s="1355"/>
      <c r="C22516" s="1433"/>
      <c r="E22516" s="1433"/>
      <c r="K22516" s="1433"/>
      <c r="L22516" s="1334"/>
    </row>
    <row r="22517" spans="1:12" ht="24" customHeight="1">
      <c r="A22517" s="1355"/>
      <c r="B22517" s="1355"/>
      <c r="C22517" s="1433"/>
      <c r="E22517" s="1433"/>
      <c r="K22517" s="1433"/>
      <c r="L22517" s="1334"/>
    </row>
    <row r="22518" spans="1:12" ht="24" customHeight="1">
      <c r="A22518" s="1355"/>
      <c r="B22518" s="1355"/>
      <c r="C22518" s="1433"/>
      <c r="E22518" s="1433"/>
      <c r="K22518" s="1433"/>
      <c r="L22518" s="1334"/>
    </row>
    <row r="22519" spans="1:12" ht="24" customHeight="1">
      <c r="A22519" s="1355"/>
      <c r="B22519" s="1355"/>
      <c r="C22519" s="1433"/>
      <c r="E22519" s="1433"/>
      <c r="K22519" s="1433"/>
      <c r="L22519" s="1334"/>
    </row>
    <row r="22520" spans="1:12" ht="24" customHeight="1">
      <c r="A22520" s="1355"/>
      <c r="B22520" s="1355"/>
      <c r="C22520" s="1433"/>
      <c r="E22520" s="1433"/>
      <c r="K22520" s="1433"/>
      <c r="L22520" s="1334"/>
    </row>
    <row r="22521" spans="1:12" ht="24" customHeight="1">
      <c r="A22521" s="1355"/>
      <c r="B22521" s="1355"/>
      <c r="C22521" s="1433"/>
      <c r="E22521" s="1433"/>
      <c r="K22521" s="1433"/>
      <c r="L22521" s="1334"/>
    </row>
    <row r="22522" spans="1:12" ht="24" customHeight="1">
      <c r="A22522" s="1355"/>
      <c r="B22522" s="1355"/>
      <c r="C22522" s="1433"/>
      <c r="E22522" s="1433"/>
      <c r="K22522" s="1433"/>
      <c r="L22522" s="1334"/>
    </row>
    <row r="22523" spans="1:12" ht="24" customHeight="1">
      <c r="A22523" s="1355"/>
      <c r="B22523" s="1355"/>
      <c r="C22523" s="1433"/>
      <c r="E22523" s="1433"/>
      <c r="K22523" s="1433"/>
      <c r="L22523" s="1334"/>
    </row>
    <row r="22524" spans="1:12" ht="24" customHeight="1">
      <c r="A22524" s="1355"/>
      <c r="B22524" s="1355"/>
      <c r="C22524" s="1433"/>
      <c r="E22524" s="1433"/>
      <c r="K22524" s="1433"/>
      <c r="L22524" s="1334"/>
    </row>
    <row r="22525" spans="1:12" ht="24" customHeight="1">
      <c r="A22525" s="1355"/>
      <c r="B22525" s="1355"/>
      <c r="C22525" s="1433"/>
      <c r="E22525" s="1433"/>
      <c r="K22525" s="1433"/>
      <c r="L22525" s="1334"/>
    </row>
    <row r="22526" spans="1:12" ht="24" customHeight="1">
      <c r="A22526" s="1355"/>
      <c r="B22526" s="1355"/>
      <c r="C22526" s="1433"/>
      <c r="E22526" s="1433"/>
      <c r="K22526" s="1433"/>
      <c r="L22526" s="1334"/>
    </row>
    <row r="22527" spans="1:12" ht="24" customHeight="1">
      <c r="A22527" s="1355"/>
      <c r="B22527" s="1355"/>
      <c r="C22527" s="1433"/>
      <c r="E22527" s="1433"/>
      <c r="K22527" s="1433"/>
      <c r="L22527" s="1334"/>
    </row>
    <row r="22528" spans="1:12" ht="24" customHeight="1">
      <c r="A22528" s="1355"/>
      <c r="B22528" s="1355"/>
      <c r="C22528" s="1433"/>
      <c r="E22528" s="1433"/>
      <c r="K22528" s="1433"/>
      <c r="L22528" s="1334"/>
    </row>
    <row r="22529" spans="1:12" ht="24" customHeight="1">
      <c r="A22529" s="1355"/>
      <c r="B22529" s="1355"/>
      <c r="C22529" s="1433"/>
      <c r="E22529" s="1433"/>
      <c r="K22529" s="1433"/>
      <c r="L22529" s="1334"/>
    </row>
    <row r="22530" spans="1:12" ht="24" customHeight="1">
      <c r="A22530" s="1355"/>
      <c r="B22530" s="1355"/>
      <c r="C22530" s="1433"/>
      <c r="E22530" s="1433"/>
      <c r="K22530" s="1433"/>
      <c r="L22530" s="1334"/>
    </row>
    <row r="22531" spans="1:12" ht="24" customHeight="1">
      <c r="A22531" s="1355"/>
      <c r="B22531" s="1355"/>
      <c r="C22531" s="1433"/>
      <c r="E22531" s="1433"/>
      <c r="K22531" s="1433"/>
      <c r="L22531" s="1334"/>
    </row>
    <row r="22532" spans="1:12" ht="24" customHeight="1">
      <c r="A22532" s="1355"/>
      <c r="B22532" s="1355"/>
      <c r="C22532" s="1433"/>
      <c r="E22532" s="1433"/>
      <c r="K22532" s="1433"/>
      <c r="L22532" s="1334"/>
    </row>
    <row r="22533" spans="1:12" ht="24" customHeight="1">
      <c r="A22533" s="1355"/>
      <c r="B22533" s="1355"/>
      <c r="C22533" s="1433"/>
      <c r="E22533" s="1433"/>
      <c r="K22533" s="1433"/>
      <c r="L22533" s="1334"/>
    </row>
    <row r="22534" spans="1:12" ht="24" customHeight="1">
      <c r="A22534" s="1355"/>
      <c r="B22534" s="1355"/>
      <c r="C22534" s="1433"/>
      <c r="E22534" s="1433"/>
      <c r="K22534" s="1433"/>
      <c r="L22534" s="1334"/>
    </row>
    <row r="22535" spans="1:12" ht="24" customHeight="1">
      <c r="A22535" s="1355"/>
      <c r="B22535" s="1355"/>
      <c r="C22535" s="1433"/>
      <c r="E22535" s="1433"/>
      <c r="K22535" s="1433"/>
      <c r="L22535" s="1334"/>
    </row>
    <row r="22536" spans="1:12" ht="24" customHeight="1">
      <c r="A22536" s="1355"/>
      <c r="B22536" s="1355"/>
      <c r="C22536" s="1433"/>
      <c r="E22536" s="1433"/>
      <c r="K22536" s="1433"/>
      <c r="L22536" s="1334"/>
    </row>
    <row r="22537" spans="1:12" ht="24" customHeight="1">
      <c r="A22537" s="1355"/>
      <c r="B22537" s="1355"/>
      <c r="C22537" s="1433"/>
      <c r="E22537" s="1433"/>
      <c r="K22537" s="1433"/>
      <c r="L22537" s="1334"/>
    </row>
    <row r="22538" spans="1:12" ht="24" customHeight="1">
      <c r="A22538" s="1355"/>
      <c r="B22538" s="1355"/>
      <c r="C22538" s="1433"/>
      <c r="E22538" s="1433"/>
      <c r="K22538" s="1433"/>
      <c r="L22538" s="1334"/>
    </row>
    <row r="22539" spans="1:12" ht="24" customHeight="1">
      <c r="A22539" s="1355"/>
      <c r="B22539" s="1355"/>
      <c r="C22539" s="1433"/>
      <c r="E22539" s="1433"/>
      <c r="K22539" s="1433"/>
      <c r="L22539" s="1334"/>
    </row>
    <row r="22540" spans="1:12" ht="24" customHeight="1">
      <c r="A22540" s="1355"/>
      <c r="B22540" s="1355"/>
      <c r="C22540" s="1433"/>
      <c r="E22540" s="1433"/>
      <c r="K22540" s="1433"/>
      <c r="L22540" s="1334"/>
    </row>
    <row r="22541" spans="1:12" ht="24" customHeight="1">
      <c r="A22541" s="1355"/>
      <c r="B22541" s="1355"/>
      <c r="C22541" s="1433"/>
      <c r="E22541" s="1433"/>
      <c r="K22541" s="1433"/>
      <c r="L22541" s="1334"/>
    </row>
    <row r="22542" spans="1:12" ht="24" customHeight="1">
      <c r="A22542" s="1355"/>
      <c r="B22542" s="1355"/>
      <c r="C22542" s="1433"/>
      <c r="E22542" s="1433"/>
      <c r="K22542" s="1433"/>
      <c r="L22542" s="1334"/>
    </row>
    <row r="22543" spans="1:12" ht="24" customHeight="1">
      <c r="A22543" s="1355"/>
      <c r="B22543" s="1355"/>
      <c r="C22543" s="1433"/>
      <c r="E22543" s="1433"/>
      <c r="K22543" s="1433"/>
      <c r="L22543" s="1334"/>
    </row>
    <row r="22544" spans="1:12" ht="24" customHeight="1">
      <c r="A22544" s="1355"/>
      <c r="B22544" s="1355"/>
      <c r="C22544" s="1433"/>
      <c r="E22544" s="1433"/>
      <c r="K22544" s="1433"/>
      <c r="L22544" s="1334"/>
    </row>
    <row r="22545" spans="1:12" ht="24" customHeight="1">
      <c r="A22545" s="1355"/>
      <c r="B22545" s="1355"/>
      <c r="C22545" s="1433"/>
      <c r="E22545" s="1433"/>
      <c r="K22545" s="1433"/>
      <c r="L22545" s="1334"/>
    </row>
    <row r="22546" spans="1:12" ht="24" customHeight="1">
      <c r="A22546" s="1355"/>
      <c r="B22546" s="1355"/>
      <c r="C22546" s="1433"/>
      <c r="E22546" s="1433"/>
      <c r="K22546" s="1433"/>
      <c r="L22546" s="1334"/>
    </row>
    <row r="22547" spans="1:12" ht="24" customHeight="1">
      <c r="A22547" s="1355"/>
      <c r="B22547" s="1355"/>
      <c r="C22547" s="1433"/>
      <c r="E22547" s="1433"/>
      <c r="K22547" s="1433"/>
      <c r="L22547" s="1334"/>
    </row>
    <row r="22548" spans="1:12" ht="24" customHeight="1">
      <c r="A22548" s="1355"/>
      <c r="B22548" s="1355"/>
      <c r="C22548" s="1433"/>
      <c r="E22548" s="1433"/>
      <c r="K22548" s="1433"/>
      <c r="L22548" s="1334"/>
    </row>
    <row r="22549" spans="1:12" ht="24" customHeight="1">
      <c r="A22549" s="1355"/>
      <c r="B22549" s="1355"/>
      <c r="C22549" s="1433"/>
      <c r="E22549" s="1433"/>
      <c r="K22549" s="1433"/>
      <c r="L22549" s="1334"/>
    </row>
    <row r="22550" spans="1:12" ht="24" customHeight="1">
      <c r="A22550" s="1355"/>
      <c r="B22550" s="1355"/>
      <c r="C22550" s="1433"/>
      <c r="E22550" s="1433"/>
      <c r="K22550" s="1433"/>
      <c r="L22550" s="1334"/>
    </row>
    <row r="22551" spans="1:12" ht="24" customHeight="1">
      <c r="A22551" s="1355"/>
      <c r="B22551" s="1355"/>
      <c r="C22551" s="1433"/>
      <c r="E22551" s="1433"/>
      <c r="K22551" s="1433"/>
      <c r="L22551" s="1334"/>
    </row>
    <row r="22552" spans="1:12" ht="24" customHeight="1">
      <c r="A22552" s="1355"/>
      <c r="B22552" s="1355"/>
      <c r="C22552" s="1433"/>
      <c r="E22552" s="1433"/>
      <c r="K22552" s="1433"/>
      <c r="L22552" s="1334"/>
    </row>
    <row r="22553" spans="1:12" ht="24" customHeight="1">
      <c r="A22553" s="1355"/>
      <c r="B22553" s="1355"/>
      <c r="C22553" s="1433"/>
      <c r="E22553" s="1433"/>
      <c r="K22553" s="1433"/>
      <c r="L22553" s="1334"/>
    </row>
    <row r="22554" spans="1:12" ht="24" customHeight="1">
      <c r="A22554" s="1355"/>
      <c r="B22554" s="1355"/>
      <c r="C22554" s="1433"/>
      <c r="E22554" s="1433"/>
      <c r="K22554" s="1433"/>
      <c r="L22554" s="1334"/>
    </row>
    <row r="22555" spans="1:12" ht="24" customHeight="1">
      <c r="A22555" s="1355"/>
      <c r="B22555" s="1355"/>
      <c r="C22555" s="1433"/>
      <c r="E22555" s="1433"/>
      <c r="K22555" s="1433"/>
      <c r="L22555" s="1334"/>
    </row>
    <row r="22556" spans="1:12" ht="24" customHeight="1">
      <c r="A22556" s="1355"/>
      <c r="B22556" s="1355"/>
      <c r="C22556" s="1433"/>
      <c r="E22556" s="1433"/>
      <c r="K22556" s="1433"/>
      <c r="L22556" s="1334"/>
    </row>
    <row r="22557" spans="1:12" ht="24" customHeight="1">
      <c r="A22557" s="1355"/>
      <c r="B22557" s="1355"/>
      <c r="C22557" s="1433"/>
      <c r="E22557" s="1433"/>
      <c r="K22557" s="1433"/>
      <c r="L22557" s="1334"/>
    </row>
    <row r="22558" spans="1:12" ht="24" customHeight="1">
      <c r="A22558" s="1355"/>
      <c r="B22558" s="1355"/>
      <c r="C22558" s="1433"/>
      <c r="E22558" s="1433"/>
      <c r="K22558" s="1433"/>
      <c r="L22558" s="1334"/>
    </row>
    <row r="22559" spans="1:12" ht="24" customHeight="1">
      <c r="A22559" s="1355"/>
      <c r="B22559" s="1355"/>
      <c r="C22559" s="1433"/>
      <c r="E22559" s="1433"/>
      <c r="K22559" s="1433"/>
      <c r="L22559" s="1334"/>
    </row>
    <row r="22560" spans="1:12" ht="24" customHeight="1">
      <c r="A22560" s="1355"/>
      <c r="B22560" s="1355"/>
      <c r="C22560" s="1433"/>
      <c r="E22560" s="1433"/>
      <c r="K22560" s="1433"/>
      <c r="L22560" s="1334"/>
    </row>
    <row r="22561" spans="1:12" ht="24" customHeight="1">
      <c r="A22561" s="1355"/>
      <c r="B22561" s="1355"/>
      <c r="C22561" s="1433"/>
      <c r="E22561" s="1433"/>
      <c r="K22561" s="1433"/>
      <c r="L22561" s="1334"/>
    </row>
    <row r="22562" spans="1:12" ht="24" customHeight="1">
      <c r="A22562" s="1355"/>
      <c r="B22562" s="1355"/>
      <c r="C22562" s="1433"/>
      <c r="E22562" s="1433"/>
      <c r="K22562" s="1433"/>
      <c r="L22562" s="1334"/>
    </row>
    <row r="22563" spans="1:12" ht="24" customHeight="1">
      <c r="A22563" s="1355"/>
      <c r="B22563" s="1355"/>
      <c r="C22563" s="1433"/>
      <c r="E22563" s="1433"/>
      <c r="K22563" s="1433"/>
      <c r="L22563" s="1334"/>
    </row>
    <row r="22564" spans="1:12" ht="24" customHeight="1">
      <c r="A22564" s="1355"/>
      <c r="B22564" s="1355"/>
      <c r="C22564" s="1433"/>
      <c r="E22564" s="1433"/>
      <c r="K22564" s="1433"/>
      <c r="L22564" s="1334"/>
    </row>
    <row r="22565" spans="1:12" ht="24" customHeight="1">
      <c r="A22565" s="1355"/>
      <c r="B22565" s="1355"/>
      <c r="C22565" s="1433"/>
      <c r="E22565" s="1433"/>
      <c r="K22565" s="1433"/>
      <c r="L22565" s="1334"/>
    </row>
    <row r="22566" spans="1:12" ht="24" customHeight="1">
      <c r="A22566" s="1355"/>
      <c r="B22566" s="1355"/>
      <c r="C22566" s="1433"/>
      <c r="E22566" s="1433"/>
      <c r="K22566" s="1433"/>
      <c r="L22566" s="1334"/>
    </row>
    <row r="22567" spans="1:12" ht="24" customHeight="1">
      <c r="A22567" s="1355"/>
      <c r="B22567" s="1355"/>
      <c r="C22567" s="1433"/>
      <c r="E22567" s="1433"/>
      <c r="K22567" s="1433"/>
      <c r="L22567" s="1334"/>
    </row>
    <row r="22568" spans="1:12" ht="24" customHeight="1">
      <c r="A22568" s="1355"/>
      <c r="B22568" s="1355"/>
      <c r="C22568" s="1433"/>
      <c r="E22568" s="1433"/>
      <c r="K22568" s="1433"/>
      <c r="L22568" s="1334"/>
    </row>
    <row r="22569" spans="1:12" ht="24" customHeight="1">
      <c r="A22569" s="1355"/>
      <c r="B22569" s="1355"/>
      <c r="C22569" s="1433"/>
      <c r="E22569" s="1433"/>
      <c r="K22569" s="1433"/>
      <c r="L22569" s="1334"/>
    </row>
    <row r="22570" spans="1:12" ht="24" customHeight="1">
      <c r="A22570" s="1355"/>
      <c r="B22570" s="1355"/>
      <c r="C22570" s="1433"/>
      <c r="E22570" s="1433"/>
      <c r="K22570" s="1433"/>
      <c r="L22570" s="1334"/>
    </row>
    <row r="22571" spans="1:12" ht="24" customHeight="1">
      <c r="A22571" s="1355"/>
      <c r="B22571" s="1355"/>
      <c r="C22571" s="1433"/>
      <c r="E22571" s="1433"/>
      <c r="K22571" s="1433"/>
      <c r="L22571" s="1334"/>
    </row>
    <row r="22572" spans="1:12" ht="24" customHeight="1">
      <c r="A22572" s="1355"/>
      <c r="B22572" s="1355"/>
      <c r="C22572" s="1433"/>
      <c r="E22572" s="1433"/>
      <c r="K22572" s="1433"/>
      <c r="L22572" s="1334"/>
    </row>
    <row r="22573" spans="1:12" ht="24" customHeight="1">
      <c r="A22573" s="1355"/>
      <c r="B22573" s="1355"/>
      <c r="C22573" s="1433"/>
      <c r="E22573" s="1433"/>
      <c r="K22573" s="1433"/>
      <c r="L22573" s="1334"/>
    </row>
    <row r="22574" spans="1:12" ht="24" customHeight="1">
      <c r="A22574" s="1355"/>
      <c r="B22574" s="1355"/>
      <c r="C22574" s="1433"/>
      <c r="E22574" s="1433"/>
      <c r="K22574" s="1433"/>
      <c r="L22574" s="1334"/>
    </row>
    <row r="22575" spans="1:12" ht="24" customHeight="1">
      <c r="A22575" s="1355"/>
      <c r="B22575" s="1355"/>
      <c r="C22575" s="1433"/>
      <c r="E22575" s="1433"/>
      <c r="K22575" s="1433"/>
      <c r="L22575" s="1334"/>
    </row>
    <row r="22576" spans="1:12" ht="24" customHeight="1">
      <c r="A22576" s="1355"/>
      <c r="B22576" s="1355"/>
      <c r="C22576" s="1433"/>
      <c r="E22576" s="1433"/>
      <c r="K22576" s="1433"/>
      <c r="L22576" s="1334"/>
    </row>
    <row r="22577" spans="1:12" ht="24" customHeight="1">
      <c r="A22577" s="1355"/>
      <c r="B22577" s="1355"/>
      <c r="C22577" s="1433"/>
      <c r="E22577" s="1433"/>
      <c r="K22577" s="1433"/>
      <c r="L22577" s="1334"/>
    </row>
    <row r="22578" spans="1:12" ht="24" customHeight="1">
      <c r="A22578" s="1355"/>
      <c r="B22578" s="1355"/>
      <c r="C22578" s="1433"/>
      <c r="E22578" s="1433"/>
      <c r="K22578" s="1433"/>
      <c r="L22578" s="1334"/>
    </row>
    <row r="22579" spans="1:12" ht="24" customHeight="1">
      <c r="A22579" s="1355"/>
      <c r="B22579" s="1355"/>
      <c r="C22579" s="1433"/>
      <c r="E22579" s="1433"/>
      <c r="K22579" s="1433"/>
      <c r="L22579" s="1334"/>
    </row>
    <row r="22580" spans="1:12" ht="24" customHeight="1">
      <c r="A22580" s="1355"/>
      <c r="B22580" s="1355"/>
      <c r="C22580" s="1433"/>
      <c r="E22580" s="1433"/>
      <c r="K22580" s="1433"/>
      <c r="L22580" s="1334"/>
    </row>
    <row r="22581" spans="1:12" ht="24" customHeight="1">
      <c r="A22581" s="1355"/>
      <c r="B22581" s="1355"/>
      <c r="C22581" s="1433"/>
      <c r="E22581" s="1433"/>
      <c r="K22581" s="1433"/>
      <c r="L22581" s="1334"/>
    </row>
    <row r="22582" spans="1:12" ht="24" customHeight="1">
      <c r="A22582" s="1355"/>
      <c r="B22582" s="1355"/>
      <c r="C22582" s="1433"/>
      <c r="E22582" s="1433"/>
      <c r="K22582" s="1433"/>
      <c r="L22582" s="1334"/>
    </row>
    <row r="22583" spans="1:12" ht="24" customHeight="1">
      <c r="A22583" s="1355"/>
      <c r="B22583" s="1355"/>
      <c r="C22583" s="1433"/>
      <c r="E22583" s="1433"/>
      <c r="K22583" s="1433"/>
      <c r="L22583" s="1334"/>
    </row>
    <row r="22584" spans="1:12" ht="24" customHeight="1">
      <c r="A22584" s="1355"/>
      <c r="B22584" s="1355"/>
      <c r="C22584" s="1433"/>
      <c r="E22584" s="1433"/>
      <c r="K22584" s="1433"/>
      <c r="L22584" s="1334"/>
    </row>
    <row r="22585" spans="1:12" ht="24" customHeight="1">
      <c r="A22585" s="1355"/>
      <c r="B22585" s="1355"/>
      <c r="C22585" s="1433"/>
      <c r="E22585" s="1433"/>
      <c r="K22585" s="1433"/>
      <c r="L22585" s="1334"/>
    </row>
    <row r="22586" spans="1:12" ht="24" customHeight="1">
      <c r="A22586" s="1355"/>
      <c r="B22586" s="1355"/>
      <c r="C22586" s="1433"/>
      <c r="E22586" s="1433"/>
      <c r="K22586" s="1433"/>
      <c r="L22586" s="1334"/>
    </row>
    <row r="22587" spans="1:12" ht="24" customHeight="1">
      <c r="A22587" s="1355"/>
      <c r="B22587" s="1355"/>
      <c r="C22587" s="1433"/>
      <c r="E22587" s="1433"/>
      <c r="K22587" s="1433"/>
      <c r="L22587" s="1334"/>
    </row>
    <row r="22588" spans="1:12" ht="24" customHeight="1">
      <c r="A22588" s="1355"/>
      <c r="B22588" s="1355"/>
      <c r="C22588" s="1433"/>
      <c r="E22588" s="1433"/>
      <c r="K22588" s="1433"/>
      <c r="L22588" s="1334"/>
    </row>
    <row r="22589" spans="1:12" ht="24" customHeight="1">
      <c r="A22589" s="1355"/>
      <c r="B22589" s="1355"/>
      <c r="C22589" s="1433"/>
      <c r="E22589" s="1433"/>
      <c r="K22589" s="1433"/>
      <c r="L22589" s="1334"/>
    </row>
    <row r="22590" spans="1:12" ht="24" customHeight="1">
      <c r="A22590" s="1355"/>
      <c r="B22590" s="1355"/>
      <c r="C22590" s="1433"/>
      <c r="E22590" s="1433"/>
      <c r="K22590" s="1433"/>
      <c r="L22590" s="1334"/>
    </row>
    <row r="22591" spans="1:12" ht="24" customHeight="1">
      <c r="A22591" s="1355"/>
      <c r="B22591" s="1355"/>
      <c r="C22591" s="1433"/>
      <c r="E22591" s="1433"/>
      <c r="K22591" s="1433"/>
      <c r="L22591" s="1334"/>
    </row>
    <row r="22592" spans="1:12" ht="24" customHeight="1">
      <c r="A22592" s="1355"/>
      <c r="B22592" s="1355"/>
      <c r="C22592" s="1433"/>
      <c r="E22592" s="1433"/>
      <c r="K22592" s="1433"/>
      <c r="L22592" s="1334"/>
    </row>
    <row r="22593" spans="1:12" ht="24" customHeight="1">
      <c r="A22593" s="1355"/>
      <c r="B22593" s="1355"/>
      <c r="C22593" s="1433"/>
      <c r="E22593" s="1433"/>
      <c r="K22593" s="1433"/>
      <c r="L22593" s="1334"/>
    </row>
    <row r="22594" spans="1:12" ht="24" customHeight="1">
      <c r="A22594" s="1355"/>
      <c r="B22594" s="1355"/>
      <c r="C22594" s="1433"/>
      <c r="E22594" s="1433"/>
      <c r="K22594" s="1433"/>
      <c r="L22594" s="1334"/>
    </row>
    <row r="22595" spans="1:12" ht="24" customHeight="1">
      <c r="A22595" s="1355"/>
      <c r="B22595" s="1355"/>
      <c r="C22595" s="1433"/>
      <c r="E22595" s="1433"/>
      <c r="K22595" s="1433"/>
      <c r="L22595" s="1334"/>
    </row>
    <row r="22596" spans="1:12" ht="24" customHeight="1">
      <c r="A22596" s="1355"/>
      <c r="B22596" s="1355"/>
      <c r="C22596" s="1433"/>
      <c r="E22596" s="1433"/>
      <c r="K22596" s="1433"/>
      <c r="L22596" s="1334"/>
    </row>
    <row r="22597" spans="1:12" ht="24" customHeight="1">
      <c r="A22597" s="1355"/>
      <c r="B22597" s="1355"/>
      <c r="C22597" s="1433"/>
      <c r="E22597" s="1433"/>
      <c r="K22597" s="1433"/>
      <c r="L22597" s="1334"/>
    </row>
    <row r="22598" spans="1:12" ht="24" customHeight="1">
      <c r="A22598" s="1355"/>
      <c r="B22598" s="1355"/>
      <c r="C22598" s="1433"/>
      <c r="E22598" s="1433"/>
      <c r="K22598" s="1433"/>
      <c r="L22598" s="1334"/>
    </row>
    <row r="22599" spans="1:12" ht="24" customHeight="1">
      <c r="A22599" s="1355"/>
      <c r="B22599" s="1355"/>
      <c r="C22599" s="1433"/>
      <c r="E22599" s="1433"/>
      <c r="K22599" s="1433"/>
      <c r="L22599" s="1334"/>
    </row>
    <row r="22600" spans="1:12" ht="24" customHeight="1">
      <c r="A22600" s="1355"/>
      <c r="B22600" s="1355"/>
      <c r="C22600" s="1433"/>
      <c r="E22600" s="1433"/>
      <c r="K22600" s="1433"/>
      <c r="L22600" s="1334"/>
    </row>
    <row r="22601" spans="1:12" ht="24" customHeight="1">
      <c r="A22601" s="1355"/>
      <c r="B22601" s="1355"/>
      <c r="C22601" s="1433"/>
      <c r="E22601" s="1433"/>
      <c r="K22601" s="1433"/>
      <c r="L22601" s="1334"/>
    </row>
    <row r="22602" spans="1:12" ht="24" customHeight="1">
      <c r="A22602" s="1355"/>
      <c r="B22602" s="1355"/>
      <c r="C22602" s="1433"/>
      <c r="E22602" s="1433"/>
      <c r="K22602" s="1433"/>
      <c r="L22602" s="1334"/>
    </row>
    <row r="22603" spans="1:12" ht="24" customHeight="1">
      <c r="A22603" s="1355"/>
      <c r="B22603" s="1355"/>
      <c r="C22603" s="1433"/>
      <c r="E22603" s="1433"/>
      <c r="K22603" s="1433"/>
      <c r="L22603" s="1334"/>
    </row>
    <row r="22604" spans="1:12" ht="24" customHeight="1">
      <c r="A22604" s="1355"/>
      <c r="B22604" s="1355"/>
      <c r="C22604" s="1433"/>
      <c r="E22604" s="1433"/>
      <c r="K22604" s="1433"/>
      <c r="L22604" s="1334"/>
    </row>
    <row r="22605" spans="1:12" ht="24" customHeight="1">
      <c r="A22605" s="1355"/>
      <c r="B22605" s="1355"/>
      <c r="C22605" s="1433"/>
      <c r="E22605" s="1433"/>
      <c r="K22605" s="1433"/>
      <c r="L22605" s="1334"/>
    </row>
    <row r="22606" spans="1:12" ht="24" customHeight="1">
      <c r="A22606" s="1355"/>
      <c r="B22606" s="1355"/>
      <c r="C22606" s="1433"/>
      <c r="E22606" s="1433"/>
      <c r="K22606" s="1433"/>
      <c r="L22606" s="1334"/>
    </row>
    <row r="22607" spans="1:12" ht="24" customHeight="1">
      <c r="A22607" s="1355"/>
      <c r="B22607" s="1355"/>
      <c r="C22607" s="1433"/>
      <c r="E22607" s="1433"/>
      <c r="K22607" s="1433"/>
      <c r="L22607" s="1334"/>
    </row>
    <row r="22608" spans="1:12" ht="24" customHeight="1">
      <c r="A22608" s="1355"/>
      <c r="B22608" s="1355"/>
      <c r="C22608" s="1433"/>
      <c r="E22608" s="1433"/>
      <c r="K22608" s="1433"/>
      <c r="L22608" s="1334"/>
    </row>
    <row r="22609" spans="1:12" ht="24" customHeight="1">
      <c r="A22609" s="1355"/>
      <c r="B22609" s="1355"/>
      <c r="C22609" s="1433"/>
      <c r="E22609" s="1433"/>
      <c r="K22609" s="1433"/>
      <c r="L22609" s="1334"/>
    </row>
    <row r="22610" spans="1:12" ht="24" customHeight="1">
      <c r="A22610" s="1355"/>
      <c r="B22610" s="1355"/>
      <c r="C22610" s="1433"/>
      <c r="E22610" s="1433"/>
      <c r="K22610" s="1433"/>
      <c r="L22610" s="1334"/>
    </row>
    <row r="22611" spans="1:12" ht="24" customHeight="1">
      <c r="A22611" s="1355"/>
      <c r="B22611" s="1355"/>
      <c r="C22611" s="1433"/>
      <c r="E22611" s="1433"/>
      <c r="K22611" s="1433"/>
      <c r="L22611" s="1334"/>
    </row>
    <row r="22612" spans="1:12" ht="24" customHeight="1">
      <c r="A22612" s="1355"/>
      <c r="B22612" s="1355"/>
      <c r="C22612" s="1433"/>
      <c r="E22612" s="1433"/>
      <c r="K22612" s="1433"/>
      <c r="L22612" s="1334"/>
    </row>
    <row r="22613" spans="1:12" ht="24" customHeight="1">
      <c r="A22613" s="1355"/>
      <c r="B22613" s="1355"/>
      <c r="C22613" s="1433"/>
      <c r="E22613" s="1433"/>
      <c r="K22613" s="1433"/>
      <c r="L22613" s="1334"/>
    </row>
    <row r="22614" spans="1:12" ht="24" customHeight="1">
      <c r="A22614" s="1355"/>
      <c r="B22614" s="1355"/>
      <c r="C22614" s="1433"/>
      <c r="E22614" s="1433"/>
      <c r="K22614" s="1433"/>
      <c r="L22614" s="1334"/>
    </row>
    <row r="22615" spans="1:12" ht="24" customHeight="1">
      <c r="A22615" s="1355"/>
      <c r="B22615" s="1355"/>
      <c r="C22615" s="1433"/>
      <c r="E22615" s="1433"/>
      <c r="K22615" s="1433"/>
      <c r="L22615" s="1334"/>
    </row>
    <row r="22616" spans="1:12" ht="24" customHeight="1">
      <c r="A22616" s="1355"/>
      <c r="B22616" s="1355"/>
      <c r="C22616" s="1433"/>
      <c r="E22616" s="1433"/>
      <c r="K22616" s="1433"/>
      <c r="L22616" s="1334"/>
    </row>
    <row r="22617" spans="1:12" ht="24" customHeight="1">
      <c r="A22617" s="1355"/>
      <c r="B22617" s="1355"/>
      <c r="C22617" s="1433"/>
      <c r="E22617" s="1433"/>
      <c r="K22617" s="1433"/>
      <c r="L22617" s="1334"/>
    </row>
    <row r="22618" spans="1:12" ht="24" customHeight="1">
      <c r="A22618" s="1355"/>
      <c r="B22618" s="1355"/>
      <c r="C22618" s="1433"/>
      <c r="E22618" s="1433"/>
      <c r="K22618" s="1433"/>
      <c r="L22618" s="1334"/>
    </row>
    <row r="22619" spans="1:12" ht="24" customHeight="1">
      <c r="A22619" s="1355"/>
      <c r="B22619" s="1355"/>
      <c r="C22619" s="1433"/>
      <c r="E22619" s="1433"/>
      <c r="K22619" s="1433"/>
      <c r="L22619" s="1334"/>
    </row>
    <row r="22620" spans="1:12" ht="24" customHeight="1">
      <c r="A22620" s="1355"/>
      <c r="B22620" s="1355"/>
      <c r="C22620" s="1433"/>
      <c r="E22620" s="1433"/>
      <c r="K22620" s="1433"/>
      <c r="L22620" s="1334"/>
    </row>
    <row r="22621" spans="1:12" ht="24" customHeight="1">
      <c r="A22621" s="1355"/>
      <c r="B22621" s="1355"/>
      <c r="C22621" s="1433"/>
      <c r="E22621" s="1433"/>
      <c r="K22621" s="1433"/>
      <c r="L22621" s="1334"/>
    </row>
    <row r="22622" spans="1:12" ht="24" customHeight="1">
      <c r="A22622" s="1355"/>
      <c r="B22622" s="1355"/>
      <c r="C22622" s="1433"/>
      <c r="E22622" s="1433"/>
      <c r="K22622" s="1433"/>
      <c r="L22622" s="1334"/>
    </row>
    <row r="22623" spans="1:12" ht="24" customHeight="1">
      <c r="A22623" s="1355"/>
      <c r="B22623" s="1355"/>
      <c r="C22623" s="1433"/>
      <c r="E22623" s="1433"/>
      <c r="K22623" s="1433"/>
      <c r="L22623" s="1334"/>
    </row>
    <row r="22624" spans="1:12" ht="24" customHeight="1">
      <c r="A22624" s="1355"/>
      <c r="B22624" s="1355"/>
      <c r="C22624" s="1433"/>
      <c r="E22624" s="1433"/>
      <c r="K22624" s="1433"/>
      <c r="L22624" s="1334"/>
    </row>
    <row r="22625" spans="1:12" ht="24" customHeight="1">
      <c r="A22625" s="1355"/>
      <c r="B22625" s="1355"/>
      <c r="C22625" s="1433"/>
      <c r="E22625" s="1433"/>
      <c r="K22625" s="1433"/>
      <c r="L22625" s="1334"/>
    </row>
    <row r="22626" spans="1:12" ht="24" customHeight="1">
      <c r="A22626" s="1355"/>
      <c r="B22626" s="1355"/>
      <c r="C22626" s="1433"/>
      <c r="E22626" s="1433"/>
      <c r="K22626" s="1433"/>
      <c r="L22626" s="1334"/>
    </row>
    <row r="22627" spans="1:12" ht="24" customHeight="1">
      <c r="A22627" s="1355"/>
      <c r="B22627" s="1355"/>
      <c r="C22627" s="1433"/>
      <c r="E22627" s="1433"/>
      <c r="K22627" s="1433"/>
      <c r="L22627" s="1334"/>
    </row>
    <row r="22628" spans="1:12" ht="24" customHeight="1">
      <c r="A22628" s="1355"/>
      <c r="B22628" s="1355"/>
      <c r="C22628" s="1433"/>
      <c r="E22628" s="1433"/>
      <c r="K22628" s="1433"/>
      <c r="L22628" s="1334"/>
    </row>
    <row r="22629" spans="1:12" ht="24" customHeight="1">
      <c r="A22629" s="1355"/>
      <c r="B22629" s="1355"/>
      <c r="C22629" s="1433"/>
      <c r="E22629" s="1433"/>
      <c r="K22629" s="1433"/>
      <c r="L22629" s="1334"/>
    </row>
    <row r="22630" spans="1:12" ht="24" customHeight="1">
      <c r="A22630" s="1355"/>
      <c r="B22630" s="1355"/>
      <c r="C22630" s="1433"/>
      <c r="E22630" s="1433"/>
      <c r="K22630" s="1433"/>
      <c r="L22630" s="1334"/>
    </row>
    <row r="22631" spans="1:12" ht="24" customHeight="1">
      <c r="A22631" s="1355"/>
      <c r="B22631" s="1355"/>
      <c r="C22631" s="1433"/>
      <c r="E22631" s="1433"/>
      <c r="K22631" s="1433"/>
      <c r="L22631" s="1334"/>
    </row>
    <row r="22632" spans="1:12" ht="24" customHeight="1">
      <c r="A22632" s="1355"/>
      <c r="B22632" s="1355"/>
      <c r="C22632" s="1433"/>
      <c r="E22632" s="1433"/>
      <c r="K22632" s="1433"/>
      <c r="L22632" s="1334"/>
    </row>
    <row r="22633" spans="1:12" ht="24" customHeight="1">
      <c r="A22633" s="1355"/>
      <c r="B22633" s="1355"/>
      <c r="C22633" s="1433"/>
      <c r="E22633" s="1433"/>
      <c r="K22633" s="1433"/>
      <c r="L22633" s="1334"/>
    </row>
    <row r="22634" spans="1:12" ht="24" customHeight="1">
      <c r="A22634" s="1355"/>
      <c r="B22634" s="1355"/>
      <c r="C22634" s="1433"/>
      <c r="E22634" s="1433"/>
      <c r="K22634" s="1433"/>
      <c r="L22634" s="1334"/>
    </row>
    <row r="22635" spans="1:12" ht="24" customHeight="1">
      <c r="A22635" s="1355"/>
      <c r="B22635" s="1355"/>
      <c r="C22635" s="1433"/>
      <c r="E22635" s="1433"/>
      <c r="K22635" s="1433"/>
      <c r="L22635" s="1334"/>
    </row>
    <row r="22636" spans="1:12" ht="24" customHeight="1">
      <c r="A22636" s="1355"/>
      <c r="B22636" s="1355"/>
      <c r="C22636" s="1433"/>
      <c r="E22636" s="1433"/>
      <c r="K22636" s="1433"/>
      <c r="L22636" s="1334"/>
    </row>
    <row r="22637" spans="1:12" ht="24" customHeight="1">
      <c r="A22637" s="1355"/>
      <c r="B22637" s="1355"/>
      <c r="C22637" s="1433"/>
      <c r="E22637" s="1433"/>
      <c r="K22637" s="1433"/>
      <c r="L22637" s="1334"/>
    </row>
    <row r="22638" spans="1:12" ht="24" customHeight="1">
      <c r="A22638" s="1355"/>
      <c r="B22638" s="1355"/>
      <c r="C22638" s="1433"/>
      <c r="E22638" s="1433"/>
      <c r="K22638" s="1433"/>
      <c r="L22638" s="1334"/>
    </row>
    <row r="22639" spans="1:12" ht="24" customHeight="1">
      <c r="A22639" s="1355"/>
      <c r="B22639" s="1355"/>
      <c r="C22639" s="1433"/>
      <c r="E22639" s="1433"/>
      <c r="K22639" s="1433"/>
      <c r="L22639" s="1334"/>
    </row>
    <row r="22640" spans="1:12" ht="24" customHeight="1">
      <c r="A22640" s="1355"/>
      <c r="B22640" s="1355"/>
      <c r="C22640" s="1433"/>
      <c r="E22640" s="1433"/>
      <c r="K22640" s="1433"/>
      <c r="L22640" s="1334"/>
    </row>
    <row r="22641" spans="1:12" ht="24" customHeight="1">
      <c r="A22641" s="1355"/>
      <c r="B22641" s="1355"/>
      <c r="C22641" s="1433"/>
      <c r="E22641" s="1433"/>
      <c r="K22641" s="1433"/>
      <c r="L22641" s="1334"/>
    </row>
    <row r="22642" spans="1:12" ht="24" customHeight="1">
      <c r="A22642" s="1355"/>
      <c r="B22642" s="1355"/>
      <c r="C22642" s="1433"/>
      <c r="E22642" s="1433"/>
      <c r="K22642" s="1433"/>
      <c r="L22642" s="1334"/>
    </row>
    <row r="22643" spans="1:12" ht="24" customHeight="1">
      <c r="A22643" s="1355"/>
      <c r="B22643" s="1355"/>
      <c r="C22643" s="1433"/>
      <c r="E22643" s="1433"/>
      <c r="K22643" s="1433"/>
      <c r="L22643" s="1334"/>
    </row>
    <row r="22644" spans="1:12" ht="24" customHeight="1">
      <c r="A22644" s="1355"/>
      <c r="B22644" s="1355"/>
      <c r="C22644" s="1433"/>
      <c r="E22644" s="1433"/>
      <c r="K22644" s="1433"/>
      <c r="L22644" s="1334"/>
    </row>
    <row r="22645" spans="1:12" ht="24" customHeight="1">
      <c r="A22645" s="1355"/>
      <c r="B22645" s="1355"/>
      <c r="C22645" s="1433"/>
      <c r="E22645" s="1433"/>
      <c r="K22645" s="1433"/>
      <c r="L22645" s="1334"/>
    </row>
    <row r="22646" spans="1:12" ht="24" customHeight="1">
      <c r="A22646" s="1355"/>
      <c r="B22646" s="1355"/>
      <c r="C22646" s="1433"/>
      <c r="E22646" s="1433"/>
      <c r="K22646" s="1433"/>
      <c r="L22646" s="1334"/>
    </row>
    <row r="22647" spans="1:12" ht="24" customHeight="1">
      <c r="A22647" s="1355"/>
      <c r="B22647" s="1355"/>
      <c r="C22647" s="1433"/>
      <c r="E22647" s="1433"/>
      <c r="K22647" s="1433"/>
      <c r="L22647" s="1334"/>
    </row>
    <row r="22648" spans="1:12" ht="24" customHeight="1">
      <c r="A22648" s="1355"/>
      <c r="B22648" s="1355"/>
      <c r="C22648" s="1433"/>
      <c r="E22648" s="1433"/>
      <c r="K22648" s="1433"/>
      <c r="L22648" s="1334"/>
    </row>
    <row r="22649" spans="1:12" ht="24" customHeight="1">
      <c r="A22649" s="1355"/>
      <c r="B22649" s="1355"/>
      <c r="C22649" s="1433"/>
      <c r="E22649" s="1433"/>
      <c r="K22649" s="1433"/>
      <c r="L22649" s="1334"/>
    </row>
    <row r="22650" spans="1:12" ht="24" customHeight="1">
      <c r="A22650" s="1355"/>
      <c r="B22650" s="1355"/>
      <c r="C22650" s="1433"/>
      <c r="E22650" s="1433"/>
      <c r="K22650" s="1433"/>
      <c r="L22650" s="1334"/>
    </row>
    <row r="22651" spans="1:12" ht="24" customHeight="1">
      <c r="A22651" s="1355"/>
      <c r="B22651" s="1355"/>
      <c r="C22651" s="1433"/>
      <c r="E22651" s="1433"/>
      <c r="K22651" s="1433"/>
      <c r="L22651" s="1334"/>
    </row>
    <row r="22652" spans="1:12" ht="24" customHeight="1">
      <c r="A22652" s="1355"/>
      <c r="B22652" s="1355"/>
      <c r="C22652" s="1433"/>
      <c r="E22652" s="1433"/>
      <c r="K22652" s="1433"/>
      <c r="L22652" s="1334"/>
    </row>
    <row r="22653" spans="1:12" ht="24" customHeight="1">
      <c r="A22653" s="1355"/>
      <c r="B22653" s="1355"/>
      <c r="C22653" s="1433"/>
      <c r="E22653" s="1433"/>
      <c r="K22653" s="1433"/>
      <c r="L22653" s="1334"/>
    </row>
    <row r="22654" spans="1:12" ht="24" customHeight="1">
      <c r="A22654" s="1355"/>
      <c r="B22654" s="1355"/>
      <c r="C22654" s="1433"/>
      <c r="E22654" s="1433"/>
      <c r="K22654" s="1433"/>
      <c r="L22654" s="1334"/>
    </row>
    <row r="22655" spans="1:12" ht="24" customHeight="1">
      <c r="A22655" s="1355"/>
      <c r="B22655" s="1355"/>
      <c r="C22655" s="1433"/>
      <c r="E22655" s="1433"/>
      <c r="K22655" s="1433"/>
      <c r="L22655" s="1334"/>
    </row>
    <row r="22656" spans="1:12" ht="24" customHeight="1">
      <c r="A22656" s="1355"/>
      <c r="B22656" s="1355"/>
      <c r="C22656" s="1433"/>
      <c r="E22656" s="1433"/>
      <c r="K22656" s="1433"/>
      <c r="L22656" s="1334"/>
    </row>
    <row r="22657" spans="1:12" ht="24" customHeight="1">
      <c r="A22657" s="1355"/>
      <c r="B22657" s="1355"/>
      <c r="C22657" s="1433"/>
      <c r="E22657" s="1433"/>
      <c r="K22657" s="1433"/>
      <c r="L22657" s="1334"/>
    </row>
    <row r="22658" spans="1:12" ht="24" customHeight="1">
      <c r="A22658" s="1355"/>
      <c r="B22658" s="1355"/>
      <c r="C22658" s="1433"/>
      <c r="E22658" s="1433"/>
      <c r="K22658" s="1433"/>
      <c r="L22658" s="1334"/>
    </row>
    <row r="22659" spans="1:12" ht="24" customHeight="1">
      <c r="A22659" s="1355"/>
      <c r="B22659" s="1355"/>
      <c r="C22659" s="1433"/>
      <c r="E22659" s="1433"/>
      <c r="K22659" s="1433"/>
      <c r="L22659" s="1334"/>
    </row>
    <row r="22660" spans="1:12" ht="24" customHeight="1">
      <c r="A22660" s="1355"/>
      <c r="B22660" s="1355"/>
      <c r="C22660" s="1433"/>
      <c r="E22660" s="1433"/>
      <c r="K22660" s="1433"/>
      <c r="L22660" s="1334"/>
    </row>
    <row r="22661" spans="1:12" ht="24" customHeight="1">
      <c r="A22661" s="1355"/>
      <c r="B22661" s="1355"/>
      <c r="C22661" s="1433"/>
      <c r="E22661" s="1433"/>
      <c r="K22661" s="1433"/>
      <c r="L22661" s="1334"/>
    </row>
    <row r="22662" spans="1:12" ht="24" customHeight="1">
      <c r="A22662" s="1355"/>
      <c r="B22662" s="1355"/>
      <c r="C22662" s="1433"/>
      <c r="E22662" s="1433"/>
      <c r="K22662" s="1433"/>
      <c r="L22662" s="1334"/>
    </row>
    <row r="22663" spans="1:12" ht="24" customHeight="1">
      <c r="A22663" s="1355"/>
      <c r="B22663" s="1355"/>
      <c r="C22663" s="1433"/>
      <c r="E22663" s="1433"/>
      <c r="K22663" s="1433"/>
      <c r="L22663" s="1334"/>
    </row>
    <row r="22664" spans="1:12" ht="24" customHeight="1">
      <c r="A22664" s="1355"/>
      <c r="B22664" s="1355"/>
      <c r="C22664" s="1433"/>
      <c r="E22664" s="1433"/>
      <c r="K22664" s="1433"/>
      <c r="L22664" s="1334"/>
    </row>
    <row r="22665" spans="1:12" ht="24" customHeight="1">
      <c r="A22665" s="1355"/>
      <c r="B22665" s="1355"/>
      <c r="C22665" s="1433"/>
      <c r="E22665" s="1433"/>
      <c r="K22665" s="1433"/>
      <c r="L22665" s="1334"/>
    </row>
    <row r="22666" spans="1:12" ht="24" customHeight="1">
      <c r="A22666" s="1355"/>
      <c r="B22666" s="1355"/>
      <c r="C22666" s="1433"/>
      <c r="E22666" s="1433"/>
      <c r="K22666" s="1433"/>
      <c r="L22666" s="1334"/>
    </row>
    <row r="22667" spans="1:12" ht="24" customHeight="1">
      <c r="A22667" s="1355"/>
      <c r="B22667" s="1355"/>
      <c r="C22667" s="1433"/>
      <c r="E22667" s="1433"/>
      <c r="K22667" s="1433"/>
      <c r="L22667" s="1334"/>
    </row>
    <row r="22668" spans="1:12" ht="24" customHeight="1">
      <c r="A22668" s="1355"/>
      <c r="B22668" s="1355"/>
      <c r="C22668" s="1433"/>
      <c r="E22668" s="1433"/>
      <c r="K22668" s="1433"/>
      <c r="L22668" s="1334"/>
    </row>
    <row r="22669" spans="1:12" ht="24" customHeight="1">
      <c r="A22669" s="1355"/>
      <c r="B22669" s="1355"/>
      <c r="C22669" s="1433"/>
      <c r="E22669" s="1433"/>
      <c r="K22669" s="1433"/>
      <c r="L22669" s="1334"/>
    </row>
    <row r="22670" spans="1:12" ht="24" customHeight="1">
      <c r="A22670" s="1355"/>
      <c r="B22670" s="1355"/>
      <c r="C22670" s="1433"/>
      <c r="E22670" s="1433"/>
      <c r="K22670" s="1433"/>
      <c r="L22670" s="1334"/>
    </row>
    <row r="22671" spans="1:12" ht="24" customHeight="1">
      <c r="A22671" s="1355"/>
      <c r="B22671" s="1355"/>
      <c r="C22671" s="1433"/>
      <c r="E22671" s="1433"/>
      <c r="K22671" s="1433"/>
      <c r="L22671" s="1334"/>
    </row>
    <row r="22672" spans="1:12" ht="24" customHeight="1">
      <c r="A22672" s="1355"/>
      <c r="B22672" s="1355"/>
      <c r="C22672" s="1433"/>
      <c r="E22672" s="1433"/>
      <c r="K22672" s="1433"/>
      <c r="L22672" s="1334"/>
    </row>
    <row r="22673" spans="1:12" ht="24" customHeight="1">
      <c r="A22673" s="1355"/>
      <c r="B22673" s="1355"/>
      <c r="C22673" s="1433"/>
      <c r="E22673" s="1433"/>
      <c r="K22673" s="1433"/>
      <c r="L22673" s="1334"/>
    </row>
    <row r="22674" spans="1:12" ht="24" customHeight="1">
      <c r="A22674" s="1355"/>
      <c r="B22674" s="1355"/>
      <c r="C22674" s="1433"/>
      <c r="E22674" s="1433"/>
      <c r="K22674" s="1433"/>
      <c r="L22674" s="1334"/>
    </row>
    <row r="22675" spans="1:12" ht="24" customHeight="1">
      <c r="A22675" s="1355"/>
      <c r="B22675" s="1355"/>
      <c r="C22675" s="1433"/>
      <c r="E22675" s="1433"/>
      <c r="K22675" s="1433"/>
      <c r="L22675" s="1334"/>
    </row>
    <row r="22676" spans="1:12" ht="24" customHeight="1">
      <c r="A22676" s="1355"/>
      <c r="B22676" s="1355"/>
      <c r="C22676" s="1433"/>
      <c r="E22676" s="1433"/>
      <c r="K22676" s="1433"/>
      <c r="L22676" s="1334"/>
    </row>
    <row r="22677" spans="1:12" ht="24" customHeight="1">
      <c r="A22677" s="1355"/>
      <c r="B22677" s="1355"/>
      <c r="C22677" s="1433"/>
      <c r="E22677" s="1433"/>
      <c r="K22677" s="1433"/>
      <c r="L22677" s="1334"/>
    </row>
    <row r="22678" spans="1:12" ht="24" customHeight="1">
      <c r="A22678" s="1355"/>
      <c r="B22678" s="1355"/>
      <c r="C22678" s="1433"/>
      <c r="E22678" s="1433"/>
      <c r="K22678" s="1433"/>
      <c r="L22678" s="1334"/>
    </row>
    <row r="22679" spans="1:12" ht="24" customHeight="1">
      <c r="A22679" s="1355"/>
      <c r="B22679" s="1355"/>
      <c r="C22679" s="1433"/>
      <c r="E22679" s="1433"/>
      <c r="K22679" s="1433"/>
      <c r="L22679" s="1334"/>
    </row>
    <row r="22680" spans="1:12" ht="24" customHeight="1">
      <c r="A22680" s="1355"/>
      <c r="B22680" s="1355"/>
      <c r="C22680" s="1433"/>
      <c r="E22680" s="1433"/>
      <c r="K22680" s="1433"/>
      <c r="L22680" s="1334"/>
    </row>
    <row r="22681" spans="1:12" ht="24" customHeight="1">
      <c r="A22681" s="1355"/>
      <c r="B22681" s="1355"/>
      <c r="C22681" s="1433"/>
      <c r="E22681" s="1433"/>
      <c r="K22681" s="1433"/>
      <c r="L22681" s="1334"/>
    </row>
    <row r="22682" spans="1:12" ht="24" customHeight="1">
      <c r="A22682" s="1355"/>
      <c r="B22682" s="1355"/>
      <c r="C22682" s="1433"/>
      <c r="E22682" s="1433"/>
      <c r="K22682" s="1433"/>
      <c r="L22682" s="1334"/>
    </row>
    <row r="22683" spans="1:12" ht="24" customHeight="1">
      <c r="A22683" s="1355"/>
      <c r="B22683" s="1355"/>
      <c r="C22683" s="1433"/>
      <c r="E22683" s="1433"/>
      <c r="K22683" s="1433"/>
      <c r="L22683" s="1334"/>
    </row>
    <row r="22684" spans="1:12" ht="24" customHeight="1">
      <c r="A22684" s="1355"/>
      <c r="B22684" s="1355"/>
      <c r="C22684" s="1433"/>
      <c r="E22684" s="1433"/>
      <c r="K22684" s="1433"/>
      <c r="L22684" s="1334"/>
    </row>
    <row r="22685" spans="1:12" ht="24" customHeight="1">
      <c r="A22685" s="1355"/>
      <c r="B22685" s="1355"/>
      <c r="C22685" s="1433"/>
      <c r="E22685" s="1433"/>
      <c r="K22685" s="1433"/>
      <c r="L22685" s="1334"/>
    </row>
    <row r="22686" spans="1:12" ht="24" customHeight="1">
      <c r="A22686" s="1355"/>
      <c r="B22686" s="1355"/>
      <c r="C22686" s="1433"/>
      <c r="E22686" s="1433"/>
      <c r="K22686" s="1433"/>
      <c r="L22686" s="1334"/>
    </row>
    <row r="22687" spans="1:12" ht="24" customHeight="1">
      <c r="A22687" s="1355"/>
      <c r="B22687" s="1355"/>
      <c r="C22687" s="1433"/>
      <c r="E22687" s="1433"/>
      <c r="K22687" s="1433"/>
      <c r="L22687" s="1334"/>
    </row>
    <row r="22688" spans="1:12" ht="24" customHeight="1">
      <c r="A22688" s="1355"/>
      <c r="B22688" s="1355"/>
      <c r="C22688" s="1433"/>
      <c r="E22688" s="1433"/>
      <c r="K22688" s="1433"/>
      <c r="L22688" s="1334"/>
    </row>
    <row r="22689" spans="1:12" ht="24" customHeight="1">
      <c r="A22689" s="1355"/>
      <c r="B22689" s="1355"/>
      <c r="C22689" s="1433"/>
      <c r="E22689" s="1433"/>
      <c r="K22689" s="1433"/>
      <c r="L22689" s="1334"/>
    </row>
    <row r="22690" spans="1:12" ht="24" customHeight="1">
      <c r="A22690" s="1355"/>
      <c r="B22690" s="1355"/>
      <c r="C22690" s="1433"/>
      <c r="E22690" s="1433"/>
      <c r="K22690" s="1433"/>
      <c r="L22690" s="1334"/>
    </row>
    <row r="22691" spans="1:12" ht="24" customHeight="1">
      <c r="A22691" s="1355"/>
      <c r="B22691" s="1355"/>
      <c r="C22691" s="1433"/>
      <c r="E22691" s="1433"/>
      <c r="K22691" s="1433"/>
      <c r="L22691" s="1334"/>
    </row>
    <row r="22692" spans="1:12" ht="24" customHeight="1">
      <c r="A22692" s="1355"/>
      <c r="B22692" s="1355"/>
      <c r="C22692" s="1433"/>
      <c r="E22692" s="1433"/>
      <c r="K22692" s="1433"/>
      <c r="L22692" s="1334"/>
    </row>
    <row r="22693" spans="1:12" ht="24" customHeight="1">
      <c r="A22693" s="1355"/>
      <c r="B22693" s="1355"/>
      <c r="C22693" s="1433"/>
      <c r="E22693" s="1433"/>
      <c r="K22693" s="1433"/>
      <c r="L22693" s="1334"/>
    </row>
    <row r="22694" spans="1:12" ht="24" customHeight="1">
      <c r="A22694" s="1355"/>
      <c r="B22694" s="1355"/>
      <c r="C22694" s="1433"/>
      <c r="E22694" s="1433"/>
      <c r="K22694" s="1433"/>
      <c r="L22694" s="1334"/>
    </row>
    <row r="22695" spans="1:12" ht="24" customHeight="1">
      <c r="A22695" s="1355"/>
      <c r="B22695" s="1355"/>
      <c r="C22695" s="1433"/>
      <c r="E22695" s="1433"/>
      <c r="K22695" s="1433"/>
      <c r="L22695" s="1334"/>
    </row>
    <row r="22696" spans="1:12" ht="24" customHeight="1">
      <c r="A22696" s="1355"/>
      <c r="B22696" s="1355"/>
      <c r="C22696" s="1433"/>
      <c r="E22696" s="1433"/>
      <c r="K22696" s="1433"/>
      <c r="L22696" s="1334"/>
    </row>
    <row r="22697" spans="1:12" ht="24" customHeight="1">
      <c r="A22697" s="1355"/>
      <c r="B22697" s="1355"/>
      <c r="C22697" s="1433"/>
      <c r="E22697" s="1433"/>
      <c r="K22697" s="1433"/>
      <c r="L22697" s="1334"/>
    </row>
    <row r="22698" spans="1:12" ht="24" customHeight="1">
      <c r="A22698" s="1355"/>
      <c r="B22698" s="1355"/>
      <c r="C22698" s="1433"/>
      <c r="E22698" s="1433"/>
      <c r="K22698" s="1433"/>
      <c r="L22698" s="1334"/>
    </row>
    <row r="22699" spans="1:12" ht="24" customHeight="1">
      <c r="A22699" s="1355"/>
      <c r="B22699" s="1355"/>
      <c r="C22699" s="1433"/>
      <c r="E22699" s="1433"/>
      <c r="K22699" s="1433"/>
      <c r="L22699" s="1334"/>
    </row>
    <row r="22700" spans="1:12" ht="24" customHeight="1">
      <c r="A22700" s="1355"/>
      <c r="B22700" s="1355"/>
      <c r="C22700" s="1433"/>
      <c r="E22700" s="1433"/>
      <c r="K22700" s="1433"/>
      <c r="L22700" s="1334"/>
    </row>
    <row r="22701" spans="1:12" ht="24" customHeight="1">
      <c r="A22701" s="1355"/>
      <c r="B22701" s="1355"/>
      <c r="C22701" s="1433"/>
      <c r="E22701" s="1433"/>
      <c r="K22701" s="1433"/>
      <c r="L22701" s="1334"/>
    </row>
    <row r="22702" spans="1:12" ht="24" customHeight="1">
      <c r="A22702" s="1355"/>
      <c r="B22702" s="1355"/>
      <c r="C22702" s="1433"/>
      <c r="E22702" s="1433"/>
      <c r="K22702" s="1433"/>
      <c r="L22702" s="1334"/>
    </row>
    <row r="22703" spans="1:12" ht="24" customHeight="1">
      <c r="A22703" s="1355"/>
      <c r="B22703" s="1355"/>
      <c r="C22703" s="1433"/>
      <c r="E22703" s="1433"/>
      <c r="K22703" s="1433"/>
      <c r="L22703" s="1334"/>
    </row>
    <row r="22704" spans="1:12" ht="24" customHeight="1">
      <c r="A22704" s="1355"/>
      <c r="B22704" s="1355"/>
      <c r="C22704" s="1433"/>
      <c r="E22704" s="1433"/>
      <c r="K22704" s="1433"/>
      <c r="L22704" s="1334"/>
    </row>
    <row r="22705" spans="1:12" ht="24" customHeight="1">
      <c r="A22705" s="1355"/>
      <c r="B22705" s="1355"/>
      <c r="C22705" s="1433"/>
      <c r="E22705" s="1433"/>
      <c r="K22705" s="1433"/>
      <c r="L22705" s="1334"/>
    </row>
    <row r="22706" spans="1:12" ht="24" customHeight="1">
      <c r="A22706" s="1355"/>
      <c r="B22706" s="1355"/>
      <c r="C22706" s="1433"/>
      <c r="E22706" s="1433"/>
      <c r="K22706" s="1433"/>
      <c r="L22706" s="1334"/>
    </row>
    <row r="22707" spans="1:12" ht="24" customHeight="1">
      <c r="A22707" s="1355"/>
      <c r="B22707" s="1355"/>
      <c r="C22707" s="1433"/>
      <c r="E22707" s="1433"/>
      <c r="K22707" s="1433"/>
      <c r="L22707" s="1334"/>
    </row>
    <row r="22708" spans="1:12" ht="24" customHeight="1">
      <c r="A22708" s="1355"/>
      <c r="B22708" s="1355"/>
      <c r="C22708" s="1433"/>
      <c r="E22708" s="1433"/>
      <c r="K22708" s="1433"/>
      <c r="L22708" s="1334"/>
    </row>
    <row r="22709" spans="1:12" ht="24" customHeight="1">
      <c r="A22709" s="1355"/>
      <c r="B22709" s="1355"/>
      <c r="C22709" s="1433"/>
      <c r="E22709" s="1433"/>
      <c r="K22709" s="1433"/>
      <c r="L22709" s="1334"/>
    </row>
    <row r="22710" spans="1:12" ht="24" customHeight="1">
      <c r="A22710" s="1355"/>
      <c r="B22710" s="1355"/>
      <c r="C22710" s="1433"/>
      <c r="E22710" s="1433"/>
      <c r="K22710" s="1433"/>
      <c r="L22710" s="1334"/>
    </row>
    <row r="22711" spans="1:12" ht="24" customHeight="1">
      <c r="A22711" s="1355"/>
      <c r="B22711" s="1355"/>
      <c r="C22711" s="1433"/>
      <c r="E22711" s="1433"/>
      <c r="K22711" s="1433"/>
      <c r="L22711" s="1334"/>
    </row>
    <row r="22712" spans="1:12" ht="24" customHeight="1">
      <c r="A22712" s="1355"/>
      <c r="B22712" s="1355"/>
      <c r="C22712" s="1433"/>
      <c r="E22712" s="1433"/>
      <c r="K22712" s="1433"/>
      <c r="L22712" s="1334"/>
    </row>
    <row r="22713" spans="1:12" ht="24" customHeight="1">
      <c r="A22713" s="1355"/>
      <c r="B22713" s="1355"/>
      <c r="C22713" s="1433"/>
      <c r="E22713" s="1433"/>
      <c r="K22713" s="1433"/>
      <c r="L22713" s="1334"/>
    </row>
    <row r="22714" spans="1:12" ht="24" customHeight="1">
      <c r="A22714" s="1355"/>
      <c r="B22714" s="1355"/>
      <c r="C22714" s="1433"/>
      <c r="E22714" s="1433"/>
      <c r="K22714" s="1433"/>
      <c r="L22714" s="1334"/>
    </row>
    <row r="22715" spans="1:12" ht="24" customHeight="1">
      <c r="A22715" s="1355"/>
      <c r="B22715" s="1355"/>
      <c r="C22715" s="1433"/>
      <c r="E22715" s="1433"/>
      <c r="K22715" s="1433"/>
      <c r="L22715" s="1334"/>
    </row>
    <row r="22716" spans="1:12" ht="24" customHeight="1">
      <c r="A22716" s="1355"/>
      <c r="B22716" s="1355"/>
      <c r="C22716" s="1433"/>
      <c r="E22716" s="1433"/>
      <c r="K22716" s="1433"/>
      <c r="L22716" s="1334"/>
    </row>
    <row r="22717" spans="1:12" ht="24" customHeight="1">
      <c r="A22717" s="1355"/>
      <c r="B22717" s="1355"/>
      <c r="C22717" s="1433"/>
      <c r="E22717" s="1433"/>
      <c r="K22717" s="1433"/>
      <c r="L22717" s="1334"/>
    </row>
    <row r="22718" spans="1:12" ht="24" customHeight="1">
      <c r="A22718" s="1355"/>
      <c r="B22718" s="1355"/>
      <c r="C22718" s="1433"/>
      <c r="E22718" s="1433"/>
      <c r="K22718" s="1433"/>
      <c r="L22718" s="1334"/>
    </row>
    <row r="22719" spans="1:12" ht="24" customHeight="1">
      <c r="A22719" s="1355"/>
      <c r="B22719" s="1355"/>
      <c r="C22719" s="1433"/>
      <c r="E22719" s="1433"/>
      <c r="K22719" s="1433"/>
      <c r="L22719" s="1334"/>
    </row>
    <row r="22720" spans="1:12" ht="24" customHeight="1">
      <c r="A22720" s="1355"/>
      <c r="B22720" s="1355"/>
      <c r="C22720" s="1433"/>
      <c r="E22720" s="1433"/>
      <c r="K22720" s="1433"/>
      <c r="L22720" s="1334"/>
    </row>
    <row r="22721" spans="1:12" ht="24" customHeight="1">
      <c r="A22721" s="1355"/>
      <c r="B22721" s="1355"/>
      <c r="C22721" s="1433"/>
      <c r="E22721" s="1433"/>
      <c r="K22721" s="1433"/>
      <c r="L22721" s="1334"/>
    </row>
    <row r="22722" spans="1:12" ht="24" customHeight="1">
      <c r="A22722" s="1355"/>
      <c r="B22722" s="1355"/>
      <c r="C22722" s="1433"/>
      <c r="E22722" s="1433"/>
      <c r="K22722" s="1433"/>
      <c r="L22722" s="1334"/>
    </row>
    <row r="22723" spans="1:12" ht="24" customHeight="1">
      <c r="A22723" s="1355"/>
      <c r="B22723" s="1355"/>
      <c r="C22723" s="1433"/>
      <c r="E22723" s="1433"/>
      <c r="K22723" s="1433"/>
      <c r="L22723" s="1334"/>
    </row>
    <row r="22724" spans="1:12" ht="24" customHeight="1">
      <c r="A22724" s="1355"/>
      <c r="B22724" s="1355"/>
      <c r="C22724" s="1433"/>
      <c r="E22724" s="1433"/>
      <c r="K22724" s="1433"/>
      <c r="L22724" s="1334"/>
    </row>
    <row r="22725" spans="1:12" ht="24" customHeight="1">
      <c r="A22725" s="1355"/>
      <c r="B22725" s="1355"/>
      <c r="C22725" s="1433"/>
      <c r="E22725" s="1433"/>
      <c r="K22725" s="1433"/>
      <c r="L22725" s="1334"/>
    </row>
    <row r="22726" spans="1:12" ht="24" customHeight="1">
      <c r="A22726" s="1355"/>
      <c r="B22726" s="1355"/>
      <c r="C22726" s="1433"/>
      <c r="E22726" s="1433"/>
      <c r="K22726" s="1433"/>
      <c r="L22726" s="1334"/>
    </row>
    <row r="22727" spans="1:12" ht="24" customHeight="1">
      <c r="A22727" s="1355"/>
      <c r="B22727" s="1355"/>
      <c r="C22727" s="1433"/>
      <c r="E22727" s="1433"/>
      <c r="K22727" s="1433"/>
      <c r="L22727" s="1334"/>
    </row>
    <row r="22728" spans="1:12" ht="24" customHeight="1">
      <c r="A22728" s="1355"/>
      <c r="B22728" s="1355"/>
      <c r="C22728" s="1433"/>
      <c r="E22728" s="1433"/>
      <c r="K22728" s="1433"/>
      <c r="L22728" s="1334"/>
    </row>
    <row r="22729" spans="1:12" ht="24" customHeight="1">
      <c r="A22729" s="1355"/>
      <c r="B22729" s="1355"/>
      <c r="C22729" s="1433"/>
      <c r="E22729" s="1433"/>
      <c r="K22729" s="1433"/>
      <c r="L22729" s="1334"/>
    </row>
    <row r="22730" spans="1:12" ht="24" customHeight="1">
      <c r="A22730" s="1355"/>
      <c r="B22730" s="1355"/>
      <c r="C22730" s="1433"/>
      <c r="E22730" s="1433"/>
      <c r="K22730" s="1433"/>
      <c r="L22730" s="1334"/>
    </row>
    <row r="22731" spans="1:12" ht="24" customHeight="1">
      <c r="A22731" s="1355"/>
      <c r="B22731" s="1355"/>
      <c r="C22731" s="1433"/>
      <c r="E22731" s="1433"/>
      <c r="K22731" s="1433"/>
      <c r="L22731" s="1334"/>
    </row>
    <row r="22732" spans="1:12" ht="24" customHeight="1">
      <c r="A22732" s="1355"/>
      <c r="B22732" s="1355"/>
      <c r="C22732" s="1433"/>
      <c r="E22732" s="1433"/>
      <c r="K22732" s="1433"/>
      <c r="L22732" s="1334"/>
    </row>
    <row r="22733" spans="1:12" ht="24" customHeight="1">
      <c r="A22733" s="1355"/>
      <c r="B22733" s="1355"/>
      <c r="C22733" s="1433"/>
      <c r="E22733" s="1433"/>
      <c r="K22733" s="1433"/>
      <c r="L22733" s="1334"/>
    </row>
    <row r="22734" spans="1:12" ht="24" customHeight="1">
      <c r="A22734" s="1355"/>
      <c r="B22734" s="1355"/>
      <c r="C22734" s="1433"/>
      <c r="E22734" s="1433"/>
      <c r="K22734" s="1433"/>
      <c r="L22734" s="1334"/>
    </row>
    <row r="22735" spans="1:12" ht="24" customHeight="1">
      <c r="A22735" s="1355"/>
      <c r="B22735" s="1355"/>
      <c r="C22735" s="1433"/>
      <c r="E22735" s="1433"/>
      <c r="K22735" s="1433"/>
      <c r="L22735" s="1334"/>
    </row>
    <row r="22736" spans="1:12" ht="24" customHeight="1">
      <c r="A22736" s="1355"/>
      <c r="B22736" s="1355"/>
      <c r="C22736" s="1433"/>
      <c r="E22736" s="1433"/>
      <c r="K22736" s="1433"/>
      <c r="L22736" s="1334"/>
    </row>
    <row r="22737" spans="1:12" ht="24" customHeight="1">
      <c r="A22737" s="1355"/>
      <c r="B22737" s="1355"/>
      <c r="C22737" s="1433"/>
      <c r="E22737" s="1433"/>
      <c r="K22737" s="1433"/>
      <c r="L22737" s="1334"/>
    </row>
    <row r="22738" spans="1:12" ht="24" customHeight="1">
      <c r="A22738" s="1355"/>
      <c r="B22738" s="1355"/>
      <c r="C22738" s="1433"/>
      <c r="E22738" s="1433"/>
      <c r="K22738" s="1433"/>
      <c r="L22738" s="1334"/>
    </row>
    <row r="22739" spans="1:12" ht="24" customHeight="1">
      <c r="A22739" s="1355"/>
      <c r="B22739" s="1355"/>
      <c r="C22739" s="1433"/>
      <c r="E22739" s="1433"/>
      <c r="K22739" s="1433"/>
      <c r="L22739" s="1334"/>
    </row>
    <row r="22740" spans="1:12" ht="24" customHeight="1">
      <c r="A22740" s="1355"/>
      <c r="B22740" s="1355"/>
      <c r="C22740" s="1433"/>
      <c r="E22740" s="1433"/>
      <c r="K22740" s="1433"/>
      <c r="L22740" s="1334"/>
    </row>
    <row r="22741" spans="1:12" ht="24" customHeight="1">
      <c r="A22741" s="1355"/>
      <c r="B22741" s="1355"/>
      <c r="C22741" s="1433"/>
      <c r="E22741" s="1433"/>
      <c r="K22741" s="1433"/>
      <c r="L22741" s="1334"/>
    </row>
    <row r="22742" spans="1:12" ht="24" customHeight="1">
      <c r="A22742" s="1355"/>
      <c r="B22742" s="1355"/>
      <c r="C22742" s="1433"/>
      <c r="E22742" s="1433"/>
      <c r="K22742" s="1433"/>
      <c r="L22742" s="1334"/>
    </row>
    <row r="22743" spans="1:12" ht="24" customHeight="1">
      <c r="A22743" s="1355"/>
      <c r="B22743" s="1355"/>
      <c r="C22743" s="1433"/>
      <c r="E22743" s="1433"/>
      <c r="K22743" s="1433"/>
      <c r="L22743" s="1334"/>
    </row>
    <row r="22744" spans="1:12" ht="24" customHeight="1">
      <c r="A22744" s="1355"/>
      <c r="B22744" s="1355"/>
      <c r="C22744" s="1433"/>
      <c r="E22744" s="1433"/>
      <c r="K22744" s="1433"/>
      <c r="L22744" s="1334"/>
    </row>
    <row r="22745" spans="1:12" ht="24" customHeight="1">
      <c r="A22745" s="1355"/>
      <c r="B22745" s="1355"/>
      <c r="C22745" s="1433"/>
      <c r="E22745" s="1433"/>
      <c r="K22745" s="1433"/>
      <c r="L22745" s="1334"/>
    </row>
    <row r="22746" spans="1:12" ht="24" customHeight="1">
      <c r="A22746" s="1355"/>
      <c r="B22746" s="1355"/>
      <c r="C22746" s="1433"/>
      <c r="E22746" s="1433"/>
      <c r="K22746" s="1433"/>
      <c r="L22746" s="1334"/>
    </row>
    <row r="22747" spans="1:12" ht="24" customHeight="1">
      <c r="A22747" s="1355"/>
      <c r="B22747" s="1355"/>
      <c r="C22747" s="1433"/>
      <c r="E22747" s="1433"/>
      <c r="K22747" s="1433"/>
      <c r="L22747" s="1334"/>
    </row>
    <row r="22748" spans="1:12" ht="24" customHeight="1">
      <c r="A22748" s="1355"/>
      <c r="B22748" s="1355"/>
      <c r="C22748" s="1433"/>
      <c r="E22748" s="1433"/>
      <c r="K22748" s="1433"/>
      <c r="L22748" s="1334"/>
    </row>
    <row r="22749" spans="1:12" ht="24" customHeight="1">
      <c r="A22749" s="1355"/>
      <c r="B22749" s="1355"/>
      <c r="C22749" s="1433"/>
      <c r="E22749" s="1433"/>
      <c r="K22749" s="1433"/>
      <c r="L22749" s="1334"/>
    </row>
    <row r="22750" spans="1:12" ht="24" customHeight="1">
      <c r="A22750" s="1355"/>
      <c r="B22750" s="1355"/>
      <c r="C22750" s="1433"/>
      <c r="E22750" s="1433"/>
      <c r="K22750" s="1433"/>
      <c r="L22750" s="1334"/>
    </row>
    <row r="22751" spans="1:12" ht="24" customHeight="1">
      <c r="A22751" s="1355"/>
      <c r="B22751" s="1355"/>
      <c r="C22751" s="1433"/>
      <c r="E22751" s="1433"/>
      <c r="K22751" s="1433"/>
      <c r="L22751" s="1334"/>
    </row>
    <row r="22752" spans="1:12" ht="24" customHeight="1">
      <c r="A22752" s="1355"/>
      <c r="B22752" s="1355"/>
      <c r="C22752" s="1433"/>
      <c r="E22752" s="1433"/>
      <c r="K22752" s="1433"/>
      <c r="L22752" s="1334"/>
    </row>
    <row r="22753" spans="1:12" ht="24" customHeight="1">
      <c r="A22753" s="1355"/>
      <c r="B22753" s="1355"/>
      <c r="C22753" s="1433"/>
      <c r="E22753" s="1433"/>
      <c r="K22753" s="1433"/>
      <c r="L22753" s="1334"/>
    </row>
    <row r="22754" spans="1:12" ht="24" customHeight="1">
      <c r="A22754" s="1355"/>
      <c r="B22754" s="1355"/>
      <c r="C22754" s="1433"/>
      <c r="E22754" s="1433"/>
      <c r="K22754" s="1433"/>
      <c r="L22754" s="1334"/>
    </row>
    <row r="22755" spans="1:12" ht="24" customHeight="1">
      <c r="A22755" s="1355"/>
      <c r="B22755" s="1355"/>
      <c r="C22755" s="1433"/>
      <c r="E22755" s="1433"/>
      <c r="K22755" s="1433"/>
      <c r="L22755" s="1334"/>
    </row>
    <row r="22756" spans="1:12" ht="24" customHeight="1">
      <c r="A22756" s="1355"/>
      <c r="B22756" s="1355"/>
      <c r="C22756" s="1433"/>
      <c r="E22756" s="1433"/>
      <c r="K22756" s="1433"/>
      <c r="L22756" s="1334"/>
    </row>
    <row r="22757" spans="1:12" ht="24" customHeight="1">
      <c r="A22757" s="1355"/>
      <c r="B22757" s="1355"/>
      <c r="C22757" s="1433"/>
      <c r="E22757" s="1433"/>
      <c r="K22757" s="1433"/>
      <c r="L22757" s="1334"/>
    </row>
    <row r="22758" spans="1:12" ht="24" customHeight="1">
      <c r="A22758" s="1355"/>
      <c r="B22758" s="1355"/>
      <c r="C22758" s="1433"/>
      <c r="E22758" s="1433"/>
      <c r="K22758" s="1433"/>
      <c r="L22758" s="1334"/>
    </row>
    <row r="22759" spans="1:12" ht="24" customHeight="1">
      <c r="A22759" s="1355"/>
      <c r="B22759" s="1355"/>
      <c r="C22759" s="1433"/>
      <c r="E22759" s="1433"/>
      <c r="K22759" s="1433"/>
      <c r="L22759" s="1334"/>
    </row>
    <row r="22760" spans="1:12" ht="24" customHeight="1">
      <c r="A22760" s="1355"/>
      <c r="B22760" s="1355"/>
      <c r="C22760" s="1433"/>
      <c r="E22760" s="1433"/>
      <c r="K22760" s="1433"/>
      <c r="L22760" s="1334"/>
    </row>
    <row r="22761" spans="1:12" ht="24" customHeight="1">
      <c r="A22761" s="1355"/>
      <c r="B22761" s="1355"/>
      <c r="C22761" s="1433"/>
      <c r="E22761" s="1433"/>
      <c r="K22761" s="1433"/>
      <c r="L22761" s="1334"/>
    </row>
    <row r="22762" spans="1:12" ht="24" customHeight="1">
      <c r="A22762" s="1355"/>
      <c r="B22762" s="1355"/>
      <c r="C22762" s="1433"/>
      <c r="E22762" s="1433"/>
      <c r="K22762" s="1433"/>
      <c r="L22762" s="1334"/>
    </row>
    <row r="22763" spans="1:12" ht="24" customHeight="1">
      <c r="A22763" s="1355"/>
      <c r="B22763" s="1355"/>
      <c r="C22763" s="1433"/>
      <c r="E22763" s="1433"/>
      <c r="K22763" s="1433"/>
      <c r="L22763" s="1334"/>
    </row>
    <row r="22764" spans="1:12" ht="24" customHeight="1">
      <c r="A22764" s="1355"/>
      <c r="B22764" s="1355"/>
      <c r="C22764" s="1433"/>
      <c r="E22764" s="1433"/>
      <c r="K22764" s="1433"/>
      <c r="L22764" s="1334"/>
    </row>
    <row r="22765" spans="1:12" ht="24" customHeight="1">
      <c r="A22765" s="1355"/>
      <c r="B22765" s="1355"/>
      <c r="C22765" s="1433"/>
      <c r="E22765" s="1433"/>
      <c r="K22765" s="1433"/>
      <c r="L22765" s="1334"/>
    </row>
    <row r="22766" spans="1:12" ht="24" customHeight="1">
      <c r="A22766" s="1355"/>
      <c r="B22766" s="1355"/>
      <c r="C22766" s="1433"/>
      <c r="E22766" s="1433"/>
      <c r="K22766" s="1433"/>
      <c r="L22766" s="1334"/>
    </row>
    <row r="22767" spans="1:12" ht="24" customHeight="1">
      <c r="A22767" s="1355"/>
      <c r="B22767" s="1355"/>
      <c r="C22767" s="1433"/>
      <c r="E22767" s="1433"/>
      <c r="K22767" s="1433"/>
      <c r="L22767" s="1334"/>
    </row>
    <row r="22768" spans="1:12" ht="24" customHeight="1">
      <c r="A22768" s="1355"/>
      <c r="B22768" s="1355"/>
      <c r="C22768" s="1433"/>
      <c r="E22768" s="1433"/>
      <c r="K22768" s="1433"/>
      <c r="L22768" s="1334"/>
    </row>
    <row r="22769" spans="1:12" ht="24" customHeight="1">
      <c r="A22769" s="1355"/>
      <c r="B22769" s="1355"/>
      <c r="C22769" s="1433"/>
      <c r="E22769" s="1433"/>
      <c r="K22769" s="1433"/>
      <c r="L22769" s="1334"/>
    </row>
    <row r="22770" spans="1:12" ht="24" customHeight="1">
      <c r="A22770" s="1355"/>
      <c r="B22770" s="1355"/>
      <c r="C22770" s="1433"/>
      <c r="E22770" s="1433"/>
      <c r="K22770" s="1433"/>
      <c r="L22770" s="1334"/>
    </row>
    <row r="22771" spans="1:12" ht="24" customHeight="1">
      <c r="A22771" s="1355"/>
      <c r="B22771" s="1355"/>
      <c r="C22771" s="1433"/>
      <c r="E22771" s="1433"/>
      <c r="K22771" s="1433"/>
      <c r="L22771" s="1334"/>
    </row>
    <row r="22772" spans="1:12" ht="24" customHeight="1">
      <c r="A22772" s="1355"/>
      <c r="B22772" s="1355"/>
      <c r="C22772" s="1433"/>
      <c r="E22772" s="1433"/>
      <c r="K22772" s="1433"/>
      <c r="L22772" s="1334"/>
    </row>
    <row r="22773" spans="1:12" ht="24" customHeight="1">
      <c r="A22773" s="1355"/>
      <c r="B22773" s="1355"/>
      <c r="C22773" s="1433"/>
      <c r="E22773" s="1433"/>
      <c r="K22773" s="1433"/>
      <c r="L22773" s="1334"/>
    </row>
    <row r="22774" spans="1:12" ht="24" customHeight="1">
      <c r="A22774" s="1355"/>
      <c r="B22774" s="1355"/>
      <c r="C22774" s="1433"/>
      <c r="E22774" s="1433"/>
      <c r="K22774" s="1433"/>
      <c r="L22774" s="1334"/>
    </row>
    <row r="22775" spans="1:12" ht="24" customHeight="1">
      <c r="A22775" s="1355"/>
      <c r="B22775" s="1355"/>
      <c r="C22775" s="1433"/>
      <c r="E22775" s="1433"/>
      <c r="K22775" s="1433"/>
      <c r="L22775" s="1334"/>
    </row>
    <row r="22776" spans="1:12" ht="24" customHeight="1">
      <c r="A22776" s="1355"/>
      <c r="B22776" s="1355"/>
      <c r="C22776" s="1433"/>
      <c r="E22776" s="1433"/>
      <c r="K22776" s="1433"/>
      <c r="L22776" s="1334"/>
    </row>
    <row r="22777" spans="1:12" ht="24" customHeight="1">
      <c r="A22777" s="1355"/>
      <c r="B22777" s="1355"/>
      <c r="C22777" s="1433"/>
      <c r="E22777" s="1433"/>
      <c r="K22777" s="1433"/>
      <c r="L22777" s="1334"/>
    </row>
    <row r="22778" spans="1:12" ht="24" customHeight="1">
      <c r="A22778" s="1355"/>
      <c r="B22778" s="1355"/>
      <c r="C22778" s="1433"/>
      <c r="E22778" s="1433"/>
      <c r="K22778" s="1433"/>
      <c r="L22778" s="1334"/>
    </row>
    <row r="22779" spans="1:12" ht="24" customHeight="1">
      <c r="A22779" s="1355"/>
      <c r="B22779" s="1355"/>
      <c r="C22779" s="1433"/>
      <c r="E22779" s="1433"/>
      <c r="K22779" s="1433"/>
      <c r="L22779" s="1334"/>
    </row>
    <row r="22780" spans="1:12" ht="24" customHeight="1">
      <c r="A22780" s="1355"/>
      <c r="B22780" s="1355"/>
      <c r="C22780" s="1433"/>
      <c r="E22780" s="1433"/>
      <c r="K22780" s="1433"/>
      <c r="L22780" s="1334"/>
    </row>
    <row r="22781" spans="1:12" ht="24" customHeight="1">
      <c r="A22781" s="1355"/>
      <c r="B22781" s="1355"/>
      <c r="C22781" s="1433"/>
      <c r="E22781" s="1433"/>
      <c r="K22781" s="1433"/>
      <c r="L22781" s="1334"/>
    </row>
    <row r="22782" spans="1:12" ht="24" customHeight="1">
      <c r="A22782" s="1355"/>
      <c r="B22782" s="1355"/>
      <c r="C22782" s="1433"/>
      <c r="E22782" s="1433"/>
      <c r="K22782" s="1433"/>
      <c r="L22782" s="1334"/>
    </row>
    <row r="22783" spans="1:12" ht="24" customHeight="1">
      <c r="A22783" s="1355"/>
      <c r="B22783" s="1355"/>
      <c r="C22783" s="1433"/>
      <c r="E22783" s="1433"/>
      <c r="K22783" s="1433"/>
      <c r="L22783" s="1334"/>
    </row>
    <row r="22784" spans="1:12" ht="24" customHeight="1">
      <c r="A22784" s="1355"/>
      <c r="B22784" s="1355"/>
      <c r="C22784" s="1433"/>
      <c r="E22784" s="1433"/>
      <c r="K22784" s="1433"/>
      <c r="L22784" s="1334"/>
    </row>
    <row r="22785" spans="1:12" ht="24" customHeight="1">
      <c r="A22785" s="1355"/>
      <c r="B22785" s="1355"/>
      <c r="C22785" s="1433"/>
      <c r="E22785" s="1433"/>
      <c r="K22785" s="1433"/>
      <c r="L22785" s="1334"/>
    </row>
    <row r="22786" spans="1:12" ht="24" customHeight="1">
      <c r="A22786" s="1355"/>
      <c r="B22786" s="1355"/>
      <c r="C22786" s="1433"/>
      <c r="E22786" s="1433"/>
      <c r="K22786" s="1433"/>
      <c r="L22786" s="1334"/>
    </row>
    <row r="22787" spans="1:12" ht="24" customHeight="1">
      <c r="A22787" s="1355"/>
      <c r="B22787" s="1355"/>
      <c r="C22787" s="1433"/>
      <c r="E22787" s="1433"/>
      <c r="K22787" s="1433"/>
      <c r="L22787" s="1334"/>
    </row>
    <row r="22788" spans="1:12" ht="24" customHeight="1">
      <c r="A22788" s="1355"/>
      <c r="B22788" s="1355"/>
      <c r="C22788" s="1433"/>
      <c r="E22788" s="1433"/>
      <c r="K22788" s="1433"/>
      <c r="L22788" s="1334"/>
    </row>
    <row r="22789" spans="1:12" ht="24" customHeight="1">
      <c r="A22789" s="1355"/>
      <c r="B22789" s="1355"/>
      <c r="C22789" s="1433"/>
      <c r="E22789" s="1433"/>
      <c r="K22789" s="1433"/>
      <c r="L22789" s="1334"/>
    </row>
    <row r="22790" spans="1:12" ht="24" customHeight="1">
      <c r="A22790" s="1355"/>
      <c r="B22790" s="1355"/>
      <c r="C22790" s="1433"/>
      <c r="E22790" s="1433"/>
      <c r="K22790" s="1433"/>
      <c r="L22790" s="1334"/>
    </row>
    <row r="22791" spans="1:12" ht="24" customHeight="1">
      <c r="A22791" s="1355"/>
      <c r="B22791" s="1355"/>
      <c r="C22791" s="1433"/>
      <c r="E22791" s="1433"/>
      <c r="K22791" s="1433"/>
      <c r="L22791" s="1334"/>
    </row>
    <row r="22792" spans="1:12" ht="24" customHeight="1">
      <c r="A22792" s="1355"/>
      <c r="B22792" s="1355"/>
      <c r="C22792" s="1433"/>
      <c r="E22792" s="1433"/>
      <c r="K22792" s="1433"/>
      <c r="L22792" s="1334"/>
    </row>
    <row r="22793" spans="1:12" ht="24" customHeight="1">
      <c r="A22793" s="1355"/>
      <c r="B22793" s="1355"/>
      <c r="C22793" s="1433"/>
      <c r="E22793" s="1433"/>
      <c r="K22793" s="1433"/>
      <c r="L22793" s="1334"/>
    </row>
    <row r="22794" spans="1:12" ht="24" customHeight="1">
      <c r="A22794" s="1355"/>
      <c r="B22794" s="1355"/>
      <c r="C22794" s="1433"/>
      <c r="E22794" s="1433"/>
      <c r="K22794" s="1433"/>
      <c r="L22794" s="1334"/>
    </row>
    <row r="22795" spans="1:12" ht="24" customHeight="1">
      <c r="A22795" s="1355"/>
      <c r="B22795" s="1355"/>
      <c r="C22795" s="1433"/>
      <c r="E22795" s="1433"/>
      <c r="K22795" s="1433"/>
      <c r="L22795" s="1334"/>
    </row>
    <row r="22796" spans="1:12" ht="24" customHeight="1">
      <c r="A22796" s="1355"/>
      <c r="B22796" s="1355"/>
      <c r="C22796" s="1433"/>
      <c r="E22796" s="1433"/>
      <c r="K22796" s="1433"/>
      <c r="L22796" s="1334"/>
    </row>
    <row r="22797" spans="1:12" ht="24" customHeight="1">
      <c r="A22797" s="1355"/>
      <c r="B22797" s="1355"/>
      <c r="C22797" s="1433"/>
      <c r="E22797" s="1433"/>
      <c r="K22797" s="1433"/>
      <c r="L22797" s="1334"/>
    </row>
    <row r="22798" spans="1:12" ht="24" customHeight="1">
      <c r="A22798" s="1355"/>
      <c r="B22798" s="1355"/>
      <c r="C22798" s="1433"/>
      <c r="E22798" s="1433"/>
      <c r="K22798" s="1433"/>
      <c r="L22798" s="1334"/>
    </row>
    <row r="22799" spans="1:12" ht="24" customHeight="1">
      <c r="A22799" s="1355"/>
      <c r="B22799" s="1355"/>
      <c r="C22799" s="1433"/>
      <c r="E22799" s="1433"/>
      <c r="K22799" s="1433"/>
      <c r="L22799" s="1334"/>
    </row>
    <row r="22800" spans="1:12" ht="24" customHeight="1">
      <c r="A22800" s="1355"/>
      <c r="B22800" s="1355"/>
      <c r="C22800" s="1433"/>
      <c r="E22800" s="1433"/>
      <c r="K22800" s="1433"/>
      <c r="L22800" s="1334"/>
    </row>
    <row r="22801" spans="1:12" ht="24" customHeight="1">
      <c r="A22801" s="1355"/>
      <c r="B22801" s="1355"/>
      <c r="C22801" s="1433"/>
      <c r="E22801" s="1433"/>
      <c r="K22801" s="1433"/>
      <c r="L22801" s="1334"/>
    </row>
    <row r="22802" spans="1:12" ht="24" customHeight="1">
      <c r="A22802" s="1355"/>
      <c r="B22802" s="1355"/>
      <c r="C22802" s="1433"/>
      <c r="E22802" s="1433"/>
      <c r="K22802" s="1433"/>
      <c r="L22802" s="1334"/>
    </row>
    <row r="22803" spans="1:12" ht="24" customHeight="1">
      <c r="A22803" s="1355"/>
      <c r="B22803" s="1355"/>
      <c r="C22803" s="1433"/>
      <c r="E22803" s="1433"/>
      <c r="K22803" s="1433"/>
      <c r="L22803" s="1334"/>
    </row>
    <row r="22804" spans="1:12" ht="24" customHeight="1">
      <c r="A22804" s="1355"/>
      <c r="B22804" s="1355"/>
      <c r="C22804" s="1433"/>
      <c r="E22804" s="1433"/>
      <c r="K22804" s="1433"/>
      <c r="L22804" s="1334"/>
    </row>
    <row r="22805" spans="1:12" ht="24" customHeight="1">
      <c r="A22805" s="1355"/>
      <c r="B22805" s="1355"/>
      <c r="C22805" s="1433"/>
      <c r="E22805" s="1433"/>
      <c r="K22805" s="1433"/>
      <c r="L22805" s="1334"/>
    </row>
    <row r="22806" spans="1:12" ht="24" customHeight="1">
      <c r="A22806" s="1355"/>
      <c r="B22806" s="1355"/>
      <c r="C22806" s="1433"/>
      <c r="E22806" s="1433"/>
      <c r="K22806" s="1433"/>
      <c r="L22806" s="1334"/>
    </row>
    <row r="22807" spans="1:12" ht="24" customHeight="1">
      <c r="A22807" s="1355"/>
      <c r="B22807" s="1355"/>
      <c r="C22807" s="1433"/>
      <c r="E22807" s="1433"/>
      <c r="K22807" s="1433"/>
      <c r="L22807" s="1334"/>
    </row>
    <row r="22808" spans="1:12" ht="24" customHeight="1">
      <c r="A22808" s="1355"/>
      <c r="B22808" s="1355"/>
      <c r="C22808" s="1433"/>
      <c r="E22808" s="1433"/>
      <c r="K22808" s="1433"/>
      <c r="L22808" s="1334"/>
    </row>
    <row r="22809" spans="1:12" ht="24" customHeight="1">
      <c r="A22809" s="1355"/>
      <c r="B22809" s="1355"/>
      <c r="C22809" s="1433"/>
      <c r="E22809" s="1433"/>
      <c r="K22809" s="1433"/>
      <c r="L22809" s="1334"/>
    </row>
    <row r="22810" spans="1:12" ht="24" customHeight="1">
      <c r="A22810" s="1355"/>
      <c r="B22810" s="1355"/>
      <c r="C22810" s="1433"/>
      <c r="E22810" s="1433"/>
      <c r="K22810" s="1433"/>
      <c r="L22810" s="1334"/>
    </row>
    <row r="22811" spans="1:12" ht="24" customHeight="1">
      <c r="A22811" s="1355"/>
      <c r="B22811" s="1355"/>
      <c r="C22811" s="1433"/>
      <c r="E22811" s="1433"/>
      <c r="K22811" s="1433"/>
      <c r="L22811" s="1334"/>
    </row>
    <row r="22812" spans="1:12" ht="24" customHeight="1">
      <c r="A22812" s="1355"/>
      <c r="B22812" s="1355"/>
      <c r="C22812" s="1433"/>
      <c r="E22812" s="1433"/>
      <c r="K22812" s="1433"/>
      <c r="L22812" s="1334"/>
    </row>
    <row r="22813" spans="1:12" ht="24" customHeight="1">
      <c r="A22813" s="1355"/>
      <c r="B22813" s="1355"/>
      <c r="C22813" s="1433"/>
      <c r="E22813" s="1433"/>
      <c r="K22813" s="1433"/>
      <c r="L22813" s="1334"/>
    </row>
    <row r="22814" spans="1:12" ht="24" customHeight="1">
      <c r="A22814" s="1355"/>
      <c r="B22814" s="1355"/>
      <c r="C22814" s="1433"/>
      <c r="E22814" s="1433"/>
      <c r="K22814" s="1433"/>
      <c r="L22814" s="1334"/>
    </row>
    <row r="22815" spans="1:12" ht="24" customHeight="1">
      <c r="A22815" s="1355"/>
      <c r="B22815" s="1355"/>
      <c r="C22815" s="1433"/>
      <c r="E22815" s="1433"/>
      <c r="K22815" s="1433"/>
      <c r="L22815" s="1334"/>
    </row>
    <row r="22816" spans="1:12" ht="24" customHeight="1">
      <c r="A22816" s="1355"/>
      <c r="B22816" s="1355"/>
      <c r="C22816" s="1433"/>
      <c r="E22816" s="1433"/>
      <c r="K22816" s="1433"/>
      <c r="L22816" s="1334"/>
    </row>
    <row r="22817" spans="1:12" ht="24" customHeight="1">
      <c r="A22817" s="1355"/>
      <c r="B22817" s="1355"/>
      <c r="C22817" s="1433"/>
      <c r="E22817" s="1433"/>
      <c r="K22817" s="1433"/>
      <c r="L22817" s="1334"/>
    </row>
    <row r="22818" spans="1:12" ht="24" customHeight="1">
      <c r="A22818" s="1355"/>
      <c r="B22818" s="1355"/>
      <c r="C22818" s="1433"/>
      <c r="E22818" s="1433"/>
      <c r="K22818" s="1433"/>
      <c r="L22818" s="1334"/>
    </row>
    <row r="22819" spans="1:12" ht="24" customHeight="1">
      <c r="A22819" s="1355"/>
      <c r="B22819" s="1355"/>
      <c r="C22819" s="1433"/>
      <c r="E22819" s="1433"/>
      <c r="K22819" s="1433"/>
      <c r="L22819" s="1334"/>
    </row>
    <row r="22820" spans="1:12" ht="24" customHeight="1">
      <c r="A22820" s="1355"/>
      <c r="B22820" s="1355"/>
      <c r="C22820" s="1433"/>
      <c r="E22820" s="1433"/>
      <c r="K22820" s="1433"/>
      <c r="L22820" s="1334"/>
    </row>
    <row r="22821" spans="1:12" ht="24" customHeight="1">
      <c r="A22821" s="1355"/>
      <c r="B22821" s="1355"/>
      <c r="C22821" s="1433"/>
      <c r="E22821" s="1433"/>
      <c r="K22821" s="1433"/>
      <c r="L22821" s="1334"/>
    </row>
    <row r="22822" spans="1:12" ht="24" customHeight="1">
      <c r="A22822" s="1355"/>
      <c r="B22822" s="1355"/>
      <c r="C22822" s="1433"/>
      <c r="E22822" s="1433"/>
      <c r="K22822" s="1433"/>
      <c r="L22822" s="1334"/>
    </row>
    <row r="22823" spans="1:12" ht="24" customHeight="1">
      <c r="A22823" s="1355"/>
      <c r="B22823" s="1355"/>
      <c r="C22823" s="1433"/>
      <c r="E22823" s="1433"/>
      <c r="K22823" s="1433"/>
      <c r="L22823" s="1334"/>
    </row>
    <row r="22824" spans="1:12" ht="24" customHeight="1">
      <c r="A22824" s="1355"/>
      <c r="B22824" s="1355"/>
      <c r="C22824" s="1433"/>
      <c r="E22824" s="1433"/>
      <c r="K22824" s="1433"/>
      <c r="L22824" s="1334"/>
    </row>
    <row r="22825" spans="1:12" ht="24" customHeight="1">
      <c r="A22825" s="1355"/>
      <c r="B22825" s="1355"/>
      <c r="C22825" s="1433"/>
      <c r="E22825" s="1433"/>
      <c r="K22825" s="1433"/>
      <c r="L22825" s="1334"/>
    </row>
    <row r="22826" spans="1:12" ht="24" customHeight="1">
      <c r="A22826" s="1355"/>
      <c r="B22826" s="1355"/>
      <c r="C22826" s="1433"/>
      <c r="E22826" s="1433"/>
      <c r="K22826" s="1433"/>
      <c r="L22826" s="1334"/>
    </row>
    <row r="22827" spans="1:12" ht="24" customHeight="1">
      <c r="A22827" s="1355"/>
      <c r="B22827" s="1355"/>
      <c r="C22827" s="1433"/>
      <c r="E22827" s="1433"/>
      <c r="K22827" s="1433"/>
      <c r="L22827" s="1334"/>
    </row>
    <row r="22828" spans="1:12" ht="24" customHeight="1">
      <c r="A22828" s="1355"/>
      <c r="B22828" s="1355"/>
      <c r="C22828" s="1433"/>
      <c r="E22828" s="1433"/>
      <c r="K22828" s="1433"/>
      <c r="L22828" s="1334"/>
    </row>
    <row r="22829" spans="1:12" ht="24" customHeight="1">
      <c r="A22829" s="1355"/>
      <c r="B22829" s="1355"/>
      <c r="C22829" s="1433"/>
      <c r="E22829" s="1433"/>
      <c r="K22829" s="1433"/>
      <c r="L22829" s="1334"/>
    </row>
    <row r="22830" spans="1:12" ht="24" customHeight="1">
      <c r="A22830" s="1355"/>
      <c r="B22830" s="1355"/>
      <c r="C22830" s="1433"/>
      <c r="E22830" s="1433"/>
      <c r="K22830" s="1433"/>
      <c r="L22830" s="1334"/>
    </row>
    <row r="22831" spans="1:12" ht="24" customHeight="1">
      <c r="A22831" s="1355"/>
      <c r="B22831" s="1355"/>
      <c r="C22831" s="1433"/>
      <c r="E22831" s="1433"/>
      <c r="K22831" s="1433"/>
      <c r="L22831" s="1334"/>
    </row>
    <row r="22832" spans="1:12" ht="24" customHeight="1">
      <c r="A22832" s="1355"/>
      <c r="B22832" s="1355"/>
      <c r="C22832" s="1433"/>
      <c r="E22832" s="1433"/>
      <c r="K22832" s="1433"/>
      <c r="L22832" s="1334"/>
    </row>
    <row r="22833" spans="1:12" ht="24" customHeight="1">
      <c r="A22833" s="1355"/>
      <c r="B22833" s="1355"/>
      <c r="C22833" s="1433"/>
      <c r="E22833" s="1433"/>
      <c r="K22833" s="1433"/>
      <c r="L22833" s="1334"/>
    </row>
    <row r="22834" spans="1:12" ht="24" customHeight="1">
      <c r="A22834" s="1355"/>
      <c r="B22834" s="1355"/>
      <c r="C22834" s="1433"/>
      <c r="E22834" s="1433"/>
      <c r="K22834" s="1433"/>
      <c r="L22834" s="1334"/>
    </row>
    <row r="22835" spans="1:12" ht="24" customHeight="1">
      <c r="A22835" s="1355"/>
      <c r="B22835" s="1355"/>
      <c r="C22835" s="1433"/>
      <c r="E22835" s="1433"/>
      <c r="K22835" s="1433"/>
      <c r="L22835" s="1334"/>
    </row>
    <row r="22836" spans="1:12" ht="24" customHeight="1">
      <c r="A22836" s="1355"/>
      <c r="B22836" s="1355"/>
      <c r="C22836" s="1433"/>
      <c r="E22836" s="1433"/>
      <c r="K22836" s="1433"/>
      <c r="L22836" s="1334"/>
    </row>
    <row r="22837" spans="1:12" ht="24" customHeight="1">
      <c r="A22837" s="1355"/>
      <c r="B22837" s="1355"/>
      <c r="C22837" s="1433"/>
      <c r="E22837" s="1433"/>
      <c r="K22837" s="1433"/>
      <c r="L22837" s="1334"/>
    </row>
    <row r="22838" spans="1:12" ht="24" customHeight="1">
      <c r="A22838" s="1355"/>
      <c r="B22838" s="1355"/>
      <c r="C22838" s="1433"/>
      <c r="E22838" s="1433"/>
      <c r="K22838" s="1433"/>
      <c r="L22838" s="1334"/>
    </row>
    <row r="22839" spans="1:12" ht="24" customHeight="1">
      <c r="A22839" s="1355"/>
      <c r="B22839" s="1355"/>
      <c r="C22839" s="1433"/>
      <c r="E22839" s="1433"/>
      <c r="K22839" s="1433"/>
      <c r="L22839" s="1334"/>
    </row>
    <row r="22840" spans="1:12" ht="24" customHeight="1">
      <c r="A22840" s="1355"/>
      <c r="B22840" s="1355"/>
      <c r="C22840" s="1433"/>
      <c r="E22840" s="1433"/>
      <c r="K22840" s="1433"/>
      <c r="L22840" s="1334"/>
    </row>
    <row r="22841" spans="1:12" ht="24" customHeight="1">
      <c r="A22841" s="1355"/>
      <c r="B22841" s="1355"/>
      <c r="C22841" s="1433"/>
      <c r="E22841" s="1433"/>
      <c r="K22841" s="1433"/>
      <c r="L22841" s="1334"/>
    </row>
    <row r="22842" spans="1:12" ht="24" customHeight="1">
      <c r="A22842" s="1355"/>
      <c r="B22842" s="1355"/>
      <c r="C22842" s="1433"/>
      <c r="E22842" s="1433"/>
      <c r="K22842" s="1433"/>
      <c r="L22842" s="1334"/>
    </row>
    <row r="22843" spans="1:12" ht="24" customHeight="1">
      <c r="A22843" s="1355"/>
      <c r="B22843" s="1355"/>
      <c r="C22843" s="1433"/>
      <c r="E22843" s="1433"/>
      <c r="K22843" s="1433"/>
      <c r="L22843" s="1334"/>
    </row>
    <row r="22844" spans="1:12" ht="24" customHeight="1">
      <c r="A22844" s="1355"/>
      <c r="B22844" s="1355"/>
      <c r="C22844" s="1433"/>
      <c r="E22844" s="1433"/>
      <c r="K22844" s="1433"/>
      <c r="L22844" s="1334"/>
    </row>
    <row r="22845" spans="1:12" ht="24" customHeight="1">
      <c r="A22845" s="1355"/>
      <c r="B22845" s="1355"/>
      <c r="C22845" s="1433"/>
      <c r="E22845" s="1433"/>
      <c r="K22845" s="1433"/>
      <c r="L22845" s="1334"/>
    </row>
    <row r="22846" spans="1:12" ht="24" customHeight="1">
      <c r="A22846" s="1355"/>
      <c r="B22846" s="1355"/>
      <c r="C22846" s="1433"/>
      <c r="E22846" s="1433"/>
      <c r="K22846" s="1433"/>
      <c r="L22846" s="1334"/>
    </row>
    <row r="22847" spans="1:12" ht="24" customHeight="1">
      <c r="A22847" s="1355"/>
      <c r="B22847" s="1355"/>
      <c r="C22847" s="1433"/>
      <c r="E22847" s="1433"/>
      <c r="K22847" s="1433"/>
      <c r="L22847" s="1334"/>
    </row>
    <row r="22848" spans="1:12" ht="24" customHeight="1">
      <c r="A22848" s="1355"/>
      <c r="B22848" s="1355"/>
      <c r="C22848" s="1433"/>
      <c r="E22848" s="1433"/>
      <c r="K22848" s="1433"/>
      <c r="L22848" s="1334"/>
    </row>
    <row r="22849" spans="1:12" ht="24" customHeight="1">
      <c r="A22849" s="1355"/>
      <c r="B22849" s="1355"/>
      <c r="C22849" s="1433"/>
      <c r="E22849" s="1433"/>
      <c r="K22849" s="1433"/>
      <c r="L22849" s="1334"/>
    </row>
    <row r="22850" spans="1:12" ht="24" customHeight="1">
      <c r="A22850" s="1355"/>
      <c r="B22850" s="1355"/>
      <c r="C22850" s="1433"/>
      <c r="E22850" s="1433"/>
      <c r="K22850" s="1433"/>
      <c r="L22850" s="1334"/>
    </row>
    <row r="22851" spans="1:12" ht="24" customHeight="1">
      <c r="A22851" s="1355"/>
      <c r="B22851" s="1355"/>
      <c r="C22851" s="1433"/>
      <c r="E22851" s="1433"/>
      <c r="K22851" s="1433"/>
      <c r="L22851" s="1334"/>
    </row>
    <row r="22852" spans="1:12" ht="24" customHeight="1">
      <c r="A22852" s="1355"/>
      <c r="B22852" s="1355"/>
      <c r="C22852" s="1433"/>
      <c r="E22852" s="1433"/>
      <c r="K22852" s="1433"/>
      <c r="L22852" s="1334"/>
    </row>
    <row r="22853" spans="1:12" ht="24" customHeight="1">
      <c r="A22853" s="1355"/>
      <c r="B22853" s="1355"/>
      <c r="C22853" s="1433"/>
      <c r="E22853" s="1433"/>
      <c r="K22853" s="1433"/>
      <c r="L22853" s="1334"/>
    </row>
    <row r="22854" spans="1:12" ht="24" customHeight="1">
      <c r="A22854" s="1355"/>
      <c r="B22854" s="1355"/>
      <c r="C22854" s="1433"/>
      <c r="E22854" s="1433"/>
      <c r="K22854" s="1433"/>
      <c r="L22854" s="1334"/>
    </row>
    <row r="22855" spans="1:12" ht="24" customHeight="1">
      <c r="A22855" s="1355"/>
      <c r="B22855" s="1355"/>
      <c r="C22855" s="1433"/>
      <c r="E22855" s="1433"/>
      <c r="K22855" s="1433"/>
      <c r="L22855" s="1334"/>
    </row>
    <row r="22856" spans="1:12" ht="24" customHeight="1">
      <c r="A22856" s="1355"/>
      <c r="B22856" s="1355"/>
      <c r="C22856" s="1433"/>
      <c r="E22856" s="1433"/>
      <c r="K22856" s="1433"/>
      <c r="L22856" s="1334"/>
    </row>
    <row r="22857" spans="1:12" ht="24" customHeight="1">
      <c r="A22857" s="1355"/>
      <c r="B22857" s="1355"/>
      <c r="C22857" s="1433"/>
      <c r="E22857" s="1433"/>
      <c r="K22857" s="1433"/>
      <c r="L22857" s="1334"/>
    </row>
    <row r="22858" spans="1:12" ht="24" customHeight="1">
      <c r="A22858" s="1355"/>
      <c r="B22858" s="1355"/>
      <c r="C22858" s="1433"/>
      <c r="E22858" s="1433"/>
      <c r="K22858" s="1433"/>
      <c r="L22858" s="1334"/>
    </row>
    <row r="22859" spans="1:12" ht="24" customHeight="1">
      <c r="A22859" s="1355"/>
      <c r="B22859" s="1355"/>
      <c r="C22859" s="1433"/>
      <c r="E22859" s="1433"/>
      <c r="K22859" s="1433"/>
      <c r="L22859" s="1334"/>
    </row>
    <row r="22860" spans="1:12" ht="24" customHeight="1">
      <c r="A22860" s="1355"/>
      <c r="B22860" s="1355"/>
      <c r="C22860" s="1433"/>
      <c r="E22860" s="1433"/>
      <c r="K22860" s="1433"/>
      <c r="L22860" s="1334"/>
    </row>
    <row r="22861" spans="1:12" ht="24" customHeight="1">
      <c r="A22861" s="1355"/>
      <c r="B22861" s="1355"/>
      <c r="C22861" s="1433"/>
      <c r="E22861" s="1433"/>
      <c r="K22861" s="1433"/>
      <c r="L22861" s="1334"/>
    </row>
    <row r="22862" spans="1:12" ht="24" customHeight="1">
      <c r="A22862" s="1355"/>
      <c r="B22862" s="1355"/>
      <c r="C22862" s="1433"/>
      <c r="E22862" s="1433"/>
      <c r="K22862" s="1433"/>
      <c r="L22862" s="1334"/>
    </row>
    <row r="22863" spans="1:12" ht="24" customHeight="1">
      <c r="A22863" s="1355"/>
      <c r="B22863" s="1355"/>
      <c r="C22863" s="1433"/>
      <c r="E22863" s="1433"/>
      <c r="K22863" s="1433"/>
      <c r="L22863" s="1334"/>
    </row>
    <row r="22864" spans="1:12" ht="24" customHeight="1">
      <c r="A22864" s="1355"/>
      <c r="B22864" s="1355"/>
      <c r="C22864" s="1433"/>
      <c r="E22864" s="1433"/>
      <c r="K22864" s="1433"/>
      <c r="L22864" s="1334"/>
    </row>
    <row r="22865" spans="1:12" ht="24" customHeight="1">
      <c r="A22865" s="1355"/>
      <c r="B22865" s="1355"/>
      <c r="C22865" s="1433"/>
      <c r="E22865" s="1433"/>
      <c r="K22865" s="1433"/>
      <c r="L22865" s="1334"/>
    </row>
    <row r="22866" spans="1:12" ht="24" customHeight="1">
      <c r="A22866" s="1355"/>
      <c r="B22866" s="1355"/>
      <c r="C22866" s="1433"/>
      <c r="E22866" s="1433"/>
      <c r="K22866" s="1433"/>
      <c r="L22866" s="1334"/>
    </row>
    <row r="22867" spans="1:12" ht="24" customHeight="1">
      <c r="A22867" s="1355"/>
      <c r="B22867" s="1355"/>
      <c r="C22867" s="1433"/>
      <c r="E22867" s="1433"/>
      <c r="K22867" s="1433"/>
      <c r="L22867" s="1334"/>
    </row>
    <row r="22868" spans="1:12" ht="24" customHeight="1">
      <c r="A22868" s="1355"/>
      <c r="B22868" s="1355"/>
      <c r="C22868" s="1433"/>
      <c r="E22868" s="1433"/>
      <c r="K22868" s="1433"/>
      <c r="L22868" s="1334"/>
    </row>
    <row r="22869" spans="1:12" ht="24" customHeight="1">
      <c r="A22869" s="1355"/>
      <c r="B22869" s="1355"/>
      <c r="C22869" s="1433"/>
      <c r="E22869" s="1433"/>
      <c r="K22869" s="1433"/>
      <c r="L22869" s="1334"/>
    </row>
    <row r="22870" spans="1:12" ht="24" customHeight="1">
      <c r="A22870" s="1355"/>
      <c r="B22870" s="1355"/>
      <c r="C22870" s="1433"/>
      <c r="E22870" s="1433"/>
      <c r="K22870" s="1433"/>
      <c r="L22870" s="1334"/>
    </row>
    <row r="22871" spans="1:12" ht="24" customHeight="1">
      <c r="A22871" s="1355"/>
      <c r="B22871" s="1355"/>
      <c r="C22871" s="1433"/>
      <c r="E22871" s="1433"/>
      <c r="K22871" s="1433"/>
      <c r="L22871" s="1334"/>
    </row>
    <row r="22872" spans="1:12" ht="24" customHeight="1">
      <c r="A22872" s="1355"/>
      <c r="B22872" s="1355"/>
      <c r="C22872" s="1433"/>
      <c r="E22872" s="1433"/>
      <c r="K22872" s="1433"/>
      <c r="L22872" s="1334"/>
    </row>
    <row r="22873" spans="1:12" ht="24" customHeight="1">
      <c r="A22873" s="1355"/>
      <c r="B22873" s="1355"/>
      <c r="C22873" s="1433"/>
      <c r="E22873" s="1433"/>
      <c r="K22873" s="1433"/>
      <c r="L22873" s="1334"/>
    </row>
    <row r="22874" spans="1:12" ht="24" customHeight="1">
      <c r="A22874" s="1355"/>
      <c r="B22874" s="1355"/>
      <c r="C22874" s="1433"/>
      <c r="E22874" s="1433"/>
      <c r="K22874" s="1433"/>
      <c r="L22874" s="1334"/>
    </row>
    <row r="22875" spans="1:12" ht="24" customHeight="1">
      <c r="A22875" s="1355"/>
      <c r="B22875" s="1355"/>
      <c r="C22875" s="1433"/>
      <c r="E22875" s="1433"/>
      <c r="K22875" s="1433"/>
      <c r="L22875" s="1334"/>
    </row>
    <row r="22876" spans="1:12" ht="24" customHeight="1">
      <c r="A22876" s="1355"/>
      <c r="B22876" s="1355"/>
      <c r="C22876" s="1433"/>
      <c r="E22876" s="1433"/>
      <c r="K22876" s="1433"/>
      <c r="L22876" s="1334"/>
    </row>
    <row r="22877" spans="1:12" ht="24" customHeight="1">
      <c r="A22877" s="1355"/>
      <c r="B22877" s="1355"/>
      <c r="C22877" s="1433"/>
      <c r="E22877" s="1433"/>
      <c r="K22877" s="1433"/>
      <c r="L22877" s="1334"/>
    </row>
    <row r="22878" spans="1:12" ht="24" customHeight="1">
      <c r="A22878" s="1355"/>
      <c r="B22878" s="1355"/>
      <c r="C22878" s="1433"/>
      <c r="E22878" s="1433"/>
      <c r="K22878" s="1433"/>
      <c r="L22878" s="1334"/>
    </row>
    <row r="22879" spans="1:12" ht="24" customHeight="1">
      <c r="A22879" s="1355"/>
      <c r="B22879" s="1355"/>
      <c r="C22879" s="1433"/>
      <c r="E22879" s="1433"/>
      <c r="K22879" s="1433"/>
      <c r="L22879" s="1334"/>
    </row>
    <row r="22880" spans="1:12" ht="24" customHeight="1">
      <c r="A22880" s="1355"/>
      <c r="B22880" s="1355"/>
      <c r="C22880" s="1433"/>
      <c r="E22880" s="1433"/>
      <c r="K22880" s="1433"/>
      <c r="L22880" s="1334"/>
    </row>
    <row r="22881" spans="1:12" ht="24" customHeight="1">
      <c r="A22881" s="1355"/>
      <c r="B22881" s="1355"/>
      <c r="C22881" s="1433"/>
      <c r="E22881" s="1433"/>
      <c r="K22881" s="1433"/>
      <c r="L22881" s="1334"/>
    </row>
    <row r="22882" spans="1:12" ht="24" customHeight="1">
      <c r="A22882" s="1355"/>
      <c r="B22882" s="1355"/>
      <c r="C22882" s="1433"/>
      <c r="E22882" s="1433"/>
      <c r="K22882" s="1433"/>
      <c r="L22882" s="1334"/>
    </row>
    <row r="22883" spans="1:12" ht="24" customHeight="1">
      <c r="A22883" s="1355"/>
      <c r="B22883" s="1355"/>
      <c r="C22883" s="1433"/>
      <c r="E22883" s="1433"/>
      <c r="K22883" s="1433"/>
      <c r="L22883" s="1334"/>
    </row>
    <row r="22884" spans="1:12" ht="24" customHeight="1">
      <c r="A22884" s="1355"/>
      <c r="B22884" s="1355"/>
      <c r="C22884" s="1433"/>
      <c r="E22884" s="1433"/>
      <c r="K22884" s="1433"/>
      <c r="L22884" s="1334"/>
    </row>
    <row r="22885" spans="1:12" ht="24" customHeight="1">
      <c r="A22885" s="1355"/>
      <c r="B22885" s="1355"/>
      <c r="C22885" s="1433"/>
      <c r="E22885" s="1433"/>
      <c r="K22885" s="1433"/>
      <c r="L22885" s="1334"/>
    </row>
    <row r="22886" spans="1:12" ht="24" customHeight="1">
      <c r="A22886" s="1355"/>
      <c r="B22886" s="1355"/>
      <c r="C22886" s="1433"/>
      <c r="E22886" s="1433"/>
      <c r="K22886" s="1433"/>
      <c r="L22886" s="1334"/>
    </row>
    <row r="22887" spans="1:12" ht="24" customHeight="1">
      <c r="A22887" s="1355"/>
      <c r="B22887" s="1355"/>
      <c r="C22887" s="1433"/>
      <c r="E22887" s="1433"/>
      <c r="K22887" s="1433"/>
      <c r="L22887" s="1334"/>
    </row>
    <row r="22888" spans="1:12" ht="24" customHeight="1">
      <c r="A22888" s="1355"/>
      <c r="B22888" s="1355"/>
      <c r="C22888" s="1433"/>
      <c r="E22888" s="1433"/>
      <c r="K22888" s="1433"/>
      <c r="L22888" s="1334"/>
    </row>
    <row r="22889" spans="1:12" ht="24" customHeight="1">
      <c r="A22889" s="1355"/>
      <c r="B22889" s="1355"/>
      <c r="C22889" s="1433"/>
      <c r="E22889" s="1433"/>
      <c r="K22889" s="1433"/>
      <c r="L22889" s="1334"/>
    </row>
    <row r="22890" spans="1:12" ht="24" customHeight="1">
      <c r="A22890" s="1355"/>
      <c r="B22890" s="1355"/>
      <c r="C22890" s="1433"/>
      <c r="E22890" s="1433"/>
      <c r="K22890" s="1433"/>
      <c r="L22890" s="1334"/>
    </row>
    <row r="22891" spans="1:12" ht="24" customHeight="1">
      <c r="A22891" s="1355"/>
      <c r="B22891" s="1355"/>
      <c r="C22891" s="1433"/>
      <c r="E22891" s="1433"/>
      <c r="K22891" s="1433"/>
      <c r="L22891" s="1334"/>
    </row>
    <row r="22892" spans="1:12" ht="24" customHeight="1">
      <c r="A22892" s="1355"/>
      <c r="B22892" s="1355"/>
      <c r="C22892" s="1433"/>
      <c r="E22892" s="1433"/>
      <c r="K22892" s="1433"/>
      <c r="L22892" s="1334"/>
    </row>
    <row r="22893" spans="1:12" ht="24" customHeight="1">
      <c r="A22893" s="1355"/>
      <c r="B22893" s="1355"/>
      <c r="C22893" s="1433"/>
      <c r="E22893" s="1433"/>
      <c r="K22893" s="1433"/>
      <c r="L22893" s="1334"/>
    </row>
    <row r="22894" spans="1:12" ht="24" customHeight="1">
      <c r="A22894" s="1355"/>
      <c r="B22894" s="1355"/>
      <c r="C22894" s="1433"/>
      <c r="E22894" s="1433"/>
      <c r="K22894" s="1433"/>
      <c r="L22894" s="1334"/>
    </row>
    <row r="22895" spans="1:12" ht="24" customHeight="1">
      <c r="A22895" s="1355"/>
      <c r="B22895" s="1355"/>
      <c r="C22895" s="1433"/>
      <c r="E22895" s="1433"/>
      <c r="K22895" s="1433"/>
      <c r="L22895" s="1334"/>
    </row>
    <row r="22896" spans="1:12" ht="24" customHeight="1">
      <c r="A22896" s="1355"/>
      <c r="B22896" s="1355"/>
      <c r="C22896" s="1433"/>
      <c r="E22896" s="1433"/>
      <c r="K22896" s="1433"/>
      <c r="L22896" s="1334"/>
    </row>
    <row r="22897" spans="1:12" ht="24" customHeight="1">
      <c r="A22897" s="1355"/>
      <c r="B22897" s="1355"/>
      <c r="C22897" s="1433"/>
      <c r="E22897" s="1433"/>
      <c r="K22897" s="1433"/>
      <c r="L22897" s="1334"/>
    </row>
    <row r="22898" spans="1:12" ht="24" customHeight="1">
      <c r="A22898" s="1355"/>
      <c r="B22898" s="1355"/>
      <c r="C22898" s="1433"/>
      <c r="E22898" s="1433"/>
      <c r="K22898" s="1433"/>
      <c r="L22898" s="1334"/>
    </row>
    <row r="22899" spans="1:12" ht="24" customHeight="1">
      <c r="A22899" s="1355"/>
      <c r="B22899" s="1355"/>
      <c r="C22899" s="1433"/>
      <c r="E22899" s="1433"/>
      <c r="K22899" s="1433"/>
      <c r="L22899" s="1334"/>
    </row>
    <row r="22900" spans="1:12" ht="24" customHeight="1">
      <c r="A22900" s="1355"/>
      <c r="B22900" s="1355"/>
      <c r="C22900" s="1433"/>
      <c r="E22900" s="1433"/>
      <c r="K22900" s="1433"/>
      <c r="L22900" s="1334"/>
    </row>
    <row r="22901" spans="1:12" ht="24" customHeight="1">
      <c r="A22901" s="1355"/>
      <c r="B22901" s="1355"/>
      <c r="C22901" s="1433"/>
      <c r="E22901" s="1433"/>
      <c r="K22901" s="1433"/>
      <c r="L22901" s="1334"/>
    </row>
    <row r="22902" spans="1:12" ht="24" customHeight="1">
      <c r="A22902" s="1355"/>
      <c r="B22902" s="1355"/>
      <c r="C22902" s="1433"/>
      <c r="E22902" s="1433"/>
      <c r="K22902" s="1433"/>
      <c r="L22902" s="1334"/>
    </row>
    <row r="22903" spans="1:12" ht="24" customHeight="1">
      <c r="A22903" s="1355"/>
      <c r="B22903" s="1355"/>
      <c r="C22903" s="1433"/>
      <c r="E22903" s="1433"/>
      <c r="K22903" s="1433"/>
      <c r="L22903" s="1334"/>
    </row>
    <row r="22904" spans="1:12" ht="24" customHeight="1">
      <c r="A22904" s="1355"/>
      <c r="B22904" s="1355"/>
      <c r="C22904" s="1433"/>
      <c r="E22904" s="1433"/>
      <c r="K22904" s="1433"/>
      <c r="L22904" s="1334"/>
    </row>
    <row r="22905" spans="1:12" ht="24" customHeight="1">
      <c r="A22905" s="1355"/>
      <c r="B22905" s="1355"/>
      <c r="C22905" s="1433"/>
      <c r="E22905" s="1433"/>
      <c r="K22905" s="1433"/>
      <c r="L22905" s="1334"/>
    </row>
    <row r="22906" spans="1:12" ht="24" customHeight="1">
      <c r="A22906" s="1355"/>
      <c r="B22906" s="1355"/>
      <c r="C22906" s="1433"/>
      <c r="E22906" s="1433"/>
      <c r="K22906" s="1433"/>
      <c r="L22906" s="1334"/>
    </row>
    <row r="22907" spans="1:12" ht="24" customHeight="1">
      <c r="A22907" s="1355"/>
      <c r="B22907" s="1355"/>
      <c r="C22907" s="1433"/>
      <c r="E22907" s="1433"/>
      <c r="K22907" s="1433"/>
      <c r="L22907" s="1334"/>
    </row>
    <row r="22908" spans="1:12" ht="24" customHeight="1">
      <c r="A22908" s="1355"/>
      <c r="B22908" s="1355"/>
      <c r="C22908" s="1433"/>
      <c r="E22908" s="1433"/>
      <c r="K22908" s="1433"/>
      <c r="L22908" s="1334"/>
    </row>
    <row r="22909" spans="1:12" ht="24" customHeight="1">
      <c r="A22909" s="1355"/>
      <c r="B22909" s="1355"/>
      <c r="C22909" s="1433"/>
      <c r="E22909" s="1433"/>
      <c r="K22909" s="1433"/>
      <c r="L22909" s="1334"/>
    </row>
    <row r="22910" spans="1:12" ht="24" customHeight="1">
      <c r="A22910" s="1355"/>
      <c r="B22910" s="1355"/>
      <c r="C22910" s="1433"/>
      <c r="E22910" s="1433"/>
      <c r="K22910" s="1433"/>
      <c r="L22910" s="1334"/>
    </row>
    <row r="22911" spans="1:12" ht="24" customHeight="1">
      <c r="A22911" s="1355"/>
      <c r="B22911" s="1355"/>
      <c r="C22911" s="1433"/>
      <c r="E22911" s="1433"/>
      <c r="K22911" s="1433"/>
      <c r="L22911" s="1334"/>
    </row>
    <row r="22912" spans="1:12" ht="24" customHeight="1">
      <c r="A22912" s="1355"/>
      <c r="B22912" s="1355"/>
      <c r="C22912" s="1433"/>
      <c r="E22912" s="1433"/>
      <c r="K22912" s="1433"/>
      <c r="L22912" s="1334"/>
    </row>
    <row r="22913" spans="1:12" ht="24" customHeight="1">
      <c r="A22913" s="1355"/>
      <c r="B22913" s="1355"/>
      <c r="C22913" s="1433"/>
      <c r="E22913" s="1433"/>
      <c r="K22913" s="1433"/>
      <c r="L22913" s="1334"/>
    </row>
    <row r="22914" spans="1:12" ht="24" customHeight="1">
      <c r="A22914" s="1355"/>
      <c r="B22914" s="1355"/>
      <c r="C22914" s="1433"/>
      <c r="E22914" s="1433"/>
      <c r="K22914" s="1433"/>
      <c r="L22914" s="1334"/>
    </row>
    <row r="22915" spans="1:12" ht="24" customHeight="1">
      <c r="A22915" s="1355"/>
      <c r="B22915" s="1355"/>
      <c r="C22915" s="1433"/>
      <c r="E22915" s="1433"/>
      <c r="K22915" s="1433"/>
      <c r="L22915" s="1334"/>
    </row>
    <row r="22916" spans="1:12" ht="24" customHeight="1">
      <c r="A22916" s="1355"/>
      <c r="B22916" s="1355"/>
      <c r="C22916" s="1433"/>
      <c r="E22916" s="1433"/>
      <c r="K22916" s="1433"/>
      <c r="L22916" s="1334"/>
    </row>
    <row r="22917" spans="1:12" ht="24" customHeight="1">
      <c r="A22917" s="1355"/>
      <c r="B22917" s="1355"/>
      <c r="C22917" s="1433"/>
      <c r="E22917" s="1433"/>
      <c r="K22917" s="1433"/>
      <c r="L22917" s="1334"/>
    </row>
    <row r="22918" spans="1:12" ht="24" customHeight="1">
      <c r="A22918" s="1355"/>
      <c r="B22918" s="1355"/>
      <c r="C22918" s="1433"/>
      <c r="E22918" s="1433"/>
      <c r="K22918" s="1433"/>
      <c r="L22918" s="1334"/>
    </row>
    <row r="22919" spans="1:12" ht="24" customHeight="1">
      <c r="A22919" s="1355"/>
      <c r="B22919" s="1355"/>
      <c r="C22919" s="1433"/>
      <c r="E22919" s="1433"/>
      <c r="K22919" s="1433"/>
      <c r="L22919" s="1334"/>
    </row>
    <row r="22920" spans="1:12" ht="24" customHeight="1">
      <c r="A22920" s="1355"/>
      <c r="B22920" s="1355"/>
      <c r="C22920" s="1433"/>
      <c r="E22920" s="1433"/>
      <c r="K22920" s="1433"/>
      <c r="L22920" s="1334"/>
    </row>
    <row r="22921" spans="1:12" ht="24" customHeight="1">
      <c r="A22921" s="1355"/>
      <c r="B22921" s="1355"/>
      <c r="C22921" s="1433"/>
      <c r="E22921" s="1433"/>
      <c r="K22921" s="1433"/>
      <c r="L22921" s="1334"/>
    </row>
    <row r="22922" spans="1:12" ht="24" customHeight="1">
      <c r="A22922" s="1355"/>
      <c r="B22922" s="1355"/>
      <c r="C22922" s="1433"/>
      <c r="E22922" s="1433"/>
      <c r="K22922" s="1433"/>
      <c r="L22922" s="1334"/>
    </row>
    <row r="22923" spans="1:12" ht="24" customHeight="1">
      <c r="A22923" s="1355"/>
      <c r="B22923" s="1355"/>
      <c r="C22923" s="1433"/>
      <c r="E22923" s="1433"/>
      <c r="K22923" s="1433"/>
      <c r="L22923" s="1334"/>
    </row>
    <row r="22924" spans="1:12" ht="24" customHeight="1">
      <c r="A22924" s="1355"/>
      <c r="B22924" s="1355"/>
      <c r="C22924" s="1433"/>
      <c r="E22924" s="1433"/>
      <c r="K22924" s="1433"/>
      <c r="L22924" s="1334"/>
    </row>
    <row r="22925" spans="1:12" ht="24" customHeight="1">
      <c r="A22925" s="1355"/>
      <c r="B22925" s="1355"/>
      <c r="C22925" s="1433"/>
      <c r="E22925" s="1433"/>
      <c r="K22925" s="1433"/>
      <c r="L22925" s="1334"/>
    </row>
    <row r="22926" spans="1:12" ht="24" customHeight="1">
      <c r="A22926" s="1355"/>
      <c r="B22926" s="1355"/>
      <c r="C22926" s="1433"/>
      <c r="E22926" s="1433"/>
      <c r="K22926" s="1433"/>
      <c r="L22926" s="1334"/>
    </row>
    <row r="22927" spans="1:12" ht="24" customHeight="1">
      <c r="A22927" s="1355"/>
      <c r="B22927" s="1355"/>
      <c r="C22927" s="1433"/>
      <c r="E22927" s="1433"/>
      <c r="K22927" s="1433"/>
      <c r="L22927" s="1334"/>
    </row>
    <row r="22928" spans="1:12" ht="24" customHeight="1">
      <c r="A22928" s="1355"/>
      <c r="B22928" s="1355"/>
      <c r="C22928" s="1433"/>
      <c r="E22928" s="1433"/>
      <c r="K22928" s="1433"/>
      <c r="L22928" s="1334"/>
    </row>
    <row r="22929" spans="1:12" ht="24" customHeight="1">
      <c r="A22929" s="1355"/>
      <c r="B22929" s="1355"/>
      <c r="C22929" s="1433"/>
      <c r="E22929" s="1433"/>
      <c r="K22929" s="1433"/>
      <c r="L22929" s="1334"/>
    </row>
    <row r="22930" spans="1:12" ht="24" customHeight="1">
      <c r="A22930" s="1355"/>
      <c r="B22930" s="1355"/>
      <c r="C22930" s="1433"/>
      <c r="E22930" s="1433"/>
      <c r="K22930" s="1433"/>
      <c r="L22930" s="1334"/>
    </row>
    <row r="22931" spans="1:12" ht="24" customHeight="1">
      <c r="A22931" s="1355"/>
      <c r="B22931" s="1355"/>
      <c r="C22931" s="1433"/>
      <c r="E22931" s="1433"/>
      <c r="K22931" s="1433"/>
      <c r="L22931" s="1334"/>
    </row>
    <row r="22932" spans="1:12" ht="24" customHeight="1">
      <c r="A22932" s="1355"/>
      <c r="B22932" s="1355"/>
      <c r="C22932" s="1433"/>
      <c r="E22932" s="1433"/>
      <c r="K22932" s="1433"/>
      <c r="L22932" s="1334"/>
    </row>
    <row r="22933" spans="1:12" ht="24" customHeight="1">
      <c r="A22933" s="1355"/>
      <c r="B22933" s="1355"/>
      <c r="C22933" s="1433"/>
      <c r="E22933" s="1433"/>
      <c r="K22933" s="1433"/>
      <c r="L22933" s="1334"/>
    </row>
    <row r="22934" spans="1:12" ht="24" customHeight="1">
      <c r="A22934" s="1355"/>
      <c r="B22934" s="1355"/>
      <c r="C22934" s="1433"/>
      <c r="E22934" s="1433"/>
      <c r="K22934" s="1433"/>
      <c r="L22934" s="1334"/>
    </row>
    <row r="22935" spans="1:12" ht="24" customHeight="1">
      <c r="A22935" s="1355"/>
      <c r="B22935" s="1355"/>
      <c r="C22935" s="1433"/>
      <c r="E22935" s="1433"/>
      <c r="K22935" s="1433"/>
      <c r="L22935" s="1334"/>
    </row>
    <row r="22936" spans="1:12" ht="24" customHeight="1">
      <c r="A22936" s="1355"/>
      <c r="B22936" s="1355"/>
      <c r="C22936" s="1433"/>
      <c r="E22936" s="1433"/>
      <c r="K22936" s="1433"/>
      <c r="L22936" s="1334"/>
    </row>
    <row r="22937" spans="1:12" ht="24" customHeight="1">
      <c r="A22937" s="1355"/>
      <c r="B22937" s="1355"/>
      <c r="C22937" s="1433"/>
      <c r="E22937" s="1433"/>
      <c r="K22937" s="1433"/>
      <c r="L22937" s="1334"/>
    </row>
    <row r="22938" spans="1:12" ht="24" customHeight="1">
      <c r="A22938" s="1355"/>
      <c r="B22938" s="1355"/>
      <c r="C22938" s="1433"/>
      <c r="E22938" s="1433"/>
      <c r="K22938" s="1433"/>
      <c r="L22938" s="1334"/>
    </row>
    <row r="22939" spans="1:12" ht="24" customHeight="1">
      <c r="A22939" s="1355"/>
      <c r="B22939" s="1355"/>
      <c r="C22939" s="1433"/>
      <c r="E22939" s="1433"/>
      <c r="K22939" s="1433"/>
      <c r="L22939" s="1334"/>
    </row>
    <row r="22940" spans="1:12" ht="24" customHeight="1">
      <c r="A22940" s="1355"/>
      <c r="B22940" s="1355"/>
      <c r="C22940" s="1433"/>
      <c r="E22940" s="1433"/>
      <c r="K22940" s="1433"/>
      <c r="L22940" s="1334"/>
    </row>
    <row r="22941" spans="1:12" ht="24" customHeight="1">
      <c r="A22941" s="1355"/>
      <c r="B22941" s="1355"/>
      <c r="C22941" s="1433"/>
      <c r="E22941" s="1433"/>
      <c r="K22941" s="1433"/>
      <c r="L22941" s="1334"/>
    </row>
    <row r="22942" spans="1:12" ht="24" customHeight="1">
      <c r="A22942" s="1355"/>
      <c r="B22942" s="1355"/>
      <c r="C22942" s="1433"/>
      <c r="E22942" s="1433"/>
      <c r="K22942" s="1433"/>
      <c r="L22942" s="1334"/>
    </row>
    <row r="22943" spans="1:12" ht="24" customHeight="1">
      <c r="A22943" s="1355"/>
      <c r="B22943" s="1355"/>
      <c r="C22943" s="1433"/>
      <c r="E22943" s="1433"/>
      <c r="K22943" s="1433"/>
      <c r="L22943" s="1334"/>
    </row>
    <row r="22944" spans="1:12" ht="24" customHeight="1">
      <c r="A22944" s="1355"/>
      <c r="B22944" s="1355"/>
      <c r="C22944" s="1433"/>
      <c r="E22944" s="1433"/>
      <c r="K22944" s="1433"/>
      <c r="L22944" s="1334"/>
    </row>
    <row r="22945" spans="1:12" ht="24" customHeight="1">
      <c r="A22945" s="1355"/>
      <c r="B22945" s="1355"/>
      <c r="C22945" s="1433"/>
      <c r="E22945" s="1433"/>
      <c r="K22945" s="1433"/>
      <c r="L22945" s="1334"/>
    </row>
    <row r="22946" spans="1:12" ht="24" customHeight="1">
      <c r="A22946" s="1355"/>
      <c r="B22946" s="1355"/>
      <c r="C22946" s="1433"/>
      <c r="E22946" s="1433"/>
      <c r="K22946" s="1433"/>
      <c r="L22946" s="1334"/>
    </row>
    <row r="22947" spans="1:12" ht="24" customHeight="1">
      <c r="A22947" s="1355"/>
      <c r="B22947" s="1355"/>
      <c r="C22947" s="1433"/>
      <c r="E22947" s="1433"/>
      <c r="K22947" s="1433"/>
      <c r="L22947" s="1334"/>
    </row>
    <row r="22948" spans="1:12" ht="24" customHeight="1">
      <c r="A22948" s="1355"/>
      <c r="B22948" s="1355"/>
      <c r="C22948" s="1433"/>
      <c r="E22948" s="1433"/>
      <c r="K22948" s="1433"/>
      <c r="L22948" s="1334"/>
    </row>
    <row r="22949" spans="1:12" ht="24" customHeight="1">
      <c r="A22949" s="1355"/>
      <c r="B22949" s="1355"/>
      <c r="C22949" s="1433"/>
      <c r="E22949" s="1433"/>
      <c r="K22949" s="1433"/>
      <c r="L22949" s="1334"/>
    </row>
    <row r="22950" spans="1:12" ht="24" customHeight="1">
      <c r="A22950" s="1355"/>
      <c r="B22950" s="1355"/>
      <c r="C22950" s="1433"/>
      <c r="E22950" s="1433"/>
      <c r="K22950" s="1433"/>
      <c r="L22950" s="1334"/>
    </row>
    <row r="22951" spans="1:12" ht="24" customHeight="1">
      <c r="A22951" s="1355"/>
      <c r="B22951" s="1355"/>
      <c r="C22951" s="1433"/>
      <c r="E22951" s="1433"/>
      <c r="K22951" s="1433"/>
      <c r="L22951" s="1334"/>
    </row>
    <row r="22952" spans="1:12" ht="24" customHeight="1">
      <c r="A22952" s="1355"/>
      <c r="B22952" s="1355"/>
      <c r="C22952" s="1433"/>
      <c r="E22952" s="1433"/>
      <c r="K22952" s="1433"/>
      <c r="L22952" s="1334"/>
    </row>
    <row r="22953" spans="1:12" ht="24" customHeight="1">
      <c r="A22953" s="1355"/>
      <c r="B22953" s="1355"/>
      <c r="C22953" s="1433"/>
      <c r="E22953" s="1433"/>
      <c r="K22953" s="1433"/>
      <c r="L22953" s="1334"/>
    </row>
    <row r="22954" spans="1:12" ht="24" customHeight="1">
      <c r="A22954" s="1355"/>
      <c r="B22954" s="1355"/>
      <c r="C22954" s="1433"/>
      <c r="E22954" s="1433"/>
      <c r="K22954" s="1433"/>
      <c r="L22954" s="1334"/>
    </row>
    <row r="22955" spans="1:12" ht="24" customHeight="1">
      <c r="A22955" s="1355"/>
      <c r="B22955" s="1355"/>
      <c r="C22955" s="1433"/>
      <c r="E22955" s="1433"/>
      <c r="K22955" s="1433"/>
      <c r="L22955" s="1334"/>
    </row>
    <row r="22956" spans="1:12" ht="24" customHeight="1">
      <c r="A22956" s="1355"/>
      <c r="B22956" s="1355"/>
      <c r="C22956" s="1433"/>
      <c r="E22956" s="1433"/>
      <c r="K22956" s="1433"/>
      <c r="L22956" s="1334"/>
    </row>
    <row r="22957" spans="1:12" ht="24" customHeight="1">
      <c r="A22957" s="1355"/>
      <c r="B22957" s="1355"/>
      <c r="C22957" s="1433"/>
      <c r="E22957" s="1433"/>
      <c r="K22957" s="1433"/>
      <c r="L22957" s="1334"/>
    </row>
    <row r="22958" spans="1:12" ht="24" customHeight="1">
      <c r="A22958" s="1355"/>
      <c r="B22958" s="1355"/>
      <c r="C22958" s="1433"/>
      <c r="E22958" s="1433"/>
      <c r="K22958" s="1433"/>
      <c r="L22958" s="1334"/>
    </row>
    <row r="22959" spans="1:12" ht="24" customHeight="1">
      <c r="A22959" s="1355"/>
      <c r="B22959" s="1355"/>
      <c r="C22959" s="1433"/>
      <c r="E22959" s="1433"/>
      <c r="K22959" s="1433"/>
      <c r="L22959" s="1334"/>
    </row>
    <row r="22960" spans="1:12" ht="24" customHeight="1">
      <c r="A22960" s="1355"/>
      <c r="B22960" s="1355"/>
      <c r="C22960" s="1433"/>
      <c r="E22960" s="1433"/>
      <c r="K22960" s="1433"/>
      <c r="L22960" s="1334"/>
    </row>
    <row r="22961" spans="1:12" ht="24" customHeight="1">
      <c r="A22961" s="1355"/>
      <c r="B22961" s="1355"/>
      <c r="C22961" s="1433"/>
      <c r="E22961" s="1433"/>
      <c r="K22961" s="1433"/>
      <c r="L22961" s="1334"/>
    </row>
    <row r="22962" spans="1:12" ht="24" customHeight="1">
      <c r="A22962" s="1355"/>
      <c r="B22962" s="1355"/>
      <c r="C22962" s="1433"/>
      <c r="E22962" s="1433"/>
      <c r="K22962" s="1433"/>
      <c r="L22962" s="1334"/>
    </row>
    <row r="22963" spans="1:12" ht="24" customHeight="1">
      <c r="A22963" s="1355"/>
      <c r="B22963" s="1355"/>
      <c r="C22963" s="1433"/>
      <c r="E22963" s="1433"/>
      <c r="K22963" s="1433"/>
      <c r="L22963" s="1334"/>
    </row>
    <row r="22964" spans="1:12" ht="24" customHeight="1">
      <c r="A22964" s="1355"/>
      <c r="B22964" s="1355"/>
      <c r="C22964" s="1433"/>
      <c r="E22964" s="1433"/>
      <c r="K22964" s="1433"/>
      <c r="L22964" s="1334"/>
    </row>
    <row r="22965" spans="1:12" ht="24" customHeight="1">
      <c r="A22965" s="1355"/>
      <c r="B22965" s="1355"/>
      <c r="C22965" s="1433"/>
      <c r="E22965" s="1433"/>
      <c r="K22965" s="1433"/>
      <c r="L22965" s="1334"/>
    </row>
    <row r="22966" spans="1:12" ht="24" customHeight="1">
      <c r="A22966" s="1355"/>
      <c r="B22966" s="1355"/>
      <c r="C22966" s="1433"/>
      <c r="E22966" s="1433"/>
      <c r="K22966" s="1433"/>
      <c r="L22966" s="1334"/>
    </row>
    <row r="22967" spans="1:12" ht="24" customHeight="1">
      <c r="A22967" s="1355"/>
      <c r="B22967" s="1355"/>
      <c r="C22967" s="1433"/>
      <c r="E22967" s="1433"/>
      <c r="K22967" s="1433"/>
      <c r="L22967" s="1334"/>
    </row>
    <row r="22968" spans="1:12" ht="24" customHeight="1">
      <c r="A22968" s="1355"/>
      <c r="B22968" s="1355"/>
      <c r="C22968" s="1433"/>
      <c r="E22968" s="1433"/>
      <c r="K22968" s="1433"/>
      <c r="L22968" s="1334"/>
    </row>
    <row r="22969" spans="1:12" ht="24" customHeight="1">
      <c r="A22969" s="1355"/>
      <c r="B22969" s="1355"/>
      <c r="C22969" s="1433"/>
      <c r="E22969" s="1433"/>
      <c r="K22969" s="1433"/>
      <c r="L22969" s="1334"/>
    </row>
    <row r="22970" spans="1:12" ht="24" customHeight="1">
      <c r="A22970" s="1355"/>
      <c r="B22970" s="1355"/>
      <c r="C22970" s="1433"/>
      <c r="E22970" s="1433"/>
      <c r="K22970" s="1433"/>
      <c r="L22970" s="1334"/>
    </row>
    <row r="22971" spans="1:12" ht="24" customHeight="1">
      <c r="A22971" s="1355"/>
      <c r="B22971" s="1355"/>
      <c r="C22971" s="1433"/>
      <c r="E22971" s="1433"/>
      <c r="K22971" s="1433"/>
      <c r="L22971" s="1334"/>
    </row>
    <row r="22972" spans="1:12" ht="24" customHeight="1">
      <c r="A22972" s="1355"/>
      <c r="B22972" s="1355"/>
      <c r="C22972" s="1433"/>
      <c r="E22972" s="1433"/>
      <c r="K22972" s="1433"/>
      <c r="L22972" s="1334"/>
    </row>
    <row r="22973" spans="1:12" ht="24" customHeight="1">
      <c r="A22973" s="1355"/>
      <c r="B22973" s="1355"/>
      <c r="C22973" s="1433"/>
      <c r="E22973" s="1433"/>
      <c r="K22973" s="1433"/>
      <c r="L22973" s="1334"/>
    </row>
    <row r="22974" spans="1:12" ht="24" customHeight="1">
      <c r="A22974" s="1355"/>
      <c r="B22974" s="1355"/>
      <c r="C22974" s="1433"/>
      <c r="E22974" s="1433"/>
      <c r="K22974" s="1433"/>
      <c r="L22974" s="1334"/>
    </row>
    <row r="22975" spans="1:12" ht="24" customHeight="1">
      <c r="A22975" s="1355"/>
      <c r="B22975" s="1355"/>
      <c r="C22975" s="1433"/>
      <c r="E22975" s="1433"/>
      <c r="K22975" s="1433"/>
      <c r="L22975" s="1334"/>
    </row>
    <row r="22976" spans="1:12" ht="24" customHeight="1">
      <c r="A22976" s="1355"/>
      <c r="B22976" s="1355"/>
      <c r="C22976" s="1433"/>
      <c r="E22976" s="1433"/>
      <c r="K22976" s="1433"/>
      <c r="L22976" s="1334"/>
    </row>
    <row r="22977" spans="1:12" ht="24" customHeight="1">
      <c r="A22977" s="1355"/>
      <c r="B22977" s="1355"/>
      <c r="C22977" s="1433"/>
      <c r="E22977" s="1433"/>
      <c r="K22977" s="1433"/>
      <c r="L22977" s="1334"/>
    </row>
    <row r="22978" spans="1:12" ht="24" customHeight="1">
      <c r="A22978" s="1355"/>
      <c r="B22978" s="1355"/>
      <c r="C22978" s="1433"/>
      <c r="E22978" s="1433"/>
      <c r="K22978" s="1433"/>
      <c r="L22978" s="1334"/>
    </row>
    <row r="22979" spans="1:12" ht="24" customHeight="1">
      <c r="A22979" s="1355"/>
      <c r="B22979" s="1355"/>
      <c r="C22979" s="1433"/>
      <c r="E22979" s="1433"/>
      <c r="K22979" s="1433"/>
      <c r="L22979" s="1334"/>
    </row>
    <row r="22980" spans="1:12" ht="24" customHeight="1">
      <c r="A22980" s="1355"/>
      <c r="B22980" s="1355"/>
      <c r="C22980" s="1433"/>
      <c r="E22980" s="1433"/>
      <c r="K22980" s="1433"/>
      <c r="L22980" s="1334"/>
    </row>
    <row r="22981" spans="1:12" ht="24" customHeight="1">
      <c r="A22981" s="1355"/>
      <c r="B22981" s="1355"/>
      <c r="C22981" s="1433"/>
      <c r="E22981" s="1433"/>
      <c r="K22981" s="1433"/>
      <c r="L22981" s="1334"/>
    </row>
    <row r="22982" spans="1:12" ht="24" customHeight="1">
      <c r="A22982" s="1355"/>
      <c r="B22982" s="1355"/>
      <c r="C22982" s="1433"/>
      <c r="E22982" s="1433"/>
      <c r="K22982" s="1433"/>
      <c r="L22982" s="1334"/>
    </row>
    <row r="22983" spans="1:12" ht="24" customHeight="1">
      <c r="A22983" s="1355"/>
      <c r="B22983" s="1355"/>
      <c r="C22983" s="1433"/>
      <c r="E22983" s="1433"/>
      <c r="K22983" s="1433"/>
      <c r="L22983" s="1334"/>
    </row>
    <row r="22984" spans="1:12" ht="24" customHeight="1">
      <c r="A22984" s="1355"/>
      <c r="B22984" s="1355"/>
      <c r="C22984" s="1433"/>
      <c r="E22984" s="1433"/>
      <c r="K22984" s="1433"/>
      <c r="L22984" s="1334"/>
    </row>
    <row r="22985" spans="1:12" ht="24" customHeight="1">
      <c r="A22985" s="1355"/>
      <c r="B22985" s="1355"/>
      <c r="C22985" s="1433"/>
      <c r="E22985" s="1433"/>
      <c r="K22985" s="1433"/>
      <c r="L22985" s="1334"/>
    </row>
    <row r="22986" spans="1:12" ht="24" customHeight="1">
      <c r="A22986" s="1355"/>
      <c r="B22986" s="1355"/>
      <c r="C22986" s="1433"/>
      <c r="E22986" s="1433"/>
      <c r="K22986" s="1433"/>
      <c r="L22986" s="1334"/>
    </row>
    <row r="22987" spans="1:12" ht="24" customHeight="1">
      <c r="A22987" s="1355"/>
      <c r="B22987" s="1355"/>
      <c r="C22987" s="1433"/>
      <c r="E22987" s="1433"/>
      <c r="K22987" s="1433"/>
      <c r="L22987" s="1334"/>
    </row>
    <row r="22988" spans="1:12" ht="24" customHeight="1">
      <c r="A22988" s="1355"/>
      <c r="B22988" s="1355"/>
      <c r="C22988" s="1433"/>
      <c r="E22988" s="1433"/>
      <c r="K22988" s="1433"/>
      <c r="L22988" s="1334"/>
    </row>
    <row r="22989" spans="1:12" ht="24" customHeight="1">
      <c r="A22989" s="1355"/>
      <c r="B22989" s="1355"/>
      <c r="C22989" s="1433"/>
      <c r="E22989" s="1433"/>
      <c r="K22989" s="1433"/>
      <c r="L22989" s="1334"/>
    </row>
    <row r="22990" spans="1:12" ht="24" customHeight="1">
      <c r="A22990" s="1355"/>
      <c r="B22990" s="1355"/>
      <c r="C22990" s="1433"/>
      <c r="E22990" s="1433"/>
      <c r="K22990" s="1433"/>
      <c r="L22990" s="1334"/>
    </row>
    <row r="22991" spans="1:12" ht="24" customHeight="1">
      <c r="A22991" s="1355"/>
      <c r="B22991" s="1355"/>
      <c r="C22991" s="1433"/>
      <c r="E22991" s="1433"/>
      <c r="K22991" s="1433"/>
      <c r="L22991" s="1334"/>
    </row>
    <row r="22992" spans="1:12" ht="24" customHeight="1">
      <c r="A22992" s="1355"/>
      <c r="B22992" s="1355"/>
      <c r="C22992" s="1433"/>
      <c r="E22992" s="1433"/>
      <c r="K22992" s="1433"/>
      <c r="L22992" s="1334"/>
    </row>
    <row r="22993" spans="1:12" ht="24" customHeight="1">
      <c r="A22993" s="1355"/>
      <c r="B22993" s="1355"/>
      <c r="C22993" s="1433"/>
      <c r="E22993" s="1433"/>
      <c r="K22993" s="1433"/>
      <c r="L22993" s="1334"/>
    </row>
    <row r="22994" spans="1:12" ht="24" customHeight="1">
      <c r="A22994" s="1355"/>
      <c r="B22994" s="1355"/>
      <c r="C22994" s="1433"/>
      <c r="E22994" s="1433"/>
      <c r="K22994" s="1433"/>
      <c r="L22994" s="1334"/>
    </row>
    <row r="22995" spans="1:12" ht="24" customHeight="1">
      <c r="A22995" s="1355"/>
      <c r="B22995" s="1355"/>
      <c r="C22995" s="1433"/>
      <c r="E22995" s="1433"/>
      <c r="K22995" s="1433"/>
      <c r="L22995" s="1334"/>
    </row>
    <row r="22996" spans="1:12" ht="24" customHeight="1">
      <c r="A22996" s="1355"/>
      <c r="B22996" s="1355"/>
      <c r="C22996" s="1433"/>
      <c r="E22996" s="1433"/>
      <c r="K22996" s="1433"/>
      <c r="L22996" s="1334"/>
    </row>
    <row r="22997" spans="1:12" ht="24" customHeight="1">
      <c r="A22997" s="1355"/>
      <c r="B22997" s="1355"/>
      <c r="C22997" s="1433"/>
      <c r="E22997" s="1433"/>
      <c r="K22997" s="1433"/>
      <c r="L22997" s="1334"/>
    </row>
    <row r="22998" spans="1:12" ht="24" customHeight="1">
      <c r="A22998" s="1355"/>
      <c r="B22998" s="1355"/>
      <c r="C22998" s="1433"/>
      <c r="E22998" s="1433"/>
      <c r="K22998" s="1433"/>
      <c r="L22998" s="1334"/>
    </row>
    <row r="22999" spans="1:12" ht="24" customHeight="1">
      <c r="A22999" s="1355"/>
      <c r="B22999" s="1355"/>
      <c r="C22999" s="1433"/>
      <c r="E22999" s="1433"/>
      <c r="K22999" s="1433"/>
      <c r="L22999" s="1334"/>
    </row>
    <row r="23000" spans="1:12" ht="24" customHeight="1">
      <c r="A23000" s="1355"/>
      <c r="B23000" s="1355"/>
      <c r="C23000" s="1433"/>
      <c r="E23000" s="1433"/>
      <c r="K23000" s="1433"/>
      <c r="L23000" s="1334"/>
    </row>
    <row r="23001" spans="1:12" ht="24" customHeight="1">
      <c r="A23001" s="1355"/>
      <c r="B23001" s="1355"/>
      <c r="C23001" s="1433"/>
      <c r="E23001" s="1433"/>
      <c r="K23001" s="1433"/>
      <c r="L23001" s="1334"/>
    </row>
    <row r="23002" spans="1:12" ht="24" customHeight="1">
      <c r="A23002" s="1355"/>
      <c r="B23002" s="1355"/>
      <c r="C23002" s="1433"/>
      <c r="E23002" s="1433"/>
      <c r="K23002" s="1433"/>
      <c r="L23002" s="1334"/>
    </row>
    <row r="23003" spans="1:12" ht="24" customHeight="1">
      <c r="A23003" s="1355"/>
      <c r="B23003" s="1355"/>
      <c r="C23003" s="1433"/>
      <c r="E23003" s="1433"/>
      <c r="K23003" s="1433"/>
      <c r="L23003" s="1334"/>
    </row>
    <row r="23004" spans="1:12" ht="24" customHeight="1">
      <c r="A23004" s="1355"/>
      <c r="B23004" s="1355"/>
      <c r="C23004" s="1433"/>
      <c r="E23004" s="1433"/>
      <c r="K23004" s="1433"/>
      <c r="L23004" s="1334"/>
    </row>
    <row r="23005" spans="1:12" ht="24" customHeight="1">
      <c r="A23005" s="1355"/>
      <c r="B23005" s="1355"/>
      <c r="C23005" s="1433"/>
      <c r="E23005" s="1433"/>
      <c r="K23005" s="1433"/>
      <c r="L23005" s="1334"/>
    </row>
    <row r="23006" spans="1:12" ht="24" customHeight="1">
      <c r="A23006" s="1355"/>
      <c r="B23006" s="1355"/>
      <c r="C23006" s="1433"/>
      <c r="E23006" s="1433"/>
      <c r="K23006" s="1433"/>
      <c r="L23006" s="1334"/>
    </row>
    <row r="23007" spans="1:12" ht="24" customHeight="1">
      <c r="A23007" s="1355"/>
      <c r="B23007" s="1355"/>
      <c r="C23007" s="1433"/>
      <c r="E23007" s="1433"/>
      <c r="K23007" s="1433"/>
      <c r="L23007" s="1334"/>
    </row>
    <row r="23008" spans="1:12" ht="24" customHeight="1">
      <c r="A23008" s="1355"/>
      <c r="B23008" s="1355"/>
      <c r="C23008" s="1433"/>
      <c r="E23008" s="1433"/>
      <c r="K23008" s="1433"/>
      <c r="L23008" s="1334"/>
    </row>
    <row r="23009" spans="1:12" ht="24" customHeight="1">
      <c r="A23009" s="1355"/>
      <c r="B23009" s="1355"/>
      <c r="C23009" s="1433"/>
      <c r="E23009" s="1433"/>
      <c r="K23009" s="1433"/>
      <c r="L23009" s="1334"/>
    </row>
    <row r="23010" spans="1:12" ht="24" customHeight="1">
      <c r="A23010" s="1355"/>
      <c r="B23010" s="1355"/>
      <c r="C23010" s="1433"/>
      <c r="E23010" s="1433"/>
      <c r="K23010" s="1433"/>
      <c r="L23010" s="1334"/>
    </row>
    <row r="23011" spans="1:12" ht="24" customHeight="1">
      <c r="A23011" s="1355"/>
      <c r="B23011" s="1355"/>
      <c r="C23011" s="1433"/>
      <c r="E23011" s="1433"/>
      <c r="K23011" s="1433"/>
      <c r="L23011" s="1334"/>
    </row>
    <row r="23012" spans="1:12" ht="24" customHeight="1">
      <c r="A23012" s="1355"/>
      <c r="B23012" s="1355"/>
      <c r="C23012" s="1433"/>
      <c r="E23012" s="1433"/>
      <c r="K23012" s="1433"/>
      <c r="L23012" s="1334"/>
    </row>
    <row r="23013" spans="1:12" ht="24" customHeight="1">
      <c r="A23013" s="1355"/>
      <c r="B23013" s="1355"/>
      <c r="C23013" s="1433"/>
      <c r="E23013" s="1433"/>
      <c r="K23013" s="1433"/>
      <c r="L23013" s="1334"/>
    </row>
    <row r="23014" spans="1:12" ht="24" customHeight="1">
      <c r="A23014" s="1355"/>
      <c r="B23014" s="1355"/>
      <c r="C23014" s="1433"/>
      <c r="E23014" s="1433"/>
      <c r="K23014" s="1433"/>
      <c r="L23014" s="1334"/>
    </row>
    <row r="23015" spans="1:12" ht="24" customHeight="1">
      <c r="A23015" s="1355"/>
      <c r="B23015" s="1355"/>
      <c r="C23015" s="1433"/>
      <c r="E23015" s="1433"/>
      <c r="K23015" s="1433"/>
      <c r="L23015" s="1334"/>
    </row>
    <row r="23016" spans="1:12" ht="24" customHeight="1">
      <c r="A23016" s="1355"/>
      <c r="B23016" s="1355"/>
      <c r="C23016" s="1433"/>
      <c r="E23016" s="1433"/>
      <c r="K23016" s="1433"/>
      <c r="L23016" s="1334"/>
    </row>
    <row r="23017" spans="1:12" ht="24" customHeight="1">
      <c r="A23017" s="1355"/>
      <c r="B23017" s="1355"/>
      <c r="C23017" s="1433"/>
      <c r="E23017" s="1433"/>
      <c r="K23017" s="1433"/>
      <c r="L23017" s="1334"/>
    </row>
    <row r="23018" spans="1:12" ht="24" customHeight="1">
      <c r="A23018" s="1355"/>
      <c r="B23018" s="1355"/>
      <c r="C23018" s="1433"/>
      <c r="E23018" s="1433"/>
      <c r="K23018" s="1433"/>
      <c r="L23018" s="1334"/>
    </row>
    <row r="23019" spans="1:12" ht="24" customHeight="1">
      <c r="A23019" s="1355"/>
      <c r="B23019" s="1355"/>
      <c r="C23019" s="1433"/>
      <c r="E23019" s="1433"/>
      <c r="K23019" s="1433"/>
      <c r="L23019" s="1334"/>
    </row>
    <row r="23020" spans="1:12" ht="24" customHeight="1">
      <c r="A23020" s="1355"/>
      <c r="B23020" s="1355"/>
      <c r="C23020" s="1433"/>
      <c r="E23020" s="1433"/>
      <c r="K23020" s="1433"/>
      <c r="L23020" s="1334"/>
    </row>
    <row r="23021" spans="1:12" ht="24" customHeight="1">
      <c r="A23021" s="1355"/>
      <c r="B23021" s="1355"/>
      <c r="C23021" s="1433"/>
      <c r="E23021" s="1433"/>
      <c r="K23021" s="1433"/>
      <c r="L23021" s="1334"/>
    </row>
    <row r="23022" spans="1:12" ht="24" customHeight="1">
      <c r="A23022" s="1355"/>
      <c r="B23022" s="1355"/>
      <c r="C23022" s="1433"/>
      <c r="E23022" s="1433"/>
      <c r="K23022" s="1433"/>
      <c r="L23022" s="1334"/>
    </row>
    <row r="23023" spans="1:12" ht="24" customHeight="1">
      <c r="A23023" s="1355"/>
      <c r="B23023" s="1355"/>
      <c r="C23023" s="1433"/>
      <c r="E23023" s="1433"/>
      <c r="K23023" s="1433"/>
      <c r="L23023" s="1334"/>
    </row>
    <row r="23024" spans="1:12" ht="24" customHeight="1">
      <c r="A23024" s="1355"/>
      <c r="B23024" s="1355"/>
      <c r="C23024" s="1433"/>
      <c r="E23024" s="1433"/>
      <c r="K23024" s="1433"/>
      <c r="L23024" s="1334"/>
    </row>
    <row r="23025" spans="1:12" ht="24" customHeight="1">
      <c r="A23025" s="1355"/>
      <c r="B23025" s="1355"/>
      <c r="C23025" s="1433"/>
      <c r="E23025" s="1433"/>
      <c r="K23025" s="1433"/>
      <c r="L23025" s="1334"/>
    </row>
    <row r="23026" spans="1:12" ht="24" customHeight="1">
      <c r="A23026" s="1355"/>
      <c r="B23026" s="1355"/>
      <c r="C23026" s="1433"/>
      <c r="E23026" s="1433"/>
      <c r="K23026" s="1433"/>
      <c r="L23026" s="1334"/>
    </row>
    <row r="23027" spans="1:12" ht="24" customHeight="1">
      <c r="A23027" s="1355"/>
      <c r="B23027" s="1355"/>
      <c r="C23027" s="1433"/>
      <c r="E23027" s="1433"/>
      <c r="K23027" s="1433"/>
      <c r="L23027" s="1334"/>
    </row>
    <row r="23028" spans="1:12" ht="24" customHeight="1">
      <c r="A23028" s="1355"/>
      <c r="B23028" s="1355"/>
      <c r="C23028" s="1433"/>
      <c r="E23028" s="1433"/>
      <c r="K23028" s="1433"/>
      <c r="L23028" s="1334"/>
    </row>
    <row r="23029" spans="1:12" ht="24" customHeight="1">
      <c r="A23029" s="1355"/>
      <c r="B23029" s="1355"/>
      <c r="C23029" s="1433"/>
      <c r="E23029" s="1433"/>
      <c r="K23029" s="1433"/>
      <c r="L23029" s="1334"/>
    </row>
    <row r="23030" spans="1:12" ht="24" customHeight="1">
      <c r="A23030" s="1355"/>
      <c r="B23030" s="1355"/>
      <c r="C23030" s="1433"/>
      <c r="E23030" s="1433"/>
      <c r="K23030" s="1433"/>
      <c r="L23030" s="1334"/>
    </row>
    <row r="23031" spans="1:12" ht="24" customHeight="1">
      <c r="A23031" s="1355"/>
      <c r="B23031" s="1355"/>
      <c r="C23031" s="1433"/>
      <c r="E23031" s="1433"/>
      <c r="K23031" s="1433"/>
      <c r="L23031" s="1334"/>
    </row>
    <row r="23032" spans="1:12" ht="24" customHeight="1">
      <c r="A23032" s="1355"/>
      <c r="B23032" s="1355"/>
      <c r="C23032" s="1433"/>
      <c r="E23032" s="1433"/>
      <c r="K23032" s="1433"/>
      <c r="L23032" s="1334"/>
    </row>
    <row r="23033" spans="1:12" ht="24" customHeight="1">
      <c r="A23033" s="1355"/>
      <c r="B23033" s="1355"/>
      <c r="C23033" s="1433"/>
      <c r="E23033" s="1433"/>
      <c r="K23033" s="1433"/>
      <c r="L23033" s="1334"/>
    </row>
    <row r="23034" spans="1:12" ht="24" customHeight="1">
      <c r="A23034" s="1355"/>
      <c r="B23034" s="1355"/>
      <c r="C23034" s="1433"/>
      <c r="E23034" s="1433"/>
      <c r="K23034" s="1433"/>
      <c r="L23034" s="1334"/>
    </row>
    <row r="23035" spans="1:12" ht="24" customHeight="1">
      <c r="A23035" s="1355"/>
      <c r="B23035" s="1355"/>
      <c r="C23035" s="1433"/>
      <c r="E23035" s="1433"/>
      <c r="K23035" s="1433"/>
      <c r="L23035" s="1334"/>
    </row>
    <row r="23036" spans="1:12" ht="24" customHeight="1">
      <c r="A23036" s="1355"/>
      <c r="B23036" s="1355"/>
      <c r="C23036" s="1433"/>
      <c r="E23036" s="1433"/>
      <c r="K23036" s="1433"/>
      <c r="L23036" s="1334"/>
    </row>
    <row r="23037" spans="1:12" ht="24" customHeight="1">
      <c r="A23037" s="1355"/>
      <c r="B23037" s="1355"/>
      <c r="C23037" s="1433"/>
      <c r="E23037" s="1433"/>
      <c r="K23037" s="1433"/>
      <c r="L23037" s="1334"/>
    </row>
    <row r="23038" spans="1:12" ht="24" customHeight="1">
      <c r="A23038" s="1355"/>
      <c r="B23038" s="1355"/>
      <c r="C23038" s="1433"/>
      <c r="E23038" s="1433"/>
      <c r="K23038" s="1433"/>
      <c r="L23038" s="1334"/>
    </row>
    <row r="23039" spans="1:12" ht="24" customHeight="1">
      <c r="A23039" s="1355"/>
      <c r="B23039" s="1355"/>
      <c r="C23039" s="1433"/>
      <c r="E23039" s="1433"/>
      <c r="K23039" s="1433"/>
      <c r="L23039" s="1334"/>
    </row>
    <row r="23040" spans="1:12" ht="24" customHeight="1">
      <c r="A23040" s="1355"/>
      <c r="B23040" s="1355"/>
      <c r="C23040" s="1433"/>
      <c r="E23040" s="1433"/>
      <c r="K23040" s="1433"/>
      <c r="L23040" s="1334"/>
    </row>
    <row r="23041" spans="1:12" ht="24" customHeight="1">
      <c r="A23041" s="1355"/>
      <c r="B23041" s="1355"/>
      <c r="C23041" s="1433"/>
      <c r="E23041" s="1433"/>
      <c r="K23041" s="1433"/>
      <c r="L23041" s="1334"/>
    </row>
    <row r="23042" spans="1:12" ht="24" customHeight="1">
      <c r="A23042" s="1355"/>
      <c r="B23042" s="1355"/>
      <c r="C23042" s="1433"/>
      <c r="E23042" s="1433"/>
      <c r="K23042" s="1433"/>
      <c r="L23042" s="1334"/>
    </row>
    <row r="23043" spans="1:12" ht="24" customHeight="1">
      <c r="A23043" s="1355"/>
      <c r="B23043" s="1355"/>
      <c r="C23043" s="1433"/>
      <c r="E23043" s="1433"/>
      <c r="K23043" s="1433"/>
      <c r="L23043" s="1334"/>
    </row>
    <row r="23044" spans="1:12" ht="24" customHeight="1">
      <c r="A23044" s="1355"/>
      <c r="B23044" s="1355"/>
      <c r="C23044" s="1433"/>
      <c r="E23044" s="1433"/>
      <c r="K23044" s="1433"/>
      <c r="L23044" s="1334"/>
    </row>
    <row r="23045" spans="1:12" ht="24" customHeight="1">
      <c r="A23045" s="1355"/>
      <c r="B23045" s="1355"/>
      <c r="C23045" s="1433"/>
      <c r="E23045" s="1433"/>
      <c r="K23045" s="1433"/>
      <c r="L23045" s="1334"/>
    </row>
    <row r="23046" spans="1:12" ht="24" customHeight="1">
      <c r="A23046" s="1355"/>
      <c r="B23046" s="1355"/>
      <c r="C23046" s="1433"/>
      <c r="E23046" s="1433"/>
      <c r="K23046" s="1433"/>
      <c r="L23046" s="1334"/>
    </row>
    <row r="23047" spans="1:12" ht="24" customHeight="1">
      <c r="A23047" s="1355"/>
      <c r="B23047" s="1355"/>
      <c r="C23047" s="1433"/>
      <c r="E23047" s="1433"/>
      <c r="K23047" s="1433"/>
      <c r="L23047" s="1334"/>
    </row>
    <row r="23048" spans="1:12" ht="24" customHeight="1">
      <c r="A23048" s="1355"/>
      <c r="B23048" s="1355"/>
      <c r="C23048" s="1433"/>
      <c r="E23048" s="1433"/>
      <c r="K23048" s="1433"/>
      <c r="L23048" s="1334"/>
    </row>
    <row r="23049" spans="1:12" ht="24" customHeight="1">
      <c r="A23049" s="1355"/>
      <c r="B23049" s="1355"/>
      <c r="C23049" s="1433"/>
      <c r="E23049" s="1433"/>
      <c r="K23049" s="1433"/>
      <c r="L23049" s="1334"/>
    </row>
    <row r="23050" spans="1:12" ht="24" customHeight="1">
      <c r="A23050" s="1355"/>
      <c r="B23050" s="1355"/>
      <c r="C23050" s="1433"/>
      <c r="E23050" s="1433"/>
      <c r="K23050" s="1433"/>
      <c r="L23050" s="1334"/>
    </row>
    <row r="23051" spans="1:12" ht="24" customHeight="1">
      <c r="A23051" s="1355"/>
      <c r="B23051" s="1355"/>
      <c r="C23051" s="1433"/>
      <c r="E23051" s="1433"/>
      <c r="K23051" s="1433"/>
      <c r="L23051" s="1334"/>
    </row>
    <row r="23052" spans="1:12" ht="24" customHeight="1">
      <c r="A23052" s="1355"/>
      <c r="B23052" s="1355"/>
      <c r="C23052" s="1433"/>
      <c r="E23052" s="1433"/>
      <c r="K23052" s="1433"/>
      <c r="L23052" s="1334"/>
    </row>
    <row r="23053" spans="1:12" ht="24" customHeight="1">
      <c r="A23053" s="1355"/>
      <c r="B23053" s="1355"/>
      <c r="C23053" s="1433"/>
      <c r="E23053" s="1433"/>
      <c r="K23053" s="1433"/>
      <c r="L23053" s="1334"/>
    </row>
    <row r="23054" spans="1:12" ht="24" customHeight="1">
      <c r="A23054" s="1355"/>
      <c r="B23054" s="1355"/>
      <c r="C23054" s="1433"/>
      <c r="E23054" s="1433"/>
      <c r="K23054" s="1433"/>
      <c r="L23054" s="1334"/>
    </row>
    <row r="23055" spans="1:12" ht="24" customHeight="1">
      <c r="A23055" s="1355"/>
      <c r="B23055" s="1355"/>
      <c r="C23055" s="1433"/>
      <c r="E23055" s="1433"/>
      <c r="K23055" s="1433"/>
      <c r="L23055" s="1334"/>
    </row>
    <row r="23056" spans="1:12" ht="24" customHeight="1">
      <c r="A23056" s="1355"/>
      <c r="B23056" s="1355"/>
      <c r="C23056" s="1433"/>
      <c r="E23056" s="1433"/>
      <c r="K23056" s="1433"/>
      <c r="L23056" s="1334"/>
    </row>
    <row r="23057" spans="1:12" ht="24" customHeight="1">
      <c r="A23057" s="1355"/>
      <c r="B23057" s="1355"/>
      <c r="C23057" s="1433"/>
      <c r="E23057" s="1433"/>
      <c r="K23057" s="1433"/>
      <c r="L23057" s="1334"/>
    </row>
    <row r="23058" spans="1:12" ht="24" customHeight="1">
      <c r="A23058" s="1355"/>
      <c r="B23058" s="1355"/>
      <c r="C23058" s="1433"/>
      <c r="E23058" s="1433"/>
      <c r="K23058" s="1433"/>
      <c r="L23058" s="1334"/>
    </row>
    <row r="23059" spans="1:12" ht="24" customHeight="1">
      <c r="A23059" s="1355"/>
      <c r="B23059" s="1355"/>
      <c r="C23059" s="1433"/>
      <c r="E23059" s="1433"/>
      <c r="K23059" s="1433"/>
      <c r="L23059" s="1334"/>
    </row>
    <row r="23060" spans="1:12" ht="24" customHeight="1">
      <c r="A23060" s="1355"/>
      <c r="B23060" s="1355"/>
      <c r="C23060" s="1433"/>
      <c r="E23060" s="1433"/>
      <c r="K23060" s="1433"/>
      <c r="L23060" s="1334"/>
    </row>
    <row r="23061" spans="1:12" ht="24" customHeight="1">
      <c r="A23061" s="1355"/>
      <c r="B23061" s="1355"/>
      <c r="C23061" s="1433"/>
      <c r="E23061" s="1433"/>
      <c r="K23061" s="1433"/>
      <c r="L23061" s="1334"/>
    </row>
    <row r="23062" spans="1:12" ht="24" customHeight="1">
      <c r="A23062" s="1355"/>
      <c r="B23062" s="1355"/>
      <c r="C23062" s="1433"/>
      <c r="E23062" s="1433"/>
      <c r="K23062" s="1433"/>
      <c r="L23062" s="1334"/>
    </row>
    <row r="23063" spans="1:12" ht="24" customHeight="1">
      <c r="A23063" s="1355"/>
      <c r="B23063" s="1355"/>
      <c r="C23063" s="1433"/>
      <c r="E23063" s="1433"/>
      <c r="K23063" s="1433"/>
      <c r="L23063" s="1334"/>
    </row>
    <row r="23064" spans="1:12" ht="24" customHeight="1">
      <c r="A23064" s="1355"/>
      <c r="B23064" s="1355"/>
      <c r="C23064" s="1433"/>
      <c r="E23064" s="1433"/>
      <c r="K23064" s="1433"/>
      <c r="L23064" s="1334"/>
    </row>
    <row r="23065" spans="1:12" ht="24" customHeight="1">
      <c r="A23065" s="1355"/>
      <c r="B23065" s="1355"/>
      <c r="C23065" s="1433"/>
      <c r="E23065" s="1433"/>
      <c r="K23065" s="1433"/>
      <c r="L23065" s="1334"/>
    </row>
    <row r="23066" spans="1:12" ht="24" customHeight="1">
      <c r="A23066" s="1355"/>
      <c r="B23066" s="1355"/>
      <c r="C23066" s="1433"/>
      <c r="E23066" s="1433"/>
      <c r="K23066" s="1433"/>
      <c r="L23066" s="1334"/>
    </row>
    <row r="23067" spans="1:12" ht="24" customHeight="1">
      <c r="A23067" s="1355"/>
      <c r="B23067" s="1355"/>
      <c r="C23067" s="1433"/>
      <c r="E23067" s="1433"/>
      <c r="K23067" s="1433"/>
      <c r="L23067" s="1334"/>
    </row>
    <row r="23068" spans="1:12" ht="24" customHeight="1">
      <c r="A23068" s="1355"/>
      <c r="B23068" s="1355"/>
      <c r="C23068" s="1433"/>
      <c r="E23068" s="1433"/>
      <c r="K23068" s="1433"/>
      <c r="L23068" s="1334"/>
    </row>
    <row r="23069" spans="1:12" ht="24" customHeight="1">
      <c r="A23069" s="1355"/>
      <c r="B23069" s="1355"/>
      <c r="C23069" s="1433"/>
      <c r="E23069" s="1433"/>
      <c r="K23069" s="1433"/>
      <c r="L23069" s="1334"/>
    </row>
    <row r="23070" spans="1:12" ht="24" customHeight="1">
      <c r="A23070" s="1355"/>
      <c r="B23070" s="1355"/>
      <c r="C23070" s="1433"/>
      <c r="E23070" s="1433"/>
      <c r="K23070" s="1433"/>
      <c r="L23070" s="1334"/>
    </row>
    <row r="23071" spans="1:12" ht="24" customHeight="1">
      <c r="A23071" s="1355"/>
      <c r="B23071" s="1355"/>
      <c r="C23071" s="1433"/>
      <c r="E23071" s="1433"/>
      <c r="K23071" s="1433"/>
      <c r="L23071" s="1334"/>
    </row>
    <row r="23072" spans="1:12" ht="24" customHeight="1">
      <c r="A23072" s="1355"/>
      <c r="B23072" s="1355"/>
      <c r="C23072" s="1433"/>
      <c r="E23072" s="1433"/>
      <c r="K23072" s="1433"/>
      <c r="L23072" s="1334"/>
    </row>
    <row r="23073" spans="1:12" ht="24" customHeight="1">
      <c r="A23073" s="1355"/>
      <c r="B23073" s="1355"/>
      <c r="C23073" s="1433"/>
      <c r="E23073" s="1433"/>
      <c r="K23073" s="1433"/>
      <c r="L23073" s="1334"/>
    </row>
    <row r="23074" spans="1:12" ht="24" customHeight="1">
      <c r="A23074" s="1355"/>
      <c r="B23074" s="1355"/>
      <c r="C23074" s="1433"/>
      <c r="E23074" s="1433"/>
      <c r="K23074" s="1433"/>
      <c r="L23074" s="1334"/>
    </row>
    <row r="23075" spans="1:12" ht="24" customHeight="1">
      <c r="A23075" s="1355"/>
      <c r="B23075" s="1355"/>
      <c r="C23075" s="1433"/>
      <c r="E23075" s="1433"/>
      <c r="K23075" s="1433"/>
      <c r="L23075" s="1334"/>
    </row>
    <row r="23076" spans="1:12" ht="24" customHeight="1">
      <c r="A23076" s="1355"/>
      <c r="B23076" s="1355"/>
      <c r="C23076" s="1433"/>
      <c r="E23076" s="1433"/>
      <c r="K23076" s="1433"/>
      <c r="L23076" s="1334"/>
    </row>
    <row r="23077" spans="1:12" ht="24" customHeight="1">
      <c r="A23077" s="1355"/>
      <c r="B23077" s="1355"/>
      <c r="C23077" s="1433"/>
      <c r="E23077" s="1433"/>
      <c r="K23077" s="1433"/>
      <c r="L23077" s="1334"/>
    </row>
    <row r="23078" spans="1:12" ht="24" customHeight="1">
      <c r="A23078" s="1355"/>
      <c r="B23078" s="1355"/>
      <c r="C23078" s="1433"/>
      <c r="E23078" s="1433"/>
      <c r="K23078" s="1433"/>
      <c r="L23078" s="1334"/>
    </row>
    <row r="23079" spans="1:12" ht="24" customHeight="1">
      <c r="A23079" s="1355"/>
      <c r="B23079" s="1355"/>
      <c r="C23079" s="1433"/>
      <c r="E23079" s="1433"/>
      <c r="K23079" s="1433"/>
      <c r="L23079" s="1334"/>
    </row>
    <row r="23080" spans="1:12" ht="24" customHeight="1">
      <c r="A23080" s="1355"/>
      <c r="B23080" s="1355"/>
      <c r="C23080" s="1433"/>
      <c r="E23080" s="1433"/>
      <c r="K23080" s="1433"/>
      <c r="L23080" s="1334"/>
    </row>
    <row r="23081" spans="1:12" ht="24" customHeight="1">
      <c r="A23081" s="1355"/>
      <c r="B23081" s="1355"/>
      <c r="C23081" s="1433"/>
      <c r="E23081" s="1433"/>
      <c r="K23081" s="1433"/>
      <c r="L23081" s="1334"/>
    </row>
    <row r="23082" spans="1:12" ht="24" customHeight="1">
      <c r="A23082" s="1355"/>
      <c r="B23082" s="1355"/>
      <c r="C23082" s="1433"/>
      <c r="E23082" s="1433"/>
      <c r="K23082" s="1433"/>
      <c r="L23082" s="1334"/>
    </row>
    <row r="23083" spans="1:12" ht="24" customHeight="1">
      <c r="A23083" s="1355"/>
      <c r="B23083" s="1355"/>
      <c r="C23083" s="1433"/>
      <c r="E23083" s="1433"/>
      <c r="K23083" s="1433"/>
      <c r="L23083" s="1334"/>
    </row>
    <row r="23084" spans="1:12" ht="24" customHeight="1">
      <c r="A23084" s="1355"/>
      <c r="B23084" s="1355"/>
      <c r="C23084" s="1433"/>
      <c r="E23084" s="1433"/>
      <c r="K23084" s="1433"/>
      <c r="L23084" s="1334"/>
    </row>
    <row r="23085" spans="1:12" ht="24" customHeight="1">
      <c r="A23085" s="1355"/>
      <c r="B23085" s="1355"/>
      <c r="C23085" s="1433"/>
      <c r="E23085" s="1433"/>
      <c r="K23085" s="1433"/>
      <c r="L23085" s="1334"/>
    </row>
    <row r="23086" spans="1:12" ht="24" customHeight="1">
      <c r="A23086" s="1355"/>
      <c r="B23086" s="1355"/>
      <c r="C23086" s="1433"/>
      <c r="E23086" s="1433"/>
      <c r="K23086" s="1433"/>
      <c r="L23086" s="1334"/>
    </row>
    <row r="23087" spans="1:12" ht="24" customHeight="1">
      <c r="A23087" s="1355"/>
      <c r="B23087" s="1355"/>
      <c r="C23087" s="1433"/>
      <c r="E23087" s="1433"/>
      <c r="K23087" s="1433"/>
      <c r="L23087" s="1334"/>
    </row>
    <row r="23088" spans="1:12" ht="24" customHeight="1">
      <c r="A23088" s="1355"/>
      <c r="B23088" s="1355"/>
      <c r="C23088" s="1433"/>
      <c r="E23088" s="1433"/>
      <c r="K23088" s="1433"/>
      <c r="L23088" s="1334"/>
    </row>
    <row r="23089" spans="1:12" ht="24" customHeight="1">
      <c r="A23089" s="1355"/>
      <c r="B23089" s="1355"/>
      <c r="C23089" s="1433"/>
      <c r="E23089" s="1433"/>
      <c r="K23089" s="1433"/>
      <c r="L23089" s="1334"/>
    </row>
    <row r="23090" spans="1:12" ht="24" customHeight="1">
      <c r="A23090" s="1355"/>
      <c r="B23090" s="1355"/>
      <c r="C23090" s="1433"/>
      <c r="E23090" s="1433"/>
      <c r="K23090" s="1433"/>
      <c r="L23090" s="1334"/>
    </row>
    <row r="23091" spans="1:12" ht="24" customHeight="1">
      <c r="A23091" s="1355"/>
      <c r="B23091" s="1355"/>
      <c r="C23091" s="1433"/>
      <c r="E23091" s="1433"/>
      <c r="K23091" s="1433"/>
      <c r="L23091" s="1334"/>
    </row>
    <row r="23092" spans="1:12" ht="24" customHeight="1">
      <c r="A23092" s="1355"/>
      <c r="B23092" s="1355"/>
      <c r="C23092" s="1433"/>
      <c r="E23092" s="1433"/>
      <c r="K23092" s="1433"/>
      <c r="L23092" s="1334"/>
    </row>
    <row r="23093" spans="1:12" ht="24" customHeight="1">
      <c r="A23093" s="1355"/>
      <c r="B23093" s="1355"/>
      <c r="C23093" s="1433"/>
      <c r="E23093" s="1433"/>
      <c r="K23093" s="1433"/>
      <c r="L23093" s="1334"/>
    </row>
    <row r="23094" spans="1:12" ht="24" customHeight="1">
      <c r="A23094" s="1355"/>
      <c r="B23094" s="1355"/>
      <c r="C23094" s="1433"/>
      <c r="E23094" s="1433"/>
      <c r="K23094" s="1433"/>
      <c r="L23094" s="1334"/>
    </row>
    <row r="23095" spans="1:12" ht="24" customHeight="1">
      <c r="A23095" s="1355"/>
      <c r="B23095" s="1355"/>
      <c r="C23095" s="1433"/>
      <c r="E23095" s="1433"/>
      <c r="K23095" s="1433"/>
      <c r="L23095" s="1334"/>
    </row>
    <row r="23096" spans="1:12" ht="24" customHeight="1">
      <c r="A23096" s="1355"/>
      <c r="B23096" s="1355"/>
      <c r="C23096" s="1433"/>
      <c r="E23096" s="1433"/>
      <c r="K23096" s="1433"/>
      <c r="L23096" s="1334"/>
    </row>
    <row r="23097" spans="1:12" ht="24" customHeight="1">
      <c r="A23097" s="1355"/>
      <c r="B23097" s="1355"/>
      <c r="C23097" s="1433"/>
      <c r="E23097" s="1433"/>
      <c r="K23097" s="1433"/>
      <c r="L23097" s="1334"/>
    </row>
    <row r="23098" spans="1:12" ht="24" customHeight="1">
      <c r="A23098" s="1355"/>
      <c r="B23098" s="1355"/>
      <c r="C23098" s="1433"/>
      <c r="E23098" s="1433"/>
      <c r="K23098" s="1433"/>
      <c r="L23098" s="1334"/>
    </row>
    <row r="23099" spans="1:12" ht="24" customHeight="1">
      <c r="A23099" s="1355"/>
      <c r="B23099" s="1355"/>
      <c r="C23099" s="1433"/>
      <c r="E23099" s="1433"/>
      <c r="K23099" s="1433"/>
      <c r="L23099" s="1334"/>
    </row>
    <row r="23100" spans="1:12" ht="24" customHeight="1">
      <c r="A23100" s="1355"/>
      <c r="B23100" s="1355"/>
      <c r="C23100" s="1433"/>
      <c r="E23100" s="1433"/>
      <c r="K23100" s="1433"/>
      <c r="L23100" s="1334"/>
    </row>
    <row r="23101" spans="1:12" ht="24" customHeight="1">
      <c r="A23101" s="1355"/>
      <c r="B23101" s="1355"/>
      <c r="C23101" s="1433"/>
      <c r="E23101" s="1433"/>
      <c r="K23101" s="1433"/>
      <c r="L23101" s="1334"/>
    </row>
    <row r="23102" spans="1:12" ht="24" customHeight="1">
      <c r="A23102" s="1355"/>
      <c r="B23102" s="1355"/>
      <c r="C23102" s="1433"/>
      <c r="E23102" s="1433"/>
      <c r="K23102" s="1433"/>
      <c r="L23102" s="1334"/>
    </row>
    <row r="23103" spans="1:12" ht="24" customHeight="1">
      <c r="A23103" s="1355"/>
      <c r="B23103" s="1355"/>
      <c r="C23103" s="1433"/>
      <c r="E23103" s="1433"/>
      <c r="K23103" s="1433"/>
      <c r="L23103" s="1334"/>
    </row>
    <row r="23104" spans="1:12" ht="24" customHeight="1">
      <c r="A23104" s="1355"/>
      <c r="B23104" s="1355"/>
      <c r="C23104" s="1433"/>
      <c r="E23104" s="1433"/>
      <c r="K23104" s="1433"/>
      <c r="L23104" s="1334"/>
    </row>
    <row r="23105" spans="1:12" ht="24" customHeight="1">
      <c r="A23105" s="1355"/>
      <c r="B23105" s="1355"/>
      <c r="C23105" s="1433"/>
      <c r="E23105" s="1433"/>
      <c r="K23105" s="1433"/>
      <c r="L23105" s="1334"/>
    </row>
    <row r="23106" spans="1:12" ht="24" customHeight="1">
      <c r="A23106" s="1355"/>
      <c r="B23106" s="1355"/>
      <c r="C23106" s="1433"/>
      <c r="E23106" s="1433"/>
      <c r="K23106" s="1433"/>
      <c r="L23106" s="1334"/>
    </row>
    <row r="23107" spans="1:12" ht="24" customHeight="1">
      <c r="A23107" s="1355"/>
      <c r="B23107" s="1355"/>
      <c r="C23107" s="1433"/>
      <c r="E23107" s="1433"/>
      <c r="K23107" s="1433"/>
      <c r="L23107" s="1334"/>
    </row>
    <row r="23108" spans="1:12" ht="24" customHeight="1">
      <c r="A23108" s="1355"/>
      <c r="B23108" s="1355"/>
      <c r="C23108" s="1433"/>
      <c r="E23108" s="1433"/>
      <c r="K23108" s="1433"/>
      <c r="L23108" s="1334"/>
    </row>
    <row r="23109" spans="1:12" ht="24" customHeight="1">
      <c r="A23109" s="1355"/>
      <c r="B23109" s="1355"/>
      <c r="C23109" s="1433"/>
      <c r="E23109" s="1433"/>
      <c r="K23109" s="1433"/>
      <c r="L23109" s="1334"/>
    </row>
    <row r="23110" spans="1:12" ht="24" customHeight="1">
      <c r="A23110" s="1355"/>
      <c r="B23110" s="1355"/>
      <c r="C23110" s="1433"/>
      <c r="E23110" s="1433"/>
      <c r="K23110" s="1433"/>
      <c r="L23110" s="1334"/>
    </row>
    <row r="23111" spans="1:12" ht="24" customHeight="1">
      <c r="A23111" s="1355"/>
      <c r="B23111" s="1355"/>
      <c r="C23111" s="1433"/>
      <c r="E23111" s="1433"/>
      <c r="K23111" s="1433"/>
      <c r="L23111" s="1334"/>
    </row>
    <row r="23112" spans="1:12" ht="24" customHeight="1">
      <c r="A23112" s="1355"/>
      <c r="B23112" s="1355"/>
      <c r="C23112" s="1433"/>
      <c r="E23112" s="1433"/>
      <c r="K23112" s="1433"/>
      <c r="L23112" s="1334"/>
    </row>
    <row r="23113" spans="1:12" ht="24" customHeight="1">
      <c r="A23113" s="1355"/>
      <c r="B23113" s="1355"/>
      <c r="C23113" s="1433"/>
      <c r="E23113" s="1433"/>
      <c r="K23113" s="1433"/>
      <c r="L23113" s="1334"/>
    </row>
    <row r="23114" spans="1:12" ht="24" customHeight="1">
      <c r="A23114" s="1355"/>
      <c r="B23114" s="1355"/>
      <c r="C23114" s="1433"/>
      <c r="E23114" s="1433"/>
      <c r="K23114" s="1433"/>
      <c r="L23114" s="1334"/>
    </row>
    <row r="23115" spans="1:12" ht="24" customHeight="1">
      <c r="A23115" s="1355"/>
      <c r="B23115" s="1355"/>
      <c r="C23115" s="1433"/>
      <c r="E23115" s="1433"/>
      <c r="K23115" s="1433"/>
      <c r="L23115" s="1334"/>
    </row>
    <row r="23116" spans="1:12" ht="24" customHeight="1">
      <c r="A23116" s="1355"/>
      <c r="B23116" s="1355"/>
      <c r="C23116" s="1433"/>
      <c r="E23116" s="1433"/>
      <c r="K23116" s="1433"/>
      <c r="L23116" s="1334"/>
    </row>
    <row r="23117" spans="1:12" ht="24" customHeight="1">
      <c r="A23117" s="1355"/>
      <c r="B23117" s="1355"/>
      <c r="C23117" s="1433"/>
      <c r="E23117" s="1433"/>
      <c r="K23117" s="1433"/>
      <c r="L23117" s="1334"/>
    </row>
    <row r="23118" spans="1:12" ht="24" customHeight="1">
      <c r="A23118" s="1355"/>
      <c r="B23118" s="1355"/>
      <c r="C23118" s="1433"/>
      <c r="E23118" s="1433"/>
      <c r="K23118" s="1433"/>
      <c r="L23118" s="1334"/>
    </row>
    <row r="23119" spans="1:12" ht="24" customHeight="1">
      <c r="A23119" s="1355"/>
      <c r="B23119" s="1355"/>
      <c r="C23119" s="1433"/>
      <c r="E23119" s="1433"/>
      <c r="K23119" s="1433"/>
      <c r="L23119" s="1334"/>
    </row>
    <row r="23120" spans="1:12" ht="24" customHeight="1">
      <c r="A23120" s="1355"/>
      <c r="B23120" s="1355"/>
      <c r="C23120" s="1433"/>
      <c r="E23120" s="1433"/>
      <c r="K23120" s="1433"/>
      <c r="L23120" s="1334"/>
    </row>
    <row r="23121" spans="1:12" ht="24" customHeight="1">
      <c r="A23121" s="1355"/>
      <c r="B23121" s="1355"/>
      <c r="C23121" s="1433"/>
      <c r="E23121" s="1433"/>
      <c r="K23121" s="1433"/>
      <c r="L23121" s="1334"/>
    </row>
    <row r="23122" spans="1:12" ht="24" customHeight="1">
      <c r="A23122" s="1355"/>
      <c r="B23122" s="1355"/>
      <c r="C23122" s="1433"/>
      <c r="E23122" s="1433"/>
      <c r="K23122" s="1433"/>
      <c r="L23122" s="1334"/>
    </row>
    <row r="23123" spans="1:12" ht="24" customHeight="1">
      <c r="A23123" s="1355"/>
      <c r="B23123" s="1355"/>
      <c r="C23123" s="1433"/>
      <c r="E23123" s="1433"/>
      <c r="K23123" s="1433"/>
      <c r="L23123" s="1334"/>
    </row>
    <row r="23124" spans="1:12" ht="24" customHeight="1">
      <c r="A23124" s="1355"/>
      <c r="B23124" s="1355"/>
      <c r="C23124" s="1433"/>
      <c r="E23124" s="1433"/>
      <c r="K23124" s="1433"/>
      <c r="L23124" s="1334"/>
    </row>
    <row r="23125" spans="1:12" ht="24" customHeight="1">
      <c r="A23125" s="1355"/>
      <c r="B23125" s="1355"/>
      <c r="C23125" s="1433"/>
      <c r="E23125" s="1433"/>
      <c r="K23125" s="1433"/>
      <c r="L23125" s="1334"/>
    </row>
    <row r="23126" spans="1:12" ht="24" customHeight="1">
      <c r="A23126" s="1355"/>
      <c r="B23126" s="1355"/>
      <c r="C23126" s="1433"/>
      <c r="E23126" s="1433"/>
      <c r="K23126" s="1433"/>
      <c r="L23126" s="1334"/>
    </row>
    <row r="23127" spans="1:12" ht="24" customHeight="1">
      <c r="A23127" s="1355"/>
      <c r="B23127" s="1355"/>
      <c r="C23127" s="1433"/>
      <c r="E23127" s="1433"/>
      <c r="K23127" s="1433"/>
      <c r="L23127" s="1334"/>
    </row>
    <row r="23128" spans="1:12" ht="24" customHeight="1">
      <c r="A23128" s="1355"/>
      <c r="B23128" s="1355"/>
      <c r="C23128" s="1433"/>
      <c r="E23128" s="1433"/>
      <c r="K23128" s="1433"/>
      <c r="L23128" s="1334"/>
    </row>
    <row r="23129" spans="1:12" ht="24" customHeight="1">
      <c r="A23129" s="1355"/>
      <c r="B23129" s="1355"/>
      <c r="C23129" s="1433"/>
      <c r="E23129" s="1433"/>
      <c r="K23129" s="1433"/>
      <c r="L23129" s="1334"/>
    </row>
    <row r="23130" spans="1:12" ht="24" customHeight="1">
      <c r="A23130" s="1355"/>
      <c r="B23130" s="1355"/>
      <c r="C23130" s="1433"/>
      <c r="E23130" s="1433"/>
      <c r="K23130" s="1433"/>
      <c r="L23130" s="1334"/>
    </row>
    <row r="23131" spans="1:12" ht="24" customHeight="1">
      <c r="A23131" s="1355"/>
      <c r="B23131" s="1355"/>
      <c r="C23131" s="1433"/>
      <c r="E23131" s="1433"/>
      <c r="K23131" s="1433"/>
      <c r="L23131" s="1334"/>
    </row>
    <row r="23132" spans="1:12" ht="24" customHeight="1">
      <c r="A23132" s="1355"/>
      <c r="B23132" s="1355"/>
      <c r="C23132" s="1433"/>
      <c r="E23132" s="1433"/>
      <c r="K23132" s="1433"/>
      <c r="L23132" s="1334"/>
    </row>
    <row r="23133" spans="1:12" ht="24" customHeight="1">
      <c r="A23133" s="1355"/>
      <c r="B23133" s="1355"/>
      <c r="C23133" s="1433"/>
      <c r="E23133" s="1433"/>
      <c r="K23133" s="1433"/>
      <c r="L23133" s="1334"/>
    </row>
    <row r="23134" spans="1:12" ht="24" customHeight="1">
      <c r="A23134" s="1355"/>
      <c r="B23134" s="1355"/>
      <c r="C23134" s="1433"/>
      <c r="E23134" s="1433"/>
      <c r="K23134" s="1433"/>
      <c r="L23134" s="1334"/>
    </row>
    <row r="23135" spans="1:12" ht="24" customHeight="1">
      <c r="A23135" s="1355"/>
      <c r="B23135" s="1355"/>
      <c r="C23135" s="1433"/>
      <c r="E23135" s="1433"/>
      <c r="K23135" s="1433"/>
      <c r="L23135" s="1334"/>
    </row>
    <row r="23136" spans="1:12" ht="24" customHeight="1">
      <c r="A23136" s="1355"/>
      <c r="B23136" s="1355"/>
      <c r="C23136" s="1433"/>
      <c r="E23136" s="1433"/>
      <c r="K23136" s="1433"/>
      <c r="L23136" s="1334"/>
    </row>
    <row r="23137" spans="1:12" ht="24" customHeight="1">
      <c r="A23137" s="1355"/>
      <c r="B23137" s="1355"/>
      <c r="C23137" s="1433"/>
      <c r="E23137" s="1433"/>
      <c r="K23137" s="1433"/>
      <c r="L23137" s="1334"/>
    </row>
    <row r="23138" spans="1:12" ht="24" customHeight="1">
      <c r="A23138" s="1355"/>
      <c r="B23138" s="1355"/>
      <c r="C23138" s="1433"/>
      <c r="E23138" s="1433"/>
      <c r="K23138" s="1433"/>
      <c r="L23138" s="1334"/>
    </row>
    <row r="23139" spans="1:12" ht="24" customHeight="1">
      <c r="A23139" s="1355"/>
      <c r="B23139" s="1355"/>
      <c r="C23139" s="1433"/>
      <c r="E23139" s="1433"/>
      <c r="K23139" s="1433"/>
      <c r="L23139" s="1334"/>
    </row>
    <row r="23140" spans="1:12" ht="24" customHeight="1">
      <c r="A23140" s="1355"/>
      <c r="B23140" s="1355"/>
      <c r="C23140" s="1433"/>
      <c r="E23140" s="1433"/>
      <c r="K23140" s="1433"/>
      <c r="L23140" s="1334"/>
    </row>
    <row r="23141" spans="1:12" ht="24" customHeight="1">
      <c r="A23141" s="1355"/>
      <c r="B23141" s="1355"/>
      <c r="C23141" s="1433"/>
      <c r="E23141" s="1433"/>
      <c r="K23141" s="1433"/>
      <c r="L23141" s="1334"/>
    </row>
    <row r="23142" spans="1:12" ht="24" customHeight="1">
      <c r="A23142" s="1355"/>
      <c r="B23142" s="1355"/>
      <c r="C23142" s="1433"/>
      <c r="E23142" s="1433"/>
      <c r="K23142" s="1433"/>
      <c r="L23142" s="1334"/>
    </row>
    <row r="23143" spans="1:12" ht="24" customHeight="1">
      <c r="A23143" s="1355"/>
      <c r="B23143" s="1355"/>
      <c r="C23143" s="1433"/>
      <c r="E23143" s="1433"/>
      <c r="K23143" s="1433"/>
      <c r="L23143" s="1334"/>
    </row>
    <row r="23144" spans="1:12" ht="24" customHeight="1">
      <c r="A23144" s="1355"/>
      <c r="B23144" s="1355"/>
      <c r="C23144" s="1433"/>
      <c r="E23144" s="1433"/>
      <c r="K23144" s="1433"/>
      <c r="L23144" s="1334"/>
    </row>
    <row r="23145" spans="1:12" ht="24" customHeight="1">
      <c r="A23145" s="1355"/>
      <c r="B23145" s="1355"/>
      <c r="C23145" s="1433"/>
      <c r="E23145" s="1433"/>
      <c r="K23145" s="1433"/>
      <c r="L23145" s="1334"/>
    </row>
    <row r="23146" spans="1:12" ht="24" customHeight="1">
      <c r="A23146" s="1355"/>
      <c r="B23146" s="1355"/>
      <c r="C23146" s="1433"/>
      <c r="E23146" s="1433"/>
      <c r="K23146" s="1433"/>
      <c r="L23146" s="1334"/>
    </row>
    <row r="23147" spans="1:12" ht="24" customHeight="1">
      <c r="A23147" s="1355"/>
      <c r="B23147" s="1355"/>
      <c r="C23147" s="1433"/>
      <c r="E23147" s="1433"/>
      <c r="K23147" s="1433"/>
      <c r="L23147" s="1334"/>
    </row>
    <row r="23148" spans="1:12" ht="24" customHeight="1">
      <c r="A23148" s="1355"/>
      <c r="B23148" s="1355"/>
      <c r="C23148" s="1433"/>
      <c r="E23148" s="1433"/>
      <c r="K23148" s="1433"/>
      <c r="L23148" s="1334"/>
    </row>
    <row r="23149" spans="1:12" ht="24" customHeight="1">
      <c r="A23149" s="1355"/>
      <c r="B23149" s="1355"/>
      <c r="C23149" s="1433"/>
      <c r="E23149" s="1433"/>
      <c r="K23149" s="1433"/>
      <c r="L23149" s="1334"/>
    </row>
    <row r="23150" spans="1:12" ht="24" customHeight="1">
      <c r="A23150" s="1355"/>
      <c r="B23150" s="1355"/>
      <c r="C23150" s="1433"/>
      <c r="E23150" s="1433"/>
      <c r="K23150" s="1433"/>
      <c r="L23150" s="1334"/>
    </row>
    <row r="23151" spans="1:12" ht="24" customHeight="1">
      <c r="A23151" s="1355"/>
      <c r="B23151" s="1355"/>
      <c r="C23151" s="1433"/>
      <c r="E23151" s="1433"/>
      <c r="K23151" s="1433"/>
      <c r="L23151" s="1334"/>
    </row>
    <row r="23152" spans="1:12" ht="24" customHeight="1">
      <c r="A23152" s="1355"/>
      <c r="B23152" s="1355"/>
      <c r="C23152" s="1433"/>
      <c r="E23152" s="1433"/>
      <c r="K23152" s="1433"/>
      <c r="L23152" s="1334"/>
    </row>
    <row r="23153" spans="1:12" ht="24" customHeight="1">
      <c r="A23153" s="1355"/>
      <c r="B23153" s="1355"/>
      <c r="C23153" s="1433"/>
      <c r="E23153" s="1433"/>
      <c r="K23153" s="1433"/>
      <c r="L23153" s="1334"/>
    </row>
    <row r="23154" spans="1:12" ht="24" customHeight="1">
      <c r="A23154" s="1355"/>
      <c r="B23154" s="1355"/>
      <c r="C23154" s="1433"/>
      <c r="E23154" s="1433"/>
      <c r="K23154" s="1433"/>
      <c r="L23154" s="1334"/>
    </row>
    <row r="23155" spans="1:12" ht="24" customHeight="1">
      <c r="A23155" s="1355"/>
      <c r="B23155" s="1355"/>
      <c r="C23155" s="1433"/>
      <c r="E23155" s="1433"/>
      <c r="K23155" s="1433"/>
      <c r="L23155" s="1334"/>
    </row>
    <row r="23156" spans="1:12" ht="24" customHeight="1">
      <c r="A23156" s="1355"/>
      <c r="B23156" s="1355"/>
      <c r="C23156" s="1433"/>
      <c r="E23156" s="1433"/>
      <c r="K23156" s="1433"/>
      <c r="L23156" s="1334"/>
    </row>
    <row r="23157" spans="1:12" ht="24" customHeight="1">
      <c r="A23157" s="1355"/>
      <c r="B23157" s="1355"/>
      <c r="C23157" s="1433"/>
      <c r="E23157" s="1433"/>
      <c r="K23157" s="1433"/>
      <c r="L23157" s="1334"/>
    </row>
    <row r="23158" spans="1:12" ht="24" customHeight="1">
      <c r="A23158" s="1355"/>
      <c r="B23158" s="1355"/>
      <c r="C23158" s="1433"/>
      <c r="E23158" s="1433"/>
      <c r="K23158" s="1433"/>
      <c r="L23158" s="1334"/>
    </row>
    <row r="23159" spans="1:12" ht="24" customHeight="1">
      <c r="A23159" s="1355"/>
      <c r="B23159" s="1355"/>
      <c r="C23159" s="1433"/>
      <c r="E23159" s="1433"/>
      <c r="K23159" s="1433"/>
      <c r="L23159" s="1334"/>
    </row>
    <row r="23160" spans="1:12" ht="24" customHeight="1">
      <c r="A23160" s="1355"/>
      <c r="B23160" s="1355"/>
      <c r="C23160" s="1433"/>
      <c r="E23160" s="1433"/>
      <c r="K23160" s="1433"/>
      <c r="L23160" s="1334"/>
    </row>
    <row r="23161" spans="1:12" ht="24" customHeight="1">
      <c r="A23161" s="1355"/>
      <c r="B23161" s="1355"/>
      <c r="C23161" s="1433"/>
      <c r="E23161" s="1433"/>
      <c r="K23161" s="1433"/>
      <c r="L23161" s="1334"/>
    </row>
    <row r="23162" spans="1:12" ht="24" customHeight="1">
      <c r="A23162" s="1355"/>
      <c r="B23162" s="1355"/>
      <c r="C23162" s="1433"/>
      <c r="E23162" s="1433"/>
      <c r="K23162" s="1433"/>
      <c r="L23162" s="1334"/>
    </row>
    <row r="23163" spans="1:12" ht="24" customHeight="1">
      <c r="A23163" s="1355"/>
      <c r="B23163" s="1355"/>
      <c r="C23163" s="1433"/>
      <c r="E23163" s="1433"/>
      <c r="K23163" s="1433"/>
      <c r="L23163" s="1334"/>
    </row>
    <row r="23164" spans="1:12" ht="24" customHeight="1">
      <c r="A23164" s="1355"/>
      <c r="B23164" s="1355"/>
      <c r="C23164" s="1433"/>
      <c r="E23164" s="1433"/>
      <c r="K23164" s="1433"/>
      <c r="L23164" s="1334"/>
    </row>
    <row r="23165" spans="1:12" ht="24" customHeight="1">
      <c r="A23165" s="1355"/>
      <c r="B23165" s="1355"/>
      <c r="C23165" s="1433"/>
      <c r="E23165" s="1433"/>
      <c r="K23165" s="1433"/>
      <c r="L23165" s="1334"/>
    </row>
    <row r="23166" spans="1:12" ht="24" customHeight="1">
      <c r="A23166" s="1355"/>
      <c r="B23166" s="1355"/>
      <c r="C23166" s="1433"/>
      <c r="E23166" s="1433"/>
      <c r="K23166" s="1433"/>
      <c r="L23166" s="1334"/>
    </row>
    <row r="23167" spans="1:12" ht="24" customHeight="1">
      <c r="A23167" s="1355"/>
      <c r="B23167" s="1355"/>
      <c r="C23167" s="1433"/>
      <c r="E23167" s="1433"/>
      <c r="K23167" s="1433"/>
      <c r="L23167" s="1334"/>
    </row>
    <row r="23168" spans="1:12" ht="24" customHeight="1">
      <c r="A23168" s="1355"/>
      <c r="B23168" s="1355"/>
      <c r="C23168" s="1433"/>
      <c r="E23168" s="1433"/>
      <c r="K23168" s="1433"/>
      <c r="L23168" s="1334"/>
    </row>
    <row r="23169" spans="1:12" ht="24" customHeight="1">
      <c r="A23169" s="1355"/>
      <c r="B23169" s="1355"/>
      <c r="C23169" s="1433"/>
      <c r="E23169" s="1433"/>
      <c r="K23169" s="1433"/>
      <c r="L23169" s="1334"/>
    </row>
    <row r="23170" spans="1:12" ht="24" customHeight="1">
      <c r="A23170" s="1355"/>
      <c r="B23170" s="1355"/>
      <c r="C23170" s="1433"/>
      <c r="E23170" s="1433"/>
      <c r="K23170" s="1433"/>
      <c r="L23170" s="1334"/>
    </row>
    <row r="23171" spans="1:12" ht="24" customHeight="1">
      <c r="A23171" s="1355"/>
      <c r="B23171" s="1355"/>
      <c r="C23171" s="1433"/>
      <c r="E23171" s="1433"/>
      <c r="K23171" s="1433"/>
      <c r="L23171" s="1334"/>
    </row>
    <row r="23172" spans="1:12" ht="24" customHeight="1">
      <c r="A23172" s="1355"/>
      <c r="B23172" s="1355"/>
      <c r="C23172" s="1433"/>
      <c r="E23172" s="1433"/>
      <c r="K23172" s="1433"/>
      <c r="L23172" s="1334"/>
    </row>
    <row r="23173" spans="1:12" ht="24" customHeight="1">
      <c r="A23173" s="1355"/>
      <c r="B23173" s="1355"/>
      <c r="C23173" s="1433"/>
      <c r="E23173" s="1433"/>
      <c r="K23173" s="1433"/>
      <c r="L23173" s="1334"/>
    </row>
    <row r="23174" spans="1:12" ht="24" customHeight="1">
      <c r="A23174" s="1355"/>
      <c r="B23174" s="1355"/>
      <c r="C23174" s="1433"/>
      <c r="E23174" s="1433"/>
      <c r="K23174" s="1433"/>
      <c r="L23174" s="1334"/>
    </row>
    <row r="23175" spans="1:12" ht="24" customHeight="1">
      <c r="A23175" s="1355"/>
      <c r="B23175" s="1355"/>
      <c r="C23175" s="1433"/>
      <c r="E23175" s="1433"/>
      <c r="K23175" s="1433"/>
      <c r="L23175" s="1334"/>
    </row>
    <row r="23176" spans="1:12" ht="24" customHeight="1">
      <c r="A23176" s="1355"/>
      <c r="B23176" s="1355"/>
      <c r="C23176" s="1433"/>
      <c r="E23176" s="1433"/>
      <c r="K23176" s="1433"/>
      <c r="L23176" s="1334"/>
    </row>
    <row r="23177" spans="1:12" ht="24" customHeight="1">
      <c r="A23177" s="1355"/>
      <c r="B23177" s="1355"/>
      <c r="C23177" s="1433"/>
      <c r="E23177" s="1433"/>
      <c r="K23177" s="1433"/>
      <c r="L23177" s="1334"/>
    </row>
    <row r="23178" spans="1:12" ht="24" customHeight="1">
      <c r="A23178" s="1355"/>
      <c r="B23178" s="1355"/>
      <c r="C23178" s="1433"/>
      <c r="E23178" s="1433"/>
      <c r="K23178" s="1433"/>
      <c r="L23178" s="1334"/>
    </row>
    <row r="23179" spans="1:12" ht="24" customHeight="1">
      <c r="A23179" s="1355"/>
      <c r="B23179" s="1355"/>
      <c r="C23179" s="1433"/>
      <c r="E23179" s="1433"/>
      <c r="K23179" s="1433"/>
      <c r="L23179" s="1334"/>
    </row>
    <row r="23180" spans="1:12" ht="24" customHeight="1">
      <c r="A23180" s="1355"/>
      <c r="B23180" s="1355"/>
      <c r="C23180" s="1433"/>
      <c r="E23180" s="1433"/>
      <c r="K23180" s="1433"/>
      <c r="L23180" s="1334"/>
    </row>
    <row r="23181" spans="1:12" ht="24" customHeight="1">
      <c r="A23181" s="1355"/>
      <c r="B23181" s="1355"/>
      <c r="C23181" s="1433"/>
      <c r="E23181" s="1433"/>
      <c r="K23181" s="1433"/>
      <c r="L23181" s="1334"/>
    </row>
    <row r="23182" spans="1:12" ht="24" customHeight="1">
      <c r="A23182" s="1355"/>
      <c r="B23182" s="1355"/>
      <c r="C23182" s="1433"/>
      <c r="E23182" s="1433"/>
      <c r="K23182" s="1433"/>
      <c r="L23182" s="1334"/>
    </row>
    <row r="23183" spans="1:12" ht="24" customHeight="1">
      <c r="A23183" s="1355"/>
      <c r="B23183" s="1355"/>
      <c r="C23183" s="1433"/>
      <c r="E23183" s="1433"/>
      <c r="K23183" s="1433"/>
      <c r="L23183" s="1334"/>
    </row>
    <row r="23184" spans="1:12" ht="24" customHeight="1">
      <c r="A23184" s="1355"/>
      <c r="B23184" s="1355"/>
      <c r="C23184" s="1433"/>
      <c r="E23184" s="1433"/>
      <c r="K23184" s="1433"/>
      <c r="L23184" s="1334"/>
    </row>
    <row r="23185" spans="1:12" ht="24" customHeight="1">
      <c r="A23185" s="1355"/>
      <c r="B23185" s="1355"/>
      <c r="C23185" s="1433"/>
      <c r="E23185" s="1433"/>
      <c r="K23185" s="1433"/>
      <c r="L23185" s="1334"/>
    </row>
    <row r="23186" spans="1:12" ht="24" customHeight="1">
      <c r="A23186" s="1355"/>
      <c r="B23186" s="1355"/>
      <c r="C23186" s="1433"/>
      <c r="E23186" s="1433"/>
      <c r="K23186" s="1433"/>
      <c r="L23186" s="1334"/>
    </row>
    <row r="23187" spans="1:12" ht="24" customHeight="1">
      <c r="A23187" s="1355"/>
      <c r="B23187" s="1355"/>
      <c r="C23187" s="1433"/>
      <c r="E23187" s="1433"/>
      <c r="K23187" s="1433"/>
      <c r="L23187" s="1334"/>
    </row>
    <row r="23188" spans="1:12" ht="24" customHeight="1">
      <c r="A23188" s="1355"/>
      <c r="B23188" s="1355"/>
      <c r="C23188" s="1433"/>
      <c r="E23188" s="1433"/>
      <c r="K23188" s="1433"/>
      <c r="L23188" s="1334"/>
    </row>
    <row r="23189" spans="1:12" ht="24" customHeight="1">
      <c r="A23189" s="1355"/>
      <c r="B23189" s="1355"/>
      <c r="C23189" s="1433"/>
      <c r="E23189" s="1433"/>
      <c r="K23189" s="1433"/>
      <c r="L23189" s="1334"/>
    </row>
    <row r="23190" spans="1:12" ht="24" customHeight="1">
      <c r="A23190" s="1355"/>
      <c r="B23190" s="1355"/>
      <c r="C23190" s="1433"/>
      <c r="E23190" s="1433"/>
      <c r="K23190" s="1433"/>
      <c r="L23190" s="1334"/>
    </row>
    <row r="23191" spans="1:12" ht="24" customHeight="1">
      <c r="A23191" s="1355"/>
      <c r="B23191" s="1355"/>
      <c r="C23191" s="1433"/>
      <c r="E23191" s="1433"/>
      <c r="K23191" s="1433"/>
      <c r="L23191" s="1334"/>
    </row>
    <row r="23192" spans="1:12" ht="24" customHeight="1">
      <c r="A23192" s="1355"/>
      <c r="B23192" s="1355"/>
      <c r="C23192" s="1433"/>
      <c r="E23192" s="1433"/>
      <c r="K23192" s="1433"/>
      <c r="L23192" s="1334"/>
    </row>
    <row r="23193" spans="1:12" ht="24" customHeight="1">
      <c r="A23193" s="1355"/>
      <c r="B23193" s="1355"/>
      <c r="C23193" s="1433"/>
      <c r="E23193" s="1433"/>
      <c r="K23193" s="1433"/>
      <c r="L23193" s="1334"/>
    </row>
    <row r="23194" spans="1:12" ht="24" customHeight="1">
      <c r="A23194" s="1355"/>
      <c r="B23194" s="1355"/>
      <c r="C23194" s="1433"/>
      <c r="E23194" s="1433"/>
      <c r="K23194" s="1433"/>
      <c r="L23194" s="1334"/>
    </row>
    <row r="23195" spans="1:12" ht="24" customHeight="1">
      <c r="A23195" s="1355"/>
      <c r="B23195" s="1355"/>
      <c r="C23195" s="1433"/>
      <c r="E23195" s="1433"/>
      <c r="K23195" s="1433"/>
      <c r="L23195" s="1334"/>
    </row>
    <row r="23196" spans="1:12" ht="24" customHeight="1">
      <c r="A23196" s="1355"/>
      <c r="B23196" s="1355"/>
      <c r="C23196" s="1433"/>
      <c r="E23196" s="1433"/>
      <c r="K23196" s="1433"/>
      <c r="L23196" s="1334"/>
    </row>
    <row r="23197" spans="1:12" ht="24" customHeight="1">
      <c r="A23197" s="1355"/>
      <c r="B23197" s="1355"/>
      <c r="C23197" s="1433"/>
      <c r="E23197" s="1433"/>
      <c r="K23197" s="1433"/>
      <c r="L23197" s="1334"/>
    </row>
    <row r="23198" spans="1:12" ht="24" customHeight="1">
      <c r="A23198" s="1355"/>
      <c r="B23198" s="1355"/>
      <c r="C23198" s="1433"/>
      <c r="E23198" s="1433"/>
      <c r="K23198" s="1433"/>
      <c r="L23198" s="1334"/>
    </row>
    <row r="23199" spans="1:12" ht="24" customHeight="1">
      <c r="A23199" s="1355"/>
      <c r="B23199" s="1355"/>
      <c r="C23199" s="1433"/>
      <c r="E23199" s="1433"/>
      <c r="K23199" s="1433"/>
      <c r="L23199" s="1334"/>
    </row>
    <row r="23200" spans="1:12" ht="24" customHeight="1">
      <c r="A23200" s="1355"/>
      <c r="B23200" s="1355"/>
      <c r="C23200" s="1433"/>
      <c r="E23200" s="1433"/>
      <c r="K23200" s="1433"/>
      <c r="L23200" s="1334"/>
    </row>
    <row r="23201" spans="1:12" ht="24" customHeight="1">
      <c r="A23201" s="1355"/>
      <c r="B23201" s="1355"/>
      <c r="C23201" s="1433"/>
      <c r="E23201" s="1433"/>
      <c r="K23201" s="1433"/>
      <c r="L23201" s="1334"/>
    </row>
    <row r="23202" spans="1:12" ht="24" customHeight="1">
      <c r="A23202" s="1355"/>
      <c r="B23202" s="1355"/>
      <c r="C23202" s="1433"/>
      <c r="E23202" s="1433"/>
      <c r="K23202" s="1433"/>
      <c r="L23202" s="1334"/>
    </row>
    <row r="23203" spans="1:12" ht="24" customHeight="1">
      <c r="A23203" s="1355"/>
      <c r="B23203" s="1355"/>
      <c r="C23203" s="1433"/>
      <c r="E23203" s="1433"/>
      <c r="K23203" s="1433"/>
      <c r="L23203" s="1334"/>
    </row>
    <row r="23204" spans="1:12" ht="24" customHeight="1">
      <c r="A23204" s="1355"/>
      <c r="B23204" s="1355"/>
      <c r="C23204" s="1433"/>
      <c r="E23204" s="1433"/>
      <c r="K23204" s="1433"/>
      <c r="L23204" s="1334"/>
    </row>
    <row r="23205" spans="1:12" ht="24" customHeight="1">
      <c r="A23205" s="1355"/>
      <c r="B23205" s="1355"/>
      <c r="C23205" s="1433"/>
      <c r="E23205" s="1433"/>
      <c r="K23205" s="1433"/>
      <c r="L23205" s="1334"/>
    </row>
    <row r="23206" spans="1:12" ht="24" customHeight="1">
      <c r="A23206" s="1355"/>
      <c r="B23206" s="1355"/>
      <c r="C23206" s="1433"/>
      <c r="E23206" s="1433"/>
      <c r="K23206" s="1433"/>
      <c r="L23206" s="1334"/>
    </row>
    <row r="23207" spans="1:12" ht="24" customHeight="1">
      <c r="A23207" s="1355"/>
      <c r="B23207" s="1355"/>
      <c r="C23207" s="1433"/>
      <c r="E23207" s="1433"/>
      <c r="K23207" s="1433"/>
      <c r="L23207" s="1334"/>
    </row>
    <row r="23208" spans="1:12" ht="24" customHeight="1">
      <c r="A23208" s="1355"/>
      <c r="B23208" s="1355"/>
      <c r="C23208" s="1433"/>
      <c r="E23208" s="1433"/>
      <c r="K23208" s="1433"/>
      <c r="L23208" s="1334"/>
    </row>
    <row r="23209" spans="1:12" ht="24" customHeight="1">
      <c r="A23209" s="1355"/>
      <c r="B23209" s="1355"/>
      <c r="C23209" s="1433"/>
      <c r="E23209" s="1433"/>
      <c r="K23209" s="1433"/>
      <c r="L23209" s="1334"/>
    </row>
    <row r="23210" spans="1:12" ht="24" customHeight="1">
      <c r="A23210" s="1355"/>
      <c r="B23210" s="1355"/>
      <c r="C23210" s="1433"/>
      <c r="E23210" s="1433"/>
      <c r="K23210" s="1433"/>
      <c r="L23210" s="1334"/>
    </row>
    <row r="23211" spans="1:12" ht="24" customHeight="1">
      <c r="A23211" s="1355"/>
      <c r="B23211" s="1355"/>
      <c r="C23211" s="1433"/>
      <c r="E23211" s="1433"/>
      <c r="K23211" s="1433"/>
      <c r="L23211" s="1334"/>
    </row>
    <row r="23212" spans="1:12" ht="24" customHeight="1">
      <c r="A23212" s="1355"/>
      <c r="B23212" s="1355"/>
      <c r="C23212" s="1433"/>
      <c r="E23212" s="1433"/>
      <c r="K23212" s="1433"/>
      <c r="L23212" s="1334"/>
    </row>
    <row r="23213" spans="1:12" ht="24" customHeight="1">
      <c r="A23213" s="1355"/>
      <c r="B23213" s="1355"/>
      <c r="C23213" s="1433"/>
      <c r="E23213" s="1433"/>
      <c r="K23213" s="1433"/>
      <c r="L23213" s="1334"/>
    </row>
    <row r="23214" spans="1:12" ht="24" customHeight="1">
      <c r="A23214" s="1355"/>
      <c r="B23214" s="1355"/>
      <c r="C23214" s="1433"/>
      <c r="E23214" s="1433"/>
      <c r="K23214" s="1433"/>
      <c r="L23214" s="1334"/>
    </row>
    <row r="23215" spans="1:12" ht="24" customHeight="1">
      <c r="A23215" s="1355"/>
      <c r="B23215" s="1355"/>
      <c r="C23215" s="1433"/>
      <c r="E23215" s="1433"/>
      <c r="K23215" s="1433"/>
      <c r="L23215" s="1334"/>
    </row>
    <row r="23216" spans="1:12" ht="24" customHeight="1">
      <c r="A23216" s="1355"/>
      <c r="B23216" s="1355"/>
      <c r="C23216" s="1433"/>
      <c r="E23216" s="1433"/>
      <c r="K23216" s="1433"/>
      <c r="L23216" s="1334"/>
    </row>
    <row r="23217" spans="1:12" ht="24" customHeight="1">
      <c r="A23217" s="1355"/>
      <c r="B23217" s="1355"/>
      <c r="C23217" s="1433"/>
      <c r="E23217" s="1433"/>
      <c r="K23217" s="1433"/>
      <c r="L23217" s="1334"/>
    </row>
    <row r="23218" spans="1:12" ht="24" customHeight="1">
      <c r="A23218" s="1355"/>
      <c r="B23218" s="1355"/>
      <c r="C23218" s="1433"/>
      <c r="E23218" s="1433"/>
      <c r="K23218" s="1433"/>
      <c r="L23218" s="1334"/>
    </row>
    <row r="23219" spans="1:12" ht="24" customHeight="1">
      <c r="A23219" s="1355"/>
      <c r="B23219" s="1355"/>
      <c r="C23219" s="1433"/>
      <c r="E23219" s="1433"/>
      <c r="K23219" s="1433"/>
      <c r="L23219" s="1334"/>
    </row>
    <row r="23220" spans="1:12" ht="24" customHeight="1">
      <c r="A23220" s="1355"/>
      <c r="B23220" s="1355"/>
      <c r="C23220" s="1433"/>
      <c r="E23220" s="1433"/>
      <c r="K23220" s="1433"/>
      <c r="L23220" s="1334"/>
    </row>
    <row r="23221" spans="1:12" ht="24" customHeight="1">
      <c r="A23221" s="1355"/>
      <c r="B23221" s="1355"/>
      <c r="C23221" s="1433"/>
      <c r="E23221" s="1433"/>
      <c r="K23221" s="1433"/>
      <c r="L23221" s="1334"/>
    </row>
    <row r="23222" spans="1:12" ht="24" customHeight="1">
      <c r="A23222" s="1355"/>
      <c r="B23222" s="1355"/>
      <c r="C23222" s="1433"/>
      <c r="E23222" s="1433"/>
      <c r="K23222" s="1433"/>
      <c r="L23222" s="1334"/>
    </row>
    <row r="23223" spans="1:12" ht="24" customHeight="1">
      <c r="A23223" s="1355"/>
      <c r="B23223" s="1355"/>
      <c r="C23223" s="1433"/>
      <c r="E23223" s="1433"/>
      <c r="K23223" s="1433"/>
      <c r="L23223" s="1334"/>
    </row>
    <row r="23224" spans="1:12" ht="24" customHeight="1">
      <c r="A23224" s="1355"/>
      <c r="B23224" s="1355"/>
      <c r="C23224" s="1433"/>
      <c r="E23224" s="1433"/>
      <c r="K23224" s="1433"/>
      <c r="L23224" s="1334"/>
    </row>
    <row r="23225" spans="1:12" ht="24" customHeight="1">
      <c r="A23225" s="1355"/>
      <c r="B23225" s="1355"/>
      <c r="C23225" s="1433"/>
      <c r="E23225" s="1433"/>
      <c r="K23225" s="1433"/>
      <c r="L23225" s="1334"/>
    </row>
    <row r="23226" spans="1:12" ht="24" customHeight="1">
      <c r="A23226" s="1355"/>
      <c r="B23226" s="1355"/>
      <c r="C23226" s="1433"/>
      <c r="E23226" s="1433"/>
      <c r="K23226" s="1433"/>
      <c r="L23226" s="1334"/>
    </row>
    <row r="23227" spans="1:12" ht="24" customHeight="1">
      <c r="A23227" s="1355"/>
      <c r="B23227" s="1355"/>
      <c r="C23227" s="1433"/>
      <c r="E23227" s="1433"/>
      <c r="K23227" s="1433"/>
      <c r="L23227" s="1334"/>
    </row>
    <row r="23228" spans="1:12" ht="24" customHeight="1">
      <c r="A23228" s="1355"/>
      <c r="B23228" s="1355"/>
      <c r="C23228" s="1433"/>
      <c r="E23228" s="1433"/>
      <c r="K23228" s="1433"/>
      <c r="L23228" s="1334"/>
    </row>
    <row r="23229" spans="1:12" ht="24" customHeight="1">
      <c r="A23229" s="1355"/>
      <c r="B23229" s="1355"/>
      <c r="C23229" s="1433"/>
      <c r="E23229" s="1433"/>
      <c r="K23229" s="1433"/>
      <c r="L23229" s="1334"/>
    </row>
    <row r="23230" spans="1:12" ht="24" customHeight="1">
      <c r="A23230" s="1355"/>
      <c r="B23230" s="1355"/>
      <c r="C23230" s="1433"/>
      <c r="E23230" s="1433"/>
      <c r="K23230" s="1433"/>
      <c r="L23230" s="1334"/>
    </row>
    <row r="23231" spans="1:12" ht="24" customHeight="1">
      <c r="A23231" s="1355"/>
      <c r="B23231" s="1355"/>
      <c r="C23231" s="1433"/>
      <c r="E23231" s="1433"/>
      <c r="K23231" s="1433"/>
      <c r="L23231" s="1334"/>
    </row>
    <row r="23232" spans="1:12" ht="24" customHeight="1">
      <c r="A23232" s="1355"/>
      <c r="B23232" s="1355"/>
      <c r="C23232" s="1433"/>
      <c r="E23232" s="1433"/>
      <c r="K23232" s="1433"/>
      <c r="L23232" s="1334"/>
    </row>
    <row r="23233" spans="1:12" ht="24" customHeight="1">
      <c r="A23233" s="1355"/>
      <c r="B23233" s="1355"/>
      <c r="C23233" s="1433"/>
      <c r="E23233" s="1433"/>
      <c r="K23233" s="1433"/>
      <c r="L23233" s="1334"/>
    </row>
    <row r="23234" spans="1:12" ht="24" customHeight="1">
      <c r="A23234" s="1355"/>
      <c r="B23234" s="1355"/>
      <c r="C23234" s="1433"/>
      <c r="E23234" s="1433"/>
      <c r="K23234" s="1433"/>
      <c r="L23234" s="1334"/>
    </row>
    <row r="23235" spans="1:12" ht="24" customHeight="1">
      <c r="A23235" s="1355"/>
      <c r="B23235" s="1355"/>
      <c r="C23235" s="1433"/>
      <c r="E23235" s="1433"/>
      <c r="K23235" s="1433"/>
      <c r="L23235" s="1334"/>
    </row>
    <row r="23236" spans="1:12" ht="24" customHeight="1">
      <c r="A23236" s="1355"/>
      <c r="B23236" s="1355"/>
      <c r="C23236" s="1433"/>
      <c r="E23236" s="1433"/>
      <c r="K23236" s="1433"/>
      <c r="L23236" s="1334"/>
    </row>
    <row r="23237" spans="1:12" ht="24" customHeight="1">
      <c r="A23237" s="1355"/>
      <c r="B23237" s="1355"/>
      <c r="C23237" s="1433"/>
      <c r="E23237" s="1433"/>
      <c r="K23237" s="1433"/>
      <c r="L23237" s="1334"/>
    </row>
    <row r="23238" spans="1:12" ht="24" customHeight="1">
      <c r="A23238" s="1355"/>
      <c r="B23238" s="1355"/>
      <c r="C23238" s="1433"/>
      <c r="E23238" s="1433"/>
      <c r="K23238" s="1433"/>
      <c r="L23238" s="1334"/>
    </row>
    <row r="23239" spans="1:12" ht="24" customHeight="1">
      <c r="A23239" s="1355"/>
      <c r="B23239" s="1355"/>
      <c r="C23239" s="1433"/>
      <c r="E23239" s="1433"/>
      <c r="K23239" s="1433"/>
      <c r="L23239" s="1334"/>
    </row>
    <row r="23240" spans="1:12" ht="24" customHeight="1">
      <c r="A23240" s="1355"/>
      <c r="B23240" s="1355"/>
      <c r="C23240" s="1433"/>
      <c r="E23240" s="1433"/>
      <c r="K23240" s="1433"/>
      <c r="L23240" s="1334"/>
    </row>
    <row r="23241" spans="1:12" ht="24" customHeight="1">
      <c r="A23241" s="1355"/>
      <c r="B23241" s="1355"/>
      <c r="C23241" s="1433"/>
      <c r="E23241" s="1433"/>
      <c r="K23241" s="1433"/>
      <c r="L23241" s="1334"/>
    </row>
    <row r="23242" spans="1:12" ht="24" customHeight="1">
      <c r="A23242" s="1355"/>
      <c r="B23242" s="1355"/>
      <c r="C23242" s="1433"/>
      <c r="E23242" s="1433"/>
      <c r="K23242" s="1433"/>
      <c r="L23242" s="1334"/>
    </row>
    <row r="23243" spans="1:12" ht="24" customHeight="1">
      <c r="A23243" s="1355"/>
      <c r="B23243" s="1355"/>
      <c r="C23243" s="1433"/>
      <c r="E23243" s="1433"/>
      <c r="K23243" s="1433"/>
      <c r="L23243" s="1334"/>
    </row>
    <row r="23244" spans="1:12" ht="24" customHeight="1">
      <c r="A23244" s="1355"/>
      <c r="B23244" s="1355"/>
      <c r="C23244" s="1433"/>
      <c r="E23244" s="1433"/>
      <c r="K23244" s="1433"/>
      <c r="L23244" s="1334"/>
    </row>
    <row r="23245" spans="1:12" ht="24" customHeight="1">
      <c r="A23245" s="1355"/>
      <c r="B23245" s="1355"/>
      <c r="C23245" s="1433"/>
      <c r="E23245" s="1433"/>
      <c r="K23245" s="1433"/>
      <c r="L23245" s="1334"/>
    </row>
    <row r="23246" spans="1:12" ht="24" customHeight="1">
      <c r="A23246" s="1355"/>
      <c r="B23246" s="1355"/>
      <c r="C23246" s="1433"/>
      <c r="E23246" s="1433"/>
      <c r="K23246" s="1433"/>
      <c r="L23246" s="1334"/>
    </row>
    <row r="23247" spans="1:12" ht="24" customHeight="1">
      <c r="A23247" s="1355"/>
      <c r="B23247" s="1355"/>
      <c r="C23247" s="1433"/>
      <c r="E23247" s="1433"/>
      <c r="K23247" s="1433"/>
      <c r="L23247" s="1334"/>
    </row>
    <row r="23248" spans="1:12" ht="24" customHeight="1">
      <c r="A23248" s="1355"/>
      <c r="B23248" s="1355"/>
      <c r="C23248" s="1433"/>
      <c r="E23248" s="1433"/>
      <c r="K23248" s="1433"/>
      <c r="L23248" s="1334"/>
    </row>
    <row r="23249" spans="1:12" ht="24" customHeight="1">
      <c r="A23249" s="1355"/>
      <c r="B23249" s="1355"/>
      <c r="C23249" s="1433"/>
      <c r="E23249" s="1433"/>
      <c r="K23249" s="1433"/>
      <c r="L23249" s="1334"/>
    </row>
    <row r="23250" spans="1:12" ht="24" customHeight="1">
      <c r="A23250" s="1355"/>
      <c r="B23250" s="1355"/>
      <c r="C23250" s="1433"/>
      <c r="E23250" s="1433"/>
      <c r="K23250" s="1433"/>
      <c r="L23250" s="1334"/>
    </row>
    <row r="23251" spans="1:12" ht="24" customHeight="1">
      <c r="A23251" s="1355"/>
      <c r="B23251" s="1355"/>
      <c r="C23251" s="1433"/>
      <c r="E23251" s="1433"/>
      <c r="K23251" s="1433"/>
      <c r="L23251" s="1334"/>
    </row>
    <row r="23252" spans="1:12" ht="24" customHeight="1">
      <c r="A23252" s="1355"/>
      <c r="B23252" s="1355"/>
      <c r="C23252" s="1433"/>
      <c r="E23252" s="1433"/>
      <c r="K23252" s="1433"/>
      <c r="L23252" s="1334"/>
    </row>
    <row r="23253" spans="1:12" ht="24" customHeight="1">
      <c r="A23253" s="1355"/>
      <c r="B23253" s="1355"/>
      <c r="C23253" s="1433"/>
      <c r="E23253" s="1433"/>
      <c r="K23253" s="1433"/>
      <c r="L23253" s="1334"/>
    </row>
    <row r="23254" spans="1:12" ht="24" customHeight="1">
      <c r="A23254" s="1355"/>
      <c r="B23254" s="1355"/>
      <c r="C23254" s="1433"/>
      <c r="E23254" s="1433"/>
      <c r="K23254" s="1433"/>
      <c r="L23254" s="1334"/>
    </row>
    <row r="23255" spans="1:12" ht="24" customHeight="1">
      <c r="A23255" s="1355"/>
      <c r="B23255" s="1355"/>
      <c r="C23255" s="1433"/>
      <c r="E23255" s="1433"/>
      <c r="K23255" s="1433"/>
      <c r="L23255" s="1334"/>
    </row>
    <row r="23256" spans="1:12" ht="24" customHeight="1">
      <c r="A23256" s="1355"/>
      <c r="B23256" s="1355"/>
      <c r="C23256" s="1433"/>
      <c r="E23256" s="1433"/>
      <c r="K23256" s="1433"/>
      <c r="L23256" s="1334"/>
    </row>
    <row r="23257" spans="1:12" ht="24" customHeight="1">
      <c r="A23257" s="1355"/>
      <c r="B23257" s="1355"/>
      <c r="C23257" s="1433"/>
      <c r="E23257" s="1433"/>
      <c r="K23257" s="1433"/>
      <c r="L23257" s="1334"/>
    </row>
    <row r="23258" spans="1:12" ht="24" customHeight="1">
      <c r="A23258" s="1355"/>
      <c r="B23258" s="1355"/>
      <c r="C23258" s="1433"/>
      <c r="E23258" s="1433"/>
      <c r="K23258" s="1433"/>
      <c r="L23258" s="1334"/>
    </row>
    <row r="23259" spans="1:12" ht="24" customHeight="1">
      <c r="A23259" s="1355"/>
      <c r="B23259" s="1355"/>
      <c r="C23259" s="1433"/>
      <c r="E23259" s="1433"/>
      <c r="K23259" s="1433"/>
      <c r="L23259" s="1334"/>
    </row>
    <row r="23260" spans="1:12" ht="24" customHeight="1">
      <c r="A23260" s="1355"/>
      <c r="B23260" s="1355"/>
      <c r="C23260" s="1433"/>
      <c r="E23260" s="1433"/>
      <c r="K23260" s="1433"/>
      <c r="L23260" s="1334"/>
    </row>
    <row r="23261" spans="1:12" ht="24" customHeight="1">
      <c r="A23261" s="1355"/>
      <c r="B23261" s="1355"/>
      <c r="C23261" s="1433"/>
      <c r="E23261" s="1433"/>
      <c r="K23261" s="1433"/>
      <c r="L23261" s="1334"/>
    </row>
    <row r="23262" spans="1:12" ht="24" customHeight="1">
      <c r="A23262" s="1355"/>
      <c r="B23262" s="1355"/>
      <c r="C23262" s="1433"/>
      <c r="E23262" s="1433"/>
      <c r="K23262" s="1433"/>
      <c r="L23262" s="1334"/>
    </row>
    <row r="23263" spans="1:12" ht="24" customHeight="1">
      <c r="A23263" s="1355"/>
      <c r="B23263" s="1355"/>
      <c r="C23263" s="1433"/>
      <c r="E23263" s="1433"/>
      <c r="K23263" s="1433"/>
      <c r="L23263" s="1334"/>
    </row>
    <row r="23264" spans="1:12" ht="24" customHeight="1">
      <c r="A23264" s="1355"/>
      <c r="B23264" s="1355"/>
      <c r="C23264" s="1433"/>
      <c r="E23264" s="1433"/>
      <c r="K23264" s="1433"/>
      <c r="L23264" s="1334"/>
    </row>
    <row r="23265" spans="1:12" ht="24" customHeight="1">
      <c r="A23265" s="1355"/>
      <c r="B23265" s="1355"/>
      <c r="C23265" s="1433"/>
      <c r="E23265" s="1433"/>
      <c r="K23265" s="1433"/>
      <c r="L23265" s="1334"/>
    </row>
    <row r="23266" spans="1:12" ht="24" customHeight="1">
      <c r="A23266" s="1355"/>
      <c r="B23266" s="1355"/>
      <c r="C23266" s="1433"/>
      <c r="E23266" s="1433"/>
      <c r="K23266" s="1433"/>
      <c r="L23266" s="1334"/>
    </row>
    <row r="23267" spans="1:12" ht="24" customHeight="1">
      <c r="A23267" s="1355"/>
      <c r="B23267" s="1355"/>
      <c r="C23267" s="1433"/>
      <c r="E23267" s="1433"/>
      <c r="K23267" s="1433"/>
      <c r="L23267" s="1334"/>
    </row>
    <row r="23268" spans="1:12" ht="24" customHeight="1">
      <c r="A23268" s="1355"/>
      <c r="B23268" s="1355"/>
      <c r="C23268" s="1433"/>
      <c r="E23268" s="1433"/>
      <c r="K23268" s="1433"/>
      <c r="L23268" s="1334"/>
    </row>
    <row r="23269" spans="1:12" ht="24" customHeight="1">
      <c r="A23269" s="1355"/>
      <c r="B23269" s="1355"/>
      <c r="C23269" s="1433"/>
      <c r="E23269" s="1433"/>
      <c r="K23269" s="1433"/>
      <c r="L23269" s="1334"/>
    </row>
    <row r="23270" spans="1:12" ht="24" customHeight="1">
      <c r="A23270" s="1355"/>
      <c r="B23270" s="1355"/>
      <c r="C23270" s="1433"/>
      <c r="E23270" s="1433"/>
      <c r="K23270" s="1433"/>
      <c r="L23270" s="1334"/>
    </row>
    <row r="23271" spans="1:12" ht="24" customHeight="1">
      <c r="A23271" s="1355"/>
      <c r="B23271" s="1355"/>
      <c r="C23271" s="1433"/>
      <c r="E23271" s="1433"/>
      <c r="K23271" s="1433"/>
      <c r="L23271" s="1334"/>
    </row>
    <row r="23272" spans="1:12" ht="24" customHeight="1">
      <c r="A23272" s="1355"/>
      <c r="B23272" s="1355"/>
      <c r="C23272" s="1433"/>
      <c r="E23272" s="1433"/>
      <c r="K23272" s="1433"/>
      <c r="L23272" s="1334"/>
    </row>
    <row r="23273" spans="1:12" ht="24" customHeight="1">
      <c r="A23273" s="1355"/>
      <c r="B23273" s="1355"/>
      <c r="C23273" s="1433"/>
      <c r="E23273" s="1433"/>
      <c r="K23273" s="1433"/>
      <c r="L23273" s="1334"/>
    </row>
    <row r="23274" spans="1:12" ht="24" customHeight="1">
      <c r="A23274" s="1355"/>
      <c r="B23274" s="1355"/>
      <c r="C23274" s="1433"/>
      <c r="E23274" s="1433"/>
      <c r="K23274" s="1433"/>
      <c r="L23274" s="1334"/>
    </row>
    <row r="23275" spans="1:12" ht="24" customHeight="1">
      <c r="A23275" s="1355"/>
      <c r="B23275" s="1355"/>
      <c r="C23275" s="1433"/>
      <c r="E23275" s="1433"/>
      <c r="K23275" s="1433"/>
      <c r="L23275" s="1334"/>
    </row>
    <row r="23276" spans="1:12" ht="24" customHeight="1">
      <c r="A23276" s="1355"/>
      <c r="B23276" s="1355"/>
      <c r="C23276" s="1433"/>
      <c r="E23276" s="1433"/>
      <c r="K23276" s="1433"/>
      <c r="L23276" s="1334"/>
    </row>
    <row r="23277" spans="1:12" ht="24" customHeight="1">
      <c r="A23277" s="1355"/>
      <c r="B23277" s="1355"/>
      <c r="C23277" s="1433"/>
      <c r="E23277" s="1433"/>
      <c r="K23277" s="1433"/>
      <c r="L23277" s="1334"/>
    </row>
    <row r="23278" spans="1:12" ht="24" customHeight="1">
      <c r="A23278" s="1355"/>
      <c r="B23278" s="1355"/>
      <c r="C23278" s="1433"/>
      <c r="E23278" s="1433"/>
      <c r="K23278" s="1433"/>
      <c r="L23278" s="1334"/>
    </row>
    <row r="23279" spans="1:12" ht="24" customHeight="1">
      <c r="A23279" s="1355"/>
      <c r="B23279" s="1355"/>
      <c r="C23279" s="1433"/>
      <c r="E23279" s="1433"/>
      <c r="K23279" s="1433"/>
      <c r="L23279" s="1334"/>
    </row>
    <row r="23280" spans="1:12" ht="24" customHeight="1">
      <c r="A23280" s="1355"/>
      <c r="B23280" s="1355"/>
      <c r="C23280" s="1433"/>
      <c r="E23280" s="1433"/>
      <c r="K23280" s="1433"/>
      <c r="L23280" s="1334"/>
    </row>
    <row r="23281" spans="1:12" ht="24" customHeight="1">
      <c r="A23281" s="1355"/>
      <c r="B23281" s="1355"/>
      <c r="C23281" s="1433"/>
      <c r="E23281" s="1433"/>
      <c r="K23281" s="1433"/>
      <c r="L23281" s="1334"/>
    </row>
    <row r="23282" spans="1:12" ht="24" customHeight="1">
      <c r="A23282" s="1355"/>
      <c r="B23282" s="1355"/>
      <c r="C23282" s="1433"/>
      <c r="E23282" s="1433"/>
      <c r="K23282" s="1433"/>
      <c r="L23282" s="1334"/>
    </row>
    <row r="23283" spans="1:12" ht="24" customHeight="1">
      <c r="A23283" s="1355"/>
      <c r="B23283" s="1355"/>
      <c r="C23283" s="1433"/>
      <c r="E23283" s="1433"/>
      <c r="K23283" s="1433"/>
      <c r="L23283" s="1334"/>
    </row>
    <row r="23284" spans="1:12" ht="24" customHeight="1">
      <c r="A23284" s="1355"/>
      <c r="B23284" s="1355"/>
      <c r="C23284" s="1433"/>
      <c r="E23284" s="1433"/>
      <c r="K23284" s="1433"/>
      <c r="L23284" s="1334"/>
    </row>
    <row r="23285" spans="1:12" ht="24" customHeight="1">
      <c r="A23285" s="1355"/>
      <c r="B23285" s="1355"/>
      <c r="C23285" s="1433"/>
      <c r="E23285" s="1433"/>
      <c r="K23285" s="1433"/>
      <c r="L23285" s="1334"/>
    </row>
    <row r="23286" spans="1:12" ht="24" customHeight="1">
      <c r="A23286" s="1355"/>
      <c r="B23286" s="1355"/>
      <c r="C23286" s="1433"/>
      <c r="E23286" s="1433"/>
      <c r="K23286" s="1433"/>
      <c r="L23286" s="1334"/>
    </row>
    <row r="23287" spans="1:12" ht="24" customHeight="1">
      <c r="A23287" s="1355"/>
      <c r="B23287" s="1355"/>
      <c r="C23287" s="1433"/>
      <c r="E23287" s="1433"/>
      <c r="K23287" s="1433"/>
      <c r="L23287" s="1334"/>
    </row>
    <row r="23288" spans="1:12" ht="24" customHeight="1">
      <c r="A23288" s="1355"/>
      <c r="B23288" s="1355"/>
      <c r="C23288" s="1433"/>
      <c r="E23288" s="1433"/>
      <c r="K23288" s="1433"/>
      <c r="L23288" s="1334"/>
    </row>
    <row r="23289" spans="1:12" ht="24" customHeight="1">
      <c r="A23289" s="1355"/>
      <c r="B23289" s="1355"/>
      <c r="C23289" s="1433"/>
      <c r="E23289" s="1433"/>
      <c r="K23289" s="1433"/>
      <c r="L23289" s="1334"/>
    </row>
    <row r="23290" spans="1:12" ht="24" customHeight="1">
      <c r="A23290" s="1355"/>
      <c r="B23290" s="1355"/>
      <c r="C23290" s="1433"/>
      <c r="E23290" s="1433"/>
      <c r="K23290" s="1433"/>
      <c r="L23290" s="1334"/>
    </row>
    <row r="23291" spans="1:12" ht="24" customHeight="1">
      <c r="A23291" s="1355"/>
      <c r="B23291" s="1355"/>
      <c r="C23291" s="1433"/>
      <c r="E23291" s="1433"/>
      <c r="K23291" s="1433"/>
      <c r="L23291" s="1334"/>
    </row>
    <row r="23292" spans="1:12" ht="24" customHeight="1">
      <c r="A23292" s="1355"/>
      <c r="B23292" s="1355"/>
      <c r="C23292" s="1433"/>
      <c r="E23292" s="1433"/>
      <c r="K23292" s="1433"/>
      <c r="L23292" s="1334"/>
    </row>
    <row r="23293" spans="1:12" ht="24" customHeight="1">
      <c r="A23293" s="1355"/>
      <c r="B23293" s="1355"/>
      <c r="C23293" s="1433"/>
      <c r="E23293" s="1433"/>
      <c r="K23293" s="1433"/>
      <c r="L23293" s="1334"/>
    </row>
    <row r="23294" spans="1:12" ht="24" customHeight="1">
      <c r="A23294" s="1355"/>
      <c r="B23294" s="1355"/>
      <c r="C23294" s="1433"/>
      <c r="E23294" s="1433"/>
      <c r="K23294" s="1433"/>
      <c r="L23294" s="1334"/>
    </row>
    <row r="23295" spans="1:12" ht="24" customHeight="1">
      <c r="A23295" s="1355"/>
      <c r="B23295" s="1355"/>
      <c r="C23295" s="1433"/>
      <c r="E23295" s="1433"/>
      <c r="K23295" s="1433"/>
      <c r="L23295" s="1334"/>
    </row>
    <row r="23296" spans="1:12" ht="24" customHeight="1">
      <c r="A23296" s="1355"/>
      <c r="B23296" s="1355"/>
      <c r="C23296" s="1433"/>
      <c r="E23296" s="1433"/>
      <c r="K23296" s="1433"/>
      <c r="L23296" s="1334"/>
    </row>
    <row r="23297" spans="1:12" ht="24" customHeight="1">
      <c r="A23297" s="1355"/>
      <c r="B23297" s="1355"/>
      <c r="C23297" s="1433"/>
      <c r="E23297" s="1433"/>
      <c r="K23297" s="1433"/>
      <c r="L23297" s="1334"/>
    </row>
    <row r="23298" spans="1:12" ht="24" customHeight="1">
      <c r="A23298" s="1355"/>
      <c r="B23298" s="1355"/>
      <c r="C23298" s="1433"/>
      <c r="E23298" s="1433"/>
      <c r="K23298" s="1433"/>
      <c r="L23298" s="1334"/>
    </row>
    <row r="23299" spans="1:12" ht="24" customHeight="1">
      <c r="A23299" s="1355"/>
      <c r="B23299" s="1355"/>
      <c r="C23299" s="1433"/>
      <c r="E23299" s="1433"/>
      <c r="K23299" s="1433"/>
      <c r="L23299" s="1334"/>
    </row>
    <row r="23300" spans="1:12" ht="24" customHeight="1">
      <c r="A23300" s="1355"/>
      <c r="B23300" s="1355"/>
      <c r="C23300" s="1433"/>
      <c r="E23300" s="1433"/>
      <c r="K23300" s="1433"/>
      <c r="L23300" s="1334"/>
    </row>
    <row r="23301" spans="1:12" ht="24" customHeight="1">
      <c r="A23301" s="1355"/>
      <c r="B23301" s="1355"/>
      <c r="C23301" s="1433"/>
      <c r="E23301" s="1433"/>
      <c r="K23301" s="1433"/>
      <c r="L23301" s="1334"/>
    </row>
    <row r="23302" spans="1:12" ht="24" customHeight="1">
      <c r="A23302" s="1355"/>
      <c r="B23302" s="1355"/>
      <c r="C23302" s="1433"/>
      <c r="E23302" s="1433"/>
      <c r="K23302" s="1433"/>
      <c r="L23302" s="1334"/>
    </row>
    <row r="23303" spans="1:12" ht="24" customHeight="1">
      <c r="A23303" s="1355"/>
      <c r="B23303" s="1355"/>
      <c r="C23303" s="1433"/>
      <c r="E23303" s="1433"/>
      <c r="K23303" s="1433"/>
      <c r="L23303" s="1334"/>
    </row>
    <row r="23304" spans="1:12" ht="24" customHeight="1">
      <c r="A23304" s="1355"/>
      <c r="B23304" s="1355"/>
      <c r="C23304" s="1433"/>
      <c r="E23304" s="1433"/>
      <c r="K23304" s="1433"/>
      <c r="L23304" s="1334"/>
    </row>
    <row r="23305" spans="1:12" ht="24" customHeight="1">
      <c r="A23305" s="1355"/>
      <c r="B23305" s="1355"/>
      <c r="C23305" s="1433"/>
      <c r="E23305" s="1433"/>
      <c r="K23305" s="1433"/>
      <c r="L23305" s="1334"/>
    </row>
    <row r="23306" spans="1:12" ht="24" customHeight="1">
      <c r="A23306" s="1355"/>
      <c r="B23306" s="1355"/>
      <c r="C23306" s="1433"/>
      <c r="E23306" s="1433"/>
      <c r="K23306" s="1433"/>
      <c r="L23306" s="1334"/>
    </row>
    <row r="23307" spans="1:12" ht="24" customHeight="1">
      <c r="A23307" s="1355"/>
      <c r="B23307" s="1355"/>
      <c r="C23307" s="1433"/>
      <c r="E23307" s="1433"/>
      <c r="K23307" s="1433"/>
      <c r="L23307" s="1334"/>
    </row>
    <row r="23308" spans="1:12" ht="24" customHeight="1">
      <c r="A23308" s="1355"/>
      <c r="B23308" s="1355"/>
      <c r="C23308" s="1433"/>
      <c r="E23308" s="1433"/>
      <c r="K23308" s="1433"/>
      <c r="L23308" s="1334"/>
    </row>
    <row r="23309" spans="1:12" ht="24" customHeight="1">
      <c r="A23309" s="1355"/>
      <c r="B23309" s="1355"/>
      <c r="C23309" s="1433"/>
      <c r="E23309" s="1433"/>
      <c r="K23309" s="1433"/>
      <c r="L23309" s="1334"/>
    </row>
    <row r="23310" spans="1:12" ht="24" customHeight="1">
      <c r="A23310" s="1355"/>
      <c r="B23310" s="1355"/>
      <c r="C23310" s="1433"/>
      <c r="E23310" s="1433"/>
      <c r="K23310" s="1433"/>
      <c r="L23310" s="1334"/>
    </row>
    <row r="23311" spans="1:12" ht="24" customHeight="1">
      <c r="A23311" s="1355"/>
      <c r="B23311" s="1355"/>
      <c r="C23311" s="1433"/>
      <c r="E23311" s="1433"/>
      <c r="K23311" s="1433"/>
      <c r="L23311" s="1334"/>
    </row>
    <row r="23312" spans="1:12" ht="24" customHeight="1">
      <c r="A23312" s="1355"/>
      <c r="B23312" s="1355"/>
      <c r="C23312" s="1433"/>
      <c r="E23312" s="1433"/>
      <c r="K23312" s="1433"/>
      <c r="L23312" s="1334"/>
    </row>
    <row r="23313" spans="1:12" ht="24" customHeight="1">
      <c r="A23313" s="1355"/>
      <c r="B23313" s="1355"/>
      <c r="C23313" s="1433"/>
      <c r="E23313" s="1433"/>
      <c r="K23313" s="1433"/>
      <c r="L23313" s="1334"/>
    </row>
    <row r="23314" spans="1:12" ht="24" customHeight="1">
      <c r="A23314" s="1355"/>
      <c r="B23314" s="1355"/>
      <c r="C23314" s="1433"/>
      <c r="E23314" s="1433"/>
      <c r="K23314" s="1433"/>
      <c r="L23314" s="1334"/>
    </row>
    <row r="23315" spans="1:12" ht="24" customHeight="1">
      <c r="A23315" s="1355"/>
      <c r="B23315" s="1355"/>
      <c r="C23315" s="1433"/>
      <c r="E23315" s="1433"/>
      <c r="K23315" s="1433"/>
      <c r="L23315" s="1334"/>
    </row>
    <row r="23316" spans="1:12" ht="24" customHeight="1">
      <c r="A23316" s="1355"/>
      <c r="B23316" s="1355"/>
      <c r="C23316" s="1433"/>
      <c r="E23316" s="1433"/>
      <c r="K23316" s="1433"/>
      <c r="L23316" s="1334"/>
    </row>
    <row r="23317" spans="1:12" ht="24" customHeight="1">
      <c r="A23317" s="1355"/>
      <c r="B23317" s="1355"/>
      <c r="C23317" s="1433"/>
      <c r="E23317" s="1433"/>
      <c r="K23317" s="1433"/>
      <c r="L23317" s="1334"/>
    </row>
    <row r="23318" spans="1:12" ht="24" customHeight="1">
      <c r="A23318" s="1355"/>
      <c r="B23318" s="1355"/>
      <c r="C23318" s="1433"/>
      <c r="E23318" s="1433"/>
      <c r="K23318" s="1433"/>
      <c r="L23318" s="1334"/>
    </row>
    <row r="23319" spans="1:12" ht="24" customHeight="1">
      <c r="A23319" s="1355"/>
      <c r="B23319" s="1355"/>
      <c r="C23319" s="1433"/>
      <c r="E23319" s="1433"/>
      <c r="K23319" s="1433"/>
      <c r="L23319" s="1334"/>
    </row>
    <row r="23320" spans="1:12" ht="24" customHeight="1">
      <c r="A23320" s="1355"/>
      <c r="B23320" s="1355"/>
      <c r="C23320" s="1433"/>
      <c r="E23320" s="1433"/>
      <c r="K23320" s="1433"/>
      <c r="L23320" s="1334"/>
    </row>
    <row r="23321" spans="1:12" ht="24" customHeight="1">
      <c r="A23321" s="1355"/>
      <c r="B23321" s="1355"/>
      <c r="C23321" s="1433"/>
      <c r="E23321" s="1433"/>
      <c r="K23321" s="1433"/>
      <c r="L23321" s="1334"/>
    </row>
    <row r="23322" spans="1:12" ht="24" customHeight="1">
      <c r="A23322" s="1355"/>
      <c r="B23322" s="1355"/>
      <c r="C23322" s="1433"/>
      <c r="E23322" s="1433"/>
      <c r="K23322" s="1433"/>
      <c r="L23322" s="1334"/>
    </row>
    <row r="23323" spans="1:12" ht="24" customHeight="1">
      <c r="A23323" s="1355"/>
      <c r="B23323" s="1355"/>
      <c r="C23323" s="1433"/>
      <c r="E23323" s="1433"/>
      <c r="K23323" s="1433"/>
      <c r="L23323" s="1334"/>
    </row>
    <row r="23324" spans="1:12" ht="24" customHeight="1">
      <c r="A23324" s="1355"/>
      <c r="B23324" s="1355"/>
      <c r="C23324" s="1433"/>
      <c r="E23324" s="1433"/>
      <c r="K23324" s="1433"/>
      <c r="L23324" s="1334"/>
    </row>
    <row r="23325" spans="1:12" ht="24" customHeight="1">
      <c r="A23325" s="1355"/>
      <c r="B23325" s="1355"/>
      <c r="C23325" s="1433"/>
      <c r="E23325" s="1433"/>
      <c r="K23325" s="1433"/>
      <c r="L23325" s="1334"/>
    </row>
    <row r="23326" spans="1:12" ht="24" customHeight="1">
      <c r="A23326" s="1355"/>
      <c r="B23326" s="1355"/>
      <c r="C23326" s="1433"/>
      <c r="E23326" s="1433"/>
      <c r="K23326" s="1433"/>
      <c r="L23326" s="1334"/>
    </row>
    <row r="23327" spans="1:12" ht="24" customHeight="1">
      <c r="A23327" s="1355"/>
      <c r="B23327" s="1355"/>
      <c r="C23327" s="1433"/>
      <c r="E23327" s="1433"/>
      <c r="K23327" s="1433"/>
      <c r="L23327" s="1334"/>
    </row>
    <row r="23328" spans="1:12" ht="24" customHeight="1">
      <c r="A23328" s="1355"/>
      <c r="B23328" s="1355"/>
      <c r="C23328" s="1433"/>
      <c r="E23328" s="1433"/>
      <c r="K23328" s="1433"/>
      <c r="L23328" s="1334"/>
    </row>
    <row r="23329" spans="1:12" ht="24" customHeight="1">
      <c r="A23329" s="1355"/>
      <c r="B23329" s="1355"/>
      <c r="C23329" s="1433"/>
      <c r="E23329" s="1433"/>
      <c r="K23329" s="1433"/>
      <c r="L23329" s="1334"/>
    </row>
    <row r="23330" spans="1:12" ht="24" customHeight="1">
      <c r="A23330" s="1355"/>
      <c r="B23330" s="1355"/>
      <c r="C23330" s="1433"/>
      <c r="E23330" s="1433"/>
      <c r="K23330" s="1433"/>
      <c r="L23330" s="1334"/>
    </row>
    <row r="23331" spans="1:12" ht="24" customHeight="1">
      <c r="A23331" s="1355"/>
      <c r="B23331" s="1355"/>
      <c r="C23331" s="1433"/>
      <c r="E23331" s="1433"/>
      <c r="K23331" s="1433"/>
      <c r="L23331" s="1334"/>
    </row>
    <row r="23332" spans="1:12" ht="24" customHeight="1">
      <c r="A23332" s="1355"/>
      <c r="B23332" s="1355"/>
      <c r="C23332" s="1433"/>
      <c r="E23332" s="1433"/>
      <c r="K23332" s="1433"/>
      <c r="L23332" s="1334"/>
    </row>
    <row r="23333" spans="1:12" ht="24" customHeight="1">
      <c r="A23333" s="1355"/>
      <c r="B23333" s="1355"/>
      <c r="C23333" s="1433"/>
      <c r="E23333" s="1433"/>
      <c r="K23333" s="1433"/>
      <c r="L23333" s="1334"/>
    </row>
    <row r="23334" spans="1:12" ht="24" customHeight="1">
      <c r="A23334" s="1355"/>
      <c r="B23334" s="1355"/>
      <c r="C23334" s="1433"/>
      <c r="E23334" s="1433"/>
      <c r="K23334" s="1433"/>
      <c r="L23334" s="1334"/>
    </row>
    <row r="23335" spans="1:12" ht="24" customHeight="1">
      <c r="A23335" s="1355"/>
      <c r="B23335" s="1355"/>
      <c r="C23335" s="1433"/>
      <c r="E23335" s="1433"/>
      <c r="K23335" s="1433"/>
      <c r="L23335" s="1334"/>
    </row>
    <row r="23336" spans="1:12" ht="24" customHeight="1">
      <c r="A23336" s="1355"/>
      <c r="B23336" s="1355"/>
      <c r="C23336" s="1433"/>
      <c r="E23336" s="1433"/>
      <c r="K23336" s="1433"/>
      <c r="L23336" s="1334"/>
    </row>
    <row r="23337" spans="1:12" ht="24" customHeight="1">
      <c r="A23337" s="1355"/>
      <c r="B23337" s="1355"/>
      <c r="C23337" s="1433"/>
      <c r="E23337" s="1433"/>
      <c r="K23337" s="1433"/>
      <c r="L23337" s="1334"/>
    </row>
    <row r="23338" spans="1:12" ht="24" customHeight="1">
      <c r="A23338" s="1355"/>
      <c r="B23338" s="1355"/>
      <c r="C23338" s="1433"/>
      <c r="E23338" s="1433"/>
      <c r="K23338" s="1433"/>
      <c r="L23338" s="1334"/>
    </row>
    <row r="23339" spans="1:12" ht="24" customHeight="1">
      <c r="A23339" s="1355"/>
      <c r="B23339" s="1355"/>
      <c r="C23339" s="1433"/>
      <c r="E23339" s="1433"/>
      <c r="K23339" s="1433"/>
      <c r="L23339" s="1334"/>
    </row>
    <row r="23340" spans="1:12" ht="24" customHeight="1">
      <c r="A23340" s="1355"/>
      <c r="B23340" s="1355"/>
      <c r="C23340" s="1433"/>
      <c r="E23340" s="1433"/>
      <c r="K23340" s="1433"/>
      <c r="L23340" s="1334"/>
    </row>
    <row r="23341" spans="1:12" ht="24" customHeight="1">
      <c r="A23341" s="1355"/>
      <c r="B23341" s="1355"/>
      <c r="C23341" s="1433"/>
      <c r="E23341" s="1433"/>
      <c r="K23341" s="1433"/>
      <c r="L23341" s="1334"/>
    </row>
    <row r="23342" spans="1:12" ht="24" customHeight="1">
      <c r="A23342" s="1355"/>
      <c r="B23342" s="1355"/>
      <c r="C23342" s="1433"/>
      <c r="E23342" s="1433"/>
      <c r="K23342" s="1433"/>
      <c r="L23342" s="1334"/>
    </row>
    <row r="23343" spans="1:12" ht="24" customHeight="1">
      <c r="A23343" s="1355"/>
      <c r="B23343" s="1355"/>
      <c r="C23343" s="1433"/>
      <c r="E23343" s="1433"/>
      <c r="K23343" s="1433"/>
      <c r="L23343" s="1334"/>
    </row>
    <row r="23344" spans="1:12" ht="24" customHeight="1">
      <c r="A23344" s="1355"/>
      <c r="B23344" s="1355"/>
      <c r="C23344" s="1433"/>
      <c r="E23344" s="1433"/>
      <c r="K23344" s="1433"/>
      <c r="L23344" s="1334"/>
    </row>
    <row r="23345" spans="1:12" ht="24" customHeight="1">
      <c r="A23345" s="1355"/>
      <c r="B23345" s="1355"/>
      <c r="C23345" s="1433"/>
      <c r="E23345" s="1433"/>
      <c r="K23345" s="1433"/>
      <c r="L23345" s="1334"/>
    </row>
    <row r="23346" spans="1:12" ht="24" customHeight="1">
      <c r="A23346" s="1355"/>
      <c r="B23346" s="1355"/>
      <c r="C23346" s="1433"/>
      <c r="E23346" s="1433"/>
      <c r="K23346" s="1433"/>
      <c r="L23346" s="1334"/>
    </row>
    <row r="23347" spans="1:12" ht="24" customHeight="1">
      <c r="A23347" s="1355"/>
      <c r="B23347" s="1355"/>
      <c r="C23347" s="1433"/>
      <c r="E23347" s="1433"/>
      <c r="K23347" s="1433"/>
      <c r="L23347" s="1334"/>
    </row>
    <row r="23348" spans="1:12" ht="24" customHeight="1">
      <c r="A23348" s="1355"/>
      <c r="B23348" s="1355"/>
      <c r="C23348" s="1433"/>
      <c r="E23348" s="1433"/>
      <c r="K23348" s="1433"/>
      <c r="L23348" s="1334"/>
    </row>
    <row r="23349" spans="1:12" ht="24" customHeight="1">
      <c r="A23349" s="1355"/>
      <c r="B23349" s="1355"/>
      <c r="C23349" s="1433"/>
      <c r="E23349" s="1433"/>
      <c r="K23349" s="1433"/>
      <c r="L23349" s="1334"/>
    </row>
    <row r="23350" spans="1:12" ht="24" customHeight="1">
      <c r="A23350" s="1355"/>
      <c r="B23350" s="1355"/>
      <c r="C23350" s="1433"/>
      <c r="E23350" s="1433"/>
      <c r="K23350" s="1433"/>
      <c r="L23350" s="1334"/>
    </row>
    <row r="23351" spans="1:12" ht="24" customHeight="1">
      <c r="A23351" s="1355"/>
      <c r="B23351" s="1355"/>
      <c r="C23351" s="1433"/>
      <c r="E23351" s="1433"/>
      <c r="K23351" s="1433"/>
      <c r="L23351" s="1334"/>
    </row>
    <row r="23352" spans="1:12" ht="24" customHeight="1">
      <c r="A23352" s="1355"/>
      <c r="B23352" s="1355"/>
      <c r="C23352" s="1433"/>
      <c r="E23352" s="1433"/>
      <c r="K23352" s="1433"/>
      <c r="L23352" s="1334"/>
    </row>
    <row r="23353" spans="1:12" ht="24" customHeight="1">
      <c r="A23353" s="1355"/>
      <c r="B23353" s="1355"/>
      <c r="C23353" s="1433"/>
      <c r="E23353" s="1433"/>
      <c r="K23353" s="1433"/>
      <c r="L23353" s="1334"/>
    </row>
    <row r="23354" spans="1:12" ht="24" customHeight="1">
      <c r="A23354" s="1355"/>
      <c r="B23354" s="1355"/>
      <c r="C23354" s="1433"/>
      <c r="E23354" s="1433"/>
      <c r="K23354" s="1433"/>
      <c r="L23354" s="1334"/>
    </row>
    <row r="23355" spans="1:12" ht="24" customHeight="1">
      <c r="A23355" s="1355"/>
      <c r="B23355" s="1355"/>
      <c r="C23355" s="1433"/>
      <c r="E23355" s="1433"/>
      <c r="K23355" s="1433"/>
      <c r="L23355" s="1334"/>
    </row>
    <row r="23356" spans="1:12" ht="24" customHeight="1">
      <c r="A23356" s="1355"/>
      <c r="B23356" s="1355"/>
      <c r="C23356" s="1433"/>
      <c r="E23356" s="1433"/>
      <c r="K23356" s="1433"/>
      <c r="L23356" s="1334"/>
    </row>
    <row r="23357" spans="1:12" ht="24" customHeight="1">
      <c r="A23357" s="1355"/>
      <c r="B23357" s="1355"/>
      <c r="C23357" s="1433"/>
      <c r="E23357" s="1433"/>
      <c r="K23357" s="1433"/>
      <c r="L23357" s="1334"/>
    </row>
    <row r="23358" spans="1:12" ht="24" customHeight="1">
      <c r="A23358" s="1355"/>
      <c r="B23358" s="1355"/>
      <c r="C23358" s="1433"/>
      <c r="E23358" s="1433"/>
      <c r="K23358" s="1433"/>
      <c r="L23358" s="1334"/>
    </row>
    <row r="23359" spans="1:12" ht="24" customHeight="1">
      <c r="A23359" s="1355"/>
      <c r="B23359" s="1355"/>
      <c r="C23359" s="1433"/>
      <c r="E23359" s="1433"/>
      <c r="K23359" s="1433"/>
      <c r="L23359" s="1334"/>
    </row>
    <row r="23360" spans="1:12" ht="24" customHeight="1">
      <c r="A23360" s="1355"/>
      <c r="B23360" s="1355"/>
      <c r="C23360" s="1433"/>
      <c r="E23360" s="1433"/>
      <c r="K23360" s="1433"/>
      <c r="L23360" s="1334"/>
    </row>
    <row r="23361" spans="1:12" ht="24" customHeight="1">
      <c r="A23361" s="1355"/>
      <c r="B23361" s="1355"/>
      <c r="C23361" s="1433"/>
      <c r="E23361" s="1433"/>
      <c r="K23361" s="1433"/>
      <c r="L23361" s="1334"/>
    </row>
    <row r="23362" spans="1:12" ht="24" customHeight="1">
      <c r="A23362" s="1355"/>
      <c r="B23362" s="1355"/>
      <c r="C23362" s="1433"/>
      <c r="E23362" s="1433"/>
      <c r="K23362" s="1433"/>
      <c r="L23362" s="1334"/>
    </row>
    <row r="23363" spans="1:12" ht="24" customHeight="1">
      <c r="A23363" s="1355"/>
      <c r="B23363" s="1355"/>
      <c r="C23363" s="1433"/>
      <c r="E23363" s="1433"/>
      <c r="K23363" s="1433"/>
      <c r="L23363" s="1334"/>
    </row>
    <row r="23364" spans="1:12" ht="24" customHeight="1">
      <c r="A23364" s="1355"/>
      <c r="B23364" s="1355"/>
      <c r="C23364" s="1433"/>
      <c r="E23364" s="1433"/>
      <c r="K23364" s="1433"/>
      <c r="L23364" s="1334"/>
    </row>
    <row r="23365" spans="1:12" ht="24" customHeight="1">
      <c r="A23365" s="1355"/>
      <c r="B23365" s="1355"/>
      <c r="C23365" s="1433"/>
      <c r="E23365" s="1433"/>
      <c r="K23365" s="1433"/>
      <c r="L23365" s="1334"/>
    </row>
    <row r="23366" spans="1:12" ht="24" customHeight="1">
      <c r="A23366" s="1355"/>
      <c r="B23366" s="1355"/>
      <c r="C23366" s="1433"/>
      <c r="E23366" s="1433"/>
      <c r="K23366" s="1433"/>
      <c r="L23366" s="1334"/>
    </row>
    <row r="23367" spans="1:12" ht="24" customHeight="1">
      <c r="A23367" s="1355"/>
      <c r="B23367" s="1355"/>
      <c r="C23367" s="1433"/>
      <c r="E23367" s="1433"/>
      <c r="K23367" s="1433"/>
      <c r="L23367" s="1334"/>
    </row>
    <row r="23368" spans="1:12" ht="24" customHeight="1">
      <c r="A23368" s="1355"/>
      <c r="B23368" s="1355"/>
      <c r="C23368" s="1433"/>
      <c r="E23368" s="1433"/>
      <c r="K23368" s="1433"/>
      <c r="L23368" s="1334"/>
    </row>
    <row r="23369" spans="1:12" ht="24" customHeight="1">
      <c r="A23369" s="1355"/>
      <c r="B23369" s="1355"/>
      <c r="C23369" s="1433"/>
      <c r="E23369" s="1433"/>
      <c r="K23369" s="1433"/>
      <c r="L23369" s="1334"/>
    </row>
    <row r="23370" spans="1:12" ht="24" customHeight="1">
      <c r="A23370" s="1355"/>
      <c r="B23370" s="1355"/>
      <c r="C23370" s="1433"/>
      <c r="E23370" s="1433"/>
      <c r="K23370" s="1433"/>
      <c r="L23370" s="1334"/>
    </row>
    <row r="23371" spans="1:12" ht="24" customHeight="1">
      <c r="A23371" s="1355"/>
      <c r="B23371" s="1355"/>
      <c r="C23371" s="1433"/>
      <c r="E23371" s="1433"/>
      <c r="K23371" s="1433"/>
      <c r="L23371" s="1334"/>
    </row>
    <row r="23372" spans="1:12" ht="24" customHeight="1">
      <c r="A23372" s="1355"/>
      <c r="B23372" s="1355"/>
      <c r="C23372" s="1433"/>
      <c r="E23372" s="1433"/>
      <c r="K23372" s="1433"/>
      <c r="L23372" s="1334"/>
    </row>
    <row r="23373" spans="1:12" ht="24" customHeight="1">
      <c r="A23373" s="1355"/>
      <c r="B23373" s="1355"/>
      <c r="C23373" s="1433"/>
      <c r="E23373" s="1433"/>
      <c r="K23373" s="1433"/>
      <c r="L23373" s="1334"/>
    </row>
    <row r="23374" spans="1:12" ht="24" customHeight="1">
      <c r="A23374" s="1355"/>
      <c r="B23374" s="1355"/>
      <c r="C23374" s="1433"/>
      <c r="E23374" s="1433"/>
      <c r="K23374" s="1433"/>
      <c r="L23374" s="1334"/>
    </row>
    <row r="23375" spans="1:12" ht="24" customHeight="1">
      <c r="A23375" s="1355"/>
      <c r="B23375" s="1355"/>
      <c r="C23375" s="1433"/>
      <c r="E23375" s="1433"/>
      <c r="K23375" s="1433"/>
      <c r="L23375" s="1334"/>
    </row>
    <row r="23376" spans="1:12" ht="24" customHeight="1">
      <c r="A23376" s="1355"/>
      <c r="B23376" s="1355"/>
      <c r="C23376" s="1433"/>
      <c r="E23376" s="1433"/>
      <c r="K23376" s="1433"/>
      <c r="L23376" s="1334"/>
    </row>
    <row r="23377" spans="1:12" ht="24" customHeight="1">
      <c r="A23377" s="1355"/>
      <c r="B23377" s="1355"/>
      <c r="C23377" s="1433"/>
      <c r="E23377" s="1433"/>
      <c r="K23377" s="1433"/>
      <c r="L23377" s="1334"/>
    </row>
    <row r="23378" spans="1:12" ht="24" customHeight="1">
      <c r="A23378" s="1355"/>
      <c r="B23378" s="1355"/>
      <c r="C23378" s="1433"/>
      <c r="E23378" s="1433"/>
      <c r="K23378" s="1433"/>
      <c r="L23378" s="1334"/>
    </row>
    <row r="23379" spans="1:12" ht="24" customHeight="1">
      <c r="A23379" s="1355"/>
      <c r="B23379" s="1355"/>
      <c r="C23379" s="1433"/>
      <c r="E23379" s="1433"/>
      <c r="K23379" s="1433"/>
      <c r="L23379" s="1334"/>
    </row>
    <row r="23380" spans="1:12" ht="24" customHeight="1">
      <c r="A23380" s="1355"/>
      <c r="B23380" s="1355"/>
      <c r="C23380" s="1433"/>
      <c r="E23380" s="1433"/>
      <c r="K23380" s="1433"/>
      <c r="L23380" s="1334"/>
    </row>
    <row r="23381" spans="1:12" ht="24" customHeight="1">
      <c r="A23381" s="1355"/>
      <c r="B23381" s="1355"/>
      <c r="C23381" s="1433"/>
      <c r="E23381" s="1433"/>
      <c r="K23381" s="1433"/>
      <c r="L23381" s="1334"/>
    </row>
    <row r="23382" spans="1:12" ht="24" customHeight="1">
      <c r="A23382" s="1355"/>
      <c r="B23382" s="1355"/>
      <c r="C23382" s="1433"/>
      <c r="E23382" s="1433"/>
      <c r="K23382" s="1433"/>
      <c r="L23382" s="1334"/>
    </row>
    <row r="23383" spans="1:12" ht="24" customHeight="1">
      <c r="A23383" s="1355"/>
      <c r="B23383" s="1355"/>
      <c r="C23383" s="1433"/>
      <c r="E23383" s="1433"/>
      <c r="K23383" s="1433"/>
      <c r="L23383" s="1334"/>
    </row>
    <row r="23384" spans="1:12" ht="24" customHeight="1">
      <c r="A23384" s="1355"/>
      <c r="B23384" s="1355"/>
      <c r="C23384" s="1433"/>
      <c r="E23384" s="1433"/>
      <c r="K23384" s="1433"/>
      <c r="L23384" s="1334"/>
    </row>
    <row r="23385" spans="1:12" ht="24" customHeight="1">
      <c r="A23385" s="1355"/>
      <c r="B23385" s="1355"/>
      <c r="C23385" s="1433"/>
      <c r="E23385" s="1433"/>
      <c r="K23385" s="1433"/>
      <c r="L23385" s="1334"/>
    </row>
    <row r="23386" spans="1:12" ht="24" customHeight="1">
      <c r="A23386" s="1355"/>
      <c r="B23386" s="1355"/>
      <c r="C23386" s="1433"/>
      <c r="E23386" s="1433"/>
      <c r="K23386" s="1433"/>
      <c r="L23386" s="1334"/>
    </row>
    <row r="23387" spans="1:12" ht="24" customHeight="1">
      <c r="A23387" s="1355"/>
      <c r="B23387" s="1355"/>
      <c r="C23387" s="1433"/>
      <c r="E23387" s="1433"/>
      <c r="K23387" s="1433"/>
      <c r="L23387" s="1334"/>
    </row>
    <row r="23388" spans="1:12" ht="24" customHeight="1">
      <c r="A23388" s="1355"/>
      <c r="B23388" s="1355"/>
      <c r="C23388" s="1433"/>
      <c r="E23388" s="1433"/>
      <c r="K23388" s="1433"/>
      <c r="L23388" s="1334"/>
    </row>
    <row r="23389" spans="1:12" ht="24" customHeight="1">
      <c r="A23389" s="1355"/>
      <c r="B23389" s="1355"/>
      <c r="C23389" s="1433"/>
      <c r="E23389" s="1433"/>
      <c r="K23389" s="1433"/>
      <c r="L23389" s="1334"/>
    </row>
    <row r="23390" spans="1:12" ht="24" customHeight="1">
      <c r="A23390" s="1355"/>
      <c r="B23390" s="1355"/>
      <c r="C23390" s="1433"/>
      <c r="E23390" s="1433"/>
      <c r="K23390" s="1433"/>
      <c r="L23390" s="1334"/>
    </row>
    <row r="23391" spans="1:12" ht="24" customHeight="1">
      <c r="A23391" s="1355"/>
      <c r="B23391" s="1355"/>
      <c r="C23391" s="1433"/>
      <c r="E23391" s="1433"/>
      <c r="K23391" s="1433"/>
      <c r="L23391" s="1334"/>
    </row>
    <row r="23392" spans="1:12" ht="24" customHeight="1">
      <c r="A23392" s="1355"/>
      <c r="B23392" s="1355"/>
      <c r="C23392" s="1433"/>
      <c r="E23392" s="1433"/>
      <c r="K23392" s="1433"/>
      <c r="L23392" s="1334"/>
    </row>
    <row r="23393" spans="1:12" ht="24" customHeight="1">
      <c r="A23393" s="1355"/>
      <c r="B23393" s="1355"/>
      <c r="C23393" s="1433"/>
      <c r="E23393" s="1433"/>
      <c r="K23393" s="1433"/>
      <c r="L23393" s="1334"/>
    </row>
    <row r="23394" spans="1:12" ht="24" customHeight="1">
      <c r="A23394" s="1355"/>
      <c r="B23394" s="1355"/>
      <c r="C23394" s="1433"/>
      <c r="E23394" s="1433"/>
      <c r="K23394" s="1433"/>
      <c r="L23394" s="1334"/>
    </row>
    <row r="23395" spans="1:12" ht="24" customHeight="1">
      <c r="A23395" s="1355"/>
      <c r="B23395" s="1355"/>
      <c r="C23395" s="1433"/>
      <c r="E23395" s="1433"/>
      <c r="K23395" s="1433"/>
      <c r="L23395" s="1334"/>
    </row>
    <row r="23396" spans="1:12" ht="24" customHeight="1">
      <c r="A23396" s="1355"/>
      <c r="B23396" s="1355"/>
      <c r="C23396" s="1433"/>
      <c r="E23396" s="1433"/>
      <c r="K23396" s="1433"/>
      <c r="L23396" s="1334"/>
    </row>
    <row r="23397" spans="1:12" ht="24" customHeight="1">
      <c r="A23397" s="1355"/>
      <c r="B23397" s="1355"/>
      <c r="C23397" s="1433"/>
      <c r="E23397" s="1433"/>
      <c r="K23397" s="1433"/>
      <c r="L23397" s="1334"/>
    </row>
    <row r="23398" spans="1:12" ht="24" customHeight="1">
      <c r="A23398" s="1355"/>
      <c r="B23398" s="1355"/>
      <c r="C23398" s="1433"/>
      <c r="E23398" s="1433"/>
      <c r="K23398" s="1433"/>
      <c r="L23398" s="1334"/>
    </row>
    <row r="23399" spans="1:12" ht="24" customHeight="1">
      <c r="A23399" s="1355"/>
      <c r="B23399" s="1355"/>
      <c r="C23399" s="1433"/>
      <c r="E23399" s="1433"/>
      <c r="K23399" s="1433"/>
      <c r="L23399" s="1334"/>
    </row>
    <row r="23400" spans="1:12" ht="24" customHeight="1">
      <c r="A23400" s="1355"/>
      <c r="B23400" s="1355"/>
      <c r="C23400" s="1433"/>
      <c r="E23400" s="1433"/>
      <c r="K23400" s="1433"/>
      <c r="L23400" s="1334"/>
    </row>
    <row r="23401" spans="1:12" ht="24" customHeight="1">
      <c r="A23401" s="1355"/>
      <c r="B23401" s="1355"/>
      <c r="C23401" s="1433"/>
      <c r="E23401" s="1433"/>
      <c r="K23401" s="1433"/>
      <c r="L23401" s="1334"/>
    </row>
    <row r="23402" spans="1:12" ht="24" customHeight="1">
      <c r="A23402" s="1355"/>
      <c r="B23402" s="1355"/>
      <c r="C23402" s="1433"/>
      <c r="E23402" s="1433"/>
      <c r="K23402" s="1433"/>
      <c r="L23402" s="1334"/>
    </row>
    <row r="23403" spans="1:12" ht="24" customHeight="1">
      <c r="A23403" s="1355"/>
      <c r="B23403" s="1355"/>
      <c r="C23403" s="1433"/>
      <c r="E23403" s="1433"/>
      <c r="K23403" s="1433"/>
      <c r="L23403" s="1334"/>
    </row>
    <row r="23404" spans="1:12" ht="24" customHeight="1">
      <c r="A23404" s="1355"/>
      <c r="B23404" s="1355"/>
      <c r="C23404" s="1433"/>
      <c r="E23404" s="1433"/>
      <c r="K23404" s="1433"/>
      <c r="L23404" s="1334"/>
    </row>
    <row r="23405" spans="1:12" ht="24" customHeight="1">
      <c r="A23405" s="1355"/>
      <c r="B23405" s="1355"/>
      <c r="C23405" s="1433"/>
      <c r="E23405" s="1433"/>
      <c r="K23405" s="1433"/>
      <c r="L23405" s="1334"/>
    </row>
    <row r="23406" spans="1:12" ht="24" customHeight="1">
      <c r="A23406" s="1355"/>
      <c r="B23406" s="1355"/>
      <c r="C23406" s="1433"/>
      <c r="E23406" s="1433"/>
      <c r="K23406" s="1433"/>
      <c r="L23406" s="1334"/>
    </row>
    <row r="23407" spans="1:12" ht="24" customHeight="1">
      <c r="A23407" s="1355"/>
      <c r="B23407" s="1355"/>
      <c r="C23407" s="1433"/>
      <c r="E23407" s="1433"/>
      <c r="K23407" s="1433"/>
      <c r="L23407" s="1334"/>
    </row>
    <row r="23408" spans="1:12" ht="24" customHeight="1">
      <c r="A23408" s="1355"/>
      <c r="B23408" s="1355"/>
      <c r="C23408" s="1433"/>
      <c r="E23408" s="1433"/>
      <c r="K23408" s="1433"/>
      <c r="L23408" s="1334"/>
    </row>
    <row r="23409" spans="1:12" ht="24" customHeight="1">
      <c r="A23409" s="1355"/>
      <c r="B23409" s="1355"/>
      <c r="C23409" s="1433"/>
      <c r="E23409" s="1433"/>
      <c r="K23409" s="1433"/>
      <c r="L23409" s="1334"/>
    </row>
    <row r="23410" spans="1:12" ht="24" customHeight="1">
      <c r="A23410" s="1355"/>
      <c r="B23410" s="1355"/>
      <c r="C23410" s="1433"/>
      <c r="E23410" s="1433"/>
      <c r="K23410" s="1433"/>
      <c r="L23410" s="1334"/>
    </row>
    <row r="23411" spans="1:12" ht="24" customHeight="1">
      <c r="A23411" s="1355"/>
      <c r="B23411" s="1355"/>
      <c r="C23411" s="1433"/>
      <c r="E23411" s="1433"/>
      <c r="K23411" s="1433"/>
      <c r="L23411" s="1334"/>
    </row>
    <row r="23412" spans="1:12" ht="24" customHeight="1">
      <c r="A23412" s="1355"/>
      <c r="B23412" s="1355"/>
      <c r="C23412" s="1433"/>
      <c r="E23412" s="1433"/>
      <c r="K23412" s="1433"/>
      <c r="L23412" s="1334"/>
    </row>
    <row r="23413" spans="1:12" ht="24" customHeight="1">
      <c r="A23413" s="1355"/>
      <c r="B23413" s="1355"/>
      <c r="C23413" s="1433"/>
      <c r="E23413" s="1433"/>
      <c r="K23413" s="1433"/>
      <c r="L23413" s="1334"/>
    </row>
    <row r="23414" spans="1:12" ht="24" customHeight="1">
      <c r="A23414" s="1355"/>
      <c r="B23414" s="1355"/>
      <c r="C23414" s="1433"/>
      <c r="E23414" s="1433"/>
      <c r="K23414" s="1433"/>
      <c r="L23414" s="1334"/>
    </row>
    <row r="23415" spans="1:12" ht="24" customHeight="1">
      <c r="A23415" s="1355"/>
      <c r="B23415" s="1355"/>
      <c r="C23415" s="1433"/>
      <c r="E23415" s="1433"/>
      <c r="K23415" s="1433"/>
      <c r="L23415" s="1334"/>
    </row>
    <row r="23416" spans="1:12" ht="24" customHeight="1">
      <c r="A23416" s="1355"/>
      <c r="B23416" s="1355"/>
      <c r="C23416" s="1433"/>
      <c r="E23416" s="1433"/>
      <c r="K23416" s="1433"/>
      <c r="L23416" s="1334"/>
    </row>
    <row r="23417" spans="1:12" ht="24" customHeight="1">
      <c r="A23417" s="1355"/>
      <c r="B23417" s="1355"/>
      <c r="C23417" s="1433"/>
      <c r="E23417" s="1433"/>
      <c r="K23417" s="1433"/>
      <c r="L23417" s="1334"/>
    </row>
    <row r="23418" spans="1:12" ht="24" customHeight="1">
      <c r="A23418" s="1355"/>
      <c r="B23418" s="1355"/>
      <c r="C23418" s="1433"/>
      <c r="E23418" s="1433"/>
      <c r="K23418" s="1433"/>
      <c r="L23418" s="1334"/>
    </row>
    <row r="23419" spans="1:12" ht="24" customHeight="1">
      <c r="A23419" s="1355"/>
      <c r="B23419" s="1355"/>
      <c r="C23419" s="1433"/>
      <c r="E23419" s="1433"/>
      <c r="K23419" s="1433"/>
      <c r="L23419" s="1334"/>
    </row>
    <row r="23420" spans="1:12" ht="24" customHeight="1">
      <c r="A23420" s="1355"/>
      <c r="B23420" s="1355"/>
      <c r="C23420" s="1433"/>
      <c r="E23420" s="1433"/>
      <c r="K23420" s="1433"/>
      <c r="L23420" s="1334"/>
    </row>
    <row r="23421" spans="1:12" ht="24" customHeight="1">
      <c r="A23421" s="1355"/>
      <c r="B23421" s="1355"/>
      <c r="C23421" s="1433"/>
      <c r="E23421" s="1433"/>
      <c r="K23421" s="1433"/>
      <c r="L23421" s="1334"/>
    </row>
    <row r="23422" spans="1:12" ht="24" customHeight="1">
      <c r="A23422" s="1355"/>
      <c r="B23422" s="1355"/>
      <c r="C23422" s="1433"/>
      <c r="E23422" s="1433"/>
      <c r="K23422" s="1433"/>
      <c r="L23422" s="1334"/>
    </row>
    <row r="23423" spans="1:12" ht="24" customHeight="1">
      <c r="A23423" s="1355"/>
      <c r="B23423" s="1355"/>
      <c r="C23423" s="1433"/>
      <c r="E23423" s="1433"/>
      <c r="K23423" s="1433"/>
      <c r="L23423" s="1334"/>
    </row>
    <row r="23424" spans="1:12" ht="24" customHeight="1">
      <c r="A23424" s="1355"/>
      <c r="B23424" s="1355"/>
      <c r="C23424" s="1433"/>
      <c r="E23424" s="1433"/>
      <c r="K23424" s="1433"/>
      <c r="L23424" s="1334"/>
    </row>
    <row r="23425" spans="1:12" ht="24" customHeight="1">
      <c r="A23425" s="1355"/>
      <c r="B23425" s="1355"/>
      <c r="C23425" s="1433"/>
      <c r="E23425" s="1433"/>
      <c r="K23425" s="1433"/>
      <c r="L23425" s="1334"/>
    </row>
    <row r="23426" spans="1:12" ht="24" customHeight="1">
      <c r="A23426" s="1355"/>
      <c r="B23426" s="1355"/>
      <c r="C23426" s="1433"/>
      <c r="E23426" s="1433"/>
      <c r="K23426" s="1433"/>
      <c r="L23426" s="1334"/>
    </row>
    <row r="23427" spans="1:12" ht="24" customHeight="1">
      <c r="A23427" s="1355"/>
      <c r="B23427" s="1355"/>
      <c r="C23427" s="1433"/>
      <c r="E23427" s="1433"/>
      <c r="K23427" s="1433"/>
      <c r="L23427" s="1334"/>
    </row>
    <row r="23428" spans="1:12" ht="24" customHeight="1">
      <c r="A23428" s="1355"/>
      <c r="B23428" s="1355"/>
      <c r="C23428" s="1433"/>
      <c r="E23428" s="1433"/>
      <c r="K23428" s="1433"/>
      <c r="L23428" s="1334"/>
    </row>
    <row r="23429" spans="1:12" ht="24" customHeight="1">
      <c r="A23429" s="1355"/>
      <c r="B23429" s="1355"/>
      <c r="C23429" s="1433"/>
      <c r="E23429" s="1433"/>
      <c r="K23429" s="1433"/>
      <c r="L23429" s="1334"/>
    </row>
    <row r="23430" spans="1:12" ht="24" customHeight="1">
      <c r="A23430" s="1355"/>
      <c r="B23430" s="1355"/>
      <c r="C23430" s="1433"/>
      <c r="E23430" s="1433"/>
      <c r="K23430" s="1433"/>
      <c r="L23430" s="1334"/>
    </row>
    <row r="23431" spans="1:12" ht="24" customHeight="1">
      <c r="A23431" s="1355"/>
      <c r="B23431" s="1355"/>
      <c r="C23431" s="1433"/>
      <c r="E23431" s="1433"/>
      <c r="K23431" s="1433"/>
      <c r="L23431" s="1334"/>
    </row>
    <row r="23432" spans="1:12" ht="24" customHeight="1">
      <c r="A23432" s="1355"/>
      <c r="B23432" s="1355"/>
      <c r="C23432" s="1433"/>
      <c r="E23432" s="1433"/>
      <c r="K23432" s="1433"/>
      <c r="L23432" s="1334"/>
    </row>
    <row r="23433" spans="1:12" ht="24" customHeight="1">
      <c r="A23433" s="1355"/>
      <c r="B23433" s="1355"/>
      <c r="C23433" s="1433"/>
      <c r="E23433" s="1433"/>
      <c r="K23433" s="1433"/>
      <c r="L23433" s="1334"/>
    </row>
    <row r="23434" spans="1:12" ht="24" customHeight="1">
      <c r="A23434" s="1355"/>
      <c r="B23434" s="1355"/>
      <c r="C23434" s="1433"/>
      <c r="E23434" s="1433"/>
      <c r="K23434" s="1433"/>
      <c r="L23434" s="1334"/>
    </row>
    <row r="23435" spans="1:12" ht="24" customHeight="1">
      <c r="A23435" s="1355"/>
      <c r="B23435" s="1355"/>
      <c r="C23435" s="1433"/>
      <c r="E23435" s="1433"/>
      <c r="K23435" s="1433"/>
      <c r="L23435" s="1334"/>
    </row>
    <row r="23436" spans="1:12" ht="24" customHeight="1">
      <c r="A23436" s="1355"/>
      <c r="B23436" s="1355"/>
      <c r="C23436" s="1433"/>
      <c r="E23436" s="1433"/>
      <c r="K23436" s="1433"/>
      <c r="L23436" s="1334"/>
    </row>
    <row r="23437" spans="1:12" ht="24" customHeight="1">
      <c r="A23437" s="1355"/>
      <c r="B23437" s="1355"/>
      <c r="C23437" s="1433"/>
      <c r="E23437" s="1433"/>
      <c r="K23437" s="1433"/>
      <c r="L23437" s="1334"/>
    </row>
    <row r="23438" spans="1:12" ht="24" customHeight="1">
      <c r="A23438" s="1355"/>
      <c r="B23438" s="1355"/>
      <c r="C23438" s="1433"/>
      <c r="E23438" s="1433"/>
      <c r="K23438" s="1433"/>
      <c r="L23438" s="1334"/>
    </row>
    <row r="23439" spans="1:12" ht="24" customHeight="1">
      <c r="A23439" s="1355"/>
      <c r="B23439" s="1355"/>
      <c r="C23439" s="1433"/>
      <c r="E23439" s="1433"/>
      <c r="K23439" s="1433"/>
      <c r="L23439" s="1334"/>
    </row>
    <row r="23440" spans="1:12" ht="24" customHeight="1">
      <c r="A23440" s="1355"/>
      <c r="B23440" s="1355"/>
      <c r="C23440" s="1433"/>
      <c r="E23440" s="1433"/>
      <c r="K23440" s="1433"/>
      <c r="L23440" s="1334"/>
    </row>
    <row r="23441" spans="1:12" ht="24" customHeight="1">
      <c r="A23441" s="1355"/>
      <c r="B23441" s="1355"/>
      <c r="C23441" s="1433"/>
      <c r="E23441" s="1433"/>
      <c r="K23441" s="1433"/>
      <c r="L23441" s="1334"/>
    </row>
    <row r="23442" spans="1:12" ht="24" customHeight="1">
      <c r="A23442" s="1355"/>
      <c r="B23442" s="1355"/>
      <c r="C23442" s="1433"/>
      <c r="E23442" s="1433"/>
      <c r="K23442" s="1433"/>
      <c r="L23442" s="1334"/>
    </row>
    <row r="23443" spans="1:12" ht="24" customHeight="1">
      <c r="A23443" s="1355"/>
      <c r="B23443" s="1355"/>
      <c r="C23443" s="1433"/>
      <c r="E23443" s="1433"/>
      <c r="K23443" s="1433"/>
      <c r="L23443" s="1334"/>
    </row>
    <row r="23444" spans="1:12" ht="24" customHeight="1">
      <c r="A23444" s="1355"/>
      <c r="B23444" s="1355"/>
      <c r="C23444" s="1433"/>
      <c r="E23444" s="1433"/>
      <c r="K23444" s="1433"/>
      <c r="L23444" s="1334"/>
    </row>
    <row r="23445" spans="1:12" ht="24" customHeight="1">
      <c r="A23445" s="1355"/>
      <c r="B23445" s="1355"/>
      <c r="C23445" s="1433"/>
      <c r="E23445" s="1433"/>
      <c r="K23445" s="1433"/>
      <c r="L23445" s="1334"/>
    </row>
    <row r="23446" spans="1:12" ht="24" customHeight="1">
      <c r="A23446" s="1355"/>
      <c r="B23446" s="1355"/>
      <c r="C23446" s="1433"/>
      <c r="E23446" s="1433"/>
      <c r="K23446" s="1433"/>
      <c r="L23446" s="1334"/>
    </row>
    <row r="23447" spans="1:12" ht="24" customHeight="1">
      <c r="A23447" s="1355"/>
      <c r="B23447" s="1355"/>
      <c r="C23447" s="1433"/>
      <c r="E23447" s="1433"/>
      <c r="K23447" s="1433"/>
      <c r="L23447" s="1334"/>
    </row>
    <row r="23448" spans="1:12" ht="24" customHeight="1">
      <c r="A23448" s="1355"/>
      <c r="B23448" s="1355"/>
      <c r="C23448" s="1433"/>
      <c r="E23448" s="1433"/>
      <c r="K23448" s="1433"/>
      <c r="L23448" s="1334"/>
    </row>
    <row r="23449" spans="1:12" ht="24" customHeight="1">
      <c r="A23449" s="1355"/>
      <c r="B23449" s="1355"/>
      <c r="C23449" s="1433"/>
      <c r="E23449" s="1433"/>
      <c r="K23449" s="1433"/>
      <c r="L23449" s="1334"/>
    </row>
    <row r="23450" spans="1:12" ht="24" customHeight="1">
      <c r="A23450" s="1355"/>
      <c r="B23450" s="1355"/>
      <c r="C23450" s="1433"/>
      <c r="E23450" s="1433"/>
      <c r="K23450" s="1433"/>
      <c r="L23450" s="1334"/>
    </row>
    <row r="23451" spans="1:12" ht="24" customHeight="1">
      <c r="A23451" s="1355"/>
      <c r="B23451" s="1355"/>
      <c r="C23451" s="1433"/>
      <c r="E23451" s="1433"/>
      <c r="K23451" s="1433"/>
      <c r="L23451" s="1334"/>
    </row>
    <row r="23452" spans="1:12" ht="24" customHeight="1">
      <c r="A23452" s="1355"/>
      <c r="B23452" s="1355"/>
      <c r="C23452" s="1433"/>
      <c r="E23452" s="1433"/>
      <c r="K23452" s="1433"/>
      <c r="L23452" s="1334"/>
    </row>
    <row r="23453" spans="1:12" ht="24" customHeight="1">
      <c r="A23453" s="1355"/>
      <c r="B23453" s="1355"/>
      <c r="C23453" s="1433"/>
      <c r="E23453" s="1433"/>
      <c r="K23453" s="1433"/>
      <c r="L23453" s="1334"/>
    </row>
    <row r="23454" spans="1:12" ht="24" customHeight="1">
      <c r="A23454" s="1355"/>
      <c r="B23454" s="1355"/>
      <c r="C23454" s="1433"/>
      <c r="E23454" s="1433"/>
      <c r="K23454" s="1433"/>
      <c r="L23454" s="1334"/>
    </row>
    <row r="23455" spans="1:12" ht="24" customHeight="1">
      <c r="A23455" s="1355"/>
      <c r="B23455" s="1355"/>
      <c r="C23455" s="1433"/>
      <c r="E23455" s="1433"/>
      <c r="K23455" s="1433"/>
      <c r="L23455" s="1334"/>
    </row>
    <row r="23456" spans="1:12" ht="24" customHeight="1">
      <c r="A23456" s="1355"/>
      <c r="B23456" s="1355"/>
      <c r="C23456" s="1433"/>
      <c r="E23456" s="1433"/>
      <c r="K23456" s="1433"/>
      <c r="L23456" s="1334"/>
    </row>
    <row r="23457" spans="1:12" ht="24" customHeight="1">
      <c r="A23457" s="1355"/>
      <c r="B23457" s="1355"/>
      <c r="C23457" s="1433"/>
      <c r="E23457" s="1433"/>
      <c r="K23457" s="1433"/>
      <c r="L23457" s="1334"/>
    </row>
    <row r="23458" spans="1:12" ht="24" customHeight="1">
      <c r="A23458" s="1355"/>
      <c r="B23458" s="1355"/>
      <c r="C23458" s="1433"/>
      <c r="E23458" s="1433"/>
      <c r="K23458" s="1433"/>
      <c r="L23458" s="1334"/>
    </row>
    <row r="23459" spans="1:12" ht="24" customHeight="1">
      <c r="A23459" s="1355"/>
      <c r="B23459" s="1355"/>
      <c r="C23459" s="1433"/>
      <c r="E23459" s="1433"/>
      <c r="K23459" s="1433"/>
      <c r="L23459" s="1334"/>
    </row>
    <row r="23460" spans="1:12" ht="24" customHeight="1">
      <c r="A23460" s="1355"/>
      <c r="B23460" s="1355"/>
      <c r="C23460" s="1433"/>
      <c r="E23460" s="1433"/>
      <c r="K23460" s="1433"/>
      <c r="L23460" s="1334"/>
    </row>
    <row r="23461" spans="1:12" ht="24" customHeight="1">
      <c r="A23461" s="1355"/>
      <c r="B23461" s="1355"/>
      <c r="C23461" s="1433"/>
      <c r="E23461" s="1433"/>
      <c r="K23461" s="1433"/>
      <c r="L23461" s="1334"/>
    </row>
    <row r="23462" spans="1:12" ht="24" customHeight="1">
      <c r="A23462" s="1355"/>
      <c r="B23462" s="1355"/>
      <c r="C23462" s="1433"/>
      <c r="E23462" s="1433"/>
      <c r="K23462" s="1433"/>
      <c r="L23462" s="1334"/>
    </row>
    <row r="23463" spans="1:12" ht="24" customHeight="1">
      <c r="A23463" s="1355"/>
      <c r="B23463" s="1355"/>
      <c r="C23463" s="1433"/>
      <c r="E23463" s="1433"/>
      <c r="K23463" s="1433"/>
      <c r="L23463" s="1334"/>
    </row>
    <row r="23464" spans="1:12" ht="24" customHeight="1">
      <c r="A23464" s="1355"/>
      <c r="B23464" s="1355"/>
      <c r="C23464" s="1433"/>
      <c r="E23464" s="1433"/>
      <c r="K23464" s="1433"/>
      <c r="L23464" s="1334"/>
    </row>
    <row r="23465" spans="1:12" ht="24" customHeight="1">
      <c r="A23465" s="1355"/>
      <c r="B23465" s="1355"/>
      <c r="C23465" s="1433"/>
      <c r="E23465" s="1433"/>
      <c r="K23465" s="1433"/>
      <c r="L23465" s="1334"/>
    </row>
    <row r="23466" spans="1:12" ht="24" customHeight="1">
      <c r="A23466" s="1355"/>
      <c r="B23466" s="1355"/>
      <c r="C23466" s="1433"/>
      <c r="E23466" s="1433"/>
      <c r="K23466" s="1433"/>
      <c r="L23466" s="1334"/>
    </row>
    <row r="23467" spans="1:12" ht="24" customHeight="1">
      <c r="A23467" s="1355"/>
      <c r="B23467" s="1355"/>
      <c r="C23467" s="1433"/>
      <c r="E23467" s="1433"/>
      <c r="K23467" s="1433"/>
      <c r="L23467" s="1334"/>
    </row>
    <row r="23468" spans="1:12" ht="24" customHeight="1">
      <c r="A23468" s="1355"/>
      <c r="B23468" s="1355"/>
      <c r="C23468" s="1433"/>
      <c r="E23468" s="1433"/>
      <c r="K23468" s="1433"/>
      <c r="L23468" s="1334"/>
    </row>
    <row r="23469" spans="1:12" ht="24" customHeight="1">
      <c r="A23469" s="1355"/>
      <c r="B23469" s="1355"/>
      <c r="C23469" s="1433"/>
      <c r="E23469" s="1433"/>
      <c r="K23469" s="1433"/>
      <c r="L23469" s="1334"/>
    </row>
    <row r="23470" spans="1:12" ht="24" customHeight="1">
      <c r="A23470" s="1355"/>
      <c r="B23470" s="1355"/>
      <c r="C23470" s="1433"/>
      <c r="E23470" s="1433"/>
      <c r="K23470" s="1433"/>
      <c r="L23470" s="1334"/>
    </row>
    <row r="23471" spans="1:12" ht="24" customHeight="1">
      <c r="A23471" s="1355"/>
      <c r="B23471" s="1355"/>
      <c r="C23471" s="1433"/>
      <c r="E23471" s="1433"/>
      <c r="K23471" s="1433"/>
      <c r="L23471" s="1334"/>
    </row>
    <row r="23472" spans="1:12" ht="24" customHeight="1">
      <c r="A23472" s="1355"/>
      <c r="B23472" s="1355"/>
      <c r="C23472" s="1433"/>
      <c r="E23472" s="1433"/>
      <c r="K23472" s="1433"/>
      <c r="L23472" s="1334"/>
    </row>
    <row r="23473" spans="1:12" ht="24" customHeight="1">
      <c r="A23473" s="1355"/>
      <c r="B23473" s="1355"/>
      <c r="C23473" s="1433"/>
      <c r="E23473" s="1433"/>
      <c r="K23473" s="1433"/>
      <c r="L23473" s="1334"/>
    </row>
    <row r="23474" spans="1:12" ht="24" customHeight="1">
      <c r="A23474" s="1355"/>
      <c r="B23474" s="1355"/>
      <c r="C23474" s="1433"/>
      <c r="E23474" s="1433"/>
      <c r="K23474" s="1433"/>
      <c r="L23474" s="1334"/>
    </row>
    <row r="23475" spans="1:12" ht="24" customHeight="1">
      <c r="A23475" s="1355"/>
      <c r="B23475" s="1355"/>
      <c r="C23475" s="1433"/>
      <c r="E23475" s="1433"/>
      <c r="K23475" s="1433"/>
      <c r="L23475" s="1334"/>
    </row>
    <row r="23476" spans="1:12" ht="24" customHeight="1">
      <c r="A23476" s="1355"/>
      <c r="B23476" s="1355"/>
      <c r="C23476" s="1433"/>
      <c r="E23476" s="1433"/>
      <c r="K23476" s="1433"/>
      <c r="L23476" s="1334"/>
    </row>
    <row r="23477" spans="1:12" ht="24" customHeight="1">
      <c r="A23477" s="1355"/>
      <c r="B23477" s="1355"/>
      <c r="C23477" s="1433"/>
      <c r="E23477" s="1433"/>
      <c r="K23477" s="1433"/>
      <c r="L23477" s="1334"/>
    </row>
    <row r="23478" spans="1:12" ht="24" customHeight="1">
      <c r="A23478" s="1355"/>
      <c r="B23478" s="1355"/>
      <c r="C23478" s="1433"/>
      <c r="E23478" s="1433"/>
      <c r="K23478" s="1433"/>
      <c r="L23478" s="1334"/>
    </row>
    <row r="23479" spans="1:12" ht="24" customHeight="1">
      <c r="A23479" s="1355"/>
      <c r="B23479" s="1355"/>
      <c r="C23479" s="1433"/>
      <c r="E23479" s="1433"/>
      <c r="K23479" s="1433"/>
      <c r="L23479" s="1334"/>
    </row>
    <row r="23480" spans="1:12" ht="24" customHeight="1">
      <c r="A23480" s="1355"/>
      <c r="B23480" s="1355"/>
      <c r="C23480" s="1433"/>
      <c r="E23480" s="1433"/>
      <c r="K23480" s="1433"/>
      <c r="L23480" s="1334"/>
    </row>
    <row r="23481" spans="1:12" ht="24" customHeight="1">
      <c r="A23481" s="1355"/>
      <c r="B23481" s="1355"/>
      <c r="C23481" s="1433"/>
      <c r="E23481" s="1433"/>
      <c r="K23481" s="1433"/>
      <c r="L23481" s="1334"/>
    </row>
    <row r="23482" spans="1:12" ht="24" customHeight="1">
      <c r="A23482" s="1355"/>
      <c r="B23482" s="1355"/>
      <c r="C23482" s="1433"/>
      <c r="E23482" s="1433"/>
      <c r="K23482" s="1433"/>
      <c r="L23482" s="1334"/>
    </row>
    <row r="23483" spans="1:12" ht="24" customHeight="1">
      <c r="A23483" s="1355"/>
      <c r="B23483" s="1355"/>
      <c r="C23483" s="1433"/>
      <c r="E23483" s="1433"/>
      <c r="K23483" s="1433"/>
      <c r="L23483" s="1334"/>
    </row>
    <row r="23484" spans="1:12" ht="24" customHeight="1">
      <c r="A23484" s="1355"/>
      <c r="B23484" s="1355"/>
      <c r="C23484" s="1433"/>
      <c r="E23484" s="1433"/>
      <c r="K23484" s="1433"/>
      <c r="L23484" s="1334"/>
    </row>
    <row r="23485" spans="1:12" ht="24" customHeight="1">
      <c r="A23485" s="1355"/>
      <c r="B23485" s="1355"/>
      <c r="C23485" s="1433"/>
      <c r="E23485" s="1433"/>
      <c r="K23485" s="1433"/>
      <c r="L23485" s="1334"/>
    </row>
    <row r="23486" spans="1:12" ht="24" customHeight="1">
      <c r="A23486" s="1355"/>
      <c r="B23486" s="1355"/>
      <c r="C23486" s="1433"/>
      <c r="E23486" s="1433"/>
      <c r="K23486" s="1433"/>
      <c r="L23486" s="1334"/>
    </row>
    <row r="23487" spans="1:12" ht="24" customHeight="1">
      <c r="A23487" s="1355"/>
      <c r="B23487" s="1355"/>
      <c r="C23487" s="1433"/>
      <c r="E23487" s="1433"/>
      <c r="K23487" s="1433"/>
      <c r="L23487" s="1334"/>
    </row>
    <row r="23488" spans="1:12" ht="24" customHeight="1">
      <c r="A23488" s="1355"/>
      <c r="B23488" s="1355"/>
      <c r="C23488" s="1433"/>
      <c r="E23488" s="1433"/>
      <c r="K23488" s="1433"/>
      <c r="L23488" s="1334"/>
    </row>
    <row r="23489" spans="1:12" ht="24" customHeight="1">
      <c r="A23489" s="1355"/>
      <c r="B23489" s="1355"/>
      <c r="C23489" s="1433"/>
      <c r="E23489" s="1433"/>
      <c r="K23489" s="1433"/>
      <c r="L23489" s="1334"/>
    </row>
    <row r="23490" spans="1:12" ht="24" customHeight="1">
      <c r="A23490" s="1355"/>
      <c r="B23490" s="1355"/>
      <c r="C23490" s="1433"/>
      <c r="E23490" s="1433"/>
      <c r="K23490" s="1433"/>
      <c r="L23490" s="1334"/>
    </row>
    <row r="23491" spans="1:12" ht="24" customHeight="1">
      <c r="A23491" s="1355"/>
      <c r="B23491" s="1355"/>
      <c r="C23491" s="1433"/>
      <c r="E23491" s="1433"/>
      <c r="K23491" s="1433"/>
      <c r="L23491" s="1334"/>
    </row>
    <row r="23492" spans="1:12" ht="24" customHeight="1">
      <c r="A23492" s="1355"/>
      <c r="B23492" s="1355"/>
      <c r="C23492" s="1433"/>
      <c r="E23492" s="1433"/>
      <c r="K23492" s="1433"/>
      <c r="L23492" s="1334"/>
    </row>
    <row r="23493" spans="1:12" ht="24" customHeight="1">
      <c r="A23493" s="1355"/>
      <c r="B23493" s="1355"/>
      <c r="C23493" s="1433"/>
      <c r="E23493" s="1433"/>
      <c r="K23493" s="1433"/>
      <c r="L23493" s="1334"/>
    </row>
    <row r="23494" spans="1:12" ht="24" customHeight="1">
      <c r="A23494" s="1355"/>
      <c r="B23494" s="1355"/>
      <c r="C23494" s="1433"/>
      <c r="E23494" s="1433"/>
      <c r="K23494" s="1433"/>
      <c r="L23494" s="1334"/>
    </row>
    <row r="23495" spans="1:12" ht="24" customHeight="1">
      <c r="A23495" s="1355"/>
      <c r="B23495" s="1355"/>
      <c r="C23495" s="1433"/>
      <c r="E23495" s="1433"/>
      <c r="K23495" s="1433"/>
      <c r="L23495" s="1334"/>
    </row>
    <row r="23496" spans="1:12" ht="24" customHeight="1">
      <c r="A23496" s="1355"/>
      <c r="B23496" s="1355"/>
      <c r="C23496" s="1433"/>
      <c r="E23496" s="1433"/>
      <c r="K23496" s="1433"/>
      <c r="L23496" s="1334"/>
    </row>
    <row r="23497" spans="1:12" ht="24" customHeight="1">
      <c r="A23497" s="1355"/>
      <c r="B23497" s="1355"/>
      <c r="C23497" s="1433"/>
      <c r="E23497" s="1433"/>
      <c r="K23497" s="1433"/>
      <c r="L23497" s="1334"/>
    </row>
    <row r="23498" spans="1:12" ht="24" customHeight="1">
      <c r="A23498" s="1355"/>
      <c r="B23498" s="1355"/>
      <c r="C23498" s="1433"/>
      <c r="E23498" s="1433"/>
      <c r="K23498" s="1433"/>
      <c r="L23498" s="1334"/>
    </row>
    <row r="23499" spans="1:12" ht="24" customHeight="1">
      <c r="A23499" s="1355"/>
      <c r="B23499" s="1355"/>
      <c r="C23499" s="1433"/>
      <c r="E23499" s="1433"/>
      <c r="K23499" s="1433"/>
      <c r="L23499" s="1334"/>
    </row>
    <row r="23500" spans="1:12" ht="24" customHeight="1">
      <c r="A23500" s="1355"/>
      <c r="B23500" s="1355"/>
      <c r="C23500" s="1433"/>
      <c r="E23500" s="1433"/>
      <c r="K23500" s="1433"/>
      <c r="L23500" s="1334"/>
    </row>
    <row r="23501" spans="1:12" ht="24" customHeight="1">
      <c r="A23501" s="1355"/>
      <c r="B23501" s="1355"/>
      <c r="C23501" s="1433"/>
      <c r="E23501" s="1433"/>
      <c r="K23501" s="1433"/>
      <c r="L23501" s="1334"/>
    </row>
    <row r="23502" spans="1:12" ht="24" customHeight="1">
      <c r="A23502" s="1355"/>
      <c r="B23502" s="1355"/>
      <c r="C23502" s="1433"/>
      <c r="E23502" s="1433"/>
      <c r="K23502" s="1433"/>
      <c r="L23502" s="1334"/>
    </row>
    <row r="23503" spans="1:12" ht="24" customHeight="1">
      <c r="A23503" s="1355"/>
      <c r="B23503" s="1355"/>
      <c r="C23503" s="1433"/>
      <c r="E23503" s="1433"/>
      <c r="K23503" s="1433"/>
      <c r="L23503" s="1334"/>
    </row>
    <row r="23504" spans="1:12" ht="24" customHeight="1">
      <c r="A23504" s="1355"/>
      <c r="B23504" s="1355"/>
      <c r="C23504" s="1433"/>
      <c r="E23504" s="1433"/>
      <c r="K23504" s="1433"/>
      <c r="L23504" s="1334"/>
    </row>
    <row r="23505" spans="1:12" ht="24" customHeight="1">
      <c r="A23505" s="1355"/>
      <c r="B23505" s="1355"/>
      <c r="C23505" s="1433"/>
      <c r="E23505" s="1433"/>
      <c r="K23505" s="1433"/>
      <c r="L23505" s="1334"/>
    </row>
    <row r="23506" spans="1:12" ht="24" customHeight="1">
      <c r="A23506" s="1355"/>
      <c r="B23506" s="1355"/>
      <c r="C23506" s="1433"/>
      <c r="E23506" s="1433"/>
      <c r="K23506" s="1433"/>
      <c r="L23506" s="1334"/>
    </row>
    <row r="23507" spans="1:12" ht="24" customHeight="1">
      <c r="A23507" s="1355"/>
      <c r="B23507" s="1355"/>
      <c r="C23507" s="1433"/>
      <c r="E23507" s="1433"/>
      <c r="K23507" s="1433"/>
      <c r="L23507" s="1334"/>
    </row>
    <row r="23508" spans="1:12" ht="24" customHeight="1">
      <c r="A23508" s="1355"/>
      <c r="B23508" s="1355"/>
      <c r="C23508" s="1433"/>
      <c r="E23508" s="1433"/>
      <c r="K23508" s="1433"/>
      <c r="L23508" s="1334"/>
    </row>
    <row r="23509" spans="1:12" ht="24" customHeight="1">
      <c r="A23509" s="1355"/>
      <c r="B23509" s="1355"/>
      <c r="C23509" s="1433"/>
      <c r="E23509" s="1433"/>
      <c r="K23509" s="1433"/>
      <c r="L23509" s="1334"/>
    </row>
    <row r="23510" spans="1:12" ht="24" customHeight="1">
      <c r="A23510" s="1355"/>
      <c r="B23510" s="1355"/>
      <c r="C23510" s="1433"/>
      <c r="E23510" s="1433"/>
      <c r="K23510" s="1433"/>
      <c r="L23510" s="1334"/>
    </row>
    <row r="23511" spans="1:12" ht="24" customHeight="1">
      <c r="A23511" s="1355"/>
      <c r="B23511" s="1355"/>
      <c r="C23511" s="1433"/>
      <c r="E23511" s="1433"/>
      <c r="K23511" s="1433"/>
      <c r="L23511" s="1334"/>
    </row>
    <row r="23512" spans="1:12" ht="24" customHeight="1">
      <c r="A23512" s="1355"/>
      <c r="B23512" s="1355"/>
      <c r="C23512" s="1433"/>
      <c r="E23512" s="1433"/>
      <c r="K23512" s="1433"/>
      <c r="L23512" s="1334"/>
    </row>
    <row r="23513" spans="1:12" ht="24" customHeight="1">
      <c r="A23513" s="1355"/>
      <c r="B23513" s="1355"/>
      <c r="C23513" s="1433"/>
      <c r="E23513" s="1433"/>
      <c r="K23513" s="1433"/>
      <c r="L23513" s="1334"/>
    </row>
    <row r="23514" spans="1:12" ht="24" customHeight="1">
      <c r="A23514" s="1355"/>
      <c r="B23514" s="1355"/>
      <c r="C23514" s="1433"/>
      <c r="E23514" s="1433"/>
      <c r="K23514" s="1433"/>
      <c r="L23514" s="1334"/>
    </row>
    <row r="23515" spans="1:12" ht="24" customHeight="1">
      <c r="A23515" s="1355"/>
      <c r="B23515" s="1355"/>
      <c r="C23515" s="1433"/>
      <c r="E23515" s="1433"/>
      <c r="K23515" s="1433"/>
      <c r="L23515" s="1334"/>
    </row>
    <row r="23516" spans="1:12" ht="24" customHeight="1">
      <c r="A23516" s="1355"/>
      <c r="B23516" s="1355"/>
      <c r="C23516" s="1433"/>
      <c r="E23516" s="1433"/>
      <c r="K23516" s="1433"/>
      <c r="L23516" s="1334"/>
    </row>
    <row r="23517" spans="1:12" ht="24" customHeight="1">
      <c r="A23517" s="1355"/>
      <c r="B23517" s="1355"/>
      <c r="C23517" s="1433"/>
      <c r="E23517" s="1433"/>
      <c r="K23517" s="1433"/>
      <c r="L23517" s="1334"/>
    </row>
    <row r="23518" spans="1:12" ht="24" customHeight="1">
      <c r="A23518" s="1355"/>
      <c r="B23518" s="1355"/>
      <c r="C23518" s="1433"/>
      <c r="E23518" s="1433"/>
      <c r="K23518" s="1433"/>
      <c r="L23518" s="1334"/>
    </row>
    <row r="23519" spans="1:12" ht="24" customHeight="1">
      <c r="A23519" s="1355"/>
      <c r="B23519" s="1355"/>
      <c r="C23519" s="1433"/>
      <c r="E23519" s="1433"/>
      <c r="K23519" s="1433"/>
      <c r="L23519" s="1334"/>
    </row>
    <row r="23520" spans="1:12" ht="24" customHeight="1">
      <c r="A23520" s="1355"/>
      <c r="B23520" s="1355"/>
      <c r="C23520" s="1433"/>
      <c r="E23520" s="1433"/>
      <c r="K23520" s="1433"/>
      <c r="L23520" s="1334"/>
    </row>
    <row r="23521" spans="1:12" ht="24" customHeight="1">
      <c r="A23521" s="1355"/>
      <c r="B23521" s="1355"/>
      <c r="C23521" s="1433"/>
      <c r="E23521" s="1433"/>
      <c r="K23521" s="1433"/>
      <c r="L23521" s="1334"/>
    </row>
    <row r="23522" spans="1:12" ht="24" customHeight="1">
      <c r="A23522" s="1355"/>
      <c r="B23522" s="1355"/>
      <c r="C23522" s="1433"/>
      <c r="E23522" s="1433"/>
      <c r="K23522" s="1433"/>
      <c r="L23522" s="1334"/>
    </row>
    <row r="23523" spans="1:12" ht="24" customHeight="1">
      <c r="A23523" s="1355"/>
      <c r="B23523" s="1355"/>
      <c r="C23523" s="1433"/>
      <c r="E23523" s="1433"/>
      <c r="K23523" s="1433"/>
      <c r="L23523" s="1334"/>
    </row>
    <row r="23524" spans="1:12" ht="24" customHeight="1">
      <c r="A23524" s="1355"/>
      <c r="B23524" s="1355"/>
      <c r="C23524" s="1433"/>
      <c r="E23524" s="1433"/>
      <c r="K23524" s="1433"/>
      <c r="L23524" s="1334"/>
    </row>
    <row r="23525" spans="1:12" ht="24" customHeight="1">
      <c r="A23525" s="1355"/>
      <c r="B23525" s="1355"/>
      <c r="C23525" s="1433"/>
      <c r="E23525" s="1433"/>
      <c r="K23525" s="1433"/>
      <c r="L23525" s="1334"/>
    </row>
    <row r="23526" spans="1:12" ht="24" customHeight="1">
      <c r="A23526" s="1355"/>
      <c r="B23526" s="1355"/>
      <c r="C23526" s="1433"/>
      <c r="E23526" s="1433"/>
      <c r="K23526" s="1433"/>
      <c r="L23526" s="1334"/>
    </row>
    <row r="23527" spans="1:12" ht="24" customHeight="1">
      <c r="A23527" s="1355"/>
      <c r="B23527" s="1355"/>
      <c r="C23527" s="1433"/>
      <c r="E23527" s="1433"/>
      <c r="K23527" s="1433"/>
      <c r="L23527" s="1334"/>
    </row>
    <row r="23528" spans="1:12" ht="24" customHeight="1">
      <c r="A23528" s="1355"/>
      <c r="B23528" s="1355"/>
      <c r="C23528" s="1433"/>
      <c r="E23528" s="1433"/>
      <c r="K23528" s="1433"/>
      <c r="L23528" s="1334"/>
    </row>
    <row r="23529" spans="1:12" ht="24" customHeight="1">
      <c r="A23529" s="1355"/>
      <c r="B23529" s="1355"/>
      <c r="C23529" s="1433"/>
      <c r="E23529" s="1433"/>
      <c r="K23529" s="1433"/>
      <c r="L23529" s="1334"/>
    </row>
    <row r="23530" spans="1:12" ht="24" customHeight="1">
      <c r="A23530" s="1355"/>
      <c r="B23530" s="1355"/>
      <c r="C23530" s="1433"/>
      <c r="E23530" s="1433"/>
      <c r="K23530" s="1433"/>
      <c r="L23530" s="1334"/>
    </row>
    <row r="23531" spans="1:12" ht="24" customHeight="1">
      <c r="A23531" s="1355"/>
      <c r="B23531" s="1355"/>
      <c r="C23531" s="1433"/>
      <c r="E23531" s="1433"/>
      <c r="K23531" s="1433"/>
      <c r="L23531" s="1334"/>
    </row>
    <row r="23532" spans="1:12" ht="24" customHeight="1">
      <c r="A23532" s="1355"/>
      <c r="B23532" s="1355"/>
      <c r="C23532" s="1433"/>
      <c r="E23532" s="1433"/>
      <c r="K23532" s="1433"/>
      <c r="L23532" s="1334"/>
    </row>
    <row r="23533" spans="1:12" ht="24" customHeight="1">
      <c r="A23533" s="1355"/>
      <c r="B23533" s="1355"/>
      <c r="C23533" s="1433"/>
      <c r="E23533" s="1433"/>
      <c r="K23533" s="1433"/>
      <c r="L23533" s="1334"/>
    </row>
    <row r="23534" spans="1:12" ht="24" customHeight="1">
      <c r="A23534" s="1355"/>
      <c r="B23534" s="1355"/>
      <c r="C23534" s="1433"/>
      <c r="E23534" s="1433"/>
      <c r="K23534" s="1433"/>
      <c r="L23534" s="1334"/>
    </row>
    <row r="23535" spans="1:12" ht="24" customHeight="1">
      <c r="A23535" s="1355"/>
      <c r="B23535" s="1355"/>
      <c r="C23535" s="1433"/>
      <c r="E23535" s="1433"/>
      <c r="K23535" s="1433"/>
      <c r="L23535" s="1334"/>
    </row>
    <row r="23536" spans="1:12" ht="24" customHeight="1">
      <c r="A23536" s="1355"/>
      <c r="B23536" s="1355"/>
      <c r="C23536" s="1433"/>
      <c r="E23536" s="1433"/>
      <c r="K23536" s="1433"/>
      <c r="L23536" s="1334"/>
    </row>
    <row r="23537" spans="1:12" ht="24" customHeight="1">
      <c r="A23537" s="1355"/>
      <c r="B23537" s="1355"/>
      <c r="C23537" s="1433"/>
      <c r="E23537" s="1433"/>
      <c r="K23537" s="1433"/>
      <c r="L23537" s="1334"/>
    </row>
    <row r="23538" spans="1:12" ht="24" customHeight="1">
      <c r="A23538" s="1355"/>
      <c r="B23538" s="1355"/>
      <c r="C23538" s="1433"/>
      <c r="E23538" s="1433"/>
      <c r="K23538" s="1433"/>
      <c r="L23538" s="1334"/>
    </row>
    <row r="23539" spans="1:12" ht="24" customHeight="1">
      <c r="A23539" s="1355"/>
      <c r="B23539" s="1355"/>
      <c r="C23539" s="1433"/>
      <c r="E23539" s="1433"/>
      <c r="K23539" s="1433"/>
      <c r="L23539" s="1334"/>
    </row>
    <row r="23540" spans="1:12" ht="24" customHeight="1">
      <c r="A23540" s="1355"/>
      <c r="B23540" s="1355"/>
      <c r="C23540" s="1433"/>
      <c r="E23540" s="1433"/>
      <c r="K23540" s="1433"/>
      <c r="L23540" s="1334"/>
    </row>
    <row r="23541" spans="1:12" ht="24" customHeight="1">
      <c r="A23541" s="1355"/>
      <c r="B23541" s="1355"/>
      <c r="C23541" s="1433"/>
      <c r="E23541" s="1433"/>
      <c r="K23541" s="1433"/>
      <c r="L23541" s="1334"/>
    </row>
    <row r="23542" spans="1:12" ht="24" customHeight="1">
      <c r="A23542" s="1355"/>
      <c r="B23542" s="1355"/>
      <c r="C23542" s="1433"/>
      <c r="E23542" s="1433"/>
      <c r="K23542" s="1433"/>
      <c r="L23542" s="1334"/>
    </row>
    <row r="23543" spans="1:12" ht="24" customHeight="1">
      <c r="A23543" s="1355"/>
      <c r="B23543" s="1355"/>
      <c r="C23543" s="1433"/>
      <c r="E23543" s="1433"/>
      <c r="K23543" s="1433"/>
      <c r="L23543" s="1334"/>
    </row>
    <row r="23544" spans="1:12" ht="24" customHeight="1">
      <c r="A23544" s="1355"/>
      <c r="B23544" s="1355"/>
      <c r="C23544" s="1433"/>
      <c r="E23544" s="1433"/>
      <c r="K23544" s="1433"/>
      <c r="L23544" s="1334"/>
    </row>
    <row r="23545" spans="1:12" ht="24" customHeight="1">
      <c r="A23545" s="1355"/>
      <c r="B23545" s="1355"/>
      <c r="C23545" s="1433"/>
      <c r="E23545" s="1433"/>
      <c r="K23545" s="1433"/>
      <c r="L23545" s="1334"/>
    </row>
    <row r="23546" spans="1:12" ht="24" customHeight="1">
      <c r="A23546" s="1355"/>
      <c r="B23546" s="1355"/>
      <c r="C23546" s="1433"/>
      <c r="E23546" s="1433"/>
      <c r="K23546" s="1433"/>
      <c r="L23546" s="1334"/>
    </row>
    <row r="23547" spans="1:12" ht="24" customHeight="1">
      <c r="A23547" s="1355"/>
      <c r="B23547" s="1355"/>
      <c r="C23547" s="1433"/>
      <c r="E23547" s="1433"/>
      <c r="K23547" s="1433"/>
      <c r="L23547" s="1334"/>
    </row>
    <row r="23548" spans="1:12" ht="24" customHeight="1">
      <c r="A23548" s="1355"/>
      <c r="B23548" s="1355"/>
      <c r="C23548" s="1433"/>
      <c r="E23548" s="1433"/>
      <c r="K23548" s="1433"/>
      <c r="L23548" s="1334"/>
    </row>
    <row r="23549" spans="1:12" ht="24" customHeight="1">
      <c r="A23549" s="1355"/>
      <c r="B23549" s="1355"/>
      <c r="C23549" s="1433"/>
      <c r="E23549" s="1433"/>
      <c r="K23549" s="1433"/>
      <c r="L23549" s="1334"/>
    </row>
    <row r="23550" spans="1:12" ht="24" customHeight="1">
      <c r="A23550" s="1355"/>
      <c r="B23550" s="1355"/>
      <c r="C23550" s="1433"/>
      <c r="E23550" s="1433"/>
      <c r="K23550" s="1433"/>
      <c r="L23550" s="1334"/>
    </row>
    <row r="23551" spans="1:12" ht="24" customHeight="1">
      <c r="A23551" s="1355"/>
      <c r="B23551" s="1355"/>
      <c r="C23551" s="1433"/>
      <c r="E23551" s="1433"/>
      <c r="K23551" s="1433"/>
      <c r="L23551" s="1334"/>
    </row>
    <row r="23552" spans="1:12" ht="24" customHeight="1">
      <c r="A23552" s="1355"/>
      <c r="B23552" s="1355"/>
      <c r="C23552" s="1433"/>
      <c r="E23552" s="1433"/>
      <c r="K23552" s="1433"/>
      <c r="L23552" s="1334"/>
    </row>
    <row r="23553" spans="1:12" ht="24" customHeight="1">
      <c r="A23553" s="1355"/>
      <c r="B23553" s="1355"/>
      <c r="C23553" s="1433"/>
      <c r="E23553" s="1433"/>
      <c r="K23553" s="1433"/>
      <c r="L23553" s="1334"/>
    </row>
    <row r="23554" spans="1:12" ht="24" customHeight="1">
      <c r="A23554" s="1355"/>
      <c r="B23554" s="1355"/>
      <c r="C23554" s="1433"/>
      <c r="E23554" s="1433"/>
      <c r="K23554" s="1433"/>
      <c r="L23554" s="1334"/>
    </row>
    <row r="23555" spans="1:12" ht="24" customHeight="1">
      <c r="A23555" s="1355"/>
      <c r="B23555" s="1355"/>
      <c r="C23555" s="1433"/>
      <c r="E23555" s="1433"/>
      <c r="K23555" s="1433"/>
      <c r="L23555" s="1334"/>
    </row>
    <row r="23556" spans="1:12" ht="24" customHeight="1">
      <c r="A23556" s="1355"/>
      <c r="B23556" s="1355"/>
      <c r="C23556" s="1433"/>
      <c r="E23556" s="1433"/>
      <c r="K23556" s="1433"/>
      <c r="L23556" s="1334"/>
    </row>
    <row r="23557" spans="1:12" ht="24" customHeight="1">
      <c r="A23557" s="1355"/>
      <c r="B23557" s="1355"/>
      <c r="C23557" s="1433"/>
      <c r="E23557" s="1433"/>
      <c r="K23557" s="1433"/>
      <c r="L23557" s="1334"/>
    </row>
    <row r="23558" spans="1:12" ht="24" customHeight="1">
      <c r="A23558" s="1355"/>
      <c r="B23558" s="1355"/>
      <c r="C23558" s="1433"/>
      <c r="E23558" s="1433"/>
      <c r="K23558" s="1433"/>
      <c r="L23558" s="1334"/>
    </row>
    <row r="23559" spans="1:12" ht="24" customHeight="1">
      <c r="A23559" s="1355"/>
      <c r="B23559" s="1355"/>
      <c r="C23559" s="1433"/>
      <c r="E23559" s="1433"/>
      <c r="K23559" s="1433"/>
      <c r="L23559" s="1334"/>
    </row>
    <row r="23560" spans="1:12" ht="24" customHeight="1">
      <c r="A23560" s="1355"/>
      <c r="B23560" s="1355"/>
      <c r="C23560" s="1433"/>
      <c r="E23560" s="1433"/>
      <c r="K23560" s="1433"/>
      <c r="L23560" s="1334"/>
    </row>
    <row r="23561" spans="1:12" ht="24" customHeight="1">
      <c r="A23561" s="1355"/>
      <c r="B23561" s="1355"/>
      <c r="C23561" s="1433"/>
      <c r="E23561" s="1433"/>
      <c r="K23561" s="1433"/>
      <c r="L23561" s="1334"/>
    </row>
    <row r="23562" spans="1:12" ht="24" customHeight="1">
      <c r="A23562" s="1355"/>
      <c r="B23562" s="1355"/>
      <c r="C23562" s="1433"/>
      <c r="E23562" s="1433"/>
      <c r="K23562" s="1433"/>
      <c r="L23562" s="1334"/>
    </row>
    <row r="23563" spans="1:12" ht="24" customHeight="1">
      <c r="A23563" s="1355"/>
      <c r="B23563" s="1355"/>
      <c r="C23563" s="1433"/>
      <c r="E23563" s="1433"/>
      <c r="K23563" s="1433"/>
      <c r="L23563" s="1334"/>
    </row>
    <row r="23564" spans="1:12" ht="24" customHeight="1">
      <c r="A23564" s="1355"/>
      <c r="B23564" s="1355"/>
      <c r="C23564" s="1433"/>
      <c r="E23564" s="1433"/>
      <c r="K23564" s="1433"/>
      <c r="L23564" s="1334"/>
    </row>
    <row r="23565" spans="1:12" ht="24" customHeight="1">
      <c r="A23565" s="1355"/>
      <c r="B23565" s="1355"/>
      <c r="C23565" s="1433"/>
      <c r="E23565" s="1433"/>
      <c r="K23565" s="1433"/>
      <c r="L23565" s="1334"/>
    </row>
    <row r="23566" spans="1:12" ht="24" customHeight="1">
      <c r="A23566" s="1355"/>
      <c r="B23566" s="1355"/>
      <c r="C23566" s="1433"/>
      <c r="E23566" s="1433"/>
      <c r="K23566" s="1433"/>
      <c r="L23566" s="1334"/>
    </row>
    <row r="23567" spans="1:12" ht="24" customHeight="1">
      <c r="A23567" s="1355"/>
      <c r="B23567" s="1355"/>
      <c r="C23567" s="1433"/>
      <c r="E23567" s="1433"/>
      <c r="K23567" s="1433"/>
      <c r="L23567" s="1334"/>
    </row>
    <row r="23568" spans="1:12" ht="24" customHeight="1">
      <c r="A23568" s="1355"/>
      <c r="B23568" s="1355"/>
      <c r="C23568" s="1433"/>
      <c r="E23568" s="1433"/>
      <c r="K23568" s="1433"/>
      <c r="L23568" s="1334"/>
    </row>
    <row r="23569" spans="1:12" ht="24" customHeight="1">
      <c r="A23569" s="1355"/>
      <c r="B23569" s="1355"/>
      <c r="C23569" s="1433"/>
      <c r="E23569" s="1433"/>
      <c r="K23569" s="1433"/>
      <c r="L23569" s="1334"/>
    </row>
    <row r="23570" spans="1:12" ht="24" customHeight="1">
      <c r="A23570" s="1355"/>
      <c r="B23570" s="1355"/>
      <c r="C23570" s="1433"/>
      <c r="E23570" s="1433"/>
      <c r="K23570" s="1433"/>
      <c r="L23570" s="1334"/>
    </row>
    <row r="23571" spans="1:12" ht="24" customHeight="1">
      <c r="A23571" s="1355"/>
      <c r="B23571" s="1355"/>
      <c r="C23571" s="1433"/>
      <c r="E23571" s="1433"/>
      <c r="K23571" s="1433"/>
      <c r="L23571" s="1334"/>
    </row>
    <row r="23572" spans="1:12" ht="24" customHeight="1">
      <c r="A23572" s="1355"/>
      <c r="B23572" s="1355"/>
      <c r="C23572" s="1433"/>
      <c r="E23572" s="1433"/>
      <c r="K23572" s="1433"/>
      <c r="L23572" s="1334"/>
    </row>
    <row r="23573" spans="1:12" ht="24" customHeight="1">
      <c r="A23573" s="1355"/>
      <c r="B23573" s="1355"/>
      <c r="C23573" s="1433"/>
      <c r="E23573" s="1433"/>
      <c r="K23573" s="1433"/>
      <c r="L23573" s="1334"/>
    </row>
    <row r="23574" spans="1:12" ht="24" customHeight="1">
      <c r="A23574" s="1355"/>
      <c r="B23574" s="1355"/>
      <c r="C23574" s="1433"/>
      <c r="E23574" s="1433"/>
      <c r="K23574" s="1433"/>
      <c r="L23574" s="1334"/>
    </row>
    <row r="23575" spans="1:12" ht="24" customHeight="1">
      <c r="A23575" s="1355"/>
      <c r="B23575" s="1355"/>
      <c r="C23575" s="1433"/>
      <c r="E23575" s="1433"/>
      <c r="K23575" s="1433"/>
      <c r="L23575" s="1334"/>
    </row>
    <row r="23576" spans="1:12" ht="24" customHeight="1">
      <c r="A23576" s="1355"/>
      <c r="B23576" s="1355"/>
      <c r="C23576" s="1433"/>
      <c r="E23576" s="1433"/>
      <c r="K23576" s="1433"/>
      <c r="L23576" s="1334"/>
    </row>
    <row r="23577" spans="1:12" ht="24" customHeight="1">
      <c r="A23577" s="1355"/>
      <c r="B23577" s="1355"/>
      <c r="C23577" s="1433"/>
      <c r="E23577" s="1433"/>
      <c r="K23577" s="1433"/>
      <c r="L23577" s="1334"/>
    </row>
    <row r="23578" spans="1:12" ht="24" customHeight="1">
      <c r="A23578" s="1355"/>
      <c r="B23578" s="1355"/>
      <c r="C23578" s="1433"/>
      <c r="E23578" s="1433"/>
      <c r="K23578" s="1433"/>
      <c r="L23578" s="1334"/>
    </row>
    <row r="23579" spans="1:12" ht="24" customHeight="1">
      <c r="A23579" s="1355"/>
      <c r="B23579" s="1355"/>
      <c r="C23579" s="1433"/>
      <c r="E23579" s="1433"/>
      <c r="K23579" s="1433"/>
      <c r="L23579" s="1334"/>
    </row>
    <row r="23580" spans="1:12" ht="24" customHeight="1">
      <c r="A23580" s="1355"/>
      <c r="B23580" s="1355"/>
      <c r="C23580" s="1433"/>
      <c r="E23580" s="1433"/>
      <c r="K23580" s="1433"/>
      <c r="L23580" s="1334"/>
    </row>
    <row r="23581" spans="1:12" ht="24" customHeight="1">
      <c r="A23581" s="1355"/>
      <c r="B23581" s="1355"/>
      <c r="C23581" s="1433"/>
      <c r="E23581" s="1433"/>
      <c r="K23581" s="1433"/>
      <c r="L23581" s="1334"/>
    </row>
    <row r="23582" spans="1:12" ht="24" customHeight="1">
      <c r="A23582" s="1355"/>
      <c r="B23582" s="1355"/>
      <c r="C23582" s="1433"/>
      <c r="E23582" s="1433"/>
      <c r="K23582" s="1433"/>
      <c r="L23582" s="1334"/>
    </row>
    <row r="23583" spans="1:12" ht="24" customHeight="1">
      <c r="A23583" s="1355"/>
      <c r="B23583" s="1355"/>
      <c r="C23583" s="1433"/>
      <c r="E23583" s="1433"/>
      <c r="K23583" s="1433"/>
      <c r="L23583" s="1334"/>
    </row>
    <row r="23584" spans="1:12" ht="24" customHeight="1">
      <c r="A23584" s="1355"/>
      <c r="B23584" s="1355"/>
      <c r="C23584" s="1433"/>
      <c r="E23584" s="1433"/>
      <c r="K23584" s="1433"/>
      <c r="L23584" s="1334"/>
    </row>
    <row r="23585" spans="1:12" ht="24" customHeight="1">
      <c r="A23585" s="1355"/>
      <c r="B23585" s="1355"/>
      <c r="C23585" s="1433"/>
      <c r="E23585" s="1433"/>
      <c r="K23585" s="1433"/>
      <c r="L23585" s="1334"/>
    </row>
    <row r="23586" spans="1:12" ht="24" customHeight="1">
      <c r="A23586" s="1355"/>
      <c r="B23586" s="1355"/>
      <c r="C23586" s="1433"/>
      <c r="E23586" s="1433"/>
      <c r="K23586" s="1433"/>
      <c r="L23586" s="1334"/>
    </row>
    <row r="23587" spans="1:12" ht="24" customHeight="1">
      <c r="A23587" s="1355"/>
      <c r="B23587" s="1355"/>
      <c r="C23587" s="1433"/>
      <c r="E23587" s="1433"/>
      <c r="K23587" s="1433"/>
      <c r="L23587" s="1334"/>
    </row>
    <row r="23588" spans="1:12" ht="24" customHeight="1">
      <c r="A23588" s="1355"/>
      <c r="B23588" s="1355"/>
      <c r="C23588" s="1433"/>
      <c r="E23588" s="1433"/>
      <c r="K23588" s="1433"/>
      <c r="L23588" s="1334"/>
    </row>
    <row r="23589" spans="1:12" ht="24" customHeight="1">
      <c r="A23589" s="1355"/>
      <c r="B23589" s="1355"/>
      <c r="C23589" s="1433"/>
      <c r="E23589" s="1433"/>
      <c r="K23589" s="1433"/>
      <c r="L23589" s="1334"/>
    </row>
    <row r="23590" spans="1:12" ht="24" customHeight="1">
      <c r="A23590" s="1355"/>
      <c r="B23590" s="1355"/>
      <c r="C23590" s="1433"/>
      <c r="E23590" s="1433"/>
      <c r="K23590" s="1433"/>
      <c r="L23590" s="1334"/>
    </row>
    <row r="23591" spans="1:12" ht="24" customHeight="1">
      <c r="A23591" s="1355"/>
      <c r="B23591" s="1355"/>
      <c r="C23591" s="1433"/>
      <c r="E23591" s="1433"/>
      <c r="K23591" s="1433"/>
      <c r="L23591" s="1334"/>
    </row>
    <row r="23592" spans="1:12" ht="24" customHeight="1">
      <c r="A23592" s="1355"/>
      <c r="B23592" s="1355"/>
      <c r="C23592" s="1433"/>
      <c r="E23592" s="1433"/>
      <c r="K23592" s="1433"/>
      <c r="L23592" s="1334"/>
    </row>
    <row r="23593" spans="1:12" ht="24" customHeight="1">
      <c r="A23593" s="1355"/>
      <c r="B23593" s="1355"/>
      <c r="C23593" s="1433"/>
      <c r="E23593" s="1433"/>
      <c r="K23593" s="1433"/>
      <c r="L23593" s="1334"/>
    </row>
    <row r="23594" spans="1:12" ht="24" customHeight="1">
      <c r="A23594" s="1355"/>
      <c r="B23594" s="1355"/>
      <c r="C23594" s="1433"/>
      <c r="E23594" s="1433"/>
      <c r="K23594" s="1433"/>
      <c r="L23594" s="1334"/>
    </row>
    <row r="23595" spans="1:12" ht="24" customHeight="1">
      <c r="A23595" s="1355"/>
      <c r="B23595" s="1355"/>
      <c r="C23595" s="1433"/>
      <c r="E23595" s="1433"/>
      <c r="K23595" s="1433"/>
      <c r="L23595" s="1334"/>
    </row>
    <row r="23596" spans="1:12" ht="24" customHeight="1">
      <c r="A23596" s="1355"/>
      <c r="B23596" s="1355"/>
      <c r="C23596" s="1433"/>
      <c r="E23596" s="1433"/>
      <c r="K23596" s="1433"/>
      <c r="L23596" s="1334"/>
    </row>
    <row r="23597" spans="1:12" ht="24" customHeight="1">
      <c r="A23597" s="1355"/>
      <c r="B23597" s="1355"/>
      <c r="C23597" s="1433"/>
      <c r="E23597" s="1433"/>
      <c r="K23597" s="1433"/>
      <c r="L23597" s="1334"/>
    </row>
    <row r="23598" spans="1:12" ht="24" customHeight="1">
      <c r="A23598" s="1355"/>
      <c r="B23598" s="1355"/>
      <c r="C23598" s="1433"/>
      <c r="E23598" s="1433"/>
      <c r="K23598" s="1433"/>
      <c r="L23598" s="1334"/>
    </row>
    <row r="23599" spans="1:12" ht="24" customHeight="1">
      <c r="A23599" s="1355"/>
      <c r="B23599" s="1355"/>
      <c r="C23599" s="1433"/>
      <c r="E23599" s="1433"/>
      <c r="K23599" s="1433"/>
      <c r="L23599" s="1334"/>
    </row>
    <row r="23600" spans="1:12" ht="24" customHeight="1">
      <c r="A23600" s="1355"/>
      <c r="B23600" s="1355"/>
      <c r="C23600" s="1433"/>
      <c r="E23600" s="1433"/>
      <c r="K23600" s="1433"/>
      <c r="L23600" s="1334"/>
    </row>
    <row r="23601" spans="1:12" ht="24" customHeight="1">
      <c r="A23601" s="1355"/>
      <c r="B23601" s="1355"/>
      <c r="C23601" s="1433"/>
      <c r="E23601" s="1433"/>
      <c r="K23601" s="1433"/>
      <c r="L23601" s="1334"/>
    </row>
    <row r="23602" spans="1:12" ht="24" customHeight="1">
      <c r="A23602" s="1355"/>
      <c r="B23602" s="1355"/>
      <c r="C23602" s="1433"/>
      <c r="E23602" s="1433"/>
      <c r="K23602" s="1433"/>
      <c r="L23602" s="1334"/>
    </row>
    <row r="23603" spans="1:12" ht="24" customHeight="1">
      <c r="A23603" s="1355"/>
      <c r="B23603" s="1355"/>
      <c r="C23603" s="1433"/>
      <c r="E23603" s="1433"/>
      <c r="K23603" s="1433"/>
      <c r="L23603" s="1334"/>
    </row>
    <row r="23604" spans="1:12" ht="24" customHeight="1">
      <c r="A23604" s="1355"/>
      <c r="B23604" s="1355"/>
      <c r="C23604" s="1433"/>
      <c r="E23604" s="1433"/>
      <c r="K23604" s="1433"/>
      <c r="L23604" s="1334"/>
    </row>
    <row r="23605" spans="1:12" ht="24" customHeight="1">
      <c r="A23605" s="1355"/>
      <c r="B23605" s="1355"/>
      <c r="C23605" s="1433"/>
      <c r="E23605" s="1433"/>
      <c r="K23605" s="1433"/>
      <c r="L23605" s="1334"/>
    </row>
    <row r="23606" spans="1:12" ht="24" customHeight="1">
      <c r="A23606" s="1355"/>
      <c r="B23606" s="1355"/>
      <c r="C23606" s="1433"/>
      <c r="E23606" s="1433"/>
      <c r="K23606" s="1433"/>
      <c r="L23606" s="1334"/>
    </row>
    <row r="23607" spans="1:12" ht="24" customHeight="1">
      <c r="A23607" s="1355"/>
      <c r="B23607" s="1355"/>
      <c r="C23607" s="1433"/>
      <c r="E23607" s="1433"/>
      <c r="K23607" s="1433"/>
      <c r="L23607" s="1334"/>
    </row>
    <row r="23608" spans="1:12" ht="24" customHeight="1">
      <c r="A23608" s="1355"/>
      <c r="B23608" s="1355"/>
      <c r="C23608" s="1433"/>
      <c r="E23608" s="1433"/>
      <c r="K23608" s="1433"/>
      <c r="L23608" s="1334"/>
    </row>
    <row r="23609" spans="1:12" ht="24" customHeight="1">
      <c r="A23609" s="1355"/>
      <c r="B23609" s="1355"/>
      <c r="C23609" s="1433"/>
      <c r="E23609" s="1433"/>
      <c r="K23609" s="1433"/>
      <c r="L23609" s="1334"/>
    </row>
    <row r="23610" spans="1:12" ht="24" customHeight="1">
      <c r="A23610" s="1355"/>
      <c r="B23610" s="1355"/>
      <c r="C23610" s="1433"/>
      <c r="E23610" s="1433"/>
      <c r="K23610" s="1433"/>
      <c r="L23610" s="1334"/>
    </row>
    <row r="23611" spans="1:12" ht="24" customHeight="1">
      <c r="A23611" s="1355"/>
      <c r="B23611" s="1355"/>
      <c r="C23611" s="1433"/>
      <c r="E23611" s="1433"/>
      <c r="K23611" s="1433"/>
      <c r="L23611" s="1334"/>
    </row>
    <row r="23612" spans="1:12" ht="24" customHeight="1">
      <c r="A23612" s="1355"/>
      <c r="B23612" s="1355"/>
      <c r="C23612" s="1433"/>
      <c r="E23612" s="1433"/>
      <c r="K23612" s="1433"/>
      <c r="L23612" s="1334"/>
    </row>
    <row r="23613" spans="1:12" ht="24" customHeight="1">
      <c r="A23613" s="1355"/>
      <c r="B23613" s="1355"/>
      <c r="C23613" s="1433"/>
      <c r="E23613" s="1433"/>
      <c r="K23613" s="1433"/>
      <c r="L23613" s="1334"/>
    </row>
    <row r="23614" spans="1:12" ht="24" customHeight="1">
      <c r="A23614" s="1355"/>
      <c r="B23614" s="1355"/>
      <c r="C23614" s="1433"/>
      <c r="E23614" s="1433"/>
      <c r="K23614" s="1433"/>
      <c r="L23614" s="1334"/>
    </row>
    <row r="23615" spans="1:12" ht="24" customHeight="1">
      <c r="A23615" s="1355"/>
      <c r="B23615" s="1355"/>
      <c r="C23615" s="1433"/>
      <c r="E23615" s="1433"/>
      <c r="K23615" s="1433"/>
      <c r="L23615" s="1334"/>
    </row>
    <row r="23616" spans="1:12" ht="24" customHeight="1">
      <c r="A23616" s="1355"/>
      <c r="B23616" s="1355"/>
      <c r="C23616" s="1433"/>
      <c r="E23616" s="1433"/>
      <c r="K23616" s="1433"/>
      <c r="L23616" s="1334"/>
    </row>
    <row r="23617" spans="1:12" ht="24" customHeight="1">
      <c r="A23617" s="1355"/>
      <c r="B23617" s="1355"/>
      <c r="C23617" s="1433"/>
      <c r="E23617" s="1433"/>
      <c r="K23617" s="1433"/>
      <c r="L23617" s="1334"/>
    </row>
    <row r="23618" spans="1:12" ht="24" customHeight="1">
      <c r="A23618" s="1355"/>
      <c r="B23618" s="1355"/>
      <c r="C23618" s="1433"/>
      <c r="E23618" s="1433"/>
      <c r="K23618" s="1433"/>
      <c r="L23618" s="1334"/>
    </row>
    <row r="23619" spans="1:12" ht="24" customHeight="1">
      <c r="A23619" s="1355"/>
      <c r="B23619" s="1355"/>
      <c r="C23619" s="1433"/>
      <c r="E23619" s="1433"/>
      <c r="K23619" s="1433"/>
      <c r="L23619" s="1334"/>
    </row>
    <row r="23620" spans="1:12" ht="24" customHeight="1">
      <c r="A23620" s="1355"/>
      <c r="B23620" s="1355"/>
      <c r="C23620" s="1433"/>
      <c r="E23620" s="1433"/>
      <c r="K23620" s="1433"/>
      <c r="L23620" s="1334"/>
    </row>
    <row r="23621" spans="1:12" ht="24" customHeight="1">
      <c r="A23621" s="1355"/>
      <c r="B23621" s="1355"/>
      <c r="C23621" s="1433"/>
      <c r="E23621" s="1433"/>
      <c r="K23621" s="1433"/>
      <c r="L23621" s="1334"/>
    </row>
    <row r="23622" spans="1:12" ht="24" customHeight="1">
      <c r="A23622" s="1355"/>
      <c r="B23622" s="1355"/>
      <c r="C23622" s="1433"/>
      <c r="E23622" s="1433"/>
      <c r="K23622" s="1433"/>
      <c r="L23622" s="1334"/>
    </row>
    <row r="23623" spans="1:12" ht="24" customHeight="1">
      <c r="A23623" s="1355"/>
      <c r="B23623" s="1355"/>
      <c r="C23623" s="1433"/>
      <c r="E23623" s="1433"/>
      <c r="K23623" s="1433"/>
      <c r="L23623" s="1334"/>
    </row>
    <row r="23624" spans="1:12" ht="24" customHeight="1">
      <c r="A23624" s="1355"/>
      <c r="B23624" s="1355"/>
      <c r="C23624" s="1433"/>
      <c r="E23624" s="1433"/>
      <c r="K23624" s="1433"/>
      <c r="L23624" s="1334"/>
    </row>
    <row r="23625" spans="1:12" ht="24" customHeight="1">
      <c r="A23625" s="1355"/>
      <c r="B23625" s="1355"/>
      <c r="C23625" s="1433"/>
      <c r="E23625" s="1433"/>
      <c r="K23625" s="1433"/>
      <c r="L23625" s="1334"/>
    </row>
    <row r="23626" spans="1:12" ht="24" customHeight="1">
      <c r="A23626" s="1355"/>
      <c r="B23626" s="1355"/>
      <c r="C23626" s="1433"/>
      <c r="E23626" s="1433"/>
      <c r="K23626" s="1433"/>
      <c r="L23626" s="1334"/>
    </row>
    <row r="23627" spans="1:12" ht="24" customHeight="1">
      <c r="A23627" s="1355"/>
      <c r="B23627" s="1355"/>
      <c r="C23627" s="1433"/>
      <c r="E23627" s="1433"/>
      <c r="K23627" s="1433"/>
      <c r="L23627" s="1334"/>
    </row>
    <row r="23628" spans="1:12" ht="24" customHeight="1">
      <c r="A23628" s="1355"/>
      <c r="B23628" s="1355"/>
      <c r="C23628" s="1433"/>
      <c r="E23628" s="1433"/>
      <c r="K23628" s="1433"/>
      <c r="L23628" s="1334"/>
    </row>
    <row r="23629" spans="1:12" ht="24" customHeight="1">
      <c r="A23629" s="1355"/>
      <c r="B23629" s="1355"/>
      <c r="C23629" s="1433"/>
      <c r="E23629" s="1433"/>
      <c r="K23629" s="1433"/>
      <c r="L23629" s="1334"/>
    </row>
    <row r="23630" spans="1:12" ht="24" customHeight="1">
      <c r="A23630" s="1355"/>
      <c r="B23630" s="1355"/>
      <c r="C23630" s="1433"/>
      <c r="E23630" s="1433"/>
      <c r="K23630" s="1433"/>
      <c r="L23630" s="1334"/>
    </row>
    <row r="23631" spans="1:12" ht="24" customHeight="1">
      <c r="A23631" s="1355"/>
      <c r="B23631" s="1355"/>
      <c r="C23631" s="1433"/>
      <c r="E23631" s="1433"/>
      <c r="K23631" s="1433"/>
      <c r="L23631" s="1334"/>
    </row>
    <row r="23632" spans="1:12" ht="24" customHeight="1">
      <c r="A23632" s="1355"/>
      <c r="B23632" s="1355"/>
      <c r="C23632" s="1433"/>
      <c r="E23632" s="1433"/>
      <c r="K23632" s="1433"/>
      <c r="L23632" s="1334"/>
    </row>
    <row r="23633" spans="1:12" ht="24" customHeight="1">
      <c r="A23633" s="1355"/>
      <c r="B23633" s="1355"/>
      <c r="C23633" s="1433"/>
      <c r="E23633" s="1433"/>
      <c r="K23633" s="1433"/>
      <c r="L23633" s="1334"/>
    </row>
    <row r="23634" spans="1:12" ht="24" customHeight="1">
      <c r="A23634" s="1355"/>
      <c r="B23634" s="1355"/>
      <c r="C23634" s="1433"/>
      <c r="E23634" s="1433"/>
      <c r="K23634" s="1433"/>
      <c r="L23634" s="1334"/>
    </row>
    <row r="23635" spans="1:12" ht="24" customHeight="1">
      <c r="A23635" s="1355"/>
      <c r="B23635" s="1355"/>
      <c r="C23635" s="1433"/>
      <c r="E23635" s="1433"/>
      <c r="K23635" s="1433"/>
      <c r="L23635" s="1334"/>
    </row>
    <row r="23636" spans="1:12" ht="24" customHeight="1">
      <c r="A23636" s="1355"/>
      <c r="B23636" s="1355"/>
      <c r="C23636" s="1433"/>
      <c r="E23636" s="1433"/>
      <c r="K23636" s="1433"/>
      <c r="L23636" s="1334"/>
    </row>
    <row r="23637" spans="1:12" ht="24" customHeight="1">
      <c r="A23637" s="1355"/>
      <c r="B23637" s="1355"/>
      <c r="C23637" s="1433"/>
      <c r="E23637" s="1433"/>
      <c r="K23637" s="1433"/>
      <c r="L23637" s="1334"/>
    </row>
    <row r="23638" spans="1:12" ht="24" customHeight="1">
      <c r="A23638" s="1355"/>
      <c r="B23638" s="1355"/>
      <c r="C23638" s="1433"/>
      <c r="E23638" s="1433"/>
      <c r="K23638" s="1433"/>
      <c r="L23638" s="1334"/>
    </row>
    <row r="23639" spans="1:12" ht="24" customHeight="1">
      <c r="A23639" s="1355"/>
      <c r="B23639" s="1355"/>
      <c r="C23639" s="1433"/>
      <c r="E23639" s="1433"/>
      <c r="K23639" s="1433"/>
      <c r="L23639" s="1334"/>
    </row>
    <row r="23640" spans="1:12" ht="24" customHeight="1">
      <c r="A23640" s="1355"/>
      <c r="B23640" s="1355"/>
      <c r="C23640" s="1433"/>
      <c r="E23640" s="1433"/>
      <c r="K23640" s="1433"/>
      <c r="L23640" s="1334"/>
    </row>
    <row r="23641" spans="1:12" ht="24" customHeight="1">
      <c r="A23641" s="1355"/>
      <c r="B23641" s="1355"/>
      <c r="C23641" s="1433"/>
      <c r="E23641" s="1433"/>
      <c r="K23641" s="1433"/>
      <c r="L23641" s="1334"/>
    </row>
    <row r="23642" spans="1:12" ht="24" customHeight="1">
      <c r="A23642" s="1355"/>
      <c r="B23642" s="1355"/>
      <c r="C23642" s="1433"/>
      <c r="E23642" s="1433"/>
      <c r="K23642" s="1433"/>
      <c r="L23642" s="1334"/>
    </row>
    <row r="23643" spans="1:12" ht="24" customHeight="1">
      <c r="A23643" s="1355"/>
      <c r="B23643" s="1355"/>
      <c r="C23643" s="1433"/>
      <c r="E23643" s="1433"/>
      <c r="K23643" s="1433"/>
      <c r="L23643" s="1334"/>
    </row>
    <row r="23644" spans="1:12" ht="24" customHeight="1">
      <c r="A23644" s="1355"/>
      <c r="B23644" s="1355"/>
      <c r="C23644" s="1433"/>
      <c r="E23644" s="1433"/>
      <c r="K23644" s="1433"/>
      <c r="L23644" s="1334"/>
    </row>
    <row r="23645" spans="1:12" ht="24" customHeight="1">
      <c r="A23645" s="1355"/>
      <c r="B23645" s="1355"/>
      <c r="C23645" s="1433"/>
      <c r="E23645" s="1433"/>
      <c r="K23645" s="1433"/>
      <c r="L23645" s="1334"/>
    </row>
    <row r="23646" spans="1:12" ht="24" customHeight="1">
      <c r="A23646" s="1355"/>
      <c r="B23646" s="1355"/>
      <c r="C23646" s="1433"/>
      <c r="E23646" s="1433"/>
      <c r="K23646" s="1433"/>
      <c r="L23646" s="1334"/>
    </row>
    <row r="23647" spans="1:12" ht="24" customHeight="1">
      <c r="A23647" s="1355"/>
      <c r="B23647" s="1355"/>
      <c r="C23647" s="1433"/>
      <c r="E23647" s="1433"/>
      <c r="K23647" s="1433"/>
      <c r="L23647" s="1334"/>
    </row>
    <row r="23648" spans="1:12" ht="24" customHeight="1">
      <c r="A23648" s="1355"/>
      <c r="B23648" s="1355"/>
      <c r="C23648" s="1433"/>
      <c r="E23648" s="1433"/>
      <c r="K23648" s="1433"/>
      <c r="L23648" s="1334"/>
    </row>
    <row r="23649" spans="1:12" ht="24" customHeight="1">
      <c r="A23649" s="1355"/>
      <c r="B23649" s="1355"/>
      <c r="C23649" s="1433"/>
      <c r="E23649" s="1433"/>
      <c r="K23649" s="1433"/>
      <c r="L23649" s="1334"/>
    </row>
    <row r="23650" spans="1:12" ht="24" customHeight="1">
      <c r="A23650" s="1355"/>
      <c r="B23650" s="1355"/>
      <c r="C23650" s="1433"/>
      <c r="E23650" s="1433"/>
      <c r="K23650" s="1433"/>
      <c r="L23650" s="1334"/>
    </row>
    <row r="23651" spans="1:12" ht="24" customHeight="1">
      <c r="A23651" s="1355"/>
      <c r="B23651" s="1355"/>
      <c r="C23651" s="1433"/>
      <c r="E23651" s="1433"/>
      <c r="K23651" s="1433"/>
      <c r="L23651" s="1334"/>
    </row>
    <row r="23652" spans="1:12" ht="24" customHeight="1">
      <c r="A23652" s="1355"/>
      <c r="B23652" s="1355"/>
      <c r="C23652" s="1433"/>
      <c r="E23652" s="1433"/>
      <c r="K23652" s="1433"/>
      <c r="L23652" s="1334"/>
    </row>
    <row r="23653" spans="1:12" ht="24" customHeight="1">
      <c r="A23653" s="1355"/>
      <c r="B23653" s="1355"/>
      <c r="C23653" s="1433"/>
      <c r="E23653" s="1433"/>
      <c r="K23653" s="1433"/>
      <c r="L23653" s="1334"/>
    </row>
    <row r="23654" spans="1:12" ht="24" customHeight="1">
      <c r="A23654" s="1355"/>
      <c r="B23654" s="1355"/>
      <c r="C23654" s="1433"/>
      <c r="E23654" s="1433"/>
      <c r="K23654" s="1433"/>
      <c r="L23654" s="1334"/>
    </row>
    <row r="23655" spans="1:12" ht="24" customHeight="1">
      <c r="A23655" s="1355"/>
      <c r="B23655" s="1355"/>
      <c r="C23655" s="1433"/>
      <c r="E23655" s="1433"/>
      <c r="K23655" s="1433"/>
      <c r="L23655" s="1334"/>
    </row>
    <row r="23656" spans="1:12" ht="24" customHeight="1">
      <c r="A23656" s="1355"/>
      <c r="B23656" s="1355"/>
      <c r="C23656" s="1433"/>
      <c r="E23656" s="1433"/>
      <c r="K23656" s="1433"/>
      <c r="L23656" s="1334"/>
    </row>
    <row r="23657" spans="1:12" ht="24" customHeight="1">
      <c r="A23657" s="1355"/>
      <c r="B23657" s="1355"/>
      <c r="C23657" s="1433"/>
      <c r="E23657" s="1433"/>
      <c r="K23657" s="1433"/>
      <c r="L23657" s="1334"/>
    </row>
    <row r="23658" spans="1:12" ht="24" customHeight="1">
      <c r="A23658" s="1355"/>
      <c r="B23658" s="1355"/>
      <c r="C23658" s="1433"/>
      <c r="E23658" s="1433"/>
      <c r="K23658" s="1433"/>
      <c r="L23658" s="1334"/>
    </row>
    <row r="23659" spans="1:12" ht="24" customHeight="1">
      <c r="A23659" s="1355"/>
      <c r="B23659" s="1355"/>
      <c r="C23659" s="1433"/>
      <c r="E23659" s="1433"/>
      <c r="K23659" s="1433"/>
      <c r="L23659" s="1334"/>
    </row>
    <row r="23660" spans="1:12" ht="24" customHeight="1">
      <c r="A23660" s="1355"/>
      <c r="B23660" s="1355"/>
      <c r="C23660" s="1433"/>
      <c r="E23660" s="1433"/>
      <c r="K23660" s="1433"/>
      <c r="L23660" s="1334"/>
    </row>
    <row r="23661" spans="1:12" ht="24" customHeight="1">
      <c r="A23661" s="1355"/>
      <c r="B23661" s="1355"/>
      <c r="C23661" s="1433"/>
      <c r="E23661" s="1433"/>
      <c r="K23661" s="1433"/>
      <c r="L23661" s="1334"/>
    </row>
    <row r="23662" spans="1:12" ht="24" customHeight="1">
      <c r="A23662" s="1355"/>
      <c r="B23662" s="1355"/>
      <c r="C23662" s="1433"/>
      <c r="E23662" s="1433"/>
      <c r="K23662" s="1433"/>
      <c r="L23662" s="1334"/>
    </row>
    <row r="23663" spans="1:12" ht="24" customHeight="1">
      <c r="A23663" s="1355"/>
      <c r="B23663" s="1355"/>
      <c r="C23663" s="1433"/>
      <c r="E23663" s="1433"/>
      <c r="K23663" s="1433"/>
      <c r="L23663" s="1334"/>
    </row>
    <row r="23664" spans="1:12" ht="24" customHeight="1">
      <c r="A23664" s="1355"/>
      <c r="B23664" s="1355"/>
      <c r="C23664" s="1433"/>
      <c r="E23664" s="1433"/>
      <c r="K23664" s="1433"/>
      <c r="L23664" s="1334"/>
    </row>
    <row r="23665" spans="1:12" ht="24" customHeight="1">
      <c r="A23665" s="1355"/>
      <c r="B23665" s="1355"/>
      <c r="C23665" s="1433"/>
      <c r="E23665" s="1433"/>
      <c r="K23665" s="1433"/>
      <c r="L23665" s="1334"/>
    </row>
    <row r="23666" spans="1:12" ht="24" customHeight="1">
      <c r="A23666" s="1355"/>
      <c r="B23666" s="1355"/>
      <c r="C23666" s="1433"/>
      <c r="E23666" s="1433"/>
      <c r="K23666" s="1433"/>
      <c r="L23666" s="1334"/>
    </row>
    <row r="23667" spans="1:12" ht="24" customHeight="1">
      <c r="A23667" s="1355"/>
      <c r="B23667" s="1355"/>
      <c r="C23667" s="1433"/>
      <c r="E23667" s="1433"/>
      <c r="K23667" s="1433"/>
      <c r="L23667" s="1334"/>
    </row>
    <row r="23668" spans="1:12" ht="24" customHeight="1">
      <c r="A23668" s="1355"/>
      <c r="B23668" s="1355"/>
      <c r="C23668" s="1433"/>
      <c r="E23668" s="1433"/>
      <c r="K23668" s="1433"/>
      <c r="L23668" s="1334"/>
    </row>
    <row r="23669" spans="1:12" ht="24" customHeight="1">
      <c r="A23669" s="1355"/>
      <c r="B23669" s="1355"/>
      <c r="C23669" s="1433"/>
      <c r="E23669" s="1433"/>
      <c r="K23669" s="1433"/>
      <c r="L23669" s="1334"/>
    </row>
    <row r="23670" spans="1:12" ht="24" customHeight="1">
      <c r="A23670" s="1355"/>
      <c r="B23670" s="1355"/>
      <c r="C23670" s="1433"/>
      <c r="E23670" s="1433"/>
      <c r="K23670" s="1433"/>
      <c r="L23670" s="1334"/>
    </row>
    <row r="23671" spans="1:12" ht="24" customHeight="1">
      <c r="A23671" s="1355"/>
      <c r="B23671" s="1355"/>
      <c r="C23671" s="1433"/>
      <c r="E23671" s="1433"/>
      <c r="K23671" s="1433"/>
      <c r="L23671" s="1334"/>
    </row>
    <row r="23672" spans="1:12" ht="24" customHeight="1">
      <c r="A23672" s="1355"/>
      <c r="B23672" s="1355"/>
      <c r="C23672" s="1433"/>
      <c r="E23672" s="1433"/>
      <c r="K23672" s="1433"/>
      <c r="L23672" s="1334"/>
    </row>
    <row r="23673" spans="1:12" ht="24" customHeight="1">
      <c r="A23673" s="1355"/>
      <c r="B23673" s="1355"/>
      <c r="C23673" s="1433"/>
      <c r="E23673" s="1433"/>
      <c r="K23673" s="1433"/>
      <c r="L23673" s="1334"/>
    </row>
    <row r="23674" spans="1:12" ht="24" customHeight="1">
      <c r="A23674" s="1355"/>
      <c r="B23674" s="1355"/>
      <c r="C23674" s="1433"/>
      <c r="E23674" s="1433"/>
      <c r="K23674" s="1433"/>
      <c r="L23674" s="1334"/>
    </row>
    <row r="23675" spans="1:12" ht="24" customHeight="1">
      <c r="A23675" s="1355"/>
      <c r="B23675" s="1355"/>
      <c r="C23675" s="1433"/>
      <c r="E23675" s="1433"/>
      <c r="K23675" s="1433"/>
      <c r="L23675" s="1334"/>
    </row>
    <row r="23676" spans="1:12" ht="24" customHeight="1">
      <c r="A23676" s="1355"/>
      <c r="B23676" s="1355"/>
      <c r="C23676" s="1433"/>
      <c r="E23676" s="1433"/>
      <c r="K23676" s="1433"/>
      <c r="L23676" s="1334"/>
    </row>
    <row r="23677" spans="1:12" ht="24" customHeight="1">
      <c r="A23677" s="1355"/>
      <c r="B23677" s="1355"/>
      <c r="C23677" s="1433"/>
      <c r="E23677" s="1433"/>
      <c r="K23677" s="1433"/>
      <c r="L23677" s="1334"/>
    </row>
    <row r="23678" spans="1:12" ht="24" customHeight="1">
      <c r="A23678" s="1355"/>
      <c r="B23678" s="1355"/>
      <c r="C23678" s="1433"/>
      <c r="E23678" s="1433"/>
      <c r="K23678" s="1433"/>
      <c r="L23678" s="1334"/>
    </row>
    <row r="23679" spans="1:12" ht="24" customHeight="1">
      <c r="A23679" s="1355"/>
      <c r="B23679" s="1355"/>
      <c r="C23679" s="1433"/>
      <c r="E23679" s="1433"/>
      <c r="K23679" s="1433"/>
      <c r="L23679" s="1334"/>
    </row>
    <row r="23680" spans="1:12" ht="24" customHeight="1">
      <c r="A23680" s="1355"/>
      <c r="B23680" s="1355"/>
      <c r="C23680" s="1433"/>
      <c r="E23680" s="1433"/>
      <c r="K23680" s="1433"/>
      <c r="L23680" s="1334"/>
    </row>
    <row r="23681" spans="1:12" ht="24" customHeight="1">
      <c r="A23681" s="1355"/>
      <c r="B23681" s="1355"/>
      <c r="C23681" s="1433"/>
      <c r="E23681" s="1433"/>
      <c r="K23681" s="1433"/>
      <c r="L23681" s="1334"/>
    </row>
    <row r="23682" spans="1:12" ht="24" customHeight="1">
      <c r="A23682" s="1355"/>
      <c r="B23682" s="1355"/>
      <c r="C23682" s="1433"/>
      <c r="E23682" s="1433"/>
      <c r="K23682" s="1433"/>
      <c r="L23682" s="1334"/>
    </row>
    <row r="23683" spans="1:12" ht="24" customHeight="1">
      <c r="A23683" s="1355"/>
      <c r="B23683" s="1355"/>
      <c r="C23683" s="1433"/>
      <c r="E23683" s="1433"/>
      <c r="K23683" s="1433"/>
      <c r="L23683" s="1334"/>
    </row>
    <row r="23684" spans="1:12" ht="24" customHeight="1">
      <c r="A23684" s="1355"/>
      <c r="B23684" s="1355"/>
      <c r="C23684" s="1433"/>
      <c r="E23684" s="1433"/>
      <c r="K23684" s="1433"/>
      <c r="L23684" s="1334"/>
    </row>
    <row r="23685" spans="1:12" ht="24" customHeight="1">
      <c r="A23685" s="1355"/>
      <c r="B23685" s="1355"/>
      <c r="C23685" s="1433"/>
      <c r="E23685" s="1433"/>
      <c r="K23685" s="1433"/>
      <c r="L23685" s="1334"/>
    </row>
    <row r="23686" spans="1:12" ht="24" customHeight="1">
      <c r="A23686" s="1355"/>
      <c r="B23686" s="1355"/>
      <c r="C23686" s="1433"/>
      <c r="E23686" s="1433"/>
      <c r="K23686" s="1433"/>
      <c r="L23686" s="1334"/>
    </row>
    <row r="23687" spans="1:12" ht="24" customHeight="1">
      <c r="A23687" s="1355"/>
      <c r="B23687" s="1355"/>
      <c r="C23687" s="1433"/>
      <c r="E23687" s="1433"/>
      <c r="K23687" s="1433"/>
      <c r="L23687" s="1334"/>
    </row>
    <row r="23688" spans="1:12" ht="24" customHeight="1">
      <c r="A23688" s="1355"/>
      <c r="B23688" s="1355"/>
      <c r="C23688" s="1433"/>
      <c r="E23688" s="1433"/>
      <c r="K23688" s="1433"/>
      <c r="L23688" s="1334"/>
    </row>
    <row r="23689" spans="1:12" ht="24" customHeight="1">
      <c r="A23689" s="1355"/>
      <c r="B23689" s="1355"/>
      <c r="C23689" s="1433"/>
      <c r="E23689" s="1433"/>
      <c r="K23689" s="1433"/>
      <c r="L23689" s="1334"/>
    </row>
    <row r="23690" spans="1:12" ht="24" customHeight="1">
      <c r="A23690" s="1355"/>
      <c r="B23690" s="1355"/>
      <c r="C23690" s="1433"/>
      <c r="E23690" s="1433"/>
      <c r="K23690" s="1433"/>
      <c r="L23690" s="1334"/>
    </row>
    <row r="23691" spans="1:12" ht="24" customHeight="1">
      <c r="A23691" s="1355"/>
      <c r="B23691" s="1355"/>
      <c r="C23691" s="1433"/>
      <c r="E23691" s="1433"/>
      <c r="K23691" s="1433"/>
      <c r="L23691" s="1334"/>
    </row>
    <row r="23692" spans="1:12" ht="24" customHeight="1">
      <c r="A23692" s="1355"/>
      <c r="B23692" s="1355"/>
      <c r="C23692" s="1433"/>
      <c r="E23692" s="1433"/>
      <c r="K23692" s="1433"/>
      <c r="L23692" s="1334"/>
    </row>
    <row r="23693" spans="1:12" ht="24" customHeight="1">
      <c r="A23693" s="1355"/>
      <c r="B23693" s="1355"/>
      <c r="C23693" s="1433"/>
      <c r="E23693" s="1433"/>
      <c r="K23693" s="1433"/>
      <c r="L23693" s="1334"/>
    </row>
    <row r="23694" spans="1:12" ht="24" customHeight="1">
      <c r="A23694" s="1355"/>
      <c r="B23694" s="1355"/>
      <c r="C23694" s="1433"/>
      <c r="E23694" s="1433"/>
      <c r="K23694" s="1433"/>
      <c r="L23694" s="1334"/>
    </row>
    <row r="23695" spans="1:12" ht="24" customHeight="1">
      <c r="A23695" s="1355"/>
      <c r="B23695" s="1355"/>
      <c r="C23695" s="1433"/>
      <c r="E23695" s="1433"/>
      <c r="K23695" s="1433"/>
      <c r="L23695" s="1334"/>
    </row>
    <row r="23696" spans="1:12" ht="24" customHeight="1">
      <c r="A23696" s="1355"/>
      <c r="B23696" s="1355"/>
      <c r="C23696" s="1433"/>
      <c r="E23696" s="1433"/>
      <c r="K23696" s="1433"/>
      <c r="L23696" s="1334"/>
    </row>
    <row r="23697" spans="1:12" ht="24" customHeight="1">
      <c r="A23697" s="1355"/>
      <c r="B23697" s="1355"/>
      <c r="C23697" s="1433"/>
      <c r="E23697" s="1433"/>
      <c r="K23697" s="1433"/>
      <c r="L23697" s="1334"/>
    </row>
    <row r="23698" spans="1:12" ht="24" customHeight="1">
      <c r="A23698" s="1355"/>
      <c r="B23698" s="1355"/>
      <c r="C23698" s="1433"/>
      <c r="E23698" s="1433"/>
      <c r="K23698" s="1433"/>
      <c r="L23698" s="1334"/>
    </row>
    <row r="23699" spans="1:12" ht="24" customHeight="1">
      <c r="A23699" s="1355"/>
      <c r="B23699" s="1355"/>
      <c r="C23699" s="1433"/>
      <c r="E23699" s="1433"/>
      <c r="K23699" s="1433"/>
      <c r="L23699" s="1334"/>
    </row>
    <row r="23700" spans="1:12" ht="24" customHeight="1">
      <c r="A23700" s="1355"/>
      <c r="B23700" s="1355"/>
      <c r="C23700" s="1433"/>
      <c r="E23700" s="1433"/>
      <c r="K23700" s="1433"/>
      <c r="L23700" s="1334"/>
    </row>
    <row r="23701" spans="1:12" ht="24" customHeight="1">
      <c r="A23701" s="1355"/>
      <c r="B23701" s="1355"/>
      <c r="C23701" s="1433"/>
      <c r="E23701" s="1433"/>
      <c r="K23701" s="1433"/>
      <c r="L23701" s="1334"/>
    </row>
    <row r="23702" spans="1:12" ht="24" customHeight="1">
      <c r="A23702" s="1355"/>
      <c r="B23702" s="1355"/>
      <c r="C23702" s="1433"/>
      <c r="E23702" s="1433"/>
      <c r="K23702" s="1433"/>
      <c r="L23702" s="1334"/>
    </row>
    <row r="23703" spans="1:12" ht="24" customHeight="1">
      <c r="A23703" s="1355"/>
      <c r="B23703" s="1355"/>
      <c r="C23703" s="1433"/>
      <c r="E23703" s="1433"/>
      <c r="K23703" s="1433"/>
      <c r="L23703" s="1334"/>
    </row>
    <row r="23704" spans="1:12" ht="24" customHeight="1">
      <c r="A23704" s="1355"/>
      <c r="B23704" s="1355"/>
      <c r="C23704" s="1433"/>
      <c r="E23704" s="1433"/>
      <c r="K23704" s="1433"/>
      <c r="L23704" s="1334"/>
    </row>
    <row r="23705" spans="1:12" ht="24" customHeight="1">
      <c r="A23705" s="1355"/>
      <c r="B23705" s="1355"/>
      <c r="C23705" s="1433"/>
      <c r="E23705" s="1433"/>
      <c r="K23705" s="1433"/>
      <c r="L23705" s="1334"/>
    </row>
    <row r="23706" spans="1:12" ht="24" customHeight="1">
      <c r="A23706" s="1355"/>
      <c r="B23706" s="1355"/>
      <c r="C23706" s="1433"/>
      <c r="E23706" s="1433"/>
      <c r="K23706" s="1433"/>
      <c r="L23706" s="1334"/>
    </row>
    <row r="23707" spans="1:12" ht="24" customHeight="1">
      <c r="A23707" s="1355"/>
      <c r="B23707" s="1355"/>
      <c r="C23707" s="1433"/>
      <c r="E23707" s="1433"/>
      <c r="K23707" s="1433"/>
      <c r="L23707" s="1334"/>
    </row>
    <row r="23708" spans="1:12" ht="24" customHeight="1">
      <c r="A23708" s="1355"/>
      <c r="B23708" s="1355"/>
      <c r="C23708" s="1433"/>
      <c r="E23708" s="1433"/>
      <c r="K23708" s="1433"/>
      <c r="L23708" s="1334"/>
    </row>
    <row r="23709" spans="1:12" ht="24" customHeight="1">
      <c r="A23709" s="1355"/>
      <c r="B23709" s="1355"/>
      <c r="C23709" s="1433"/>
      <c r="E23709" s="1433"/>
      <c r="K23709" s="1433"/>
      <c r="L23709" s="1334"/>
    </row>
    <row r="23710" spans="1:12" ht="24" customHeight="1">
      <c r="A23710" s="1355"/>
      <c r="B23710" s="1355"/>
      <c r="C23710" s="1433"/>
      <c r="E23710" s="1433"/>
      <c r="K23710" s="1433"/>
      <c r="L23710" s="1334"/>
    </row>
    <row r="23711" spans="1:12" ht="24" customHeight="1">
      <c r="A23711" s="1355"/>
      <c r="B23711" s="1355"/>
      <c r="C23711" s="1433"/>
      <c r="E23711" s="1433"/>
      <c r="K23711" s="1433"/>
      <c r="L23711" s="1334"/>
    </row>
    <row r="23712" spans="1:12" ht="24" customHeight="1">
      <c r="A23712" s="1355"/>
      <c r="B23712" s="1355"/>
      <c r="C23712" s="1433"/>
      <c r="E23712" s="1433"/>
      <c r="K23712" s="1433"/>
      <c r="L23712" s="1334"/>
    </row>
    <row r="23713" spans="1:12" ht="24" customHeight="1">
      <c r="A23713" s="1355"/>
      <c r="B23713" s="1355"/>
      <c r="C23713" s="1433"/>
      <c r="E23713" s="1433"/>
      <c r="K23713" s="1433"/>
      <c r="L23713" s="1334"/>
    </row>
    <row r="23714" spans="1:12" ht="24" customHeight="1">
      <c r="A23714" s="1355"/>
      <c r="B23714" s="1355"/>
      <c r="C23714" s="1433"/>
      <c r="E23714" s="1433"/>
      <c r="K23714" s="1433"/>
      <c r="L23714" s="1334"/>
    </row>
    <row r="23715" spans="1:12" ht="24" customHeight="1">
      <c r="A23715" s="1355"/>
      <c r="B23715" s="1355"/>
      <c r="C23715" s="1433"/>
      <c r="E23715" s="1433"/>
      <c r="K23715" s="1433"/>
      <c r="L23715" s="1334"/>
    </row>
    <row r="23716" spans="1:12" ht="24" customHeight="1">
      <c r="A23716" s="1355"/>
      <c r="B23716" s="1355"/>
      <c r="C23716" s="1433"/>
      <c r="E23716" s="1433"/>
      <c r="K23716" s="1433"/>
      <c r="L23716" s="1334"/>
    </row>
    <row r="23717" spans="1:12" ht="24" customHeight="1">
      <c r="A23717" s="1355"/>
      <c r="B23717" s="1355"/>
      <c r="C23717" s="1433"/>
      <c r="E23717" s="1433"/>
      <c r="K23717" s="1433"/>
      <c r="L23717" s="1334"/>
    </row>
    <row r="23718" spans="1:12" ht="24" customHeight="1">
      <c r="A23718" s="1355"/>
      <c r="B23718" s="1355"/>
      <c r="C23718" s="1433"/>
      <c r="E23718" s="1433"/>
      <c r="K23718" s="1433"/>
      <c r="L23718" s="1334"/>
    </row>
    <row r="23719" spans="1:12" ht="24" customHeight="1">
      <c r="A23719" s="1355"/>
      <c r="B23719" s="1355"/>
      <c r="C23719" s="1433"/>
      <c r="E23719" s="1433"/>
      <c r="K23719" s="1433"/>
      <c r="L23719" s="1334"/>
    </row>
    <row r="23720" spans="1:12" ht="24" customHeight="1">
      <c r="A23720" s="1355"/>
      <c r="B23720" s="1355"/>
      <c r="C23720" s="1433"/>
      <c r="E23720" s="1433"/>
      <c r="K23720" s="1433"/>
      <c r="L23720" s="1334"/>
    </row>
    <row r="23721" spans="1:12" ht="24" customHeight="1">
      <c r="A23721" s="1355"/>
      <c r="B23721" s="1355"/>
      <c r="C23721" s="1433"/>
      <c r="E23721" s="1433"/>
      <c r="K23721" s="1433"/>
      <c r="L23721" s="1334"/>
    </row>
    <row r="23722" spans="1:12" ht="24" customHeight="1">
      <c r="A23722" s="1355"/>
      <c r="B23722" s="1355"/>
      <c r="C23722" s="1433"/>
      <c r="E23722" s="1433"/>
      <c r="K23722" s="1433"/>
      <c r="L23722" s="1334"/>
    </row>
    <row r="23723" spans="1:12" ht="24" customHeight="1">
      <c r="A23723" s="1355"/>
      <c r="B23723" s="1355"/>
      <c r="C23723" s="1433"/>
      <c r="E23723" s="1433"/>
      <c r="K23723" s="1433"/>
      <c r="L23723" s="1334"/>
    </row>
    <row r="23724" spans="1:12" ht="24" customHeight="1">
      <c r="A23724" s="1355"/>
      <c r="B23724" s="1355"/>
      <c r="C23724" s="1433"/>
      <c r="E23724" s="1433"/>
      <c r="K23724" s="1433"/>
      <c r="L23724" s="1334"/>
    </row>
    <row r="23725" spans="1:12" ht="24" customHeight="1">
      <c r="A23725" s="1355"/>
      <c r="B23725" s="1355"/>
      <c r="C23725" s="1433"/>
      <c r="E23725" s="1433"/>
      <c r="K23725" s="1433"/>
      <c r="L23725" s="1334"/>
    </row>
    <row r="23726" spans="1:12" ht="24" customHeight="1">
      <c r="A23726" s="1355"/>
      <c r="B23726" s="1355"/>
      <c r="C23726" s="1433"/>
      <c r="E23726" s="1433"/>
      <c r="K23726" s="1433"/>
      <c r="L23726" s="1334"/>
    </row>
    <row r="23727" spans="1:12" ht="24" customHeight="1">
      <c r="A23727" s="1355"/>
      <c r="B23727" s="1355"/>
      <c r="C23727" s="1433"/>
      <c r="E23727" s="1433"/>
      <c r="K23727" s="1433"/>
      <c r="L23727" s="1334"/>
    </row>
    <row r="23728" spans="1:12" ht="24" customHeight="1">
      <c r="A23728" s="1355"/>
      <c r="B23728" s="1355"/>
      <c r="C23728" s="1433"/>
      <c r="E23728" s="1433"/>
      <c r="K23728" s="1433"/>
      <c r="L23728" s="1334"/>
    </row>
    <row r="23729" spans="1:12" ht="24" customHeight="1">
      <c r="A23729" s="1355"/>
      <c r="B23729" s="1355"/>
      <c r="C23729" s="1433"/>
      <c r="E23729" s="1433"/>
      <c r="K23729" s="1433"/>
      <c r="L23729" s="1334"/>
    </row>
    <row r="23730" spans="1:12" ht="24" customHeight="1">
      <c r="A23730" s="1355"/>
      <c r="B23730" s="1355"/>
      <c r="C23730" s="1433"/>
      <c r="E23730" s="1433"/>
      <c r="K23730" s="1433"/>
      <c r="L23730" s="1334"/>
    </row>
    <row r="23731" spans="1:12" ht="24" customHeight="1">
      <c r="A23731" s="1355"/>
      <c r="B23731" s="1355"/>
      <c r="C23731" s="1433"/>
      <c r="E23731" s="1433"/>
      <c r="K23731" s="1433"/>
      <c r="L23731" s="1334"/>
    </row>
    <row r="23732" spans="1:12" ht="24" customHeight="1">
      <c r="A23732" s="1355"/>
      <c r="B23732" s="1355"/>
      <c r="C23732" s="1433"/>
      <c r="E23732" s="1433"/>
      <c r="K23732" s="1433"/>
      <c r="L23732" s="1334"/>
    </row>
    <row r="23733" spans="1:12" ht="24" customHeight="1">
      <c r="A23733" s="1355"/>
      <c r="B23733" s="1355"/>
      <c r="C23733" s="1433"/>
      <c r="E23733" s="1433"/>
      <c r="K23733" s="1433"/>
      <c r="L23733" s="1334"/>
    </row>
    <row r="23734" spans="1:12" ht="24" customHeight="1">
      <c r="A23734" s="1355"/>
      <c r="B23734" s="1355"/>
      <c r="C23734" s="1433"/>
      <c r="E23734" s="1433"/>
      <c r="K23734" s="1433"/>
      <c r="L23734" s="1334"/>
    </row>
    <row r="23735" spans="1:12" ht="24" customHeight="1">
      <c r="A23735" s="1355"/>
      <c r="B23735" s="1355"/>
      <c r="C23735" s="1433"/>
      <c r="E23735" s="1433"/>
      <c r="K23735" s="1433"/>
      <c r="L23735" s="1334"/>
    </row>
    <row r="23736" spans="1:12" ht="24" customHeight="1">
      <c r="A23736" s="1355"/>
      <c r="B23736" s="1355"/>
      <c r="C23736" s="1433"/>
      <c r="E23736" s="1433"/>
      <c r="K23736" s="1433"/>
      <c r="L23736" s="1334"/>
    </row>
    <row r="23737" spans="1:12" ht="24" customHeight="1">
      <c r="A23737" s="1355"/>
      <c r="B23737" s="1355"/>
      <c r="C23737" s="1433"/>
      <c r="E23737" s="1433"/>
      <c r="K23737" s="1433"/>
      <c r="L23737" s="1334"/>
    </row>
    <row r="23738" spans="1:12" ht="24" customHeight="1">
      <c r="A23738" s="1355"/>
      <c r="B23738" s="1355"/>
      <c r="C23738" s="1433"/>
      <c r="E23738" s="1433"/>
      <c r="K23738" s="1433"/>
      <c r="L23738" s="1334"/>
    </row>
    <row r="23739" spans="1:12" ht="24" customHeight="1">
      <c r="A23739" s="1355"/>
      <c r="B23739" s="1355"/>
      <c r="C23739" s="1433"/>
      <c r="E23739" s="1433"/>
      <c r="K23739" s="1433"/>
      <c r="L23739" s="1334"/>
    </row>
    <row r="23740" spans="1:12" ht="24" customHeight="1">
      <c r="A23740" s="1355"/>
      <c r="B23740" s="1355"/>
      <c r="C23740" s="1433"/>
      <c r="E23740" s="1433"/>
      <c r="K23740" s="1433"/>
      <c r="L23740" s="1334"/>
    </row>
    <row r="23741" spans="1:12" ht="24" customHeight="1">
      <c r="A23741" s="1355"/>
      <c r="B23741" s="1355"/>
      <c r="C23741" s="1433"/>
      <c r="E23741" s="1433"/>
      <c r="K23741" s="1433"/>
      <c r="L23741" s="1334"/>
    </row>
    <row r="23742" spans="1:12" ht="24" customHeight="1">
      <c r="A23742" s="1355"/>
      <c r="B23742" s="1355"/>
      <c r="C23742" s="1433"/>
      <c r="E23742" s="1433"/>
      <c r="K23742" s="1433"/>
      <c r="L23742" s="1334"/>
    </row>
    <row r="23743" spans="1:12" ht="24" customHeight="1">
      <c r="A23743" s="1355"/>
      <c r="B23743" s="1355"/>
      <c r="C23743" s="1433"/>
      <c r="E23743" s="1433"/>
      <c r="K23743" s="1433"/>
      <c r="L23743" s="1334"/>
    </row>
    <row r="23744" spans="1:12" ht="24" customHeight="1">
      <c r="A23744" s="1355"/>
      <c r="B23744" s="1355"/>
      <c r="C23744" s="1433"/>
      <c r="E23744" s="1433"/>
      <c r="K23744" s="1433"/>
      <c r="L23744" s="1334"/>
    </row>
    <row r="23745" spans="1:12" ht="24" customHeight="1">
      <c r="A23745" s="1355"/>
      <c r="B23745" s="1355"/>
      <c r="C23745" s="1433"/>
      <c r="E23745" s="1433"/>
      <c r="K23745" s="1433"/>
      <c r="L23745" s="1334"/>
    </row>
    <row r="23746" spans="1:12" ht="24" customHeight="1">
      <c r="A23746" s="1355"/>
      <c r="B23746" s="1355"/>
      <c r="C23746" s="1433"/>
      <c r="E23746" s="1433"/>
      <c r="K23746" s="1433"/>
      <c r="L23746" s="1334"/>
    </row>
    <row r="23747" spans="1:12" ht="24" customHeight="1">
      <c r="A23747" s="1355"/>
      <c r="B23747" s="1355"/>
      <c r="C23747" s="1433"/>
      <c r="E23747" s="1433"/>
      <c r="K23747" s="1433"/>
      <c r="L23747" s="1334"/>
    </row>
    <row r="23748" spans="1:12" ht="24" customHeight="1">
      <c r="A23748" s="1355"/>
      <c r="B23748" s="1355"/>
      <c r="C23748" s="1433"/>
      <c r="E23748" s="1433"/>
      <c r="K23748" s="1433"/>
      <c r="L23748" s="1334"/>
    </row>
    <row r="23749" spans="1:12" ht="24" customHeight="1">
      <c r="A23749" s="1355"/>
      <c r="B23749" s="1355"/>
      <c r="C23749" s="1433"/>
      <c r="E23749" s="1433"/>
      <c r="K23749" s="1433"/>
      <c r="L23749" s="1334"/>
    </row>
    <row r="23750" spans="1:12" ht="24" customHeight="1">
      <c r="A23750" s="1355"/>
      <c r="B23750" s="1355"/>
      <c r="C23750" s="1433"/>
      <c r="E23750" s="1433"/>
      <c r="K23750" s="1433"/>
      <c r="L23750" s="1334"/>
    </row>
    <row r="23751" spans="1:12" ht="24" customHeight="1">
      <c r="A23751" s="1355"/>
      <c r="B23751" s="1355"/>
      <c r="C23751" s="1433"/>
      <c r="E23751" s="1433"/>
      <c r="K23751" s="1433"/>
      <c r="L23751" s="1334"/>
    </row>
    <row r="23752" spans="1:12" ht="24" customHeight="1">
      <c r="A23752" s="1355"/>
      <c r="B23752" s="1355"/>
      <c r="C23752" s="1433"/>
      <c r="E23752" s="1433"/>
      <c r="K23752" s="1433"/>
      <c r="L23752" s="1334"/>
    </row>
    <row r="23753" spans="1:12" ht="24" customHeight="1">
      <c r="A23753" s="1355"/>
      <c r="B23753" s="1355"/>
      <c r="C23753" s="1433"/>
      <c r="E23753" s="1433"/>
      <c r="K23753" s="1433"/>
      <c r="L23753" s="1334"/>
    </row>
    <row r="23754" spans="1:12" ht="24" customHeight="1">
      <c r="A23754" s="1355"/>
      <c r="B23754" s="1355"/>
      <c r="C23754" s="1433"/>
      <c r="E23754" s="1433"/>
      <c r="K23754" s="1433"/>
      <c r="L23754" s="1334"/>
    </row>
    <row r="23755" spans="1:12" ht="24" customHeight="1">
      <c r="A23755" s="1355"/>
      <c r="B23755" s="1355"/>
      <c r="C23755" s="1433"/>
      <c r="E23755" s="1433"/>
      <c r="K23755" s="1433"/>
      <c r="L23755" s="1334"/>
    </row>
    <row r="23756" spans="1:12" ht="24" customHeight="1">
      <c r="A23756" s="1355"/>
      <c r="B23756" s="1355"/>
      <c r="C23756" s="1433"/>
      <c r="E23756" s="1433"/>
      <c r="K23756" s="1433"/>
      <c r="L23756" s="1334"/>
    </row>
    <row r="23757" spans="1:12" ht="24" customHeight="1">
      <c r="A23757" s="1355"/>
      <c r="B23757" s="1355"/>
      <c r="C23757" s="1433"/>
      <c r="E23757" s="1433"/>
      <c r="K23757" s="1433"/>
      <c r="L23757" s="1334"/>
    </row>
    <row r="23758" spans="1:12" ht="24" customHeight="1">
      <c r="A23758" s="1355"/>
      <c r="B23758" s="1355"/>
      <c r="C23758" s="1433"/>
      <c r="E23758" s="1433"/>
      <c r="K23758" s="1433"/>
      <c r="L23758" s="1334"/>
    </row>
    <row r="23759" spans="1:12" ht="24" customHeight="1">
      <c r="A23759" s="1355"/>
      <c r="B23759" s="1355"/>
      <c r="C23759" s="1433"/>
      <c r="E23759" s="1433"/>
      <c r="K23759" s="1433"/>
      <c r="L23759" s="1334"/>
    </row>
    <row r="23760" spans="1:12" ht="24" customHeight="1">
      <c r="A23760" s="1355"/>
      <c r="B23760" s="1355"/>
      <c r="C23760" s="1433"/>
      <c r="E23760" s="1433"/>
      <c r="K23760" s="1433"/>
      <c r="L23760" s="1334"/>
    </row>
    <row r="23761" spans="1:12" ht="24" customHeight="1">
      <c r="A23761" s="1355"/>
      <c r="B23761" s="1355"/>
      <c r="C23761" s="1433"/>
      <c r="E23761" s="1433"/>
      <c r="K23761" s="1433"/>
      <c r="L23761" s="1334"/>
    </row>
    <row r="23762" spans="1:12" ht="24" customHeight="1">
      <c r="A23762" s="1355"/>
      <c r="B23762" s="1355"/>
      <c r="C23762" s="1433"/>
      <c r="E23762" s="1433"/>
      <c r="K23762" s="1433"/>
      <c r="L23762" s="1334"/>
    </row>
    <row r="23763" spans="1:12" ht="24" customHeight="1">
      <c r="A23763" s="1355"/>
      <c r="B23763" s="1355"/>
      <c r="C23763" s="1433"/>
      <c r="E23763" s="1433"/>
      <c r="K23763" s="1433"/>
      <c r="L23763" s="1334"/>
    </row>
    <row r="23764" spans="1:12" ht="24" customHeight="1">
      <c r="A23764" s="1355"/>
      <c r="B23764" s="1355"/>
      <c r="C23764" s="1433"/>
      <c r="E23764" s="1433"/>
      <c r="K23764" s="1433"/>
      <c r="L23764" s="1334"/>
    </row>
    <row r="23765" spans="1:12" ht="24" customHeight="1">
      <c r="A23765" s="1355"/>
      <c r="B23765" s="1355"/>
      <c r="C23765" s="1433"/>
      <c r="E23765" s="1433"/>
      <c r="K23765" s="1433"/>
      <c r="L23765" s="1334"/>
    </row>
    <row r="23766" spans="1:12" ht="24" customHeight="1">
      <c r="A23766" s="1355"/>
      <c r="B23766" s="1355"/>
      <c r="C23766" s="1433"/>
      <c r="E23766" s="1433"/>
      <c r="K23766" s="1433"/>
      <c r="L23766" s="1334"/>
    </row>
    <row r="23767" spans="1:12" ht="24" customHeight="1">
      <c r="A23767" s="1355"/>
      <c r="B23767" s="1355"/>
      <c r="C23767" s="1433"/>
      <c r="E23767" s="1433"/>
      <c r="K23767" s="1433"/>
      <c r="L23767" s="1334"/>
    </row>
    <row r="23768" spans="1:12" ht="24" customHeight="1">
      <c r="A23768" s="1355"/>
      <c r="B23768" s="1355"/>
      <c r="C23768" s="1433"/>
      <c r="E23768" s="1433"/>
      <c r="K23768" s="1433"/>
      <c r="L23768" s="1334"/>
    </row>
    <row r="23769" spans="1:12" ht="24" customHeight="1">
      <c r="A23769" s="1355"/>
      <c r="B23769" s="1355"/>
      <c r="C23769" s="1433"/>
      <c r="E23769" s="1433"/>
      <c r="K23769" s="1433"/>
      <c r="L23769" s="1334"/>
    </row>
    <row r="23770" spans="1:12" ht="24" customHeight="1">
      <c r="A23770" s="1355"/>
      <c r="B23770" s="1355"/>
      <c r="C23770" s="1433"/>
      <c r="E23770" s="1433"/>
      <c r="K23770" s="1433"/>
      <c r="L23770" s="1334"/>
    </row>
    <row r="23771" spans="1:12" ht="24" customHeight="1">
      <c r="A23771" s="1355"/>
      <c r="B23771" s="1355"/>
      <c r="C23771" s="1433"/>
      <c r="E23771" s="1433"/>
      <c r="K23771" s="1433"/>
      <c r="L23771" s="1334"/>
    </row>
    <row r="23772" spans="1:12" ht="24" customHeight="1">
      <c r="A23772" s="1355"/>
      <c r="B23772" s="1355"/>
      <c r="C23772" s="1433"/>
      <c r="E23772" s="1433"/>
      <c r="K23772" s="1433"/>
      <c r="L23772" s="1334"/>
    </row>
    <row r="23773" spans="1:12" ht="24" customHeight="1">
      <c r="A23773" s="1355"/>
      <c r="B23773" s="1355"/>
      <c r="C23773" s="1433"/>
      <c r="E23773" s="1433"/>
      <c r="K23773" s="1433"/>
      <c r="L23773" s="1334"/>
    </row>
    <row r="23774" spans="1:12" ht="24" customHeight="1">
      <c r="A23774" s="1355"/>
      <c r="B23774" s="1355"/>
      <c r="C23774" s="1433"/>
      <c r="E23774" s="1433"/>
      <c r="K23774" s="1433"/>
      <c r="L23774" s="1334"/>
    </row>
    <row r="23775" spans="1:12" ht="24" customHeight="1">
      <c r="A23775" s="1355"/>
      <c r="B23775" s="1355"/>
      <c r="C23775" s="1433"/>
      <c r="E23775" s="1433"/>
      <c r="K23775" s="1433"/>
      <c r="L23775" s="1334"/>
    </row>
    <row r="23776" spans="1:12" ht="24" customHeight="1">
      <c r="A23776" s="1355"/>
      <c r="B23776" s="1355"/>
      <c r="C23776" s="1433"/>
      <c r="E23776" s="1433"/>
      <c r="K23776" s="1433"/>
      <c r="L23776" s="1334"/>
    </row>
    <row r="23777" spans="1:12" ht="24" customHeight="1">
      <c r="A23777" s="1355"/>
      <c r="B23777" s="1355"/>
      <c r="C23777" s="1433"/>
      <c r="E23777" s="1433"/>
      <c r="K23777" s="1433"/>
      <c r="L23777" s="1334"/>
    </row>
    <row r="23778" spans="1:12" ht="24" customHeight="1">
      <c r="A23778" s="1355"/>
      <c r="B23778" s="1355"/>
      <c r="C23778" s="1433"/>
      <c r="E23778" s="1433"/>
      <c r="K23778" s="1433"/>
      <c r="L23778" s="1334"/>
    </row>
    <row r="23779" spans="1:12" ht="24" customHeight="1">
      <c r="A23779" s="1355"/>
      <c r="B23779" s="1355"/>
      <c r="C23779" s="1433"/>
      <c r="E23779" s="1433"/>
      <c r="K23779" s="1433"/>
      <c r="L23779" s="1334"/>
    </row>
    <row r="23780" spans="1:12" ht="24" customHeight="1">
      <c r="A23780" s="1355"/>
      <c r="B23780" s="1355"/>
      <c r="C23780" s="1433"/>
      <c r="E23780" s="1433"/>
      <c r="K23780" s="1433"/>
      <c r="L23780" s="1334"/>
    </row>
    <row r="23781" spans="1:12" ht="24" customHeight="1">
      <c r="A23781" s="1355"/>
      <c r="B23781" s="1355"/>
      <c r="C23781" s="1433"/>
      <c r="E23781" s="1433"/>
      <c r="K23781" s="1433"/>
      <c r="L23781" s="1334"/>
    </row>
    <row r="23782" spans="1:12" ht="24" customHeight="1">
      <c r="A23782" s="1355"/>
      <c r="B23782" s="1355"/>
      <c r="C23782" s="1433"/>
      <c r="E23782" s="1433"/>
      <c r="K23782" s="1433"/>
      <c r="L23782" s="1334"/>
    </row>
    <row r="23783" spans="1:12" ht="24" customHeight="1">
      <c r="A23783" s="1355"/>
      <c r="B23783" s="1355"/>
      <c r="C23783" s="1433"/>
      <c r="E23783" s="1433"/>
      <c r="K23783" s="1433"/>
      <c r="L23783" s="1334"/>
    </row>
    <row r="23784" spans="1:12" ht="24" customHeight="1">
      <c r="A23784" s="1355"/>
      <c r="B23784" s="1355"/>
      <c r="C23784" s="1433"/>
      <c r="E23784" s="1433"/>
      <c r="K23784" s="1433"/>
      <c r="L23784" s="1334"/>
    </row>
    <row r="23785" spans="1:12" ht="24" customHeight="1">
      <c r="A23785" s="1355"/>
      <c r="B23785" s="1355"/>
      <c r="C23785" s="1433"/>
      <c r="E23785" s="1433"/>
      <c r="K23785" s="1433"/>
      <c r="L23785" s="1334"/>
    </row>
    <row r="23786" spans="1:12" ht="24" customHeight="1">
      <c r="A23786" s="1355"/>
      <c r="B23786" s="1355"/>
      <c r="C23786" s="1433"/>
      <c r="E23786" s="1433"/>
      <c r="K23786" s="1433"/>
      <c r="L23786" s="1334"/>
    </row>
    <row r="23787" spans="1:12" ht="24" customHeight="1">
      <c r="A23787" s="1355"/>
      <c r="B23787" s="1355"/>
      <c r="C23787" s="1433"/>
      <c r="E23787" s="1433"/>
      <c r="K23787" s="1433"/>
      <c r="L23787" s="1334"/>
    </row>
    <row r="23788" spans="1:12" ht="24" customHeight="1">
      <c r="A23788" s="1355"/>
      <c r="B23788" s="1355"/>
      <c r="C23788" s="1433"/>
      <c r="E23788" s="1433"/>
      <c r="K23788" s="1433"/>
      <c r="L23788" s="1334"/>
    </row>
    <row r="23789" spans="1:12" ht="24" customHeight="1">
      <c r="A23789" s="1355"/>
      <c r="B23789" s="1355"/>
      <c r="C23789" s="1433"/>
      <c r="E23789" s="1433"/>
      <c r="K23789" s="1433"/>
      <c r="L23789" s="1334"/>
    </row>
    <row r="23790" spans="1:12" ht="24" customHeight="1">
      <c r="A23790" s="1355"/>
      <c r="B23790" s="1355"/>
      <c r="C23790" s="1433"/>
      <c r="E23790" s="1433"/>
      <c r="K23790" s="1433"/>
      <c r="L23790" s="1334"/>
    </row>
    <row r="23791" spans="1:12" ht="24" customHeight="1">
      <c r="A23791" s="1355"/>
      <c r="B23791" s="1355"/>
      <c r="C23791" s="1433"/>
      <c r="E23791" s="1433"/>
      <c r="K23791" s="1433"/>
      <c r="L23791" s="1334"/>
    </row>
    <row r="23792" spans="1:12" ht="24" customHeight="1">
      <c r="A23792" s="1355"/>
      <c r="B23792" s="1355"/>
      <c r="C23792" s="1433"/>
      <c r="E23792" s="1433"/>
      <c r="K23792" s="1433"/>
      <c r="L23792" s="1334"/>
    </row>
    <row r="23793" spans="1:12" ht="24" customHeight="1">
      <c r="A23793" s="1355"/>
      <c r="B23793" s="1355"/>
      <c r="C23793" s="1433"/>
      <c r="E23793" s="1433"/>
      <c r="K23793" s="1433"/>
      <c r="L23793" s="1334"/>
    </row>
    <row r="23794" spans="1:12" ht="24" customHeight="1">
      <c r="A23794" s="1355"/>
      <c r="B23794" s="1355"/>
      <c r="C23794" s="1433"/>
      <c r="E23794" s="1433"/>
      <c r="K23794" s="1433"/>
      <c r="L23794" s="1334"/>
    </row>
    <row r="23795" spans="1:12" ht="24" customHeight="1">
      <c r="A23795" s="1355"/>
      <c r="B23795" s="1355"/>
      <c r="C23795" s="1433"/>
      <c r="E23795" s="1433"/>
      <c r="K23795" s="1433"/>
      <c r="L23795" s="1334"/>
    </row>
    <row r="23796" spans="1:12" ht="24" customHeight="1">
      <c r="A23796" s="1355"/>
      <c r="B23796" s="1355"/>
      <c r="C23796" s="1433"/>
      <c r="E23796" s="1433"/>
      <c r="K23796" s="1433"/>
      <c r="L23796" s="1334"/>
    </row>
    <row r="23797" spans="1:12" ht="24" customHeight="1">
      <c r="A23797" s="1355"/>
      <c r="B23797" s="1355"/>
      <c r="C23797" s="1433"/>
      <c r="E23797" s="1433"/>
      <c r="K23797" s="1433"/>
      <c r="L23797" s="1334"/>
    </row>
    <row r="23798" spans="1:12" ht="24" customHeight="1">
      <c r="A23798" s="1355"/>
      <c r="B23798" s="1355"/>
      <c r="C23798" s="1433"/>
      <c r="E23798" s="1433"/>
      <c r="K23798" s="1433"/>
      <c r="L23798" s="1334"/>
    </row>
    <row r="23799" spans="1:12" ht="24" customHeight="1">
      <c r="A23799" s="1355"/>
      <c r="B23799" s="1355"/>
      <c r="C23799" s="1433"/>
      <c r="E23799" s="1433"/>
      <c r="K23799" s="1433"/>
      <c r="L23799" s="1334"/>
    </row>
    <row r="23800" spans="1:12" ht="24" customHeight="1">
      <c r="A23800" s="1355"/>
      <c r="B23800" s="1355"/>
      <c r="C23800" s="1433"/>
      <c r="E23800" s="1433"/>
      <c r="K23800" s="1433"/>
      <c r="L23800" s="1334"/>
    </row>
    <row r="23801" spans="1:12" ht="24" customHeight="1">
      <c r="A23801" s="1355"/>
      <c r="B23801" s="1355"/>
      <c r="C23801" s="1433"/>
      <c r="E23801" s="1433"/>
      <c r="K23801" s="1433"/>
      <c r="L23801" s="1334"/>
    </row>
    <row r="23802" spans="1:12" ht="24" customHeight="1">
      <c r="A23802" s="1355"/>
      <c r="B23802" s="1355"/>
      <c r="C23802" s="1433"/>
      <c r="E23802" s="1433"/>
      <c r="K23802" s="1433"/>
      <c r="L23802" s="1334"/>
    </row>
    <row r="23803" spans="1:12" ht="24" customHeight="1">
      <c r="A23803" s="1355"/>
      <c r="B23803" s="1355"/>
      <c r="C23803" s="1433"/>
      <c r="E23803" s="1433"/>
      <c r="K23803" s="1433"/>
      <c r="L23803" s="1334"/>
    </row>
    <row r="23804" spans="1:12" ht="24" customHeight="1">
      <c r="A23804" s="1355"/>
      <c r="B23804" s="1355"/>
      <c r="C23804" s="1433"/>
      <c r="E23804" s="1433"/>
      <c r="K23804" s="1433"/>
      <c r="L23804" s="1334"/>
    </row>
    <row r="23805" spans="1:12" ht="24" customHeight="1">
      <c r="A23805" s="1355"/>
      <c r="B23805" s="1355"/>
      <c r="C23805" s="1433"/>
      <c r="E23805" s="1433"/>
      <c r="K23805" s="1433"/>
      <c r="L23805" s="1334"/>
    </row>
    <row r="23806" spans="1:12" ht="24" customHeight="1">
      <c r="A23806" s="1355"/>
      <c r="B23806" s="1355"/>
      <c r="C23806" s="1433"/>
      <c r="E23806" s="1433"/>
      <c r="K23806" s="1433"/>
      <c r="L23806" s="1334"/>
    </row>
    <row r="23807" spans="1:12" ht="24" customHeight="1">
      <c r="A23807" s="1355"/>
      <c r="B23807" s="1355"/>
      <c r="C23807" s="1433"/>
      <c r="E23807" s="1433"/>
      <c r="K23807" s="1433"/>
      <c r="L23807" s="1334"/>
    </row>
    <row r="23808" spans="1:12" ht="24" customHeight="1">
      <c r="A23808" s="1355"/>
      <c r="B23808" s="1355"/>
      <c r="C23808" s="1433"/>
      <c r="E23808" s="1433"/>
      <c r="K23808" s="1433"/>
      <c r="L23808" s="1334"/>
    </row>
    <row r="23809" spans="1:12" ht="24" customHeight="1">
      <c r="A23809" s="1355"/>
      <c r="B23809" s="1355"/>
      <c r="C23809" s="1433"/>
      <c r="E23809" s="1433"/>
      <c r="K23809" s="1433"/>
      <c r="L23809" s="1334"/>
    </row>
    <row r="23810" spans="1:12" ht="24" customHeight="1">
      <c r="A23810" s="1355"/>
      <c r="B23810" s="1355"/>
      <c r="C23810" s="1433"/>
      <c r="E23810" s="1433"/>
      <c r="K23810" s="1433"/>
      <c r="L23810" s="1334"/>
    </row>
    <row r="23811" spans="1:12" ht="24" customHeight="1">
      <c r="A23811" s="1355"/>
      <c r="B23811" s="1355"/>
      <c r="C23811" s="1433"/>
      <c r="E23811" s="1433"/>
      <c r="K23811" s="1433"/>
      <c r="L23811" s="1334"/>
    </row>
    <row r="23812" spans="1:12" ht="24" customHeight="1">
      <c r="A23812" s="1355"/>
      <c r="B23812" s="1355"/>
      <c r="C23812" s="1433"/>
      <c r="E23812" s="1433"/>
      <c r="K23812" s="1433"/>
      <c r="L23812" s="1334"/>
    </row>
    <row r="23813" spans="1:12" ht="24" customHeight="1">
      <c r="A23813" s="1355"/>
      <c r="B23813" s="1355"/>
      <c r="C23813" s="1433"/>
      <c r="E23813" s="1433"/>
      <c r="K23813" s="1433"/>
      <c r="L23813" s="1334"/>
    </row>
    <row r="23814" spans="1:12" ht="24" customHeight="1">
      <c r="A23814" s="1355"/>
      <c r="B23814" s="1355"/>
      <c r="C23814" s="1433"/>
      <c r="E23814" s="1433"/>
      <c r="K23814" s="1433"/>
      <c r="L23814" s="1334"/>
    </row>
    <row r="23815" spans="1:12" ht="24" customHeight="1">
      <c r="A23815" s="1355"/>
      <c r="B23815" s="1355"/>
      <c r="C23815" s="1433"/>
      <c r="E23815" s="1433"/>
      <c r="K23815" s="1433"/>
      <c r="L23815" s="1334"/>
    </row>
    <row r="23816" spans="1:12" ht="24" customHeight="1">
      <c r="A23816" s="1355"/>
      <c r="B23816" s="1355"/>
      <c r="C23816" s="1433"/>
      <c r="E23816" s="1433"/>
      <c r="K23816" s="1433"/>
      <c r="L23816" s="1334"/>
    </row>
    <row r="23817" spans="1:12" ht="24" customHeight="1">
      <c r="A23817" s="1355"/>
      <c r="B23817" s="1355"/>
      <c r="C23817" s="1433"/>
      <c r="E23817" s="1433"/>
      <c r="K23817" s="1433"/>
      <c r="L23817" s="1334"/>
    </row>
    <row r="23818" spans="1:12" ht="24" customHeight="1">
      <c r="A23818" s="1355"/>
      <c r="B23818" s="1355"/>
      <c r="C23818" s="1433"/>
      <c r="E23818" s="1433"/>
      <c r="K23818" s="1433"/>
      <c r="L23818" s="1334"/>
    </row>
    <row r="23819" spans="1:12" ht="24" customHeight="1">
      <c r="A23819" s="1355"/>
      <c r="B23819" s="1355"/>
      <c r="C23819" s="1433"/>
      <c r="E23819" s="1433"/>
      <c r="K23819" s="1433"/>
      <c r="L23819" s="1334"/>
    </row>
    <row r="23820" spans="1:12" ht="24" customHeight="1">
      <c r="A23820" s="1355"/>
      <c r="B23820" s="1355"/>
      <c r="C23820" s="1433"/>
      <c r="E23820" s="1433"/>
      <c r="K23820" s="1433"/>
      <c r="L23820" s="1334"/>
    </row>
    <row r="23821" spans="1:12" ht="24" customHeight="1">
      <c r="A23821" s="1355"/>
      <c r="B23821" s="1355"/>
      <c r="C23821" s="1433"/>
      <c r="E23821" s="1433"/>
      <c r="K23821" s="1433"/>
      <c r="L23821" s="1334"/>
    </row>
    <row r="23822" spans="1:12" ht="24" customHeight="1">
      <c r="A23822" s="1355"/>
      <c r="B23822" s="1355"/>
      <c r="C23822" s="1433"/>
      <c r="E23822" s="1433"/>
      <c r="K23822" s="1433"/>
      <c r="L23822" s="1334"/>
    </row>
    <row r="23823" spans="1:12" ht="24" customHeight="1">
      <c r="A23823" s="1355"/>
      <c r="B23823" s="1355"/>
      <c r="C23823" s="1433"/>
      <c r="E23823" s="1433"/>
      <c r="K23823" s="1433"/>
      <c r="L23823" s="1334"/>
    </row>
    <row r="23824" spans="1:12" ht="24" customHeight="1">
      <c r="A23824" s="1355"/>
      <c r="B23824" s="1355"/>
      <c r="C23824" s="1433"/>
      <c r="E23824" s="1433"/>
      <c r="K23824" s="1433"/>
      <c r="L23824" s="1334"/>
    </row>
    <row r="23825" spans="1:12" ht="24" customHeight="1">
      <c r="A23825" s="1355"/>
      <c r="B23825" s="1355"/>
      <c r="C23825" s="1433"/>
      <c r="E23825" s="1433"/>
      <c r="K23825" s="1433"/>
      <c r="L23825" s="1334"/>
    </row>
    <row r="23826" spans="1:12" ht="24" customHeight="1">
      <c r="A23826" s="1355"/>
      <c r="B23826" s="1355"/>
      <c r="C23826" s="1433"/>
      <c r="E23826" s="1433"/>
      <c r="K23826" s="1433"/>
      <c r="L23826" s="1334"/>
    </row>
    <row r="23827" spans="1:12" ht="24" customHeight="1">
      <c r="A23827" s="1355"/>
      <c r="B23827" s="1355"/>
      <c r="C23827" s="1433"/>
      <c r="E23827" s="1433"/>
      <c r="K23827" s="1433"/>
      <c r="L23827" s="1334"/>
    </row>
    <row r="23828" spans="1:12" ht="24" customHeight="1">
      <c r="A23828" s="1355"/>
      <c r="B23828" s="1355"/>
      <c r="C23828" s="1433"/>
      <c r="E23828" s="1433"/>
      <c r="K23828" s="1433"/>
      <c r="L23828" s="1334"/>
    </row>
    <row r="23829" spans="1:12" ht="24" customHeight="1">
      <c r="A23829" s="1355"/>
      <c r="B23829" s="1355"/>
      <c r="C23829" s="1433"/>
      <c r="E23829" s="1433"/>
      <c r="K23829" s="1433"/>
      <c r="L23829" s="1334"/>
    </row>
    <row r="23830" spans="1:12" ht="24" customHeight="1">
      <c r="A23830" s="1355"/>
      <c r="B23830" s="1355"/>
      <c r="C23830" s="1433"/>
      <c r="E23830" s="1433"/>
      <c r="K23830" s="1433"/>
      <c r="L23830" s="1334"/>
    </row>
    <row r="23831" spans="1:12" ht="24" customHeight="1">
      <c r="A23831" s="1355"/>
      <c r="B23831" s="1355"/>
      <c r="C23831" s="1433"/>
      <c r="E23831" s="1433"/>
      <c r="K23831" s="1433"/>
      <c r="L23831" s="1334"/>
    </row>
    <row r="23832" spans="1:12" ht="24" customHeight="1">
      <c r="A23832" s="1355"/>
      <c r="B23832" s="1355"/>
      <c r="C23832" s="1433"/>
      <c r="E23832" s="1433"/>
      <c r="K23832" s="1433"/>
      <c r="L23832" s="1334"/>
    </row>
    <row r="23833" spans="1:12" ht="24" customHeight="1">
      <c r="A23833" s="1355"/>
      <c r="B23833" s="1355"/>
      <c r="C23833" s="1433"/>
      <c r="E23833" s="1433"/>
      <c r="K23833" s="1433"/>
      <c r="L23833" s="1334"/>
    </row>
    <row r="23834" spans="1:12" ht="24" customHeight="1">
      <c r="A23834" s="1355"/>
      <c r="B23834" s="1355"/>
      <c r="C23834" s="1433"/>
      <c r="E23834" s="1433"/>
      <c r="K23834" s="1433"/>
      <c r="L23834" s="1334"/>
    </row>
    <row r="23835" spans="1:12" ht="24" customHeight="1">
      <c r="A23835" s="1355"/>
      <c r="B23835" s="1355"/>
      <c r="C23835" s="1433"/>
      <c r="E23835" s="1433"/>
      <c r="K23835" s="1433"/>
      <c r="L23835" s="1334"/>
    </row>
    <row r="23836" spans="1:12" ht="24" customHeight="1">
      <c r="A23836" s="1355"/>
      <c r="B23836" s="1355"/>
      <c r="C23836" s="1433"/>
      <c r="E23836" s="1433"/>
      <c r="K23836" s="1433"/>
      <c r="L23836" s="1334"/>
    </row>
    <row r="23837" spans="1:12" ht="24" customHeight="1">
      <c r="A23837" s="1355"/>
      <c r="B23837" s="1355"/>
      <c r="C23837" s="1433"/>
      <c r="E23837" s="1433"/>
      <c r="K23837" s="1433"/>
      <c r="L23837" s="1334"/>
    </row>
    <row r="23838" spans="1:12" ht="24" customHeight="1">
      <c r="A23838" s="1355"/>
      <c r="B23838" s="1355"/>
      <c r="C23838" s="1433"/>
      <c r="E23838" s="1433"/>
      <c r="K23838" s="1433"/>
      <c r="L23838" s="1334"/>
    </row>
    <row r="23839" spans="1:12" ht="24" customHeight="1">
      <c r="A23839" s="1355"/>
      <c r="B23839" s="1355"/>
      <c r="C23839" s="1433"/>
      <c r="E23839" s="1433"/>
      <c r="K23839" s="1433"/>
      <c r="L23839" s="1334"/>
    </row>
    <row r="23840" spans="1:12" ht="24" customHeight="1">
      <c r="A23840" s="1355"/>
      <c r="B23840" s="1355"/>
      <c r="C23840" s="1433"/>
      <c r="E23840" s="1433"/>
      <c r="K23840" s="1433"/>
      <c r="L23840" s="1334"/>
    </row>
    <row r="23841" spans="1:12" ht="24" customHeight="1">
      <c r="A23841" s="1355"/>
      <c r="B23841" s="1355"/>
      <c r="C23841" s="1433"/>
      <c r="E23841" s="1433"/>
      <c r="K23841" s="1433"/>
      <c r="L23841" s="1334"/>
    </row>
    <row r="23842" spans="1:12" ht="24" customHeight="1">
      <c r="A23842" s="1355"/>
      <c r="B23842" s="1355"/>
      <c r="C23842" s="1433"/>
      <c r="E23842" s="1433"/>
      <c r="K23842" s="1433"/>
      <c r="L23842" s="1334"/>
    </row>
    <row r="23843" spans="1:12" ht="24" customHeight="1">
      <c r="A23843" s="1355"/>
      <c r="B23843" s="1355"/>
      <c r="C23843" s="1433"/>
      <c r="E23843" s="1433"/>
      <c r="K23843" s="1433"/>
      <c r="L23843" s="1334"/>
    </row>
    <row r="23844" spans="1:12" ht="24" customHeight="1">
      <c r="A23844" s="1355"/>
      <c r="B23844" s="1355"/>
      <c r="C23844" s="1433"/>
      <c r="E23844" s="1433"/>
      <c r="K23844" s="1433"/>
      <c r="L23844" s="1334"/>
    </row>
    <row r="23845" spans="1:12" ht="24" customHeight="1">
      <c r="A23845" s="1355"/>
      <c r="B23845" s="1355"/>
      <c r="C23845" s="1433"/>
      <c r="E23845" s="1433"/>
      <c r="K23845" s="1433"/>
      <c r="L23845" s="1334"/>
    </row>
    <row r="23846" spans="1:12" ht="24" customHeight="1">
      <c r="A23846" s="1355"/>
      <c r="B23846" s="1355"/>
      <c r="C23846" s="1433"/>
      <c r="E23846" s="1433"/>
      <c r="K23846" s="1433"/>
      <c r="L23846" s="1334"/>
    </row>
    <row r="23847" spans="1:12" ht="24" customHeight="1">
      <c r="A23847" s="1355"/>
      <c r="B23847" s="1355"/>
      <c r="C23847" s="1433"/>
      <c r="E23847" s="1433"/>
      <c r="K23847" s="1433"/>
      <c r="L23847" s="1334"/>
    </row>
    <row r="23848" spans="1:12" ht="24" customHeight="1">
      <c r="A23848" s="1355"/>
      <c r="B23848" s="1355"/>
      <c r="C23848" s="1433"/>
      <c r="E23848" s="1433"/>
      <c r="K23848" s="1433"/>
      <c r="L23848" s="1334"/>
    </row>
    <row r="23849" spans="1:12" ht="24" customHeight="1">
      <c r="A23849" s="1355"/>
      <c r="B23849" s="1355"/>
      <c r="C23849" s="1433"/>
      <c r="E23849" s="1433"/>
      <c r="K23849" s="1433"/>
      <c r="L23849" s="1334"/>
    </row>
    <row r="23850" spans="1:12" ht="24" customHeight="1">
      <c r="A23850" s="1355"/>
      <c r="B23850" s="1355"/>
      <c r="C23850" s="1433"/>
      <c r="E23850" s="1433"/>
      <c r="K23850" s="1433"/>
      <c r="L23850" s="1334"/>
    </row>
    <row r="23851" spans="1:12" ht="24" customHeight="1">
      <c r="A23851" s="1355"/>
      <c r="B23851" s="1355"/>
      <c r="C23851" s="1433"/>
      <c r="E23851" s="1433"/>
      <c r="K23851" s="1433"/>
      <c r="L23851" s="1334"/>
    </row>
    <row r="23852" spans="1:12" ht="24" customHeight="1">
      <c r="A23852" s="1355"/>
      <c r="B23852" s="1355"/>
      <c r="C23852" s="1433"/>
      <c r="E23852" s="1433"/>
      <c r="K23852" s="1433"/>
      <c r="L23852" s="1334"/>
    </row>
    <row r="23853" spans="1:12" ht="24" customHeight="1">
      <c r="A23853" s="1355"/>
      <c r="B23853" s="1355"/>
      <c r="C23853" s="1433"/>
      <c r="E23853" s="1433"/>
      <c r="K23853" s="1433"/>
      <c r="L23853" s="1334"/>
    </row>
    <row r="23854" spans="1:12" ht="24" customHeight="1">
      <c r="A23854" s="1355"/>
      <c r="B23854" s="1355"/>
      <c r="C23854" s="1433"/>
      <c r="E23854" s="1433"/>
      <c r="K23854" s="1433"/>
      <c r="L23854" s="1334"/>
    </row>
    <row r="23855" spans="1:12" ht="24" customHeight="1">
      <c r="A23855" s="1355"/>
      <c r="B23855" s="1355"/>
      <c r="C23855" s="1433"/>
      <c r="E23855" s="1433"/>
      <c r="K23855" s="1433"/>
      <c r="L23855" s="1334"/>
    </row>
    <row r="23856" spans="1:12" ht="24" customHeight="1">
      <c r="A23856" s="1355"/>
      <c r="B23856" s="1355"/>
      <c r="C23856" s="1433"/>
      <c r="E23856" s="1433"/>
      <c r="K23856" s="1433"/>
      <c r="L23856" s="1334"/>
    </row>
    <row r="23857" spans="1:12" ht="24" customHeight="1">
      <c r="A23857" s="1355"/>
      <c r="B23857" s="1355"/>
      <c r="C23857" s="1433"/>
      <c r="E23857" s="1433"/>
      <c r="K23857" s="1433"/>
      <c r="L23857" s="1334"/>
    </row>
    <row r="23858" spans="1:12" ht="24" customHeight="1">
      <c r="A23858" s="1355"/>
      <c r="B23858" s="1355"/>
      <c r="C23858" s="1433"/>
      <c r="E23858" s="1433"/>
      <c r="K23858" s="1433"/>
      <c r="L23858" s="1334"/>
    </row>
    <row r="23859" spans="1:12" ht="24" customHeight="1">
      <c r="A23859" s="1355"/>
      <c r="B23859" s="1355"/>
      <c r="C23859" s="1433"/>
      <c r="E23859" s="1433"/>
      <c r="K23859" s="1433"/>
      <c r="L23859" s="1334"/>
    </row>
    <row r="23860" spans="1:12" ht="24" customHeight="1">
      <c r="A23860" s="1355"/>
      <c r="B23860" s="1355"/>
      <c r="C23860" s="1433"/>
      <c r="E23860" s="1433"/>
      <c r="K23860" s="1433"/>
      <c r="L23860" s="1334"/>
    </row>
    <row r="23861" spans="1:12" ht="24" customHeight="1">
      <c r="A23861" s="1355"/>
      <c r="B23861" s="1355"/>
      <c r="C23861" s="1433"/>
      <c r="E23861" s="1433"/>
      <c r="K23861" s="1433"/>
      <c r="L23861" s="1334"/>
    </row>
    <row r="23862" spans="1:12" ht="24" customHeight="1">
      <c r="A23862" s="1355"/>
      <c r="B23862" s="1355"/>
      <c r="C23862" s="1433"/>
      <c r="E23862" s="1433"/>
      <c r="K23862" s="1433"/>
      <c r="L23862" s="1334"/>
    </row>
    <row r="23863" spans="1:12" ht="24" customHeight="1">
      <c r="A23863" s="1355"/>
      <c r="B23863" s="1355"/>
      <c r="C23863" s="1433"/>
      <c r="E23863" s="1433"/>
      <c r="K23863" s="1433"/>
      <c r="L23863" s="1334"/>
    </row>
    <row r="23864" spans="1:12" ht="24" customHeight="1">
      <c r="A23864" s="1355"/>
      <c r="B23864" s="1355"/>
      <c r="C23864" s="1433"/>
      <c r="E23864" s="1433"/>
      <c r="K23864" s="1433"/>
      <c r="L23864" s="1334"/>
    </row>
    <row r="23865" spans="1:12" ht="24" customHeight="1">
      <c r="A23865" s="1355"/>
      <c r="B23865" s="1355"/>
      <c r="C23865" s="1433"/>
      <c r="E23865" s="1433"/>
      <c r="K23865" s="1433"/>
      <c r="L23865" s="1334"/>
    </row>
    <row r="23866" spans="1:12" ht="24" customHeight="1">
      <c r="A23866" s="1355"/>
      <c r="B23866" s="1355"/>
      <c r="C23866" s="1433"/>
      <c r="E23866" s="1433"/>
      <c r="K23866" s="1433"/>
      <c r="L23866" s="1334"/>
    </row>
    <row r="23867" spans="1:12" ht="24" customHeight="1">
      <c r="A23867" s="1355"/>
      <c r="B23867" s="1355"/>
      <c r="C23867" s="1433"/>
      <c r="E23867" s="1433"/>
      <c r="K23867" s="1433"/>
      <c r="L23867" s="1334"/>
    </row>
    <row r="23868" spans="1:12" ht="24" customHeight="1">
      <c r="A23868" s="1355"/>
      <c r="B23868" s="1355"/>
      <c r="C23868" s="1433"/>
      <c r="E23868" s="1433"/>
      <c r="K23868" s="1433"/>
      <c r="L23868" s="1334"/>
    </row>
    <row r="23869" spans="1:12" ht="24" customHeight="1">
      <c r="A23869" s="1355"/>
      <c r="B23869" s="1355"/>
      <c r="C23869" s="1433"/>
      <c r="E23869" s="1433"/>
      <c r="K23869" s="1433"/>
      <c r="L23869" s="1334"/>
    </row>
    <row r="23870" spans="1:12" ht="24" customHeight="1">
      <c r="A23870" s="1355"/>
      <c r="B23870" s="1355"/>
      <c r="C23870" s="1433"/>
      <c r="E23870" s="1433"/>
      <c r="K23870" s="1433"/>
      <c r="L23870" s="1334"/>
    </row>
    <row r="23871" spans="1:12" ht="24" customHeight="1">
      <c r="A23871" s="1355"/>
      <c r="B23871" s="1355"/>
      <c r="C23871" s="1433"/>
      <c r="E23871" s="1433"/>
      <c r="K23871" s="1433"/>
      <c r="L23871" s="1334"/>
    </row>
    <row r="23872" spans="1:12" ht="24" customHeight="1">
      <c r="A23872" s="1355"/>
      <c r="B23872" s="1355"/>
      <c r="C23872" s="1433"/>
      <c r="E23872" s="1433"/>
      <c r="K23872" s="1433"/>
      <c r="L23872" s="1334"/>
    </row>
    <row r="23873" spans="1:12" ht="24" customHeight="1">
      <c r="A23873" s="1355"/>
      <c r="B23873" s="1355"/>
      <c r="C23873" s="1433"/>
      <c r="E23873" s="1433"/>
      <c r="K23873" s="1433"/>
      <c r="L23873" s="1334"/>
    </row>
    <row r="23874" spans="1:12" ht="24" customHeight="1">
      <c r="A23874" s="1355"/>
      <c r="B23874" s="1355"/>
      <c r="C23874" s="1433"/>
      <c r="E23874" s="1433"/>
      <c r="K23874" s="1433"/>
      <c r="L23874" s="1334"/>
    </row>
    <row r="23875" spans="1:12" ht="24" customHeight="1">
      <c r="A23875" s="1355"/>
      <c r="B23875" s="1355"/>
      <c r="C23875" s="1433"/>
      <c r="E23875" s="1433"/>
      <c r="K23875" s="1433"/>
      <c r="L23875" s="1334"/>
    </row>
    <row r="23876" spans="1:12" ht="24" customHeight="1">
      <c r="A23876" s="1355"/>
      <c r="B23876" s="1355"/>
      <c r="C23876" s="1433"/>
      <c r="E23876" s="1433"/>
      <c r="K23876" s="1433"/>
      <c r="L23876" s="1334"/>
    </row>
    <row r="23877" spans="1:12" ht="24" customHeight="1">
      <c r="A23877" s="1355"/>
      <c r="B23877" s="1355"/>
      <c r="C23877" s="1433"/>
      <c r="E23877" s="1433"/>
      <c r="K23877" s="1433"/>
      <c r="L23877" s="1334"/>
    </row>
    <row r="23878" spans="1:12" ht="24" customHeight="1">
      <c r="A23878" s="1355"/>
      <c r="B23878" s="1355"/>
      <c r="C23878" s="1433"/>
      <c r="E23878" s="1433"/>
      <c r="K23878" s="1433"/>
      <c r="L23878" s="1334"/>
    </row>
    <row r="23879" spans="1:12" ht="24" customHeight="1">
      <c r="A23879" s="1355"/>
      <c r="B23879" s="1355"/>
      <c r="C23879" s="1433"/>
      <c r="E23879" s="1433"/>
      <c r="K23879" s="1433"/>
      <c r="L23879" s="1334"/>
    </row>
    <row r="23880" spans="1:12" ht="24" customHeight="1">
      <c r="A23880" s="1355"/>
      <c r="B23880" s="1355"/>
      <c r="C23880" s="1433"/>
      <c r="E23880" s="1433"/>
      <c r="K23880" s="1433"/>
      <c r="L23880" s="1334"/>
    </row>
    <row r="23881" spans="1:12" ht="24" customHeight="1">
      <c r="A23881" s="1355"/>
      <c r="B23881" s="1355"/>
      <c r="C23881" s="1433"/>
      <c r="E23881" s="1433"/>
      <c r="K23881" s="1433"/>
      <c r="L23881" s="1334"/>
    </row>
    <row r="23882" spans="1:12" ht="24" customHeight="1">
      <c r="A23882" s="1355"/>
      <c r="B23882" s="1355"/>
      <c r="C23882" s="1433"/>
      <c r="E23882" s="1433"/>
      <c r="K23882" s="1433"/>
      <c r="L23882" s="1334"/>
    </row>
    <row r="23883" spans="1:12" ht="24" customHeight="1">
      <c r="A23883" s="1355"/>
      <c r="B23883" s="1355"/>
      <c r="C23883" s="1433"/>
      <c r="E23883" s="1433"/>
      <c r="K23883" s="1433"/>
      <c r="L23883" s="1334"/>
    </row>
    <row r="23884" spans="1:12" ht="24" customHeight="1">
      <c r="A23884" s="1355"/>
      <c r="B23884" s="1355"/>
      <c r="C23884" s="1433"/>
      <c r="E23884" s="1433"/>
      <c r="K23884" s="1433"/>
      <c r="L23884" s="1334"/>
    </row>
    <row r="23885" spans="1:12" ht="24" customHeight="1">
      <c r="A23885" s="1355"/>
      <c r="B23885" s="1355"/>
      <c r="C23885" s="1433"/>
      <c r="E23885" s="1433"/>
      <c r="K23885" s="1433"/>
      <c r="L23885" s="1334"/>
    </row>
    <row r="23886" spans="1:12" ht="24" customHeight="1">
      <c r="A23886" s="1355"/>
      <c r="B23886" s="1355"/>
      <c r="C23886" s="1433"/>
      <c r="E23886" s="1433"/>
      <c r="K23886" s="1433"/>
      <c r="L23886" s="1334"/>
    </row>
    <row r="23887" spans="1:12" ht="24" customHeight="1">
      <c r="A23887" s="1355"/>
      <c r="B23887" s="1355"/>
      <c r="C23887" s="1433"/>
      <c r="E23887" s="1433"/>
      <c r="K23887" s="1433"/>
      <c r="L23887" s="1334"/>
    </row>
    <row r="23888" spans="1:12" ht="24" customHeight="1">
      <c r="A23888" s="1355"/>
      <c r="B23888" s="1355"/>
      <c r="C23888" s="1433"/>
      <c r="E23888" s="1433"/>
      <c r="K23888" s="1433"/>
      <c r="L23888" s="1334"/>
    </row>
    <row r="23889" spans="1:12" ht="24" customHeight="1">
      <c r="A23889" s="1355"/>
      <c r="B23889" s="1355"/>
      <c r="C23889" s="1433"/>
      <c r="E23889" s="1433"/>
      <c r="K23889" s="1433"/>
      <c r="L23889" s="1334"/>
    </row>
    <row r="23890" spans="1:12" ht="24" customHeight="1">
      <c r="A23890" s="1355"/>
      <c r="B23890" s="1355"/>
      <c r="C23890" s="1433"/>
      <c r="E23890" s="1433"/>
      <c r="K23890" s="1433"/>
      <c r="L23890" s="1334"/>
    </row>
    <row r="23891" spans="1:12" ht="24" customHeight="1">
      <c r="A23891" s="1355"/>
      <c r="B23891" s="1355"/>
      <c r="C23891" s="1433"/>
      <c r="E23891" s="1433"/>
      <c r="K23891" s="1433"/>
      <c r="L23891" s="1334"/>
    </row>
    <row r="23892" spans="1:12" ht="24" customHeight="1">
      <c r="A23892" s="1355"/>
      <c r="B23892" s="1355"/>
      <c r="C23892" s="1433"/>
      <c r="E23892" s="1433"/>
      <c r="K23892" s="1433"/>
      <c r="L23892" s="1334"/>
    </row>
    <row r="23893" spans="1:12" ht="24" customHeight="1">
      <c r="A23893" s="1355"/>
      <c r="B23893" s="1355"/>
      <c r="C23893" s="1433"/>
      <c r="E23893" s="1433"/>
      <c r="K23893" s="1433"/>
      <c r="L23893" s="1334"/>
    </row>
    <row r="23894" spans="1:12" ht="24" customHeight="1">
      <c r="A23894" s="1355"/>
      <c r="B23894" s="1355"/>
      <c r="C23894" s="1433"/>
      <c r="E23894" s="1433"/>
      <c r="K23894" s="1433"/>
      <c r="L23894" s="1334"/>
    </row>
    <row r="23895" spans="1:12" ht="24" customHeight="1">
      <c r="A23895" s="1355"/>
      <c r="B23895" s="1355"/>
      <c r="C23895" s="1433"/>
      <c r="E23895" s="1433"/>
      <c r="K23895" s="1433"/>
      <c r="L23895" s="1334"/>
    </row>
    <row r="23896" spans="1:12" ht="24" customHeight="1">
      <c r="A23896" s="1355"/>
      <c r="B23896" s="1355"/>
      <c r="C23896" s="1433"/>
      <c r="E23896" s="1433"/>
      <c r="K23896" s="1433"/>
      <c r="L23896" s="1334"/>
    </row>
    <row r="23897" spans="1:12" ht="24" customHeight="1">
      <c r="A23897" s="1355"/>
      <c r="B23897" s="1355"/>
      <c r="C23897" s="1433"/>
      <c r="E23897" s="1433"/>
      <c r="K23897" s="1433"/>
      <c r="L23897" s="1334"/>
    </row>
    <row r="23898" spans="1:12" ht="24" customHeight="1">
      <c r="A23898" s="1355"/>
      <c r="B23898" s="1355"/>
      <c r="C23898" s="1433"/>
      <c r="E23898" s="1433"/>
      <c r="K23898" s="1433"/>
      <c r="L23898" s="1334"/>
    </row>
    <row r="23899" spans="1:12" ht="24" customHeight="1">
      <c r="A23899" s="1355"/>
      <c r="B23899" s="1355"/>
      <c r="C23899" s="1433"/>
      <c r="E23899" s="1433"/>
      <c r="K23899" s="1433"/>
      <c r="L23899" s="1334"/>
    </row>
    <row r="23900" spans="1:12" ht="24" customHeight="1">
      <c r="A23900" s="1355"/>
      <c r="B23900" s="1355"/>
      <c r="C23900" s="1433"/>
      <c r="E23900" s="1433"/>
      <c r="K23900" s="1433"/>
      <c r="L23900" s="1334"/>
    </row>
    <row r="23901" spans="1:12" ht="24" customHeight="1">
      <c r="A23901" s="1355"/>
      <c r="B23901" s="1355"/>
      <c r="C23901" s="1433"/>
      <c r="E23901" s="1433"/>
      <c r="K23901" s="1433"/>
      <c r="L23901" s="1334"/>
    </row>
    <row r="23902" spans="1:12" ht="24" customHeight="1">
      <c r="A23902" s="1355"/>
      <c r="B23902" s="1355"/>
      <c r="C23902" s="1433"/>
      <c r="E23902" s="1433"/>
      <c r="K23902" s="1433"/>
      <c r="L23902" s="1334"/>
    </row>
    <row r="23903" spans="1:12" ht="24" customHeight="1">
      <c r="A23903" s="1355"/>
      <c r="B23903" s="1355"/>
      <c r="C23903" s="1433"/>
      <c r="E23903" s="1433"/>
      <c r="K23903" s="1433"/>
      <c r="L23903" s="1334"/>
    </row>
    <row r="23904" spans="1:12" ht="24" customHeight="1">
      <c r="A23904" s="1355"/>
      <c r="B23904" s="1355"/>
      <c r="C23904" s="1433"/>
      <c r="E23904" s="1433"/>
      <c r="K23904" s="1433"/>
      <c r="L23904" s="1334"/>
    </row>
    <row r="23905" spans="1:12" ht="24" customHeight="1">
      <c r="A23905" s="1355"/>
      <c r="B23905" s="1355"/>
      <c r="C23905" s="1433"/>
      <c r="E23905" s="1433"/>
      <c r="K23905" s="1433"/>
      <c r="L23905" s="1334"/>
    </row>
    <row r="23906" spans="1:12" ht="24" customHeight="1">
      <c r="A23906" s="1355"/>
      <c r="B23906" s="1355"/>
      <c r="C23906" s="1433"/>
      <c r="E23906" s="1433"/>
      <c r="K23906" s="1433"/>
      <c r="L23906" s="1334"/>
    </row>
    <row r="23907" spans="1:12" ht="24" customHeight="1">
      <c r="A23907" s="1355"/>
      <c r="B23907" s="1355"/>
      <c r="C23907" s="1433"/>
      <c r="E23907" s="1433"/>
      <c r="K23907" s="1433"/>
      <c r="L23907" s="1334"/>
    </row>
    <row r="23908" spans="1:12" ht="24" customHeight="1">
      <c r="A23908" s="1355"/>
      <c r="B23908" s="1355"/>
      <c r="C23908" s="1433"/>
      <c r="E23908" s="1433"/>
      <c r="K23908" s="1433"/>
      <c r="L23908" s="1334"/>
    </row>
    <row r="23909" spans="1:12" ht="24" customHeight="1">
      <c r="A23909" s="1355"/>
      <c r="B23909" s="1355"/>
      <c r="C23909" s="1433"/>
      <c r="E23909" s="1433"/>
      <c r="K23909" s="1433"/>
      <c r="L23909" s="1334"/>
    </row>
    <row r="23910" spans="1:12" ht="24" customHeight="1">
      <c r="A23910" s="1355"/>
      <c r="B23910" s="1355"/>
      <c r="C23910" s="1433"/>
      <c r="E23910" s="1433"/>
      <c r="K23910" s="1433"/>
      <c r="L23910" s="1334"/>
    </row>
    <row r="23911" spans="1:12" ht="24" customHeight="1">
      <c r="A23911" s="1355"/>
      <c r="B23911" s="1355"/>
      <c r="C23911" s="1433"/>
      <c r="E23911" s="1433"/>
      <c r="K23911" s="1433"/>
      <c r="L23911" s="1334"/>
    </row>
    <row r="23912" spans="1:12" ht="24" customHeight="1">
      <c r="A23912" s="1355"/>
      <c r="B23912" s="1355"/>
      <c r="C23912" s="1433"/>
      <c r="E23912" s="1433"/>
      <c r="K23912" s="1433"/>
      <c r="L23912" s="1334"/>
    </row>
    <row r="23913" spans="1:12" ht="24" customHeight="1">
      <c r="A23913" s="1355"/>
      <c r="B23913" s="1355"/>
      <c r="C23913" s="1433"/>
      <c r="E23913" s="1433"/>
      <c r="K23913" s="1433"/>
      <c r="L23913" s="1334"/>
    </row>
    <row r="23914" spans="1:12" ht="24" customHeight="1">
      <c r="A23914" s="1355"/>
      <c r="B23914" s="1355"/>
      <c r="C23914" s="1433"/>
      <c r="E23914" s="1433"/>
      <c r="K23914" s="1433"/>
      <c r="L23914" s="1334"/>
    </row>
    <row r="23915" spans="1:12" ht="24" customHeight="1">
      <c r="A23915" s="1355"/>
      <c r="B23915" s="1355"/>
      <c r="C23915" s="1433"/>
      <c r="E23915" s="1433"/>
      <c r="K23915" s="1433"/>
      <c r="L23915" s="1334"/>
    </row>
    <row r="23916" spans="1:12" ht="24" customHeight="1">
      <c r="A23916" s="1355"/>
      <c r="B23916" s="1355"/>
      <c r="C23916" s="1433"/>
      <c r="E23916" s="1433"/>
      <c r="K23916" s="1433"/>
      <c r="L23916" s="1334"/>
    </row>
    <row r="23917" spans="1:12" ht="24" customHeight="1">
      <c r="A23917" s="1355"/>
      <c r="B23917" s="1355"/>
      <c r="C23917" s="1433"/>
      <c r="E23917" s="1433"/>
      <c r="K23917" s="1433"/>
      <c r="L23917" s="1334"/>
    </row>
    <row r="23918" spans="1:12" ht="24" customHeight="1">
      <c r="A23918" s="1355"/>
      <c r="B23918" s="1355"/>
      <c r="C23918" s="1433"/>
      <c r="E23918" s="1433"/>
      <c r="K23918" s="1433"/>
      <c r="L23918" s="1334"/>
    </row>
    <row r="23919" spans="1:12" ht="24" customHeight="1">
      <c r="A23919" s="1355"/>
      <c r="B23919" s="1355"/>
      <c r="C23919" s="1433"/>
      <c r="E23919" s="1433"/>
      <c r="K23919" s="1433"/>
      <c r="L23919" s="1334"/>
    </row>
    <row r="23920" spans="1:12" ht="24" customHeight="1">
      <c r="A23920" s="1355"/>
      <c r="B23920" s="1355"/>
      <c r="C23920" s="1433"/>
      <c r="E23920" s="1433"/>
      <c r="K23920" s="1433"/>
      <c r="L23920" s="1334"/>
    </row>
    <row r="23921" spans="1:12" ht="24" customHeight="1">
      <c r="A23921" s="1355"/>
      <c r="B23921" s="1355"/>
      <c r="C23921" s="1433"/>
      <c r="E23921" s="1433"/>
      <c r="K23921" s="1433"/>
      <c r="L23921" s="1334"/>
    </row>
    <row r="23922" spans="1:12" ht="24" customHeight="1">
      <c r="A23922" s="1355"/>
      <c r="B23922" s="1355"/>
      <c r="C23922" s="1433"/>
      <c r="E23922" s="1433"/>
      <c r="K23922" s="1433"/>
      <c r="L23922" s="1334"/>
    </row>
    <row r="23923" spans="1:12" ht="24" customHeight="1">
      <c r="A23923" s="1355"/>
      <c r="B23923" s="1355"/>
      <c r="C23923" s="1433"/>
      <c r="E23923" s="1433"/>
      <c r="K23923" s="1433"/>
      <c r="L23923" s="1334"/>
    </row>
    <row r="23924" spans="1:12" ht="24" customHeight="1">
      <c r="A23924" s="1355"/>
      <c r="B23924" s="1355"/>
      <c r="C23924" s="1433"/>
      <c r="E23924" s="1433"/>
      <c r="K23924" s="1433"/>
      <c r="L23924" s="1334"/>
    </row>
    <row r="23925" spans="1:12" ht="24" customHeight="1">
      <c r="A23925" s="1355"/>
      <c r="B23925" s="1355"/>
      <c r="C23925" s="1433"/>
      <c r="E23925" s="1433"/>
      <c r="K23925" s="1433"/>
      <c r="L23925" s="1334"/>
    </row>
    <row r="23926" spans="1:12" ht="24" customHeight="1">
      <c r="A23926" s="1355"/>
      <c r="B23926" s="1355"/>
      <c r="C23926" s="1433"/>
      <c r="E23926" s="1433"/>
      <c r="K23926" s="1433"/>
      <c r="L23926" s="1334"/>
    </row>
    <row r="23927" spans="1:12" ht="24" customHeight="1">
      <c r="A23927" s="1355"/>
      <c r="B23927" s="1355"/>
      <c r="C23927" s="1433"/>
      <c r="E23927" s="1433"/>
      <c r="K23927" s="1433"/>
      <c r="L23927" s="1334"/>
    </row>
    <row r="23928" spans="1:12" ht="24" customHeight="1">
      <c r="A23928" s="1355"/>
      <c r="B23928" s="1355"/>
      <c r="C23928" s="1433"/>
      <c r="E23928" s="1433"/>
      <c r="K23928" s="1433"/>
      <c r="L23928" s="1334"/>
    </row>
    <row r="23929" spans="1:12" ht="24" customHeight="1">
      <c r="A23929" s="1355"/>
      <c r="B23929" s="1355"/>
      <c r="C23929" s="1433"/>
      <c r="E23929" s="1433"/>
      <c r="K23929" s="1433"/>
      <c r="L23929" s="1334"/>
    </row>
    <row r="23930" spans="1:12" ht="24" customHeight="1">
      <c r="A23930" s="1355"/>
      <c r="B23930" s="1355"/>
      <c r="C23930" s="1433"/>
      <c r="E23930" s="1433"/>
      <c r="K23930" s="1433"/>
      <c r="L23930" s="1334"/>
    </row>
    <row r="23931" spans="1:12" ht="24" customHeight="1">
      <c r="A23931" s="1355"/>
      <c r="B23931" s="1355"/>
      <c r="C23931" s="1433"/>
      <c r="E23931" s="1433"/>
      <c r="K23931" s="1433"/>
      <c r="L23931" s="1334"/>
    </row>
    <row r="23932" spans="1:12" ht="24" customHeight="1">
      <c r="A23932" s="1355"/>
      <c r="B23932" s="1355"/>
      <c r="C23932" s="1433"/>
      <c r="E23932" s="1433"/>
      <c r="K23932" s="1433"/>
      <c r="L23932" s="1334"/>
    </row>
    <row r="23933" spans="1:12" ht="24" customHeight="1">
      <c r="A23933" s="1355"/>
      <c r="B23933" s="1355"/>
      <c r="C23933" s="1433"/>
      <c r="E23933" s="1433"/>
      <c r="K23933" s="1433"/>
      <c r="L23933" s="1334"/>
    </row>
    <row r="23934" spans="1:12" ht="24" customHeight="1">
      <c r="A23934" s="1355"/>
      <c r="B23934" s="1355"/>
      <c r="C23934" s="1433"/>
      <c r="E23934" s="1433"/>
      <c r="K23934" s="1433"/>
      <c r="L23934" s="1334"/>
    </row>
    <row r="23935" spans="1:12" ht="24" customHeight="1">
      <c r="A23935" s="1355"/>
      <c r="B23935" s="1355"/>
      <c r="C23935" s="1433"/>
      <c r="E23935" s="1433"/>
      <c r="K23935" s="1433"/>
      <c r="L23935" s="1334"/>
    </row>
    <row r="23936" spans="1:12" ht="24" customHeight="1">
      <c r="A23936" s="1355"/>
      <c r="B23936" s="1355"/>
      <c r="C23936" s="1433"/>
      <c r="E23936" s="1433"/>
      <c r="K23936" s="1433"/>
      <c r="L23936" s="1334"/>
    </row>
    <row r="23937" spans="1:12" ht="24" customHeight="1">
      <c r="A23937" s="1355"/>
      <c r="B23937" s="1355"/>
      <c r="C23937" s="1433"/>
      <c r="E23937" s="1433"/>
      <c r="K23937" s="1433"/>
      <c r="L23937" s="1334"/>
    </row>
    <row r="23938" spans="1:12" ht="24" customHeight="1">
      <c r="A23938" s="1355"/>
      <c r="B23938" s="1355"/>
      <c r="C23938" s="1433"/>
      <c r="E23938" s="1433"/>
      <c r="K23938" s="1433"/>
      <c r="L23938" s="1334"/>
    </row>
    <row r="23939" spans="1:12" ht="24" customHeight="1">
      <c r="A23939" s="1355"/>
      <c r="B23939" s="1355"/>
      <c r="C23939" s="1433"/>
      <c r="E23939" s="1433"/>
      <c r="K23939" s="1433"/>
      <c r="L23939" s="1334"/>
    </row>
    <row r="23940" spans="1:12" ht="24" customHeight="1">
      <c r="A23940" s="1355"/>
      <c r="B23940" s="1355"/>
      <c r="C23940" s="1433"/>
      <c r="E23940" s="1433"/>
      <c r="K23940" s="1433"/>
      <c r="L23940" s="1334"/>
    </row>
    <row r="23941" spans="1:12" ht="24" customHeight="1">
      <c r="A23941" s="1355"/>
      <c r="B23941" s="1355"/>
      <c r="C23941" s="1433"/>
      <c r="E23941" s="1433"/>
      <c r="K23941" s="1433"/>
      <c r="L23941" s="1334"/>
    </row>
    <row r="23942" spans="1:12" ht="24" customHeight="1">
      <c r="A23942" s="1355"/>
      <c r="B23942" s="1355"/>
      <c r="C23942" s="1433"/>
      <c r="E23942" s="1433"/>
      <c r="K23942" s="1433"/>
      <c r="L23942" s="1334"/>
    </row>
    <row r="23943" spans="1:12" ht="24" customHeight="1">
      <c r="A23943" s="1355"/>
      <c r="B23943" s="1355"/>
      <c r="C23943" s="1433"/>
      <c r="E23943" s="1433"/>
      <c r="K23943" s="1433"/>
      <c r="L23943" s="1334"/>
    </row>
    <row r="23944" spans="1:12" ht="24" customHeight="1">
      <c r="A23944" s="1355"/>
      <c r="B23944" s="1355"/>
      <c r="C23944" s="1433"/>
      <c r="E23944" s="1433"/>
      <c r="K23944" s="1433"/>
      <c r="L23944" s="1334"/>
    </row>
    <row r="23945" spans="1:12" ht="24" customHeight="1">
      <c r="A23945" s="1355"/>
      <c r="B23945" s="1355"/>
      <c r="C23945" s="1433"/>
      <c r="E23945" s="1433"/>
      <c r="K23945" s="1433"/>
      <c r="L23945" s="1334"/>
    </row>
    <row r="23946" spans="1:12" ht="24" customHeight="1">
      <c r="A23946" s="1355"/>
      <c r="B23946" s="1355"/>
      <c r="C23946" s="1433"/>
      <c r="E23946" s="1433"/>
      <c r="K23946" s="1433"/>
      <c r="L23946" s="1334"/>
    </row>
    <row r="23947" spans="1:12" ht="24" customHeight="1">
      <c r="A23947" s="1355"/>
      <c r="B23947" s="1355"/>
      <c r="C23947" s="1433"/>
      <c r="E23947" s="1433"/>
      <c r="K23947" s="1433"/>
      <c r="L23947" s="1334"/>
    </row>
    <row r="23948" spans="1:12" ht="24" customHeight="1">
      <c r="A23948" s="1355"/>
      <c r="B23948" s="1355"/>
      <c r="C23948" s="1433"/>
      <c r="E23948" s="1433"/>
      <c r="K23948" s="1433"/>
      <c r="L23948" s="1334"/>
    </row>
    <row r="23949" spans="1:12" ht="24" customHeight="1">
      <c r="A23949" s="1355"/>
      <c r="B23949" s="1355"/>
      <c r="C23949" s="1433"/>
      <c r="E23949" s="1433"/>
      <c r="K23949" s="1433"/>
      <c r="L23949" s="1334"/>
    </row>
    <row r="23950" spans="1:12" ht="24" customHeight="1">
      <c r="A23950" s="1355"/>
      <c r="B23950" s="1355"/>
      <c r="C23950" s="1433"/>
      <c r="E23950" s="1433"/>
      <c r="K23950" s="1433"/>
      <c r="L23950" s="1334"/>
    </row>
    <row r="23951" spans="1:12" ht="24" customHeight="1">
      <c r="A23951" s="1355"/>
      <c r="B23951" s="1355"/>
      <c r="C23951" s="1433"/>
      <c r="E23951" s="1433"/>
      <c r="K23951" s="1433"/>
      <c r="L23951" s="1334"/>
    </row>
    <row r="23952" spans="1:12" ht="24" customHeight="1">
      <c r="A23952" s="1355"/>
      <c r="B23952" s="1355"/>
      <c r="C23952" s="1433"/>
      <c r="E23952" s="1433"/>
      <c r="K23952" s="1433"/>
      <c r="L23952" s="1334"/>
    </row>
    <row r="23953" spans="1:12" ht="24" customHeight="1">
      <c r="A23953" s="1355"/>
      <c r="B23953" s="1355"/>
      <c r="C23953" s="1433"/>
      <c r="E23953" s="1433"/>
      <c r="K23953" s="1433"/>
      <c r="L23953" s="1334"/>
    </row>
    <row r="23954" spans="1:12" ht="24" customHeight="1">
      <c r="A23954" s="1355"/>
      <c r="B23954" s="1355"/>
      <c r="C23954" s="1433"/>
      <c r="E23954" s="1433"/>
      <c r="K23954" s="1433"/>
      <c r="L23954" s="1334"/>
    </row>
    <row r="23955" spans="1:12" ht="24" customHeight="1">
      <c r="A23955" s="1355"/>
      <c r="B23955" s="1355"/>
      <c r="C23955" s="1433"/>
      <c r="E23955" s="1433"/>
      <c r="K23955" s="1433"/>
      <c r="L23955" s="1334"/>
    </row>
    <row r="23956" spans="1:12" ht="24" customHeight="1">
      <c r="A23956" s="1355"/>
      <c r="B23956" s="1355"/>
      <c r="C23956" s="1433"/>
      <c r="E23956" s="1433"/>
      <c r="K23956" s="1433"/>
      <c r="L23956" s="1334"/>
    </row>
    <row r="23957" spans="1:12" ht="24" customHeight="1">
      <c r="A23957" s="1355"/>
      <c r="B23957" s="1355"/>
      <c r="C23957" s="1433"/>
      <c r="E23957" s="1433"/>
      <c r="K23957" s="1433"/>
      <c r="L23957" s="1334"/>
    </row>
    <row r="23958" spans="1:12" ht="24" customHeight="1">
      <c r="A23958" s="1355"/>
      <c r="B23958" s="1355"/>
      <c r="C23958" s="1433"/>
      <c r="E23958" s="1433"/>
      <c r="K23958" s="1433"/>
      <c r="L23958" s="1334"/>
    </row>
    <row r="23959" spans="1:12" ht="24" customHeight="1">
      <c r="A23959" s="1355"/>
      <c r="B23959" s="1355"/>
      <c r="C23959" s="1433"/>
      <c r="E23959" s="1433"/>
      <c r="K23959" s="1433"/>
      <c r="L23959" s="1334"/>
    </row>
    <row r="23960" spans="1:12" ht="24" customHeight="1">
      <c r="A23960" s="1355"/>
      <c r="B23960" s="1355"/>
      <c r="C23960" s="1433"/>
      <c r="E23960" s="1433"/>
      <c r="K23960" s="1433"/>
      <c r="L23960" s="1334"/>
    </row>
    <row r="23961" spans="1:12" ht="24" customHeight="1">
      <c r="A23961" s="1355"/>
      <c r="B23961" s="1355"/>
      <c r="C23961" s="1433"/>
      <c r="E23961" s="1433"/>
      <c r="K23961" s="1433"/>
      <c r="L23961" s="1334"/>
    </row>
    <row r="23962" spans="1:12" ht="24" customHeight="1">
      <c r="A23962" s="1355"/>
      <c r="B23962" s="1355"/>
      <c r="C23962" s="1433"/>
      <c r="E23962" s="1433"/>
      <c r="K23962" s="1433"/>
      <c r="L23962" s="1334"/>
    </row>
    <row r="23963" spans="1:12" ht="24" customHeight="1">
      <c r="A23963" s="1355"/>
      <c r="B23963" s="1355"/>
      <c r="C23963" s="1433"/>
      <c r="E23963" s="1433"/>
      <c r="K23963" s="1433"/>
      <c r="L23963" s="1334"/>
    </row>
    <row r="23964" spans="1:12" ht="24" customHeight="1">
      <c r="A23964" s="1355"/>
      <c r="B23964" s="1355"/>
      <c r="C23964" s="1433"/>
      <c r="E23964" s="1433"/>
      <c r="K23964" s="1433"/>
      <c r="L23964" s="1334"/>
    </row>
    <row r="23965" spans="1:12" ht="24" customHeight="1">
      <c r="A23965" s="1355"/>
      <c r="B23965" s="1355"/>
      <c r="C23965" s="1433"/>
      <c r="E23965" s="1433"/>
      <c r="K23965" s="1433"/>
      <c r="L23965" s="1334"/>
    </row>
    <row r="23966" spans="1:12" ht="24" customHeight="1">
      <c r="A23966" s="1355"/>
      <c r="B23966" s="1355"/>
      <c r="C23966" s="1433"/>
      <c r="E23966" s="1433"/>
      <c r="K23966" s="1433"/>
      <c r="L23966" s="1334"/>
    </row>
    <row r="23967" spans="1:12" ht="24" customHeight="1">
      <c r="A23967" s="1355"/>
      <c r="B23967" s="1355"/>
      <c r="C23967" s="1433"/>
      <c r="E23967" s="1433"/>
      <c r="K23967" s="1433"/>
      <c r="L23967" s="1334"/>
    </row>
    <row r="23968" spans="1:12" ht="24" customHeight="1">
      <c r="A23968" s="1355"/>
      <c r="B23968" s="1355"/>
      <c r="C23968" s="1433"/>
      <c r="E23968" s="1433"/>
      <c r="K23968" s="1433"/>
      <c r="L23968" s="1334"/>
    </row>
    <row r="23969" spans="1:12" ht="24" customHeight="1">
      <c r="A23969" s="1355"/>
      <c r="B23969" s="1355"/>
      <c r="C23969" s="1433"/>
      <c r="E23969" s="1433"/>
      <c r="K23969" s="1433"/>
      <c r="L23969" s="1334"/>
    </row>
    <row r="23970" spans="1:12" ht="24" customHeight="1">
      <c r="A23970" s="1355"/>
      <c r="B23970" s="1355"/>
      <c r="C23970" s="1433"/>
      <c r="E23970" s="1433"/>
      <c r="K23970" s="1433"/>
      <c r="L23970" s="1334"/>
    </row>
    <row r="23971" spans="1:12" ht="24" customHeight="1">
      <c r="A23971" s="1355"/>
      <c r="B23971" s="1355"/>
      <c r="C23971" s="1433"/>
      <c r="E23971" s="1433"/>
      <c r="K23971" s="1433"/>
      <c r="L23971" s="1334"/>
    </row>
    <row r="23972" spans="1:12" ht="24" customHeight="1">
      <c r="A23972" s="1355"/>
      <c r="B23972" s="1355"/>
      <c r="C23972" s="1433"/>
      <c r="E23972" s="1433"/>
      <c r="K23972" s="1433"/>
      <c r="L23972" s="1334"/>
    </row>
    <row r="23973" spans="1:12" ht="24" customHeight="1">
      <c r="A23973" s="1355"/>
      <c r="B23973" s="1355"/>
      <c r="C23973" s="1433"/>
      <c r="E23973" s="1433"/>
      <c r="K23973" s="1433"/>
      <c r="L23973" s="1334"/>
    </row>
    <row r="23974" spans="1:12" ht="24" customHeight="1">
      <c r="A23974" s="1355"/>
      <c r="B23974" s="1355"/>
      <c r="C23974" s="1433"/>
      <c r="E23974" s="1433"/>
      <c r="K23974" s="1433"/>
      <c r="L23974" s="1334"/>
    </row>
    <row r="23975" spans="1:12" ht="24" customHeight="1">
      <c r="A23975" s="1355"/>
      <c r="B23975" s="1355"/>
      <c r="C23975" s="1433"/>
      <c r="E23975" s="1433"/>
      <c r="K23975" s="1433"/>
      <c r="L23975" s="1334"/>
    </row>
    <row r="23976" spans="1:12" ht="24" customHeight="1">
      <c r="A23976" s="1355"/>
      <c r="B23976" s="1355"/>
      <c r="C23976" s="1433"/>
      <c r="E23976" s="1433"/>
      <c r="K23976" s="1433"/>
      <c r="L23976" s="1334"/>
    </row>
    <row r="23977" spans="1:12" ht="24" customHeight="1">
      <c r="A23977" s="1355"/>
      <c r="B23977" s="1355"/>
      <c r="C23977" s="1433"/>
      <c r="E23977" s="1433"/>
      <c r="K23977" s="1433"/>
      <c r="L23977" s="1334"/>
    </row>
    <row r="23978" spans="1:12" ht="24" customHeight="1">
      <c r="A23978" s="1355"/>
      <c r="B23978" s="1355"/>
      <c r="C23978" s="1433"/>
      <c r="E23978" s="1433"/>
      <c r="K23978" s="1433"/>
      <c r="L23978" s="1334"/>
    </row>
    <row r="23979" spans="1:12" ht="24" customHeight="1">
      <c r="A23979" s="1355"/>
      <c r="B23979" s="1355"/>
      <c r="C23979" s="1433"/>
      <c r="E23979" s="1433"/>
      <c r="K23979" s="1433"/>
      <c r="L23979" s="1334"/>
    </row>
    <row r="23980" spans="1:12" ht="24" customHeight="1">
      <c r="A23980" s="1355"/>
      <c r="B23980" s="1355"/>
      <c r="C23980" s="1433"/>
      <c r="E23980" s="1433"/>
      <c r="K23980" s="1433"/>
      <c r="L23980" s="1334"/>
    </row>
    <row r="23981" spans="1:12" ht="24" customHeight="1">
      <c r="A23981" s="1355"/>
      <c r="B23981" s="1355"/>
      <c r="C23981" s="1433"/>
      <c r="E23981" s="1433"/>
      <c r="K23981" s="1433"/>
      <c r="L23981" s="1334"/>
    </row>
    <row r="23982" spans="1:12" ht="24" customHeight="1">
      <c r="A23982" s="1355"/>
      <c r="B23982" s="1355"/>
      <c r="C23982" s="1433"/>
      <c r="E23982" s="1433"/>
      <c r="K23982" s="1433"/>
      <c r="L23982" s="1334"/>
    </row>
    <row r="23983" spans="1:12" ht="24" customHeight="1">
      <c r="A23983" s="1355"/>
      <c r="B23983" s="1355"/>
      <c r="C23983" s="1433"/>
      <c r="E23983" s="1433"/>
      <c r="K23983" s="1433"/>
      <c r="L23983" s="1334"/>
    </row>
    <row r="23984" spans="1:12" ht="24" customHeight="1">
      <c r="A23984" s="1355"/>
      <c r="B23984" s="1355"/>
      <c r="C23984" s="1433"/>
      <c r="E23984" s="1433"/>
      <c r="K23984" s="1433"/>
      <c r="L23984" s="1334"/>
    </row>
    <row r="23985" spans="1:12" ht="24" customHeight="1">
      <c r="A23985" s="1355"/>
      <c r="B23985" s="1355"/>
      <c r="C23985" s="1433"/>
      <c r="E23985" s="1433"/>
      <c r="K23985" s="1433"/>
      <c r="L23985" s="1334"/>
    </row>
    <row r="23986" spans="1:12" ht="24" customHeight="1">
      <c r="A23986" s="1355"/>
      <c r="B23986" s="1355"/>
      <c r="C23986" s="1433"/>
      <c r="E23986" s="1433"/>
      <c r="K23986" s="1433"/>
      <c r="L23986" s="1334"/>
    </row>
    <row r="23987" spans="1:12" ht="24" customHeight="1">
      <c r="A23987" s="1355"/>
      <c r="B23987" s="1355"/>
      <c r="C23987" s="1433"/>
      <c r="E23987" s="1433"/>
      <c r="K23987" s="1433"/>
      <c r="L23987" s="1334"/>
    </row>
    <row r="23988" spans="1:12" ht="24" customHeight="1">
      <c r="A23988" s="1355"/>
      <c r="B23988" s="1355"/>
      <c r="C23988" s="1433"/>
      <c r="E23988" s="1433"/>
      <c r="K23988" s="1433"/>
      <c r="L23988" s="1334"/>
    </row>
    <row r="23989" spans="1:12" ht="24" customHeight="1">
      <c r="A23989" s="1355"/>
      <c r="B23989" s="1355"/>
      <c r="C23989" s="1433"/>
      <c r="E23989" s="1433"/>
      <c r="K23989" s="1433"/>
      <c r="L23989" s="1334"/>
    </row>
    <row r="23990" spans="1:12" ht="24" customHeight="1">
      <c r="A23990" s="1355"/>
      <c r="B23990" s="1355"/>
      <c r="C23990" s="1433"/>
      <c r="E23990" s="1433"/>
      <c r="K23990" s="1433"/>
      <c r="L23990" s="1334"/>
    </row>
    <row r="23991" spans="1:12" ht="24" customHeight="1">
      <c r="A23991" s="1355"/>
      <c r="B23991" s="1355"/>
      <c r="C23991" s="1433"/>
      <c r="E23991" s="1433"/>
      <c r="K23991" s="1433"/>
      <c r="L23991" s="1334"/>
    </row>
    <row r="23992" spans="1:12" ht="24" customHeight="1">
      <c r="A23992" s="1355"/>
      <c r="B23992" s="1355"/>
      <c r="C23992" s="1433"/>
      <c r="E23992" s="1433"/>
      <c r="K23992" s="1433"/>
      <c r="L23992" s="1334"/>
    </row>
    <row r="23993" spans="1:12" ht="24" customHeight="1">
      <c r="A23993" s="1355"/>
      <c r="B23993" s="1355"/>
      <c r="C23993" s="1433"/>
      <c r="E23993" s="1433"/>
      <c r="K23993" s="1433"/>
      <c r="L23993" s="1334"/>
    </row>
    <row r="23994" spans="1:12" ht="24" customHeight="1">
      <c r="A23994" s="1355"/>
      <c r="B23994" s="1355"/>
      <c r="C23994" s="1433"/>
      <c r="E23994" s="1433"/>
      <c r="K23994" s="1433"/>
      <c r="L23994" s="1334"/>
    </row>
    <row r="23995" spans="1:12" ht="24" customHeight="1">
      <c r="A23995" s="1355"/>
      <c r="B23995" s="1355"/>
      <c r="C23995" s="1433"/>
      <c r="E23995" s="1433"/>
      <c r="K23995" s="1433"/>
      <c r="L23995" s="1334"/>
    </row>
    <row r="23996" spans="1:12" ht="24" customHeight="1">
      <c r="A23996" s="1355"/>
      <c r="B23996" s="1355"/>
      <c r="C23996" s="1433"/>
      <c r="E23996" s="1433"/>
      <c r="K23996" s="1433"/>
      <c r="L23996" s="1334"/>
    </row>
    <row r="23997" spans="1:12" ht="24" customHeight="1">
      <c r="A23997" s="1355"/>
      <c r="B23997" s="1355"/>
      <c r="C23997" s="1433"/>
      <c r="E23997" s="1433"/>
      <c r="K23997" s="1433"/>
      <c r="L23997" s="1334"/>
    </row>
    <row r="23998" spans="1:12" ht="24" customHeight="1">
      <c r="A23998" s="1355"/>
      <c r="B23998" s="1355"/>
      <c r="C23998" s="1433"/>
      <c r="E23998" s="1433"/>
      <c r="K23998" s="1433"/>
      <c r="L23998" s="1334"/>
    </row>
    <row r="23999" spans="1:12" ht="24" customHeight="1">
      <c r="A23999" s="1355"/>
      <c r="B23999" s="1355"/>
      <c r="C23999" s="1433"/>
      <c r="E23999" s="1433"/>
      <c r="K23999" s="1433"/>
      <c r="L23999" s="1334"/>
    </row>
    <row r="24000" spans="1:12" ht="24" customHeight="1">
      <c r="A24000" s="1355"/>
      <c r="B24000" s="1355"/>
      <c r="C24000" s="1433"/>
      <c r="E24000" s="1433"/>
      <c r="K24000" s="1433"/>
      <c r="L24000" s="1334"/>
    </row>
    <row r="24001" spans="1:12" ht="24" customHeight="1">
      <c r="A24001" s="1355"/>
      <c r="B24001" s="1355"/>
      <c r="C24001" s="1433"/>
      <c r="E24001" s="1433"/>
      <c r="K24001" s="1433"/>
      <c r="L24001" s="1334"/>
    </row>
    <row r="24002" spans="1:12" ht="24" customHeight="1">
      <c r="A24002" s="1355"/>
      <c r="B24002" s="1355"/>
      <c r="C24002" s="1433"/>
      <c r="E24002" s="1433"/>
      <c r="K24002" s="1433"/>
      <c r="L24002" s="1334"/>
    </row>
    <row r="24003" spans="1:12" ht="24" customHeight="1">
      <c r="A24003" s="1355"/>
      <c r="B24003" s="1355"/>
      <c r="C24003" s="1433"/>
      <c r="E24003" s="1433"/>
      <c r="K24003" s="1433"/>
      <c r="L24003" s="1334"/>
    </row>
    <row r="24004" spans="1:12" ht="24" customHeight="1">
      <c r="A24004" s="1355"/>
      <c r="B24004" s="1355"/>
      <c r="C24004" s="1433"/>
      <c r="E24004" s="1433"/>
      <c r="K24004" s="1433"/>
      <c r="L24004" s="1334"/>
    </row>
    <row r="24005" spans="1:12" ht="24" customHeight="1">
      <c r="A24005" s="1355"/>
      <c r="B24005" s="1355"/>
      <c r="C24005" s="1433"/>
      <c r="E24005" s="1433"/>
      <c r="K24005" s="1433"/>
      <c r="L24005" s="1334"/>
    </row>
    <row r="24006" spans="1:12" ht="24" customHeight="1">
      <c r="A24006" s="1355"/>
      <c r="B24006" s="1355"/>
      <c r="C24006" s="1433"/>
      <c r="E24006" s="1433"/>
      <c r="K24006" s="1433"/>
      <c r="L24006" s="1334"/>
    </row>
    <row r="24007" spans="1:12" ht="24" customHeight="1">
      <c r="A24007" s="1355"/>
      <c r="B24007" s="1355"/>
      <c r="C24007" s="1433"/>
      <c r="E24007" s="1433"/>
      <c r="K24007" s="1433"/>
      <c r="L24007" s="1334"/>
    </row>
    <row r="24008" spans="1:12" ht="24" customHeight="1">
      <c r="A24008" s="1355"/>
      <c r="B24008" s="1355"/>
      <c r="C24008" s="1433"/>
      <c r="E24008" s="1433"/>
      <c r="K24008" s="1433"/>
      <c r="L24008" s="1334"/>
    </row>
    <row r="24009" spans="1:12" ht="24" customHeight="1">
      <c r="A24009" s="1355"/>
      <c r="B24009" s="1355"/>
      <c r="C24009" s="1433"/>
      <c r="E24009" s="1433"/>
      <c r="K24009" s="1433"/>
      <c r="L24009" s="1334"/>
    </row>
    <row r="24010" spans="1:12" ht="24" customHeight="1">
      <c r="A24010" s="1355"/>
      <c r="B24010" s="1355"/>
      <c r="C24010" s="1433"/>
      <c r="E24010" s="1433"/>
      <c r="K24010" s="1433"/>
      <c r="L24010" s="1334"/>
    </row>
    <row r="24011" spans="1:12" ht="24" customHeight="1">
      <c r="A24011" s="1355"/>
      <c r="B24011" s="1355"/>
      <c r="C24011" s="1433"/>
      <c r="E24011" s="1433"/>
      <c r="K24011" s="1433"/>
      <c r="L24011" s="1334"/>
    </row>
    <row r="24012" spans="1:12" ht="24" customHeight="1">
      <c r="A24012" s="1355"/>
      <c r="B24012" s="1355"/>
      <c r="C24012" s="1433"/>
      <c r="E24012" s="1433"/>
      <c r="K24012" s="1433"/>
      <c r="L24012" s="1334"/>
    </row>
    <row r="24013" spans="1:12" ht="24" customHeight="1">
      <c r="A24013" s="1355"/>
      <c r="B24013" s="1355"/>
      <c r="C24013" s="1433"/>
      <c r="E24013" s="1433"/>
      <c r="K24013" s="1433"/>
      <c r="L24013" s="1334"/>
    </row>
    <row r="24014" spans="1:12" ht="24" customHeight="1">
      <c r="A24014" s="1355"/>
      <c r="B24014" s="1355"/>
      <c r="C24014" s="1433"/>
      <c r="E24014" s="1433"/>
      <c r="K24014" s="1433"/>
      <c r="L24014" s="1334"/>
    </row>
    <row r="24015" spans="1:12" ht="24" customHeight="1">
      <c r="A24015" s="1355"/>
      <c r="B24015" s="1355"/>
      <c r="C24015" s="1433"/>
      <c r="E24015" s="1433"/>
      <c r="K24015" s="1433"/>
      <c r="L24015" s="1334"/>
    </row>
    <row r="24016" spans="1:12" ht="24" customHeight="1">
      <c r="A24016" s="1355"/>
      <c r="B24016" s="1355"/>
      <c r="C24016" s="1433"/>
      <c r="E24016" s="1433"/>
      <c r="K24016" s="1433"/>
      <c r="L24016" s="1334"/>
    </row>
    <row r="24017" spans="1:12" ht="24" customHeight="1">
      <c r="A24017" s="1355"/>
      <c r="B24017" s="1355"/>
      <c r="C24017" s="1433"/>
      <c r="E24017" s="1433"/>
      <c r="K24017" s="1433"/>
      <c r="L24017" s="1334"/>
    </row>
    <row r="24018" spans="1:12" ht="24" customHeight="1">
      <c r="A24018" s="1355"/>
      <c r="B24018" s="1355"/>
      <c r="C24018" s="1433"/>
      <c r="E24018" s="1433"/>
      <c r="K24018" s="1433"/>
      <c r="L24018" s="1334"/>
    </row>
    <row r="24019" spans="1:12" ht="24" customHeight="1">
      <c r="A24019" s="1355"/>
      <c r="B24019" s="1355"/>
      <c r="C24019" s="1433"/>
      <c r="E24019" s="1433"/>
      <c r="K24019" s="1433"/>
      <c r="L24019" s="1334"/>
    </row>
    <row r="24020" spans="1:12" ht="24" customHeight="1">
      <c r="A24020" s="1355"/>
      <c r="B24020" s="1355"/>
      <c r="C24020" s="1433"/>
      <c r="E24020" s="1433"/>
      <c r="K24020" s="1433"/>
      <c r="L24020" s="1334"/>
    </row>
    <row r="24021" spans="1:12" ht="24" customHeight="1">
      <c r="A24021" s="1355"/>
      <c r="B24021" s="1355"/>
      <c r="C24021" s="1433"/>
      <c r="E24021" s="1433"/>
      <c r="K24021" s="1433"/>
      <c r="L24021" s="1334"/>
    </row>
    <row r="24022" spans="1:12" ht="24" customHeight="1">
      <c r="A24022" s="1355"/>
      <c r="B24022" s="1355"/>
      <c r="C24022" s="1433"/>
      <c r="E24022" s="1433"/>
      <c r="K24022" s="1433"/>
      <c r="L24022" s="1334"/>
    </row>
    <row r="24023" spans="1:12" ht="24" customHeight="1">
      <c r="A24023" s="1355"/>
      <c r="B24023" s="1355"/>
      <c r="C24023" s="1433"/>
      <c r="E24023" s="1433"/>
      <c r="K24023" s="1433"/>
      <c r="L24023" s="1334"/>
    </row>
    <row r="24024" spans="1:12" ht="24" customHeight="1">
      <c r="A24024" s="1355"/>
      <c r="B24024" s="1355"/>
      <c r="C24024" s="1433"/>
      <c r="E24024" s="1433"/>
      <c r="K24024" s="1433"/>
      <c r="L24024" s="1334"/>
    </row>
    <row r="24025" spans="1:12" ht="24" customHeight="1">
      <c r="A24025" s="1355"/>
      <c r="B24025" s="1355"/>
      <c r="C24025" s="1433"/>
      <c r="E24025" s="1433"/>
      <c r="K24025" s="1433"/>
      <c r="L24025" s="1334"/>
    </row>
    <row r="24026" spans="1:12" ht="24" customHeight="1">
      <c r="A24026" s="1355"/>
      <c r="B24026" s="1355"/>
      <c r="C24026" s="1433"/>
      <c r="E24026" s="1433"/>
      <c r="K24026" s="1433"/>
      <c r="L24026" s="1334"/>
    </row>
    <row r="24027" spans="1:12" ht="24" customHeight="1">
      <c r="A24027" s="1355"/>
      <c r="B24027" s="1355"/>
      <c r="C24027" s="1433"/>
      <c r="E24027" s="1433"/>
      <c r="K24027" s="1433"/>
      <c r="L24027" s="1334"/>
    </row>
    <row r="24028" spans="1:12" ht="24" customHeight="1">
      <c r="A24028" s="1355"/>
      <c r="B24028" s="1355"/>
      <c r="C24028" s="1433"/>
      <c r="E24028" s="1433"/>
      <c r="K24028" s="1433"/>
      <c r="L24028" s="1334"/>
    </row>
    <row r="24029" spans="1:12" ht="24" customHeight="1">
      <c r="A24029" s="1355"/>
      <c r="B24029" s="1355"/>
      <c r="C24029" s="1433"/>
      <c r="E24029" s="1433"/>
      <c r="K24029" s="1433"/>
      <c r="L24029" s="1334"/>
    </row>
    <row r="24030" spans="1:12" ht="24" customHeight="1">
      <c r="A24030" s="1355"/>
      <c r="B24030" s="1355"/>
      <c r="C24030" s="1433"/>
      <c r="E24030" s="1433"/>
      <c r="K24030" s="1433"/>
      <c r="L24030" s="1334"/>
    </row>
    <row r="24031" spans="1:12" ht="24" customHeight="1">
      <c r="A24031" s="1355"/>
      <c r="B24031" s="1355"/>
      <c r="C24031" s="1433"/>
      <c r="E24031" s="1433"/>
      <c r="K24031" s="1433"/>
      <c r="L24031" s="1334"/>
    </row>
    <row r="24032" spans="1:12" ht="24" customHeight="1">
      <c r="A24032" s="1355"/>
      <c r="B24032" s="1355"/>
      <c r="C24032" s="1433"/>
      <c r="E24032" s="1433"/>
      <c r="K24032" s="1433"/>
      <c r="L24032" s="1334"/>
    </row>
    <row r="24033" spans="1:12" ht="24" customHeight="1">
      <c r="A24033" s="1355"/>
      <c r="B24033" s="1355"/>
      <c r="C24033" s="1433"/>
      <c r="E24033" s="1433"/>
      <c r="K24033" s="1433"/>
      <c r="L24033" s="1334"/>
    </row>
    <row r="24034" spans="1:12" ht="24" customHeight="1">
      <c r="A24034" s="1355"/>
      <c r="B24034" s="1355"/>
      <c r="C24034" s="1433"/>
      <c r="E24034" s="1433"/>
      <c r="K24034" s="1433"/>
      <c r="L24034" s="1334"/>
    </row>
    <row r="24035" spans="1:12" ht="24" customHeight="1">
      <c r="A24035" s="1355"/>
      <c r="B24035" s="1355"/>
      <c r="C24035" s="1433"/>
      <c r="E24035" s="1433"/>
      <c r="K24035" s="1433"/>
      <c r="L24035" s="1334"/>
    </row>
    <row r="24036" spans="1:12" ht="24" customHeight="1">
      <c r="A24036" s="1355"/>
      <c r="B24036" s="1355"/>
      <c r="C24036" s="1433"/>
      <c r="E24036" s="1433"/>
      <c r="K24036" s="1433"/>
      <c r="L24036" s="1334"/>
    </row>
    <row r="24037" spans="1:12" ht="24" customHeight="1">
      <c r="A24037" s="1355"/>
      <c r="B24037" s="1355"/>
      <c r="C24037" s="1433"/>
      <c r="E24037" s="1433"/>
      <c r="K24037" s="1433"/>
      <c r="L24037" s="1334"/>
    </row>
    <row r="24038" spans="1:12" ht="24" customHeight="1">
      <c r="A24038" s="1355"/>
      <c r="B24038" s="1355"/>
      <c r="C24038" s="1433"/>
      <c r="E24038" s="1433"/>
      <c r="K24038" s="1433"/>
      <c r="L24038" s="1334"/>
    </row>
    <row r="24039" spans="1:12" ht="24" customHeight="1">
      <c r="A24039" s="1355"/>
      <c r="B24039" s="1355"/>
      <c r="C24039" s="1433"/>
      <c r="E24039" s="1433"/>
      <c r="K24039" s="1433"/>
      <c r="L24039" s="1334"/>
    </row>
    <row r="24040" spans="1:12" ht="24" customHeight="1">
      <c r="A24040" s="1355"/>
      <c r="B24040" s="1355"/>
      <c r="C24040" s="1433"/>
      <c r="E24040" s="1433"/>
      <c r="K24040" s="1433"/>
      <c r="L24040" s="1334"/>
    </row>
    <row r="24041" spans="1:12" ht="24" customHeight="1">
      <c r="A24041" s="1355"/>
      <c r="B24041" s="1355"/>
      <c r="C24041" s="1433"/>
      <c r="E24041" s="1433"/>
      <c r="K24041" s="1433"/>
      <c r="L24041" s="1334"/>
    </row>
    <row r="24042" spans="1:12" ht="24" customHeight="1">
      <c r="A24042" s="1355"/>
      <c r="B24042" s="1355"/>
      <c r="C24042" s="1433"/>
      <c r="E24042" s="1433"/>
      <c r="K24042" s="1433"/>
      <c r="L24042" s="1334"/>
    </row>
    <row r="24043" spans="1:12" ht="24" customHeight="1">
      <c r="A24043" s="1355"/>
      <c r="B24043" s="1355"/>
      <c r="C24043" s="1433"/>
      <c r="E24043" s="1433"/>
      <c r="K24043" s="1433"/>
      <c r="L24043" s="1334"/>
    </row>
    <row r="24044" spans="1:12" ht="24" customHeight="1">
      <c r="A24044" s="1355"/>
      <c r="B24044" s="1355"/>
      <c r="C24044" s="1433"/>
      <c r="E24044" s="1433"/>
      <c r="K24044" s="1433"/>
      <c r="L24044" s="1334"/>
    </row>
    <row r="24045" spans="1:12" ht="24" customHeight="1">
      <c r="A24045" s="1355"/>
      <c r="B24045" s="1355"/>
      <c r="C24045" s="1433"/>
      <c r="E24045" s="1433"/>
      <c r="K24045" s="1433"/>
      <c r="L24045" s="1334"/>
    </row>
    <row r="24046" spans="1:12" ht="24" customHeight="1">
      <c r="A24046" s="1355"/>
      <c r="B24046" s="1355"/>
      <c r="C24046" s="1433"/>
      <c r="E24046" s="1433"/>
      <c r="K24046" s="1433"/>
      <c r="L24046" s="1334"/>
    </row>
    <row r="24047" spans="1:12" ht="24" customHeight="1">
      <c r="A24047" s="1355"/>
      <c r="B24047" s="1355"/>
      <c r="C24047" s="1433"/>
      <c r="E24047" s="1433"/>
      <c r="K24047" s="1433"/>
      <c r="L24047" s="1334"/>
    </row>
    <row r="24048" spans="1:12" ht="24" customHeight="1">
      <c r="A24048" s="1355"/>
      <c r="B24048" s="1355"/>
      <c r="C24048" s="1433"/>
      <c r="E24048" s="1433"/>
      <c r="K24048" s="1433"/>
      <c r="L24048" s="1334"/>
    </row>
    <row r="24049" spans="1:12" ht="24" customHeight="1">
      <c r="A24049" s="1355"/>
      <c r="B24049" s="1355"/>
      <c r="C24049" s="1433"/>
      <c r="E24049" s="1433"/>
      <c r="K24049" s="1433"/>
      <c r="L24049" s="1334"/>
    </row>
    <row r="24050" spans="1:12" ht="24" customHeight="1">
      <c r="A24050" s="1355"/>
      <c r="B24050" s="1355"/>
      <c r="C24050" s="1433"/>
      <c r="E24050" s="1433"/>
      <c r="K24050" s="1433"/>
      <c r="L24050" s="1334"/>
    </row>
    <row r="24051" spans="1:12" ht="24" customHeight="1">
      <c r="A24051" s="1355"/>
      <c r="B24051" s="1355"/>
      <c r="C24051" s="1433"/>
      <c r="E24051" s="1433"/>
      <c r="K24051" s="1433"/>
      <c r="L24051" s="1334"/>
    </row>
    <row r="24052" spans="1:12" ht="24" customHeight="1">
      <c r="A24052" s="1355"/>
      <c r="B24052" s="1355"/>
      <c r="C24052" s="1433"/>
      <c r="E24052" s="1433"/>
      <c r="K24052" s="1433"/>
      <c r="L24052" s="1334"/>
    </row>
    <row r="24053" spans="1:12" ht="24" customHeight="1">
      <c r="A24053" s="1355"/>
      <c r="B24053" s="1355"/>
      <c r="C24053" s="1433"/>
      <c r="E24053" s="1433"/>
      <c r="K24053" s="1433"/>
      <c r="L24053" s="1334"/>
    </row>
    <row r="24054" spans="1:12" ht="24" customHeight="1">
      <c r="A24054" s="1355"/>
      <c r="B24054" s="1355"/>
      <c r="C24054" s="1433"/>
      <c r="E24054" s="1433"/>
      <c r="K24054" s="1433"/>
      <c r="L24054" s="1334"/>
    </row>
    <row r="24055" spans="1:12" ht="24" customHeight="1">
      <c r="A24055" s="1355"/>
      <c r="B24055" s="1355"/>
      <c r="C24055" s="1433"/>
      <c r="E24055" s="1433"/>
      <c r="K24055" s="1433"/>
      <c r="L24055" s="1334"/>
    </row>
    <row r="24056" spans="1:12" ht="24" customHeight="1">
      <c r="A24056" s="1355"/>
      <c r="B24056" s="1355"/>
      <c r="C24056" s="1433"/>
      <c r="E24056" s="1433"/>
      <c r="K24056" s="1433"/>
      <c r="L24056" s="1334"/>
    </row>
    <row r="24057" spans="1:12" ht="24" customHeight="1">
      <c r="A24057" s="1355"/>
      <c r="B24057" s="1355"/>
      <c r="C24057" s="1433"/>
      <c r="E24057" s="1433"/>
      <c r="K24057" s="1433"/>
      <c r="L24057" s="1334"/>
    </row>
    <row r="24058" spans="1:12" ht="24" customHeight="1">
      <c r="A24058" s="1355"/>
      <c r="B24058" s="1355"/>
      <c r="C24058" s="1433"/>
      <c r="E24058" s="1433"/>
      <c r="K24058" s="1433"/>
      <c r="L24058" s="1334"/>
    </row>
    <row r="24059" spans="1:12" ht="24" customHeight="1">
      <c r="A24059" s="1355"/>
      <c r="B24059" s="1355"/>
      <c r="C24059" s="1433"/>
      <c r="E24059" s="1433"/>
      <c r="K24059" s="1433"/>
      <c r="L24059" s="1334"/>
    </row>
    <row r="24060" spans="1:12" ht="24" customHeight="1">
      <c r="A24060" s="1355"/>
      <c r="B24060" s="1355"/>
      <c r="C24060" s="1433"/>
      <c r="E24060" s="1433"/>
      <c r="K24060" s="1433"/>
      <c r="L24060" s="1334"/>
    </row>
    <row r="24061" spans="1:12" ht="24" customHeight="1">
      <c r="A24061" s="1355"/>
      <c r="B24061" s="1355"/>
      <c r="C24061" s="1433"/>
      <c r="E24061" s="1433"/>
      <c r="K24061" s="1433"/>
      <c r="L24061" s="1334"/>
    </row>
    <row r="24062" spans="1:12" ht="24" customHeight="1">
      <c r="A24062" s="1355"/>
      <c r="B24062" s="1355"/>
      <c r="C24062" s="1433"/>
      <c r="E24062" s="1433"/>
      <c r="K24062" s="1433"/>
      <c r="L24062" s="1334"/>
    </row>
    <row r="24063" spans="1:12" ht="24" customHeight="1">
      <c r="A24063" s="1355"/>
      <c r="B24063" s="1355"/>
      <c r="C24063" s="1433"/>
      <c r="E24063" s="1433"/>
      <c r="K24063" s="1433"/>
      <c r="L24063" s="1334"/>
    </row>
    <row r="24064" spans="1:12" ht="24" customHeight="1">
      <c r="A24064" s="1355"/>
      <c r="B24064" s="1355"/>
      <c r="C24064" s="1433"/>
      <c r="E24064" s="1433"/>
      <c r="K24064" s="1433"/>
      <c r="L24064" s="1334"/>
    </row>
    <row r="24065" spans="1:12" ht="24" customHeight="1">
      <c r="A24065" s="1355"/>
      <c r="B24065" s="1355"/>
      <c r="C24065" s="1433"/>
      <c r="E24065" s="1433"/>
      <c r="K24065" s="1433"/>
      <c r="L24065" s="1334"/>
    </row>
    <row r="24066" spans="1:12" ht="24" customHeight="1">
      <c r="A24066" s="1355"/>
      <c r="B24066" s="1355"/>
      <c r="C24066" s="1433"/>
      <c r="E24066" s="1433"/>
      <c r="K24066" s="1433"/>
      <c r="L24066" s="1334"/>
    </row>
    <row r="24067" spans="1:12" ht="24" customHeight="1">
      <c r="A24067" s="1355"/>
      <c r="B24067" s="1355"/>
      <c r="C24067" s="1433"/>
      <c r="E24067" s="1433"/>
      <c r="K24067" s="1433"/>
      <c r="L24067" s="1334"/>
    </row>
    <row r="24068" spans="1:12" ht="24" customHeight="1">
      <c r="A24068" s="1355"/>
      <c r="B24068" s="1355"/>
      <c r="C24068" s="1433"/>
      <c r="E24068" s="1433"/>
      <c r="K24068" s="1433"/>
      <c r="L24068" s="1334"/>
    </row>
    <row r="24069" spans="1:12" ht="24" customHeight="1">
      <c r="A24069" s="1355"/>
      <c r="B24069" s="1355"/>
      <c r="C24069" s="1433"/>
      <c r="E24069" s="1433"/>
      <c r="K24069" s="1433"/>
      <c r="L24069" s="1334"/>
    </row>
    <row r="24070" spans="1:12" ht="24" customHeight="1">
      <c r="A24070" s="1355"/>
      <c r="B24070" s="1355"/>
      <c r="C24070" s="1433"/>
      <c r="E24070" s="1433"/>
      <c r="K24070" s="1433"/>
      <c r="L24070" s="1334"/>
    </row>
    <row r="24071" spans="1:12" ht="24" customHeight="1">
      <c r="A24071" s="1355"/>
      <c r="B24071" s="1355"/>
      <c r="C24071" s="1433"/>
      <c r="E24071" s="1433"/>
      <c r="K24071" s="1433"/>
      <c r="L24071" s="1334"/>
    </row>
    <row r="24072" spans="1:12" ht="24" customHeight="1">
      <c r="A24072" s="1355"/>
      <c r="B24072" s="1355"/>
      <c r="C24072" s="1433"/>
      <c r="E24072" s="1433"/>
      <c r="K24072" s="1433"/>
      <c r="L24072" s="1334"/>
    </row>
    <row r="24073" spans="1:12" ht="24" customHeight="1">
      <c r="A24073" s="1355"/>
      <c r="B24073" s="1355"/>
      <c r="C24073" s="1433"/>
      <c r="E24073" s="1433"/>
      <c r="K24073" s="1433"/>
      <c r="L24073" s="1334"/>
    </row>
    <row r="24074" spans="1:12" ht="24" customHeight="1">
      <c r="A24074" s="1355"/>
      <c r="B24074" s="1355"/>
      <c r="C24074" s="1433"/>
      <c r="E24074" s="1433"/>
      <c r="K24074" s="1433"/>
      <c r="L24074" s="1334"/>
    </row>
    <row r="24075" spans="1:12" ht="24" customHeight="1">
      <c r="A24075" s="1355"/>
      <c r="B24075" s="1355"/>
      <c r="C24075" s="1433"/>
      <c r="E24075" s="1433"/>
      <c r="K24075" s="1433"/>
      <c r="L24075" s="1334"/>
    </row>
    <row r="24076" spans="1:12" ht="24" customHeight="1">
      <c r="A24076" s="1355"/>
      <c r="B24076" s="1355"/>
      <c r="C24076" s="1433"/>
      <c r="E24076" s="1433"/>
      <c r="K24076" s="1433"/>
      <c r="L24076" s="1334"/>
    </row>
    <row r="24077" spans="1:12" ht="24" customHeight="1">
      <c r="A24077" s="1355"/>
      <c r="B24077" s="1355"/>
      <c r="C24077" s="1433"/>
      <c r="E24077" s="1433"/>
      <c r="K24077" s="1433"/>
      <c r="L24077" s="1334"/>
    </row>
    <row r="24078" spans="1:12" ht="24" customHeight="1">
      <c r="A24078" s="1355"/>
      <c r="B24078" s="1355"/>
      <c r="C24078" s="1433"/>
      <c r="E24078" s="1433"/>
      <c r="K24078" s="1433"/>
      <c r="L24078" s="1334"/>
    </row>
    <row r="24079" spans="1:12" ht="24" customHeight="1">
      <c r="A24079" s="1355"/>
      <c r="B24079" s="1355"/>
      <c r="C24079" s="1433"/>
      <c r="E24079" s="1433"/>
      <c r="K24079" s="1433"/>
      <c r="L24079" s="1334"/>
    </row>
    <row r="24080" spans="1:12" ht="24" customHeight="1">
      <c r="A24080" s="1355"/>
      <c r="B24080" s="1355"/>
      <c r="C24080" s="1433"/>
      <c r="E24080" s="1433"/>
      <c r="K24080" s="1433"/>
      <c r="L24080" s="1334"/>
    </row>
    <row r="24081" spans="1:12" ht="24" customHeight="1">
      <c r="A24081" s="1355"/>
      <c r="B24081" s="1355"/>
      <c r="C24081" s="1433"/>
      <c r="E24081" s="1433"/>
      <c r="K24081" s="1433"/>
      <c r="L24081" s="1334"/>
    </row>
    <row r="24082" spans="1:12" ht="24" customHeight="1">
      <c r="A24082" s="1355"/>
      <c r="B24082" s="1355"/>
      <c r="C24082" s="1433"/>
      <c r="E24082" s="1433"/>
      <c r="K24082" s="1433"/>
      <c r="L24082" s="1334"/>
    </row>
    <row r="24083" spans="1:12" ht="24" customHeight="1">
      <c r="A24083" s="1355"/>
      <c r="B24083" s="1355"/>
      <c r="C24083" s="1433"/>
      <c r="E24083" s="1433"/>
      <c r="K24083" s="1433"/>
      <c r="L24083" s="1334"/>
    </row>
    <row r="24084" spans="1:12" ht="24" customHeight="1">
      <c r="A24084" s="1355"/>
      <c r="B24084" s="1355"/>
      <c r="C24084" s="1433"/>
      <c r="E24084" s="1433"/>
      <c r="K24084" s="1433"/>
      <c r="L24084" s="1334"/>
    </row>
    <row r="24085" spans="1:12" ht="24" customHeight="1">
      <c r="A24085" s="1355"/>
      <c r="B24085" s="1355"/>
      <c r="C24085" s="1433"/>
      <c r="E24085" s="1433"/>
      <c r="K24085" s="1433"/>
      <c r="L24085" s="1334"/>
    </row>
    <row r="24086" spans="1:12" ht="24" customHeight="1">
      <c r="A24086" s="1355"/>
      <c r="B24086" s="1355"/>
      <c r="C24086" s="1433"/>
      <c r="E24086" s="1433"/>
      <c r="K24086" s="1433"/>
      <c r="L24086" s="1334"/>
    </row>
    <row r="24087" spans="1:12" ht="24" customHeight="1">
      <c r="A24087" s="1355"/>
      <c r="B24087" s="1355"/>
      <c r="C24087" s="1433"/>
      <c r="E24087" s="1433"/>
      <c r="K24087" s="1433"/>
      <c r="L24087" s="1334"/>
    </row>
    <row r="24088" spans="1:12" ht="24" customHeight="1">
      <c r="A24088" s="1355"/>
      <c r="B24088" s="1355"/>
      <c r="C24088" s="1433"/>
      <c r="E24088" s="1433"/>
      <c r="K24088" s="1433"/>
      <c r="L24088" s="1334"/>
    </row>
    <row r="24089" spans="1:12" ht="24" customHeight="1">
      <c r="A24089" s="1355"/>
      <c r="B24089" s="1355"/>
      <c r="C24089" s="1433"/>
      <c r="E24089" s="1433"/>
      <c r="K24089" s="1433"/>
      <c r="L24089" s="1334"/>
    </row>
    <row r="24090" spans="1:12" ht="24" customHeight="1">
      <c r="A24090" s="1355"/>
      <c r="B24090" s="1355"/>
      <c r="C24090" s="1433"/>
      <c r="E24090" s="1433"/>
      <c r="K24090" s="1433"/>
      <c r="L24090" s="1334"/>
    </row>
    <row r="24091" spans="1:12" ht="24" customHeight="1">
      <c r="A24091" s="1355"/>
      <c r="B24091" s="1355"/>
      <c r="C24091" s="1433"/>
      <c r="E24091" s="1433"/>
      <c r="K24091" s="1433"/>
      <c r="L24091" s="1334"/>
    </row>
    <row r="24092" spans="1:12" ht="24" customHeight="1">
      <c r="A24092" s="1355"/>
      <c r="B24092" s="1355"/>
      <c r="C24092" s="1433"/>
      <c r="E24092" s="1433"/>
      <c r="K24092" s="1433"/>
      <c r="L24092" s="1334"/>
    </row>
    <row r="24093" spans="1:12" ht="24" customHeight="1">
      <c r="A24093" s="1355"/>
      <c r="B24093" s="1355"/>
      <c r="C24093" s="1433"/>
      <c r="E24093" s="1433"/>
      <c r="K24093" s="1433"/>
      <c r="L24093" s="1334"/>
    </row>
    <row r="24094" spans="1:12" ht="24" customHeight="1">
      <c r="A24094" s="1355"/>
      <c r="B24094" s="1355"/>
      <c r="C24094" s="1433"/>
      <c r="E24094" s="1433"/>
      <c r="K24094" s="1433"/>
      <c r="L24094" s="1334"/>
    </row>
    <row r="24095" spans="1:12" ht="24" customHeight="1">
      <c r="A24095" s="1355"/>
      <c r="B24095" s="1355"/>
      <c r="C24095" s="1433"/>
      <c r="E24095" s="1433"/>
      <c r="K24095" s="1433"/>
      <c r="L24095" s="1334"/>
    </row>
    <row r="24096" spans="1:12" ht="24" customHeight="1">
      <c r="A24096" s="1355"/>
      <c r="B24096" s="1355"/>
      <c r="C24096" s="1433"/>
      <c r="E24096" s="1433"/>
      <c r="K24096" s="1433"/>
      <c r="L24096" s="1334"/>
    </row>
    <row r="24097" spans="1:12" ht="24" customHeight="1">
      <c r="A24097" s="1355"/>
      <c r="B24097" s="1355"/>
      <c r="C24097" s="1433"/>
      <c r="E24097" s="1433"/>
      <c r="K24097" s="1433"/>
      <c r="L24097" s="1334"/>
    </row>
    <row r="24098" spans="1:12" ht="24" customHeight="1">
      <c r="A24098" s="1355"/>
      <c r="B24098" s="1355"/>
      <c r="C24098" s="1433"/>
      <c r="E24098" s="1433"/>
      <c r="K24098" s="1433"/>
      <c r="L24098" s="1334"/>
    </row>
    <row r="24099" spans="1:12" ht="24" customHeight="1">
      <c r="A24099" s="1355"/>
      <c r="B24099" s="1355"/>
      <c r="C24099" s="1433"/>
      <c r="E24099" s="1433"/>
      <c r="K24099" s="1433"/>
      <c r="L24099" s="1334"/>
    </row>
    <row r="24100" spans="1:12" ht="24" customHeight="1">
      <c r="A24100" s="1355"/>
      <c r="B24100" s="1355"/>
      <c r="C24100" s="1433"/>
      <c r="E24100" s="1433"/>
      <c r="K24100" s="1433"/>
      <c r="L24100" s="1334"/>
    </row>
    <row r="24101" spans="1:12" ht="24" customHeight="1">
      <c r="A24101" s="1355"/>
      <c r="B24101" s="1355"/>
      <c r="C24101" s="1433"/>
      <c r="E24101" s="1433"/>
      <c r="K24101" s="1433"/>
      <c r="L24101" s="1334"/>
    </row>
    <row r="24102" spans="1:12" ht="24" customHeight="1">
      <c r="A24102" s="1355"/>
      <c r="B24102" s="1355"/>
      <c r="C24102" s="1433"/>
      <c r="E24102" s="1433"/>
      <c r="K24102" s="1433"/>
      <c r="L24102" s="1334"/>
    </row>
    <row r="24103" spans="1:12" ht="24" customHeight="1">
      <c r="A24103" s="1355"/>
      <c r="B24103" s="1355"/>
      <c r="C24103" s="1433"/>
      <c r="E24103" s="1433"/>
      <c r="K24103" s="1433"/>
      <c r="L24103" s="1334"/>
    </row>
    <row r="24104" spans="1:12" ht="24" customHeight="1">
      <c r="A24104" s="1355"/>
      <c r="B24104" s="1355"/>
      <c r="C24104" s="1433"/>
      <c r="E24104" s="1433"/>
      <c r="K24104" s="1433"/>
      <c r="L24104" s="1334"/>
    </row>
    <row r="24105" spans="1:12" ht="24" customHeight="1">
      <c r="A24105" s="1355"/>
      <c r="B24105" s="1355"/>
      <c r="C24105" s="1433"/>
      <c r="E24105" s="1433"/>
      <c r="K24105" s="1433"/>
      <c r="L24105" s="1334"/>
    </row>
    <row r="24106" spans="1:12" ht="24" customHeight="1">
      <c r="A24106" s="1355"/>
      <c r="B24106" s="1355"/>
      <c r="C24106" s="1433"/>
      <c r="E24106" s="1433"/>
      <c r="K24106" s="1433"/>
      <c r="L24106" s="1334"/>
    </row>
    <row r="24107" spans="1:12" ht="24" customHeight="1">
      <c r="A24107" s="1355"/>
      <c r="B24107" s="1355"/>
      <c r="C24107" s="1433"/>
      <c r="E24107" s="1433"/>
      <c r="K24107" s="1433"/>
      <c r="L24107" s="1334"/>
    </row>
    <row r="24108" spans="1:12" ht="24" customHeight="1">
      <c r="A24108" s="1355"/>
      <c r="B24108" s="1355"/>
      <c r="C24108" s="1433"/>
      <c r="E24108" s="1433"/>
      <c r="K24108" s="1433"/>
      <c r="L24108" s="1334"/>
    </row>
    <row r="24109" spans="1:12" ht="24" customHeight="1">
      <c r="A24109" s="1355"/>
      <c r="B24109" s="1355"/>
      <c r="C24109" s="1433"/>
      <c r="E24109" s="1433"/>
      <c r="K24109" s="1433"/>
      <c r="L24109" s="1334"/>
    </row>
    <row r="24110" spans="1:12" ht="24" customHeight="1">
      <c r="A24110" s="1355"/>
      <c r="B24110" s="1355"/>
      <c r="C24110" s="1433"/>
      <c r="E24110" s="1433"/>
      <c r="K24110" s="1433"/>
      <c r="L24110" s="1334"/>
    </row>
    <row r="24111" spans="1:12" ht="24" customHeight="1">
      <c r="A24111" s="1355"/>
      <c r="B24111" s="1355"/>
      <c r="C24111" s="1433"/>
      <c r="E24111" s="1433"/>
      <c r="K24111" s="1433"/>
      <c r="L24111" s="1334"/>
    </row>
    <row r="24112" spans="1:12" ht="24" customHeight="1">
      <c r="A24112" s="1355"/>
      <c r="B24112" s="1355"/>
      <c r="C24112" s="1433"/>
      <c r="E24112" s="1433"/>
      <c r="K24112" s="1433"/>
      <c r="L24112" s="1334"/>
    </row>
    <row r="24113" spans="1:12" ht="24" customHeight="1">
      <c r="A24113" s="1355"/>
      <c r="B24113" s="1355"/>
      <c r="C24113" s="1433"/>
      <c r="E24113" s="1433"/>
      <c r="K24113" s="1433"/>
      <c r="L24113" s="1334"/>
    </row>
    <row r="24114" spans="1:12" ht="24" customHeight="1">
      <c r="A24114" s="1355"/>
      <c r="B24114" s="1355"/>
      <c r="C24114" s="1433"/>
      <c r="E24114" s="1433"/>
      <c r="K24114" s="1433"/>
      <c r="L24114" s="1334"/>
    </row>
    <row r="24115" spans="1:12" ht="24" customHeight="1">
      <c r="A24115" s="1355"/>
      <c r="B24115" s="1355"/>
      <c r="C24115" s="1433"/>
      <c r="E24115" s="1433"/>
      <c r="K24115" s="1433"/>
      <c r="L24115" s="1334"/>
    </row>
    <row r="24116" spans="1:12" ht="24" customHeight="1">
      <c r="A24116" s="1355"/>
      <c r="B24116" s="1355"/>
      <c r="C24116" s="1433"/>
      <c r="E24116" s="1433"/>
      <c r="K24116" s="1433"/>
      <c r="L24116" s="1334"/>
    </row>
    <row r="24117" spans="1:12" ht="24" customHeight="1">
      <c r="A24117" s="1355"/>
      <c r="B24117" s="1355"/>
      <c r="C24117" s="1433"/>
      <c r="E24117" s="1433"/>
      <c r="K24117" s="1433"/>
      <c r="L24117" s="1334"/>
    </row>
    <row r="24118" spans="1:12" ht="24" customHeight="1">
      <c r="A24118" s="1355"/>
      <c r="B24118" s="1355"/>
      <c r="C24118" s="1433"/>
      <c r="E24118" s="1433"/>
      <c r="K24118" s="1433"/>
      <c r="L24118" s="1334"/>
    </row>
    <row r="24119" spans="1:12" ht="24" customHeight="1">
      <c r="A24119" s="1355"/>
      <c r="B24119" s="1355"/>
      <c r="C24119" s="1433"/>
      <c r="E24119" s="1433"/>
      <c r="K24119" s="1433"/>
      <c r="L24119" s="1334"/>
    </row>
    <row r="24120" spans="1:12" ht="24" customHeight="1">
      <c r="A24120" s="1355"/>
      <c r="B24120" s="1355"/>
      <c r="C24120" s="1433"/>
      <c r="E24120" s="1433"/>
      <c r="K24120" s="1433"/>
      <c r="L24120" s="1334"/>
    </row>
    <row r="24121" spans="1:12" ht="24" customHeight="1">
      <c r="A24121" s="1355"/>
      <c r="B24121" s="1355"/>
      <c r="C24121" s="1433"/>
      <c r="E24121" s="1433"/>
      <c r="K24121" s="1433"/>
      <c r="L24121" s="1334"/>
    </row>
    <row r="24122" spans="1:12" ht="24" customHeight="1">
      <c r="A24122" s="1355"/>
      <c r="B24122" s="1355"/>
      <c r="C24122" s="1433"/>
      <c r="E24122" s="1433"/>
      <c r="K24122" s="1433"/>
      <c r="L24122" s="1334"/>
    </row>
    <row r="24123" spans="1:12" ht="24" customHeight="1">
      <c r="A24123" s="1355"/>
      <c r="B24123" s="1355"/>
      <c r="C24123" s="1433"/>
      <c r="E24123" s="1433"/>
      <c r="K24123" s="1433"/>
      <c r="L24123" s="1334"/>
    </row>
    <row r="24124" spans="1:12" ht="24" customHeight="1">
      <c r="A24124" s="1355"/>
      <c r="B24124" s="1355"/>
      <c r="C24124" s="1433"/>
      <c r="E24124" s="1433"/>
      <c r="K24124" s="1433"/>
      <c r="L24124" s="1334"/>
    </row>
    <row r="24125" spans="1:12" ht="24" customHeight="1">
      <c r="A24125" s="1355"/>
      <c r="B24125" s="1355"/>
      <c r="C24125" s="1433"/>
      <c r="E24125" s="1433"/>
      <c r="K24125" s="1433"/>
      <c r="L24125" s="1334"/>
    </row>
    <row r="24126" spans="1:12" ht="24" customHeight="1">
      <c r="A24126" s="1355"/>
      <c r="B24126" s="1355"/>
      <c r="C24126" s="1433"/>
      <c r="E24126" s="1433"/>
      <c r="K24126" s="1433"/>
      <c r="L24126" s="1334"/>
    </row>
    <row r="24127" spans="1:12" ht="24" customHeight="1">
      <c r="A24127" s="1355"/>
      <c r="B24127" s="1355"/>
      <c r="C24127" s="1433"/>
      <c r="E24127" s="1433"/>
      <c r="K24127" s="1433"/>
      <c r="L24127" s="1334"/>
    </row>
    <row r="24128" spans="1:12" ht="24" customHeight="1">
      <c r="A24128" s="1355"/>
      <c r="B24128" s="1355"/>
      <c r="C24128" s="1433"/>
      <c r="E24128" s="1433"/>
      <c r="K24128" s="1433"/>
      <c r="L24128" s="1334"/>
    </row>
    <row r="24129" spans="1:12" ht="24" customHeight="1">
      <c r="A24129" s="1355"/>
      <c r="B24129" s="1355"/>
      <c r="C24129" s="1433"/>
      <c r="E24129" s="1433"/>
      <c r="K24129" s="1433"/>
      <c r="L24129" s="1334"/>
    </row>
    <row r="24130" spans="1:12" ht="24" customHeight="1">
      <c r="A24130" s="1355"/>
      <c r="B24130" s="1355"/>
      <c r="C24130" s="1433"/>
      <c r="E24130" s="1433"/>
      <c r="K24130" s="1433"/>
      <c r="L24130" s="1334"/>
    </row>
    <row r="24131" spans="1:12" ht="24" customHeight="1">
      <c r="A24131" s="1355"/>
      <c r="B24131" s="1355"/>
      <c r="C24131" s="1433"/>
      <c r="E24131" s="1433"/>
      <c r="K24131" s="1433"/>
      <c r="L24131" s="1334"/>
    </row>
    <row r="24132" spans="1:12" ht="24" customHeight="1">
      <c r="A24132" s="1355"/>
      <c r="B24132" s="1355"/>
      <c r="C24132" s="1433"/>
      <c r="E24132" s="1433"/>
      <c r="K24132" s="1433"/>
      <c r="L24132" s="1334"/>
    </row>
    <row r="24133" spans="1:12" ht="24" customHeight="1">
      <c r="A24133" s="1355"/>
      <c r="B24133" s="1355"/>
      <c r="C24133" s="1433"/>
      <c r="E24133" s="1433"/>
      <c r="K24133" s="1433"/>
      <c r="L24133" s="1334"/>
    </row>
    <row r="24134" spans="1:12" ht="24" customHeight="1">
      <c r="A24134" s="1355"/>
      <c r="B24134" s="1355"/>
      <c r="C24134" s="1433"/>
      <c r="E24134" s="1433"/>
      <c r="K24134" s="1433"/>
      <c r="L24134" s="1334"/>
    </row>
    <row r="24135" spans="1:12" ht="24" customHeight="1">
      <c r="A24135" s="1355"/>
      <c r="B24135" s="1355"/>
      <c r="C24135" s="1433"/>
      <c r="E24135" s="1433"/>
      <c r="K24135" s="1433"/>
      <c r="L24135" s="1334"/>
    </row>
    <row r="24136" spans="1:12" ht="24" customHeight="1">
      <c r="A24136" s="1355"/>
      <c r="B24136" s="1355"/>
      <c r="C24136" s="1433"/>
      <c r="E24136" s="1433"/>
      <c r="K24136" s="1433"/>
      <c r="L24136" s="1334"/>
    </row>
    <row r="24137" spans="1:12" ht="24" customHeight="1">
      <c r="A24137" s="1355"/>
      <c r="B24137" s="1355"/>
      <c r="C24137" s="1433"/>
      <c r="E24137" s="1433"/>
      <c r="K24137" s="1433"/>
      <c r="L24137" s="1334"/>
    </row>
    <row r="24138" spans="1:12" ht="24" customHeight="1">
      <c r="A24138" s="1355"/>
      <c r="B24138" s="1355"/>
      <c r="C24138" s="1433"/>
      <c r="E24138" s="1433"/>
      <c r="K24138" s="1433"/>
      <c r="L24138" s="1334"/>
    </row>
    <row r="24139" spans="1:12" ht="24" customHeight="1">
      <c r="A24139" s="1355"/>
      <c r="B24139" s="1355"/>
      <c r="C24139" s="1433"/>
      <c r="E24139" s="1433"/>
      <c r="K24139" s="1433"/>
      <c r="L24139" s="1334"/>
    </row>
    <row r="24140" spans="1:12" ht="24" customHeight="1">
      <c r="A24140" s="1355"/>
      <c r="B24140" s="1355"/>
      <c r="C24140" s="1433"/>
      <c r="E24140" s="1433"/>
      <c r="K24140" s="1433"/>
      <c r="L24140" s="1334"/>
    </row>
    <row r="24141" spans="1:12" ht="24" customHeight="1">
      <c r="A24141" s="1355"/>
      <c r="B24141" s="1355"/>
      <c r="C24141" s="1433"/>
      <c r="E24141" s="1433"/>
      <c r="K24141" s="1433"/>
      <c r="L24141" s="1334"/>
    </row>
    <row r="24142" spans="1:12" ht="24" customHeight="1">
      <c r="A24142" s="1355"/>
      <c r="B24142" s="1355"/>
      <c r="C24142" s="1433"/>
      <c r="E24142" s="1433"/>
      <c r="K24142" s="1433"/>
      <c r="L24142" s="1334"/>
    </row>
    <row r="24143" spans="1:12" ht="24" customHeight="1">
      <c r="A24143" s="1355"/>
      <c r="B24143" s="1355"/>
      <c r="C24143" s="1433"/>
      <c r="E24143" s="1433"/>
      <c r="K24143" s="1433"/>
      <c r="L24143" s="1334"/>
    </row>
    <row r="24144" spans="1:12" ht="24" customHeight="1">
      <c r="A24144" s="1355"/>
      <c r="B24144" s="1355"/>
      <c r="C24144" s="1433"/>
      <c r="E24144" s="1433"/>
      <c r="K24144" s="1433"/>
      <c r="L24144" s="1334"/>
    </row>
    <row r="24145" spans="1:12" ht="24" customHeight="1">
      <c r="A24145" s="1355"/>
      <c r="B24145" s="1355"/>
      <c r="C24145" s="1433"/>
      <c r="E24145" s="1433"/>
      <c r="K24145" s="1433"/>
      <c r="L24145" s="1334"/>
    </row>
    <row r="24146" spans="1:12" ht="24" customHeight="1">
      <c r="A24146" s="1355"/>
      <c r="B24146" s="1355"/>
      <c r="C24146" s="1433"/>
      <c r="E24146" s="1433"/>
      <c r="K24146" s="1433"/>
      <c r="L24146" s="1334"/>
    </row>
    <row r="24147" spans="1:12" ht="24" customHeight="1">
      <c r="A24147" s="1355"/>
      <c r="B24147" s="1355"/>
      <c r="C24147" s="1433"/>
      <c r="E24147" s="1433"/>
      <c r="K24147" s="1433"/>
      <c r="L24147" s="1334"/>
    </row>
    <row r="24148" spans="1:12" ht="24" customHeight="1">
      <c r="A24148" s="1355"/>
      <c r="B24148" s="1355"/>
      <c r="C24148" s="1433"/>
      <c r="E24148" s="1433"/>
      <c r="K24148" s="1433"/>
      <c r="L24148" s="1334"/>
    </row>
    <row r="24149" spans="1:12" ht="24" customHeight="1">
      <c r="A24149" s="1355"/>
      <c r="B24149" s="1355"/>
      <c r="C24149" s="1433"/>
      <c r="E24149" s="1433"/>
      <c r="K24149" s="1433"/>
      <c r="L24149" s="1334"/>
    </row>
    <row r="24150" spans="1:12" ht="24" customHeight="1">
      <c r="A24150" s="1355"/>
      <c r="B24150" s="1355"/>
      <c r="C24150" s="1433"/>
      <c r="E24150" s="1433"/>
      <c r="K24150" s="1433"/>
      <c r="L24150" s="1334"/>
    </row>
    <row r="24151" spans="1:12" ht="24" customHeight="1">
      <c r="A24151" s="1355"/>
      <c r="B24151" s="1355"/>
      <c r="C24151" s="1433"/>
      <c r="E24151" s="1433"/>
      <c r="K24151" s="1433"/>
      <c r="L24151" s="1334"/>
    </row>
    <row r="24152" spans="1:12" ht="24" customHeight="1">
      <c r="A24152" s="1355"/>
      <c r="B24152" s="1355"/>
      <c r="C24152" s="1433"/>
      <c r="E24152" s="1433"/>
      <c r="K24152" s="1433"/>
      <c r="L24152" s="1334"/>
    </row>
    <row r="24153" spans="1:12" ht="24" customHeight="1">
      <c r="A24153" s="1355"/>
      <c r="B24153" s="1355"/>
      <c r="C24153" s="1433"/>
      <c r="E24153" s="1433"/>
      <c r="K24153" s="1433"/>
      <c r="L24153" s="1334"/>
    </row>
    <row r="24154" spans="1:12" ht="24" customHeight="1">
      <c r="A24154" s="1355"/>
      <c r="B24154" s="1355"/>
      <c r="C24154" s="1433"/>
      <c r="E24154" s="1433"/>
      <c r="K24154" s="1433"/>
      <c r="L24154" s="1334"/>
    </row>
    <row r="24155" spans="1:12" ht="24" customHeight="1">
      <c r="A24155" s="1355"/>
      <c r="B24155" s="1355"/>
      <c r="C24155" s="1433"/>
      <c r="E24155" s="1433"/>
      <c r="K24155" s="1433"/>
      <c r="L24155" s="1334"/>
    </row>
    <row r="24156" spans="1:12" ht="24" customHeight="1">
      <c r="A24156" s="1355"/>
      <c r="B24156" s="1355"/>
      <c r="C24156" s="1433"/>
      <c r="E24156" s="1433"/>
      <c r="K24156" s="1433"/>
      <c r="L24156" s="1334"/>
    </row>
    <row r="24157" spans="1:12" ht="24" customHeight="1">
      <c r="A24157" s="1355"/>
      <c r="B24157" s="1355"/>
      <c r="C24157" s="1433"/>
      <c r="E24157" s="1433"/>
      <c r="K24157" s="1433"/>
      <c r="L24157" s="1334"/>
    </row>
    <row r="24158" spans="1:12" ht="24" customHeight="1">
      <c r="A24158" s="1355"/>
      <c r="B24158" s="1355"/>
      <c r="C24158" s="1433"/>
      <c r="E24158" s="1433"/>
      <c r="K24158" s="1433"/>
      <c r="L24158" s="1334"/>
    </row>
    <row r="24159" spans="1:12" ht="24" customHeight="1">
      <c r="A24159" s="1355"/>
      <c r="B24159" s="1355"/>
      <c r="C24159" s="1433"/>
      <c r="E24159" s="1433"/>
      <c r="K24159" s="1433"/>
      <c r="L24159" s="1334"/>
    </row>
    <row r="24160" spans="1:12" ht="24" customHeight="1">
      <c r="A24160" s="1355"/>
      <c r="B24160" s="1355"/>
      <c r="C24160" s="1433"/>
      <c r="E24160" s="1433"/>
      <c r="K24160" s="1433"/>
      <c r="L24160" s="1334"/>
    </row>
    <row r="24161" spans="1:12" ht="24" customHeight="1">
      <c r="A24161" s="1355"/>
      <c r="B24161" s="1355"/>
      <c r="C24161" s="1433"/>
      <c r="E24161" s="1433"/>
      <c r="K24161" s="1433"/>
      <c r="L24161" s="1334"/>
    </row>
    <row r="24162" spans="1:12" ht="24" customHeight="1">
      <c r="A24162" s="1355"/>
      <c r="B24162" s="1355"/>
      <c r="C24162" s="1433"/>
      <c r="E24162" s="1433"/>
      <c r="K24162" s="1433"/>
      <c r="L24162" s="1334"/>
    </row>
    <row r="24163" spans="1:12" ht="24" customHeight="1">
      <c r="A24163" s="1355"/>
      <c r="B24163" s="1355"/>
      <c r="C24163" s="1433"/>
      <c r="E24163" s="1433"/>
      <c r="K24163" s="1433"/>
      <c r="L24163" s="1334"/>
    </row>
    <row r="24164" spans="1:12" ht="24" customHeight="1">
      <c r="A24164" s="1355"/>
      <c r="B24164" s="1355"/>
      <c r="C24164" s="1433"/>
      <c r="E24164" s="1433"/>
      <c r="K24164" s="1433"/>
      <c r="L24164" s="1334"/>
    </row>
    <row r="24165" spans="1:12" ht="24" customHeight="1">
      <c r="A24165" s="1355"/>
      <c r="B24165" s="1355"/>
      <c r="C24165" s="1433"/>
      <c r="E24165" s="1433"/>
      <c r="K24165" s="1433"/>
      <c r="L24165" s="1334"/>
    </row>
    <row r="24166" spans="1:12" ht="24" customHeight="1">
      <c r="A24166" s="1355"/>
      <c r="B24166" s="1355"/>
      <c r="C24166" s="1433"/>
      <c r="E24166" s="1433"/>
      <c r="K24166" s="1433"/>
      <c r="L24166" s="1334"/>
    </row>
    <row r="24167" spans="1:12" ht="24" customHeight="1">
      <c r="A24167" s="1355"/>
      <c r="B24167" s="1355"/>
      <c r="C24167" s="1433"/>
      <c r="E24167" s="1433"/>
      <c r="K24167" s="1433"/>
      <c r="L24167" s="1334"/>
    </row>
    <row r="24168" spans="1:12" ht="24" customHeight="1">
      <c r="A24168" s="1355"/>
      <c r="B24168" s="1355"/>
      <c r="C24168" s="1433"/>
      <c r="E24168" s="1433"/>
      <c r="K24168" s="1433"/>
      <c r="L24168" s="1334"/>
    </row>
    <row r="24169" spans="1:12" ht="24" customHeight="1">
      <c r="A24169" s="1355"/>
      <c r="B24169" s="1355"/>
      <c r="C24169" s="1433"/>
      <c r="E24169" s="1433"/>
      <c r="K24169" s="1433"/>
      <c r="L24169" s="1334"/>
    </row>
    <row r="24170" spans="1:12" ht="24" customHeight="1">
      <c r="A24170" s="1355"/>
      <c r="B24170" s="1355"/>
      <c r="C24170" s="1433"/>
      <c r="E24170" s="1433"/>
      <c r="K24170" s="1433"/>
      <c r="L24170" s="1334"/>
    </row>
    <row r="24171" spans="1:12" ht="24" customHeight="1">
      <c r="A24171" s="1355"/>
      <c r="B24171" s="1355"/>
      <c r="C24171" s="1433"/>
      <c r="E24171" s="1433"/>
      <c r="K24171" s="1433"/>
      <c r="L24171" s="1334"/>
    </row>
    <row r="24172" spans="1:12" ht="24" customHeight="1">
      <c r="A24172" s="1355"/>
      <c r="B24172" s="1355"/>
      <c r="C24172" s="1433"/>
      <c r="E24172" s="1433"/>
      <c r="K24172" s="1433"/>
      <c r="L24172" s="1334"/>
    </row>
    <row r="24173" spans="1:12" ht="24" customHeight="1">
      <c r="A24173" s="1355"/>
      <c r="B24173" s="1355"/>
      <c r="C24173" s="1433"/>
      <c r="E24173" s="1433"/>
      <c r="K24173" s="1433"/>
      <c r="L24173" s="1334"/>
    </row>
    <row r="24174" spans="1:12" ht="24" customHeight="1">
      <c r="A24174" s="1355"/>
      <c r="B24174" s="1355"/>
      <c r="C24174" s="1433"/>
      <c r="E24174" s="1433"/>
      <c r="K24174" s="1433"/>
      <c r="L24174" s="1334"/>
    </row>
    <row r="24175" spans="1:12" ht="24" customHeight="1">
      <c r="A24175" s="1355"/>
      <c r="B24175" s="1355"/>
      <c r="C24175" s="1433"/>
      <c r="E24175" s="1433"/>
      <c r="K24175" s="1433"/>
      <c r="L24175" s="1334"/>
    </row>
    <row r="24176" spans="1:12" ht="24" customHeight="1">
      <c r="A24176" s="1355"/>
      <c r="B24176" s="1355"/>
      <c r="C24176" s="1433"/>
      <c r="E24176" s="1433"/>
      <c r="K24176" s="1433"/>
      <c r="L24176" s="1334"/>
    </row>
    <row r="24177" spans="1:12" ht="24" customHeight="1">
      <c r="A24177" s="1355"/>
      <c r="B24177" s="1355"/>
      <c r="C24177" s="1433"/>
      <c r="E24177" s="1433"/>
      <c r="K24177" s="1433"/>
      <c r="L24177" s="1334"/>
    </row>
    <row r="24178" spans="1:12" ht="24" customHeight="1">
      <c r="A24178" s="1355"/>
      <c r="B24178" s="1355"/>
      <c r="C24178" s="1433"/>
      <c r="E24178" s="1433"/>
      <c r="K24178" s="1433"/>
      <c r="L24178" s="1334"/>
    </row>
    <row r="24179" spans="1:12" ht="24" customHeight="1">
      <c r="A24179" s="1355"/>
      <c r="B24179" s="1355"/>
      <c r="C24179" s="1433"/>
      <c r="E24179" s="1433"/>
      <c r="K24179" s="1433"/>
      <c r="L24179" s="1334"/>
    </row>
    <row r="24180" spans="1:12" ht="24" customHeight="1">
      <c r="A24180" s="1355"/>
      <c r="B24180" s="1355"/>
      <c r="C24180" s="1433"/>
      <c r="E24180" s="1433"/>
      <c r="K24180" s="1433"/>
      <c r="L24180" s="1334"/>
    </row>
    <row r="24181" spans="1:12" ht="24" customHeight="1">
      <c r="A24181" s="1355"/>
      <c r="B24181" s="1355"/>
      <c r="C24181" s="1433"/>
      <c r="E24181" s="1433"/>
      <c r="K24181" s="1433"/>
      <c r="L24181" s="1334"/>
    </row>
    <row r="24182" spans="1:12" ht="24" customHeight="1">
      <c r="A24182" s="1355"/>
      <c r="B24182" s="1355"/>
      <c r="C24182" s="1433"/>
      <c r="E24182" s="1433"/>
      <c r="K24182" s="1433"/>
      <c r="L24182" s="1334"/>
    </row>
    <row r="24183" spans="1:12" ht="24" customHeight="1">
      <c r="A24183" s="1355"/>
      <c r="B24183" s="1355"/>
      <c r="C24183" s="1433"/>
      <c r="E24183" s="1433"/>
      <c r="K24183" s="1433"/>
      <c r="L24183" s="1334"/>
    </row>
    <row r="24184" spans="1:12" ht="24" customHeight="1">
      <c r="A24184" s="1355"/>
      <c r="B24184" s="1355"/>
      <c r="C24184" s="1433"/>
      <c r="E24184" s="1433"/>
      <c r="K24184" s="1433"/>
      <c r="L24184" s="1334"/>
    </row>
    <row r="24185" spans="1:12" ht="24" customHeight="1">
      <c r="A24185" s="1355"/>
      <c r="B24185" s="1355"/>
      <c r="C24185" s="1433"/>
      <c r="E24185" s="1433"/>
      <c r="K24185" s="1433"/>
      <c r="L24185" s="1334"/>
    </row>
    <row r="24186" spans="1:12" ht="24" customHeight="1">
      <c r="A24186" s="1355"/>
      <c r="B24186" s="1355"/>
      <c r="C24186" s="1433"/>
      <c r="E24186" s="1433"/>
      <c r="K24186" s="1433"/>
      <c r="L24186" s="1334"/>
    </row>
    <row r="24187" spans="1:12" ht="24" customHeight="1">
      <c r="A24187" s="1355"/>
      <c r="B24187" s="1355"/>
      <c r="C24187" s="1433"/>
      <c r="E24187" s="1433"/>
      <c r="K24187" s="1433"/>
      <c r="L24187" s="1334"/>
    </row>
    <row r="24188" spans="1:12" ht="24" customHeight="1">
      <c r="A24188" s="1355"/>
      <c r="B24188" s="1355"/>
      <c r="C24188" s="1433"/>
      <c r="E24188" s="1433"/>
      <c r="K24188" s="1433"/>
      <c r="L24188" s="1334"/>
    </row>
    <row r="24189" spans="1:12" ht="24" customHeight="1">
      <c r="A24189" s="1355"/>
      <c r="B24189" s="1355"/>
      <c r="C24189" s="1433"/>
      <c r="E24189" s="1433"/>
      <c r="K24189" s="1433"/>
      <c r="L24189" s="1334"/>
    </row>
    <row r="24190" spans="1:12" ht="24" customHeight="1">
      <c r="A24190" s="1355"/>
      <c r="B24190" s="1355"/>
      <c r="C24190" s="1433"/>
      <c r="E24190" s="1433"/>
      <c r="K24190" s="1433"/>
      <c r="L24190" s="1334"/>
    </row>
    <row r="24191" spans="1:12" ht="24" customHeight="1">
      <c r="A24191" s="1355"/>
      <c r="B24191" s="1355"/>
      <c r="C24191" s="1433"/>
      <c r="E24191" s="1433"/>
      <c r="K24191" s="1433"/>
      <c r="L24191" s="1334"/>
    </row>
    <row r="24192" spans="1:12" ht="24" customHeight="1">
      <c r="A24192" s="1355"/>
      <c r="B24192" s="1355"/>
      <c r="C24192" s="1433"/>
      <c r="E24192" s="1433"/>
      <c r="K24192" s="1433"/>
      <c r="L24192" s="1334"/>
    </row>
    <row r="24193" spans="1:12" ht="24" customHeight="1">
      <c r="A24193" s="1355"/>
      <c r="B24193" s="1355"/>
      <c r="C24193" s="1433"/>
      <c r="E24193" s="1433"/>
      <c r="K24193" s="1433"/>
      <c r="L24193" s="1334"/>
    </row>
    <row r="24194" spans="1:12" ht="24" customHeight="1">
      <c r="A24194" s="1355"/>
      <c r="B24194" s="1355"/>
      <c r="C24194" s="1433"/>
      <c r="E24194" s="1433"/>
      <c r="K24194" s="1433"/>
      <c r="L24194" s="1334"/>
    </row>
    <row r="24195" spans="1:12" ht="24" customHeight="1">
      <c r="A24195" s="1355"/>
      <c r="B24195" s="1355"/>
      <c r="C24195" s="1433"/>
      <c r="E24195" s="1433"/>
      <c r="K24195" s="1433"/>
      <c r="L24195" s="1334"/>
    </row>
    <row r="24196" spans="1:12" ht="24" customHeight="1">
      <c r="A24196" s="1355"/>
      <c r="B24196" s="1355"/>
      <c r="C24196" s="1433"/>
      <c r="E24196" s="1433"/>
      <c r="K24196" s="1433"/>
      <c r="L24196" s="1334"/>
    </row>
    <row r="24197" spans="1:12" ht="24" customHeight="1">
      <c r="A24197" s="1355"/>
      <c r="B24197" s="1355"/>
      <c r="C24197" s="1433"/>
      <c r="E24197" s="1433"/>
      <c r="K24197" s="1433"/>
      <c r="L24197" s="1334"/>
    </row>
    <row r="24198" spans="1:12" ht="24" customHeight="1">
      <c r="A24198" s="1355"/>
      <c r="B24198" s="1355"/>
      <c r="C24198" s="1433"/>
      <c r="E24198" s="1433"/>
      <c r="K24198" s="1433"/>
      <c r="L24198" s="1334"/>
    </row>
    <row r="24199" spans="1:12" ht="24" customHeight="1">
      <c r="A24199" s="1355"/>
      <c r="B24199" s="1355"/>
      <c r="C24199" s="1433"/>
      <c r="E24199" s="1433"/>
      <c r="K24199" s="1433"/>
      <c r="L24199" s="1334"/>
    </row>
    <row r="24200" spans="1:12" ht="24" customHeight="1">
      <c r="A24200" s="1355"/>
      <c r="B24200" s="1355"/>
      <c r="C24200" s="1433"/>
      <c r="E24200" s="1433"/>
      <c r="K24200" s="1433"/>
      <c r="L24200" s="1334"/>
    </row>
    <row r="24201" spans="1:12" ht="24" customHeight="1">
      <c r="A24201" s="1355"/>
      <c r="B24201" s="1355"/>
      <c r="C24201" s="1433"/>
      <c r="E24201" s="1433"/>
      <c r="K24201" s="1433"/>
      <c r="L24201" s="1334"/>
    </row>
    <row r="24202" spans="1:12" ht="24" customHeight="1">
      <c r="A24202" s="1355"/>
      <c r="B24202" s="1355"/>
      <c r="C24202" s="1433"/>
      <c r="E24202" s="1433"/>
      <c r="K24202" s="1433"/>
      <c r="L24202" s="1334"/>
    </row>
    <row r="24203" spans="1:12" ht="24" customHeight="1">
      <c r="A24203" s="1355"/>
      <c r="B24203" s="1355"/>
      <c r="C24203" s="1433"/>
      <c r="E24203" s="1433"/>
      <c r="K24203" s="1433"/>
      <c r="L24203" s="1334"/>
    </row>
    <row r="24204" spans="1:12" ht="24" customHeight="1">
      <c r="A24204" s="1355"/>
      <c r="B24204" s="1355"/>
      <c r="C24204" s="1433"/>
      <c r="E24204" s="1433"/>
      <c r="K24204" s="1433"/>
      <c r="L24204" s="1334"/>
    </row>
    <row r="24205" spans="1:12" ht="24" customHeight="1">
      <c r="A24205" s="1355"/>
      <c r="B24205" s="1355"/>
      <c r="C24205" s="1433"/>
      <c r="E24205" s="1433"/>
      <c r="K24205" s="1433"/>
      <c r="L24205" s="1334"/>
    </row>
    <row r="24206" spans="1:12" ht="24" customHeight="1">
      <c r="A24206" s="1355"/>
      <c r="B24206" s="1355"/>
      <c r="C24206" s="1433"/>
      <c r="E24206" s="1433"/>
      <c r="K24206" s="1433"/>
      <c r="L24206" s="1334"/>
    </row>
    <row r="24207" spans="1:12" ht="24" customHeight="1">
      <c r="A24207" s="1355"/>
      <c r="B24207" s="1355"/>
      <c r="C24207" s="1433"/>
      <c r="E24207" s="1433"/>
      <c r="K24207" s="1433"/>
      <c r="L24207" s="1334"/>
    </row>
    <row r="24208" spans="1:12" ht="24" customHeight="1">
      <c r="A24208" s="1355"/>
      <c r="B24208" s="1355"/>
      <c r="C24208" s="1433"/>
      <c r="E24208" s="1433"/>
      <c r="K24208" s="1433"/>
      <c r="L24208" s="1334"/>
    </row>
    <row r="24209" spans="1:12" ht="24" customHeight="1">
      <c r="A24209" s="1355"/>
      <c r="B24209" s="1355"/>
      <c r="C24209" s="1433"/>
      <c r="E24209" s="1433"/>
      <c r="K24209" s="1433"/>
      <c r="L24209" s="1334"/>
    </row>
    <row r="24210" spans="1:12" ht="24" customHeight="1">
      <c r="A24210" s="1355"/>
      <c r="B24210" s="1355"/>
      <c r="C24210" s="1433"/>
      <c r="E24210" s="1433"/>
      <c r="K24210" s="1433"/>
      <c r="L24210" s="1334"/>
    </row>
    <row r="24211" spans="1:12" ht="24" customHeight="1">
      <c r="A24211" s="1355"/>
      <c r="B24211" s="1355"/>
      <c r="C24211" s="1433"/>
      <c r="E24211" s="1433"/>
      <c r="K24211" s="1433"/>
      <c r="L24211" s="1334"/>
    </row>
    <row r="24212" spans="1:12" ht="24" customHeight="1">
      <c r="A24212" s="1355"/>
      <c r="B24212" s="1355"/>
      <c r="C24212" s="1433"/>
      <c r="E24212" s="1433"/>
      <c r="K24212" s="1433"/>
      <c r="L24212" s="1334"/>
    </row>
    <row r="24213" spans="1:12" ht="24" customHeight="1">
      <c r="A24213" s="1355"/>
      <c r="B24213" s="1355"/>
      <c r="C24213" s="1433"/>
      <c r="E24213" s="1433"/>
      <c r="K24213" s="1433"/>
      <c r="L24213" s="1334"/>
    </row>
    <row r="24214" spans="1:12" ht="24" customHeight="1">
      <c r="A24214" s="1355"/>
      <c r="B24214" s="1355"/>
      <c r="C24214" s="1433"/>
      <c r="E24214" s="1433"/>
      <c r="K24214" s="1433"/>
      <c r="L24214" s="1334"/>
    </row>
    <row r="24215" spans="1:12" ht="24" customHeight="1">
      <c r="A24215" s="1355"/>
      <c r="B24215" s="1355"/>
      <c r="C24215" s="1433"/>
      <c r="E24215" s="1433"/>
      <c r="K24215" s="1433"/>
      <c r="L24215" s="1334"/>
    </row>
    <row r="24216" spans="1:12" ht="24" customHeight="1">
      <c r="A24216" s="1355"/>
      <c r="B24216" s="1355"/>
      <c r="C24216" s="1433"/>
      <c r="E24216" s="1433"/>
      <c r="K24216" s="1433"/>
      <c r="L24216" s="1334"/>
    </row>
    <row r="24217" spans="1:12" ht="24" customHeight="1">
      <c r="A24217" s="1355"/>
      <c r="B24217" s="1355"/>
      <c r="C24217" s="1433"/>
      <c r="E24217" s="1433"/>
      <c r="K24217" s="1433"/>
      <c r="L24217" s="1334"/>
    </row>
    <row r="24218" spans="1:12" ht="24" customHeight="1">
      <c r="A24218" s="1355"/>
      <c r="B24218" s="1355"/>
      <c r="C24218" s="1433"/>
      <c r="E24218" s="1433"/>
      <c r="K24218" s="1433"/>
      <c r="L24218" s="1334"/>
    </row>
    <row r="24219" spans="1:12" ht="24" customHeight="1">
      <c r="A24219" s="1355"/>
      <c r="B24219" s="1355"/>
      <c r="C24219" s="1433"/>
      <c r="E24219" s="1433"/>
      <c r="K24219" s="1433"/>
      <c r="L24219" s="1334"/>
    </row>
    <row r="24220" spans="1:12" ht="24" customHeight="1">
      <c r="A24220" s="1355"/>
      <c r="B24220" s="1355"/>
      <c r="C24220" s="1433"/>
      <c r="E24220" s="1433"/>
      <c r="K24220" s="1433"/>
      <c r="L24220" s="1334"/>
    </row>
    <row r="24221" spans="1:12" ht="24" customHeight="1">
      <c r="A24221" s="1355"/>
      <c r="B24221" s="1355"/>
      <c r="C24221" s="1433"/>
      <c r="E24221" s="1433"/>
      <c r="K24221" s="1433"/>
      <c r="L24221" s="1334"/>
    </row>
    <row r="24222" spans="1:12" ht="24" customHeight="1">
      <c r="A24222" s="1355"/>
      <c r="B24222" s="1355"/>
      <c r="C24222" s="1433"/>
      <c r="E24222" s="1433"/>
      <c r="K24222" s="1433"/>
      <c r="L24222" s="1334"/>
    </row>
    <row r="24223" spans="1:12" ht="24" customHeight="1">
      <c r="A24223" s="1355"/>
      <c r="B24223" s="1355"/>
      <c r="C24223" s="1433"/>
      <c r="E24223" s="1433"/>
      <c r="K24223" s="1433"/>
      <c r="L24223" s="1334"/>
    </row>
    <row r="24224" spans="1:12" ht="24" customHeight="1">
      <c r="A24224" s="1355"/>
      <c r="B24224" s="1355"/>
      <c r="C24224" s="1433"/>
      <c r="E24224" s="1433"/>
      <c r="K24224" s="1433"/>
      <c r="L24224" s="1334"/>
    </row>
    <row r="24225" spans="1:12" ht="24" customHeight="1">
      <c r="A24225" s="1355"/>
      <c r="B24225" s="1355"/>
      <c r="C24225" s="1433"/>
      <c r="E24225" s="1433"/>
      <c r="K24225" s="1433"/>
      <c r="L24225" s="1334"/>
    </row>
    <row r="24226" spans="1:12" ht="24" customHeight="1">
      <c r="A24226" s="1355"/>
      <c r="B24226" s="1355"/>
      <c r="C24226" s="1433"/>
      <c r="E24226" s="1433"/>
      <c r="K24226" s="1433"/>
      <c r="L24226" s="1334"/>
    </row>
    <row r="24227" spans="1:12" ht="24" customHeight="1">
      <c r="A24227" s="1355"/>
      <c r="B24227" s="1355"/>
      <c r="C24227" s="1433"/>
      <c r="E24227" s="1433"/>
      <c r="K24227" s="1433"/>
      <c r="L24227" s="1334"/>
    </row>
    <row r="24228" spans="1:12" ht="24" customHeight="1">
      <c r="A24228" s="1355"/>
      <c r="B24228" s="1355"/>
      <c r="C24228" s="1433"/>
      <c r="E24228" s="1433"/>
      <c r="K24228" s="1433"/>
      <c r="L24228" s="1334"/>
    </row>
    <row r="24229" spans="1:12" ht="24" customHeight="1">
      <c r="A24229" s="1355"/>
      <c r="B24229" s="1355"/>
      <c r="C24229" s="1433"/>
      <c r="E24229" s="1433"/>
      <c r="K24229" s="1433"/>
      <c r="L24229" s="1334"/>
    </row>
    <row r="24230" spans="1:12" ht="24" customHeight="1">
      <c r="A24230" s="1355"/>
      <c r="B24230" s="1355"/>
      <c r="C24230" s="1433"/>
      <c r="E24230" s="1433"/>
      <c r="K24230" s="1433"/>
      <c r="L24230" s="1334"/>
    </row>
    <row r="24231" spans="1:12" ht="24" customHeight="1">
      <c r="A24231" s="1355"/>
      <c r="B24231" s="1355"/>
      <c r="C24231" s="1433"/>
      <c r="E24231" s="1433"/>
      <c r="K24231" s="1433"/>
      <c r="L24231" s="1334"/>
    </row>
    <row r="24232" spans="1:12" ht="24" customHeight="1">
      <c r="A24232" s="1355"/>
      <c r="B24232" s="1355"/>
      <c r="C24232" s="1433"/>
      <c r="E24232" s="1433"/>
      <c r="K24232" s="1433"/>
      <c r="L24232" s="1334"/>
    </row>
    <row r="24233" spans="1:12" ht="24" customHeight="1">
      <c r="A24233" s="1355"/>
      <c r="B24233" s="1355"/>
      <c r="C24233" s="1433"/>
      <c r="E24233" s="1433"/>
      <c r="K24233" s="1433"/>
      <c r="L24233" s="1334"/>
    </row>
    <row r="24234" spans="1:12" ht="24" customHeight="1">
      <c r="A24234" s="1355"/>
      <c r="B24234" s="1355"/>
      <c r="C24234" s="1433"/>
      <c r="E24234" s="1433"/>
      <c r="K24234" s="1433"/>
      <c r="L24234" s="1334"/>
    </row>
    <row r="24235" spans="1:12" ht="24" customHeight="1">
      <c r="A24235" s="1355"/>
      <c r="B24235" s="1355"/>
      <c r="C24235" s="1433"/>
      <c r="E24235" s="1433"/>
      <c r="K24235" s="1433"/>
      <c r="L24235" s="1334"/>
    </row>
    <row r="24236" spans="1:12" ht="24" customHeight="1">
      <c r="A24236" s="1355"/>
      <c r="B24236" s="1355"/>
      <c r="C24236" s="1433"/>
      <c r="E24236" s="1433"/>
      <c r="K24236" s="1433"/>
      <c r="L24236" s="1334"/>
    </row>
    <row r="24237" spans="1:12" ht="24" customHeight="1">
      <c r="A24237" s="1355"/>
      <c r="B24237" s="1355"/>
      <c r="C24237" s="1433"/>
      <c r="E24237" s="1433"/>
      <c r="K24237" s="1433"/>
      <c r="L24237" s="1334"/>
    </row>
    <row r="24238" spans="1:12" ht="24" customHeight="1">
      <c r="A24238" s="1355"/>
      <c r="B24238" s="1355"/>
      <c r="C24238" s="1433"/>
      <c r="E24238" s="1433"/>
      <c r="K24238" s="1433"/>
      <c r="L24238" s="1334"/>
    </row>
    <row r="24239" spans="1:12" ht="24" customHeight="1">
      <c r="A24239" s="1355"/>
      <c r="B24239" s="1355"/>
      <c r="C24239" s="1433"/>
      <c r="E24239" s="1433"/>
      <c r="K24239" s="1433"/>
      <c r="L24239" s="1334"/>
    </row>
    <row r="24240" spans="1:12" ht="24" customHeight="1">
      <c r="A24240" s="1355"/>
      <c r="B24240" s="1355"/>
      <c r="C24240" s="1433"/>
      <c r="E24240" s="1433"/>
      <c r="K24240" s="1433"/>
      <c r="L24240" s="1334"/>
    </row>
    <row r="24241" spans="1:12" ht="24" customHeight="1">
      <c r="A24241" s="1355"/>
      <c r="B24241" s="1355"/>
      <c r="C24241" s="1433"/>
      <c r="E24241" s="1433"/>
      <c r="K24241" s="1433"/>
      <c r="L24241" s="1334"/>
    </row>
    <row r="24242" spans="1:12" ht="24" customHeight="1">
      <c r="A24242" s="1355"/>
      <c r="B24242" s="1355"/>
      <c r="C24242" s="1433"/>
      <c r="E24242" s="1433"/>
      <c r="K24242" s="1433"/>
      <c r="L24242" s="1334"/>
    </row>
    <row r="24243" spans="1:12" ht="24" customHeight="1">
      <c r="A24243" s="1355"/>
      <c r="B24243" s="1355"/>
      <c r="C24243" s="1433"/>
      <c r="E24243" s="1433"/>
      <c r="K24243" s="1433"/>
      <c r="L24243" s="1334"/>
    </row>
    <row r="24244" spans="1:12" ht="24" customHeight="1">
      <c r="A24244" s="1355"/>
      <c r="B24244" s="1355"/>
      <c r="C24244" s="1433"/>
      <c r="E24244" s="1433"/>
      <c r="K24244" s="1433"/>
      <c r="L24244" s="1334"/>
    </row>
    <row r="24245" spans="1:12" ht="24" customHeight="1">
      <c r="A24245" s="1355"/>
      <c r="B24245" s="1355"/>
      <c r="C24245" s="1433"/>
      <c r="E24245" s="1433"/>
      <c r="K24245" s="1433"/>
      <c r="L24245" s="1334"/>
    </row>
    <row r="24246" spans="1:12" ht="24" customHeight="1">
      <c r="A24246" s="1355"/>
      <c r="B24246" s="1355"/>
      <c r="C24246" s="1433"/>
      <c r="E24246" s="1433"/>
      <c r="K24246" s="1433"/>
      <c r="L24246" s="1334"/>
    </row>
    <row r="24247" spans="1:12" ht="24" customHeight="1">
      <c r="A24247" s="1355"/>
      <c r="B24247" s="1355"/>
      <c r="C24247" s="1433"/>
      <c r="E24247" s="1433"/>
      <c r="K24247" s="1433"/>
      <c r="L24247" s="1334"/>
    </row>
    <row r="24248" spans="1:12" ht="24" customHeight="1">
      <c r="A24248" s="1355"/>
      <c r="B24248" s="1355"/>
      <c r="C24248" s="1433"/>
      <c r="E24248" s="1433"/>
      <c r="K24248" s="1433"/>
      <c r="L24248" s="1334"/>
    </row>
    <row r="24249" spans="1:12" ht="24" customHeight="1">
      <c r="A24249" s="1355"/>
      <c r="B24249" s="1355"/>
      <c r="C24249" s="1433"/>
      <c r="E24249" s="1433"/>
      <c r="K24249" s="1433"/>
      <c r="L24249" s="1334"/>
    </row>
    <row r="24250" spans="1:12" ht="24" customHeight="1">
      <c r="A24250" s="1355"/>
      <c r="B24250" s="1355"/>
      <c r="C24250" s="1433"/>
      <c r="E24250" s="1433"/>
      <c r="K24250" s="1433"/>
      <c r="L24250" s="1334"/>
    </row>
    <row r="24251" spans="1:12" ht="24" customHeight="1">
      <c r="A24251" s="1355"/>
      <c r="B24251" s="1355"/>
      <c r="C24251" s="1433"/>
      <c r="E24251" s="1433"/>
      <c r="K24251" s="1433"/>
      <c r="L24251" s="1334"/>
    </row>
    <row r="24252" spans="1:12" ht="24" customHeight="1">
      <c r="A24252" s="1355"/>
      <c r="B24252" s="1355"/>
      <c r="C24252" s="1433"/>
      <c r="E24252" s="1433"/>
      <c r="K24252" s="1433"/>
      <c r="L24252" s="1334"/>
    </row>
    <row r="24253" spans="1:12" ht="24" customHeight="1">
      <c r="A24253" s="1355"/>
      <c r="B24253" s="1355"/>
      <c r="C24253" s="1433"/>
      <c r="E24253" s="1433"/>
      <c r="K24253" s="1433"/>
      <c r="L24253" s="1334"/>
    </row>
    <row r="24254" spans="1:12" ht="24" customHeight="1">
      <c r="A24254" s="1355"/>
      <c r="B24254" s="1355"/>
      <c r="C24254" s="1433"/>
      <c r="E24254" s="1433"/>
      <c r="K24254" s="1433"/>
      <c r="L24254" s="1334"/>
    </row>
    <row r="24255" spans="1:12" ht="24" customHeight="1">
      <c r="A24255" s="1355"/>
      <c r="B24255" s="1355"/>
      <c r="C24255" s="1433"/>
      <c r="E24255" s="1433"/>
      <c r="K24255" s="1433"/>
      <c r="L24255" s="1334"/>
    </row>
    <row r="24256" spans="1:12" ht="24" customHeight="1">
      <c r="A24256" s="1355"/>
      <c r="B24256" s="1355"/>
      <c r="C24256" s="1433"/>
      <c r="E24256" s="1433"/>
      <c r="K24256" s="1433"/>
      <c r="L24256" s="1334"/>
    </row>
    <row r="24257" spans="1:12" ht="24" customHeight="1">
      <c r="A24257" s="1355"/>
      <c r="B24257" s="1355"/>
      <c r="C24257" s="1433"/>
      <c r="E24257" s="1433"/>
      <c r="K24257" s="1433"/>
      <c r="L24257" s="1334"/>
    </row>
    <row r="24258" spans="1:12" ht="24" customHeight="1">
      <c r="A24258" s="1355"/>
      <c r="B24258" s="1355"/>
      <c r="C24258" s="1433"/>
      <c r="E24258" s="1433"/>
      <c r="K24258" s="1433"/>
      <c r="L24258" s="1334"/>
    </row>
    <row r="24259" spans="1:12" ht="24" customHeight="1">
      <c r="A24259" s="1355"/>
      <c r="B24259" s="1355"/>
      <c r="C24259" s="1433"/>
      <c r="E24259" s="1433"/>
      <c r="K24259" s="1433"/>
      <c r="L24259" s="1334"/>
    </row>
    <row r="24260" spans="1:12" ht="24" customHeight="1">
      <c r="A24260" s="1355"/>
      <c r="B24260" s="1355"/>
      <c r="C24260" s="1433"/>
      <c r="E24260" s="1433"/>
      <c r="K24260" s="1433"/>
      <c r="L24260" s="1334"/>
    </row>
    <row r="24261" spans="1:12" ht="24" customHeight="1">
      <c r="A24261" s="1355"/>
      <c r="B24261" s="1355"/>
      <c r="C24261" s="1433"/>
      <c r="E24261" s="1433"/>
      <c r="K24261" s="1433"/>
      <c r="L24261" s="1334"/>
    </row>
    <row r="24262" spans="1:12" ht="24" customHeight="1">
      <c r="A24262" s="1355"/>
      <c r="B24262" s="1355"/>
      <c r="C24262" s="1433"/>
      <c r="E24262" s="1433"/>
      <c r="K24262" s="1433"/>
      <c r="L24262" s="1334"/>
    </row>
    <row r="24263" spans="1:12" ht="24" customHeight="1">
      <c r="A24263" s="1355"/>
      <c r="B24263" s="1355"/>
      <c r="C24263" s="1433"/>
      <c r="E24263" s="1433"/>
      <c r="K24263" s="1433"/>
      <c r="L24263" s="1334"/>
    </row>
    <row r="24264" spans="1:12" ht="24" customHeight="1">
      <c r="A24264" s="1355"/>
      <c r="B24264" s="1355"/>
      <c r="C24264" s="1433"/>
      <c r="E24264" s="1433"/>
      <c r="K24264" s="1433"/>
      <c r="L24264" s="1334"/>
    </row>
    <row r="24265" spans="1:12" ht="24" customHeight="1">
      <c r="A24265" s="1355"/>
      <c r="B24265" s="1355"/>
      <c r="C24265" s="1433"/>
      <c r="E24265" s="1433"/>
      <c r="K24265" s="1433"/>
      <c r="L24265" s="1334"/>
    </row>
    <row r="24266" spans="1:12" ht="24" customHeight="1">
      <c r="A24266" s="1355"/>
      <c r="B24266" s="1355"/>
      <c r="C24266" s="1433"/>
      <c r="E24266" s="1433"/>
      <c r="K24266" s="1433"/>
      <c r="L24266" s="1334"/>
    </row>
    <row r="24267" spans="1:12" ht="24" customHeight="1">
      <c r="A24267" s="1355"/>
      <c r="B24267" s="1355"/>
      <c r="C24267" s="1433"/>
      <c r="E24267" s="1433"/>
      <c r="K24267" s="1433"/>
      <c r="L24267" s="1334"/>
    </row>
    <row r="24268" spans="1:12" ht="24" customHeight="1">
      <c r="A24268" s="1355"/>
      <c r="B24268" s="1355"/>
      <c r="C24268" s="1433"/>
      <c r="E24268" s="1433"/>
      <c r="K24268" s="1433"/>
      <c r="L24268" s="1334"/>
    </row>
    <row r="24269" spans="1:12" ht="24" customHeight="1">
      <c r="A24269" s="1355"/>
      <c r="B24269" s="1355"/>
      <c r="C24269" s="1433"/>
      <c r="E24269" s="1433"/>
      <c r="K24269" s="1433"/>
      <c r="L24269" s="1334"/>
    </row>
    <row r="24270" spans="1:12" ht="24" customHeight="1">
      <c r="A24270" s="1355"/>
      <c r="B24270" s="1355"/>
      <c r="C24270" s="1433"/>
      <c r="E24270" s="1433"/>
      <c r="K24270" s="1433"/>
      <c r="L24270" s="1334"/>
    </row>
    <row r="24271" spans="1:12" ht="24" customHeight="1">
      <c r="A24271" s="1355"/>
      <c r="B24271" s="1355"/>
      <c r="C24271" s="1433"/>
      <c r="E24271" s="1433"/>
      <c r="K24271" s="1433"/>
      <c r="L24271" s="1334"/>
    </row>
    <row r="24272" spans="1:12" ht="24" customHeight="1">
      <c r="A24272" s="1355"/>
      <c r="B24272" s="1355"/>
      <c r="C24272" s="1433"/>
      <c r="E24272" s="1433"/>
      <c r="K24272" s="1433"/>
      <c r="L24272" s="1334"/>
    </row>
    <row r="24273" spans="1:12" ht="24" customHeight="1">
      <c r="A24273" s="1355"/>
      <c r="B24273" s="1355"/>
      <c r="C24273" s="1433"/>
      <c r="E24273" s="1433"/>
      <c r="K24273" s="1433"/>
      <c r="L24273" s="1334"/>
    </row>
    <row r="24274" spans="1:12" ht="24" customHeight="1">
      <c r="A24274" s="1355"/>
      <c r="B24274" s="1355"/>
      <c r="C24274" s="1433"/>
      <c r="E24274" s="1433"/>
      <c r="K24274" s="1433"/>
      <c r="L24274" s="1334"/>
    </row>
    <row r="24275" spans="1:12" ht="24" customHeight="1">
      <c r="A24275" s="1355"/>
      <c r="B24275" s="1355"/>
      <c r="C24275" s="1433"/>
      <c r="E24275" s="1433"/>
      <c r="K24275" s="1433"/>
      <c r="L24275" s="1334"/>
    </row>
    <row r="24276" spans="1:12" ht="24" customHeight="1">
      <c r="A24276" s="1355"/>
      <c r="B24276" s="1355"/>
      <c r="C24276" s="1433"/>
      <c r="E24276" s="1433"/>
      <c r="K24276" s="1433"/>
      <c r="L24276" s="1334"/>
    </row>
    <row r="24277" spans="1:12" ht="24" customHeight="1">
      <c r="A24277" s="1355"/>
      <c r="B24277" s="1355"/>
      <c r="C24277" s="1433"/>
      <c r="E24277" s="1433"/>
      <c r="K24277" s="1433"/>
      <c r="L24277" s="1334"/>
    </row>
    <row r="24278" spans="1:12" ht="24" customHeight="1">
      <c r="A24278" s="1355"/>
      <c r="B24278" s="1355"/>
      <c r="C24278" s="1433"/>
      <c r="E24278" s="1433"/>
      <c r="K24278" s="1433"/>
      <c r="L24278" s="1334"/>
    </row>
    <row r="24279" spans="1:12" ht="24" customHeight="1">
      <c r="A24279" s="1355"/>
      <c r="B24279" s="1355"/>
      <c r="C24279" s="1433"/>
      <c r="E24279" s="1433"/>
      <c r="K24279" s="1433"/>
      <c r="L24279" s="1334"/>
    </row>
    <row r="24280" spans="1:12" ht="24" customHeight="1">
      <c r="A24280" s="1355"/>
      <c r="B24280" s="1355"/>
      <c r="C24280" s="1433"/>
      <c r="E24280" s="1433"/>
      <c r="K24280" s="1433"/>
      <c r="L24280" s="1334"/>
    </row>
    <row r="24281" spans="1:12" ht="24" customHeight="1">
      <c r="A24281" s="1355"/>
      <c r="B24281" s="1355"/>
      <c r="C24281" s="1433"/>
      <c r="E24281" s="1433"/>
      <c r="K24281" s="1433"/>
      <c r="L24281" s="1334"/>
    </row>
    <row r="24282" spans="1:12" ht="24" customHeight="1">
      <c r="A24282" s="1355"/>
      <c r="B24282" s="1355"/>
      <c r="C24282" s="1433"/>
      <c r="E24282" s="1433"/>
      <c r="K24282" s="1433"/>
      <c r="L24282" s="1334"/>
    </row>
    <row r="24283" spans="1:12" ht="24" customHeight="1">
      <c r="A24283" s="1355"/>
      <c r="B24283" s="1355"/>
      <c r="C24283" s="1433"/>
      <c r="E24283" s="1433"/>
      <c r="K24283" s="1433"/>
      <c r="L24283" s="1334"/>
    </row>
    <row r="24284" spans="1:12" ht="24" customHeight="1">
      <c r="A24284" s="1355"/>
      <c r="B24284" s="1355"/>
      <c r="C24284" s="1433"/>
      <c r="E24284" s="1433"/>
      <c r="K24284" s="1433"/>
      <c r="L24284" s="1334"/>
    </row>
    <row r="24285" spans="1:12" ht="24" customHeight="1">
      <c r="A24285" s="1355"/>
      <c r="B24285" s="1355"/>
      <c r="C24285" s="1433"/>
      <c r="E24285" s="1433"/>
      <c r="K24285" s="1433"/>
      <c r="L24285" s="1334"/>
    </row>
    <row r="24286" spans="1:12" ht="24" customHeight="1">
      <c r="A24286" s="1355"/>
      <c r="B24286" s="1355"/>
      <c r="C24286" s="1433"/>
      <c r="E24286" s="1433"/>
      <c r="K24286" s="1433"/>
      <c r="L24286" s="1334"/>
    </row>
    <row r="24287" spans="1:12" ht="24" customHeight="1">
      <c r="A24287" s="1355"/>
      <c r="B24287" s="1355"/>
      <c r="C24287" s="1433"/>
      <c r="E24287" s="1433"/>
      <c r="K24287" s="1433"/>
      <c r="L24287" s="1334"/>
    </row>
    <row r="24288" spans="1:12" ht="24" customHeight="1">
      <c r="A24288" s="1355"/>
      <c r="B24288" s="1355"/>
      <c r="C24288" s="1433"/>
      <c r="E24288" s="1433"/>
      <c r="K24288" s="1433"/>
      <c r="L24288" s="1334"/>
    </row>
    <row r="24289" spans="1:12" ht="24" customHeight="1">
      <c r="A24289" s="1355"/>
      <c r="B24289" s="1355"/>
      <c r="C24289" s="1433"/>
      <c r="E24289" s="1433"/>
      <c r="K24289" s="1433"/>
      <c r="L24289" s="1334"/>
    </row>
    <row r="24290" spans="1:12" ht="24" customHeight="1">
      <c r="A24290" s="1355"/>
      <c r="B24290" s="1355"/>
      <c r="C24290" s="1433"/>
      <c r="E24290" s="1433"/>
      <c r="K24290" s="1433"/>
      <c r="L24290" s="1334"/>
    </row>
    <row r="24291" spans="1:12" ht="24" customHeight="1">
      <c r="A24291" s="1355"/>
      <c r="B24291" s="1355"/>
      <c r="C24291" s="1433"/>
      <c r="E24291" s="1433"/>
      <c r="K24291" s="1433"/>
      <c r="L24291" s="1334"/>
    </row>
    <row r="24292" spans="1:12" ht="24" customHeight="1">
      <c r="A24292" s="1355"/>
      <c r="B24292" s="1355"/>
      <c r="C24292" s="1433"/>
      <c r="E24292" s="1433"/>
      <c r="K24292" s="1433"/>
      <c r="L24292" s="1334"/>
    </row>
    <row r="24293" spans="1:12" ht="24" customHeight="1">
      <c r="A24293" s="1355"/>
      <c r="B24293" s="1355"/>
      <c r="C24293" s="1433"/>
      <c r="E24293" s="1433"/>
      <c r="K24293" s="1433"/>
      <c r="L24293" s="1334"/>
    </row>
    <row r="24294" spans="1:12" ht="24" customHeight="1">
      <c r="A24294" s="1355"/>
      <c r="B24294" s="1355"/>
      <c r="C24294" s="1433"/>
      <c r="E24294" s="1433"/>
      <c r="K24294" s="1433"/>
      <c r="L24294" s="1334"/>
    </row>
    <row r="24295" spans="1:12" ht="24" customHeight="1">
      <c r="A24295" s="1355"/>
      <c r="B24295" s="1355"/>
      <c r="C24295" s="1433"/>
      <c r="E24295" s="1433"/>
      <c r="K24295" s="1433"/>
      <c r="L24295" s="1334"/>
    </row>
    <row r="24296" spans="1:12" ht="24" customHeight="1">
      <c r="A24296" s="1355"/>
      <c r="B24296" s="1355"/>
      <c r="C24296" s="1433"/>
      <c r="E24296" s="1433"/>
      <c r="K24296" s="1433"/>
      <c r="L24296" s="1334"/>
    </row>
    <row r="24297" spans="1:12" ht="24" customHeight="1">
      <c r="A24297" s="1355"/>
      <c r="B24297" s="1355"/>
      <c r="C24297" s="1433"/>
      <c r="E24297" s="1433"/>
      <c r="K24297" s="1433"/>
      <c r="L24297" s="1334"/>
    </row>
    <row r="24298" spans="1:12" ht="24" customHeight="1">
      <c r="A24298" s="1355"/>
      <c r="B24298" s="1355"/>
      <c r="C24298" s="1433"/>
      <c r="E24298" s="1433"/>
      <c r="K24298" s="1433"/>
      <c r="L24298" s="1334"/>
    </row>
    <row r="24299" spans="1:12" ht="24" customHeight="1">
      <c r="A24299" s="1355"/>
      <c r="B24299" s="1355"/>
      <c r="C24299" s="1433"/>
      <c r="E24299" s="1433"/>
      <c r="K24299" s="1433"/>
      <c r="L24299" s="1334"/>
    </row>
    <row r="24300" spans="1:12" ht="24" customHeight="1">
      <c r="A24300" s="1355"/>
      <c r="B24300" s="1355"/>
      <c r="C24300" s="1433"/>
      <c r="E24300" s="1433"/>
      <c r="K24300" s="1433"/>
      <c r="L24300" s="1334"/>
    </row>
    <row r="24301" spans="1:12" ht="24" customHeight="1">
      <c r="A24301" s="1355"/>
      <c r="B24301" s="1355"/>
      <c r="C24301" s="1433"/>
      <c r="E24301" s="1433"/>
      <c r="K24301" s="1433"/>
      <c r="L24301" s="1334"/>
    </row>
    <row r="24302" spans="1:12" ht="24" customHeight="1">
      <c r="A24302" s="1355"/>
      <c r="B24302" s="1355"/>
      <c r="C24302" s="1433"/>
      <c r="E24302" s="1433"/>
      <c r="K24302" s="1433"/>
      <c r="L24302" s="1334"/>
    </row>
    <row r="24303" spans="1:12" ht="24" customHeight="1">
      <c r="A24303" s="1355"/>
      <c r="B24303" s="1355"/>
      <c r="C24303" s="1433"/>
      <c r="E24303" s="1433"/>
      <c r="K24303" s="1433"/>
      <c r="L24303" s="1334"/>
    </row>
    <row r="24304" spans="1:12" ht="24" customHeight="1">
      <c r="A24304" s="1355"/>
      <c r="B24304" s="1355"/>
      <c r="C24304" s="1433"/>
      <c r="E24304" s="1433"/>
      <c r="K24304" s="1433"/>
      <c r="L24304" s="1334"/>
    </row>
    <row r="24305" spans="1:12" ht="24" customHeight="1">
      <c r="A24305" s="1355"/>
      <c r="B24305" s="1355"/>
      <c r="C24305" s="1433"/>
      <c r="E24305" s="1433"/>
      <c r="K24305" s="1433"/>
      <c r="L24305" s="1334"/>
    </row>
    <row r="24306" spans="1:12" ht="24" customHeight="1">
      <c r="A24306" s="1355"/>
      <c r="B24306" s="1355"/>
      <c r="C24306" s="1433"/>
      <c r="E24306" s="1433"/>
      <c r="K24306" s="1433"/>
      <c r="L24306" s="1334"/>
    </row>
    <row r="24307" spans="1:12" ht="24" customHeight="1">
      <c r="A24307" s="1355"/>
      <c r="B24307" s="1355"/>
      <c r="C24307" s="1433"/>
      <c r="E24307" s="1433"/>
      <c r="K24307" s="1433"/>
      <c r="L24307" s="1334"/>
    </row>
    <row r="24308" spans="1:12" ht="24" customHeight="1">
      <c r="A24308" s="1355"/>
      <c r="B24308" s="1355"/>
      <c r="C24308" s="1433"/>
      <c r="E24308" s="1433"/>
      <c r="K24308" s="1433"/>
      <c r="L24308" s="1334"/>
    </row>
    <row r="24309" spans="1:12" ht="24" customHeight="1">
      <c r="A24309" s="1355"/>
      <c r="B24309" s="1355"/>
      <c r="C24309" s="1433"/>
      <c r="E24309" s="1433"/>
      <c r="K24309" s="1433"/>
      <c r="L24309" s="1334"/>
    </row>
    <row r="24310" spans="1:12" ht="24" customHeight="1">
      <c r="A24310" s="1355"/>
      <c r="B24310" s="1355"/>
      <c r="C24310" s="1433"/>
      <c r="E24310" s="1433"/>
      <c r="K24310" s="1433"/>
      <c r="L24310" s="1334"/>
    </row>
    <row r="24311" spans="1:12" ht="24" customHeight="1">
      <c r="A24311" s="1355"/>
      <c r="B24311" s="1355"/>
      <c r="C24311" s="1433"/>
      <c r="E24311" s="1433"/>
      <c r="K24311" s="1433"/>
      <c r="L24311" s="1334"/>
    </row>
    <row r="24312" spans="1:12" ht="24" customHeight="1">
      <c r="A24312" s="1355"/>
      <c r="B24312" s="1355"/>
      <c r="C24312" s="1433"/>
      <c r="E24312" s="1433"/>
      <c r="K24312" s="1433"/>
      <c r="L24312" s="1334"/>
    </row>
    <row r="24313" spans="1:12" ht="24" customHeight="1">
      <c r="A24313" s="1355"/>
      <c r="B24313" s="1355"/>
      <c r="C24313" s="1433"/>
      <c r="E24313" s="1433"/>
      <c r="K24313" s="1433"/>
      <c r="L24313" s="1334"/>
    </row>
    <row r="24314" spans="1:12" ht="24" customHeight="1">
      <c r="A24314" s="1355"/>
      <c r="B24314" s="1355"/>
      <c r="C24314" s="1433"/>
      <c r="E24314" s="1433"/>
      <c r="K24314" s="1433"/>
      <c r="L24314" s="1334"/>
    </row>
    <row r="24315" spans="1:12" ht="24" customHeight="1">
      <c r="A24315" s="1355"/>
      <c r="B24315" s="1355"/>
      <c r="C24315" s="1433"/>
      <c r="E24315" s="1433"/>
      <c r="K24315" s="1433"/>
      <c r="L24315" s="1334"/>
    </row>
    <row r="24316" spans="1:12" ht="24" customHeight="1">
      <c r="A24316" s="1355"/>
      <c r="B24316" s="1355"/>
      <c r="C24316" s="1433"/>
      <c r="E24316" s="1433"/>
      <c r="K24316" s="1433"/>
      <c r="L24316" s="1334"/>
    </row>
    <row r="24317" spans="1:12" ht="24" customHeight="1">
      <c r="A24317" s="1355"/>
      <c r="B24317" s="1355"/>
      <c r="C24317" s="1433"/>
      <c r="E24317" s="1433"/>
      <c r="K24317" s="1433"/>
      <c r="L24317" s="1334"/>
    </row>
    <row r="24318" spans="1:12" ht="24" customHeight="1">
      <c r="A24318" s="1355"/>
      <c r="B24318" s="1355"/>
      <c r="C24318" s="1433"/>
      <c r="E24318" s="1433"/>
      <c r="K24318" s="1433"/>
      <c r="L24318" s="1334"/>
    </row>
    <row r="24319" spans="1:12" ht="24" customHeight="1">
      <c r="A24319" s="1355"/>
      <c r="B24319" s="1355"/>
      <c r="C24319" s="1433"/>
      <c r="E24319" s="1433"/>
      <c r="K24319" s="1433"/>
      <c r="L24319" s="1334"/>
    </row>
    <row r="24320" spans="1:12" ht="24" customHeight="1">
      <c r="A24320" s="1355"/>
      <c r="B24320" s="1355"/>
      <c r="C24320" s="1433"/>
      <c r="E24320" s="1433"/>
      <c r="K24320" s="1433"/>
      <c r="L24320" s="1334"/>
    </row>
    <row r="24321" spans="1:12" ht="24" customHeight="1">
      <c r="A24321" s="1355"/>
      <c r="B24321" s="1355"/>
      <c r="C24321" s="1433"/>
      <c r="E24321" s="1433"/>
      <c r="K24321" s="1433"/>
      <c r="L24321" s="1334"/>
    </row>
    <row r="24322" spans="1:12" ht="24" customHeight="1">
      <c r="A24322" s="1355"/>
      <c r="B24322" s="1355"/>
      <c r="C24322" s="1433"/>
      <c r="E24322" s="1433"/>
      <c r="K24322" s="1433"/>
      <c r="L24322" s="1334"/>
    </row>
    <row r="24323" spans="1:12" ht="24" customHeight="1">
      <c r="A24323" s="1355"/>
      <c r="B24323" s="1355"/>
      <c r="C24323" s="1433"/>
      <c r="E24323" s="1433"/>
      <c r="K24323" s="1433"/>
      <c r="L24323" s="1334"/>
    </row>
    <row r="24324" spans="1:12" ht="24" customHeight="1">
      <c r="A24324" s="1355"/>
      <c r="B24324" s="1355"/>
      <c r="C24324" s="1433"/>
      <c r="E24324" s="1433"/>
      <c r="K24324" s="1433"/>
      <c r="L24324" s="1334"/>
    </row>
    <row r="24325" spans="1:12" ht="24" customHeight="1">
      <c r="A24325" s="1355"/>
      <c r="B24325" s="1355"/>
      <c r="C24325" s="1433"/>
      <c r="E24325" s="1433"/>
      <c r="K24325" s="1433"/>
      <c r="L24325" s="1334"/>
    </row>
    <row r="24326" spans="1:12" ht="24" customHeight="1">
      <c r="A24326" s="1355"/>
      <c r="B24326" s="1355"/>
      <c r="C24326" s="1433"/>
      <c r="E24326" s="1433"/>
      <c r="K24326" s="1433"/>
      <c r="L24326" s="1334"/>
    </row>
    <row r="24327" spans="1:12" ht="24" customHeight="1">
      <c r="A24327" s="1355"/>
      <c r="B24327" s="1355"/>
      <c r="C24327" s="1433"/>
      <c r="E24327" s="1433"/>
      <c r="K24327" s="1433"/>
      <c r="L24327" s="1334"/>
    </row>
    <row r="24328" spans="1:12" ht="24" customHeight="1">
      <c r="A24328" s="1355"/>
      <c r="B24328" s="1355"/>
      <c r="C24328" s="1433"/>
      <c r="E24328" s="1433"/>
      <c r="K24328" s="1433"/>
      <c r="L24328" s="1334"/>
    </row>
    <row r="24329" spans="1:12" ht="24" customHeight="1">
      <c r="A24329" s="1355"/>
      <c r="B24329" s="1355"/>
      <c r="C24329" s="1433"/>
      <c r="E24329" s="1433"/>
      <c r="K24329" s="1433"/>
      <c r="L24329" s="1334"/>
    </row>
    <row r="24330" spans="1:12" ht="24" customHeight="1">
      <c r="A24330" s="1355"/>
      <c r="B24330" s="1355"/>
      <c r="C24330" s="1433"/>
      <c r="E24330" s="1433"/>
      <c r="K24330" s="1433"/>
      <c r="L24330" s="1334"/>
    </row>
    <row r="24331" spans="1:12" ht="24" customHeight="1">
      <c r="A24331" s="1355"/>
      <c r="B24331" s="1355"/>
      <c r="C24331" s="1433"/>
      <c r="E24331" s="1433"/>
      <c r="K24331" s="1433"/>
      <c r="L24331" s="1334"/>
    </row>
    <row r="24332" spans="1:12" ht="24" customHeight="1">
      <c r="A24332" s="1355"/>
      <c r="B24332" s="1355"/>
      <c r="C24332" s="1433"/>
      <c r="E24332" s="1433"/>
      <c r="K24332" s="1433"/>
      <c r="L24332" s="1334"/>
    </row>
    <row r="24333" spans="1:12" ht="24" customHeight="1">
      <c r="A24333" s="1355"/>
      <c r="B24333" s="1355"/>
      <c r="C24333" s="1433"/>
      <c r="E24333" s="1433"/>
      <c r="K24333" s="1433"/>
      <c r="L24333" s="1334"/>
    </row>
    <row r="24334" spans="1:12" ht="24" customHeight="1">
      <c r="A24334" s="1355"/>
      <c r="B24334" s="1355"/>
      <c r="C24334" s="1433"/>
      <c r="E24334" s="1433"/>
      <c r="K24334" s="1433"/>
      <c r="L24334" s="1334"/>
    </row>
    <row r="24335" spans="1:12" ht="24" customHeight="1">
      <c r="A24335" s="1355"/>
      <c r="B24335" s="1355"/>
      <c r="C24335" s="1433"/>
      <c r="E24335" s="1433"/>
      <c r="K24335" s="1433"/>
      <c r="L24335" s="1334"/>
    </row>
    <row r="24336" spans="1:12" ht="24" customHeight="1">
      <c r="A24336" s="1355"/>
      <c r="B24336" s="1355"/>
      <c r="C24336" s="1433"/>
      <c r="E24336" s="1433"/>
      <c r="K24336" s="1433"/>
      <c r="L24336" s="1334"/>
    </row>
    <row r="24337" spans="1:12" ht="24" customHeight="1">
      <c r="A24337" s="1355"/>
      <c r="B24337" s="1355"/>
      <c r="C24337" s="1433"/>
      <c r="E24337" s="1433"/>
      <c r="K24337" s="1433"/>
      <c r="L24337" s="1334"/>
    </row>
    <row r="24338" spans="1:12" ht="24" customHeight="1">
      <c r="A24338" s="1355"/>
      <c r="B24338" s="1355"/>
      <c r="C24338" s="1433"/>
      <c r="E24338" s="1433"/>
      <c r="K24338" s="1433"/>
      <c r="L24338" s="1334"/>
    </row>
    <row r="24339" spans="1:12" ht="24" customHeight="1">
      <c r="A24339" s="1355"/>
      <c r="B24339" s="1355"/>
      <c r="C24339" s="1433"/>
      <c r="E24339" s="1433"/>
      <c r="K24339" s="1433"/>
      <c r="L24339" s="1334"/>
    </row>
    <row r="24340" spans="1:12" ht="24" customHeight="1">
      <c r="A24340" s="1355"/>
      <c r="B24340" s="1355"/>
      <c r="C24340" s="1433"/>
      <c r="E24340" s="1433"/>
      <c r="K24340" s="1433"/>
      <c r="L24340" s="1334"/>
    </row>
    <row r="24341" spans="1:12" ht="24" customHeight="1">
      <c r="A24341" s="1355"/>
      <c r="B24341" s="1355"/>
      <c r="C24341" s="1433"/>
      <c r="E24341" s="1433"/>
      <c r="K24341" s="1433"/>
      <c r="L24341" s="1334"/>
    </row>
    <row r="24342" spans="1:12" ht="24" customHeight="1">
      <c r="A24342" s="1355"/>
      <c r="B24342" s="1355"/>
      <c r="C24342" s="1433"/>
      <c r="E24342" s="1433"/>
      <c r="K24342" s="1433"/>
      <c r="L24342" s="1334"/>
    </row>
    <row r="24343" spans="1:12" ht="24" customHeight="1">
      <c r="A24343" s="1355"/>
      <c r="B24343" s="1355"/>
      <c r="C24343" s="1433"/>
      <c r="E24343" s="1433"/>
      <c r="K24343" s="1433"/>
      <c r="L24343" s="1334"/>
    </row>
    <row r="24344" spans="1:12" ht="24" customHeight="1">
      <c r="A24344" s="1355"/>
      <c r="B24344" s="1355"/>
      <c r="C24344" s="1433"/>
      <c r="E24344" s="1433"/>
      <c r="K24344" s="1433"/>
      <c r="L24344" s="1334"/>
    </row>
    <row r="24345" spans="1:12" ht="24" customHeight="1">
      <c r="A24345" s="1355"/>
      <c r="B24345" s="1355"/>
      <c r="C24345" s="1433"/>
      <c r="E24345" s="1433"/>
      <c r="K24345" s="1433"/>
      <c r="L24345" s="1334"/>
    </row>
    <row r="24346" spans="1:12" ht="24" customHeight="1">
      <c r="A24346" s="1355"/>
      <c r="B24346" s="1355"/>
      <c r="C24346" s="1433"/>
      <c r="E24346" s="1433"/>
      <c r="K24346" s="1433"/>
      <c r="L24346" s="1334"/>
    </row>
    <row r="24347" spans="1:12" ht="24" customHeight="1">
      <c r="A24347" s="1355"/>
      <c r="B24347" s="1355"/>
      <c r="C24347" s="1433"/>
      <c r="E24347" s="1433"/>
      <c r="K24347" s="1433"/>
      <c r="L24347" s="1334"/>
    </row>
    <row r="24348" spans="1:12" ht="24" customHeight="1">
      <c r="A24348" s="1355"/>
      <c r="B24348" s="1355"/>
      <c r="C24348" s="1433"/>
      <c r="E24348" s="1433"/>
      <c r="K24348" s="1433"/>
      <c r="L24348" s="1334"/>
    </row>
    <row r="24349" spans="1:12" ht="24" customHeight="1">
      <c r="A24349" s="1355"/>
      <c r="B24349" s="1355"/>
      <c r="C24349" s="1433"/>
      <c r="E24349" s="1433"/>
      <c r="K24349" s="1433"/>
      <c r="L24349" s="1334"/>
    </row>
    <row r="24350" spans="1:12" ht="24" customHeight="1">
      <c r="A24350" s="1355"/>
      <c r="B24350" s="1355"/>
      <c r="C24350" s="1433"/>
      <c r="E24350" s="1433"/>
      <c r="K24350" s="1433"/>
      <c r="L24350" s="1334"/>
    </row>
    <row r="24351" spans="1:12" ht="24" customHeight="1">
      <c r="A24351" s="1355"/>
      <c r="B24351" s="1355"/>
      <c r="C24351" s="1433"/>
      <c r="E24351" s="1433"/>
      <c r="K24351" s="1433"/>
      <c r="L24351" s="1334"/>
    </row>
    <row r="24352" spans="1:12" ht="24" customHeight="1">
      <c r="A24352" s="1355"/>
      <c r="B24352" s="1355"/>
      <c r="C24352" s="1433"/>
      <c r="E24352" s="1433"/>
      <c r="K24352" s="1433"/>
      <c r="L24352" s="1334"/>
    </row>
    <row r="24353" spans="1:12" ht="24" customHeight="1">
      <c r="A24353" s="1355"/>
      <c r="B24353" s="1355"/>
      <c r="C24353" s="1433"/>
      <c r="E24353" s="1433"/>
      <c r="K24353" s="1433"/>
      <c r="L24353" s="1334"/>
    </row>
    <row r="24354" spans="1:12" ht="24" customHeight="1">
      <c r="A24354" s="1355"/>
      <c r="B24354" s="1355"/>
      <c r="C24354" s="1433"/>
      <c r="E24354" s="1433"/>
      <c r="K24354" s="1433"/>
      <c r="L24354" s="1334"/>
    </row>
    <row r="24355" spans="1:12" ht="24" customHeight="1">
      <c r="A24355" s="1355"/>
      <c r="B24355" s="1355"/>
      <c r="C24355" s="1433"/>
      <c r="E24355" s="1433"/>
      <c r="K24355" s="1433"/>
      <c r="L24355" s="1334"/>
    </row>
    <row r="24356" spans="1:12" ht="24" customHeight="1">
      <c r="A24356" s="1355"/>
      <c r="B24356" s="1355"/>
      <c r="C24356" s="1433"/>
      <c r="E24356" s="1433"/>
      <c r="K24356" s="1433"/>
      <c r="L24356" s="1334"/>
    </row>
    <row r="24357" spans="1:12" ht="24" customHeight="1">
      <c r="A24357" s="1355"/>
      <c r="B24357" s="1355"/>
      <c r="C24357" s="1433"/>
      <c r="E24357" s="1433"/>
      <c r="K24357" s="1433"/>
      <c r="L24357" s="1334"/>
    </row>
    <row r="24358" spans="1:12" ht="24" customHeight="1">
      <c r="A24358" s="1355"/>
      <c r="B24358" s="1355"/>
      <c r="C24358" s="1433"/>
      <c r="E24358" s="1433"/>
      <c r="K24358" s="1433"/>
      <c r="L24358" s="1334"/>
    </row>
    <row r="24359" spans="1:12" ht="24" customHeight="1">
      <c r="A24359" s="1355"/>
      <c r="B24359" s="1355"/>
      <c r="C24359" s="1433"/>
      <c r="E24359" s="1433"/>
      <c r="K24359" s="1433"/>
      <c r="L24359" s="1334"/>
    </row>
    <row r="24360" spans="1:12" ht="24" customHeight="1">
      <c r="A24360" s="1355"/>
      <c r="B24360" s="1355"/>
      <c r="C24360" s="1433"/>
      <c r="E24360" s="1433"/>
      <c r="K24360" s="1433"/>
      <c r="L24360" s="1334"/>
    </row>
    <row r="24361" spans="1:12" ht="24" customHeight="1">
      <c r="A24361" s="1355"/>
      <c r="B24361" s="1355"/>
      <c r="C24361" s="1433"/>
      <c r="E24361" s="1433"/>
      <c r="K24361" s="1433"/>
      <c r="L24361" s="1334"/>
    </row>
    <row r="24362" spans="1:12" ht="24" customHeight="1">
      <c r="A24362" s="1355"/>
      <c r="B24362" s="1355"/>
      <c r="C24362" s="1433"/>
      <c r="E24362" s="1433"/>
      <c r="K24362" s="1433"/>
      <c r="L24362" s="1334"/>
    </row>
    <row r="24363" spans="1:12" ht="24" customHeight="1">
      <c r="A24363" s="1355"/>
      <c r="B24363" s="1355"/>
      <c r="C24363" s="1433"/>
      <c r="E24363" s="1433"/>
      <c r="K24363" s="1433"/>
      <c r="L24363" s="1334"/>
    </row>
    <row r="24364" spans="1:12" ht="24" customHeight="1">
      <c r="A24364" s="1355"/>
      <c r="B24364" s="1355"/>
      <c r="C24364" s="1433"/>
      <c r="E24364" s="1433"/>
      <c r="K24364" s="1433"/>
      <c r="L24364" s="1334"/>
    </row>
    <row r="24365" spans="1:12" ht="24" customHeight="1">
      <c r="A24365" s="1355"/>
      <c r="B24365" s="1355"/>
      <c r="C24365" s="1433"/>
      <c r="E24365" s="1433"/>
      <c r="K24365" s="1433"/>
      <c r="L24365" s="1334"/>
    </row>
    <row r="24366" spans="1:12" ht="24" customHeight="1">
      <c r="A24366" s="1355"/>
      <c r="B24366" s="1355"/>
      <c r="C24366" s="1433"/>
      <c r="E24366" s="1433"/>
      <c r="K24366" s="1433"/>
      <c r="L24366" s="1334"/>
    </row>
    <row r="24367" spans="1:12" ht="24" customHeight="1">
      <c r="A24367" s="1355"/>
      <c r="B24367" s="1355"/>
      <c r="C24367" s="1433"/>
      <c r="E24367" s="1433"/>
      <c r="K24367" s="1433"/>
      <c r="L24367" s="1334"/>
    </row>
    <row r="24368" spans="1:12" ht="24" customHeight="1">
      <c r="A24368" s="1355"/>
      <c r="B24368" s="1355"/>
      <c r="C24368" s="1433"/>
      <c r="E24368" s="1433"/>
      <c r="K24368" s="1433"/>
      <c r="L24368" s="1334"/>
    </row>
    <row r="24369" spans="1:12" ht="24" customHeight="1">
      <c r="A24369" s="1355"/>
      <c r="B24369" s="1355"/>
      <c r="C24369" s="1433"/>
      <c r="E24369" s="1433"/>
      <c r="K24369" s="1433"/>
      <c r="L24369" s="1334"/>
    </row>
    <row r="24370" spans="1:12" ht="24" customHeight="1">
      <c r="A24370" s="1355"/>
      <c r="B24370" s="1355"/>
      <c r="C24370" s="1433"/>
      <c r="E24370" s="1433"/>
      <c r="K24370" s="1433"/>
      <c r="L24370" s="1334"/>
    </row>
    <row r="24371" spans="1:12" ht="24" customHeight="1">
      <c r="A24371" s="1355"/>
      <c r="B24371" s="1355"/>
      <c r="C24371" s="1433"/>
      <c r="E24371" s="1433"/>
      <c r="K24371" s="1433"/>
      <c r="L24371" s="1334"/>
    </row>
    <row r="24372" spans="1:12" ht="24" customHeight="1">
      <c r="A24372" s="1355"/>
      <c r="B24372" s="1355"/>
      <c r="C24372" s="1433"/>
      <c r="E24372" s="1433"/>
      <c r="K24372" s="1433"/>
      <c r="L24372" s="1334"/>
    </row>
    <row r="24373" spans="1:12" ht="24" customHeight="1">
      <c r="A24373" s="1355"/>
      <c r="B24373" s="1355"/>
      <c r="C24373" s="1433"/>
      <c r="E24373" s="1433"/>
      <c r="K24373" s="1433"/>
      <c r="L24373" s="1334"/>
    </row>
    <row r="24374" spans="1:12" ht="24" customHeight="1">
      <c r="A24374" s="1355"/>
      <c r="B24374" s="1355"/>
      <c r="C24374" s="1433"/>
      <c r="E24374" s="1433"/>
      <c r="K24374" s="1433"/>
      <c r="L24374" s="1334"/>
    </row>
    <row r="24375" spans="1:12" ht="24" customHeight="1">
      <c r="A24375" s="1355"/>
      <c r="B24375" s="1355"/>
      <c r="C24375" s="1433"/>
      <c r="E24375" s="1433"/>
      <c r="K24375" s="1433"/>
      <c r="L24375" s="1334"/>
    </row>
    <row r="24376" spans="1:12" ht="24" customHeight="1">
      <c r="A24376" s="1355"/>
      <c r="B24376" s="1355"/>
      <c r="C24376" s="1433"/>
      <c r="E24376" s="1433"/>
      <c r="K24376" s="1433"/>
      <c r="L24376" s="1334"/>
    </row>
    <row r="24377" spans="1:12" ht="24" customHeight="1">
      <c r="A24377" s="1355"/>
      <c r="B24377" s="1355"/>
      <c r="C24377" s="1433"/>
      <c r="E24377" s="1433"/>
      <c r="K24377" s="1433"/>
      <c r="L24377" s="1334"/>
    </row>
    <row r="24378" spans="1:12" ht="24" customHeight="1">
      <c r="A24378" s="1355"/>
      <c r="B24378" s="1355"/>
      <c r="C24378" s="1433"/>
      <c r="E24378" s="1433"/>
      <c r="K24378" s="1433"/>
      <c r="L24378" s="1334"/>
    </row>
    <row r="24379" spans="1:12" ht="24" customHeight="1">
      <c r="A24379" s="1355"/>
      <c r="B24379" s="1355"/>
      <c r="C24379" s="1433"/>
      <c r="E24379" s="1433"/>
      <c r="K24379" s="1433"/>
      <c r="L24379" s="1334"/>
    </row>
    <row r="24380" spans="1:12" ht="24" customHeight="1">
      <c r="A24380" s="1355"/>
      <c r="B24380" s="1355"/>
      <c r="C24380" s="1433"/>
      <c r="E24380" s="1433"/>
      <c r="K24380" s="1433"/>
      <c r="L24380" s="1334"/>
    </row>
    <row r="24381" spans="1:12" ht="24" customHeight="1">
      <c r="A24381" s="1355"/>
      <c r="B24381" s="1355"/>
      <c r="C24381" s="1433"/>
      <c r="E24381" s="1433"/>
      <c r="K24381" s="1433"/>
      <c r="L24381" s="1334"/>
    </row>
    <row r="24382" spans="1:12" ht="24" customHeight="1">
      <c r="A24382" s="1355"/>
      <c r="B24382" s="1355"/>
      <c r="C24382" s="1433"/>
      <c r="E24382" s="1433"/>
      <c r="K24382" s="1433"/>
      <c r="L24382" s="1334"/>
    </row>
    <row r="24383" spans="1:12" ht="24" customHeight="1">
      <c r="A24383" s="1355"/>
      <c r="B24383" s="1355"/>
      <c r="C24383" s="1433"/>
      <c r="E24383" s="1433"/>
      <c r="K24383" s="1433"/>
      <c r="L24383" s="1334"/>
    </row>
    <row r="24384" spans="1:12" ht="24" customHeight="1">
      <c r="A24384" s="1355"/>
      <c r="B24384" s="1355"/>
      <c r="C24384" s="1433"/>
      <c r="E24384" s="1433"/>
      <c r="K24384" s="1433"/>
      <c r="L24384" s="1334"/>
    </row>
    <row r="24385" spans="1:12" ht="24" customHeight="1">
      <c r="A24385" s="1355"/>
      <c r="B24385" s="1355"/>
      <c r="C24385" s="1433"/>
      <c r="E24385" s="1433"/>
      <c r="K24385" s="1433"/>
      <c r="L24385" s="1334"/>
    </row>
    <row r="24386" spans="1:12" ht="24" customHeight="1">
      <c r="A24386" s="1355"/>
      <c r="B24386" s="1355"/>
      <c r="C24386" s="1433"/>
      <c r="E24386" s="1433"/>
      <c r="K24386" s="1433"/>
      <c r="L24386" s="1334"/>
    </row>
    <row r="24387" spans="1:12" ht="24" customHeight="1">
      <c r="A24387" s="1355"/>
      <c r="B24387" s="1355"/>
      <c r="C24387" s="1433"/>
      <c r="E24387" s="1433"/>
      <c r="K24387" s="1433"/>
      <c r="L24387" s="1334"/>
    </row>
    <row r="24388" spans="1:12" ht="24" customHeight="1">
      <c r="A24388" s="1355"/>
      <c r="B24388" s="1355"/>
      <c r="C24388" s="1433"/>
      <c r="E24388" s="1433"/>
      <c r="K24388" s="1433"/>
      <c r="L24388" s="1334"/>
    </row>
    <row r="24389" spans="1:12" ht="24" customHeight="1">
      <c r="A24389" s="1355"/>
      <c r="B24389" s="1355"/>
      <c r="C24389" s="1433"/>
      <c r="E24389" s="1433"/>
      <c r="K24389" s="1433"/>
      <c r="L24389" s="1334"/>
    </row>
    <row r="24390" spans="1:12" ht="24" customHeight="1">
      <c r="A24390" s="1355"/>
      <c r="B24390" s="1355"/>
      <c r="C24390" s="1433"/>
      <c r="E24390" s="1433"/>
      <c r="K24390" s="1433"/>
      <c r="L24390" s="1334"/>
    </row>
    <row r="24391" spans="1:12" ht="24" customHeight="1">
      <c r="A24391" s="1355"/>
      <c r="B24391" s="1355"/>
      <c r="C24391" s="1433"/>
      <c r="E24391" s="1433"/>
      <c r="K24391" s="1433"/>
      <c r="L24391" s="1334"/>
    </row>
    <row r="24392" spans="1:12" ht="24" customHeight="1">
      <c r="A24392" s="1355"/>
      <c r="B24392" s="1355"/>
      <c r="C24392" s="1433"/>
      <c r="E24392" s="1433"/>
      <c r="K24392" s="1433"/>
      <c r="L24392" s="1334"/>
    </row>
    <row r="24393" spans="1:12" ht="24" customHeight="1">
      <c r="A24393" s="1355"/>
      <c r="B24393" s="1355"/>
      <c r="C24393" s="1433"/>
      <c r="E24393" s="1433"/>
      <c r="K24393" s="1433"/>
      <c r="L24393" s="1334"/>
    </row>
    <row r="24394" spans="1:12" ht="24" customHeight="1">
      <c r="A24394" s="1355"/>
      <c r="B24394" s="1355"/>
      <c r="C24394" s="1433"/>
      <c r="E24394" s="1433"/>
      <c r="K24394" s="1433"/>
      <c r="L24394" s="1334"/>
    </row>
    <row r="24395" spans="1:12" ht="24" customHeight="1">
      <c r="A24395" s="1355"/>
      <c r="B24395" s="1355"/>
      <c r="C24395" s="1433"/>
      <c r="E24395" s="1433"/>
      <c r="K24395" s="1433"/>
      <c r="L24395" s="1334"/>
    </row>
    <row r="24396" spans="1:12" ht="24" customHeight="1">
      <c r="A24396" s="1355"/>
      <c r="B24396" s="1355"/>
      <c r="C24396" s="1433"/>
      <c r="E24396" s="1433"/>
      <c r="K24396" s="1433"/>
      <c r="L24396" s="1334"/>
    </row>
    <row r="24397" spans="1:12" ht="24" customHeight="1">
      <c r="A24397" s="1355"/>
      <c r="B24397" s="1355"/>
      <c r="C24397" s="1433"/>
      <c r="E24397" s="1433"/>
      <c r="K24397" s="1433"/>
      <c r="L24397" s="1334"/>
    </row>
    <row r="24398" spans="1:12" ht="24" customHeight="1">
      <c r="A24398" s="1355"/>
      <c r="B24398" s="1355"/>
      <c r="C24398" s="1433"/>
      <c r="E24398" s="1433"/>
      <c r="K24398" s="1433"/>
      <c r="L24398" s="1334"/>
    </row>
    <row r="24399" spans="1:12" ht="24" customHeight="1">
      <c r="A24399" s="1355"/>
      <c r="B24399" s="1355"/>
      <c r="C24399" s="1433"/>
      <c r="E24399" s="1433"/>
      <c r="K24399" s="1433"/>
      <c r="L24399" s="1334"/>
    </row>
    <row r="24400" spans="1:12" ht="24" customHeight="1">
      <c r="A24400" s="1355"/>
      <c r="B24400" s="1355"/>
      <c r="C24400" s="1433"/>
      <c r="E24400" s="1433"/>
      <c r="K24400" s="1433"/>
      <c r="L24400" s="1334"/>
    </row>
    <row r="24401" spans="1:12" ht="24" customHeight="1">
      <c r="A24401" s="1355"/>
      <c r="B24401" s="1355"/>
      <c r="C24401" s="1433"/>
      <c r="E24401" s="1433"/>
      <c r="K24401" s="1433"/>
      <c r="L24401" s="1334"/>
    </row>
    <row r="24402" spans="1:12" ht="24" customHeight="1">
      <c r="A24402" s="1355"/>
      <c r="B24402" s="1355"/>
      <c r="C24402" s="1433"/>
      <c r="E24402" s="1433"/>
      <c r="K24402" s="1433"/>
      <c r="L24402" s="1334"/>
    </row>
    <row r="24403" spans="1:12" ht="24" customHeight="1">
      <c r="A24403" s="1355"/>
      <c r="B24403" s="1355"/>
      <c r="C24403" s="1433"/>
      <c r="E24403" s="1433"/>
      <c r="K24403" s="1433"/>
      <c r="L24403" s="1334"/>
    </row>
    <row r="24404" spans="1:12" ht="24" customHeight="1">
      <c r="A24404" s="1355"/>
      <c r="B24404" s="1355"/>
      <c r="C24404" s="1433"/>
      <c r="E24404" s="1433"/>
      <c r="K24404" s="1433"/>
      <c r="L24404" s="1334"/>
    </row>
    <row r="24405" spans="1:12" ht="24" customHeight="1">
      <c r="A24405" s="1355"/>
      <c r="B24405" s="1355"/>
      <c r="C24405" s="1433"/>
      <c r="E24405" s="1433"/>
      <c r="K24405" s="1433"/>
      <c r="L24405" s="1334"/>
    </row>
    <row r="24406" spans="1:12" ht="24" customHeight="1">
      <c r="A24406" s="1355"/>
      <c r="B24406" s="1355"/>
      <c r="C24406" s="1433"/>
      <c r="E24406" s="1433"/>
      <c r="K24406" s="1433"/>
      <c r="L24406" s="1334"/>
    </row>
    <row r="24407" spans="1:12" ht="24" customHeight="1">
      <c r="A24407" s="1355"/>
      <c r="B24407" s="1355"/>
      <c r="C24407" s="1433"/>
      <c r="E24407" s="1433"/>
      <c r="K24407" s="1433"/>
      <c r="L24407" s="1334"/>
    </row>
    <row r="24408" spans="1:12" ht="24" customHeight="1">
      <c r="A24408" s="1355"/>
      <c r="B24408" s="1355"/>
      <c r="C24408" s="1433"/>
      <c r="E24408" s="1433"/>
      <c r="K24408" s="1433"/>
      <c r="L24408" s="1334"/>
    </row>
    <row r="24409" spans="1:12" ht="24" customHeight="1">
      <c r="A24409" s="1355"/>
      <c r="B24409" s="1355"/>
      <c r="C24409" s="1433"/>
      <c r="E24409" s="1433"/>
      <c r="K24409" s="1433"/>
      <c r="L24409" s="1334"/>
    </row>
    <row r="24410" spans="1:12" ht="24" customHeight="1">
      <c r="A24410" s="1355"/>
      <c r="B24410" s="1355"/>
      <c r="C24410" s="1433"/>
      <c r="E24410" s="1433"/>
      <c r="K24410" s="1433"/>
      <c r="L24410" s="1334"/>
    </row>
    <row r="24411" spans="1:12" ht="24" customHeight="1">
      <c r="A24411" s="1355"/>
      <c r="B24411" s="1355"/>
      <c r="C24411" s="1433"/>
      <c r="E24411" s="1433"/>
      <c r="K24411" s="1433"/>
      <c r="L24411" s="1334"/>
    </row>
    <row r="24412" spans="1:12" ht="24" customHeight="1">
      <c r="A24412" s="1355"/>
      <c r="B24412" s="1355"/>
      <c r="C24412" s="1433"/>
      <c r="E24412" s="1433"/>
      <c r="K24412" s="1433"/>
      <c r="L24412" s="1334"/>
    </row>
    <row r="24413" spans="1:12" ht="24" customHeight="1">
      <c r="A24413" s="1355"/>
      <c r="B24413" s="1355"/>
      <c r="C24413" s="1433"/>
      <c r="E24413" s="1433"/>
      <c r="K24413" s="1433"/>
      <c r="L24413" s="1334"/>
    </row>
    <row r="24414" spans="1:12" ht="24" customHeight="1">
      <c r="A24414" s="1355"/>
      <c r="B24414" s="1355"/>
      <c r="C24414" s="1433"/>
      <c r="E24414" s="1433"/>
      <c r="K24414" s="1433"/>
      <c r="L24414" s="1334"/>
    </row>
    <row r="24415" spans="1:12" ht="24" customHeight="1">
      <c r="A24415" s="1355"/>
      <c r="B24415" s="1355"/>
      <c r="C24415" s="1433"/>
      <c r="E24415" s="1433"/>
      <c r="K24415" s="1433"/>
      <c r="L24415" s="1334"/>
    </row>
    <row r="24416" spans="1:12" ht="24" customHeight="1">
      <c r="A24416" s="1355"/>
      <c r="B24416" s="1355"/>
      <c r="C24416" s="1433"/>
      <c r="E24416" s="1433"/>
      <c r="K24416" s="1433"/>
      <c r="L24416" s="1334"/>
    </row>
    <row r="24417" spans="1:12" ht="24" customHeight="1">
      <c r="A24417" s="1355"/>
      <c r="B24417" s="1355"/>
      <c r="C24417" s="1433"/>
      <c r="E24417" s="1433"/>
      <c r="K24417" s="1433"/>
      <c r="L24417" s="1334"/>
    </row>
    <row r="24418" spans="1:12" ht="24" customHeight="1">
      <c r="A24418" s="1355"/>
      <c r="B24418" s="1355"/>
      <c r="C24418" s="1433"/>
      <c r="E24418" s="1433"/>
      <c r="K24418" s="1433"/>
      <c r="L24418" s="1334"/>
    </row>
    <row r="24419" spans="1:12" ht="24" customHeight="1">
      <c r="A24419" s="1355"/>
      <c r="B24419" s="1355"/>
      <c r="C24419" s="1433"/>
      <c r="E24419" s="1433"/>
      <c r="K24419" s="1433"/>
      <c r="L24419" s="1334"/>
    </row>
    <row r="24420" spans="1:12" ht="24" customHeight="1">
      <c r="A24420" s="1355"/>
      <c r="B24420" s="1355"/>
      <c r="C24420" s="1433"/>
      <c r="E24420" s="1433"/>
      <c r="K24420" s="1433"/>
      <c r="L24420" s="1334"/>
    </row>
    <row r="24421" spans="1:12" ht="24" customHeight="1">
      <c r="A24421" s="1355"/>
      <c r="B24421" s="1355"/>
      <c r="C24421" s="1433"/>
      <c r="E24421" s="1433"/>
      <c r="K24421" s="1433"/>
      <c r="L24421" s="1334"/>
    </row>
    <row r="24422" spans="1:12" ht="24" customHeight="1">
      <c r="A24422" s="1355"/>
      <c r="B24422" s="1355"/>
      <c r="C24422" s="1433"/>
      <c r="E24422" s="1433"/>
      <c r="K24422" s="1433"/>
      <c r="L24422" s="1334"/>
    </row>
    <row r="24423" spans="1:12" ht="24" customHeight="1">
      <c r="A24423" s="1355"/>
      <c r="B24423" s="1355"/>
      <c r="C24423" s="1433"/>
      <c r="E24423" s="1433"/>
      <c r="K24423" s="1433"/>
      <c r="L24423" s="1334"/>
    </row>
    <row r="24424" spans="1:12" ht="24" customHeight="1">
      <c r="A24424" s="1355"/>
      <c r="B24424" s="1355"/>
      <c r="C24424" s="1433"/>
      <c r="E24424" s="1433"/>
      <c r="K24424" s="1433"/>
      <c r="L24424" s="1334"/>
    </row>
    <row r="24425" spans="1:12" ht="24" customHeight="1">
      <c r="A24425" s="1355"/>
      <c r="B24425" s="1355"/>
      <c r="C24425" s="1433"/>
      <c r="E24425" s="1433"/>
      <c r="K24425" s="1433"/>
      <c r="L24425" s="1334"/>
    </row>
    <row r="24426" spans="1:12" ht="24" customHeight="1">
      <c r="A24426" s="1355"/>
      <c r="B24426" s="1355"/>
      <c r="C24426" s="1433"/>
      <c r="E24426" s="1433"/>
      <c r="K24426" s="1433"/>
      <c r="L24426" s="1334"/>
    </row>
    <row r="24427" spans="1:12" ht="24" customHeight="1">
      <c r="A24427" s="1355"/>
      <c r="B24427" s="1355"/>
      <c r="C24427" s="1433"/>
      <c r="E24427" s="1433"/>
      <c r="K24427" s="1433"/>
      <c r="L24427" s="1334"/>
    </row>
    <row r="24428" spans="1:12" ht="24" customHeight="1">
      <c r="A24428" s="1355"/>
      <c r="B24428" s="1355"/>
      <c r="C24428" s="1433"/>
      <c r="E24428" s="1433"/>
      <c r="K24428" s="1433"/>
      <c r="L24428" s="1334"/>
    </row>
    <row r="24429" spans="1:12" ht="24" customHeight="1">
      <c r="A24429" s="1355"/>
      <c r="B24429" s="1355"/>
      <c r="C24429" s="1433"/>
      <c r="E24429" s="1433"/>
      <c r="K24429" s="1433"/>
      <c r="L24429" s="1334"/>
    </row>
    <row r="24430" spans="1:12" ht="24" customHeight="1">
      <c r="A24430" s="1355"/>
      <c r="B24430" s="1355"/>
      <c r="C24430" s="1433"/>
      <c r="E24430" s="1433"/>
      <c r="K24430" s="1433"/>
      <c r="L24430" s="1334"/>
    </row>
    <row r="24431" spans="1:12" ht="24" customHeight="1">
      <c r="A24431" s="1355"/>
      <c r="B24431" s="1355"/>
      <c r="C24431" s="1433"/>
      <c r="E24431" s="1433"/>
      <c r="K24431" s="1433"/>
      <c r="L24431" s="1334"/>
    </row>
    <row r="24432" spans="1:12" ht="24" customHeight="1">
      <c r="A24432" s="1355"/>
      <c r="B24432" s="1355"/>
      <c r="C24432" s="1433"/>
      <c r="E24432" s="1433"/>
      <c r="K24432" s="1433"/>
      <c r="L24432" s="1334"/>
    </row>
    <row r="24433" spans="1:12" ht="24" customHeight="1">
      <c r="A24433" s="1355"/>
      <c r="B24433" s="1355"/>
      <c r="C24433" s="1433"/>
      <c r="E24433" s="1433"/>
      <c r="K24433" s="1433"/>
      <c r="L24433" s="1334"/>
    </row>
    <row r="24434" spans="1:12" ht="24" customHeight="1">
      <c r="A24434" s="1355"/>
      <c r="B24434" s="1355"/>
      <c r="C24434" s="1433"/>
      <c r="E24434" s="1433"/>
      <c r="K24434" s="1433"/>
      <c r="L24434" s="1334"/>
    </row>
    <row r="24435" spans="1:12" ht="24" customHeight="1">
      <c r="A24435" s="1355"/>
      <c r="B24435" s="1355"/>
      <c r="C24435" s="1433"/>
      <c r="E24435" s="1433"/>
      <c r="K24435" s="1433"/>
      <c r="L24435" s="1334"/>
    </row>
    <row r="24436" spans="1:12" ht="24" customHeight="1">
      <c r="A24436" s="1355"/>
      <c r="B24436" s="1355"/>
      <c r="C24436" s="1433"/>
      <c r="E24436" s="1433"/>
      <c r="K24436" s="1433"/>
      <c r="L24436" s="1334"/>
    </row>
    <row r="24437" spans="1:12" ht="24" customHeight="1">
      <c r="A24437" s="1355"/>
      <c r="B24437" s="1355"/>
      <c r="C24437" s="1433"/>
      <c r="E24437" s="1433"/>
      <c r="K24437" s="1433"/>
      <c r="L24437" s="1334"/>
    </row>
    <row r="24438" spans="1:12" ht="24" customHeight="1">
      <c r="A24438" s="1355"/>
      <c r="B24438" s="1355"/>
      <c r="C24438" s="1433"/>
      <c r="E24438" s="1433"/>
      <c r="K24438" s="1433"/>
      <c r="L24438" s="1334"/>
    </row>
    <row r="24439" spans="1:12" ht="24" customHeight="1">
      <c r="A24439" s="1355"/>
      <c r="B24439" s="1355"/>
      <c r="C24439" s="1433"/>
      <c r="E24439" s="1433"/>
      <c r="K24439" s="1433"/>
      <c r="L24439" s="1334"/>
    </row>
    <row r="24440" spans="1:12" ht="24" customHeight="1">
      <c r="A24440" s="1355"/>
      <c r="B24440" s="1355"/>
      <c r="C24440" s="1433"/>
      <c r="E24440" s="1433"/>
      <c r="K24440" s="1433"/>
      <c r="L24440" s="1334"/>
    </row>
    <row r="24441" spans="1:12" ht="24" customHeight="1">
      <c r="A24441" s="1355"/>
      <c r="B24441" s="1355"/>
      <c r="C24441" s="1433"/>
      <c r="E24441" s="1433"/>
      <c r="K24441" s="1433"/>
      <c r="L24441" s="1334"/>
    </row>
    <row r="24442" spans="1:12" ht="24" customHeight="1">
      <c r="A24442" s="1355"/>
      <c r="B24442" s="1355"/>
      <c r="C24442" s="1433"/>
      <c r="E24442" s="1433"/>
      <c r="K24442" s="1433"/>
      <c r="L24442" s="1334"/>
    </row>
    <row r="24443" spans="1:12" ht="24" customHeight="1">
      <c r="A24443" s="1355"/>
      <c r="B24443" s="1355"/>
      <c r="C24443" s="1433"/>
      <c r="E24443" s="1433"/>
      <c r="K24443" s="1433"/>
      <c r="L24443" s="1334"/>
    </row>
    <row r="24444" spans="1:12" ht="24" customHeight="1">
      <c r="A24444" s="1355"/>
      <c r="B24444" s="1355"/>
      <c r="C24444" s="1433"/>
      <c r="E24444" s="1433"/>
      <c r="K24444" s="1433"/>
      <c r="L24444" s="1334"/>
    </row>
    <row r="24445" spans="1:12" ht="24" customHeight="1">
      <c r="A24445" s="1355"/>
      <c r="B24445" s="1355"/>
      <c r="C24445" s="1433"/>
      <c r="E24445" s="1433"/>
      <c r="K24445" s="1433"/>
      <c r="L24445" s="1334"/>
    </row>
    <row r="24446" spans="1:12" ht="24" customHeight="1">
      <c r="A24446" s="1355"/>
      <c r="B24446" s="1355"/>
      <c r="C24446" s="1433"/>
      <c r="E24446" s="1433"/>
      <c r="K24446" s="1433"/>
      <c r="L24446" s="1334"/>
    </row>
    <row r="24447" spans="1:12" ht="24" customHeight="1">
      <c r="A24447" s="1355"/>
      <c r="B24447" s="1355"/>
      <c r="C24447" s="1433"/>
      <c r="E24447" s="1433"/>
      <c r="K24447" s="1433"/>
      <c r="L24447" s="1334"/>
    </row>
    <row r="24448" spans="1:12" ht="24" customHeight="1">
      <c r="A24448" s="1355"/>
      <c r="B24448" s="1355"/>
      <c r="C24448" s="1433"/>
      <c r="E24448" s="1433"/>
      <c r="K24448" s="1433"/>
      <c r="L24448" s="1334"/>
    </row>
    <row r="24449" spans="1:12" ht="24" customHeight="1">
      <c r="A24449" s="1355"/>
      <c r="B24449" s="1355"/>
      <c r="C24449" s="1433"/>
      <c r="E24449" s="1433"/>
      <c r="K24449" s="1433"/>
      <c r="L24449" s="1334"/>
    </row>
    <row r="24450" spans="1:12" ht="24" customHeight="1">
      <c r="A24450" s="1355"/>
      <c r="B24450" s="1355"/>
      <c r="C24450" s="1433"/>
      <c r="E24450" s="1433"/>
      <c r="K24450" s="1433"/>
      <c r="L24450" s="1334"/>
    </row>
    <row r="24451" spans="1:12" ht="24" customHeight="1">
      <c r="A24451" s="1355"/>
      <c r="B24451" s="1355"/>
      <c r="C24451" s="1433"/>
      <c r="E24451" s="1433"/>
      <c r="K24451" s="1433"/>
      <c r="L24451" s="1334"/>
    </row>
    <row r="24452" spans="1:12" ht="24" customHeight="1">
      <c r="A24452" s="1355"/>
      <c r="B24452" s="1355"/>
      <c r="C24452" s="1433"/>
      <c r="E24452" s="1433"/>
      <c r="K24452" s="1433"/>
      <c r="L24452" s="1334"/>
    </row>
    <row r="24453" spans="1:12" ht="24" customHeight="1">
      <c r="A24453" s="1355"/>
      <c r="B24453" s="1355"/>
      <c r="C24453" s="1433"/>
      <c r="E24453" s="1433"/>
      <c r="K24453" s="1433"/>
      <c r="L24453" s="1334"/>
    </row>
    <row r="24454" spans="1:12" ht="24" customHeight="1">
      <c r="A24454" s="1355"/>
      <c r="B24454" s="1355"/>
      <c r="C24454" s="1433"/>
      <c r="E24454" s="1433"/>
      <c r="K24454" s="1433"/>
      <c r="L24454" s="1334"/>
    </row>
    <row r="24455" spans="1:12" ht="24" customHeight="1">
      <c r="A24455" s="1355"/>
      <c r="B24455" s="1355"/>
      <c r="C24455" s="1433"/>
      <c r="E24455" s="1433"/>
      <c r="K24455" s="1433"/>
      <c r="L24455" s="1334"/>
    </row>
    <row r="24456" spans="1:12" ht="24" customHeight="1">
      <c r="A24456" s="1355"/>
      <c r="B24456" s="1355"/>
      <c r="C24456" s="1433"/>
      <c r="E24456" s="1433"/>
      <c r="K24456" s="1433"/>
      <c r="L24456" s="1334"/>
    </row>
    <row r="24457" spans="1:12" ht="24" customHeight="1">
      <c r="A24457" s="1355"/>
      <c r="B24457" s="1355"/>
      <c r="C24457" s="1433"/>
      <c r="E24457" s="1433"/>
      <c r="K24457" s="1433"/>
      <c r="L24457" s="1334"/>
    </row>
    <row r="24458" spans="1:12" ht="24" customHeight="1">
      <c r="A24458" s="1355"/>
      <c r="B24458" s="1355"/>
      <c r="C24458" s="1433"/>
      <c r="E24458" s="1433"/>
      <c r="K24458" s="1433"/>
      <c r="L24458" s="1334"/>
    </row>
    <row r="24459" spans="1:12" ht="24" customHeight="1">
      <c r="A24459" s="1355"/>
      <c r="B24459" s="1355"/>
      <c r="C24459" s="1433"/>
      <c r="E24459" s="1433"/>
      <c r="K24459" s="1433"/>
      <c r="L24459" s="1334"/>
    </row>
    <row r="24460" spans="1:12" ht="24" customHeight="1">
      <c r="A24460" s="1355"/>
      <c r="B24460" s="1355"/>
      <c r="C24460" s="1433"/>
      <c r="E24460" s="1433"/>
      <c r="K24460" s="1433"/>
      <c r="L24460" s="1334"/>
    </row>
    <row r="24461" spans="1:12" ht="24" customHeight="1">
      <c r="A24461" s="1355"/>
      <c r="B24461" s="1355"/>
      <c r="C24461" s="1433"/>
      <c r="E24461" s="1433"/>
      <c r="K24461" s="1433"/>
      <c r="L24461" s="1334"/>
    </row>
    <row r="24462" spans="1:12" ht="24" customHeight="1">
      <c r="A24462" s="1355"/>
      <c r="B24462" s="1355"/>
      <c r="C24462" s="1433"/>
      <c r="E24462" s="1433"/>
      <c r="K24462" s="1433"/>
      <c r="L24462" s="1334"/>
    </row>
    <row r="24463" spans="1:12" ht="24" customHeight="1">
      <c r="A24463" s="1355"/>
      <c r="B24463" s="1355"/>
      <c r="C24463" s="1433"/>
      <c r="E24463" s="1433"/>
      <c r="K24463" s="1433"/>
      <c r="L24463" s="1334"/>
    </row>
    <row r="24464" spans="1:12" ht="24" customHeight="1">
      <c r="A24464" s="1355"/>
      <c r="B24464" s="1355"/>
      <c r="C24464" s="1433"/>
      <c r="E24464" s="1433"/>
      <c r="K24464" s="1433"/>
      <c r="L24464" s="1334"/>
    </row>
    <row r="24465" spans="1:12" ht="24" customHeight="1">
      <c r="A24465" s="1355"/>
      <c r="B24465" s="1355"/>
      <c r="C24465" s="1433"/>
      <c r="E24465" s="1433"/>
      <c r="K24465" s="1433"/>
      <c r="L24465" s="1334"/>
    </row>
    <row r="24466" spans="1:12" ht="24" customHeight="1">
      <c r="A24466" s="1355"/>
      <c r="B24466" s="1355"/>
      <c r="C24466" s="1433"/>
      <c r="E24466" s="1433"/>
      <c r="K24466" s="1433"/>
      <c r="L24466" s="1334"/>
    </row>
    <row r="24467" spans="1:12" ht="24" customHeight="1">
      <c r="A24467" s="1355"/>
      <c r="B24467" s="1355"/>
      <c r="C24467" s="1433"/>
      <c r="E24467" s="1433"/>
      <c r="K24467" s="1433"/>
      <c r="L24467" s="1334"/>
    </row>
    <row r="24468" spans="1:12" ht="24" customHeight="1">
      <c r="A24468" s="1355"/>
      <c r="B24468" s="1355"/>
      <c r="C24468" s="1433"/>
      <c r="E24468" s="1433"/>
      <c r="K24468" s="1433"/>
      <c r="L24468" s="1334"/>
    </row>
    <row r="24469" spans="1:12" ht="24" customHeight="1">
      <c r="A24469" s="1355"/>
      <c r="B24469" s="1355"/>
      <c r="C24469" s="1433"/>
      <c r="E24469" s="1433"/>
      <c r="K24469" s="1433"/>
      <c r="L24469" s="1334"/>
    </row>
    <row r="24470" spans="1:12" ht="24" customHeight="1">
      <c r="A24470" s="1355"/>
      <c r="B24470" s="1355"/>
      <c r="C24470" s="1433"/>
      <c r="E24470" s="1433"/>
      <c r="K24470" s="1433"/>
      <c r="L24470" s="1334"/>
    </row>
    <row r="24471" spans="1:12" ht="24" customHeight="1">
      <c r="A24471" s="1355"/>
      <c r="B24471" s="1355"/>
      <c r="C24471" s="1433"/>
      <c r="E24471" s="1433"/>
      <c r="K24471" s="1433"/>
      <c r="L24471" s="1334"/>
    </row>
    <row r="24472" spans="1:12" ht="24" customHeight="1">
      <c r="A24472" s="1355"/>
      <c r="B24472" s="1355"/>
      <c r="C24472" s="1433"/>
      <c r="E24472" s="1433"/>
      <c r="K24472" s="1433"/>
      <c r="L24472" s="1334"/>
    </row>
    <row r="24473" spans="1:12" ht="24" customHeight="1">
      <c r="A24473" s="1355"/>
      <c r="B24473" s="1355"/>
      <c r="C24473" s="1433"/>
      <c r="E24473" s="1433"/>
      <c r="K24473" s="1433"/>
      <c r="L24473" s="1334"/>
    </row>
    <row r="24474" spans="1:12" ht="24" customHeight="1">
      <c r="A24474" s="1355"/>
      <c r="B24474" s="1355"/>
      <c r="C24474" s="1433"/>
      <c r="E24474" s="1433"/>
      <c r="K24474" s="1433"/>
      <c r="L24474" s="1334"/>
    </row>
    <row r="24475" spans="1:12" ht="24" customHeight="1">
      <c r="A24475" s="1355"/>
      <c r="B24475" s="1355"/>
      <c r="C24475" s="1433"/>
      <c r="E24475" s="1433"/>
      <c r="K24475" s="1433"/>
      <c r="L24475" s="1334"/>
    </row>
    <row r="24476" spans="1:12" ht="24" customHeight="1">
      <c r="A24476" s="1355"/>
      <c r="B24476" s="1355"/>
      <c r="C24476" s="1433"/>
      <c r="E24476" s="1433"/>
      <c r="K24476" s="1433"/>
      <c r="L24476" s="1334"/>
    </row>
    <row r="24477" spans="1:12" ht="24" customHeight="1">
      <c r="A24477" s="1355"/>
      <c r="B24477" s="1355"/>
      <c r="C24477" s="1433"/>
      <c r="E24477" s="1433"/>
      <c r="K24477" s="1433"/>
      <c r="L24477" s="1334"/>
    </row>
    <row r="24478" spans="1:12" ht="24" customHeight="1">
      <c r="A24478" s="1355"/>
      <c r="B24478" s="1355"/>
      <c r="C24478" s="1433"/>
      <c r="E24478" s="1433"/>
      <c r="K24478" s="1433"/>
      <c r="L24478" s="1334"/>
    </row>
    <row r="24479" spans="1:12" ht="24" customHeight="1">
      <c r="A24479" s="1355"/>
      <c r="B24479" s="1355"/>
      <c r="C24479" s="1433"/>
      <c r="E24479" s="1433"/>
      <c r="K24479" s="1433"/>
      <c r="L24479" s="1334"/>
    </row>
    <row r="24480" spans="1:12" ht="24" customHeight="1">
      <c r="A24480" s="1355"/>
      <c r="B24480" s="1355"/>
      <c r="C24480" s="1433"/>
      <c r="E24480" s="1433"/>
      <c r="K24480" s="1433"/>
      <c r="L24480" s="1334"/>
    </row>
    <row r="24481" spans="1:12" ht="24" customHeight="1">
      <c r="A24481" s="1355"/>
      <c r="B24481" s="1355"/>
      <c r="C24481" s="1433"/>
      <c r="E24481" s="1433"/>
      <c r="K24481" s="1433"/>
      <c r="L24481" s="1334"/>
    </row>
    <row r="24482" spans="1:12" ht="24" customHeight="1">
      <c r="A24482" s="1355"/>
      <c r="B24482" s="1355"/>
      <c r="C24482" s="1433"/>
      <c r="E24482" s="1433"/>
      <c r="K24482" s="1433"/>
      <c r="L24482" s="1334"/>
    </row>
    <row r="24483" spans="1:12" ht="24" customHeight="1">
      <c r="A24483" s="1355"/>
      <c r="B24483" s="1355"/>
      <c r="C24483" s="1433"/>
      <c r="E24483" s="1433"/>
      <c r="K24483" s="1433"/>
      <c r="L24483" s="1334"/>
    </row>
    <row r="24484" spans="1:12" ht="24" customHeight="1">
      <c r="A24484" s="1355"/>
      <c r="B24484" s="1355"/>
      <c r="C24484" s="1433"/>
      <c r="E24484" s="1433"/>
      <c r="K24484" s="1433"/>
      <c r="L24484" s="1334"/>
    </row>
    <row r="24485" spans="1:12" ht="24" customHeight="1">
      <c r="A24485" s="1355"/>
      <c r="B24485" s="1355"/>
      <c r="C24485" s="1433"/>
      <c r="E24485" s="1433"/>
      <c r="K24485" s="1433"/>
      <c r="L24485" s="1334"/>
    </row>
    <row r="24486" spans="1:12" ht="24" customHeight="1">
      <c r="A24486" s="1355"/>
      <c r="B24486" s="1355"/>
      <c r="C24486" s="1433"/>
      <c r="E24486" s="1433"/>
      <c r="K24486" s="1433"/>
      <c r="L24486" s="1334"/>
    </row>
    <row r="24487" spans="1:12" ht="24" customHeight="1">
      <c r="A24487" s="1355"/>
      <c r="B24487" s="1355"/>
      <c r="C24487" s="1433"/>
      <c r="E24487" s="1433"/>
      <c r="K24487" s="1433"/>
      <c r="L24487" s="1334"/>
    </row>
    <row r="24488" spans="1:12" ht="24" customHeight="1">
      <c r="A24488" s="1355"/>
      <c r="B24488" s="1355"/>
      <c r="C24488" s="1433"/>
      <c r="E24488" s="1433"/>
      <c r="K24488" s="1433"/>
      <c r="L24488" s="1334"/>
    </row>
    <row r="24489" spans="1:12" ht="24" customHeight="1">
      <c r="A24489" s="1355"/>
      <c r="B24489" s="1355"/>
      <c r="C24489" s="1433"/>
      <c r="E24489" s="1433"/>
      <c r="K24489" s="1433"/>
      <c r="L24489" s="1334"/>
    </row>
    <row r="24490" spans="1:12" ht="24" customHeight="1">
      <c r="A24490" s="1355"/>
      <c r="B24490" s="1355"/>
      <c r="C24490" s="1433"/>
      <c r="E24490" s="1433"/>
      <c r="K24490" s="1433"/>
      <c r="L24490" s="1334"/>
    </row>
    <row r="24491" spans="1:12" ht="24" customHeight="1">
      <c r="A24491" s="1355"/>
      <c r="B24491" s="1355"/>
      <c r="C24491" s="1433"/>
      <c r="E24491" s="1433"/>
      <c r="K24491" s="1433"/>
      <c r="L24491" s="1334"/>
    </row>
    <row r="24492" spans="1:12" ht="24" customHeight="1">
      <c r="A24492" s="1355"/>
      <c r="B24492" s="1355"/>
      <c r="C24492" s="1433"/>
      <c r="E24492" s="1433"/>
      <c r="K24492" s="1433"/>
      <c r="L24492" s="1334"/>
    </row>
    <row r="24493" spans="1:12" ht="24" customHeight="1">
      <c r="A24493" s="1355"/>
      <c r="B24493" s="1355"/>
      <c r="C24493" s="1433"/>
      <c r="E24493" s="1433"/>
      <c r="K24493" s="1433"/>
      <c r="L24493" s="1334"/>
    </row>
    <row r="24494" spans="1:12" ht="24" customHeight="1">
      <c r="A24494" s="1355"/>
      <c r="B24494" s="1355"/>
      <c r="C24494" s="1433"/>
      <c r="E24494" s="1433"/>
      <c r="K24494" s="1433"/>
      <c r="L24494" s="1334"/>
    </row>
    <row r="24495" spans="1:12" ht="24" customHeight="1">
      <c r="A24495" s="1355"/>
      <c r="B24495" s="1355"/>
      <c r="C24495" s="1433"/>
      <c r="E24495" s="1433"/>
      <c r="K24495" s="1433"/>
      <c r="L24495" s="1334"/>
    </row>
    <row r="24496" spans="1:12" ht="24" customHeight="1">
      <c r="A24496" s="1355"/>
      <c r="B24496" s="1355"/>
      <c r="C24496" s="1433"/>
      <c r="E24496" s="1433"/>
      <c r="K24496" s="1433"/>
      <c r="L24496" s="1334"/>
    </row>
    <row r="24497" spans="1:12" ht="24" customHeight="1">
      <c r="A24497" s="1355"/>
      <c r="B24497" s="1355"/>
      <c r="C24497" s="1433"/>
      <c r="E24497" s="1433"/>
      <c r="K24497" s="1433"/>
      <c r="L24497" s="1334"/>
    </row>
    <row r="24498" spans="1:12" ht="24" customHeight="1">
      <c r="A24498" s="1355"/>
      <c r="B24498" s="1355"/>
      <c r="C24498" s="1433"/>
      <c r="E24498" s="1433"/>
      <c r="K24498" s="1433"/>
      <c r="L24498" s="1334"/>
    </row>
    <row r="24499" spans="1:12" ht="24" customHeight="1">
      <c r="A24499" s="1355"/>
      <c r="B24499" s="1355"/>
      <c r="C24499" s="1433"/>
      <c r="E24499" s="1433"/>
      <c r="K24499" s="1433"/>
      <c r="L24499" s="1334"/>
    </row>
    <row r="24500" spans="1:12" ht="24" customHeight="1">
      <c r="A24500" s="1355"/>
      <c r="B24500" s="1355"/>
      <c r="C24500" s="1433"/>
      <c r="E24500" s="1433"/>
      <c r="K24500" s="1433"/>
      <c r="L24500" s="1334"/>
    </row>
    <row r="24501" spans="1:12" ht="24" customHeight="1">
      <c r="A24501" s="1355"/>
      <c r="B24501" s="1355"/>
      <c r="C24501" s="1433"/>
      <c r="E24501" s="1433"/>
      <c r="K24501" s="1433"/>
      <c r="L24501" s="1334"/>
    </row>
    <row r="24502" spans="1:12" ht="24" customHeight="1">
      <c r="A24502" s="1355"/>
      <c r="B24502" s="1355"/>
      <c r="C24502" s="1433"/>
      <c r="E24502" s="1433"/>
      <c r="K24502" s="1433"/>
      <c r="L24502" s="1334"/>
    </row>
    <row r="24503" spans="1:12" ht="24" customHeight="1">
      <c r="A24503" s="1355"/>
      <c r="B24503" s="1355"/>
      <c r="C24503" s="1433"/>
      <c r="E24503" s="1433"/>
      <c r="K24503" s="1433"/>
      <c r="L24503" s="1334"/>
    </row>
    <row r="24504" spans="1:12" ht="24" customHeight="1">
      <c r="A24504" s="1355"/>
      <c r="B24504" s="1355"/>
      <c r="C24504" s="1433"/>
      <c r="E24504" s="1433"/>
      <c r="K24504" s="1433"/>
      <c r="L24504" s="1334"/>
    </row>
    <row r="24505" spans="1:12" ht="24" customHeight="1">
      <c r="A24505" s="1355"/>
      <c r="B24505" s="1355"/>
      <c r="C24505" s="1433"/>
      <c r="E24505" s="1433"/>
      <c r="K24505" s="1433"/>
      <c r="L24505" s="1334"/>
    </row>
    <row r="24506" spans="1:12" ht="24" customHeight="1">
      <c r="A24506" s="1355"/>
      <c r="B24506" s="1355"/>
      <c r="C24506" s="1433"/>
      <c r="E24506" s="1433"/>
      <c r="K24506" s="1433"/>
      <c r="L24506" s="1334"/>
    </row>
    <row r="24507" spans="1:12" ht="24" customHeight="1">
      <c r="A24507" s="1355"/>
      <c r="B24507" s="1355"/>
      <c r="C24507" s="1433"/>
      <c r="E24507" s="1433"/>
      <c r="K24507" s="1433"/>
      <c r="L24507" s="1334"/>
    </row>
    <row r="24508" spans="1:12" ht="24" customHeight="1">
      <c r="A24508" s="1355"/>
      <c r="B24508" s="1355"/>
      <c r="C24508" s="1433"/>
      <c r="E24508" s="1433"/>
      <c r="K24508" s="1433"/>
      <c r="L24508" s="1334"/>
    </row>
    <row r="24509" spans="1:12" ht="24" customHeight="1">
      <c r="A24509" s="1355"/>
      <c r="B24509" s="1355"/>
      <c r="C24509" s="1433"/>
      <c r="E24509" s="1433"/>
      <c r="K24509" s="1433"/>
      <c r="L24509" s="1334"/>
    </row>
    <row r="24510" spans="1:12" ht="24" customHeight="1">
      <c r="A24510" s="1355"/>
      <c r="B24510" s="1355"/>
      <c r="C24510" s="1433"/>
      <c r="E24510" s="1433"/>
      <c r="K24510" s="1433"/>
      <c r="L24510" s="1334"/>
    </row>
    <row r="24511" spans="1:12" ht="24" customHeight="1">
      <c r="A24511" s="1355"/>
      <c r="B24511" s="1355"/>
      <c r="C24511" s="1433"/>
      <c r="E24511" s="1433"/>
      <c r="K24511" s="1433"/>
      <c r="L24511" s="1334"/>
    </row>
    <row r="24512" spans="1:12" ht="24" customHeight="1">
      <c r="A24512" s="1355"/>
      <c r="B24512" s="1355"/>
      <c r="C24512" s="1433"/>
      <c r="E24512" s="1433"/>
      <c r="K24512" s="1433"/>
      <c r="L24512" s="1334"/>
    </row>
    <row r="24513" spans="1:12" ht="24" customHeight="1">
      <c r="A24513" s="1355"/>
      <c r="B24513" s="1355"/>
      <c r="C24513" s="1433"/>
      <c r="E24513" s="1433"/>
      <c r="K24513" s="1433"/>
      <c r="L24513" s="1334"/>
    </row>
    <row r="24514" spans="1:12" ht="24" customHeight="1">
      <c r="A24514" s="1355"/>
      <c r="B24514" s="1355"/>
      <c r="C24514" s="1433"/>
      <c r="E24514" s="1433"/>
      <c r="K24514" s="1433"/>
      <c r="L24514" s="1334"/>
    </row>
    <row r="24515" spans="1:12" ht="24" customHeight="1">
      <c r="A24515" s="1355"/>
      <c r="B24515" s="1355"/>
      <c r="C24515" s="1433"/>
      <c r="E24515" s="1433"/>
      <c r="K24515" s="1433"/>
      <c r="L24515" s="1334"/>
    </row>
    <row r="24516" spans="1:12" ht="24" customHeight="1">
      <c r="A24516" s="1355"/>
      <c r="B24516" s="1355"/>
      <c r="C24516" s="1433"/>
      <c r="E24516" s="1433"/>
      <c r="K24516" s="1433"/>
      <c r="L24516" s="1334"/>
    </row>
    <row r="24517" spans="1:12" ht="24" customHeight="1">
      <c r="A24517" s="1355"/>
      <c r="B24517" s="1355"/>
      <c r="C24517" s="1433"/>
      <c r="E24517" s="1433"/>
      <c r="K24517" s="1433"/>
      <c r="L24517" s="1334"/>
    </row>
    <row r="24518" spans="1:12" ht="24" customHeight="1">
      <c r="A24518" s="1355"/>
      <c r="B24518" s="1355"/>
      <c r="C24518" s="1433"/>
      <c r="E24518" s="1433"/>
      <c r="K24518" s="1433"/>
      <c r="L24518" s="1334"/>
    </row>
    <row r="24519" spans="1:12" ht="24" customHeight="1">
      <c r="A24519" s="1355"/>
      <c r="B24519" s="1355"/>
      <c r="C24519" s="1433"/>
      <c r="E24519" s="1433"/>
      <c r="K24519" s="1433"/>
      <c r="L24519" s="1334"/>
    </row>
    <row r="24520" spans="1:12" ht="24" customHeight="1">
      <c r="A24520" s="1355"/>
      <c r="B24520" s="1355"/>
      <c r="C24520" s="1433"/>
      <c r="E24520" s="1433"/>
      <c r="K24520" s="1433"/>
      <c r="L24520" s="1334"/>
    </row>
    <row r="24521" spans="1:12" ht="24" customHeight="1">
      <c r="A24521" s="1355"/>
      <c r="B24521" s="1355"/>
      <c r="C24521" s="1433"/>
      <c r="E24521" s="1433"/>
      <c r="K24521" s="1433"/>
      <c r="L24521" s="1334"/>
    </row>
    <row r="24522" spans="1:12" ht="24" customHeight="1">
      <c r="A24522" s="1355"/>
      <c r="B24522" s="1355"/>
      <c r="C24522" s="1433"/>
      <c r="E24522" s="1433"/>
      <c r="K24522" s="1433"/>
      <c r="L24522" s="1334"/>
    </row>
    <row r="24523" spans="1:12" ht="24" customHeight="1">
      <c r="A24523" s="1355"/>
      <c r="B24523" s="1355"/>
      <c r="C24523" s="1433"/>
      <c r="E24523" s="1433"/>
      <c r="K24523" s="1433"/>
      <c r="L24523" s="1334"/>
    </row>
    <row r="24524" spans="1:12" ht="24" customHeight="1">
      <c r="A24524" s="1355"/>
      <c r="B24524" s="1355"/>
      <c r="C24524" s="1433"/>
      <c r="E24524" s="1433"/>
      <c r="K24524" s="1433"/>
      <c r="L24524" s="1334"/>
    </row>
    <row r="24525" spans="1:12" ht="24" customHeight="1">
      <c r="A24525" s="1355"/>
      <c r="B24525" s="1355"/>
      <c r="C24525" s="1433"/>
      <c r="E24525" s="1433"/>
      <c r="K24525" s="1433"/>
      <c r="L24525" s="1334"/>
    </row>
    <row r="24526" spans="1:12" ht="24" customHeight="1">
      <c r="A24526" s="1355"/>
      <c r="B24526" s="1355"/>
      <c r="C24526" s="1433"/>
      <c r="E24526" s="1433"/>
      <c r="K24526" s="1433"/>
      <c r="L24526" s="1334"/>
    </row>
    <row r="24527" spans="1:12" ht="24" customHeight="1">
      <c r="A24527" s="1355"/>
      <c r="B24527" s="1355"/>
      <c r="C24527" s="1433"/>
      <c r="E24527" s="1433"/>
      <c r="K24527" s="1433"/>
      <c r="L24527" s="1334"/>
    </row>
    <row r="24528" spans="1:12" ht="24" customHeight="1">
      <c r="A24528" s="1355"/>
      <c r="B24528" s="1355"/>
      <c r="C24528" s="1433"/>
      <c r="E24528" s="1433"/>
      <c r="K24528" s="1433"/>
      <c r="L24528" s="1334"/>
    </row>
    <row r="24529" spans="1:12" ht="24" customHeight="1">
      <c r="A24529" s="1355"/>
      <c r="B24529" s="1355"/>
      <c r="C24529" s="1433"/>
      <c r="E24529" s="1433"/>
      <c r="K24529" s="1433"/>
      <c r="L24529" s="1334"/>
    </row>
    <row r="24530" spans="1:12" ht="24" customHeight="1">
      <c r="A24530" s="1355"/>
      <c r="B24530" s="1355"/>
      <c r="C24530" s="1433"/>
      <c r="E24530" s="1433"/>
      <c r="K24530" s="1433"/>
      <c r="L24530" s="1334"/>
    </row>
    <row r="24531" spans="1:12" ht="24" customHeight="1">
      <c r="A24531" s="1355"/>
      <c r="B24531" s="1355"/>
      <c r="C24531" s="1433"/>
      <c r="E24531" s="1433"/>
      <c r="K24531" s="1433"/>
      <c r="L24531" s="1334"/>
    </row>
    <row r="24532" spans="1:12" ht="24" customHeight="1">
      <c r="A24532" s="1355"/>
      <c r="B24532" s="1355"/>
      <c r="C24532" s="1433"/>
      <c r="E24532" s="1433"/>
      <c r="K24532" s="1433"/>
      <c r="L24532" s="1334"/>
    </row>
    <row r="24533" spans="1:12" ht="24" customHeight="1">
      <c r="A24533" s="1355"/>
      <c r="B24533" s="1355"/>
      <c r="C24533" s="1433"/>
      <c r="E24533" s="1433"/>
      <c r="K24533" s="1433"/>
      <c r="L24533" s="1334"/>
    </row>
    <row r="24534" spans="1:12" ht="24" customHeight="1">
      <c r="A24534" s="1355"/>
      <c r="B24534" s="1355"/>
      <c r="C24534" s="1433"/>
      <c r="E24534" s="1433"/>
      <c r="K24534" s="1433"/>
      <c r="L24534" s="1334"/>
    </row>
    <row r="24535" spans="1:12" ht="24" customHeight="1">
      <c r="A24535" s="1355"/>
      <c r="B24535" s="1355"/>
      <c r="C24535" s="1433"/>
      <c r="E24535" s="1433"/>
      <c r="K24535" s="1433"/>
      <c r="L24535" s="1334"/>
    </row>
    <row r="24536" spans="1:12" ht="24" customHeight="1">
      <c r="A24536" s="1355"/>
      <c r="B24536" s="1355"/>
      <c r="C24536" s="1433"/>
      <c r="E24536" s="1433"/>
      <c r="K24536" s="1433"/>
      <c r="L24536" s="1334"/>
    </row>
    <row r="24537" spans="1:12" ht="24" customHeight="1">
      <c r="A24537" s="1355"/>
      <c r="B24537" s="1355"/>
      <c r="C24537" s="1433"/>
      <c r="E24537" s="1433"/>
      <c r="K24537" s="1433"/>
      <c r="L24537" s="1334"/>
    </row>
    <row r="24538" spans="1:12" ht="24" customHeight="1">
      <c r="A24538" s="1355"/>
      <c r="B24538" s="1355"/>
      <c r="C24538" s="1433"/>
      <c r="E24538" s="1433"/>
      <c r="K24538" s="1433"/>
      <c r="L24538" s="1334"/>
    </row>
    <row r="24539" spans="1:12" ht="24" customHeight="1">
      <c r="A24539" s="1355"/>
      <c r="B24539" s="1355"/>
      <c r="C24539" s="1433"/>
      <c r="E24539" s="1433"/>
      <c r="K24539" s="1433"/>
      <c r="L24539" s="1334"/>
    </row>
    <row r="24540" spans="1:12" ht="24" customHeight="1">
      <c r="A24540" s="1355"/>
      <c r="B24540" s="1355"/>
      <c r="C24540" s="1433"/>
      <c r="E24540" s="1433"/>
      <c r="K24540" s="1433"/>
      <c r="L24540" s="1334"/>
    </row>
    <row r="24541" spans="1:12" ht="24" customHeight="1">
      <c r="A24541" s="1355"/>
      <c r="B24541" s="1355"/>
      <c r="C24541" s="1433"/>
      <c r="E24541" s="1433"/>
      <c r="K24541" s="1433"/>
      <c r="L24541" s="1334"/>
    </row>
    <row r="24542" spans="1:12" ht="24" customHeight="1">
      <c r="A24542" s="1355"/>
      <c r="B24542" s="1355"/>
      <c r="C24542" s="1433"/>
      <c r="E24542" s="1433"/>
      <c r="K24542" s="1433"/>
      <c r="L24542" s="1334"/>
    </row>
    <row r="24543" spans="1:12" ht="24" customHeight="1">
      <c r="A24543" s="1355"/>
      <c r="B24543" s="1355"/>
      <c r="C24543" s="1433"/>
      <c r="E24543" s="1433"/>
      <c r="K24543" s="1433"/>
      <c r="L24543" s="1334"/>
    </row>
    <row r="24544" spans="1:12" ht="24" customHeight="1">
      <c r="A24544" s="1355"/>
      <c r="B24544" s="1355"/>
      <c r="C24544" s="1433"/>
      <c r="E24544" s="1433"/>
      <c r="K24544" s="1433"/>
      <c r="L24544" s="1334"/>
    </row>
    <row r="24545" spans="1:12" ht="24" customHeight="1">
      <c r="A24545" s="1355"/>
      <c r="B24545" s="1355"/>
      <c r="C24545" s="1433"/>
      <c r="E24545" s="1433"/>
      <c r="K24545" s="1433"/>
      <c r="L24545" s="1334"/>
    </row>
    <row r="24546" spans="1:12" ht="24" customHeight="1">
      <c r="A24546" s="1355"/>
      <c r="B24546" s="1355"/>
      <c r="C24546" s="1433"/>
      <c r="E24546" s="1433"/>
      <c r="K24546" s="1433"/>
      <c r="L24546" s="1334"/>
    </row>
    <row r="24547" spans="1:12" ht="24" customHeight="1">
      <c r="A24547" s="1355"/>
      <c r="B24547" s="1355"/>
      <c r="C24547" s="1433"/>
      <c r="E24547" s="1433"/>
      <c r="K24547" s="1433"/>
      <c r="L24547" s="1334"/>
    </row>
    <row r="24548" spans="1:12" ht="24" customHeight="1">
      <c r="A24548" s="1355"/>
      <c r="B24548" s="1355"/>
      <c r="C24548" s="1433"/>
      <c r="E24548" s="1433"/>
      <c r="K24548" s="1433"/>
      <c r="L24548" s="1334"/>
    </row>
    <row r="24549" spans="1:12" ht="24" customHeight="1">
      <c r="A24549" s="1355"/>
      <c r="B24549" s="1355"/>
      <c r="C24549" s="1433"/>
      <c r="E24549" s="1433"/>
      <c r="K24549" s="1433"/>
      <c r="L24549" s="1334"/>
    </row>
    <row r="24550" spans="1:12" ht="24" customHeight="1">
      <c r="A24550" s="1355"/>
      <c r="B24550" s="1355"/>
      <c r="C24550" s="1433"/>
      <c r="E24550" s="1433"/>
      <c r="K24550" s="1433"/>
      <c r="L24550" s="1334"/>
    </row>
    <row r="24551" spans="1:12" ht="24" customHeight="1">
      <c r="A24551" s="1355"/>
      <c r="B24551" s="1355"/>
      <c r="C24551" s="1433"/>
      <c r="E24551" s="1433"/>
      <c r="K24551" s="1433"/>
      <c r="L24551" s="1334"/>
    </row>
    <row r="24552" spans="1:12" ht="24" customHeight="1">
      <c r="A24552" s="1355"/>
      <c r="B24552" s="1355"/>
      <c r="C24552" s="1433"/>
      <c r="E24552" s="1433"/>
      <c r="K24552" s="1433"/>
      <c r="L24552" s="1334"/>
    </row>
    <row r="24553" spans="1:12" ht="24" customHeight="1">
      <c r="A24553" s="1355"/>
      <c r="B24553" s="1355"/>
      <c r="C24553" s="1433"/>
      <c r="E24553" s="1433"/>
      <c r="K24553" s="1433"/>
      <c r="L24553" s="1334"/>
    </row>
    <row r="24554" spans="1:12" ht="24" customHeight="1">
      <c r="A24554" s="1355"/>
      <c r="B24554" s="1355"/>
      <c r="C24554" s="1433"/>
      <c r="E24554" s="1433"/>
      <c r="K24554" s="1433"/>
      <c r="L24554" s="1334"/>
    </row>
    <row r="24555" spans="1:12" ht="24" customHeight="1">
      <c r="A24555" s="1355"/>
      <c r="B24555" s="1355"/>
      <c r="C24555" s="1433"/>
      <c r="E24555" s="1433"/>
      <c r="K24555" s="1433"/>
      <c r="L24555" s="1334"/>
    </row>
    <row r="24556" spans="1:12" ht="24" customHeight="1">
      <c r="A24556" s="1355"/>
      <c r="B24556" s="1355"/>
      <c r="C24556" s="1433"/>
      <c r="E24556" s="1433"/>
      <c r="K24556" s="1433"/>
      <c r="L24556" s="1334"/>
    </row>
    <row r="24557" spans="1:12" ht="24" customHeight="1">
      <c r="A24557" s="1355"/>
      <c r="B24557" s="1355"/>
      <c r="C24557" s="1433"/>
      <c r="E24557" s="1433"/>
      <c r="K24557" s="1433"/>
      <c r="L24557" s="1334"/>
    </row>
    <row r="24558" spans="1:12" ht="24" customHeight="1">
      <c r="A24558" s="1355"/>
      <c r="B24558" s="1355"/>
      <c r="C24558" s="1433"/>
      <c r="E24558" s="1433"/>
      <c r="K24558" s="1433"/>
      <c r="L24558" s="1334"/>
    </row>
    <row r="24559" spans="1:12" ht="24" customHeight="1">
      <c r="A24559" s="1355"/>
      <c r="B24559" s="1355"/>
      <c r="C24559" s="1433"/>
      <c r="E24559" s="1433"/>
      <c r="K24559" s="1433"/>
      <c r="L24559" s="1334"/>
    </row>
    <row r="24560" spans="1:12" ht="24" customHeight="1">
      <c r="A24560" s="1355"/>
      <c r="B24560" s="1355"/>
      <c r="C24560" s="1433"/>
      <c r="E24560" s="1433"/>
      <c r="K24560" s="1433"/>
      <c r="L24560" s="1334"/>
    </row>
    <row r="24561" spans="1:12" ht="24" customHeight="1">
      <c r="A24561" s="1355"/>
      <c r="B24561" s="1355"/>
      <c r="C24561" s="1433"/>
      <c r="E24561" s="1433"/>
      <c r="K24561" s="1433"/>
      <c r="L24561" s="1334"/>
    </row>
    <row r="24562" spans="1:12" ht="24" customHeight="1">
      <c r="A24562" s="1355"/>
      <c r="B24562" s="1355"/>
      <c r="C24562" s="1433"/>
      <c r="E24562" s="1433"/>
      <c r="K24562" s="1433"/>
      <c r="L24562" s="1334"/>
    </row>
    <row r="24563" spans="1:12" ht="24" customHeight="1">
      <c r="A24563" s="1355"/>
      <c r="B24563" s="1355"/>
      <c r="C24563" s="1433"/>
      <c r="E24563" s="1433"/>
      <c r="K24563" s="1433"/>
      <c r="L24563" s="1334"/>
    </row>
    <row r="24564" spans="1:12" ht="24" customHeight="1">
      <c r="A24564" s="1355"/>
      <c r="B24564" s="1355"/>
      <c r="C24564" s="1433"/>
      <c r="E24564" s="1433"/>
      <c r="K24564" s="1433"/>
      <c r="L24564" s="1334"/>
    </row>
    <row r="24565" spans="1:12" ht="24" customHeight="1">
      <c r="A24565" s="1355"/>
      <c r="B24565" s="1355"/>
      <c r="C24565" s="1433"/>
      <c r="E24565" s="1433"/>
      <c r="K24565" s="1433"/>
      <c r="L24565" s="1334"/>
    </row>
    <row r="24566" spans="1:12" ht="24" customHeight="1">
      <c r="A24566" s="1355"/>
      <c r="B24566" s="1355"/>
      <c r="C24566" s="1433"/>
      <c r="E24566" s="1433"/>
      <c r="K24566" s="1433"/>
      <c r="L24566" s="1334"/>
    </row>
    <row r="24567" spans="1:12" ht="24" customHeight="1">
      <c r="A24567" s="1355"/>
      <c r="B24567" s="1355"/>
      <c r="C24567" s="1433"/>
      <c r="E24567" s="1433"/>
      <c r="K24567" s="1433"/>
      <c r="L24567" s="1334"/>
    </row>
    <row r="24568" spans="1:12" ht="24" customHeight="1">
      <c r="A24568" s="1355"/>
      <c r="B24568" s="1355"/>
      <c r="C24568" s="1433"/>
      <c r="E24568" s="1433"/>
      <c r="K24568" s="1433"/>
      <c r="L24568" s="1334"/>
    </row>
    <row r="24569" spans="1:12" ht="24" customHeight="1">
      <c r="A24569" s="1355"/>
      <c r="B24569" s="1355"/>
      <c r="C24569" s="1433"/>
      <c r="E24569" s="1433"/>
      <c r="K24569" s="1433"/>
      <c r="L24569" s="1334"/>
    </row>
    <row r="24570" spans="1:12" ht="24" customHeight="1">
      <c r="A24570" s="1355"/>
      <c r="B24570" s="1355"/>
      <c r="C24570" s="1433"/>
      <c r="E24570" s="1433"/>
      <c r="K24570" s="1433"/>
      <c r="L24570" s="1334"/>
    </row>
    <row r="24571" spans="1:12" ht="24" customHeight="1">
      <c r="A24571" s="1355"/>
      <c r="B24571" s="1355"/>
      <c r="C24571" s="1433"/>
      <c r="E24571" s="1433"/>
      <c r="K24571" s="1433"/>
      <c r="L24571" s="1334"/>
    </row>
    <row r="24572" spans="1:12" ht="24" customHeight="1">
      <c r="A24572" s="1355"/>
      <c r="B24572" s="1355"/>
      <c r="C24572" s="1433"/>
      <c r="E24572" s="1433"/>
      <c r="K24572" s="1433"/>
      <c r="L24572" s="1334"/>
    </row>
    <row r="24573" spans="1:12" ht="24" customHeight="1">
      <c r="A24573" s="1355"/>
      <c r="B24573" s="1355"/>
      <c r="C24573" s="1433"/>
      <c r="E24573" s="1433"/>
      <c r="K24573" s="1433"/>
      <c r="L24573" s="1334"/>
    </row>
    <row r="24574" spans="1:12" ht="24" customHeight="1">
      <c r="A24574" s="1355"/>
      <c r="B24574" s="1355"/>
      <c r="C24574" s="1433"/>
      <c r="E24574" s="1433"/>
      <c r="K24574" s="1433"/>
      <c r="L24574" s="1334"/>
    </row>
    <row r="24575" spans="1:12" ht="24" customHeight="1">
      <c r="A24575" s="1355"/>
      <c r="B24575" s="1355"/>
      <c r="C24575" s="1433"/>
      <c r="E24575" s="1433"/>
      <c r="K24575" s="1433"/>
      <c r="L24575" s="1334"/>
    </row>
    <row r="24576" spans="1:12" ht="24" customHeight="1">
      <c r="A24576" s="1355"/>
      <c r="B24576" s="1355"/>
      <c r="C24576" s="1433"/>
      <c r="E24576" s="1433"/>
      <c r="K24576" s="1433"/>
      <c r="L24576" s="1334"/>
    </row>
    <row r="24577" spans="1:12" ht="24" customHeight="1">
      <c r="A24577" s="1355"/>
      <c r="B24577" s="1355"/>
      <c r="C24577" s="1433"/>
      <c r="E24577" s="1433"/>
      <c r="K24577" s="1433"/>
      <c r="L24577" s="1334"/>
    </row>
    <row r="24578" spans="1:12" ht="24" customHeight="1">
      <c r="A24578" s="1355"/>
      <c r="B24578" s="1355"/>
      <c r="C24578" s="1433"/>
      <c r="E24578" s="1433"/>
      <c r="K24578" s="1433"/>
      <c r="L24578" s="1334"/>
    </row>
    <row r="24579" spans="1:12" ht="24" customHeight="1">
      <c r="A24579" s="1355"/>
      <c r="B24579" s="1355"/>
      <c r="C24579" s="1433"/>
      <c r="E24579" s="1433"/>
      <c r="K24579" s="1433"/>
      <c r="L24579" s="1334"/>
    </row>
    <row r="24580" spans="1:12" ht="24" customHeight="1">
      <c r="A24580" s="1355"/>
      <c r="B24580" s="1355"/>
      <c r="C24580" s="1433"/>
      <c r="E24580" s="1433"/>
      <c r="K24580" s="1433"/>
      <c r="L24580" s="1334"/>
    </row>
    <row r="24581" spans="1:12" ht="24" customHeight="1">
      <c r="A24581" s="1355"/>
      <c r="B24581" s="1355"/>
      <c r="C24581" s="1433"/>
      <c r="E24581" s="1433"/>
      <c r="K24581" s="1433"/>
      <c r="L24581" s="1334"/>
    </row>
    <row r="24582" spans="1:12" ht="24" customHeight="1">
      <c r="A24582" s="1355"/>
      <c r="B24582" s="1355"/>
      <c r="C24582" s="1433"/>
      <c r="E24582" s="1433"/>
      <c r="K24582" s="1433"/>
      <c r="L24582" s="1334"/>
    </row>
    <row r="24583" spans="1:12" ht="24" customHeight="1">
      <c r="A24583" s="1355"/>
      <c r="B24583" s="1355"/>
      <c r="C24583" s="1433"/>
      <c r="E24583" s="1433"/>
      <c r="K24583" s="1433"/>
      <c r="L24583" s="1334"/>
    </row>
    <row r="24584" spans="1:12" ht="24" customHeight="1">
      <c r="A24584" s="1355"/>
      <c r="B24584" s="1355"/>
      <c r="C24584" s="1433"/>
      <c r="E24584" s="1433"/>
      <c r="K24584" s="1433"/>
      <c r="L24584" s="1334"/>
    </row>
    <row r="24585" spans="1:12" ht="24" customHeight="1">
      <c r="A24585" s="1355"/>
      <c r="B24585" s="1355"/>
      <c r="C24585" s="1433"/>
      <c r="E24585" s="1433"/>
      <c r="K24585" s="1433"/>
      <c r="L24585" s="1334"/>
    </row>
    <row r="24586" spans="1:12" ht="24" customHeight="1">
      <c r="A24586" s="1355"/>
      <c r="B24586" s="1355"/>
      <c r="C24586" s="1433"/>
      <c r="E24586" s="1433"/>
      <c r="K24586" s="1433"/>
      <c r="L24586" s="1334"/>
    </row>
    <row r="24587" spans="1:12" ht="24" customHeight="1">
      <c r="A24587" s="1355"/>
      <c r="B24587" s="1355"/>
      <c r="C24587" s="1433"/>
      <c r="E24587" s="1433"/>
      <c r="K24587" s="1433"/>
      <c r="L24587" s="1334"/>
    </row>
    <row r="24588" spans="1:12" ht="24" customHeight="1">
      <c r="A24588" s="1355"/>
      <c r="B24588" s="1355"/>
      <c r="C24588" s="1433"/>
      <c r="E24588" s="1433"/>
      <c r="K24588" s="1433"/>
      <c r="L24588" s="1334"/>
    </row>
    <row r="24589" spans="1:12" ht="24" customHeight="1">
      <c r="A24589" s="1355"/>
      <c r="B24589" s="1355"/>
      <c r="C24589" s="1433"/>
      <c r="E24589" s="1433"/>
      <c r="K24589" s="1433"/>
      <c r="L24589" s="1334"/>
    </row>
    <row r="24590" spans="1:12" ht="24" customHeight="1">
      <c r="A24590" s="1355"/>
      <c r="B24590" s="1355"/>
      <c r="C24590" s="1433"/>
      <c r="E24590" s="1433"/>
      <c r="K24590" s="1433"/>
      <c r="L24590" s="1334"/>
    </row>
    <row r="24591" spans="1:12" ht="24" customHeight="1">
      <c r="A24591" s="1355"/>
      <c r="B24591" s="1355"/>
      <c r="C24591" s="1433"/>
      <c r="E24591" s="1433"/>
      <c r="K24591" s="1433"/>
      <c r="L24591" s="1334"/>
    </row>
    <row r="24592" spans="1:12" ht="24" customHeight="1">
      <c r="A24592" s="1355"/>
      <c r="B24592" s="1355"/>
      <c r="C24592" s="1433"/>
      <c r="E24592" s="1433"/>
      <c r="K24592" s="1433"/>
      <c r="L24592" s="1334"/>
    </row>
    <row r="24593" spans="1:12" ht="24" customHeight="1">
      <c r="A24593" s="1355"/>
      <c r="B24593" s="1355"/>
      <c r="C24593" s="1433"/>
      <c r="E24593" s="1433"/>
      <c r="K24593" s="1433"/>
      <c r="L24593" s="1334"/>
    </row>
    <row r="24594" spans="1:12" ht="24" customHeight="1">
      <c r="A24594" s="1355"/>
      <c r="B24594" s="1355"/>
      <c r="C24594" s="1433"/>
      <c r="E24594" s="1433"/>
      <c r="K24594" s="1433"/>
      <c r="L24594" s="1334"/>
    </row>
    <row r="24595" spans="1:12" ht="24" customHeight="1">
      <c r="A24595" s="1355"/>
      <c r="B24595" s="1355"/>
      <c r="C24595" s="1433"/>
      <c r="E24595" s="1433"/>
      <c r="K24595" s="1433"/>
      <c r="L24595" s="1334"/>
    </row>
    <row r="24596" spans="1:12" ht="24" customHeight="1">
      <c r="A24596" s="1355"/>
      <c r="B24596" s="1355"/>
      <c r="C24596" s="1433"/>
      <c r="E24596" s="1433"/>
      <c r="K24596" s="1433"/>
      <c r="L24596" s="1334"/>
    </row>
    <row r="24597" spans="1:12" ht="24" customHeight="1">
      <c r="A24597" s="1355"/>
      <c r="B24597" s="1355"/>
      <c r="C24597" s="1433"/>
      <c r="E24597" s="1433"/>
      <c r="K24597" s="1433"/>
      <c r="L24597" s="1334"/>
    </row>
    <row r="24598" spans="1:12" ht="24" customHeight="1">
      <c r="A24598" s="1355"/>
      <c r="B24598" s="1355"/>
      <c r="C24598" s="1433"/>
      <c r="E24598" s="1433"/>
      <c r="K24598" s="1433"/>
      <c r="L24598" s="1334"/>
    </row>
    <row r="24599" spans="1:12" ht="24" customHeight="1">
      <c r="A24599" s="1355"/>
      <c r="B24599" s="1355"/>
      <c r="C24599" s="1433"/>
      <c r="E24599" s="1433"/>
      <c r="K24599" s="1433"/>
      <c r="L24599" s="1334"/>
    </row>
    <row r="24600" spans="1:12" ht="24" customHeight="1">
      <c r="A24600" s="1355"/>
      <c r="B24600" s="1355"/>
      <c r="C24600" s="1433"/>
      <c r="E24600" s="1433"/>
      <c r="K24600" s="1433"/>
      <c r="L24600" s="1334"/>
    </row>
    <row r="24601" spans="1:12" ht="24" customHeight="1">
      <c r="A24601" s="1355"/>
      <c r="B24601" s="1355"/>
      <c r="C24601" s="1433"/>
      <c r="E24601" s="1433"/>
      <c r="K24601" s="1433"/>
      <c r="L24601" s="1334"/>
    </row>
    <row r="24602" spans="1:12" ht="24" customHeight="1">
      <c r="A24602" s="1355"/>
      <c r="B24602" s="1355"/>
      <c r="C24602" s="1433"/>
      <c r="E24602" s="1433"/>
      <c r="K24602" s="1433"/>
      <c r="L24602" s="1334"/>
    </row>
    <row r="24603" spans="1:12" ht="24" customHeight="1">
      <c r="A24603" s="1355"/>
      <c r="B24603" s="1355"/>
      <c r="C24603" s="1433"/>
      <c r="E24603" s="1433"/>
      <c r="K24603" s="1433"/>
      <c r="L24603" s="1334"/>
    </row>
    <row r="24604" spans="1:12" ht="24" customHeight="1">
      <c r="A24604" s="1355"/>
      <c r="B24604" s="1355"/>
      <c r="C24604" s="1433"/>
      <c r="E24604" s="1433"/>
      <c r="K24604" s="1433"/>
      <c r="L24604" s="1334"/>
    </row>
    <row r="24605" spans="1:12" ht="24" customHeight="1">
      <c r="A24605" s="1355"/>
      <c r="B24605" s="1355"/>
      <c r="C24605" s="1433"/>
      <c r="E24605" s="1433"/>
      <c r="K24605" s="1433"/>
      <c r="L24605" s="1334"/>
    </row>
    <row r="24606" spans="1:12" ht="24" customHeight="1">
      <c r="A24606" s="1355"/>
      <c r="B24606" s="1355"/>
      <c r="C24606" s="1433"/>
      <c r="E24606" s="1433"/>
      <c r="K24606" s="1433"/>
      <c r="L24606" s="1334"/>
    </row>
    <row r="24607" spans="1:12" ht="24" customHeight="1">
      <c r="A24607" s="1355"/>
      <c r="B24607" s="1355"/>
      <c r="C24607" s="1433"/>
      <c r="E24607" s="1433"/>
      <c r="K24607" s="1433"/>
      <c r="L24607" s="1334"/>
    </row>
    <row r="24608" spans="1:12" ht="24" customHeight="1">
      <c r="A24608" s="1355"/>
      <c r="B24608" s="1355"/>
      <c r="C24608" s="1433"/>
      <c r="E24608" s="1433"/>
      <c r="K24608" s="1433"/>
      <c r="L24608" s="1334"/>
    </row>
    <row r="24609" spans="1:12" ht="24" customHeight="1">
      <c r="A24609" s="1355"/>
      <c r="B24609" s="1355"/>
      <c r="C24609" s="1433"/>
      <c r="E24609" s="1433"/>
      <c r="K24609" s="1433"/>
      <c r="L24609" s="1334"/>
    </row>
    <row r="24610" spans="1:12" ht="24" customHeight="1">
      <c r="A24610" s="1355"/>
      <c r="B24610" s="1355"/>
      <c r="C24610" s="1433"/>
      <c r="E24610" s="1433"/>
      <c r="K24610" s="1433"/>
      <c r="L24610" s="1334"/>
    </row>
    <row r="24611" spans="1:12" ht="24" customHeight="1">
      <c r="A24611" s="1355"/>
      <c r="B24611" s="1355"/>
      <c r="C24611" s="1433"/>
      <c r="E24611" s="1433"/>
      <c r="K24611" s="1433"/>
      <c r="L24611" s="1334"/>
    </row>
    <row r="24612" spans="1:12" ht="24" customHeight="1">
      <c r="A24612" s="1355"/>
      <c r="B24612" s="1355"/>
      <c r="C24612" s="1433"/>
      <c r="E24612" s="1433"/>
      <c r="K24612" s="1433"/>
      <c r="L24612" s="1334"/>
    </row>
    <row r="24613" spans="1:12" ht="24" customHeight="1">
      <c r="A24613" s="1355"/>
      <c r="B24613" s="1355"/>
      <c r="C24613" s="1433"/>
      <c r="E24613" s="1433"/>
      <c r="K24613" s="1433"/>
      <c r="L24613" s="1334"/>
    </row>
    <row r="24614" spans="1:12" ht="24" customHeight="1">
      <c r="A24614" s="1355"/>
      <c r="B24614" s="1355"/>
      <c r="C24614" s="1433"/>
      <c r="E24614" s="1433"/>
      <c r="K24614" s="1433"/>
      <c r="L24614" s="1334"/>
    </row>
    <row r="24615" spans="1:12" ht="24" customHeight="1">
      <c r="A24615" s="1355"/>
      <c r="B24615" s="1355"/>
      <c r="C24615" s="1433"/>
      <c r="E24615" s="1433"/>
      <c r="K24615" s="1433"/>
      <c r="L24615" s="1334"/>
    </row>
    <row r="24616" spans="1:12" ht="24" customHeight="1">
      <c r="A24616" s="1355"/>
      <c r="B24616" s="1355"/>
      <c r="C24616" s="1433"/>
      <c r="E24616" s="1433"/>
      <c r="K24616" s="1433"/>
      <c r="L24616" s="1334"/>
    </row>
    <row r="24617" spans="1:12" ht="24" customHeight="1">
      <c r="A24617" s="1355"/>
      <c r="B24617" s="1355"/>
      <c r="C24617" s="1433"/>
      <c r="E24617" s="1433"/>
      <c r="K24617" s="1433"/>
      <c r="L24617" s="1334"/>
    </row>
    <row r="24618" spans="1:12" ht="24" customHeight="1">
      <c r="A24618" s="1355"/>
      <c r="B24618" s="1355"/>
      <c r="C24618" s="1433"/>
      <c r="E24618" s="1433"/>
      <c r="K24618" s="1433"/>
      <c r="L24618" s="1334"/>
    </row>
    <row r="24619" spans="1:12" ht="24" customHeight="1">
      <c r="A24619" s="1355"/>
      <c r="B24619" s="1355"/>
      <c r="C24619" s="1433"/>
      <c r="E24619" s="1433"/>
      <c r="K24619" s="1433"/>
      <c r="L24619" s="1334"/>
    </row>
    <row r="24620" spans="1:12" ht="24" customHeight="1">
      <c r="A24620" s="1355"/>
      <c r="B24620" s="1355"/>
      <c r="C24620" s="1433"/>
      <c r="E24620" s="1433"/>
      <c r="K24620" s="1433"/>
      <c r="L24620" s="1334"/>
    </row>
    <row r="24621" spans="1:12" ht="24" customHeight="1">
      <c r="A24621" s="1355"/>
      <c r="B24621" s="1355"/>
      <c r="C24621" s="1433"/>
      <c r="E24621" s="1433"/>
      <c r="K24621" s="1433"/>
      <c r="L24621" s="1334"/>
    </row>
    <row r="24622" spans="1:12" ht="24" customHeight="1">
      <c r="A24622" s="1355"/>
      <c r="B24622" s="1355"/>
      <c r="C24622" s="1433"/>
      <c r="E24622" s="1433"/>
      <c r="K24622" s="1433"/>
      <c r="L24622" s="1334"/>
    </row>
    <row r="24623" spans="1:12" ht="24" customHeight="1">
      <c r="A24623" s="1355"/>
      <c r="B24623" s="1355"/>
      <c r="C24623" s="1433"/>
      <c r="E24623" s="1433"/>
      <c r="K24623" s="1433"/>
      <c r="L24623" s="1334"/>
    </row>
    <row r="24624" spans="1:12" ht="24" customHeight="1">
      <c r="A24624" s="1355"/>
      <c r="B24624" s="1355"/>
      <c r="C24624" s="1433"/>
      <c r="E24624" s="1433"/>
      <c r="K24624" s="1433"/>
      <c r="L24624" s="1334"/>
    </row>
    <row r="24625" spans="1:12" ht="24" customHeight="1">
      <c r="A24625" s="1355"/>
      <c r="B24625" s="1355"/>
      <c r="C24625" s="1433"/>
      <c r="E24625" s="1433"/>
      <c r="K24625" s="1433"/>
      <c r="L24625" s="1334"/>
    </row>
    <row r="24626" spans="1:12" ht="24" customHeight="1">
      <c r="A24626" s="1355"/>
      <c r="B24626" s="1355"/>
      <c r="C24626" s="1433"/>
      <c r="E24626" s="1433"/>
      <c r="K24626" s="1433"/>
      <c r="L24626" s="1334"/>
    </row>
    <row r="24627" spans="1:12" ht="24" customHeight="1">
      <c r="A24627" s="1355"/>
      <c r="B24627" s="1355"/>
      <c r="C24627" s="1433"/>
      <c r="E24627" s="1433"/>
      <c r="K24627" s="1433"/>
      <c r="L24627" s="1334"/>
    </row>
    <row r="24628" spans="1:12" ht="24" customHeight="1">
      <c r="A24628" s="1355"/>
      <c r="B24628" s="1355"/>
      <c r="C24628" s="1433"/>
      <c r="E24628" s="1433"/>
      <c r="K24628" s="1433"/>
      <c r="L24628" s="1334"/>
    </row>
    <row r="24629" spans="1:12" ht="24" customHeight="1">
      <c r="A24629" s="1355"/>
      <c r="B24629" s="1355"/>
      <c r="C24629" s="1433"/>
      <c r="E24629" s="1433"/>
      <c r="K24629" s="1433"/>
      <c r="L24629" s="1334"/>
    </row>
    <row r="24630" spans="1:12" ht="24" customHeight="1">
      <c r="A24630" s="1355"/>
      <c r="B24630" s="1355"/>
      <c r="C24630" s="1433"/>
      <c r="E24630" s="1433"/>
      <c r="K24630" s="1433"/>
      <c r="L24630" s="1334"/>
    </row>
    <row r="24631" spans="1:12" ht="24" customHeight="1">
      <c r="A24631" s="1355"/>
      <c r="B24631" s="1355"/>
      <c r="C24631" s="1433"/>
      <c r="E24631" s="1433"/>
      <c r="K24631" s="1433"/>
      <c r="L24631" s="1334"/>
    </row>
    <row r="24632" spans="1:12" ht="24" customHeight="1">
      <c r="A24632" s="1355"/>
      <c r="B24632" s="1355"/>
      <c r="C24632" s="1433"/>
      <c r="E24632" s="1433"/>
      <c r="K24632" s="1433"/>
      <c r="L24632" s="1334"/>
    </row>
    <row r="24633" spans="1:12" ht="24" customHeight="1">
      <c r="A24633" s="1355"/>
      <c r="B24633" s="1355"/>
      <c r="C24633" s="1433"/>
      <c r="E24633" s="1433"/>
      <c r="K24633" s="1433"/>
      <c r="L24633" s="1334"/>
    </row>
    <row r="24634" spans="1:12" ht="24" customHeight="1">
      <c r="A24634" s="1355"/>
      <c r="B24634" s="1355"/>
      <c r="C24634" s="1433"/>
      <c r="E24634" s="1433"/>
      <c r="K24634" s="1433"/>
      <c r="L24634" s="1334"/>
    </row>
    <row r="24635" spans="1:12" ht="24" customHeight="1">
      <c r="A24635" s="1355"/>
      <c r="B24635" s="1355"/>
      <c r="C24635" s="1433"/>
      <c r="E24635" s="1433"/>
      <c r="K24635" s="1433"/>
      <c r="L24635" s="1334"/>
    </row>
    <row r="24636" spans="1:12" ht="24" customHeight="1">
      <c r="A24636" s="1355"/>
      <c r="B24636" s="1355"/>
      <c r="C24636" s="1433"/>
      <c r="E24636" s="1433"/>
      <c r="K24636" s="1433"/>
      <c r="L24636" s="1334"/>
    </row>
    <row r="24637" spans="1:12" ht="24" customHeight="1">
      <c r="A24637" s="1355"/>
      <c r="B24637" s="1355"/>
      <c r="C24637" s="1433"/>
      <c r="E24637" s="1433"/>
      <c r="K24637" s="1433"/>
      <c r="L24637" s="1334"/>
    </row>
    <row r="24638" spans="1:12" ht="24" customHeight="1">
      <c r="A24638" s="1355"/>
      <c r="B24638" s="1355"/>
      <c r="C24638" s="1433"/>
      <c r="E24638" s="1433"/>
      <c r="K24638" s="1433"/>
      <c r="L24638" s="1334"/>
    </row>
    <row r="24639" spans="1:12" ht="24" customHeight="1">
      <c r="A24639" s="1355"/>
      <c r="B24639" s="1355"/>
      <c r="C24639" s="1433"/>
      <c r="E24639" s="1433"/>
      <c r="K24639" s="1433"/>
      <c r="L24639" s="1334"/>
    </row>
    <row r="24640" spans="1:12" ht="24" customHeight="1">
      <c r="A24640" s="1355"/>
      <c r="B24640" s="1355"/>
      <c r="C24640" s="1433"/>
      <c r="E24640" s="1433"/>
      <c r="K24640" s="1433"/>
      <c r="L24640" s="1334"/>
    </row>
    <row r="24641" spans="1:12" ht="24" customHeight="1">
      <c r="A24641" s="1355"/>
      <c r="B24641" s="1355"/>
      <c r="C24641" s="1433"/>
      <c r="E24641" s="1433"/>
      <c r="K24641" s="1433"/>
      <c r="L24641" s="1334"/>
    </row>
    <row r="24642" spans="1:12" ht="24" customHeight="1">
      <c r="A24642" s="1355"/>
      <c r="B24642" s="1355"/>
      <c r="C24642" s="1433"/>
      <c r="E24642" s="1433"/>
      <c r="K24642" s="1433"/>
      <c r="L24642" s="1334"/>
    </row>
    <row r="24643" spans="1:12" ht="24" customHeight="1">
      <c r="A24643" s="1355"/>
      <c r="B24643" s="1355"/>
      <c r="C24643" s="1433"/>
      <c r="E24643" s="1433"/>
      <c r="K24643" s="1433"/>
      <c r="L24643" s="1334"/>
    </row>
    <row r="24644" spans="1:12" ht="24" customHeight="1">
      <c r="A24644" s="1355"/>
      <c r="B24644" s="1355"/>
      <c r="C24644" s="1433"/>
      <c r="E24644" s="1433"/>
      <c r="K24644" s="1433"/>
      <c r="L24644" s="1334"/>
    </row>
    <row r="24645" spans="1:12" ht="24" customHeight="1">
      <c r="A24645" s="1355"/>
      <c r="B24645" s="1355"/>
      <c r="C24645" s="1433"/>
      <c r="E24645" s="1433"/>
      <c r="K24645" s="1433"/>
      <c r="L24645" s="1334"/>
    </row>
    <row r="24646" spans="1:12" ht="24" customHeight="1">
      <c r="A24646" s="1355"/>
      <c r="B24646" s="1355"/>
      <c r="C24646" s="1433"/>
      <c r="E24646" s="1433"/>
      <c r="K24646" s="1433"/>
      <c r="L24646" s="1334"/>
    </row>
    <row r="24647" spans="1:12" ht="24" customHeight="1">
      <c r="A24647" s="1355"/>
      <c r="B24647" s="1355"/>
      <c r="C24647" s="1433"/>
      <c r="E24647" s="1433"/>
      <c r="K24647" s="1433"/>
      <c r="L24647" s="1334"/>
    </row>
    <row r="24648" spans="1:12" ht="24" customHeight="1">
      <c r="A24648" s="1355"/>
      <c r="B24648" s="1355"/>
      <c r="C24648" s="1433"/>
      <c r="E24648" s="1433"/>
      <c r="K24648" s="1433"/>
      <c r="L24648" s="1334"/>
    </row>
    <row r="24649" spans="1:12" ht="24" customHeight="1">
      <c r="A24649" s="1355"/>
      <c r="B24649" s="1355"/>
      <c r="C24649" s="1433"/>
      <c r="E24649" s="1433"/>
      <c r="K24649" s="1433"/>
      <c r="L24649" s="1334"/>
    </row>
    <row r="24650" spans="1:12" ht="24" customHeight="1">
      <c r="A24650" s="1355"/>
      <c r="B24650" s="1355"/>
      <c r="C24650" s="1433"/>
      <c r="E24650" s="1433"/>
      <c r="K24650" s="1433"/>
      <c r="L24650" s="1334"/>
    </row>
    <row r="24651" spans="1:12" ht="24" customHeight="1">
      <c r="A24651" s="1355"/>
      <c r="B24651" s="1355"/>
      <c r="C24651" s="1433"/>
      <c r="E24651" s="1433"/>
      <c r="K24651" s="1433"/>
      <c r="L24651" s="1334"/>
    </row>
    <row r="24652" spans="1:12" ht="24" customHeight="1">
      <c r="A24652" s="1355"/>
      <c r="B24652" s="1355"/>
      <c r="C24652" s="1433"/>
      <c r="E24652" s="1433"/>
      <c r="K24652" s="1433"/>
      <c r="L24652" s="1334"/>
    </row>
    <row r="24653" spans="1:12" ht="24" customHeight="1">
      <c r="A24653" s="1355"/>
      <c r="B24653" s="1355"/>
      <c r="C24653" s="1433"/>
      <c r="E24653" s="1433"/>
      <c r="K24653" s="1433"/>
      <c r="L24653" s="1334"/>
    </row>
    <row r="24654" spans="1:12" ht="24" customHeight="1">
      <c r="A24654" s="1355"/>
      <c r="B24654" s="1355"/>
      <c r="C24654" s="1433"/>
      <c r="E24654" s="1433"/>
      <c r="K24654" s="1433"/>
      <c r="L24654" s="1334"/>
    </row>
    <row r="24655" spans="1:12" ht="24" customHeight="1">
      <c r="A24655" s="1355"/>
      <c r="B24655" s="1355"/>
      <c r="C24655" s="1433"/>
      <c r="E24655" s="1433"/>
      <c r="K24655" s="1433"/>
      <c r="L24655" s="1334"/>
    </row>
    <row r="24656" spans="1:12" ht="24" customHeight="1">
      <c r="A24656" s="1355"/>
      <c r="B24656" s="1355"/>
      <c r="C24656" s="1433"/>
      <c r="E24656" s="1433"/>
      <c r="K24656" s="1433"/>
      <c r="L24656" s="1334"/>
    </row>
    <row r="24657" spans="1:12" ht="24" customHeight="1">
      <c r="A24657" s="1355"/>
      <c r="B24657" s="1355"/>
      <c r="C24657" s="1433"/>
      <c r="E24657" s="1433"/>
      <c r="K24657" s="1433"/>
      <c r="L24657" s="1334"/>
    </row>
    <row r="24658" spans="1:12" ht="24" customHeight="1">
      <c r="A24658" s="1355"/>
      <c r="B24658" s="1355"/>
      <c r="C24658" s="1433"/>
      <c r="E24658" s="1433"/>
      <c r="K24658" s="1433"/>
      <c r="L24658" s="1334"/>
    </row>
    <row r="24659" spans="1:12" ht="24" customHeight="1">
      <c r="A24659" s="1355"/>
      <c r="B24659" s="1355"/>
      <c r="C24659" s="1433"/>
      <c r="E24659" s="1433"/>
      <c r="K24659" s="1433"/>
      <c r="L24659" s="1334"/>
    </row>
    <row r="24660" spans="1:12" ht="24" customHeight="1">
      <c r="A24660" s="1355"/>
      <c r="B24660" s="1355"/>
      <c r="C24660" s="1433"/>
      <c r="E24660" s="1433"/>
      <c r="K24660" s="1433"/>
      <c r="L24660" s="1334"/>
    </row>
    <row r="24661" spans="1:12" ht="24" customHeight="1">
      <c r="A24661" s="1355"/>
      <c r="B24661" s="1355"/>
      <c r="C24661" s="1433"/>
      <c r="E24661" s="1433"/>
      <c r="K24661" s="1433"/>
      <c r="L24661" s="1334"/>
    </row>
    <row r="24662" spans="1:12" ht="24" customHeight="1">
      <c r="A24662" s="1355"/>
      <c r="B24662" s="1355"/>
      <c r="C24662" s="1433"/>
      <c r="E24662" s="1433"/>
      <c r="K24662" s="1433"/>
      <c r="L24662" s="1334"/>
    </row>
    <row r="24663" spans="1:12" ht="24" customHeight="1">
      <c r="A24663" s="1355"/>
      <c r="B24663" s="1355"/>
      <c r="C24663" s="1433"/>
      <c r="E24663" s="1433"/>
      <c r="K24663" s="1433"/>
      <c r="L24663" s="1334"/>
    </row>
    <row r="24664" spans="1:12" ht="24" customHeight="1">
      <c r="A24664" s="1355"/>
      <c r="B24664" s="1355"/>
      <c r="C24664" s="1433"/>
      <c r="E24664" s="1433"/>
      <c r="K24664" s="1433"/>
      <c r="L24664" s="1334"/>
    </row>
    <row r="24665" spans="1:12" ht="24" customHeight="1">
      <c r="A24665" s="1355"/>
      <c r="B24665" s="1355"/>
      <c r="C24665" s="1433"/>
      <c r="E24665" s="1433"/>
      <c r="K24665" s="1433"/>
      <c r="L24665" s="1334"/>
    </row>
    <row r="24666" spans="1:12" ht="24" customHeight="1">
      <c r="A24666" s="1355"/>
      <c r="B24666" s="1355"/>
      <c r="C24666" s="1433"/>
      <c r="E24666" s="1433"/>
      <c r="K24666" s="1433"/>
      <c r="L24666" s="1334"/>
    </row>
    <row r="24667" spans="1:12" ht="24" customHeight="1">
      <c r="A24667" s="1355"/>
      <c r="B24667" s="1355"/>
      <c r="C24667" s="1433"/>
      <c r="E24667" s="1433"/>
      <c r="K24667" s="1433"/>
      <c r="L24667" s="1334"/>
    </row>
    <row r="24668" spans="1:12" ht="24" customHeight="1">
      <c r="A24668" s="1355"/>
      <c r="B24668" s="1355"/>
      <c r="C24668" s="1433"/>
      <c r="E24668" s="1433"/>
      <c r="K24668" s="1433"/>
      <c r="L24668" s="1334"/>
    </row>
    <row r="24669" spans="1:12" ht="24" customHeight="1">
      <c r="A24669" s="1355"/>
      <c r="B24669" s="1355"/>
      <c r="C24669" s="1433"/>
      <c r="E24669" s="1433"/>
      <c r="K24669" s="1433"/>
      <c r="L24669" s="1334"/>
    </row>
    <row r="24670" spans="1:12" ht="24" customHeight="1">
      <c r="A24670" s="1355"/>
      <c r="B24670" s="1355"/>
      <c r="C24670" s="1433"/>
      <c r="E24670" s="1433"/>
      <c r="K24670" s="1433"/>
      <c r="L24670" s="1334"/>
    </row>
    <row r="24671" spans="1:12" ht="24" customHeight="1">
      <c r="A24671" s="1355"/>
      <c r="B24671" s="1355"/>
      <c r="C24671" s="1433"/>
      <c r="E24671" s="1433"/>
      <c r="K24671" s="1433"/>
      <c r="L24671" s="1334"/>
    </row>
    <row r="24672" spans="1:12" ht="24" customHeight="1">
      <c r="A24672" s="1355"/>
      <c r="B24672" s="1355"/>
      <c r="C24672" s="1433"/>
      <c r="E24672" s="1433"/>
      <c r="K24672" s="1433"/>
      <c r="L24672" s="1334"/>
    </row>
    <row r="24673" spans="1:12" ht="24" customHeight="1">
      <c r="A24673" s="1355"/>
      <c r="B24673" s="1355"/>
      <c r="C24673" s="1433"/>
      <c r="E24673" s="1433"/>
      <c r="K24673" s="1433"/>
      <c r="L24673" s="1334"/>
    </row>
    <row r="24674" spans="1:12" ht="24" customHeight="1">
      <c r="A24674" s="1355"/>
      <c r="B24674" s="1355"/>
      <c r="C24674" s="1433"/>
      <c r="E24674" s="1433"/>
      <c r="K24674" s="1433"/>
      <c r="L24674" s="1334"/>
    </row>
    <row r="24675" spans="1:12" ht="24" customHeight="1">
      <c r="A24675" s="1355"/>
      <c r="B24675" s="1355"/>
      <c r="C24675" s="1433"/>
      <c r="E24675" s="1433"/>
      <c r="K24675" s="1433"/>
      <c r="L24675" s="1334"/>
    </row>
    <row r="24676" spans="1:12" ht="24" customHeight="1">
      <c r="A24676" s="1355"/>
      <c r="B24676" s="1355"/>
      <c r="C24676" s="1433"/>
      <c r="E24676" s="1433"/>
      <c r="K24676" s="1433"/>
      <c r="L24676" s="1334"/>
    </row>
    <row r="24677" spans="1:12" ht="24" customHeight="1">
      <c r="A24677" s="1355"/>
      <c r="B24677" s="1355"/>
      <c r="C24677" s="1433"/>
      <c r="E24677" s="1433"/>
      <c r="K24677" s="1433"/>
      <c r="L24677" s="1334"/>
    </row>
    <row r="24678" spans="1:12" ht="24" customHeight="1">
      <c r="A24678" s="1355"/>
      <c r="B24678" s="1355"/>
      <c r="C24678" s="1433"/>
      <c r="E24678" s="1433"/>
      <c r="K24678" s="1433"/>
      <c r="L24678" s="1334"/>
    </row>
    <row r="24679" spans="1:12" ht="24" customHeight="1">
      <c r="A24679" s="1355"/>
      <c r="B24679" s="1355"/>
      <c r="C24679" s="1433"/>
      <c r="E24679" s="1433"/>
      <c r="K24679" s="1433"/>
      <c r="L24679" s="1334"/>
    </row>
    <row r="24680" spans="1:12" ht="24" customHeight="1">
      <c r="A24680" s="1355"/>
      <c r="B24680" s="1355"/>
      <c r="C24680" s="1433"/>
      <c r="E24680" s="1433"/>
      <c r="K24680" s="1433"/>
      <c r="L24680" s="1334"/>
    </row>
    <row r="24681" spans="1:12" ht="24" customHeight="1">
      <c r="A24681" s="1355"/>
      <c r="B24681" s="1355"/>
      <c r="C24681" s="1433"/>
      <c r="E24681" s="1433"/>
      <c r="K24681" s="1433"/>
      <c r="L24681" s="1334"/>
    </row>
    <row r="24682" spans="1:12" ht="24" customHeight="1">
      <c r="A24682" s="1355"/>
      <c r="B24682" s="1355"/>
      <c r="C24682" s="1433"/>
      <c r="E24682" s="1433"/>
      <c r="K24682" s="1433"/>
      <c r="L24682" s="1334"/>
    </row>
    <row r="24683" spans="1:12" ht="24" customHeight="1">
      <c r="A24683" s="1355"/>
      <c r="B24683" s="1355"/>
      <c r="C24683" s="1433"/>
      <c r="E24683" s="1433"/>
      <c r="K24683" s="1433"/>
      <c r="L24683" s="1334"/>
    </row>
    <row r="24684" spans="1:12" ht="24" customHeight="1">
      <c r="A24684" s="1355"/>
      <c r="B24684" s="1355"/>
      <c r="C24684" s="1433"/>
      <c r="E24684" s="1433"/>
      <c r="K24684" s="1433"/>
      <c r="L24684" s="1334"/>
    </row>
    <row r="24685" spans="1:12" ht="24" customHeight="1">
      <c r="A24685" s="1355"/>
      <c r="B24685" s="1355"/>
      <c r="C24685" s="1433"/>
      <c r="E24685" s="1433"/>
      <c r="K24685" s="1433"/>
      <c r="L24685" s="1334"/>
    </row>
    <row r="24686" spans="1:12" ht="24" customHeight="1">
      <c r="A24686" s="1355"/>
      <c r="B24686" s="1355"/>
      <c r="C24686" s="1433"/>
      <c r="E24686" s="1433"/>
      <c r="K24686" s="1433"/>
      <c r="L24686" s="1334"/>
    </row>
    <row r="24687" spans="1:12" ht="24" customHeight="1">
      <c r="A24687" s="1355"/>
      <c r="B24687" s="1355"/>
      <c r="C24687" s="1433"/>
      <c r="E24687" s="1433"/>
      <c r="K24687" s="1433"/>
      <c r="L24687" s="1334"/>
    </row>
    <row r="24688" spans="1:12" ht="24" customHeight="1">
      <c r="A24688" s="1355"/>
      <c r="B24688" s="1355"/>
      <c r="C24688" s="1433"/>
      <c r="E24688" s="1433"/>
      <c r="K24688" s="1433"/>
      <c r="L24688" s="1334"/>
    </row>
    <row r="24689" spans="1:12" ht="24" customHeight="1">
      <c r="A24689" s="1355"/>
      <c r="B24689" s="1355"/>
      <c r="C24689" s="1433"/>
      <c r="E24689" s="1433"/>
      <c r="K24689" s="1433"/>
      <c r="L24689" s="1334"/>
    </row>
    <row r="24690" spans="1:12" ht="24" customHeight="1">
      <c r="A24690" s="1355"/>
      <c r="B24690" s="1355"/>
      <c r="C24690" s="1433"/>
      <c r="E24690" s="1433"/>
      <c r="K24690" s="1433"/>
      <c r="L24690" s="1334"/>
    </row>
    <row r="24691" spans="1:12" ht="24" customHeight="1">
      <c r="A24691" s="1355"/>
      <c r="B24691" s="1355"/>
      <c r="C24691" s="1433"/>
      <c r="E24691" s="1433"/>
      <c r="K24691" s="1433"/>
      <c r="L24691" s="1334"/>
    </row>
    <row r="24692" spans="1:12" ht="24" customHeight="1">
      <c r="A24692" s="1355"/>
      <c r="B24692" s="1355"/>
      <c r="C24692" s="1433"/>
      <c r="E24692" s="1433"/>
      <c r="K24692" s="1433"/>
      <c r="L24692" s="1334"/>
    </row>
    <row r="24693" spans="1:12" ht="24" customHeight="1">
      <c r="A24693" s="1355"/>
      <c r="B24693" s="1355"/>
      <c r="C24693" s="1433"/>
      <c r="E24693" s="1433"/>
      <c r="K24693" s="1433"/>
      <c r="L24693" s="1334"/>
    </row>
    <row r="24694" spans="1:12" ht="24" customHeight="1">
      <c r="A24694" s="1355"/>
      <c r="B24694" s="1355"/>
      <c r="C24694" s="1433"/>
      <c r="E24694" s="1433"/>
      <c r="K24694" s="1433"/>
      <c r="L24694" s="1334"/>
    </row>
    <row r="24695" spans="1:12" ht="24" customHeight="1">
      <c r="A24695" s="1355"/>
      <c r="B24695" s="1355"/>
      <c r="C24695" s="1433"/>
      <c r="E24695" s="1433"/>
      <c r="K24695" s="1433"/>
      <c r="L24695" s="1334"/>
    </row>
    <row r="24696" spans="1:12" ht="24" customHeight="1">
      <c r="A24696" s="1355"/>
      <c r="B24696" s="1355"/>
      <c r="C24696" s="1433"/>
      <c r="E24696" s="1433"/>
      <c r="K24696" s="1433"/>
      <c r="L24696" s="1334"/>
    </row>
    <row r="24697" spans="1:12" ht="24" customHeight="1">
      <c r="A24697" s="1355"/>
      <c r="B24697" s="1355"/>
      <c r="C24697" s="1433"/>
      <c r="E24697" s="1433"/>
      <c r="K24697" s="1433"/>
      <c r="L24697" s="1334"/>
    </row>
    <row r="24698" spans="1:12" ht="24" customHeight="1">
      <c r="A24698" s="1355"/>
      <c r="B24698" s="1355"/>
      <c r="C24698" s="1433"/>
      <c r="E24698" s="1433"/>
      <c r="K24698" s="1433"/>
      <c r="L24698" s="1334"/>
    </row>
    <row r="24699" spans="1:12" ht="24" customHeight="1">
      <c r="A24699" s="1355"/>
      <c r="B24699" s="1355"/>
      <c r="C24699" s="1433"/>
      <c r="E24699" s="1433"/>
      <c r="K24699" s="1433"/>
      <c r="L24699" s="1334"/>
    </row>
    <row r="24700" spans="1:12" ht="24" customHeight="1">
      <c r="A24700" s="1355"/>
      <c r="B24700" s="1355"/>
      <c r="C24700" s="1433"/>
      <c r="E24700" s="1433"/>
      <c r="K24700" s="1433"/>
      <c r="L24700" s="1334"/>
    </row>
    <row r="24701" spans="1:12" ht="24" customHeight="1">
      <c r="A24701" s="1355"/>
      <c r="B24701" s="1355"/>
      <c r="C24701" s="1433"/>
      <c r="E24701" s="1433"/>
      <c r="K24701" s="1433"/>
      <c r="L24701" s="1334"/>
    </row>
    <row r="24702" spans="1:12" ht="24" customHeight="1">
      <c r="A24702" s="1355"/>
      <c r="B24702" s="1355"/>
      <c r="C24702" s="1433"/>
      <c r="E24702" s="1433"/>
      <c r="K24702" s="1433"/>
      <c r="L24702" s="1334"/>
    </row>
    <row r="24703" spans="1:12" ht="24" customHeight="1">
      <c r="A24703" s="1355"/>
      <c r="B24703" s="1355"/>
      <c r="C24703" s="1433"/>
      <c r="E24703" s="1433"/>
      <c r="K24703" s="1433"/>
      <c r="L24703" s="1334"/>
    </row>
    <row r="24704" spans="1:12" ht="24" customHeight="1">
      <c r="A24704" s="1355"/>
      <c r="B24704" s="1355"/>
      <c r="C24704" s="1433"/>
      <c r="E24704" s="1433"/>
      <c r="K24704" s="1433"/>
      <c r="L24704" s="1334"/>
    </row>
    <row r="24705" spans="1:12" ht="24" customHeight="1">
      <c r="A24705" s="1355"/>
      <c r="B24705" s="1355"/>
      <c r="C24705" s="1433"/>
      <c r="E24705" s="1433"/>
      <c r="K24705" s="1433"/>
      <c r="L24705" s="1334"/>
    </row>
    <row r="24706" spans="1:12" ht="24" customHeight="1">
      <c r="A24706" s="1355"/>
      <c r="B24706" s="1355"/>
      <c r="C24706" s="1433"/>
      <c r="E24706" s="1433"/>
      <c r="K24706" s="1433"/>
      <c r="L24706" s="1334"/>
    </row>
    <row r="24707" spans="1:12" ht="24" customHeight="1">
      <c r="A24707" s="1355"/>
      <c r="B24707" s="1355"/>
      <c r="C24707" s="1433"/>
      <c r="E24707" s="1433"/>
      <c r="K24707" s="1433"/>
      <c r="L24707" s="1334"/>
    </row>
    <row r="24708" spans="1:12" ht="24" customHeight="1">
      <c r="A24708" s="1355"/>
      <c r="B24708" s="1355"/>
      <c r="C24708" s="1433"/>
      <c r="E24708" s="1433"/>
      <c r="K24708" s="1433"/>
      <c r="L24708" s="1334"/>
    </row>
    <row r="24709" spans="1:12" ht="24" customHeight="1">
      <c r="A24709" s="1355"/>
      <c r="B24709" s="1355"/>
      <c r="C24709" s="1433"/>
      <c r="E24709" s="1433"/>
      <c r="K24709" s="1433"/>
      <c r="L24709" s="1334"/>
    </row>
    <row r="24710" spans="1:12" ht="24" customHeight="1">
      <c r="A24710" s="1355"/>
      <c r="B24710" s="1355"/>
      <c r="C24710" s="1433"/>
      <c r="E24710" s="1433"/>
      <c r="K24710" s="1433"/>
      <c r="L24710" s="1334"/>
    </row>
    <row r="24711" spans="1:12" ht="24" customHeight="1">
      <c r="A24711" s="1355"/>
      <c r="B24711" s="1355"/>
      <c r="C24711" s="1433"/>
      <c r="E24711" s="1433"/>
      <c r="K24711" s="1433"/>
      <c r="L24711" s="1334"/>
    </row>
    <row r="24712" spans="1:12" ht="24" customHeight="1">
      <c r="A24712" s="1355"/>
      <c r="B24712" s="1355"/>
      <c r="C24712" s="1433"/>
      <c r="E24712" s="1433"/>
      <c r="K24712" s="1433"/>
      <c r="L24712" s="1334"/>
    </row>
    <row r="24713" spans="1:12" ht="24" customHeight="1">
      <c r="A24713" s="1355"/>
      <c r="B24713" s="1355"/>
      <c r="C24713" s="1433"/>
      <c r="E24713" s="1433"/>
      <c r="K24713" s="1433"/>
      <c r="L24713" s="1334"/>
    </row>
    <row r="24714" spans="1:12" ht="24" customHeight="1">
      <c r="A24714" s="1355"/>
      <c r="B24714" s="1355"/>
      <c r="C24714" s="1433"/>
      <c r="E24714" s="1433"/>
      <c r="K24714" s="1433"/>
      <c r="L24714" s="1334"/>
    </row>
    <row r="24715" spans="1:12" ht="24" customHeight="1">
      <c r="A24715" s="1355"/>
      <c r="B24715" s="1355"/>
      <c r="C24715" s="1433"/>
      <c r="E24715" s="1433"/>
      <c r="K24715" s="1433"/>
      <c r="L24715" s="1334"/>
    </row>
    <row r="24716" spans="1:12" ht="24" customHeight="1">
      <c r="A24716" s="1355"/>
      <c r="B24716" s="1355"/>
      <c r="C24716" s="1433"/>
      <c r="E24716" s="1433"/>
      <c r="K24716" s="1433"/>
      <c r="L24716" s="1334"/>
    </row>
    <row r="24717" spans="1:12" ht="24" customHeight="1">
      <c r="A24717" s="1355"/>
      <c r="B24717" s="1355"/>
      <c r="C24717" s="1433"/>
      <c r="E24717" s="1433"/>
      <c r="K24717" s="1433"/>
      <c r="L24717" s="1334"/>
    </row>
    <row r="24718" spans="1:12" ht="24" customHeight="1">
      <c r="A24718" s="1355"/>
      <c r="B24718" s="1355"/>
      <c r="C24718" s="1433"/>
      <c r="E24718" s="1433"/>
      <c r="K24718" s="1433"/>
      <c r="L24718" s="1334"/>
    </row>
    <row r="24719" spans="1:12" ht="24" customHeight="1">
      <c r="A24719" s="1355"/>
      <c r="B24719" s="1355"/>
      <c r="C24719" s="1433"/>
      <c r="E24719" s="1433"/>
      <c r="K24719" s="1433"/>
      <c r="L24719" s="1334"/>
    </row>
    <row r="24720" spans="1:12" ht="24" customHeight="1">
      <c r="A24720" s="1355"/>
      <c r="B24720" s="1355"/>
      <c r="C24720" s="1433"/>
      <c r="E24720" s="1433"/>
      <c r="K24720" s="1433"/>
      <c r="L24720" s="1334"/>
    </row>
    <row r="24721" spans="1:12" ht="24" customHeight="1">
      <c r="A24721" s="1355"/>
      <c r="B24721" s="1355"/>
      <c r="C24721" s="1433"/>
      <c r="E24721" s="1433"/>
      <c r="K24721" s="1433"/>
      <c r="L24721" s="1334"/>
    </row>
    <row r="24722" spans="1:12" ht="24" customHeight="1">
      <c r="A24722" s="1355"/>
      <c r="B24722" s="1355"/>
      <c r="C24722" s="1433"/>
      <c r="E24722" s="1433"/>
      <c r="K24722" s="1433"/>
      <c r="L24722" s="1334"/>
    </row>
    <row r="24723" spans="1:12" ht="24" customHeight="1">
      <c r="A24723" s="1355"/>
      <c r="B24723" s="1355"/>
      <c r="C24723" s="1433"/>
      <c r="E24723" s="1433"/>
      <c r="K24723" s="1433"/>
      <c r="L24723" s="1334"/>
    </row>
    <row r="24724" spans="1:12" ht="24" customHeight="1">
      <c r="A24724" s="1355"/>
      <c r="B24724" s="1355"/>
      <c r="C24724" s="1433"/>
      <c r="E24724" s="1433"/>
      <c r="K24724" s="1433"/>
      <c r="L24724" s="1334"/>
    </row>
    <row r="24725" spans="1:12" ht="24" customHeight="1">
      <c r="A24725" s="1355"/>
      <c r="B24725" s="1355"/>
      <c r="C24725" s="1433"/>
      <c r="E24725" s="1433"/>
      <c r="K24725" s="1433"/>
      <c r="L24725" s="1334"/>
    </row>
    <row r="24726" spans="1:12" ht="24" customHeight="1">
      <c r="A24726" s="1355"/>
      <c r="B24726" s="1355"/>
      <c r="C24726" s="1433"/>
      <c r="E24726" s="1433"/>
      <c r="K24726" s="1433"/>
      <c r="L24726" s="1334"/>
    </row>
    <row r="24727" spans="1:12" ht="24" customHeight="1">
      <c r="A24727" s="1355"/>
      <c r="B24727" s="1355"/>
      <c r="C24727" s="1433"/>
      <c r="E24727" s="1433"/>
      <c r="K24727" s="1433"/>
      <c r="L24727" s="1334"/>
    </row>
    <row r="24728" spans="1:12" ht="24" customHeight="1">
      <c r="A24728" s="1355"/>
      <c r="B24728" s="1355"/>
      <c r="C24728" s="1433"/>
      <c r="E24728" s="1433"/>
      <c r="K24728" s="1433"/>
      <c r="L24728" s="1334"/>
    </row>
    <row r="24729" spans="1:12" ht="24" customHeight="1">
      <c r="A24729" s="1355"/>
      <c r="B24729" s="1355"/>
      <c r="C24729" s="1433"/>
      <c r="E24729" s="1433"/>
      <c r="K24729" s="1433"/>
      <c r="L24729" s="1334"/>
    </row>
    <row r="24730" spans="1:12" ht="24" customHeight="1">
      <c r="A24730" s="1355"/>
      <c r="B24730" s="1355"/>
      <c r="C24730" s="1433"/>
      <c r="E24730" s="1433"/>
      <c r="K24730" s="1433"/>
      <c r="L24730" s="1334"/>
    </row>
    <row r="24731" spans="1:12" ht="24" customHeight="1">
      <c r="A24731" s="1355"/>
      <c r="B24731" s="1355"/>
      <c r="C24731" s="1433"/>
      <c r="E24731" s="1433"/>
      <c r="K24731" s="1433"/>
      <c r="L24731" s="1334"/>
    </row>
    <row r="24732" spans="1:12" ht="24" customHeight="1">
      <c r="A24732" s="1355"/>
      <c r="B24732" s="1355"/>
      <c r="C24732" s="1433"/>
      <c r="E24732" s="1433"/>
      <c r="K24732" s="1433"/>
      <c r="L24732" s="1334"/>
    </row>
    <row r="24733" spans="1:12" ht="24" customHeight="1">
      <c r="A24733" s="1355"/>
      <c r="B24733" s="1355"/>
      <c r="C24733" s="1433"/>
      <c r="E24733" s="1433"/>
      <c r="K24733" s="1433"/>
      <c r="L24733" s="1334"/>
    </row>
    <row r="24734" spans="1:12" ht="24" customHeight="1">
      <c r="A24734" s="1355"/>
      <c r="B24734" s="1355"/>
      <c r="C24734" s="1433"/>
      <c r="E24734" s="1433"/>
      <c r="K24734" s="1433"/>
      <c r="L24734" s="1334"/>
    </row>
    <row r="24735" spans="1:12" ht="24" customHeight="1">
      <c r="A24735" s="1355"/>
      <c r="B24735" s="1355"/>
      <c r="C24735" s="1433"/>
      <c r="E24735" s="1433"/>
      <c r="K24735" s="1433"/>
      <c r="L24735" s="1334"/>
    </row>
    <row r="24736" spans="1:12" ht="24" customHeight="1">
      <c r="A24736" s="1355"/>
      <c r="B24736" s="1355"/>
      <c r="C24736" s="1433"/>
      <c r="E24736" s="1433"/>
      <c r="K24736" s="1433"/>
      <c r="L24736" s="1334"/>
    </row>
    <row r="24737" spans="1:12" ht="24" customHeight="1">
      <c r="A24737" s="1355"/>
      <c r="B24737" s="1355"/>
      <c r="C24737" s="1433"/>
      <c r="E24737" s="1433"/>
      <c r="K24737" s="1433"/>
      <c r="L24737" s="1334"/>
    </row>
    <row r="24738" spans="1:12" ht="24" customHeight="1">
      <c r="A24738" s="1355"/>
      <c r="B24738" s="1355"/>
      <c r="C24738" s="1433"/>
      <c r="E24738" s="1433"/>
      <c r="K24738" s="1433"/>
      <c r="L24738" s="1334"/>
    </row>
    <row r="24739" spans="1:12" ht="24" customHeight="1">
      <c r="A24739" s="1355"/>
      <c r="B24739" s="1355"/>
      <c r="C24739" s="1433"/>
      <c r="E24739" s="1433"/>
      <c r="K24739" s="1433"/>
      <c r="L24739" s="1334"/>
    </row>
    <row r="24740" spans="1:12" ht="24" customHeight="1">
      <c r="A24740" s="1355"/>
      <c r="B24740" s="1355"/>
      <c r="C24740" s="1433"/>
      <c r="E24740" s="1433"/>
      <c r="K24740" s="1433"/>
      <c r="L24740" s="1334"/>
    </row>
    <row r="24741" spans="1:12" ht="24" customHeight="1">
      <c r="A24741" s="1355"/>
      <c r="B24741" s="1355"/>
      <c r="C24741" s="1433"/>
      <c r="E24741" s="1433"/>
      <c r="K24741" s="1433"/>
      <c r="L24741" s="1334"/>
    </row>
    <row r="24742" spans="1:12" ht="24" customHeight="1">
      <c r="A24742" s="1355"/>
      <c r="B24742" s="1355"/>
      <c r="C24742" s="1433"/>
      <c r="E24742" s="1433"/>
      <c r="K24742" s="1433"/>
      <c r="L24742" s="1334"/>
    </row>
    <row r="24743" spans="1:12" ht="24" customHeight="1">
      <c r="A24743" s="1355"/>
      <c r="B24743" s="1355"/>
      <c r="C24743" s="1433"/>
      <c r="E24743" s="1433"/>
      <c r="K24743" s="1433"/>
      <c r="L24743" s="1334"/>
    </row>
    <row r="24744" spans="1:12" ht="24" customHeight="1">
      <c r="A24744" s="1355"/>
      <c r="B24744" s="1355"/>
      <c r="C24744" s="1433"/>
      <c r="E24744" s="1433"/>
      <c r="K24744" s="1433"/>
      <c r="L24744" s="1334"/>
    </row>
    <row r="24745" spans="1:12" ht="24" customHeight="1">
      <c r="A24745" s="1355"/>
      <c r="B24745" s="1355"/>
      <c r="C24745" s="1433"/>
      <c r="E24745" s="1433"/>
      <c r="K24745" s="1433"/>
      <c r="L24745" s="1334"/>
    </row>
    <row r="24746" spans="1:12" ht="24" customHeight="1">
      <c r="A24746" s="1355"/>
      <c r="B24746" s="1355"/>
      <c r="C24746" s="1433"/>
      <c r="E24746" s="1433"/>
      <c r="K24746" s="1433"/>
      <c r="L24746" s="1334"/>
    </row>
    <row r="24747" spans="1:12" ht="24" customHeight="1">
      <c r="A24747" s="1355"/>
      <c r="B24747" s="1355"/>
      <c r="C24747" s="1433"/>
      <c r="E24747" s="1433"/>
      <c r="K24747" s="1433"/>
      <c r="L24747" s="1334"/>
    </row>
    <row r="24748" spans="1:12" ht="24" customHeight="1">
      <c r="A24748" s="1355"/>
      <c r="B24748" s="1355"/>
      <c r="C24748" s="1433"/>
      <c r="E24748" s="1433"/>
      <c r="K24748" s="1433"/>
      <c r="L24748" s="1334"/>
    </row>
    <row r="24749" spans="1:12" ht="24" customHeight="1">
      <c r="A24749" s="1355"/>
      <c r="B24749" s="1355"/>
      <c r="C24749" s="1433"/>
      <c r="E24749" s="1433"/>
      <c r="K24749" s="1433"/>
      <c r="L24749" s="1334"/>
    </row>
    <row r="24750" spans="1:12" ht="24" customHeight="1">
      <c r="A24750" s="1355"/>
      <c r="B24750" s="1355"/>
      <c r="C24750" s="1433"/>
      <c r="E24750" s="1433"/>
      <c r="K24750" s="1433"/>
      <c r="L24750" s="1334"/>
    </row>
    <row r="24751" spans="1:12" ht="24" customHeight="1">
      <c r="A24751" s="1355"/>
      <c r="B24751" s="1355"/>
      <c r="C24751" s="1433"/>
      <c r="E24751" s="1433"/>
      <c r="K24751" s="1433"/>
      <c r="L24751" s="1334"/>
    </row>
    <row r="24752" spans="1:12" ht="24" customHeight="1">
      <c r="A24752" s="1355"/>
      <c r="B24752" s="1355"/>
      <c r="C24752" s="1433"/>
      <c r="E24752" s="1433"/>
      <c r="K24752" s="1433"/>
      <c r="L24752" s="1334"/>
    </row>
    <row r="24753" spans="1:12" ht="24" customHeight="1">
      <c r="A24753" s="1355"/>
      <c r="B24753" s="1355"/>
      <c r="C24753" s="1433"/>
      <c r="E24753" s="1433"/>
      <c r="K24753" s="1433"/>
      <c r="L24753" s="1334"/>
    </row>
    <row r="24754" spans="1:12" ht="24" customHeight="1">
      <c r="A24754" s="1355"/>
      <c r="B24754" s="1355"/>
      <c r="C24754" s="1433"/>
      <c r="E24754" s="1433"/>
      <c r="K24754" s="1433"/>
      <c r="L24754" s="1334"/>
    </row>
    <row r="24755" spans="1:12" ht="24" customHeight="1">
      <c r="A24755" s="1355"/>
      <c r="B24755" s="1355"/>
      <c r="C24755" s="1433"/>
      <c r="E24755" s="1433"/>
      <c r="K24755" s="1433"/>
      <c r="L24755" s="1334"/>
    </row>
    <row r="24756" spans="1:12" ht="24" customHeight="1">
      <c r="A24756" s="1355"/>
      <c r="B24756" s="1355"/>
      <c r="C24756" s="1433"/>
      <c r="E24756" s="1433"/>
      <c r="K24756" s="1433"/>
      <c r="L24756" s="1334"/>
    </row>
    <row r="24757" spans="1:12" ht="24" customHeight="1">
      <c r="A24757" s="1355"/>
      <c r="B24757" s="1355"/>
      <c r="C24757" s="1433"/>
      <c r="E24757" s="1433"/>
      <c r="K24757" s="1433"/>
      <c r="L24757" s="1334"/>
    </row>
    <row r="24758" spans="1:12" ht="24" customHeight="1">
      <c r="A24758" s="1355"/>
      <c r="B24758" s="1355"/>
      <c r="C24758" s="1433"/>
      <c r="E24758" s="1433"/>
      <c r="K24758" s="1433"/>
      <c r="L24758" s="1334"/>
    </row>
    <row r="24759" spans="1:12" ht="24" customHeight="1">
      <c r="A24759" s="1355"/>
      <c r="B24759" s="1355"/>
      <c r="C24759" s="1433"/>
      <c r="E24759" s="1433"/>
      <c r="K24759" s="1433"/>
      <c r="L24759" s="1334"/>
    </row>
    <row r="24760" spans="1:12" ht="24" customHeight="1">
      <c r="A24760" s="1355"/>
      <c r="B24760" s="1355"/>
      <c r="C24760" s="1433"/>
      <c r="E24760" s="1433"/>
      <c r="K24760" s="1433"/>
      <c r="L24760" s="1334"/>
    </row>
    <row r="24761" spans="1:12" ht="24" customHeight="1">
      <c r="A24761" s="1355"/>
      <c r="B24761" s="1355"/>
      <c r="C24761" s="1433"/>
      <c r="E24761" s="1433"/>
      <c r="K24761" s="1433"/>
      <c r="L24761" s="1334"/>
    </row>
    <row r="24762" spans="1:12" ht="24" customHeight="1">
      <c r="A24762" s="1355"/>
      <c r="B24762" s="1355"/>
      <c r="C24762" s="1433"/>
      <c r="E24762" s="1433"/>
      <c r="K24762" s="1433"/>
      <c r="L24762" s="1334"/>
    </row>
    <row r="24763" spans="1:12" ht="24" customHeight="1">
      <c r="A24763" s="1355"/>
      <c r="B24763" s="1355"/>
      <c r="C24763" s="1433"/>
      <c r="E24763" s="1433"/>
      <c r="K24763" s="1433"/>
      <c r="L24763" s="1334"/>
    </row>
    <row r="24764" spans="1:12" ht="24" customHeight="1">
      <c r="A24764" s="1355"/>
      <c r="B24764" s="1355"/>
      <c r="C24764" s="1433"/>
      <c r="E24764" s="1433"/>
      <c r="K24764" s="1433"/>
      <c r="L24764" s="1334"/>
    </row>
    <row r="24765" spans="1:12" ht="24" customHeight="1">
      <c r="A24765" s="1355"/>
      <c r="B24765" s="1355"/>
      <c r="C24765" s="1433"/>
      <c r="E24765" s="1433"/>
      <c r="K24765" s="1433"/>
      <c r="L24765" s="1334"/>
    </row>
    <row r="24766" spans="1:12" ht="24" customHeight="1">
      <c r="A24766" s="1355"/>
      <c r="B24766" s="1355"/>
      <c r="C24766" s="1433"/>
      <c r="E24766" s="1433"/>
      <c r="K24766" s="1433"/>
      <c r="L24766" s="1334"/>
    </row>
    <row r="24767" spans="1:12" ht="24" customHeight="1">
      <c r="A24767" s="1355"/>
      <c r="B24767" s="1355"/>
      <c r="C24767" s="1433"/>
      <c r="E24767" s="1433"/>
      <c r="K24767" s="1433"/>
      <c r="L24767" s="1334"/>
    </row>
    <row r="24768" spans="1:12" ht="24" customHeight="1">
      <c r="A24768" s="1355"/>
      <c r="B24768" s="1355"/>
      <c r="C24768" s="1433"/>
      <c r="E24768" s="1433"/>
      <c r="K24768" s="1433"/>
      <c r="L24768" s="1334"/>
    </row>
    <row r="24769" spans="1:12" ht="24" customHeight="1">
      <c r="A24769" s="1355"/>
      <c r="B24769" s="1355"/>
      <c r="C24769" s="1433"/>
      <c r="E24769" s="1433"/>
      <c r="K24769" s="1433"/>
      <c r="L24769" s="1334"/>
    </row>
    <row r="24770" spans="1:12" ht="24" customHeight="1">
      <c r="A24770" s="1355"/>
      <c r="B24770" s="1355"/>
      <c r="C24770" s="1433"/>
      <c r="E24770" s="1433"/>
      <c r="K24770" s="1433"/>
      <c r="L24770" s="1334"/>
    </row>
    <row r="24771" spans="1:12" ht="24" customHeight="1">
      <c r="A24771" s="1355"/>
      <c r="B24771" s="1355"/>
      <c r="C24771" s="1433"/>
      <c r="E24771" s="1433"/>
      <c r="K24771" s="1433"/>
      <c r="L24771" s="1334"/>
    </row>
    <row r="24772" spans="1:12" ht="24" customHeight="1">
      <c r="A24772" s="1355"/>
      <c r="B24772" s="1355"/>
      <c r="C24772" s="1433"/>
      <c r="E24772" s="1433"/>
      <c r="K24772" s="1433"/>
      <c r="L24772" s="1334"/>
    </row>
    <row r="24773" spans="1:12" ht="24" customHeight="1">
      <c r="A24773" s="1355"/>
      <c r="B24773" s="1355"/>
      <c r="C24773" s="1433"/>
      <c r="E24773" s="1433"/>
      <c r="K24773" s="1433"/>
      <c r="L24773" s="1334"/>
    </row>
    <row r="24774" spans="1:12" ht="24" customHeight="1">
      <c r="A24774" s="1355"/>
      <c r="B24774" s="1355"/>
      <c r="C24774" s="1433"/>
      <c r="E24774" s="1433"/>
      <c r="K24774" s="1433"/>
      <c r="L24774" s="1334"/>
    </row>
    <row r="24775" spans="1:12" ht="24" customHeight="1">
      <c r="A24775" s="1355"/>
      <c r="B24775" s="1355"/>
      <c r="C24775" s="1433"/>
      <c r="E24775" s="1433"/>
      <c r="K24775" s="1433"/>
      <c r="L24775" s="1334"/>
    </row>
    <row r="24776" spans="1:12" ht="24" customHeight="1">
      <c r="A24776" s="1355"/>
      <c r="B24776" s="1355"/>
      <c r="C24776" s="1433"/>
      <c r="E24776" s="1433"/>
      <c r="K24776" s="1433"/>
      <c r="L24776" s="1334"/>
    </row>
    <row r="24777" spans="1:12" ht="24" customHeight="1">
      <c r="A24777" s="1355"/>
      <c r="B24777" s="1355"/>
      <c r="C24777" s="1433"/>
      <c r="E24777" s="1433"/>
      <c r="K24777" s="1433"/>
      <c r="L24777" s="1334"/>
    </row>
    <row r="24778" spans="1:12" ht="24" customHeight="1">
      <c r="A24778" s="1355"/>
      <c r="B24778" s="1355"/>
      <c r="C24778" s="1433"/>
      <c r="E24778" s="1433"/>
      <c r="K24778" s="1433"/>
      <c r="L24778" s="1334"/>
    </row>
    <row r="24779" spans="1:12" ht="24" customHeight="1">
      <c r="A24779" s="1355"/>
      <c r="B24779" s="1355"/>
      <c r="C24779" s="1433"/>
      <c r="E24779" s="1433"/>
      <c r="K24779" s="1433"/>
      <c r="L24779" s="1334"/>
    </row>
    <row r="24780" spans="1:12" ht="24" customHeight="1">
      <c r="A24780" s="1355"/>
      <c r="B24780" s="1355"/>
      <c r="C24780" s="1433"/>
      <c r="E24780" s="1433"/>
      <c r="K24780" s="1433"/>
      <c r="L24780" s="1334"/>
    </row>
    <row r="24781" spans="1:12" ht="24" customHeight="1">
      <c r="A24781" s="1355"/>
      <c r="B24781" s="1355"/>
      <c r="C24781" s="1433"/>
      <c r="E24781" s="1433"/>
      <c r="K24781" s="1433"/>
      <c r="L24781" s="1334"/>
    </row>
    <row r="24782" spans="1:12" ht="24" customHeight="1">
      <c r="A24782" s="1355"/>
      <c r="B24782" s="1355"/>
      <c r="C24782" s="1433"/>
      <c r="E24782" s="1433"/>
      <c r="K24782" s="1433"/>
      <c r="L24782" s="1334"/>
    </row>
    <row r="24783" spans="1:12" ht="24" customHeight="1">
      <c r="A24783" s="1355"/>
      <c r="B24783" s="1355"/>
      <c r="C24783" s="1433"/>
      <c r="E24783" s="1433"/>
      <c r="K24783" s="1433"/>
      <c r="L24783" s="1334"/>
    </row>
    <row r="24784" spans="1:12" ht="24" customHeight="1">
      <c r="A24784" s="1355"/>
      <c r="B24784" s="1355"/>
      <c r="C24784" s="1433"/>
      <c r="E24784" s="1433"/>
      <c r="K24784" s="1433"/>
      <c r="L24784" s="1334"/>
    </row>
    <row r="24785" spans="1:12" ht="24" customHeight="1">
      <c r="A24785" s="1355"/>
      <c r="B24785" s="1355"/>
      <c r="C24785" s="1433"/>
      <c r="E24785" s="1433"/>
      <c r="K24785" s="1433"/>
      <c r="L24785" s="1334"/>
    </row>
    <row r="24786" spans="1:12" ht="24" customHeight="1">
      <c r="A24786" s="1355"/>
      <c r="B24786" s="1355"/>
      <c r="C24786" s="1433"/>
      <c r="E24786" s="1433"/>
      <c r="K24786" s="1433"/>
      <c r="L24786" s="1334"/>
    </row>
    <row r="24787" spans="1:12" ht="24" customHeight="1">
      <c r="A24787" s="1355"/>
      <c r="B24787" s="1355"/>
      <c r="C24787" s="1433"/>
      <c r="E24787" s="1433"/>
      <c r="K24787" s="1433"/>
      <c r="L24787" s="1334"/>
    </row>
    <row r="24788" spans="1:12" ht="24" customHeight="1">
      <c r="A24788" s="1355"/>
      <c r="B24788" s="1355"/>
      <c r="C24788" s="1433"/>
      <c r="E24788" s="1433"/>
      <c r="K24788" s="1433"/>
      <c r="L24788" s="1334"/>
    </row>
    <row r="24789" spans="1:12" ht="24" customHeight="1">
      <c r="A24789" s="1355"/>
      <c r="B24789" s="1355"/>
      <c r="C24789" s="1433"/>
      <c r="E24789" s="1433"/>
      <c r="K24789" s="1433"/>
      <c r="L24789" s="1334"/>
    </row>
    <row r="24790" spans="1:12" ht="24" customHeight="1">
      <c r="A24790" s="1355"/>
      <c r="B24790" s="1355"/>
      <c r="C24790" s="1433"/>
      <c r="E24790" s="1433"/>
      <c r="K24790" s="1433"/>
      <c r="L24790" s="1334"/>
    </row>
    <row r="24791" spans="1:12" ht="24" customHeight="1">
      <c r="A24791" s="1355"/>
      <c r="B24791" s="1355"/>
      <c r="C24791" s="1433"/>
      <c r="E24791" s="1433"/>
      <c r="K24791" s="1433"/>
      <c r="L24791" s="1334"/>
    </row>
    <row r="24792" spans="1:12" ht="24" customHeight="1">
      <c r="A24792" s="1355"/>
      <c r="B24792" s="1355"/>
      <c r="C24792" s="1433"/>
      <c r="E24792" s="1433"/>
      <c r="K24792" s="1433"/>
      <c r="L24792" s="1334"/>
    </row>
    <row r="24793" spans="1:12" ht="24" customHeight="1">
      <c r="A24793" s="1355"/>
      <c r="B24793" s="1355"/>
      <c r="C24793" s="1433"/>
      <c r="E24793" s="1433"/>
      <c r="K24793" s="1433"/>
      <c r="L24793" s="1334"/>
    </row>
    <row r="24794" spans="1:12" ht="24" customHeight="1">
      <c r="A24794" s="1355"/>
      <c r="B24794" s="1355"/>
      <c r="C24794" s="1433"/>
      <c r="E24794" s="1433"/>
      <c r="K24794" s="1433"/>
      <c r="L24794" s="1334"/>
    </row>
    <row r="24795" spans="1:12" ht="24" customHeight="1">
      <c r="A24795" s="1355"/>
      <c r="B24795" s="1355"/>
      <c r="C24795" s="1433"/>
      <c r="E24795" s="1433"/>
      <c r="K24795" s="1433"/>
      <c r="L24795" s="1334"/>
    </row>
    <row r="24796" spans="1:12" ht="24" customHeight="1">
      <c r="A24796" s="1355"/>
      <c r="B24796" s="1355"/>
      <c r="C24796" s="1433"/>
      <c r="E24796" s="1433"/>
      <c r="K24796" s="1433"/>
      <c r="L24796" s="1334"/>
    </row>
    <row r="24797" spans="1:12" ht="24" customHeight="1">
      <c r="A24797" s="1355"/>
      <c r="B24797" s="1355"/>
      <c r="C24797" s="1433"/>
      <c r="E24797" s="1433"/>
      <c r="K24797" s="1433"/>
      <c r="L24797" s="1334"/>
    </row>
    <row r="24798" spans="1:12" ht="24" customHeight="1">
      <c r="A24798" s="1355"/>
      <c r="B24798" s="1355"/>
      <c r="C24798" s="1433"/>
      <c r="E24798" s="1433"/>
      <c r="K24798" s="1433"/>
      <c r="L24798" s="1334"/>
    </row>
    <row r="24799" spans="1:12" ht="24" customHeight="1">
      <c r="A24799" s="1355"/>
      <c r="B24799" s="1355"/>
      <c r="C24799" s="1433"/>
      <c r="E24799" s="1433"/>
      <c r="K24799" s="1433"/>
      <c r="L24799" s="1334"/>
    </row>
    <row r="24800" spans="1:12" ht="24" customHeight="1">
      <c r="A24800" s="1355"/>
      <c r="B24800" s="1355"/>
      <c r="C24800" s="1433"/>
      <c r="E24800" s="1433"/>
      <c r="K24800" s="1433"/>
      <c r="L24800" s="1334"/>
    </row>
    <row r="24801" spans="1:12" ht="24" customHeight="1">
      <c r="A24801" s="1355"/>
      <c r="B24801" s="1355"/>
      <c r="C24801" s="1433"/>
      <c r="E24801" s="1433"/>
      <c r="K24801" s="1433"/>
      <c r="L24801" s="1334"/>
    </row>
    <row r="24802" spans="1:12" ht="24" customHeight="1">
      <c r="A24802" s="1355"/>
      <c r="B24802" s="1355"/>
      <c r="C24802" s="1433"/>
      <c r="E24802" s="1433"/>
      <c r="K24802" s="1433"/>
      <c r="L24802" s="1334"/>
    </row>
    <row r="24803" spans="1:12" ht="24" customHeight="1">
      <c r="A24803" s="1355"/>
      <c r="B24803" s="1355"/>
      <c r="C24803" s="1433"/>
      <c r="E24803" s="1433"/>
      <c r="K24803" s="1433"/>
      <c r="L24803" s="1334"/>
    </row>
    <row r="24804" spans="1:12" ht="24" customHeight="1">
      <c r="A24804" s="1355"/>
      <c r="B24804" s="1355"/>
      <c r="C24804" s="1433"/>
      <c r="E24804" s="1433"/>
      <c r="K24804" s="1433"/>
      <c r="L24804" s="1334"/>
    </row>
    <row r="24805" spans="1:12" ht="24" customHeight="1">
      <c r="A24805" s="1355"/>
      <c r="B24805" s="1355"/>
      <c r="C24805" s="1433"/>
      <c r="E24805" s="1433"/>
      <c r="K24805" s="1433"/>
      <c r="L24805" s="1334"/>
    </row>
    <row r="24806" spans="1:12" ht="24" customHeight="1">
      <c r="A24806" s="1355"/>
      <c r="B24806" s="1355"/>
      <c r="C24806" s="1433"/>
      <c r="E24806" s="1433"/>
      <c r="K24806" s="1433"/>
      <c r="L24806" s="1334"/>
    </row>
    <row r="24807" spans="1:12" ht="24" customHeight="1">
      <c r="A24807" s="1355"/>
      <c r="B24807" s="1355"/>
      <c r="C24807" s="1433"/>
      <c r="E24807" s="1433"/>
      <c r="K24807" s="1433"/>
      <c r="L24807" s="1334"/>
    </row>
    <row r="24808" spans="1:12" ht="24" customHeight="1">
      <c r="A24808" s="1355"/>
      <c r="B24808" s="1355"/>
      <c r="C24808" s="1433"/>
      <c r="E24808" s="1433"/>
      <c r="K24808" s="1433"/>
      <c r="L24808" s="1334"/>
    </row>
    <row r="24809" spans="1:12" ht="24" customHeight="1">
      <c r="A24809" s="1355"/>
      <c r="B24809" s="1355"/>
      <c r="C24809" s="1433"/>
      <c r="E24809" s="1433"/>
      <c r="K24809" s="1433"/>
      <c r="L24809" s="1334"/>
    </row>
    <row r="24810" spans="1:12" ht="24" customHeight="1">
      <c r="A24810" s="1355"/>
      <c r="B24810" s="1355"/>
      <c r="C24810" s="1433"/>
      <c r="E24810" s="1433"/>
      <c r="K24810" s="1433"/>
      <c r="L24810" s="1334"/>
    </row>
    <row r="24811" spans="1:12" ht="24" customHeight="1">
      <c r="A24811" s="1355"/>
      <c r="B24811" s="1355"/>
      <c r="C24811" s="1433"/>
      <c r="E24811" s="1433"/>
      <c r="K24811" s="1433"/>
      <c r="L24811" s="1334"/>
    </row>
    <row r="24812" spans="1:12" ht="24" customHeight="1">
      <c r="A24812" s="1355"/>
      <c r="B24812" s="1355"/>
      <c r="C24812" s="1433"/>
      <c r="E24812" s="1433"/>
      <c r="K24812" s="1433"/>
      <c r="L24812" s="1334"/>
    </row>
    <row r="24813" spans="1:12" ht="24" customHeight="1">
      <c r="A24813" s="1355"/>
      <c r="B24813" s="1355"/>
      <c r="C24813" s="1433"/>
      <c r="E24813" s="1433"/>
      <c r="K24813" s="1433"/>
      <c r="L24813" s="1334"/>
    </row>
    <row r="24814" spans="1:12" ht="24" customHeight="1">
      <c r="A24814" s="1355"/>
      <c r="B24814" s="1355"/>
      <c r="C24814" s="1433"/>
      <c r="E24814" s="1433"/>
      <c r="K24814" s="1433"/>
      <c r="L24814" s="1334"/>
    </row>
    <row r="24815" spans="1:12" ht="24" customHeight="1">
      <c r="A24815" s="1355"/>
      <c r="B24815" s="1355"/>
      <c r="C24815" s="1433"/>
      <c r="E24815" s="1433"/>
      <c r="K24815" s="1433"/>
      <c r="L24815" s="1334"/>
    </row>
    <row r="24816" spans="1:12" ht="24" customHeight="1">
      <c r="A24816" s="1355"/>
      <c r="B24816" s="1355"/>
      <c r="C24816" s="1433"/>
      <c r="E24816" s="1433"/>
      <c r="K24816" s="1433"/>
      <c r="L24816" s="1334"/>
    </row>
    <row r="24817" spans="1:12" ht="24" customHeight="1">
      <c r="A24817" s="1355"/>
      <c r="B24817" s="1355"/>
      <c r="C24817" s="1433"/>
      <c r="E24817" s="1433"/>
      <c r="K24817" s="1433"/>
      <c r="L24817" s="1334"/>
    </row>
    <row r="24818" spans="1:12" ht="24" customHeight="1">
      <c r="A24818" s="1355"/>
      <c r="B24818" s="1355"/>
      <c r="C24818" s="1433"/>
      <c r="E24818" s="1433"/>
      <c r="K24818" s="1433"/>
      <c r="L24818" s="1334"/>
    </row>
    <row r="24819" spans="1:12" ht="24" customHeight="1">
      <c r="A24819" s="1355"/>
      <c r="B24819" s="1355"/>
      <c r="C24819" s="1433"/>
      <c r="E24819" s="1433"/>
      <c r="K24819" s="1433"/>
      <c r="L24819" s="1334"/>
    </row>
    <row r="24820" spans="1:12" ht="24" customHeight="1">
      <c r="A24820" s="1355"/>
      <c r="B24820" s="1355"/>
      <c r="C24820" s="1433"/>
      <c r="E24820" s="1433"/>
      <c r="K24820" s="1433"/>
      <c r="L24820" s="1334"/>
    </row>
    <row r="24821" spans="1:12" ht="24" customHeight="1">
      <c r="A24821" s="1355"/>
      <c r="B24821" s="1355"/>
      <c r="C24821" s="1433"/>
      <c r="E24821" s="1433"/>
      <c r="K24821" s="1433"/>
      <c r="L24821" s="1334"/>
    </row>
    <row r="24822" spans="1:12" ht="24" customHeight="1">
      <c r="A24822" s="1355"/>
      <c r="B24822" s="1355"/>
      <c r="C24822" s="1433"/>
      <c r="E24822" s="1433"/>
      <c r="K24822" s="1433"/>
      <c r="L24822" s="1334"/>
    </row>
    <row r="24823" spans="1:12" ht="24" customHeight="1">
      <c r="A24823" s="1355"/>
      <c r="B24823" s="1355"/>
      <c r="C24823" s="1433"/>
      <c r="E24823" s="1433"/>
      <c r="K24823" s="1433"/>
      <c r="L24823" s="1334"/>
    </row>
    <row r="24824" spans="1:12" ht="24" customHeight="1">
      <c r="A24824" s="1355"/>
      <c r="B24824" s="1355"/>
      <c r="C24824" s="1433"/>
      <c r="E24824" s="1433"/>
      <c r="K24824" s="1433"/>
      <c r="L24824" s="1334"/>
    </row>
    <row r="24825" spans="1:12" ht="24" customHeight="1">
      <c r="A24825" s="1355"/>
      <c r="B24825" s="1355"/>
      <c r="C24825" s="1433"/>
      <c r="E24825" s="1433"/>
      <c r="K24825" s="1433"/>
      <c r="L24825" s="1334"/>
    </row>
    <row r="24826" spans="1:12" ht="24" customHeight="1">
      <c r="A24826" s="1355"/>
      <c r="B24826" s="1355"/>
      <c r="C24826" s="1433"/>
      <c r="E24826" s="1433"/>
      <c r="K24826" s="1433"/>
      <c r="L24826" s="1334"/>
    </row>
    <row r="24827" spans="1:12" ht="24" customHeight="1">
      <c r="A24827" s="1355"/>
      <c r="B24827" s="1355"/>
      <c r="C24827" s="1433"/>
      <c r="E24827" s="1433"/>
      <c r="K24827" s="1433"/>
      <c r="L24827" s="1334"/>
    </row>
    <row r="24828" spans="1:12" ht="24" customHeight="1">
      <c r="A24828" s="1355"/>
      <c r="B24828" s="1355"/>
      <c r="C24828" s="1433"/>
      <c r="E24828" s="1433"/>
      <c r="K24828" s="1433"/>
      <c r="L24828" s="1334"/>
    </row>
    <row r="24829" spans="1:12" ht="24" customHeight="1">
      <c r="A24829" s="1355"/>
      <c r="B24829" s="1355"/>
      <c r="C24829" s="1433"/>
      <c r="E24829" s="1433"/>
      <c r="K24829" s="1433"/>
      <c r="L24829" s="1334"/>
    </row>
    <row r="24830" spans="1:12" ht="24" customHeight="1">
      <c r="A24830" s="1355"/>
      <c r="B24830" s="1355"/>
      <c r="C24830" s="1433"/>
      <c r="E24830" s="1433"/>
      <c r="K24830" s="1433"/>
      <c r="L24830" s="1334"/>
    </row>
    <row r="24831" spans="1:12" ht="24" customHeight="1">
      <c r="A24831" s="1355"/>
      <c r="B24831" s="1355"/>
      <c r="C24831" s="1433"/>
      <c r="E24831" s="1433"/>
      <c r="K24831" s="1433"/>
      <c r="L24831" s="1334"/>
    </row>
    <row r="24832" spans="1:12" ht="24" customHeight="1">
      <c r="A24832" s="1355"/>
      <c r="B24832" s="1355"/>
      <c r="C24832" s="1433"/>
      <c r="E24832" s="1433"/>
      <c r="K24832" s="1433"/>
      <c r="L24832" s="1334"/>
    </row>
    <row r="24833" spans="1:12" ht="24" customHeight="1">
      <c r="A24833" s="1355"/>
      <c r="B24833" s="1355"/>
      <c r="C24833" s="1433"/>
      <c r="E24833" s="1433"/>
      <c r="K24833" s="1433"/>
      <c r="L24833" s="1334"/>
    </row>
    <row r="24834" spans="1:12" ht="24" customHeight="1">
      <c r="A24834" s="1355"/>
      <c r="B24834" s="1355"/>
      <c r="C24834" s="1433"/>
      <c r="E24834" s="1433"/>
      <c r="K24834" s="1433"/>
      <c r="L24834" s="1334"/>
    </row>
    <row r="24835" spans="1:12" ht="24" customHeight="1">
      <c r="A24835" s="1355"/>
      <c r="B24835" s="1355"/>
      <c r="C24835" s="1433"/>
      <c r="E24835" s="1433"/>
      <c r="K24835" s="1433"/>
      <c r="L24835" s="1334"/>
    </row>
    <row r="24836" spans="1:12" ht="24" customHeight="1">
      <c r="A24836" s="1355"/>
      <c r="B24836" s="1355"/>
      <c r="C24836" s="1433"/>
      <c r="E24836" s="1433"/>
      <c r="K24836" s="1433"/>
      <c r="L24836" s="1334"/>
    </row>
    <row r="24837" spans="1:12" ht="24" customHeight="1">
      <c r="A24837" s="1355"/>
      <c r="B24837" s="1355"/>
      <c r="C24837" s="1433"/>
      <c r="E24837" s="1433"/>
      <c r="K24837" s="1433"/>
      <c r="L24837" s="1334"/>
    </row>
    <row r="24838" spans="1:12" ht="24" customHeight="1">
      <c r="A24838" s="1355"/>
      <c r="B24838" s="1355"/>
      <c r="C24838" s="1433"/>
      <c r="E24838" s="1433"/>
      <c r="K24838" s="1433"/>
      <c r="L24838" s="1334"/>
    </row>
    <row r="24839" spans="1:12" ht="24" customHeight="1">
      <c r="A24839" s="1355"/>
      <c r="B24839" s="1355"/>
      <c r="C24839" s="1433"/>
      <c r="E24839" s="1433"/>
      <c r="K24839" s="1433"/>
      <c r="L24839" s="1334"/>
    </row>
    <row r="24840" spans="1:12" ht="24" customHeight="1">
      <c r="A24840" s="1355"/>
      <c r="B24840" s="1355"/>
      <c r="C24840" s="1433"/>
      <c r="E24840" s="1433"/>
      <c r="K24840" s="1433"/>
      <c r="L24840" s="1334"/>
    </row>
    <row r="24841" spans="1:12" ht="24" customHeight="1">
      <c r="A24841" s="1355"/>
      <c r="B24841" s="1355"/>
      <c r="C24841" s="1433"/>
      <c r="E24841" s="1433"/>
      <c r="K24841" s="1433"/>
      <c r="L24841" s="1334"/>
    </row>
    <row r="24842" spans="1:12" ht="24" customHeight="1">
      <c r="A24842" s="1355"/>
      <c r="B24842" s="1355"/>
      <c r="C24842" s="1433"/>
      <c r="E24842" s="1433"/>
      <c r="K24842" s="1433"/>
      <c r="L24842" s="1334"/>
    </row>
    <row r="24843" spans="1:12" ht="24" customHeight="1">
      <c r="A24843" s="1355"/>
      <c r="B24843" s="1355"/>
      <c r="C24843" s="1433"/>
      <c r="E24843" s="1433"/>
      <c r="K24843" s="1433"/>
      <c r="L24843" s="1334"/>
    </row>
    <row r="24844" spans="1:12" ht="24" customHeight="1">
      <c r="A24844" s="1355"/>
      <c r="B24844" s="1355"/>
      <c r="C24844" s="1433"/>
      <c r="E24844" s="1433"/>
      <c r="K24844" s="1433"/>
      <c r="L24844" s="1334"/>
    </row>
    <row r="24845" spans="1:12" ht="24" customHeight="1">
      <c r="A24845" s="1355"/>
      <c r="B24845" s="1355"/>
      <c r="C24845" s="1433"/>
      <c r="E24845" s="1433"/>
      <c r="K24845" s="1433"/>
      <c r="L24845" s="1334"/>
    </row>
    <row r="24846" spans="1:12" ht="24" customHeight="1">
      <c r="A24846" s="1355"/>
      <c r="B24846" s="1355"/>
      <c r="C24846" s="1433"/>
      <c r="E24846" s="1433"/>
      <c r="K24846" s="1433"/>
      <c r="L24846" s="1334"/>
    </row>
    <row r="24847" spans="1:12" ht="24" customHeight="1">
      <c r="A24847" s="1355"/>
      <c r="B24847" s="1355"/>
      <c r="C24847" s="1433"/>
      <c r="E24847" s="1433"/>
      <c r="K24847" s="1433"/>
      <c r="L24847" s="1334"/>
    </row>
    <row r="24848" spans="1:12" ht="24" customHeight="1">
      <c r="A24848" s="1355"/>
      <c r="B24848" s="1355"/>
      <c r="C24848" s="1433"/>
      <c r="E24848" s="1433"/>
      <c r="K24848" s="1433"/>
      <c r="L24848" s="1334"/>
    </row>
    <row r="24849" spans="1:12" ht="24" customHeight="1">
      <c r="A24849" s="1355"/>
      <c r="B24849" s="1355"/>
      <c r="C24849" s="1433"/>
      <c r="E24849" s="1433"/>
      <c r="K24849" s="1433"/>
      <c r="L24849" s="1334"/>
    </row>
    <row r="24850" spans="1:12" ht="24" customHeight="1">
      <c r="A24850" s="1355"/>
      <c r="B24850" s="1355"/>
      <c r="C24850" s="1433"/>
      <c r="E24850" s="1433"/>
      <c r="K24850" s="1433"/>
      <c r="L24850" s="1334"/>
    </row>
    <row r="24851" spans="1:12" ht="24" customHeight="1">
      <c r="A24851" s="1355"/>
      <c r="B24851" s="1355"/>
      <c r="C24851" s="1433"/>
      <c r="E24851" s="1433"/>
      <c r="K24851" s="1433"/>
      <c r="L24851" s="1334"/>
    </row>
    <row r="24852" spans="1:12" ht="24" customHeight="1">
      <c r="A24852" s="1355"/>
      <c r="B24852" s="1355"/>
      <c r="C24852" s="1433"/>
      <c r="E24852" s="1433"/>
      <c r="K24852" s="1433"/>
      <c r="L24852" s="1334"/>
    </row>
    <row r="24853" spans="1:12" ht="24" customHeight="1">
      <c r="A24853" s="1355"/>
      <c r="B24853" s="1355"/>
      <c r="C24853" s="1433"/>
      <c r="E24853" s="1433"/>
      <c r="K24853" s="1433"/>
      <c r="L24853" s="1334"/>
    </row>
    <row r="24854" spans="1:12" ht="24" customHeight="1">
      <c r="A24854" s="1355"/>
      <c r="B24854" s="1355"/>
      <c r="C24854" s="1433"/>
      <c r="E24854" s="1433"/>
      <c r="K24854" s="1433"/>
      <c r="L24854" s="1334"/>
    </row>
    <row r="24855" spans="1:12" ht="24" customHeight="1">
      <c r="A24855" s="1355"/>
      <c r="B24855" s="1355"/>
      <c r="C24855" s="1433"/>
      <c r="E24855" s="1433"/>
      <c r="K24855" s="1433"/>
      <c r="L24855" s="1334"/>
    </row>
    <row r="24856" spans="1:12" ht="24" customHeight="1">
      <c r="A24856" s="1355"/>
      <c r="B24856" s="1355"/>
      <c r="C24856" s="1433"/>
      <c r="E24856" s="1433"/>
      <c r="K24856" s="1433"/>
      <c r="L24856" s="1334"/>
    </row>
    <row r="24857" spans="1:12" ht="24" customHeight="1">
      <c r="A24857" s="1355"/>
      <c r="B24857" s="1355"/>
      <c r="C24857" s="1433"/>
      <c r="E24857" s="1433"/>
      <c r="K24857" s="1433"/>
      <c r="L24857" s="1334"/>
    </row>
    <row r="24858" spans="1:12" ht="24" customHeight="1">
      <c r="A24858" s="1355"/>
      <c r="B24858" s="1355"/>
      <c r="C24858" s="1433"/>
      <c r="E24858" s="1433"/>
      <c r="K24858" s="1433"/>
      <c r="L24858" s="1334"/>
    </row>
    <row r="24859" spans="1:12" ht="24" customHeight="1">
      <c r="A24859" s="1355"/>
      <c r="B24859" s="1355"/>
      <c r="C24859" s="1433"/>
      <c r="E24859" s="1433"/>
      <c r="K24859" s="1433"/>
      <c r="L24859" s="1334"/>
    </row>
    <row r="24860" spans="1:12" ht="24" customHeight="1">
      <c r="A24860" s="1355"/>
      <c r="B24860" s="1355"/>
      <c r="C24860" s="1433"/>
      <c r="E24860" s="1433"/>
      <c r="K24860" s="1433"/>
      <c r="L24860" s="1334"/>
    </row>
    <row r="24861" spans="1:12" ht="24" customHeight="1">
      <c r="A24861" s="1355"/>
      <c r="B24861" s="1355"/>
      <c r="C24861" s="1433"/>
      <c r="E24861" s="1433"/>
      <c r="K24861" s="1433"/>
      <c r="L24861" s="1334"/>
    </row>
    <row r="24862" spans="1:12" ht="24" customHeight="1">
      <c r="A24862" s="1355"/>
      <c r="B24862" s="1355"/>
      <c r="C24862" s="1433"/>
      <c r="E24862" s="1433"/>
      <c r="K24862" s="1433"/>
      <c r="L24862" s="1334"/>
    </row>
    <row r="24863" spans="1:12" ht="24" customHeight="1">
      <c r="A24863" s="1355"/>
      <c r="B24863" s="1355"/>
      <c r="C24863" s="1433"/>
      <c r="E24863" s="1433"/>
      <c r="K24863" s="1433"/>
      <c r="L24863" s="1334"/>
    </row>
    <row r="24864" spans="1:12" ht="24" customHeight="1">
      <c r="A24864" s="1355"/>
      <c r="B24864" s="1355"/>
      <c r="C24864" s="1433"/>
      <c r="E24864" s="1433"/>
      <c r="K24864" s="1433"/>
      <c r="L24864" s="1334"/>
    </row>
    <row r="24865" spans="1:12" ht="24" customHeight="1">
      <c r="A24865" s="1355"/>
      <c r="B24865" s="1355"/>
      <c r="C24865" s="1433"/>
      <c r="E24865" s="1433"/>
      <c r="K24865" s="1433"/>
      <c r="L24865" s="1334"/>
    </row>
    <row r="24866" spans="1:12" ht="24" customHeight="1">
      <c r="A24866" s="1355"/>
      <c r="B24866" s="1355"/>
      <c r="C24866" s="1433"/>
      <c r="E24866" s="1433"/>
      <c r="K24866" s="1433"/>
      <c r="L24866" s="1334"/>
    </row>
    <row r="24867" spans="1:12" ht="24" customHeight="1">
      <c r="A24867" s="1355"/>
      <c r="B24867" s="1355"/>
      <c r="C24867" s="1433"/>
      <c r="E24867" s="1433"/>
      <c r="K24867" s="1433"/>
      <c r="L24867" s="1334"/>
    </row>
    <row r="24868" spans="1:12" ht="24" customHeight="1">
      <c r="A24868" s="1355"/>
      <c r="B24868" s="1355"/>
      <c r="C24868" s="1433"/>
      <c r="E24868" s="1433"/>
      <c r="K24868" s="1433"/>
      <c r="L24868" s="1334"/>
    </row>
    <row r="24869" spans="1:12" ht="24" customHeight="1">
      <c r="A24869" s="1355"/>
      <c r="B24869" s="1355"/>
      <c r="C24869" s="1433"/>
      <c r="E24869" s="1433"/>
      <c r="K24869" s="1433"/>
      <c r="L24869" s="1334"/>
    </row>
    <row r="24870" spans="1:12" ht="24" customHeight="1">
      <c r="A24870" s="1355"/>
      <c r="B24870" s="1355"/>
      <c r="C24870" s="1433"/>
      <c r="E24870" s="1433"/>
      <c r="K24870" s="1433"/>
      <c r="L24870" s="1334"/>
    </row>
    <row r="24871" spans="1:12" ht="24" customHeight="1">
      <c r="A24871" s="1355"/>
      <c r="B24871" s="1355"/>
      <c r="C24871" s="1433"/>
      <c r="E24871" s="1433"/>
      <c r="K24871" s="1433"/>
      <c r="L24871" s="1334"/>
    </row>
    <row r="24872" spans="1:12" ht="24" customHeight="1">
      <c r="A24872" s="1355"/>
      <c r="B24872" s="1355"/>
      <c r="C24872" s="1433"/>
      <c r="E24872" s="1433"/>
      <c r="K24872" s="1433"/>
      <c r="L24872" s="1334"/>
    </row>
    <row r="24873" spans="1:12" ht="24" customHeight="1">
      <c r="A24873" s="1355"/>
      <c r="B24873" s="1355"/>
      <c r="C24873" s="1433"/>
      <c r="E24873" s="1433"/>
      <c r="K24873" s="1433"/>
      <c r="L24873" s="1334"/>
    </row>
    <row r="24874" spans="1:12" ht="24" customHeight="1">
      <c r="A24874" s="1355"/>
      <c r="B24874" s="1355"/>
      <c r="C24874" s="1433"/>
      <c r="E24874" s="1433"/>
      <c r="K24874" s="1433"/>
      <c r="L24874" s="1334"/>
    </row>
    <row r="24875" spans="1:12" ht="24" customHeight="1">
      <c r="A24875" s="1355"/>
      <c r="B24875" s="1355"/>
      <c r="C24875" s="1433"/>
      <c r="E24875" s="1433"/>
      <c r="K24875" s="1433"/>
      <c r="L24875" s="1334"/>
    </row>
    <row r="24876" spans="1:12" ht="24" customHeight="1">
      <c r="A24876" s="1355"/>
      <c r="B24876" s="1355"/>
      <c r="C24876" s="1433"/>
      <c r="E24876" s="1433"/>
      <c r="K24876" s="1433"/>
      <c r="L24876" s="1334"/>
    </row>
    <row r="24877" spans="1:12" ht="24" customHeight="1">
      <c r="A24877" s="1355"/>
      <c r="B24877" s="1355"/>
      <c r="C24877" s="1433"/>
      <c r="E24877" s="1433"/>
      <c r="K24877" s="1433"/>
      <c r="L24877" s="1334"/>
    </row>
    <row r="24878" spans="1:12" ht="24" customHeight="1">
      <c r="A24878" s="1355"/>
      <c r="B24878" s="1355"/>
      <c r="C24878" s="1433"/>
      <c r="E24878" s="1433"/>
      <c r="K24878" s="1433"/>
      <c r="L24878" s="1334"/>
    </row>
    <row r="24879" spans="1:12" ht="24" customHeight="1">
      <c r="A24879" s="1355"/>
      <c r="B24879" s="1355"/>
      <c r="C24879" s="1433"/>
      <c r="E24879" s="1433"/>
      <c r="K24879" s="1433"/>
      <c r="L24879" s="1334"/>
    </row>
    <row r="24880" spans="1:12" ht="24" customHeight="1">
      <c r="A24880" s="1355"/>
      <c r="B24880" s="1355"/>
      <c r="C24880" s="1433"/>
      <c r="E24880" s="1433"/>
      <c r="K24880" s="1433"/>
      <c r="L24880" s="1334"/>
    </row>
    <row r="24881" spans="1:12" ht="24" customHeight="1">
      <c r="A24881" s="1355"/>
      <c r="B24881" s="1355"/>
      <c r="C24881" s="1433"/>
      <c r="E24881" s="1433"/>
      <c r="K24881" s="1433"/>
      <c r="L24881" s="1334"/>
    </row>
    <row r="24882" spans="1:12" ht="24" customHeight="1">
      <c r="A24882" s="1355"/>
      <c r="B24882" s="1355"/>
      <c r="C24882" s="1433"/>
      <c r="E24882" s="1433"/>
      <c r="K24882" s="1433"/>
      <c r="L24882" s="1334"/>
    </row>
    <row r="24883" spans="1:12" ht="24" customHeight="1">
      <c r="A24883" s="1355"/>
      <c r="B24883" s="1355"/>
      <c r="C24883" s="1433"/>
      <c r="E24883" s="1433"/>
      <c r="K24883" s="1433"/>
      <c r="L24883" s="1334"/>
    </row>
    <row r="24884" spans="1:12" ht="24" customHeight="1">
      <c r="A24884" s="1355"/>
      <c r="B24884" s="1355"/>
      <c r="C24884" s="1433"/>
      <c r="E24884" s="1433"/>
      <c r="K24884" s="1433"/>
      <c r="L24884" s="1334"/>
    </row>
    <row r="24885" spans="1:12" ht="24" customHeight="1">
      <c r="A24885" s="1355"/>
      <c r="B24885" s="1355"/>
      <c r="C24885" s="1433"/>
      <c r="E24885" s="1433"/>
      <c r="K24885" s="1433"/>
      <c r="L24885" s="1334"/>
    </row>
    <row r="24886" spans="1:12" ht="24" customHeight="1">
      <c r="A24886" s="1355"/>
      <c r="B24886" s="1355"/>
      <c r="C24886" s="1433"/>
      <c r="E24886" s="1433"/>
      <c r="K24886" s="1433"/>
      <c r="L24886" s="1334"/>
    </row>
    <row r="24887" spans="1:12" ht="24" customHeight="1">
      <c r="A24887" s="1355"/>
      <c r="B24887" s="1355"/>
      <c r="C24887" s="1433"/>
      <c r="E24887" s="1433"/>
      <c r="K24887" s="1433"/>
      <c r="L24887" s="1334"/>
    </row>
    <row r="24888" spans="1:12" ht="24" customHeight="1">
      <c r="A24888" s="1355"/>
      <c r="B24888" s="1355"/>
      <c r="C24888" s="1433"/>
      <c r="E24888" s="1433"/>
      <c r="K24888" s="1433"/>
      <c r="L24888" s="1334"/>
    </row>
    <row r="24889" spans="1:12" ht="24" customHeight="1">
      <c r="A24889" s="1355"/>
      <c r="B24889" s="1355"/>
      <c r="C24889" s="1433"/>
      <c r="E24889" s="1433"/>
      <c r="K24889" s="1433"/>
      <c r="L24889" s="1334"/>
    </row>
    <row r="24890" spans="1:12" ht="24" customHeight="1">
      <c r="A24890" s="1355"/>
      <c r="B24890" s="1355"/>
      <c r="C24890" s="1433"/>
      <c r="E24890" s="1433"/>
      <c r="K24890" s="1433"/>
      <c r="L24890" s="1334"/>
    </row>
    <row r="24891" spans="1:12" ht="24" customHeight="1">
      <c r="A24891" s="1355"/>
      <c r="B24891" s="1355"/>
      <c r="C24891" s="1433"/>
      <c r="E24891" s="1433"/>
      <c r="K24891" s="1433"/>
      <c r="L24891" s="1334"/>
    </row>
    <row r="24892" spans="1:12" ht="24" customHeight="1">
      <c r="A24892" s="1355"/>
      <c r="B24892" s="1355"/>
      <c r="C24892" s="1433"/>
      <c r="E24892" s="1433"/>
      <c r="K24892" s="1433"/>
      <c r="L24892" s="1334"/>
    </row>
    <row r="24893" spans="1:12" ht="24" customHeight="1">
      <c r="A24893" s="1355"/>
      <c r="B24893" s="1355"/>
      <c r="C24893" s="1433"/>
      <c r="E24893" s="1433"/>
      <c r="K24893" s="1433"/>
      <c r="L24893" s="1334"/>
    </row>
    <row r="24894" spans="1:12" ht="24" customHeight="1">
      <c r="A24894" s="1355"/>
      <c r="B24894" s="1355"/>
      <c r="C24894" s="1433"/>
      <c r="E24894" s="1433"/>
      <c r="K24894" s="1433"/>
      <c r="L24894" s="1334"/>
    </row>
    <row r="24895" spans="1:12" ht="24" customHeight="1">
      <c r="A24895" s="1355"/>
      <c r="B24895" s="1355"/>
      <c r="C24895" s="1433"/>
      <c r="E24895" s="1433"/>
      <c r="K24895" s="1433"/>
      <c r="L24895" s="1334"/>
    </row>
    <row r="24896" spans="1:12" ht="24" customHeight="1">
      <c r="A24896" s="1355"/>
      <c r="B24896" s="1355"/>
      <c r="C24896" s="1433"/>
      <c r="E24896" s="1433"/>
      <c r="K24896" s="1433"/>
      <c r="L24896" s="1334"/>
    </row>
    <row r="24897" spans="1:12" ht="24" customHeight="1">
      <c r="A24897" s="1355"/>
      <c r="B24897" s="1355"/>
      <c r="C24897" s="1433"/>
      <c r="E24897" s="1433"/>
      <c r="K24897" s="1433"/>
      <c r="L24897" s="1334"/>
    </row>
    <row r="24898" spans="1:12" ht="24" customHeight="1">
      <c r="A24898" s="1355"/>
      <c r="B24898" s="1355"/>
      <c r="C24898" s="1433"/>
      <c r="E24898" s="1433"/>
      <c r="K24898" s="1433"/>
      <c r="L24898" s="1334"/>
    </row>
    <row r="24899" spans="1:12" ht="24" customHeight="1">
      <c r="A24899" s="1355"/>
      <c r="B24899" s="1355"/>
      <c r="C24899" s="1433"/>
      <c r="E24899" s="1433"/>
      <c r="K24899" s="1433"/>
      <c r="L24899" s="1334"/>
    </row>
    <row r="24900" spans="1:12" ht="24" customHeight="1">
      <c r="A24900" s="1355"/>
      <c r="B24900" s="1355"/>
      <c r="C24900" s="1433"/>
      <c r="E24900" s="1433"/>
      <c r="K24900" s="1433"/>
      <c r="L24900" s="1334"/>
    </row>
    <row r="24901" spans="1:12" ht="24" customHeight="1">
      <c r="A24901" s="1355"/>
      <c r="B24901" s="1355"/>
      <c r="C24901" s="1433"/>
      <c r="E24901" s="1433"/>
      <c r="K24901" s="1433"/>
      <c r="L24901" s="1334"/>
    </row>
    <row r="24902" spans="1:12" ht="24" customHeight="1">
      <c r="A24902" s="1355"/>
      <c r="B24902" s="1355"/>
      <c r="C24902" s="1433"/>
      <c r="E24902" s="1433"/>
      <c r="K24902" s="1433"/>
      <c r="L24902" s="1334"/>
    </row>
    <row r="24903" spans="1:12" ht="24" customHeight="1">
      <c r="A24903" s="1355"/>
      <c r="B24903" s="1355"/>
      <c r="C24903" s="1433"/>
      <c r="E24903" s="1433"/>
      <c r="K24903" s="1433"/>
      <c r="L24903" s="1334"/>
    </row>
    <row r="24904" spans="1:12" ht="24" customHeight="1">
      <c r="A24904" s="1355"/>
      <c r="B24904" s="1355"/>
      <c r="C24904" s="1433"/>
      <c r="E24904" s="1433"/>
      <c r="K24904" s="1433"/>
      <c r="L24904" s="1334"/>
    </row>
    <row r="24905" spans="1:12" ht="24" customHeight="1">
      <c r="A24905" s="1355"/>
      <c r="B24905" s="1355"/>
      <c r="C24905" s="1433"/>
      <c r="E24905" s="1433"/>
      <c r="K24905" s="1433"/>
      <c r="L24905" s="1334"/>
    </row>
    <row r="24906" spans="1:12" ht="24" customHeight="1">
      <c r="A24906" s="1355"/>
      <c r="B24906" s="1355"/>
      <c r="C24906" s="1433"/>
      <c r="E24906" s="1433"/>
      <c r="K24906" s="1433"/>
      <c r="L24906" s="1334"/>
    </row>
    <row r="24907" spans="1:12" ht="24" customHeight="1">
      <c r="A24907" s="1355"/>
      <c r="B24907" s="1355"/>
      <c r="C24907" s="1433"/>
      <c r="E24907" s="1433"/>
      <c r="K24907" s="1433"/>
      <c r="L24907" s="1334"/>
    </row>
    <row r="24908" spans="1:12" ht="24" customHeight="1">
      <c r="A24908" s="1355"/>
      <c r="B24908" s="1355"/>
      <c r="C24908" s="1433"/>
      <c r="E24908" s="1433"/>
      <c r="K24908" s="1433"/>
      <c r="L24908" s="1334"/>
    </row>
    <row r="24909" spans="1:12" ht="24" customHeight="1">
      <c r="A24909" s="1355"/>
      <c r="B24909" s="1355"/>
      <c r="C24909" s="1433"/>
      <c r="E24909" s="1433"/>
      <c r="K24909" s="1433"/>
      <c r="L24909" s="1334"/>
    </row>
    <row r="24910" spans="1:12" ht="24" customHeight="1">
      <c r="A24910" s="1355"/>
      <c r="B24910" s="1355"/>
      <c r="C24910" s="1433"/>
      <c r="E24910" s="1433"/>
      <c r="K24910" s="1433"/>
      <c r="L24910" s="1334"/>
    </row>
    <row r="24911" spans="1:12" ht="24" customHeight="1">
      <c r="A24911" s="1355"/>
      <c r="B24911" s="1355"/>
      <c r="C24911" s="1433"/>
      <c r="E24911" s="1433"/>
      <c r="K24911" s="1433"/>
      <c r="L24911" s="1334"/>
    </row>
    <row r="24912" spans="1:12" ht="24" customHeight="1">
      <c r="A24912" s="1355"/>
      <c r="B24912" s="1355"/>
      <c r="C24912" s="1433"/>
      <c r="E24912" s="1433"/>
      <c r="K24912" s="1433"/>
      <c r="L24912" s="1334"/>
    </row>
    <row r="24913" spans="1:12" ht="24" customHeight="1">
      <c r="A24913" s="1355"/>
      <c r="B24913" s="1355"/>
      <c r="C24913" s="1433"/>
      <c r="E24913" s="1433"/>
      <c r="K24913" s="1433"/>
      <c r="L24913" s="1334"/>
    </row>
    <row r="24914" spans="1:12" ht="24" customHeight="1">
      <c r="A24914" s="1355"/>
      <c r="B24914" s="1355"/>
      <c r="C24914" s="1433"/>
      <c r="E24914" s="1433"/>
      <c r="K24914" s="1433"/>
      <c r="L24914" s="1334"/>
    </row>
    <row r="24915" spans="1:12" ht="24" customHeight="1">
      <c r="A24915" s="1355"/>
      <c r="B24915" s="1355"/>
      <c r="C24915" s="1433"/>
      <c r="E24915" s="1433"/>
      <c r="K24915" s="1433"/>
      <c r="L24915" s="1334"/>
    </row>
    <row r="24916" spans="1:12" ht="24" customHeight="1">
      <c r="A24916" s="1355"/>
      <c r="B24916" s="1355"/>
      <c r="C24916" s="1433"/>
      <c r="E24916" s="1433"/>
      <c r="K24916" s="1433"/>
      <c r="L24916" s="1334"/>
    </row>
    <row r="24917" spans="1:12" ht="24" customHeight="1">
      <c r="A24917" s="1355"/>
      <c r="B24917" s="1355"/>
      <c r="C24917" s="1433"/>
      <c r="E24917" s="1433"/>
      <c r="K24917" s="1433"/>
      <c r="L24917" s="1334"/>
    </row>
    <row r="24918" spans="1:12" ht="24" customHeight="1">
      <c r="A24918" s="1355"/>
      <c r="B24918" s="1355"/>
      <c r="C24918" s="1433"/>
      <c r="E24918" s="1433"/>
      <c r="K24918" s="1433"/>
      <c r="L24918" s="1334"/>
    </row>
    <row r="24919" spans="1:12" ht="24" customHeight="1">
      <c r="A24919" s="1355"/>
      <c r="B24919" s="1355"/>
      <c r="C24919" s="1433"/>
      <c r="E24919" s="1433"/>
      <c r="K24919" s="1433"/>
      <c r="L24919" s="1334"/>
    </row>
    <row r="24920" spans="1:12" ht="24" customHeight="1">
      <c r="A24920" s="1355"/>
      <c r="B24920" s="1355"/>
      <c r="C24920" s="1433"/>
      <c r="E24920" s="1433"/>
      <c r="K24920" s="1433"/>
      <c r="L24920" s="1334"/>
    </row>
    <row r="24921" spans="1:12" ht="24" customHeight="1">
      <c r="A24921" s="1355"/>
      <c r="B24921" s="1355"/>
      <c r="C24921" s="1433"/>
      <c r="E24921" s="1433"/>
      <c r="K24921" s="1433"/>
      <c r="L24921" s="1334"/>
    </row>
    <row r="24922" spans="1:12" ht="24" customHeight="1">
      <c r="A24922" s="1355"/>
      <c r="B24922" s="1355"/>
      <c r="C24922" s="1433"/>
      <c r="E24922" s="1433"/>
      <c r="K24922" s="1433"/>
      <c r="L24922" s="1334"/>
    </row>
    <row r="24923" spans="1:12" ht="24" customHeight="1">
      <c r="A24923" s="1355"/>
      <c r="B24923" s="1355"/>
      <c r="C24923" s="1433"/>
      <c r="E24923" s="1433"/>
      <c r="K24923" s="1433"/>
      <c r="L24923" s="1334"/>
    </row>
    <row r="24924" spans="1:12" ht="24" customHeight="1">
      <c r="A24924" s="1355"/>
      <c r="B24924" s="1355"/>
      <c r="C24924" s="1433"/>
      <c r="E24924" s="1433"/>
      <c r="K24924" s="1433"/>
      <c r="L24924" s="1334"/>
    </row>
    <row r="24925" spans="1:12" ht="24" customHeight="1">
      <c r="A24925" s="1355"/>
      <c r="B24925" s="1355"/>
      <c r="C24925" s="1433"/>
      <c r="E24925" s="1433"/>
      <c r="K24925" s="1433"/>
      <c r="L24925" s="1334"/>
    </row>
    <row r="24926" spans="1:12" ht="24" customHeight="1">
      <c r="A24926" s="1355"/>
      <c r="B24926" s="1355"/>
      <c r="C24926" s="1433"/>
      <c r="E24926" s="1433"/>
      <c r="K24926" s="1433"/>
      <c r="L24926" s="1334"/>
    </row>
    <row r="24927" spans="1:12" ht="24" customHeight="1">
      <c r="A24927" s="1355"/>
      <c r="B24927" s="1355"/>
      <c r="C24927" s="1433"/>
      <c r="E24927" s="1433"/>
      <c r="K24927" s="1433"/>
      <c r="L24927" s="1334"/>
    </row>
    <row r="24928" spans="1:12" ht="24" customHeight="1">
      <c r="A24928" s="1355"/>
      <c r="B24928" s="1355"/>
      <c r="C24928" s="1433"/>
      <c r="E24928" s="1433"/>
      <c r="K24928" s="1433"/>
      <c r="L24928" s="1334"/>
    </row>
    <row r="24929" spans="1:12" ht="24" customHeight="1">
      <c r="A24929" s="1355"/>
      <c r="B24929" s="1355"/>
      <c r="C24929" s="1433"/>
      <c r="E24929" s="1433"/>
      <c r="K24929" s="1433"/>
      <c r="L24929" s="1334"/>
    </row>
    <row r="24930" spans="1:12" ht="24" customHeight="1">
      <c r="A24930" s="1355"/>
      <c r="B24930" s="1355"/>
      <c r="C24930" s="1433"/>
      <c r="E24930" s="1433"/>
      <c r="K24930" s="1433"/>
      <c r="L24930" s="1334"/>
    </row>
    <row r="24931" spans="1:12" ht="24" customHeight="1">
      <c r="A24931" s="1355"/>
      <c r="B24931" s="1355"/>
      <c r="C24931" s="1433"/>
      <c r="E24931" s="1433"/>
      <c r="K24931" s="1433"/>
      <c r="L24931" s="1334"/>
    </row>
    <row r="24932" spans="1:12" ht="24" customHeight="1">
      <c r="A24932" s="1355"/>
      <c r="B24932" s="1355"/>
      <c r="C24932" s="1433"/>
      <c r="E24932" s="1433"/>
      <c r="K24932" s="1433"/>
      <c r="L24932" s="1334"/>
    </row>
    <row r="24933" spans="1:12" ht="24" customHeight="1">
      <c r="A24933" s="1355"/>
      <c r="B24933" s="1355"/>
      <c r="C24933" s="1433"/>
      <c r="E24933" s="1433"/>
      <c r="K24933" s="1433"/>
      <c r="L24933" s="1334"/>
    </row>
    <row r="24934" spans="1:12" ht="24" customHeight="1">
      <c r="A24934" s="1355"/>
      <c r="B24934" s="1355"/>
      <c r="C24934" s="1433"/>
      <c r="E24934" s="1433"/>
      <c r="K24934" s="1433"/>
      <c r="L24934" s="1334"/>
    </row>
    <row r="24935" spans="1:12" ht="24" customHeight="1">
      <c r="A24935" s="1355"/>
      <c r="B24935" s="1355"/>
      <c r="C24935" s="1433"/>
      <c r="E24935" s="1433"/>
      <c r="K24935" s="1433"/>
      <c r="L24935" s="1334"/>
    </row>
    <row r="24936" spans="1:12" ht="24" customHeight="1">
      <c r="A24936" s="1355"/>
      <c r="B24936" s="1355"/>
      <c r="C24936" s="1433"/>
      <c r="E24936" s="1433"/>
      <c r="K24936" s="1433"/>
      <c r="L24936" s="1334"/>
    </row>
    <row r="24937" spans="1:12" ht="24" customHeight="1">
      <c r="A24937" s="1355"/>
      <c r="B24937" s="1355"/>
      <c r="C24937" s="1433"/>
      <c r="E24937" s="1433"/>
      <c r="K24937" s="1433"/>
      <c r="L24937" s="1334"/>
    </row>
    <row r="24938" spans="1:12" ht="24" customHeight="1">
      <c r="A24938" s="1355"/>
      <c r="B24938" s="1355"/>
      <c r="C24938" s="1433"/>
      <c r="E24938" s="1433"/>
      <c r="K24938" s="1433"/>
      <c r="L24938" s="1334"/>
    </row>
    <row r="24939" spans="1:12" ht="24" customHeight="1">
      <c r="A24939" s="1355"/>
      <c r="B24939" s="1355"/>
      <c r="C24939" s="1433"/>
      <c r="E24939" s="1433"/>
      <c r="K24939" s="1433"/>
      <c r="L24939" s="1334"/>
    </row>
    <row r="24940" spans="1:12" ht="24" customHeight="1">
      <c r="A24940" s="1355"/>
      <c r="B24940" s="1355"/>
      <c r="C24940" s="1433"/>
      <c r="E24940" s="1433"/>
      <c r="K24940" s="1433"/>
      <c r="L24940" s="1334"/>
    </row>
    <row r="24941" spans="1:12" ht="24" customHeight="1">
      <c r="A24941" s="1355"/>
      <c r="B24941" s="1355"/>
      <c r="C24941" s="1433"/>
      <c r="E24941" s="1433"/>
      <c r="K24941" s="1433"/>
      <c r="L24941" s="1334"/>
    </row>
    <row r="24942" spans="1:12" ht="24" customHeight="1">
      <c r="A24942" s="1355"/>
      <c r="B24942" s="1355"/>
      <c r="C24942" s="1433"/>
      <c r="E24942" s="1433"/>
      <c r="K24942" s="1433"/>
      <c r="L24942" s="1334"/>
    </row>
    <row r="24943" spans="1:12" ht="24" customHeight="1">
      <c r="A24943" s="1355"/>
      <c r="B24943" s="1355"/>
      <c r="C24943" s="1433"/>
      <c r="E24943" s="1433"/>
      <c r="K24943" s="1433"/>
      <c r="L24943" s="1334"/>
    </row>
    <row r="24944" spans="1:12" ht="24" customHeight="1">
      <c r="A24944" s="1355"/>
      <c r="B24944" s="1355"/>
      <c r="C24944" s="1433"/>
      <c r="E24944" s="1433"/>
      <c r="K24944" s="1433"/>
      <c r="L24944" s="1334"/>
    </row>
    <row r="24945" spans="1:12" ht="24" customHeight="1">
      <c r="A24945" s="1355"/>
      <c r="B24945" s="1355"/>
      <c r="C24945" s="1433"/>
      <c r="E24945" s="1433"/>
      <c r="K24945" s="1433"/>
      <c r="L24945" s="1334"/>
    </row>
    <row r="24946" spans="1:12" ht="24" customHeight="1">
      <c r="A24946" s="1355"/>
      <c r="B24946" s="1355"/>
      <c r="C24946" s="1433"/>
      <c r="E24946" s="1433"/>
      <c r="K24946" s="1433"/>
      <c r="L24946" s="1334"/>
    </row>
    <row r="24947" spans="1:12" ht="24" customHeight="1">
      <c r="A24947" s="1355"/>
      <c r="B24947" s="1355"/>
      <c r="C24947" s="1433"/>
      <c r="E24947" s="1433"/>
      <c r="K24947" s="1433"/>
      <c r="L24947" s="1334"/>
    </row>
    <row r="24948" spans="1:12" ht="24" customHeight="1">
      <c r="A24948" s="1355"/>
      <c r="B24948" s="1355"/>
      <c r="C24948" s="1433"/>
      <c r="E24948" s="1433"/>
      <c r="K24948" s="1433"/>
      <c r="L24948" s="1334"/>
    </row>
    <row r="24949" spans="1:12" ht="24" customHeight="1">
      <c r="A24949" s="1355"/>
      <c r="B24949" s="1355"/>
      <c r="C24949" s="1433"/>
      <c r="E24949" s="1433"/>
      <c r="K24949" s="1433"/>
      <c r="L24949" s="1334"/>
    </row>
    <row r="24950" spans="1:12" ht="24" customHeight="1">
      <c r="A24950" s="1355"/>
      <c r="B24950" s="1355"/>
      <c r="C24950" s="1433"/>
      <c r="E24950" s="1433"/>
      <c r="K24950" s="1433"/>
      <c r="L24950" s="1334"/>
    </row>
    <row r="24951" spans="1:12" ht="24" customHeight="1">
      <c r="A24951" s="1355"/>
      <c r="B24951" s="1355"/>
      <c r="C24951" s="1433"/>
      <c r="E24951" s="1433"/>
      <c r="K24951" s="1433"/>
      <c r="L24951" s="1334"/>
    </row>
    <row r="24952" spans="1:12" ht="24" customHeight="1">
      <c r="A24952" s="1355"/>
      <c r="B24952" s="1355"/>
      <c r="C24952" s="1433"/>
      <c r="E24952" s="1433"/>
      <c r="K24952" s="1433"/>
      <c r="L24952" s="1334"/>
    </row>
    <row r="24953" spans="1:12" ht="24" customHeight="1">
      <c r="A24953" s="1355"/>
      <c r="B24953" s="1355"/>
      <c r="C24953" s="1433"/>
      <c r="E24953" s="1433"/>
      <c r="K24953" s="1433"/>
      <c r="L24953" s="1334"/>
    </row>
    <row r="24954" spans="1:12" ht="24" customHeight="1">
      <c r="A24954" s="1355"/>
      <c r="B24954" s="1355"/>
      <c r="C24954" s="1433"/>
      <c r="E24954" s="1433"/>
      <c r="K24954" s="1433"/>
      <c r="L24954" s="1334"/>
    </row>
    <row r="24955" spans="1:12" ht="24" customHeight="1">
      <c r="A24955" s="1355"/>
      <c r="B24955" s="1355"/>
      <c r="C24955" s="1433"/>
      <c r="E24955" s="1433"/>
      <c r="K24955" s="1433"/>
      <c r="L24955" s="1334"/>
    </row>
    <row r="24956" spans="1:12" ht="24" customHeight="1">
      <c r="A24956" s="1355"/>
      <c r="B24956" s="1355"/>
      <c r="C24956" s="1433"/>
      <c r="E24956" s="1433"/>
      <c r="K24956" s="1433"/>
      <c r="L24956" s="1334"/>
    </row>
    <row r="24957" spans="1:12" ht="24" customHeight="1">
      <c r="A24957" s="1355"/>
      <c r="B24957" s="1355"/>
      <c r="C24957" s="1433"/>
      <c r="E24957" s="1433"/>
      <c r="K24957" s="1433"/>
      <c r="L24957" s="1334"/>
    </row>
    <row r="24958" spans="1:12" ht="24" customHeight="1">
      <c r="A24958" s="1355"/>
      <c r="B24958" s="1355"/>
      <c r="C24958" s="1433"/>
      <c r="E24958" s="1433"/>
      <c r="K24958" s="1433"/>
      <c r="L24958" s="1334"/>
    </row>
    <row r="24959" spans="1:12" ht="24" customHeight="1">
      <c r="A24959" s="1355"/>
      <c r="B24959" s="1355"/>
      <c r="C24959" s="1433"/>
      <c r="E24959" s="1433"/>
      <c r="K24959" s="1433"/>
      <c r="L24959" s="1334"/>
    </row>
    <row r="24960" spans="1:12" ht="24" customHeight="1">
      <c r="A24960" s="1355"/>
      <c r="B24960" s="1355"/>
      <c r="C24960" s="1433"/>
      <c r="E24960" s="1433"/>
      <c r="K24960" s="1433"/>
      <c r="L24960" s="1334"/>
    </row>
    <row r="24961" spans="1:12" ht="24" customHeight="1">
      <c r="A24961" s="1355"/>
      <c r="B24961" s="1355"/>
      <c r="C24961" s="1433"/>
      <c r="E24961" s="1433"/>
      <c r="K24961" s="1433"/>
      <c r="L24961" s="1334"/>
    </row>
    <row r="24962" spans="1:12" ht="24" customHeight="1">
      <c r="A24962" s="1355"/>
      <c r="B24962" s="1355"/>
      <c r="C24962" s="1433"/>
      <c r="E24962" s="1433"/>
      <c r="K24962" s="1433"/>
      <c r="L24962" s="1334"/>
    </row>
    <row r="24963" spans="1:12" ht="24" customHeight="1">
      <c r="A24963" s="1355"/>
      <c r="B24963" s="1355"/>
      <c r="C24963" s="1433"/>
      <c r="E24963" s="1433"/>
      <c r="K24963" s="1433"/>
      <c r="L24963" s="1334"/>
    </row>
    <row r="24964" spans="1:12" ht="24" customHeight="1">
      <c r="A24964" s="1355"/>
      <c r="B24964" s="1355"/>
      <c r="C24964" s="1433"/>
      <c r="E24964" s="1433"/>
      <c r="K24964" s="1433"/>
      <c r="L24964" s="1334"/>
    </row>
    <row r="24965" spans="1:12" ht="24" customHeight="1">
      <c r="A24965" s="1355"/>
      <c r="B24965" s="1355"/>
      <c r="C24965" s="1433"/>
      <c r="E24965" s="1433"/>
      <c r="K24965" s="1433"/>
      <c r="L24965" s="1334"/>
    </row>
    <row r="24966" spans="1:12" ht="24" customHeight="1">
      <c r="A24966" s="1355"/>
      <c r="B24966" s="1355"/>
      <c r="C24966" s="1433"/>
      <c r="E24966" s="1433"/>
      <c r="K24966" s="1433"/>
      <c r="L24966" s="1334"/>
    </row>
    <row r="24967" spans="1:12" ht="24" customHeight="1">
      <c r="A24967" s="1355"/>
      <c r="B24967" s="1355"/>
      <c r="C24967" s="1433"/>
      <c r="E24967" s="1433"/>
      <c r="K24967" s="1433"/>
      <c r="L24967" s="1334"/>
    </row>
    <row r="24968" spans="1:12" ht="24" customHeight="1">
      <c r="A24968" s="1355"/>
      <c r="B24968" s="1355"/>
      <c r="C24968" s="1433"/>
      <c r="E24968" s="1433"/>
      <c r="K24968" s="1433"/>
      <c r="L24968" s="1334"/>
    </row>
    <row r="24969" spans="1:12" ht="24" customHeight="1">
      <c r="A24969" s="1355"/>
      <c r="B24969" s="1355"/>
      <c r="C24969" s="1433"/>
      <c r="E24969" s="1433"/>
      <c r="K24969" s="1433"/>
      <c r="L24969" s="1334"/>
    </row>
    <row r="24970" spans="1:12" ht="24" customHeight="1">
      <c r="A24970" s="1355"/>
      <c r="B24970" s="1355"/>
      <c r="C24970" s="1433"/>
      <c r="E24970" s="1433"/>
      <c r="K24970" s="1433"/>
      <c r="L24970" s="1334"/>
    </row>
    <row r="24971" spans="1:12" ht="24" customHeight="1">
      <c r="A24971" s="1355"/>
      <c r="B24971" s="1355"/>
      <c r="C24971" s="1433"/>
      <c r="E24971" s="1433"/>
      <c r="K24971" s="1433"/>
      <c r="L24971" s="1334"/>
    </row>
    <row r="24972" spans="1:12" ht="24" customHeight="1">
      <c r="A24972" s="1355"/>
      <c r="B24972" s="1355"/>
      <c r="C24972" s="1433"/>
      <c r="E24972" s="1433"/>
      <c r="K24972" s="1433"/>
      <c r="L24972" s="1334"/>
    </row>
    <row r="24973" spans="1:12" ht="24" customHeight="1">
      <c r="A24973" s="1355"/>
      <c r="B24973" s="1355"/>
      <c r="C24973" s="1433"/>
      <c r="E24973" s="1433"/>
      <c r="K24973" s="1433"/>
      <c r="L24973" s="1334"/>
    </row>
    <row r="24974" spans="1:12" ht="24" customHeight="1">
      <c r="A24974" s="1355"/>
      <c r="B24974" s="1355"/>
      <c r="C24974" s="1433"/>
      <c r="E24974" s="1433"/>
      <c r="K24974" s="1433"/>
      <c r="L24974" s="1334"/>
    </row>
    <row r="24975" spans="1:12" ht="24" customHeight="1">
      <c r="A24975" s="1355"/>
      <c r="B24975" s="1355"/>
      <c r="C24975" s="1433"/>
      <c r="E24975" s="1433"/>
      <c r="K24975" s="1433"/>
      <c r="L24975" s="1334"/>
    </row>
    <row r="24976" spans="1:12" ht="24" customHeight="1">
      <c r="A24976" s="1355"/>
      <c r="B24976" s="1355"/>
      <c r="C24976" s="1433"/>
      <c r="E24976" s="1433"/>
      <c r="K24976" s="1433"/>
      <c r="L24976" s="1334"/>
    </row>
    <row r="24977" spans="1:12" ht="24" customHeight="1">
      <c r="A24977" s="1355"/>
      <c r="B24977" s="1355"/>
      <c r="C24977" s="1433"/>
      <c r="E24977" s="1433"/>
      <c r="K24977" s="1433"/>
      <c r="L24977" s="1334"/>
    </row>
    <row r="24978" spans="1:12" ht="24" customHeight="1">
      <c r="A24978" s="1355"/>
      <c r="B24978" s="1355"/>
      <c r="C24978" s="1433"/>
      <c r="E24978" s="1433"/>
      <c r="K24978" s="1433"/>
      <c r="L24978" s="1334"/>
    </row>
    <row r="24979" spans="1:12" ht="24" customHeight="1">
      <c r="A24979" s="1355"/>
      <c r="B24979" s="1355"/>
      <c r="C24979" s="1433"/>
      <c r="E24979" s="1433"/>
      <c r="K24979" s="1433"/>
      <c r="L24979" s="1334"/>
    </row>
    <row r="24980" spans="1:12" ht="24" customHeight="1">
      <c r="A24980" s="1355"/>
      <c r="B24980" s="1355"/>
      <c r="C24980" s="1433"/>
      <c r="E24980" s="1433"/>
      <c r="K24980" s="1433"/>
      <c r="L24980" s="1334"/>
    </row>
    <row r="24981" spans="1:12" ht="24" customHeight="1">
      <c r="A24981" s="1355"/>
      <c r="B24981" s="1355"/>
      <c r="C24981" s="1433"/>
      <c r="E24981" s="1433"/>
      <c r="K24981" s="1433"/>
      <c r="L24981" s="1334"/>
    </row>
    <row r="24982" spans="1:12" ht="24" customHeight="1">
      <c r="A24982" s="1355"/>
      <c r="B24982" s="1355"/>
      <c r="C24982" s="1433"/>
      <c r="E24982" s="1433"/>
      <c r="K24982" s="1433"/>
      <c r="L24982" s="1334"/>
    </row>
    <row r="24983" spans="1:12" ht="24" customHeight="1">
      <c r="A24983" s="1355"/>
      <c r="B24983" s="1355"/>
      <c r="C24983" s="1433"/>
      <c r="E24983" s="1433"/>
      <c r="K24983" s="1433"/>
      <c r="L24983" s="1334"/>
    </row>
    <row r="24984" spans="1:12" ht="24" customHeight="1">
      <c r="A24984" s="1355"/>
      <c r="B24984" s="1355"/>
      <c r="C24984" s="1433"/>
      <c r="E24984" s="1433"/>
      <c r="K24984" s="1433"/>
      <c r="L24984" s="1334"/>
    </row>
    <row r="24985" spans="1:12" ht="24" customHeight="1">
      <c r="A24985" s="1355"/>
      <c r="B24985" s="1355"/>
      <c r="C24985" s="1433"/>
      <c r="E24985" s="1433"/>
      <c r="K24985" s="1433"/>
      <c r="L24985" s="1334"/>
    </row>
    <row r="24986" spans="1:12" ht="24" customHeight="1">
      <c r="A24986" s="1355"/>
      <c r="B24986" s="1355"/>
      <c r="C24986" s="1433"/>
      <c r="E24986" s="1433"/>
      <c r="K24986" s="1433"/>
      <c r="L24986" s="1334"/>
    </row>
    <row r="24987" spans="1:12" ht="24" customHeight="1">
      <c r="A24987" s="1355"/>
      <c r="B24987" s="1355"/>
      <c r="C24987" s="1433"/>
      <c r="E24987" s="1433"/>
      <c r="K24987" s="1433"/>
      <c r="L24987" s="1334"/>
    </row>
    <row r="24988" spans="1:12" ht="24" customHeight="1">
      <c r="A24988" s="1355"/>
      <c r="B24988" s="1355"/>
      <c r="C24988" s="1433"/>
      <c r="E24988" s="1433"/>
      <c r="K24988" s="1433"/>
      <c r="L24988" s="1334"/>
    </row>
    <row r="24989" spans="1:12" ht="24" customHeight="1">
      <c r="A24989" s="1355"/>
      <c r="B24989" s="1355"/>
      <c r="C24989" s="1433"/>
      <c r="E24989" s="1433"/>
      <c r="K24989" s="1433"/>
      <c r="L24989" s="1334"/>
    </row>
    <row r="24990" spans="1:12" ht="24" customHeight="1">
      <c r="A24990" s="1355"/>
      <c r="B24990" s="1355"/>
      <c r="C24990" s="1433"/>
      <c r="E24990" s="1433"/>
      <c r="K24990" s="1433"/>
      <c r="L24990" s="1334"/>
    </row>
    <row r="24991" spans="1:12" ht="24" customHeight="1">
      <c r="A24991" s="1355"/>
      <c r="B24991" s="1355"/>
      <c r="C24991" s="1433"/>
      <c r="E24991" s="1433"/>
      <c r="K24991" s="1433"/>
      <c r="L24991" s="1334"/>
    </row>
    <row r="24992" spans="1:12" ht="24" customHeight="1">
      <c r="A24992" s="1355"/>
      <c r="B24992" s="1355"/>
      <c r="C24992" s="1433"/>
      <c r="E24992" s="1433"/>
      <c r="K24992" s="1433"/>
      <c r="L24992" s="1334"/>
    </row>
    <row r="24993" spans="1:12" ht="24" customHeight="1">
      <c r="A24993" s="1355"/>
      <c r="B24993" s="1355"/>
      <c r="C24993" s="1433"/>
      <c r="E24993" s="1433"/>
      <c r="K24993" s="1433"/>
      <c r="L24993" s="1334"/>
    </row>
    <row r="24994" spans="1:12" ht="24" customHeight="1">
      <c r="A24994" s="1355"/>
      <c r="B24994" s="1355"/>
      <c r="C24994" s="1433"/>
      <c r="E24994" s="1433"/>
      <c r="K24994" s="1433"/>
      <c r="L24994" s="1334"/>
    </row>
    <row r="24995" spans="1:12" ht="24" customHeight="1">
      <c r="A24995" s="1355"/>
      <c r="B24995" s="1355"/>
      <c r="C24995" s="1433"/>
      <c r="E24995" s="1433"/>
      <c r="K24995" s="1433"/>
      <c r="L24995" s="1334"/>
    </row>
    <row r="24996" spans="1:12" ht="24" customHeight="1">
      <c r="A24996" s="1355"/>
      <c r="B24996" s="1355"/>
      <c r="C24996" s="1433"/>
      <c r="E24996" s="1433"/>
      <c r="K24996" s="1433"/>
      <c r="L24996" s="1334"/>
    </row>
    <row r="24997" spans="1:12" ht="24" customHeight="1">
      <c r="A24997" s="1355"/>
      <c r="B24997" s="1355"/>
      <c r="C24997" s="1433"/>
      <c r="E24997" s="1433"/>
      <c r="K24997" s="1433"/>
      <c r="L24997" s="1334"/>
    </row>
    <row r="24998" spans="1:12" ht="24" customHeight="1">
      <c r="A24998" s="1355"/>
      <c r="B24998" s="1355"/>
      <c r="C24998" s="1433"/>
      <c r="E24998" s="1433"/>
      <c r="K24998" s="1433"/>
      <c r="L24998" s="1334"/>
    </row>
    <row r="24999" spans="1:12" ht="24" customHeight="1">
      <c r="A24999" s="1355"/>
      <c r="B24999" s="1355"/>
      <c r="C24999" s="1433"/>
      <c r="E24999" s="1433"/>
      <c r="K24999" s="1433"/>
      <c r="L24999" s="1334"/>
    </row>
    <row r="25000" spans="1:12" ht="24" customHeight="1">
      <c r="A25000" s="1355"/>
      <c r="B25000" s="1355"/>
      <c r="C25000" s="1433"/>
      <c r="E25000" s="1433"/>
      <c r="K25000" s="1433"/>
      <c r="L25000" s="1334"/>
    </row>
    <row r="25001" spans="1:12" ht="24" customHeight="1">
      <c r="A25001" s="1355"/>
      <c r="B25001" s="1355"/>
      <c r="C25001" s="1433"/>
      <c r="E25001" s="1433"/>
      <c r="K25001" s="1433"/>
      <c r="L25001" s="1334"/>
    </row>
    <row r="25002" spans="1:12" ht="24" customHeight="1">
      <c r="A25002" s="1355"/>
      <c r="B25002" s="1355"/>
      <c r="C25002" s="1433"/>
      <c r="E25002" s="1433"/>
      <c r="K25002" s="1433"/>
      <c r="L25002" s="1334"/>
    </row>
    <row r="25003" spans="1:12" ht="24" customHeight="1">
      <c r="A25003" s="1355"/>
      <c r="B25003" s="1355"/>
      <c r="C25003" s="1433"/>
      <c r="E25003" s="1433"/>
      <c r="K25003" s="1433"/>
      <c r="L25003" s="1334"/>
    </row>
    <row r="25004" spans="1:12" ht="24" customHeight="1">
      <c r="A25004" s="1355"/>
      <c r="B25004" s="1355"/>
      <c r="C25004" s="1433"/>
      <c r="E25004" s="1433"/>
      <c r="K25004" s="1433"/>
      <c r="L25004" s="1334"/>
    </row>
    <row r="25005" spans="1:12" ht="24" customHeight="1">
      <c r="A25005" s="1355"/>
      <c r="B25005" s="1355"/>
      <c r="C25005" s="1433"/>
      <c r="E25005" s="1433"/>
      <c r="K25005" s="1433"/>
      <c r="L25005" s="1334"/>
    </row>
    <row r="25006" spans="1:12" ht="24" customHeight="1">
      <c r="A25006" s="1355"/>
      <c r="B25006" s="1355"/>
      <c r="C25006" s="1433"/>
      <c r="E25006" s="1433"/>
      <c r="K25006" s="1433"/>
      <c r="L25006" s="1334"/>
    </row>
    <row r="25007" spans="1:12" ht="24" customHeight="1">
      <c r="A25007" s="1355"/>
      <c r="B25007" s="1355"/>
      <c r="C25007" s="1433"/>
      <c r="E25007" s="1433"/>
      <c r="K25007" s="1433"/>
      <c r="L25007" s="1334"/>
    </row>
    <row r="25008" spans="1:12" ht="24" customHeight="1">
      <c r="A25008" s="1355"/>
      <c r="B25008" s="1355"/>
      <c r="C25008" s="1433"/>
      <c r="E25008" s="1433"/>
      <c r="K25008" s="1433"/>
      <c r="L25008" s="1334"/>
    </row>
    <row r="25009" spans="1:12" ht="24" customHeight="1">
      <c r="A25009" s="1355"/>
      <c r="B25009" s="1355"/>
      <c r="C25009" s="1433"/>
      <c r="E25009" s="1433"/>
      <c r="K25009" s="1433"/>
      <c r="L25009" s="1334"/>
    </row>
    <row r="25010" spans="1:12" ht="24" customHeight="1">
      <c r="A25010" s="1355"/>
      <c r="B25010" s="1355"/>
      <c r="C25010" s="1433"/>
      <c r="E25010" s="1433"/>
      <c r="K25010" s="1433"/>
      <c r="L25010" s="1334"/>
    </row>
    <row r="25011" spans="1:12" ht="24" customHeight="1">
      <c r="A25011" s="1355"/>
      <c r="B25011" s="1355"/>
      <c r="C25011" s="1433"/>
      <c r="E25011" s="1433"/>
      <c r="K25011" s="1433"/>
      <c r="L25011" s="1334"/>
    </row>
    <row r="25012" spans="1:12" ht="24" customHeight="1">
      <c r="A25012" s="1355"/>
      <c r="B25012" s="1355"/>
      <c r="C25012" s="1433"/>
      <c r="E25012" s="1433"/>
      <c r="K25012" s="1433"/>
      <c r="L25012" s="1334"/>
    </row>
    <row r="25013" spans="1:12" ht="24" customHeight="1">
      <c r="A25013" s="1355"/>
      <c r="B25013" s="1355"/>
      <c r="C25013" s="1433"/>
      <c r="E25013" s="1433"/>
      <c r="K25013" s="1433"/>
      <c r="L25013" s="1334"/>
    </row>
    <row r="25014" spans="1:12" ht="24" customHeight="1">
      <c r="A25014" s="1355"/>
      <c r="B25014" s="1355"/>
      <c r="C25014" s="1433"/>
      <c r="E25014" s="1433"/>
      <c r="K25014" s="1433"/>
      <c r="L25014" s="1334"/>
    </row>
    <row r="25015" spans="1:12" ht="24" customHeight="1">
      <c r="A25015" s="1355"/>
      <c r="B25015" s="1355"/>
      <c r="C25015" s="1433"/>
      <c r="E25015" s="1433"/>
      <c r="K25015" s="1433"/>
      <c r="L25015" s="1334"/>
    </row>
    <row r="25016" spans="1:12" ht="24" customHeight="1">
      <c r="A25016" s="1355"/>
      <c r="B25016" s="1355"/>
      <c r="C25016" s="1433"/>
      <c r="E25016" s="1433"/>
      <c r="K25016" s="1433"/>
      <c r="L25016" s="1334"/>
    </row>
    <row r="25017" spans="1:12" ht="24" customHeight="1">
      <c r="A25017" s="1355"/>
      <c r="B25017" s="1355"/>
      <c r="C25017" s="1433"/>
      <c r="E25017" s="1433"/>
      <c r="K25017" s="1433"/>
      <c r="L25017" s="1334"/>
    </row>
    <row r="25018" spans="1:12" ht="24" customHeight="1">
      <c r="A25018" s="1355"/>
      <c r="B25018" s="1355"/>
      <c r="C25018" s="1433"/>
      <c r="E25018" s="1433"/>
      <c r="K25018" s="1433"/>
      <c r="L25018" s="1334"/>
    </row>
    <row r="25019" spans="1:12" ht="24" customHeight="1">
      <c r="A25019" s="1355"/>
      <c r="B25019" s="1355"/>
      <c r="C25019" s="1433"/>
      <c r="E25019" s="1433"/>
      <c r="K25019" s="1433"/>
      <c r="L25019" s="1334"/>
    </row>
    <row r="25020" spans="1:12" ht="24" customHeight="1">
      <c r="A25020" s="1355"/>
      <c r="B25020" s="1355"/>
      <c r="C25020" s="1433"/>
      <c r="E25020" s="1433"/>
      <c r="K25020" s="1433"/>
      <c r="L25020" s="1334"/>
    </row>
    <row r="25021" spans="1:12" ht="24" customHeight="1">
      <c r="A25021" s="1355"/>
      <c r="B25021" s="1355"/>
      <c r="C25021" s="1433"/>
      <c r="E25021" s="1433"/>
      <c r="K25021" s="1433"/>
      <c r="L25021" s="1334"/>
    </row>
    <row r="25022" spans="1:12" ht="24" customHeight="1">
      <c r="A25022" s="1355"/>
      <c r="B25022" s="1355"/>
      <c r="C25022" s="1433"/>
      <c r="E25022" s="1433"/>
      <c r="K25022" s="1433"/>
      <c r="L25022" s="1334"/>
    </row>
    <row r="25023" spans="1:12" ht="24" customHeight="1">
      <c r="A25023" s="1355"/>
      <c r="B25023" s="1355"/>
      <c r="C25023" s="1433"/>
      <c r="E25023" s="1433"/>
      <c r="K25023" s="1433"/>
      <c r="L25023" s="1334"/>
    </row>
    <row r="25024" spans="1:12" ht="24" customHeight="1">
      <c r="A25024" s="1355"/>
      <c r="B25024" s="1355"/>
      <c r="C25024" s="1433"/>
      <c r="E25024" s="1433"/>
      <c r="K25024" s="1433"/>
      <c r="L25024" s="1334"/>
    </row>
    <row r="25025" spans="1:12" ht="24" customHeight="1">
      <c r="A25025" s="1355"/>
      <c r="B25025" s="1355"/>
      <c r="C25025" s="1433"/>
      <c r="E25025" s="1433"/>
      <c r="K25025" s="1433"/>
      <c r="L25025" s="1334"/>
    </row>
    <row r="25026" spans="1:12" ht="24" customHeight="1">
      <c r="A25026" s="1355"/>
      <c r="B25026" s="1355"/>
      <c r="C25026" s="1433"/>
      <c r="E25026" s="1433"/>
      <c r="K25026" s="1433"/>
      <c r="L25026" s="1334"/>
    </row>
    <row r="25027" spans="1:12" ht="24" customHeight="1">
      <c r="A25027" s="1355"/>
      <c r="B25027" s="1355"/>
      <c r="C25027" s="1433"/>
      <c r="E25027" s="1433"/>
      <c r="K25027" s="1433"/>
      <c r="L25027" s="1334"/>
    </row>
    <row r="25028" spans="1:12" ht="24" customHeight="1">
      <c r="A25028" s="1355"/>
      <c r="B25028" s="1355"/>
      <c r="C25028" s="1433"/>
      <c r="E25028" s="1433"/>
      <c r="K25028" s="1433"/>
      <c r="L25028" s="1334"/>
    </row>
    <row r="25029" spans="1:12" ht="24" customHeight="1">
      <c r="A25029" s="1355"/>
      <c r="B25029" s="1355"/>
      <c r="C25029" s="1433"/>
      <c r="E25029" s="1433"/>
      <c r="K25029" s="1433"/>
      <c r="L25029" s="1334"/>
    </row>
    <row r="25030" spans="1:12" ht="24" customHeight="1">
      <c r="A25030" s="1355"/>
      <c r="B25030" s="1355"/>
      <c r="C25030" s="1433"/>
      <c r="E25030" s="1433"/>
      <c r="K25030" s="1433"/>
      <c r="L25030" s="1334"/>
    </row>
    <row r="25031" spans="1:12" ht="24" customHeight="1">
      <c r="A25031" s="1355"/>
      <c r="B25031" s="1355"/>
      <c r="C25031" s="1433"/>
      <c r="E25031" s="1433"/>
      <c r="K25031" s="1433"/>
      <c r="L25031" s="1334"/>
    </row>
    <row r="25032" spans="1:12" ht="24" customHeight="1">
      <c r="A25032" s="1355"/>
      <c r="B25032" s="1355"/>
      <c r="C25032" s="1433"/>
      <c r="E25032" s="1433"/>
      <c r="K25032" s="1433"/>
      <c r="L25032" s="1334"/>
    </row>
    <row r="25033" spans="1:12" ht="24" customHeight="1">
      <c r="A25033" s="1355"/>
      <c r="B25033" s="1355"/>
      <c r="C25033" s="1433"/>
      <c r="E25033" s="1433"/>
      <c r="K25033" s="1433"/>
      <c r="L25033" s="1334"/>
    </row>
    <row r="25034" spans="1:12" ht="24" customHeight="1">
      <c r="A25034" s="1355"/>
      <c r="B25034" s="1355"/>
      <c r="C25034" s="1433"/>
      <c r="E25034" s="1433"/>
      <c r="K25034" s="1433"/>
      <c r="L25034" s="1334"/>
    </row>
    <row r="25035" spans="1:12" ht="24" customHeight="1">
      <c r="A25035" s="1355"/>
      <c r="B25035" s="1355"/>
      <c r="C25035" s="1433"/>
      <c r="E25035" s="1433"/>
      <c r="K25035" s="1433"/>
      <c r="L25035" s="1334"/>
    </row>
    <row r="25036" spans="1:12" ht="24" customHeight="1">
      <c r="A25036" s="1355"/>
      <c r="B25036" s="1355"/>
      <c r="C25036" s="1433"/>
      <c r="E25036" s="1433"/>
      <c r="K25036" s="1433"/>
      <c r="L25036" s="1334"/>
    </row>
    <row r="25037" spans="1:12" ht="24" customHeight="1">
      <c r="A25037" s="1355"/>
      <c r="B25037" s="1355"/>
      <c r="C25037" s="1433"/>
      <c r="E25037" s="1433"/>
      <c r="K25037" s="1433"/>
      <c r="L25037" s="1334"/>
    </row>
    <row r="25038" spans="1:12" ht="24" customHeight="1">
      <c r="A25038" s="1355"/>
      <c r="B25038" s="1355"/>
      <c r="C25038" s="1433"/>
      <c r="E25038" s="1433"/>
      <c r="K25038" s="1433"/>
      <c r="L25038" s="1334"/>
    </row>
    <row r="25039" spans="1:12" ht="24" customHeight="1">
      <c r="A25039" s="1355"/>
      <c r="B25039" s="1355"/>
      <c r="C25039" s="1433"/>
      <c r="E25039" s="1433"/>
      <c r="K25039" s="1433"/>
      <c r="L25039" s="1334"/>
    </row>
    <row r="25040" spans="1:12" ht="24" customHeight="1">
      <c r="A25040" s="1355"/>
      <c r="B25040" s="1355"/>
      <c r="C25040" s="1433"/>
      <c r="E25040" s="1433"/>
      <c r="K25040" s="1433"/>
      <c r="L25040" s="1334"/>
    </row>
    <row r="25041" spans="1:12" ht="24" customHeight="1">
      <c r="A25041" s="1355"/>
      <c r="B25041" s="1355"/>
      <c r="C25041" s="1433"/>
      <c r="E25041" s="1433"/>
      <c r="K25041" s="1433"/>
      <c r="L25041" s="1334"/>
    </row>
    <row r="25042" spans="1:12" ht="24" customHeight="1">
      <c r="A25042" s="1355"/>
      <c r="B25042" s="1355"/>
      <c r="C25042" s="1433"/>
      <c r="E25042" s="1433"/>
      <c r="K25042" s="1433"/>
      <c r="L25042" s="1334"/>
    </row>
    <row r="25043" spans="1:12" ht="24" customHeight="1">
      <c r="A25043" s="1355"/>
      <c r="B25043" s="1355"/>
      <c r="C25043" s="1433"/>
      <c r="E25043" s="1433"/>
      <c r="K25043" s="1433"/>
      <c r="L25043" s="1334"/>
    </row>
    <row r="25044" spans="1:12" ht="24" customHeight="1">
      <c r="A25044" s="1355"/>
      <c r="B25044" s="1355"/>
      <c r="C25044" s="1433"/>
      <c r="E25044" s="1433"/>
      <c r="K25044" s="1433"/>
      <c r="L25044" s="1334"/>
    </row>
    <row r="25045" spans="1:12" ht="24" customHeight="1">
      <c r="A25045" s="1355"/>
      <c r="B25045" s="1355"/>
      <c r="C25045" s="1433"/>
      <c r="E25045" s="1433"/>
      <c r="K25045" s="1433"/>
      <c r="L25045" s="1334"/>
    </row>
    <row r="25046" spans="1:12" ht="24" customHeight="1">
      <c r="A25046" s="1355"/>
      <c r="B25046" s="1355"/>
      <c r="C25046" s="1433"/>
      <c r="E25046" s="1433"/>
      <c r="K25046" s="1433"/>
      <c r="L25046" s="1334"/>
    </row>
    <row r="25047" spans="1:12" ht="24" customHeight="1">
      <c r="A25047" s="1355"/>
      <c r="B25047" s="1355"/>
      <c r="C25047" s="1433"/>
      <c r="E25047" s="1433"/>
      <c r="K25047" s="1433"/>
      <c r="L25047" s="1334"/>
    </row>
    <row r="25048" spans="1:12" ht="24" customHeight="1">
      <c r="A25048" s="1355"/>
      <c r="B25048" s="1355"/>
      <c r="C25048" s="1433"/>
      <c r="E25048" s="1433"/>
      <c r="K25048" s="1433"/>
      <c r="L25048" s="1334"/>
    </row>
    <row r="25049" spans="1:12" ht="24" customHeight="1">
      <c r="A25049" s="1355"/>
      <c r="B25049" s="1355"/>
      <c r="C25049" s="1433"/>
      <c r="E25049" s="1433"/>
      <c r="K25049" s="1433"/>
      <c r="L25049" s="1334"/>
    </row>
    <row r="25050" spans="1:12" ht="24" customHeight="1">
      <c r="A25050" s="1355"/>
      <c r="B25050" s="1355"/>
      <c r="C25050" s="1433"/>
      <c r="E25050" s="1433"/>
      <c r="K25050" s="1433"/>
      <c r="L25050" s="1334"/>
    </row>
    <row r="25051" spans="1:12" ht="24" customHeight="1">
      <c r="A25051" s="1355"/>
      <c r="B25051" s="1355"/>
      <c r="C25051" s="1433"/>
      <c r="E25051" s="1433"/>
      <c r="K25051" s="1433"/>
      <c r="L25051" s="1334"/>
    </row>
    <row r="25052" spans="1:12" ht="24" customHeight="1">
      <c r="A25052" s="1355"/>
      <c r="B25052" s="1355"/>
      <c r="C25052" s="1433"/>
      <c r="E25052" s="1433"/>
      <c r="K25052" s="1433"/>
      <c r="L25052" s="1334"/>
    </row>
    <row r="25053" spans="1:12" ht="24" customHeight="1">
      <c r="A25053" s="1355"/>
      <c r="B25053" s="1355"/>
      <c r="C25053" s="1433"/>
      <c r="E25053" s="1433"/>
      <c r="K25053" s="1433"/>
      <c r="L25053" s="1334"/>
    </row>
    <row r="25054" spans="1:12" ht="24" customHeight="1">
      <c r="A25054" s="1355"/>
      <c r="B25054" s="1355"/>
      <c r="C25054" s="1433"/>
      <c r="E25054" s="1433"/>
      <c r="K25054" s="1433"/>
      <c r="L25054" s="1334"/>
    </row>
    <row r="25055" spans="1:12" ht="24" customHeight="1">
      <c r="A25055" s="1355"/>
      <c r="B25055" s="1355"/>
      <c r="C25055" s="1433"/>
      <c r="E25055" s="1433"/>
      <c r="K25055" s="1433"/>
      <c r="L25055" s="1334"/>
    </row>
    <row r="25056" spans="1:12" ht="24" customHeight="1">
      <c r="A25056" s="1355"/>
      <c r="B25056" s="1355"/>
      <c r="C25056" s="1433"/>
      <c r="E25056" s="1433"/>
      <c r="K25056" s="1433"/>
      <c r="L25056" s="1334"/>
    </row>
    <row r="25057" spans="1:12" ht="24" customHeight="1">
      <c r="A25057" s="1355"/>
      <c r="B25057" s="1355"/>
      <c r="C25057" s="1433"/>
      <c r="E25057" s="1433"/>
      <c r="K25057" s="1433"/>
      <c r="L25057" s="1334"/>
    </row>
    <row r="25058" spans="1:12" ht="24" customHeight="1">
      <c r="A25058" s="1355"/>
      <c r="B25058" s="1355"/>
      <c r="C25058" s="1433"/>
      <c r="E25058" s="1433"/>
      <c r="K25058" s="1433"/>
      <c r="L25058" s="1334"/>
    </row>
    <row r="25059" spans="1:12" ht="24" customHeight="1">
      <c r="A25059" s="1355"/>
      <c r="B25059" s="1355"/>
      <c r="C25059" s="1433"/>
      <c r="E25059" s="1433"/>
      <c r="K25059" s="1433"/>
      <c r="L25059" s="1334"/>
    </row>
    <row r="25060" spans="1:12" ht="24" customHeight="1">
      <c r="A25060" s="1355"/>
      <c r="B25060" s="1355"/>
      <c r="C25060" s="1433"/>
      <c r="E25060" s="1433"/>
      <c r="K25060" s="1433"/>
      <c r="L25060" s="1334"/>
    </row>
    <row r="25061" spans="1:12" ht="24" customHeight="1">
      <c r="A25061" s="1355"/>
      <c r="B25061" s="1355"/>
      <c r="C25061" s="1433"/>
      <c r="E25061" s="1433"/>
      <c r="K25061" s="1433"/>
      <c r="L25061" s="1334"/>
    </row>
    <row r="25062" spans="1:12" ht="24" customHeight="1">
      <c r="A25062" s="1355"/>
      <c r="B25062" s="1355"/>
      <c r="C25062" s="1433"/>
      <c r="E25062" s="1433"/>
      <c r="K25062" s="1433"/>
      <c r="L25062" s="1334"/>
    </row>
    <row r="25063" spans="1:12" ht="24" customHeight="1">
      <c r="A25063" s="1355"/>
      <c r="B25063" s="1355"/>
      <c r="C25063" s="1433"/>
      <c r="E25063" s="1433"/>
      <c r="K25063" s="1433"/>
      <c r="L25063" s="1334"/>
    </row>
    <row r="25064" spans="1:12" ht="24" customHeight="1">
      <c r="A25064" s="1355"/>
      <c r="B25064" s="1355"/>
      <c r="C25064" s="1433"/>
      <c r="E25064" s="1433"/>
      <c r="K25064" s="1433"/>
      <c r="L25064" s="1334"/>
    </row>
    <row r="25065" spans="1:12" ht="24" customHeight="1">
      <c r="A25065" s="1355"/>
      <c r="B25065" s="1355"/>
      <c r="C25065" s="1433"/>
      <c r="E25065" s="1433"/>
      <c r="K25065" s="1433"/>
      <c r="L25065" s="1334"/>
    </row>
    <row r="25066" spans="1:12" ht="24" customHeight="1">
      <c r="A25066" s="1355"/>
      <c r="B25066" s="1355"/>
      <c r="C25066" s="1433"/>
      <c r="E25066" s="1433"/>
      <c r="K25066" s="1433"/>
      <c r="L25066" s="1334"/>
    </row>
    <row r="25067" spans="1:12" ht="24" customHeight="1">
      <c r="A25067" s="1355"/>
      <c r="B25067" s="1355"/>
      <c r="C25067" s="1433"/>
      <c r="E25067" s="1433"/>
      <c r="K25067" s="1433"/>
      <c r="L25067" s="1334"/>
    </row>
    <row r="25068" spans="1:12" ht="24" customHeight="1">
      <c r="A25068" s="1355"/>
      <c r="B25068" s="1355"/>
      <c r="C25068" s="1433"/>
      <c r="E25068" s="1433"/>
      <c r="K25068" s="1433"/>
      <c r="L25068" s="1334"/>
    </row>
    <row r="25069" spans="1:12" ht="24" customHeight="1">
      <c r="A25069" s="1355"/>
      <c r="B25069" s="1355"/>
      <c r="C25069" s="1433"/>
      <c r="E25069" s="1433"/>
      <c r="K25069" s="1433"/>
      <c r="L25069" s="1334"/>
    </row>
    <row r="25070" spans="1:12" ht="24" customHeight="1">
      <c r="A25070" s="1355"/>
      <c r="B25070" s="1355"/>
      <c r="C25070" s="1433"/>
      <c r="E25070" s="1433"/>
      <c r="K25070" s="1433"/>
      <c r="L25070" s="1334"/>
    </row>
    <row r="25071" spans="1:12" ht="24" customHeight="1">
      <c r="A25071" s="1355"/>
      <c r="B25071" s="1355"/>
      <c r="C25071" s="1433"/>
      <c r="E25071" s="1433"/>
      <c r="K25071" s="1433"/>
      <c r="L25071" s="1334"/>
    </row>
    <row r="25072" spans="1:12" ht="24" customHeight="1">
      <c r="A25072" s="1355"/>
      <c r="B25072" s="1355"/>
      <c r="C25072" s="1433"/>
      <c r="E25072" s="1433"/>
      <c r="K25072" s="1433"/>
      <c r="L25072" s="1334"/>
    </row>
    <row r="25073" spans="1:12" ht="24" customHeight="1">
      <c r="A25073" s="1355"/>
      <c r="B25073" s="1355"/>
      <c r="C25073" s="1433"/>
      <c r="E25073" s="1433"/>
      <c r="K25073" s="1433"/>
      <c r="L25073" s="1334"/>
    </row>
    <row r="25074" spans="1:12" ht="24" customHeight="1">
      <c r="A25074" s="1355"/>
      <c r="B25074" s="1355"/>
      <c r="C25074" s="1433"/>
      <c r="E25074" s="1433"/>
      <c r="K25074" s="1433"/>
      <c r="L25074" s="1334"/>
    </row>
    <row r="25075" spans="1:12" ht="24" customHeight="1">
      <c r="A25075" s="1355"/>
      <c r="B25075" s="1355"/>
      <c r="C25075" s="1433"/>
      <c r="E25075" s="1433"/>
      <c r="K25075" s="1433"/>
      <c r="L25075" s="1334"/>
    </row>
    <row r="25076" spans="1:12" ht="24" customHeight="1">
      <c r="A25076" s="1355"/>
      <c r="B25076" s="1355"/>
      <c r="C25076" s="1433"/>
      <c r="E25076" s="1433"/>
      <c r="K25076" s="1433"/>
      <c r="L25076" s="1334"/>
    </row>
    <row r="25077" spans="1:12" ht="24" customHeight="1">
      <c r="A25077" s="1355"/>
      <c r="B25077" s="1355"/>
      <c r="C25077" s="1433"/>
      <c r="E25077" s="1433"/>
      <c r="K25077" s="1433"/>
      <c r="L25077" s="1334"/>
    </row>
    <row r="25078" spans="1:12" ht="24" customHeight="1">
      <c r="A25078" s="1355"/>
      <c r="B25078" s="1355"/>
      <c r="C25078" s="1433"/>
      <c r="E25078" s="1433"/>
      <c r="K25078" s="1433"/>
      <c r="L25078" s="1334"/>
    </row>
    <row r="25079" spans="1:12" ht="24" customHeight="1">
      <c r="A25079" s="1355"/>
      <c r="B25079" s="1355"/>
      <c r="C25079" s="1433"/>
      <c r="E25079" s="1433"/>
      <c r="K25079" s="1433"/>
      <c r="L25079" s="1334"/>
    </row>
    <row r="25080" spans="1:12" ht="24" customHeight="1">
      <c r="A25080" s="1355"/>
      <c r="B25080" s="1355"/>
      <c r="C25080" s="1433"/>
      <c r="E25080" s="1433"/>
      <c r="K25080" s="1433"/>
      <c r="L25080" s="1334"/>
    </row>
    <row r="25081" spans="1:12" ht="24" customHeight="1">
      <c r="A25081" s="1355"/>
      <c r="B25081" s="1355"/>
      <c r="C25081" s="1433"/>
      <c r="E25081" s="1433"/>
      <c r="K25081" s="1433"/>
      <c r="L25081" s="1334"/>
    </row>
    <row r="25082" spans="1:12" ht="24" customHeight="1">
      <c r="A25082" s="1355"/>
      <c r="B25082" s="1355"/>
      <c r="C25082" s="1433"/>
      <c r="E25082" s="1433"/>
      <c r="K25082" s="1433"/>
      <c r="L25082" s="1334"/>
    </row>
    <row r="25083" spans="1:12" ht="24" customHeight="1">
      <c r="A25083" s="1355"/>
      <c r="B25083" s="1355"/>
      <c r="C25083" s="1433"/>
      <c r="E25083" s="1433"/>
      <c r="K25083" s="1433"/>
      <c r="L25083" s="1334"/>
    </row>
    <row r="25084" spans="1:12" ht="24" customHeight="1">
      <c r="A25084" s="1355"/>
      <c r="B25084" s="1355"/>
      <c r="C25084" s="1433"/>
      <c r="E25084" s="1433"/>
      <c r="K25084" s="1433"/>
      <c r="L25084" s="1334"/>
    </row>
    <row r="25085" spans="1:12" ht="24" customHeight="1">
      <c r="A25085" s="1355"/>
      <c r="B25085" s="1355"/>
      <c r="C25085" s="1433"/>
      <c r="E25085" s="1433"/>
      <c r="K25085" s="1433"/>
      <c r="L25085" s="1334"/>
    </row>
    <row r="25086" spans="1:12" ht="24" customHeight="1">
      <c r="A25086" s="1355"/>
      <c r="B25086" s="1355"/>
      <c r="C25086" s="1433"/>
      <c r="E25086" s="1433"/>
      <c r="K25086" s="1433"/>
      <c r="L25086" s="1334"/>
    </row>
    <row r="25087" spans="1:12" ht="24" customHeight="1">
      <c r="A25087" s="1355"/>
      <c r="B25087" s="1355"/>
      <c r="C25087" s="1433"/>
      <c r="E25087" s="1433"/>
      <c r="K25087" s="1433"/>
      <c r="L25087" s="1334"/>
    </row>
    <row r="25088" spans="1:12" ht="24" customHeight="1">
      <c r="A25088" s="1355"/>
      <c r="B25088" s="1355"/>
      <c r="C25088" s="1433"/>
      <c r="E25088" s="1433"/>
      <c r="K25088" s="1433"/>
      <c r="L25088" s="1334"/>
    </row>
    <row r="25089" spans="1:12" ht="24" customHeight="1">
      <c r="A25089" s="1355"/>
      <c r="B25089" s="1355"/>
      <c r="C25089" s="1433"/>
      <c r="E25089" s="1433"/>
      <c r="K25089" s="1433"/>
      <c r="L25089" s="1334"/>
    </row>
    <row r="25090" spans="1:12" ht="24" customHeight="1">
      <c r="A25090" s="1355"/>
      <c r="B25090" s="1355"/>
      <c r="C25090" s="1433"/>
      <c r="E25090" s="1433"/>
      <c r="K25090" s="1433"/>
      <c r="L25090" s="1334"/>
    </row>
    <row r="25091" spans="1:12" ht="24" customHeight="1">
      <c r="A25091" s="1355"/>
      <c r="B25091" s="1355"/>
      <c r="C25091" s="1433"/>
      <c r="E25091" s="1433"/>
      <c r="K25091" s="1433"/>
      <c r="L25091" s="1334"/>
    </row>
    <row r="25092" spans="1:12" ht="24" customHeight="1">
      <c r="A25092" s="1355"/>
      <c r="B25092" s="1355"/>
      <c r="C25092" s="1433"/>
      <c r="E25092" s="1433"/>
      <c r="K25092" s="1433"/>
      <c r="L25092" s="1334"/>
    </row>
    <row r="25093" spans="1:12" ht="24" customHeight="1">
      <c r="A25093" s="1355"/>
      <c r="B25093" s="1355"/>
      <c r="C25093" s="1433"/>
      <c r="E25093" s="1433"/>
      <c r="K25093" s="1433"/>
      <c r="L25093" s="1334"/>
    </row>
    <row r="25094" spans="1:12" ht="24" customHeight="1">
      <c r="A25094" s="1355"/>
      <c r="B25094" s="1355"/>
      <c r="C25094" s="1433"/>
      <c r="E25094" s="1433"/>
      <c r="K25094" s="1433"/>
      <c r="L25094" s="1334"/>
    </row>
    <row r="25095" spans="1:12" ht="24" customHeight="1">
      <c r="A25095" s="1355"/>
      <c r="B25095" s="1355"/>
      <c r="C25095" s="1433"/>
      <c r="E25095" s="1433"/>
      <c r="K25095" s="1433"/>
      <c r="L25095" s="1334"/>
    </row>
    <row r="25096" spans="1:12" ht="24" customHeight="1">
      <c r="A25096" s="1355"/>
      <c r="B25096" s="1355"/>
      <c r="C25096" s="1433"/>
      <c r="E25096" s="1433"/>
      <c r="K25096" s="1433"/>
      <c r="L25096" s="1334"/>
    </row>
    <row r="25097" spans="1:12" ht="24" customHeight="1">
      <c r="A25097" s="1355"/>
      <c r="B25097" s="1355"/>
      <c r="C25097" s="1433"/>
      <c r="E25097" s="1433"/>
      <c r="K25097" s="1433"/>
      <c r="L25097" s="1334"/>
    </row>
    <row r="25098" spans="1:12" ht="24" customHeight="1">
      <c r="A25098" s="1355"/>
      <c r="B25098" s="1355"/>
      <c r="C25098" s="1433"/>
      <c r="E25098" s="1433"/>
      <c r="K25098" s="1433"/>
      <c r="L25098" s="1334"/>
    </row>
    <row r="25099" spans="1:12" ht="24" customHeight="1">
      <c r="A25099" s="1355"/>
      <c r="B25099" s="1355"/>
      <c r="C25099" s="1433"/>
      <c r="E25099" s="1433"/>
      <c r="K25099" s="1433"/>
      <c r="L25099" s="1334"/>
    </row>
    <row r="25100" spans="1:12" ht="24" customHeight="1">
      <c r="A25100" s="1355"/>
      <c r="B25100" s="1355"/>
      <c r="C25100" s="1433"/>
      <c r="E25100" s="1433"/>
      <c r="K25100" s="1433"/>
      <c r="L25100" s="1334"/>
    </row>
    <row r="25101" spans="1:12" ht="24" customHeight="1">
      <c r="A25101" s="1355"/>
      <c r="B25101" s="1355"/>
      <c r="C25101" s="1433"/>
      <c r="E25101" s="1433"/>
      <c r="K25101" s="1433"/>
      <c r="L25101" s="1334"/>
    </row>
    <row r="25102" spans="1:12" ht="24" customHeight="1">
      <c r="A25102" s="1355"/>
      <c r="B25102" s="1355"/>
      <c r="C25102" s="1433"/>
      <c r="E25102" s="1433"/>
      <c r="K25102" s="1433"/>
      <c r="L25102" s="1334"/>
    </row>
    <row r="25103" spans="1:12" ht="24" customHeight="1">
      <c r="A25103" s="1355"/>
      <c r="B25103" s="1355"/>
      <c r="C25103" s="1433"/>
      <c r="E25103" s="1433"/>
      <c r="K25103" s="1433"/>
      <c r="L25103" s="1334"/>
    </row>
    <row r="25104" spans="1:12" ht="24" customHeight="1">
      <c r="A25104" s="1355"/>
      <c r="B25104" s="1355"/>
      <c r="C25104" s="1433"/>
      <c r="E25104" s="1433"/>
      <c r="K25104" s="1433"/>
      <c r="L25104" s="1334"/>
    </row>
    <row r="25105" spans="1:12" ht="24" customHeight="1">
      <c r="A25105" s="1355"/>
      <c r="B25105" s="1355"/>
      <c r="C25105" s="1433"/>
      <c r="E25105" s="1433"/>
      <c r="K25105" s="1433"/>
      <c r="L25105" s="1334"/>
    </row>
    <row r="25106" spans="1:12" ht="24" customHeight="1">
      <c r="A25106" s="1355"/>
      <c r="B25106" s="1355"/>
      <c r="C25106" s="1433"/>
      <c r="E25106" s="1433"/>
      <c r="K25106" s="1433"/>
      <c r="L25106" s="1334"/>
    </row>
    <row r="25107" spans="1:12" ht="24" customHeight="1">
      <c r="A25107" s="1355"/>
      <c r="B25107" s="1355"/>
      <c r="C25107" s="1433"/>
      <c r="E25107" s="1433"/>
      <c r="K25107" s="1433"/>
      <c r="L25107" s="1334"/>
    </row>
    <row r="25108" spans="1:12" ht="24" customHeight="1">
      <c r="A25108" s="1355"/>
      <c r="B25108" s="1355"/>
      <c r="C25108" s="1433"/>
      <c r="E25108" s="1433"/>
      <c r="K25108" s="1433"/>
      <c r="L25108" s="1334"/>
    </row>
    <row r="25109" spans="1:12" ht="24" customHeight="1">
      <c r="A25109" s="1355"/>
      <c r="B25109" s="1355"/>
      <c r="C25109" s="1433"/>
      <c r="E25109" s="1433"/>
      <c r="K25109" s="1433"/>
      <c r="L25109" s="1334"/>
    </row>
    <row r="25110" spans="1:12" ht="24" customHeight="1">
      <c r="A25110" s="1355"/>
      <c r="B25110" s="1355"/>
      <c r="C25110" s="1433"/>
      <c r="E25110" s="1433"/>
      <c r="K25110" s="1433"/>
      <c r="L25110" s="1334"/>
    </row>
    <row r="25111" spans="1:12" ht="24" customHeight="1">
      <c r="A25111" s="1355"/>
      <c r="B25111" s="1355"/>
      <c r="C25111" s="1433"/>
      <c r="E25111" s="1433"/>
      <c r="K25111" s="1433"/>
      <c r="L25111" s="1334"/>
    </row>
    <row r="25112" spans="1:12" ht="24" customHeight="1">
      <c r="A25112" s="1355"/>
      <c r="B25112" s="1355"/>
      <c r="C25112" s="1433"/>
      <c r="E25112" s="1433"/>
      <c r="K25112" s="1433"/>
      <c r="L25112" s="1334"/>
    </row>
    <row r="25113" spans="1:12" ht="24" customHeight="1">
      <c r="A25113" s="1355"/>
      <c r="B25113" s="1355"/>
      <c r="C25113" s="1433"/>
      <c r="E25113" s="1433"/>
      <c r="K25113" s="1433"/>
      <c r="L25113" s="1334"/>
    </row>
    <row r="25114" spans="1:12" ht="24" customHeight="1">
      <c r="A25114" s="1355"/>
      <c r="B25114" s="1355"/>
      <c r="C25114" s="1433"/>
      <c r="E25114" s="1433"/>
      <c r="K25114" s="1433"/>
      <c r="L25114" s="1334"/>
    </row>
    <row r="25115" spans="1:12" ht="24" customHeight="1">
      <c r="A25115" s="1355"/>
      <c r="B25115" s="1355"/>
      <c r="C25115" s="1433"/>
      <c r="E25115" s="1433"/>
      <c r="K25115" s="1433"/>
      <c r="L25115" s="1334"/>
    </row>
    <row r="25116" spans="1:12" ht="24" customHeight="1">
      <c r="A25116" s="1355"/>
      <c r="B25116" s="1355"/>
      <c r="C25116" s="1433"/>
      <c r="E25116" s="1433"/>
      <c r="K25116" s="1433"/>
      <c r="L25116" s="1334"/>
    </row>
    <row r="25117" spans="1:12" ht="24" customHeight="1">
      <c r="A25117" s="1355"/>
      <c r="B25117" s="1355"/>
      <c r="C25117" s="1433"/>
      <c r="E25117" s="1433"/>
      <c r="K25117" s="1433"/>
      <c r="L25117" s="1334"/>
    </row>
    <row r="25118" spans="1:12" ht="24" customHeight="1">
      <c r="A25118" s="1355"/>
      <c r="B25118" s="1355"/>
      <c r="C25118" s="1433"/>
      <c r="E25118" s="1433"/>
      <c r="K25118" s="1433"/>
      <c r="L25118" s="1334"/>
    </row>
    <row r="25119" spans="1:12" ht="24" customHeight="1">
      <c r="A25119" s="1355"/>
      <c r="B25119" s="1355"/>
      <c r="C25119" s="1433"/>
      <c r="E25119" s="1433"/>
      <c r="K25119" s="1433"/>
      <c r="L25119" s="1334"/>
    </row>
    <row r="25120" spans="1:12" ht="24" customHeight="1">
      <c r="A25120" s="1355"/>
      <c r="B25120" s="1355"/>
      <c r="C25120" s="1433"/>
      <c r="E25120" s="1433"/>
      <c r="K25120" s="1433"/>
      <c r="L25120" s="1334"/>
    </row>
    <row r="25121" spans="1:12" ht="24" customHeight="1">
      <c r="A25121" s="1355"/>
      <c r="B25121" s="1355"/>
      <c r="C25121" s="1433"/>
      <c r="E25121" s="1433"/>
      <c r="K25121" s="1433"/>
      <c r="L25121" s="1334"/>
    </row>
    <row r="25122" spans="1:12" ht="24" customHeight="1">
      <c r="A25122" s="1355"/>
      <c r="B25122" s="1355"/>
      <c r="C25122" s="1433"/>
      <c r="E25122" s="1433"/>
      <c r="K25122" s="1433"/>
      <c r="L25122" s="1334"/>
    </row>
    <row r="25123" spans="1:12" ht="24" customHeight="1">
      <c r="A25123" s="1355"/>
      <c r="B25123" s="1355"/>
      <c r="C25123" s="1433"/>
      <c r="E25123" s="1433"/>
      <c r="K25123" s="1433"/>
      <c r="L25123" s="1334"/>
    </row>
    <row r="25124" spans="1:12" ht="24" customHeight="1">
      <c r="A25124" s="1355"/>
      <c r="B25124" s="1355"/>
      <c r="C25124" s="1433"/>
      <c r="E25124" s="1433"/>
      <c r="K25124" s="1433"/>
      <c r="L25124" s="1334"/>
    </row>
    <row r="25125" spans="1:12" ht="24" customHeight="1">
      <c r="A25125" s="1355"/>
      <c r="B25125" s="1355"/>
      <c r="C25125" s="1433"/>
      <c r="E25125" s="1433"/>
      <c r="K25125" s="1433"/>
      <c r="L25125" s="1334"/>
    </row>
    <row r="25126" spans="1:12" ht="24" customHeight="1">
      <c r="A25126" s="1355"/>
      <c r="B25126" s="1355"/>
      <c r="C25126" s="1433"/>
      <c r="E25126" s="1433"/>
      <c r="K25126" s="1433"/>
      <c r="L25126" s="1334"/>
    </row>
    <row r="25127" spans="1:12" ht="24" customHeight="1">
      <c r="A25127" s="1355"/>
      <c r="B25127" s="1355"/>
      <c r="C25127" s="1433"/>
      <c r="E25127" s="1433"/>
      <c r="K25127" s="1433"/>
      <c r="L25127" s="1334"/>
    </row>
    <row r="25128" spans="1:12" ht="24" customHeight="1">
      <c r="A25128" s="1355"/>
      <c r="B25128" s="1355"/>
      <c r="C25128" s="1433"/>
      <c r="E25128" s="1433"/>
      <c r="K25128" s="1433"/>
      <c r="L25128" s="1334"/>
    </row>
    <row r="25129" spans="1:12" ht="24" customHeight="1">
      <c r="A25129" s="1355"/>
      <c r="B25129" s="1355"/>
      <c r="C25129" s="1433"/>
      <c r="E25129" s="1433"/>
      <c r="K25129" s="1433"/>
      <c r="L25129" s="1334"/>
    </row>
    <row r="25130" spans="1:12" ht="24" customHeight="1">
      <c r="A25130" s="1355"/>
      <c r="B25130" s="1355"/>
      <c r="C25130" s="1433"/>
      <c r="E25130" s="1433"/>
      <c r="K25130" s="1433"/>
      <c r="L25130" s="1334"/>
    </row>
    <row r="25131" spans="1:12" ht="24" customHeight="1">
      <c r="A25131" s="1355"/>
      <c r="B25131" s="1355"/>
      <c r="C25131" s="1433"/>
      <c r="E25131" s="1433"/>
      <c r="K25131" s="1433"/>
      <c r="L25131" s="1334"/>
    </row>
    <row r="25132" spans="1:12" ht="24" customHeight="1">
      <c r="A25132" s="1355"/>
      <c r="B25132" s="1355"/>
      <c r="C25132" s="1433"/>
      <c r="E25132" s="1433"/>
      <c r="K25132" s="1433"/>
      <c r="L25132" s="1334"/>
    </row>
    <row r="25133" spans="1:12" ht="24" customHeight="1">
      <c r="A25133" s="1355"/>
      <c r="B25133" s="1355"/>
      <c r="C25133" s="1433"/>
      <c r="E25133" s="1433"/>
      <c r="K25133" s="1433"/>
      <c r="L25133" s="1334"/>
    </row>
    <row r="25134" spans="1:12" ht="24" customHeight="1">
      <c r="A25134" s="1355"/>
      <c r="B25134" s="1355"/>
      <c r="C25134" s="1433"/>
      <c r="E25134" s="1433"/>
      <c r="K25134" s="1433"/>
      <c r="L25134" s="1334"/>
    </row>
    <row r="25135" spans="1:12" ht="24" customHeight="1">
      <c r="A25135" s="1355"/>
      <c r="B25135" s="1355"/>
      <c r="C25135" s="1433"/>
      <c r="E25135" s="1433"/>
      <c r="K25135" s="1433"/>
      <c r="L25135" s="1334"/>
    </row>
    <row r="25136" spans="1:12" ht="24" customHeight="1">
      <c r="A25136" s="1355"/>
      <c r="B25136" s="1355"/>
      <c r="C25136" s="1433"/>
      <c r="E25136" s="1433"/>
      <c r="K25136" s="1433"/>
      <c r="L25136" s="1334"/>
    </row>
    <row r="25137" spans="1:12" ht="24" customHeight="1">
      <c r="A25137" s="1355"/>
      <c r="B25137" s="1355"/>
      <c r="C25137" s="1433"/>
      <c r="E25137" s="1433"/>
      <c r="K25137" s="1433"/>
      <c r="L25137" s="1334"/>
    </row>
    <row r="25138" spans="1:12" ht="24" customHeight="1">
      <c r="A25138" s="1355"/>
      <c r="B25138" s="1355"/>
      <c r="C25138" s="1433"/>
      <c r="E25138" s="1433"/>
      <c r="K25138" s="1433"/>
      <c r="L25138" s="1334"/>
    </row>
    <row r="25139" spans="1:12" ht="24" customHeight="1">
      <c r="A25139" s="1355"/>
      <c r="B25139" s="1355"/>
      <c r="C25139" s="1433"/>
      <c r="E25139" s="1433"/>
      <c r="K25139" s="1433"/>
      <c r="L25139" s="1334"/>
    </row>
    <row r="25140" spans="1:12" ht="24" customHeight="1">
      <c r="A25140" s="1355"/>
      <c r="B25140" s="1355"/>
      <c r="C25140" s="1433"/>
      <c r="E25140" s="1433"/>
      <c r="K25140" s="1433"/>
      <c r="L25140" s="1334"/>
    </row>
    <row r="25141" spans="1:12" ht="24" customHeight="1">
      <c r="A25141" s="1355"/>
      <c r="B25141" s="1355"/>
      <c r="C25141" s="1433"/>
      <c r="E25141" s="1433"/>
      <c r="K25141" s="1433"/>
      <c r="L25141" s="1334"/>
    </row>
    <row r="25142" spans="1:12" ht="24" customHeight="1">
      <c r="A25142" s="1355"/>
      <c r="B25142" s="1355"/>
      <c r="C25142" s="1433"/>
      <c r="E25142" s="1433"/>
      <c r="K25142" s="1433"/>
      <c r="L25142" s="1334"/>
    </row>
    <row r="25143" spans="1:12" ht="24" customHeight="1">
      <c r="A25143" s="1355"/>
      <c r="B25143" s="1355"/>
      <c r="C25143" s="1433"/>
      <c r="E25143" s="1433"/>
      <c r="K25143" s="1433"/>
      <c r="L25143" s="1334"/>
    </row>
    <row r="25144" spans="1:12" ht="24" customHeight="1">
      <c r="A25144" s="1355"/>
      <c r="B25144" s="1355"/>
      <c r="C25144" s="1433"/>
      <c r="E25144" s="1433"/>
      <c r="K25144" s="1433"/>
      <c r="L25144" s="1334"/>
    </row>
    <row r="25145" spans="1:12" ht="24" customHeight="1">
      <c r="A25145" s="1355"/>
      <c r="B25145" s="1355"/>
      <c r="C25145" s="1433"/>
      <c r="E25145" s="1433"/>
      <c r="K25145" s="1433"/>
      <c r="L25145" s="1334"/>
    </row>
    <row r="25146" spans="1:12" ht="24" customHeight="1">
      <c r="A25146" s="1355"/>
      <c r="B25146" s="1355"/>
      <c r="C25146" s="1433"/>
      <c r="E25146" s="1433"/>
      <c r="K25146" s="1433"/>
      <c r="L25146" s="1334"/>
    </row>
    <row r="25147" spans="1:12" ht="24" customHeight="1">
      <c r="A25147" s="1355"/>
      <c r="B25147" s="1355"/>
      <c r="C25147" s="1433"/>
      <c r="E25147" s="1433"/>
      <c r="K25147" s="1433"/>
      <c r="L25147" s="1334"/>
    </row>
    <row r="25148" spans="1:12" ht="24" customHeight="1">
      <c r="A25148" s="1355"/>
      <c r="B25148" s="1355"/>
      <c r="C25148" s="1433"/>
      <c r="E25148" s="1433"/>
      <c r="K25148" s="1433"/>
      <c r="L25148" s="1334"/>
    </row>
    <row r="25149" spans="1:12" ht="24" customHeight="1">
      <c r="A25149" s="1355"/>
      <c r="B25149" s="1355"/>
      <c r="C25149" s="1433"/>
      <c r="E25149" s="1433"/>
      <c r="K25149" s="1433"/>
      <c r="L25149" s="1334"/>
    </row>
    <row r="25150" spans="1:12" ht="24" customHeight="1">
      <c r="A25150" s="1355"/>
      <c r="B25150" s="1355"/>
      <c r="C25150" s="1433"/>
      <c r="E25150" s="1433"/>
      <c r="K25150" s="1433"/>
      <c r="L25150" s="1334"/>
    </row>
    <row r="25151" spans="1:12" ht="24" customHeight="1">
      <c r="A25151" s="1355"/>
      <c r="B25151" s="1355"/>
      <c r="C25151" s="1433"/>
      <c r="E25151" s="1433"/>
      <c r="K25151" s="1433"/>
      <c r="L25151" s="1334"/>
    </row>
    <row r="25152" spans="1:12" ht="24" customHeight="1">
      <c r="A25152" s="1355"/>
      <c r="B25152" s="1355"/>
      <c r="C25152" s="1433"/>
      <c r="E25152" s="1433"/>
      <c r="K25152" s="1433"/>
      <c r="L25152" s="1334"/>
    </row>
    <row r="25153" spans="1:12" ht="24" customHeight="1">
      <c r="A25153" s="1355"/>
      <c r="B25153" s="1355"/>
      <c r="C25153" s="1433"/>
      <c r="E25153" s="1433"/>
      <c r="K25153" s="1433"/>
      <c r="L25153" s="1334"/>
    </row>
    <row r="25154" spans="1:12" ht="24" customHeight="1">
      <c r="A25154" s="1355"/>
      <c r="B25154" s="1355"/>
      <c r="C25154" s="1433"/>
      <c r="E25154" s="1433"/>
      <c r="K25154" s="1433"/>
      <c r="L25154" s="1334"/>
    </row>
    <row r="25155" spans="1:12" ht="24" customHeight="1">
      <c r="A25155" s="1355"/>
      <c r="B25155" s="1355"/>
      <c r="C25155" s="1433"/>
      <c r="E25155" s="1433"/>
      <c r="K25155" s="1433"/>
      <c r="L25155" s="1334"/>
    </row>
    <row r="25156" spans="1:12" ht="24" customHeight="1">
      <c r="A25156" s="1355"/>
      <c r="B25156" s="1355"/>
      <c r="C25156" s="1433"/>
      <c r="E25156" s="1433"/>
      <c r="K25156" s="1433"/>
      <c r="L25156" s="1334"/>
    </row>
    <row r="25157" spans="1:12" ht="24" customHeight="1">
      <c r="A25157" s="1355"/>
      <c r="B25157" s="1355"/>
      <c r="C25157" s="1433"/>
      <c r="E25157" s="1433"/>
      <c r="K25157" s="1433"/>
      <c r="L25157" s="1334"/>
    </row>
    <row r="25158" spans="1:12" ht="24" customHeight="1">
      <c r="A25158" s="1355"/>
      <c r="B25158" s="1355"/>
      <c r="C25158" s="1433"/>
      <c r="E25158" s="1433"/>
      <c r="K25158" s="1433"/>
      <c r="L25158" s="1334"/>
    </row>
    <row r="25159" spans="1:12" ht="24" customHeight="1">
      <c r="A25159" s="1355"/>
      <c r="B25159" s="1355"/>
      <c r="C25159" s="1433"/>
      <c r="E25159" s="1433"/>
      <c r="K25159" s="1433"/>
      <c r="L25159" s="1334"/>
    </row>
    <row r="25160" spans="1:12" ht="24" customHeight="1">
      <c r="A25160" s="1355"/>
      <c r="B25160" s="1355"/>
      <c r="C25160" s="1433"/>
      <c r="E25160" s="1433"/>
      <c r="K25160" s="1433"/>
      <c r="L25160" s="1334"/>
    </row>
    <row r="25161" spans="1:12" ht="24" customHeight="1">
      <c r="A25161" s="1355"/>
      <c r="B25161" s="1355"/>
      <c r="C25161" s="1433"/>
      <c r="E25161" s="1433"/>
      <c r="K25161" s="1433"/>
      <c r="L25161" s="1334"/>
    </row>
    <row r="25162" spans="1:12" ht="24" customHeight="1">
      <c r="A25162" s="1355"/>
      <c r="B25162" s="1355"/>
      <c r="C25162" s="1433"/>
      <c r="E25162" s="1433"/>
      <c r="K25162" s="1433"/>
      <c r="L25162" s="1334"/>
    </row>
    <row r="25163" spans="1:12" ht="24" customHeight="1">
      <c r="A25163" s="1355"/>
      <c r="B25163" s="1355"/>
      <c r="C25163" s="1433"/>
      <c r="E25163" s="1433"/>
      <c r="K25163" s="1433"/>
      <c r="L25163" s="1334"/>
    </row>
    <row r="25164" spans="1:12" ht="24" customHeight="1">
      <c r="A25164" s="1355"/>
      <c r="B25164" s="1355"/>
      <c r="C25164" s="1433"/>
      <c r="E25164" s="1433"/>
      <c r="K25164" s="1433"/>
      <c r="L25164" s="1334"/>
    </row>
    <row r="25165" spans="1:12" ht="24" customHeight="1">
      <c r="A25165" s="1355"/>
      <c r="B25165" s="1355"/>
      <c r="C25165" s="1433"/>
      <c r="E25165" s="1433"/>
      <c r="K25165" s="1433"/>
      <c r="L25165" s="1334"/>
    </row>
    <row r="25166" spans="1:12" ht="24" customHeight="1">
      <c r="A25166" s="1355"/>
      <c r="B25166" s="1355"/>
      <c r="C25166" s="1433"/>
      <c r="E25166" s="1433"/>
      <c r="K25166" s="1433"/>
      <c r="L25166" s="1334"/>
    </row>
    <row r="25167" spans="1:12" ht="24" customHeight="1">
      <c r="A25167" s="1355"/>
      <c r="B25167" s="1355"/>
      <c r="C25167" s="1433"/>
      <c r="E25167" s="1433"/>
      <c r="K25167" s="1433"/>
      <c r="L25167" s="1334"/>
    </row>
    <row r="25168" spans="1:12" ht="24" customHeight="1">
      <c r="A25168" s="1355"/>
      <c r="B25168" s="1355"/>
      <c r="C25168" s="1433"/>
      <c r="E25168" s="1433"/>
      <c r="K25168" s="1433"/>
      <c r="L25168" s="1334"/>
    </row>
    <row r="25169" spans="1:12" ht="24" customHeight="1">
      <c r="A25169" s="1355"/>
      <c r="B25169" s="1355"/>
      <c r="C25169" s="1433"/>
      <c r="E25169" s="1433"/>
      <c r="K25169" s="1433"/>
      <c r="L25169" s="1334"/>
    </row>
    <row r="25170" spans="1:12" ht="24" customHeight="1">
      <c r="A25170" s="1355"/>
      <c r="B25170" s="1355"/>
      <c r="C25170" s="1433"/>
      <c r="E25170" s="1433"/>
      <c r="K25170" s="1433"/>
      <c r="L25170" s="1334"/>
    </row>
    <row r="25171" spans="1:12" ht="24" customHeight="1">
      <c r="A25171" s="1355"/>
      <c r="B25171" s="1355"/>
      <c r="C25171" s="1433"/>
      <c r="E25171" s="1433"/>
      <c r="K25171" s="1433"/>
      <c r="L25171" s="1334"/>
    </row>
    <row r="25172" spans="1:12" ht="24" customHeight="1">
      <c r="A25172" s="1355"/>
      <c r="B25172" s="1355"/>
      <c r="C25172" s="1433"/>
      <c r="E25172" s="1433"/>
      <c r="K25172" s="1433"/>
      <c r="L25172" s="1334"/>
    </row>
    <row r="25173" spans="1:12" ht="24" customHeight="1">
      <c r="A25173" s="1355"/>
      <c r="B25173" s="1355"/>
      <c r="C25173" s="1433"/>
      <c r="E25173" s="1433"/>
      <c r="K25173" s="1433"/>
      <c r="L25173" s="1334"/>
    </row>
    <row r="25174" spans="1:12" ht="24" customHeight="1">
      <c r="A25174" s="1355"/>
      <c r="B25174" s="1355"/>
      <c r="C25174" s="1433"/>
      <c r="E25174" s="1433"/>
      <c r="K25174" s="1433"/>
      <c r="L25174" s="1334"/>
    </row>
    <row r="25175" spans="1:12" ht="24" customHeight="1">
      <c r="A25175" s="1355"/>
      <c r="B25175" s="1355"/>
      <c r="C25175" s="1433"/>
      <c r="E25175" s="1433"/>
      <c r="K25175" s="1433"/>
      <c r="L25175" s="1334"/>
    </row>
    <row r="25176" spans="1:12" ht="24" customHeight="1">
      <c r="A25176" s="1355"/>
      <c r="B25176" s="1355"/>
      <c r="C25176" s="1433"/>
      <c r="E25176" s="1433"/>
      <c r="K25176" s="1433"/>
      <c r="L25176" s="1334"/>
    </row>
    <row r="25177" spans="1:12" ht="24" customHeight="1">
      <c r="A25177" s="1355"/>
      <c r="B25177" s="1355"/>
      <c r="C25177" s="1433"/>
      <c r="E25177" s="1433"/>
      <c r="K25177" s="1433"/>
      <c r="L25177" s="1334"/>
    </row>
    <row r="25178" spans="1:12" ht="24" customHeight="1">
      <c r="A25178" s="1355"/>
      <c r="B25178" s="1355"/>
      <c r="C25178" s="1433"/>
      <c r="E25178" s="1433"/>
      <c r="K25178" s="1433"/>
      <c r="L25178" s="1334"/>
    </row>
    <row r="25179" spans="1:12" ht="24" customHeight="1">
      <c r="A25179" s="1355"/>
      <c r="B25179" s="1355"/>
      <c r="C25179" s="1433"/>
      <c r="E25179" s="1433"/>
      <c r="K25179" s="1433"/>
      <c r="L25179" s="1334"/>
    </row>
    <row r="25180" spans="1:12" ht="24" customHeight="1">
      <c r="A25180" s="1355"/>
      <c r="B25180" s="1355"/>
      <c r="C25180" s="1433"/>
      <c r="E25180" s="1433"/>
      <c r="K25180" s="1433"/>
      <c r="L25180" s="1334"/>
    </row>
    <row r="25181" spans="1:12" ht="24" customHeight="1">
      <c r="A25181" s="1355"/>
      <c r="B25181" s="1355"/>
      <c r="C25181" s="1433"/>
      <c r="E25181" s="1433"/>
      <c r="K25181" s="1433"/>
      <c r="L25181" s="1334"/>
    </row>
    <row r="25182" spans="1:12" ht="24" customHeight="1">
      <c r="A25182" s="1355"/>
      <c r="B25182" s="1355"/>
      <c r="C25182" s="1433"/>
      <c r="E25182" s="1433"/>
      <c r="K25182" s="1433"/>
      <c r="L25182" s="1334"/>
    </row>
    <row r="25183" spans="1:12" ht="24" customHeight="1">
      <c r="A25183" s="1355"/>
      <c r="B25183" s="1355"/>
      <c r="C25183" s="1433"/>
      <c r="E25183" s="1433"/>
      <c r="K25183" s="1433"/>
      <c r="L25183" s="1334"/>
    </row>
    <row r="25184" spans="1:12" ht="24" customHeight="1">
      <c r="A25184" s="1355"/>
      <c r="B25184" s="1355"/>
      <c r="C25184" s="1433"/>
      <c r="E25184" s="1433"/>
      <c r="K25184" s="1433"/>
      <c r="L25184" s="1334"/>
    </row>
    <row r="25185" spans="1:12" ht="24" customHeight="1">
      <c r="A25185" s="1355"/>
      <c r="B25185" s="1355"/>
      <c r="C25185" s="1433"/>
      <c r="E25185" s="1433"/>
      <c r="K25185" s="1433"/>
      <c r="L25185" s="1334"/>
    </row>
    <row r="25186" spans="1:12" ht="24" customHeight="1">
      <c r="A25186" s="1355"/>
      <c r="B25186" s="1355"/>
      <c r="C25186" s="1433"/>
      <c r="E25186" s="1433"/>
      <c r="K25186" s="1433"/>
      <c r="L25186" s="1334"/>
    </row>
    <row r="25187" spans="1:12" ht="24" customHeight="1">
      <c r="A25187" s="1355"/>
      <c r="B25187" s="1355"/>
      <c r="C25187" s="1433"/>
      <c r="E25187" s="1433"/>
      <c r="K25187" s="1433"/>
      <c r="L25187" s="1334"/>
    </row>
    <row r="25188" spans="1:12" ht="24" customHeight="1">
      <c r="A25188" s="1355"/>
      <c r="B25188" s="1355"/>
      <c r="C25188" s="1433"/>
      <c r="E25188" s="1433"/>
      <c r="K25188" s="1433"/>
      <c r="L25188" s="1334"/>
    </row>
    <row r="25189" spans="1:12" ht="24" customHeight="1">
      <c r="A25189" s="1355"/>
      <c r="B25189" s="1355"/>
      <c r="C25189" s="1433"/>
      <c r="E25189" s="1433"/>
      <c r="K25189" s="1433"/>
      <c r="L25189" s="1334"/>
    </row>
    <row r="25190" spans="1:12" ht="24" customHeight="1">
      <c r="A25190" s="1355"/>
      <c r="B25190" s="1355"/>
      <c r="C25190" s="1433"/>
      <c r="E25190" s="1433"/>
      <c r="K25190" s="1433"/>
      <c r="L25190" s="1334"/>
    </row>
    <row r="25191" spans="1:12" ht="24" customHeight="1">
      <c r="A25191" s="1355"/>
      <c r="B25191" s="1355"/>
      <c r="C25191" s="1433"/>
      <c r="E25191" s="1433"/>
      <c r="K25191" s="1433"/>
      <c r="L25191" s="1334"/>
    </row>
    <row r="25192" spans="1:12" ht="24" customHeight="1">
      <c r="A25192" s="1355"/>
      <c r="B25192" s="1355"/>
      <c r="C25192" s="1433"/>
      <c r="E25192" s="1433"/>
      <c r="K25192" s="1433"/>
      <c r="L25192" s="1334"/>
    </row>
    <row r="25193" spans="1:12" ht="24" customHeight="1">
      <c r="A25193" s="1355"/>
      <c r="B25193" s="1355"/>
      <c r="C25193" s="1433"/>
      <c r="E25193" s="1433"/>
      <c r="K25193" s="1433"/>
      <c r="L25193" s="1334"/>
    </row>
    <row r="25194" spans="1:12" ht="24" customHeight="1">
      <c r="A25194" s="1355"/>
      <c r="B25194" s="1355"/>
      <c r="C25194" s="1433"/>
      <c r="E25194" s="1433"/>
      <c r="K25194" s="1433"/>
      <c r="L25194" s="1334"/>
    </row>
    <row r="25195" spans="1:12" ht="24" customHeight="1">
      <c r="A25195" s="1355"/>
      <c r="B25195" s="1355"/>
      <c r="C25195" s="1433"/>
      <c r="E25195" s="1433"/>
      <c r="K25195" s="1433"/>
      <c r="L25195" s="1334"/>
    </row>
    <row r="25196" spans="1:12" ht="24" customHeight="1">
      <c r="A25196" s="1355"/>
      <c r="B25196" s="1355"/>
      <c r="C25196" s="1433"/>
      <c r="E25196" s="1433"/>
      <c r="K25196" s="1433"/>
      <c r="L25196" s="1334"/>
    </row>
    <row r="25197" spans="1:12" ht="24" customHeight="1">
      <c r="A25197" s="1355"/>
      <c r="B25197" s="1355"/>
      <c r="C25197" s="1433"/>
      <c r="E25197" s="1433"/>
      <c r="K25197" s="1433"/>
      <c r="L25197" s="1334"/>
    </row>
    <row r="25198" spans="1:12" ht="24" customHeight="1">
      <c r="A25198" s="1355"/>
      <c r="B25198" s="1355"/>
      <c r="C25198" s="1433"/>
      <c r="E25198" s="1433"/>
      <c r="K25198" s="1433"/>
      <c r="L25198" s="1334"/>
    </row>
    <row r="25199" spans="1:12" ht="24" customHeight="1">
      <c r="A25199" s="1355"/>
      <c r="B25199" s="1355"/>
      <c r="C25199" s="1433"/>
      <c r="E25199" s="1433"/>
      <c r="K25199" s="1433"/>
      <c r="L25199" s="1334"/>
    </row>
    <row r="25200" spans="1:12" ht="24" customHeight="1">
      <c r="A25200" s="1355"/>
      <c r="B25200" s="1355"/>
      <c r="C25200" s="1433"/>
      <c r="E25200" s="1433"/>
      <c r="K25200" s="1433"/>
      <c r="L25200" s="1334"/>
    </row>
    <row r="25201" spans="1:12" ht="24" customHeight="1">
      <c r="A25201" s="1355"/>
      <c r="B25201" s="1355"/>
      <c r="C25201" s="1433"/>
      <c r="E25201" s="1433"/>
      <c r="K25201" s="1433"/>
      <c r="L25201" s="1334"/>
    </row>
    <row r="25202" spans="1:12" ht="24" customHeight="1">
      <c r="A25202" s="1355"/>
      <c r="B25202" s="1355"/>
      <c r="C25202" s="1433"/>
      <c r="E25202" s="1433"/>
      <c r="K25202" s="1433"/>
      <c r="L25202" s="1334"/>
    </row>
    <row r="25203" spans="1:12" ht="24" customHeight="1">
      <c r="A25203" s="1355"/>
      <c r="B25203" s="1355"/>
      <c r="C25203" s="1433"/>
      <c r="E25203" s="1433"/>
      <c r="K25203" s="1433"/>
      <c r="L25203" s="1334"/>
    </row>
    <row r="25204" spans="1:12" ht="24" customHeight="1">
      <c r="A25204" s="1355"/>
      <c r="B25204" s="1355"/>
      <c r="C25204" s="1433"/>
      <c r="E25204" s="1433"/>
      <c r="K25204" s="1433"/>
      <c r="L25204" s="1334"/>
    </row>
    <row r="25205" spans="1:12" ht="24" customHeight="1">
      <c r="A25205" s="1355"/>
      <c r="B25205" s="1355"/>
      <c r="C25205" s="1433"/>
      <c r="E25205" s="1433"/>
      <c r="K25205" s="1433"/>
      <c r="L25205" s="1334"/>
    </row>
    <row r="25206" spans="1:12" ht="24" customHeight="1">
      <c r="A25206" s="1355"/>
      <c r="B25206" s="1355"/>
      <c r="C25206" s="1433"/>
      <c r="E25206" s="1433"/>
      <c r="K25206" s="1433"/>
      <c r="L25206" s="1334"/>
    </row>
    <row r="25207" spans="1:12" ht="24" customHeight="1">
      <c r="A25207" s="1355"/>
      <c r="B25207" s="1355"/>
      <c r="C25207" s="1433"/>
      <c r="E25207" s="1433"/>
      <c r="K25207" s="1433"/>
      <c r="L25207" s="1334"/>
    </row>
    <row r="25208" spans="1:12" ht="24" customHeight="1">
      <c r="A25208" s="1355"/>
      <c r="B25208" s="1355"/>
      <c r="C25208" s="1433"/>
      <c r="E25208" s="1433"/>
      <c r="K25208" s="1433"/>
      <c r="L25208" s="1334"/>
    </row>
    <row r="25209" spans="1:12" ht="24" customHeight="1">
      <c r="A25209" s="1355"/>
      <c r="B25209" s="1355"/>
      <c r="C25209" s="1433"/>
      <c r="E25209" s="1433"/>
      <c r="K25209" s="1433"/>
      <c r="L25209" s="1334"/>
    </row>
    <row r="25210" spans="1:12" ht="24" customHeight="1">
      <c r="A25210" s="1355"/>
      <c r="B25210" s="1355"/>
      <c r="C25210" s="1433"/>
      <c r="E25210" s="1433"/>
      <c r="K25210" s="1433"/>
      <c r="L25210" s="1334"/>
    </row>
    <row r="25211" spans="1:12" ht="24" customHeight="1">
      <c r="A25211" s="1355"/>
      <c r="B25211" s="1355"/>
      <c r="C25211" s="1433"/>
      <c r="E25211" s="1433"/>
      <c r="K25211" s="1433"/>
      <c r="L25211" s="1334"/>
    </row>
    <row r="25212" spans="1:12" ht="24" customHeight="1">
      <c r="A25212" s="1355"/>
      <c r="B25212" s="1355"/>
      <c r="C25212" s="1433"/>
      <c r="E25212" s="1433"/>
      <c r="K25212" s="1433"/>
      <c r="L25212" s="1334"/>
    </row>
    <row r="25213" spans="1:12" ht="24" customHeight="1">
      <c r="A25213" s="1355"/>
      <c r="B25213" s="1355"/>
      <c r="C25213" s="1433"/>
      <c r="E25213" s="1433"/>
      <c r="K25213" s="1433"/>
      <c r="L25213" s="1334"/>
    </row>
    <row r="25214" spans="1:12" ht="24" customHeight="1">
      <c r="A25214" s="1355"/>
      <c r="B25214" s="1355"/>
      <c r="C25214" s="1433"/>
      <c r="E25214" s="1433"/>
      <c r="K25214" s="1433"/>
      <c r="L25214" s="1334"/>
    </row>
    <row r="25215" spans="1:12" ht="24" customHeight="1">
      <c r="A25215" s="1355"/>
      <c r="B25215" s="1355"/>
      <c r="C25215" s="1433"/>
      <c r="E25215" s="1433"/>
      <c r="K25215" s="1433"/>
      <c r="L25215" s="1334"/>
    </row>
    <row r="25216" spans="1:12" ht="24" customHeight="1">
      <c r="A25216" s="1355"/>
      <c r="B25216" s="1355"/>
      <c r="C25216" s="1433"/>
      <c r="E25216" s="1433"/>
      <c r="K25216" s="1433"/>
      <c r="L25216" s="1334"/>
    </row>
    <row r="25217" spans="1:12" ht="24" customHeight="1">
      <c r="A25217" s="1355"/>
      <c r="B25217" s="1355"/>
      <c r="C25217" s="1433"/>
      <c r="E25217" s="1433"/>
      <c r="K25217" s="1433"/>
      <c r="L25217" s="1334"/>
    </row>
    <row r="25218" spans="1:12" ht="24" customHeight="1">
      <c r="A25218" s="1355"/>
      <c r="B25218" s="1355"/>
      <c r="C25218" s="1433"/>
      <c r="E25218" s="1433"/>
      <c r="K25218" s="1433"/>
      <c r="L25218" s="1334"/>
    </row>
    <row r="25219" spans="1:12" ht="24" customHeight="1">
      <c r="A25219" s="1355"/>
      <c r="B25219" s="1355"/>
      <c r="C25219" s="1433"/>
      <c r="E25219" s="1433"/>
      <c r="K25219" s="1433"/>
      <c r="L25219" s="1334"/>
    </row>
    <row r="25220" spans="1:12" ht="24" customHeight="1">
      <c r="A25220" s="1355"/>
      <c r="B25220" s="1355"/>
      <c r="C25220" s="1433"/>
      <c r="E25220" s="1433"/>
      <c r="K25220" s="1433"/>
      <c r="L25220" s="1334"/>
    </row>
    <row r="25221" spans="1:12" ht="24" customHeight="1">
      <c r="A25221" s="1355"/>
      <c r="B25221" s="1355"/>
      <c r="C25221" s="1433"/>
      <c r="E25221" s="1433"/>
      <c r="K25221" s="1433"/>
      <c r="L25221" s="1334"/>
    </row>
    <row r="25222" spans="1:12" ht="24" customHeight="1">
      <c r="A25222" s="1355"/>
      <c r="B25222" s="1355"/>
      <c r="C25222" s="1433"/>
      <c r="E25222" s="1433"/>
      <c r="K25222" s="1433"/>
      <c r="L25222" s="1334"/>
    </row>
    <row r="25223" spans="1:12" ht="24" customHeight="1">
      <c r="A25223" s="1355"/>
      <c r="B25223" s="1355"/>
      <c r="C25223" s="1433"/>
      <c r="E25223" s="1433"/>
      <c r="K25223" s="1433"/>
      <c r="L25223" s="1334"/>
    </row>
    <row r="25224" spans="1:12" ht="24" customHeight="1">
      <c r="A25224" s="1355"/>
      <c r="B25224" s="1355"/>
      <c r="C25224" s="1433"/>
      <c r="E25224" s="1433"/>
      <c r="K25224" s="1433"/>
      <c r="L25224" s="1334"/>
    </row>
    <row r="25225" spans="1:12" ht="24" customHeight="1">
      <c r="A25225" s="1355"/>
      <c r="B25225" s="1355"/>
      <c r="C25225" s="1433"/>
      <c r="E25225" s="1433"/>
      <c r="K25225" s="1433"/>
      <c r="L25225" s="1334"/>
    </row>
    <row r="25226" spans="1:12" ht="24" customHeight="1">
      <c r="A25226" s="1355"/>
      <c r="B25226" s="1355"/>
      <c r="C25226" s="1433"/>
      <c r="E25226" s="1433"/>
      <c r="K25226" s="1433"/>
      <c r="L25226" s="1334"/>
    </row>
    <row r="25227" spans="1:12" ht="24" customHeight="1">
      <c r="A25227" s="1355"/>
      <c r="B25227" s="1355"/>
      <c r="C25227" s="1433"/>
      <c r="E25227" s="1433"/>
      <c r="K25227" s="1433"/>
      <c r="L25227" s="1334"/>
    </row>
    <row r="25228" spans="1:12" ht="24" customHeight="1">
      <c r="A25228" s="1355"/>
      <c r="B25228" s="1355"/>
      <c r="C25228" s="1433"/>
      <c r="E25228" s="1433"/>
      <c r="K25228" s="1433"/>
      <c r="L25228" s="1334"/>
    </row>
    <row r="25229" spans="1:12" ht="24" customHeight="1">
      <c r="A25229" s="1355"/>
      <c r="B25229" s="1355"/>
      <c r="C25229" s="1433"/>
      <c r="E25229" s="1433"/>
      <c r="K25229" s="1433"/>
      <c r="L25229" s="1334"/>
    </row>
    <row r="25230" spans="1:12" ht="24" customHeight="1">
      <c r="A25230" s="1355"/>
      <c r="B25230" s="1355"/>
      <c r="C25230" s="1433"/>
      <c r="E25230" s="1433"/>
      <c r="K25230" s="1433"/>
      <c r="L25230" s="1334"/>
    </row>
    <row r="25231" spans="1:12" ht="24" customHeight="1">
      <c r="A25231" s="1355"/>
      <c r="B25231" s="1355"/>
      <c r="C25231" s="1433"/>
      <c r="E25231" s="1433"/>
      <c r="K25231" s="1433"/>
      <c r="L25231" s="1334"/>
    </row>
    <row r="25232" spans="1:12" ht="24" customHeight="1">
      <c r="A25232" s="1355"/>
      <c r="B25232" s="1355"/>
      <c r="C25232" s="1433"/>
      <c r="E25232" s="1433"/>
      <c r="K25232" s="1433"/>
      <c r="L25232" s="1334"/>
    </row>
    <row r="25233" spans="1:12" ht="24" customHeight="1">
      <c r="A25233" s="1355"/>
      <c r="B25233" s="1355"/>
      <c r="C25233" s="1433"/>
      <c r="E25233" s="1433"/>
      <c r="K25233" s="1433"/>
      <c r="L25233" s="1334"/>
    </row>
    <row r="25234" spans="1:12" ht="24" customHeight="1">
      <c r="A25234" s="1355"/>
      <c r="B25234" s="1355"/>
      <c r="C25234" s="1433"/>
      <c r="E25234" s="1433"/>
      <c r="K25234" s="1433"/>
      <c r="L25234" s="1334"/>
    </row>
    <row r="25235" spans="1:12" ht="24" customHeight="1">
      <c r="A25235" s="1355"/>
      <c r="B25235" s="1355"/>
      <c r="C25235" s="1433"/>
      <c r="E25235" s="1433"/>
      <c r="K25235" s="1433"/>
      <c r="L25235" s="1334"/>
    </row>
    <row r="25236" spans="1:12" ht="24" customHeight="1">
      <c r="A25236" s="1355"/>
      <c r="B25236" s="1355"/>
      <c r="C25236" s="1433"/>
      <c r="E25236" s="1433"/>
      <c r="K25236" s="1433"/>
      <c r="L25236" s="1334"/>
    </row>
    <row r="25237" spans="1:12" ht="24" customHeight="1">
      <c r="A25237" s="1355"/>
      <c r="B25237" s="1355"/>
      <c r="C25237" s="1433"/>
      <c r="E25237" s="1433"/>
      <c r="K25237" s="1433"/>
      <c r="L25237" s="1334"/>
    </row>
    <row r="25238" spans="1:12" ht="24" customHeight="1">
      <c r="A25238" s="1355"/>
      <c r="B25238" s="1355"/>
      <c r="C25238" s="1433"/>
      <c r="E25238" s="1433"/>
      <c r="K25238" s="1433"/>
      <c r="L25238" s="1334"/>
    </row>
    <row r="25239" spans="1:12" ht="24" customHeight="1">
      <c r="A25239" s="1355"/>
      <c r="B25239" s="1355"/>
      <c r="C25239" s="1433"/>
      <c r="E25239" s="1433"/>
      <c r="K25239" s="1433"/>
      <c r="L25239" s="1334"/>
    </row>
    <row r="25240" spans="1:12" ht="24" customHeight="1">
      <c r="A25240" s="1355"/>
      <c r="B25240" s="1355"/>
      <c r="C25240" s="1433"/>
      <c r="E25240" s="1433"/>
      <c r="K25240" s="1433"/>
      <c r="L25240" s="1334"/>
    </row>
    <row r="25241" spans="1:12" ht="24" customHeight="1">
      <c r="A25241" s="1355"/>
      <c r="B25241" s="1355"/>
      <c r="C25241" s="1433"/>
      <c r="E25241" s="1433"/>
      <c r="K25241" s="1433"/>
      <c r="L25241" s="1334"/>
    </row>
    <row r="25242" spans="1:12" ht="24" customHeight="1">
      <c r="A25242" s="1355"/>
      <c r="B25242" s="1355"/>
      <c r="C25242" s="1433"/>
      <c r="E25242" s="1433"/>
      <c r="K25242" s="1433"/>
      <c r="L25242" s="1334"/>
    </row>
    <row r="25243" spans="1:12" ht="24" customHeight="1">
      <c r="A25243" s="1355"/>
      <c r="B25243" s="1355"/>
      <c r="C25243" s="1433"/>
      <c r="E25243" s="1433"/>
      <c r="K25243" s="1433"/>
      <c r="L25243" s="1334"/>
    </row>
    <row r="25244" spans="1:12" ht="24" customHeight="1">
      <c r="A25244" s="1355"/>
      <c r="B25244" s="1355"/>
      <c r="C25244" s="1433"/>
      <c r="E25244" s="1433"/>
      <c r="K25244" s="1433"/>
      <c r="L25244" s="1334"/>
    </row>
    <row r="25245" spans="1:12" ht="24" customHeight="1">
      <c r="A25245" s="1355"/>
      <c r="B25245" s="1355"/>
      <c r="C25245" s="1433"/>
      <c r="E25245" s="1433"/>
      <c r="K25245" s="1433"/>
      <c r="L25245" s="1334"/>
    </row>
    <row r="25246" spans="1:12" ht="24" customHeight="1">
      <c r="A25246" s="1355"/>
      <c r="B25246" s="1355"/>
      <c r="C25246" s="1433"/>
      <c r="E25246" s="1433"/>
      <c r="K25246" s="1433"/>
      <c r="L25246" s="1334"/>
    </row>
    <row r="25247" spans="1:12" ht="24" customHeight="1">
      <c r="A25247" s="1355"/>
      <c r="B25247" s="1355"/>
      <c r="C25247" s="1433"/>
      <c r="E25247" s="1433"/>
      <c r="K25247" s="1433"/>
      <c r="L25247" s="1334"/>
    </row>
    <row r="25248" spans="1:12" ht="24" customHeight="1">
      <c r="A25248" s="1355"/>
      <c r="B25248" s="1355"/>
      <c r="C25248" s="1433"/>
      <c r="E25248" s="1433"/>
      <c r="K25248" s="1433"/>
      <c r="L25248" s="1334"/>
    </row>
    <row r="25249" spans="1:12" ht="24" customHeight="1">
      <c r="A25249" s="1355"/>
      <c r="B25249" s="1355"/>
      <c r="C25249" s="1433"/>
      <c r="E25249" s="1433"/>
      <c r="K25249" s="1433"/>
      <c r="L25249" s="1334"/>
    </row>
    <row r="25250" spans="1:12" ht="24" customHeight="1">
      <c r="A25250" s="1355"/>
      <c r="B25250" s="1355"/>
      <c r="C25250" s="1433"/>
      <c r="E25250" s="1433"/>
      <c r="K25250" s="1433"/>
      <c r="L25250" s="1334"/>
    </row>
    <row r="25251" spans="1:12" ht="24" customHeight="1">
      <c r="A25251" s="1355"/>
      <c r="B25251" s="1355"/>
      <c r="C25251" s="1433"/>
      <c r="E25251" s="1433"/>
      <c r="K25251" s="1433"/>
      <c r="L25251" s="1334"/>
    </row>
    <row r="25252" spans="1:12" ht="24" customHeight="1">
      <c r="A25252" s="1355"/>
      <c r="B25252" s="1355"/>
      <c r="C25252" s="1433"/>
      <c r="E25252" s="1433"/>
      <c r="K25252" s="1433"/>
      <c r="L25252" s="1334"/>
    </row>
    <row r="25253" spans="1:12" ht="24" customHeight="1">
      <c r="A25253" s="1355"/>
      <c r="B25253" s="1355"/>
      <c r="C25253" s="1433"/>
      <c r="E25253" s="1433"/>
      <c r="K25253" s="1433"/>
      <c r="L25253" s="1334"/>
    </row>
    <row r="25254" spans="1:12" ht="24" customHeight="1">
      <c r="A25254" s="1355"/>
      <c r="B25254" s="1355"/>
      <c r="C25254" s="1433"/>
      <c r="E25254" s="1433"/>
      <c r="K25254" s="1433"/>
      <c r="L25254" s="1334"/>
    </row>
    <row r="25255" spans="1:12" ht="24" customHeight="1">
      <c r="A25255" s="1355"/>
      <c r="B25255" s="1355"/>
      <c r="C25255" s="1433"/>
      <c r="E25255" s="1433"/>
      <c r="K25255" s="1433"/>
      <c r="L25255" s="1334"/>
    </row>
    <row r="25256" spans="1:12" ht="24" customHeight="1">
      <c r="A25256" s="1355"/>
      <c r="B25256" s="1355"/>
      <c r="C25256" s="1433"/>
      <c r="E25256" s="1433"/>
      <c r="K25256" s="1433"/>
      <c r="L25256" s="1334"/>
    </row>
    <row r="25257" spans="1:12" ht="24" customHeight="1">
      <c r="A25257" s="1355"/>
      <c r="B25257" s="1355"/>
      <c r="C25257" s="1433"/>
      <c r="E25257" s="1433"/>
      <c r="K25257" s="1433"/>
      <c r="L25257" s="1334"/>
    </row>
    <row r="25258" spans="1:12" ht="24" customHeight="1">
      <c r="A25258" s="1355"/>
      <c r="B25258" s="1355"/>
      <c r="C25258" s="1433"/>
      <c r="E25258" s="1433"/>
      <c r="K25258" s="1433"/>
      <c r="L25258" s="1334"/>
    </row>
    <row r="25259" spans="1:12" ht="24" customHeight="1">
      <c r="A25259" s="1355"/>
      <c r="B25259" s="1355"/>
      <c r="C25259" s="1433"/>
      <c r="E25259" s="1433"/>
      <c r="K25259" s="1433"/>
      <c r="L25259" s="1334"/>
    </row>
    <row r="25260" spans="1:12" ht="24" customHeight="1">
      <c r="A25260" s="1355"/>
      <c r="B25260" s="1355"/>
      <c r="C25260" s="1433"/>
      <c r="E25260" s="1433"/>
      <c r="K25260" s="1433"/>
      <c r="L25260" s="1334"/>
    </row>
    <row r="25261" spans="1:12" ht="24" customHeight="1">
      <c r="A25261" s="1355"/>
      <c r="B25261" s="1355"/>
      <c r="C25261" s="1433"/>
      <c r="E25261" s="1433"/>
      <c r="K25261" s="1433"/>
      <c r="L25261" s="1334"/>
    </row>
    <row r="25262" spans="1:12" ht="24" customHeight="1">
      <c r="A25262" s="1355"/>
      <c r="B25262" s="1355"/>
      <c r="C25262" s="1433"/>
      <c r="E25262" s="1433"/>
      <c r="K25262" s="1433"/>
      <c r="L25262" s="1334"/>
    </row>
    <row r="25263" spans="1:12" ht="24" customHeight="1">
      <c r="A25263" s="1355"/>
      <c r="B25263" s="1355"/>
      <c r="C25263" s="1433"/>
      <c r="E25263" s="1433"/>
      <c r="K25263" s="1433"/>
      <c r="L25263" s="1334"/>
    </row>
    <row r="25264" spans="1:12" ht="24" customHeight="1">
      <c r="A25264" s="1355"/>
      <c r="B25264" s="1355"/>
      <c r="C25264" s="1433"/>
      <c r="E25264" s="1433"/>
      <c r="K25264" s="1433"/>
      <c r="L25264" s="1334"/>
    </row>
    <row r="25265" spans="1:12" ht="24" customHeight="1">
      <c r="A25265" s="1355"/>
      <c r="B25265" s="1355"/>
      <c r="C25265" s="1433"/>
      <c r="E25265" s="1433"/>
      <c r="K25265" s="1433"/>
      <c r="L25265" s="1334"/>
    </row>
    <row r="25266" spans="1:12" ht="24" customHeight="1">
      <c r="A25266" s="1355"/>
      <c r="B25266" s="1355"/>
      <c r="C25266" s="1433"/>
      <c r="E25266" s="1433"/>
      <c r="K25266" s="1433"/>
      <c r="L25266" s="1334"/>
    </row>
    <row r="25267" spans="1:12" ht="24" customHeight="1">
      <c r="A25267" s="1355"/>
      <c r="B25267" s="1355"/>
      <c r="C25267" s="1433"/>
      <c r="E25267" s="1433"/>
      <c r="K25267" s="1433"/>
      <c r="L25267" s="1334"/>
    </row>
    <row r="25268" spans="1:12" ht="24" customHeight="1">
      <c r="A25268" s="1355"/>
      <c r="B25268" s="1355"/>
      <c r="C25268" s="1433"/>
      <c r="E25268" s="1433"/>
      <c r="K25268" s="1433"/>
      <c r="L25268" s="1334"/>
    </row>
    <row r="25269" spans="1:12" ht="24" customHeight="1">
      <c r="A25269" s="1355"/>
      <c r="B25269" s="1355"/>
      <c r="C25269" s="1433"/>
      <c r="E25269" s="1433"/>
      <c r="K25269" s="1433"/>
      <c r="L25269" s="1334"/>
    </row>
    <row r="25270" spans="1:12" ht="24" customHeight="1">
      <c r="A25270" s="1355"/>
      <c r="B25270" s="1355"/>
      <c r="C25270" s="1433"/>
      <c r="E25270" s="1433"/>
      <c r="K25270" s="1433"/>
      <c r="L25270" s="1334"/>
    </row>
    <row r="25271" spans="1:12" ht="24" customHeight="1">
      <c r="A25271" s="1355"/>
      <c r="B25271" s="1355"/>
      <c r="C25271" s="1433"/>
      <c r="E25271" s="1433"/>
      <c r="K25271" s="1433"/>
      <c r="L25271" s="1334"/>
    </row>
    <row r="25272" spans="1:12" ht="24" customHeight="1">
      <c r="A25272" s="1355"/>
      <c r="B25272" s="1355"/>
      <c r="C25272" s="1433"/>
      <c r="E25272" s="1433"/>
      <c r="K25272" s="1433"/>
      <c r="L25272" s="1334"/>
    </row>
    <row r="25273" spans="1:12" ht="24" customHeight="1">
      <c r="A25273" s="1355"/>
      <c r="B25273" s="1355"/>
      <c r="C25273" s="1433"/>
      <c r="E25273" s="1433"/>
      <c r="K25273" s="1433"/>
      <c r="L25273" s="1334"/>
    </row>
    <row r="25274" spans="1:12" ht="24" customHeight="1">
      <c r="A25274" s="1355"/>
      <c r="B25274" s="1355"/>
      <c r="C25274" s="1433"/>
      <c r="E25274" s="1433"/>
      <c r="K25274" s="1433"/>
      <c r="L25274" s="1334"/>
    </row>
    <row r="25275" spans="1:12" ht="24" customHeight="1">
      <c r="A25275" s="1355"/>
      <c r="B25275" s="1355"/>
      <c r="C25275" s="1433"/>
      <c r="E25275" s="1433"/>
      <c r="K25275" s="1433"/>
      <c r="L25275" s="1334"/>
    </row>
    <row r="25276" spans="1:12" ht="24" customHeight="1">
      <c r="A25276" s="1355"/>
      <c r="B25276" s="1355"/>
      <c r="C25276" s="1433"/>
      <c r="E25276" s="1433"/>
      <c r="K25276" s="1433"/>
      <c r="L25276" s="1334"/>
    </row>
    <row r="25277" spans="1:12" ht="24" customHeight="1">
      <c r="A25277" s="1355"/>
      <c r="B25277" s="1355"/>
      <c r="C25277" s="1433"/>
      <c r="E25277" s="1433"/>
      <c r="K25277" s="1433"/>
      <c r="L25277" s="1334"/>
    </row>
    <row r="25278" spans="1:12" ht="24" customHeight="1">
      <c r="A25278" s="1355"/>
      <c r="B25278" s="1355"/>
      <c r="C25278" s="1433"/>
      <c r="E25278" s="1433"/>
      <c r="K25278" s="1433"/>
      <c r="L25278" s="1334"/>
    </row>
    <row r="25279" spans="1:12" ht="24" customHeight="1">
      <c r="A25279" s="1355"/>
      <c r="B25279" s="1355"/>
      <c r="C25279" s="1433"/>
      <c r="E25279" s="1433"/>
      <c r="K25279" s="1433"/>
      <c r="L25279" s="1334"/>
    </row>
    <row r="25280" spans="1:12" ht="24" customHeight="1">
      <c r="A25280" s="1355"/>
      <c r="B25280" s="1355"/>
      <c r="C25280" s="1433"/>
      <c r="E25280" s="1433"/>
      <c r="K25280" s="1433"/>
      <c r="L25280" s="1334"/>
    </row>
    <row r="25281" spans="1:12" ht="24" customHeight="1">
      <c r="A25281" s="1355"/>
      <c r="B25281" s="1355"/>
      <c r="C25281" s="1433"/>
      <c r="E25281" s="1433"/>
      <c r="K25281" s="1433"/>
      <c r="L25281" s="1334"/>
    </row>
    <row r="25282" spans="1:12" ht="24" customHeight="1">
      <c r="A25282" s="1355"/>
      <c r="B25282" s="1355"/>
      <c r="C25282" s="1433"/>
      <c r="E25282" s="1433"/>
      <c r="K25282" s="1433"/>
      <c r="L25282" s="1334"/>
    </row>
    <row r="25283" spans="1:12" ht="24" customHeight="1">
      <c r="A25283" s="1355"/>
      <c r="B25283" s="1355"/>
      <c r="C25283" s="1433"/>
      <c r="E25283" s="1433"/>
      <c r="K25283" s="1433"/>
      <c r="L25283" s="1334"/>
    </row>
    <row r="25284" spans="1:12" ht="24" customHeight="1">
      <c r="A25284" s="1355"/>
      <c r="B25284" s="1355"/>
      <c r="C25284" s="1433"/>
      <c r="E25284" s="1433"/>
      <c r="K25284" s="1433"/>
      <c r="L25284" s="1334"/>
    </row>
    <row r="25285" spans="1:12" ht="24" customHeight="1">
      <c r="A25285" s="1355"/>
      <c r="B25285" s="1355"/>
      <c r="C25285" s="1433"/>
      <c r="E25285" s="1433"/>
      <c r="K25285" s="1433"/>
      <c r="L25285" s="1334"/>
    </row>
    <row r="25286" spans="1:12" ht="24" customHeight="1">
      <c r="A25286" s="1355"/>
      <c r="B25286" s="1355"/>
      <c r="C25286" s="1433"/>
      <c r="E25286" s="1433"/>
      <c r="K25286" s="1433"/>
      <c r="L25286" s="1334"/>
    </row>
    <row r="25287" spans="1:12" ht="24" customHeight="1">
      <c r="A25287" s="1355"/>
      <c r="B25287" s="1355"/>
      <c r="C25287" s="1433"/>
      <c r="E25287" s="1433"/>
      <c r="K25287" s="1433"/>
      <c r="L25287" s="1334"/>
    </row>
    <row r="25288" spans="1:12" ht="24" customHeight="1">
      <c r="A25288" s="1355"/>
      <c r="B25288" s="1355"/>
      <c r="C25288" s="1433"/>
      <c r="E25288" s="1433"/>
      <c r="K25288" s="1433"/>
      <c r="L25288" s="1334"/>
    </row>
    <row r="25289" spans="1:12" ht="24" customHeight="1">
      <c r="A25289" s="1355"/>
      <c r="B25289" s="1355"/>
      <c r="C25289" s="1433"/>
      <c r="E25289" s="1433"/>
      <c r="K25289" s="1433"/>
      <c r="L25289" s="1334"/>
    </row>
    <row r="25290" spans="1:12" ht="24" customHeight="1">
      <c r="A25290" s="1355"/>
      <c r="B25290" s="1355"/>
      <c r="C25290" s="1433"/>
      <c r="E25290" s="1433"/>
      <c r="K25290" s="1433"/>
      <c r="L25290" s="1334"/>
    </row>
    <row r="25291" spans="1:12" ht="24" customHeight="1">
      <c r="A25291" s="1355"/>
      <c r="B25291" s="1355"/>
      <c r="C25291" s="1433"/>
      <c r="E25291" s="1433"/>
      <c r="K25291" s="1433"/>
      <c r="L25291" s="1334"/>
    </row>
    <row r="25292" spans="1:12" ht="24" customHeight="1">
      <c r="A25292" s="1355"/>
      <c r="B25292" s="1355"/>
      <c r="C25292" s="1433"/>
      <c r="E25292" s="1433"/>
      <c r="K25292" s="1433"/>
      <c r="L25292" s="1334"/>
    </row>
    <row r="25293" spans="1:12" ht="24" customHeight="1">
      <c r="A25293" s="1355"/>
      <c r="B25293" s="1355"/>
      <c r="C25293" s="1433"/>
      <c r="E25293" s="1433"/>
      <c r="K25293" s="1433"/>
      <c r="L25293" s="1334"/>
    </row>
    <row r="25294" spans="1:12" ht="24" customHeight="1">
      <c r="A25294" s="1355"/>
      <c r="B25294" s="1355"/>
      <c r="C25294" s="1433"/>
      <c r="E25294" s="1433"/>
      <c r="K25294" s="1433"/>
      <c r="L25294" s="1334"/>
    </row>
    <row r="25295" spans="1:12" ht="24" customHeight="1">
      <c r="A25295" s="1355"/>
      <c r="B25295" s="1355"/>
      <c r="C25295" s="1433"/>
      <c r="E25295" s="1433"/>
      <c r="K25295" s="1433"/>
      <c r="L25295" s="1334"/>
    </row>
    <row r="25296" spans="1:12" ht="24" customHeight="1">
      <c r="A25296" s="1355"/>
      <c r="B25296" s="1355"/>
      <c r="C25296" s="1433"/>
      <c r="E25296" s="1433"/>
      <c r="K25296" s="1433"/>
      <c r="L25296" s="1334"/>
    </row>
    <row r="25297" spans="1:12" ht="24" customHeight="1">
      <c r="A25297" s="1355"/>
      <c r="B25297" s="1355"/>
      <c r="C25297" s="1433"/>
      <c r="E25297" s="1433"/>
      <c r="K25297" s="1433"/>
      <c r="L25297" s="1334"/>
    </row>
    <row r="25298" spans="1:12" ht="24" customHeight="1">
      <c r="A25298" s="1355"/>
      <c r="B25298" s="1355"/>
      <c r="C25298" s="1433"/>
      <c r="E25298" s="1433"/>
      <c r="K25298" s="1433"/>
      <c r="L25298" s="1334"/>
    </row>
    <row r="25299" spans="1:12" ht="24" customHeight="1">
      <c r="A25299" s="1355"/>
      <c r="B25299" s="1355"/>
      <c r="C25299" s="1433"/>
      <c r="E25299" s="1433"/>
      <c r="K25299" s="1433"/>
      <c r="L25299" s="1334"/>
    </row>
    <row r="25300" spans="1:12" ht="24" customHeight="1">
      <c r="A25300" s="1355"/>
      <c r="B25300" s="1355"/>
      <c r="C25300" s="1433"/>
      <c r="E25300" s="1433"/>
      <c r="K25300" s="1433"/>
      <c r="L25300" s="1334"/>
    </row>
    <row r="25301" spans="1:12" ht="24" customHeight="1">
      <c r="A25301" s="1355"/>
      <c r="B25301" s="1355"/>
      <c r="C25301" s="1433"/>
      <c r="E25301" s="1433"/>
      <c r="K25301" s="1433"/>
      <c r="L25301" s="1334"/>
    </row>
    <row r="25302" spans="1:12" ht="24" customHeight="1">
      <c r="A25302" s="1355"/>
      <c r="B25302" s="1355"/>
      <c r="C25302" s="1433"/>
      <c r="E25302" s="1433"/>
      <c r="K25302" s="1433"/>
      <c r="L25302" s="1334"/>
    </row>
    <row r="25303" spans="1:12" ht="24" customHeight="1">
      <c r="A25303" s="1355"/>
      <c r="B25303" s="1355"/>
      <c r="C25303" s="1433"/>
      <c r="E25303" s="1433"/>
      <c r="K25303" s="1433"/>
      <c r="L25303" s="1334"/>
    </row>
    <row r="25304" spans="1:12" ht="24" customHeight="1">
      <c r="A25304" s="1355"/>
      <c r="B25304" s="1355"/>
      <c r="C25304" s="1433"/>
      <c r="E25304" s="1433"/>
      <c r="K25304" s="1433"/>
      <c r="L25304" s="1334"/>
    </row>
    <row r="25305" spans="1:12" ht="24" customHeight="1">
      <c r="A25305" s="1355"/>
      <c r="B25305" s="1355"/>
      <c r="C25305" s="1433"/>
      <c r="E25305" s="1433"/>
      <c r="K25305" s="1433"/>
      <c r="L25305" s="1334"/>
    </row>
    <row r="25306" spans="1:12" ht="24" customHeight="1">
      <c r="A25306" s="1355"/>
      <c r="B25306" s="1355"/>
      <c r="C25306" s="1433"/>
      <c r="E25306" s="1433"/>
      <c r="K25306" s="1433"/>
      <c r="L25306" s="1334"/>
    </row>
    <row r="25307" spans="1:12" ht="24" customHeight="1">
      <c r="A25307" s="1355"/>
      <c r="B25307" s="1355"/>
      <c r="C25307" s="1433"/>
      <c r="E25307" s="1433"/>
      <c r="K25307" s="1433"/>
      <c r="L25307" s="1334"/>
    </row>
    <row r="25308" spans="1:12" ht="24" customHeight="1">
      <c r="A25308" s="1355"/>
      <c r="B25308" s="1355"/>
      <c r="C25308" s="1433"/>
      <c r="E25308" s="1433"/>
      <c r="K25308" s="1433"/>
      <c r="L25308" s="1334"/>
    </row>
    <row r="25309" spans="1:12" ht="24" customHeight="1">
      <c r="A25309" s="1355"/>
      <c r="B25309" s="1355"/>
      <c r="C25309" s="1433"/>
      <c r="E25309" s="1433"/>
      <c r="K25309" s="1433"/>
      <c r="L25309" s="1334"/>
    </row>
    <row r="25310" spans="1:12" ht="24" customHeight="1">
      <c r="A25310" s="1355"/>
      <c r="B25310" s="1355"/>
      <c r="C25310" s="1433"/>
      <c r="E25310" s="1433"/>
      <c r="K25310" s="1433"/>
      <c r="L25310" s="1334"/>
    </row>
    <row r="25311" spans="1:12" ht="24" customHeight="1">
      <c r="A25311" s="1355"/>
      <c r="B25311" s="1355"/>
      <c r="C25311" s="1433"/>
      <c r="E25311" s="1433"/>
      <c r="K25311" s="1433"/>
      <c r="L25311" s="1334"/>
    </row>
    <row r="25312" spans="1:12" ht="24" customHeight="1">
      <c r="A25312" s="1355"/>
      <c r="B25312" s="1355"/>
      <c r="C25312" s="1433"/>
      <c r="E25312" s="1433"/>
      <c r="K25312" s="1433"/>
      <c r="L25312" s="1334"/>
    </row>
    <row r="25313" spans="1:12" ht="24" customHeight="1">
      <c r="A25313" s="1355"/>
      <c r="B25313" s="1355"/>
      <c r="C25313" s="1433"/>
      <c r="E25313" s="1433"/>
      <c r="K25313" s="1433"/>
      <c r="L25313" s="1334"/>
    </row>
    <row r="25314" spans="1:12" ht="24" customHeight="1">
      <c r="A25314" s="1355"/>
      <c r="B25314" s="1355"/>
      <c r="C25314" s="1433"/>
      <c r="E25314" s="1433"/>
      <c r="K25314" s="1433"/>
      <c r="L25314" s="1334"/>
    </row>
    <row r="25315" spans="1:12" ht="24" customHeight="1">
      <c r="A25315" s="1355"/>
      <c r="B25315" s="1355"/>
      <c r="C25315" s="1433"/>
      <c r="E25315" s="1433"/>
      <c r="K25315" s="1433"/>
      <c r="L25315" s="1334"/>
    </row>
    <row r="25316" spans="1:12" ht="24" customHeight="1">
      <c r="A25316" s="1355"/>
      <c r="B25316" s="1355"/>
      <c r="C25316" s="1433"/>
      <c r="E25316" s="1433"/>
      <c r="K25316" s="1433"/>
      <c r="L25316" s="1334"/>
    </row>
    <row r="25317" spans="1:12" ht="24" customHeight="1">
      <c r="A25317" s="1355"/>
      <c r="B25317" s="1355"/>
      <c r="C25317" s="1433"/>
      <c r="E25317" s="1433"/>
      <c r="K25317" s="1433"/>
      <c r="L25317" s="1334"/>
    </row>
    <row r="25318" spans="1:12" ht="24" customHeight="1">
      <c r="A25318" s="1355"/>
      <c r="B25318" s="1355"/>
      <c r="C25318" s="1433"/>
      <c r="E25318" s="1433"/>
      <c r="K25318" s="1433"/>
      <c r="L25318" s="1334"/>
    </row>
    <row r="25319" spans="1:12" ht="24" customHeight="1">
      <c r="A25319" s="1355"/>
      <c r="B25319" s="1355"/>
      <c r="C25319" s="1433"/>
      <c r="E25319" s="1433"/>
      <c r="K25319" s="1433"/>
      <c r="L25319" s="1334"/>
    </row>
    <row r="25320" spans="1:12" ht="24" customHeight="1">
      <c r="A25320" s="1355"/>
      <c r="B25320" s="1355"/>
      <c r="C25320" s="1433"/>
      <c r="E25320" s="1433"/>
      <c r="K25320" s="1433"/>
      <c r="L25320" s="1334"/>
    </row>
    <row r="25321" spans="1:12" ht="24" customHeight="1">
      <c r="A25321" s="1355"/>
      <c r="B25321" s="1355"/>
      <c r="C25321" s="1433"/>
      <c r="E25321" s="1433"/>
      <c r="K25321" s="1433"/>
      <c r="L25321" s="1334"/>
    </row>
    <row r="25322" spans="1:12" ht="24" customHeight="1">
      <c r="A25322" s="1355"/>
      <c r="B25322" s="1355"/>
      <c r="C25322" s="1433"/>
      <c r="E25322" s="1433"/>
      <c r="K25322" s="1433"/>
      <c r="L25322" s="1334"/>
    </row>
    <row r="25323" spans="1:12" ht="24" customHeight="1">
      <c r="A25323" s="1355"/>
      <c r="B25323" s="1355"/>
      <c r="C25323" s="1433"/>
      <c r="E25323" s="1433"/>
      <c r="K25323" s="1433"/>
      <c r="L25323" s="1334"/>
    </row>
    <row r="25324" spans="1:12" ht="24" customHeight="1">
      <c r="A25324" s="1355"/>
      <c r="B25324" s="1355"/>
      <c r="C25324" s="1433"/>
      <c r="E25324" s="1433"/>
      <c r="K25324" s="1433"/>
      <c r="L25324" s="1334"/>
    </row>
    <row r="25325" spans="1:12" ht="24" customHeight="1">
      <c r="A25325" s="1355"/>
      <c r="B25325" s="1355"/>
      <c r="C25325" s="1433"/>
      <c r="E25325" s="1433"/>
      <c r="K25325" s="1433"/>
      <c r="L25325" s="1334"/>
    </row>
    <row r="25326" spans="1:12" ht="24" customHeight="1">
      <c r="A25326" s="1355"/>
      <c r="B25326" s="1355"/>
      <c r="C25326" s="1433"/>
      <c r="E25326" s="1433"/>
      <c r="K25326" s="1433"/>
      <c r="L25326" s="1334"/>
    </row>
    <row r="25327" spans="1:12" ht="24" customHeight="1">
      <c r="A25327" s="1355"/>
      <c r="B25327" s="1355"/>
      <c r="C25327" s="1433"/>
      <c r="E25327" s="1433"/>
      <c r="K25327" s="1433"/>
      <c r="L25327" s="1334"/>
    </row>
    <row r="25328" spans="1:12" ht="24" customHeight="1">
      <c r="A25328" s="1355"/>
      <c r="B25328" s="1355"/>
      <c r="C25328" s="1433"/>
      <c r="E25328" s="1433"/>
      <c r="K25328" s="1433"/>
      <c r="L25328" s="1334"/>
    </row>
    <row r="25329" spans="1:12" ht="24" customHeight="1">
      <c r="A25329" s="1355"/>
      <c r="B25329" s="1355"/>
      <c r="C25329" s="1433"/>
      <c r="E25329" s="1433"/>
      <c r="K25329" s="1433"/>
      <c r="L25329" s="1334"/>
    </row>
    <row r="25330" spans="1:12" ht="24" customHeight="1">
      <c r="A25330" s="1355"/>
      <c r="B25330" s="1355"/>
      <c r="C25330" s="1433"/>
      <c r="E25330" s="1433"/>
      <c r="K25330" s="1433"/>
      <c r="L25330" s="1334"/>
    </row>
    <row r="25331" spans="1:12" ht="24" customHeight="1">
      <c r="A25331" s="1355"/>
      <c r="B25331" s="1355"/>
      <c r="C25331" s="1433"/>
      <c r="E25331" s="1433"/>
      <c r="K25331" s="1433"/>
      <c r="L25331" s="1334"/>
    </row>
    <row r="25332" spans="1:12" ht="24" customHeight="1">
      <c r="A25332" s="1355"/>
      <c r="B25332" s="1355"/>
      <c r="C25332" s="1433"/>
      <c r="E25332" s="1433"/>
      <c r="K25332" s="1433"/>
      <c r="L25332" s="1334"/>
    </row>
    <row r="25333" spans="1:12" ht="24" customHeight="1">
      <c r="A25333" s="1355"/>
      <c r="B25333" s="1355"/>
      <c r="C25333" s="1433"/>
      <c r="E25333" s="1433"/>
      <c r="K25333" s="1433"/>
      <c r="L25333" s="1334"/>
    </row>
    <row r="25334" spans="1:12" ht="24" customHeight="1">
      <c r="A25334" s="1355"/>
      <c r="B25334" s="1355"/>
      <c r="C25334" s="1433"/>
      <c r="E25334" s="1433"/>
      <c r="K25334" s="1433"/>
      <c r="L25334" s="1334"/>
    </row>
    <row r="25335" spans="1:12" ht="24" customHeight="1">
      <c r="A25335" s="1355"/>
      <c r="B25335" s="1355"/>
      <c r="C25335" s="1433"/>
      <c r="E25335" s="1433"/>
      <c r="K25335" s="1433"/>
      <c r="L25335" s="1334"/>
    </row>
    <row r="25336" spans="1:12" ht="24" customHeight="1">
      <c r="A25336" s="1355"/>
      <c r="B25336" s="1355"/>
      <c r="C25336" s="1433"/>
      <c r="E25336" s="1433"/>
      <c r="K25336" s="1433"/>
      <c r="L25336" s="1334"/>
    </row>
    <row r="25337" spans="1:12" ht="24" customHeight="1">
      <c r="A25337" s="1355"/>
      <c r="B25337" s="1355"/>
      <c r="C25337" s="1433"/>
      <c r="E25337" s="1433"/>
      <c r="K25337" s="1433"/>
      <c r="L25337" s="1334"/>
    </row>
    <row r="25338" spans="1:12" ht="24" customHeight="1">
      <c r="A25338" s="1355"/>
      <c r="B25338" s="1355"/>
      <c r="C25338" s="1433"/>
      <c r="E25338" s="1433"/>
      <c r="K25338" s="1433"/>
      <c r="L25338" s="1334"/>
    </row>
    <row r="25339" spans="1:12" ht="24" customHeight="1">
      <c r="A25339" s="1355"/>
      <c r="B25339" s="1355"/>
      <c r="C25339" s="1433"/>
      <c r="E25339" s="1433"/>
      <c r="K25339" s="1433"/>
      <c r="L25339" s="1334"/>
    </row>
    <row r="25340" spans="1:12" ht="24" customHeight="1">
      <c r="A25340" s="1355"/>
      <c r="B25340" s="1355"/>
      <c r="C25340" s="1433"/>
      <c r="E25340" s="1433"/>
      <c r="K25340" s="1433"/>
      <c r="L25340" s="1334"/>
    </row>
    <row r="25341" spans="1:12" ht="24" customHeight="1">
      <c r="A25341" s="1355"/>
      <c r="B25341" s="1355"/>
      <c r="C25341" s="1433"/>
      <c r="E25341" s="1433"/>
      <c r="K25341" s="1433"/>
      <c r="L25341" s="1334"/>
    </row>
    <row r="25342" spans="1:12" ht="24" customHeight="1">
      <c r="A25342" s="1355"/>
      <c r="B25342" s="1355"/>
      <c r="C25342" s="1433"/>
      <c r="E25342" s="1433"/>
      <c r="K25342" s="1433"/>
      <c r="L25342" s="1334"/>
    </row>
    <row r="25343" spans="1:12" ht="24" customHeight="1">
      <c r="A25343" s="1355"/>
      <c r="B25343" s="1355"/>
      <c r="C25343" s="1433"/>
      <c r="E25343" s="1433"/>
      <c r="K25343" s="1433"/>
      <c r="L25343" s="1334"/>
    </row>
    <row r="25344" spans="1:12" ht="24" customHeight="1">
      <c r="A25344" s="1355"/>
      <c r="B25344" s="1355"/>
      <c r="C25344" s="1433"/>
      <c r="E25344" s="1433"/>
      <c r="K25344" s="1433"/>
      <c r="L25344" s="1334"/>
    </row>
    <row r="25345" spans="1:12" ht="24" customHeight="1">
      <c r="A25345" s="1355"/>
      <c r="B25345" s="1355"/>
      <c r="C25345" s="1433"/>
      <c r="E25345" s="1433"/>
      <c r="K25345" s="1433"/>
      <c r="L25345" s="1334"/>
    </row>
    <row r="25346" spans="1:12" ht="24" customHeight="1">
      <c r="A25346" s="1355"/>
      <c r="B25346" s="1355"/>
      <c r="C25346" s="1433"/>
      <c r="E25346" s="1433"/>
      <c r="K25346" s="1433"/>
      <c r="L25346" s="1334"/>
    </row>
    <row r="25347" spans="1:12" ht="24" customHeight="1">
      <c r="A25347" s="1355"/>
      <c r="B25347" s="1355"/>
      <c r="C25347" s="1433"/>
      <c r="E25347" s="1433"/>
      <c r="K25347" s="1433"/>
      <c r="L25347" s="1334"/>
    </row>
    <row r="25348" spans="1:12" ht="24" customHeight="1">
      <c r="A25348" s="1355"/>
      <c r="B25348" s="1355"/>
      <c r="C25348" s="1433"/>
      <c r="E25348" s="1433"/>
      <c r="K25348" s="1433"/>
      <c r="L25348" s="1334"/>
    </row>
    <row r="25349" spans="1:12" ht="24" customHeight="1">
      <c r="A25349" s="1355"/>
      <c r="B25349" s="1355"/>
      <c r="C25349" s="1433"/>
      <c r="E25349" s="1433"/>
      <c r="K25349" s="1433"/>
      <c r="L25349" s="1334"/>
    </row>
    <row r="25350" spans="1:12" ht="24" customHeight="1">
      <c r="A25350" s="1355"/>
      <c r="B25350" s="1355"/>
      <c r="C25350" s="1433"/>
      <c r="E25350" s="1433"/>
      <c r="K25350" s="1433"/>
      <c r="L25350" s="1334"/>
    </row>
    <row r="25351" spans="1:12" ht="24" customHeight="1">
      <c r="A25351" s="1355"/>
      <c r="B25351" s="1355"/>
      <c r="C25351" s="1433"/>
      <c r="E25351" s="1433"/>
      <c r="K25351" s="1433"/>
      <c r="L25351" s="1334"/>
    </row>
    <row r="25352" spans="1:12" ht="24" customHeight="1">
      <c r="A25352" s="1355"/>
      <c r="B25352" s="1355"/>
      <c r="C25352" s="1433"/>
      <c r="E25352" s="1433"/>
      <c r="K25352" s="1433"/>
      <c r="L25352" s="1334"/>
    </row>
    <row r="25353" spans="1:12" ht="24" customHeight="1">
      <c r="A25353" s="1355"/>
      <c r="B25353" s="1355"/>
      <c r="C25353" s="1433"/>
      <c r="E25353" s="1433"/>
      <c r="K25353" s="1433"/>
      <c r="L25353" s="1334"/>
    </row>
    <row r="25354" spans="1:12" ht="24" customHeight="1">
      <c r="A25354" s="1355"/>
      <c r="B25354" s="1355"/>
      <c r="C25354" s="1433"/>
      <c r="E25354" s="1433"/>
      <c r="K25354" s="1433"/>
      <c r="L25354" s="1334"/>
    </row>
    <row r="25355" spans="1:12" ht="24" customHeight="1">
      <c r="A25355" s="1355"/>
      <c r="B25355" s="1355"/>
      <c r="C25355" s="1433"/>
      <c r="E25355" s="1433"/>
      <c r="K25355" s="1433"/>
      <c r="L25355" s="1334"/>
    </row>
    <row r="25356" spans="1:12" ht="24" customHeight="1">
      <c r="A25356" s="1355"/>
      <c r="B25356" s="1355"/>
      <c r="C25356" s="1433"/>
      <c r="E25356" s="1433"/>
      <c r="K25356" s="1433"/>
      <c r="L25356" s="1334"/>
    </row>
    <row r="25357" spans="1:12" ht="24" customHeight="1">
      <c r="A25357" s="1355"/>
      <c r="B25357" s="1355"/>
      <c r="C25357" s="1433"/>
      <c r="E25357" s="1433"/>
      <c r="K25357" s="1433"/>
      <c r="L25357" s="1334"/>
    </row>
    <row r="25358" spans="1:12" ht="24" customHeight="1">
      <c r="A25358" s="1355"/>
      <c r="B25358" s="1355"/>
      <c r="C25358" s="1433"/>
      <c r="E25358" s="1433"/>
      <c r="K25358" s="1433"/>
      <c r="L25358" s="1334"/>
    </row>
    <row r="25359" spans="1:12" ht="24" customHeight="1">
      <c r="A25359" s="1355"/>
      <c r="B25359" s="1355"/>
      <c r="C25359" s="1433"/>
      <c r="E25359" s="1433"/>
      <c r="K25359" s="1433"/>
      <c r="L25359" s="1334"/>
    </row>
    <row r="25360" spans="1:12" ht="24" customHeight="1">
      <c r="A25360" s="1355"/>
      <c r="B25360" s="1355"/>
      <c r="C25360" s="1433"/>
      <c r="E25360" s="1433"/>
      <c r="K25360" s="1433"/>
      <c r="L25360" s="1334"/>
    </row>
    <row r="25361" spans="1:12" ht="24" customHeight="1">
      <c r="A25361" s="1355"/>
      <c r="B25361" s="1355"/>
      <c r="C25361" s="1433"/>
      <c r="E25361" s="1433"/>
      <c r="K25361" s="1433"/>
      <c r="L25361" s="1334"/>
    </row>
    <row r="25362" spans="1:12" ht="24" customHeight="1">
      <c r="A25362" s="1355"/>
      <c r="B25362" s="1355"/>
      <c r="C25362" s="1433"/>
      <c r="E25362" s="1433"/>
      <c r="K25362" s="1433"/>
      <c r="L25362" s="1334"/>
    </row>
    <row r="25363" spans="1:12" ht="24" customHeight="1">
      <c r="A25363" s="1355"/>
      <c r="B25363" s="1355"/>
      <c r="C25363" s="1433"/>
      <c r="E25363" s="1433"/>
      <c r="K25363" s="1433"/>
      <c r="L25363" s="1334"/>
    </row>
    <row r="25364" spans="1:12" ht="24" customHeight="1">
      <c r="A25364" s="1355"/>
      <c r="B25364" s="1355"/>
      <c r="C25364" s="1433"/>
      <c r="E25364" s="1433"/>
      <c r="K25364" s="1433"/>
      <c r="L25364" s="1334"/>
    </row>
    <row r="25365" spans="1:12" ht="24" customHeight="1">
      <c r="A25365" s="1355"/>
      <c r="B25365" s="1355"/>
      <c r="C25365" s="1433"/>
      <c r="E25365" s="1433"/>
      <c r="K25365" s="1433"/>
      <c r="L25365" s="1334"/>
    </row>
    <row r="25366" spans="1:12" ht="24" customHeight="1">
      <c r="A25366" s="1355"/>
      <c r="B25366" s="1355"/>
      <c r="C25366" s="1433"/>
      <c r="E25366" s="1433"/>
      <c r="K25366" s="1433"/>
      <c r="L25366" s="1334"/>
    </row>
    <row r="25367" spans="1:12" ht="24" customHeight="1">
      <c r="A25367" s="1355"/>
      <c r="B25367" s="1355"/>
      <c r="C25367" s="1433"/>
      <c r="E25367" s="1433"/>
      <c r="K25367" s="1433"/>
      <c r="L25367" s="1334"/>
    </row>
    <row r="25368" spans="1:12" ht="24" customHeight="1">
      <c r="A25368" s="1355"/>
      <c r="B25368" s="1355"/>
      <c r="C25368" s="1433"/>
      <c r="E25368" s="1433"/>
      <c r="K25368" s="1433"/>
      <c r="L25368" s="1334"/>
    </row>
    <row r="25369" spans="1:12" ht="24" customHeight="1">
      <c r="A25369" s="1355"/>
      <c r="B25369" s="1355"/>
      <c r="C25369" s="1433"/>
      <c r="E25369" s="1433"/>
      <c r="K25369" s="1433"/>
      <c r="L25369" s="1334"/>
    </row>
    <row r="25370" spans="1:12" ht="24" customHeight="1">
      <c r="A25370" s="1355"/>
      <c r="B25370" s="1355"/>
      <c r="C25370" s="1433"/>
      <c r="E25370" s="1433"/>
      <c r="K25370" s="1433"/>
      <c r="L25370" s="1334"/>
    </row>
    <row r="25371" spans="1:12" ht="24" customHeight="1">
      <c r="A25371" s="1355"/>
      <c r="B25371" s="1355"/>
      <c r="C25371" s="1433"/>
      <c r="E25371" s="1433"/>
      <c r="K25371" s="1433"/>
      <c r="L25371" s="1334"/>
    </row>
    <row r="25372" spans="1:12" ht="24" customHeight="1">
      <c r="A25372" s="1355"/>
      <c r="B25372" s="1355"/>
      <c r="C25372" s="1433"/>
      <c r="E25372" s="1433"/>
      <c r="K25372" s="1433"/>
      <c r="L25372" s="1334"/>
    </row>
    <row r="25373" spans="1:12" ht="24" customHeight="1">
      <c r="A25373" s="1355"/>
      <c r="B25373" s="1355"/>
      <c r="C25373" s="1433"/>
      <c r="E25373" s="1433"/>
      <c r="K25373" s="1433"/>
      <c r="L25373" s="1334"/>
    </row>
    <row r="25374" spans="1:12" ht="24" customHeight="1">
      <c r="A25374" s="1355"/>
      <c r="B25374" s="1355"/>
      <c r="C25374" s="1433"/>
      <c r="E25374" s="1433"/>
      <c r="K25374" s="1433"/>
      <c r="L25374" s="1334"/>
    </row>
    <row r="25375" spans="1:12" ht="24" customHeight="1">
      <c r="A25375" s="1355"/>
      <c r="B25375" s="1355"/>
      <c r="C25375" s="1433"/>
      <c r="E25375" s="1433"/>
      <c r="K25375" s="1433"/>
      <c r="L25375" s="1334"/>
    </row>
    <row r="25376" spans="1:12" ht="24" customHeight="1">
      <c r="A25376" s="1355"/>
      <c r="B25376" s="1355"/>
      <c r="C25376" s="1433"/>
      <c r="E25376" s="1433"/>
      <c r="K25376" s="1433"/>
      <c r="L25376" s="1334"/>
    </row>
    <row r="25377" spans="1:12" ht="24" customHeight="1">
      <c r="A25377" s="1355"/>
      <c r="B25377" s="1355"/>
      <c r="C25377" s="1433"/>
      <c r="E25377" s="1433"/>
      <c r="K25377" s="1433"/>
      <c r="L25377" s="1334"/>
    </row>
    <row r="25378" spans="1:12" ht="24" customHeight="1">
      <c r="A25378" s="1355"/>
      <c r="B25378" s="1355"/>
      <c r="C25378" s="1433"/>
      <c r="E25378" s="1433"/>
      <c r="K25378" s="1433"/>
      <c r="L25378" s="1334"/>
    </row>
    <row r="25379" spans="1:12" ht="24" customHeight="1">
      <c r="A25379" s="1355"/>
      <c r="B25379" s="1355"/>
      <c r="C25379" s="1433"/>
      <c r="E25379" s="1433"/>
      <c r="K25379" s="1433"/>
      <c r="L25379" s="1334"/>
    </row>
    <row r="25380" spans="1:12" ht="24" customHeight="1">
      <c r="A25380" s="1355"/>
      <c r="B25380" s="1355"/>
      <c r="C25380" s="1433"/>
      <c r="E25380" s="1433"/>
      <c r="K25380" s="1433"/>
      <c r="L25380" s="1334"/>
    </row>
    <row r="25381" spans="1:12" ht="24" customHeight="1">
      <c r="A25381" s="1355"/>
      <c r="B25381" s="1355"/>
      <c r="C25381" s="1433"/>
      <c r="E25381" s="1433"/>
      <c r="K25381" s="1433"/>
      <c r="L25381" s="1334"/>
    </row>
    <row r="25382" spans="1:12" ht="24" customHeight="1">
      <c r="A25382" s="1355"/>
      <c r="B25382" s="1355"/>
      <c r="C25382" s="1433"/>
      <c r="E25382" s="1433"/>
      <c r="K25382" s="1433"/>
      <c r="L25382" s="1334"/>
    </row>
    <row r="25383" spans="1:12" ht="24" customHeight="1">
      <c r="A25383" s="1355"/>
      <c r="B25383" s="1355"/>
      <c r="C25383" s="1433"/>
      <c r="E25383" s="1433"/>
      <c r="K25383" s="1433"/>
      <c r="L25383" s="1334"/>
    </row>
    <row r="25384" spans="1:12" ht="24" customHeight="1">
      <c r="A25384" s="1355"/>
      <c r="B25384" s="1355"/>
      <c r="C25384" s="1433"/>
      <c r="E25384" s="1433"/>
      <c r="K25384" s="1433"/>
      <c r="L25384" s="1334"/>
    </row>
    <row r="25385" spans="1:12" ht="24" customHeight="1">
      <c r="A25385" s="1355"/>
      <c r="B25385" s="1355"/>
      <c r="C25385" s="1433"/>
      <c r="E25385" s="1433"/>
      <c r="K25385" s="1433"/>
      <c r="L25385" s="1334"/>
    </row>
    <row r="25386" spans="1:12" ht="24" customHeight="1">
      <c r="A25386" s="1355"/>
      <c r="B25386" s="1355"/>
      <c r="C25386" s="1433"/>
      <c r="E25386" s="1433"/>
      <c r="K25386" s="1433"/>
      <c r="L25386" s="1334"/>
    </row>
    <row r="25387" spans="1:12" ht="24" customHeight="1">
      <c r="A25387" s="1355"/>
      <c r="B25387" s="1355"/>
      <c r="C25387" s="1433"/>
      <c r="E25387" s="1433"/>
      <c r="K25387" s="1433"/>
      <c r="L25387" s="1334"/>
    </row>
    <row r="25388" spans="1:12" ht="24" customHeight="1">
      <c r="A25388" s="1355"/>
      <c r="B25388" s="1355"/>
      <c r="C25388" s="1433"/>
      <c r="E25388" s="1433"/>
      <c r="K25388" s="1433"/>
      <c r="L25388" s="1334"/>
    </row>
    <row r="25389" spans="1:12" ht="24" customHeight="1">
      <c r="A25389" s="1355"/>
      <c r="B25389" s="1355"/>
      <c r="C25389" s="1433"/>
      <c r="E25389" s="1433"/>
      <c r="K25389" s="1433"/>
      <c r="L25389" s="1334"/>
    </row>
    <row r="25390" spans="1:12" ht="24" customHeight="1">
      <c r="A25390" s="1355"/>
      <c r="B25390" s="1355"/>
      <c r="C25390" s="1433"/>
      <c r="E25390" s="1433"/>
      <c r="K25390" s="1433"/>
      <c r="L25390" s="1334"/>
    </row>
    <row r="25391" spans="1:12" ht="24" customHeight="1">
      <c r="A25391" s="1355"/>
      <c r="B25391" s="1355"/>
      <c r="C25391" s="1433"/>
      <c r="E25391" s="1433"/>
      <c r="K25391" s="1433"/>
      <c r="L25391" s="1334"/>
    </row>
    <row r="25392" spans="1:12" ht="24" customHeight="1">
      <c r="A25392" s="1355"/>
      <c r="B25392" s="1355"/>
      <c r="C25392" s="1433"/>
      <c r="E25392" s="1433"/>
      <c r="K25392" s="1433"/>
      <c r="L25392" s="1334"/>
    </row>
    <row r="25393" spans="1:12" ht="24" customHeight="1">
      <c r="A25393" s="1355"/>
      <c r="B25393" s="1355"/>
      <c r="C25393" s="1433"/>
      <c r="E25393" s="1433"/>
      <c r="K25393" s="1433"/>
      <c r="L25393" s="1334"/>
    </row>
    <row r="25394" spans="1:12" ht="24" customHeight="1">
      <c r="A25394" s="1355"/>
      <c r="B25394" s="1355"/>
      <c r="C25394" s="1433"/>
      <c r="E25394" s="1433"/>
      <c r="K25394" s="1433"/>
      <c r="L25394" s="1334"/>
    </row>
    <row r="25395" spans="1:12" ht="24" customHeight="1">
      <c r="A25395" s="1355"/>
      <c r="B25395" s="1355"/>
      <c r="C25395" s="1433"/>
      <c r="E25395" s="1433"/>
      <c r="K25395" s="1433"/>
      <c r="L25395" s="1334"/>
    </row>
    <row r="25396" spans="1:12" ht="24" customHeight="1">
      <c r="A25396" s="1355"/>
      <c r="B25396" s="1355"/>
      <c r="C25396" s="1433"/>
      <c r="E25396" s="1433"/>
      <c r="K25396" s="1433"/>
      <c r="L25396" s="1334"/>
    </row>
    <row r="25397" spans="1:12" ht="24" customHeight="1">
      <c r="A25397" s="1355"/>
      <c r="B25397" s="1355"/>
      <c r="C25397" s="1433"/>
      <c r="E25397" s="1433"/>
      <c r="K25397" s="1433"/>
      <c r="L25397" s="1334"/>
    </row>
    <row r="25398" spans="1:12" ht="24" customHeight="1">
      <c r="A25398" s="1355"/>
      <c r="B25398" s="1355"/>
      <c r="C25398" s="1433"/>
      <c r="E25398" s="1433"/>
      <c r="K25398" s="1433"/>
      <c r="L25398" s="1334"/>
    </row>
    <row r="25399" spans="1:12" ht="24" customHeight="1">
      <c r="A25399" s="1355"/>
      <c r="B25399" s="1355"/>
      <c r="C25399" s="1433"/>
      <c r="E25399" s="1433"/>
      <c r="K25399" s="1433"/>
      <c r="L25399" s="1334"/>
    </row>
    <row r="25400" spans="1:12" ht="24" customHeight="1">
      <c r="A25400" s="1355"/>
      <c r="B25400" s="1355"/>
      <c r="C25400" s="1433"/>
      <c r="E25400" s="1433"/>
      <c r="K25400" s="1433"/>
      <c r="L25400" s="1334"/>
    </row>
    <row r="25401" spans="1:12" ht="24" customHeight="1">
      <c r="A25401" s="1355"/>
      <c r="B25401" s="1355"/>
      <c r="C25401" s="1433"/>
      <c r="E25401" s="1433"/>
      <c r="K25401" s="1433"/>
      <c r="L25401" s="1334"/>
    </row>
    <row r="25402" spans="1:12" ht="24" customHeight="1">
      <c r="A25402" s="1355"/>
      <c r="B25402" s="1355"/>
      <c r="C25402" s="1433"/>
      <c r="E25402" s="1433"/>
      <c r="K25402" s="1433"/>
      <c r="L25402" s="1334"/>
    </row>
    <row r="25403" spans="1:12" ht="24" customHeight="1">
      <c r="A25403" s="1355"/>
      <c r="B25403" s="1355"/>
      <c r="C25403" s="1433"/>
      <c r="E25403" s="1433"/>
      <c r="K25403" s="1433"/>
      <c r="L25403" s="1334"/>
    </row>
    <row r="25404" spans="1:12" ht="24" customHeight="1">
      <c r="A25404" s="1355"/>
      <c r="B25404" s="1355"/>
      <c r="C25404" s="1433"/>
      <c r="E25404" s="1433"/>
      <c r="K25404" s="1433"/>
      <c r="L25404" s="1334"/>
    </row>
    <row r="25405" spans="1:12" ht="24" customHeight="1">
      <c r="A25405" s="1355"/>
      <c r="B25405" s="1355"/>
      <c r="C25405" s="1433"/>
      <c r="E25405" s="1433"/>
      <c r="K25405" s="1433"/>
      <c r="L25405" s="1334"/>
    </row>
    <row r="25406" spans="1:12" ht="24" customHeight="1">
      <c r="A25406" s="1355"/>
      <c r="B25406" s="1355"/>
      <c r="C25406" s="1433"/>
      <c r="E25406" s="1433"/>
      <c r="K25406" s="1433"/>
      <c r="L25406" s="1334"/>
    </row>
    <row r="25407" spans="1:12" ht="24" customHeight="1">
      <c r="A25407" s="1355"/>
      <c r="B25407" s="1355"/>
      <c r="C25407" s="1433"/>
      <c r="E25407" s="1433"/>
      <c r="K25407" s="1433"/>
      <c r="L25407" s="1334"/>
    </row>
    <row r="25408" spans="1:12" ht="24" customHeight="1">
      <c r="A25408" s="1355"/>
      <c r="B25408" s="1355"/>
      <c r="C25408" s="1433"/>
      <c r="E25408" s="1433"/>
      <c r="K25408" s="1433"/>
      <c r="L25408" s="1334"/>
    </row>
    <row r="25409" spans="1:12" ht="24" customHeight="1">
      <c r="A25409" s="1355"/>
      <c r="B25409" s="1355"/>
      <c r="C25409" s="1433"/>
      <c r="E25409" s="1433"/>
      <c r="K25409" s="1433"/>
      <c r="L25409" s="1334"/>
    </row>
    <row r="25410" spans="1:12" ht="24" customHeight="1">
      <c r="A25410" s="1355"/>
      <c r="B25410" s="1355"/>
      <c r="C25410" s="1433"/>
      <c r="E25410" s="1433"/>
      <c r="K25410" s="1433"/>
      <c r="L25410" s="1334"/>
    </row>
    <row r="25411" spans="1:12" ht="24" customHeight="1">
      <c r="A25411" s="1355"/>
      <c r="B25411" s="1355"/>
      <c r="C25411" s="1433"/>
      <c r="E25411" s="1433"/>
      <c r="K25411" s="1433"/>
      <c r="L25411" s="1334"/>
    </row>
    <row r="25412" spans="1:12" ht="24" customHeight="1">
      <c r="A25412" s="1355"/>
      <c r="B25412" s="1355"/>
      <c r="C25412" s="1433"/>
      <c r="E25412" s="1433"/>
      <c r="K25412" s="1433"/>
      <c r="L25412" s="1334"/>
    </row>
    <row r="25413" spans="1:12" ht="24" customHeight="1">
      <c r="A25413" s="1355"/>
      <c r="B25413" s="1355"/>
      <c r="C25413" s="1433"/>
      <c r="E25413" s="1433"/>
      <c r="K25413" s="1433"/>
      <c r="L25413" s="1334"/>
    </row>
    <row r="25414" spans="1:12" ht="24" customHeight="1">
      <c r="A25414" s="1355"/>
      <c r="B25414" s="1355"/>
      <c r="C25414" s="1433"/>
      <c r="E25414" s="1433"/>
      <c r="K25414" s="1433"/>
      <c r="L25414" s="1334"/>
    </row>
    <row r="25415" spans="1:12" ht="24" customHeight="1">
      <c r="A25415" s="1355"/>
      <c r="B25415" s="1355"/>
      <c r="C25415" s="1433"/>
      <c r="E25415" s="1433"/>
      <c r="K25415" s="1433"/>
      <c r="L25415" s="1334"/>
    </row>
    <row r="25416" spans="1:12" ht="24" customHeight="1">
      <c r="A25416" s="1355"/>
      <c r="B25416" s="1355"/>
      <c r="C25416" s="1433"/>
      <c r="E25416" s="1433"/>
      <c r="K25416" s="1433"/>
      <c r="L25416" s="1334"/>
    </row>
    <row r="25417" spans="1:12" ht="24" customHeight="1">
      <c r="A25417" s="1355"/>
      <c r="B25417" s="1355"/>
      <c r="C25417" s="1433"/>
      <c r="E25417" s="1433"/>
      <c r="K25417" s="1433"/>
      <c r="L25417" s="1334"/>
    </row>
    <row r="25418" spans="1:12" ht="24" customHeight="1">
      <c r="A25418" s="1355"/>
      <c r="B25418" s="1355"/>
      <c r="C25418" s="1433"/>
      <c r="E25418" s="1433"/>
      <c r="K25418" s="1433"/>
      <c r="L25418" s="1334"/>
    </row>
    <row r="25419" spans="1:12" ht="24" customHeight="1">
      <c r="A25419" s="1355"/>
      <c r="B25419" s="1355"/>
      <c r="C25419" s="1433"/>
      <c r="E25419" s="1433"/>
      <c r="K25419" s="1433"/>
      <c r="L25419" s="1334"/>
    </row>
    <row r="25420" spans="1:12" ht="24" customHeight="1">
      <c r="A25420" s="1355"/>
      <c r="B25420" s="1355"/>
      <c r="C25420" s="1433"/>
      <c r="E25420" s="1433"/>
      <c r="K25420" s="1433"/>
      <c r="L25420" s="1334"/>
    </row>
    <row r="25421" spans="1:12" ht="24" customHeight="1">
      <c r="A25421" s="1355"/>
      <c r="B25421" s="1355"/>
      <c r="C25421" s="1433"/>
      <c r="E25421" s="1433"/>
      <c r="K25421" s="1433"/>
      <c r="L25421" s="1334"/>
    </row>
    <row r="25422" spans="1:12" ht="24" customHeight="1">
      <c r="A25422" s="1355"/>
      <c r="B25422" s="1355"/>
      <c r="C25422" s="1433"/>
      <c r="E25422" s="1433"/>
      <c r="K25422" s="1433"/>
      <c r="L25422" s="1334"/>
    </row>
    <row r="25423" spans="1:12" ht="24" customHeight="1">
      <c r="A25423" s="1355"/>
      <c r="B25423" s="1355"/>
      <c r="C25423" s="1433"/>
      <c r="E25423" s="1433"/>
      <c r="K25423" s="1433"/>
      <c r="L25423" s="1334"/>
    </row>
    <row r="25424" spans="1:12" ht="24" customHeight="1">
      <c r="A25424" s="1355"/>
      <c r="B25424" s="1355"/>
      <c r="C25424" s="1433"/>
      <c r="E25424" s="1433"/>
      <c r="K25424" s="1433"/>
      <c r="L25424" s="1334"/>
    </row>
    <row r="25425" spans="1:12" ht="24" customHeight="1">
      <c r="A25425" s="1355"/>
      <c r="B25425" s="1355"/>
      <c r="C25425" s="1433"/>
      <c r="E25425" s="1433"/>
      <c r="K25425" s="1433"/>
      <c r="L25425" s="1334"/>
    </row>
    <row r="25426" spans="1:12" ht="24" customHeight="1">
      <c r="A25426" s="1355"/>
      <c r="B25426" s="1355"/>
      <c r="C25426" s="1433"/>
      <c r="E25426" s="1433"/>
      <c r="K25426" s="1433"/>
      <c r="L25426" s="1334"/>
    </row>
    <row r="25427" spans="1:12" ht="24" customHeight="1">
      <c r="A25427" s="1355"/>
      <c r="B25427" s="1355"/>
      <c r="C25427" s="1433"/>
      <c r="E25427" s="1433"/>
      <c r="K25427" s="1433"/>
      <c r="L25427" s="1334"/>
    </row>
    <row r="25428" spans="1:12" ht="24" customHeight="1">
      <c r="A25428" s="1355"/>
      <c r="B25428" s="1355"/>
      <c r="C25428" s="1433"/>
      <c r="E25428" s="1433"/>
      <c r="K25428" s="1433"/>
      <c r="L25428" s="1334"/>
    </row>
    <row r="25429" spans="1:12" ht="24" customHeight="1">
      <c r="A25429" s="1355"/>
      <c r="B25429" s="1355"/>
      <c r="C25429" s="1433"/>
      <c r="E25429" s="1433"/>
      <c r="K25429" s="1433"/>
      <c r="L25429" s="1334"/>
    </row>
    <row r="25430" spans="1:12" ht="24" customHeight="1">
      <c r="A25430" s="1355"/>
      <c r="B25430" s="1355"/>
      <c r="C25430" s="1433"/>
      <c r="E25430" s="1433"/>
      <c r="K25430" s="1433"/>
      <c r="L25430" s="1334"/>
    </row>
    <row r="25431" spans="1:12" ht="24" customHeight="1">
      <c r="A25431" s="1355"/>
      <c r="B25431" s="1355"/>
      <c r="C25431" s="1433"/>
      <c r="E25431" s="1433"/>
      <c r="K25431" s="1433"/>
      <c r="L25431" s="1334"/>
    </row>
    <row r="25432" spans="1:12" ht="24" customHeight="1">
      <c r="A25432" s="1355"/>
      <c r="B25432" s="1355"/>
      <c r="C25432" s="1433"/>
      <c r="E25432" s="1433"/>
      <c r="K25432" s="1433"/>
      <c r="L25432" s="1334"/>
    </row>
    <row r="25433" spans="1:12" ht="24" customHeight="1">
      <c r="A25433" s="1355"/>
      <c r="B25433" s="1355"/>
      <c r="C25433" s="1433"/>
      <c r="E25433" s="1433"/>
      <c r="K25433" s="1433"/>
      <c r="L25433" s="1334"/>
    </row>
    <row r="25434" spans="1:12" ht="24" customHeight="1">
      <c r="A25434" s="1355"/>
      <c r="B25434" s="1355"/>
      <c r="C25434" s="1433"/>
      <c r="E25434" s="1433"/>
      <c r="K25434" s="1433"/>
      <c r="L25434" s="1334"/>
    </row>
    <row r="25435" spans="1:12" ht="24" customHeight="1">
      <c r="A25435" s="1355"/>
      <c r="B25435" s="1355"/>
      <c r="C25435" s="1433"/>
      <c r="E25435" s="1433"/>
      <c r="K25435" s="1433"/>
      <c r="L25435" s="1334"/>
    </row>
    <row r="25436" spans="1:12" ht="24" customHeight="1">
      <c r="A25436" s="1355"/>
      <c r="B25436" s="1355"/>
      <c r="C25436" s="1433"/>
      <c r="E25436" s="1433"/>
      <c r="K25436" s="1433"/>
      <c r="L25436" s="1334"/>
    </row>
    <row r="25437" spans="1:12" ht="24" customHeight="1">
      <c r="A25437" s="1355"/>
      <c r="B25437" s="1355"/>
      <c r="C25437" s="1433"/>
      <c r="E25437" s="1433"/>
      <c r="K25437" s="1433"/>
      <c r="L25437" s="1334"/>
    </row>
    <row r="25438" spans="1:12" ht="24" customHeight="1">
      <c r="A25438" s="1355"/>
      <c r="B25438" s="1355"/>
      <c r="C25438" s="1433"/>
      <c r="E25438" s="1433"/>
      <c r="K25438" s="1433"/>
      <c r="L25438" s="1334"/>
    </row>
    <row r="25439" spans="1:12" ht="24" customHeight="1">
      <c r="A25439" s="1355"/>
      <c r="B25439" s="1355"/>
      <c r="C25439" s="1433"/>
      <c r="E25439" s="1433"/>
      <c r="K25439" s="1433"/>
      <c r="L25439" s="1334"/>
    </row>
    <row r="25440" spans="1:12" ht="24" customHeight="1">
      <c r="A25440" s="1355"/>
      <c r="B25440" s="1355"/>
      <c r="C25440" s="1433"/>
      <c r="E25440" s="1433"/>
      <c r="K25440" s="1433"/>
      <c r="L25440" s="1334"/>
    </row>
    <row r="25441" spans="1:12" ht="24" customHeight="1">
      <c r="A25441" s="1355"/>
      <c r="B25441" s="1355"/>
      <c r="C25441" s="1433"/>
      <c r="E25441" s="1433"/>
      <c r="K25441" s="1433"/>
      <c r="L25441" s="1334"/>
    </row>
    <row r="25442" spans="1:12" ht="24" customHeight="1">
      <c r="A25442" s="1355"/>
      <c r="B25442" s="1355"/>
      <c r="C25442" s="1433"/>
      <c r="E25442" s="1433"/>
      <c r="K25442" s="1433"/>
      <c r="L25442" s="1334"/>
    </row>
    <row r="25443" spans="1:12" ht="24" customHeight="1">
      <c r="A25443" s="1355"/>
      <c r="B25443" s="1355"/>
      <c r="C25443" s="1433"/>
      <c r="E25443" s="1433"/>
      <c r="K25443" s="1433"/>
      <c r="L25443" s="1334"/>
    </row>
    <row r="25444" spans="1:12" ht="24" customHeight="1">
      <c r="A25444" s="1355"/>
      <c r="B25444" s="1355"/>
      <c r="C25444" s="1433"/>
      <c r="E25444" s="1433"/>
      <c r="K25444" s="1433"/>
      <c r="L25444" s="1334"/>
    </row>
    <row r="25445" spans="1:12" ht="24" customHeight="1">
      <c r="A25445" s="1355"/>
      <c r="B25445" s="1355"/>
      <c r="C25445" s="1433"/>
      <c r="E25445" s="1433"/>
      <c r="K25445" s="1433"/>
      <c r="L25445" s="1334"/>
    </row>
    <row r="25446" spans="1:12" ht="24" customHeight="1">
      <c r="A25446" s="1355"/>
      <c r="B25446" s="1355"/>
      <c r="C25446" s="1433"/>
      <c r="E25446" s="1433"/>
      <c r="K25446" s="1433"/>
      <c r="L25446" s="1334"/>
    </row>
    <row r="25447" spans="1:12" ht="24" customHeight="1">
      <c r="A25447" s="1355"/>
      <c r="B25447" s="1355"/>
      <c r="C25447" s="1433"/>
      <c r="E25447" s="1433"/>
      <c r="K25447" s="1433"/>
      <c r="L25447" s="1334"/>
    </row>
    <row r="25448" spans="1:12" ht="24" customHeight="1">
      <c r="A25448" s="1355"/>
      <c r="B25448" s="1355"/>
      <c r="C25448" s="1433"/>
      <c r="E25448" s="1433"/>
      <c r="K25448" s="1433"/>
      <c r="L25448" s="1334"/>
    </row>
    <row r="25449" spans="1:12" ht="24" customHeight="1">
      <c r="A25449" s="1355"/>
      <c r="B25449" s="1355"/>
      <c r="C25449" s="1433"/>
      <c r="E25449" s="1433"/>
      <c r="K25449" s="1433"/>
      <c r="L25449" s="1334"/>
    </row>
    <row r="25450" spans="1:12" ht="24" customHeight="1">
      <c r="A25450" s="1355"/>
      <c r="B25450" s="1355"/>
      <c r="C25450" s="1433"/>
      <c r="E25450" s="1433"/>
      <c r="K25450" s="1433"/>
      <c r="L25450" s="1334"/>
    </row>
    <row r="25451" spans="1:12" ht="24" customHeight="1">
      <c r="A25451" s="1355"/>
      <c r="B25451" s="1355"/>
      <c r="C25451" s="1433"/>
      <c r="E25451" s="1433"/>
      <c r="K25451" s="1433"/>
      <c r="L25451" s="1334"/>
    </row>
    <row r="25452" spans="1:12" ht="24" customHeight="1">
      <c r="A25452" s="1355"/>
      <c r="B25452" s="1355"/>
      <c r="C25452" s="1433"/>
      <c r="E25452" s="1433"/>
      <c r="K25452" s="1433"/>
      <c r="L25452" s="1334"/>
    </row>
    <row r="25453" spans="1:12" ht="24" customHeight="1">
      <c r="A25453" s="1355"/>
      <c r="B25453" s="1355"/>
      <c r="C25453" s="1433"/>
      <c r="E25453" s="1433"/>
      <c r="K25453" s="1433"/>
      <c r="L25453" s="1334"/>
    </row>
    <row r="25454" spans="1:12" ht="24" customHeight="1">
      <c r="A25454" s="1355"/>
      <c r="B25454" s="1355"/>
      <c r="C25454" s="1433"/>
      <c r="E25454" s="1433"/>
      <c r="K25454" s="1433"/>
      <c r="L25454" s="1334"/>
    </row>
    <row r="25455" spans="1:12" ht="24" customHeight="1">
      <c r="A25455" s="1355"/>
      <c r="B25455" s="1355"/>
      <c r="C25455" s="1433"/>
      <c r="E25455" s="1433"/>
      <c r="K25455" s="1433"/>
      <c r="L25455" s="1334"/>
    </row>
    <row r="25456" spans="1:12" ht="24" customHeight="1">
      <c r="A25456" s="1355"/>
      <c r="B25456" s="1355"/>
      <c r="C25456" s="1433"/>
      <c r="E25456" s="1433"/>
      <c r="K25456" s="1433"/>
      <c r="L25456" s="1334"/>
    </row>
    <row r="25457" spans="1:12" ht="24" customHeight="1">
      <c r="A25457" s="1355"/>
      <c r="B25457" s="1355"/>
      <c r="C25457" s="1433"/>
      <c r="E25457" s="1433"/>
      <c r="K25457" s="1433"/>
      <c r="L25457" s="1334"/>
    </row>
    <row r="25458" spans="1:12" ht="24" customHeight="1">
      <c r="A25458" s="1355"/>
      <c r="B25458" s="1355"/>
      <c r="C25458" s="1433"/>
      <c r="E25458" s="1433"/>
      <c r="K25458" s="1433"/>
      <c r="L25458" s="1334"/>
    </row>
    <row r="25459" spans="1:12" ht="24" customHeight="1">
      <c r="A25459" s="1355"/>
      <c r="B25459" s="1355"/>
      <c r="C25459" s="1433"/>
      <c r="E25459" s="1433"/>
      <c r="K25459" s="1433"/>
      <c r="L25459" s="1334"/>
    </row>
    <row r="25460" spans="1:12" ht="24" customHeight="1">
      <c r="A25460" s="1355"/>
      <c r="B25460" s="1355"/>
      <c r="C25460" s="1433"/>
      <c r="E25460" s="1433"/>
      <c r="K25460" s="1433"/>
      <c r="L25460" s="1334"/>
    </row>
    <row r="25461" spans="1:12" ht="24" customHeight="1">
      <c r="A25461" s="1355"/>
      <c r="B25461" s="1355"/>
      <c r="C25461" s="1433"/>
      <c r="E25461" s="1433"/>
      <c r="K25461" s="1433"/>
      <c r="L25461" s="1334"/>
    </row>
    <row r="25462" spans="1:12" ht="24" customHeight="1">
      <c r="A25462" s="1355"/>
      <c r="B25462" s="1355"/>
      <c r="C25462" s="1433"/>
      <c r="E25462" s="1433"/>
      <c r="K25462" s="1433"/>
      <c r="L25462" s="1334"/>
    </row>
    <row r="25463" spans="1:12" ht="24" customHeight="1">
      <c r="A25463" s="1355"/>
      <c r="B25463" s="1355"/>
      <c r="C25463" s="1433"/>
      <c r="E25463" s="1433"/>
      <c r="K25463" s="1433"/>
      <c r="L25463" s="1334"/>
    </row>
    <row r="25464" spans="1:12" ht="24" customHeight="1">
      <c r="A25464" s="1355"/>
      <c r="B25464" s="1355"/>
      <c r="C25464" s="1433"/>
      <c r="E25464" s="1433"/>
      <c r="K25464" s="1433"/>
      <c r="L25464" s="1334"/>
    </row>
    <row r="25465" spans="1:12" ht="24" customHeight="1">
      <c r="A25465" s="1355"/>
      <c r="B25465" s="1355"/>
      <c r="C25465" s="1433"/>
      <c r="E25465" s="1433"/>
      <c r="K25465" s="1433"/>
      <c r="L25465" s="1334"/>
    </row>
    <row r="25466" spans="1:12" ht="24" customHeight="1">
      <c r="A25466" s="1355"/>
      <c r="B25466" s="1355"/>
      <c r="C25466" s="1433"/>
      <c r="E25466" s="1433"/>
      <c r="K25466" s="1433"/>
      <c r="L25466" s="1334"/>
    </row>
    <row r="25467" spans="1:12" ht="24" customHeight="1">
      <c r="A25467" s="1355"/>
      <c r="B25467" s="1355"/>
      <c r="C25467" s="1433"/>
      <c r="E25467" s="1433"/>
      <c r="K25467" s="1433"/>
      <c r="L25467" s="1334"/>
    </row>
    <row r="25468" spans="1:12" ht="24" customHeight="1">
      <c r="A25468" s="1355"/>
      <c r="B25468" s="1355"/>
      <c r="C25468" s="1433"/>
      <c r="E25468" s="1433"/>
      <c r="K25468" s="1433"/>
      <c r="L25468" s="1334"/>
    </row>
    <row r="25469" spans="1:12" ht="24" customHeight="1">
      <c r="A25469" s="1355"/>
      <c r="B25469" s="1355"/>
      <c r="C25469" s="1433"/>
      <c r="E25469" s="1433"/>
      <c r="K25469" s="1433"/>
      <c r="L25469" s="1334"/>
    </row>
    <row r="25470" spans="1:12" ht="24" customHeight="1">
      <c r="A25470" s="1355"/>
      <c r="B25470" s="1355"/>
      <c r="C25470" s="1433"/>
      <c r="E25470" s="1433"/>
      <c r="K25470" s="1433"/>
      <c r="L25470" s="1334"/>
    </row>
    <row r="25471" spans="1:12" ht="24" customHeight="1">
      <c r="A25471" s="1355"/>
      <c r="B25471" s="1355"/>
      <c r="C25471" s="1433"/>
      <c r="E25471" s="1433"/>
      <c r="K25471" s="1433"/>
      <c r="L25471" s="1334"/>
    </row>
    <row r="25472" spans="1:12" ht="24" customHeight="1">
      <c r="A25472" s="1355"/>
      <c r="B25472" s="1355"/>
      <c r="C25472" s="1433"/>
      <c r="E25472" s="1433"/>
      <c r="K25472" s="1433"/>
      <c r="L25472" s="1334"/>
    </row>
    <row r="25473" spans="1:12" ht="24" customHeight="1">
      <c r="A25473" s="1355"/>
      <c r="B25473" s="1355"/>
      <c r="C25473" s="1433"/>
      <c r="E25473" s="1433"/>
      <c r="K25473" s="1433"/>
      <c r="L25473" s="1334"/>
    </row>
    <row r="25474" spans="1:12" ht="24" customHeight="1">
      <c r="A25474" s="1355"/>
      <c r="B25474" s="1355"/>
      <c r="C25474" s="1433"/>
      <c r="E25474" s="1433"/>
      <c r="K25474" s="1433"/>
      <c r="L25474" s="1334"/>
    </row>
    <row r="25475" spans="1:12" ht="24" customHeight="1">
      <c r="A25475" s="1355"/>
      <c r="B25475" s="1355"/>
      <c r="C25475" s="1433"/>
      <c r="E25475" s="1433"/>
      <c r="K25475" s="1433"/>
      <c r="L25475" s="1334"/>
    </row>
    <row r="25476" spans="1:12" ht="24" customHeight="1">
      <c r="A25476" s="1355"/>
      <c r="B25476" s="1355"/>
      <c r="C25476" s="1433"/>
      <c r="E25476" s="1433"/>
      <c r="K25476" s="1433"/>
      <c r="L25476" s="1334"/>
    </row>
    <row r="25477" spans="1:12" ht="24" customHeight="1">
      <c r="A25477" s="1355"/>
      <c r="B25477" s="1355"/>
      <c r="C25477" s="1433"/>
      <c r="E25477" s="1433"/>
      <c r="K25477" s="1433"/>
      <c r="L25477" s="1334"/>
    </row>
    <row r="25478" spans="1:12" ht="24" customHeight="1">
      <c r="A25478" s="1355"/>
      <c r="B25478" s="1355"/>
      <c r="C25478" s="1433"/>
      <c r="E25478" s="1433"/>
      <c r="K25478" s="1433"/>
      <c r="L25478" s="1334"/>
    </row>
    <row r="25479" spans="1:12" ht="24" customHeight="1">
      <c r="A25479" s="1355"/>
      <c r="B25479" s="1355"/>
      <c r="C25479" s="1433"/>
      <c r="E25479" s="1433"/>
      <c r="K25479" s="1433"/>
      <c r="L25479" s="1334"/>
    </row>
    <row r="25480" spans="1:12" ht="24" customHeight="1">
      <c r="A25480" s="1355"/>
      <c r="B25480" s="1355"/>
      <c r="C25480" s="1433"/>
      <c r="E25480" s="1433"/>
      <c r="K25480" s="1433"/>
      <c r="L25480" s="1334"/>
    </row>
    <row r="25481" spans="1:12" ht="24" customHeight="1">
      <c r="A25481" s="1355"/>
      <c r="B25481" s="1355"/>
      <c r="C25481" s="1433"/>
      <c r="E25481" s="1433"/>
      <c r="K25481" s="1433"/>
      <c r="L25481" s="1334"/>
    </row>
    <row r="25482" spans="1:12" ht="24" customHeight="1">
      <c r="A25482" s="1355"/>
      <c r="B25482" s="1355"/>
      <c r="C25482" s="1433"/>
      <c r="E25482" s="1433"/>
      <c r="K25482" s="1433"/>
      <c r="L25482" s="1334"/>
    </row>
    <row r="25483" spans="1:12" ht="24" customHeight="1">
      <c r="A25483" s="1355"/>
      <c r="B25483" s="1355"/>
      <c r="C25483" s="1433"/>
      <c r="E25483" s="1433"/>
      <c r="K25483" s="1433"/>
      <c r="L25483" s="1334"/>
    </row>
    <row r="25484" spans="1:12" ht="24" customHeight="1">
      <c r="A25484" s="1355"/>
      <c r="B25484" s="1355"/>
      <c r="C25484" s="1433"/>
      <c r="E25484" s="1433"/>
      <c r="K25484" s="1433"/>
      <c r="L25484" s="1334"/>
    </row>
    <row r="25485" spans="1:12" ht="24" customHeight="1">
      <c r="A25485" s="1355"/>
      <c r="B25485" s="1355"/>
      <c r="C25485" s="1433"/>
      <c r="E25485" s="1433"/>
      <c r="K25485" s="1433"/>
      <c r="L25485" s="1334"/>
    </row>
    <row r="25486" spans="1:12" ht="24" customHeight="1">
      <c r="A25486" s="1355"/>
      <c r="B25486" s="1355"/>
      <c r="C25486" s="1433"/>
      <c r="E25486" s="1433"/>
      <c r="K25486" s="1433"/>
      <c r="L25486" s="1334"/>
    </row>
    <row r="25487" spans="1:12" ht="24" customHeight="1">
      <c r="A25487" s="1355"/>
      <c r="B25487" s="1355"/>
      <c r="C25487" s="1433"/>
      <c r="E25487" s="1433"/>
      <c r="K25487" s="1433"/>
      <c r="L25487" s="1334"/>
    </row>
    <row r="25488" spans="1:12" ht="24" customHeight="1">
      <c r="A25488" s="1355"/>
      <c r="B25488" s="1355"/>
      <c r="C25488" s="1433"/>
      <c r="E25488" s="1433"/>
      <c r="K25488" s="1433"/>
      <c r="L25488" s="1334"/>
    </row>
    <row r="25489" spans="1:12" ht="24" customHeight="1">
      <c r="A25489" s="1355"/>
      <c r="B25489" s="1355"/>
      <c r="C25489" s="1433"/>
      <c r="E25489" s="1433"/>
      <c r="K25489" s="1433"/>
      <c r="L25489" s="1334"/>
    </row>
    <row r="25490" spans="1:12" ht="24" customHeight="1">
      <c r="A25490" s="1355"/>
      <c r="B25490" s="1355"/>
      <c r="C25490" s="1433"/>
      <c r="E25490" s="1433"/>
      <c r="K25490" s="1433"/>
      <c r="L25490" s="1334"/>
    </row>
    <row r="25491" spans="1:12" ht="24" customHeight="1">
      <c r="A25491" s="1355"/>
      <c r="B25491" s="1355"/>
      <c r="C25491" s="1433"/>
      <c r="E25491" s="1433"/>
      <c r="K25491" s="1433"/>
      <c r="L25491" s="1334"/>
    </row>
    <row r="25492" spans="1:12" ht="24" customHeight="1">
      <c r="A25492" s="1355"/>
      <c r="B25492" s="1355"/>
      <c r="C25492" s="1433"/>
      <c r="E25492" s="1433"/>
      <c r="K25492" s="1433"/>
      <c r="L25492" s="1334"/>
    </row>
    <row r="25493" spans="1:12" ht="24" customHeight="1">
      <c r="A25493" s="1355"/>
      <c r="B25493" s="1355"/>
      <c r="C25493" s="1433"/>
      <c r="E25493" s="1433"/>
      <c r="K25493" s="1433"/>
      <c r="L25493" s="1334"/>
    </row>
    <row r="25494" spans="1:12" ht="24" customHeight="1">
      <c r="A25494" s="1355"/>
      <c r="B25494" s="1355"/>
      <c r="C25494" s="1433"/>
      <c r="E25494" s="1433"/>
      <c r="K25494" s="1433"/>
      <c r="L25494" s="1334"/>
    </row>
    <row r="25495" spans="1:12" ht="24" customHeight="1">
      <c r="A25495" s="1355"/>
      <c r="B25495" s="1355"/>
      <c r="C25495" s="1433"/>
      <c r="E25495" s="1433"/>
      <c r="K25495" s="1433"/>
      <c r="L25495" s="1334"/>
    </row>
    <row r="25496" spans="1:12" ht="24" customHeight="1">
      <c r="A25496" s="1355"/>
      <c r="B25496" s="1355"/>
      <c r="C25496" s="1433"/>
      <c r="E25496" s="1433"/>
      <c r="K25496" s="1433"/>
      <c r="L25496" s="1334"/>
    </row>
    <row r="25497" spans="1:12" ht="24" customHeight="1">
      <c r="A25497" s="1355"/>
      <c r="B25497" s="1355"/>
      <c r="C25497" s="1433"/>
      <c r="E25497" s="1433"/>
      <c r="K25497" s="1433"/>
      <c r="L25497" s="1334"/>
    </row>
    <row r="25498" spans="1:12" ht="24" customHeight="1">
      <c r="A25498" s="1355"/>
      <c r="B25498" s="1355"/>
      <c r="C25498" s="1433"/>
      <c r="E25498" s="1433"/>
      <c r="K25498" s="1433"/>
      <c r="L25498" s="1334"/>
    </row>
    <row r="25499" spans="1:12" ht="24" customHeight="1">
      <c r="A25499" s="1355"/>
      <c r="B25499" s="1355"/>
      <c r="C25499" s="1433"/>
      <c r="E25499" s="1433"/>
      <c r="K25499" s="1433"/>
      <c r="L25499" s="1334"/>
    </row>
    <row r="25500" spans="1:12" ht="24" customHeight="1">
      <c r="A25500" s="1355"/>
      <c r="B25500" s="1355"/>
      <c r="C25500" s="1433"/>
      <c r="E25500" s="1433"/>
      <c r="K25500" s="1433"/>
      <c r="L25500" s="1334"/>
    </row>
    <row r="25501" spans="1:12" ht="24" customHeight="1">
      <c r="A25501" s="1355"/>
      <c r="B25501" s="1355"/>
      <c r="C25501" s="1433"/>
      <c r="E25501" s="1433"/>
      <c r="K25501" s="1433"/>
      <c r="L25501" s="1334"/>
    </row>
    <row r="25502" spans="1:12" ht="24" customHeight="1">
      <c r="A25502" s="1355"/>
      <c r="B25502" s="1355"/>
      <c r="C25502" s="1433"/>
      <c r="E25502" s="1433"/>
      <c r="K25502" s="1433"/>
      <c r="L25502" s="1334"/>
    </row>
    <row r="25503" spans="1:12" ht="24" customHeight="1">
      <c r="A25503" s="1355"/>
      <c r="B25503" s="1355"/>
      <c r="C25503" s="1433"/>
      <c r="E25503" s="1433"/>
      <c r="K25503" s="1433"/>
      <c r="L25503" s="1334"/>
    </row>
    <row r="25504" spans="1:12" ht="24" customHeight="1">
      <c r="A25504" s="1355"/>
      <c r="B25504" s="1355"/>
      <c r="C25504" s="1433"/>
      <c r="E25504" s="1433"/>
      <c r="K25504" s="1433"/>
      <c r="L25504" s="1334"/>
    </row>
    <row r="25505" spans="1:12" ht="24" customHeight="1">
      <c r="A25505" s="1355"/>
      <c r="B25505" s="1355"/>
      <c r="C25505" s="1433"/>
      <c r="E25505" s="1433"/>
      <c r="K25505" s="1433"/>
      <c r="L25505" s="1334"/>
    </row>
    <row r="25506" spans="1:12" ht="24" customHeight="1">
      <c r="A25506" s="1355"/>
      <c r="B25506" s="1355"/>
      <c r="C25506" s="1433"/>
      <c r="E25506" s="1433"/>
      <c r="K25506" s="1433"/>
      <c r="L25506" s="1334"/>
    </row>
    <row r="25507" spans="1:12" ht="24" customHeight="1">
      <c r="A25507" s="1355"/>
      <c r="B25507" s="1355"/>
      <c r="C25507" s="1433"/>
      <c r="E25507" s="1433"/>
      <c r="K25507" s="1433"/>
      <c r="L25507" s="1334"/>
    </row>
    <row r="25508" spans="1:12" ht="24" customHeight="1">
      <c r="A25508" s="1355"/>
      <c r="B25508" s="1355"/>
      <c r="C25508" s="1433"/>
      <c r="E25508" s="1433"/>
      <c r="K25508" s="1433"/>
      <c r="L25508" s="1334"/>
    </row>
    <row r="25509" spans="1:12" ht="24" customHeight="1">
      <c r="A25509" s="1355"/>
      <c r="B25509" s="1355"/>
      <c r="C25509" s="1433"/>
      <c r="E25509" s="1433"/>
      <c r="K25509" s="1433"/>
      <c r="L25509" s="1334"/>
    </row>
    <row r="25510" spans="1:12" ht="24" customHeight="1">
      <c r="A25510" s="1355"/>
      <c r="B25510" s="1355"/>
      <c r="C25510" s="1433"/>
      <c r="E25510" s="1433"/>
      <c r="K25510" s="1433"/>
      <c r="L25510" s="1334"/>
    </row>
    <row r="25511" spans="1:12" ht="24" customHeight="1">
      <c r="A25511" s="1355"/>
      <c r="B25511" s="1355"/>
      <c r="C25511" s="1433"/>
      <c r="E25511" s="1433"/>
      <c r="K25511" s="1433"/>
      <c r="L25511" s="1334"/>
    </row>
    <row r="25512" spans="1:12" ht="24" customHeight="1">
      <c r="A25512" s="1355"/>
      <c r="B25512" s="1355"/>
      <c r="C25512" s="1433"/>
      <c r="E25512" s="1433"/>
      <c r="K25512" s="1433"/>
      <c r="L25512" s="1334"/>
    </row>
    <row r="25513" spans="1:12" ht="24" customHeight="1">
      <c r="A25513" s="1355"/>
      <c r="B25513" s="1355"/>
      <c r="C25513" s="1433"/>
      <c r="E25513" s="1433"/>
      <c r="K25513" s="1433"/>
      <c r="L25513" s="1334"/>
    </row>
    <row r="25514" spans="1:12" ht="24" customHeight="1">
      <c r="A25514" s="1355"/>
      <c r="B25514" s="1355"/>
      <c r="C25514" s="1433"/>
      <c r="E25514" s="1433"/>
      <c r="K25514" s="1433"/>
      <c r="L25514" s="1334"/>
    </row>
    <row r="25515" spans="1:12" ht="24" customHeight="1">
      <c r="A25515" s="1355"/>
      <c r="B25515" s="1355"/>
      <c r="C25515" s="1433"/>
      <c r="E25515" s="1433"/>
      <c r="K25515" s="1433"/>
      <c r="L25515" s="1334"/>
    </row>
    <row r="25516" spans="1:12" ht="24" customHeight="1">
      <c r="A25516" s="1355"/>
      <c r="B25516" s="1355"/>
      <c r="C25516" s="1433"/>
      <c r="E25516" s="1433"/>
      <c r="K25516" s="1433"/>
      <c r="L25516" s="1334"/>
    </row>
    <row r="25517" spans="1:12" ht="24" customHeight="1">
      <c r="A25517" s="1355"/>
      <c r="B25517" s="1355"/>
      <c r="C25517" s="1433"/>
      <c r="E25517" s="1433"/>
      <c r="K25517" s="1433"/>
      <c r="L25517" s="1334"/>
    </row>
    <row r="25518" spans="1:12" ht="24" customHeight="1">
      <c r="A25518" s="1355"/>
      <c r="B25518" s="1355"/>
      <c r="C25518" s="1433"/>
      <c r="E25518" s="1433"/>
      <c r="K25518" s="1433"/>
      <c r="L25518" s="1334"/>
    </row>
    <row r="25519" spans="1:12" ht="24" customHeight="1">
      <c r="A25519" s="1355"/>
      <c r="B25519" s="1355"/>
      <c r="C25519" s="1433"/>
      <c r="E25519" s="1433"/>
      <c r="K25519" s="1433"/>
      <c r="L25519" s="1334"/>
    </row>
    <row r="25520" spans="1:12" ht="24" customHeight="1">
      <c r="A25520" s="1355"/>
      <c r="B25520" s="1355"/>
      <c r="C25520" s="1433"/>
      <c r="E25520" s="1433"/>
      <c r="K25520" s="1433"/>
      <c r="L25520" s="1334"/>
    </row>
    <row r="25521" spans="1:12" ht="24" customHeight="1">
      <c r="A25521" s="1355"/>
      <c r="B25521" s="1355"/>
      <c r="C25521" s="1433"/>
      <c r="E25521" s="1433"/>
      <c r="K25521" s="1433"/>
      <c r="L25521" s="1334"/>
    </row>
    <row r="25522" spans="1:12" ht="24" customHeight="1">
      <c r="A25522" s="1355"/>
      <c r="B25522" s="1355"/>
      <c r="C25522" s="1433"/>
      <c r="E25522" s="1433"/>
      <c r="K25522" s="1433"/>
      <c r="L25522" s="1334"/>
    </row>
    <row r="25523" spans="1:12" ht="24" customHeight="1">
      <c r="A25523" s="1355"/>
      <c r="B25523" s="1355"/>
      <c r="C25523" s="1433"/>
      <c r="E25523" s="1433"/>
      <c r="K25523" s="1433"/>
      <c r="L25523" s="1334"/>
    </row>
    <row r="25524" spans="1:12" ht="24" customHeight="1">
      <c r="A25524" s="1355"/>
      <c r="B25524" s="1355"/>
      <c r="C25524" s="1433"/>
      <c r="E25524" s="1433"/>
      <c r="K25524" s="1433"/>
      <c r="L25524" s="1334"/>
    </row>
    <row r="25525" spans="1:12" ht="24" customHeight="1">
      <c r="A25525" s="1355"/>
      <c r="B25525" s="1355"/>
      <c r="C25525" s="1433"/>
      <c r="E25525" s="1433"/>
      <c r="K25525" s="1433"/>
      <c r="L25525" s="1334"/>
    </row>
    <row r="25526" spans="1:12" ht="24" customHeight="1">
      <c r="A25526" s="1355"/>
      <c r="B25526" s="1355"/>
      <c r="C25526" s="1433"/>
      <c r="E25526" s="1433"/>
      <c r="K25526" s="1433"/>
      <c r="L25526" s="1334"/>
    </row>
    <row r="25527" spans="1:12" ht="24" customHeight="1">
      <c r="A25527" s="1355"/>
      <c r="B25527" s="1355"/>
      <c r="C25527" s="1433"/>
      <c r="E25527" s="1433"/>
      <c r="K25527" s="1433"/>
      <c r="L25527" s="1334"/>
    </row>
    <row r="25528" spans="1:12" ht="24" customHeight="1">
      <c r="A25528" s="1355"/>
      <c r="B25528" s="1355"/>
      <c r="C25528" s="1433"/>
      <c r="E25528" s="1433"/>
      <c r="K25528" s="1433"/>
      <c r="L25528" s="1334"/>
    </row>
    <row r="25529" spans="1:12" ht="24" customHeight="1">
      <c r="A25529" s="1355"/>
      <c r="B25529" s="1355"/>
      <c r="C25529" s="1433"/>
      <c r="E25529" s="1433"/>
      <c r="K25529" s="1433"/>
      <c r="L25529" s="1334"/>
    </row>
    <row r="25530" spans="1:12" ht="24" customHeight="1">
      <c r="A25530" s="1355"/>
      <c r="B25530" s="1355"/>
      <c r="C25530" s="1433"/>
      <c r="E25530" s="1433"/>
      <c r="K25530" s="1433"/>
      <c r="L25530" s="1334"/>
    </row>
    <row r="25531" spans="1:12" ht="24" customHeight="1">
      <c r="A25531" s="1355"/>
      <c r="B25531" s="1355"/>
      <c r="C25531" s="1433"/>
      <c r="E25531" s="1433"/>
      <c r="K25531" s="1433"/>
      <c r="L25531" s="1334"/>
    </row>
    <row r="25532" spans="1:12" ht="24" customHeight="1">
      <c r="A25532" s="1355"/>
      <c r="B25532" s="1355"/>
      <c r="C25532" s="1433"/>
      <c r="E25532" s="1433"/>
      <c r="K25532" s="1433"/>
      <c r="L25532" s="1334"/>
    </row>
    <row r="25533" spans="1:12" ht="24" customHeight="1">
      <c r="A25533" s="1355"/>
      <c r="B25533" s="1355"/>
      <c r="C25533" s="1433"/>
      <c r="E25533" s="1433"/>
      <c r="K25533" s="1433"/>
      <c r="L25533" s="1334"/>
    </row>
    <row r="25534" spans="1:12" ht="24" customHeight="1">
      <c r="A25534" s="1355"/>
      <c r="B25534" s="1355"/>
      <c r="C25534" s="1433"/>
      <c r="E25534" s="1433"/>
      <c r="K25534" s="1433"/>
      <c r="L25534" s="1334"/>
    </row>
    <row r="25535" spans="1:12" ht="24" customHeight="1">
      <c r="A25535" s="1355"/>
      <c r="B25535" s="1355"/>
      <c r="C25535" s="1433"/>
      <c r="E25535" s="1433"/>
      <c r="K25535" s="1433"/>
      <c r="L25535" s="1334"/>
    </row>
    <row r="25536" spans="1:12" ht="24" customHeight="1">
      <c r="A25536" s="1355"/>
      <c r="B25536" s="1355"/>
      <c r="C25536" s="1433"/>
      <c r="E25536" s="1433"/>
      <c r="K25536" s="1433"/>
      <c r="L25536" s="1334"/>
    </row>
    <row r="25537" spans="1:12" ht="24" customHeight="1">
      <c r="A25537" s="1355"/>
      <c r="B25537" s="1355"/>
      <c r="C25537" s="1433"/>
      <c r="E25537" s="1433"/>
      <c r="K25537" s="1433"/>
      <c r="L25537" s="1334"/>
    </row>
    <row r="25538" spans="1:12" ht="24" customHeight="1">
      <c r="A25538" s="1355"/>
      <c r="B25538" s="1355"/>
      <c r="C25538" s="1433"/>
      <c r="E25538" s="1433"/>
      <c r="K25538" s="1433"/>
      <c r="L25538" s="1334"/>
    </row>
    <row r="25539" spans="1:12" ht="24" customHeight="1">
      <c r="A25539" s="1355"/>
      <c r="B25539" s="1355"/>
      <c r="C25539" s="1433"/>
      <c r="E25539" s="1433"/>
      <c r="K25539" s="1433"/>
      <c r="L25539" s="1334"/>
    </row>
    <row r="25540" spans="1:12" ht="24" customHeight="1">
      <c r="A25540" s="1355"/>
      <c r="B25540" s="1355"/>
      <c r="C25540" s="1433"/>
      <c r="E25540" s="1433"/>
      <c r="K25540" s="1433"/>
      <c r="L25540" s="1334"/>
    </row>
    <row r="25541" spans="1:12" ht="24" customHeight="1">
      <c r="A25541" s="1355"/>
      <c r="B25541" s="1355"/>
      <c r="C25541" s="1433"/>
      <c r="E25541" s="1433"/>
      <c r="K25541" s="1433"/>
      <c r="L25541" s="1334"/>
    </row>
    <row r="25542" spans="1:12" ht="24" customHeight="1">
      <c r="A25542" s="1355"/>
      <c r="B25542" s="1355"/>
      <c r="C25542" s="1433"/>
      <c r="E25542" s="1433"/>
      <c r="K25542" s="1433"/>
      <c r="L25542" s="1334"/>
    </row>
    <row r="25543" spans="1:12" ht="24" customHeight="1">
      <c r="A25543" s="1355"/>
      <c r="B25543" s="1355"/>
      <c r="C25543" s="1433"/>
      <c r="E25543" s="1433"/>
      <c r="K25543" s="1433"/>
      <c r="L25543" s="1334"/>
    </row>
    <row r="25544" spans="1:12" ht="24" customHeight="1">
      <c r="A25544" s="1355"/>
      <c r="B25544" s="1355"/>
      <c r="C25544" s="1433"/>
      <c r="E25544" s="1433"/>
      <c r="K25544" s="1433"/>
      <c r="L25544" s="1334"/>
    </row>
    <row r="25545" spans="1:12" ht="24" customHeight="1">
      <c r="A25545" s="1355"/>
      <c r="B25545" s="1355"/>
      <c r="C25545" s="1433"/>
      <c r="E25545" s="1433"/>
      <c r="K25545" s="1433"/>
      <c r="L25545" s="1334"/>
    </row>
    <row r="25546" spans="1:12" ht="24" customHeight="1">
      <c r="A25546" s="1355"/>
      <c r="B25546" s="1355"/>
      <c r="C25546" s="1433"/>
      <c r="E25546" s="1433"/>
      <c r="K25546" s="1433"/>
      <c r="L25546" s="1334"/>
    </row>
    <row r="25547" spans="1:12" ht="24" customHeight="1">
      <c r="A25547" s="1355"/>
      <c r="B25547" s="1355"/>
      <c r="C25547" s="1433"/>
      <c r="E25547" s="1433"/>
      <c r="K25547" s="1433"/>
      <c r="L25547" s="1334"/>
    </row>
    <row r="25548" spans="1:12" ht="24" customHeight="1">
      <c r="A25548" s="1355"/>
      <c r="B25548" s="1355"/>
      <c r="C25548" s="1433"/>
      <c r="E25548" s="1433"/>
      <c r="K25548" s="1433"/>
      <c r="L25548" s="1334"/>
    </row>
    <row r="25549" spans="1:12" ht="24" customHeight="1">
      <c r="A25549" s="1355"/>
      <c r="B25549" s="1355"/>
      <c r="C25549" s="1433"/>
      <c r="E25549" s="1433"/>
      <c r="K25549" s="1433"/>
      <c r="L25549" s="1334"/>
    </row>
    <row r="25550" spans="1:12" ht="24" customHeight="1">
      <c r="A25550" s="1355"/>
      <c r="B25550" s="1355"/>
      <c r="C25550" s="1433"/>
      <c r="E25550" s="1433"/>
      <c r="K25550" s="1433"/>
      <c r="L25550" s="1334"/>
    </row>
    <row r="25551" spans="1:12" ht="24" customHeight="1">
      <c r="A25551" s="1355"/>
      <c r="B25551" s="1355"/>
      <c r="C25551" s="1433"/>
      <c r="E25551" s="1433"/>
      <c r="K25551" s="1433"/>
      <c r="L25551" s="1334"/>
    </row>
    <row r="25552" spans="1:12" ht="24" customHeight="1">
      <c r="A25552" s="1355"/>
      <c r="B25552" s="1355"/>
      <c r="C25552" s="1433"/>
      <c r="E25552" s="1433"/>
      <c r="K25552" s="1433"/>
      <c r="L25552" s="1334"/>
    </row>
    <row r="25553" spans="1:12" ht="24" customHeight="1">
      <c r="A25553" s="1355"/>
      <c r="B25553" s="1355"/>
      <c r="C25553" s="1433"/>
      <c r="E25553" s="1433"/>
      <c r="K25553" s="1433"/>
      <c r="L25553" s="1334"/>
    </row>
    <row r="25554" spans="1:12" ht="24" customHeight="1">
      <c r="A25554" s="1355"/>
      <c r="B25554" s="1355"/>
      <c r="C25554" s="1433"/>
      <c r="E25554" s="1433"/>
      <c r="K25554" s="1433"/>
      <c r="L25554" s="1334"/>
    </row>
    <row r="25555" spans="1:12" ht="24" customHeight="1">
      <c r="A25555" s="1355"/>
      <c r="B25555" s="1355"/>
      <c r="C25555" s="1433"/>
      <c r="E25555" s="1433"/>
      <c r="K25555" s="1433"/>
      <c r="L25555" s="1334"/>
    </row>
    <row r="25556" spans="1:12" ht="24" customHeight="1">
      <c r="A25556" s="1355"/>
      <c r="B25556" s="1355"/>
      <c r="C25556" s="1433"/>
      <c r="E25556" s="1433"/>
      <c r="K25556" s="1433"/>
      <c r="L25556" s="1334"/>
    </row>
    <row r="25557" spans="1:12" ht="24" customHeight="1">
      <c r="A25557" s="1355"/>
      <c r="B25557" s="1355"/>
      <c r="C25557" s="1433"/>
      <c r="E25557" s="1433"/>
      <c r="K25557" s="1433"/>
      <c r="L25557" s="1334"/>
    </row>
    <row r="25558" spans="1:12" ht="24" customHeight="1">
      <c r="A25558" s="1355"/>
      <c r="B25558" s="1355"/>
      <c r="C25558" s="1433"/>
      <c r="E25558" s="1433"/>
      <c r="K25558" s="1433"/>
      <c r="L25558" s="1334"/>
    </row>
    <row r="25559" spans="1:12" ht="24" customHeight="1">
      <c r="A25559" s="1355"/>
      <c r="B25559" s="1355"/>
      <c r="C25559" s="1433"/>
      <c r="E25559" s="1433"/>
      <c r="K25559" s="1433"/>
      <c r="L25559" s="1334"/>
    </row>
    <row r="25560" spans="1:12" ht="24" customHeight="1">
      <c r="A25560" s="1355"/>
      <c r="B25560" s="1355"/>
      <c r="C25560" s="1433"/>
      <c r="E25560" s="1433"/>
      <c r="K25560" s="1433"/>
      <c r="L25560" s="1334"/>
    </row>
    <row r="25561" spans="1:12" ht="24" customHeight="1">
      <c r="A25561" s="1355"/>
      <c r="B25561" s="1355"/>
      <c r="C25561" s="1433"/>
      <c r="E25561" s="1433"/>
      <c r="K25561" s="1433"/>
      <c r="L25561" s="1334"/>
    </row>
    <row r="25562" spans="1:12" ht="24" customHeight="1">
      <c r="A25562" s="1355"/>
      <c r="B25562" s="1355"/>
      <c r="C25562" s="1433"/>
      <c r="E25562" s="1433"/>
      <c r="K25562" s="1433"/>
      <c r="L25562" s="1334"/>
    </row>
    <row r="25563" spans="1:12" ht="24" customHeight="1">
      <c r="A25563" s="1355"/>
      <c r="B25563" s="1355"/>
      <c r="C25563" s="1433"/>
      <c r="E25563" s="1433"/>
      <c r="K25563" s="1433"/>
      <c r="L25563" s="1334"/>
    </row>
    <row r="25564" spans="1:12" ht="24" customHeight="1">
      <c r="A25564" s="1355"/>
      <c r="B25564" s="1355"/>
      <c r="C25564" s="1433"/>
      <c r="E25564" s="1433"/>
      <c r="K25564" s="1433"/>
      <c r="L25564" s="1334"/>
    </row>
    <row r="25565" spans="1:12" ht="24" customHeight="1">
      <c r="A25565" s="1355"/>
      <c r="B25565" s="1355"/>
      <c r="C25565" s="1433"/>
      <c r="E25565" s="1433"/>
      <c r="K25565" s="1433"/>
      <c r="L25565" s="1334"/>
    </row>
    <row r="25566" spans="1:12" ht="24" customHeight="1">
      <c r="A25566" s="1355"/>
      <c r="B25566" s="1355"/>
      <c r="C25566" s="1433"/>
      <c r="E25566" s="1433"/>
      <c r="K25566" s="1433"/>
      <c r="L25566" s="1334"/>
    </row>
    <row r="25567" spans="1:12" ht="24" customHeight="1">
      <c r="A25567" s="1355"/>
      <c r="B25567" s="1355"/>
      <c r="C25567" s="1433"/>
      <c r="E25567" s="1433"/>
      <c r="K25567" s="1433"/>
      <c r="L25567" s="1334"/>
    </row>
    <row r="25568" spans="1:12" ht="24" customHeight="1">
      <c r="A25568" s="1355"/>
      <c r="B25568" s="1355"/>
      <c r="C25568" s="1433"/>
      <c r="E25568" s="1433"/>
      <c r="K25568" s="1433"/>
      <c r="L25568" s="1334"/>
    </row>
    <row r="25569" spans="1:12" ht="24" customHeight="1">
      <c r="A25569" s="1355"/>
      <c r="B25569" s="1355"/>
      <c r="C25569" s="1433"/>
      <c r="E25569" s="1433"/>
      <c r="K25569" s="1433"/>
      <c r="L25569" s="1334"/>
    </row>
    <row r="25570" spans="1:12" ht="24" customHeight="1">
      <c r="A25570" s="1355"/>
      <c r="B25570" s="1355"/>
      <c r="C25570" s="1433"/>
      <c r="E25570" s="1433"/>
      <c r="K25570" s="1433"/>
      <c r="L25570" s="1334"/>
    </row>
    <row r="25571" spans="1:12" ht="24" customHeight="1">
      <c r="A25571" s="1355"/>
      <c r="B25571" s="1355"/>
      <c r="C25571" s="1433"/>
      <c r="E25571" s="1433"/>
      <c r="K25571" s="1433"/>
      <c r="L25571" s="1334"/>
    </row>
    <row r="25572" spans="1:12" ht="24" customHeight="1">
      <c r="A25572" s="1355"/>
      <c r="B25572" s="1355"/>
      <c r="C25572" s="1433"/>
      <c r="E25572" s="1433"/>
      <c r="K25572" s="1433"/>
      <c r="L25572" s="1334"/>
    </row>
    <row r="25573" spans="1:12" ht="24" customHeight="1">
      <c r="A25573" s="1355"/>
      <c r="B25573" s="1355"/>
      <c r="C25573" s="1433"/>
      <c r="E25573" s="1433"/>
      <c r="K25573" s="1433"/>
      <c r="L25573" s="1334"/>
    </row>
    <row r="25574" spans="1:12" ht="24" customHeight="1">
      <c r="A25574" s="1355"/>
      <c r="B25574" s="1355"/>
      <c r="C25574" s="1433"/>
      <c r="E25574" s="1433"/>
      <c r="K25574" s="1433"/>
      <c r="L25574" s="1334"/>
    </row>
    <row r="25575" spans="1:12" ht="24" customHeight="1">
      <c r="A25575" s="1355"/>
      <c r="B25575" s="1355"/>
      <c r="C25575" s="1433"/>
      <c r="E25575" s="1433"/>
      <c r="K25575" s="1433"/>
      <c r="L25575" s="1334"/>
    </row>
    <row r="25576" spans="1:12" ht="24" customHeight="1">
      <c r="A25576" s="1355"/>
      <c r="B25576" s="1355"/>
      <c r="C25576" s="1433"/>
      <c r="E25576" s="1433"/>
      <c r="K25576" s="1433"/>
      <c r="L25576" s="1334"/>
    </row>
    <row r="25577" spans="1:12" ht="24" customHeight="1">
      <c r="A25577" s="1355"/>
      <c r="B25577" s="1355"/>
      <c r="C25577" s="1433"/>
      <c r="E25577" s="1433"/>
      <c r="K25577" s="1433"/>
      <c r="L25577" s="1334"/>
    </row>
    <row r="25578" spans="1:12" ht="24" customHeight="1">
      <c r="A25578" s="1355"/>
      <c r="B25578" s="1355"/>
      <c r="C25578" s="1433"/>
      <c r="E25578" s="1433"/>
      <c r="K25578" s="1433"/>
      <c r="L25578" s="1334"/>
    </row>
    <row r="25579" spans="1:12" ht="24" customHeight="1">
      <c r="A25579" s="1355"/>
      <c r="B25579" s="1355"/>
      <c r="C25579" s="1433"/>
      <c r="E25579" s="1433"/>
      <c r="K25579" s="1433"/>
      <c r="L25579" s="1334"/>
    </row>
    <row r="25580" spans="1:12" ht="24" customHeight="1">
      <c r="A25580" s="1355"/>
      <c r="B25580" s="1355"/>
      <c r="C25580" s="1433"/>
      <c r="E25580" s="1433"/>
      <c r="K25580" s="1433"/>
      <c r="L25580" s="1334"/>
    </row>
    <row r="25581" spans="1:12" ht="24" customHeight="1">
      <c r="A25581" s="1355"/>
      <c r="B25581" s="1355"/>
      <c r="C25581" s="1433"/>
      <c r="E25581" s="1433"/>
      <c r="K25581" s="1433"/>
      <c r="L25581" s="1334"/>
    </row>
    <row r="25582" spans="1:12" ht="24" customHeight="1">
      <c r="A25582" s="1355"/>
      <c r="B25582" s="1355"/>
      <c r="C25582" s="1433"/>
      <c r="E25582" s="1433"/>
      <c r="K25582" s="1433"/>
      <c r="L25582" s="1334"/>
    </row>
    <row r="25583" spans="1:12" ht="24" customHeight="1">
      <c r="A25583" s="1355"/>
      <c r="B25583" s="1355"/>
      <c r="C25583" s="1433"/>
      <c r="E25583" s="1433"/>
      <c r="K25583" s="1433"/>
      <c r="L25583" s="1334"/>
    </row>
    <row r="25584" spans="1:12" ht="24" customHeight="1">
      <c r="A25584" s="1355"/>
      <c r="B25584" s="1355"/>
      <c r="C25584" s="1433"/>
      <c r="E25584" s="1433"/>
      <c r="K25584" s="1433"/>
      <c r="L25584" s="1334"/>
    </row>
    <row r="25585" spans="1:12" ht="24" customHeight="1">
      <c r="A25585" s="1355"/>
      <c r="B25585" s="1355"/>
      <c r="C25585" s="1433"/>
      <c r="E25585" s="1433"/>
      <c r="K25585" s="1433"/>
      <c r="L25585" s="1334"/>
    </row>
    <row r="25586" spans="1:12" ht="24" customHeight="1">
      <c r="A25586" s="1355"/>
      <c r="B25586" s="1355"/>
      <c r="C25586" s="1433"/>
      <c r="E25586" s="1433"/>
      <c r="K25586" s="1433"/>
      <c r="L25586" s="1334"/>
    </row>
    <row r="25587" spans="1:12" ht="24" customHeight="1">
      <c r="A25587" s="1355"/>
      <c r="B25587" s="1355"/>
      <c r="C25587" s="1433"/>
      <c r="E25587" s="1433"/>
      <c r="K25587" s="1433"/>
      <c r="L25587" s="1334"/>
    </row>
    <row r="25588" spans="1:12" ht="24" customHeight="1">
      <c r="A25588" s="1355"/>
      <c r="B25588" s="1355"/>
      <c r="C25588" s="1433"/>
      <c r="E25588" s="1433"/>
      <c r="K25588" s="1433"/>
      <c r="L25588" s="1334"/>
    </row>
    <row r="25589" spans="1:12" ht="24" customHeight="1">
      <c r="A25589" s="1355"/>
      <c r="B25589" s="1355"/>
      <c r="C25589" s="1433"/>
      <c r="E25589" s="1433"/>
      <c r="K25589" s="1433"/>
      <c r="L25589" s="1334"/>
    </row>
    <row r="25590" spans="1:12" ht="24" customHeight="1">
      <c r="A25590" s="1355"/>
      <c r="B25590" s="1355"/>
      <c r="C25590" s="1433"/>
      <c r="E25590" s="1433"/>
      <c r="K25590" s="1433"/>
      <c r="L25590" s="1334"/>
    </row>
    <row r="25591" spans="1:12" ht="24" customHeight="1">
      <c r="A25591" s="1355"/>
      <c r="B25591" s="1355"/>
      <c r="C25591" s="1433"/>
      <c r="E25591" s="1433"/>
      <c r="K25591" s="1433"/>
      <c r="L25591" s="1334"/>
    </row>
    <row r="25592" spans="1:12" ht="24" customHeight="1">
      <c r="A25592" s="1355"/>
      <c r="B25592" s="1355"/>
      <c r="C25592" s="1433"/>
      <c r="E25592" s="1433"/>
      <c r="K25592" s="1433"/>
      <c r="L25592" s="1334"/>
    </row>
    <row r="25593" spans="1:12" ht="24" customHeight="1">
      <c r="A25593" s="1355"/>
      <c r="B25593" s="1355"/>
      <c r="C25593" s="1433"/>
      <c r="E25593" s="1433"/>
      <c r="K25593" s="1433"/>
      <c r="L25593" s="1334"/>
    </row>
    <row r="25594" spans="1:12" ht="24" customHeight="1">
      <c r="A25594" s="1355"/>
      <c r="B25594" s="1355"/>
      <c r="C25594" s="1433"/>
      <c r="E25594" s="1433"/>
      <c r="K25594" s="1433"/>
      <c r="L25594" s="1334"/>
    </row>
    <row r="25595" spans="1:12" ht="24" customHeight="1">
      <c r="A25595" s="1355"/>
      <c r="B25595" s="1355"/>
      <c r="C25595" s="1433"/>
      <c r="E25595" s="1433"/>
      <c r="K25595" s="1433"/>
      <c r="L25595" s="1334"/>
    </row>
    <row r="25596" spans="1:12" ht="24" customHeight="1">
      <c r="A25596" s="1355"/>
      <c r="B25596" s="1355"/>
      <c r="C25596" s="1433"/>
      <c r="E25596" s="1433"/>
      <c r="K25596" s="1433"/>
      <c r="L25596" s="1334"/>
    </row>
    <row r="25597" spans="1:12" ht="24" customHeight="1">
      <c r="A25597" s="1355"/>
      <c r="B25597" s="1355"/>
      <c r="C25597" s="1433"/>
      <c r="E25597" s="1433"/>
      <c r="K25597" s="1433"/>
      <c r="L25597" s="1334"/>
    </row>
    <row r="25598" spans="1:12" ht="24" customHeight="1">
      <c r="A25598" s="1355"/>
      <c r="B25598" s="1355"/>
      <c r="C25598" s="1433"/>
      <c r="E25598" s="1433"/>
      <c r="K25598" s="1433"/>
      <c r="L25598" s="1334"/>
    </row>
    <row r="25599" spans="1:12" ht="24" customHeight="1">
      <c r="A25599" s="1355"/>
      <c r="B25599" s="1355"/>
      <c r="C25599" s="1433"/>
      <c r="E25599" s="1433"/>
      <c r="K25599" s="1433"/>
      <c r="L25599" s="1334"/>
    </row>
    <row r="25600" spans="1:12" ht="24" customHeight="1">
      <c r="A25600" s="1355"/>
      <c r="B25600" s="1355"/>
      <c r="C25600" s="1433"/>
      <c r="E25600" s="1433"/>
      <c r="K25600" s="1433"/>
      <c r="L25600" s="1334"/>
    </row>
    <row r="25601" spans="1:12" ht="24" customHeight="1">
      <c r="A25601" s="1355"/>
      <c r="B25601" s="1355"/>
      <c r="C25601" s="1433"/>
      <c r="E25601" s="1433"/>
      <c r="K25601" s="1433"/>
      <c r="L25601" s="1334"/>
    </row>
    <row r="25602" spans="1:12" ht="24" customHeight="1">
      <c r="A25602" s="1355"/>
      <c r="B25602" s="1355"/>
      <c r="C25602" s="1433"/>
      <c r="E25602" s="1433"/>
      <c r="K25602" s="1433"/>
      <c r="L25602" s="1334"/>
    </row>
    <row r="25603" spans="1:12" ht="24" customHeight="1">
      <c r="A25603" s="1355"/>
      <c r="B25603" s="1355"/>
      <c r="C25603" s="1433"/>
      <c r="E25603" s="1433"/>
      <c r="K25603" s="1433"/>
      <c r="L25603" s="1334"/>
    </row>
    <row r="25604" spans="1:12" ht="24" customHeight="1">
      <c r="A25604" s="1355"/>
      <c r="B25604" s="1355"/>
      <c r="C25604" s="1433"/>
      <c r="E25604" s="1433"/>
      <c r="K25604" s="1433"/>
      <c r="L25604" s="1334"/>
    </row>
    <row r="25605" spans="1:12" ht="24" customHeight="1">
      <c r="A25605" s="1355"/>
      <c r="B25605" s="1355"/>
      <c r="C25605" s="1433"/>
      <c r="E25605" s="1433"/>
      <c r="K25605" s="1433"/>
      <c r="L25605" s="1334"/>
    </row>
    <row r="25606" spans="1:12" ht="24" customHeight="1">
      <c r="A25606" s="1355"/>
      <c r="B25606" s="1355"/>
      <c r="C25606" s="1433"/>
      <c r="E25606" s="1433"/>
      <c r="K25606" s="1433"/>
      <c r="L25606" s="1334"/>
    </row>
    <row r="25607" spans="1:12" ht="24" customHeight="1">
      <c r="A25607" s="1355"/>
      <c r="B25607" s="1355"/>
      <c r="C25607" s="1433"/>
      <c r="E25607" s="1433"/>
      <c r="K25607" s="1433"/>
      <c r="L25607" s="1334"/>
    </row>
    <row r="25608" spans="1:12" ht="24" customHeight="1">
      <c r="A25608" s="1355"/>
      <c r="B25608" s="1355"/>
      <c r="C25608" s="1433"/>
      <c r="E25608" s="1433"/>
      <c r="K25608" s="1433"/>
      <c r="L25608" s="1334"/>
    </row>
    <row r="25609" spans="1:12" ht="24" customHeight="1">
      <c r="A25609" s="1355"/>
      <c r="B25609" s="1355"/>
      <c r="C25609" s="1433"/>
      <c r="E25609" s="1433"/>
      <c r="K25609" s="1433"/>
      <c r="L25609" s="1334"/>
    </row>
    <row r="25610" spans="1:12" ht="24" customHeight="1">
      <c r="A25610" s="1355"/>
      <c r="B25610" s="1355"/>
      <c r="C25610" s="1433"/>
      <c r="E25610" s="1433"/>
      <c r="K25610" s="1433"/>
      <c r="L25610" s="1334"/>
    </row>
    <row r="25611" spans="1:12" ht="24" customHeight="1">
      <c r="A25611" s="1355"/>
      <c r="B25611" s="1355"/>
      <c r="C25611" s="1433"/>
      <c r="E25611" s="1433"/>
      <c r="K25611" s="1433"/>
      <c r="L25611" s="1334"/>
    </row>
    <row r="25612" spans="1:12" ht="24" customHeight="1">
      <c r="A25612" s="1355"/>
      <c r="B25612" s="1355"/>
      <c r="C25612" s="1433"/>
      <c r="E25612" s="1433"/>
      <c r="K25612" s="1433"/>
      <c r="L25612" s="1334"/>
    </row>
    <row r="25613" spans="1:12" ht="24" customHeight="1">
      <c r="A25613" s="1355"/>
      <c r="B25613" s="1355"/>
      <c r="C25613" s="1433"/>
      <c r="E25613" s="1433"/>
      <c r="K25613" s="1433"/>
      <c r="L25613" s="1334"/>
    </row>
    <row r="25614" spans="1:12" ht="24" customHeight="1">
      <c r="A25614" s="1355"/>
      <c r="B25614" s="1355"/>
      <c r="C25614" s="1433"/>
      <c r="E25614" s="1433"/>
      <c r="K25614" s="1433"/>
      <c r="L25614" s="1334"/>
    </row>
    <row r="25615" spans="1:12" ht="24" customHeight="1">
      <c r="A25615" s="1355"/>
      <c r="B25615" s="1355"/>
      <c r="C25615" s="1433"/>
      <c r="E25615" s="1433"/>
      <c r="K25615" s="1433"/>
      <c r="L25615" s="1334"/>
    </row>
    <row r="25616" spans="1:12" ht="24" customHeight="1">
      <c r="A25616" s="1355"/>
      <c r="B25616" s="1355"/>
      <c r="C25616" s="1433"/>
      <c r="E25616" s="1433"/>
      <c r="K25616" s="1433"/>
      <c r="L25616" s="1334"/>
    </row>
    <row r="25617" spans="1:12" ht="24" customHeight="1">
      <c r="A25617" s="1355"/>
      <c r="B25617" s="1355"/>
      <c r="C25617" s="1433"/>
      <c r="E25617" s="1433"/>
      <c r="K25617" s="1433"/>
      <c r="L25617" s="1334"/>
    </row>
    <row r="25618" spans="1:12" ht="24" customHeight="1">
      <c r="A25618" s="1355"/>
      <c r="B25618" s="1355"/>
      <c r="C25618" s="1433"/>
      <c r="E25618" s="1433"/>
      <c r="K25618" s="1433"/>
      <c r="L25618" s="1334"/>
    </row>
    <row r="25619" spans="1:12" ht="24" customHeight="1">
      <c r="A25619" s="1355"/>
      <c r="B25619" s="1355"/>
      <c r="C25619" s="1433"/>
      <c r="E25619" s="1433"/>
      <c r="K25619" s="1433"/>
      <c r="L25619" s="1334"/>
    </row>
    <row r="25620" spans="1:12" ht="24" customHeight="1">
      <c r="A25620" s="1355"/>
      <c r="B25620" s="1355"/>
      <c r="C25620" s="1433"/>
      <c r="E25620" s="1433"/>
      <c r="K25620" s="1433"/>
      <c r="L25620" s="1334"/>
    </row>
    <row r="25621" spans="1:12" ht="24" customHeight="1">
      <c r="A25621" s="1355"/>
      <c r="B25621" s="1355"/>
      <c r="C25621" s="1433"/>
      <c r="E25621" s="1433"/>
      <c r="K25621" s="1433"/>
      <c r="L25621" s="1334"/>
    </row>
    <row r="25622" spans="1:12" ht="24" customHeight="1">
      <c r="A25622" s="1355"/>
      <c r="B25622" s="1355"/>
      <c r="C25622" s="1433"/>
      <c r="E25622" s="1433"/>
      <c r="K25622" s="1433"/>
      <c r="L25622" s="1334"/>
    </row>
    <row r="25623" spans="1:12" ht="24" customHeight="1">
      <c r="A25623" s="1355"/>
      <c r="B25623" s="1355"/>
      <c r="C25623" s="1433"/>
      <c r="E25623" s="1433"/>
      <c r="K25623" s="1433"/>
      <c r="L25623" s="1334"/>
    </row>
    <row r="25624" spans="1:12" ht="24" customHeight="1">
      <c r="A25624" s="1355"/>
      <c r="B25624" s="1355"/>
      <c r="C25624" s="1433"/>
      <c r="E25624" s="1433"/>
      <c r="K25624" s="1433"/>
      <c r="L25624" s="1334"/>
    </row>
    <row r="25625" spans="1:12" ht="24" customHeight="1">
      <c r="A25625" s="1355"/>
      <c r="B25625" s="1355"/>
      <c r="C25625" s="1433"/>
      <c r="E25625" s="1433"/>
      <c r="K25625" s="1433"/>
      <c r="L25625" s="1334"/>
    </row>
    <row r="25626" spans="1:12" ht="24" customHeight="1">
      <c r="A25626" s="1355"/>
      <c r="B25626" s="1355"/>
      <c r="C25626" s="1433"/>
      <c r="E25626" s="1433"/>
      <c r="K25626" s="1433"/>
      <c r="L25626" s="1334"/>
    </row>
    <row r="25627" spans="1:12" ht="24" customHeight="1">
      <c r="A25627" s="1355"/>
      <c r="B25627" s="1355"/>
      <c r="C25627" s="1433"/>
      <c r="E25627" s="1433"/>
      <c r="K25627" s="1433"/>
      <c r="L25627" s="1334"/>
    </row>
    <row r="25628" spans="1:12" ht="24" customHeight="1">
      <c r="A25628" s="1355"/>
      <c r="B25628" s="1355"/>
      <c r="C25628" s="1433"/>
      <c r="E25628" s="1433"/>
      <c r="K25628" s="1433"/>
      <c r="L25628" s="1334"/>
    </row>
    <row r="25629" spans="1:12" ht="24" customHeight="1">
      <c r="A25629" s="1355"/>
      <c r="B25629" s="1355"/>
      <c r="C25629" s="1433"/>
      <c r="E25629" s="1433"/>
      <c r="K25629" s="1433"/>
      <c r="L25629" s="1334"/>
    </row>
    <row r="25630" spans="1:12" ht="24" customHeight="1">
      <c r="A25630" s="1355"/>
      <c r="B25630" s="1355"/>
      <c r="C25630" s="1433"/>
      <c r="E25630" s="1433"/>
      <c r="K25630" s="1433"/>
      <c r="L25630" s="1334"/>
    </row>
    <row r="25631" spans="1:12" ht="24" customHeight="1">
      <c r="A25631" s="1355"/>
      <c r="B25631" s="1355"/>
      <c r="C25631" s="1433"/>
      <c r="E25631" s="1433"/>
      <c r="K25631" s="1433"/>
      <c r="L25631" s="1334"/>
    </row>
    <row r="25632" spans="1:12" ht="24" customHeight="1">
      <c r="A25632" s="1355"/>
      <c r="B25632" s="1355"/>
      <c r="C25632" s="1433"/>
      <c r="E25632" s="1433"/>
      <c r="K25632" s="1433"/>
      <c r="L25632" s="1334"/>
    </row>
    <row r="25633" spans="1:12" ht="24" customHeight="1">
      <c r="A25633" s="1355"/>
      <c r="B25633" s="1355"/>
      <c r="C25633" s="1433"/>
      <c r="E25633" s="1433"/>
      <c r="K25633" s="1433"/>
      <c r="L25633" s="1334"/>
    </row>
    <row r="25634" spans="1:12" ht="24" customHeight="1">
      <c r="A25634" s="1355"/>
      <c r="B25634" s="1355"/>
      <c r="C25634" s="1433"/>
      <c r="E25634" s="1433"/>
      <c r="K25634" s="1433"/>
      <c r="L25634" s="1334"/>
    </row>
    <row r="25635" spans="1:12" ht="24" customHeight="1">
      <c r="A25635" s="1355"/>
      <c r="B25635" s="1355"/>
      <c r="C25635" s="1433"/>
      <c r="E25635" s="1433"/>
      <c r="K25635" s="1433"/>
      <c r="L25635" s="1334"/>
    </row>
    <row r="25636" spans="1:12" ht="24" customHeight="1">
      <c r="A25636" s="1355"/>
      <c r="B25636" s="1355"/>
      <c r="C25636" s="1433"/>
      <c r="E25636" s="1433"/>
      <c r="K25636" s="1433"/>
      <c r="L25636" s="1334"/>
    </row>
    <row r="25637" spans="1:12" ht="24" customHeight="1">
      <c r="A25637" s="1355"/>
      <c r="B25637" s="1355"/>
      <c r="C25637" s="1433"/>
      <c r="E25637" s="1433"/>
      <c r="K25637" s="1433"/>
      <c r="L25637" s="1334"/>
    </row>
    <row r="25638" spans="1:12" ht="24" customHeight="1">
      <c r="A25638" s="1355"/>
      <c r="B25638" s="1355"/>
      <c r="C25638" s="1433"/>
      <c r="E25638" s="1433"/>
      <c r="K25638" s="1433"/>
      <c r="L25638" s="1334"/>
    </row>
    <row r="25639" spans="1:12" ht="24" customHeight="1">
      <c r="A25639" s="1355"/>
      <c r="B25639" s="1355"/>
      <c r="C25639" s="1433"/>
      <c r="E25639" s="1433"/>
      <c r="K25639" s="1433"/>
      <c r="L25639" s="1334"/>
    </row>
    <row r="25640" spans="1:12" ht="24" customHeight="1">
      <c r="A25640" s="1355"/>
      <c r="B25640" s="1355"/>
      <c r="C25640" s="1433"/>
      <c r="E25640" s="1433"/>
      <c r="K25640" s="1433"/>
      <c r="L25640" s="1334"/>
    </row>
    <row r="25641" spans="1:12" ht="24" customHeight="1">
      <c r="A25641" s="1355"/>
      <c r="B25641" s="1355"/>
      <c r="C25641" s="1433"/>
      <c r="E25641" s="1433"/>
      <c r="K25641" s="1433"/>
      <c r="L25641" s="1334"/>
    </row>
    <row r="25642" spans="1:12" ht="24" customHeight="1">
      <c r="A25642" s="1355"/>
      <c r="B25642" s="1355"/>
      <c r="C25642" s="1433"/>
      <c r="E25642" s="1433"/>
      <c r="K25642" s="1433"/>
      <c r="L25642" s="1334"/>
    </row>
    <row r="25643" spans="1:12" ht="24" customHeight="1">
      <c r="A25643" s="1355"/>
      <c r="B25643" s="1355"/>
      <c r="C25643" s="1433"/>
      <c r="E25643" s="1433"/>
      <c r="K25643" s="1433"/>
      <c r="L25643" s="1334"/>
    </row>
    <row r="25644" spans="1:12" ht="24" customHeight="1">
      <c r="A25644" s="1355"/>
      <c r="B25644" s="1355"/>
      <c r="C25644" s="1433"/>
      <c r="E25644" s="1433"/>
      <c r="K25644" s="1433"/>
      <c r="L25644" s="1334"/>
    </row>
    <row r="25645" spans="1:12" ht="24" customHeight="1">
      <c r="A25645" s="1355"/>
      <c r="B25645" s="1355"/>
      <c r="C25645" s="1433"/>
      <c r="E25645" s="1433"/>
      <c r="K25645" s="1433"/>
      <c r="L25645" s="1334"/>
    </row>
    <row r="25646" spans="1:12" ht="24" customHeight="1">
      <c r="A25646" s="1355"/>
      <c r="B25646" s="1355"/>
      <c r="C25646" s="1433"/>
      <c r="E25646" s="1433"/>
      <c r="K25646" s="1433"/>
      <c r="L25646" s="1334"/>
    </row>
    <row r="25647" spans="1:12" ht="24" customHeight="1">
      <c r="A25647" s="1355"/>
      <c r="B25647" s="1355"/>
      <c r="C25647" s="1433"/>
      <c r="E25647" s="1433"/>
      <c r="K25647" s="1433"/>
      <c r="L25647" s="1334"/>
    </row>
    <row r="25648" spans="1:12" ht="24" customHeight="1">
      <c r="A25648" s="1355"/>
      <c r="B25648" s="1355"/>
      <c r="C25648" s="1433"/>
      <c r="E25648" s="1433"/>
      <c r="K25648" s="1433"/>
      <c r="L25648" s="1334"/>
    </row>
    <row r="25649" spans="1:12" ht="24" customHeight="1">
      <c r="A25649" s="1355"/>
      <c r="B25649" s="1355"/>
      <c r="C25649" s="1433"/>
      <c r="E25649" s="1433"/>
      <c r="K25649" s="1433"/>
      <c r="L25649" s="1334"/>
    </row>
    <row r="25650" spans="1:12" ht="24" customHeight="1">
      <c r="A25650" s="1355"/>
      <c r="B25650" s="1355"/>
      <c r="C25650" s="1433"/>
      <c r="E25650" s="1433"/>
      <c r="K25650" s="1433"/>
      <c r="L25650" s="1334"/>
    </row>
    <row r="25651" spans="1:12" ht="24" customHeight="1">
      <c r="A25651" s="1355"/>
      <c r="B25651" s="1355"/>
      <c r="C25651" s="1433"/>
      <c r="E25651" s="1433"/>
      <c r="K25651" s="1433"/>
      <c r="L25651" s="1334"/>
    </row>
    <row r="25652" spans="1:12" ht="24" customHeight="1">
      <c r="A25652" s="1355"/>
      <c r="B25652" s="1355"/>
      <c r="C25652" s="1433"/>
      <c r="E25652" s="1433"/>
      <c r="K25652" s="1433"/>
      <c r="L25652" s="1334"/>
    </row>
    <row r="25653" spans="1:12" ht="24" customHeight="1">
      <c r="A25653" s="1355"/>
      <c r="B25653" s="1355"/>
      <c r="C25653" s="1433"/>
      <c r="E25653" s="1433"/>
      <c r="K25653" s="1433"/>
      <c r="L25653" s="1334"/>
    </row>
    <row r="25654" spans="1:12" ht="24" customHeight="1">
      <c r="A25654" s="1355"/>
      <c r="B25654" s="1355"/>
      <c r="C25654" s="1433"/>
      <c r="E25654" s="1433"/>
      <c r="K25654" s="1433"/>
      <c r="L25654" s="1334"/>
    </row>
    <row r="25655" spans="1:12" ht="24" customHeight="1">
      <c r="A25655" s="1355"/>
      <c r="B25655" s="1355"/>
      <c r="C25655" s="1433"/>
      <c r="E25655" s="1433"/>
      <c r="K25655" s="1433"/>
      <c r="L25655" s="1334"/>
    </row>
    <row r="25656" spans="1:12" ht="24" customHeight="1">
      <c r="A25656" s="1355"/>
      <c r="B25656" s="1355"/>
      <c r="C25656" s="1433"/>
      <c r="E25656" s="1433"/>
      <c r="K25656" s="1433"/>
      <c r="L25656" s="1334"/>
    </row>
    <row r="25657" spans="1:12" ht="24" customHeight="1">
      <c r="A25657" s="1355"/>
      <c r="B25657" s="1355"/>
      <c r="C25657" s="1433"/>
      <c r="E25657" s="1433"/>
      <c r="K25657" s="1433"/>
      <c r="L25657" s="1334"/>
    </row>
    <row r="25658" spans="1:12" ht="24" customHeight="1">
      <c r="A25658" s="1355"/>
      <c r="B25658" s="1355"/>
      <c r="C25658" s="1433"/>
      <c r="E25658" s="1433"/>
      <c r="K25658" s="1433"/>
      <c r="L25658" s="1334"/>
    </row>
    <row r="25659" spans="1:12" ht="24" customHeight="1">
      <c r="A25659" s="1355"/>
      <c r="B25659" s="1355"/>
      <c r="C25659" s="1433"/>
      <c r="E25659" s="1433"/>
      <c r="K25659" s="1433"/>
      <c r="L25659" s="1334"/>
    </row>
    <row r="25660" spans="1:12" ht="24" customHeight="1">
      <c r="A25660" s="1355"/>
      <c r="B25660" s="1355"/>
      <c r="C25660" s="1433"/>
      <c r="E25660" s="1433"/>
      <c r="K25660" s="1433"/>
      <c r="L25660" s="1334"/>
    </row>
    <row r="25661" spans="1:12" ht="24" customHeight="1">
      <c r="A25661" s="1355"/>
      <c r="B25661" s="1355"/>
      <c r="C25661" s="1433"/>
      <c r="E25661" s="1433"/>
      <c r="K25661" s="1433"/>
      <c r="L25661" s="1334"/>
    </row>
    <row r="25662" spans="1:12" ht="24" customHeight="1">
      <c r="A25662" s="1355"/>
      <c r="B25662" s="1355"/>
      <c r="C25662" s="1433"/>
      <c r="E25662" s="1433"/>
      <c r="K25662" s="1433"/>
      <c r="L25662" s="1334"/>
    </row>
    <row r="25663" spans="1:12" ht="24" customHeight="1">
      <c r="A25663" s="1355"/>
      <c r="B25663" s="1355"/>
      <c r="C25663" s="1433"/>
      <c r="E25663" s="1433"/>
      <c r="K25663" s="1433"/>
      <c r="L25663" s="1334"/>
    </row>
    <row r="25664" spans="1:12" ht="24" customHeight="1">
      <c r="A25664" s="1355"/>
      <c r="B25664" s="1355"/>
      <c r="C25664" s="1433"/>
      <c r="E25664" s="1433"/>
      <c r="K25664" s="1433"/>
      <c r="L25664" s="1334"/>
    </row>
    <row r="25665" spans="1:12" ht="24" customHeight="1">
      <c r="A25665" s="1355"/>
      <c r="B25665" s="1355"/>
      <c r="C25665" s="1433"/>
      <c r="E25665" s="1433"/>
      <c r="K25665" s="1433"/>
      <c r="L25665" s="1334"/>
    </row>
    <row r="25666" spans="1:12" ht="24" customHeight="1">
      <c r="A25666" s="1355"/>
      <c r="B25666" s="1355"/>
      <c r="C25666" s="1433"/>
      <c r="E25666" s="1433"/>
      <c r="K25666" s="1433"/>
      <c r="L25666" s="1334"/>
    </row>
    <row r="25667" spans="1:12" ht="24" customHeight="1">
      <c r="A25667" s="1355"/>
      <c r="B25667" s="1355"/>
      <c r="C25667" s="1433"/>
      <c r="E25667" s="1433"/>
      <c r="K25667" s="1433"/>
      <c r="L25667" s="1334"/>
    </row>
    <row r="25668" spans="1:12" ht="24" customHeight="1">
      <c r="A25668" s="1355"/>
      <c r="B25668" s="1355"/>
      <c r="C25668" s="1433"/>
      <c r="E25668" s="1433"/>
      <c r="K25668" s="1433"/>
      <c r="L25668" s="1334"/>
    </row>
    <row r="25669" spans="1:12" ht="24" customHeight="1">
      <c r="A25669" s="1355"/>
      <c r="B25669" s="1355"/>
      <c r="C25669" s="1433"/>
      <c r="E25669" s="1433"/>
      <c r="K25669" s="1433"/>
      <c r="L25669" s="1334"/>
    </row>
    <row r="25670" spans="1:12" ht="24" customHeight="1">
      <c r="A25670" s="1355"/>
      <c r="B25670" s="1355"/>
      <c r="C25670" s="1433"/>
      <c r="E25670" s="1433"/>
      <c r="K25670" s="1433"/>
      <c r="L25670" s="1334"/>
    </row>
    <row r="25671" spans="1:12" ht="24" customHeight="1">
      <c r="A25671" s="1355"/>
      <c r="B25671" s="1355"/>
      <c r="C25671" s="1433"/>
      <c r="E25671" s="1433"/>
      <c r="K25671" s="1433"/>
      <c r="L25671" s="1334"/>
    </row>
    <row r="25672" spans="1:12" ht="24" customHeight="1">
      <c r="A25672" s="1355"/>
      <c r="B25672" s="1355"/>
      <c r="C25672" s="1433"/>
      <c r="E25672" s="1433"/>
      <c r="K25672" s="1433"/>
      <c r="L25672" s="1334"/>
    </row>
    <row r="25673" spans="1:12" ht="24" customHeight="1">
      <c r="A25673" s="1355"/>
      <c r="B25673" s="1355"/>
      <c r="C25673" s="1433"/>
      <c r="E25673" s="1433"/>
      <c r="K25673" s="1433"/>
      <c r="L25673" s="1334"/>
    </row>
    <row r="25674" spans="1:12" ht="24" customHeight="1">
      <c r="A25674" s="1355"/>
      <c r="B25674" s="1355"/>
      <c r="C25674" s="1433"/>
      <c r="E25674" s="1433"/>
      <c r="K25674" s="1433"/>
      <c r="L25674" s="1334"/>
    </row>
    <row r="25675" spans="1:12" ht="24" customHeight="1">
      <c r="A25675" s="1355"/>
      <c r="B25675" s="1355"/>
      <c r="C25675" s="1433"/>
      <c r="E25675" s="1433"/>
      <c r="K25675" s="1433"/>
      <c r="L25675" s="1334"/>
    </row>
    <row r="25676" spans="1:12" ht="24" customHeight="1">
      <c r="A25676" s="1355"/>
      <c r="B25676" s="1355"/>
      <c r="C25676" s="1433"/>
      <c r="E25676" s="1433"/>
      <c r="K25676" s="1433"/>
      <c r="L25676" s="1334"/>
    </row>
    <row r="25677" spans="1:12" ht="24" customHeight="1">
      <c r="A25677" s="1355"/>
      <c r="B25677" s="1355"/>
      <c r="C25677" s="1433"/>
      <c r="E25677" s="1433"/>
      <c r="K25677" s="1433"/>
      <c r="L25677" s="1334"/>
    </row>
    <row r="25678" spans="1:12" ht="24" customHeight="1">
      <c r="A25678" s="1355"/>
      <c r="B25678" s="1355"/>
      <c r="C25678" s="1433"/>
      <c r="E25678" s="1433"/>
      <c r="K25678" s="1433"/>
      <c r="L25678" s="1334"/>
    </row>
    <row r="25679" spans="1:12" ht="24" customHeight="1">
      <c r="A25679" s="1355"/>
      <c r="B25679" s="1355"/>
      <c r="C25679" s="1433"/>
      <c r="E25679" s="1433"/>
      <c r="K25679" s="1433"/>
      <c r="L25679" s="1334"/>
    </row>
    <row r="25680" spans="1:12" ht="24" customHeight="1">
      <c r="A25680" s="1355"/>
      <c r="B25680" s="1355"/>
      <c r="C25680" s="1433"/>
      <c r="E25680" s="1433"/>
      <c r="K25680" s="1433"/>
      <c r="L25680" s="1334"/>
    </row>
    <row r="25681" spans="1:12" ht="24" customHeight="1">
      <c r="A25681" s="1355"/>
      <c r="B25681" s="1355"/>
      <c r="C25681" s="1433"/>
      <c r="E25681" s="1433"/>
      <c r="K25681" s="1433"/>
      <c r="L25681" s="1334"/>
    </row>
    <row r="25682" spans="1:12" ht="24" customHeight="1">
      <c r="A25682" s="1355"/>
      <c r="B25682" s="1355"/>
      <c r="C25682" s="1433"/>
      <c r="E25682" s="1433"/>
      <c r="K25682" s="1433"/>
      <c r="L25682" s="1334"/>
    </row>
    <row r="25683" spans="1:12" ht="24" customHeight="1">
      <c r="A25683" s="1355"/>
      <c r="B25683" s="1355"/>
      <c r="C25683" s="1433"/>
      <c r="E25683" s="1433"/>
      <c r="K25683" s="1433"/>
      <c r="L25683" s="1334"/>
    </row>
    <row r="25684" spans="1:12" ht="24" customHeight="1">
      <c r="A25684" s="1355"/>
      <c r="B25684" s="1355"/>
      <c r="C25684" s="1433"/>
      <c r="E25684" s="1433"/>
      <c r="K25684" s="1433"/>
      <c r="L25684" s="1334"/>
    </row>
    <row r="25685" spans="1:12" ht="24" customHeight="1">
      <c r="A25685" s="1355"/>
      <c r="B25685" s="1355"/>
      <c r="C25685" s="1433"/>
      <c r="E25685" s="1433"/>
      <c r="K25685" s="1433"/>
      <c r="L25685" s="1334"/>
    </row>
    <row r="25686" spans="1:12" ht="24" customHeight="1">
      <c r="A25686" s="1355"/>
      <c r="B25686" s="1355"/>
      <c r="C25686" s="1433"/>
      <c r="E25686" s="1433"/>
      <c r="K25686" s="1433"/>
      <c r="L25686" s="1334"/>
    </row>
    <row r="25687" spans="1:12" ht="24" customHeight="1">
      <c r="A25687" s="1355"/>
      <c r="B25687" s="1355"/>
      <c r="C25687" s="1433"/>
      <c r="E25687" s="1433"/>
      <c r="K25687" s="1433"/>
      <c r="L25687" s="1334"/>
    </row>
    <row r="25688" spans="1:12" ht="24" customHeight="1">
      <c r="A25688" s="1355"/>
      <c r="B25688" s="1355"/>
      <c r="C25688" s="1433"/>
      <c r="E25688" s="1433"/>
      <c r="K25688" s="1433"/>
      <c r="L25688" s="1334"/>
    </row>
    <row r="25689" spans="1:12" ht="24" customHeight="1">
      <c r="A25689" s="1355"/>
      <c r="B25689" s="1355"/>
      <c r="C25689" s="1433"/>
      <c r="E25689" s="1433"/>
      <c r="K25689" s="1433"/>
      <c r="L25689" s="1334"/>
    </row>
    <row r="25690" spans="1:12" ht="24" customHeight="1">
      <c r="A25690" s="1355"/>
      <c r="B25690" s="1355"/>
      <c r="C25690" s="1433"/>
      <c r="E25690" s="1433"/>
      <c r="K25690" s="1433"/>
      <c r="L25690" s="1334"/>
    </row>
    <row r="25691" spans="1:12" ht="24" customHeight="1">
      <c r="A25691" s="1355"/>
      <c r="B25691" s="1355"/>
      <c r="C25691" s="1433"/>
      <c r="E25691" s="1433"/>
      <c r="K25691" s="1433"/>
      <c r="L25691" s="1334"/>
    </row>
    <row r="25692" spans="1:12" ht="24" customHeight="1">
      <c r="A25692" s="1355"/>
      <c r="B25692" s="1355"/>
      <c r="C25692" s="1433"/>
      <c r="E25692" s="1433"/>
      <c r="K25692" s="1433"/>
      <c r="L25692" s="1334"/>
    </row>
    <row r="25693" spans="1:12" ht="24" customHeight="1">
      <c r="A25693" s="1355"/>
      <c r="B25693" s="1355"/>
      <c r="C25693" s="1433"/>
      <c r="E25693" s="1433"/>
      <c r="K25693" s="1433"/>
      <c r="L25693" s="1334"/>
    </row>
    <row r="25694" spans="1:12" ht="24" customHeight="1">
      <c r="A25694" s="1355"/>
      <c r="B25694" s="1355"/>
      <c r="C25694" s="1433"/>
      <c r="E25694" s="1433"/>
      <c r="K25694" s="1433"/>
      <c r="L25694" s="1334"/>
    </row>
    <row r="25695" spans="1:12" ht="24" customHeight="1">
      <c r="A25695" s="1355"/>
      <c r="B25695" s="1355"/>
      <c r="C25695" s="1433"/>
      <c r="E25695" s="1433"/>
      <c r="K25695" s="1433"/>
      <c r="L25695" s="1334"/>
    </row>
    <row r="25696" spans="1:12" ht="24" customHeight="1">
      <c r="A25696" s="1355"/>
      <c r="B25696" s="1355"/>
      <c r="C25696" s="1433"/>
      <c r="E25696" s="1433"/>
      <c r="K25696" s="1433"/>
      <c r="L25696" s="1334"/>
    </row>
    <row r="25697" spans="1:12" ht="24" customHeight="1">
      <c r="A25697" s="1355"/>
      <c r="B25697" s="1355"/>
      <c r="C25697" s="1433"/>
      <c r="E25697" s="1433"/>
      <c r="K25697" s="1433"/>
      <c r="L25697" s="1334"/>
    </row>
    <row r="25698" spans="1:12" ht="24" customHeight="1">
      <c r="A25698" s="1355"/>
      <c r="B25698" s="1355"/>
      <c r="C25698" s="1433"/>
      <c r="E25698" s="1433"/>
      <c r="K25698" s="1433"/>
      <c r="L25698" s="1334"/>
    </row>
    <row r="25699" spans="1:12" ht="24" customHeight="1">
      <c r="A25699" s="1355"/>
      <c r="B25699" s="1355"/>
      <c r="C25699" s="1433"/>
      <c r="E25699" s="1433"/>
      <c r="K25699" s="1433"/>
      <c r="L25699" s="1334"/>
    </row>
    <row r="25700" spans="1:12" ht="24" customHeight="1">
      <c r="A25700" s="1355"/>
      <c r="B25700" s="1355"/>
      <c r="C25700" s="1433"/>
      <c r="E25700" s="1433"/>
      <c r="K25700" s="1433"/>
      <c r="L25700" s="1334"/>
    </row>
    <row r="25701" spans="1:12" ht="24" customHeight="1">
      <c r="A25701" s="1355"/>
      <c r="B25701" s="1355"/>
      <c r="C25701" s="1433"/>
      <c r="E25701" s="1433"/>
      <c r="K25701" s="1433"/>
      <c r="L25701" s="1334"/>
    </row>
    <row r="25702" spans="1:12" ht="24" customHeight="1">
      <c r="A25702" s="1355"/>
      <c r="B25702" s="1355"/>
      <c r="C25702" s="1433"/>
      <c r="E25702" s="1433"/>
      <c r="K25702" s="1433"/>
      <c r="L25702" s="1334"/>
    </row>
    <row r="25703" spans="1:12" ht="24" customHeight="1">
      <c r="A25703" s="1355"/>
      <c r="B25703" s="1355"/>
      <c r="C25703" s="1433"/>
      <c r="E25703" s="1433"/>
      <c r="K25703" s="1433"/>
      <c r="L25703" s="1334"/>
    </row>
    <row r="25704" spans="1:12" ht="24" customHeight="1">
      <c r="A25704" s="1355"/>
      <c r="B25704" s="1355"/>
      <c r="C25704" s="1433"/>
      <c r="E25704" s="1433"/>
      <c r="K25704" s="1433"/>
      <c r="L25704" s="1334"/>
    </row>
    <row r="25705" spans="1:12" ht="24" customHeight="1">
      <c r="A25705" s="1355"/>
      <c r="B25705" s="1355"/>
      <c r="C25705" s="1433"/>
      <c r="E25705" s="1433"/>
      <c r="K25705" s="1433"/>
      <c r="L25705" s="1334"/>
    </row>
    <row r="25706" spans="1:12" ht="24" customHeight="1">
      <c r="A25706" s="1355"/>
      <c r="B25706" s="1355"/>
      <c r="C25706" s="1433"/>
      <c r="E25706" s="1433"/>
      <c r="K25706" s="1433"/>
      <c r="L25706" s="1334"/>
    </row>
    <row r="25707" spans="1:12" ht="24" customHeight="1">
      <c r="A25707" s="1355"/>
      <c r="B25707" s="1355"/>
      <c r="C25707" s="1433"/>
      <c r="E25707" s="1433"/>
      <c r="K25707" s="1433"/>
      <c r="L25707" s="1334"/>
    </row>
    <row r="25708" spans="1:12" ht="24" customHeight="1">
      <c r="A25708" s="1355"/>
      <c r="B25708" s="1355"/>
      <c r="C25708" s="1433"/>
      <c r="E25708" s="1433"/>
      <c r="K25708" s="1433"/>
      <c r="L25708" s="1334"/>
    </row>
    <row r="25709" spans="1:12" ht="24" customHeight="1">
      <c r="A25709" s="1355"/>
      <c r="B25709" s="1355"/>
      <c r="C25709" s="1433"/>
      <c r="E25709" s="1433"/>
      <c r="K25709" s="1433"/>
      <c r="L25709" s="1334"/>
    </row>
    <row r="25710" spans="1:12" ht="24" customHeight="1">
      <c r="A25710" s="1355"/>
      <c r="B25710" s="1355"/>
      <c r="C25710" s="1433"/>
      <c r="E25710" s="1433"/>
      <c r="K25710" s="1433"/>
      <c r="L25710" s="1334"/>
    </row>
    <row r="25711" spans="1:12" ht="24" customHeight="1">
      <c r="A25711" s="1355"/>
      <c r="B25711" s="1355"/>
      <c r="C25711" s="1433"/>
      <c r="E25711" s="1433"/>
      <c r="K25711" s="1433"/>
      <c r="L25711" s="1334"/>
    </row>
    <row r="25712" spans="1:12" ht="24" customHeight="1">
      <c r="A25712" s="1355"/>
      <c r="B25712" s="1355"/>
      <c r="C25712" s="1433"/>
      <c r="E25712" s="1433"/>
      <c r="K25712" s="1433"/>
      <c r="L25712" s="1334"/>
    </row>
    <row r="25713" spans="1:12" ht="24" customHeight="1">
      <c r="A25713" s="1355"/>
      <c r="B25713" s="1355"/>
      <c r="C25713" s="1433"/>
      <c r="E25713" s="1433"/>
      <c r="K25713" s="1433"/>
      <c r="L25713" s="1334"/>
    </row>
    <row r="25714" spans="1:12" ht="24" customHeight="1">
      <c r="A25714" s="1355"/>
      <c r="B25714" s="1355"/>
      <c r="C25714" s="1433"/>
      <c r="E25714" s="1433"/>
      <c r="K25714" s="1433"/>
      <c r="L25714" s="1334"/>
    </row>
    <row r="25715" spans="1:12" ht="24" customHeight="1">
      <c r="A25715" s="1355"/>
      <c r="B25715" s="1355"/>
      <c r="C25715" s="1433"/>
      <c r="E25715" s="1433"/>
      <c r="K25715" s="1433"/>
      <c r="L25715" s="1334"/>
    </row>
    <row r="25716" spans="1:12" ht="24" customHeight="1">
      <c r="A25716" s="1355"/>
      <c r="B25716" s="1355"/>
      <c r="C25716" s="1433"/>
      <c r="E25716" s="1433"/>
      <c r="K25716" s="1433"/>
      <c r="L25716" s="1334"/>
    </row>
    <row r="25717" spans="1:12" ht="24" customHeight="1">
      <c r="A25717" s="1355"/>
      <c r="B25717" s="1355"/>
      <c r="C25717" s="1433"/>
      <c r="E25717" s="1433"/>
      <c r="K25717" s="1433"/>
      <c r="L25717" s="1334"/>
    </row>
    <row r="25718" spans="1:12" ht="24" customHeight="1">
      <c r="A25718" s="1355"/>
      <c r="B25718" s="1355"/>
      <c r="C25718" s="1433"/>
      <c r="E25718" s="1433"/>
      <c r="K25718" s="1433"/>
      <c r="L25718" s="1334"/>
    </row>
    <row r="25719" spans="1:12" ht="24" customHeight="1">
      <c r="A25719" s="1355"/>
      <c r="B25719" s="1355"/>
      <c r="C25719" s="1433"/>
      <c r="E25719" s="1433"/>
      <c r="K25719" s="1433"/>
      <c r="L25719" s="1334"/>
    </row>
    <row r="25720" spans="1:12" ht="24" customHeight="1">
      <c r="A25720" s="1355"/>
      <c r="B25720" s="1355"/>
      <c r="C25720" s="1433"/>
      <c r="E25720" s="1433"/>
      <c r="K25720" s="1433"/>
      <c r="L25720" s="1334"/>
    </row>
    <row r="25721" spans="1:12" ht="24" customHeight="1">
      <c r="A25721" s="1355"/>
      <c r="B25721" s="1355"/>
      <c r="C25721" s="1433"/>
      <c r="E25721" s="1433"/>
      <c r="K25721" s="1433"/>
      <c r="L25721" s="1334"/>
    </row>
    <row r="25722" spans="1:12" ht="24" customHeight="1">
      <c r="A25722" s="1355"/>
      <c r="B25722" s="1355"/>
      <c r="C25722" s="1433"/>
      <c r="E25722" s="1433"/>
      <c r="K25722" s="1433"/>
      <c r="L25722" s="1334"/>
    </row>
    <row r="25723" spans="1:12" ht="24" customHeight="1">
      <c r="A25723" s="1355"/>
      <c r="B25723" s="1355"/>
      <c r="C25723" s="1433"/>
      <c r="E25723" s="1433"/>
      <c r="K25723" s="1433"/>
      <c r="L25723" s="1334"/>
    </row>
    <row r="25724" spans="1:12" ht="24" customHeight="1">
      <c r="A25724" s="1355"/>
      <c r="B25724" s="1355"/>
      <c r="C25724" s="1433"/>
      <c r="E25724" s="1433"/>
      <c r="K25724" s="1433"/>
      <c r="L25724" s="1334"/>
    </row>
    <row r="25725" spans="1:12" ht="24" customHeight="1">
      <c r="A25725" s="1355"/>
      <c r="B25725" s="1355"/>
      <c r="C25725" s="1433"/>
      <c r="E25725" s="1433"/>
      <c r="K25725" s="1433"/>
      <c r="L25725" s="1334"/>
    </row>
    <row r="25726" spans="1:12" ht="24" customHeight="1">
      <c r="A25726" s="1355"/>
      <c r="B25726" s="1355"/>
      <c r="C25726" s="1433"/>
      <c r="E25726" s="1433"/>
      <c r="K25726" s="1433"/>
      <c r="L25726" s="1334"/>
    </row>
    <row r="25727" spans="1:12" ht="24" customHeight="1">
      <c r="A25727" s="1355"/>
      <c r="B25727" s="1355"/>
      <c r="C25727" s="1433"/>
      <c r="E25727" s="1433"/>
      <c r="K25727" s="1433"/>
      <c r="L25727" s="1334"/>
    </row>
    <row r="25728" spans="1:12" ht="24" customHeight="1">
      <c r="A25728" s="1355"/>
      <c r="B25728" s="1355"/>
      <c r="C25728" s="1433"/>
      <c r="E25728" s="1433"/>
      <c r="K25728" s="1433"/>
      <c r="L25728" s="1334"/>
    </row>
    <row r="25729" spans="1:12" ht="24" customHeight="1">
      <c r="A25729" s="1355"/>
      <c r="B25729" s="1355"/>
      <c r="C25729" s="1433"/>
      <c r="E25729" s="1433"/>
      <c r="K25729" s="1433"/>
      <c r="L25729" s="1334"/>
    </row>
    <row r="25730" spans="1:12" ht="24" customHeight="1">
      <c r="A25730" s="1355"/>
      <c r="B25730" s="1355"/>
      <c r="C25730" s="1433"/>
      <c r="E25730" s="1433"/>
      <c r="K25730" s="1433"/>
      <c r="L25730" s="1334"/>
    </row>
    <row r="25731" spans="1:12" ht="24" customHeight="1">
      <c r="A25731" s="1355"/>
      <c r="B25731" s="1355"/>
      <c r="C25731" s="1433"/>
      <c r="E25731" s="1433"/>
      <c r="K25731" s="1433"/>
      <c r="L25731" s="1334"/>
    </row>
    <row r="25732" spans="1:12" ht="24" customHeight="1">
      <c r="A25732" s="1355"/>
      <c r="B25732" s="1355"/>
      <c r="C25732" s="1433"/>
      <c r="E25732" s="1433"/>
      <c r="K25732" s="1433"/>
      <c r="L25732" s="1334"/>
    </row>
    <row r="25733" spans="1:12" ht="24" customHeight="1">
      <c r="A25733" s="1355"/>
      <c r="B25733" s="1355"/>
      <c r="C25733" s="1433"/>
      <c r="E25733" s="1433"/>
      <c r="K25733" s="1433"/>
      <c r="L25733" s="1334"/>
    </row>
    <row r="25734" spans="1:12" ht="24" customHeight="1">
      <c r="A25734" s="1355"/>
      <c r="B25734" s="1355"/>
      <c r="C25734" s="1433"/>
      <c r="E25734" s="1433"/>
      <c r="K25734" s="1433"/>
      <c r="L25734" s="1334"/>
    </row>
    <row r="25735" spans="1:12" ht="24" customHeight="1">
      <c r="A25735" s="1355"/>
      <c r="B25735" s="1355"/>
      <c r="C25735" s="1433"/>
      <c r="E25735" s="1433"/>
      <c r="K25735" s="1433"/>
      <c r="L25735" s="1334"/>
    </row>
    <row r="25736" spans="1:12" ht="24" customHeight="1">
      <c r="A25736" s="1355"/>
      <c r="B25736" s="1355"/>
      <c r="C25736" s="1433"/>
      <c r="E25736" s="1433"/>
      <c r="K25736" s="1433"/>
      <c r="L25736" s="1334"/>
    </row>
    <row r="25737" spans="1:12" ht="24" customHeight="1">
      <c r="A25737" s="1355"/>
      <c r="B25737" s="1355"/>
      <c r="C25737" s="1433"/>
      <c r="E25737" s="1433"/>
      <c r="K25737" s="1433"/>
      <c r="L25737" s="1334"/>
    </row>
    <row r="25738" spans="1:12" ht="24" customHeight="1">
      <c r="A25738" s="1355"/>
      <c r="B25738" s="1355"/>
      <c r="C25738" s="1433"/>
      <c r="E25738" s="1433"/>
      <c r="K25738" s="1433"/>
      <c r="L25738" s="1334"/>
    </row>
    <row r="25739" spans="1:12" ht="24" customHeight="1">
      <c r="A25739" s="1355"/>
      <c r="B25739" s="1355"/>
      <c r="C25739" s="1433"/>
      <c r="E25739" s="1433"/>
      <c r="K25739" s="1433"/>
      <c r="L25739" s="1334"/>
    </row>
    <row r="25740" spans="1:12" ht="24" customHeight="1">
      <c r="A25740" s="1355"/>
      <c r="B25740" s="1355"/>
      <c r="C25740" s="1433"/>
      <c r="E25740" s="1433"/>
      <c r="K25740" s="1433"/>
      <c r="L25740" s="1334"/>
    </row>
    <row r="25741" spans="1:12" ht="24" customHeight="1">
      <c r="A25741" s="1355"/>
      <c r="B25741" s="1355"/>
      <c r="C25741" s="1433"/>
      <c r="E25741" s="1433"/>
      <c r="K25741" s="1433"/>
      <c r="L25741" s="1334"/>
    </row>
    <row r="25742" spans="1:12" ht="24" customHeight="1">
      <c r="A25742" s="1355"/>
      <c r="B25742" s="1355"/>
      <c r="C25742" s="1433"/>
      <c r="E25742" s="1433"/>
      <c r="K25742" s="1433"/>
      <c r="L25742" s="1334"/>
    </row>
    <row r="25743" spans="1:12" ht="24" customHeight="1">
      <c r="A25743" s="1355"/>
      <c r="B25743" s="1355"/>
      <c r="C25743" s="1433"/>
      <c r="E25743" s="1433"/>
      <c r="K25743" s="1433"/>
      <c r="L25743" s="1334"/>
    </row>
    <row r="25744" spans="1:12" ht="24" customHeight="1">
      <c r="A25744" s="1355"/>
      <c r="B25744" s="1355"/>
      <c r="C25744" s="1433"/>
      <c r="E25744" s="1433"/>
      <c r="K25744" s="1433"/>
      <c r="L25744" s="1334"/>
    </row>
    <row r="25745" spans="1:12" ht="24" customHeight="1">
      <c r="A25745" s="1355"/>
      <c r="B25745" s="1355"/>
      <c r="C25745" s="1433"/>
      <c r="E25745" s="1433"/>
      <c r="K25745" s="1433"/>
      <c r="L25745" s="1334"/>
    </row>
    <row r="25746" spans="1:12" ht="24" customHeight="1">
      <c r="A25746" s="1355"/>
      <c r="B25746" s="1355"/>
      <c r="C25746" s="1433"/>
      <c r="E25746" s="1433"/>
      <c r="K25746" s="1433"/>
      <c r="L25746" s="1334"/>
    </row>
    <row r="25747" spans="1:12" ht="24" customHeight="1">
      <c r="A25747" s="1355"/>
      <c r="B25747" s="1355"/>
      <c r="C25747" s="1433"/>
      <c r="E25747" s="1433"/>
      <c r="K25747" s="1433"/>
      <c r="L25747" s="1334"/>
    </row>
    <row r="25748" spans="1:12" ht="24" customHeight="1">
      <c r="A25748" s="1355"/>
      <c r="B25748" s="1355"/>
      <c r="C25748" s="1433"/>
      <c r="E25748" s="1433"/>
      <c r="K25748" s="1433"/>
      <c r="L25748" s="1334"/>
    </row>
    <row r="25749" spans="1:12" ht="24" customHeight="1">
      <c r="A25749" s="1355"/>
      <c r="B25749" s="1355"/>
      <c r="C25749" s="1433"/>
      <c r="E25749" s="1433"/>
      <c r="K25749" s="1433"/>
      <c r="L25749" s="1334"/>
    </row>
    <row r="25750" spans="1:12" ht="24" customHeight="1">
      <c r="A25750" s="1355"/>
      <c r="B25750" s="1355"/>
      <c r="C25750" s="1433"/>
      <c r="E25750" s="1433"/>
      <c r="K25750" s="1433"/>
      <c r="L25750" s="1334"/>
    </row>
    <row r="25751" spans="1:12" ht="24" customHeight="1">
      <c r="A25751" s="1355"/>
      <c r="B25751" s="1355"/>
      <c r="C25751" s="1433"/>
      <c r="E25751" s="1433"/>
      <c r="K25751" s="1433"/>
      <c r="L25751" s="1334"/>
    </row>
    <row r="25752" spans="1:12" ht="24" customHeight="1">
      <c r="A25752" s="1355"/>
      <c r="B25752" s="1355"/>
      <c r="C25752" s="1433"/>
      <c r="E25752" s="1433"/>
      <c r="K25752" s="1433"/>
      <c r="L25752" s="1334"/>
    </row>
    <row r="25753" spans="1:12" ht="24" customHeight="1">
      <c r="A25753" s="1355"/>
      <c r="B25753" s="1355"/>
      <c r="C25753" s="1433"/>
      <c r="E25753" s="1433"/>
      <c r="K25753" s="1433"/>
      <c r="L25753" s="1334"/>
    </row>
    <row r="25754" spans="1:12" ht="24" customHeight="1">
      <c r="A25754" s="1355"/>
      <c r="B25754" s="1355"/>
      <c r="C25754" s="1433"/>
      <c r="E25754" s="1433"/>
      <c r="K25754" s="1433"/>
      <c r="L25754" s="1334"/>
    </row>
    <row r="25755" spans="1:12" ht="24" customHeight="1">
      <c r="A25755" s="1355"/>
      <c r="B25755" s="1355"/>
      <c r="C25755" s="1433"/>
      <c r="E25755" s="1433"/>
      <c r="K25755" s="1433"/>
      <c r="L25755" s="1334"/>
    </row>
    <row r="25756" spans="1:12" ht="24" customHeight="1">
      <c r="A25756" s="1355"/>
      <c r="B25756" s="1355"/>
      <c r="C25756" s="1433"/>
      <c r="E25756" s="1433"/>
      <c r="K25756" s="1433"/>
      <c r="L25756" s="1334"/>
    </row>
    <row r="25757" spans="1:12" ht="24" customHeight="1">
      <c r="A25757" s="1355"/>
      <c r="B25757" s="1355"/>
      <c r="C25757" s="1433"/>
      <c r="E25757" s="1433"/>
      <c r="K25757" s="1433"/>
      <c r="L25757" s="1334"/>
    </row>
    <row r="25758" spans="1:12" ht="24" customHeight="1">
      <c r="A25758" s="1355"/>
      <c r="B25758" s="1355"/>
      <c r="C25758" s="1433"/>
      <c r="E25758" s="1433"/>
      <c r="K25758" s="1433"/>
      <c r="L25758" s="1334"/>
    </row>
    <row r="25759" spans="1:12" ht="24" customHeight="1">
      <c r="A25759" s="1355"/>
      <c r="B25759" s="1355"/>
      <c r="C25759" s="1433"/>
      <c r="E25759" s="1433"/>
      <c r="K25759" s="1433"/>
      <c r="L25759" s="1334"/>
    </row>
    <row r="25760" spans="1:12" ht="24" customHeight="1">
      <c r="A25760" s="1355"/>
      <c r="B25760" s="1355"/>
      <c r="C25760" s="1433"/>
      <c r="E25760" s="1433"/>
      <c r="K25760" s="1433"/>
      <c r="L25760" s="1334"/>
    </row>
    <row r="25761" spans="1:12" ht="24" customHeight="1">
      <c r="A25761" s="1355"/>
      <c r="B25761" s="1355"/>
      <c r="C25761" s="1433"/>
      <c r="E25761" s="1433"/>
      <c r="K25761" s="1433"/>
      <c r="L25761" s="1334"/>
    </row>
    <row r="25762" spans="1:12" ht="24" customHeight="1">
      <c r="A25762" s="1355"/>
      <c r="B25762" s="1355"/>
      <c r="C25762" s="1433"/>
      <c r="E25762" s="1433"/>
      <c r="K25762" s="1433"/>
      <c r="L25762" s="1334"/>
    </row>
    <row r="25763" spans="1:12" ht="24" customHeight="1">
      <c r="A25763" s="1355"/>
      <c r="B25763" s="1355"/>
      <c r="C25763" s="1433"/>
      <c r="E25763" s="1433"/>
      <c r="K25763" s="1433"/>
      <c r="L25763" s="1334"/>
    </row>
    <row r="25764" spans="1:12" ht="24" customHeight="1">
      <c r="A25764" s="1355"/>
      <c r="B25764" s="1355"/>
      <c r="C25764" s="1433"/>
      <c r="E25764" s="1433"/>
      <c r="K25764" s="1433"/>
      <c r="L25764" s="1334"/>
    </row>
    <row r="25765" spans="1:12" ht="24" customHeight="1">
      <c r="A25765" s="1355"/>
      <c r="B25765" s="1355"/>
      <c r="C25765" s="1433"/>
      <c r="E25765" s="1433"/>
      <c r="K25765" s="1433"/>
      <c r="L25765" s="1334"/>
    </row>
    <row r="25766" spans="1:12" ht="24" customHeight="1">
      <c r="A25766" s="1355"/>
      <c r="B25766" s="1355"/>
      <c r="C25766" s="1433"/>
      <c r="E25766" s="1433"/>
      <c r="K25766" s="1433"/>
      <c r="L25766" s="1334"/>
    </row>
    <row r="25767" spans="1:12" ht="24" customHeight="1">
      <c r="A25767" s="1355"/>
      <c r="B25767" s="1355"/>
      <c r="C25767" s="1433"/>
      <c r="E25767" s="1433"/>
      <c r="K25767" s="1433"/>
      <c r="L25767" s="1334"/>
    </row>
    <row r="25768" spans="1:12" ht="24" customHeight="1">
      <c r="A25768" s="1355"/>
      <c r="B25768" s="1355"/>
      <c r="C25768" s="1433"/>
      <c r="E25768" s="1433"/>
      <c r="K25768" s="1433"/>
      <c r="L25768" s="1334"/>
    </row>
    <row r="25769" spans="1:12" ht="24" customHeight="1">
      <c r="A25769" s="1355"/>
      <c r="B25769" s="1355"/>
      <c r="C25769" s="1433"/>
      <c r="E25769" s="1433"/>
      <c r="K25769" s="1433"/>
      <c r="L25769" s="1334"/>
    </row>
    <row r="25770" spans="1:12" ht="24" customHeight="1">
      <c r="A25770" s="1355"/>
      <c r="B25770" s="1355"/>
      <c r="C25770" s="1433"/>
      <c r="E25770" s="1433"/>
      <c r="K25770" s="1433"/>
      <c r="L25770" s="1334"/>
    </row>
    <row r="25771" spans="1:12" ht="24" customHeight="1">
      <c r="A25771" s="1355"/>
      <c r="B25771" s="1355"/>
      <c r="C25771" s="1433"/>
      <c r="E25771" s="1433"/>
      <c r="K25771" s="1433"/>
      <c r="L25771" s="1334"/>
    </row>
    <row r="25772" spans="1:12" ht="24" customHeight="1">
      <c r="A25772" s="1355"/>
      <c r="B25772" s="1355"/>
      <c r="C25772" s="1433"/>
      <c r="E25772" s="1433"/>
      <c r="K25772" s="1433"/>
      <c r="L25772" s="1334"/>
    </row>
    <row r="25773" spans="1:12" ht="24" customHeight="1">
      <c r="A25773" s="1355"/>
      <c r="B25773" s="1355"/>
      <c r="C25773" s="1433"/>
      <c r="E25773" s="1433"/>
      <c r="K25773" s="1433"/>
      <c r="L25773" s="1334"/>
    </row>
    <row r="25774" spans="1:12" ht="24" customHeight="1">
      <c r="A25774" s="1355"/>
      <c r="B25774" s="1355"/>
      <c r="C25774" s="1433"/>
      <c r="E25774" s="1433"/>
      <c r="K25774" s="1433"/>
      <c r="L25774" s="1334"/>
    </row>
    <row r="25775" spans="1:12" ht="24" customHeight="1">
      <c r="A25775" s="1355"/>
      <c r="B25775" s="1355"/>
      <c r="C25775" s="1433"/>
      <c r="E25775" s="1433"/>
      <c r="K25775" s="1433"/>
      <c r="L25775" s="1334"/>
    </row>
    <row r="25776" spans="1:12" ht="24" customHeight="1">
      <c r="A25776" s="1355"/>
      <c r="B25776" s="1355"/>
      <c r="C25776" s="1433"/>
      <c r="E25776" s="1433"/>
      <c r="K25776" s="1433"/>
      <c r="L25776" s="1334"/>
    </row>
    <row r="25777" spans="1:12" ht="24" customHeight="1">
      <c r="A25777" s="1355"/>
      <c r="B25777" s="1355"/>
      <c r="C25777" s="1433"/>
      <c r="E25777" s="1433"/>
      <c r="K25777" s="1433"/>
      <c r="L25777" s="1334"/>
    </row>
    <row r="25778" spans="1:12" ht="24" customHeight="1">
      <c r="A25778" s="1355"/>
      <c r="B25778" s="1355"/>
      <c r="C25778" s="1433"/>
      <c r="E25778" s="1433"/>
      <c r="K25778" s="1433"/>
      <c r="L25778" s="1334"/>
    </row>
    <row r="25779" spans="1:12" ht="24" customHeight="1">
      <c r="A25779" s="1355"/>
      <c r="B25779" s="1355"/>
      <c r="C25779" s="1433"/>
      <c r="E25779" s="1433"/>
      <c r="K25779" s="1433"/>
      <c r="L25779" s="1334"/>
    </row>
    <row r="25780" spans="1:12" ht="24" customHeight="1">
      <c r="A25780" s="1355"/>
      <c r="B25780" s="1355"/>
      <c r="C25780" s="1433"/>
      <c r="E25780" s="1433"/>
      <c r="K25780" s="1433"/>
      <c r="L25780" s="1334"/>
    </row>
    <row r="25781" spans="1:12" ht="24" customHeight="1">
      <c r="A25781" s="1355"/>
      <c r="B25781" s="1355"/>
      <c r="C25781" s="1433"/>
      <c r="E25781" s="1433"/>
      <c r="K25781" s="1433"/>
      <c r="L25781" s="1334"/>
    </row>
    <row r="25782" spans="1:12" ht="24" customHeight="1">
      <c r="A25782" s="1355"/>
      <c r="B25782" s="1355"/>
      <c r="C25782" s="1433"/>
      <c r="E25782" s="1433"/>
      <c r="K25782" s="1433"/>
      <c r="L25782" s="1334"/>
    </row>
    <row r="25783" spans="1:12" ht="24" customHeight="1">
      <c r="A25783" s="1355"/>
      <c r="B25783" s="1355"/>
      <c r="C25783" s="1433"/>
      <c r="E25783" s="1433"/>
      <c r="K25783" s="1433"/>
      <c r="L25783" s="1334"/>
    </row>
    <row r="25784" spans="1:12" ht="24" customHeight="1">
      <c r="A25784" s="1355"/>
      <c r="B25784" s="1355"/>
      <c r="C25784" s="1433"/>
      <c r="E25784" s="1433"/>
      <c r="K25784" s="1433"/>
      <c r="L25784" s="1334"/>
    </row>
    <row r="25785" spans="1:12" ht="24" customHeight="1">
      <c r="A25785" s="1355"/>
      <c r="B25785" s="1355"/>
      <c r="C25785" s="1433"/>
      <c r="E25785" s="1433"/>
      <c r="K25785" s="1433"/>
      <c r="L25785" s="1334"/>
    </row>
    <row r="25786" spans="1:12" ht="24" customHeight="1">
      <c r="A25786" s="1355"/>
      <c r="B25786" s="1355"/>
      <c r="C25786" s="1433"/>
      <c r="E25786" s="1433"/>
      <c r="K25786" s="1433"/>
      <c r="L25786" s="1334"/>
    </row>
    <row r="25787" spans="1:12" ht="24" customHeight="1">
      <c r="A25787" s="1355"/>
      <c r="B25787" s="1355"/>
      <c r="C25787" s="1433"/>
      <c r="E25787" s="1433"/>
      <c r="K25787" s="1433"/>
      <c r="L25787" s="1334"/>
    </row>
    <row r="25788" spans="1:12" ht="24" customHeight="1">
      <c r="A25788" s="1355"/>
      <c r="B25788" s="1355"/>
      <c r="C25788" s="1433"/>
      <c r="E25788" s="1433"/>
      <c r="K25788" s="1433"/>
      <c r="L25788" s="1334"/>
    </row>
    <row r="25789" spans="1:12" ht="24" customHeight="1">
      <c r="A25789" s="1355"/>
      <c r="B25789" s="1355"/>
      <c r="C25789" s="1433"/>
      <c r="E25789" s="1433"/>
      <c r="K25789" s="1433"/>
      <c r="L25789" s="1334"/>
    </row>
    <row r="25790" spans="1:12" ht="24" customHeight="1">
      <c r="A25790" s="1355"/>
      <c r="B25790" s="1355"/>
      <c r="C25790" s="1433"/>
      <c r="E25790" s="1433"/>
      <c r="K25790" s="1433"/>
      <c r="L25790" s="1334"/>
    </row>
    <row r="25791" spans="1:12" ht="24" customHeight="1">
      <c r="A25791" s="1355"/>
      <c r="B25791" s="1355"/>
      <c r="C25791" s="1433"/>
      <c r="E25791" s="1433"/>
      <c r="K25791" s="1433"/>
      <c r="L25791" s="1334"/>
    </row>
    <row r="25792" spans="1:12" ht="24" customHeight="1">
      <c r="A25792" s="1355"/>
      <c r="B25792" s="1355"/>
      <c r="C25792" s="1433"/>
      <c r="E25792" s="1433"/>
      <c r="K25792" s="1433"/>
      <c r="L25792" s="1334"/>
    </row>
    <row r="25793" spans="1:12" ht="24" customHeight="1">
      <c r="A25793" s="1355"/>
      <c r="B25793" s="1355"/>
      <c r="C25793" s="1433"/>
      <c r="E25793" s="1433"/>
      <c r="K25793" s="1433"/>
      <c r="L25793" s="1334"/>
    </row>
    <row r="25794" spans="1:12" ht="24" customHeight="1">
      <c r="A25794" s="1355"/>
      <c r="B25794" s="1355"/>
      <c r="C25794" s="1433"/>
      <c r="E25794" s="1433"/>
      <c r="K25794" s="1433"/>
      <c r="L25794" s="1334"/>
    </row>
    <row r="25795" spans="1:12" ht="24" customHeight="1">
      <c r="A25795" s="1355"/>
      <c r="B25795" s="1355"/>
      <c r="C25795" s="1433"/>
      <c r="E25795" s="1433"/>
      <c r="K25795" s="1433"/>
      <c r="L25795" s="1334"/>
    </row>
    <row r="25796" spans="1:12" ht="24" customHeight="1">
      <c r="A25796" s="1355"/>
      <c r="B25796" s="1355"/>
      <c r="C25796" s="1433"/>
      <c r="E25796" s="1433"/>
      <c r="K25796" s="1433"/>
      <c r="L25796" s="1334"/>
    </row>
    <row r="25797" spans="1:12" ht="24" customHeight="1">
      <c r="A25797" s="1355"/>
      <c r="B25797" s="1355"/>
      <c r="C25797" s="1433"/>
      <c r="E25797" s="1433"/>
      <c r="K25797" s="1433"/>
      <c r="L25797" s="1334"/>
    </row>
    <row r="25798" spans="1:12" ht="24" customHeight="1">
      <c r="A25798" s="1355"/>
      <c r="B25798" s="1355"/>
      <c r="C25798" s="1433"/>
      <c r="E25798" s="1433"/>
      <c r="K25798" s="1433"/>
      <c r="L25798" s="1334"/>
    </row>
    <row r="25799" spans="1:12" ht="24" customHeight="1">
      <c r="A25799" s="1355"/>
      <c r="B25799" s="1355"/>
      <c r="C25799" s="1433"/>
      <c r="E25799" s="1433"/>
      <c r="K25799" s="1433"/>
      <c r="L25799" s="1334"/>
    </row>
    <row r="25800" spans="1:12" ht="24" customHeight="1">
      <c r="A25800" s="1355"/>
      <c r="B25800" s="1355"/>
      <c r="C25800" s="1433"/>
      <c r="E25800" s="1433"/>
      <c r="K25800" s="1433"/>
      <c r="L25800" s="1334"/>
    </row>
    <row r="25801" spans="1:12" ht="24" customHeight="1">
      <c r="A25801" s="1355"/>
      <c r="B25801" s="1355"/>
      <c r="C25801" s="1433"/>
      <c r="E25801" s="1433"/>
      <c r="K25801" s="1433"/>
      <c r="L25801" s="1334"/>
    </row>
    <row r="25802" spans="1:12" ht="24" customHeight="1">
      <c r="A25802" s="1355"/>
      <c r="B25802" s="1355"/>
      <c r="C25802" s="1433"/>
      <c r="E25802" s="1433"/>
      <c r="K25802" s="1433"/>
      <c r="L25802" s="1334"/>
    </row>
    <row r="25803" spans="1:12" ht="24" customHeight="1">
      <c r="A25803" s="1355"/>
      <c r="B25803" s="1355"/>
      <c r="C25803" s="1433"/>
      <c r="E25803" s="1433"/>
      <c r="K25803" s="1433"/>
      <c r="L25803" s="1334"/>
    </row>
    <row r="25804" spans="1:12" ht="24" customHeight="1">
      <c r="A25804" s="1355"/>
      <c r="B25804" s="1355"/>
      <c r="C25804" s="1433"/>
      <c r="E25804" s="1433"/>
      <c r="K25804" s="1433"/>
      <c r="L25804" s="1334"/>
    </row>
    <row r="25805" spans="1:12" ht="24" customHeight="1">
      <c r="A25805" s="1355"/>
      <c r="B25805" s="1355"/>
      <c r="C25805" s="1433"/>
      <c r="E25805" s="1433"/>
      <c r="K25805" s="1433"/>
      <c r="L25805" s="1334"/>
    </row>
    <row r="25806" spans="1:12" ht="24" customHeight="1">
      <c r="A25806" s="1355"/>
      <c r="B25806" s="1355"/>
      <c r="C25806" s="1433"/>
      <c r="E25806" s="1433"/>
      <c r="K25806" s="1433"/>
      <c r="L25806" s="1334"/>
    </row>
    <row r="25807" spans="1:12" ht="24" customHeight="1">
      <c r="A25807" s="1355"/>
      <c r="B25807" s="1355"/>
      <c r="C25807" s="1433"/>
      <c r="E25807" s="1433"/>
      <c r="K25807" s="1433"/>
      <c r="L25807" s="1334"/>
    </row>
    <row r="25808" spans="1:12" ht="24" customHeight="1">
      <c r="A25808" s="1355"/>
      <c r="B25808" s="1355"/>
      <c r="C25808" s="1433"/>
      <c r="E25808" s="1433"/>
      <c r="K25808" s="1433"/>
      <c r="L25808" s="1334"/>
    </row>
    <row r="25809" spans="1:12" ht="24" customHeight="1">
      <c r="A25809" s="1355"/>
      <c r="B25809" s="1355"/>
      <c r="C25809" s="1433"/>
      <c r="E25809" s="1433"/>
      <c r="K25809" s="1433"/>
      <c r="L25809" s="1334"/>
    </row>
    <row r="25810" spans="1:12" ht="24" customHeight="1">
      <c r="A25810" s="1355"/>
      <c r="B25810" s="1355"/>
      <c r="C25810" s="1433"/>
      <c r="E25810" s="1433"/>
      <c r="K25810" s="1433"/>
      <c r="L25810" s="1334"/>
    </row>
    <row r="25811" spans="1:12" ht="24" customHeight="1">
      <c r="A25811" s="1355"/>
      <c r="B25811" s="1355"/>
      <c r="C25811" s="1433"/>
      <c r="E25811" s="1433"/>
      <c r="K25811" s="1433"/>
      <c r="L25811" s="1334"/>
    </row>
    <row r="25812" spans="1:12" ht="24" customHeight="1">
      <c r="A25812" s="1355"/>
      <c r="B25812" s="1355"/>
      <c r="C25812" s="1433"/>
      <c r="E25812" s="1433"/>
      <c r="K25812" s="1433"/>
      <c r="L25812" s="1334"/>
    </row>
    <row r="25813" spans="1:12" ht="24" customHeight="1">
      <c r="A25813" s="1355"/>
      <c r="B25813" s="1355"/>
      <c r="C25813" s="1433"/>
      <c r="E25813" s="1433"/>
      <c r="K25813" s="1433"/>
      <c r="L25813" s="1334"/>
    </row>
    <row r="25814" spans="1:12" ht="24" customHeight="1">
      <c r="A25814" s="1355"/>
      <c r="B25814" s="1355"/>
      <c r="C25814" s="1433"/>
      <c r="E25814" s="1433"/>
      <c r="K25814" s="1433"/>
      <c r="L25814" s="1334"/>
    </row>
    <row r="25815" spans="1:12" ht="24" customHeight="1">
      <c r="A25815" s="1355"/>
      <c r="B25815" s="1355"/>
      <c r="C25815" s="1433"/>
      <c r="E25815" s="1433"/>
      <c r="K25815" s="1433"/>
      <c r="L25815" s="1334"/>
    </row>
    <row r="25816" spans="1:12" ht="24" customHeight="1">
      <c r="A25816" s="1355"/>
      <c r="B25816" s="1355"/>
      <c r="C25816" s="1433"/>
      <c r="E25816" s="1433"/>
      <c r="K25816" s="1433"/>
      <c r="L25816" s="1334"/>
    </row>
    <row r="25817" spans="1:12" ht="24" customHeight="1">
      <c r="A25817" s="1355"/>
      <c r="B25817" s="1355"/>
      <c r="C25817" s="1433"/>
      <c r="E25817" s="1433"/>
      <c r="K25817" s="1433"/>
      <c r="L25817" s="1334"/>
    </row>
    <row r="25818" spans="1:12" ht="24" customHeight="1">
      <c r="A25818" s="1355"/>
      <c r="B25818" s="1355"/>
      <c r="C25818" s="1433"/>
      <c r="E25818" s="1433"/>
      <c r="K25818" s="1433"/>
      <c r="L25818" s="1334"/>
    </row>
    <row r="25819" spans="1:12" ht="24" customHeight="1">
      <c r="A25819" s="1355"/>
      <c r="B25819" s="1355"/>
      <c r="C25819" s="1433"/>
      <c r="E25819" s="1433"/>
      <c r="K25819" s="1433"/>
      <c r="L25819" s="1334"/>
    </row>
    <row r="25820" spans="1:12" ht="24" customHeight="1">
      <c r="A25820" s="1355"/>
      <c r="B25820" s="1355"/>
      <c r="C25820" s="1433"/>
      <c r="E25820" s="1433"/>
      <c r="K25820" s="1433"/>
      <c r="L25820" s="1334"/>
    </row>
    <row r="25821" spans="1:12" ht="24" customHeight="1">
      <c r="A25821" s="1355"/>
      <c r="B25821" s="1355"/>
      <c r="C25821" s="1433"/>
      <c r="E25821" s="1433"/>
      <c r="K25821" s="1433"/>
      <c r="L25821" s="1334"/>
    </row>
    <row r="25822" spans="1:12" ht="24" customHeight="1">
      <c r="A25822" s="1355"/>
      <c r="B25822" s="1355"/>
      <c r="C25822" s="1433"/>
      <c r="E25822" s="1433"/>
      <c r="K25822" s="1433"/>
      <c r="L25822" s="1334"/>
    </row>
    <row r="25823" spans="1:12" ht="24" customHeight="1">
      <c r="A25823" s="1355"/>
      <c r="B25823" s="1355"/>
      <c r="C25823" s="1433"/>
      <c r="E25823" s="1433"/>
      <c r="K25823" s="1433"/>
      <c r="L25823" s="1334"/>
    </row>
    <row r="25824" spans="1:12" ht="24" customHeight="1">
      <c r="A25824" s="1355"/>
      <c r="B25824" s="1355"/>
      <c r="C25824" s="1433"/>
      <c r="E25824" s="1433"/>
      <c r="K25824" s="1433"/>
      <c r="L25824" s="1334"/>
    </row>
    <row r="25825" spans="1:12" ht="24" customHeight="1">
      <c r="A25825" s="1355"/>
      <c r="B25825" s="1355"/>
      <c r="C25825" s="1433"/>
      <c r="E25825" s="1433"/>
      <c r="K25825" s="1433"/>
      <c r="L25825" s="1334"/>
    </row>
    <row r="25826" spans="1:12" ht="24" customHeight="1">
      <c r="A25826" s="1355"/>
      <c r="B25826" s="1355"/>
      <c r="C25826" s="1433"/>
      <c r="E25826" s="1433"/>
      <c r="K25826" s="1433"/>
      <c r="L25826" s="1334"/>
    </row>
    <row r="25827" spans="1:12" ht="24" customHeight="1">
      <c r="A25827" s="1355"/>
      <c r="B25827" s="1355"/>
      <c r="C25827" s="1433"/>
      <c r="E25827" s="1433"/>
      <c r="K25827" s="1433"/>
      <c r="L25827" s="1334"/>
    </row>
    <row r="25828" spans="1:12" ht="24" customHeight="1">
      <c r="A25828" s="1355"/>
      <c r="B25828" s="1355"/>
      <c r="C25828" s="1433"/>
      <c r="E25828" s="1433"/>
      <c r="K25828" s="1433"/>
      <c r="L25828" s="1334"/>
    </row>
    <row r="25829" spans="1:12" ht="24" customHeight="1">
      <c r="A25829" s="1355"/>
      <c r="B25829" s="1355"/>
      <c r="C25829" s="1433"/>
      <c r="E25829" s="1433"/>
      <c r="K25829" s="1433"/>
      <c r="L25829" s="1334"/>
    </row>
    <row r="25830" spans="1:12" ht="24" customHeight="1">
      <c r="A25830" s="1355"/>
      <c r="B25830" s="1355"/>
      <c r="C25830" s="1433"/>
      <c r="E25830" s="1433"/>
      <c r="K25830" s="1433"/>
      <c r="L25830" s="1334"/>
    </row>
    <row r="25831" spans="1:12" ht="24" customHeight="1">
      <c r="A25831" s="1355"/>
      <c r="B25831" s="1355"/>
      <c r="C25831" s="1433"/>
      <c r="E25831" s="1433"/>
      <c r="K25831" s="1433"/>
      <c r="L25831" s="1334"/>
    </row>
    <row r="25832" spans="1:12" ht="24" customHeight="1">
      <c r="A25832" s="1355"/>
      <c r="B25832" s="1355"/>
      <c r="C25832" s="1433"/>
      <c r="E25832" s="1433"/>
      <c r="K25832" s="1433"/>
      <c r="L25832" s="1334"/>
    </row>
    <row r="25833" spans="1:12" ht="24" customHeight="1">
      <c r="A25833" s="1355"/>
      <c r="B25833" s="1355"/>
      <c r="C25833" s="1433"/>
      <c r="E25833" s="1433"/>
      <c r="K25833" s="1433"/>
      <c r="L25833" s="1334"/>
    </row>
    <row r="25834" spans="1:12" ht="24" customHeight="1">
      <c r="A25834" s="1355"/>
      <c r="B25834" s="1355"/>
      <c r="C25834" s="1433"/>
      <c r="E25834" s="1433"/>
      <c r="K25834" s="1433"/>
      <c r="L25834" s="1334"/>
    </row>
    <row r="25835" spans="1:12" ht="24" customHeight="1">
      <c r="A25835" s="1355"/>
      <c r="B25835" s="1355"/>
      <c r="C25835" s="1433"/>
      <c r="E25835" s="1433"/>
      <c r="K25835" s="1433"/>
      <c r="L25835" s="1334"/>
    </row>
    <row r="25836" spans="1:12" ht="24" customHeight="1">
      <c r="A25836" s="1355"/>
      <c r="B25836" s="1355"/>
      <c r="C25836" s="1433"/>
      <c r="E25836" s="1433"/>
      <c r="K25836" s="1433"/>
      <c r="L25836" s="1334"/>
    </row>
    <row r="25837" spans="1:12" ht="24" customHeight="1">
      <c r="A25837" s="1355"/>
      <c r="B25837" s="1355"/>
      <c r="C25837" s="1433"/>
      <c r="E25837" s="1433"/>
      <c r="K25837" s="1433"/>
      <c r="L25837" s="1334"/>
    </row>
    <row r="25838" spans="1:12" ht="24" customHeight="1">
      <c r="A25838" s="1355"/>
      <c r="B25838" s="1355"/>
      <c r="C25838" s="1433"/>
      <c r="E25838" s="1433"/>
      <c r="K25838" s="1433"/>
      <c r="L25838" s="1334"/>
    </row>
    <row r="25839" spans="1:12" ht="24" customHeight="1">
      <c r="A25839" s="1355"/>
      <c r="B25839" s="1355"/>
      <c r="C25839" s="1433"/>
      <c r="E25839" s="1433"/>
      <c r="K25839" s="1433"/>
      <c r="L25839" s="1334"/>
    </row>
    <row r="25840" spans="1:12" ht="24" customHeight="1">
      <c r="A25840" s="1355"/>
      <c r="B25840" s="1355"/>
      <c r="C25840" s="1433"/>
      <c r="E25840" s="1433"/>
      <c r="K25840" s="1433"/>
      <c r="L25840" s="1334"/>
    </row>
    <row r="25841" spans="1:12" ht="24" customHeight="1">
      <c r="A25841" s="1355"/>
      <c r="B25841" s="1355"/>
      <c r="C25841" s="1433"/>
      <c r="E25841" s="1433"/>
      <c r="K25841" s="1433"/>
      <c r="L25841" s="1334"/>
    </row>
    <row r="25842" spans="1:12" ht="24" customHeight="1">
      <c r="A25842" s="1355"/>
      <c r="B25842" s="1355"/>
      <c r="C25842" s="1433"/>
      <c r="E25842" s="1433"/>
      <c r="K25842" s="1433"/>
      <c r="L25842" s="1334"/>
    </row>
    <row r="25843" spans="1:12" ht="24" customHeight="1">
      <c r="A25843" s="1355"/>
      <c r="B25843" s="1355"/>
      <c r="C25843" s="1433"/>
      <c r="E25843" s="1433"/>
      <c r="K25843" s="1433"/>
      <c r="L25843" s="1334"/>
    </row>
    <row r="25844" spans="1:12" ht="24" customHeight="1">
      <c r="A25844" s="1355"/>
      <c r="B25844" s="1355"/>
      <c r="C25844" s="1433"/>
      <c r="E25844" s="1433"/>
      <c r="K25844" s="1433"/>
      <c r="L25844" s="1334"/>
    </row>
    <row r="25845" spans="1:12" ht="24" customHeight="1">
      <c r="A25845" s="1355"/>
      <c r="B25845" s="1355"/>
      <c r="C25845" s="1433"/>
      <c r="E25845" s="1433"/>
      <c r="K25845" s="1433"/>
      <c r="L25845" s="1334"/>
    </row>
    <row r="25846" spans="1:12" ht="24" customHeight="1">
      <c r="A25846" s="1355"/>
      <c r="B25846" s="1355"/>
      <c r="C25846" s="1433"/>
      <c r="E25846" s="1433"/>
      <c r="K25846" s="1433"/>
      <c r="L25846" s="1334"/>
    </row>
    <row r="25847" spans="1:12" ht="24" customHeight="1">
      <c r="A25847" s="1355"/>
      <c r="B25847" s="1355"/>
      <c r="C25847" s="1433"/>
      <c r="E25847" s="1433"/>
      <c r="K25847" s="1433"/>
      <c r="L25847" s="1334"/>
    </row>
    <row r="25848" spans="1:12" ht="24" customHeight="1">
      <c r="A25848" s="1355"/>
      <c r="B25848" s="1355"/>
      <c r="C25848" s="1433"/>
      <c r="E25848" s="1433"/>
      <c r="K25848" s="1433"/>
      <c r="L25848" s="1334"/>
    </row>
    <row r="25849" spans="1:12" ht="24" customHeight="1">
      <c r="A25849" s="1355"/>
      <c r="B25849" s="1355"/>
      <c r="C25849" s="1433"/>
      <c r="E25849" s="1433"/>
      <c r="K25849" s="1433"/>
      <c r="L25849" s="1334"/>
    </row>
    <row r="25850" spans="1:12" ht="24" customHeight="1">
      <c r="A25850" s="1355"/>
      <c r="B25850" s="1355"/>
      <c r="C25850" s="1433"/>
      <c r="E25850" s="1433"/>
      <c r="K25850" s="1433"/>
      <c r="L25850" s="1334"/>
    </row>
    <row r="25851" spans="1:12" ht="24" customHeight="1">
      <c r="A25851" s="1355"/>
      <c r="B25851" s="1355"/>
      <c r="C25851" s="1433"/>
      <c r="E25851" s="1433"/>
      <c r="K25851" s="1433"/>
      <c r="L25851" s="1334"/>
    </row>
    <row r="25852" spans="1:12" ht="24" customHeight="1">
      <c r="A25852" s="1355"/>
      <c r="B25852" s="1355"/>
      <c r="C25852" s="1433"/>
      <c r="E25852" s="1433"/>
      <c r="K25852" s="1433"/>
      <c r="L25852" s="1334"/>
    </row>
    <row r="25853" spans="1:12" ht="24" customHeight="1">
      <c r="A25853" s="1355"/>
      <c r="B25853" s="1355"/>
      <c r="C25853" s="1433"/>
      <c r="E25853" s="1433"/>
      <c r="K25853" s="1433"/>
      <c r="L25853" s="1334"/>
    </row>
    <row r="25854" spans="1:12" ht="24" customHeight="1">
      <c r="A25854" s="1355"/>
      <c r="B25854" s="1355"/>
      <c r="C25854" s="1433"/>
      <c r="E25854" s="1433"/>
      <c r="K25854" s="1433"/>
      <c r="L25854" s="1334"/>
    </row>
    <row r="25855" spans="1:12" ht="24" customHeight="1">
      <c r="A25855" s="1355"/>
      <c r="B25855" s="1355"/>
      <c r="C25855" s="1433"/>
      <c r="E25855" s="1433"/>
      <c r="K25855" s="1433"/>
      <c r="L25855" s="1334"/>
    </row>
    <row r="25856" spans="1:12" ht="24" customHeight="1">
      <c r="A25856" s="1355"/>
      <c r="B25856" s="1355"/>
      <c r="C25856" s="1433"/>
      <c r="E25856" s="1433"/>
      <c r="K25856" s="1433"/>
      <c r="L25856" s="1334"/>
    </row>
    <row r="25857" spans="1:12" ht="24" customHeight="1">
      <c r="A25857" s="1355"/>
      <c r="B25857" s="1355"/>
      <c r="C25857" s="1433"/>
      <c r="E25857" s="1433"/>
      <c r="K25857" s="1433"/>
      <c r="L25857" s="1334"/>
    </row>
    <row r="25858" spans="1:12" ht="24" customHeight="1">
      <c r="A25858" s="1355"/>
      <c r="B25858" s="1355"/>
      <c r="C25858" s="1433"/>
      <c r="E25858" s="1433"/>
      <c r="K25858" s="1433"/>
      <c r="L25858" s="1334"/>
    </row>
    <row r="25859" spans="1:12" ht="24" customHeight="1">
      <c r="A25859" s="1355"/>
      <c r="B25859" s="1355"/>
      <c r="C25859" s="1433"/>
      <c r="E25859" s="1433"/>
      <c r="K25859" s="1433"/>
      <c r="L25859" s="1334"/>
    </row>
    <row r="25860" spans="1:12" ht="24" customHeight="1">
      <c r="A25860" s="1355"/>
      <c r="B25860" s="1355"/>
      <c r="C25860" s="1433"/>
      <c r="E25860" s="1433"/>
      <c r="K25860" s="1433"/>
      <c r="L25860" s="1334"/>
    </row>
    <row r="25861" spans="1:12" ht="24" customHeight="1">
      <c r="A25861" s="1355"/>
      <c r="B25861" s="1355"/>
      <c r="C25861" s="1433"/>
      <c r="E25861" s="1433"/>
      <c r="K25861" s="1433"/>
      <c r="L25861" s="1334"/>
    </row>
    <row r="25862" spans="1:12" ht="24" customHeight="1">
      <c r="A25862" s="1355"/>
      <c r="B25862" s="1355"/>
      <c r="C25862" s="1433"/>
      <c r="E25862" s="1433"/>
      <c r="K25862" s="1433"/>
      <c r="L25862" s="1334"/>
    </row>
    <row r="25863" spans="1:12" ht="24" customHeight="1">
      <c r="A25863" s="1355"/>
      <c r="B25863" s="1355"/>
      <c r="C25863" s="1433"/>
      <c r="E25863" s="1433"/>
      <c r="K25863" s="1433"/>
      <c r="L25863" s="1334"/>
    </row>
    <row r="25864" spans="1:12" ht="24" customHeight="1">
      <c r="A25864" s="1355"/>
      <c r="B25864" s="1355"/>
      <c r="C25864" s="1433"/>
      <c r="E25864" s="1433"/>
      <c r="K25864" s="1433"/>
      <c r="L25864" s="1334"/>
    </row>
    <row r="25865" spans="1:12" ht="24" customHeight="1">
      <c r="A25865" s="1355"/>
      <c r="B25865" s="1355"/>
      <c r="C25865" s="1433"/>
      <c r="E25865" s="1433"/>
      <c r="K25865" s="1433"/>
      <c r="L25865" s="1334"/>
    </row>
    <row r="25866" spans="1:12" ht="24" customHeight="1">
      <c r="A25866" s="1355"/>
      <c r="B25866" s="1355"/>
      <c r="C25866" s="1433"/>
      <c r="E25866" s="1433"/>
      <c r="K25866" s="1433"/>
      <c r="L25866" s="1334"/>
    </row>
    <row r="25867" spans="1:12" ht="24" customHeight="1">
      <c r="A25867" s="1355"/>
      <c r="B25867" s="1355"/>
      <c r="C25867" s="1433"/>
      <c r="E25867" s="1433"/>
      <c r="K25867" s="1433"/>
      <c r="L25867" s="1334"/>
    </row>
    <row r="25868" spans="1:12" ht="24" customHeight="1">
      <c r="A25868" s="1355"/>
      <c r="B25868" s="1355"/>
      <c r="C25868" s="1433"/>
      <c r="E25868" s="1433"/>
      <c r="K25868" s="1433"/>
      <c r="L25868" s="1334"/>
    </row>
    <row r="25869" spans="1:12" ht="24" customHeight="1">
      <c r="A25869" s="1355"/>
      <c r="B25869" s="1355"/>
      <c r="C25869" s="1433"/>
      <c r="E25869" s="1433"/>
      <c r="K25869" s="1433"/>
      <c r="L25869" s="1334"/>
    </row>
    <row r="25870" spans="1:12" ht="24" customHeight="1">
      <c r="A25870" s="1355"/>
      <c r="B25870" s="1355"/>
      <c r="C25870" s="1433"/>
      <c r="E25870" s="1433"/>
      <c r="K25870" s="1433"/>
      <c r="L25870" s="1334"/>
    </row>
    <row r="25871" spans="1:12" ht="24" customHeight="1">
      <c r="A25871" s="1355"/>
      <c r="B25871" s="1355"/>
      <c r="C25871" s="1433"/>
      <c r="E25871" s="1433"/>
      <c r="K25871" s="1433"/>
      <c r="L25871" s="1334"/>
    </row>
    <row r="25872" spans="1:12" ht="24" customHeight="1">
      <c r="A25872" s="1355"/>
      <c r="B25872" s="1355"/>
      <c r="C25872" s="1433"/>
      <c r="E25872" s="1433"/>
      <c r="K25872" s="1433"/>
      <c r="L25872" s="1334"/>
    </row>
    <row r="25873" spans="1:12" ht="24" customHeight="1">
      <c r="A25873" s="1355"/>
      <c r="B25873" s="1355"/>
      <c r="C25873" s="1433"/>
      <c r="E25873" s="1433"/>
      <c r="K25873" s="1433"/>
      <c r="L25873" s="1334"/>
    </row>
    <row r="25874" spans="1:12" ht="24" customHeight="1">
      <c r="A25874" s="1355"/>
      <c r="B25874" s="1355"/>
      <c r="C25874" s="1433"/>
      <c r="E25874" s="1433"/>
      <c r="K25874" s="1433"/>
      <c r="L25874" s="1334"/>
    </row>
    <row r="25875" spans="1:12" ht="24" customHeight="1">
      <c r="A25875" s="1355"/>
      <c r="B25875" s="1355"/>
      <c r="C25875" s="1433"/>
      <c r="E25875" s="1433"/>
      <c r="K25875" s="1433"/>
      <c r="L25875" s="1334"/>
    </row>
    <row r="25876" spans="1:12" ht="24" customHeight="1">
      <c r="A25876" s="1355"/>
      <c r="B25876" s="1355"/>
      <c r="C25876" s="1433"/>
      <c r="E25876" s="1433"/>
      <c r="K25876" s="1433"/>
      <c r="L25876" s="1334"/>
    </row>
    <row r="25877" spans="1:12" ht="24" customHeight="1">
      <c r="A25877" s="1355"/>
      <c r="B25877" s="1355"/>
      <c r="C25877" s="1433"/>
      <c r="E25877" s="1433"/>
      <c r="K25877" s="1433"/>
      <c r="L25877" s="1334"/>
    </row>
    <row r="25878" spans="1:12" ht="24" customHeight="1">
      <c r="A25878" s="1355"/>
      <c r="B25878" s="1355"/>
      <c r="C25878" s="1433"/>
      <c r="E25878" s="1433"/>
      <c r="K25878" s="1433"/>
      <c r="L25878" s="1334"/>
    </row>
    <row r="25879" spans="1:12" ht="24" customHeight="1">
      <c r="A25879" s="1355"/>
      <c r="B25879" s="1355"/>
      <c r="C25879" s="1433"/>
      <c r="E25879" s="1433"/>
      <c r="K25879" s="1433"/>
      <c r="L25879" s="1334"/>
    </row>
    <row r="25880" spans="1:12" ht="24" customHeight="1">
      <c r="A25880" s="1355"/>
      <c r="B25880" s="1355"/>
      <c r="C25880" s="1433"/>
      <c r="E25880" s="1433"/>
      <c r="K25880" s="1433"/>
      <c r="L25880" s="1334"/>
    </row>
    <row r="25881" spans="1:12" ht="24" customHeight="1">
      <c r="A25881" s="1355"/>
      <c r="B25881" s="1355"/>
      <c r="C25881" s="1433"/>
      <c r="E25881" s="1433"/>
      <c r="K25881" s="1433"/>
      <c r="L25881" s="1334"/>
    </row>
    <row r="25882" spans="1:12" ht="24" customHeight="1">
      <c r="A25882" s="1355"/>
      <c r="B25882" s="1355"/>
      <c r="C25882" s="1433"/>
      <c r="E25882" s="1433"/>
      <c r="K25882" s="1433"/>
      <c r="L25882" s="1334"/>
    </row>
    <row r="25883" spans="1:12" ht="24" customHeight="1">
      <c r="A25883" s="1355"/>
      <c r="B25883" s="1355"/>
      <c r="C25883" s="1433"/>
      <c r="E25883" s="1433"/>
      <c r="K25883" s="1433"/>
      <c r="L25883" s="1334"/>
    </row>
    <row r="25884" spans="1:12" ht="24" customHeight="1">
      <c r="A25884" s="1355"/>
      <c r="B25884" s="1355"/>
      <c r="C25884" s="1433"/>
      <c r="E25884" s="1433"/>
      <c r="K25884" s="1433"/>
      <c r="L25884" s="1334"/>
    </row>
    <row r="25885" spans="1:12" ht="24" customHeight="1">
      <c r="A25885" s="1355"/>
      <c r="B25885" s="1355"/>
      <c r="C25885" s="1433"/>
      <c r="E25885" s="1433"/>
      <c r="K25885" s="1433"/>
      <c r="L25885" s="1334"/>
    </row>
    <row r="25886" spans="1:12" ht="24" customHeight="1">
      <c r="A25886" s="1355"/>
      <c r="B25886" s="1355"/>
      <c r="C25886" s="1433"/>
      <c r="E25886" s="1433"/>
      <c r="K25886" s="1433"/>
      <c r="L25886" s="1334"/>
    </row>
    <row r="25887" spans="1:12" ht="24" customHeight="1">
      <c r="A25887" s="1355"/>
      <c r="B25887" s="1355"/>
      <c r="C25887" s="1433"/>
      <c r="E25887" s="1433"/>
      <c r="K25887" s="1433"/>
      <c r="L25887" s="1334"/>
    </row>
    <row r="25888" spans="1:12" ht="24" customHeight="1">
      <c r="A25888" s="1355"/>
      <c r="B25888" s="1355"/>
      <c r="C25888" s="1433"/>
      <c r="E25888" s="1433"/>
      <c r="K25888" s="1433"/>
      <c r="L25888" s="1334"/>
    </row>
    <row r="25889" spans="1:12" ht="24" customHeight="1">
      <c r="A25889" s="1355"/>
      <c r="B25889" s="1355"/>
      <c r="C25889" s="1433"/>
      <c r="E25889" s="1433"/>
      <c r="K25889" s="1433"/>
      <c r="L25889" s="1334"/>
    </row>
    <row r="25890" spans="1:12" ht="24" customHeight="1">
      <c r="A25890" s="1355"/>
      <c r="B25890" s="1355"/>
      <c r="C25890" s="1433"/>
      <c r="E25890" s="1433"/>
      <c r="K25890" s="1433"/>
      <c r="L25890" s="1334"/>
    </row>
    <row r="25891" spans="1:12" ht="24" customHeight="1">
      <c r="A25891" s="1355"/>
      <c r="B25891" s="1355"/>
      <c r="C25891" s="1433"/>
      <c r="E25891" s="1433"/>
      <c r="K25891" s="1433"/>
      <c r="L25891" s="1334"/>
    </row>
    <row r="25892" spans="1:12" ht="24" customHeight="1">
      <c r="A25892" s="1355"/>
      <c r="B25892" s="1355"/>
      <c r="C25892" s="1433"/>
      <c r="E25892" s="1433"/>
      <c r="K25892" s="1433"/>
      <c r="L25892" s="1334"/>
    </row>
    <row r="25893" spans="1:12" ht="24" customHeight="1">
      <c r="A25893" s="1355"/>
      <c r="B25893" s="1355"/>
      <c r="C25893" s="1433"/>
      <c r="E25893" s="1433"/>
      <c r="K25893" s="1433"/>
      <c r="L25893" s="1334"/>
    </row>
    <row r="25894" spans="1:12" ht="24" customHeight="1">
      <c r="A25894" s="1355"/>
      <c r="B25894" s="1355"/>
      <c r="C25894" s="1433"/>
      <c r="E25894" s="1433"/>
      <c r="K25894" s="1433"/>
      <c r="L25894" s="1334"/>
    </row>
    <row r="25895" spans="1:12" ht="24" customHeight="1">
      <c r="A25895" s="1355"/>
      <c r="B25895" s="1355"/>
      <c r="C25895" s="1433"/>
      <c r="E25895" s="1433"/>
      <c r="K25895" s="1433"/>
      <c r="L25895" s="1334"/>
    </row>
    <row r="25896" spans="1:12" ht="24" customHeight="1">
      <c r="A25896" s="1355"/>
      <c r="B25896" s="1355"/>
      <c r="C25896" s="1433"/>
      <c r="E25896" s="1433"/>
      <c r="K25896" s="1433"/>
      <c r="L25896" s="1334"/>
    </row>
    <row r="25897" spans="1:12" ht="24" customHeight="1">
      <c r="A25897" s="1355"/>
      <c r="B25897" s="1355"/>
      <c r="C25897" s="1433"/>
      <c r="E25897" s="1433"/>
      <c r="K25897" s="1433"/>
      <c r="L25897" s="1334"/>
    </row>
    <row r="25898" spans="1:12" ht="24" customHeight="1">
      <c r="A25898" s="1355"/>
      <c r="B25898" s="1355"/>
      <c r="C25898" s="1433"/>
      <c r="E25898" s="1433"/>
      <c r="K25898" s="1433"/>
      <c r="L25898" s="1334"/>
    </row>
    <row r="25899" spans="1:12" ht="24" customHeight="1">
      <c r="A25899" s="1355"/>
      <c r="B25899" s="1355"/>
      <c r="C25899" s="1433"/>
      <c r="E25899" s="1433"/>
      <c r="K25899" s="1433"/>
      <c r="L25899" s="1334"/>
    </row>
    <row r="25900" spans="1:12" ht="24" customHeight="1">
      <c r="A25900" s="1355"/>
      <c r="B25900" s="1355"/>
      <c r="C25900" s="1433"/>
      <c r="E25900" s="1433"/>
      <c r="K25900" s="1433"/>
      <c r="L25900" s="1334"/>
    </row>
    <row r="25901" spans="1:12" ht="24" customHeight="1">
      <c r="A25901" s="1355"/>
      <c r="B25901" s="1355"/>
      <c r="C25901" s="1433"/>
      <c r="E25901" s="1433"/>
      <c r="K25901" s="1433"/>
      <c r="L25901" s="1334"/>
    </row>
    <row r="25902" spans="1:12" ht="24" customHeight="1">
      <c r="A25902" s="1355"/>
      <c r="B25902" s="1355"/>
      <c r="C25902" s="1433"/>
      <c r="E25902" s="1433"/>
      <c r="K25902" s="1433"/>
      <c r="L25902" s="1334"/>
    </row>
    <row r="25903" spans="1:12" ht="24" customHeight="1">
      <c r="A25903" s="1355"/>
      <c r="B25903" s="1355"/>
      <c r="C25903" s="1433"/>
      <c r="E25903" s="1433"/>
      <c r="K25903" s="1433"/>
      <c r="L25903" s="1334"/>
    </row>
    <row r="25904" spans="1:12" ht="24" customHeight="1">
      <c r="A25904" s="1355"/>
      <c r="B25904" s="1355"/>
      <c r="C25904" s="1433"/>
      <c r="E25904" s="1433"/>
      <c r="K25904" s="1433"/>
      <c r="L25904" s="1334"/>
    </row>
    <row r="25905" spans="1:12" ht="24" customHeight="1">
      <c r="A25905" s="1355"/>
      <c r="B25905" s="1355"/>
      <c r="C25905" s="1433"/>
      <c r="E25905" s="1433"/>
      <c r="K25905" s="1433"/>
      <c r="L25905" s="1334"/>
    </row>
    <row r="25906" spans="1:12" ht="24" customHeight="1">
      <c r="A25906" s="1355"/>
      <c r="B25906" s="1355"/>
      <c r="C25906" s="1433"/>
      <c r="E25906" s="1433"/>
      <c r="K25906" s="1433"/>
      <c r="L25906" s="1334"/>
    </row>
    <row r="25907" spans="1:12" ht="24" customHeight="1">
      <c r="A25907" s="1355"/>
      <c r="B25907" s="1355"/>
      <c r="C25907" s="1433"/>
      <c r="E25907" s="1433"/>
      <c r="K25907" s="1433"/>
      <c r="L25907" s="1334"/>
    </row>
    <row r="25908" spans="1:12" ht="24" customHeight="1">
      <c r="A25908" s="1355"/>
      <c r="B25908" s="1355"/>
      <c r="C25908" s="1433"/>
      <c r="E25908" s="1433"/>
      <c r="K25908" s="1433"/>
      <c r="L25908" s="1334"/>
    </row>
    <row r="25909" spans="1:12" ht="24" customHeight="1">
      <c r="A25909" s="1355"/>
      <c r="B25909" s="1355"/>
      <c r="C25909" s="1433"/>
      <c r="E25909" s="1433"/>
      <c r="K25909" s="1433"/>
      <c r="L25909" s="1334"/>
    </row>
    <row r="25910" spans="1:12" ht="24" customHeight="1">
      <c r="A25910" s="1355"/>
      <c r="B25910" s="1355"/>
      <c r="C25910" s="1433"/>
      <c r="E25910" s="1433"/>
      <c r="K25910" s="1433"/>
      <c r="L25910" s="1334"/>
    </row>
    <row r="25911" spans="1:12" ht="24" customHeight="1">
      <c r="A25911" s="1355"/>
      <c r="B25911" s="1355"/>
      <c r="C25911" s="1433"/>
      <c r="E25911" s="1433"/>
      <c r="K25911" s="1433"/>
      <c r="L25911" s="1334"/>
    </row>
    <row r="25912" spans="1:12" ht="24" customHeight="1">
      <c r="A25912" s="1355"/>
      <c r="B25912" s="1355"/>
      <c r="C25912" s="1433"/>
      <c r="E25912" s="1433"/>
      <c r="K25912" s="1433"/>
      <c r="L25912" s="1334"/>
    </row>
    <row r="25913" spans="1:12" ht="24" customHeight="1">
      <c r="A25913" s="1355"/>
      <c r="B25913" s="1355"/>
      <c r="C25913" s="1433"/>
      <c r="E25913" s="1433"/>
      <c r="K25913" s="1433"/>
      <c r="L25913" s="1334"/>
    </row>
    <row r="25914" spans="1:12" ht="24" customHeight="1">
      <c r="A25914" s="1355"/>
      <c r="B25914" s="1355"/>
      <c r="C25914" s="1433"/>
      <c r="E25914" s="1433"/>
      <c r="K25914" s="1433"/>
      <c r="L25914" s="1334"/>
    </row>
    <row r="25915" spans="1:12" ht="24" customHeight="1">
      <c r="A25915" s="1355"/>
      <c r="B25915" s="1355"/>
      <c r="C25915" s="1433"/>
      <c r="E25915" s="1433"/>
      <c r="K25915" s="1433"/>
      <c r="L25915" s="1334"/>
    </row>
    <row r="25916" spans="1:12" ht="24" customHeight="1">
      <c r="A25916" s="1355"/>
      <c r="B25916" s="1355"/>
      <c r="C25916" s="1433"/>
      <c r="E25916" s="1433"/>
      <c r="K25916" s="1433"/>
      <c r="L25916" s="1334"/>
    </row>
    <row r="25917" spans="1:12" ht="24" customHeight="1">
      <c r="A25917" s="1355"/>
      <c r="B25917" s="1355"/>
      <c r="C25917" s="1433"/>
      <c r="E25917" s="1433"/>
      <c r="K25917" s="1433"/>
      <c r="L25917" s="1334"/>
    </row>
    <row r="25918" spans="1:12" ht="24" customHeight="1">
      <c r="A25918" s="1355"/>
      <c r="B25918" s="1355"/>
      <c r="C25918" s="1433"/>
      <c r="E25918" s="1433"/>
      <c r="K25918" s="1433"/>
      <c r="L25918" s="1334"/>
    </row>
    <row r="25919" spans="1:12" ht="24" customHeight="1">
      <c r="A25919" s="1355"/>
      <c r="B25919" s="1355"/>
      <c r="C25919" s="1433"/>
      <c r="E25919" s="1433"/>
      <c r="K25919" s="1433"/>
      <c r="L25919" s="1334"/>
    </row>
    <row r="25920" spans="1:12" ht="24" customHeight="1">
      <c r="A25920" s="1355"/>
      <c r="B25920" s="1355"/>
      <c r="C25920" s="1433"/>
      <c r="E25920" s="1433"/>
      <c r="K25920" s="1433"/>
      <c r="L25920" s="1334"/>
    </row>
    <row r="25921" spans="1:12" ht="24" customHeight="1">
      <c r="A25921" s="1355"/>
      <c r="B25921" s="1355"/>
      <c r="C25921" s="1433"/>
      <c r="E25921" s="1433"/>
      <c r="K25921" s="1433"/>
      <c r="L25921" s="1334"/>
    </row>
    <row r="25922" spans="1:12" ht="24" customHeight="1">
      <c r="A25922" s="1355"/>
      <c r="B25922" s="1355"/>
      <c r="C25922" s="1433"/>
      <c r="E25922" s="1433"/>
      <c r="K25922" s="1433"/>
      <c r="L25922" s="1334"/>
    </row>
    <row r="25923" spans="1:12" ht="24" customHeight="1">
      <c r="A25923" s="1355"/>
      <c r="B25923" s="1355"/>
      <c r="C25923" s="1433"/>
      <c r="E25923" s="1433"/>
      <c r="K25923" s="1433"/>
      <c r="L25923" s="1334"/>
    </row>
    <row r="25924" spans="1:12" ht="24" customHeight="1">
      <c r="A25924" s="1355"/>
      <c r="B25924" s="1355"/>
      <c r="C25924" s="1433"/>
      <c r="E25924" s="1433"/>
      <c r="K25924" s="1433"/>
      <c r="L25924" s="1334"/>
    </row>
    <row r="25925" spans="1:12" ht="24" customHeight="1">
      <c r="A25925" s="1355"/>
      <c r="B25925" s="1355"/>
      <c r="C25925" s="1433"/>
      <c r="E25925" s="1433"/>
      <c r="K25925" s="1433"/>
      <c r="L25925" s="1334"/>
    </row>
    <row r="25926" spans="1:12" ht="24" customHeight="1">
      <c r="A25926" s="1355"/>
      <c r="B25926" s="1355"/>
      <c r="C25926" s="1433"/>
      <c r="E25926" s="1433"/>
      <c r="K25926" s="1433"/>
      <c r="L25926" s="1334"/>
    </row>
    <row r="25927" spans="1:12" ht="24" customHeight="1">
      <c r="A25927" s="1355"/>
      <c r="B25927" s="1355"/>
      <c r="C25927" s="1433"/>
      <c r="E25927" s="1433"/>
      <c r="K25927" s="1433"/>
      <c r="L25927" s="1334"/>
    </row>
    <row r="25928" spans="1:12" ht="24" customHeight="1">
      <c r="A25928" s="1355"/>
      <c r="B25928" s="1355"/>
      <c r="C25928" s="1433"/>
      <c r="E25928" s="1433"/>
      <c r="K25928" s="1433"/>
      <c r="L25928" s="1334"/>
    </row>
    <row r="25929" spans="1:12" ht="24" customHeight="1">
      <c r="A25929" s="1355"/>
      <c r="B25929" s="1355"/>
      <c r="C25929" s="1433"/>
      <c r="E25929" s="1433"/>
      <c r="K25929" s="1433"/>
      <c r="L25929" s="1334"/>
    </row>
    <row r="25930" spans="1:12" ht="24" customHeight="1">
      <c r="A25930" s="1355"/>
      <c r="B25930" s="1355"/>
      <c r="C25930" s="1433"/>
      <c r="E25930" s="1433"/>
      <c r="K25930" s="1433"/>
      <c r="L25930" s="1334"/>
    </row>
    <row r="25931" spans="1:12" ht="24" customHeight="1">
      <c r="A25931" s="1355"/>
      <c r="B25931" s="1355"/>
      <c r="C25931" s="1433"/>
      <c r="E25931" s="1433"/>
      <c r="K25931" s="1433"/>
      <c r="L25931" s="1334"/>
    </row>
    <row r="25932" spans="1:12" ht="24" customHeight="1">
      <c r="A25932" s="1355"/>
      <c r="B25932" s="1355"/>
      <c r="C25932" s="1433"/>
      <c r="E25932" s="1433"/>
      <c r="K25932" s="1433"/>
      <c r="L25932" s="1334"/>
    </row>
    <row r="25933" spans="1:12" ht="24" customHeight="1">
      <c r="A25933" s="1355"/>
      <c r="B25933" s="1355"/>
      <c r="C25933" s="1433"/>
      <c r="E25933" s="1433"/>
      <c r="K25933" s="1433"/>
      <c r="L25933" s="1334"/>
    </row>
    <row r="25934" spans="1:12" ht="24" customHeight="1">
      <c r="A25934" s="1355"/>
      <c r="B25934" s="1355"/>
      <c r="C25934" s="1433"/>
      <c r="E25934" s="1433"/>
      <c r="K25934" s="1433"/>
      <c r="L25934" s="1334"/>
    </row>
    <row r="25935" spans="1:12" ht="24" customHeight="1">
      <c r="A25935" s="1355"/>
      <c r="B25935" s="1355"/>
      <c r="C25935" s="1433"/>
      <c r="E25935" s="1433"/>
      <c r="K25935" s="1433"/>
      <c r="L25935" s="1334"/>
    </row>
    <row r="25936" spans="1:12" ht="24" customHeight="1">
      <c r="A25936" s="1355"/>
      <c r="B25936" s="1355"/>
      <c r="C25936" s="1433"/>
      <c r="E25936" s="1433"/>
      <c r="K25936" s="1433"/>
      <c r="L25936" s="1334"/>
    </row>
    <row r="25937" spans="1:12" ht="24" customHeight="1">
      <c r="A25937" s="1355"/>
      <c r="B25937" s="1355"/>
      <c r="C25937" s="1433"/>
      <c r="E25937" s="1433"/>
      <c r="K25937" s="1433"/>
      <c r="L25937" s="1334"/>
    </row>
    <row r="25938" spans="1:12" ht="24" customHeight="1">
      <c r="A25938" s="1355"/>
      <c r="B25938" s="1355"/>
      <c r="C25938" s="1433"/>
      <c r="E25938" s="1433"/>
      <c r="K25938" s="1433"/>
      <c r="L25938" s="1334"/>
    </row>
    <row r="25939" spans="1:12" ht="24" customHeight="1">
      <c r="A25939" s="1355"/>
      <c r="B25939" s="1355"/>
      <c r="C25939" s="1433"/>
      <c r="E25939" s="1433"/>
      <c r="K25939" s="1433"/>
      <c r="L25939" s="1334"/>
    </row>
    <row r="25940" spans="1:12" ht="24" customHeight="1">
      <c r="A25940" s="1355"/>
      <c r="B25940" s="1355"/>
      <c r="C25940" s="1433"/>
      <c r="E25940" s="1433"/>
      <c r="K25940" s="1433"/>
      <c r="L25940" s="1334"/>
    </row>
    <row r="25941" spans="1:12" ht="24" customHeight="1">
      <c r="A25941" s="1355"/>
      <c r="B25941" s="1355"/>
      <c r="C25941" s="1433"/>
      <c r="E25941" s="1433"/>
      <c r="K25941" s="1433"/>
      <c r="L25941" s="1334"/>
    </row>
    <row r="25942" spans="1:12" ht="24" customHeight="1">
      <c r="A25942" s="1355"/>
      <c r="B25942" s="1355"/>
      <c r="C25942" s="1433"/>
      <c r="E25942" s="1433"/>
      <c r="K25942" s="1433"/>
      <c r="L25942" s="1334"/>
    </row>
    <row r="25943" spans="1:12" ht="24" customHeight="1">
      <c r="A25943" s="1355"/>
      <c r="B25943" s="1355"/>
      <c r="C25943" s="1433"/>
      <c r="E25943" s="1433"/>
      <c r="K25943" s="1433"/>
      <c r="L25943" s="1334"/>
    </row>
    <row r="25944" spans="1:12" ht="24" customHeight="1">
      <c r="A25944" s="1355"/>
      <c r="B25944" s="1355"/>
      <c r="C25944" s="1433"/>
      <c r="E25944" s="1433"/>
      <c r="K25944" s="1433"/>
      <c r="L25944" s="1334"/>
    </row>
    <row r="25945" spans="1:12" ht="24" customHeight="1">
      <c r="A25945" s="1355"/>
      <c r="B25945" s="1355"/>
      <c r="C25945" s="1433"/>
      <c r="E25945" s="1433"/>
      <c r="K25945" s="1433"/>
      <c r="L25945" s="1334"/>
    </row>
    <row r="25946" spans="1:12" ht="24" customHeight="1">
      <c r="A25946" s="1355"/>
      <c r="B25946" s="1355"/>
      <c r="C25946" s="1433"/>
      <c r="E25946" s="1433"/>
      <c r="K25946" s="1433"/>
      <c r="L25946" s="1334"/>
    </row>
    <row r="25947" spans="1:12" ht="24" customHeight="1">
      <c r="A25947" s="1355"/>
      <c r="B25947" s="1355"/>
      <c r="C25947" s="1433"/>
      <c r="E25947" s="1433"/>
      <c r="K25947" s="1433"/>
      <c r="L25947" s="1334"/>
    </row>
    <row r="25948" spans="1:12" ht="24" customHeight="1">
      <c r="A25948" s="1355"/>
      <c r="B25948" s="1355"/>
      <c r="C25948" s="1433"/>
      <c r="E25948" s="1433"/>
      <c r="K25948" s="1433"/>
      <c r="L25948" s="1334"/>
    </row>
    <row r="25949" spans="1:12" ht="24" customHeight="1">
      <c r="A25949" s="1355"/>
      <c r="B25949" s="1355"/>
      <c r="C25949" s="1433"/>
      <c r="E25949" s="1433"/>
      <c r="K25949" s="1433"/>
      <c r="L25949" s="1334"/>
    </row>
    <row r="25950" spans="1:12" ht="24" customHeight="1">
      <c r="A25950" s="1355"/>
      <c r="B25950" s="1355"/>
      <c r="C25950" s="1433"/>
      <c r="E25950" s="1433"/>
      <c r="K25950" s="1433"/>
      <c r="L25950" s="1334"/>
    </row>
    <row r="25951" spans="1:12" ht="24" customHeight="1">
      <c r="A25951" s="1355"/>
      <c r="B25951" s="1355"/>
      <c r="C25951" s="1433"/>
      <c r="E25951" s="1433"/>
      <c r="K25951" s="1433"/>
      <c r="L25951" s="1334"/>
    </row>
    <row r="25952" spans="1:12" ht="24" customHeight="1">
      <c r="A25952" s="1355"/>
      <c r="B25952" s="1355"/>
      <c r="C25952" s="1433"/>
      <c r="E25952" s="1433"/>
      <c r="K25952" s="1433"/>
      <c r="L25952" s="1334"/>
    </row>
    <row r="25953" spans="1:12" ht="24" customHeight="1">
      <c r="A25953" s="1355"/>
      <c r="B25953" s="1355"/>
      <c r="C25953" s="1433"/>
      <c r="E25953" s="1433"/>
      <c r="K25953" s="1433"/>
      <c r="L25953" s="1334"/>
    </row>
    <row r="25954" spans="1:12" ht="24" customHeight="1">
      <c r="A25954" s="1355"/>
      <c r="B25954" s="1355"/>
      <c r="C25954" s="1433"/>
      <c r="E25954" s="1433"/>
      <c r="K25954" s="1433"/>
      <c r="L25954" s="1334"/>
    </row>
    <row r="25955" spans="1:12" ht="24" customHeight="1">
      <c r="A25955" s="1355"/>
      <c r="B25955" s="1355"/>
      <c r="C25955" s="1433"/>
      <c r="E25955" s="1433"/>
      <c r="K25955" s="1433"/>
      <c r="L25955" s="1334"/>
    </row>
    <row r="25956" spans="1:12" ht="24" customHeight="1">
      <c r="A25956" s="1355"/>
      <c r="B25956" s="1355"/>
      <c r="C25956" s="1433"/>
      <c r="E25956" s="1433"/>
      <c r="K25956" s="1433"/>
      <c r="L25956" s="1334"/>
    </row>
    <row r="25957" spans="1:12" ht="24" customHeight="1">
      <c r="A25957" s="1355"/>
      <c r="B25957" s="1355"/>
      <c r="C25957" s="1433"/>
      <c r="E25957" s="1433"/>
      <c r="K25957" s="1433"/>
      <c r="L25957" s="1334"/>
    </row>
    <row r="25958" spans="1:12" ht="24" customHeight="1">
      <c r="A25958" s="1355"/>
      <c r="B25958" s="1355"/>
      <c r="C25958" s="1433"/>
      <c r="E25958" s="1433"/>
      <c r="K25958" s="1433"/>
      <c r="L25958" s="1334"/>
    </row>
    <row r="25959" spans="1:12" ht="24" customHeight="1">
      <c r="A25959" s="1355"/>
      <c r="B25959" s="1355"/>
      <c r="C25959" s="1433"/>
      <c r="E25959" s="1433"/>
      <c r="K25959" s="1433"/>
      <c r="L25959" s="1334"/>
    </row>
    <row r="25960" spans="1:12" ht="24" customHeight="1">
      <c r="A25960" s="1355"/>
      <c r="B25960" s="1355"/>
      <c r="C25960" s="1433"/>
      <c r="E25960" s="1433"/>
      <c r="K25960" s="1433"/>
      <c r="L25960" s="1334"/>
    </row>
    <row r="25961" spans="1:12" ht="24" customHeight="1">
      <c r="A25961" s="1355"/>
      <c r="B25961" s="1355"/>
      <c r="C25961" s="1433"/>
      <c r="E25961" s="1433"/>
      <c r="K25961" s="1433"/>
      <c r="L25961" s="1334"/>
    </row>
    <row r="25962" spans="1:12" ht="24" customHeight="1">
      <c r="A25962" s="1355"/>
      <c r="B25962" s="1355"/>
      <c r="C25962" s="1433"/>
      <c r="E25962" s="1433"/>
      <c r="K25962" s="1433"/>
      <c r="L25962" s="1334"/>
    </row>
    <row r="25963" spans="1:12" ht="24" customHeight="1">
      <c r="A25963" s="1355"/>
      <c r="B25963" s="1355"/>
      <c r="C25963" s="1433"/>
      <c r="E25963" s="1433"/>
      <c r="K25963" s="1433"/>
      <c r="L25963" s="1334"/>
    </row>
    <row r="25964" spans="1:12" ht="24" customHeight="1">
      <c r="A25964" s="1355"/>
      <c r="B25964" s="1355"/>
      <c r="C25964" s="1433"/>
      <c r="E25964" s="1433"/>
      <c r="K25964" s="1433"/>
      <c r="L25964" s="1334"/>
    </row>
    <row r="25965" spans="1:12" ht="24" customHeight="1">
      <c r="A25965" s="1355"/>
      <c r="B25965" s="1355"/>
      <c r="C25965" s="1433"/>
      <c r="E25965" s="1433"/>
      <c r="K25965" s="1433"/>
      <c r="L25965" s="1334"/>
    </row>
    <row r="25966" spans="1:12" ht="24" customHeight="1">
      <c r="A25966" s="1355"/>
      <c r="B25966" s="1355"/>
      <c r="C25966" s="1433"/>
      <c r="E25966" s="1433"/>
      <c r="K25966" s="1433"/>
      <c r="L25966" s="1334"/>
    </row>
    <row r="25967" spans="1:12" ht="24" customHeight="1">
      <c r="A25967" s="1355"/>
      <c r="B25967" s="1355"/>
      <c r="C25967" s="1433"/>
      <c r="E25967" s="1433"/>
      <c r="K25967" s="1433"/>
      <c r="L25967" s="1334"/>
    </row>
    <row r="25968" spans="1:12" ht="24" customHeight="1">
      <c r="A25968" s="1355"/>
      <c r="B25968" s="1355"/>
      <c r="C25968" s="1433"/>
      <c r="E25968" s="1433"/>
      <c r="K25968" s="1433"/>
      <c r="L25968" s="1334"/>
    </row>
    <row r="25969" spans="1:12" ht="24" customHeight="1">
      <c r="A25969" s="1355"/>
      <c r="B25969" s="1355"/>
      <c r="C25969" s="1433"/>
      <c r="E25969" s="1433"/>
      <c r="K25969" s="1433"/>
      <c r="L25969" s="1334"/>
    </row>
    <row r="25970" spans="1:12" ht="24" customHeight="1">
      <c r="A25970" s="1355"/>
      <c r="B25970" s="1355"/>
      <c r="C25970" s="1433"/>
      <c r="E25970" s="1433"/>
      <c r="K25970" s="1433"/>
      <c r="L25970" s="1334"/>
    </row>
    <row r="25971" spans="1:12" ht="24" customHeight="1">
      <c r="A25971" s="1355"/>
      <c r="B25971" s="1355"/>
      <c r="C25971" s="1433"/>
      <c r="E25971" s="1433"/>
      <c r="K25971" s="1433"/>
      <c r="L25971" s="1334"/>
    </row>
    <row r="25972" spans="1:12" ht="24" customHeight="1">
      <c r="A25972" s="1355"/>
      <c r="B25972" s="1355"/>
      <c r="C25972" s="1433"/>
      <c r="E25972" s="1433"/>
      <c r="K25972" s="1433"/>
      <c r="L25972" s="1334"/>
    </row>
    <row r="25973" spans="1:12" ht="24" customHeight="1">
      <c r="A25973" s="1355"/>
      <c r="B25973" s="1355"/>
      <c r="C25973" s="1433"/>
      <c r="E25973" s="1433"/>
      <c r="K25973" s="1433"/>
      <c r="L25973" s="1334"/>
    </row>
    <row r="25974" spans="1:12" ht="24" customHeight="1">
      <c r="A25974" s="1355"/>
      <c r="B25974" s="1355"/>
      <c r="C25974" s="1433"/>
      <c r="E25974" s="1433"/>
      <c r="K25974" s="1433"/>
      <c r="L25974" s="1334"/>
    </row>
    <row r="25975" spans="1:12" ht="24" customHeight="1">
      <c r="A25975" s="1355"/>
      <c r="B25975" s="1355"/>
      <c r="C25975" s="1433"/>
      <c r="E25975" s="1433"/>
      <c r="K25975" s="1433"/>
      <c r="L25975" s="1334"/>
    </row>
    <row r="25976" spans="1:12" ht="24" customHeight="1">
      <c r="A25976" s="1355"/>
      <c r="B25976" s="1355"/>
      <c r="C25976" s="1433"/>
      <c r="E25976" s="1433"/>
      <c r="K25976" s="1433"/>
      <c r="L25976" s="1334"/>
    </row>
    <row r="25977" spans="1:12" ht="24" customHeight="1">
      <c r="A25977" s="1355"/>
      <c r="B25977" s="1355"/>
      <c r="C25977" s="1433"/>
      <c r="E25977" s="1433"/>
      <c r="K25977" s="1433"/>
      <c r="L25977" s="1334"/>
    </row>
    <row r="25978" spans="1:12" ht="24" customHeight="1">
      <c r="A25978" s="1355"/>
      <c r="B25978" s="1355"/>
      <c r="C25978" s="1433"/>
      <c r="E25978" s="1433"/>
      <c r="K25978" s="1433"/>
      <c r="L25978" s="1334"/>
    </row>
    <row r="25979" spans="1:12" ht="24" customHeight="1">
      <c r="A25979" s="1355"/>
      <c r="B25979" s="1355"/>
      <c r="C25979" s="1433"/>
      <c r="E25979" s="1433"/>
      <c r="K25979" s="1433"/>
      <c r="L25979" s="1334"/>
    </row>
    <row r="25980" spans="1:12" ht="24" customHeight="1">
      <c r="A25980" s="1355"/>
      <c r="B25980" s="1355"/>
      <c r="C25980" s="1433"/>
      <c r="E25980" s="1433"/>
      <c r="K25980" s="1433"/>
      <c r="L25980" s="1334"/>
    </row>
    <row r="25981" spans="1:12" ht="24" customHeight="1">
      <c r="A25981" s="1355"/>
      <c r="B25981" s="1355"/>
      <c r="C25981" s="1433"/>
      <c r="E25981" s="1433"/>
      <c r="K25981" s="1433"/>
      <c r="L25981" s="1334"/>
    </row>
    <row r="25982" spans="1:12" ht="24" customHeight="1">
      <c r="A25982" s="1355"/>
      <c r="B25982" s="1355"/>
      <c r="C25982" s="1433"/>
      <c r="E25982" s="1433"/>
      <c r="K25982" s="1433"/>
      <c r="L25982" s="1334"/>
    </row>
    <row r="25983" spans="1:12" ht="24" customHeight="1">
      <c r="A25983" s="1355"/>
      <c r="B25983" s="1355"/>
      <c r="C25983" s="1433"/>
      <c r="E25983" s="1433"/>
      <c r="K25983" s="1433"/>
      <c r="L25983" s="1334"/>
    </row>
    <row r="25984" spans="1:12" ht="24" customHeight="1">
      <c r="A25984" s="1355"/>
      <c r="B25984" s="1355"/>
      <c r="C25984" s="1433"/>
      <c r="E25984" s="1433"/>
      <c r="K25984" s="1433"/>
      <c r="L25984" s="1334"/>
    </row>
    <row r="25985" spans="1:12" ht="24" customHeight="1">
      <c r="A25985" s="1355"/>
      <c r="B25985" s="1355"/>
      <c r="C25985" s="1433"/>
      <c r="E25985" s="1433"/>
      <c r="K25985" s="1433"/>
      <c r="L25985" s="1334"/>
    </row>
    <row r="25986" spans="1:12" ht="24" customHeight="1">
      <c r="A25986" s="1355"/>
      <c r="B25986" s="1355"/>
      <c r="C25986" s="1433"/>
      <c r="E25986" s="1433"/>
      <c r="K25986" s="1433"/>
      <c r="L25986" s="1334"/>
    </row>
    <row r="25987" spans="1:12" ht="24" customHeight="1">
      <c r="A25987" s="1355"/>
      <c r="B25987" s="1355"/>
      <c r="C25987" s="1433"/>
      <c r="E25987" s="1433"/>
      <c r="K25987" s="1433"/>
      <c r="L25987" s="1334"/>
    </row>
    <row r="25988" spans="1:12" ht="24" customHeight="1">
      <c r="A25988" s="1355"/>
      <c r="B25988" s="1355"/>
      <c r="C25988" s="1433"/>
      <c r="E25988" s="1433"/>
      <c r="K25988" s="1433"/>
      <c r="L25988" s="1334"/>
    </row>
    <row r="25989" spans="1:12" ht="24" customHeight="1">
      <c r="A25989" s="1355"/>
      <c r="B25989" s="1355"/>
      <c r="C25989" s="1433"/>
      <c r="E25989" s="1433"/>
      <c r="K25989" s="1433"/>
      <c r="L25989" s="1334"/>
    </row>
    <row r="25990" spans="1:12" ht="24" customHeight="1">
      <c r="A25990" s="1355"/>
      <c r="B25990" s="1355"/>
      <c r="C25990" s="1433"/>
      <c r="E25990" s="1433"/>
      <c r="K25990" s="1433"/>
      <c r="L25990" s="1334"/>
    </row>
    <row r="25991" spans="1:12" ht="24" customHeight="1">
      <c r="A25991" s="1355"/>
      <c r="B25991" s="1355"/>
      <c r="C25991" s="1433"/>
      <c r="E25991" s="1433"/>
      <c r="K25991" s="1433"/>
      <c r="L25991" s="1334"/>
    </row>
    <row r="25992" spans="1:12" ht="24" customHeight="1">
      <c r="A25992" s="1355"/>
      <c r="B25992" s="1355"/>
      <c r="C25992" s="1433"/>
      <c r="E25992" s="1433"/>
      <c r="K25992" s="1433"/>
      <c r="L25992" s="1334"/>
    </row>
    <row r="25993" spans="1:12" ht="24" customHeight="1">
      <c r="A25993" s="1355"/>
      <c r="B25993" s="1355"/>
      <c r="C25993" s="1433"/>
      <c r="E25993" s="1433"/>
      <c r="K25993" s="1433"/>
      <c r="L25993" s="1334"/>
    </row>
    <row r="25994" spans="1:12" ht="24" customHeight="1">
      <c r="A25994" s="1355"/>
      <c r="B25994" s="1355"/>
      <c r="C25994" s="1433"/>
      <c r="E25994" s="1433"/>
      <c r="K25994" s="1433"/>
      <c r="L25994" s="1334"/>
    </row>
    <row r="25995" spans="1:12" ht="24" customHeight="1">
      <c r="A25995" s="1355"/>
      <c r="B25995" s="1355"/>
      <c r="C25995" s="1433"/>
      <c r="E25995" s="1433"/>
      <c r="K25995" s="1433"/>
      <c r="L25995" s="1334"/>
    </row>
    <row r="25996" spans="1:12" ht="24" customHeight="1">
      <c r="A25996" s="1355"/>
      <c r="B25996" s="1355"/>
      <c r="C25996" s="1433"/>
      <c r="E25996" s="1433"/>
      <c r="K25996" s="1433"/>
      <c r="L25996" s="1334"/>
    </row>
    <row r="25997" spans="1:12" ht="24" customHeight="1">
      <c r="A25997" s="1355"/>
      <c r="B25997" s="1355"/>
      <c r="C25997" s="1433"/>
      <c r="E25997" s="1433"/>
      <c r="K25997" s="1433"/>
      <c r="L25997" s="1334"/>
    </row>
    <row r="25998" spans="1:12" ht="24" customHeight="1">
      <c r="A25998" s="1355"/>
      <c r="B25998" s="1355"/>
      <c r="C25998" s="1433"/>
      <c r="E25998" s="1433"/>
      <c r="K25998" s="1433"/>
      <c r="L25998" s="1334"/>
    </row>
    <row r="25999" spans="1:12" ht="24" customHeight="1">
      <c r="A25999" s="1355"/>
      <c r="B25999" s="1355"/>
      <c r="C25999" s="1433"/>
      <c r="E25999" s="1433"/>
      <c r="K25999" s="1433"/>
      <c r="L25999" s="1334"/>
    </row>
    <row r="26000" spans="1:12" ht="24" customHeight="1">
      <c r="A26000" s="1355"/>
      <c r="B26000" s="1355"/>
      <c r="C26000" s="1433"/>
      <c r="E26000" s="1433"/>
      <c r="K26000" s="1433"/>
      <c r="L26000" s="1334"/>
    </row>
    <row r="26001" spans="1:12" ht="24" customHeight="1">
      <c r="A26001" s="1355"/>
      <c r="B26001" s="1355"/>
      <c r="C26001" s="1433"/>
      <c r="E26001" s="1433"/>
      <c r="K26001" s="1433"/>
      <c r="L26001" s="1334"/>
    </row>
    <row r="26002" spans="1:12" ht="24" customHeight="1">
      <c r="A26002" s="1355"/>
      <c r="B26002" s="1355"/>
      <c r="C26002" s="1433"/>
      <c r="E26002" s="1433"/>
      <c r="K26002" s="1433"/>
      <c r="L26002" s="1334"/>
    </row>
    <row r="26003" spans="1:12" ht="24" customHeight="1">
      <c r="A26003" s="1355"/>
      <c r="B26003" s="1355"/>
      <c r="C26003" s="1433"/>
      <c r="E26003" s="1433"/>
      <c r="K26003" s="1433"/>
      <c r="L26003" s="1334"/>
    </row>
    <row r="26004" spans="1:12" ht="24" customHeight="1">
      <c r="A26004" s="1355"/>
      <c r="B26004" s="1355"/>
      <c r="C26004" s="1433"/>
      <c r="E26004" s="1433"/>
      <c r="K26004" s="1433"/>
      <c r="L26004" s="1334"/>
    </row>
    <row r="26005" spans="1:12" ht="24" customHeight="1">
      <c r="A26005" s="1355"/>
      <c r="B26005" s="1355"/>
      <c r="C26005" s="1433"/>
      <c r="E26005" s="1433"/>
      <c r="K26005" s="1433"/>
      <c r="L26005" s="1334"/>
    </row>
    <row r="26006" spans="1:12" ht="24" customHeight="1">
      <c r="A26006" s="1355"/>
      <c r="B26006" s="1355"/>
      <c r="C26006" s="1433"/>
      <c r="E26006" s="1433"/>
      <c r="K26006" s="1433"/>
      <c r="L26006" s="1334"/>
    </row>
    <row r="26007" spans="1:12" ht="24" customHeight="1">
      <c r="A26007" s="1355"/>
      <c r="B26007" s="1355"/>
      <c r="C26007" s="1433"/>
      <c r="E26007" s="1433"/>
      <c r="K26007" s="1433"/>
      <c r="L26007" s="1334"/>
    </row>
    <row r="26008" spans="1:12" ht="24" customHeight="1">
      <c r="A26008" s="1355"/>
      <c r="B26008" s="1355"/>
      <c r="C26008" s="1433"/>
      <c r="E26008" s="1433"/>
      <c r="K26008" s="1433"/>
      <c r="L26008" s="1334"/>
    </row>
    <row r="26009" spans="1:12" ht="24" customHeight="1">
      <c r="A26009" s="1355"/>
      <c r="B26009" s="1355"/>
      <c r="C26009" s="1433"/>
      <c r="E26009" s="1433"/>
      <c r="K26009" s="1433"/>
      <c r="L26009" s="1334"/>
    </row>
    <row r="26010" spans="1:12" ht="24" customHeight="1">
      <c r="A26010" s="1355"/>
      <c r="B26010" s="1355"/>
      <c r="C26010" s="1433"/>
      <c r="E26010" s="1433"/>
      <c r="K26010" s="1433"/>
      <c r="L26010" s="1334"/>
    </row>
    <row r="26011" spans="1:12" ht="24" customHeight="1">
      <c r="A26011" s="1355"/>
      <c r="B26011" s="1355"/>
      <c r="C26011" s="1433"/>
      <c r="E26011" s="1433"/>
      <c r="K26011" s="1433"/>
      <c r="L26011" s="1334"/>
    </row>
    <row r="26012" spans="1:12" ht="24" customHeight="1">
      <c r="A26012" s="1355"/>
      <c r="B26012" s="1355"/>
      <c r="C26012" s="1433"/>
      <c r="E26012" s="1433"/>
      <c r="K26012" s="1433"/>
      <c r="L26012" s="1334"/>
    </row>
    <row r="26013" spans="1:12" ht="24" customHeight="1">
      <c r="A26013" s="1355"/>
      <c r="B26013" s="1355"/>
      <c r="C26013" s="1433"/>
      <c r="E26013" s="1433"/>
      <c r="K26013" s="1433"/>
      <c r="L26013" s="1334"/>
    </row>
    <row r="26014" spans="1:12" ht="24" customHeight="1">
      <c r="A26014" s="1355"/>
      <c r="B26014" s="1355"/>
      <c r="C26014" s="1433"/>
      <c r="E26014" s="1433"/>
      <c r="K26014" s="1433"/>
      <c r="L26014" s="1334"/>
    </row>
    <row r="26015" spans="1:12" ht="24" customHeight="1">
      <c r="A26015" s="1355"/>
      <c r="B26015" s="1355"/>
      <c r="C26015" s="1433"/>
      <c r="E26015" s="1433"/>
      <c r="K26015" s="1433"/>
      <c r="L26015" s="1334"/>
    </row>
    <row r="26016" spans="1:12" ht="24" customHeight="1">
      <c r="A26016" s="1355"/>
      <c r="B26016" s="1355"/>
      <c r="C26016" s="1433"/>
      <c r="E26016" s="1433"/>
      <c r="K26016" s="1433"/>
      <c r="L26016" s="1334"/>
    </row>
    <row r="26017" spans="1:12" ht="24" customHeight="1">
      <c r="A26017" s="1355"/>
      <c r="B26017" s="1355"/>
      <c r="C26017" s="1433"/>
      <c r="E26017" s="1433"/>
      <c r="K26017" s="1433"/>
      <c r="L26017" s="1334"/>
    </row>
    <row r="26018" spans="1:12" ht="24" customHeight="1">
      <c r="A26018" s="1355"/>
      <c r="B26018" s="1355"/>
      <c r="C26018" s="1433"/>
      <c r="E26018" s="1433"/>
      <c r="K26018" s="1433"/>
      <c r="L26018" s="1334"/>
    </row>
    <row r="26019" spans="1:12" ht="24" customHeight="1">
      <c r="A26019" s="1355"/>
      <c r="B26019" s="1355"/>
      <c r="C26019" s="1433"/>
      <c r="E26019" s="1433"/>
      <c r="K26019" s="1433"/>
      <c r="L26019" s="1334"/>
    </row>
    <row r="26020" spans="1:12" ht="24" customHeight="1">
      <c r="A26020" s="1355"/>
      <c r="B26020" s="1355"/>
      <c r="C26020" s="1433"/>
      <c r="E26020" s="1433"/>
      <c r="K26020" s="1433"/>
      <c r="L26020" s="1334"/>
    </row>
    <row r="26021" spans="1:12" ht="24" customHeight="1">
      <c r="A26021" s="1355"/>
      <c r="B26021" s="1355"/>
      <c r="C26021" s="1433"/>
      <c r="E26021" s="1433"/>
      <c r="K26021" s="1433"/>
      <c r="L26021" s="1334"/>
    </row>
    <row r="26022" spans="1:12" ht="24" customHeight="1">
      <c r="A26022" s="1355"/>
      <c r="B26022" s="1355"/>
      <c r="C26022" s="1433"/>
      <c r="E26022" s="1433"/>
      <c r="K26022" s="1433"/>
      <c r="L26022" s="1334"/>
    </row>
    <row r="26023" spans="1:12" ht="24" customHeight="1">
      <c r="A26023" s="1355"/>
      <c r="B26023" s="1355"/>
      <c r="C26023" s="1433"/>
      <c r="E26023" s="1433"/>
      <c r="K26023" s="1433"/>
      <c r="L26023" s="1334"/>
    </row>
    <row r="26024" spans="1:12" ht="24" customHeight="1">
      <c r="A26024" s="1355"/>
      <c r="B26024" s="1355"/>
      <c r="C26024" s="1433"/>
      <c r="E26024" s="1433"/>
      <c r="K26024" s="1433"/>
      <c r="L26024" s="1334"/>
    </row>
    <row r="26025" spans="1:12" ht="24" customHeight="1">
      <c r="A26025" s="1355"/>
      <c r="B26025" s="1355"/>
      <c r="C26025" s="1433"/>
      <c r="E26025" s="1433"/>
      <c r="K26025" s="1433"/>
      <c r="L26025" s="1334"/>
    </row>
    <row r="26026" spans="1:12" ht="24" customHeight="1">
      <c r="A26026" s="1355"/>
      <c r="B26026" s="1355"/>
      <c r="C26026" s="1433"/>
      <c r="E26026" s="1433"/>
      <c r="K26026" s="1433"/>
      <c r="L26026" s="1334"/>
    </row>
    <row r="26027" spans="1:12" ht="24" customHeight="1">
      <c r="A26027" s="1355"/>
      <c r="B26027" s="1355"/>
      <c r="C26027" s="1433"/>
      <c r="E26027" s="1433"/>
      <c r="K26027" s="1433"/>
      <c r="L26027" s="1334"/>
    </row>
    <row r="26028" spans="1:12" ht="24" customHeight="1">
      <c r="A26028" s="1355"/>
      <c r="B26028" s="1355"/>
      <c r="C26028" s="1433"/>
      <c r="E26028" s="1433"/>
      <c r="K26028" s="1433"/>
      <c r="L26028" s="1334"/>
    </row>
    <row r="26029" spans="1:12" ht="24" customHeight="1">
      <c r="A26029" s="1355"/>
      <c r="B26029" s="1355"/>
      <c r="C26029" s="1433"/>
      <c r="E26029" s="1433"/>
      <c r="K26029" s="1433"/>
      <c r="L26029" s="1334"/>
    </row>
    <row r="26030" spans="1:12" ht="24" customHeight="1">
      <c r="A26030" s="1355"/>
      <c r="B26030" s="1355"/>
      <c r="C26030" s="1433"/>
      <c r="E26030" s="1433"/>
      <c r="K26030" s="1433"/>
      <c r="L26030" s="1334"/>
    </row>
    <row r="26031" spans="1:12" ht="24" customHeight="1">
      <c r="A26031" s="1355"/>
      <c r="B26031" s="1355"/>
      <c r="C26031" s="1433"/>
      <c r="E26031" s="1433"/>
      <c r="K26031" s="1433"/>
      <c r="L26031" s="1334"/>
    </row>
    <row r="26032" spans="1:12" ht="24" customHeight="1">
      <c r="A26032" s="1355"/>
      <c r="B26032" s="1355"/>
      <c r="C26032" s="1433"/>
      <c r="E26032" s="1433"/>
      <c r="K26032" s="1433"/>
      <c r="L26032" s="1334"/>
    </row>
    <row r="26033" spans="1:12" ht="24" customHeight="1">
      <c r="A26033" s="1355"/>
      <c r="B26033" s="1355"/>
      <c r="C26033" s="1433"/>
      <c r="E26033" s="1433"/>
      <c r="K26033" s="1433"/>
      <c r="L26033" s="1334"/>
    </row>
    <row r="26034" spans="1:12" ht="24" customHeight="1">
      <c r="A26034" s="1355"/>
      <c r="B26034" s="1355"/>
      <c r="C26034" s="1433"/>
      <c r="E26034" s="1433"/>
      <c r="K26034" s="1433"/>
      <c r="L26034" s="1334"/>
    </row>
    <row r="26035" spans="1:12" ht="24" customHeight="1">
      <c r="A26035" s="1355"/>
      <c r="B26035" s="1355"/>
      <c r="C26035" s="1433"/>
      <c r="E26035" s="1433"/>
      <c r="K26035" s="1433"/>
      <c r="L26035" s="1334"/>
    </row>
    <row r="26036" spans="1:12" ht="24" customHeight="1">
      <c r="A26036" s="1355"/>
      <c r="B26036" s="1355"/>
      <c r="C26036" s="1433"/>
      <c r="E26036" s="1433"/>
      <c r="K26036" s="1433"/>
      <c r="L26036" s="1334"/>
    </row>
    <row r="26037" spans="1:12" ht="24" customHeight="1">
      <c r="A26037" s="1355"/>
      <c r="B26037" s="1355"/>
      <c r="C26037" s="1433"/>
      <c r="E26037" s="1433"/>
      <c r="K26037" s="1433"/>
      <c r="L26037" s="1334"/>
    </row>
    <row r="26038" spans="1:12" ht="24" customHeight="1">
      <c r="A26038" s="1355"/>
      <c r="B26038" s="1355"/>
      <c r="C26038" s="1433"/>
      <c r="E26038" s="1433"/>
      <c r="K26038" s="1433"/>
      <c r="L26038" s="1334"/>
    </row>
    <row r="26039" spans="1:12" ht="24" customHeight="1">
      <c r="A26039" s="1355"/>
      <c r="B26039" s="1355"/>
      <c r="C26039" s="1433"/>
      <c r="E26039" s="1433"/>
      <c r="K26039" s="1433"/>
      <c r="L26039" s="1334"/>
    </row>
    <row r="26040" spans="1:12" ht="24" customHeight="1">
      <c r="A26040" s="1355"/>
      <c r="B26040" s="1355"/>
      <c r="C26040" s="1433"/>
      <c r="E26040" s="1433"/>
      <c r="K26040" s="1433"/>
      <c r="L26040" s="1334"/>
    </row>
    <row r="26041" spans="1:12" ht="24" customHeight="1">
      <c r="A26041" s="1355"/>
      <c r="B26041" s="1355"/>
      <c r="C26041" s="1433"/>
      <c r="E26041" s="1433"/>
      <c r="K26041" s="1433"/>
      <c r="L26041" s="1334"/>
    </row>
    <row r="26042" spans="1:12" ht="24" customHeight="1">
      <c r="A26042" s="1355"/>
      <c r="B26042" s="1355"/>
      <c r="C26042" s="1433"/>
      <c r="E26042" s="1433"/>
      <c r="K26042" s="1433"/>
      <c r="L26042" s="1334"/>
    </row>
    <row r="26043" spans="1:12" ht="24" customHeight="1">
      <c r="A26043" s="1355"/>
      <c r="B26043" s="1355"/>
      <c r="C26043" s="1433"/>
      <c r="E26043" s="1433"/>
      <c r="K26043" s="1433"/>
      <c r="L26043" s="1334"/>
    </row>
    <row r="26044" spans="1:12" ht="24" customHeight="1">
      <c r="A26044" s="1355"/>
      <c r="B26044" s="1355"/>
      <c r="C26044" s="1433"/>
      <c r="E26044" s="1433"/>
      <c r="K26044" s="1433"/>
      <c r="L26044" s="1334"/>
    </row>
    <row r="26045" spans="1:12" ht="24" customHeight="1">
      <c r="A26045" s="1355"/>
      <c r="B26045" s="1355"/>
      <c r="C26045" s="1433"/>
      <c r="E26045" s="1433"/>
      <c r="K26045" s="1433"/>
      <c r="L26045" s="1334"/>
    </row>
    <row r="26046" spans="1:12" ht="24" customHeight="1">
      <c r="A26046" s="1355"/>
      <c r="B26046" s="1355"/>
      <c r="C26046" s="1433"/>
      <c r="E26046" s="1433"/>
      <c r="K26046" s="1433"/>
      <c r="L26046" s="1334"/>
    </row>
    <row r="26047" spans="1:12" ht="24" customHeight="1">
      <c r="A26047" s="1355"/>
      <c r="B26047" s="1355"/>
      <c r="C26047" s="1433"/>
      <c r="E26047" s="1433"/>
      <c r="K26047" s="1433"/>
      <c r="L26047" s="1334"/>
    </row>
    <row r="26048" spans="1:12" ht="24" customHeight="1">
      <c r="A26048" s="1355"/>
      <c r="B26048" s="1355"/>
      <c r="C26048" s="1433"/>
      <c r="E26048" s="1433"/>
      <c r="K26048" s="1433"/>
      <c r="L26048" s="1334"/>
    </row>
    <row r="26049" spans="1:12" ht="24" customHeight="1">
      <c r="A26049" s="1355"/>
      <c r="B26049" s="1355"/>
      <c r="C26049" s="1433"/>
      <c r="E26049" s="1433"/>
      <c r="K26049" s="1433"/>
      <c r="L26049" s="1334"/>
    </row>
    <row r="26050" spans="1:12" ht="24" customHeight="1">
      <c r="A26050" s="1355"/>
      <c r="B26050" s="1355"/>
      <c r="C26050" s="1433"/>
      <c r="E26050" s="1433"/>
      <c r="K26050" s="1433"/>
      <c r="L26050" s="1334"/>
    </row>
    <row r="26051" spans="1:12" ht="24" customHeight="1">
      <c r="A26051" s="1355"/>
      <c r="B26051" s="1355"/>
      <c r="C26051" s="1433"/>
      <c r="E26051" s="1433"/>
      <c r="K26051" s="1433"/>
      <c r="L26051" s="1334"/>
    </row>
    <row r="26052" spans="1:12" ht="24" customHeight="1">
      <c r="A26052" s="1355"/>
      <c r="B26052" s="1355"/>
      <c r="C26052" s="1433"/>
      <c r="E26052" s="1433"/>
      <c r="K26052" s="1433"/>
      <c r="L26052" s="1334"/>
    </row>
    <row r="26053" spans="1:12" ht="24" customHeight="1">
      <c r="A26053" s="1355"/>
      <c r="B26053" s="1355"/>
      <c r="C26053" s="1433"/>
      <c r="E26053" s="1433"/>
      <c r="K26053" s="1433"/>
      <c r="L26053" s="1334"/>
    </row>
    <row r="26054" spans="1:12" ht="24" customHeight="1">
      <c r="A26054" s="1355"/>
      <c r="B26054" s="1355"/>
      <c r="C26054" s="1433"/>
      <c r="E26054" s="1433"/>
      <c r="K26054" s="1433"/>
      <c r="L26054" s="1334"/>
    </row>
    <row r="26055" spans="1:12" ht="24" customHeight="1">
      <c r="A26055" s="1355"/>
      <c r="B26055" s="1355"/>
      <c r="C26055" s="1433"/>
      <c r="E26055" s="1433"/>
      <c r="K26055" s="1433"/>
      <c r="L26055" s="1334"/>
    </row>
    <row r="26056" spans="1:12" ht="24" customHeight="1">
      <c r="A26056" s="1355"/>
      <c r="B26056" s="1355"/>
      <c r="C26056" s="1433"/>
      <c r="E26056" s="1433"/>
      <c r="K26056" s="1433"/>
      <c r="L26056" s="1334"/>
    </row>
    <row r="26057" spans="1:12" ht="24" customHeight="1">
      <c r="A26057" s="1355"/>
      <c r="B26057" s="1355"/>
      <c r="C26057" s="1433"/>
      <c r="E26057" s="1433"/>
      <c r="K26057" s="1433"/>
      <c r="L26057" s="1334"/>
    </row>
    <row r="26058" spans="1:12" ht="24" customHeight="1">
      <c r="A26058" s="1355"/>
      <c r="B26058" s="1355"/>
      <c r="C26058" s="1433"/>
      <c r="E26058" s="1433"/>
      <c r="K26058" s="1433"/>
      <c r="L26058" s="1334"/>
    </row>
    <row r="26059" spans="1:12" ht="24" customHeight="1">
      <c r="A26059" s="1355"/>
      <c r="B26059" s="1355"/>
      <c r="C26059" s="1433"/>
      <c r="E26059" s="1433"/>
      <c r="K26059" s="1433"/>
      <c r="L26059" s="1334"/>
    </row>
    <row r="26060" spans="1:12" ht="24" customHeight="1">
      <c r="A26060" s="1355"/>
      <c r="B26060" s="1355"/>
      <c r="C26060" s="1433"/>
      <c r="E26060" s="1433"/>
      <c r="K26060" s="1433"/>
      <c r="L26060" s="1334"/>
    </row>
    <row r="26061" spans="1:12" ht="24" customHeight="1">
      <c r="A26061" s="1355"/>
      <c r="B26061" s="1355"/>
      <c r="C26061" s="1433"/>
      <c r="E26061" s="1433"/>
      <c r="K26061" s="1433"/>
      <c r="L26061" s="1334"/>
    </row>
    <row r="26062" spans="1:12" ht="24" customHeight="1">
      <c r="A26062" s="1355"/>
      <c r="B26062" s="1355"/>
      <c r="C26062" s="1433"/>
      <c r="E26062" s="1433"/>
      <c r="K26062" s="1433"/>
      <c r="L26062" s="1334"/>
    </row>
    <row r="26063" spans="1:12" ht="24" customHeight="1">
      <c r="A26063" s="1355"/>
      <c r="B26063" s="1355"/>
      <c r="C26063" s="1433"/>
      <c r="E26063" s="1433"/>
      <c r="K26063" s="1433"/>
      <c r="L26063" s="1334"/>
    </row>
    <row r="26064" spans="1:12" ht="24" customHeight="1">
      <c r="A26064" s="1355"/>
      <c r="B26064" s="1355"/>
      <c r="C26064" s="1433"/>
      <c r="E26064" s="1433"/>
      <c r="K26064" s="1433"/>
      <c r="L26064" s="1334"/>
    </row>
    <row r="26065" spans="1:12" ht="24" customHeight="1">
      <c r="A26065" s="1355"/>
      <c r="B26065" s="1355"/>
      <c r="C26065" s="1433"/>
      <c r="E26065" s="1433"/>
      <c r="K26065" s="1433"/>
      <c r="L26065" s="1334"/>
    </row>
    <row r="26066" spans="1:12" ht="24" customHeight="1">
      <c r="A26066" s="1355"/>
      <c r="B26066" s="1355"/>
      <c r="C26066" s="1433"/>
      <c r="E26066" s="1433"/>
      <c r="K26066" s="1433"/>
      <c r="L26066" s="1334"/>
    </row>
    <row r="26067" spans="1:12" ht="24" customHeight="1">
      <c r="A26067" s="1355"/>
      <c r="B26067" s="1355"/>
      <c r="C26067" s="1433"/>
      <c r="E26067" s="1433"/>
      <c r="K26067" s="1433"/>
      <c r="L26067" s="1334"/>
    </row>
    <row r="26068" spans="1:12" ht="24" customHeight="1">
      <c r="A26068" s="1355"/>
      <c r="B26068" s="1355"/>
      <c r="C26068" s="1433"/>
      <c r="E26068" s="1433"/>
      <c r="K26068" s="1433"/>
      <c r="L26068" s="1334"/>
    </row>
    <row r="26069" spans="1:12" ht="24" customHeight="1">
      <c r="A26069" s="1355"/>
      <c r="B26069" s="1355"/>
      <c r="C26069" s="1433"/>
      <c r="E26069" s="1433"/>
      <c r="K26069" s="1433"/>
      <c r="L26069" s="1334"/>
    </row>
    <row r="26070" spans="1:12" ht="24" customHeight="1">
      <c r="A26070" s="1355"/>
      <c r="B26070" s="1355"/>
      <c r="C26070" s="1433"/>
      <c r="E26070" s="1433"/>
      <c r="K26070" s="1433"/>
      <c r="L26070" s="1334"/>
    </row>
    <row r="26071" spans="1:12" ht="24" customHeight="1">
      <c r="A26071" s="1355"/>
      <c r="B26071" s="1355"/>
      <c r="C26071" s="1433"/>
      <c r="E26071" s="1433"/>
      <c r="K26071" s="1433"/>
      <c r="L26071" s="1334"/>
    </row>
    <row r="26072" spans="1:12" ht="24" customHeight="1">
      <c r="A26072" s="1355"/>
      <c r="B26072" s="1355"/>
      <c r="C26072" s="1433"/>
      <c r="E26072" s="1433"/>
      <c r="K26072" s="1433"/>
      <c r="L26072" s="1334"/>
    </row>
    <row r="26073" spans="1:12" ht="24" customHeight="1">
      <c r="A26073" s="1355"/>
      <c r="B26073" s="1355"/>
      <c r="C26073" s="1433"/>
      <c r="E26073" s="1433"/>
      <c r="K26073" s="1433"/>
      <c r="L26073" s="1334"/>
    </row>
    <row r="26074" spans="1:12" ht="24" customHeight="1">
      <c r="A26074" s="1355"/>
      <c r="B26074" s="1355"/>
      <c r="C26074" s="1433"/>
      <c r="E26074" s="1433"/>
      <c r="K26074" s="1433"/>
      <c r="L26074" s="1334"/>
    </row>
    <row r="26075" spans="1:12" ht="24" customHeight="1">
      <c r="A26075" s="1355"/>
      <c r="B26075" s="1355"/>
      <c r="C26075" s="1433"/>
      <c r="E26075" s="1433"/>
      <c r="K26075" s="1433"/>
      <c r="L26075" s="1334"/>
    </row>
    <row r="26076" spans="1:12" ht="24" customHeight="1">
      <c r="A26076" s="1355"/>
      <c r="B26076" s="1355"/>
      <c r="C26076" s="1433"/>
      <c r="E26076" s="1433"/>
      <c r="K26076" s="1433"/>
      <c r="L26076" s="1334"/>
    </row>
    <row r="26077" spans="1:12" ht="24" customHeight="1">
      <c r="A26077" s="1355"/>
      <c r="B26077" s="1355"/>
      <c r="C26077" s="1433"/>
      <c r="E26077" s="1433"/>
      <c r="K26077" s="1433"/>
      <c r="L26077" s="1334"/>
    </row>
    <row r="26078" spans="1:12" ht="24" customHeight="1">
      <c r="A26078" s="1355"/>
      <c r="B26078" s="1355"/>
      <c r="C26078" s="1433"/>
      <c r="E26078" s="1433"/>
      <c r="K26078" s="1433"/>
      <c r="L26078" s="1334"/>
    </row>
    <row r="26079" spans="1:12" ht="24" customHeight="1">
      <c r="A26079" s="1355"/>
      <c r="B26079" s="1355"/>
      <c r="C26079" s="1433"/>
      <c r="E26079" s="1433"/>
      <c r="K26079" s="1433"/>
      <c r="L26079" s="1334"/>
    </row>
    <row r="26080" spans="1:12" ht="24" customHeight="1">
      <c r="A26080" s="1355"/>
      <c r="B26080" s="1355"/>
      <c r="C26080" s="1433"/>
      <c r="E26080" s="1433"/>
      <c r="K26080" s="1433"/>
      <c r="L26080" s="1334"/>
    </row>
    <row r="26081" spans="1:12" ht="24" customHeight="1">
      <c r="A26081" s="1355"/>
      <c r="B26081" s="1355"/>
      <c r="C26081" s="1433"/>
      <c r="E26081" s="1433"/>
      <c r="K26081" s="1433"/>
      <c r="L26081" s="1334"/>
    </row>
    <row r="26082" spans="1:12" ht="24" customHeight="1">
      <c r="A26082" s="1355"/>
      <c r="B26082" s="1355"/>
      <c r="C26082" s="1433"/>
      <c r="E26082" s="1433"/>
      <c r="K26082" s="1433"/>
      <c r="L26082" s="1334"/>
    </row>
    <row r="26083" spans="1:12" ht="24" customHeight="1">
      <c r="A26083" s="1355"/>
      <c r="B26083" s="1355"/>
      <c r="C26083" s="1433"/>
      <c r="E26083" s="1433"/>
      <c r="K26083" s="1433"/>
      <c r="L26083" s="1334"/>
    </row>
    <row r="26084" spans="1:12" ht="24" customHeight="1">
      <c r="A26084" s="1355"/>
      <c r="B26084" s="1355"/>
      <c r="C26084" s="1433"/>
      <c r="E26084" s="1433"/>
      <c r="K26084" s="1433"/>
      <c r="L26084" s="1334"/>
    </row>
    <row r="26085" spans="1:12" ht="24" customHeight="1">
      <c r="A26085" s="1355"/>
      <c r="B26085" s="1355"/>
      <c r="C26085" s="1433"/>
      <c r="E26085" s="1433"/>
      <c r="K26085" s="1433"/>
      <c r="L26085" s="1334"/>
    </row>
    <row r="26086" spans="1:12" ht="24" customHeight="1">
      <c r="A26086" s="1355"/>
      <c r="B26086" s="1355"/>
      <c r="C26086" s="1433"/>
      <c r="E26086" s="1433"/>
      <c r="K26086" s="1433"/>
      <c r="L26086" s="1334"/>
    </row>
    <row r="26087" spans="1:12" ht="24" customHeight="1">
      <c r="A26087" s="1355"/>
      <c r="B26087" s="1355"/>
      <c r="C26087" s="1433"/>
      <c r="E26087" s="1433"/>
      <c r="K26087" s="1433"/>
      <c r="L26087" s="1334"/>
    </row>
    <row r="26088" spans="1:12" ht="24" customHeight="1">
      <c r="A26088" s="1355"/>
      <c r="B26088" s="1355"/>
      <c r="C26088" s="1433"/>
      <c r="E26088" s="1433"/>
      <c r="K26088" s="1433"/>
      <c r="L26088" s="1334"/>
    </row>
    <row r="26089" spans="1:12" ht="24" customHeight="1">
      <c r="A26089" s="1355"/>
      <c r="B26089" s="1355"/>
      <c r="C26089" s="1433"/>
      <c r="E26089" s="1433"/>
      <c r="K26089" s="1433"/>
      <c r="L26089" s="1334"/>
    </row>
    <row r="26090" spans="1:12" ht="24" customHeight="1">
      <c r="A26090" s="1355"/>
      <c r="B26090" s="1355"/>
      <c r="C26090" s="1433"/>
      <c r="E26090" s="1433"/>
      <c r="K26090" s="1433"/>
      <c r="L26090" s="1334"/>
    </row>
    <row r="26091" spans="1:12" ht="24" customHeight="1">
      <c r="A26091" s="1355"/>
      <c r="B26091" s="1355"/>
      <c r="C26091" s="1433"/>
      <c r="E26091" s="1433"/>
      <c r="K26091" s="1433"/>
      <c r="L26091" s="1334"/>
    </row>
    <row r="26092" spans="1:12" ht="24" customHeight="1">
      <c r="A26092" s="1355"/>
      <c r="B26092" s="1355"/>
      <c r="C26092" s="1433"/>
      <c r="E26092" s="1433"/>
      <c r="K26092" s="1433"/>
      <c r="L26092" s="1334"/>
    </row>
    <row r="26093" spans="1:12" ht="24" customHeight="1">
      <c r="A26093" s="1355"/>
      <c r="B26093" s="1355"/>
      <c r="C26093" s="1433"/>
      <c r="E26093" s="1433"/>
      <c r="K26093" s="1433"/>
      <c r="L26093" s="1334"/>
    </row>
    <row r="26094" spans="1:12" ht="24" customHeight="1">
      <c r="A26094" s="1355"/>
      <c r="B26094" s="1355"/>
      <c r="C26094" s="1433"/>
      <c r="E26094" s="1433"/>
      <c r="K26094" s="1433"/>
      <c r="L26094" s="1334"/>
    </row>
    <row r="26095" spans="1:12" ht="24" customHeight="1">
      <c r="A26095" s="1355"/>
      <c r="B26095" s="1355"/>
      <c r="C26095" s="1433"/>
      <c r="E26095" s="1433"/>
      <c r="K26095" s="1433"/>
      <c r="L26095" s="1334"/>
    </row>
    <row r="26096" spans="1:12" ht="24" customHeight="1">
      <c r="A26096" s="1355"/>
      <c r="B26096" s="1355"/>
      <c r="C26096" s="1433"/>
      <c r="E26096" s="1433"/>
      <c r="K26096" s="1433"/>
      <c r="L26096" s="1334"/>
    </row>
    <row r="26097" spans="1:12" ht="24" customHeight="1">
      <c r="A26097" s="1355"/>
      <c r="B26097" s="1355"/>
      <c r="C26097" s="1433"/>
      <c r="E26097" s="1433"/>
      <c r="K26097" s="1433"/>
      <c r="L26097" s="1334"/>
    </row>
    <row r="26098" spans="1:12" ht="24" customHeight="1">
      <c r="A26098" s="1355"/>
      <c r="B26098" s="1355"/>
      <c r="C26098" s="1433"/>
      <c r="E26098" s="1433"/>
      <c r="K26098" s="1433"/>
      <c r="L26098" s="1334"/>
    </row>
    <row r="26099" spans="1:12" ht="24" customHeight="1">
      <c r="A26099" s="1355"/>
      <c r="B26099" s="1355"/>
      <c r="C26099" s="1433"/>
      <c r="E26099" s="1433"/>
      <c r="K26099" s="1433"/>
      <c r="L26099" s="1334"/>
    </row>
    <row r="26100" spans="1:12" ht="24" customHeight="1">
      <c r="A26100" s="1355"/>
      <c r="B26100" s="1355"/>
      <c r="C26100" s="1433"/>
      <c r="E26100" s="1433"/>
      <c r="K26100" s="1433"/>
      <c r="L26100" s="1334"/>
    </row>
    <row r="26101" spans="1:12" ht="24" customHeight="1">
      <c r="A26101" s="1355"/>
      <c r="B26101" s="1355"/>
      <c r="C26101" s="1433"/>
      <c r="E26101" s="1433"/>
      <c r="K26101" s="1433"/>
      <c r="L26101" s="1334"/>
    </row>
    <row r="26102" spans="1:12" ht="24" customHeight="1">
      <c r="A26102" s="1355"/>
      <c r="B26102" s="1355"/>
      <c r="C26102" s="1433"/>
      <c r="E26102" s="1433"/>
      <c r="K26102" s="1433"/>
      <c r="L26102" s="1334"/>
    </row>
    <row r="26103" spans="1:12" ht="24" customHeight="1">
      <c r="A26103" s="1355"/>
      <c r="B26103" s="1355"/>
      <c r="C26103" s="1433"/>
      <c r="E26103" s="1433"/>
      <c r="K26103" s="1433"/>
      <c r="L26103" s="1334"/>
    </row>
    <row r="26104" spans="1:12" ht="24" customHeight="1">
      <c r="A26104" s="1355"/>
      <c r="B26104" s="1355"/>
      <c r="C26104" s="1433"/>
      <c r="E26104" s="1433"/>
      <c r="K26104" s="1433"/>
      <c r="L26104" s="1334"/>
    </row>
    <row r="26105" spans="1:12" ht="24" customHeight="1">
      <c r="A26105" s="1355"/>
      <c r="B26105" s="1355"/>
      <c r="C26105" s="1433"/>
      <c r="E26105" s="1433"/>
      <c r="K26105" s="1433"/>
      <c r="L26105" s="1334"/>
    </row>
    <row r="26106" spans="1:12" ht="24" customHeight="1">
      <c r="A26106" s="1355"/>
      <c r="B26106" s="1355"/>
      <c r="C26106" s="1433"/>
      <c r="E26106" s="1433"/>
      <c r="K26106" s="1433"/>
      <c r="L26106" s="1334"/>
    </row>
    <row r="26107" spans="1:12" ht="24" customHeight="1">
      <c r="A26107" s="1355"/>
      <c r="B26107" s="1355"/>
      <c r="C26107" s="1433"/>
      <c r="E26107" s="1433"/>
      <c r="K26107" s="1433"/>
      <c r="L26107" s="1334"/>
    </row>
    <row r="26108" spans="1:12" ht="24" customHeight="1">
      <c r="A26108" s="1355"/>
      <c r="B26108" s="1355"/>
      <c r="C26108" s="1433"/>
      <c r="E26108" s="1433"/>
      <c r="K26108" s="1433"/>
      <c r="L26108" s="1334"/>
    </row>
    <row r="26109" spans="1:12" ht="24" customHeight="1">
      <c r="A26109" s="1355"/>
      <c r="B26109" s="1355"/>
      <c r="C26109" s="1433"/>
      <c r="E26109" s="1433"/>
      <c r="K26109" s="1433"/>
      <c r="L26109" s="1334"/>
    </row>
    <row r="26110" spans="1:12" ht="24" customHeight="1">
      <c r="A26110" s="1355"/>
      <c r="B26110" s="1355"/>
      <c r="C26110" s="1433"/>
      <c r="E26110" s="1433"/>
      <c r="K26110" s="1433"/>
      <c r="L26110" s="1334"/>
    </row>
    <row r="26111" spans="1:12" ht="24" customHeight="1">
      <c r="A26111" s="1355"/>
      <c r="B26111" s="1355"/>
      <c r="C26111" s="1433"/>
      <c r="E26111" s="1433"/>
      <c r="K26111" s="1433"/>
      <c r="L26111" s="1334"/>
    </row>
    <row r="26112" spans="1:12" ht="24" customHeight="1">
      <c r="A26112" s="1355"/>
      <c r="B26112" s="1355"/>
      <c r="C26112" s="1433"/>
      <c r="E26112" s="1433"/>
      <c r="K26112" s="1433"/>
      <c r="L26112" s="1334"/>
    </row>
    <row r="26113" spans="1:12" ht="24" customHeight="1">
      <c r="A26113" s="1355"/>
      <c r="B26113" s="1355"/>
      <c r="C26113" s="1433"/>
      <c r="E26113" s="1433"/>
      <c r="K26113" s="1433"/>
      <c r="L26113" s="1334"/>
    </row>
    <row r="26114" spans="1:12" ht="24" customHeight="1">
      <c r="A26114" s="1355"/>
      <c r="B26114" s="1355"/>
      <c r="C26114" s="1433"/>
      <c r="E26114" s="1433"/>
      <c r="K26114" s="1433"/>
      <c r="L26114" s="1334"/>
    </row>
    <row r="26115" spans="1:12" ht="24" customHeight="1">
      <c r="A26115" s="1355"/>
      <c r="B26115" s="1355"/>
      <c r="C26115" s="1433"/>
      <c r="E26115" s="1433"/>
      <c r="K26115" s="1433"/>
      <c r="L26115" s="1334"/>
    </row>
    <row r="26116" spans="1:12" ht="24" customHeight="1">
      <c r="A26116" s="1355"/>
      <c r="B26116" s="1355"/>
      <c r="C26116" s="1433"/>
      <c r="E26116" s="1433"/>
      <c r="K26116" s="1433"/>
      <c r="L26116" s="1334"/>
    </row>
    <row r="26117" spans="1:12" ht="24" customHeight="1">
      <c r="A26117" s="1355"/>
      <c r="B26117" s="1355"/>
      <c r="C26117" s="1433"/>
      <c r="E26117" s="1433"/>
      <c r="K26117" s="1433"/>
      <c r="L26117" s="1334"/>
    </row>
    <row r="26118" spans="1:12" ht="24" customHeight="1">
      <c r="A26118" s="1355"/>
      <c r="B26118" s="1355"/>
      <c r="C26118" s="1433"/>
      <c r="E26118" s="1433"/>
      <c r="K26118" s="1433"/>
      <c r="L26118" s="1334"/>
    </row>
    <row r="26119" spans="1:12" ht="24" customHeight="1">
      <c r="A26119" s="1355"/>
      <c r="B26119" s="1355"/>
      <c r="C26119" s="1433"/>
      <c r="E26119" s="1433"/>
      <c r="K26119" s="1433"/>
      <c r="L26119" s="1334"/>
    </row>
    <row r="26120" spans="1:12" ht="24" customHeight="1">
      <c r="A26120" s="1355"/>
      <c r="B26120" s="1355"/>
      <c r="C26120" s="1433"/>
      <c r="E26120" s="1433"/>
      <c r="K26120" s="1433"/>
      <c r="L26120" s="1334"/>
    </row>
    <row r="26121" spans="1:12" ht="24" customHeight="1">
      <c r="A26121" s="1355"/>
      <c r="B26121" s="1355"/>
      <c r="C26121" s="1433"/>
      <c r="E26121" s="1433"/>
      <c r="K26121" s="1433"/>
      <c r="L26121" s="1334"/>
    </row>
    <row r="26122" spans="1:12" ht="24" customHeight="1">
      <c r="A26122" s="1355"/>
      <c r="B26122" s="1355"/>
      <c r="C26122" s="1433"/>
      <c r="E26122" s="1433"/>
      <c r="K26122" s="1433"/>
      <c r="L26122" s="1334"/>
    </row>
    <row r="26123" spans="1:12" ht="24" customHeight="1">
      <c r="A26123" s="1355"/>
      <c r="B26123" s="1355"/>
      <c r="C26123" s="1433"/>
      <c r="E26123" s="1433"/>
      <c r="K26123" s="1433"/>
      <c r="L26123" s="1334"/>
    </row>
    <row r="26124" spans="1:12" ht="24" customHeight="1">
      <c r="A26124" s="1355"/>
      <c r="B26124" s="1355"/>
      <c r="C26124" s="1433"/>
      <c r="E26124" s="1433"/>
      <c r="K26124" s="1433"/>
      <c r="L26124" s="1334"/>
    </row>
    <row r="26125" spans="1:12" ht="24" customHeight="1">
      <c r="A26125" s="1355"/>
      <c r="B26125" s="1355"/>
      <c r="C26125" s="1433"/>
      <c r="E26125" s="1433"/>
      <c r="K26125" s="1433"/>
      <c r="L26125" s="1334"/>
    </row>
    <row r="26126" spans="1:12" ht="24" customHeight="1">
      <c r="A26126" s="1355"/>
      <c r="B26126" s="1355"/>
      <c r="C26126" s="1433"/>
      <c r="E26126" s="1433"/>
      <c r="K26126" s="1433"/>
      <c r="L26126" s="1334"/>
    </row>
    <row r="26127" spans="1:12" ht="24" customHeight="1">
      <c r="A26127" s="1355"/>
      <c r="B26127" s="1355"/>
      <c r="C26127" s="1433"/>
      <c r="E26127" s="1433"/>
      <c r="K26127" s="1433"/>
      <c r="L26127" s="1334"/>
    </row>
    <row r="26128" spans="1:12" ht="24" customHeight="1">
      <c r="A26128" s="1355"/>
      <c r="B26128" s="1355"/>
      <c r="C26128" s="1433"/>
      <c r="E26128" s="1433"/>
      <c r="K26128" s="1433"/>
      <c r="L26128" s="1334"/>
    </row>
    <row r="26129" spans="1:12" ht="24" customHeight="1">
      <c r="A26129" s="1355"/>
      <c r="B26129" s="1355"/>
      <c r="C26129" s="1433"/>
      <c r="E26129" s="1433"/>
      <c r="K26129" s="1433"/>
      <c r="L26129" s="1334"/>
    </row>
    <row r="26130" spans="1:12" ht="24" customHeight="1">
      <c r="A26130" s="1355"/>
      <c r="B26130" s="1355"/>
      <c r="C26130" s="1433"/>
      <c r="E26130" s="1433"/>
      <c r="K26130" s="1433"/>
      <c r="L26130" s="1334"/>
    </row>
    <row r="26131" spans="1:12" ht="24" customHeight="1">
      <c r="A26131" s="1355"/>
      <c r="B26131" s="1355"/>
      <c r="C26131" s="1433"/>
      <c r="E26131" s="1433"/>
      <c r="K26131" s="1433"/>
      <c r="L26131" s="1334"/>
    </row>
    <row r="26132" spans="1:12" ht="24" customHeight="1">
      <c r="A26132" s="1355"/>
      <c r="B26132" s="1355"/>
      <c r="C26132" s="1433"/>
      <c r="E26132" s="1433"/>
      <c r="K26132" s="1433"/>
      <c r="L26132" s="1334"/>
    </row>
    <row r="26133" spans="1:12" ht="24" customHeight="1">
      <c r="A26133" s="1355"/>
      <c r="B26133" s="1355"/>
      <c r="C26133" s="1433"/>
      <c r="E26133" s="1433"/>
      <c r="K26133" s="1433"/>
      <c r="L26133" s="1334"/>
    </row>
    <row r="26134" spans="1:12" ht="24" customHeight="1">
      <c r="A26134" s="1355"/>
      <c r="B26134" s="1355"/>
      <c r="C26134" s="1433"/>
      <c r="E26134" s="1433"/>
      <c r="K26134" s="1433"/>
      <c r="L26134" s="1334"/>
    </row>
    <row r="26135" spans="1:12" ht="24" customHeight="1">
      <c r="A26135" s="1355"/>
      <c r="B26135" s="1355"/>
      <c r="C26135" s="1433"/>
      <c r="E26135" s="1433"/>
      <c r="K26135" s="1433"/>
      <c r="L26135" s="1334"/>
    </row>
    <row r="26136" spans="1:12" ht="24" customHeight="1">
      <c r="A26136" s="1355"/>
      <c r="B26136" s="1355"/>
      <c r="C26136" s="1433"/>
      <c r="E26136" s="1433"/>
      <c r="K26136" s="1433"/>
      <c r="L26136" s="1334"/>
    </row>
    <row r="26137" spans="1:12" ht="24" customHeight="1">
      <c r="A26137" s="1355"/>
      <c r="B26137" s="1355"/>
      <c r="C26137" s="1433"/>
      <c r="E26137" s="1433"/>
      <c r="K26137" s="1433"/>
      <c r="L26137" s="1334"/>
    </row>
    <row r="26138" spans="1:12" ht="24" customHeight="1">
      <c r="A26138" s="1355"/>
      <c r="B26138" s="1355"/>
      <c r="C26138" s="1433"/>
      <c r="E26138" s="1433"/>
      <c r="K26138" s="1433"/>
      <c r="L26138" s="1334"/>
    </row>
    <row r="26139" spans="1:12" ht="24" customHeight="1">
      <c r="A26139" s="1355"/>
      <c r="B26139" s="1355"/>
      <c r="C26139" s="1433"/>
      <c r="E26139" s="1433"/>
      <c r="K26139" s="1433"/>
      <c r="L26139" s="1334"/>
    </row>
    <row r="26140" spans="1:12" ht="24" customHeight="1">
      <c r="A26140" s="1355"/>
      <c r="B26140" s="1355"/>
      <c r="C26140" s="1433"/>
      <c r="E26140" s="1433"/>
      <c r="K26140" s="1433"/>
      <c r="L26140" s="1334"/>
    </row>
    <row r="26141" spans="1:12" ht="24" customHeight="1">
      <c r="A26141" s="1355"/>
      <c r="B26141" s="1355"/>
      <c r="C26141" s="1433"/>
      <c r="E26141" s="1433"/>
      <c r="K26141" s="1433"/>
      <c r="L26141" s="1334"/>
    </row>
    <row r="26142" spans="1:12" ht="24" customHeight="1">
      <c r="A26142" s="1355"/>
      <c r="B26142" s="1355"/>
      <c r="C26142" s="1433"/>
      <c r="E26142" s="1433"/>
      <c r="K26142" s="1433"/>
      <c r="L26142" s="1334"/>
    </row>
    <row r="26143" spans="1:12" ht="24" customHeight="1">
      <c r="A26143" s="1355"/>
      <c r="B26143" s="1355"/>
      <c r="C26143" s="1433"/>
      <c r="E26143" s="1433"/>
      <c r="K26143" s="1433"/>
      <c r="L26143" s="1334"/>
    </row>
    <row r="26144" spans="1:12" ht="24" customHeight="1">
      <c r="A26144" s="1355"/>
      <c r="B26144" s="1355"/>
      <c r="C26144" s="1433"/>
      <c r="E26144" s="1433"/>
      <c r="K26144" s="1433"/>
      <c r="L26144" s="1334"/>
    </row>
    <row r="26145" spans="1:12" ht="24" customHeight="1">
      <c r="A26145" s="1355"/>
      <c r="B26145" s="1355"/>
      <c r="C26145" s="1433"/>
      <c r="E26145" s="1433"/>
      <c r="K26145" s="1433"/>
      <c r="L26145" s="1334"/>
    </row>
    <row r="26146" spans="1:12" ht="24" customHeight="1">
      <c r="A26146" s="1355"/>
      <c r="B26146" s="1355"/>
      <c r="C26146" s="1433"/>
      <c r="E26146" s="1433"/>
      <c r="K26146" s="1433"/>
      <c r="L26146" s="1334"/>
    </row>
    <row r="26147" spans="1:12" ht="24" customHeight="1">
      <c r="A26147" s="1355"/>
      <c r="B26147" s="1355"/>
      <c r="C26147" s="1433"/>
      <c r="E26147" s="1433"/>
      <c r="K26147" s="1433"/>
      <c r="L26147" s="1334"/>
    </row>
    <row r="26148" spans="1:12" ht="24" customHeight="1">
      <c r="A26148" s="1355"/>
      <c r="B26148" s="1355"/>
      <c r="C26148" s="1433"/>
      <c r="E26148" s="1433"/>
      <c r="K26148" s="1433"/>
      <c r="L26148" s="1334"/>
    </row>
    <row r="26149" spans="1:12" ht="24" customHeight="1">
      <c r="A26149" s="1355"/>
      <c r="B26149" s="1355"/>
      <c r="C26149" s="1433"/>
      <c r="E26149" s="1433"/>
      <c r="K26149" s="1433"/>
      <c r="L26149" s="1334"/>
    </row>
    <row r="26150" spans="1:12" ht="24" customHeight="1">
      <c r="A26150" s="1355"/>
      <c r="B26150" s="1355"/>
      <c r="C26150" s="1433"/>
      <c r="E26150" s="1433"/>
      <c r="K26150" s="1433"/>
      <c r="L26150" s="1334"/>
    </row>
    <row r="26151" spans="1:12" ht="24" customHeight="1">
      <c r="A26151" s="1355"/>
      <c r="B26151" s="1355"/>
      <c r="C26151" s="1433"/>
      <c r="E26151" s="1433"/>
      <c r="K26151" s="1433"/>
      <c r="L26151" s="1334"/>
    </row>
    <row r="26152" spans="1:12" ht="24" customHeight="1">
      <c r="A26152" s="1355"/>
      <c r="B26152" s="1355"/>
      <c r="C26152" s="1433"/>
      <c r="E26152" s="1433"/>
      <c r="K26152" s="1433"/>
      <c r="L26152" s="1334"/>
    </row>
    <row r="26153" spans="1:12" ht="24" customHeight="1">
      <c r="A26153" s="1355"/>
      <c r="B26153" s="1355"/>
      <c r="C26153" s="1433"/>
      <c r="E26153" s="1433"/>
      <c r="K26153" s="1433"/>
      <c r="L26153" s="1334"/>
    </row>
    <row r="26154" spans="1:12" ht="24" customHeight="1">
      <c r="A26154" s="1355"/>
      <c r="B26154" s="1355"/>
      <c r="C26154" s="1433"/>
      <c r="E26154" s="1433"/>
      <c r="K26154" s="1433"/>
      <c r="L26154" s="1334"/>
    </row>
    <row r="26155" spans="1:12" ht="24" customHeight="1">
      <c r="A26155" s="1355"/>
      <c r="B26155" s="1355"/>
      <c r="C26155" s="1433"/>
      <c r="E26155" s="1433"/>
      <c r="K26155" s="1433"/>
      <c r="L26155" s="1334"/>
    </row>
    <row r="26156" spans="1:12" ht="24" customHeight="1">
      <c r="A26156" s="1355"/>
      <c r="B26156" s="1355"/>
      <c r="C26156" s="1433"/>
      <c r="E26156" s="1433"/>
      <c r="K26156" s="1433"/>
      <c r="L26156" s="1334"/>
    </row>
    <row r="26157" spans="1:12" ht="24" customHeight="1">
      <c r="A26157" s="1355"/>
      <c r="B26157" s="1355"/>
      <c r="C26157" s="1433"/>
      <c r="E26157" s="1433"/>
      <c r="K26157" s="1433"/>
      <c r="L26157" s="1334"/>
    </row>
    <row r="26158" spans="1:12" ht="24" customHeight="1">
      <c r="A26158" s="1355"/>
      <c r="B26158" s="1355"/>
      <c r="C26158" s="1433"/>
      <c r="E26158" s="1433"/>
      <c r="K26158" s="1433"/>
      <c r="L26158" s="1334"/>
    </row>
    <row r="26159" spans="1:12" ht="24" customHeight="1">
      <c r="A26159" s="1355"/>
      <c r="B26159" s="1355"/>
      <c r="C26159" s="1433"/>
      <c r="E26159" s="1433"/>
      <c r="K26159" s="1433"/>
      <c r="L26159" s="1334"/>
    </row>
    <row r="26160" spans="1:12" ht="24" customHeight="1">
      <c r="A26160" s="1355"/>
      <c r="B26160" s="1355"/>
      <c r="C26160" s="1433"/>
      <c r="E26160" s="1433"/>
      <c r="K26160" s="1433"/>
      <c r="L26160" s="1334"/>
    </row>
    <row r="26161" spans="1:12" ht="24" customHeight="1">
      <c r="A26161" s="1355"/>
      <c r="B26161" s="1355"/>
      <c r="C26161" s="1433"/>
      <c r="E26161" s="1433"/>
      <c r="K26161" s="1433"/>
      <c r="L26161" s="1334"/>
    </row>
    <row r="26162" spans="1:12" ht="24" customHeight="1">
      <c r="A26162" s="1355"/>
      <c r="B26162" s="1355"/>
      <c r="C26162" s="1433"/>
      <c r="E26162" s="1433"/>
      <c r="K26162" s="1433"/>
      <c r="L26162" s="1334"/>
    </row>
    <row r="26163" spans="1:12" ht="24" customHeight="1">
      <c r="A26163" s="1355"/>
      <c r="B26163" s="1355"/>
      <c r="C26163" s="1433"/>
      <c r="E26163" s="1433"/>
      <c r="K26163" s="1433"/>
      <c r="L26163" s="1334"/>
    </row>
    <row r="26164" spans="1:12" ht="24" customHeight="1">
      <c r="A26164" s="1355"/>
      <c r="B26164" s="1355"/>
      <c r="C26164" s="1433"/>
      <c r="E26164" s="1433"/>
      <c r="K26164" s="1433"/>
      <c r="L26164" s="1334"/>
    </row>
    <row r="26165" spans="1:12" ht="24" customHeight="1">
      <c r="A26165" s="1355"/>
      <c r="B26165" s="1355"/>
      <c r="C26165" s="1433"/>
      <c r="E26165" s="1433"/>
      <c r="K26165" s="1433"/>
      <c r="L26165" s="1334"/>
    </row>
    <row r="26166" spans="1:12" ht="24" customHeight="1">
      <c r="A26166" s="1355"/>
      <c r="B26166" s="1355"/>
      <c r="C26166" s="1433"/>
      <c r="E26166" s="1433"/>
      <c r="K26166" s="1433"/>
      <c r="L26166" s="1334"/>
    </row>
    <row r="26167" spans="1:12" ht="24" customHeight="1">
      <c r="A26167" s="1355"/>
      <c r="B26167" s="1355"/>
      <c r="C26167" s="1433"/>
      <c r="E26167" s="1433"/>
      <c r="K26167" s="1433"/>
      <c r="L26167" s="1334"/>
    </row>
    <row r="26168" spans="1:12" ht="24" customHeight="1">
      <c r="A26168" s="1355"/>
      <c r="B26168" s="1355"/>
      <c r="C26168" s="1433"/>
      <c r="E26168" s="1433"/>
      <c r="K26168" s="1433"/>
      <c r="L26168" s="1334"/>
    </row>
    <row r="26169" spans="1:12" ht="24" customHeight="1">
      <c r="A26169" s="1355"/>
      <c r="B26169" s="1355"/>
      <c r="C26169" s="1433"/>
      <c r="E26169" s="1433"/>
      <c r="K26169" s="1433"/>
      <c r="L26169" s="1334"/>
    </row>
    <row r="26170" spans="1:12" ht="24" customHeight="1">
      <c r="A26170" s="1355"/>
      <c r="B26170" s="1355"/>
      <c r="C26170" s="1433"/>
      <c r="E26170" s="1433"/>
      <c r="K26170" s="1433"/>
      <c r="L26170" s="1334"/>
    </row>
    <row r="26171" spans="1:12" ht="24" customHeight="1">
      <c r="A26171" s="1355"/>
      <c r="B26171" s="1355"/>
      <c r="C26171" s="1433"/>
      <c r="E26171" s="1433"/>
      <c r="K26171" s="1433"/>
      <c r="L26171" s="1334"/>
    </row>
    <row r="26172" spans="1:12" ht="24" customHeight="1">
      <c r="A26172" s="1355"/>
      <c r="B26172" s="1355"/>
      <c r="C26172" s="1433"/>
      <c r="E26172" s="1433"/>
      <c r="K26172" s="1433"/>
      <c r="L26172" s="1334"/>
    </row>
    <row r="26173" spans="1:12" ht="24" customHeight="1">
      <c r="A26173" s="1355"/>
      <c r="B26173" s="1355"/>
      <c r="C26173" s="1433"/>
      <c r="E26173" s="1433"/>
      <c r="K26173" s="1433"/>
      <c r="L26173" s="1334"/>
    </row>
    <row r="26174" spans="1:12" ht="24" customHeight="1">
      <c r="A26174" s="1355"/>
      <c r="B26174" s="1355"/>
      <c r="C26174" s="1433"/>
      <c r="E26174" s="1433"/>
      <c r="K26174" s="1433"/>
      <c r="L26174" s="1334"/>
    </row>
    <row r="26175" spans="1:12" ht="24" customHeight="1">
      <c r="A26175" s="1355"/>
      <c r="B26175" s="1355"/>
      <c r="C26175" s="1433"/>
      <c r="E26175" s="1433"/>
      <c r="K26175" s="1433"/>
      <c r="L26175" s="1334"/>
    </row>
    <row r="26176" spans="1:12" ht="24" customHeight="1">
      <c r="A26176" s="1355"/>
      <c r="B26176" s="1355"/>
      <c r="C26176" s="1433"/>
      <c r="E26176" s="1433"/>
      <c r="K26176" s="1433"/>
      <c r="L26176" s="1334"/>
    </row>
    <row r="26177" spans="1:12" ht="24" customHeight="1">
      <c r="A26177" s="1355"/>
      <c r="B26177" s="1355"/>
      <c r="C26177" s="1433"/>
      <c r="E26177" s="1433"/>
      <c r="K26177" s="1433"/>
      <c r="L26177" s="1334"/>
    </row>
    <row r="26178" spans="1:12" ht="24" customHeight="1">
      <c r="A26178" s="1355"/>
      <c r="B26178" s="1355"/>
      <c r="C26178" s="1433"/>
      <c r="E26178" s="1433"/>
      <c r="K26178" s="1433"/>
      <c r="L26178" s="1334"/>
    </row>
    <row r="26179" spans="1:12" ht="24" customHeight="1">
      <c r="A26179" s="1355"/>
      <c r="B26179" s="1355"/>
      <c r="C26179" s="1433"/>
      <c r="E26179" s="1433"/>
      <c r="K26179" s="1433"/>
      <c r="L26179" s="1334"/>
    </row>
    <row r="26180" spans="1:12" ht="24" customHeight="1">
      <c r="A26180" s="1355"/>
      <c r="B26180" s="1355"/>
      <c r="C26180" s="1433"/>
      <c r="E26180" s="1433"/>
      <c r="K26180" s="1433"/>
      <c r="L26180" s="1334"/>
    </row>
    <row r="26181" spans="1:12" ht="24" customHeight="1">
      <c r="A26181" s="1355"/>
      <c r="B26181" s="1355"/>
      <c r="C26181" s="1433"/>
      <c r="E26181" s="1433"/>
      <c r="K26181" s="1433"/>
      <c r="L26181" s="1334"/>
    </row>
    <row r="26182" spans="1:12" ht="24" customHeight="1">
      <c r="A26182" s="1355"/>
      <c r="B26182" s="1355"/>
      <c r="C26182" s="1433"/>
      <c r="E26182" s="1433"/>
      <c r="K26182" s="1433"/>
      <c r="L26182" s="1334"/>
    </row>
    <row r="26183" spans="1:12" ht="24" customHeight="1">
      <c r="A26183" s="1355"/>
      <c r="B26183" s="1355"/>
      <c r="C26183" s="1433"/>
      <c r="E26183" s="1433"/>
      <c r="K26183" s="1433"/>
      <c r="L26183" s="1334"/>
    </row>
    <row r="26184" spans="1:12" ht="24" customHeight="1">
      <c r="A26184" s="1355"/>
      <c r="B26184" s="1355"/>
      <c r="C26184" s="1433"/>
      <c r="E26184" s="1433"/>
      <c r="K26184" s="1433"/>
      <c r="L26184" s="1334"/>
    </row>
    <row r="26185" spans="1:12" ht="24" customHeight="1">
      <c r="A26185" s="1355"/>
      <c r="B26185" s="1355"/>
      <c r="C26185" s="1433"/>
      <c r="E26185" s="1433"/>
      <c r="K26185" s="1433"/>
      <c r="L26185" s="1334"/>
    </row>
    <row r="26186" spans="1:12" ht="24" customHeight="1">
      <c r="A26186" s="1355"/>
      <c r="B26186" s="1355"/>
      <c r="C26186" s="1433"/>
      <c r="E26186" s="1433"/>
      <c r="K26186" s="1433"/>
      <c r="L26186" s="1334"/>
    </row>
    <row r="26187" spans="1:12" ht="24" customHeight="1">
      <c r="A26187" s="1355"/>
      <c r="B26187" s="1355"/>
      <c r="C26187" s="1433"/>
      <c r="E26187" s="1433"/>
      <c r="K26187" s="1433"/>
      <c r="L26187" s="1334"/>
    </row>
    <row r="26188" spans="1:12" ht="24" customHeight="1">
      <c r="A26188" s="1355"/>
      <c r="B26188" s="1355"/>
      <c r="C26188" s="1433"/>
      <c r="E26188" s="1433"/>
      <c r="K26188" s="1433"/>
      <c r="L26188" s="1334"/>
    </row>
    <row r="26189" spans="1:12" ht="24" customHeight="1">
      <c r="A26189" s="1355"/>
      <c r="B26189" s="1355"/>
      <c r="C26189" s="1433"/>
      <c r="E26189" s="1433"/>
      <c r="K26189" s="1433"/>
      <c r="L26189" s="1334"/>
    </row>
    <row r="26190" spans="1:12" ht="24" customHeight="1">
      <c r="A26190" s="1355"/>
      <c r="B26190" s="1355"/>
      <c r="C26190" s="1433"/>
      <c r="E26190" s="1433"/>
      <c r="K26190" s="1433"/>
      <c r="L26190" s="1334"/>
    </row>
    <row r="26191" spans="1:12" ht="24" customHeight="1">
      <c r="A26191" s="1355"/>
      <c r="B26191" s="1355"/>
      <c r="C26191" s="1433"/>
      <c r="E26191" s="1433"/>
      <c r="K26191" s="1433"/>
      <c r="L26191" s="1334"/>
    </row>
    <row r="26192" spans="1:12" ht="24" customHeight="1">
      <c r="A26192" s="1355"/>
      <c r="B26192" s="1355"/>
      <c r="C26192" s="1433"/>
      <c r="E26192" s="1433"/>
      <c r="K26192" s="1433"/>
      <c r="L26192" s="1334"/>
    </row>
    <row r="26193" spans="1:12" ht="24" customHeight="1">
      <c r="A26193" s="1355"/>
      <c r="B26193" s="1355"/>
      <c r="C26193" s="1433"/>
      <c r="E26193" s="1433"/>
      <c r="K26193" s="1433"/>
      <c r="L26193" s="1334"/>
    </row>
    <row r="26194" spans="1:12" ht="24" customHeight="1">
      <c r="A26194" s="1355"/>
      <c r="B26194" s="1355"/>
      <c r="C26194" s="1433"/>
      <c r="E26194" s="1433"/>
      <c r="K26194" s="1433"/>
      <c r="L26194" s="1334"/>
    </row>
    <row r="26195" spans="1:12" ht="24" customHeight="1">
      <c r="A26195" s="1355"/>
      <c r="B26195" s="1355"/>
      <c r="C26195" s="1433"/>
      <c r="E26195" s="1433"/>
      <c r="K26195" s="1433"/>
      <c r="L26195" s="1334"/>
    </row>
    <row r="26196" spans="1:12" ht="24" customHeight="1">
      <c r="A26196" s="1355"/>
      <c r="B26196" s="1355"/>
      <c r="C26196" s="1433"/>
      <c r="E26196" s="1433"/>
      <c r="K26196" s="1433"/>
      <c r="L26196" s="1334"/>
    </row>
    <row r="26197" spans="1:12" ht="24" customHeight="1">
      <c r="A26197" s="1355"/>
      <c r="B26197" s="1355"/>
      <c r="C26197" s="1433"/>
      <c r="E26197" s="1433"/>
      <c r="K26197" s="1433"/>
      <c r="L26197" s="1334"/>
    </row>
    <row r="26198" spans="1:12" ht="24" customHeight="1">
      <c r="A26198" s="1355"/>
      <c r="B26198" s="1355"/>
      <c r="C26198" s="1433"/>
      <c r="E26198" s="1433"/>
      <c r="K26198" s="1433"/>
      <c r="L26198" s="1334"/>
    </row>
    <row r="26199" spans="1:12" ht="24" customHeight="1">
      <c r="A26199" s="1355"/>
      <c r="B26199" s="1355"/>
      <c r="C26199" s="1433"/>
      <c r="E26199" s="1433"/>
      <c r="K26199" s="1433"/>
      <c r="L26199" s="1334"/>
    </row>
    <row r="26200" spans="1:12" ht="24" customHeight="1">
      <c r="A26200" s="1355"/>
      <c r="B26200" s="1355"/>
      <c r="C26200" s="1433"/>
      <c r="E26200" s="1433"/>
      <c r="K26200" s="1433"/>
      <c r="L26200" s="1334"/>
    </row>
    <row r="26201" spans="1:12" ht="24" customHeight="1">
      <c r="A26201" s="1355"/>
      <c r="B26201" s="1355"/>
      <c r="C26201" s="1433"/>
      <c r="E26201" s="1433"/>
      <c r="K26201" s="1433"/>
      <c r="L26201" s="1334"/>
    </row>
    <row r="26202" spans="1:12" ht="24" customHeight="1">
      <c r="A26202" s="1355"/>
      <c r="B26202" s="1355"/>
      <c r="C26202" s="1433"/>
      <c r="E26202" s="1433"/>
      <c r="K26202" s="1433"/>
      <c r="L26202" s="1334"/>
    </row>
    <row r="26203" spans="1:12" ht="24" customHeight="1">
      <c r="A26203" s="1355"/>
      <c r="B26203" s="1355"/>
      <c r="C26203" s="1433"/>
      <c r="E26203" s="1433"/>
      <c r="K26203" s="1433"/>
      <c r="L26203" s="1334"/>
    </row>
    <row r="26204" spans="1:12" ht="24" customHeight="1">
      <c r="A26204" s="1355"/>
      <c r="B26204" s="1355"/>
      <c r="C26204" s="1433"/>
      <c r="E26204" s="1433"/>
      <c r="K26204" s="1433"/>
      <c r="L26204" s="1334"/>
    </row>
    <row r="26205" spans="1:12" ht="24" customHeight="1">
      <c r="A26205" s="1355"/>
      <c r="B26205" s="1355"/>
      <c r="C26205" s="1433"/>
      <c r="E26205" s="1433"/>
      <c r="K26205" s="1433"/>
      <c r="L26205" s="1334"/>
    </row>
    <row r="26206" spans="1:12" ht="24" customHeight="1">
      <c r="A26206" s="1355"/>
      <c r="B26206" s="1355"/>
      <c r="C26206" s="1433"/>
      <c r="E26206" s="1433"/>
      <c r="K26206" s="1433"/>
      <c r="L26206" s="1334"/>
    </row>
    <row r="26207" spans="1:12" ht="24" customHeight="1">
      <c r="A26207" s="1355"/>
      <c r="B26207" s="1355"/>
      <c r="C26207" s="1433"/>
      <c r="E26207" s="1433"/>
      <c r="K26207" s="1433"/>
      <c r="L26207" s="1334"/>
    </row>
    <row r="26208" spans="1:12" ht="24" customHeight="1">
      <c r="A26208" s="1355"/>
      <c r="B26208" s="1355"/>
      <c r="C26208" s="1433"/>
      <c r="E26208" s="1433"/>
      <c r="K26208" s="1433"/>
      <c r="L26208" s="1334"/>
    </row>
    <row r="26209" spans="1:12" ht="24" customHeight="1">
      <c r="A26209" s="1355"/>
      <c r="B26209" s="1355"/>
      <c r="C26209" s="1433"/>
      <c r="E26209" s="1433"/>
      <c r="K26209" s="1433"/>
      <c r="L26209" s="1334"/>
    </row>
    <row r="26210" spans="1:12" ht="24" customHeight="1">
      <c r="A26210" s="1355"/>
      <c r="B26210" s="1355"/>
      <c r="C26210" s="1433"/>
      <c r="E26210" s="1433"/>
      <c r="K26210" s="1433"/>
      <c r="L26210" s="1334"/>
    </row>
    <row r="26211" spans="1:12" ht="24" customHeight="1">
      <c r="A26211" s="1355"/>
      <c r="B26211" s="1355"/>
      <c r="C26211" s="1433"/>
      <c r="E26211" s="1433"/>
      <c r="K26211" s="1433"/>
      <c r="L26211" s="1334"/>
    </row>
    <row r="26212" spans="1:12" ht="24" customHeight="1">
      <c r="A26212" s="1355"/>
      <c r="B26212" s="1355"/>
      <c r="C26212" s="1433"/>
      <c r="E26212" s="1433"/>
      <c r="K26212" s="1433"/>
      <c r="L26212" s="1334"/>
    </row>
    <row r="26213" spans="1:12" ht="24" customHeight="1">
      <c r="A26213" s="1355"/>
      <c r="B26213" s="1355"/>
      <c r="C26213" s="1433"/>
      <c r="E26213" s="1433"/>
      <c r="K26213" s="1433"/>
      <c r="L26213" s="1334"/>
    </row>
    <row r="26214" spans="1:12" ht="24" customHeight="1">
      <c r="A26214" s="1355"/>
      <c r="B26214" s="1355"/>
      <c r="C26214" s="1433"/>
      <c r="E26214" s="1433"/>
      <c r="K26214" s="1433"/>
      <c r="L26214" s="1334"/>
    </row>
    <row r="26215" spans="1:12" ht="24" customHeight="1">
      <c r="A26215" s="1355"/>
      <c r="B26215" s="1355"/>
      <c r="C26215" s="1433"/>
      <c r="E26215" s="1433"/>
      <c r="K26215" s="1433"/>
      <c r="L26215" s="1334"/>
    </row>
    <row r="26216" spans="1:12" ht="24" customHeight="1">
      <c r="A26216" s="1355"/>
      <c r="B26216" s="1355"/>
      <c r="C26216" s="1433"/>
      <c r="E26216" s="1433"/>
      <c r="K26216" s="1433"/>
      <c r="L26216" s="1334"/>
    </row>
    <row r="26217" spans="1:12" ht="24" customHeight="1">
      <c r="A26217" s="1355"/>
      <c r="B26217" s="1355"/>
      <c r="C26217" s="1433"/>
      <c r="E26217" s="1433"/>
      <c r="K26217" s="1433"/>
      <c r="L26217" s="1334"/>
    </row>
    <row r="26218" spans="1:12" ht="24" customHeight="1">
      <c r="A26218" s="1355"/>
      <c r="B26218" s="1355"/>
      <c r="C26218" s="1433"/>
      <c r="E26218" s="1433"/>
      <c r="K26218" s="1433"/>
      <c r="L26218" s="1334"/>
    </row>
    <row r="26219" spans="1:12" ht="24" customHeight="1">
      <c r="A26219" s="1355"/>
      <c r="B26219" s="1355"/>
      <c r="C26219" s="1433"/>
      <c r="E26219" s="1433"/>
      <c r="K26219" s="1433"/>
      <c r="L26219" s="1334"/>
    </row>
    <row r="26220" spans="1:12" ht="24" customHeight="1">
      <c r="A26220" s="1355"/>
      <c r="B26220" s="1355"/>
      <c r="C26220" s="1433"/>
      <c r="E26220" s="1433"/>
      <c r="K26220" s="1433"/>
      <c r="L26220" s="1334"/>
    </row>
    <row r="26221" spans="1:12" ht="24" customHeight="1">
      <c r="A26221" s="1355"/>
      <c r="B26221" s="1355"/>
      <c r="C26221" s="1433"/>
      <c r="E26221" s="1433"/>
      <c r="K26221" s="1433"/>
      <c r="L26221" s="1334"/>
    </row>
    <row r="26222" spans="1:12" ht="24" customHeight="1">
      <c r="A26222" s="1355"/>
      <c r="B26222" s="1355"/>
      <c r="C26222" s="1433"/>
      <c r="E26222" s="1433"/>
      <c r="K26222" s="1433"/>
      <c r="L26222" s="1334"/>
    </row>
    <row r="26223" spans="1:12" ht="24" customHeight="1">
      <c r="A26223" s="1355"/>
      <c r="B26223" s="1355"/>
      <c r="C26223" s="1433"/>
      <c r="E26223" s="1433"/>
      <c r="K26223" s="1433"/>
      <c r="L26223" s="1334"/>
    </row>
    <row r="26224" spans="1:12" ht="24" customHeight="1">
      <c r="A26224" s="1355"/>
      <c r="B26224" s="1355"/>
      <c r="C26224" s="1433"/>
      <c r="E26224" s="1433"/>
      <c r="K26224" s="1433"/>
      <c r="L26224" s="1334"/>
    </row>
    <row r="26225" spans="1:12" ht="24" customHeight="1">
      <c r="A26225" s="1355"/>
      <c r="B26225" s="1355"/>
      <c r="C26225" s="1433"/>
      <c r="E26225" s="1433"/>
      <c r="K26225" s="1433"/>
      <c r="L26225" s="1334"/>
    </row>
    <row r="26226" spans="1:12" ht="24" customHeight="1">
      <c r="A26226" s="1355"/>
      <c r="B26226" s="1355"/>
      <c r="C26226" s="1433"/>
      <c r="E26226" s="1433"/>
      <c r="K26226" s="1433"/>
      <c r="L26226" s="1334"/>
    </row>
    <row r="26227" spans="1:12" ht="24" customHeight="1">
      <c r="A26227" s="1355"/>
      <c r="B26227" s="1355"/>
      <c r="C26227" s="1433"/>
      <c r="E26227" s="1433"/>
      <c r="K26227" s="1433"/>
      <c r="L26227" s="1334"/>
    </row>
    <row r="26228" spans="1:12" ht="24" customHeight="1">
      <c r="A26228" s="1355"/>
      <c r="B26228" s="1355"/>
      <c r="C26228" s="1433"/>
      <c r="E26228" s="1433"/>
      <c r="K26228" s="1433"/>
      <c r="L26228" s="1334"/>
    </row>
    <row r="26229" spans="1:12" ht="24" customHeight="1">
      <c r="A26229" s="1355"/>
      <c r="B26229" s="1355"/>
      <c r="C26229" s="1433"/>
      <c r="E26229" s="1433"/>
      <c r="K26229" s="1433"/>
      <c r="L26229" s="1334"/>
    </row>
    <row r="26230" spans="1:12" ht="24" customHeight="1">
      <c r="A26230" s="1355"/>
      <c r="B26230" s="1355"/>
      <c r="C26230" s="1433"/>
      <c r="E26230" s="1433"/>
      <c r="K26230" s="1433"/>
      <c r="L26230" s="1334"/>
    </row>
    <row r="26231" spans="1:12" ht="24" customHeight="1">
      <c r="A26231" s="1355"/>
      <c r="B26231" s="1355"/>
      <c r="C26231" s="1433"/>
      <c r="E26231" s="1433"/>
      <c r="K26231" s="1433"/>
      <c r="L26231" s="1334"/>
    </row>
    <row r="26232" spans="1:12" ht="24" customHeight="1">
      <c r="A26232" s="1355"/>
      <c r="B26232" s="1355"/>
      <c r="C26232" s="1433"/>
      <c r="E26232" s="1433"/>
      <c r="K26232" s="1433"/>
      <c r="L26232" s="1334"/>
    </row>
    <row r="26233" spans="1:12" ht="24" customHeight="1">
      <c r="A26233" s="1355"/>
      <c r="B26233" s="1355"/>
      <c r="C26233" s="1433"/>
      <c r="E26233" s="1433"/>
      <c r="K26233" s="1433"/>
      <c r="L26233" s="1334"/>
    </row>
    <row r="26234" spans="1:12" ht="24" customHeight="1">
      <c r="A26234" s="1355"/>
      <c r="B26234" s="1355"/>
      <c r="C26234" s="1433"/>
      <c r="E26234" s="1433"/>
      <c r="K26234" s="1433"/>
      <c r="L26234" s="1334"/>
    </row>
    <row r="26235" spans="1:12" ht="24" customHeight="1">
      <c r="A26235" s="1355"/>
      <c r="B26235" s="1355"/>
      <c r="C26235" s="1433"/>
      <c r="E26235" s="1433"/>
      <c r="K26235" s="1433"/>
      <c r="L26235" s="1334"/>
    </row>
    <row r="26236" spans="1:12" ht="24" customHeight="1">
      <c r="A26236" s="1355"/>
      <c r="B26236" s="1355"/>
      <c r="C26236" s="1433"/>
      <c r="E26236" s="1433"/>
      <c r="K26236" s="1433"/>
      <c r="L26236" s="1334"/>
    </row>
    <row r="26237" spans="1:12" ht="24" customHeight="1">
      <c r="A26237" s="1355"/>
      <c r="B26237" s="1355"/>
      <c r="C26237" s="1433"/>
      <c r="E26237" s="1433"/>
      <c r="K26237" s="1433"/>
      <c r="L26237" s="1334"/>
    </row>
    <row r="26238" spans="1:12" ht="24" customHeight="1">
      <c r="A26238" s="1355"/>
      <c r="B26238" s="1355"/>
      <c r="C26238" s="1433"/>
      <c r="E26238" s="1433"/>
      <c r="K26238" s="1433"/>
      <c r="L26238" s="1334"/>
    </row>
    <row r="26239" spans="1:12" ht="24" customHeight="1">
      <c r="A26239" s="1355"/>
      <c r="B26239" s="1355"/>
      <c r="C26239" s="1433"/>
      <c r="E26239" s="1433"/>
      <c r="K26239" s="1433"/>
      <c r="L26239" s="1334"/>
    </row>
    <row r="26240" spans="1:12" ht="24" customHeight="1">
      <c r="A26240" s="1355"/>
      <c r="B26240" s="1355"/>
      <c r="C26240" s="1433"/>
      <c r="E26240" s="1433"/>
      <c r="K26240" s="1433"/>
      <c r="L26240" s="1334"/>
    </row>
    <row r="26241" spans="1:12" ht="24" customHeight="1">
      <c r="A26241" s="1355"/>
      <c r="B26241" s="1355"/>
      <c r="C26241" s="1433"/>
      <c r="E26241" s="1433"/>
      <c r="K26241" s="1433"/>
      <c r="L26241" s="1334"/>
    </row>
    <row r="26242" spans="1:12" ht="24" customHeight="1">
      <c r="A26242" s="1355"/>
      <c r="B26242" s="1355"/>
      <c r="C26242" s="1433"/>
      <c r="E26242" s="1433"/>
      <c r="K26242" s="1433"/>
      <c r="L26242" s="1334"/>
    </row>
    <row r="26243" spans="1:12" ht="24" customHeight="1">
      <c r="A26243" s="1355"/>
      <c r="B26243" s="1355"/>
      <c r="C26243" s="1433"/>
      <c r="E26243" s="1433"/>
      <c r="K26243" s="1433"/>
      <c r="L26243" s="1334"/>
    </row>
    <row r="26244" spans="1:12" ht="24" customHeight="1">
      <c r="A26244" s="1355"/>
      <c r="B26244" s="1355"/>
      <c r="C26244" s="1433"/>
      <c r="E26244" s="1433"/>
      <c r="K26244" s="1433"/>
      <c r="L26244" s="1334"/>
    </row>
    <row r="26245" spans="1:12" ht="24" customHeight="1">
      <c r="A26245" s="1355"/>
      <c r="B26245" s="1355"/>
      <c r="C26245" s="1433"/>
      <c r="E26245" s="1433"/>
      <c r="K26245" s="1433"/>
      <c r="L26245" s="1334"/>
    </row>
    <row r="26246" spans="1:12" ht="24" customHeight="1">
      <c r="A26246" s="1355"/>
      <c r="B26246" s="1355"/>
      <c r="C26246" s="1433"/>
      <c r="E26246" s="1433"/>
      <c r="K26246" s="1433"/>
      <c r="L26246" s="1334"/>
    </row>
    <row r="26247" spans="1:12" ht="24" customHeight="1">
      <c r="A26247" s="1355"/>
      <c r="B26247" s="1355"/>
      <c r="C26247" s="1433"/>
      <c r="E26247" s="1433"/>
      <c r="K26247" s="1433"/>
      <c r="L26247" s="1334"/>
    </row>
    <row r="26248" spans="1:12" ht="24" customHeight="1">
      <c r="A26248" s="1355"/>
      <c r="B26248" s="1355"/>
      <c r="C26248" s="1433"/>
      <c r="E26248" s="1433"/>
      <c r="K26248" s="1433"/>
      <c r="L26248" s="1334"/>
    </row>
    <row r="26249" spans="1:12" ht="24" customHeight="1">
      <c r="A26249" s="1355"/>
      <c r="B26249" s="1355"/>
      <c r="C26249" s="1433"/>
      <c r="E26249" s="1433"/>
      <c r="K26249" s="1433"/>
      <c r="L26249" s="1334"/>
    </row>
    <row r="26250" spans="1:12" ht="24" customHeight="1">
      <c r="A26250" s="1355"/>
      <c r="B26250" s="1355"/>
      <c r="C26250" s="1433"/>
      <c r="E26250" s="1433"/>
      <c r="K26250" s="1433"/>
      <c r="L26250" s="1334"/>
    </row>
    <row r="26251" spans="1:12" ht="24" customHeight="1">
      <c r="A26251" s="1355"/>
      <c r="B26251" s="1355"/>
      <c r="C26251" s="1433"/>
      <c r="E26251" s="1433"/>
      <c r="K26251" s="1433"/>
      <c r="L26251" s="1334"/>
    </row>
    <row r="26252" spans="1:12" ht="24" customHeight="1">
      <c r="A26252" s="1355"/>
      <c r="B26252" s="1355"/>
      <c r="C26252" s="1433"/>
      <c r="E26252" s="1433"/>
      <c r="K26252" s="1433"/>
      <c r="L26252" s="1334"/>
    </row>
    <row r="26253" spans="1:12" ht="24" customHeight="1">
      <c r="A26253" s="1355"/>
      <c r="B26253" s="1355"/>
      <c r="C26253" s="1433"/>
      <c r="E26253" s="1433"/>
      <c r="K26253" s="1433"/>
      <c r="L26253" s="1334"/>
    </row>
    <row r="26254" spans="1:12" ht="24" customHeight="1">
      <c r="A26254" s="1355"/>
      <c r="B26254" s="1355"/>
      <c r="C26254" s="1433"/>
      <c r="E26254" s="1433"/>
      <c r="K26254" s="1433"/>
      <c r="L26254" s="1334"/>
    </row>
    <row r="26255" spans="1:12" ht="24" customHeight="1">
      <c r="A26255" s="1355"/>
      <c r="B26255" s="1355"/>
      <c r="C26255" s="1433"/>
      <c r="E26255" s="1433"/>
      <c r="K26255" s="1433"/>
      <c r="L26255" s="1334"/>
    </row>
    <row r="26256" spans="1:12" ht="24" customHeight="1">
      <c r="A26256" s="1355"/>
      <c r="B26256" s="1355"/>
      <c r="C26256" s="1433"/>
      <c r="E26256" s="1433"/>
      <c r="K26256" s="1433"/>
      <c r="L26256" s="1334"/>
    </row>
    <row r="26257" spans="1:12" ht="24" customHeight="1">
      <c r="A26257" s="1355"/>
      <c r="B26257" s="1355"/>
      <c r="C26257" s="1433"/>
      <c r="E26257" s="1433"/>
      <c r="K26257" s="1433"/>
      <c r="L26257" s="1334"/>
    </row>
    <row r="26258" spans="1:12" ht="24" customHeight="1">
      <c r="A26258" s="1355"/>
      <c r="B26258" s="1355"/>
      <c r="C26258" s="1433"/>
      <c r="E26258" s="1433"/>
      <c r="K26258" s="1433"/>
      <c r="L26258" s="1334"/>
    </row>
    <row r="26259" spans="1:12" ht="24" customHeight="1">
      <c r="A26259" s="1355"/>
      <c r="B26259" s="1355"/>
      <c r="C26259" s="1433"/>
      <c r="E26259" s="1433"/>
      <c r="K26259" s="1433"/>
      <c r="L26259" s="1334"/>
    </row>
    <row r="26260" spans="1:12" ht="24" customHeight="1">
      <c r="A26260" s="1355"/>
      <c r="B26260" s="1355"/>
      <c r="C26260" s="1433"/>
      <c r="E26260" s="1433"/>
      <c r="K26260" s="1433"/>
      <c r="L26260" s="1334"/>
    </row>
    <row r="26261" spans="1:12" ht="24" customHeight="1">
      <c r="A26261" s="1355"/>
      <c r="B26261" s="1355"/>
      <c r="C26261" s="1433"/>
      <c r="E26261" s="1433"/>
      <c r="K26261" s="1433"/>
      <c r="L26261" s="1334"/>
    </row>
    <row r="26262" spans="1:12" ht="24" customHeight="1">
      <c r="A26262" s="1355"/>
      <c r="B26262" s="1355"/>
      <c r="C26262" s="1433"/>
      <c r="E26262" s="1433"/>
      <c r="K26262" s="1433"/>
      <c r="L26262" s="1334"/>
    </row>
    <row r="26263" spans="1:12" ht="24" customHeight="1">
      <c r="A26263" s="1355"/>
      <c r="B26263" s="1355"/>
      <c r="C26263" s="1433"/>
      <c r="E26263" s="1433"/>
      <c r="K26263" s="1433"/>
      <c r="L26263" s="1334"/>
    </row>
    <row r="26264" spans="1:12" ht="24" customHeight="1">
      <c r="A26264" s="1355"/>
      <c r="B26264" s="1355"/>
      <c r="C26264" s="1433"/>
      <c r="E26264" s="1433"/>
      <c r="K26264" s="1433"/>
      <c r="L26264" s="1334"/>
    </row>
    <row r="26265" spans="1:12" ht="24" customHeight="1">
      <c r="A26265" s="1355"/>
      <c r="B26265" s="1355"/>
      <c r="C26265" s="1433"/>
      <c r="E26265" s="1433"/>
      <c r="K26265" s="1433"/>
      <c r="L26265" s="1334"/>
    </row>
    <row r="26266" spans="1:12" ht="24" customHeight="1">
      <c r="A26266" s="1355"/>
      <c r="B26266" s="1355"/>
      <c r="C26266" s="1433"/>
      <c r="E26266" s="1433"/>
      <c r="K26266" s="1433"/>
      <c r="L26266" s="1334"/>
    </row>
    <row r="26267" spans="1:12" ht="24" customHeight="1">
      <c r="A26267" s="1355"/>
      <c r="B26267" s="1355"/>
      <c r="C26267" s="1433"/>
      <c r="E26267" s="1433"/>
      <c r="K26267" s="1433"/>
      <c r="L26267" s="1334"/>
    </row>
    <row r="26268" spans="1:12" ht="24" customHeight="1">
      <c r="A26268" s="1355"/>
      <c r="B26268" s="1355"/>
      <c r="C26268" s="1433"/>
      <c r="E26268" s="1433"/>
      <c r="K26268" s="1433"/>
      <c r="L26268" s="1334"/>
    </row>
    <row r="26269" spans="1:12" ht="24" customHeight="1">
      <c r="A26269" s="1355"/>
      <c r="B26269" s="1355"/>
      <c r="C26269" s="1433"/>
      <c r="E26269" s="1433"/>
      <c r="K26269" s="1433"/>
      <c r="L26269" s="1334"/>
    </row>
    <row r="26270" spans="1:12" ht="24" customHeight="1">
      <c r="A26270" s="1355"/>
      <c r="B26270" s="1355"/>
      <c r="C26270" s="1433"/>
      <c r="E26270" s="1433"/>
      <c r="K26270" s="1433"/>
      <c r="L26270" s="1334"/>
    </row>
    <row r="26271" spans="1:12" ht="24" customHeight="1">
      <c r="A26271" s="1355"/>
      <c r="B26271" s="1355"/>
      <c r="C26271" s="1433"/>
      <c r="E26271" s="1433"/>
      <c r="K26271" s="1433"/>
      <c r="L26271" s="1334"/>
    </row>
    <row r="26272" spans="1:12" ht="24" customHeight="1">
      <c r="A26272" s="1355"/>
      <c r="B26272" s="1355"/>
      <c r="C26272" s="1433"/>
      <c r="E26272" s="1433"/>
      <c r="K26272" s="1433"/>
      <c r="L26272" s="1334"/>
    </row>
    <row r="26273" spans="1:12" ht="24" customHeight="1">
      <c r="A26273" s="1355"/>
      <c r="B26273" s="1355"/>
      <c r="C26273" s="1433"/>
      <c r="E26273" s="1433"/>
      <c r="K26273" s="1433"/>
      <c r="L26273" s="1334"/>
    </row>
    <row r="26274" spans="1:12" ht="24" customHeight="1">
      <c r="A26274" s="1355"/>
      <c r="B26274" s="1355"/>
      <c r="C26274" s="1433"/>
      <c r="E26274" s="1433"/>
      <c r="K26274" s="1433"/>
      <c r="L26274" s="1334"/>
    </row>
    <row r="26275" spans="1:12" ht="24" customHeight="1">
      <c r="A26275" s="1355"/>
      <c r="B26275" s="1355"/>
      <c r="C26275" s="1433"/>
      <c r="E26275" s="1433"/>
      <c r="K26275" s="1433"/>
      <c r="L26275" s="1334"/>
    </row>
    <row r="26276" spans="1:12" ht="24" customHeight="1">
      <c r="A26276" s="1355"/>
      <c r="B26276" s="1355"/>
      <c r="C26276" s="1433"/>
      <c r="E26276" s="1433"/>
      <c r="K26276" s="1433"/>
      <c r="L26276" s="1334"/>
    </row>
    <row r="26277" spans="1:12" ht="24" customHeight="1">
      <c r="A26277" s="1355"/>
      <c r="B26277" s="1355"/>
      <c r="C26277" s="1433"/>
      <c r="E26277" s="1433"/>
      <c r="K26277" s="1433"/>
      <c r="L26277" s="1334"/>
    </row>
    <row r="26278" spans="1:12" ht="24" customHeight="1">
      <c r="A26278" s="1355"/>
      <c r="B26278" s="1355"/>
      <c r="C26278" s="1433"/>
      <c r="E26278" s="1433"/>
      <c r="K26278" s="1433"/>
      <c r="L26278" s="1334"/>
    </row>
    <row r="26279" spans="1:12" ht="24" customHeight="1">
      <c r="A26279" s="1355"/>
      <c r="B26279" s="1355"/>
      <c r="C26279" s="1433"/>
      <c r="E26279" s="1433"/>
      <c r="K26279" s="1433"/>
      <c r="L26279" s="1334"/>
    </row>
    <row r="26280" spans="1:12" ht="24" customHeight="1">
      <c r="A26280" s="1355"/>
      <c r="B26280" s="1355"/>
      <c r="C26280" s="1433"/>
      <c r="E26280" s="1433"/>
      <c r="K26280" s="1433"/>
      <c r="L26280" s="1334"/>
    </row>
    <row r="26281" spans="1:12" ht="24" customHeight="1">
      <c r="A26281" s="1355"/>
      <c r="B26281" s="1355"/>
      <c r="C26281" s="1433"/>
      <c r="E26281" s="1433"/>
      <c r="K26281" s="1433"/>
      <c r="L26281" s="1334"/>
    </row>
    <row r="26282" spans="1:12" ht="24" customHeight="1">
      <c r="A26282" s="1355"/>
      <c r="B26282" s="1355"/>
      <c r="C26282" s="1433"/>
      <c r="E26282" s="1433"/>
      <c r="K26282" s="1433"/>
      <c r="L26282" s="1334"/>
    </row>
    <row r="26283" spans="1:12" ht="24" customHeight="1">
      <c r="A26283" s="1355"/>
      <c r="B26283" s="1355"/>
      <c r="C26283" s="1433"/>
      <c r="E26283" s="1433"/>
      <c r="K26283" s="1433"/>
      <c r="L26283" s="1334"/>
    </row>
    <row r="26284" spans="1:12" ht="24" customHeight="1">
      <c r="A26284" s="1355"/>
      <c r="B26284" s="1355"/>
      <c r="C26284" s="1433"/>
      <c r="E26284" s="1433"/>
      <c r="K26284" s="1433"/>
      <c r="L26284" s="1334"/>
    </row>
    <row r="26285" spans="1:12" ht="24" customHeight="1">
      <c r="A26285" s="1355"/>
      <c r="B26285" s="1355"/>
      <c r="C26285" s="1433"/>
      <c r="E26285" s="1433"/>
      <c r="K26285" s="1433"/>
      <c r="L26285" s="1334"/>
    </row>
    <row r="26286" spans="1:12" ht="24" customHeight="1">
      <c r="A26286" s="1355"/>
      <c r="B26286" s="1355"/>
      <c r="C26286" s="1433"/>
      <c r="E26286" s="1433"/>
      <c r="K26286" s="1433"/>
      <c r="L26286" s="1334"/>
    </row>
    <row r="26287" spans="1:12" ht="24" customHeight="1">
      <c r="A26287" s="1355"/>
      <c r="B26287" s="1355"/>
      <c r="C26287" s="1433"/>
      <c r="E26287" s="1433"/>
      <c r="K26287" s="1433"/>
      <c r="L26287" s="1334"/>
    </row>
    <row r="26288" spans="1:12" ht="24" customHeight="1">
      <c r="A26288" s="1355"/>
      <c r="B26288" s="1355"/>
      <c r="C26288" s="1433"/>
      <c r="E26288" s="1433"/>
      <c r="K26288" s="1433"/>
      <c r="L26288" s="1334"/>
    </row>
    <row r="26289" spans="1:12" ht="24" customHeight="1">
      <c r="A26289" s="1355"/>
      <c r="B26289" s="1355"/>
      <c r="C26289" s="1433"/>
      <c r="E26289" s="1433"/>
      <c r="K26289" s="1433"/>
      <c r="L26289" s="1334"/>
    </row>
    <row r="26290" spans="1:12" ht="24" customHeight="1">
      <c r="A26290" s="1355"/>
      <c r="B26290" s="1355"/>
      <c r="C26290" s="1433"/>
      <c r="E26290" s="1433"/>
      <c r="K26290" s="1433"/>
      <c r="L26290" s="1334"/>
    </row>
    <row r="26291" spans="1:12" ht="24" customHeight="1">
      <c r="A26291" s="1355"/>
      <c r="B26291" s="1355"/>
      <c r="C26291" s="1433"/>
      <c r="E26291" s="1433"/>
      <c r="K26291" s="1433"/>
      <c r="L26291" s="1334"/>
    </row>
    <row r="26292" spans="1:12" ht="24" customHeight="1">
      <c r="A26292" s="1355"/>
      <c r="B26292" s="1355"/>
      <c r="C26292" s="1433"/>
      <c r="E26292" s="1433"/>
      <c r="K26292" s="1433"/>
      <c r="L26292" s="1334"/>
    </row>
    <row r="26293" spans="1:12" ht="24" customHeight="1">
      <c r="A26293" s="1355"/>
      <c r="B26293" s="1355"/>
      <c r="C26293" s="1433"/>
      <c r="E26293" s="1433"/>
      <c r="K26293" s="1433"/>
      <c r="L26293" s="1334"/>
    </row>
    <row r="26294" spans="1:12" ht="24" customHeight="1">
      <c r="A26294" s="1355"/>
      <c r="B26294" s="1355"/>
      <c r="C26294" s="1433"/>
      <c r="E26294" s="1433"/>
      <c r="K26294" s="1433"/>
      <c r="L26294" s="1334"/>
    </row>
    <row r="26295" spans="1:12" ht="24" customHeight="1">
      <c r="A26295" s="1355"/>
      <c r="B26295" s="1355"/>
      <c r="C26295" s="1433"/>
      <c r="E26295" s="1433"/>
      <c r="K26295" s="1433"/>
      <c r="L26295" s="1334"/>
    </row>
    <row r="26296" spans="1:12" ht="24" customHeight="1">
      <c r="A26296" s="1355"/>
      <c r="B26296" s="1355"/>
      <c r="C26296" s="1433"/>
      <c r="E26296" s="1433"/>
      <c r="K26296" s="1433"/>
      <c r="L26296" s="1334"/>
    </row>
    <row r="26297" spans="1:12" ht="24" customHeight="1">
      <c r="A26297" s="1355"/>
      <c r="B26297" s="1355"/>
      <c r="C26297" s="1433"/>
      <c r="E26297" s="1433"/>
      <c r="K26297" s="1433"/>
      <c r="L26297" s="1334"/>
    </row>
    <row r="26298" spans="1:12" ht="24" customHeight="1">
      <c r="A26298" s="1355"/>
      <c r="B26298" s="1355"/>
      <c r="C26298" s="1433"/>
      <c r="E26298" s="1433"/>
      <c r="K26298" s="1433"/>
      <c r="L26298" s="1334"/>
    </row>
    <row r="26299" spans="1:12" ht="24" customHeight="1">
      <c r="A26299" s="1355"/>
      <c r="B26299" s="1355"/>
      <c r="C26299" s="1433"/>
      <c r="E26299" s="1433"/>
      <c r="K26299" s="1433"/>
      <c r="L26299" s="1334"/>
    </row>
    <row r="26300" spans="1:12" ht="24" customHeight="1">
      <c r="A26300" s="1355"/>
      <c r="B26300" s="1355"/>
      <c r="C26300" s="1433"/>
      <c r="E26300" s="1433"/>
      <c r="K26300" s="1433"/>
      <c r="L26300" s="1334"/>
    </row>
    <row r="26301" spans="1:12" ht="24" customHeight="1">
      <c r="A26301" s="1355"/>
      <c r="B26301" s="1355"/>
      <c r="C26301" s="1433"/>
      <c r="E26301" s="1433"/>
      <c r="K26301" s="1433"/>
      <c r="L26301" s="1334"/>
    </row>
    <row r="26302" spans="1:12" ht="24" customHeight="1">
      <c r="A26302" s="1355"/>
      <c r="B26302" s="1355"/>
      <c r="C26302" s="1433"/>
      <c r="E26302" s="1433"/>
      <c r="K26302" s="1433"/>
      <c r="L26302" s="1334"/>
    </row>
    <row r="26303" spans="1:12" ht="24" customHeight="1">
      <c r="A26303" s="1355"/>
      <c r="B26303" s="1355"/>
      <c r="C26303" s="1433"/>
      <c r="E26303" s="1433"/>
      <c r="K26303" s="1433"/>
      <c r="L26303" s="1334"/>
    </row>
    <row r="26304" spans="1:12" ht="24" customHeight="1">
      <c r="A26304" s="1355"/>
      <c r="B26304" s="1355"/>
      <c r="C26304" s="1433"/>
      <c r="E26304" s="1433"/>
      <c r="K26304" s="1433"/>
      <c r="L26304" s="1334"/>
    </row>
    <row r="26305" spans="1:12" ht="24" customHeight="1">
      <c r="A26305" s="1355"/>
      <c r="B26305" s="1355"/>
      <c r="C26305" s="1433"/>
      <c r="E26305" s="1433"/>
      <c r="K26305" s="1433"/>
      <c r="L26305" s="1334"/>
    </row>
    <row r="26306" spans="1:12" ht="24" customHeight="1">
      <c r="A26306" s="1355"/>
      <c r="B26306" s="1355"/>
      <c r="C26306" s="1433"/>
      <c r="E26306" s="1433"/>
      <c r="K26306" s="1433"/>
      <c r="L26306" s="1334"/>
    </row>
    <row r="26307" spans="1:12" ht="24" customHeight="1">
      <c r="A26307" s="1355"/>
      <c r="B26307" s="1355"/>
      <c r="C26307" s="1433"/>
      <c r="E26307" s="1433"/>
      <c r="K26307" s="1433"/>
      <c r="L26307" s="1334"/>
    </row>
    <row r="26308" spans="1:12" ht="24" customHeight="1">
      <c r="A26308" s="1355"/>
      <c r="B26308" s="1355"/>
      <c r="C26308" s="1433"/>
      <c r="E26308" s="1433"/>
      <c r="K26308" s="1433"/>
      <c r="L26308" s="1334"/>
    </row>
    <row r="26309" spans="1:12" ht="24" customHeight="1">
      <c r="A26309" s="1355"/>
      <c r="B26309" s="1355"/>
      <c r="C26309" s="1433"/>
      <c r="E26309" s="1433"/>
      <c r="K26309" s="1433"/>
      <c r="L26309" s="1334"/>
    </row>
    <row r="26310" spans="1:12" ht="24" customHeight="1">
      <c r="A26310" s="1355"/>
      <c r="B26310" s="1355"/>
      <c r="C26310" s="1433"/>
      <c r="E26310" s="1433"/>
      <c r="K26310" s="1433"/>
      <c r="L26310" s="1334"/>
    </row>
    <row r="26311" spans="1:12" ht="24" customHeight="1">
      <c r="A26311" s="1355"/>
      <c r="B26311" s="1355"/>
      <c r="C26311" s="1433"/>
      <c r="E26311" s="1433"/>
      <c r="K26311" s="1433"/>
      <c r="L26311" s="1334"/>
    </row>
    <row r="26312" spans="1:12" ht="24" customHeight="1">
      <c r="A26312" s="1355"/>
      <c r="B26312" s="1355"/>
      <c r="C26312" s="1433"/>
      <c r="E26312" s="1433"/>
      <c r="K26312" s="1433"/>
      <c r="L26312" s="1334"/>
    </row>
    <row r="26313" spans="1:12" ht="24" customHeight="1">
      <c r="A26313" s="1355"/>
      <c r="B26313" s="1355"/>
      <c r="C26313" s="1433"/>
      <c r="E26313" s="1433"/>
      <c r="K26313" s="1433"/>
      <c r="L26313" s="1334"/>
    </row>
    <row r="26314" spans="1:12" ht="24" customHeight="1">
      <c r="A26314" s="1355"/>
      <c r="B26314" s="1355"/>
      <c r="C26314" s="1433"/>
      <c r="E26314" s="1433"/>
      <c r="K26314" s="1433"/>
      <c r="L26314" s="1334"/>
    </row>
    <row r="26315" spans="1:12" ht="24" customHeight="1">
      <c r="A26315" s="1355"/>
      <c r="B26315" s="1355"/>
      <c r="C26315" s="1433"/>
      <c r="E26315" s="1433"/>
      <c r="K26315" s="1433"/>
      <c r="L26315" s="1334"/>
    </row>
    <row r="26316" spans="1:12" ht="24" customHeight="1">
      <c r="A26316" s="1355"/>
      <c r="B26316" s="1355"/>
      <c r="C26316" s="1433"/>
      <c r="E26316" s="1433"/>
      <c r="K26316" s="1433"/>
      <c r="L26316" s="1334"/>
    </row>
    <row r="26317" spans="1:12" ht="24" customHeight="1">
      <c r="A26317" s="1355"/>
      <c r="B26317" s="1355"/>
      <c r="C26317" s="1433"/>
      <c r="E26317" s="1433"/>
      <c r="K26317" s="1433"/>
      <c r="L26317" s="1334"/>
    </row>
    <row r="26318" spans="1:12" ht="24" customHeight="1">
      <c r="A26318" s="1355"/>
      <c r="B26318" s="1355"/>
      <c r="C26318" s="1433"/>
      <c r="E26318" s="1433"/>
      <c r="K26318" s="1433"/>
      <c r="L26318" s="1334"/>
    </row>
    <row r="26319" spans="1:12" ht="24" customHeight="1">
      <c r="A26319" s="1355"/>
      <c r="B26319" s="1355"/>
      <c r="C26319" s="1433"/>
      <c r="E26319" s="1433"/>
      <c r="K26319" s="1433"/>
      <c r="L26319" s="1334"/>
    </row>
    <row r="26320" spans="1:12" ht="24" customHeight="1">
      <c r="A26320" s="1355"/>
      <c r="B26320" s="1355"/>
      <c r="C26320" s="1433"/>
      <c r="E26320" s="1433"/>
      <c r="K26320" s="1433"/>
      <c r="L26320" s="1334"/>
    </row>
    <row r="26321" spans="1:12" ht="24" customHeight="1">
      <c r="A26321" s="1355"/>
      <c r="B26321" s="1355"/>
      <c r="C26321" s="1433"/>
      <c r="E26321" s="1433"/>
      <c r="K26321" s="1433"/>
      <c r="L26321" s="1334"/>
    </row>
    <row r="26322" spans="1:12" ht="24" customHeight="1">
      <c r="A26322" s="1355"/>
      <c r="B26322" s="1355"/>
      <c r="C26322" s="1433"/>
      <c r="E26322" s="1433"/>
      <c r="K26322" s="1433"/>
      <c r="L26322" s="1334"/>
    </row>
    <row r="26323" spans="1:12" ht="24" customHeight="1">
      <c r="A26323" s="1355"/>
      <c r="B26323" s="1355"/>
      <c r="C26323" s="1433"/>
      <c r="E26323" s="1433"/>
      <c r="K26323" s="1433"/>
      <c r="L26323" s="1334"/>
    </row>
    <row r="26324" spans="1:12" ht="24" customHeight="1">
      <c r="A26324" s="1355"/>
      <c r="B26324" s="1355"/>
      <c r="C26324" s="1433"/>
      <c r="E26324" s="1433"/>
      <c r="K26324" s="1433"/>
      <c r="L26324" s="1334"/>
    </row>
    <row r="26325" spans="1:12" ht="24" customHeight="1">
      <c r="A26325" s="1355"/>
      <c r="B26325" s="1355"/>
      <c r="C26325" s="1433"/>
      <c r="E26325" s="1433"/>
      <c r="K26325" s="1433"/>
      <c r="L26325" s="1334"/>
    </row>
    <row r="26326" spans="1:12" ht="24" customHeight="1">
      <c r="A26326" s="1355"/>
      <c r="B26326" s="1355"/>
      <c r="C26326" s="1433"/>
      <c r="E26326" s="1433"/>
      <c r="K26326" s="1433"/>
      <c r="L26326" s="1334"/>
    </row>
    <row r="26327" spans="1:12" ht="24" customHeight="1">
      <c r="A26327" s="1355"/>
      <c r="B26327" s="1355"/>
      <c r="C26327" s="1433"/>
      <c r="E26327" s="1433"/>
      <c r="K26327" s="1433"/>
      <c r="L26327" s="1334"/>
    </row>
    <row r="26328" spans="1:12" ht="24" customHeight="1">
      <c r="A26328" s="1355"/>
      <c r="B26328" s="1355"/>
      <c r="C26328" s="1433"/>
      <c r="E26328" s="1433"/>
      <c r="K26328" s="1433"/>
      <c r="L26328" s="1334"/>
    </row>
    <row r="26329" spans="1:12" ht="24" customHeight="1">
      <c r="A26329" s="1355"/>
      <c r="B26329" s="1355"/>
      <c r="C26329" s="1433"/>
      <c r="E26329" s="1433"/>
      <c r="K26329" s="1433"/>
      <c r="L26329" s="1334"/>
    </row>
    <row r="26330" spans="1:12" ht="24" customHeight="1">
      <c r="A26330" s="1355"/>
      <c r="B26330" s="1355"/>
      <c r="C26330" s="1433"/>
      <c r="E26330" s="1433"/>
      <c r="K26330" s="1433"/>
      <c r="L26330" s="1334"/>
    </row>
    <row r="26331" spans="1:12" ht="24" customHeight="1">
      <c r="A26331" s="1355"/>
      <c r="B26331" s="1355"/>
      <c r="C26331" s="1433"/>
      <c r="E26331" s="1433"/>
      <c r="K26331" s="1433"/>
      <c r="L26331" s="1334"/>
    </row>
    <row r="26332" spans="1:12" ht="24" customHeight="1">
      <c r="A26332" s="1355"/>
      <c r="B26332" s="1355"/>
      <c r="C26332" s="1433"/>
      <c r="E26332" s="1433"/>
      <c r="K26332" s="1433"/>
      <c r="L26332" s="1334"/>
    </row>
    <row r="26333" spans="1:12" ht="24" customHeight="1">
      <c r="A26333" s="1355"/>
      <c r="B26333" s="1355"/>
      <c r="C26333" s="1433"/>
      <c r="E26333" s="1433"/>
      <c r="K26333" s="1433"/>
      <c r="L26333" s="1334"/>
    </row>
    <row r="26334" spans="1:12" ht="24" customHeight="1">
      <c r="A26334" s="1355"/>
      <c r="B26334" s="1355"/>
      <c r="C26334" s="1433"/>
      <c r="E26334" s="1433"/>
      <c r="K26334" s="1433"/>
      <c r="L26334" s="1334"/>
    </row>
    <row r="26335" spans="1:12" ht="24" customHeight="1">
      <c r="A26335" s="1355"/>
      <c r="B26335" s="1355"/>
      <c r="C26335" s="1433"/>
      <c r="E26335" s="1433"/>
      <c r="K26335" s="1433"/>
      <c r="L26335" s="1334"/>
    </row>
    <row r="26336" spans="1:12" ht="24" customHeight="1">
      <c r="A26336" s="1355"/>
      <c r="B26336" s="1355"/>
      <c r="C26336" s="1433"/>
      <c r="E26336" s="1433"/>
      <c r="K26336" s="1433"/>
      <c r="L26336" s="1334"/>
    </row>
    <row r="26337" spans="1:12" ht="24" customHeight="1">
      <c r="A26337" s="1355"/>
      <c r="B26337" s="1355"/>
      <c r="C26337" s="1433"/>
      <c r="E26337" s="1433"/>
      <c r="K26337" s="1433"/>
      <c r="L26337" s="1334"/>
    </row>
    <row r="26338" spans="1:12" ht="24" customHeight="1">
      <c r="A26338" s="1355"/>
      <c r="B26338" s="1355"/>
      <c r="C26338" s="1433"/>
      <c r="E26338" s="1433"/>
      <c r="K26338" s="1433"/>
      <c r="L26338" s="1334"/>
    </row>
    <row r="26339" spans="1:12" ht="24" customHeight="1">
      <c r="A26339" s="1355"/>
      <c r="B26339" s="1355"/>
      <c r="C26339" s="1433"/>
      <c r="E26339" s="1433"/>
      <c r="K26339" s="1433"/>
      <c r="L26339" s="1334"/>
    </row>
    <row r="26340" spans="1:12" ht="24" customHeight="1">
      <c r="A26340" s="1355"/>
      <c r="B26340" s="1355"/>
      <c r="C26340" s="1433"/>
      <c r="E26340" s="1433"/>
      <c r="K26340" s="1433"/>
      <c r="L26340" s="1334"/>
    </row>
    <row r="26341" spans="1:12" ht="24" customHeight="1">
      <c r="A26341" s="1355"/>
      <c r="B26341" s="1355"/>
      <c r="C26341" s="1433"/>
      <c r="E26341" s="1433"/>
      <c r="K26341" s="1433"/>
      <c r="L26341" s="1334"/>
    </row>
    <row r="26342" spans="1:12" ht="24" customHeight="1">
      <c r="A26342" s="1355"/>
      <c r="B26342" s="1355"/>
      <c r="C26342" s="1433"/>
      <c r="E26342" s="1433"/>
      <c r="K26342" s="1433"/>
      <c r="L26342" s="1334"/>
    </row>
    <row r="26343" spans="1:12" ht="24" customHeight="1">
      <c r="A26343" s="1355"/>
      <c r="B26343" s="1355"/>
      <c r="C26343" s="1433"/>
      <c r="E26343" s="1433"/>
      <c r="K26343" s="1433"/>
      <c r="L26343" s="1334"/>
    </row>
    <row r="26344" spans="1:12" ht="24" customHeight="1">
      <c r="A26344" s="1355"/>
      <c r="B26344" s="1355"/>
      <c r="C26344" s="1433"/>
      <c r="E26344" s="1433"/>
      <c r="K26344" s="1433"/>
      <c r="L26344" s="1334"/>
    </row>
    <row r="26345" spans="1:12" ht="24" customHeight="1">
      <c r="A26345" s="1355"/>
      <c r="B26345" s="1355"/>
      <c r="C26345" s="1433"/>
      <c r="E26345" s="1433"/>
      <c r="K26345" s="1433"/>
      <c r="L26345" s="1334"/>
    </row>
    <row r="26346" spans="1:12" ht="24" customHeight="1">
      <c r="A26346" s="1355"/>
      <c r="B26346" s="1355"/>
      <c r="C26346" s="1433"/>
      <c r="E26346" s="1433"/>
      <c r="K26346" s="1433"/>
      <c r="L26346" s="1334"/>
    </row>
    <row r="26347" spans="1:12" ht="24" customHeight="1">
      <c r="A26347" s="1355"/>
      <c r="B26347" s="1355"/>
      <c r="C26347" s="1433"/>
      <c r="E26347" s="1433"/>
      <c r="K26347" s="1433"/>
      <c r="L26347" s="1334"/>
    </row>
    <row r="26348" spans="1:12" ht="24" customHeight="1">
      <c r="A26348" s="1355"/>
      <c r="B26348" s="1355"/>
      <c r="C26348" s="1433"/>
      <c r="E26348" s="1433"/>
      <c r="K26348" s="1433"/>
      <c r="L26348" s="1334"/>
    </row>
    <row r="26349" spans="1:12" ht="24" customHeight="1">
      <c r="A26349" s="1355"/>
      <c r="B26349" s="1355"/>
      <c r="C26349" s="1433"/>
      <c r="E26349" s="1433"/>
      <c r="K26349" s="1433"/>
      <c r="L26349" s="1334"/>
    </row>
    <row r="26350" spans="1:12" ht="24" customHeight="1">
      <c r="A26350" s="1355"/>
      <c r="B26350" s="1355"/>
      <c r="C26350" s="1433"/>
      <c r="E26350" s="1433"/>
      <c r="K26350" s="1433"/>
      <c r="L26350" s="1334"/>
    </row>
    <row r="26351" spans="1:12" ht="24" customHeight="1">
      <c r="A26351" s="1355"/>
      <c r="B26351" s="1355"/>
      <c r="C26351" s="1433"/>
      <c r="E26351" s="1433"/>
      <c r="K26351" s="1433"/>
      <c r="L26351" s="1334"/>
    </row>
    <row r="26352" spans="1:12" ht="24" customHeight="1">
      <c r="A26352" s="1355"/>
      <c r="B26352" s="1355"/>
      <c r="C26352" s="1433"/>
      <c r="E26352" s="1433"/>
      <c r="K26352" s="1433"/>
      <c r="L26352" s="1334"/>
    </row>
    <row r="26353" spans="1:12" ht="24" customHeight="1">
      <c r="A26353" s="1355"/>
      <c r="B26353" s="1355"/>
      <c r="C26353" s="1433"/>
      <c r="E26353" s="1433"/>
      <c r="K26353" s="1433"/>
      <c r="L26353" s="1334"/>
    </row>
    <row r="26354" spans="1:12" ht="24" customHeight="1">
      <c r="A26354" s="1355"/>
      <c r="B26354" s="1355"/>
      <c r="C26354" s="1433"/>
      <c r="E26354" s="1433"/>
      <c r="K26354" s="1433"/>
      <c r="L26354" s="1334"/>
    </row>
    <row r="26355" spans="1:12" ht="24" customHeight="1">
      <c r="A26355" s="1355"/>
      <c r="B26355" s="1355"/>
      <c r="C26355" s="1433"/>
      <c r="E26355" s="1433"/>
      <c r="K26355" s="1433"/>
      <c r="L26355" s="1334"/>
    </row>
    <row r="26356" spans="1:12" ht="24" customHeight="1">
      <c r="A26356" s="1355"/>
      <c r="B26356" s="1355"/>
      <c r="C26356" s="1433"/>
      <c r="E26356" s="1433"/>
      <c r="K26356" s="1433"/>
      <c r="L26356" s="1334"/>
    </row>
    <row r="26357" spans="1:12" ht="24" customHeight="1">
      <c r="A26357" s="1355"/>
      <c r="B26357" s="1355"/>
      <c r="C26357" s="1433"/>
      <c r="E26357" s="1433"/>
      <c r="K26357" s="1433"/>
      <c r="L26357" s="1334"/>
    </row>
    <row r="26358" spans="1:12" ht="24" customHeight="1">
      <c r="A26358" s="1355"/>
      <c r="B26358" s="1355"/>
      <c r="C26358" s="1433"/>
      <c r="E26358" s="1433"/>
      <c r="K26358" s="1433"/>
      <c r="L26358" s="1334"/>
    </row>
    <row r="26359" spans="1:12" ht="24" customHeight="1">
      <c r="A26359" s="1355"/>
      <c r="B26359" s="1355"/>
      <c r="C26359" s="1433"/>
      <c r="E26359" s="1433"/>
      <c r="K26359" s="1433"/>
      <c r="L26359" s="1334"/>
    </row>
    <row r="26360" spans="1:12" ht="24" customHeight="1">
      <c r="A26360" s="1355"/>
      <c r="B26360" s="1355"/>
      <c r="C26360" s="1433"/>
      <c r="E26360" s="1433"/>
      <c r="K26360" s="1433"/>
      <c r="L26360" s="1334"/>
    </row>
    <row r="26361" spans="1:12" ht="24" customHeight="1">
      <c r="A26361" s="1355"/>
      <c r="B26361" s="1355"/>
      <c r="C26361" s="1433"/>
      <c r="E26361" s="1433"/>
      <c r="K26361" s="1433"/>
      <c r="L26361" s="1334"/>
    </row>
    <row r="26362" spans="1:12" ht="24" customHeight="1">
      <c r="A26362" s="1355"/>
      <c r="B26362" s="1355"/>
      <c r="C26362" s="1433"/>
      <c r="E26362" s="1433"/>
      <c r="K26362" s="1433"/>
      <c r="L26362" s="1334"/>
    </row>
    <row r="26363" spans="1:12" ht="24" customHeight="1">
      <c r="A26363" s="1355"/>
      <c r="B26363" s="1355"/>
      <c r="C26363" s="1433"/>
      <c r="E26363" s="1433"/>
      <c r="K26363" s="1433"/>
      <c r="L26363" s="1334"/>
    </row>
    <row r="26364" spans="1:12" ht="24" customHeight="1">
      <c r="A26364" s="1355"/>
      <c r="B26364" s="1355"/>
      <c r="C26364" s="1433"/>
      <c r="E26364" s="1433"/>
      <c r="K26364" s="1433"/>
      <c r="L26364" s="1334"/>
    </row>
    <row r="26365" spans="1:12" ht="24" customHeight="1">
      <c r="A26365" s="1355"/>
      <c r="B26365" s="1355"/>
      <c r="C26365" s="1433"/>
      <c r="E26365" s="1433"/>
      <c r="K26365" s="1433"/>
      <c r="L26365" s="1334"/>
    </row>
    <row r="26366" spans="1:12" ht="24" customHeight="1">
      <c r="A26366" s="1355"/>
      <c r="B26366" s="1355"/>
      <c r="C26366" s="1433"/>
      <c r="E26366" s="1433"/>
      <c r="K26366" s="1433"/>
      <c r="L26366" s="1334"/>
    </row>
    <row r="26367" spans="1:12" ht="24" customHeight="1">
      <c r="A26367" s="1355"/>
      <c r="B26367" s="1355"/>
      <c r="C26367" s="1433"/>
      <c r="E26367" s="1433"/>
      <c r="K26367" s="1433"/>
      <c r="L26367" s="1334"/>
    </row>
    <row r="26368" spans="1:12" ht="24" customHeight="1">
      <c r="A26368" s="1355"/>
      <c r="B26368" s="1355"/>
      <c r="C26368" s="1433"/>
      <c r="E26368" s="1433"/>
      <c r="K26368" s="1433"/>
      <c r="L26368" s="1334"/>
    </row>
    <row r="26369" spans="1:12" ht="24" customHeight="1">
      <c r="A26369" s="1355"/>
      <c r="B26369" s="1355"/>
      <c r="C26369" s="1433"/>
      <c r="E26369" s="1433"/>
      <c r="K26369" s="1433"/>
      <c r="L26369" s="1334"/>
    </row>
    <row r="26370" spans="1:12" ht="24" customHeight="1">
      <c r="A26370" s="1355"/>
      <c r="B26370" s="1355"/>
      <c r="C26370" s="1433"/>
      <c r="E26370" s="1433"/>
      <c r="K26370" s="1433"/>
      <c r="L26370" s="1334"/>
    </row>
    <row r="26371" spans="1:12" ht="24" customHeight="1">
      <c r="A26371" s="1355"/>
      <c r="B26371" s="1355"/>
      <c r="C26371" s="1433"/>
      <c r="E26371" s="1433"/>
      <c r="K26371" s="1433"/>
      <c r="L26371" s="1334"/>
    </row>
    <row r="26372" spans="1:12" ht="24" customHeight="1">
      <c r="A26372" s="1355"/>
      <c r="B26372" s="1355"/>
      <c r="C26372" s="1433"/>
      <c r="E26372" s="1433"/>
      <c r="K26372" s="1433"/>
      <c r="L26372" s="1334"/>
    </row>
    <row r="26373" spans="1:12" ht="24" customHeight="1">
      <c r="A26373" s="1355"/>
      <c r="B26373" s="1355"/>
      <c r="C26373" s="1433"/>
      <c r="E26373" s="1433"/>
      <c r="K26373" s="1433"/>
      <c r="L26373" s="1334"/>
    </row>
    <row r="26374" spans="1:12" ht="24" customHeight="1">
      <c r="A26374" s="1355"/>
      <c r="B26374" s="1355"/>
      <c r="C26374" s="1433"/>
      <c r="E26374" s="1433"/>
      <c r="K26374" s="1433"/>
      <c r="L26374" s="1334"/>
    </row>
    <row r="26375" spans="1:12" ht="24" customHeight="1">
      <c r="A26375" s="1355"/>
      <c r="B26375" s="1355"/>
      <c r="C26375" s="1433"/>
      <c r="E26375" s="1433"/>
      <c r="K26375" s="1433"/>
      <c r="L26375" s="1334"/>
    </row>
    <row r="26376" spans="1:12" ht="24" customHeight="1">
      <c r="A26376" s="1355"/>
      <c r="B26376" s="1355"/>
      <c r="C26376" s="1433"/>
      <c r="E26376" s="1433"/>
      <c r="K26376" s="1433"/>
      <c r="L26376" s="1334"/>
    </row>
    <row r="26377" spans="1:12" ht="24" customHeight="1">
      <c r="A26377" s="1355"/>
      <c r="B26377" s="1355"/>
      <c r="C26377" s="1433"/>
      <c r="E26377" s="1433"/>
      <c r="K26377" s="1433"/>
      <c r="L26377" s="1334"/>
    </row>
    <row r="26378" spans="1:12" ht="24" customHeight="1">
      <c r="A26378" s="1355"/>
      <c r="B26378" s="1355"/>
      <c r="C26378" s="1433"/>
      <c r="E26378" s="1433"/>
      <c r="K26378" s="1433"/>
      <c r="L26378" s="1334"/>
    </row>
    <row r="26379" spans="1:12" ht="24" customHeight="1">
      <c r="A26379" s="1355"/>
      <c r="B26379" s="1355"/>
      <c r="C26379" s="1433"/>
      <c r="E26379" s="1433"/>
      <c r="K26379" s="1433"/>
      <c r="L26379" s="1334"/>
    </row>
    <row r="26380" spans="1:12" ht="24" customHeight="1">
      <c r="A26380" s="1355"/>
      <c r="B26380" s="1355"/>
      <c r="C26380" s="1433"/>
      <c r="E26380" s="1433"/>
      <c r="K26380" s="1433"/>
      <c r="L26380" s="1334"/>
    </row>
    <row r="26381" spans="1:12" ht="24" customHeight="1">
      <c r="A26381" s="1355"/>
      <c r="B26381" s="1355"/>
      <c r="C26381" s="1433"/>
      <c r="E26381" s="1433"/>
      <c r="K26381" s="1433"/>
      <c r="L26381" s="1334"/>
    </row>
    <row r="26382" spans="1:12" ht="24" customHeight="1">
      <c r="A26382" s="1355"/>
      <c r="B26382" s="1355"/>
      <c r="C26382" s="1433"/>
      <c r="E26382" s="1433"/>
      <c r="K26382" s="1433"/>
      <c r="L26382" s="1334"/>
    </row>
    <row r="26383" spans="1:12" ht="24" customHeight="1">
      <c r="A26383" s="1355"/>
      <c r="B26383" s="1355"/>
      <c r="C26383" s="1433"/>
      <c r="E26383" s="1433"/>
      <c r="K26383" s="1433"/>
      <c r="L26383" s="1334"/>
    </row>
    <row r="26384" spans="1:12" ht="24" customHeight="1">
      <c r="A26384" s="1355"/>
      <c r="B26384" s="1355"/>
      <c r="C26384" s="1433"/>
      <c r="E26384" s="1433"/>
      <c r="K26384" s="1433"/>
      <c r="L26384" s="1334"/>
    </row>
    <row r="26385" spans="1:12" ht="24" customHeight="1">
      <c r="A26385" s="1355"/>
      <c r="B26385" s="1355"/>
      <c r="C26385" s="1433"/>
      <c r="E26385" s="1433"/>
      <c r="K26385" s="1433"/>
      <c r="L26385" s="1334"/>
    </row>
    <row r="26386" spans="1:12" ht="24" customHeight="1">
      <c r="A26386" s="1355"/>
      <c r="B26386" s="1355"/>
      <c r="C26386" s="1433"/>
      <c r="E26386" s="1433"/>
      <c r="K26386" s="1433"/>
      <c r="L26386" s="1334"/>
    </row>
    <row r="26387" spans="1:12" ht="24" customHeight="1">
      <c r="A26387" s="1355"/>
      <c r="B26387" s="1355"/>
      <c r="C26387" s="1433"/>
      <c r="E26387" s="1433"/>
      <c r="K26387" s="1433"/>
      <c r="L26387" s="1334"/>
    </row>
    <row r="26388" spans="1:12" ht="24" customHeight="1">
      <c r="A26388" s="1355"/>
      <c r="B26388" s="1355"/>
      <c r="C26388" s="1433"/>
      <c r="E26388" s="1433"/>
      <c r="K26388" s="1433"/>
      <c r="L26388" s="1334"/>
    </row>
    <row r="26389" spans="1:12" ht="24" customHeight="1">
      <c r="A26389" s="1355"/>
      <c r="B26389" s="1355"/>
      <c r="C26389" s="1433"/>
      <c r="E26389" s="1433"/>
      <c r="K26389" s="1433"/>
      <c r="L26389" s="1334"/>
    </row>
    <row r="26390" spans="1:12" ht="24" customHeight="1">
      <c r="A26390" s="1355"/>
      <c r="B26390" s="1355"/>
      <c r="C26390" s="1433"/>
      <c r="E26390" s="1433"/>
      <c r="K26390" s="1433"/>
      <c r="L26390" s="1334"/>
    </row>
    <row r="26391" spans="1:12" ht="24" customHeight="1">
      <c r="A26391" s="1355"/>
      <c r="B26391" s="1355"/>
      <c r="C26391" s="1433"/>
      <c r="E26391" s="1433"/>
      <c r="K26391" s="1433"/>
      <c r="L26391" s="1334"/>
    </row>
    <row r="26392" spans="1:12" ht="24" customHeight="1">
      <c r="A26392" s="1355"/>
      <c r="B26392" s="1355"/>
      <c r="C26392" s="1433"/>
      <c r="E26392" s="1433"/>
      <c r="K26392" s="1433"/>
      <c r="L26392" s="1334"/>
    </row>
    <row r="26393" spans="1:12" ht="24" customHeight="1">
      <c r="A26393" s="1355"/>
      <c r="B26393" s="1355"/>
      <c r="C26393" s="1433"/>
      <c r="E26393" s="1433"/>
      <c r="K26393" s="1433"/>
      <c r="L26393" s="1334"/>
    </row>
    <row r="26394" spans="1:12" ht="24" customHeight="1">
      <c r="A26394" s="1355"/>
      <c r="B26394" s="1355"/>
      <c r="C26394" s="1433"/>
      <c r="E26394" s="1433"/>
      <c r="K26394" s="1433"/>
      <c r="L26394" s="1334"/>
    </row>
    <row r="26395" spans="1:12" ht="24" customHeight="1">
      <c r="A26395" s="1355"/>
      <c r="B26395" s="1355"/>
      <c r="C26395" s="1433"/>
      <c r="E26395" s="1433"/>
      <c r="K26395" s="1433"/>
      <c r="L26395" s="1334"/>
    </row>
    <row r="26396" spans="1:12" ht="24" customHeight="1">
      <c r="A26396" s="1355"/>
      <c r="B26396" s="1355"/>
      <c r="C26396" s="1433"/>
      <c r="E26396" s="1433"/>
      <c r="K26396" s="1433"/>
      <c r="L26396" s="1334"/>
    </row>
    <row r="26397" spans="1:12" ht="24" customHeight="1">
      <c r="A26397" s="1355"/>
      <c r="B26397" s="1355"/>
      <c r="C26397" s="1433"/>
      <c r="E26397" s="1433"/>
      <c r="K26397" s="1433"/>
      <c r="L26397" s="1334"/>
    </row>
    <row r="26398" spans="1:12" ht="24" customHeight="1">
      <c r="A26398" s="1355"/>
      <c r="B26398" s="1355"/>
      <c r="C26398" s="1433"/>
      <c r="E26398" s="1433"/>
      <c r="K26398" s="1433"/>
      <c r="L26398" s="1334"/>
    </row>
    <row r="26399" spans="1:12" ht="24" customHeight="1">
      <c r="A26399" s="1355"/>
      <c r="B26399" s="1355"/>
      <c r="C26399" s="1433"/>
      <c r="E26399" s="1433"/>
      <c r="K26399" s="1433"/>
      <c r="L26399" s="1334"/>
    </row>
    <row r="26400" spans="1:12" ht="24" customHeight="1">
      <c r="A26400" s="1355"/>
      <c r="B26400" s="1355"/>
      <c r="C26400" s="1433"/>
      <c r="E26400" s="1433"/>
      <c r="K26400" s="1433"/>
      <c r="L26400" s="1334"/>
    </row>
    <row r="26401" spans="1:12" ht="24" customHeight="1">
      <c r="A26401" s="1355"/>
      <c r="B26401" s="1355"/>
      <c r="C26401" s="1433"/>
      <c r="E26401" s="1433"/>
      <c r="K26401" s="1433"/>
      <c r="L26401" s="1334"/>
    </row>
    <row r="26402" spans="1:12" ht="24" customHeight="1">
      <c r="A26402" s="1355"/>
      <c r="B26402" s="1355"/>
      <c r="C26402" s="1433"/>
      <c r="E26402" s="1433"/>
      <c r="K26402" s="1433"/>
      <c r="L26402" s="1334"/>
    </row>
    <row r="26403" spans="1:12" ht="24" customHeight="1">
      <c r="A26403" s="1355"/>
      <c r="B26403" s="1355"/>
      <c r="C26403" s="1433"/>
      <c r="E26403" s="1433"/>
      <c r="K26403" s="1433"/>
      <c r="L26403" s="1334"/>
    </row>
    <row r="26404" spans="1:12" ht="24" customHeight="1">
      <c r="A26404" s="1355"/>
      <c r="B26404" s="1355"/>
      <c r="C26404" s="1433"/>
      <c r="E26404" s="1433"/>
      <c r="K26404" s="1433"/>
      <c r="L26404" s="1334"/>
    </row>
    <row r="26405" spans="1:12" ht="24" customHeight="1">
      <c r="A26405" s="1355"/>
      <c r="B26405" s="1355"/>
      <c r="C26405" s="1433"/>
      <c r="E26405" s="1433"/>
      <c r="K26405" s="1433"/>
      <c r="L26405" s="1334"/>
    </row>
    <row r="26406" spans="1:12" ht="24" customHeight="1">
      <c r="A26406" s="1355"/>
      <c r="B26406" s="1355"/>
      <c r="C26406" s="1433"/>
      <c r="E26406" s="1433"/>
      <c r="K26406" s="1433"/>
      <c r="L26406" s="1334"/>
    </row>
    <row r="26407" spans="1:12" ht="24" customHeight="1">
      <c r="A26407" s="1355"/>
      <c r="B26407" s="1355"/>
      <c r="C26407" s="1433"/>
      <c r="E26407" s="1433"/>
      <c r="K26407" s="1433"/>
      <c r="L26407" s="1334"/>
    </row>
    <row r="26408" spans="1:12" ht="24" customHeight="1">
      <c r="A26408" s="1355"/>
      <c r="B26408" s="1355"/>
      <c r="C26408" s="1433"/>
      <c r="E26408" s="1433"/>
      <c r="K26408" s="1433"/>
      <c r="L26408" s="1334"/>
    </row>
    <row r="26409" spans="1:12" ht="24" customHeight="1">
      <c r="A26409" s="1355"/>
      <c r="B26409" s="1355"/>
      <c r="C26409" s="1433"/>
      <c r="E26409" s="1433"/>
      <c r="K26409" s="1433"/>
      <c r="L26409" s="1334"/>
    </row>
    <row r="26410" spans="1:12" ht="24" customHeight="1">
      <c r="A26410" s="1355"/>
      <c r="B26410" s="1355"/>
      <c r="C26410" s="1433"/>
      <c r="E26410" s="1433"/>
      <c r="K26410" s="1433"/>
      <c r="L26410" s="1334"/>
    </row>
    <row r="26411" spans="1:12" ht="24" customHeight="1">
      <c r="A26411" s="1355"/>
      <c r="B26411" s="1355"/>
      <c r="C26411" s="1433"/>
      <c r="E26411" s="1433"/>
      <c r="K26411" s="1433"/>
      <c r="L26411" s="1334"/>
    </row>
    <row r="26412" spans="1:12" ht="24" customHeight="1">
      <c r="A26412" s="1355"/>
      <c r="B26412" s="1355"/>
      <c r="C26412" s="1433"/>
      <c r="E26412" s="1433"/>
      <c r="K26412" s="1433"/>
      <c r="L26412" s="1334"/>
    </row>
    <row r="26413" spans="1:12" ht="24" customHeight="1">
      <c r="A26413" s="1355"/>
      <c r="B26413" s="1355"/>
      <c r="C26413" s="1433"/>
      <c r="E26413" s="1433"/>
      <c r="K26413" s="1433"/>
      <c r="L26413" s="1334"/>
    </row>
    <row r="26414" spans="1:12" ht="24" customHeight="1">
      <c r="A26414" s="1355"/>
      <c r="B26414" s="1355"/>
      <c r="C26414" s="1433"/>
      <c r="E26414" s="1433"/>
      <c r="K26414" s="1433"/>
      <c r="L26414" s="1334"/>
    </row>
    <row r="26415" spans="1:12" ht="24" customHeight="1">
      <c r="A26415" s="1355"/>
      <c r="B26415" s="1355"/>
      <c r="C26415" s="1433"/>
      <c r="E26415" s="1433"/>
      <c r="K26415" s="1433"/>
      <c r="L26415" s="1334"/>
    </row>
    <row r="26416" spans="1:12" ht="24" customHeight="1">
      <c r="A26416" s="1355"/>
      <c r="B26416" s="1355"/>
      <c r="C26416" s="1433"/>
      <c r="E26416" s="1433"/>
      <c r="K26416" s="1433"/>
      <c r="L26416" s="1334"/>
    </row>
    <row r="26417" spans="1:12" ht="24" customHeight="1">
      <c r="A26417" s="1355"/>
      <c r="B26417" s="1355"/>
      <c r="C26417" s="1433"/>
      <c r="E26417" s="1433"/>
      <c r="K26417" s="1433"/>
      <c r="L26417" s="1334"/>
    </row>
    <row r="26418" spans="1:12" ht="24" customHeight="1">
      <c r="A26418" s="1355"/>
      <c r="B26418" s="1355"/>
      <c r="C26418" s="1433"/>
      <c r="E26418" s="1433"/>
      <c r="K26418" s="1433"/>
      <c r="L26418" s="1334"/>
    </row>
    <row r="26419" spans="1:12" ht="24" customHeight="1">
      <c r="A26419" s="1355"/>
      <c r="B26419" s="1355"/>
      <c r="C26419" s="1433"/>
      <c r="E26419" s="1433"/>
      <c r="K26419" s="1433"/>
      <c r="L26419" s="1334"/>
    </row>
    <row r="26420" spans="1:12" ht="24" customHeight="1">
      <c r="A26420" s="1355"/>
      <c r="B26420" s="1355"/>
      <c r="C26420" s="1433"/>
      <c r="E26420" s="1433"/>
      <c r="K26420" s="1433"/>
      <c r="L26420" s="1334"/>
    </row>
    <row r="26421" spans="1:12" ht="24" customHeight="1">
      <c r="A26421" s="1355"/>
      <c r="B26421" s="1355"/>
      <c r="C26421" s="1433"/>
      <c r="E26421" s="1433"/>
      <c r="K26421" s="1433"/>
      <c r="L26421" s="1334"/>
    </row>
    <row r="26422" spans="1:12" ht="24" customHeight="1">
      <c r="A26422" s="1355"/>
      <c r="B26422" s="1355"/>
      <c r="C26422" s="1433"/>
      <c r="E26422" s="1433"/>
      <c r="K26422" s="1433"/>
      <c r="L26422" s="1334"/>
    </row>
    <row r="26423" spans="1:12" ht="24" customHeight="1">
      <c r="A26423" s="1355"/>
      <c r="B26423" s="1355"/>
      <c r="C26423" s="1433"/>
      <c r="E26423" s="1433"/>
      <c r="K26423" s="1433"/>
      <c r="L26423" s="1334"/>
    </row>
    <row r="26424" spans="1:12" ht="24" customHeight="1">
      <c r="A26424" s="1355"/>
      <c r="B26424" s="1355"/>
      <c r="C26424" s="1433"/>
      <c r="E26424" s="1433"/>
      <c r="K26424" s="1433"/>
      <c r="L26424" s="1334"/>
    </row>
    <row r="26425" spans="1:12" ht="24" customHeight="1">
      <c r="A26425" s="1355"/>
      <c r="B26425" s="1355"/>
      <c r="C26425" s="1433"/>
      <c r="E26425" s="1433"/>
      <c r="K26425" s="1433"/>
      <c r="L26425" s="1334"/>
    </row>
    <row r="26426" spans="1:12" ht="24" customHeight="1">
      <c r="A26426" s="1355"/>
      <c r="B26426" s="1355"/>
      <c r="C26426" s="1433"/>
      <c r="E26426" s="1433"/>
      <c r="K26426" s="1433"/>
      <c r="L26426" s="1334"/>
    </row>
    <row r="26427" spans="1:12" ht="24" customHeight="1">
      <c r="A26427" s="1355"/>
      <c r="B26427" s="1355"/>
      <c r="C26427" s="1433"/>
      <c r="E26427" s="1433"/>
      <c r="K26427" s="1433"/>
      <c r="L26427" s="1334"/>
    </row>
    <row r="26428" spans="1:12" ht="24" customHeight="1">
      <c r="A26428" s="1355"/>
      <c r="B26428" s="1355"/>
      <c r="C26428" s="1433"/>
      <c r="E26428" s="1433"/>
      <c r="K26428" s="1433"/>
      <c r="L26428" s="1334"/>
    </row>
    <row r="26429" spans="1:12" ht="24" customHeight="1">
      <c r="A26429" s="1355"/>
      <c r="B26429" s="1355"/>
      <c r="C26429" s="1433"/>
      <c r="E26429" s="1433"/>
      <c r="K26429" s="1433"/>
      <c r="L26429" s="1334"/>
    </row>
    <row r="26430" spans="1:12" ht="24" customHeight="1">
      <c r="A26430" s="1355"/>
      <c r="B26430" s="1355"/>
      <c r="C26430" s="1433"/>
      <c r="E26430" s="1433"/>
      <c r="K26430" s="1433"/>
      <c r="L26430" s="1334"/>
    </row>
    <row r="26431" spans="1:12" ht="24" customHeight="1">
      <c r="A26431" s="1355"/>
      <c r="B26431" s="1355"/>
      <c r="C26431" s="1433"/>
      <c r="E26431" s="1433"/>
      <c r="K26431" s="1433"/>
      <c r="L26431" s="1334"/>
    </row>
    <row r="26432" spans="1:12" ht="24" customHeight="1">
      <c r="A26432" s="1355"/>
      <c r="B26432" s="1355"/>
      <c r="C26432" s="1433"/>
      <c r="E26432" s="1433"/>
      <c r="K26432" s="1433"/>
      <c r="L26432" s="1334"/>
    </row>
    <row r="26433" spans="1:12" ht="24" customHeight="1">
      <c r="A26433" s="1355"/>
      <c r="B26433" s="1355"/>
      <c r="C26433" s="1433"/>
      <c r="E26433" s="1433"/>
      <c r="K26433" s="1433"/>
      <c r="L26433" s="1334"/>
    </row>
    <row r="26434" spans="1:12" ht="24" customHeight="1">
      <c r="A26434" s="1355"/>
      <c r="B26434" s="1355"/>
      <c r="C26434" s="1433"/>
      <c r="E26434" s="1433"/>
      <c r="K26434" s="1433"/>
      <c r="L26434" s="1334"/>
    </row>
    <row r="26435" spans="1:12" ht="24" customHeight="1">
      <c r="A26435" s="1355"/>
      <c r="B26435" s="1355"/>
      <c r="C26435" s="1433"/>
      <c r="E26435" s="1433"/>
      <c r="K26435" s="1433"/>
      <c r="L26435" s="1334"/>
    </row>
    <row r="26436" spans="1:12" ht="24" customHeight="1">
      <c r="A26436" s="1355"/>
      <c r="B26436" s="1355"/>
      <c r="C26436" s="1433"/>
      <c r="E26436" s="1433"/>
      <c r="K26436" s="1433"/>
      <c r="L26436" s="1334"/>
    </row>
    <row r="26437" spans="1:12" ht="24" customHeight="1">
      <c r="A26437" s="1355"/>
      <c r="B26437" s="1355"/>
      <c r="C26437" s="1433"/>
      <c r="E26437" s="1433"/>
      <c r="K26437" s="1433"/>
      <c r="L26437" s="1334"/>
    </row>
    <row r="26438" spans="1:12" ht="24" customHeight="1">
      <c r="A26438" s="1355"/>
      <c r="B26438" s="1355"/>
      <c r="C26438" s="1433"/>
      <c r="E26438" s="1433"/>
      <c r="K26438" s="1433"/>
      <c r="L26438" s="1334"/>
    </row>
    <row r="26439" spans="1:12" ht="24" customHeight="1">
      <c r="A26439" s="1355"/>
      <c r="B26439" s="1355"/>
      <c r="C26439" s="1433"/>
      <c r="E26439" s="1433"/>
      <c r="K26439" s="1433"/>
      <c r="L26439" s="1334"/>
    </row>
    <row r="26440" spans="1:12" ht="24" customHeight="1">
      <c r="A26440" s="1355"/>
      <c r="B26440" s="1355"/>
      <c r="C26440" s="1433"/>
      <c r="E26440" s="1433"/>
      <c r="K26440" s="1433"/>
      <c r="L26440" s="1334"/>
    </row>
    <row r="26441" spans="1:12" ht="24" customHeight="1">
      <c r="A26441" s="1355"/>
      <c r="B26441" s="1355"/>
      <c r="C26441" s="1433"/>
      <c r="E26441" s="1433"/>
      <c r="K26441" s="1433"/>
      <c r="L26441" s="1334"/>
    </row>
    <row r="26442" spans="1:12" ht="24" customHeight="1">
      <c r="A26442" s="1355"/>
      <c r="B26442" s="1355"/>
      <c r="C26442" s="1433"/>
      <c r="E26442" s="1433"/>
      <c r="K26442" s="1433"/>
      <c r="L26442" s="1334"/>
    </row>
    <row r="26443" spans="1:12" ht="24" customHeight="1">
      <c r="A26443" s="1355"/>
      <c r="B26443" s="1355"/>
      <c r="C26443" s="1433"/>
      <c r="E26443" s="1433"/>
      <c r="K26443" s="1433"/>
      <c r="L26443" s="1334"/>
    </row>
    <row r="26444" spans="1:12" ht="24" customHeight="1">
      <c r="A26444" s="1355"/>
      <c r="B26444" s="1355"/>
      <c r="C26444" s="1433"/>
      <c r="E26444" s="1433"/>
      <c r="K26444" s="1433"/>
      <c r="L26444" s="1334"/>
    </row>
    <row r="26445" spans="1:12" ht="24" customHeight="1">
      <c r="A26445" s="1355"/>
      <c r="B26445" s="1355"/>
      <c r="C26445" s="1433"/>
      <c r="E26445" s="1433"/>
      <c r="K26445" s="1433"/>
      <c r="L26445" s="1334"/>
    </row>
    <row r="26446" spans="1:12" ht="24" customHeight="1">
      <c r="A26446" s="1355"/>
      <c r="B26446" s="1355"/>
      <c r="C26446" s="1433"/>
      <c r="E26446" s="1433"/>
      <c r="K26446" s="1433"/>
      <c r="L26446" s="1334"/>
    </row>
    <row r="26447" spans="1:12" ht="24" customHeight="1">
      <c r="A26447" s="1355"/>
      <c r="B26447" s="1355"/>
      <c r="C26447" s="1433"/>
      <c r="E26447" s="1433"/>
      <c r="K26447" s="1433"/>
      <c r="L26447" s="1334"/>
    </row>
    <row r="26448" spans="1:12" ht="24" customHeight="1">
      <c r="A26448" s="1355"/>
      <c r="B26448" s="1355"/>
      <c r="C26448" s="1433"/>
      <c r="E26448" s="1433"/>
      <c r="K26448" s="1433"/>
      <c r="L26448" s="1334"/>
    </row>
    <row r="26449" spans="1:12" ht="24" customHeight="1">
      <c r="A26449" s="1355"/>
      <c r="B26449" s="1355"/>
      <c r="C26449" s="1433"/>
      <c r="E26449" s="1433"/>
      <c r="K26449" s="1433"/>
      <c r="L26449" s="1334"/>
    </row>
    <row r="26450" spans="1:12" ht="24" customHeight="1">
      <c r="A26450" s="1355"/>
      <c r="B26450" s="1355"/>
      <c r="C26450" s="1433"/>
      <c r="E26450" s="1433"/>
      <c r="K26450" s="1433"/>
      <c r="L26450" s="1334"/>
    </row>
    <row r="26451" spans="1:12" ht="24" customHeight="1">
      <c r="A26451" s="1355"/>
      <c r="B26451" s="1355"/>
      <c r="C26451" s="1433"/>
      <c r="E26451" s="1433"/>
      <c r="K26451" s="1433"/>
      <c r="L26451" s="1334"/>
    </row>
    <row r="26452" spans="1:12" ht="24" customHeight="1">
      <c r="A26452" s="1355"/>
      <c r="B26452" s="1355"/>
      <c r="C26452" s="1433"/>
      <c r="E26452" s="1433"/>
      <c r="K26452" s="1433"/>
      <c r="L26452" s="1334"/>
    </row>
    <row r="26453" spans="1:12" ht="24" customHeight="1">
      <c r="A26453" s="1355"/>
      <c r="B26453" s="1355"/>
      <c r="C26453" s="1433"/>
      <c r="E26453" s="1433"/>
      <c r="K26453" s="1433"/>
      <c r="L26453" s="1334"/>
    </row>
    <row r="26454" spans="1:12" ht="24" customHeight="1">
      <c r="A26454" s="1355"/>
      <c r="B26454" s="1355"/>
      <c r="C26454" s="1433"/>
      <c r="E26454" s="1433"/>
      <c r="K26454" s="1433"/>
      <c r="L26454" s="1334"/>
    </row>
    <row r="26455" spans="1:12" ht="24" customHeight="1">
      <c r="A26455" s="1355"/>
      <c r="B26455" s="1355"/>
      <c r="C26455" s="1433"/>
      <c r="E26455" s="1433"/>
      <c r="K26455" s="1433"/>
      <c r="L26455" s="1334"/>
    </row>
    <row r="26456" spans="1:12" ht="24" customHeight="1">
      <c r="A26456" s="1355"/>
      <c r="B26456" s="1355"/>
      <c r="C26456" s="1433"/>
      <c r="E26456" s="1433"/>
      <c r="K26456" s="1433"/>
      <c r="L26456" s="1334"/>
    </row>
    <row r="26457" spans="1:12" ht="24" customHeight="1">
      <c r="A26457" s="1355"/>
      <c r="B26457" s="1355"/>
      <c r="C26457" s="1433"/>
      <c r="E26457" s="1433"/>
      <c r="K26457" s="1433"/>
      <c r="L26457" s="1334"/>
    </row>
    <row r="26458" spans="1:12" ht="24" customHeight="1">
      <c r="A26458" s="1355"/>
      <c r="B26458" s="1355"/>
      <c r="C26458" s="1433"/>
      <c r="E26458" s="1433"/>
      <c r="K26458" s="1433"/>
      <c r="L26458" s="1334"/>
    </row>
    <row r="26459" spans="1:12" ht="24" customHeight="1">
      <c r="A26459" s="1355"/>
      <c r="B26459" s="1355"/>
      <c r="C26459" s="1433"/>
      <c r="E26459" s="1433"/>
      <c r="K26459" s="1433"/>
      <c r="L26459" s="1334"/>
    </row>
    <row r="26460" spans="1:12" ht="24" customHeight="1">
      <c r="A26460" s="1355"/>
      <c r="B26460" s="1355"/>
      <c r="C26460" s="1433"/>
      <c r="E26460" s="1433"/>
      <c r="K26460" s="1433"/>
      <c r="L26460" s="1334"/>
    </row>
    <row r="26461" spans="1:12" ht="24" customHeight="1">
      <c r="A26461" s="1355"/>
      <c r="B26461" s="1355"/>
      <c r="C26461" s="1433"/>
      <c r="E26461" s="1433"/>
      <c r="K26461" s="1433"/>
      <c r="L26461" s="1334"/>
    </row>
    <row r="26462" spans="1:12" ht="24" customHeight="1">
      <c r="A26462" s="1355"/>
      <c r="B26462" s="1355"/>
      <c r="C26462" s="1433"/>
      <c r="E26462" s="1433"/>
      <c r="K26462" s="1433"/>
      <c r="L26462" s="1334"/>
    </row>
    <row r="26463" spans="1:12" ht="24" customHeight="1">
      <c r="A26463" s="1355"/>
      <c r="B26463" s="1355"/>
      <c r="C26463" s="1433"/>
      <c r="E26463" s="1433"/>
      <c r="K26463" s="1433"/>
      <c r="L26463" s="1334"/>
    </row>
    <row r="26464" spans="1:12" ht="24" customHeight="1">
      <c r="A26464" s="1355"/>
      <c r="B26464" s="1355"/>
      <c r="C26464" s="1433"/>
      <c r="E26464" s="1433"/>
      <c r="K26464" s="1433"/>
      <c r="L26464" s="1334"/>
    </row>
    <row r="26465" spans="1:12" ht="24" customHeight="1">
      <c r="A26465" s="1355"/>
      <c r="B26465" s="1355"/>
      <c r="C26465" s="1433"/>
      <c r="E26465" s="1433"/>
      <c r="K26465" s="1433"/>
      <c r="L26465" s="1334"/>
    </row>
    <row r="26466" spans="1:12" ht="24" customHeight="1">
      <c r="A26466" s="1355"/>
      <c r="B26466" s="1355"/>
      <c r="C26466" s="1433"/>
      <c r="E26466" s="1433"/>
      <c r="K26466" s="1433"/>
      <c r="L26466" s="1334"/>
    </row>
    <row r="26467" spans="1:12" ht="24" customHeight="1">
      <c r="A26467" s="1355"/>
      <c r="B26467" s="1355"/>
      <c r="C26467" s="1433"/>
      <c r="E26467" s="1433"/>
      <c r="K26467" s="1433"/>
      <c r="L26467" s="1334"/>
    </row>
    <row r="26468" spans="1:12" ht="24" customHeight="1">
      <c r="A26468" s="1355"/>
      <c r="B26468" s="1355"/>
      <c r="C26468" s="1433"/>
      <c r="E26468" s="1433"/>
      <c r="K26468" s="1433"/>
      <c r="L26468" s="1334"/>
    </row>
    <row r="26469" spans="1:12" ht="24" customHeight="1">
      <c r="A26469" s="1355"/>
      <c r="B26469" s="1355"/>
      <c r="C26469" s="1433"/>
      <c r="E26469" s="1433"/>
      <c r="K26469" s="1433"/>
      <c r="L26469" s="1334"/>
    </row>
    <row r="26470" spans="1:12" ht="24" customHeight="1">
      <c r="A26470" s="1355"/>
      <c r="B26470" s="1355"/>
      <c r="C26470" s="1433"/>
      <c r="E26470" s="1433"/>
      <c r="K26470" s="1433"/>
      <c r="L26470" s="1334"/>
    </row>
    <row r="26471" spans="1:12" ht="24" customHeight="1">
      <c r="A26471" s="1355"/>
      <c r="B26471" s="1355"/>
      <c r="C26471" s="1433"/>
      <c r="E26471" s="1433"/>
      <c r="K26471" s="1433"/>
      <c r="L26471" s="1334"/>
    </row>
    <row r="26472" spans="1:12" ht="24" customHeight="1">
      <c r="A26472" s="1355"/>
      <c r="B26472" s="1355"/>
      <c r="C26472" s="1433"/>
      <c r="E26472" s="1433"/>
      <c r="K26472" s="1433"/>
      <c r="L26472" s="1334"/>
    </row>
    <row r="26473" spans="1:12" ht="24" customHeight="1">
      <c r="A26473" s="1355"/>
      <c r="B26473" s="1355"/>
      <c r="C26473" s="1433"/>
      <c r="E26473" s="1433"/>
      <c r="K26473" s="1433"/>
      <c r="L26473" s="1334"/>
    </row>
    <row r="26474" spans="1:12" ht="24" customHeight="1">
      <c r="A26474" s="1355"/>
      <c r="B26474" s="1355"/>
      <c r="C26474" s="1433"/>
      <c r="E26474" s="1433"/>
      <c r="K26474" s="1433"/>
      <c r="L26474" s="1334"/>
    </row>
    <row r="26475" spans="1:12" ht="24" customHeight="1">
      <c r="A26475" s="1355"/>
      <c r="B26475" s="1355"/>
      <c r="C26475" s="1433"/>
      <c r="E26475" s="1433"/>
      <c r="K26475" s="1433"/>
      <c r="L26475" s="1334"/>
    </row>
    <row r="26476" spans="1:12" ht="24" customHeight="1">
      <c r="A26476" s="1355"/>
      <c r="B26476" s="1355"/>
      <c r="C26476" s="1433"/>
      <c r="E26476" s="1433"/>
      <c r="K26476" s="1433"/>
      <c r="L26476" s="1334"/>
    </row>
    <row r="26477" spans="1:12" ht="24" customHeight="1">
      <c r="A26477" s="1355"/>
      <c r="B26477" s="1355"/>
      <c r="C26477" s="1433"/>
      <c r="E26477" s="1433"/>
      <c r="K26477" s="1433"/>
      <c r="L26477" s="1334"/>
    </row>
    <row r="26478" spans="1:12" ht="24" customHeight="1">
      <c r="A26478" s="1355"/>
      <c r="B26478" s="1355"/>
      <c r="C26478" s="1433"/>
      <c r="E26478" s="1433"/>
      <c r="K26478" s="1433"/>
      <c r="L26478" s="1334"/>
    </row>
    <row r="26479" spans="1:12" ht="24" customHeight="1">
      <c r="A26479" s="1355"/>
      <c r="B26479" s="1355"/>
      <c r="C26479" s="1433"/>
      <c r="E26479" s="1433"/>
      <c r="K26479" s="1433"/>
      <c r="L26479" s="1334"/>
    </row>
    <row r="26480" spans="1:12" ht="24" customHeight="1">
      <c r="A26480" s="1355"/>
      <c r="B26480" s="1355"/>
      <c r="C26480" s="1433"/>
      <c r="E26480" s="1433"/>
      <c r="K26480" s="1433"/>
      <c r="L26480" s="1334"/>
    </row>
    <row r="26481" spans="1:12" ht="24" customHeight="1">
      <c r="A26481" s="1355"/>
      <c r="B26481" s="1355"/>
      <c r="C26481" s="1433"/>
      <c r="E26481" s="1433"/>
      <c r="K26481" s="1433"/>
      <c r="L26481" s="1334"/>
    </row>
    <row r="26482" spans="1:12" ht="24" customHeight="1">
      <c r="A26482" s="1355"/>
      <c r="B26482" s="1355"/>
      <c r="C26482" s="1433"/>
      <c r="E26482" s="1433"/>
      <c r="K26482" s="1433"/>
      <c r="L26482" s="1334"/>
    </row>
    <row r="26483" spans="1:12" ht="24" customHeight="1">
      <c r="A26483" s="1355"/>
      <c r="B26483" s="1355"/>
      <c r="C26483" s="1433"/>
      <c r="E26483" s="1433"/>
      <c r="K26483" s="1433"/>
      <c r="L26483" s="1334"/>
    </row>
    <row r="26484" spans="1:12" ht="24" customHeight="1">
      <c r="A26484" s="1355"/>
      <c r="B26484" s="1355"/>
      <c r="C26484" s="1433"/>
      <c r="E26484" s="1433"/>
      <c r="K26484" s="1433"/>
      <c r="L26484" s="1334"/>
    </row>
    <row r="26485" spans="1:12" ht="24" customHeight="1">
      <c r="A26485" s="1355"/>
      <c r="B26485" s="1355"/>
      <c r="C26485" s="1433"/>
      <c r="E26485" s="1433"/>
      <c r="K26485" s="1433"/>
      <c r="L26485" s="1334"/>
    </row>
    <row r="26486" spans="1:12" ht="24" customHeight="1">
      <c r="A26486" s="1355"/>
      <c r="B26486" s="1355"/>
      <c r="C26486" s="1433"/>
      <c r="E26486" s="1433"/>
      <c r="K26486" s="1433"/>
      <c r="L26486" s="1334"/>
    </row>
    <row r="26487" spans="1:12" ht="24" customHeight="1">
      <c r="A26487" s="1355"/>
      <c r="B26487" s="1355"/>
      <c r="C26487" s="1433"/>
      <c r="E26487" s="1433"/>
      <c r="K26487" s="1433"/>
      <c r="L26487" s="1334"/>
    </row>
    <row r="26488" spans="1:12" ht="24" customHeight="1">
      <c r="A26488" s="1355"/>
      <c r="B26488" s="1355"/>
      <c r="C26488" s="1433"/>
      <c r="E26488" s="1433"/>
      <c r="K26488" s="1433"/>
      <c r="L26488" s="1334"/>
    </row>
    <row r="26489" spans="1:12" ht="24" customHeight="1">
      <c r="A26489" s="1355"/>
      <c r="B26489" s="1355"/>
      <c r="C26489" s="1433"/>
      <c r="E26489" s="1433"/>
      <c r="K26489" s="1433"/>
      <c r="L26489" s="1334"/>
    </row>
    <row r="26490" spans="1:12" ht="24" customHeight="1">
      <c r="A26490" s="1355"/>
      <c r="B26490" s="1355"/>
      <c r="C26490" s="1433"/>
      <c r="E26490" s="1433"/>
      <c r="K26490" s="1433"/>
      <c r="L26490" s="1334"/>
    </row>
    <row r="26491" spans="1:12" ht="24" customHeight="1">
      <c r="A26491" s="1355"/>
      <c r="B26491" s="1355"/>
      <c r="C26491" s="1433"/>
      <c r="E26491" s="1433"/>
      <c r="K26491" s="1433"/>
      <c r="L26491" s="1334"/>
    </row>
    <row r="26492" spans="1:12" ht="24" customHeight="1">
      <c r="A26492" s="1355"/>
      <c r="B26492" s="1355"/>
      <c r="C26492" s="1433"/>
      <c r="E26492" s="1433"/>
      <c r="K26492" s="1433"/>
      <c r="L26492" s="1334"/>
    </row>
    <row r="26493" spans="1:12" ht="24" customHeight="1">
      <c r="A26493" s="1355"/>
      <c r="B26493" s="1355"/>
      <c r="C26493" s="1433"/>
      <c r="E26493" s="1433"/>
      <c r="K26493" s="1433"/>
      <c r="L26493" s="1334"/>
    </row>
    <row r="26494" spans="1:12" ht="24" customHeight="1">
      <c r="A26494" s="1355"/>
      <c r="B26494" s="1355"/>
      <c r="C26494" s="1433"/>
      <c r="E26494" s="1433"/>
      <c r="K26494" s="1433"/>
      <c r="L26494" s="1334"/>
    </row>
    <row r="26495" spans="1:12" ht="24" customHeight="1">
      <c r="A26495" s="1355"/>
      <c r="B26495" s="1355"/>
      <c r="C26495" s="1433"/>
      <c r="E26495" s="1433"/>
      <c r="K26495" s="1433"/>
      <c r="L26495" s="1334"/>
    </row>
    <row r="26496" spans="1:12" ht="24" customHeight="1">
      <c r="A26496" s="1355"/>
      <c r="B26496" s="1355"/>
      <c r="C26496" s="1433"/>
      <c r="E26496" s="1433"/>
      <c r="K26496" s="1433"/>
      <c r="L26496" s="1334"/>
    </row>
    <row r="26497" spans="1:12" ht="24" customHeight="1">
      <c r="A26497" s="1355"/>
      <c r="B26497" s="1355"/>
      <c r="C26497" s="1433"/>
      <c r="E26497" s="1433"/>
      <c r="K26497" s="1433"/>
      <c r="L26497" s="1334"/>
    </row>
    <row r="26498" spans="1:12" ht="24" customHeight="1">
      <c r="A26498" s="1355"/>
      <c r="B26498" s="1355"/>
      <c r="C26498" s="1433"/>
      <c r="E26498" s="1433"/>
      <c r="K26498" s="1433"/>
      <c r="L26498" s="1334"/>
    </row>
    <row r="26499" spans="1:12" ht="24" customHeight="1">
      <c r="A26499" s="1355"/>
      <c r="B26499" s="1355"/>
      <c r="C26499" s="1433"/>
      <c r="E26499" s="1433"/>
      <c r="K26499" s="1433"/>
      <c r="L26499" s="1334"/>
    </row>
    <row r="26500" spans="1:12" ht="24" customHeight="1">
      <c r="A26500" s="1355"/>
      <c r="B26500" s="1355"/>
      <c r="C26500" s="1433"/>
      <c r="E26500" s="1433"/>
      <c r="K26500" s="1433"/>
      <c r="L26500" s="1334"/>
    </row>
    <row r="26501" spans="1:12" ht="24" customHeight="1">
      <c r="A26501" s="1355"/>
      <c r="B26501" s="1355"/>
      <c r="C26501" s="1433"/>
      <c r="E26501" s="1433"/>
      <c r="K26501" s="1433"/>
      <c r="L26501" s="1334"/>
    </row>
    <row r="26502" spans="1:12" ht="24" customHeight="1">
      <c r="A26502" s="1355"/>
      <c r="B26502" s="1355"/>
      <c r="C26502" s="1433"/>
      <c r="E26502" s="1433"/>
      <c r="K26502" s="1433"/>
      <c r="L26502" s="1334"/>
    </row>
    <row r="26503" spans="1:12" ht="24" customHeight="1">
      <c r="A26503" s="1355"/>
      <c r="B26503" s="1355"/>
      <c r="C26503" s="1433"/>
      <c r="E26503" s="1433"/>
      <c r="K26503" s="1433"/>
      <c r="L26503" s="1334"/>
    </row>
    <row r="26504" spans="1:12" ht="24" customHeight="1">
      <c r="A26504" s="1355"/>
      <c r="B26504" s="1355"/>
      <c r="C26504" s="1433"/>
      <c r="E26504" s="1433"/>
      <c r="K26504" s="1433"/>
      <c r="L26504" s="1334"/>
    </row>
    <row r="26505" spans="1:12" ht="24" customHeight="1">
      <c r="A26505" s="1355"/>
      <c r="B26505" s="1355"/>
      <c r="C26505" s="1433"/>
      <c r="E26505" s="1433"/>
      <c r="K26505" s="1433"/>
      <c r="L26505" s="1334"/>
    </row>
    <row r="26506" spans="1:12" ht="24" customHeight="1">
      <c r="A26506" s="1355"/>
      <c r="B26506" s="1355"/>
      <c r="C26506" s="1433"/>
      <c r="E26506" s="1433"/>
      <c r="K26506" s="1433"/>
      <c r="L26506" s="1334"/>
    </row>
    <row r="26507" spans="1:12" ht="24" customHeight="1">
      <c r="A26507" s="1355"/>
      <c r="B26507" s="1355"/>
      <c r="C26507" s="1433"/>
      <c r="E26507" s="1433"/>
      <c r="K26507" s="1433"/>
      <c r="L26507" s="1334"/>
    </row>
    <row r="26508" spans="1:12" ht="24" customHeight="1">
      <c r="A26508" s="1355"/>
      <c r="B26508" s="1355"/>
      <c r="C26508" s="1433"/>
      <c r="E26508" s="1433"/>
      <c r="K26508" s="1433"/>
      <c r="L26508" s="1334"/>
    </row>
    <row r="26509" spans="1:12" ht="24" customHeight="1">
      <c r="A26509" s="1355"/>
      <c r="B26509" s="1355"/>
      <c r="C26509" s="1433"/>
      <c r="E26509" s="1433"/>
      <c r="K26509" s="1433"/>
      <c r="L26509" s="1334"/>
    </row>
    <row r="26510" spans="1:12" ht="24" customHeight="1">
      <c r="A26510" s="1355"/>
      <c r="B26510" s="1355"/>
      <c r="C26510" s="1433"/>
      <c r="E26510" s="1433"/>
      <c r="K26510" s="1433"/>
      <c r="L26510" s="1334"/>
    </row>
    <row r="26511" spans="1:12" ht="24" customHeight="1">
      <c r="A26511" s="1355"/>
      <c r="B26511" s="1355"/>
      <c r="C26511" s="1433"/>
      <c r="E26511" s="1433"/>
      <c r="K26511" s="1433"/>
      <c r="L26511" s="1334"/>
    </row>
    <row r="26512" spans="1:12" ht="24" customHeight="1">
      <c r="A26512" s="1355"/>
      <c r="B26512" s="1355"/>
      <c r="C26512" s="1433"/>
      <c r="E26512" s="1433"/>
      <c r="K26512" s="1433"/>
      <c r="L26512" s="1334"/>
    </row>
    <row r="26513" spans="1:12" ht="24" customHeight="1">
      <c r="A26513" s="1355"/>
      <c r="B26513" s="1355"/>
      <c r="C26513" s="1433"/>
      <c r="E26513" s="1433"/>
      <c r="K26513" s="1433"/>
      <c r="L26513" s="1334"/>
    </row>
    <row r="26514" spans="1:12" ht="24" customHeight="1">
      <c r="A26514" s="1355"/>
      <c r="B26514" s="1355"/>
      <c r="C26514" s="1433"/>
      <c r="E26514" s="1433"/>
      <c r="K26514" s="1433"/>
      <c r="L26514" s="1334"/>
    </row>
    <row r="26515" spans="1:12" ht="24" customHeight="1">
      <c r="A26515" s="1355"/>
      <c r="B26515" s="1355"/>
      <c r="C26515" s="1433"/>
      <c r="E26515" s="1433"/>
      <c r="K26515" s="1433"/>
      <c r="L26515" s="1334"/>
    </row>
    <row r="26516" spans="1:12" ht="24" customHeight="1">
      <c r="A26516" s="1355"/>
      <c r="B26516" s="1355"/>
      <c r="C26516" s="1433"/>
      <c r="E26516" s="1433"/>
      <c r="K26516" s="1433"/>
      <c r="L26516" s="1334"/>
    </row>
    <row r="26517" spans="1:12" ht="24" customHeight="1">
      <c r="A26517" s="1355"/>
      <c r="B26517" s="1355"/>
      <c r="C26517" s="1433"/>
      <c r="E26517" s="1433"/>
      <c r="K26517" s="1433"/>
      <c r="L26517" s="1334"/>
    </row>
    <row r="26518" spans="1:12" ht="24" customHeight="1">
      <c r="A26518" s="1355"/>
      <c r="B26518" s="1355"/>
      <c r="C26518" s="1433"/>
      <c r="E26518" s="1433"/>
      <c r="K26518" s="1433"/>
      <c r="L26518" s="1334"/>
    </row>
    <row r="26519" spans="1:12" ht="24" customHeight="1">
      <c r="A26519" s="1355"/>
      <c r="B26519" s="1355"/>
      <c r="C26519" s="1433"/>
      <c r="E26519" s="1433"/>
      <c r="K26519" s="1433"/>
      <c r="L26519" s="1334"/>
    </row>
    <row r="26520" spans="1:12" ht="24" customHeight="1">
      <c r="A26520" s="1355"/>
      <c r="B26520" s="1355"/>
      <c r="C26520" s="1433"/>
      <c r="E26520" s="1433"/>
      <c r="K26520" s="1433"/>
      <c r="L26520" s="1334"/>
    </row>
    <row r="26521" spans="1:12" ht="24" customHeight="1">
      <c r="A26521" s="1355"/>
      <c r="B26521" s="1355"/>
      <c r="C26521" s="1433"/>
      <c r="E26521" s="1433"/>
      <c r="K26521" s="1433"/>
      <c r="L26521" s="1334"/>
    </row>
    <row r="26522" spans="1:12" ht="24" customHeight="1">
      <c r="A26522" s="1355"/>
      <c r="B26522" s="1355"/>
      <c r="C26522" s="1433"/>
      <c r="E26522" s="1433"/>
      <c r="K26522" s="1433"/>
      <c r="L26522" s="1334"/>
    </row>
    <row r="26523" spans="1:12" ht="24" customHeight="1">
      <c r="A26523" s="1355"/>
      <c r="B26523" s="1355"/>
      <c r="C26523" s="1433"/>
      <c r="E26523" s="1433"/>
      <c r="K26523" s="1433"/>
      <c r="L26523" s="1334"/>
    </row>
    <row r="26524" spans="1:12" ht="24" customHeight="1">
      <c r="A26524" s="1355"/>
      <c r="B26524" s="1355"/>
      <c r="C26524" s="1433"/>
      <c r="E26524" s="1433"/>
      <c r="K26524" s="1433"/>
      <c r="L26524" s="1334"/>
    </row>
    <row r="26525" spans="1:12" ht="24" customHeight="1">
      <c r="A26525" s="1355"/>
      <c r="B26525" s="1355"/>
      <c r="C26525" s="1433"/>
      <c r="E26525" s="1433"/>
      <c r="K26525" s="1433"/>
      <c r="L26525" s="1334"/>
    </row>
    <row r="26526" spans="1:12" ht="24" customHeight="1">
      <c r="A26526" s="1355"/>
      <c r="B26526" s="1355"/>
      <c r="C26526" s="1433"/>
      <c r="E26526" s="1433"/>
      <c r="K26526" s="1433"/>
      <c r="L26526" s="1334"/>
    </row>
    <row r="26527" spans="1:12" ht="24" customHeight="1">
      <c r="A26527" s="1355"/>
      <c r="B26527" s="1355"/>
      <c r="C26527" s="1433"/>
      <c r="E26527" s="1433"/>
      <c r="K26527" s="1433"/>
      <c r="L26527" s="1334"/>
    </row>
    <row r="26528" spans="1:12" ht="24" customHeight="1">
      <c r="A26528" s="1355"/>
      <c r="B26528" s="1355"/>
      <c r="C26528" s="1433"/>
      <c r="E26528" s="1433"/>
      <c r="K26528" s="1433"/>
      <c r="L26528" s="1334"/>
    </row>
    <row r="26529" spans="1:12" ht="24" customHeight="1">
      <c r="A26529" s="1355"/>
      <c r="B26529" s="1355"/>
      <c r="C26529" s="1433"/>
      <c r="E26529" s="1433"/>
      <c r="K26529" s="1433"/>
      <c r="L26529" s="1334"/>
    </row>
    <row r="26530" spans="1:12" ht="24" customHeight="1">
      <c r="A26530" s="1355"/>
      <c r="B26530" s="1355"/>
      <c r="C26530" s="1433"/>
      <c r="E26530" s="1433"/>
      <c r="K26530" s="1433"/>
      <c r="L26530" s="1334"/>
    </row>
    <row r="26531" spans="1:12" ht="24" customHeight="1">
      <c r="A26531" s="1355"/>
      <c r="B26531" s="1355"/>
      <c r="C26531" s="1433"/>
      <c r="E26531" s="1433"/>
      <c r="K26531" s="1433"/>
      <c r="L26531" s="1334"/>
    </row>
    <row r="26532" spans="1:12" ht="24" customHeight="1">
      <c r="A26532" s="1355"/>
      <c r="B26532" s="1355"/>
      <c r="C26532" s="1433"/>
      <c r="E26532" s="1433"/>
      <c r="K26532" s="1433"/>
      <c r="L26532" s="1334"/>
    </row>
    <row r="26533" spans="1:12" ht="24" customHeight="1">
      <c r="A26533" s="1355"/>
      <c r="B26533" s="1355"/>
      <c r="C26533" s="1433"/>
      <c r="E26533" s="1433"/>
      <c r="K26533" s="1433"/>
      <c r="L26533" s="1334"/>
    </row>
    <row r="26534" spans="1:12" ht="24" customHeight="1">
      <c r="A26534" s="1355"/>
      <c r="B26534" s="1355"/>
      <c r="C26534" s="1433"/>
      <c r="E26534" s="1433"/>
      <c r="K26534" s="1433"/>
      <c r="L26534" s="1334"/>
    </row>
    <row r="26535" spans="1:12" ht="24" customHeight="1">
      <c r="A26535" s="1355"/>
      <c r="B26535" s="1355"/>
      <c r="C26535" s="1433"/>
      <c r="E26535" s="1433"/>
      <c r="K26535" s="1433"/>
      <c r="L26535" s="1334"/>
    </row>
    <row r="26536" spans="1:12" ht="24" customHeight="1">
      <c r="A26536" s="1355"/>
      <c r="B26536" s="1355"/>
      <c r="C26536" s="1433"/>
      <c r="E26536" s="1433"/>
      <c r="K26536" s="1433"/>
      <c r="L26536" s="1334"/>
    </row>
    <row r="26537" spans="1:12" ht="24" customHeight="1">
      <c r="A26537" s="1355"/>
      <c r="B26537" s="1355"/>
      <c r="C26537" s="1433"/>
      <c r="E26537" s="1433"/>
      <c r="K26537" s="1433"/>
      <c r="L26537" s="1334"/>
    </row>
    <row r="26538" spans="1:12" ht="24" customHeight="1">
      <c r="A26538" s="1355"/>
      <c r="B26538" s="1355"/>
      <c r="C26538" s="1433"/>
      <c r="E26538" s="1433"/>
      <c r="K26538" s="1433"/>
      <c r="L26538" s="1334"/>
    </row>
    <row r="26539" spans="1:12" ht="24" customHeight="1">
      <c r="A26539" s="1355"/>
      <c r="B26539" s="1355"/>
      <c r="C26539" s="1433"/>
      <c r="E26539" s="1433"/>
      <c r="K26539" s="1433"/>
      <c r="L26539" s="1334"/>
    </row>
    <row r="26540" spans="1:12" ht="24" customHeight="1">
      <c r="A26540" s="1355"/>
      <c r="B26540" s="1355"/>
      <c r="C26540" s="1433"/>
      <c r="E26540" s="1433"/>
      <c r="K26540" s="1433"/>
      <c r="L26540" s="1334"/>
    </row>
    <row r="26541" spans="1:12" ht="24" customHeight="1">
      <c r="A26541" s="1355"/>
      <c r="B26541" s="1355"/>
      <c r="C26541" s="1433"/>
      <c r="E26541" s="1433"/>
      <c r="K26541" s="1433"/>
      <c r="L26541" s="1334"/>
    </row>
    <row r="26542" spans="1:12" ht="24" customHeight="1">
      <c r="A26542" s="1355"/>
      <c r="B26542" s="1355"/>
      <c r="C26542" s="1433"/>
      <c r="E26542" s="1433"/>
      <c r="K26542" s="1433"/>
      <c r="L26542" s="1334"/>
    </row>
    <row r="26543" spans="1:12" ht="24" customHeight="1">
      <c r="A26543" s="1355"/>
      <c r="B26543" s="1355"/>
      <c r="C26543" s="1433"/>
      <c r="E26543" s="1433"/>
      <c r="K26543" s="1433"/>
      <c r="L26543" s="1334"/>
    </row>
    <row r="26544" spans="1:12" ht="24" customHeight="1">
      <c r="A26544" s="1355"/>
      <c r="B26544" s="1355"/>
      <c r="C26544" s="1433"/>
      <c r="E26544" s="1433"/>
      <c r="K26544" s="1433"/>
      <c r="L26544" s="1334"/>
    </row>
    <row r="26545" spans="1:12" ht="24" customHeight="1">
      <c r="A26545" s="1355"/>
      <c r="B26545" s="1355"/>
      <c r="C26545" s="1433"/>
      <c r="E26545" s="1433"/>
      <c r="K26545" s="1433"/>
      <c r="L26545" s="1334"/>
    </row>
    <row r="26546" spans="1:12" ht="24" customHeight="1">
      <c r="A26546" s="1355"/>
      <c r="B26546" s="1355"/>
      <c r="C26546" s="1433"/>
      <c r="E26546" s="1433"/>
      <c r="K26546" s="1433"/>
      <c r="L26546" s="1334"/>
    </row>
    <row r="26547" spans="1:12" ht="24" customHeight="1">
      <c r="A26547" s="1355"/>
      <c r="B26547" s="1355"/>
      <c r="C26547" s="1433"/>
      <c r="E26547" s="1433"/>
      <c r="K26547" s="1433"/>
      <c r="L26547" s="1334"/>
    </row>
    <row r="26548" spans="1:12" ht="24" customHeight="1">
      <c r="A26548" s="1355"/>
      <c r="B26548" s="1355"/>
      <c r="C26548" s="1433"/>
      <c r="E26548" s="1433"/>
      <c r="K26548" s="1433"/>
      <c r="L26548" s="1334"/>
    </row>
    <row r="26549" spans="1:12" ht="24" customHeight="1">
      <c r="A26549" s="1355"/>
      <c r="B26549" s="1355"/>
      <c r="C26549" s="1433"/>
      <c r="E26549" s="1433"/>
      <c r="K26549" s="1433"/>
      <c r="L26549" s="1334"/>
    </row>
    <row r="26550" spans="1:12" ht="24" customHeight="1">
      <c r="A26550" s="1355"/>
      <c r="B26550" s="1355"/>
      <c r="C26550" s="1433"/>
      <c r="E26550" s="1433"/>
      <c r="K26550" s="1433"/>
      <c r="L26550" s="1334"/>
    </row>
    <row r="26551" spans="1:12" ht="24" customHeight="1">
      <c r="A26551" s="1355"/>
      <c r="B26551" s="1355"/>
      <c r="C26551" s="1433"/>
      <c r="E26551" s="1433"/>
      <c r="K26551" s="1433"/>
      <c r="L26551" s="1334"/>
    </row>
    <row r="26552" spans="1:12" ht="24" customHeight="1">
      <c r="A26552" s="1355"/>
      <c r="B26552" s="1355"/>
      <c r="C26552" s="1433"/>
      <c r="E26552" s="1433"/>
      <c r="K26552" s="1433"/>
      <c r="L26552" s="1334"/>
    </row>
    <row r="26553" spans="1:12" ht="24" customHeight="1">
      <c r="A26553" s="1355"/>
      <c r="B26553" s="1355"/>
      <c r="C26553" s="1433"/>
      <c r="E26553" s="1433"/>
      <c r="K26553" s="1433"/>
      <c r="L26553" s="1334"/>
    </row>
    <row r="26554" spans="1:12" ht="24" customHeight="1">
      <c r="A26554" s="1355"/>
      <c r="B26554" s="1355"/>
      <c r="C26554" s="1433"/>
      <c r="E26554" s="1433"/>
      <c r="K26554" s="1433"/>
      <c r="L26554" s="1334"/>
    </row>
    <row r="26555" spans="1:12" ht="24" customHeight="1">
      <c r="A26555" s="1355"/>
      <c r="B26555" s="1355"/>
      <c r="C26555" s="1433"/>
      <c r="E26555" s="1433"/>
      <c r="K26555" s="1433"/>
      <c r="L26555" s="1334"/>
    </row>
    <row r="26556" spans="1:12" ht="24" customHeight="1">
      <c r="A26556" s="1355"/>
      <c r="B26556" s="1355"/>
      <c r="C26556" s="1433"/>
      <c r="E26556" s="1433"/>
      <c r="K26556" s="1433"/>
      <c r="L26556" s="1334"/>
    </row>
    <row r="26557" spans="1:12" ht="24" customHeight="1">
      <c r="A26557" s="1355"/>
      <c r="B26557" s="1355"/>
      <c r="C26557" s="1433"/>
      <c r="E26557" s="1433"/>
      <c r="K26557" s="1433"/>
      <c r="L26557" s="1334"/>
    </row>
    <row r="26558" spans="1:12" ht="24" customHeight="1">
      <c r="A26558" s="1355"/>
      <c r="B26558" s="1355"/>
      <c r="C26558" s="1433"/>
      <c r="E26558" s="1433"/>
      <c r="K26558" s="1433"/>
      <c r="L26558" s="1334"/>
    </row>
    <row r="26559" spans="1:12" ht="24" customHeight="1">
      <c r="A26559" s="1355"/>
      <c r="B26559" s="1355"/>
      <c r="C26559" s="1433"/>
      <c r="E26559" s="1433"/>
      <c r="K26559" s="1433"/>
      <c r="L26559" s="1334"/>
    </row>
    <row r="26560" spans="1:12" ht="24" customHeight="1">
      <c r="A26560" s="1355"/>
      <c r="B26560" s="1355"/>
      <c r="C26560" s="1433"/>
      <c r="E26560" s="1433"/>
      <c r="K26560" s="1433"/>
      <c r="L26560" s="1334"/>
    </row>
    <row r="26561" spans="1:12" ht="24" customHeight="1">
      <c r="A26561" s="1355"/>
      <c r="B26561" s="1355"/>
      <c r="C26561" s="1433"/>
      <c r="E26561" s="1433"/>
      <c r="K26561" s="1433"/>
      <c r="L26561" s="1334"/>
    </row>
    <row r="26562" spans="1:12" ht="24" customHeight="1">
      <c r="A26562" s="1355"/>
      <c r="B26562" s="1355"/>
      <c r="C26562" s="1433"/>
      <c r="E26562" s="1433"/>
      <c r="K26562" s="1433"/>
      <c r="L26562" s="1334"/>
    </row>
    <row r="26563" spans="1:12" ht="24" customHeight="1">
      <c r="A26563" s="1355"/>
      <c r="B26563" s="1355"/>
      <c r="C26563" s="1433"/>
      <c r="E26563" s="1433"/>
      <c r="K26563" s="1433"/>
      <c r="L26563" s="1334"/>
    </row>
    <row r="26564" spans="1:12" ht="24" customHeight="1">
      <c r="A26564" s="1355"/>
      <c r="B26564" s="1355"/>
      <c r="C26564" s="1433"/>
      <c r="E26564" s="1433"/>
      <c r="K26564" s="1433"/>
      <c r="L26564" s="1334"/>
    </row>
    <row r="26565" spans="1:12" ht="24" customHeight="1">
      <c r="A26565" s="1355"/>
      <c r="B26565" s="1355"/>
      <c r="C26565" s="1433"/>
      <c r="E26565" s="1433"/>
      <c r="K26565" s="1433"/>
      <c r="L26565" s="1334"/>
    </row>
    <row r="26566" spans="1:12" ht="24" customHeight="1">
      <c r="A26566" s="1355"/>
      <c r="B26566" s="1355"/>
      <c r="C26566" s="1433"/>
      <c r="E26566" s="1433"/>
      <c r="K26566" s="1433"/>
      <c r="L26566" s="1334"/>
    </row>
    <row r="26567" spans="1:12" ht="24" customHeight="1">
      <c r="A26567" s="1355"/>
      <c r="B26567" s="1355"/>
      <c r="C26567" s="1433"/>
      <c r="E26567" s="1433"/>
      <c r="K26567" s="1433"/>
      <c r="L26567" s="1334"/>
    </row>
    <row r="26568" spans="1:12" ht="24" customHeight="1">
      <c r="A26568" s="1355"/>
      <c r="B26568" s="1355"/>
      <c r="C26568" s="1433"/>
      <c r="E26568" s="1433"/>
      <c r="K26568" s="1433"/>
      <c r="L26568" s="1334"/>
    </row>
    <row r="26569" spans="1:12" ht="24" customHeight="1">
      <c r="A26569" s="1355"/>
      <c r="B26569" s="1355"/>
      <c r="C26569" s="1433"/>
      <c r="E26569" s="1433"/>
      <c r="K26569" s="1433"/>
      <c r="L26569" s="1334"/>
    </row>
    <row r="26570" spans="1:12" ht="24" customHeight="1">
      <c r="A26570" s="1355"/>
      <c r="B26570" s="1355"/>
      <c r="C26570" s="1433"/>
      <c r="E26570" s="1433"/>
      <c r="K26570" s="1433"/>
      <c r="L26570" s="1334"/>
    </row>
    <row r="26571" spans="1:12" ht="24" customHeight="1">
      <c r="A26571" s="1355"/>
      <c r="B26571" s="1355"/>
      <c r="C26571" s="1433"/>
      <c r="E26571" s="1433"/>
      <c r="K26571" s="1433"/>
      <c r="L26571" s="1334"/>
    </row>
    <row r="26572" spans="1:12" ht="24" customHeight="1">
      <c r="A26572" s="1355"/>
      <c r="B26572" s="1355"/>
      <c r="C26572" s="1433"/>
      <c r="E26572" s="1433"/>
      <c r="K26572" s="1433"/>
      <c r="L26572" s="1334"/>
    </row>
    <row r="26573" spans="1:12" ht="24" customHeight="1">
      <c r="A26573" s="1355"/>
      <c r="B26573" s="1355"/>
      <c r="C26573" s="1433"/>
      <c r="E26573" s="1433"/>
      <c r="K26573" s="1433"/>
      <c r="L26573" s="1334"/>
    </row>
    <row r="26574" spans="1:12" ht="24" customHeight="1">
      <c r="A26574" s="1355"/>
      <c r="B26574" s="1355"/>
      <c r="C26574" s="1433"/>
      <c r="E26574" s="1433"/>
      <c r="K26574" s="1433"/>
      <c r="L26574" s="1334"/>
    </row>
    <row r="26575" spans="1:12" ht="24" customHeight="1">
      <c r="A26575" s="1355"/>
      <c r="B26575" s="1355"/>
      <c r="C26575" s="1433"/>
      <c r="E26575" s="1433"/>
      <c r="K26575" s="1433"/>
      <c r="L26575" s="1334"/>
    </row>
    <row r="26576" spans="1:12" ht="24" customHeight="1">
      <c r="A26576" s="1355"/>
      <c r="B26576" s="1355"/>
      <c r="C26576" s="1433"/>
      <c r="E26576" s="1433"/>
      <c r="K26576" s="1433"/>
      <c r="L26576" s="1334"/>
    </row>
    <row r="26577" spans="1:12" ht="24" customHeight="1">
      <c r="A26577" s="1355"/>
      <c r="B26577" s="1355"/>
      <c r="C26577" s="1433"/>
      <c r="E26577" s="1433"/>
      <c r="K26577" s="1433"/>
      <c r="L26577" s="1334"/>
    </row>
    <row r="26578" spans="1:12" ht="24" customHeight="1">
      <c r="A26578" s="1355"/>
      <c r="B26578" s="1355"/>
      <c r="C26578" s="1433"/>
      <c r="E26578" s="1433"/>
      <c r="K26578" s="1433"/>
      <c r="L26578" s="1334"/>
    </row>
    <row r="26579" spans="1:12" ht="24" customHeight="1">
      <c r="A26579" s="1355"/>
      <c r="B26579" s="1355"/>
      <c r="C26579" s="1433"/>
      <c r="E26579" s="1433"/>
      <c r="K26579" s="1433"/>
      <c r="L26579" s="1334"/>
    </row>
    <row r="26580" spans="1:12" ht="24" customHeight="1">
      <c r="A26580" s="1355"/>
      <c r="B26580" s="1355"/>
      <c r="C26580" s="1433"/>
      <c r="E26580" s="1433"/>
      <c r="K26580" s="1433"/>
      <c r="L26580" s="1334"/>
    </row>
    <row r="26581" spans="1:12" ht="24" customHeight="1">
      <c r="A26581" s="1355"/>
      <c r="B26581" s="1355"/>
      <c r="C26581" s="1433"/>
      <c r="E26581" s="1433"/>
      <c r="K26581" s="1433"/>
      <c r="L26581" s="1334"/>
    </row>
    <row r="26582" spans="1:12" ht="24" customHeight="1">
      <c r="A26582" s="1355"/>
      <c r="B26582" s="1355"/>
      <c r="C26582" s="1433"/>
      <c r="E26582" s="1433"/>
      <c r="K26582" s="1433"/>
      <c r="L26582" s="1334"/>
    </row>
    <row r="26583" spans="1:12" ht="24" customHeight="1">
      <c r="A26583" s="1355"/>
      <c r="B26583" s="1355"/>
      <c r="C26583" s="1433"/>
      <c r="E26583" s="1433"/>
      <c r="K26583" s="1433"/>
      <c r="L26583" s="1334"/>
    </row>
    <row r="26584" spans="1:12" ht="24" customHeight="1">
      <c r="A26584" s="1355"/>
      <c r="B26584" s="1355"/>
      <c r="C26584" s="1433"/>
      <c r="E26584" s="1433"/>
      <c r="K26584" s="1433"/>
      <c r="L26584" s="1334"/>
    </row>
    <row r="26585" spans="1:12" ht="24" customHeight="1">
      <c r="A26585" s="1355"/>
      <c r="B26585" s="1355"/>
      <c r="C26585" s="1433"/>
      <c r="E26585" s="1433"/>
      <c r="K26585" s="1433"/>
      <c r="L26585" s="1334"/>
    </row>
    <row r="26586" spans="1:12" ht="24" customHeight="1">
      <c r="A26586" s="1355"/>
      <c r="B26586" s="1355"/>
      <c r="C26586" s="1433"/>
      <c r="E26586" s="1433"/>
      <c r="K26586" s="1433"/>
      <c r="L26586" s="1334"/>
    </row>
    <row r="26587" spans="1:12" ht="24" customHeight="1">
      <c r="A26587" s="1355"/>
      <c r="B26587" s="1355"/>
      <c r="C26587" s="1433"/>
      <c r="E26587" s="1433"/>
      <c r="K26587" s="1433"/>
      <c r="L26587" s="1334"/>
    </row>
    <row r="26588" spans="1:12" ht="24" customHeight="1">
      <c r="A26588" s="1355"/>
      <c r="B26588" s="1355"/>
      <c r="C26588" s="1433"/>
      <c r="E26588" s="1433"/>
      <c r="K26588" s="1433"/>
      <c r="L26588" s="1334"/>
    </row>
    <row r="26589" spans="1:12" ht="24" customHeight="1">
      <c r="A26589" s="1355"/>
      <c r="B26589" s="1355"/>
      <c r="C26589" s="1433"/>
      <c r="E26589" s="1433"/>
      <c r="K26589" s="1433"/>
      <c r="L26589" s="1334"/>
    </row>
    <row r="26590" spans="1:12" ht="24" customHeight="1">
      <c r="A26590" s="1355"/>
      <c r="B26590" s="1355"/>
      <c r="C26590" s="1433"/>
      <c r="E26590" s="1433"/>
      <c r="K26590" s="1433"/>
      <c r="L26590" s="1334"/>
    </row>
    <row r="26591" spans="1:12" ht="24" customHeight="1">
      <c r="A26591" s="1355"/>
      <c r="B26591" s="1355"/>
      <c r="C26591" s="1433"/>
      <c r="E26591" s="1433"/>
      <c r="K26591" s="1433"/>
      <c r="L26591" s="1334"/>
    </row>
    <row r="26592" spans="1:12" ht="24" customHeight="1">
      <c r="A26592" s="1355"/>
      <c r="B26592" s="1355"/>
      <c r="C26592" s="1433"/>
      <c r="E26592" s="1433"/>
      <c r="K26592" s="1433"/>
      <c r="L26592" s="1334"/>
    </row>
    <row r="26593" spans="1:12" ht="24" customHeight="1">
      <c r="A26593" s="1355"/>
      <c r="B26593" s="1355"/>
      <c r="C26593" s="1433"/>
      <c r="E26593" s="1433"/>
      <c r="K26593" s="1433"/>
      <c r="L26593" s="1334"/>
    </row>
    <row r="26594" spans="1:12" ht="24" customHeight="1">
      <c r="A26594" s="1355"/>
      <c r="B26594" s="1355"/>
      <c r="C26594" s="1433"/>
      <c r="E26594" s="1433"/>
      <c r="K26594" s="1433"/>
      <c r="L26594" s="1334"/>
    </row>
    <row r="26595" spans="1:12" ht="24" customHeight="1">
      <c r="A26595" s="1355"/>
      <c r="B26595" s="1355"/>
      <c r="C26595" s="1433"/>
      <c r="E26595" s="1433"/>
      <c r="K26595" s="1433"/>
      <c r="L26595" s="1334"/>
    </row>
    <row r="26596" spans="1:12" ht="24" customHeight="1">
      <c r="A26596" s="1355"/>
      <c r="B26596" s="1355"/>
      <c r="C26596" s="1433"/>
      <c r="E26596" s="1433"/>
      <c r="K26596" s="1433"/>
      <c r="L26596" s="1334"/>
    </row>
    <row r="26597" spans="1:12" ht="24" customHeight="1">
      <c r="A26597" s="1355"/>
      <c r="B26597" s="1355"/>
      <c r="C26597" s="1433"/>
      <c r="E26597" s="1433"/>
      <c r="K26597" s="1433"/>
      <c r="L26597" s="1334"/>
    </row>
    <row r="26598" spans="1:12" ht="24" customHeight="1">
      <c r="A26598" s="1355"/>
      <c r="B26598" s="1355"/>
      <c r="C26598" s="1433"/>
      <c r="E26598" s="1433"/>
      <c r="K26598" s="1433"/>
      <c r="L26598" s="1334"/>
    </row>
    <row r="26599" spans="1:12" ht="24" customHeight="1">
      <c r="A26599" s="1355"/>
      <c r="B26599" s="1355"/>
      <c r="C26599" s="1433"/>
      <c r="E26599" s="1433"/>
      <c r="K26599" s="1433"/>
      <c r="L26599" s="1334"/>
    </row>
    <row r="26600" spans="1:12" ht="24" customHeight="1">
      <c r="A26600" s="1355"/>
      <c r="B26600" s="1355"/>
      <c r="C26600" s="1433"/>
      <c r="E26600" s="1433"/>
      <c r="K26600" s="1433"/>
      <c r="L26600" s="1334"/>
    </row>
    <row r="26601" spans="1:12" ht="24" customHeight="1">
      <c r="A26601" s="1355"/>
      <c r="B26601" s="1355"/>
      <c r="C26601" s="1433"/>
      <c r="E26601" s="1433"/>
      <c r="K26601" s="1433"/>
      <c r="L26601" s="1334"/>
    </row>
    <row r="26602" spans="1:12" ht="24" customHeight="1">
      <c r="A26602" s="1355"/>
      <c r="B26602" s="1355"/>
      <c r="C26602" s="1433"/>
      <c r="E26602" s="1433"/>
      <c r="K26602" s="1433"/>
      <c r="L26602" s="1334"/>
    </row>
    <row r="26603" spans="1:12" ht="24" customHeight="1">
      <c r="A26603" s="1355"/>
      <c r="B26603" s="1355"/>
      <c r="C26603" s="1433"/>
      <c r="E26603" s="1433"/>
      <c r="K26603" s="1433"/>
      <c r="L26603" s="1334"/>
    </row>
    <row r="26604" spans="1:12" ht="24" customHeight="1">
      <c r="A26604" s="1355"/>
      <c r="B26604" s="1355"/>
      <c r="C26604" s="1433"/>
      <c r="E26604" s="1433"/>
      <c r="K26604" s="1433"/>
      <c r="L26604" s="1334"/>
    </row>
    <row r="26605" spans="1:12" ht="24" customHeight="1">
      <c r="A26605" s="1355"/>
      <c r="B26605" s="1355"/>
      <c r="C26605" s="1433"/>
      <c r="E26605" s="1433"/>
      <c r="K26605" s="1433"/>
      <c r="L26605" s="1334"/>
    </row>
    <row r="26606" spans="1:12" ht="24" customHeight="1">
      <c r="A26606" s="1355"/>
      <c r="B26606" s="1355"/>
      <c r="C26606" s="1433"/>
      <c r="E26606" s="1433"/>
      <c r="K26606" s="1433"/>
      <c r="L26606" s="1334"/>
    </row>
    <row r="26607" spans="1:12" ht="24" customHeight="1">
      <c r="A26607" s="1355"/>
      <c r="B26607" s="1355"/>
      <c r="C26607" s="1433"/>
      <c r="E26607" s="1433"/>
      <c r="K26607" s="1433"/>
      <c r="L26607" s="1334"/>
    </row>
    <row r="26608" spans="1:12" ht="24" customHeight="1">
      <c r="A26608" s="1355"/>
      <c r="B26608" s="1355"/>
      <c r="C26608" s="1433"/>
      <c r="E26608" s="1433"/>
      <c r="K26608" s="1433"/>
      <c r="L26608" s="1334"/>
    </row>
    <row r="26609" spans="1:12" ht="24" customHeight="1">
      <c r="A26609" s="1355"/>
      <c r="B26609" s="1355"/>
      <c r="C26609" s="1433"/>
      <c r="E26609" s="1433"/>
      <c r="K26609" s="1433"/>
      <c r="L26609" s="1334"/>
    </row>
    <row r="26610" spans="1:12" ht="24" customHeight="1">
      <c r="A26610" s="1355"/>
      <c r="B26610" s="1355"/>
      <c r="C26610" s="1433"/>
      <c r="E26610" s="1433"/>
      <c r="K26610" s="1433"/>
      <c r="L26610" s="1334"/>
    </row>
    <row r="26611" spans="1:12" ht="24" customHeight="1">
      <c r="A26611" s="1355"/>
      <c r="B26611" s="1355"/>
      <c r="C26611" s="1433"/>
      <c r="E26611" s="1433"/>
      <c r="K26611" s="1433"/>
      <c r="L26611" s="1334"/>
    </row>
    <row r="26612" spans="1:12" ht="24" customHeight="1">
      <c r="A26612" s="1355"/>
      <c r="B26612" s="1355"/>
      <c r="C26612" s="1433"/>
      <c r="E26612" s="1433"/>
      <c r="K26612" s="1433"/>
      <c r="L26612" s="1334"/>
    </row>
    <row r="26613" spans="1:12" ht="24" customHeight="1">
      <c r="A26613" s="1355"/>
      <c r="B26613" s="1355"/>
      <c r="C26613" s="1433"/>
      <c r="E26613" s="1433"/>
      <c r="K26613" s="1433"/>
      <c r="L26613" s="1334"/>
    </row>
    <row r="26614" spans="1:12" ht="24" customHeight="1">
      <c r="A26614" s="1355"/>
      <c r="B26614" s="1355"/>
      <c r="C26614" s="1433"/>
      <c r="E26614" s="1433"/>
      <c r="K26614" s="1433"/>
      <c r="L26614" s="1334"/>
    </row>
    <row r="26615" spans="1:12" ht="24" customHeight="1">
      <c r="A26615" s="1355"/>
      <c r="B26615" s="1355"/>
      <c r="C26615" s="1433"/>
      <c r="E26615" s="1433"/>
      <c r="K26615" s="1433"/>
      <c r="L26615" s="1334"/>
    </row>
    <row r="26616" spans="1:12" ht="24" customHeight="1">
      <c r="A26616" s="1355"/>
      <c r="B26616" s="1355"/>
      <c r="C26616" s="1433"/>
      <c r="E26616" s="1433"/>
      <c r="K26616" s="1433"/>
      <c r="L26616" s="1334"/>
    </row>
    <row r="26617" spans="1:12" ht="24" customHeight="1">
      <c r="A26617" s="1355"/>
      <c r="B26617" s="1355"/>
      <c r="C26617" s="1433"/>
      <c r="E26617" s="1433"/>
      <c r="K26617" s="1433"/>
      <c r="L26617" s="1334"/>
    </row>
    <row r="26618" spans="1:12" ht="24" customHeight="1">
      <c r="A26618" s="1355"/>
      <c r="B26618" s="1355"/>
      <c r="C26618" s="1433"/>
      <c r="E26618" s="1433"/>
      <c r="K26618" s="1433"/>
      <c r="L26618" s="1334"/>
    </row>
    <row r="26619" spans="1:12" ht="24" customHeight="1">
      <c r="A26619" s="1355"/>
      <c r="B26619" s="1355"/>
      <c r="C26619" s="1433"/>
      <c r="E26619" s="1433"/>
      <c r="K26619" s="1433"/>
      <c r="L26619" s="1334"/>
    </row>
    <row r="26620" spans="1:12" ht="24" customHeight="1">
      <c r="A26620" s="1355"/>
      <c r="B26620" s="1355"/>
      <c r="C26620" s="1433"/>
      <c r="E26620" s="1433"/>
      <c r="K26620" s="1433"/>
      <c r="L26620" s="1334"/>
    </row>
    <row r="26621" spans="1:12" ht="24" customHeight="1">
      <c r="A26621" s="1355"/>
      <c r="B26621" s="1355"/>
      <c r="C26621" s="1433"/>
      <c r="E26621" s="1433"/>
      <c r="K26621" s="1433"/>
      <c r="L26621" s="1334"/>
    </row>
    <row r="26622" spans="1:12" ht="24" customHeight="1">
      <c r="A26622" s="1355"/>
      <c r="B26622" s="1355"/>
      <c r="C26622" s="1433"/>
      <c r="E26622" s="1433"/>
      <c r="K26622" s="1433"/>
      <c r="L26622" s="1334"/>
    </row>
    <row r="26623" spans="1:12" ht="24" customHeight="1">
      <c r="A26623" s="1355"/>
      <c r="B26623" s="1355"/>
      <c r="C26623" s="1433"/>
      <c r="E26623" s="1433"/>
      <c r="K26623" s="1433"/>
      <c r="L26623" s="1334"/>
    </row>
    <row r="26624" spans="1:12" ht="24" customHeight="1">
      <c r="A26624" s="1355"/>
      <c r="B26624" s="1355"/>
      <c r="C26624" s="1433"/>
      <c r="E26624" s="1433"/>
      <c r="K26624" s="1433"/>
      <c r="L26624" s="1334"/>
    </row>
    <row r="26625" spans="1:12" ht="24" customHeight="1">
      <c r="A26625" s="1355"/>
      <c r="B26625" s="1355"/>
      <c r="C26625" s="1433"/>
      <c r="E26625" s="1433"/>
      <c r="K26625" s="1433"/>
      <c r="L26625" s="1334"/>
    </row>
    <row r="26626" spans="1:12" ht="24" customHeight="1">
      <c r="A26626" s="1355"/>
      <c r="B26626" s="1355"/>
      <c r="C26626" s="1433"/>
      <c r="E26626" s="1433"/>
      <c r="K26626" s="1433"/>
      <c r="L26626" s="1334"/>
    </row>
    <row r="26627" spans="1:12" ht="24" customHeight="1">
      <c r="A26627" s="1355"/>
      <c r="B26627" s="1355"/>
      <c r="C26627" s="1433"/>
      <c r="E26627" s="1433"/>
      <c r="K26627" s="1433"/>
      <c r="L26627" s="1334"/>
    </row>
    <row r="26628" spans="1:12" ht="24" customHeight="1">
      <c r="A26628" s="1355"/>
      <c r="B26628" s="1355"/>
      <c r="C26628" s="1433"/>
      <c r="E26628" s="1433"/>
      <c r="K26628" s="1433"/>
      <c r="L26628" s="1334"/>
    </row>
    <row r="26629" spans="1:12" ht="24" customHeight="1">
      <c r="A26629" s="1355"/>
      <c r="B26629" s="1355"/>
      <c r="C26629" s="1433"/>
      <c r="E26629" s="1433"/>
      <c r="K26629" s="1433"/>
      <c r="L26629" s="1334"/>
    </row>
    <row r="26630" spans="1:12" ht="24" customHeight="1">
      <c r="A26630" s="1355"/>
      <c r="B26630" s="1355"/>
      <c r="C26630" s="1433"/>
      <c r="E26630" s="1433"/>
      <c r="K26630" s="1433"/>
      <c r="L26630" s="1334"/>
    </row>
    <row r="26631" spans="1:12" ht="24" customHeight="1">
      <c r="A26631" s="1355"/>
      <c r="B26631" s="1355"/>
      <c r="C26631" s="1433"/>
      <c r="E26631" s="1433"/>
      <c r="K26631" s="1433"/>
      <c r="L26631" s="1334"/>
    </row>
    <row r="26632" spans="1:12" ht="24" customHeight="1">
      <c r="A26632" s="1355"/>
      <c r="B26632" s="1355"/>
      <c r="C26632" s="1433"/>
      <c r="E26632" s="1433"/>
      <c r="K26632" s="1433"/>
      <c r="L26632" s="1334"/>
    </row>
    <row r="26633" spans="1:12" ht="24" customHeight="1">
      <c r="A26633" s="1355"/>
      <c r="B26633" s="1355"/>
      <c r="C26633" s="1433"/>
      <c r="E26633" s="1433"/>
      <c r="K26633" s="1433"/>
      <c r="L26633" s="1334"/>
    </row>
    <row r="26634" spans="1:12" ht="24" customHeight="1">
      <c r="A26634" s="1355"/>
      <c r="B26634" s="1355"/>
      <c r="C26634" s="1433"/>
      <c r="E26634" s="1433"/>
      <c r="K26634" s="1433"/>
      <c r="L26634" s="1334"/>
    </row>
    <row r="26635" spans="1:12" ht="24" customHeight="1">
      <c r="A26635" s="1355"/>
      <c r="B26635" s="1355"/>
      <c r="C26635" s="1433"/>
      <c r="E26635" s="1433"/>
      <c r="K26635" s="1433"/>
      <c r="L26635" s="1334"/>
    </row>
    <row r="26636" spans="1:12" ht="24" customHeight="1">
      <c r="A26636" s="1355"/>
      <c r="B26636" s="1355"/>
      <c r="C26636" s="1433"/>
      <c r="E26636" s="1433"/>
      <c r="K26636" s="1433"/>
      <c r="L26636" s="1334"/>
    </row>
    <row r="26637" spans="1:12" ht="24" customHeight="1">
      <c r="A26637" s="1355"/>
      <c r="B26637" s="1355"/>
      <c r="C26637" s="1433"/>
      <c r="E26637" s="1433"/>
      <c r="K26637" s="1433"/>
      <c r="L26637" s="1334"/>
    </row>
    <row r="26638" spans="1:12" ht="24" customHeight="1">
      <c r="A26638" s="1355"/>
      <c r="B26638" s="1355"/>
      <c r="C26638" s="1433"/>
      <c r="E26638" s="1433"/>
      <c r="K26638" s="1433"/>
      <c r="L26638" s="1334"/>
    </row>
    <row r="26639" spans="1:12" ht="24" customHeight="1">
      <c r="A26639" s="1355"/>
      <c r="B26639" s="1355"/>
      <c r="C26639" s="1433"/>
      <c r="E26639" s="1433"/>
      <c r="K26639" s="1433"/>
      <c r="L26639" s="1334"/>
    </row>
    <row r="26640" spans="1:12" ht="24" customHeight="1">
      <c r="A26640" s="1355"/>
      <c r="B26640" s="1355"/>
      <c r="C26640" s="1433"/>
      <c r="E26640" s="1433"/>
      <c r="K26640" s="1433"/>
      <c r="L26640" s="1334"/>
    </row>
    <row r="26641" spans="1:12" ht="24" customHeight="1">
      <c r="A26641" s="1355"/>
      <c r="B26641" s="1355"/>
      <c r="C26641" s="1433"/>
      <c r="E26641" s="1433"/>
      <c r="K26641" s="1433"/>
      <c r="L26641" s="1334"/>
    </row>
    <row r="26642" spans="1:12" ht="24" customHeight="1">
      <c r="A26642" s="1355"/>
      <c r="B26642" s="1355"/>
      <c r="C26642" s="1433"/>
      <c r="E26642" s="1433"/>
      <c r="K26642" s="1433"/>
      <c r="L26642" s="1334"/>
    </row>
    <row r="26643" spans="1:12" ht="24" customHeight="1">
      <c r="A26643" s="1355"/>
      <c r="B26643" s="1355"/>
      <c r="C26643" s="1433"/>
      <c r="E26643" s="1433"/>
      <c r="K26643" s="1433"/>
      <c r="L26643" s="1334"/>
    </row>
    <row r="26644" spans="1:12" ht="24" customHeight="1">
      <c r="A26644" s="1355"/>
      <c r="B26644" s="1355"/>
      <c r="C26644" s="1433"/>
      <c r="E26644" s="1433"/>
      <c r="K26644" s="1433"/>
      <c r="L26644" s="1334"/>
    </row>
    <row r="26645" spans="1:12" ht="24" customHeight="1">
      <c r="A26645" s="1355"/>
      <c r="B26645" s="1355"/>
      <c r="C26645" s="1433"/>
      <c r="E26645" s="1433"/>
      <c r="K26645" s="1433"/>
      <c r="L26645" s="1334"/>
    </row>
    <row r="26646" spans="1:12" ht="24" customHeight="1">
      <c r="A26646" s="1355"/>
      <c r="B26646" s="1355"/>
      <c r="C26646" s="1433"/>
      <c r="E26646" s="1433"/>
      <c r="K26646" s="1433"/>
      <c r="L26646" s="1334"/>
    </row>
    <row r="26647" spans="1:12" ht="24" customHeight="1">
      <c r="A26647" s="1355"/>
      <c r="B26647" s="1355"/>
      <c r="C26647" s="1433"/>
      <c r="E26647" s="1433"/>
      <c r="K26647" s="1433"/>
      <c r="L26647" s="1334"/>
    </row>
    <row r="26648" spans="1:12" ht="24" customHeight="1">
      <c r="A26648" s="1355"/>
      <c r="B26648" s="1355"/>
      <c r="C26648" s="1433"/>
      <c r="E26648" s="1433"/>
      <c r="K26648" s="1433"/>
      <c r="L26648" s="1334"/>
    </row>
    <row r="26649" spans="1:12" ht="24" customHeight="1">
      <c r="A26649" s="1355"/>
      <c r="B26649" s="1355"/>
      <c r="C26649" s="1433"/>
      <c r="E26649" s="1433"/>
      <c r="K26649" s="1433"/>
      <c r="L26649" s="1334"/>
    </row>
    <row r="26650" spans="1:12" ht="24" customHeight="1">
      <c r="A26650" s="1355"/>
      <c r="B26650" s="1355"/>
      <c r="C26650" s="1433"/>
      <c r="E26650" s="1433"/>
      <c r="K26650" s="1433"/>
      <c r="L26650" s="1334"/>
    </row>
    <row r="26651" spans="1:12" ht="24" customHeight="1">
      <c r="A26651" s="1355"/>
      <c r="B26651" s="1355"/>
      <c r="C26651" s="1433"/>
      <c r="E26651" s="1433"/>
      <c r="K26651" s="1433"/>
      <c r="L26651" s="1334"/>
    </row>
    <row r="26652" spans="1:12" ht="24" customHeight="1">
      <c r="A26652" s="1355"/>
      <c r="B26652" s="1355"/>
      <c r="C26652" s="1433"/>
      <c r="E26652" s="1433"/>
      <c r="K26652" s="1433"/>
      <c r="L26652" s="1334"/>
    </row>
    <row r="26653" spans="1:12" ht="24" customHeight="1">
      <c r="A26653" s="1355"/>
      <c r="B26653" s="1355"/>
      <c r="C26653" s="1433"/>
      <c r="E26653" s="1433"/>
      <c r="K26653" s="1433"/>
      <c r="L26653" s="1334"/>
    </row>
    <row r="26654" spans="1:12" ht="24" customHeight="1">
      <c r="A26654" s="1355"/>
      <c r="B26654" s="1355"/>
      <c r="C26654" s="1433"/>
      <c r="E26654" s="1433"/>
      <c r="K26654" s="1433"/>
      <c r="L26654" s="1334"/>
    </row>
    <row r="26655" spans="1:12" ht="24" customHeight="1">
      <c r="A26655" s="1355"/>
      <c r="B26655" s="1355"/>
      <c r="C26655" s="1433"/>
      <c r="E26655" s="1433"/>
      <c r="K26655" s="1433"/>
      <c r="L26655" s="1334"/>
    </row>
    <row r="26656" spans="1:12" ht="24" customHeight="1">
      <c r="A26656" s="1355"/>
      <c r="B26656" s="1355"/>
      <c r="C26656" s="1433"/>
      <c r="E26656" s="1433"/>
      <c r="K26656" s="1433"/>
      <c r="L26656" s="1334"/>
    </row>
    <row r="26657" spans="1:12" ht="24" customHeight="1">
      <c r="A26657" s="1355"/>
      <c r="B26657" s="1355"/>
      <c r="C26657" s="1433"/>
      <c r="E26657" s="1433"/>
      <c r="K26657" s="1433"/>
      <c r="L26657" s="1334"/>
    </row>
    <row r="26658" spans="1:12" ht="24" customHeight="1">
      <c r="A26658" s="1355"/>
      <c r="B26658" s="1355"/>
      <c r="C26658" s="1433"/>
      <c r="E26658" s="1433"/>
      <c r="K26658" s="1433"/>
      <c r="L26658" s="1334"/>
    </row>
    <row r="26659" spans="1:12" ht="24" customHeight="1">
      <c r="A26659" s="1355"/>
      <c r="B26659" s="1355"/>
      <c r="C26659" s="1433"/>
      <c r="E26659" s="1433"/>
      <c r="K26659" s="1433"/>
      <c r="L26659" s="1334"/>
    </row>
    <row r="26660" spans="1:12" ht="24" customHeight="1">
      <c r="A26660" s="1355"/>
      <c r="B26660" s="1355"/>
      <c r="C26660" s="1433"/>
      <c r="E26660" s="1433"/>
      <c r="K26660" s="1433"/>
      <c r="L26660" s="1334"/>
    </row>
    <row r="26661" spans="1:12" ht="24" customHeight="1">
      <c r="A26661" s="1355"/>
      <c r="B26661" s="1355"/>
      <c r="C26661" s="1433"/>
      <c r="E26661" s="1433"/>
      <c r="K26661" s="1433"/>
      <c r="L26661" s="1334"/>
    </row>
    <row r="26662" spans="1:12" ht="24" customHeight="1">
      <c r="A26662" s="1355"/>
      <c r="B26662" s="1355"/>
      <c r="C26662" s="1433"/>
      <c r="E26662" s="1433"/>
      <c r="K26662" s="1433"/>
      <c r="L26662" s="1334"/>
    </row>
    <row r="26663" spans="1:12" ht="24" customHeight="1">
      <c r="A26663" s="1355"/>
      <c r="B26663" s="1355"/>
      <c r="C26663" s="1433"/>
      <c r="E26663" s="1433"/>
      <c r="K26663" s="1433"/>
      <c r="L26663" s="1334"/>
    </row>
    <row r="26664" spans="1:12" ht="24" customHeight="1">
      <c r="A26664" s="1355"/>
      <c r="B26664" s="1355"/>
      <c r="C26664" s="1433"/>
      <c r="E26664" s="1433"/>
      <c r="K26664" s="1433"/>
      <c r="L26664" s="1334"/>
    </row>
    <row r="26665" spans="1:12" ht="24" customHeight="1">
      <c r="A26665" s="1355"/>
      <c r="B26665" s="1355"/>
      <c r="C26665" s="1433"/>
      <c r="E26665" s="1433"/>
      <c r="K26665" s="1433"/>
      <c r="L26665" s="1334"/>
    </row>
    <row r="26666" spans="1:12" ht="24" customHeight="1">
      <c r="A26666" s="1355"/>
      <c r="B26666" s="1355"/>
      <c r="C26666" s="1433"/>
      <c r="E26666" s="1433"/>
      <c r="K26666" s="1433"/>
      <c r="L26666" s="1334"/>
    </row>
    <row r="26667" spans="1:12" ht="24" customHeight="1">
      <c r="A26667" s="1355"/>
      <c r="B26667" s="1355"/>
      <c r="C26667" s="1433"/>
      <c r="E26667" s="1433"/>
      <c r="K26667" s="1433"/>
      <c r="L26667" s="1334"/>
    </row>
    <row r="26668" spans="1:12" ht="24" customHeight="1">
      <c r="A26668" s="1355"/>
      <c r="B26668" s="1355"/>
      <c r="C26668" s="1433"/>
      <c r="E26668" s="1433"/>
      <c r="K26668" s="1433"/>
      <c r="L26668" s="1334"/>
    </row>
    <row r="26669" spans="1:12" ht="24" customHeight="1">
      <c r="A26669" s="1355"/>
      <c r="B26669" s="1355"/>
      <c r="C26669" s="1433"/>
      <c r="E26669" s="1433"/>
      <c r="K26669" s="1433"/>
      <c r="L26669" s="1334"/>
    </row>
    <row r="26670" spans="1:12" ht="24" customHeight="1">
      <c r="A26670" s="1355"/>
      <c r="B26670" s="1355"/>
      <c r="C26670" s="1433"/>
      <c r="E26670" s="1433"/>
      <c r="K26670" s="1433"/>
      <c r="L26670" s="1334"/>
    </row>
    <row r="26671" spans="1:12" ht="24" customHeight="1">
      <c r="A26671" s="1355"/>
      <c r="B26671" s="1355"/>
      <c r="C26671" s="1433"/>
      <c r="E26671" s="1433"/>
      <c r="K26671" s="1433"/>
      <c r="L26671" s="1334"/>
    </row>
    <row r="26672" spans="1:12" ht="24" customHeight="1">
      <c r="A26672" s="1355"/>
      <c r="B26672" s="1355"/>
      <c r="C26672" s="1433"/>
      <c r="E26672" s="1433"/>
      <c r="K26672" s="1433"/>
      <c r="L26672" s="1334"/>
    </row>
    <row r="26673" spans="1:12" ht="24" customHeight="1">
      <c r="A26673" s="1355"/>
      <c r="B26673" s="1355"/>
      <c r="C26673" s="1433"/>
      <c r="E26673" s="1433"/>
      <c r="K26673" s="1433"/>
      <c r="L26673" s="1334"/>
    </row>
    <row r="26674" spans="1:12" ht="24" customHeight="1">
      <c r="A26674" s="1355"/>
      <c r="B26674" s="1355"/>
      <c r="C26674" s="1433"/>
      <c r="E26674" s="1433"/>
      <c r="K26674" s="1433"/>
      <c r="L26674" s="1334"/>
    </row>
    <row r="26675" spans="1:12" ht="24" customHeight="1">
      <c r="A26675" s="1355"/>
      <c r="B26675" s="1355"/>
      <c r="C26675" s="1433"/>
      <c r="E26675" s="1433"/>
      <c r="K26675" s="1433"/>
      <c r="L26675" s="1334"/>
    </row>
    <row r="26676" spans="1:12" ht="24" customHeight="1">
      <c r="A26676" s="1355"/>
      <c r="B26676" s="1355"/>
      <c r="C26676" s="1433"/>
      <c r="E26676" s="1433"/>
      <c r="K26676" s="1433"/>
      <c r="L26676" s="1334"/>
    </row>
    <row r="26677" spans="1:12" ht="24" customHeight="1">
      <c r="A26677" s="1355"/>
      <c r="B26677" s="1355"/>
      <c r="C26677" s="1433"/>
      <c r="E26677" s="1433"/>
      <c r="K26677" s="1433"/>
      <c r="L26677" s="1334"/>
    </row>
    <row r="26678" spans="1:12" ht="24" customHeight="1">
      <c r="A26678" s="1355"/>
      <c r="B26678" s="1355"/>
      <c r="C26678" s="1433"/>
      <c r="E26678" s="1433"/>
      <c r="K26678" s="1433"/>
      <c r="L26678" s="1334"/>
    </row>
    <row r="26679" spans="1:12" ht="24" customHeight="1">
      <c r="A26679" s="1355"/>
      <c r="B26679" s="1355"/>
      <c r="C26679" s="1433"/>
      <c r="E26679" s="1433"/>
      <c r="K26679" s="1433"/>
      <c r="L26679" s="1334"/>
    </row>
    <row r="26680" spans="1:12" ht="24" customHeight="1">
      <c r="A26680" s="1355"/>
      <c r="B26680" s="1355"/>
      <c r="C26680" s="1433"/>
      <c r="E26680" s="1433"/>
      <c r="K26680" s="1433"/>
      <c r="L26680" s="1334"/>
    </row>
    <row r="26681" spans="1:12" ht="24" customHeight="1">
      <c r="A26681" s="1355"/>
      <c r="B26681" s="1355"/>
      <c r="C26681" s="1433"/>
      <c r="E26681" s="1433"/>
      <c r="K26681" s="1433"/>
      <c r="L26681" s="1334"/>
    </row>
    <row r="26682" spans="1:12" ht="24" customHeight="1">
      <c r="A26682" s="1355"/>
      <c r="B26682" s="1355"/>
      <c r="C26682" s="1433"/>
      <c r="E26682" s="1433"/>
      <c r="K26682" s="1433"/>
      <c r="L26682" s="1334"/>
    </row>
    <row r="26683" spans="1:12" ht="24" customHeight="1">
      <c r="A26683" s="1355"/>
      <c r="B26683" s="1355"/>
      <c r="C26683" s="1433"/>
      <c r="E26683" s="1433"/>
      <c r="K26683" s="1433"/>
      <c r="L26683" s="1334"/>
    </row>
    <row r="26684" spans="1:12" ht="24" customHeight="1">
      <c r="A26684" s="1355"/>
      <c r="B26684" s="1355"/>
      <c r="C26684" s="1433"/>
      <c r="E26684" s="1433"/>
      <c r="K26684" s="1433"/>
      <c r="L26684" s="1334"/>
    </row>
    <row r="26685" spans="1:12" ht="24" customHeight="1">
      <c r="A26685" s="1355"/>
      <c r="B26685" s="1355"/>
      <c r="C26685" s="1433"/>
      <c r="E26685" s="1433"/>
      <c r="K26685" s="1433"/>
      <c r="L26685" s="1334"/>
    </row>
    <row r="26686" spans="1:12" ht="24" customHeight="1">
      <c r="A26686" s="1355"/>
      <c r="B26686" s="1355"/>
      <c r="C26686" s="1433"/>
      <c r="E26686" s="1433"/>
      <c r="K26686" s="1433"/>
      <c r="L26686" s="1334"/>
    </row>
    <row r="26687" spans="1:12" ht="24" customHeight="1">
      <c r="A26687" s="1355"/>
      <c r="B26687" s="1355"/>
      <c r="C26687" s="1433"/>
      <c r="E26687" s="1433"/>
      <c r="K26687" s="1433"/>
      <c r="L26687" s="1334"/>
    </row>
    <row r="26688" spans="1:12" ht="24" customHeight="1">
      <c r="A26688" s="1355"/>
      <c r="B26688" s="1355"/>
      <c r="C26688" s="1433"/>
      <c r="E26688" s="1433"/>
      <c r="K26688" s="1433"/>
      <c r="L26688" s="1334"/>
    </row>
    <row r="26689" spans="1:12" ht="24" customHeight="1">
      <c r="A26689" s="1355"/>
      <c r="B26689" s="1355"/>
      <c r="C26689" s="1433"/>
      <c r="E26689" s="1433"/>
      <c r="K26689" s="1433"/>
      <c r="L26689" s="1334"/>
    </row>
    <row r="26690" spans="1:12" ht="24" customHeight="1">
      <c r="A26690" s="1355"/>
      <c r="B26690" s="1355"/>
      <c r="C26690" s="1433"/>
      <c r="E26690" s="1433"/>
      <c r="K26690" s="1433"/>
      <c r="L26690" s="1334"/>
    </row>
    <row r="26691" spans="1:12" ht="24" customHeight="1">
      <c r="A26691" s="1355"/>
      <c r="B26691" s="1355"/>
      <c r="C26691" s="1433"/>
      <c r="E26691" s="1433"/>
      <c r="K26691" s="1433"/>
      <c r="L26691" s="1334"/>
    </row>
    <row r="26692" spans="1:12" ht="24" customHeight="1">
      <c r="A26692" s="1355"/>
      <c r="B26692" s="1355"/>
      <c r="C26692" s="1433"/>
      <c r="E26692" s="1433"/>
      <c r="K26692" s="1433"/>
      <c r="L26692" s="1334"/>
    </row>
    <row r="26693" spans="1:12" ht="24" customHeight="1">
      <c r="A26693" s="1355"/>
      <c r="B26693" s="1355"/>
      <c r="C26693" s="1433"/>
      <c r="E26693" s="1433"/>
      <c r="K26693" s="1433"/>
      <c r="L26693" s="1334"/>
    </row>
    <row r="26694" spans="1:12" ht="24" customHeight="1">
      <c r="A26694" s="1355"/>
      <c r="B26694" s="1355"/>
      <c r="C26694" s="1433"/>
      <c r="E26694" s="1433"/>
      <c r="K26694" s="1433"/>
      <c r="L26694" s="1334"/>
    </row>
    <row r="26695" spans="1:12" ht="24" customHeight="1">
      <c r="A26695" s="1355"/>
      <c r="B26695" s="1355"/>
      <c r="C26695" s="1433"/>
      <c r="E26695" s="1433"/>
      <c r="K26695" s="1433"/>
      <c r="L26695" s="1334"/>
    </row>
    <row r="26696" spans="1:12" ht="24" customHeight="1">
      <c r="A26696" s="1355"/>
      <c r="B26696" s="1355"/>
      <c r="C26696" s="1433"/>
      <c r="E26696" s="1433"/>
      <c r="K26696" s="1433"/>
      <c r="L26696" s="1334"/>
    </row>
    <row r="26697" spans="1:12" ht="24" customHeight="1">
      <c r="A26697" s="1355"/>
      <c r="B26697" s="1355"/>
      <c r="C26697" s="1433"/>
      <c r="E26697" s="1433"/>
      <c r="K26697" s="1433"/>
      <c r="L26697" s="1334"/>
    </row>
    <row r="26698" spans="1:12" ht="24" customHeight="1">
      <c r="A26698" s="1355"/>
      <c r="B26698" s="1355"/>
      <c r="C26698" s="1433"/>
      <c r="E26698" s="1433"/>
      <c r="K26698" s="1433"/>
      <c r="L26698" s="1334"/>
    </row>
    <row r="26699" spans="1:12" ht="24" customHeight="1">
      <c r="A26699" s="1355"/>
      <c r="B26699" s="1355"/>
      <c r="C26699" s="1433"/>
      <c r="E26699" s="1433"/>
      <c r="K26699" s="1433"/>
      <c r="L26699" s="1334"/>
    </row>
    <row r="26700" spans="1:12" ht="24" customHeight="1">
      <c r="A26700" s="1355"/>
      <c r="B26700" s="1355"/>
      <c r="C26700" s="1433"/>
      <c r="E26700" s="1433"/>
      <c r="K26700" s="1433"/>
      <c r="L26700" s="1334"/>
    </row>
    <row r="26701" spans="1:12" ht="24" customHeight="1">
      <c r="A26701" s="1355"/>
      <c r="B26701" s="1355"/>
      <c r="C26701" s="1433"/>
      <c r="E26701" s="1433"/>
      <c r="K26701" s="1433"/>
      <c r="L26701" s="1334"/>
    </row>
    <row r="26702" spans="1:12" ht="24" customHeight="1">
      <c r="A26702" s="1355"/>
      <c r="B26702" s="1355"/>
      <c r="C26702" s="1433"/>
      <c r="E26702" s="1433"/>
      <c r="K26702" s="1433"/>
      <c r="L26702" s="1334"/>
    </row>
    <row r="26703" spans="1:12" ht="24" customHeight="1">
      <c r="A26703" s="1355"/>
      <c r="B26703" s="1355"/>
      <c r="C26703" s="1433"/>
      <c r="E26703" s="1433"/>
      <c r="K26703" s="1433"/>
      <c r="L26703" s="1334"/>
    </row>
    <row r="26704" spans="1:12" ht="24" customHeight="1">
      <c r="A26704" s="1355"/>
      <c r="B26704" s="1355"/>
      <c r="C26704" s="1433"/>
      <c r="E26704" s="1433"/>
      <c r="K26704" s="1433"/>
      <c r="L26704" s="1334"/>
    </row>
    <row r="26705" spans="1:12" ht="24" customHeight="1">
      <c r="A26705" s="1355"/>
      <c r="B26705" s="1355"/>
      <c r="C26705" s="1433"/>
      <c r="E26705" s="1433"/>
      <c r="K26705" s="1433"/>
      <c r="L26705" s="1334"/>
    </row>
    <row r="26706" spans="1:12" ht="24" customHeight="1">
      <c r="A26706" s="1355"/>
      <c r="B26706" s="1355"/>
      <c r="C26706" s="1433"/>
      <c r="E26706" s="1433"/>
      <c r="K26706" s="1433"/>
      <c r="L26706" s="1334"/>
    </row>
    <row r="26707" spans="1:12" ht="24" customHeight="1">
      <c r="A26707" s="1355"/>
      <c r="B26707" s="1355"/>
      <c r="C26707" s="1433"/>
      <c r="E26707" s="1433"/>
      <c r="K26707" s="1433"/>
      <c r="L26707" s="1334"/>
    </row>
    <row r="26708" spans="1:12" ht="24" customHeight="1">
      <c r="A26708" s="1355"/>
      <c r="B26708" s="1355"/>
      <c r="C26708" s="1433"/>
      <c r="E26708" s="1433"/>
      <c r="K26708" s="1433"/>
      <c r="L26708" s="1334"/>
    </row>
    <row r="26709" spans="1:12" ht="24" customHeight="1">
      <c r="A26709" s="1355"/>
      <c r="B26709" s="1355"/>
      <c r="C26709" s="1433"/>
      <c r="E26709" s="1433"/>
      <c r="K26709" s="1433"/>
      <c r="L26709" s="1334"/>
    </row>
    <row r="26710" spans="1:12" ht="24" customHeight="1">
      <c r="A26710" s="1355"/>
      <c r="B26710" s="1355"/>
      <c r="C26710" s="1433"/>
      <c r="E26710" s="1433"/>
      <c r="K26710" s="1433"/>
      <c r="L26710" s="1334"/>
    </row>
    <row r="26711" spans="1:12" ht="24" customHeight="1">
      <c r="A26711" s="1355"/>
      <c r="B26711" s="1355"/>
      <c r="C26711" s="1433"/>
      <c r="E26711" s="1433"/>
      <c r="K26711" s="1433"/>
      <c r="L26711" s="1334"/>
    </row>
    <row r="26712" spans="1:12" ht="24" customHeight="1">
      <c r="A26712" s="1355"/>
      <c r="B26712" s="1355"/>
      <c r="C26712" s="1433"/>
      <c r="E26712" s="1433"/>
      <c r="K26712" s="1433"/>
      <c r="L26712" s="1334"/>
    </row>
    <row r="26713" spans="1:12" ht="24" customHeight="1">
      <c r="A26713" s="1355"/>
      <c r="B26713" s="1355"/>
      <c r="C26713" s="1433"/>
      <c r="E26713" s="1433"/>
      <c r="K26713" s="1433"/>
      <c r="L26713" s="1334"/>
    </row>
    <row r="26714" spans="1:12" ht="24" customHeight="1">
      <c r="A26714" s="1355"/>
      <c r="B26714" s="1355"/>
      <c r="C26714" s="1433"/>
      <c r="E26714" s="1433"/>
      <c r="K26714" s="1433"/>
      <c r="L26714" s="1334"/>
    </row>
    <row r="26715" spans="1:12" ht="24" customHeight="1">
      <c r="A26715" s="1355"/>
      <c r="B26715" s="1355"/>
      <c r="C26715" s="1433"/>
      <c r="E26715" s="1433"/>
      <c r="K26715" s="1433"/>
      <c r="L26715" s="1334"/>
    </row>
    <row r="26716" spans="1:12" ht="24" customHeight="1">
      <c r="A26716" s="1355"/>
      <c r="B26716" s="1355"/>
      <c r="C26716" s="1433"/>
      <c r="E26716" s="1433"/>
      <c r="K26716" s="1433"/>
      <c r="L26716" s="1334"/>
    </row>
    <row r="26717" spans="1:12" ht="24" customHeight="1">
      <c r="A26717" s="1355"/>
      <c r="B26717" s="1355"/>
      <c r="C26717" s="1433"/>
      <c r="E26717" s="1433"/>
      <c r="K26717" s="1433"/>
      <c r="L26717" s="1334"/>
    </row>
    <row r="26718" spans="1:12" ht="24" customHeight="1">
      <c r="A26718" s="1355"/>
      <c r="B26718" s="1355"/>
      <c r="C26718" s="1433"/>
      <c r="E26718" s="1433"/>
      <c r="K26718" s="1433"/>
      <c r="L26718" s="1334"/>
    </row>
    <row r="26719" spans="1:12" ht="24" customHeight="1">
      <c r="A26719" s="1355"/>
      <c r="B26719" s="1355"/>
      <c r="C26719" s="1433"/>
      <c r="E26719" s="1433"/>
      <c r="K26719" s="1433"/>
      <c r="L26719" s="1334"/>
    </row>
    <row r="26720" spans="1:12" ht="24" customHeight="1">
      <c r="A26720" s="1355"/>
      <c r="B26720" s="1355"/>
      <c r="C26720" s="1433"/>
      <c r="E26720" s="1433"/>
      <c r="K26720" s="1433"/>
      <c r="L26720" s="1334"/>
    </row>
    <row r="26721" spans="1:12" ht="24" customHeight="1">
      <c r="A26721" s="1355"/>
      <c r="B26721" s="1355"/>
      <c r="C26721" s="1433"/>
      <c r="E26721" s="1433"/>
      <c r="K26721" s="1433"/>
      <c r="L26721" s="1334"/>
    </row>
    <row r="26722" spans="1:12" ht="24" customHeight="1">
      <c r="A26722" s="1355"/>
      <c r="B26722" s="1355"/>
      <c r="C26722" s="1433"/>
      <c r="E26722" s="1433"/>
      <c r="K26722" s="1433"/>
      <c r="L26722" s="1334"/>
    </row>
    <row r="26723" spans="1:12" ht="24" customHeight="1">
      <c r="A26723" s="1355"/>
      <c r="B26723" s="1355"/>
      <c r="C26723" s="1433"/>
      <c r="E26723" s="1433"/>
      <c r="K26723" s="1433"/>
      <c r="L26723" s="1334"/>
    </row>
    <row r="26724" spans="1:12" ht="24" customHeight="1">
      <c r="A26724" s="1355"/>
      <c r="B26724" s="1355"/>
      <c r="C26724" s="1433"/>
      <c r="E26724" s="1433"/>
      <c r="K26724" s="1433"/>
      <c r="L26724" s="1334"/>
    </row>
    <row r="26725" spans="1:12" ht="24" customHeight="1">
      <c r="A26725" s="1355"/>
      <c r="B26725" s="1355"/>
      <c r="C26725" s="1433"/>
      <c r="E26725" s="1433"/>
      <c r="K26725" s="1433"/>
      <c r="L26725" s="1334"/>
    </row>
    <row r="26726" spans="1:12" ht="24" customHeight="1">
      <c r="A26726" s="1355"/>
      <c r="B26726" s="1355"/>
      <c r="C26726" s="1433"/>
      <c r="E26726" s="1433"/>
      <c r="K26726" s="1433"/>
      <c r="L26726" s="1334"/>
    </row>
    <row r="26727" spans="1:12" ht="24" customHeight="1">
      <c r="A26727" s="1355"/>
      <c r="B26727" s="1355"/>
      <c r="C26727" s="1433"/>
      <c r="E26727" s="1433"/>
      <c r="K26727" s="1433"/>
      <c r="L26727" s="1334"/>
    </row>
    <row r="26728" spans="1:12" ht="24" customHeight="1">
      <c r="A26728" s="1355"/>
      <c r="B26728" s="1355"/>
      <c r="C26728" s="1433"/>
      <c r="E26728" s="1433"/>
      <c r="K26728" s="1433"/>
      <c r="L26728" s="1334"/>
    </row>
    <row r="26729" spans="1:12" ht="24" customHeight="1">
      <c r="A26729" s="1355"/>
      <c r="B26729" s="1355"/>
      <c r="C26729" s="1433"/>
      <c r="E26729" s="1433"/>
      <c r="K26729" s="1433"/>
      <c r="L26729" s="1334"/>
    </row>
    <row r="26730" spans="1:12" ht="24" customHeight="1">
      <c r="A26730" s="1355"/>
      <c r="B26730" s="1355"/>
      <c r="C26730" s="1433"/>
      <c r="E26730" s="1433"/>
      <c r="K26730" s="1433"/>
      <c r="L26730" s="1334"/>
    </row>
    <row r="26731" spans="1:12" ht="24" customHeight="1">
      <c r="A26731" s="1355"/>
      <c r="B26731" s="1355"/>
      <c r="C26731" s="1433"/>
      <c r="E26731" s="1433"/>
      <c r="K26731" s="1433"/>
      <c r="L26731" s="1334"/>
    </row>
    <row r="26732" spans="1:12" ht="24" customHeight="1">
      <c r="A26732" s="1355"/>
      <c r="B26732" s="1355"/>
      <c r="C26732" s="1433"/>
      <c r="E26732" s="1433"/>
      <c r="K26732" s="1433"/>
      <c r="L26732" s="1334"/>
    </row>
    <row r="26733" spans="1:12" ht="24" customHeight="1">
      <c r="A26733" s="1355"/>
      <c r="B26733" s="1355"/>
      <c r="C26733" s="1433"/>
      <c r="E26733" s="1433"/>
      <c r="K26733" s="1433"/>
      <c r="L26733" s="1334"/>
    </row>
    <row r="26734" spans="1:12" ht="24" customHeight="1">
      <c r="A26734" s="1355"/>
      <c r="B26734" s="1355"/>
      <c r="C26734" s="1433"/>
      <c r="E26734" s="1433"/>
      <c r="K26734" s="1433"/>
      <c r="L26734" s="1334"/>
    </row>
    <row r="26735" spans="1:12" ht="24" customHeight="1">
      <c r="A26735" s="1355"/>
      <c r="B26735" s="1355"/>
      <c r="C26735" s="1433"/>
      <c r="E26735" s="1433"/>
      <c r="K26735" s="1433"/>
      <c r="L26735" s="1334"/>
    </row>
    <row r="26736" spans="1:12" ht="24" customHeight="1">
      <c r="A26736" s="1355"/>
      <c r="B26736" s="1355"/>
      <c r="C26736" s="1433"/>
      <c r="E26736" s="1433"/>
      <c r="K26736" s="1433"/>
      <c r="L26736" s="1334"/>
    </row>
    <row r="26737" spans="1:12" ht="24" customHeight="1">
      <c r="A26737" s="1355"/>
      <c r="B26737" s="1355"/>
      <c r="C26737" s="1433"/>
      <c r="E26737" s="1433"/>
      <c r="K26737" s="1433"/>
      <c r="L26737" s="1334"/>
    </row>
    <row r="26738" spans="1:12" ht="24" customHeight="1">
      <c r="A26738" s="1355"/>
      <c r="B26738" s="1355"/>
      <c r="C26738" s="1433"/>
      <c r="E26738" s="1433"/>
      <c r="K26738" s="1433"/>
      <c r="L26738" s="1334"/>
    </row>
    <row r="26739" spans="1:12" ht="24" customHeight="1">
      <c r="A26739" s="1355"/>
      <c r="B26739" s="1355"/>
      <c r="C26739" s="1433"/>
      <c r="E26739" s="1433"/>
      <c r="K26739" s="1433"/>
      <c r="L26739" s="1334"/>
    </row>
    <row r="26740" spans="1:12" ht="24" customHeight="1">
      <c r="A26740" s="1355"/>
      <c r="B26740" s="1355"/>
      <c r="C26740" s="1433"/>
      <c r="E26740" s="1433"/>
      <c r="K26740" s="1433"/>
      <c r="L26740" s="1334"/>
    </row>
    <row r="26741" spans="1:12" ht="24" customHeight="1">
      <c r="A26741" s="1355"/>
      <c r="B26741" s="1355"/>
      <c r="C26741" s="1433"/>
      <c r="E26741" s="1433"/>
      <c r="K26741" s="1433"/>
      <c r="L26741" s="1334"/>
    </row>
    <row r="26742" spans="1:12" ht="24" customHeight="1">
      <c r="A26742" s="1355"/>
      <c r="B26742" s="1355"/>
      <c r="C26742" s="1433"/>
      <c r="E26742" s="1433"/>
      <c r="K26742" s="1433"/>
      <c r="L26742" s="1334"/>
    </row>
    <row r="26743" spans="1:12" ht="24" customHeight="1">
      <c r="A26743" s="1355"/>
      <c r="B26743" s="1355"/>
      <c r="C26743" s="1433"/>
      <c r="E26743" s="1433"/>
      <c r="K26743" s="1433"/>
      <c r="L26743" s="1334"/>
    </row>
    <row r="26744" spans="1:12" ht="24" customHeight="1">
      <c r="A26744" s="1355"/>
      <c r="B26744" s="1355"/>
      <c r="C26744" s="1433"/>
      <c r="E26744" s="1433"/>
      <c r="K26744" s="1433"/>
      <c r="L26744" s="1334"/>
    </row>
    <row r="26745" spans="1:12" ht="24" customHeight="1">
      <c r="A26745" s="1355"/>
      <c r="B26745" s="1355"/>
      <c r="C26745" s="1433"/>
      <c r="E26745" s="1433"/>
      <c r="K26745" s="1433"/>
      <c r="L26745" s="1334"/>
    </row>
    <row r="26746" spans="1:12" ht="24" customHeight="1">
      <c r="A26746" s="1355"/>
      <c r="B26746" s="1355"/>
      <c r="C26746" s="1433"/>
      <c r="E26746" s="1433"/>
      <c r="K26746" s="1433"/>
      <c r="L26746" s="1334"/>
    </row>
    <row r="26747" spans="1:12" ht="24" customHeight="1">
      <c r="A26747" s="1355"/>
      <c r="B26747" s="1355"/>
      <c r="C26747" s="1433"/>
      <c r="E26747" s="1433"/>
      <c r="K26747" s="1433"/>
      <c r="L26747" s="1334"/>
    </row>
    <row r="26748" spans="1:12" ht="24" customHeight="1">
      <c r="A26748" s="1355"/>
      <c r="B26748" s="1355"/>
      <c r="C26748" s="1433"/>
      <c r="E26748" s="1433"/>
      <c r="K26748" s="1433"/>
      <c r="L26748" s="1334"/>
    </row>
    <row r="26749" spans="1:12" ht="24" customHeight="1">
      <c r="A26749" s="1355"/>
      <c r="B26749" s="1355"/>
      <c r="C26749" s="1433"/>
      <c r="E26749" s="1433"/>
      <c r="K26749" s="1433"/>
      <c r="L26749" s="1334"/>
    </row>
    <row r="26750" spans="1:12" ht="24" customHeight="1">
      <c r="A26750" s="1355"/>
      <c r="B26750" s="1355"/>
      <c r="C26750" s="1433"/>
      <c r="E26750" s="1433"/>
      <c r="K26750" s="1433"/>
      <c r="L26750" s="1334"/>
    </row>
    <row r="26751" spans="1:12" ht="24" customHeight="1">
      <c r="A26751" s="1355"/>
      <c r="B26751" s="1355"/>
      <c r="C26751" s="1433"/>
      <c r="E26751" s="1433"/>
      <c r="K26751" s="1433"/>
      <c r="L26751" s="1334"/>
    </row>
    <row r="26752" spans="1:12" ht="24" customHeight="1">
      <c r="A26752" s="1355"/>
      <c r="B26752" s="1355"/>
      <c r="C26752" s="1433"/>
      <c r="E26752" s="1433"/>
      <c r="K26752" s="1433"/>
      <c r="L26752" s="1334"/>
    </row>
    <row r="26753" spans="1:12" ht="24" customHeight="1">
      <c r="A26753" s="1355"/>
      <c r="B26753" s="1355"/>
      <c r="C26753" s="1433"/>
      <c r="E26753" s="1433"/>
      <c r="K26753" s="1433"/>
      <c r="L26753" s="1334"/>
    </row>
    <row r="26754" spans="1:12" ht="24" customHeight="1">
      <c r="A26754" s="1355"/>
      <c r="B26754" s="1355"/>
      <c r="C26754" s="1433"/>
      <c r="E26754" s="1433"/>
      <c r="K26754" s="1433"/>
      <c r="L26754" s="1334"/>
    </row>
    <row r="26755" spans="1:12" ht="24" customHeight="1">
      <c r="A26755" s="1355"/>
      <c r="B26755" s="1355"/>
      <c r="C26755" s="1433"/>
      <c r="E26755" s="1433"/>
      <c r="K26755" s="1433"/>
      <c r="L26755" s="1334"/>
    </row>
    <row r="26756" spans="1:12" ht="24" customHeight="1">
      <c r="A26756" s="1355"/>
      <c r="B26756" s="1355"/>
      <c r="C26756" s="1433"/>
      <c r="E26756" s="1433"/>
      <c r="K26756" s="1433"/>
      <c r="L26756" s="1334"/>
    </row>
    <row r="26757" spans="1:12" ht="24" customHeight="1">
      <c r="A26757" s="1355"/>
      <c r="B26757" s="1355"/>
      <c r="C26757" s="1433"/>
      <c r="E26757" s="1433"/>
      <c r="K26757" s="1433"/>
      <c r="L26757" s="1334"/>
    </row>
    <row r="26758" spans="1:12" ht="24" customHeight="1">
      <c r="A26758" s="1355"/>
      <c r="B26758" s="1355"/>
      <c r="C26758" s="1433"/>
      <c r="E26758" s="1433"/>
      <c r="K26758" s="1433"/>
      <c r="L26758" s="1334"/>
    </row>
    <row r="26759" spans="1:12" ht="24" customHeight="1">
      <c r="A26759" s="1355"/>
      <c r="B26759" s="1355"/>
      <c r="C26759" s="1433"/>
      <c r="E26759" s="1433"/>
      <c r="K26759" s="1433"/>
      <c r="L26759" s="1334"/>
    </row>
    <row r="26760" spans="1:12" ht="24" customHeight="1">
      <c r="A26760" s="1355"/>
      <c r="B26760" s="1355"/>
      <c r="C26760" s="1433"/>
      <c r="E26760" s="1433"/>
      <c r="K26760" s="1433"/>
      <c r="L26760" s="1334"/>
    </row>
    <row r="26761" spans="1:12" ht="24" customHeight="1">
      <c r="A26761" s="1355"/>
      <c r="B26761" s="1355"/>
      <c r="C26761" s="1433"/>
      <c r="E26761" s="1433"/>
      <c r="K26761" s="1433"/>
      <c r="L26761" s="1334"/>
    </row>
    <row r="26762" spans="1:12" ht="24" customHeight="1">
      <c r="A26762" s="1355"/>
      <c r="B26762" s="1355"/>
      <c r="C26762" s="1433"/>
      <c r="E26762" s="1433"/>
      <c r="K26762" s="1433"/>
      <c r="L26762" s="1334"/>
    </row>
    <row r="26763" spans="1:12" ht="24" customHeight="1">
      <c r="A26763" s="1355"/>
      <c r="B26763" s="1355"/>
      <c r="C26763" s="1433"/>
      <c r="E26763" s="1433"/>
      <c r="K26763" s="1433"/>
      <c r="L26763" s="1334"/>
    </row>
    <row r="26764" spans="1:12" ht="24" customHeight="1">
      <c r="A26764" s="1355"/>
      <c r="B26764" s="1355"/>
      <c r="C26764" s="1433"/>
      <c r="E26764" s="1433"/>
      <c r="K26764" s="1433"/>
      <c r="L26764" s="1334"/>
    </row>
    <row r="26765" spans="1:12" ht="24" customHeight="1">
      <c r="A26765" s="1355"/>
      <c r="B26765" s="1355"/>
      <c r="C26765" s="1433"/>
      <c r="E26765" s="1433"/>
      <c r="K26765" s="1433"/>
      <c r="L26765" s="1334"/>
    </row>
    <row r="26766" spans="1:12" ht="24" customHeight="1">
      <c r="A26766" s="1355"/>
      <c r="B26766" s="1355"/>
      <c r="C26766" s="1433"/>
      <c r="E26766" s="1433"/>
      <c r="K26766" s="1433"/>
      <c r="L26766" s="1334"/>
    </row>
    <row r="26767" spans="1:12" ht="24" customHeight="1">
      <c r="A26767" s="1355"/>
      <c r="B26767" s="1355"/>
      <c r="C26767" s="1433"/>
      <c r="E26767" s="1433"/>
      <c r="K26767" s="1433"/>
      <c r="L26767" s="1334"/>
    </row>
    <row r="26768" spans="1:12" ht="24" customHeight="1">
      <c r="A26768" s="1355"/>
      <c r="B26768" s="1355"/>
      <c r="C26768" s="1433"/>
      <c r="E26768" s="1433"/>
      <c r="K26768" s="1433"/>
      <c r="L26768" s="1334"/>
    </row>
    <row r="26769" spans="1:12" ht="24" customHeight="1">
      <c r="A26769" s="1355"/>
      <c r="B26769" s="1355"/>
      <c r="C26769" s="1433"/>
      <c r="E26769" s="1433"/>
      <c r="K26769" s="1433"/>
      <c r="L26769" s="1334"/>
    </row>
    <row r="26770" spans="1:12" ht="24" customHeight="1">
      <c r="A26770" s="1355"/>
      <c r="B26770" s="1355"/>
      <c r="C26770" s="1433"/>
      <c r="E26770" s="1433"/>
      <c r="K26770" s="1433"/>
      <c r="L26770" s="1334"/>
    </row>
    <row r="26771" spans="1:12" ht="24" customHeight="1">
      <c r="A26771" s="1355"/>
      <c r="B26771" s="1355"/>
      <c r="C26771" s="1433"/>
      <c r="E26771" s="1433"/>
      <c r="K26771" s="1433"/>
      <c r="L26771" s="1334"/>
    </row>
    <row r="26772" spans="1:12" ht="24" customHeight="1">
      <c r="A26772" s="1355"/>
      <c r="B26772" s="1355"/>
      <c r="C26772" s="1433"/>
      <c r="E26772" s="1433"/>
      <c r="K26772" s="1433"/>
      <c r="L26772" s="1334"/>
    </row>
    <row r="26773" spans="1:12" ht="24" customHeight="1">
      <c r="A26773" s="1355"/>
      <c r="B26773" s="1355"/>
      <c r="C26773" s="1433"/>
      <c r="E26773" s="1433"/>
      <c r="K26773" s="1433"/>
      <c r="L26773" s="1334"/>
    </row>
    <row r="26774" spans="1:12" ht="24" customHeight="1">
      <c r="A26774" s="1355"/>
      <c r="B26774" s="1355"/>
      <c r="C26774" s="1433"/>
      <c r="E26774" s="1433"/>
      <c r="K26774" s="1433"/>
      <c r="L26774" s="1334"/>
    </row>
    <row r="26775" spans="1:12" ht="24" customHeight="1">
      <c r="A26775" s="1355"/>
      <c r="B26775" s="1355"/>
      <c r="C26775" s="1433"/>
      <c r="E26775" s="1433"/>
      <c r="K26775" s="1433"/>
      <c r="L26775" s="1334"/>
    </row>
    <row r="26776" spans="1:12" ht="24" customHeight="1">
      <c r="A26776" s="1355"/>
      <c r="B26776" s="1355"/>
      <c r="C26776" s="1433"/>
      <c r="E26776" s="1433"/>
      <c r="K26776" s="1433"/>
      <c r="L26776" s="1334"/>
    </row>
    <row r="26777" spans="1:12" ht="24" customHeight="1">
      <c r="A26777" s="1355"/>
      <c r="B26777" s="1355"/>
      <c r="C26777" s="1433"/>
      <c r="E26777" s="1433"/>
      <c r="K26777" s="1433"/>
      <c r="L26777" s="1334"/>
    </row>
    <row r="26778" spans="1:12" ht="24" customHeight="1">
      <c r="A26778" s="1355"/>
      <c r="B26778" s="1355"/>
      <c r="C26778" s="1433"/>
      <c r="E26778" s="1433"/>
      <c r="K26778" s="1433"/>
      <c r="L26778" s="1334"/>
    </row>
    <row r="26779" spans="1:12" ht="24" customHeight="1">
      <c r="A26779" s="1355"/>
      <c r="B26779" s="1355"/>
      <c r="C26779" s="1433"/>
      <c r="E26779" s="1433"/>
      <c r="K26779" s="1433"/>
      <c r="L26779" s="1334"/>
    </row>
    <row r="26780" spans="1:12" ht="24" customHeight="1">
      <c r="A26780" s="1355"/>
      <c r="B26780" s="1355"/>
      <c r="C26780" s="1433"/>
      <c r="E26780" s="1433"/>
      <c r="K26780" s="1433"/>
      <c r="L26780" s="1334"/>
    </row>
    <row r="26781" spans="1:12" ht="24" customHeight="1">
      <c r="A26781" s="1355"/>
      <c r="B26781" s="1355"/>
      <c r="C26781" s="1433"/>
      <c r="E26781" s="1433"/>
      <c r="K26781" s="1433"/>
      <c r="L26781" s="1334"/>
    </row>
    <row r="26782" spans="1:12" ht="24" customHeight="1">
      <c r="A26782" s="1355"/>
      <c r="B26782" s="1355"/>
      <c r="C26782" s="1433"/>
      <c r="E26782" s="1433"/>
      <c r="K26782" s="1433"/>
      <c r="L26782" s="1334"/>
    </row>
    <row r="26783" spans="1:12" ht="24" customHeight="1">
      <c r="A26783" s="1355"/>
      <c r="B26783" s="1355"/>
      <c r="C26783" s="1433"/>
      <c r="E26783" s="1433"/>
      <c r="K26783" s="1433"/>
      <c r="L26783" s="1334"/>
    </row>
    <row r="26784" spans="1:12" ht="24" customHeight="1">
      <c r="A26784" s="1355"/>
      <c r="B26784" s="1355"/>
      <c r="C26784" s="1433"/>
      <c r="E26784" s="1433"/>
      <c r="K26784" s="1433"/>
      <c r="L26784" s="1334"/>
    </row>
    <row r="26785" spans="1:12" ht="24" customHeight="1">
      <c r="A26785" s="1355"/>
      <c r="B26785" s="1355"/>
      <c r="C26785" s="1433"/>
      <c r="E26785" s="1433"/>
      <c r="K26785" s="1433"/>
      <c r="L26785" s="1334"/>
    </row>
    <row r="26786" spans="1:12" ht="24" customHeight="1">
      <c r="A26786" s="1355"/>
      <c r="B26786" s="1355"/>
      <c r="C26786" s="1433"/>
      <c r="E26786" s="1433"/>
      <c r="K26786" s="1433"/>
      <c r="L26786" s="1334"/>
    </row>
    <row r="26787" spans="1:12" ht="24" customHeight="1">
      <c r="A26787" s="1355"/>
      <c r="B26787" s="1355"/>
      <c r="C26787" s="1433"/>
      <c r="E26787" s="1433"/>
      <c r="K26787" s="1433"/>
      <c r="L26787" s="1334"/>
    </row>
    <row r="26788" spans="1:12" ht="24" customHeight="1">
      <c r="A26788" s="1355"/>
      <c r="B26788" s="1355"/>
      <c r="C26788" s="1433"/>
      <c r="E26788" s="1433"/>
      <c r="K26788" s="1433"/>
      <c r="L26788" s="1334"/>
    </row>
    <row r="26789" spans="1:12" ht="24" customHeight="1">
      <c r="A26789" s="1355"/>
      <c r="B26789" s="1355"/>
      <c r="C26789" s="1433"/>
      <c r="E26789" s="1433"/>
      <c r="K26789" s="1433"/>
      <c r="L26789" s="1334"/>
    </row>
    <row r="26790" spans="1:12" ht="24" customHeight="1">
      <c r="A26790" s="1355"/>
      <c r="B26790" s="1355"/>
      <c r="C26790" s="1433"/>
      <c r="E26790" s="1433"/>
      <c r="K26790" s="1433"/>
      <c r="L26790" s="1334"/>
    </row>
    <row r="26791" spans="1:12" ht="24" customHeight="1">
      <c r="A26791" s="1355"/>
      <c r="B26791" s="1355"/>
      <c r="C26791" s="1433"/>
      <c r="E26791" s="1433"/>
      <c r="K26791" s="1433"/>
      <c r="L26791" s="1334"/>
    </row>
    <row r="26792" spans="1:12" ht="24" customHeight="1">
      <c r="A26792" s="1355"/>
      <c r="B26792" s="1355"/>
      <c r="C26792" s="1433"/>
      <c r="E26792" s="1433"/>
      <c r="K26792" s="1433"/>
      <c r="L26792" s="1334"/>
    </row>
    <row r="26793" spans="1:12" ht="24" customHeight="1">
      <c r="A26793" s="1355"/>
      <c r="B26793" s="1355"/>
      <c r="C26793" s="1433"/>
      <c r="E26793" s="1433"/>
      <c r="K26793" s="1433"/>
      <c r="L26793" s="1334"/>
    </row>
    <row r="26794" spans="1:12" ht="24" customHeight="1">
      <c r="A26794" s="1355"/>
      <c r="B26794" s="1355"/>
      <c r="C26794" s="1433"/>
      <c r="E26794" s="1433"/>
      <c r="K26794" s="1433"/>
      <c r="L26794" s="1334"/>
    </row>
    <row r="26795" spans="1:12" ht="24" customHeight="1">
      <c r="A26795" s="1355"/>
      <c r="B26795" s="1355"/>
      <c r="C26795" s="1433"/>
      <c r="E26795" s="1433"/>
      <c r="K26795" s="1433"/>
      <c r="L26795" s="1334"/>
    </row>
    <row r="26796" spans="1:12" ht="24" customHeight="1">
      <c r="A26796" s="1355"/>
      <c r="B26796" s="1355"/>
      <c r="C26796" s="1433"/>
      <c r="E26796" s="1433"/>
      <c r="K26796" s="1433"/>
      <c r="L26796" s="1334"/>
    </row>
    <row r="26797" spans="1:12" ht="24" customHeight="1">
      <c r="A26797" s="1355"/>
      <c r="B26797" s="1355"/>
      <c r="C26797" s="1433"/>
      <c r="E26797" s="1433"/>
      <c r="K26797" s="1433"/>
      <c r="L26797" s="1334"/>
    </row>
    <row r="26798" spans="1:12" ht="24" customHeight="1">
      <c r="A26798" s="1355"/>
      <c r="B26798" s="1355"/>
      <c r="C26798" s="1433"/>
      <c r="E26798" s="1433"/>
      <c r="K26798" s="1433"/>
      <c r="L26798" s="1334"/>
    </row>
    <row r="26799" spans="1:12" ht="24" customHeight="1">
      <c r="A26799" s="1355"/>
      <c r="B26799" s="1355"/>
      <c r="C26799" s="1433"/>
      <c r="E26799" s="1433"/>
      <c r="K26799" s="1433"/>
      <c r="L26799" s="1334"/>
    </row>
    <row r="26800" spans="1:12" ht="24" customHeight="1">
      <c r="A26800" s="1355"/>
      <c r="B26800" s="1355"/>
      <c r="C26800" s="1433"/>
      <c r="E26800" s="1433"/>
      <c r="K26800" s="1433"/>
      <c r="L26800" s="1334"/>
    </row>
    <row r="26801" spans="1:12" ht="24" customHeight="1">
      <c r="A26801" s="1355"/>
      <c r="B26801" s="1355"/>
      <c r="C26801" s="1433"/>
      <c r="E26801" s="1433"/>
      <c r="K26801" s="1433"/>
      <c r="L26801" s="1334"/>
    </row>
    <row r="26802" spans="1:12" ht="24" customHeight="1">
      <c r="A26802" s="1355"/>
      <c r="B26802" s="1355"/>
      <c r="C26802" s="1433"/>
      <c r="E26802" s="1433"/>
      <c r="K26802" s="1433"/>
      <c r="L26802" s="1334"/>
    </row>
    <row r="26803" spans="1:12" ht="24" customHeight="1">
      <c r="A26803" s="1355"/>
      <c r="B26803" s="1355"/>
      <c r="C26803" s="1433"/>
      <c r="E26803" s="1433"/>
      <c r="K26803" s="1433"/>
      <c r="L26803" s="1334"/>
    </row>
    <row r="26804" spans="1:12" ht="24" customHeight="1">
      <c r="A26804" s="1355"/>
      <c r="B26804" s="1355"/>
      <c r="C26804" s="1433"/>
      <c r="E26804" s="1433"/>
      <c r="K26804" s="1433"/>
      <c r="L26804" s="1334"/>
    </row>
    <row r="26805" spans="1:12" ht="24" customHeight="1">
      <c r="A26805" s="1355"/>
      <c r="B26805" s="1355"/>
      <c r="C26805" s="1433"/>
      <c r="E26805" s="1433"/>
      <c r="K26805" s="1433"/>
      <c r="L26805" s="1334"/>
    </row>
    <row r="26806" spans="1:12" ht="24" customHeight="1">
      <c r="A26806" s="1355"/>
      <c r="B26806" s="1355"/>
      <c r="C26806" s="1433"/>
      <c r="E26806" s="1433"/>
      <c r="K26806" s="1433"/>
      <c r="L26806" s="1334"/>
    </row>
    <row r="26807" spans="1:12" ht="24" customHeight="1">
      <c r="A26807" s="1355"/>
      <c r="B26807" s="1355"/>
      <c r="C26807" s="1433"/>
      <c r="E26807" s="1433"/>
      <c r="K26807" s="1433"/>
      <c r="L26807" s="1334"/>
    </row>
    <row r="26808" spans="1:12" ht="24" customHeight="1">
      <c r="A26808" s="1355"/>
      <c r="B26808" s="1355"/>
      <c r="C26808" s="1433"/>
      <c r="E26808" s="1433"/>
      <c r="K26808" s="1433"/>
      <c r="L26808" s="1334"/>
    </row>
    <row r="26809" spans="1:12" ht="24" customHeight="1">
      <c r="A26809" s="1355"/>
      <c r="B26809" s="1355"/>
      <c r="C26809" s="1433"/>
      <c r="E26809" s="1433"/>
      <c r="K26809" s="1433"/>
      <c r="L26809" s="1334"/>
    </row>
    <row r="26810" spans="1:12" ht="24" customHeight="1">
      <c r="A26810" s="1355"/>
      <c r="B26810" s="1355"/>
      <c r="C26810" s="1433"/>
      <c r="E26810" s="1433"/>
      <c r="K26810" s="1433"/>
      <c r="L26810" s="1334"/>
    </row>
    <row r="26811" spans="1:12" ht="24" customHeight="1">
      <c r="A26811" s="1355"/>
      <c r="B26811" s="1355"/>
      <c r="C26811" s="1433"/>
      <c r="E26811" s="1433"/>
      <c r="K26811" s="1433"/>
      <c r="L26811" s="1334"/>
    </row>
    <row r="26812" spans="1:12" ht="24" customHeight="1">
      <c r="A26812" s="1355"/>
      <c r="B26812" s="1355"/>
      <c r="C26812" s="1433"/>
      <c r="E26812" s="1433"/>
      <c r="K26812" s="1433"/>
      <c r="L26812" s="1334"/>
    </row>
    <row r="26813" spans="1:12" ht="24" customHeight="1">
      <c r="A26813" s="1355"/>
      <c r="B26813" s="1355"/>
      <c r="C26813" s="1433"/>
      <c r="E26813" s="1433"/>
      <c r="K26813" s="1433"/>
      <c r="L26813" s="1334"/>
    </row>
    <row r="26814" spans="1:12" ht="24" customHeight="1">
      <c r="A26814" s="1355"/>
      <c r="B26814" s="1355"/>
      <c r="C26814" s="1433"/>
      <c r="E26814" s="1433"/>
      <c r="K26814" s="1433"/>
      <c r="L26814" s="1334"/>
    </row>
    <row r="26815" spans="1:12" ht="24" customHeight="1">
      <c r="A26815" s="1355"/>
      <c r="B26815" s="1355"/>
      <c r="C26815" s="1433"/>
      <c r="E26815" s="1433"/>
      <c r="K26815" s="1433"/>
      <c r="L26815" s="1334"/>
    </row>
    <row r="26816" spans="1:12" ht="24" customHeight="1">
      <c r="A26816" s="1355"/>
      <c r="B26816" s="1355"/>
      <c r="C26816" s="1433"/>
      <c r="E26816" s="1433"/>
      <c r="K26816" s="1433"/>
      <c r="L26816" s="1334"/>
    </row>
    <row r="26817" spans="1:12" ht="24" customHeight="1">
      <c r="A26817" s="1355"/>
      <c r="B26817" s="1355"/>
      <c r="C26817" s="1433"/>
      <c r="E26817" s="1433"/>
      <c r="K26817" s="1433"/>
      <c r="L26817" s="1334"/>
    </row>
    <row r="26818" spans="1:12" ht="24" customHeight="1">
      <c r="A26818" s="1355"/>
      <c r="B26818" s="1355"/>
      <c r="C26818" s="1433"/>
      <c r="E26818" s="1433"/>
      <c r="K26818" s="1433"/>
      <c r="L26818" s="1334"/>
    </row>
    <row r="26819" spans="1:12" ht="24" customHeight="1">
      <c r="A26819" s="1355"/>
      <c r="B26819" s="1355"/>
      <c r="C26819" s="1433"/>
      <c r="E26819" s="1433"/>
      <c r="K26819" s="1433"/>
      <c r="L26819" s="1334"/>
    </row>
    <row r="26820" spans="1:12" ht="24" customHeight="1">
      <c r="A26820" s="1355"/>
      <c r="B26820" s="1355"/>
      <c r="C26820" s="1433"/>
      <c r="E26820" s="1433"/>
      <c r="K26820" s="1433"/>
      <c r="L26820" s="1334"/>
    </row>
    <row r="26821" spans="1:12" ht="24" customHeight="1">
      <c r="A26821" s="1355"/>
      <c r="B26821" s="1355"/>
      <c r="C26821" s="1433"/>
      <c r="E26821" s="1433"/>
      <c r="K26821" s="1433"/>
      <c r="L26821" s="1334"/>
    </row>
    <row r="26822" spans="1:12" ht="24" customHeight="1">
      <c r="A26822" s="1355"/>
      <c r="B26822" s="1355"/>
      <c r="C26822" s="1433"/>
      <c r="E26822" s="1433"/>
      <c r="K26822" s="1433"/>
      <c r="L26822" s="1334"/>
    </row>
    <row r="26823" spans="1:12" ht="24" customHeight="1">
      <c r="A26823" s="1355"/>
      <c r="B26823" s="1355"/>
      <c r="C26823" s="1433"/>
      <c r="E26823" s="1433"/>
      <c r="K26823" s="1433"/>
      <c r="L26823" s="1334"/>
    </row>
    <row r="26824" spans="1:12" ht="24" customHeight="1">
      <c r="A26824" s="1355"/>
      <c r="B26824" s="1355"/>
      <c r="C26824" s="1433"/>
      <c r="E26824" s="1433"/>
      <c r="K26824" s="1433"/>
      <c r="L26824" s="1334"/>
    </row>
    <row r="26825" spans="1:12" ht="24" customHeight="1">
      <c r="A26825" s="1355"/>
      <c r="B26825" s="1355"/>
      <c r="C26825" s="1433"/>
      <c r="E26825" s="1433"/>
      <c r="K26825" s="1433"/>
      <c r="L26825" s="1334"/>
    </row>
    <row r="26826" spans="1:12" ht="24" customHeight="1">
      <c r="A26826" s="1355"/>
      <c r="B26826" s="1355"/>
      <c r="C26826" s="1433"/>
      <c r="E26826" s="1433"/>
      <c r="K26826" s="1433"/>
      <c r="L26826" s="1334"/>
    </row>
    <row r="26827" spans="1:12" ht="24" customHeight="1">
      <c r="A26827" s="1355"/>
      <c r="B26827" s="1355"/>
      <c r="C26827" s="1433"/>
      <c r="E26827" s="1433"/>
      <c r="K26827" s="1433"/>
      <c r="L26827" s="1334"/>
    </row>
    <row r="26828" spans="1:12" ht="24" customHeight="1">
      <c r="A26828" s="1355"/>
      <c r="B26828" s="1355"/>
      <c r="C26828" s="1433"/>
      <c r="E26828" s="1433"/>
      <c r="K26828" s="1433"/>
      <c r="L26828" s="1334"/>
    </row>
    <row r="26829" spans="1:12" ht="24" customHeight="1">
      <c r="A26829" s="1355"/>
      <c r="B26829" s="1355"/>
      <c r="C26829" s="1433"/>
      <c r="E26829" s="1433"/>
      <c r="K26829" s="1433"/>
      <c r="L26829" s="1334"/>
    </row>
    <row r="26830" spans="1:12" ht="24" customHeight="1">
      <c r="A26830" s="1355"/>
      <c r="B26830" s="1355"/>
      <c r="C26830" s="1433"/>
      <c r="E26830" s="1433"/>
      <c r="K26830" s="1433"/>
      <c r="L26830" s="1334"/>
    </row>
    <row r="26831" spans="1:12" ht="24" customHeight="1">
      <c r="A26831" s="1355"/>
      <c r="B26831" s="1355"/>
      <c r="C26831" s="1433"/>
      <c r="E26831" s="1433"/>
      <c r="K26831" s="1433"/>
      <c r="L26831" s="1334"/>
    </row>
    <row r="26832" spans="1:12" ht="24" customHeight="1">
      <c r="A26832" s="1355"/>
      <c r="B26832" s="1355"/>
      <c r="C26832" s="1433"/>
      <c r="E26832" s="1433"/>
      <c r="K26832" s="1433"/>
      <c r="L26832" s="1334"/>
    </row>
    <row r="26833" spans="1:12" ht="24" customHeight="1">
      <c r="A26833" s="1355"/>
      <c r="B26833" s="1355"/>
      <c r="C26833" s="1433"/>
      <c r="E26833" s="1433"/>
      <c r="K26833" s="1433"/>
      <c r="L26833" s="1334"/>
    </row>
    <row r="26834" spans="1:12" ht="24" customHeight="1">
      <c r="A26834" s="1355"/>
      <c r="B26834" s="1355"/>
      <c r="C26834" s="1433"/>
      <c r="E26834" s="1433"/>
      <c r="K26834" s="1433"/>
      <c r="L26834" s="1334"/>
    </row>
    <row r="26835" spans="1:12" ht="24" customHeight="1">
      <c r="A26835" s="1355"/>
      <c r="B26835" s="1355"/>
      <c r="C26835" s="1433"/>
      <c r="E26835" s="1433"/>
      <c r="K26835" s="1433"/>
      <c r="L26835" s="1334"/>
    </row>
    <row r="26836" spans="1:12" ht="24" customHeight="1">
      <c r="A26836" s="1355"/>
      <c r="B26836" s="1355"/>
      <c r="C26836" s="1433"/>
      <c r="E26836" s="1433"/>
      <c r="K26836" s="1433"/>
      <c r="L26836" s="1334"/>
    </row>
    <row r="26837" spans="1:12" ht="24" customHeight="1">
      <c r="A26837" s="1355"/>
      <c r="B26837" s="1355"/>
      <c r="C26837" s="1433"/>
      <c r="E26837" s="1433"/>
      <c r="K26837" s="1433"/>
      <c r="L26837" s="1334"/>
    </row>
    <row r="26838" spans="1:12" ht="24" customHeight="1">
      <c r="A26838" s="1355"/>
      <c r="B26838" s="1355"/>
      <c r="C26838" s="1433"/>
      <c r="E26838" s="1433"/>
      <c r="K26838" s="1433"/>
      <c r="L26838" s="1334"/>
    </row>
    <row r="26839" spans="1:12" ht="24" customHeight="1">
      <c r="A26839" s="1355"/>
      <c r="B26839" s="1355"/>
      <c r="C26839" s="1433"/>
      <c r="E26839" s="1433"/>
      <c r="K26839" s="1433"/>
      <c r="L26839" s="1334"/>
    </row>
    <row r="26840" spans="1:12" ht="24" customHeight="1">
      <c r="A26840" s="1355"/>
      <c r="B26840" s="1355"/>
      <c r="C26840" s="1433"/>
      <c r="E26840" s="1433"/>
      <c r="K26840" s="1433"/>
      <c r="L26840" s="1334"/>
    </row>
    <row r="26841" spans="1:12" ht="24" customHeight="1">
      <c r="A26841" s="1355"/>
      <c r="B26841" s="1355"/>
      <c r="C26841" s="1433"/>
      <c r="E26841" s="1433"/>
      <c r="K26841" s="1433"/>
      <c r="L26841" s="1334"/>
    </row>
    <row r="26842" spans="1:12" ht="24" customHeight="1">
      <c r="A26842" s="1355"/>
      <c r="B26842" s="1355"/>
      <c r="C26842" s="1433"/>
      <c r="E26842" s="1433"/>
      <c r="K26842" s="1433"/>
      <c r="L26842" s="1334"/>
    </row>
    <row r="26843" spans="1:12" ht="24" customHeight="1">
      <c r="A26843" s="1355"/>
      <c r="B26843" s="1355"/>
      <c r="C26843" s="1433"/>
      <c r="E26843" s="1433"/>
      <c r="K26843" s="1433"/>
      <c r="L26843" s="1334"/>
    </row>
    <row r="26844" spans="1:12" ht="24" customHeight="1">
      <c r="A26844" s="1355"/>
      <c r="B26844" s="1355"/>
      <c r="C26844" s="1433"/>
      <c r="E26844" s="1433"/>
      <c r="K26844" s="1433"/>
      <c r="L26844" s="1334"/>
    </row>
    <row r="26845" spans="1:12" ht="24" customHeight="1">
      <c r="A26845" s="1355"/>
      <c r="B26845" s="1355"/>
      <c r="C26845" s="1433"/>
      <c r="E26845" s="1433"/>
      <c r="K26845" s="1433"/>
      <c r="L26845" s="1334"/>
    </row>
    <row r="26846" spans="1:12" ht="24" customHeight="1">
      <c r="A26846" s="1355"/>
      <c r="B26846" s="1355"/>
      <c r="C26846" s="1433"/>
      <c r="E26846" s="1433"/>
      <c r="K26846" s="1433"/>
      <c r="L26846" s="1334"/>
    </row>
    <row r="26847" spans="1:12" ht="24" customHeight="1">
      <c r="A26847" s="1355"/>
      <c r="B26847" s="1355"/>
      <c r="C26847" s="1433"/>
      <c r="E26847" s="1433"/>
      <c r="K26847" s="1433"/>
      <c r="L26847" s="1334"/>
    </row>
    <row r="26848" spans="1:12" ht="24" customHeight="1">
      <c r="A26848" s="1355"/>
      <c r="B26848" s="1355"/>
      <c r="C26848" s="1433"/>
      <c r="E26848" s="1433"/>
      <c r="K26848" s="1433"/>
      <c r="L26848" s="1334"/>
    </row>
    <row r="26849" spans="1:12" ht="24" customHeight="1">
      <c r="A26849" s="1355"/>
      <c r="B26849" s="1355"/>
      <c r="C26849" s="1433"/>
      <c r="E26849" s="1433"/>
      <c r="K26849" s="1433"/>
      <c r="L26849" s="1334"/>
    </row>
    <row r="26850" spans="1:12" ht="24" customHeight="1">
      <c r="A26850" s="1355"/>
      <c r="B26850" s="1355"/>
      <c r="C26850" s="1433"/>
      <c r="E26850" s="1433"/>
      <c r="K26850" s="1433"/>
      <c r="L26850" s="1334"/>
    </row>
    <row r="26851" spans="1:12" ht="24" customHeight="1">
      <c r="A26851" s="1355"/>
      <c r="B26851" s="1355"/>
      <c r="C26851" s="1433"/>
      <c r="E26851" s="1433"/>
      <c r="K26851" s="1433"/>
      <c r="L26851" s="1334"/>
    </row>
    <row r="26852" spans="1:12" ht="24" customHeight="1">
      <c r="A26852" s="1355"/>
      <c r="B26852" s="1355"/>
      <c r="C26852" s="1433"/>
      <c r="E26852" s="1433"/>
      <c r="K26852" s="1433"/>
      <c r="L26852" s="1334"/>
    </row>
    <row r="26853" spans="1:12" ht="24" customHeight="1">
      <c r="A26853" s="1355"/>
      <c r="B26853" s="1355"/>
      <c r="C26853" s="1433"/>
      <c r="E26853" s="1433"/>
      <c r="K26853" s="1433"/>
      <c r="L26853" s="1334"/>
    </row>
    <row r="26854" spans="1:12" ht="24" customHeight="1">
      <c r="A26854" s="1355"/>
      <c r="B26854" s="1355"/>
      <c r="C26854" s="1433"/>
      <c r="E26854" s="1433"/>
      <c r="K26854" s="1433"/>
      <c r="L26854" s="1334"/>
    </row>
    <row r="26855" spans="1:12" ht="24" customHeight="1">
      <c r="A26855" s="1355"/>
      <c r="B26855" s="1355"/>
      <c r="C26855" s="1433"/>
      <c r="E26855" s="1433"/>
      <c r="K26855" s="1433"/>
      <c r="L26855" s="1334"/>
    </row>
    <row r="26856" spans="1:12" ht="24" customHeight="1">
      <c r="A26856" s="1355"/>
      <c r="B26856" s="1355"/>
      <c r="C26856" s="1433"/>
      <c r="E26856" s="1433"/>
      <c r="K26856" s="1433"/>
      <c r="L26856" s="1334"/>
    </row>
    <row r="26857" spans="1:12" ht="24" customHeight="1">
      <c r="A26857" s="1355"/>
      <c r="B26857" s="1355"/>
      <c r="C26857" s="1433"/>
      <c r="E26857" s="1433"/>
      <c r="K26857" s="1433"/>
      <c r="L26857" s="1334"/>
    </row>
    <row r="26858" spans="1:12" ht="24" customHeight="1">
      <c r="A26858" s="1355"/>
      <c r="B26858" s="1355"/>
      <c r="C26858" s="1433"/>
      <c r="E26858" s="1433"/>
      <c r="K26858" s="1433"/>
      <c r="L26858" s="1334"/>
    </row>
    <row r="26859" spans="1:12" ht="24" customHeight="1">
      <c r="A26859" s="1355"/>
      <c r="B26859" s="1355"/>
      <c r="C26859" s="1433"/>
      <c r="E26859" s="1433"/>
      <c r="K26859" s="1433"/>
      <c r="L26859" s="1334"/>
    </row>
    <row r="26860" spans="1:12" ht="24" customHeight="1">
      <c r="A26860" s="1355"/>
      <c r="B26860" s="1355"/>
      <c r="C26860" s="1433"/>
      <c r="E26860" s="1433"/>
      <c r="K26860" s="1433"/>
      <c r="L26860" s="1334"/>
    </row>
    <row r="26861" spans="1:12" ht="24" customHeight="1">
      <c r="A26861" s="1355"/>
      <c r="B26861" s="1355"/>
      <c r="C26861" s="1433"/>
      <c r="E26861" s="1433"/>
      <c r="K26861" s="1433"/>
      <c r="L26861" s="1334"/>
    </row>
    <row r="26862" spans="1:12" ht="24" customHeight="1">
      <c r="A26862" s="1355"/>
      <c r="B26862" s="1355"/>
      <c r="C26862" s="1433"/>
      <c r="E26862" s="1433"/>
      <c r="K26862" s="1433"/>
      <c r="L26862" s="1334"/>
    </row>
    <row r="26863" spans="1:12" ht="24" customHeight="1">
      <c r="A26863" s="1355"/>
      <c r="B26863" s="1355"/>
      <c r="C26863" s="1433"/>
      <c r="E26863" s="1433"/>
      <c r="K26863" s="1433"/>
      <c r="L26863" s="1334"/>
    </row>
    <row r="26864" spans="1:12" ht="24" customHeight="1">
      <c r="A26864" s="1355"/>
      <c r="B26864" s="1355"/>
      <c r="C26864" s="1433"/>
      <c r="E26864" s="1433"/>
      <c r="K26864" s="1433"/>
      <c r="L26864" s="1334"/>
    </row>
    <row r="26865" spans="1:12" ht="24" customHeight="1">
      <c r="A26865" s="1355"/>
      <c r="B26865" s="1355"/>
      <c r="C26865" s="1433"/>
      <c r="E26865" s="1433"/>
      <c r="K26865" s="1433"/>
      <c r="L26865" s="1334"/>
    </row>
    <row r="26866" spans="1:12" ht="24" customHeight="1">
      <c r="A26866" s="1355"/>
      <c r="B26866" s="1355"/>
      <c r="C26866" s="1433"/>
      <c r="E26866" s="1433"/>
      <c r="K26866" s="1433"/>
      <c r="L26866" s="1334"/>
    </row>
    <row r="26867" spans="1:12" ht="24" customHeight="1">
      <c r="A26867" s="1355"/>
      <c r="B26867" s="1355"/>
      <c r="C26867" s="1433"/>
      <c r="E26867" s="1433"/>
      <c r="K26867" s="1433"/>
      <c r="L26867" s="1334"/>
    </row>
    <row r="26868" spans="1:12" ht="24" customHeight="1">
      <c r="A26868" s="1355"/>
      <c r="B26868" s="1355"/>
      <c r="C26868" s="1433"/>
      <c r="E26868" s="1433"/>
      <c r="K26868" s="1433"/>
      <c r="L26868" s="1334"/>
    </row>
    <row r="26869" spans="1:12" ht="24" customHeight="1">
      <c r="A26869" s="1355"/>
      <c r="B26869" s="1355"/>
      <c r="C26869" s="1433"/>
      <c r="E26869" s="1433"/>
      <c r="K26869" s="1433"/>
      <c r="L26869" s="1334"/>
    </row>
    <row r="26870" spans="1:12" ht="24" customHeight="1">
      <c r="A26870" s="1355"/>
      <c r="B26870" s="1355"/>
      <c r="C26870" s="1433"/>
      <c r="E26870" s="1433"/>
      <c r="K26870" s="1433"/>
      <c r="L26870" s="1334"/>
    </row>
    <row r="26871" spans="1:12" ht="24" customHeight="1">
      <c r="A26871" s="1355"/>
      <c r="B26871" s="1355"/>
      <c r="C26871" s="1433"/>
      <c r="E26871" s="1433"/>
      <c r="K26871" s="1433"/>
      <c r="L26871" s="1334"/>
    </row>
    <row r="26872" spans="1:12" ht="24" customHeight="1">
      <c r="A26872" s="1355"/>
      <c r="B26872" s="1355"/>
      <c r="C26872" s="1433"/>
      <c r="E26872" s="1433"/>
      <c r="K26872" s="1433"/>
      <c r="L26872" s="1334"/>
    </row>
    <row r="26873" spans="1:12" ht="24" customHeight="1">
      <c r="A26873" s="1355"/>
      <c r="B26873" s="1355"/>
      <c r="C26873" s="1433"/>
      <c r="E26873" s="1433"/>
      <c r="K26873" s="1433"/>
      <c r="L26873" s="1334"/>
    </row>
    <row r="26874" spans="1:12" ht="24" customHeight="1">
      <c r="A26874" s="1355"/>
      <c r="B26874" s="1355"/>
      <c r="C26874" s="1433"/>
      <c r="E26874" s="1433"/>
      <c r="K26874" s="1433"/>
      <c r="L26874" s="1334"/>
    </row>
    <row r="26875" spans="1:12" ht="24" customHeight="1">
      <c r="A26875" s="1355"/>
      <c r="B26875" s="1355"/>
      <c r="C26875" s="1433"/>
      <c r="E26875" s="1433"/>
      <c r="K26875" s="1433"/>
      <c r="L26875" s="1334"/>
    </row>
    <row r="26876" spans="1:12" ht="24" customHeight="1">
      <c r="A26876" s="1355"/>
      <c r="B26876" s="1355"/>
      <c r="C26876" s="1433"/>
      <c r="E26876" s="1433"/>
      <c r="K26876" s="1433"/>
      <c r="L26876" s="1334"/>
    </row>
    <row r="26877" spans="1:12" ht="24" customHeight="1">
      <c r="A26877" s="1355"/>
      <c r="B26877" s="1355"/>
      <c r="C26877" s="1433"/>
      <c r="E26877" s="1433"/>
      <c r="K26877" s="1433"/>
      <c r="L26877" s="1334"/>
    </row>
    <row r="26878" spans="1:12" ht="24" customHeight="1">
      <c r="A26878" s="1355"/>
      <c r="B26878" s="1355"/>
      <c r="C26878" s="1433"/>
      <c r="E26878" s="1433"/>
      <c r="K26878" s="1433"/>
      <c r="L26878" s="1334"/>
    </row>
    <row r="26879" spans="1:12" ht="24" customHeight="1">
      <c r="A26879" s="1355"/>
      <c r="B26879" s="1355"/>
      <c r="C26879" s="1433"/>
      <c r="E26879" s="1433"/>
      <c r="K26879" s="1433"/>
      <c r="L26879" s="1334"/>
    </row>
    <row r="26880" spans="1:12" ht="24" customHeight="1">
      <c r="A26880" s="1355"/>
      <c r="B26880" s="1355"/>
      <c r="C26880" s="1433"/>
      <c r="E26880" s="1433"/>
      <c r="K26880" s="1433"/>
      <c r="L26880" s="1334"/>
    </row>
    <row r="26881" spans="1:12" ht="24" customHeight="1">
      <c r="A26881" s="1355"/>
      <c r="B26881" s="1355"/>
      <c r="C26881" s="1433"/>
      <c r="E26881" s="1433"/>
      <c r="K26881" s="1433"/>
      <c r="L26881" s="1334"/>
    </row>
    <row r="26882" spans="1:12" ht="24" customHeight="1">
      <c r="A26882" s="1355"/>
      <c r="B26882" s="1355"/>
      <c r="C26882" s="1433"/>
      <c r="E26882" s="1433"/>
      <c r="K26882" s="1433"/>
      <c r="L26882" s="1334"/>
    </row>
    <row r="26883" spans="1:12" ht="24" customHeight="1">
      <c r="A26883" s="1355"/>
      <c r="B26883" s="1355"/>
      <c r="C26883" s="1433"/>
      <c r="E26883" s="1433"/>
      <c r="K26883" s="1433"/>
      <c r="L26883" s="1334"/>
    </row>
    <row r="26884" spans="1:12" ht="24" customHeight="1">
      <c r="A26884" s="1355"/>
      <c r="B26884" s="1355"/>
      <c r="C26884" s="1433"/>
      <c r="E26884" s="1433"/>
      <c r="K26884" s="1433"/>
      <c r="L26884" s="1334"/>
    </row>
    <row r="26885" spans="1:12" ht="24" customHeight="1">
      <c r="A26885" s="1355"/>
      <c r="B26885" s="1355"/>
      <c r="C26885" s="1433"/>
      <c r="E26885" s="1433"/>
      <c r="K26885" s="1433"/>
      <c r="L26885" s="1334"/>
    </row>
    <row r="26886" spans="1:12" ht="24" customHeight="1">
      <c r="A26886" s="1355"/>
      <c r="B26886" s="1355"/>
      <c r="C26886" s="1433"/>
      <c r="E26886" s="1433"/>
      <c r="K26886" s="1433"/>
      <c r="L26886" s="1334"/>
    </row>
    <row r="26887" spans="1:12" ht="24" customHeight="1">
      <c r="A26887" s="1355"/>
      <c r="B26887" s="1355"/>
      <c r="C26887" s="1433"/>
      <c r="E26887" s="1433"/>
      <c r="K26887" s="1433"/>
      <c r="L26887" s="1334"/>
    </row>
    <row r="26888" spans="1:12" ht="24" customHeight="1">
      <c r="A26888" s="1355"/>
      <c r="B26888" s="1355"/>
      <c r="C26888" s="1433"/>
      <c r="E26888" s="1433"/>
      <c r="K26888" s="1433"/>
      <c r="L26888" s="1334"/>
    </row>
    <row r="26889" spans="1:12" ht="24" customHeight="1">
      <c r="A26889" s="1355"/>
      <c r="B26889" s="1355"/>
      <c r="C26889" s="1433"/>
      <c r="E26889" s="1433"/>
      <c r="K26889" s="1433"/>
      <c r="L26889" s="1334"/>
    </row>
    <row r="26890" spans="1:12" ht="24" customHeight="1">
      <c r="A26890" s="1355"/>
      <c r="B26890" s="1355"/>
      <c r="C26890" s="1433"/>
      <c r="E26890" s="1433"/>
      <c r="K26890" s="1433"/>
      <c r="L26890" s="1334"/>
    </row>
    <row r="26891" spans="1:12" ht="24" customHeight="1">
      <c r="A26891" s="1355"/>
      <c r="B26891" s="1355"/>
      <c r="C26891" s="1433"/>
      <c r="E26891" s="1433"/>
      <c r="K26891" s="1433"/>
      <c r="L26891" s="1334"/>
    </row>
    <row r="26892" spans="1:12" ht="24" customHeight="1">
      <c r="A26892" s="1355"/>
      <c r="B26892" s="1355"/>
      <c r="C26892" s="1433"/>
      <c r="E26892" s="1433"/>
      <c r="K26892" s="1433"/>
      <c r="L26892" s="1334"/>
    </row>
    <row r="26893" spans="1:12" ht="24" customHeight="1">
      <c r="A26893" s="1355"/>
      <c r="B26893" s="1355"/>
      <c r="C26893" s="1433"/>
      <c r="E26893" s="1433"/>
      <c r="K26893" s="1433"/>
      <c r="L26893" s="1334"/>
    </row>
    <row r="26894" spans="1:12" ht="24" customHeight="1">
      <c r="A26894" s="1355"/>
      <c r="B26894" s="1355"/>
      <c r="C26894" s="1433"/>
      <c r="E26894" s="1433"/>
      <c r="K26894" s="1433"/>
      <c r="L26894" s="1334"/>
    </row>
    <row r="26895" spans="1:12" ht="24" customHeight="1">
      <c r="A26895" s="1355"/>
      <c r="B26895" s="1355"/>
      <c r="C26895" s="1433"/>
      <c r="E26895" s="1433"/>
      <c r="K26895" s="1433"/>
      <c r="L26895" s="1334"/>
    </row>
    <row r="26896" spans="1:12" ht="24" customHeight="1">
      <c r="A26896" s="1355"/>
      <c r="B26896" s="1355"/>
      <c r="C26896" s="1433"/>
      <c r="E26896" s="1433"/>
      <c r="K26896" s="1433"/>
      <c r="L26896" s="1334"/>
    </row>
    <row r="26897" spans="1:12" ht="24" customHeight="1">
      <c r="A26897" s="1355"/>
      <c r="B26897" s="1355"/>
      <c r="C26897" s="1433"/>
      <c r="E26897" s="1433"/>
      <c r="K26897" s="1433"/>
      <c r="L26897" s="1334"/>
    </row>
    <row r="26898" spans="1:12" ht="24" customHeight="1">
      <c r="A26898" s="1355"/>
      <c r="B26898" s="1355"/>
      <c r="C26898" s="1433"/>
      <c r="E26898" s="1433"/>
      <c r="K26898" s="1433"/>
      <c r="L26898" s="1334"/>
    </row>
    <row r="26899" spans="1:12" ht="24" customHeight="1">
      <c r="A26899" s="1355"/>
      <c r="B26899" s="1355"/>
      <c r="C26899" s="1433"/>
      <c r="E26899" s="1433"/>
      <c r="K26899" s="1433"/>
      <c r="L26899" s="1334"/>
    </row>
    <row r="26900" spans="1:12" ht="24" customHeight="1">
      <c r="A26900" s="1355"/>
      <c r="B26900" s="1355"/>
      <c r="C26900" s="1433"/>
      <c r="E26900" s="1433"/>
      <c r="K26900" s="1433"/>
      <c r="L26900" s="1334"/>
    </row>
    <row r="26901" spans="1:12" ht="24" customHeight="1">
      <c r="A26901" s="1355"/>
      <c r="B26901" s="1355"/>
      <c r="C26901" s="1433"/>
      <c r="E26901" s="1433"/>
      <c r="K26901" s="1433"/>
      <c r="L26901" s="1334"/>
    </row>
    <row r="26902" spans="1:12" ht="24" customHeight="1">
      <c r="A26902" s="1355"/>
      <c r="B26902" s="1355"/>
      <c r="C26902" s="1433"/>
      <c r="E26902" s="1433"/>
      <c r="K26902" s="1433"/>
      <c r="L26902" s="1334"/>
    </row>
    <row r="26903" spans="1:12" ht="24" customHeight="1">
      <c r="A26903" s="1355"/>
      <c r="B26903" s="1355"/>
      <c r="C26903" s="1433"/>
      <c r="E26903" s="1433"/>
      <c r="K26903" s="1433"/>
      <c r="L26903" s="1334"/>
    </row>
    <row r="26904" spans="1:12" ht="24" customHeight="1">
      <c r="A26904" s="1355"/>
      <c r="B26904" s="1355"/>
      <c r="C26904" s="1433"/>
      <c r="E26904" s="1433"/>
      <c r="K26904" s="1433"/>
      <c r="L26904" s="1334"/>
    </row>
    <row r="26905" spans="1:12" ht="24" customHeight="1">
      <c r="A26905" s="1355"/>
      <c r="B26905" s="1355"/>
      <c r="C26905" s="1433"/>
      <c r="E26905" s="1433"/>
      <c r="K26905" s="1433"/>
      <c r="L26905" s="1334"/>
    </row>
    <row r="26906" spans="1:12" ht="24" customHeight="1">
      <c r="A26906" s="1355"/>
      <c r="B26906" s="1355"/>
      <c r="C26906" s="1433"/>
      <c r="E26906" s="1433"/>
      <c r="K26906" s="1433"/>
      <c r="L26906" s="1334"/>
    </row>
    <row r="26907" spans="1:12" ht="24" customHeight="1">
      <c r="A26907" s="1355"/>
      <c r="B26907" s="1355"/>
      <c r="C26907" s="1433"/>
      <c r="E26907" s="1433"/>
      <c r="K26907" s="1433"/>
      <c r="L26907" s="1334"/>
    </row>
    <row r="26908" spans="1:12" ht="24" customHeight="1">
      <c r="A26908" s="1355"/>
      <c r="B26908" s="1355"/>
      <c r="C26908" s="1433"/>
      <c r="E26908" s="1433"/>
      <c r="K26908" s="1433"/>
      <c r="L26908" s="1334"/>
    </row>
    <row r="26909" spans="1:12" ht="24" customHeight="1">
      <c r="A26909" s="1355"/>
      <c r="B26909" s="1355"/>
      <c r="C26909" s="1433"/>
      <c r="E26909" s="1433"/>
      <c r="K26909" s="1433"/>
      <c r="L26909" s="1334"/>
    </row>
    <row r="26910" spans="1:12" ht="24" customHeight="1">
      <c r="A26910" s="1355"/>
      <c r="B26910" s="1355"/>
      <c r="C26910" s="1433"/>
      <c r="E26910" s="1433"/>
      <c r="K26910" s="1433"/>
      <c r="L26910" s="1334"/>
    </row>
    <row r="26911" spans="1:12" ht="24" customHeight="1">
      <c r="A26911" s="1355"/>
      <c r="B26911" s="1355"/>
      <c r="C26911" s="1433"/>
      <c r="E26911" s="1433"/>
      <c r="K26911" s="1433"/>
      <c r="L26911" s="1334"/>
    </row>
    <row r="26912" spans="1:12" ht="24" customHeight="1">
      <c r="A26912" s="1355"/>
      <c r="B26912" s="1355"/>
      <c r="C26912" s="1433"/>
      <c r="E26912" s="1433"/>
      <c r="K26912" s="1433"/>
      <c r="L26912" s="1334"/>
    </row>
    <row r="26913" spans="1:12" ht="24" customHeight="1">
      <c r="A26913" s="1355"/>
      <c r="B26913" s="1355"/>
      <c r="C26913" s="1433"/>
      <c r="E26913" s="1433"/>
      <c r="K26913" s="1433"/>
      <c r="L26913" s="1334"/>
    </row>
    <row r="26914" spans="1:12" ht="24" customHeight="1">
      <c r="A26914" s="1355"/>
      <c r="B26914" s="1355"/>
      <c r="C26914" s="1433"/>
      <c r="E26914" s="1433"/>
      <c r="K26914" s="1433"/>
      <c r="L26914" s="1334"/>
    </row>
    <row r="26915" spans="1:12" ht="24" customHeight="1">
      <c r="A26915" s="1355"/>
      <c r="B26915" s="1355"/>
      <c r="C26915" s="1433"/>
      <c r="E26915" s="1433"/>
      <c r="K26915" s="1433"/>
      <c r="L26915" s="1334"/>
    </row>
    <row r="26916" spans="1:12" ht="24" customHeight="1">
      <c r="A26916" s="1355"/>
      <c r="B26916" s="1355"/>
      <c r="C26916" s="1433"/>
      <c r="E26916" s="1433"/>
      <c r="K26916" s="1433"/>
      <c r="L26916" s="1334"/>
    </row>
    <row r="26917" spans="1:12" ht="24" customHeight="1">
      <c r="A26917" s="1355"/>
      <c r="B26917" s="1355"/>
      <c r="C26917" s="1433"/>
      <c r="E26917" s="1433"/>
      <c r="K26917" s="1433"/>
      <c r="L26917" s="1334"/>
    </row>
    <row r="26918" spans="1:12" ht="24" customHeight="1">
      <c r="A26918" s="1355"/>
      <c r="B26918" s="1355"/>
      <c r="C26918" s="1433"/>
      <c r="E26918" s="1433"/>
      <c r="K26918" s="1433"/>
      <c r="L26918" s="1334"/>
    </row>
    <row r="26919" spans="1:12" ht="24" customHeight="1">
      <c r="A26919" s="1355"/>
      <c r="B26919" s="1355"/>
      <c r="C26919" s="1433"/>
      <c r="E26919" s="1433"/>
      <c r="K26919" s="1433"/>
      <c r="L26919" s="1334"/>
    </row>
    <row r="26920" spans="1:12" ht="24" customHeight="1">
      <c r="A26920" s="1355"/>
      <c r="B26920" s="1355"/>
      <c r="C26920" s="1433"/>
      <c r="E26920" s="1433"/>
      <c r="K26920" s="1433"/>
      <c r="L26920" s="1334"/>
    </row>
    <row r="26921" spans="1:12" ht="24" customHeight="1">
      <c r="A26921" s="1355"/>
      <c r="B26921" s="1355"/>
      <c r="C26921" s="1433"/>
      <c r="E26921" s="1433"/>
      <c r="K26921" s="1433"/>
      <c r="L26921" s="1334"/>
    </row>
    <row r="26922" spans="1:12" ht="24" customHeight="1">
      <c r="A26922" s="1355"/>
      <c r="B26922" s="1355"/>
      <c r="C26922" s="1433"/>
      <c r="E26922" s="1433"/>
      <c r="K26922" s="1433"/>
      <c r="L26922" s="1334"/>
    </row>
    <row r="26923" spans="1:12" ht="24" customHeight="1">
      <c r="A26923" s="1355"/>
      <c r="B26923" s="1355"/>
      <c r="C26923" s="1433"/>
      <c r="E26923" s="1433"/>
      <c r="K26923" s="1433"/>
      <c r="L26923" s="1334"/>
    </row>
    <row r="26924" spans="1:12" ht="24" customHeight="1">
      <c r="A26924" s="1355"/>
      <c r="B26924" s="1355"/>
      <c r="C26924" s="1433"/>
      <c r="E26924" s="1433"/>
      <c r="K26924" s="1433"/>
      <c r="L26924" s="1334"/>
    </row>
    <row r="26925" spans="1:12" ht="24" customHeight="1">
      <c r="A26925" s="1355"/>
      <c r="B26925" s="1355"/>
      <c r="C26925" s="1433"/>
      <c r="E26925" s="1433"/>
      <c r="K26925" s="1433"/>
      <c r="L26925" s="1334"/>
    </row>
    <row r="26926" spans="1:12" ht="24" customHeight="1">
      <c r="A26926" s="1355"/>
      <c r="B26926" s="1355"/>
      <c r="C26926" s="1433"/>
      <c r="E26926" s="1433"/>
      <c r="K26926" s="1433"/>
      <c r="L26926" s="1334"/>
    </row>
    <row r="26927" spans="1:12" ht="24" customHeight="1">
      <c r="A26927" s="1355"/>
      <c r="B26927" s="1355"/>
      <c r="C26927" s="1433"/>
      <c r="E26927" s="1433"/>
      <c r="K26927" s="1433"/>
      <c r="L26927" s="1334"/>
    </row>
    <row r="26928" spans="1:12" ht="24" customHeight="1">
      <c r="A26928" s="1355"/>
      <c r="B26928" s="1355"/>
      <c r="C26928" s="1433"/>
      <c r="E26928" s="1433"/>
      <c r="K26928" s="1433"/>
      <c r="L26928" s="1334"/>
    </row>
    <row r="26929" spans="1:12" ht="24" customHeight="1">
      <c r="A26929" s="1355"/>
      <c r="B26929" s="1355"/>
      <c r="C26929" s="1433"/>
      <c r="E26929" s="1433"/>
      <c r="K26929" s="1433"/>
      <c r="L26929" s="1334"/>
    </row>
    <row r="26930" spans="1:12" ht="24" customHeight="1">
      <c r="A26930" s="1355"/>
      <c r="B26930" s="1355"/>
      <c r="C26930" s="1433"/>
      <c r="E26930" s="1433"/>
      <c r="K26930" s="1433"/>
      <c r="L26930" s="1334"/>
    </row>
    <row r="26931" spans="1:12" ht="24" customHeight="1">
      <c r="A26931" s="1355"/>
      <c r="B26931" s="1355"/>
      <c r="C26931" s="1433"/>
      <c r="E26931" s="1433"/>
      <c r="K26931" s="1433"/>
      <c r="L26931" s="1334"/>
    </row>
    <row r="26932" spans="1:12" ht="24" customHeight="1">
      <c r="A26932" s="1355"/>
      <c r="B26932" s="1355"/>
      <c r="C26932" s="1433"/>
      <c r="E26932" s="1433"/>
      <c r="K26932" s="1433"/>
      <c r="L26932" s="1334"/>
    </row>
    <row r="26933" spans="1:12" ht="24" customHeight="1">
      <c r="A26933" s="1355"/>
      <c r="B26933" s="1355"/>
      <c r="C26933" s="1433"/>
      <c r="E26933" s="1433"/>
      <c r="K26933" s="1433"/>
      <c r="L26933" s="1334"/>
    </row>
    <row r="26934" spans="1:12" ht="24" customHeight="1">
      <c r="A26934" s="1355"/>
      <c r="B26934" s="1355"/>
      <c r="C26934" s="1433"/>
      <c r="E26934" s="1433"/>
      <c r="K26934" s="1433"/>
      <c r="L26934" s="1334"/>
    </row>
    <row r="26935" spans="1:12" ht="24" customHeight="1">
      <c r="A26935" s="1355"/>
      <c r="B26935" s="1355"/>
      <c r="C26935" s="1433"/>
      <c r="E26935" s="1433"/>
      <c r="K26935" s="1433"/>
      <c r="L26935" s="1334"/>
    </row>
    <row r="26936" spans="1:12" ht="24" customHeight="1">
      <c r="A26936" s="1355"/>
      <c r="B26936" s="1355"/>
      <c r="C26936" s="1433"/>
      <c r="E26936" s="1433"/>
      <c r="K26936" s="1433"/>
      <c r="L26936" s="1334"/>
    </row>
    <row r="26937" spans="1:12" ht="24" customHeight="1">
      <c r="A26937" s="1355"/>
      <c r="B26937" s="1355"/>
      <c r="C26937" s="1433"/>
      <c r="E26937" s="1433"/>
      <c r="K26937" s="1433"/>
      <c r="L26937" s="1334"/>
    </row>
    <row r="26938" spans="1:12" ht="24" customHeight="1">
      <c r="A26938" s="1355"/>
      <c r="B26938" s="1355"/>
      <c r="C26938" s="1433"/>
      <c r="E26938" s="1433"/>
      <c r="K26938" s="1433"/>
      <c r="L26938" s="1334"/>
    </row>
    <row r="26939" spans="1:12" ht="24" customHeight="1">
      <c r="A26939" s="1355"/>
      <c r="B26939" s="1355"/>
      <c r="C26939" s="1433"/>
      <c r="E26939" s="1433"/>
      <c r="K26939" s="1433"/>
      <c r="L26939" s="1334"/>
    </row>
    <row r="26940" spans="1:12" ht="24" customHeight="1">
      <c r="A26940" s="1355"/>
      <c r="B26940" s="1355"/>
      <c r="C26940" s="1433"/>
      <c r="E26940" s="1433"/>
      <c r="K26940" s="1433"/>
      <c r="L26940" s="1334"/>
    </row>
    <row r="26941" spans="1:12" ht="24" customHeight="1">
      <c r="A26941" s="1355"/>
      <c r="B26941" s="1355"/>
      <c r="C26941" s="1433"/>
      <c r="E26941" s="1433"/>
      <c r="K26941" s="1433"/>
      <c r="L26941" s="1334"/>
    </row>
    <row r="26942" spans="1:12" ht="24" customHeight="1">
      <c r="A26942" s="1355"/>
      <c r="B26942" s="1355"/>
      <c r="C26942" s="1433"/>
      <c r="E26942" s="1433"/>
      <c r="K26942" s="1433"/>
      <c r="L26942" s="1334"/>
    </row>
    <row r="26943" spans="1:12" ht="24" customHeight="1">
      <c r="A26943" s="1355"/>
      <c r="B26943" s="1355"/>
      <c r="C26943" s="1433"/>
      <c r="E26943" s="1433"/>
      <c r="K26943" s="1433"/>
      <c r="L26943" s="1334"/>
    </row>
    <row r="26944" spans="1:12" ht="24" customHeight="1">
      <c r="A26944" s="1355"/>
      <c r="B26944" s="1355"/>
      <c r="C26944" s="1433"/>
      <c r="E26944" s="1433"/>
      <c r="K26944" s="1433"/>
      <c r="L26944" s="1334"/>
    </row>
    <row r="26945" spans="1:12" ht="24" customHeight="1">
      <c r="A26945" s="1355"/>
      <c r="B26945" s="1355"/>
      <c r="C26945" s="1433"/>
      <c r="E26945" s="1433"/>
      <c r="K26945" s="1433"/>
      <c r="L26945" s="1334"/>
    </row>
    <row r="26946" spans="1:12" ht="24" customHeight="1">
      <c r="A26946" s="1355"/>
      <c r="B26946" s="1355"/>
      <c r="C26946" s="1433"/>
      <c r="E26946" s="1433"/>
      <c r="K26946" s="1433"/>
      <c r="L26946" s="1334"/>
    </row>
    <row r="26947" spans="1:12" ht="24" customHeight="1">
      <c r="A26947" s="1355"/>
      <c r="B26947" s="1355"/>
      <c r="C26947" s="1433"/>
      <c r="E26947" s="1433"/>
      <c r="K26947" s="1433"/>
      <c r="L26947" s="1334"/>
    </row>
    <row r="26948" spans="1:12" ht="24" customHeight="1">
      <c r="A26948" s="1355"/>
      <c r="B26948" s="1355"/>
      <c r="C26948" s="1433"/>
      <c r="E26948" s="1433"/>
      <c r="K26948" s="1433"/>
      <c r="L26948" s="1334"/>
    </row>
    <row r="26949" spans="1:12" ht="24" customHeight="1">
      <c r="A26949" s="1355"/>
      <c r="B26949" s="1355"/>
      <c r="C26949" s="1433"/>
      <c r="E26949" s="1433"/>
      <c r="K26949" s="1433"/>
      <c r="L26949" s="1334"/>
    </row>
    <row r="26950" spans="1:12" ht="24" customHeight="1">
      <c r="A26950" s="1355"/>
      <c r="B26950" s="1355"/>
      <c r="C26950" s="1433"/>
      <c r="E26950" s="1433"/>
      <c r="K26950" s="1433"/>
      <c r="L26950" s="1334"/>
    </row>
    <row r="26951" spans="1:12" ht="24" customHeight="1">
      <c r="A26951" s="1355"/>
      <c r="B26951" s="1355"/>
      <c r="C26951" s="1433"/>
      <c r="E26951" s="1433"/>
      <c r="K26951" s="1433"/>
      <c r="L26951" s="1334"/>
    </row>
    <row r="26952" spans="1:12" ht="24" customHeight="1">
      <c r="A26952" s="1355"/>
      <c r="B26952" s="1355"/>
      <c r="C26952" s="1433"/>
      <c r="E26952" s="1433"/>
      <c r="K26952" s="1433"/>
      <c r="L26952" s="1334"/>
    </row>
    <row r="26953" spans="1:12" ht="24" customHeight="1">
      <c r="A26953" s="1355"/>
      <c r="B26953" s="1355"/>
      <c r="C26953" s="1433"/>
      <c r="E26953" s="1433"/>
      <c r="K26953" s="1433"/>
      <c r="L26953" s="1334"/>
    </row>
    <row r="26954" spans="1:12" ht="24" customHeight="1">
      <c r="A26954" s="1355"/>
      <c r="B26954" s="1355"/>
      <c r="C26954" s="1433"/>
      <c r="E26954" s="1433"/>
      <c r="K26954" s="1433"/>
      <c r="L26954" s="1334"/>
    </row>
    <row r="26955" spans="1:12" ht="24" customHeight="1">
      <c r="A26955" s="1355"/>
      <c r="B26955" s="1355"/>
      <c r="C26955" s="1433"/>
      <c r="E26955" s="1433"/>
      <c r="K26955" s="1433"/>
      <c r="L26955" s="1334"/>
    </row>
    <row r="26956" spans="1:12" ht="24" customHeight="1">
      <c r="A26956" s="1355"/>
      <c r="B26956" s="1355"/>
      <c r="C26956" s="1433"/>
      <c r="E26956" s="1433"/>
      <c r="K26956" s="1433"/>
      <c r="L26956" s="1334"/>
    </row>
    <row r="26957" spans="1:12" ht="24" customHeight="1">
      <c r="A26957" s="1355"/>
      <c r="B26957" s="1355"/>
      <c r="C26957" s="1433"/>
      <c r="E26957" s="1433"/>
      <c r="K26957" s="1433"/>
      <c r="L26957" s="1334"/>
    </row>
    <row r="26958" spans="1:12" ht="24" customHeight="1">
      <c r="A26958" s="1355"/>
      <c r="B26958" s="1355"/>
      <c r="C26958" s="1433"/>
      <c r="E26958" s="1433"/>
      <c r="K26958" s="1433"/>
      <c r="L26958" s="1334"/>
    </row>
    <row r="26959" spans="1:12" ht="24" customHeight="1">
      <c r="A26959" s="1355"/>
      <c r="B26959" s="1355"/>
      <c r="C26959" s="1433"/>
      <c r="E26959" s="1433"/>
      <c r="K26959" s="1433"/>
      <c r="L26959" s="1334"/>
    </row>
    <row r="26960" spans="1:12" ht="24" customHeight="1">
      <c r="A26960" s="1355"/>
      <c r="B26960" s="1355"/>
      <c r="C26960" s="1433"/>
      <c r="E26960" s="1433"/>
      <c r="K26960" s="1433"/>
      <c r="L26960" s="1334"/>
    </row>
    <row r="26961" spans="1:12" ht="24" customHeight="1">
      <c r="A26961" s="1355"/>
      <c r="B26961" s="1355"/>
      <c r="C26961" s="1433"/>
      <c r="E26961" s="1433"/>
      <c r="K26961" s="1433"/>
      <c r="L26961" s="1334"/>
    </row>
    <row r="26962" spans="1:12" ht="24" customHeight="1">
      <c r="A26962" s="1355"/>
      <c r="B26962" s="1355"/>
      <c r="C26962" s="1433"/>
      <c r="E26962" s="1433"/>
      <c r="K26962" s="1433"/>
      <c r="L26962" s="1334"/>
    </row>
    <row r="26963" spans="1:12" ht="24" customHeight="1">
      <c r="A26963" s="1355"/>
      <c r="B26963" s="1355"/>
      <c r="C26963" s="1433"/>
      <c r="E26963" s="1433"/>
      <c r="K26963" s="1433"/>
      <c r="L26963" s="1334"/>
    </row>
    <row r="26964" spans="1:12" ht="24" customHeight="1">
      <c r="A26964" s="1355"/>
      <c r="B26964" s="1355"/>
      <c r="C26964" s="1433"/>
      <c r="E26964" s="1433"/>
      <c r="K26964" s="1433"/>
      <c r="L26964" s="1334"/>
    </row>
    <row r="26965" spans="1:12" ht="24" customHeight="1">
      <c r="A26965" s="1355"/>
      <c r="B26965" s="1355"/>
      <c r="C26965" s="1433"/>
      <c r="E26965" s="1433"/>
      <c r="K26965" s="1433"/>
      <c r="L26965" s="1334"/>
    </row>
    <row r="26966" spans="1:12" ht="24" customHeight="1">
      <c r="A26966" s="1355"/>
      <c r="B26966" s="1355"/>
      <c r="C26966" s="1433"/>
      <c r="E26966" s="1433"/>
      <c r="K26966" s="1433"/>
      <c r="L26966" s="1334"/>
    </row>
    <row r="26967" spans="1:12" ht="24" customHeight="1">
      <c r="A26967" s="1355"/>
      <c r="B26967" s="1355"/>
      <c r="C26967" s="1433"/>
      <c r="E26967" s="1433"/>
      <c r="K26967" s="1433"/>
      <c r="L26967" s="1334"/>
    </row>
    <row r="26968" spans="1:12" ht="24" customHeight="1">
      <c r="A26968" s="1355"/>
      <c r="B26968" s="1355"/>
      <c r="C26968" s="1433"/>
      <c r="E26968" s="1433"/>
      <c r="K26968" s="1433"/>
      <c r="L26968" s="1334"/>
    </row>
    <row r="26969" spans="1:12" ht="24" customHeight="1">
      <c r="A26969" s="1355"/>
      <c r="B26969" s="1355"/>
      <c r="C26969" s="1433"/>
      <c r="E26969" s="1433"/>
      <c r="K26969" s="1433"/>
      <c r="L26969" s="1334"/>
    </row>
    <row r="26970" spans="1:12" ht="24" customHeight="1">
      <c r="A26970" s="1355"/>
      <c r="B26970" s="1355"/>
      <c r="C26970" s="1433"/>
      <c r="E26970" s="1433"/>
      <c r="K26970" s="1433"/>
      <c r="L26970" s="1334"/>
    </row>
    <row r="26971" spans="1:12" ht="24" customHeight="1">
      <c r="A26971" s="1355"/>
      <c r="B26971" s="1355"/>
      <c r="C26971" s="1433"/>
      <c r="E26971" s="1433"/>
      <c r="K26971" s="1433"/>
      <c r="L26971" s="1334"/>
    </row>
    <row r="26972" spans="1:12" ht="24" customHeight="1">
      <c r="A26972" s="1355"/>
      <c r="B26972" s="1355"/>
      <c r="C26972" s="1433"/>
      <c r="E26972" s="1433"/>
      <c r="K26972" s="1433"/>
      <c r="L26972" s="1334"/>
    </row>
    <row r="26973" spans="1:12" ht="24" customHeight="1">
      <c r="A26973" s="1355"/>
      <c r="B26973" s="1355"/>
      <c r="C26973" s="1433"/>
      <c r="E26973" s="1433"/>
      <c r="K26973" s="1433"/>
      <c r="L26973" s="1334"/>
    </row>
    <row r="26974" spans="1:12" ht="24" customHeight="1">
      <c r="A26974" s="1355"/>
      <c r="B26974" s="1355"/>
      <c r="C26974" s="1433"/>
      <c r="E26974" s="1433"/>
      <c r="K26974" s="1433"/>
      <c r="L26974" s="1334"/>
    </row>
    <row r="26975" spans="1:12" ht="24" customHeight="1">
      <c r="A26975" s="1355"/>
      <c r="B26975" s="1355"/>
      <c r="C26975" s="1433"/>
      <c r="E26975" s="1433"/>
      <c r="K26975" s="1433"/>
      <c r="L26975" s="1334"/>
    </row>
    <row r="26976" spans="1:12" ht="24" customHeight="1">
      <c r="A26976" s="1355"/>
      <c r="B26976" s="1355"/>
      <c r="C26976" s="1433"/>
      <c r="E26976" s="1433"/>
      <c r="K26976" s="1433"/>
      <c r="L26976" s="1334"/>
    </row>
    <row r="26977" spans="1:12" ht="24" customHeight="1">
      <c r="A26977" s="1355"/>
      <c r="B26977" s="1355"/>
      <c r="C26977" s="1433"/>
      <c r="E26977" s="1433"/>
      <c r="K26977" s="1433"/>
      <c r="L26977" s="1334"/>
    </row>
    <row r="26978" spans="1:12" ht="24" customHeight="1">
      <c r="A26978" s="1355"/>
      <c r="B26978" s="1355"/>
      <c r="C26978" s="1433"/>
      <c r="E26978" s="1433"/>
      <c r="K26978" s="1433"/>
      <c r="L26978" s="1334"/>
    </row>
    <row r="26979" spans="1:12" ht="24" customHeight="1">
      <c r="A26979" s="1355"/>
      <c r="B26979" s="1355"/>
      <c r="C26979" s="1433"/>
      <c r="E26979" s="1433"/>
      <c r="K26979" s="1433"/>
      <c r="L26979" s="1334"/>
    </row>
    <row r="26980" spans="1:12" ht="24" customHeight="1">
      <c r="A26980" s="1355"/>
      <c r="B26980" s="1355"/>
      <c r="C26980" s="1433"/>
      <c r="E26980" s="1433"/>
      <c r="K26980" s="1433"/>
      <c r="L26980" s="1334"/>
    </row>
    <row r="26981" spans="1:12" ht="24" customHeight="1">
      <c r="A26981" s="1355"/>
      <c r="B26981" s="1355"/>
      <c r="C26981" s="1433"/>
      <c r="E26981" s="1433"/>
      <c r="K26981" s="1433"/>
      <c r="L26981" s="1334"/>
    </row>
    <row r="26982" spans="1:12" ht="24" customHeight="1">
      <c r="A26982" s="1355"/>
      <c r="B26982" s="1355"/>
      <c r="C26982" s="1433"/>
      <c r="E26982" s="1433"/>
      <c r="K26982" s="1433"/>
      <c r="L26982" s="1334"/>
    </row>
    <row r="26983" spans="1:12" ht="24" customHeight="1">
      <c r="A26983" s="1355"/>
      <c r="B26983" s="1355"/>
      <c r="C26983" s="1433"/>
      <c r="E26983" s="1433"/>
      <c r="K26983" s="1433"/>
      <c r="L26983" s="1334"/>
    </row>
    <row r="26984" spans="1:12" ht="24" customHeight="1">
      <c r="A26984" s="1355"/>
      <c r="B26984" s="1355"/>
      <c r="C26984" s="1433"/>
      <c r="E26984" s="1433"/>
      <c r="K26984" s="1433"/>
      <c r="L26984" s="1334"/>
    </row>
    <row r="26985" spans="1:12" ht="24" customHeight="1">
      <c r="A26985" s="1355"/>
      <c r="B26985" s="1355"/>
      <c r="C26985" s="1433"/>
      <c r="E26985" s="1433"/>
      <c r="K26985" s="1433"/>
      <c r="L26985" s="1334"/>
    </row>
    <row r="26986" spans="1:12" ht="24" customHeight="1">
      <c r="A26986" s="1355"/>
      <c r="B26986" s="1355"/>
      <c r="C26986" s="1433"/>
      <c r="E26986" s="1433"/>
      <c r="K26986" s="1433"/>
      <c r="L26986" s="1334"/>
    </row>
    <row r="26987" spans="1:12" ht="24" customHeight="1">
      <c r="A26987" s="1355"/>
      <c r="B26987" s="1355"/>
      <c r="C26987" s="1433"/>
      <c r="E26987" s="1433"/>
      <c r="K26987" s="1433"/>
      <c r="L26987" s="1334"/>
    </row>
    <row r="26988" spans="1:12" ht="24" customHeight="1">
      <c r="A26988" s="1355"/>
      <c r="B26988" s="1355"/>
      <c r="C26988" s="1433"/>
      <c r="E26988" s="1433"/>
      <c r="K26988" s="1433"/>
      <c r="L26988" s="1334"/>
    </row>
    <row r="26989" spans="1:12" ht="24" customHeight="1">
      <c r="A26989" s="1355"/>
      <c r="B26989" s="1355"/>
      <c r="C26989" s="1433"/>
      <c r="E26989" s="1433"/>
      <c r="K26989" s="1433"/>
      <c r="L26989" s="1334"/>
    </row>
    <row r="26990" spans="1:12" ht="24" customHeight="1">
      <c r="A26990" s="1355"/>
      <c r="B26990" s="1355"/>
      <c r="C26990" s="1433"/>
      <c r="E26990" s="1433"/>
      <c r="K26990" s="1433"/>
      <c r="L26990" s="1334"/>
    </row>
    <row r="26991" spans="1:12" ht="24" customHeight="1">
      <c r="A26991" s="1355"/>
      <c r="B26991" s="1355"/>
      <c r="C26991" s="1433"/>
      <c r="E26991" s="1433"/>
      <c r="K26991" s="1433"/>
      <c r="L26991" s="1334"/>
    </row>
    <row r="26992" spans="1:12" ht="24" customHeight="1">
      <c r="A26992" s="1355"/>
      <c r="B26992" s="1355"/>
      <c r="C26992" s="1433"/>
      <c r="E26992" s="1433"/>
      <c r="K26992" s="1433"/>
      <c r="L26992" s="1334"/>
    </row>
    <row r="26993" spans="1:12" ht="24" customHeight="1">
      <c r="A26993" s="1355"/>
      <c r="B26993" s="1355"/>
      <c r="C26993" s="1433"/>
      <c r="E26993" s="1433"/>
      <c r="K26993" s="1433"/>
      <c r="L26993" s="1334"/>
    </row>
    <row r="26994" spans="1:12" ht="24" customHeight="1">
      <c r="A26994" s="1355"/>
      <c r="B26994" s="1355"/>
      <c r="C26994" s="1433"/>
      <c r="E26994" s="1433"/>
      <c r="K26994" s="1433"/>
      <c r="L26994" s="1334"/>
    </row>
    <row r="26995" spans="1:12" ht="24" customHeight="1">
      <c r="A26995" s="1355"/>
      <c r="B26995" s="1355"/>
      <c r="C26995" s="1433"/>
      <c r="E26995" s="1433"/>
      <c r="K26995" s="1433"/>
      <c r="L26995" s="1334"/>
    </row>
    <row r="26996" spans="1:12" ht="24" customHeight="1">
      <c r="A26996" s="1355"/>
      <c r="B26996" s="1355"/>
      <c r="C26996" s="1433"/>
      <c r="E26996" s="1433"/>
      <c r="K26996" s="1433"/>
      <c r="L26996" s="1334"/>
    </row>
    <row r="26997" spans="1:12" ht="24" customHeight="1">
      <c r="A26997" s="1355"/>
      <c r="B26997" s="1355"/>
      <c r="C26997" s="1433"/>
      <c r="E26997" s="1433"/>
      <c r="K26997" s="1433"/>
      <c r="L26997" s="1334"/>
    </row>
    <row r="26998" spans="1:12" ht="24" customHeight="1">
      <c r="A26998" s="1355"/>
      <c r="B26998" s="1355"/>
      <c r="C26998" s="1433"/>
      <c r="E26998" s="1433"/>
      <c r="K26998" s="1433"/>
      <c r="L26998" s="1334"/>
    </row>
    <row r="26999" spans="1:12" ht="24" customHeight="1">
      <c r="A26999" s="1355"/>
      <c r="B26999" s="1355"/>
      <c r="C26999" s="1433"/>
      <c r="E26999" s="1433"/>
      <c r="K26999" s="1433"/>
      <c r="L26999" s="1334"/>
    </row>
    <row r="27000" spans="1:12" ht="24" customHeight="1">
      <c r="A27000" s="1355"/>
      <c r="B27000" s="1355"/>
      <c r="C27000" s="1433"/>
      <c r="E27000" s="1433"/>
      <c r="K27000" s="1433"/>
      <c r="L27000" s="1334"/>
    </row>
    <row r="27001" spans="1:12" ht="24" customHeight="1">
      <c r="A27001" s="1355"/>
      <c r="B27001" s="1355"/>
      <c r="C27001" s="1433"/>
      <c r="E27001" s="1433"/>
      <c r="K27001" s="1433"/>
      <c r="L27001" s="1334"/>
    </row>
    <row r="27002" spans="1:12" ht="24" customHeight="1">
      <c r="A27002" s="1355"/>
      <c r="B27002" s="1355"/>
      <c r="C27002" s="1433"/>
      <c r="E27002" s="1433"/>
      <c r="K27002" s="1433"/>
      <c r="L27002" s="1334"/>
    </row>
    <row r="27003" spans="1:12" ht="24" customHeight="1">
      <c r="A27003" s="1355"/>
      <c r="B27003" s="1355"/>
      <c r="C27003" s="1433"/>
      <c r="E27003" s="1433"/>
      <c r="K27003" s="1433"/>
      <c r="L27003" s="1334"/>
    </row>
    <row r="27004" spans="1:12" ht="24" customHeight="1">
      <c r="A27004" s="1355"/>
      <c r="B27004" s="1355"/>
      <c r="C27004" s="1433"/>
      <c r="E27004" s="1433"/>
      <c r="K27004" s="1433"/>
      <c r="L27004" s="1334"/>
    </row>
    <row r="27005" spans="1:12" ht="24" customHeight="1">
      <c r="A27005" s="1355"/>
      <c r="B27005" s="1355"/>
      <c r="C27005" s="1433"/>
      <c r="E27005" s="1433"/>
      <c r="K27005" s="1433"/>
      <c r="L27005" s="1334"/>
    </row>
    <row r="27006" spans="1:12" ht="24" customHeight="1">
      <c r="A27006" s="1355"/>
      <c r="B27006" s="1355"/>
      <c r="C27006" s="1433"/>
      <c r="E27006" s="1433"/>
      <c r="K27006" s="1433"/>
      <c r="L27006" s="1334"/>
    </row>
    <row r="27007" spans="1:12" ht="24" customHeight="1">
      <c r="A27007" s="1355"/>
      <c r="B27007" s="1355"/>
      <c r="C27007" s="1433"/>
      <c r="E27007" s="1433"/>
      <c r="K27007" s="1433"/>
      <c r="L27007" s="1334"/>
    </row>
    <row r="27008" spans="1:12" ht="24" customHeight="1">
      <c r="A27008" s="1355"/>
      <c r="B27008" s="1355"/>
      <c r="C27008" s="1433"/>
      <c r="E27008" s="1433"/>
      <c r="K27008" s="1433"/>
      <c r="L27008" s="1334"/>
    </row>
    <row r="27009" spans="1:12" ht="24" customHeight="1">
      <c r="A27009" s="1355"/>
      <c r="B27009" s="1355"/>
      <c r="C27009" s="1433"/>
      <c r="E27009" s="1433"/>
      <c r="K27009" s="1433"/>
      <c r="L27009" s="1334"/>
    </row>
    <row r="27010" spans="1:12" ht="24" customHeight="1">
      <c r="A27010" s="1355"/>
      <c r="B27010" s="1355"/>
      <c r="C27010" s="1433"/>
      <c r="E27010" s="1433"/>
      <c r="K27010" s="1433"/>
      <c r="L27010" s="1334"/>
    </row>
    <row r="27011" spans="1:12" ht="24" customHeight="1">
      <c r="A27011" s="1355"/>
      <c r="B27011" s="1355"/>
      <c r="C27011" s="1433"/>
      <c r="E27011" s="1433"/>
      <c r="K27011" s="1433"/>
      <c r="L27011" s="1334"/>
    </row>
    <row r="27012" spans="1:12" ht="24" customHeight="1">
      <c r="A27012" s="1355"/>
      <c r="B27012" s="1355"/>
      <c r="C27012" s="1433"/>
      <c r="E27012" s="1433"/>
      <c r="K27012" s="1433"/>
      <c r="L27012" s="1334"/>
    </row>
    <row r="27013" spans="1:12" ht="24" customHeight="1">
      <c r="A27013" s="1355"/>
      <c r="B27013" s="1355"/>
      <c r="C27013" s="1433"/>
      <c r="E27013" s="1433"/>
      <c r="K27013" s="1433"/>
      <c r="L27013" s="1334"/>
    </row>
    <row r="27014" spans="1:12" ht="24" customHeight="1">
      <c r="A27014" s="1355"/>
      <c r="B27014" s="1355"/>
      <c r="C27014" s="1433"/>
      <c r="E27014" s="1433"/>
      <c r="K27014" s="1433"/>
      <c r="L27014" s="1334"/>
    </row>
    <row r="27015" spans="1:12" ht="24" customHeight="1">
      <c r="A27015" s="1355"/>
      <c r="B27015" s="1355"/>
      <c r="C27015" s="1433"/>
      <c r="E27015" s="1433"/>
      <c r="K27015" s="1433"/>
      <c r="L27015" s="1334"/>
    </row>
    <row r="27016" spans="1:12" ht="24" customHeight="1">
      <c r="A27016" s="1355"/>
      <c r="B27016" s="1355"/>
      <c r="C27016" s="1433"/>
      <c r="E27016" s="1433"/>
      <c r="K27016" s="1433"/>
      <c r="L27016" s="1334"/>
    </row>
    <row r="27017" spans="1:12" ht="24" customHeight="1">
      <c r="A27017" s="1355"/>
      <c r="B27017" s="1355"/>
      <c r="C27017" s="1433"/>
      <c r="E27017" s="1433"/>
      <c r="K27017" s="1433"/>
      <c r="L27017" s="1334"/>
    </row>
    <row r="27018" spans="1:12" ht="24" customHeight="1">
      <c r="A27018" s="1355"/>
      <c r="B27018" s="1355"/>
      <c r="C27018" s="1433"/>
      <c r="E27018" s="1433"/>
      <c r="K27018" s="1433"/>
      <c r="L27018" s="1334"/>
    </row>
    <row r="27019" spans="1:12" ht="24" customHeight="1">
      <c r="A27019" s="1355"/>
      <c r="B27019" s="1355"/>
      <c r="C27019" s="1433"/>
      <c r="E27019" s="1433"/>
      <c r="K27019" s="1433"/>
      <c r="L27019" s="1334"/>
    </row>
    <row r="27020" spans="1:12" ht="24" customHeight="1">
      <c r="A27020" s="1355"/>
      <c r="B27020" s="1355"/>
      <c r="C27020" s="1433"/>
      <c r="E27020" s="1433"/>
      <c r="K27020" s="1433"/>
      <c r="L27020" s="1334"/>
    </row>
    <row r="27021" spans="1:12" ht="24" customHeight="1">
      <c r="A27021" s="1355"/>
      <c r="B27021" s="1355"/>
      <c r="C27021" s="1433"/>
      <c r="E27021" s="1433"/>
      <c r="K27021" s="1433"/>
      <c r="L27021" s="1334"/>
    </row>
    <row r="27022" spans="1:12" ht="24" customHeight="1">
      <c r="A27022" s="1355"/>
      <c r="B27022" s="1355"/>
      <c r="C27022" s="1433"/>
      <c r="E27022" s="1433"/>
      <c r="K27022" s="1433"/>
      <c r="L27022" s="1334"/>
    </row>
    <row r="27023" spans="1:12" ht="24" customHeight="1">
      <c r="A27023" s="1355"/>
      <c r="B27023" s="1355"/>
      <c r="C27023" s="1433"/>
      <c r="E27023" s="1433"/>
      <c r="K27023" s="1433"/>
      <c r="L27023" s="1334"/>
    </row>
    <row r="27024" spans="1:12" ht="24" customHeight="1">
      <c r="A27024" s="1355"/>
      <c r="B27024" s="1355"/>
      <c r="C27024" s="1433"/>
      <c r="E27024" s="1433"/>
      <c r="K27024" s="1433"/>
      <c r="L27024" s="1334"/>
    </row>
    <row r="27025" spans="1:12" ht="24" customHeight="1">
      <c r="A27025" s="1355"/>
      <c r="B27025" s="1355"/>
      <c r="C27025" s="1433"/>
      <c r="E27025" s="1433"/>
      <c r="K27025" s="1433"/>
      <c r="L27025" s="1334"/>
    </row>
    <row r="27026" spans="1:12" ht="24" customHeight="1">
      <c r="A27026" s="1355"/>
      <c r="B27026" s="1355"/>
      <c r="C27026" s="1433"/>
      <c r="E27026" s="1433"/>
      <c r="K27026" s="1433"/>
      <c r="L27026" s="1334"/>
    </row>
    <row r="27027" spans="1:12" ht="24" customHeight="1">
      <c r="A27027" s="1355"/>
      <c r="B27027" s="1355"/>
      <c r="C27027" s="1433"/>
      <c r="E27027" s="1433"/>
      <c r="K27027" s="1433"/>
      <c r="L27027" s="1334"/>
    </row>
    <row r="27028" spans="1:12" ht="24" customHeight="1">
      <c r="A27028" s="1355"/>
      <c r="B27028" s="1355"/>
      <c r="C27028" s="1433"/>
      <c r="E27028" s="1433"/>
      <c r="K27028" s="1433"/>
      <c r="L27028" s="1334"/>
    </row>
    <row r="27029" spans="1:12" ht="24" customHeight="1">
      <c r="A27029" s="1355"/>
      <c r="B27029" s="1355"/>
      <c r="C27029" s="1433"/>
      <c r="E27029" s="1433"/>
      <c r="K27029" s="1433"/>
      <c r="L27029" s="1334"/>
    </row>
    <row r="27030" spans="1:12" ht="24" customHeight="1">
      <c r="A27030" s="1355"/>
      <c r="B27030" s="1355"/>
      <c r="C27030" s="1433"/>
      <c r="E27030" s="1433"/>
      <c r="K27030" s="1433"/>
      <c r="L27030" s="1334"/>
    </row>
    <row r="27031" spans="1:12" ht="24" customHeight="1">
      <c r="A27031" s="1355"/>
      <c r="B27031" s="1355"/>
      <c r="C27031" s="1433"/>
      <c r="E27031" s="1433"/>
      <c r="K27031" s="1433"/>
      <c r="L27031" s="1334"/>
    </row>
    <row r="27032" spans="1:12" ht="24" customHeight="1">
      <c r="A27032" s="1355"/>
      <c r="B27032" s="1355"/>
      <c r="C27032" s="1433"/>
      <c r="E27032" s="1433"/>
      <c r="K27032" s="1433"/>
      <c r="L27032" s="1334"/>
    </row>
    <row r="27033" spans="1:12" ht="24" customHeight="1">
      <c r="A27033" s="1355"/>
      <c r="B27033" s="1355"/>
      <c r="C27033" s="1433"/>
      <c r="E27033" s="1433"/>
      <c r="K27033" s="1433"/>
      <c r="L27033" s="1334"/>
    </row>
    <row r="27034" spans="1:12" ht="24" customHeight="1">
      <c r="A27034" s="1355"/>
      <c r="B27034" s="1355"/>
      <c r="C27034" s="1433"/>
      <c r="E27034" s="1433"/>
      <c r="K27034" s="1433"/>
      <c r="L27034" s="1334"/>
    </row>
    <row r="27035" spans="1:12" ht="24" customHeight="1">
      <c r="A27035" s="1355"/>
      <c r="B27035" s="1355"/>
      <c r="C27035" s="1433"/>
      <c r="E27035" s="1433"/>
      <c r="K27035" s="1433"/>
      <c r="L27035" s="1334"/>
    </row>
    <row r="27036" spans="1:12" ht="24" customHeight="1">
      <c r="A27036" s="1355"/>
      <c r="B27036" s="1355"/>
      <c r="C27036" s="1433"/>
      <c r="E27036" s="1433"/>
      <c r="K27036" s="1433"/>
      <c r="L27036" s="1334"/>
    </row>
    <row r="27037" spans="1:12" ht="24" customHeight="1">
      <c r="A27037" s="1355"/>
      <c r="B27037" s="1355"/>
      <c r="C27037" s="1433"/>
      <c r="E27037" s="1433"/>
      <c r="K27037" s="1433"/>
      <c r="L27037" s="1334"/>
    </row>
    <row r="27038" spans="1:12" ht="24" customHeight="1">
      <c r="A27038" s="1355"/>
      <c r="B27038" s="1355"/>
      <c r="C27038" s="1433"/>
      <c r="E27038" s="1433"/>
      <c r="K27038" s="1433"/>
      <c r="L27038" s="1334"/>
    </row>
    <row r="27039" spans="1:12" ht="24" customHeight="1">
      <c r="A27039" s="1355"/>
      <c r="B27039" s="1355"/>
      <c r="C27039" s="1433"/>
      <c r="E27039" s="1433"/>
      <c r="K27039" s="1433"/>
      <c r="L27039" s="1334"/>
    </row>
    <row r="27040" spans="1:12" ht="24" customHeight="1">
      <c r="A27040" s="1355"/>
      <c r="B27040" s="1355"/>
      <c r="C27040" s="1433"/>
      <c r="E27040" s="1433"/>
      <c r="K27040" s="1433"/>
      <c r="L27040" s="1334"/>
    </row>
    <row r="27041" spans="1:12" ht="24" customHeight="1">
      <c r="A27041" s="1355"/>
      <c r="B27041" s="1355"/>
      <c r="C27041" s="1433"/>
      <c r="E27041" s="1433"/>
      <c r="K27041" s="1433"/>
      <c r="L27041" s="1334"/>
    </row>
    <row r="27042" spans="1:12" ht="24" customHeight="1">
      <c r="A27042" s="1355"/>
      <c r="B27042" s="1355"/>
      <c r="C27042" s="1433"/>
      <c r="E27042" s="1433"/>
      <c r="K27042" s="1433"/>
      <c r="L27042" s="1334"/>
    </row>
    <row r="27043" spans="1:12" ht="24" customHeight="1">
      <c r="A27043" s="1355"/>
      <c r="B27043" s="1355"/>
      <c r="C27043" s="1433"/>
      <c r="E27043" s="1433"/>
      <c r="K27043" s="1433"/>
      <c r="L27043" s="1334"/>
    </row>
    <row r="27044" spans="1:12" ht="24" customHeight="1">
      <c r="A27044" s="1355"/>
      <c r="B27044" s="1355"/>
      <c r="C27044" s="1433"/>
      <c r="E27044" s="1433"/>
      <c r="K27044" s="1433"/>
      <c r="L27044" s="1334"/>
    </row>
    <row r="27045" spans="1:12" ht="24" customHeight="1">
      <c r="A27045" s="1355"/>
      <c r="B27045" s="1355"/>
      <c r="C27045" s="1433"/>
      <c r="E27045" s="1433"/>
      <c r="K27045" s="1433"/>
      <c r="L27045" s="1334"/>
    </row>
    <row r="27046" spans="1:12" ht="24" customHeight="1">
      <c r="A27046" s="1355"/>
      <c r="B27046" s="1355"/>
      <c r="C27046" s="1433"/>
      <c r="E27046" s="1433"/>
      <c r="K27046" s="1433"/>
      <c r="L27046" s="1334"/>
    </row>
    <row r="27047" spans="1:12" ht="24" customHeight="1">
      <c r="A27047" s="1355"/>
      <c r="B27047" s="1355"/>
      <c r="C27047" s="1433"/>
      <c r="E27047" s="1433"/>
      <c r="K27047" s="1433"/>
      <c r="L27047" s="1334"/>
    </row>
    <row r="27048" spans="1:12" ht="24" customHeight="1">
      <c r="A27048" s="1355"/>
      <c r="B27048" s="1355"/>
      <c r="C27048" s="1433"/>
      <c r="E27048" s="1433"/>
      <c r="K27048" s="1433"/>
      <c r="L27048" s="1334"/>
    </row>
    <row r="27049" spans="1:12" ht="24" customHeight="1">
      <c r="A27049" s="1355"/>
      <c r="B27049" s="1355"/>
      <c r="C27049" s="1433"/>
      <c r="E27049" s="1433"/>
      <c r="K27049" s="1433"/>
      <c r="L27049" s="1334"/>
    </row>
    <row r="27050" spans="1:12" ht="24" customHeight="1">
      <c r="A27050" s="1355"/>
      <c r="B27050" s="1355"/>
      <c r="C27050" s="1433"/>
      <c r="E27050" s="1433"/>
      <c r="K27050" s="1433"/>
      <c r="L27050" s="1334"/>
    </row>
    <row r="27051" spans="1:12" ht="24" customHeight="1">
      <c r="A27051" s="1355"/>
      <c r="B27051" s="1355"/>
      <c r="C27051" s="1433"/>
      <c r="E27051" s="1433"/>
      <c r="K27051" s="1433"/>
      <c r="L27051" s="1334"/>
    </row>
    <row r="27052" spans="1:12" ht="24" customHeight="1">
      <c r="A27052" s="1355"/>
      <c r="B27052" s="1355"/>
      <c r="C27052" s="1433"/>
      <c r="E27052" s="1433"/>
      <c r="K27052" s="1433"/>
      <c r="L27052" s="1334"/>
    </row>
    <row r="27053" spans="1:12" ht="24" customHeight="1">
      <c r="A27053" s="1355"/>
      <c r="B27053" s="1355"/>
      <c r="C27053" s="1433"/>
      <c r="E27053" s="1433"/>
      <c r="K27053" s="1433"/>
      <c r="L27053" s="1334"/>
    </row>
    <row r="27054" spans="1:12" ht="24" customHeight="1">
      <c r="A27054" s="1355"/>
      <c r="B27054" s="1355"/>
      <c r="C27054" s="1433"/>
      <c r="E27054" s="1433"/>
      <c r="K27054" s="1433"/>
      <c r="L27054" s="1334"/>
    </row>
    <row r="27055" spans="1:12" ht="24" customHeight="1">
      <c r="A27055" s="1355"/>
      <c r="B27055" s="1355"/>
      <c r="C27055" s="1433"/>
      <c r="E27055" s="1433"/>
      <c r="K27055" s="1433"/>
      <c r="L27055" s="1334"/>
    </row>
    <row r="27056" spans="1:12" ht="24" customHeight="1">
      <c r="A27056" s="1355"/>
      <c r="B27056" s="1355"/>
      <c r="C27056" s="1433"/>
      <c r="E27056" s="1433"/>
      <c r="K27056" s="1433"/>
      <c r="L27056" s="1334"/>
    </row>
    <row r="27057" spans="1:12" ht="24" customHeight="1">
      <c r="A27057" s="1355"/>
      <c r="B27057" s="1355"/>
      <c r="C27057" s="1433"/>
      <c r="E27057" s="1433"/>
      <c r="K27057" s="1433"/>
      <c r="L27057" s="1334"/>
    </row>
    <row r="27058" spans="1:12" ht="24" customHeight="1">
      <c r="A27058" s="1355"/>
      <c r="B27058" s="1355"/>
      <c r="C27058" s="1433"/>
      <c r="E27058" s="1433"/>
      <c r="K27058" s="1433"/>
      <c r="L27058" s="1334"/>
    </row>
    <row r="27059" spans="1:12" ht="24" customHeight="1">
      <c r="A27059" s="1355"/>
      <c r="B27059" s="1355"/>
      <c r="C27059" s="1433"/>
      <c r="E27059" s="1433"/>
      <c r="K27059" s="1433"/>
      <c r="L27059" s="1334"/>
    </row>
    <row r="27060" spans="1:12" ht="24" customHeight="1">
      <c r="A27060" s="1355"/>
      <c r="B27060" s="1355"/>
      <c r="C27060" s="1433"/>
      <c r="E27060" s="1433"/>
      <c r="K27060" s="1433"/>
      <c r="L27060" s="1334"/>
    </row>
    <row r="27061" spans="1:12" ht="24" customHeight="1">
      <c r="A27061" s="1355"/>
      <c r="B27061" s="1355"/>
      <c r="C27061" s="1433"/>
      <c r="E27061" s="1433"/>
      <c r="K27061" s="1433"/>
      <c r="L27061" s="1334"/>
    </row>
    <row r="27062" spans="1:12" ht="24" customHeight="1">
      <c r="A27062" s="1355"/>
      <c r="B27062" s="1355"/>
      <c r="C27062" s="1433"/>
      <c r="E27062" s="1433"/>
      <c r="K27062" s="1433"/>
      <c r="L27062" s="1334"/>
    </row>
    <row r="27063" spans="1:12" ht="24" customHeight="1">
      <c r="A27063" s="1355"/>
      <c r="B27063" s="1355"/>
      <c r="C27063" s="1433"/>
      <c r="E27063" s="1433"/>
      <c r="K27063" s="1433"/>
      <c r="L27063" s="1334"/>
    </row>
    <row r="27064" spans="1:12" ht="24" customHeight="1">
      <c r="A27064" s="1355"/>
      <c r="B27064" s="1355"/>
      <c r="C27064" s="1433"/>
      <c r="E27064" s="1433"/>
      <c r="K27064" s="1433"/>
      <c r="L27064" s="1334"/>
    </row>
    <row r="27065" spans="1:12" ht="24" customHeight="1">
      <c r="A27065" s="1355"/>
      <c r="B27065" s="1355"/>
      <c r="C27065" s="1433"/>
      <c r="E27065" s="1433"/>
      <c r="K27065" s="1433"/>
      <c r="L27065" s="1334"/>
    </row>
    <row r="27066" spans="1:12" ht="24" customHeight="1">
      <c r="A27066" s="1355"/>
      <c r="B27066" s="1355"/>
      <c r="C27066" s="1433"/>
      <c r="E27066" s="1433"/>
      <c r="K27066" s="1433"/>
      <c r="L27066" s="1334"/>
    </row>
    <row r="27067" spans="1:12" ht="24" customHeight="1">
      <c r="A27067" s="1355"/>
      <c r="B27067" s="1355"/>
      <c r="C27067" s="1433"/>
      <c r="E27067" s="1433"/>
      <c r="K27067" s="1433"/>
      <c r="L27067" s="1334"/>
    </row>
    <row r="27068" spans="1:12" ht="24" customHeight="1">
      <c r="A27068" s="1355"/>
      <c r="B27068" s="1355"/>
      <c r="C27068" s="1433"/>
      <c r="E27068" s="1433"/>
      <c r="K27068" s="1433"/>
      <c r="L27068" s="1334"/>
    </row>
    <row r="27069" spans="1:12" ht="24" customHeight="1">
      <c r="A27069" s="1355"/>
      <c r="B27069" s="1355"/>
      <c r="C27069" s="1433"/>
      <c r="E27069" s="1433"/>
      <c r="K27069" s="1433"/>
      <c r="L27069" s="1334"/>
    </row>
    <row r="27070" spans="1:12" ht="24" customHeight="1">
      <c r="A27070" s="1355"/>
      <c r="B27070" s="1355"/>
      <c r="C27070" s="1433"/>
      <c r="E27070" s="1433"/>
      <c r="K27070" s="1433"/>
      <c r="L27070" s="1334"/>
    </row>
    <row r="27071" spans="1:12" ht="24" customHeight="1">
      <c r="A27071" s="1355"/>
      <c r="B27071" s="1355"/>
      <c r="C27071" s="1433"/>
      <c r="E27071" s="1433"/>
      <c r="K27071" s="1433"/>
      <c r="L27071" s="1334"/>
    </row>
    <row r="27072" spans="1:12" ht="24" customHeight="1">
      <c r="A27072" s="1355"/>
      <c r="B27072" s="1355"/>
      <c r="C27072" s="1433"/>
      <c r="E27072" s="1433"/>
      <c r="K27072" s="1433"/>
      <c r="L27072" s="1334"/>
    </row>
    <row r="27073" spans="1:12" ht="24" customHeight="1">
      <c r="A27073" s="1355"/>
      <c r="B27073" s="1355"/>
      <c r="C27073" s="1433"/>
      <c r="E27073" s="1433"/>
      <c r="K27073" s="1433"/>
      <c r="L27073" s="1334"/>
    </row>
    <row r="27074" spans="1:12" ht="24" customHeight="1">
      <c r="A27074" s="1355"/>
      <c r="B27074" s="1355"/>
      <c r="C27074" s="1433"/>
      <c r="E27074" s="1433"/>
      <c r="K27074" s="1433"/>
      <c r="L27074" s="1334"/>
    </row>
    <row r="27075" spans="1:12" ht="24" customHeight="1">
      <c r="A27075" s="1355"/>
      <c r="B27075" s="1355"/>
      <c r="C27075" s="1433"/>
      <c r="E27075" s="1433"/>
      <c r="K27075" s="1433"/>
      <c r="L27075" s="1334"/>
    </row>
    <row r="27076" spans="1:12" ht="24" customHeight="1">
      <c r="A27076" s="1355"/>
      <c r="B27076" s="1355"/>
      <c r="C27076" s="1433"/>
      <c r="E27076" s="1433"/>
      <c r="K27076" s="1433"/>
      <c r="L27076" s="1334"/>
    </row>
    <row r="27077" spans="1:12" ht="24" customHeight="1">
      <c r="A27077" s="1355"/>
      <c r="B27077" s="1355"/>
      <c r="C27077" s="1433"/>
      <c r="E27077" s="1433"/>
      <c r="K27077" s="1433"/>
      <c r="L27077" s="1334"/>
    </row>
    <row r="27078" spans="1:12" ht="24" customHeight="1">
      <c r="A27078" s="1355"/>
      <c r="B27078" s="1355"/>
      <c r="C27078" s="1433"/>
      <c r="E27078" s="1433"/>
      <c r="K27078" s="1433"/>
      <c r="L27078" s="1334"/>
    </row>
    <row r="27079" spans="1:12" ht="24" customHeight="1">
      <c r="A27079" s="1355"/>
      <c r="B27079" s="1355"/>
      <c r="C27079" s="1433"/>
      <c r="E27079" s="1433"/>
      <c r="K27079" s="1433"/>
      <c r="L27079" s="1334"/>
    </row>
    <row r="27080" spans="1:12" ht="24" customHeight="1">
      <c r="A27080" s="1355"/>
      <c r="B27080" s="1355"/>
      <c r="C27080" s="1433"/>
      <c r="E27080" s="1433"/>
      <c r="K27080" s="1433"/>
      <c r="L27080" s="1334"/>
    </row>
    <row r="27081" spans="1:12" ht="24" customHeight="1">
      <c r="A27081" s="1355"/>
      <c r="B27081" s="1355"/>
      <c r="C27081" s="1433"/>
      <c r="E27081" s="1433"/>
      <c r="K27081" s="1433"/>
      <c r="L27081" s="1334"/>
    </row>
    <row r="27082" spans="1:12" ht="24" customHeight="1">
      <c r="A27082" s="1355"/>
      <c r="B27082" s="1355"/>
      <c r="C27082" s="1433"/>
      <c r="E27082" s="1433"/>
      <c r="K27082" s="1433"/>
      <c r="L27082" s="1334"/>
    </row>
    <row r="27083" spans="1:12" ht="24" customHeight="1">
      <c r="A27083" s="1355"/>
      <c r="B27083" s="1355"/>
      <c r="C27083" s="1433"/>
      <c r="E27083" s="1433"/>
      <c r="K27083" s="1433"/>
      <c r="L27083" s="1334"/>
    </row>
    <row r="27084" spans="1:12" ht="24" customHeight="1">
      <c r="A27084" s="1355"/>
      <c r="B27084" s="1355"/>
      <c r="C27084" s="1433"/>
      <c r="E27084" s="1433"/>
      <c r="K27084" s="1433"/>
      <c r="L27084" s="1334"/>
    </row>
    <row r="27085" spans="1:12" ht="24" customHeight="1">
      <c r="A27085" s="1355"/>
      <c r="B27085" s="1355"/>
      <c r="C27085" s="1433"/>
      <c r="E27085" s="1433"/>
      <c r="K27085" s="1433"/>
      <c r="L27085" s="1334"/>
    </row>
    <row r="27086" spans="1:12" ht="24" customHeight="1">
      <c r="A27086" s="1355"/>
      <c r="B27086" s="1355"/>
      <c r="C27086" s="1433"/>
      <c r="E27086" s="1433"/>
      <c r="K27086" s="1433"/>
      <c r="L27086" s="1334"/>
    </row>
    <row r="27087" spans="1:12" ht="24" customHeight="1">
      <c r="A27087" s="1355"/>
      <c r="B27087" s="1355"/>
      <c r="C27087" s="1433"/>
      <c r="E27087" s="1433"/>
      <c r="K27087" s="1433"/>
      <c r="L27087" s="1334"/>
    </row>
    <row r="27088" spans="1:12" ht="24" customHeight="1">
      <c r="A27088" s="1355"/>
      <c r="B27088" s="1355"/>
      <c r="C27088" s="1433"/>
      <c r="E27088" s="1433"/>
      <c r="K27088" s="1433"/>
      <c r="L27088" s="1334"/>
    </row>
    <row r="27089" spans="1:12" ht="24" customHeight="1">
      <c r="A27089" s="1355"/>
      <c r="B27089" s="1355"/>
      <c r="C27089" s="1433"/>
      <c r="E27089" s="1433"/>
      <c r="K27089" s="1433"/>
      <c r="L27089" s="1334"/>
    </row>
    <row r="27090" spans="1:12" ht="24" customHeight="1">
      <c r="A27090" s="1355"/>
      <c r="B27090" s="1355"/>
      <c r="C27090" s="1433"/>
      <c r="E27090" s="1433"/>
      <c r="K27090" s="1433"/>
      <c r="L27090" s="1334"/>
    </row>
    <row r="27091" spans="1:12" ht="24" customHeight="1">
      <c r="A27091" s="1355"/>
      <c r="B27091" s="1355"/>
      <c r="C27091" s="1433"/>
      <c r="E27091" s="1433"/>
      <c r="K27091" s="1433"/>
      <c r="L27091" s="1334"/>
    </row>
    <row r="27092" spans="1:12" ht="24" customHeight="1">
      <c r="A27092" s="1355"/>
      <c r="B27092" s="1355"/>
      <c r="C27092" s="1433"/>
      <c r="E27092" s="1433"/>
      <c r="K27092" s="1433"/>
      <c r="L27092" s="1334"/>
    </row>
    <row r="27093" spans="1:12" ht="24" customHeight="1">
      <c r="A27093" s="1355"/>
      <c r="B27093" s="1355"/>
      <c r="C27093" s="1433"/>
      <c r="E27093" s="1433"/>
      <c r="K27093" s="1433"/>
      <c r="L27093" s="1334"/>
    </row>
    <row r="27094" spans="1:12" ht="24" customHeight="1">
      <c r="A27094" s="1355"/>
      <c r="B27094" s="1355"/>
      <c r="C27094" s="1433"/>
      <c r="E27094" s="1433"/>
      <c r="K27094" s="1433"/>
      <c r="L27094" s="1334"/>
    </row>
    <row r="27095" spans="1:12" ht="24" customHeight="1">
      <c r="A27095" s="1355"/>
      <c r="B27095" s="1355"/>
      <c r="C27095" s="1433"/>
      <c r="E27095" s="1433"/>
      <c r="K27095" s="1433"/>
      <c r="L27095" s="1334"/>
    </row>
    <row r="27096" spans="1:12" ht="24" customHeight="1">
      <c r="A27096" s="1355"/>
      <c r="B27096" s="1355"/>
      <c r="C27096" s="1433"/>
      <c r="E27096" s="1433"/>
      <c r="K27096" s="1433"/>
      <c r="L27096" s="1334"/>
    </row>
    <row r="27097" spans="1:12" ht="24" customHeight="1">
      <c r="A27097" s="1355"/>
      <c r="B27097" s="1355"/>
      <c r="C27097" s="1433"/>
      <c r="E27097" s="1433"/>
      <c r="K27097" s="1433"/>
      <c r="L27097" s="1334"/>
    </row>
    <row r="27098" spans="1:12" ht="24" customHeight="1">
      <c r="A27098" s="1355"/>
      <c r="B27098" s="1355"/>
      <c r="C27098" s="1433"/>
      <c r="E27098" s="1433"/>
      <c r="K27098" s="1433"/>
      <c r="L27098" s="1334"/>
    </row>
    <row r="27099" spans="1:12" ht="24" customHeight="1">
      <c r="A27099" s="1355"/>
      <c r="B27099" s="1355"/>
      <c r="C27099" s="1433"/>
      <c r="E27099" s="1433"/>
      <c r="K27099" s="1433"/>
      <c r="L27099" s="1334"/>
    </row>
    <row r="27100" spans="1:12" ht="24" customHeight="1">
      <c r="A27100" s="1355"/>
      <c r="B27100" s="1355"/>
      <c r="C27100" s="1433"/>
      <c r="E27100" s="1433"/>
      <c r="K27100" s="1433"/>
      <c r="L27100" s="1334"/>
    </row>
    <row r="27101" spans="1:12" ht="24" customHeight="1">
      <c r="A27101" s="1355"/>
      <c r="B27101" s="1355"/>
      <c r="C27101" s="1433"/>
      <c r="E27101" s="1433"/>
      <c r="K27101" s="1433"/>
      <c r="L27101" s="1334"/>
    </row>
    <row r="27102" spans="1:12" ht="24" customHeight="1">
      <c r="A27102" s="1355"/>
      <c r="B27102" s="1355"/>
      <c r="C27102" s="1433"/>
      <c r="E27102" s="1433"/>
      <c r="K27102" s="1433"/>
      <c r="L27102" s="1334"/>
    </row>
    <row r="27103" spans="1:12" ht="24" customHeight="1">
      <c r="A27103" s="1355"/>
      <c r="B27103" s="1355"/>
      <c r="C27103" s="1433"/>
      <c r="E27103" s="1433"/>
      <c r="K27103" s="1433"/>
      <c r="L27103" s="1334"/>
    </row>
    <row r="27104" spans="1:12" ht="24" customHeight="1">
      <c r="A27104" s="1355"/>
      <c r="B27104" s="1355"/>
      <c r="C27104" s="1433"/>
      <c r="E27104" s="1433"/>
      <c r="K27104" s="1433"/>
      <c r="L27104" s="1334"/>
    </row>
    <row r="27105" spans="1:12" ht="24" customHeight="1">
      <c r="A27105" s="1355"/>
      <c r="B27105" s="1355"/>
      <c r="C27105" s="1433"/>
      <c r="E27105" s="1433"/>
      <c r="K27105" s="1433"/>
      <c r="L27105" s="1334"/>
    </row>
    <row r="27106" spans="1:12" ht="24" customHeight="1">
      <c r="A27106" s="1355"/>
      <c r="B27106" s="1355"/>
      <c r="C27106" s="1433"/>
      <c r="E27106" s="1433"/>
      <c r="K27106" s="1433"/>
      <c r="L27106" s="1334"/>
    </row>
    <row r="27107" spans="1:12" ht="24" customHeight="1">
      <c r="A27107" s="1355"/>
      <c r="B27107" s="1355"/>
      <c r="C27107" s="1433"/>
      <c r="E27107" s="1433"/>
      <c r="K27107" s="1433"/>
      <c r="L27107" s="1334"/>
    </row>
    <row r="27108" spans="1:12" ht="24" customHeight="1">
      <c r="A27108" s="1355"/>
      <c r="B27108" s="1355"/>
      <c r="C27108" s="1433"/>
      <c r="E27108" s="1433"/>
      <c r="K27108" s="1433"/>
      <c r="L27108" s="1334"/>
    </row>
    <row r="27109" spans="1:12" ht="24" customHeight="1">
      <c r="A27109" s="1355"/>
      <c r="B27109" s="1355"/>
      <c r="C27109" s="1433"/>
      <c r="E27109" s="1433"/>
      <c r="K27109" s="1433"/>
      <c r="L27109" s="1334"/>
    </row>
    <row r="27110" spans="1:12" ht="24" customHeight="1">
      <c r="A27110" s="1355"/>
      <c r="B27110" s="1355"/>
      <c r="C27110" s="1433"/>
      <c r="E27110" s="1433"/>
      <c r="K27110" s="1433"/>
      <c r="L27110" s="1334"/>
    </row>
    <row r="27111" spans="1:12" ht="24" customHeight="1">
      <c r="A27111" s="1355"/>
      <c r="B27111" s="1355"/>
      <c r="C27111" s="1433"/>
      <c r="E27111" s="1433"/>
      <c r="K27111" s="1433"/>
      <c r="L27111" s="1334"/>
    </row>
    <row r="27112" spans="1:12" ht="24" customHeight="1">
      <c r="A27112" s="1355"/>
      <c r="B27112" s="1355"/>
      <c r="C27112" s="1433"/>
      <c r="E27112" s="1433"/>
      <c r="K27112" s="1433"/>
      <c r="L27112" s="1334"/>
    </row>
    <row r="27113" spans="1:12" ht="24" customHeight="1">
      <c r="A27113" s="1355"/>
      <c r="B27113" s="1355"/>
      <c r="C27113" s="1433"/>
      <c r="E27113" s="1433"/>
      <c r="K27113" s="1433"/>
      <c r="L27113" s="1334"/>
    </row>
    <row r="27114" spans="1:12" ht="24" customHeight="1">
      <c r="A27114" s="1355"/>
      <c r="B27114" s="1355"/>
      <c r="C27114" s="1433"/>
      <c r="E27114" s="1433"/>
      <c r="K27114" s="1433"/>
      <c r="L27114" s="1334"/>
    </row>
    <row r="27115" spans="1:12" ht="24" customHeight="1">
      <c r="A27115" s="1355"/>
      <c r="B27115" s="1355"/>
      <c r="C27115" s="1433"/>
      <c r="E27115" s="1433"/>
      <c r="K27115" s="1433"/>
      <c r="L27115" s="1334"/>
    </row>
    <row r="27116" spans="1:12" ht="24" customHeight="1">
      <c r="A27116" s="1355"/>
      <c r="B27116" s="1355"/>
      <c r="C27116" s="1433"/>
      <c r="E27116" s="1433"/>
      <c r="K27116" s="1433"/>
      <c r="L27116" s="1334"/>
    </row>
    <row r="27117" spans="1:12" ht="24" customHeight="1">
      <c r="A27117" s="1355"/>
      <c r="B27117" s="1355"/>
      <c r="C27117" s="1433"/>
      <c r="E27117" s="1433"/>
      <c r="K27117" s="1433"/>
      <c r="L27117" s="1334"/>
    </row>
    <row r="27118" spans="1:12" ht="24" customHeight="1">
      <c r="A27118" s="1355"/>
      <c r="B27118" s="1355"/>
      <c r="C27118" s="1433"/>
      <c r="E27118" s="1433"/>
      <c r="K27118" s="1433"/>
      <c r="L27118" s="1334"/>
    </row>
    <row r="27119" spans="1:12" ht="24" customHeight="1">
      <c r="A27119" s="1355"/>
      <c r="B27119" s="1355"/>
      <c r="C27119" s="1433"/>
      <c r="E27119" s="1433"/>
      <c r="K27119" s="1433"/>
      <c r="L27119" s="1334"/>
    </row>
    <row r="27120" spans="1:12" ht="24" customHeight="1">
      <c r="A27120" s="1355"/>
      <c r="B27120" s="1355"/>
      <c r="C27120" s="1433"/>
      <c r="E27120" s="1433"/>
      <c r="K27120" s="1433"/>
      <c r="L27120" s="1334"/>
    </row>
    <row r="27121" spans="1:12" ht="24" customHeight="1">
      <c r="A27121" s="1355"/>
      <c r="B27121" s="1355"/>
      <c r="C27121" s="1433"/>
      <c r="E27121" s="1433"/>
      <c r="K27121" s="1433"/>
      <c r="L27121" s="1334"/>
    </row>
    <row r="27122" spans="1:12" ht="24" customHeight="1">
      <c r="A27122" s="1355"/>
      <c r="B27122" s="1355"/>
      <c r="C27122" s="1433"/>
      <c r="E27122" s="1433"/>
      <c r="K27122" s="1433"/>
      <c r="L27122" s="1334"/>
    </row>
    <row r="27123" spans="1:12" ht="24" customHeight="1">
      <c r="A27123" s="1355"/>
      <c r="B27123" s="1355"/>
      <c r="C27123" s="1433"/>
      <c r="E27123" s="1433"/>
      <c r="K27123" s="1433"/>
      <c r="L27123" s="1334"/>
    </row>
    <row r="27124" spans="1:12" ht="24" customHeight="1">
      <c r="A27124" s="1355"/>
      <c r="B27124" s="1355"/>
      <c r="C27124" s="1433"/>
      <c r="E27124" s="1433"/>
      <c r="K27124" s="1433"/>
      <c r="L27124" s="1334"/>
    </row>
    <row r="27125" spans="1:12" ht="24" customHeight="1">
      <c r="A27125" s="1355"/>
      <c r="B27125" s="1355"/>
      <c r="C27125" s="1433"/>
      <c r="E27125" s="1433"/>
      <c r="K27125" s="1433"/>
      <c r="L27125" s="1334"/>
    </row>
    <row r="27126" spans="1:12" ht="24" customHeight="1">
      <c r="A27126" s="1355"/>
      <c r="B27126" s="1355"/>
      <c r="C27126" s="1433"/>
      <c r="E27126" s="1433"/>
      <c r="K27126" s="1433"/>
      <c r="L27126" s="1334"/>
    </row>
    <row r="27127" spans="1:12" ht="24" customHeight="1">
      <c r="A27127" s="1355"/>
      <c r="B27127" s="1355"/>
      <c r="C27127" s="1433"/>
      <c r="E27127" s="1433"/>
      <c r="K27127" s="1433"/>
      <c r="L27127" s="1334"/>
    </row>
    <row r="27128" spans="1:12" ht="24" customHeight="1">
      <c r="A27128" s="1355"/>
      <c r="B27128" s="1355"/>
      <c r="C27128" s="1433"/>
      <c r="E27128" s="1433"/>
      <c r="K27128" s="1433"/>
      <c r="L27128" s="1334"/>
    </row>
    <row r="27129" spans="1:12" ht="24" customHeight="1">
      <c r="A27129" s="1355"/>
      <c r="B27129" s="1355"/>
      <c r="C27129" s="1433"/>
      <c r="E27129" s="1433"/>
      <c r="K27129" s="1433"/>
      <c r="L27129" s="1334"/>
    </row>
    <row r="27130" spans="1:12" ht="24" customHeight="1">
      <c r="A27130" s="1355"/>
      <c r="B27130" s="1355"/>
      <c r="C27130" s="1433"/>
      <c r="E27130" s="1433"/>
      <c r="K27130" s="1433"/>
      <c r="L27130" s="1334"/>
    </row>
    <row r="27131" spans="1:12" ht="24" customHeight="1">
      <c r="A27131" s="1355"/>
      <c r="B27131" s="1355"/>
      <c r="C27131" s="1433"/>
      <c r="E27131" s="1433"/>
      <c r="K27131" s="1433"/>
      <c r="L27131" s="1334"/>
    </row>
    <row r="27132" spans="1:12" ht="24" customHeight="1">
      <c r="A27132" s="1355"/>
      <c r="B27132" s="1355"/>
      <c r="C27132" s="1433"/>
      <c r="E27132" s="1433"/>
      <c r="K27132" s="1433"/>
      <c r="L27132" s="1334"/>
    </row>
    <row r="27133" spans="1:12" ht="24" customHeight="1">
      <c r="A27133" s="1355"/>
      <c r="B27133" s="1355"/>
      <c r="C27133" s="1433"/>
      <c r="E27133" s="1433"/>
      <c r="K27133" s="1433"/>
      <c r="L27133" s="1334"/>
    </row>
    <row r="27134" spans="1:12" ht="24" customHeight="1">
      <c r="A27134" s="1355"/>
      <c r="B27134" s="1355"/>
      <c r="C27134" s="1433"/>
      <c r="E27134" s="1433"/>
      <c r="K27134" s="1433"/>
      <c r="L27134" s="1334"/>
    </row>
    <row r="27135" spans="1:12" ht="24" customHeight="1">
      <c r="A27135" s="1355"/>
      <c r="B27135" s="1355"/>
      <c r="C27135" s="1433"/>
      <c r="E27135" s="1433"/>
      <c r="K27135" s="1433"/>
      <c r="L27135" s="1334"/>
    </row>
    <row r="27136" spans="1:12" ht="24" customHeight="1">
      <c r="A27136" s="1355"/>
      <c r="B27136" s="1355"/>
      <c r="C27136" s="1433"/>
      <c r="E27136" s="1433"/>
      <c r="K27136" s="1433"/>
      <c r="L27136" s="1334"/>
    </row>
    <row r="27137" spans="1:12" ht="24" customHeight="1">
      <c r="A27137" s="1355"/>
      <c r="B27137" s="1355"/>
      <c r="C27137" s="1433"/>
      <c r="E27137" s="1433"/>
      <c r="K27137" s="1433"/>
      <c r="L27137" s="1334"/>
    </row>
    <row r="27138" spans="1:12" ht="24" customHeight="1">
      <c r="A27138" s="1355"/>
      <c r="B27138" s="1355"/>
      <c r="C27138" s="1433"/>
      <c r="E27138" s="1433"/>
      <c r="K27138" s="1433"/>
      <c r="L27138" s="1334"/>
    </row>
    <row r="27139" spans="1:12" ht="24" customHeight="1">
      <c r="A27139" s="1355"/>
      <c r="B27139" s="1355"/>
      <c r="C27139" s="1433"/>
      <c r="E27139" s="1433"/>
      <c r="K27139" s="1433"/>
      <c r="L27139" s="1334"/>
    </row>
    <row r="27140" spans="1:12" ht="24" customHeight="1">
      <c r="A27140" s="1355"/>
      <c r="B27140" s="1355"/>
      <c r="C27140" s="1433"/>
      <c r="E27140" s="1433"/>
      <c r="K27140" s="1433"/>
      <c r="L27140" s="1334"/>
    </row>
    <row r="27141" spans="1:12" ht="24" customHeight="1">
      <c r="A27141" s="1355"/>
      <c r="B27141" s="1355"/>
      <c r="C27141" s="1433"/>
      <c r="E27141" s="1433"/>
      <c r="K27141" s="1433"/>
      <c r="L27141" s="1334"/>
    </row>
    <row r="27142" spans="1:12" ht="24" customHeight="1">
      <c r="A27142" s="1355"/>
      <c r="B27142" s="1355"/>
      <c r="C27142" s="1433"/>
      <c r="E27142" s="1433"/>
      <c r="K27142" s="1433"/>
      <c r="L27142" s="1334"/>
    </row>
    <row r="27143" spans="1:12" ht="24" customHeight="1">
      <c r="A27143" s="1355"/>
      <c r="B27143" s="1355"/>
      <c r="C27143" s="1433"/>
      <c r="E27143" s="1433"/>
      <c r="K27143" s="1433"/>
      <c r="L27143" s="1334"/>
    </row>
    <row r="27144" spans="1:12" ht="24" customHeight="1">
      <c r="A27144" s="1355"/>
      <c r="B27144" s="1355"/>
      <c r="C27144" s="1433"/>
      <c r="E27144" s="1433"/>
      <c r="K27144" s="1433"/>
      <c r="L27144" s="1334"/>
    </row>
    <row r="27145" spans="1:12" ht="24" customHeight="1">
      <c r="A27145" s="1355"/>
      <c r="B27145" s="1355"/>
      <c r="C27145" s="1433"/>
      <c r="E27145" s="1433"/>
      <c r="K27145" s="1433"/>
      <c r="L27145" s="1334"/>
    </row>
    <row r="27146" spans="1:12" ht="24" customHeight="1">
      <c r="A27146" s="1355"/>
      <c r="B27146" s="1355"/>
      <c r="C27146" s="1433"/>
      <c r="E27146" s="1433"/>
      <c r="K27146" s="1433"/>
      <c r="L27146" s="1334"/>
    </row>
    <row r="27147" spans="1:12" ht="24" customHeight="1">
      <c r="A27147" s="1355"/>
      <c r="B27147" s="1355"/>
      <c r="C27147" s="1433"/>
      <c r="E27147" s="1433"/>
      <c r="K27147" s="1433"/>
      <c r="L27147" s="1334"/>
    </row>
    <row r="27148" spans="1:12" ht="24" customHeight="1">
      <c r="A27148" s="1355"/>
      <c r="B27148" s="1355"/>
      <c r="C27148" s="1433"/>
      <c r="E27148" s="1433"/>
      <c r="K27148" s="1433"/>
      <c r="L27148" s="1334"/>
    </row>
    <row r="27149" spans="1:12" ht="24" customHeight="1">
      <c r="A27149" s="1355"/>
      <c r="B27149" s="1355"/>
      <c r="C27149" s="1433"/>
      <c r="E27149" s="1433"/>
      <c r="K27149" s="1433"/>
      <c r="L27149" s="1334"/>
    </row>
    <row r="27150" spans="1:12" ht="24" customHeight="1">
      <c r="A27150" s="1355"/>
      <c r="B27150" s="1355"/>
      <c r="C27150" s="1433"/>
      <c r="E27150" s="1433"/>
      <c r="K27150" s="1433"/>
      <c r="L27150" s="1334"/>
    </row>
    <row r="27151" spans="1:12" ht="24" customHeight="1">
      <c r="A27151" s="1355"/>
      <c r="B27151" s="1355"/>
      <c r="C27151" s="1433"/>
      <c r="E27151" s="1433"/>
      <c r="K27151" s="1433"/>
      <c r="L27151" s="1334"/>
    </row>
    <row r="27152" spans="1:12" ht="24" customHeight="1">
      <c r="A27152" s="1355"/>
      <c r="B27152" s="1355"/>
      <c r="C27152" s="1433"/>
      <c r="E27152" s="1433"/>
      <c r="K27152" s="1433"/>
      <c r="L27152" s="1334"/>
    </row>
    <row r="27153" spans="1:12" ht="24" customHeight="1">
      <c r="A27153" s="1355"/>
      <c r="B27153" s="1355"/>
      <c r="C27153" s="1433"/>
      <c r="E27153" s="1433"/>
      <c r="K27153" s="1433"/>
      <c r="L27153" s="1334"/>
    </row>
    <row r="27154" spans="1:12" ht="24" customHeight="1">
      <c r="A27154" s="1355"/>
      <c r="B27154" s="1355"/>
      <c r="C27154" s="1433"/>
      <c r="E27154" s="1433"/>
      <c r="K27154" s="1433"/>
      <c r="L27154" s="1334"/>
    </row>
    <row r="27155" spans="1:12" ht="24" customHeight="1">
      <c r="A27155" s="1355"/>
      <c r="B27155" s="1355"/>
      <c r="C27155" s="1433"/>
      <c r="E27155" s="1433"/>
      <c r="K27155" s="1433"/>
      <c r="L27155" s="1334"/>
    </row>
    <row r="27156" spans="1:12" ht="24" customHeight="1">
      <c r="A27156" s="1355"/>
      <c r="B27156" s="1355"/>
      <c r="C27156" s="1433"/>
      <c r="E27156" s="1433"/>
      <c r="K27156" s="1433"/>
      <c r="L27156" s="1334"/>
    </row>
    <row r="27157" spans="1:12" ht="24" customHeight="1">
      <c r="A27157" s="1355"/>
      <c r="B27157" s="1355"/>
      <c r="C27157" s="1433"/>
      <c r="E27157" s="1433"/>
      <c r="K27157" s="1433"/>
      <c r="L27157" s="1334"/>
    </row>
    <row r="27158" spans="1:12" ht="24" customHeight="1">
      <c r="A27158" s="1355"/>
      <c r="B27158" s="1355"/>
      <c r="C27158" s="1433"/>
      <c r="E27158" s="1433"/>
      <c r="K27158" s="1433"/>
      <c r="L27158" s="1334"/>
    </row>
    <row r="27159" spans="1:12" ht="24" customHeight="1">
      <c r="A27159" s="1355"/>
      <c r="B27159" s="1355"/>
      <c r="C27159" s="1433"/>
      <c r="E27159" s="1433"/>
      <c r="K27159" s="1433"/>
      <c r="L27159" s="1334"/>
    </row>
    <row r="27160" spans="1:12" ht="24" customHeight="1">
      <c r="A27160" s="1355"/>
      <c r="B27160" s="1355"/>
      <c r="C27160" s="1433"/>
      <c r="E27160" s="1433"/>
      <c r="K27160" s="1433"/>
      <c r="L27160" s="1334"/>
    </row>
    <row r="27161" spans="1:12" ht="24" customHeight="1">
      <c r="A27161" s="1355"/>
      <c r="B27161" s="1355"/>
      <c r="C27161" s="1433"/>
      <c r="E27161" s="1433"/>
      <c r="K27161" s="1433"/>
      <c r="L27161" s="1334"/>
    </row>
    <row r="27162" spans="1:12" ht="24" customHeight="1">
      <c r="A27162" s="1355"/>
      <c r="B27162" s="1355"/>
      <c r="C27162" s="1433"/>
      <c r="E27162" s="1433"/>
      <c r="K27162" s="1433"/>
      <c r="L27162" s="1334"/>
    </row>
    <row r="27163" spans="1:12" ht="24" customHeight="1">
      <c r="A27163" s="1355"/>
      <c r="B27163" s="1355"/>
      <c r="C27163" s="1433"/>
      <c r="E27163" s="1433"/>
      <c r="K27163" s="1433"/>
      <c r="L27163" s="1334"/>
    </row>
    <row r="27164" spans="1:12" ht="24" customHeight="1">
      <c r="A27164" s="1355"/>
      <c r="B27164" s="1355"/>
      <c r="C27164" s="1433"/>
      <c r="E27164" s="1433"/>
      <c r="K27164" s="1433"/>
      <c r="L27164" s="1334"/>
    </row>
    <row r="27165" spans="1:12" ht="24" customHeight="1">
      <c r="A27165" s="1355"/>
      <c r="B27165" s="1355"/>
      <c r="C27165" s="1433"/>
      <c r="E27165" s="1433"/>
      <c r="K27165" s="1433"/>
      <c r="L27165" s="1334"/>
    </row>
    <row r="27166" spans="1:12" ht="24" customHeight="1">
      <c r="A27166" s="1355"/>
      <c r="B27166" s="1355"/>
      <c r="C27166" s="1433"/>
      <c r="E27166" s="1433"/>
      <c r="K27166" s="1433"/>
      <c r="L27166" s="1334"/>
    </row>
    <row r="27167" spans="1:12" ht="24" customHeight="1">
      <c r="A27167" s="1355"/>
      <c r="B27167" s="1355"/>
      <c r="C27167" s="1433"/>
      <c r="E27167" s="1433"/>
      <c r="K27167" s="1433"/>
      <c r="L27167" s="1334"/>
    </row>
    <row r="27168" spans="1:12" ht="24" customHeight="1">
      <c r="A27168" s="1355"/>
      <c r="B27168" s="1355"/>
      <c r="C27168" s="1433"/>
      <c r="E27168" s="1433"/>
      <c r="K27168" s="1433"/>
      <c r="L27168" s="1334"/>
    </row>
    <row r="27169" spans="1:12" ht="24" customHeight="1">
      <c r="A27169" s="1355"/>
      <c r="B27169" s="1355"/>
      <c r="C27169" s="1433"/>
      <c r="E27169" s="1433"/>
      <c r="K27169" s="1433"/>
      <c r="L27169" s="1334"/>
    </row>
    <row r="27170" spans="1:12" ht="24" customHeight="1">
      <c r="A27170" s="1355"/>
      <c r="B27170" s="1355"/>
      <c r="C27170" s="1433"/>
      <c r="E27170" s="1433"/>
      <c r="K27170" s="1433"/>
      <c r="L27170" s="1334"/>
    </row>
    <row r="27171" spans="1:12" ht="24" customHeight="1">
      <c r="A27171" s="1355"/>
      <c r="B27171" s="1355"/>
      <c r="C27171" s="1433"/>
      <c r="E27171" s="1433"/>
      <c r="K27171" s="1433"/>
      <c r="L27171" s="1334"/>
    </row>
    <row r="27172" spans="1:12" ht="24" customHeight="1">
      <c r="A27172" s="1355"/>
      <c r="B27172" s="1355"/>
      <c r="C27172" s="1433"/>
      <c r="E27172" s="1433"/>
      <c r="K27172" s="1433"/>
      <c r="L27172" s="1334"/>
    </row>
    <row r="27173" spans="1:12" ht="24" customHeight="1">
      <c r="A27173" s="1355"/>
      <c r="B27173" s="1355"/>
      <c r="C27173" s="1433"/>
      <c r="E27173" s="1433"/>
      <c r="K27173" s="1433"/>
      <c r="L27173" s="1334"/>
    </row>
    <row r="27174" spans="1:12" ht="24" customHeight="1">
      <c r="A27174" s="1355"/>
      <c r="B27174" s="1355"/>
      <c r="C27174" s="1433"/>
      <c r="E27174" s="1433"/>
      <c r="K27174" s="1433"/>
      <c r="L27174" s="1334"/>
    </row>
    <row r="27175" spans="1:12" ht="24" customHeight="1">
      <c r="A27175" s="1355"/>
      <c r="B27175" s="1355"/>
      <c r="C27175" s="1433"/>
      <c r="E27175" s="1433"/>
      <c r="K27175" s="1433"/>
      <c r="L27175" s="1334"/>
    </row>
    <row r="27176" spans="1:12" ht="24" customHeight="1">
      <c r="A27176" s="1355"/>
      <c r="B27176" s="1355"/>
      <c r="C27176" s="1433"/>
      <c r="E27176" s="1433"/>
      <c r="K27176" s="1433"/>
      <c r="L27176" s="1334"/>
    </row>
    <row r="27177" spans="1:12" ht="24" customHeight="1">
      <c r="A27177" s="1355"/>
      <c r="B27177" s="1355"/>
      <c r="C27177" s="1433"/>
      <c r="E27177" s="1433"/>
      <c r="K27177" s="1433"/>
      <c r="L27177" s="1334"/>
    </row>
    <row r="27178" spans="1:12" ht="24" customHeight="1">
      <c r="A27178" s="1355"/>
      <c r="B27178" s="1355"/>
      <c r="C27178" s="1433"/>
      <c r="E27178" s="1433"/>
      <c r="K27178" s="1433"/>
      <c r="L27178" s="1334"/>
    </row>
    <row r="27179" spans="1:12" ht="24" customHeight="1">
      <c r="A27179" s="1355"/>
      <c r="B27179" s="1355"/>
      <c r="C27179" s="1433"/>
      <c r="E27179" s="1433"/>
      <c r="K27179" s="1433"/>
      <c r="L27179" s="1334"/>
    </row>
    <row r="27180" spans="1:12" ht="24" customHeight="1">
      <c r="A27180" s="1355"/>
      <c r="B27180" s="1355"/>
      <c r="C27180" s="1433"/>
      <c r="E27180" s="1433"/>
      <c r="K27180" s="1433"/>
      <c r="L27180" s="1334"/>
    </row>
    <row r="27181" spans="1:12" ht="24" customHeight="1">
      <c r="A27181" s="1355"/>
      <c r="B27181" s="1355"/>
      <c r="C27181" s="1433"/>
      <c r="E27181" s="1433"/>
      <c r="K27181" s="1433"/>
      <c r="L27181" s="1334"/>
    </row>
    <row r="27182" spans="1:12" ht="24" customHeight="1">
      <c r="A27182" s="1355"/>
      <c r="B27182" s="1355"/>
      <c r="C27182" s="1433"/>
      <c r="E27182" s="1433"/>
      <c r="K27182" s="1433"/>
      <c r="L27182" s="1334"/>
    </row>
    <row r="27183" spans="1:12" ht="24" customHeight="1">
      <c r="A27183" s="1355"/>
      <c r="B27183" s="1355"/>
      <c r="C27183" s="1433"/>
      <c r="E27183" s="1433"/>
      <c r="K27183" s="1433"/>
      <c r="L27183" s="1334"/>
    </row>
    <row r="27184" spans="1:12" ht="24" customHeight="1">
      <c r="A27184" s="1355"/>
      <c r="B27184" s="1355"/>
      <c r="C27184" s="1433"/>
      <c r="E27184" s="1433"/>
      <c r="K27184" s="1433"/>
      <c r="L27184" s="1334"/>
    </row>
    <row r="27185" spans="1:12" ht="24" customHeight="1">
      <c r="A27185" s="1355"/>
      <c r="B27185" s="1355"/>
      <c r="C27185" s="1433"/>
      <c r="E27185" s="1433"/>
      <c r="K27185" s="1433"/>
      <c r="L27185" s="1334"/>
    </row>
    <row r="27186" spans="1:12" ht="24" customHeight="1">
      <c r="A27186" s="1355"/>
      <c r="B27186" s="1355"/>
      <c r="C27186" s="1433"/>
      <c r="E27186" s="1433"/>
      <c r="K27186" s="1433"/>
      <c r="L27186" s="1334"/>
    </row>
    <row r="27187" spans="1:12" ht="24" customHeight="1">
      <c r="A27187" s="1355"/>
      <c r="B27187" s="1355"/>
      <c r="C27187" s="1433"/>
      <c r="E27187" s="1433"/>
      <c r="K27187" s="1433"/>
      <c r="L27187" s="1334"/>
    </row>
    <row r="27188" spans="1:12" ht="24" customHeight="1">
      <c r="A27188" s="1355"/>
      <c r="B27188" s="1355"/>
      <c r="C27188" s="1433"/>
      <c r="E27188" s="1433"/>
      <c r="K27188" s="1433"/>
      <c r="L27188" s="1334"/>
    </row>
    <row r="27189" spans="1:12" ht="24" customHeight="1">
      <c r="A27189" s="1355"/>
      <c r="B27189" s="1355"/>
      <c r="C27189" s="1433"/>
      <c r="E27189" s="1433"/>
      <c r="K27189" s="1433"/>
      <c r="L27189" s="1334"/>
    </row>
    <row r="27190" spans="1:12" ht="24" customHeight="1">
      <c r="A27190" s="1355"/>
      <c r="B27190" s="1355"/>
      <c r="C27190" s="1433"/>
      <c r="E27190" s="1433"/>
      <c r="K27190" s="1433"/>
      <c r="L27190" s="1334"/>
    </row>
    <row r="27191" spans="1:12" ht="24" customHeight="1">
      <c r="A27191" s="1355"/>
      <c r="B27191" s="1355"/>
      <c r="C27191" s="1433"/>
      <c r="E27191" s="1433"/>
      <c r="K27191" s="1433"/>
      <c r="L27191" s="1334"/>
    </row>
    <row r="27192" spans="1:12" ht="24" customHeight="1">
      <c r="A27192" s="1355"/>
      <c r="B27192" s="1355"/>
      <c r="C27192" s="1433"/>
      <c r="E27192" s="1433"/>
      <c r="K27192" s="1433"/>
      <c r="L27192" s="1334"/>
    </row>
    <row r="27193" spans="1:12" ht="24" customHeight="1">
      <c r="A27193" s="1355"/>
      <c r="B27193" s="1355"/>
      <c r="C27193" s="1433"/>
      <c r="E27193" s="1433"/>
      <c r="K27193" s="1433"/>
      <c r="L27193" s="1334"/>
    </row>
    <row r="27194" spans="1:12" ht="24" customHeight="1">
      <c r="A27194" s="1355"/>
      <c r="B27194" s="1355"/>
      <c r="C27194" s="1433"/>
      <c r="E27194" s="1433"/>
      <c r="K27194" s="1433"/>
      <c r="L27194" s="1334"/>
    </row>
    <row r="27195" spans="1:12" ht="24" customHeight="1">
      <c r="A27195" s="1355"/>
      <c r="B27195" s="1355"/>
      <c r="C27195" s="1433"/>
      <c r="E27195" s="1433"/>
      <c r="K27195" s="1433"/>
      <c r="L27195" s="1334"/>
    </row>
    <row r="27196" spans="1:12" ht="24" customHeight="1">
      <c r="A27196" s="1355"/>
      <c r="B27196" s="1355"/>
      <c r="C27196" s="1433"/>
      <c r="E27196" s="1433"/>
      <c r="K27196" s="1433"/>
      <c r="L27196" s="1334"/>
    </row>
    <row r="27197" spans="1:12" ht="24" customHeight="1">
      <c r="A27197" s="1355"/>
      <c r="B27197" s="1355"/>
      <c r="C27197" s="1433"/>
      <c r="E27197" s="1433"/>
      <c r="K27197" s="1433"/>
      <c r="L27197" s="1334"/>
    </row>
    <row r="27198" spans="1:12" ht="24" customHeight="1">
      <c r="A27198" s="1355"/>
      <c r="B27198" s="1355"/>
      <c r="C27198" s="1433"/>
      <c r="E27198" s="1433"/>
      <c r="K27198" s="1433"/>
      <c r="L27198" s="1334"/>
    </row>
    <row r="27199" spans="1:12" ht="24" customHeight="1">
      <c r="A27199" s="1355"/>
      <c r="B27199" s="1355"/>
      <c r="C27199" s="1433"/>
      <c r="E27199" s="1433"/>
      <c r="K27199" s="1433"/>
      <c r="L27199" s="1334"/>
    </row>
    <row r="27200" spans="1:12" ht="24" customHeight="1">
      <c r="A27200" s="1355"/>
      <c r="B27200" s="1355"/>
      <c r="C27200" s="1433"/>
      <c r="E27200" s="1433"/>
      <c r="K27200" s="1433"/>
      <c r="L27200" s="1334"/>
    </row>
    <row r="27201" spans="1:12" ht="24" customHeight="1">
      <c r="A27201" s="1355"/>
      <c r="B27201" s="1355"/>
      <c r="C27201" s="1433"/>
      <c r="E27201" s="1433"/>
      <c r="K27201" s="1433"/>
      <c r="L27201" s="1334"/>
    </row>
    <row r="27202" spans="1:12" ht="24" customHeight="1">
      <c r="A27202" s="1355"/>
      <c r="B27202" s="1355"/>
      <c r="C27202" s="1433"/>
      <c r="E27202" s="1433"/>
      <c r="K27202" s="1433"/>
      <c r="L27202" s="1334"/>
    </row>
    <row r="27203" spans="1:12" ht="24" customHeight="1">
      <c r="A27203" s="1355"/>
      <c r="B27203" s="1355"/>
      <c r="C27203" s="1433"/>
      <c r="E27203" s="1433"/>
      <c r="K27203" s="1433"/>
      <c r="L27203" s="1334"/>
    </row>
    <row r="27204" spans="1:12" ht="24" customHeight="1">
      <c r="A27204" s="1355"/>
      <c r="B27204" s="1355"/>
      <c r="C27204" s="1433"/>
      <c r="E27204" s="1433"/>
      <c r="K27204" s="1433"/>
      <c r="L27204" s="1334"/>
    </row>
    <row r="27205" spans="1:12" ht="24" customHeight="1">
      <c r="A27205" s="1355"/>
      <c r="B27205" s="1355"/>
      <c r="C27205" s="1433"/>
      <c r="E27205" s="1433"/>
      <c r="K27205" s="1433"/>
      <c r="L27205" s="1334"/>
    </row>
    <row r="27206" spans="1:12" ht="24" customHeight="1">
      <c r="A27206" s="1355"/>
      <c r="B27206" s="1355"/>
      <c r="C27206" s="1433"/>
      <c r="E27206" s="1433"/>
      <c r="K27206" s="1433"/>
      <c r="L27206" s="1334"/>
    </row>
    <row r="27207" spans="1:12" ht="24" customHeight="1">
      <c r="A27207" s="1355"/>
      <c r="B27207" s="1355"/>
      <c r="C27207" s="1433"/>
      <c r="E27207" s="1433"/>
      <c r="K27207" s="1433"/>
      <c r="L27207" s="1334"/>
    </row>
    <row r="27208" spans="1:12" ht="24" customHeight="1">
      <c r="A27208" s="1355"/>
      <c r="B27208" s="1355"/>
      <c r="C27208" s="1433"/>
      <c r="E27208" s="1433"/>
      <c r="K27208" s="1433"/>
      <c r="L27208" s="1334"/>
    </row>
    <row r="27209" spans="1:12" ht="24" customHeight="1">
      <c r="A27209" s="1355"/>
      <c r="B27209" s="1355"/>
      <c r="C27209" s="1433"/>
      <c r="E27209" s="1433"/>
      <c r="K27209" s="1433"/>
      <c r="L27209" s="1334"/>
    </row>
    <row r="27210" spans="1:12" ht="24" customHeight="1">
      <c r="A27210" s="1355"/>
      <c r="B27210" s="1355"/>
      <c r="C27210" s="1433"/>
      <c r="E27210" s="1433"/>
      <c r="K27210" s="1433"/>
      <c r="L27210" s="1334"/>
    </row>
    <row r="27211" spans="1:12" ht="24" customHeight="1">
      <c r="A27211" s="1355"/>
      <c r="B27211" s="1355"/>
      <c r="C27211" s="1433"/>
      <c r="E27211" s="1433"/>
      <c r="K27211" s="1433"/>
      <c r="L27211" s="1334"/>
    </row>
    <row r="27212" spans="1:12" ht="24" customHeight="1">
      <c r="A27212" s="1355"/>
      <c r="B27212" s="1355"/>
      <c r="C27212" s="1433"/>
      <c r="E27212" s="1433"/>
      <c r="K27212" s="1433"/>
      <c r="L27212" s="1334"/>
    </row>
    <row r="27213" spans="1:12" ht="24" customHeight="1">
      <c r="A27213" s="1355"/>
      <c r="B27213" s="1355"/>
      <c r="C27213" s="1433"/>
      <c r="E27213" s="1433"/>
      <c r="K27213" s="1433"/>
      <c r="L27213" s="1334"/>
    </row>
    <row r="27214" spans="1:12" ht="24" customHeight="1">
      <c r="A27214" s="1355"/>
      <c r="B27214" s="1355"/>
      <c r="C27214" s="1433"/>
      <c r="E27214" s="1433"/>
      <c r="K27214" s="1433"/>
      <c r="L27214" s="1334"/>
    </row>
    <row r="27215" spans="1:12" ht="24" customHeight="1">
      <c r="A27215" s="1355"/>
      <c r="B27215" s="1355"/>
      <c r="C27215" s="1433"/>
      <c r="E27215" s="1433"/>
      <c r="K27215" s="1433"/>
      <c r="L27215" s="1334"/>
    </row>
    <row r="27216" spans="1:12" ht="24" customHeight="1">
      <c r="A27216" s="1355"/>
      <c r="B27216" s="1355"/>
      <c r="C27216" s="1433"/>
      <c r="E27216" s="1433"/>
      <c r="K27216" s="1433"/>
      <c r="L27216" s="1334"/>
    </row>
    <row r="27217" spans="1:12" ht="24" customHeight="1">
      <c r="A27217" s="1355"/>
      <c r="B27217" s="1355"/>
      <c r="C27217" s="1433"/>
      <c r="E27217" s="1433"/>
      <c r="K27217" s="1433"/>
      <c r="L27217" s="1334"/>
    </row>
    <row r="27218" spans="1:12" ht="24" customHeight="1">
      <c r="A27218" s="1355"/>
      <c r="B27218" s="1355"/>
      <c r="C27218" s="1433"/>
      <c r="E27218" s="1433"/>
      <c r="K27218" s="1433"/>
      <c r="L27218" s="1334"/>
    </row>
    <row r="27219" spans="1:12" ht="24" customHeight="1">
      <c r="A27219" s="1355"/>
      <c r="B27219" s="1355"/>
      <c r="C27219" s="1433"/>
      <c r="E27219" s="1433"/>
      <c r="K27219" s="1433"/>
      <c r="L27219" s="1334"/>
    </row>
    <row r="27220" spans="1:12" ht="24" customHeight="1">
      <c r="A27220" s="1355"/>
      <c r="B27220" s="1355"/>
      <c r="C27220" s="1433"/>
      <c r="E27220" s="1433"/>
      <c r="K27220" s="1433"/>
      <c r="L27220" s="1334"/>
    </row>
    <row r="27221" spans="1:12" ht="24" customHeight="1">
      <c r="A27221" s="1355"/>
      <c r="B27221" s="1355"/>
      <c r="C27221" s="1433"/>
      <c r="E27221" s="1433"/>
      <c r="K27221" s="1433"/>
      <c r="L27221" s="1334"/>
    </row>
    <row r="27222" spans="1:12" ht="24" customHeight="1">
      <c r="A27222" s="1355"/>
      <c r="B27222" s="1355"/>
      <c r="C27222" s="1433"/>
      <c r="E27222" s="1433"/>
      <c r="K27222" s="1433"/>
      <c r="L27222" s="1334"/>
    </row>
    <row r="27223" spans="1:12" ht="24" customHeight="1">
      <c r="A27223" s="1355"/>
      <c r="B27223" s="1355"/>
      <c r="C27223" s="1433"/>
      <c r="E27223" s="1433"/>
      <c r="K27223" s="1433"/>
      <c r="L27223" s="1334"/>
    </row>
    <row r="27224" spans="1:12" ht="24" customHeight="1">
      <c r="A27224" s="1355"/>
      <c r="B27224" s="1355"/>
      <c r="C27224" s="1433"/>
      <c r="E27224" s="1433"/>
      <c r="K27224" s="1433"/>
      <c r="L27224" s="1334"/>
    </row>
    <row r="27225" spans="1:12" ht="24" customHeight="1">
      <c r="A27225" s="1355"/>
      <c r="B27225" s="1355"/>
      <c r="C27225" s="1433"/>
      <c r="E27225" s="1433"/>
      <c r="K27225" s="1433"/>
      <c r="L27225" s="1334"/>
    </row>
    <row r="27226" spans="1:12" ht="24" customHeight="1">
      <c r="A27226" s="1355"/>
      <c r="B27226" s="1355"/>
      <c r="C27226" s="1433"/>
      <c r="E27226" s="1433"/>
      <c r="K27226" s="1433"/>
      <c r="L27226" s="1334"/>
    </row>
    <row r="27227" spans="1:12" ht="24" customHeight="1">
      <c r="A27227" s="1355"/>
      <c r="B27227" s="1355"/>
      <c r="C27227" s="1433"/>
      <c r="E27227" s="1433"/>
      <c r="K27227" s="1433"/>
      <c r="L27227" s="1334"/>
    </row>
    <row r="27228" spans="1:12" ht="24" customHeight="1">
      <c r="A27228" s="1355"/>
      <c r="B27228" s="1355"/>
      <c r="C27228" s="1433"/>
      <c r="E27228" s="1433"/>
      <c r="K27228" s="1433"/>
      <c r="L27228" s="1334"/>
    </row>
    <row r="27229" spans="1:12" ht="24" customHeight="1">
      <c r="A27229" s="1355"/>
      <c r="B27229" s="1355"/>
      <c r="C27229" s="1433"/>
      <c r="E27229" s="1433"/>
      <c r="K27229" s="1433"/>
      <c r="L27229" s="1334"/>
    </row>
    <row r="27230" spans="1:12" ht="24" customHeight="1">
      <c r="A27230" s="1355"/>
      <c r="B27230" s="1355"/>
      <c r="C27230" s="1433"/>
      <c r="E27230" s="1433"/>
      <c r="K27230" s="1433"/>
      <c r="L27230" s="1334"/>
    </row>
    <row r="27231" spans="1:12" ht="24" customHeight="1">
      <c r="A27231" s="1355"/>
      <c r="B27231" s="1355"/>
      <c r="C27231" s="1433"/>
      <c r="E27231" s="1433"/>
      <c r="K27231" s="1433"/>
      <c r="L27231" s="1334"/>
    </row>
    <row r="27232" spans="1:12" ht="24" customHeight="1">
      <c r="A27232" s="1355"/>
      <c r="B27232" s="1355"/>
      <c r="C27232" s="1433"/>
      <c r="E27232" s="1433"/>
      <c r="K27232" s="1433"/>
      <c r="L27232" s="1334"/>
    </row>
    <row r="27233" spans="1:12" ht="24" customHeight="1">
      <c r="A27233" s="1355"/>
      <c r="B27233" s="1355"/>
      <c r="C27233" s="1433"/>
      <c r="E27233" s="1433"/>
      <c r="K27233" s="1433"/>
      <c r="L27233" s="1334"/>
    </row>
    <row r="27234" spans="1:12" ht="24" customHeight="1">
      <c r="A27234" s="1355"/>
      <c r="B27234" s="1355"/>
      <c r="C27234" s="1433"/>
      <c r="E27234" s="1433"/>
      <c r="K27234" s="1433"/>
      <c r="L27234" s="1334"/>
    </row>
    <row r="27235" spans="1:12" ht="24" customHeight="1">
      <c r="A27235" s="1355"/>
      <c r="B27235" s="1355"/>
      <c r="C27235" s="1433"/>
      <c r="E27235" s="1433"/>
      <c r="K27235" s="1433"/>
      <c r="L27235" s="1334"/>
    </row>
    <row r="27236" spans="1:12" ht="24" customHeight="1">
      <c r="A27236" s="1355"/>
      <c r="B27236" s="1355"/>
      <c r="C27236" s="1433"/>
      <c r="E27236" s="1433"/>
      <c r="K27236" s="1433"/>
      <c r="L27236" s="1334"/>
    </row>
    <row r="27237" spans="1:12" ht="24" customHeight="1">
      <c r="A27237" s="1355"/>
      <c r="B27237" s="1355"/>
      <c r="C27237" s="1433"/>
      <c r="E27237" s="1433"/>
      <c r="K27237" s="1433"/>
      <c r="L27237" s="1334"/>
    </row>
    <row r="27238" spans="1:12" ht="24" customHeight="1">
      <c r="A27238" s="1355"/>
      <c r="B27238" s="1355"/>
      <c r="C27238" s="1433"/>
      <c r="E27238" s="1433"/>
      <c r="K27238" s="1433"/>
      <c r="L27238" s="1334"/>
    </row>
    <row r="27239" spans="1:12" ht="24" customHeight="1">
      <c r="A27239" s="1355"/>
      <c r="B27239" s="1355"/>
      <c r="C27239" s="1433"/>
      <c r="E27239" s="1433"/>
      <c r="K27239" s="1433"/>
      <c r="L27239" s="1334"/>
    </row>
    <row r="27240" spans="1:12" ht="24" customHeight="1">
      <c r="A27240" s="1355"/>
      <c r="B27240" s="1355"/>
      <c r="C27240" s="1433"/>
      <c r="E27240" s="1433"/>
      <c r="K27240" s="1433"/>
      <c r="L27240" s="1334"/>
    </row>
    <row r="27241" spans="1:12" ht="24" customHeight="1">
      <c r="A27241" s="1355"/>
      <c r="B27241" s="1355"/>
      <c r="C27241" s="1433"/>
      <c r="E27241" s="1433"/>
      <c r="K27241" s="1433"/>
      <c r="L27241" s="1334"/>
    </row>
    <row r="27242" spans="1:12" ht="24" customHeight="1">
      <c r="A27242" s="1355"/>
      <c r="B27242" s="1355"/>
      <c r="C27242" s="1433"/>
      <c r="E27242" s="1433"/>
      <c r="K27242" s="1433"/>
      <c r="L27242" s="1334"/>
    </row>
    <row r="27243" spans="1:12" ht="24" customHeight="1">
      <c r="A27243" s="1355"/>
      <c r="B27243" s="1355"/>
      <c r="C27243" s="1433"/>
      <c r="E27243" s="1433"/>
      <c r="K27243" s="1433"/>
      <c r="L27243" s="1334"/>
    </row>
    <row r="27244" spans="1:12" ht="24" customHeight="1">
      <c r="A27244" s="1355"/>
      <c r="B27244" s="1355"/>
      <c r="C27244" s="1433"/>
      <c r="E27244" s="1433"/>
      <c r="K27244" s="1433"/>
      <c r="L27244" s="1334"/>
    </row>
    <row r="27245" spans="1:12" ht="24" customHeight="1">
      <c r="A27245" s="1355"/>
      <c r="B27245" s="1355"/>
      <c r="C27245" s="1433"/>
      <c r="E27245" s="1433"/>
      <c r="K27245" s="1433"/>
      <c r="L27245" s="1334"/>
    </row>
    <row r="27246" spans="1:12" ht="24" customHeight="1">
      <c r="A27246" s="1355"/>
      <c r="B27246" s="1355"/>
      <c r="C27246" s="1433"/>
      <c r="E27246" s="1433"/>
      <c r="K27246" s="1433"/>
      <c r="L27246" s="1334"/>
    </row>
    <row r="27247" spans="1:12" ht="24" customHeight="1">
      <c r="A27247" s="1355"/>
      <c r="B27247" s="1355"/>
      <c r="C27247" s="1433"/>
      <c r="E27247" s="1433"/>
      <c r="K27247" s="1433"/>
      <c r="L27247" s="1334"/>
    </row>
    <row r="27248" spans="1:12" ht="24" customHeight="1">
      <c r="A27248" s="1355"/>
      <c r="B27248" s="1355"/>
      <c r="C27248" s="1433"/>
      <c r="E27248" s="1433"/>
      <c r="K27248" s="1433"/>
      <c r="L27248" s="1334"/>
    </row>
    <row r="27249" spans="1:12" ht="24" customHeight="1">
      <c r="A27249" s="1355"/>
      <c r="B27249" s="1355"/>
      <c r="C27249" s="1433"/>
      <c r="E27249" s="1433"/>
      <c r="K27249" s="1433"/>
      <c r="L27249" s="1334"/>
    </row>
    <row r="27250" spans="1:12" ht="24" customHeight="1">
      <c r="A27250" s="1355"/>
      <c r="B27250" s="1355"/>
      <c r="C27250" s="1433"/>
      <c r="E27250" s="1433"/>
      <c r="K27250" s="1433"/>
      <c r="L27250" s="1334"/>
    </row>
    <row r="27251" spans="1:12" ht="24" customHeight="1">
      <c r="A27251" s="1355"/>
      <c r="B27251" s="1355"/>
      <c r="C27251" s="1433"/>
      <c r="E27251" s="1433"/>
      <c r="K27251" s="1433"/>
      <c r="L27251" s="1334"/>
    </row>
    <row r="27252" spans="1:12" ht="24" customHeight="1">
      <c r="A27252" s="1355"/>
      <c r="B27252" s="1355"/>
      <c r="C27252" s="1433"/>
      <c r="E27252" s="1433"/>
      <c r="K27252" s="1433"/>
      <c r="L27252" s="1334"/>
    </row>
    <row r="27253" spans="1:12" ht="24" customHeight="1">
      <c r="A27253" s="1355"/>
      <c r="B27253" s="1355"/>
      <c r="C27253" s="1433"/>
      <c r="E27253" s="1433"/>
      <c r="K27253" s="1433"/>
      <c r="L27253" s="1334"/>
    </row>
    <row r="27254" spans="1:12" ht="24" customHeight="1">
      <c r="A27254" s="1355"/>
      <c r="B27254" s="1355"/>
      <c r="C27254" s="1433"/>
      <c r="E27254" s="1433"/>
      <c r="K27254" s="1433"/>
      <c r="L27254" s="1334"/>
    </row>
    <row r="27255" spans="1:12" ht="24" customHeight="1">
      <c r="A27255" s="1355"/>
      <c r="B27255" s="1355"/>
      <c r="C27255" s="1433"/>
      <c r="E27255" s="1433"/>
      <c r="K27255" s="1433"/>
      <c r="L27255" s="1334"/>
    </row>
    <row r="27256" spans="1:12" ht="24" customHeight="1">
      <c r="A27256" s="1355"/>
      <c r="B27256" s="1355"/>
      <c r="C27256" s="1433"/>
      <c r="E27256" s="1433"/>
      <c r="K27256" s="1433"/>
      <c r="L27256" s="1334"/>
    </row>
    <row r="27257" spans="1:12" ht="24" customHeight="1">
      <c r="A27257" s="1355"/>
      <c r="B27257" s="1355"/>
      <c r="C27257" s="1433"/>
      <c r="E27257" s="1433"/>
      <c r="K27257" s="1433"/>
      <c r="L27257" s="1334"/>
    </row>
    <row r="27258" spans="1:12" ht="24" customHeight="1">
      <c r="A27258" s="1355"/>
      <c r="B27258" s="1355"/>
      <c r="C27258" s="1433"/>
      <c r="E27258" s="1433"/>
      <c r="K27258" s="1433"/>
      <c r="L27258" s="1334"/>
    </row>
    <row r="27259" spans="1:12" ht="24" customHeight="1">
      <c r="A27259" s="1355"/>
      <c r="B27259" s="1355"/>
      <c r="C27259" s="1433"/>
      <c r="E27259" s="1433"/>
      <c r="K27259" s="1433"/>
      <c r="L27259" s="1334"/>
    </row>
    <row r="27260" spans="1:12" ht="24" customHeight="1">
      <c r="A27260" s="1355"/>
      <c r="B27260" s="1355"/>
      <c r="C27260" s="1433"/>
      <c r="E27260" s="1433"/>
      <c r="K27260" s="1433"/>
      <c r="L27260" s="1334"/>
    </row>
    <row r="27261" spans="1:12" ht="24" customHeight="1">
      <c r="A27261" s="1355"/>
      <c r="B27261" s="1355"/>
      <c r="C27261" s="1433"/>
      <c r="E27261" s="1433"/>
      <c r="K27261" s="1433"/>
      <c r="L27261" s="1334"/>
    </row>
    <row r="27262" spans="1:12" ht="24" customHeight="1">
      <c r="A27262" s="1355"/>
      <c r="B27262" s="1355"/>
      <c r="C27262" s="1433"/>
      <c r="E27262" s="1433"/>
      <c r="K27262" s="1433"/>
      <c r="L27262" s="1334"/>
    </row>
    <row r="27263" spans="1:12" ht="24" customHeight="1">
      <c r="A27263" s="1355"/>
      <c r="B27263" s="1355"/>
      <c r="C27263" s="1433"/>
      <c r="E27263" s="1433"/>
      <c r="K27263" s="1433"/>
      <c r="L27263" s="1334"/>
    </row>
    <row r="27264" spans="1:12" ht="24" customHeight="1">
      <c r="A27264" s="1355"/>
      <c r="B27264" s="1355"/>
      <c r="C27264" s="1433"/>
      <c r="E27264" s="1433"/>
      <c r="K27264" s="1433"/>
      <c r="L27264" s="1334"/>
    </row>
    <row r="27265" spans="1:12" ht="24" customHeight="1">
      <c r="A27265" s="1355"/>
      <c r="B27265" s="1355"/>
      <c r="C27265" s="1433"/>
      <c r="E27265" s="1433"/>
      <c r="K27265" s="1433"/>
      <c r="L27265" s="1334"/>
    </row>
    <row r="27266" spans="1:12" ht="24" customHeight="1">
      <c r="A27266" s="1355"/>
      <c r="B27266" s="1355"/>
      <c r="C27266" s="1433"/>
      <c r="E27266" s="1433"/>
      <c r="K27266" s="1433"/>
      <c r="L27266" s="1334"/>
    </row>
    <row r="27267" spans="1:12" ht="24" customHeight="1">
      <c r="A27267" s="1355"/>
      <c r="B27267" s="1355"/>
      <c r="C27267" s="1433"/>
      <c r="E27267" s="1433"/>
      <c r="K27267" s="1433"/>
      <c r="L27267" s="1334"/>
    </row>
    <row r="27268" spans="1:12" ht="24" customHeight="1">
      <c r="A27268" s="1355"/>
      <c r="B27268" s="1355"/>
      <c r="C27268" s="1433"/>
      <c r="E27268" s="1433"/>
      <c r="K27268" s="1433"/>
      <c r="L27268" s="1334"/>
    </row>
    <row r="27269" spans="1:12" ht="24" customHeight="1">
      <c r="A27269" s="1355"/>
      <c r="B27269" s="1355"/>
      <c r="C27269" s="1433"/>
      <c r="E27269" s="1433"/>
      <c r="K27269" s="1433"/>
      <c r="L27269" s="1334"/>
    </row>
    <row r="27270" spans="1:12" ht="24" customHeight="1">
      <c r="A27270" s="1355"/>
      <c r="B27270" s="1355"/>
      <c r="C27270" s="1433"/>
      <c r="E27270" s="1433"/>
      <c r="K27270" s="1433"/>
      <c r="L27270" s="1334"/>
    </row>
    <row r="27271" spans="1:12" ht="24" customHeight="1">
      <c r="A27271" s="1355"/>
      <c r="B27271" s="1355"/>
      <c r="C27271" s="1433"/>
      <c r="E27271" s="1433"/>
      <c r="K27271" s="1433"/>
      <c r="L27271" s="1334"/>
    </row>
    <row r="27272" spans="1:12" ht="24" customHeight="1">
      <c r="A27272" s="1355"/>
      <c r="B27272" s="1355"/>
      <c r="C27272" s="1433"/>
      <c r="E27272" s="1433"/>
      <c r="K27272" s="1433"/>
      <c r="L27272" s="1334"/>
    </row>
    <row r="27273" spans="1:12" ht="24" customHeight="1">
      <c r="A27273" s="1355"/>
      <c r="B27273" s="1355"/>
      <c r="C27273" s="1433"/>
      <c r="E27273" s="1433"/>
      <c r="K27273" s="1433"/>
      <c r="L27273" s="1334"/>
    </row>
    <row r="27274" spans="1:12" ht="24" customHeight="1">
      <c r="A27274" s="1355"/>
      <c r="B27274" s="1355"/>
      <c r="C27274" s="1433"/>
      <c r="E27274" s="1433"/>
      <c r="K27274" s="1433"/>
      <c r="L27274" s="1334"/>
    </row>
    <row r="27275" spans="1:12" ht="24" customHeight="1">
      <c r="A27275" s="1355"/>
      <c r="B27275" s="1355"/>
      <c r="C27275" s="1433"/>
      <c r="E27275" s="1433"/>
      <c r="K27275" s="1433"/>
      <c r="L27275" s="1334"/>
    </row>
    <row r="27276" spans="1:12" ht="24" customHeight="1">
      <c r="A27276" s="1355"/>
      <c r="B27276" s="1355"/>
      <c r="C27276" s="1433"/>
      <c r="E27276" s="1433"/>
      <c r="K27276" s="1433"/>
      <c r="L27276" s="1334"/>
    </row>
    <row r="27277" spans="1:12" ht="24" customHeight="1">
      <c r="A27277" s="1355"/>
      <c r="B27277" s="1355"/>
      <c r="C27277" s="1433"/>
      <c r="E27277" s="1433"/>
      <c r="K27277" s="1433"/>
      <c r="L27277" s="1334"/>
    </row>
    <row r="27278" spans="1:12" ht="24" customHeight="1">
      <c r="A27278" s="1355"/>
      <c r="B27278" s="1355"/>
      <c r="C27278" s="1433"/>
      <c r="E27278" s="1433"/>
      <c r="K27278" s="1433"/>
      <c r="L27278" s="1334"/>
    </row>
    <row r="27279" spans="1:12" ht="24" customHeight="1">
      <c r="A27279" s="1355"/>
      <c r="B27279" s="1355"/>
      <c r="C27279" s="1433"/>
      <c r="E27279" s="1433"/>
      <c r="K27279" s="1433"/>
      <c r="L27279" s="1334"/>
    </row>
    <row r="27280" spans="1:12" ht="24" customHeight="1">
      <c r="A27280" s="1355"/>
      <c r="B27280" s="1355"/>
      <c r="C27280" s="1433"/>
      <c r="E27280" s="1433"/>
      <c r="K27280" s="1433"/>
      <c r="L27280" s="1334"/>
    </row>
    <row r="27281" spans="1:12" ht="24" customHeight="1">
      <c r="A27281" s="1355"/>
      <c r="B27281" s="1355"/>
      <c r="C27281" s="1433"/>
      <c r="E27281" s="1433"/>
      <c r="K27281" s="1433"/>
      <c r="L27281" s="1334"/>
    </row>
    <row r="27282" spans="1:12" ht="24" customHeight="1">
      <c r="A27282" s="1355"/>
      <c r="B27282" s="1355"/>
      <c r="C27282" s="1433"/>
      <c r="E27282" s="1433"/>
      <c r="K27282" s="1433"/>
      <c r="L27282" s="1334"/>
    </row>
    <row r="27283" spans="1:12" ht="24" customHeight="1">
      <c r="A27283" s="1355"/>
      <c r="B27283" s="1355"/>
      <c r="C27283" s="1433"/>
      <c r="E27283" s="1433"/>
      <c r="K27283" s="1433"/>
      <c r="L27283" s="1334"/>
    </row>
    <row r="27284" spans="1:12" ht="24" customHeight="1">
      <c r="A27284" s="1355"/>
      <c r="B27284" s="1355"/>
      <c r="C27284" s="1433"/>
      <c r="E27284" s="1433"/>
      <c r="K27284" s="1433"/>
      <c r="L27284" s="1334"/>
    </row>
    <row r="27285" spans="1:12" ht="24" customHeight="1">
      <c r="A27285" s="1355"/>
      <c r="B27285" s="1355"/>
      <c r="C27285" s="1433"/>
      <c r="E27285" s="1433"/>
      <c r="K27285" s="1433"/>
      <c r="L27285" s="1334"/>
    </row>
    <row r="27286" spans="1:12" ht="24" customHeight="1">
      <c r="A27286" s="1355"/>
      <c r="B27286" s="1355"/>
      <c r="C27286" s="1433"/>
      <c r="E27286" s="1433"/>
      <c r="K27286" s="1433"/>
      <c r="L27286" s="1334"/>
    </row>
    <row r="27287" spans="1:12" ht="24" customHeight="1">
      <c r="A27287" s="1355"/>
      <c r="B27287" s="1355"/>
      <c r="C27287" s="1433"/>
      <c r="E27287" s="1433"/>
      <c r="K27287" s="1433"/>
      <c r="L27287" s="1334"/>
    </row>
    <row r="27288" spans="1:12" ht="24" customHeight="1">
      <c r="A27288" s="1355"/>
      <c r="B27288" s="1355"/>
      <c r="C27288" s="1433"/>
      <c r="E27288" s="1433"/>
      <c r="K27288" s="1433"/>
      <c r="L27288" s="1334"/>
    </row>
    <row r="27289" spans="1:12" ht="24" customHeight="1">
      <c r="A27289" s="1355"/>
      <c r="B27289" s="1355"/>
      <c r="C27289" s="1433"/>
      <c r="E27289" s="1433"/>
      <c r="K27289" s="1433"/>
      <c r="L27289" s="1334"/>
    </row>
    <row r="27290" spans="1:12" ht="24" customHeight="1">
      <c r="A27290" s="1355"/>
      <c r="B27290" s="1355"/>
      <c r="C27290" s="1433"/>
      <c r="E27290" s="1433"/>
      <c r="K27290" s="1433"/>
      <c r="L27290" s="1334"/>
    </row>
    <row r="27291" spans="1:12" ht="24" customHeight="1">
      <c r="A27291" s="1355"/>
      <c r="B27291" s="1355"/>
      <c r="C27291" s="1433"/>
      <c r="E27291" s="1433"/>
      <c r="K27291" s="1433"/>
      <c r="L27291" s="1334"/>
    </row>
    <row r="27292" spans="1:12" ht="24" customHeight="1">
      <c r="A27292" s="1355"/>
      <c r="B27292" s="1355"/>
      <c r="C27292" s="1433"/>
      <c r="E27292" s="1433"/>
      <c r="K27292" s="1433"/>
      <c r="L27292" s="1334"/>
    </row>
    <row r="27293" spans="1:12" ht="24" customHeight="1">
      <c r="A27293" s="1355"/>
      <c r="B27293" s="1355"/>
      <c r="C27293" s="1433"/>
      <c r="E27293" s="1433"/>
      <c r="K27293" s="1433"/>
      <c r="L27293" s="1334"/>
    </row>
    <row r="27294" spans="1:12" ht="24" customHeight="1">
      <c r="A27294" s="1355"/>
      <c r="B27294" s="1355"/>
      <c r="C27294" s="1433"/>
      <c r="E27294" s="1433"/>
      <c r="K27294" s="1433"/>
      <c r="L27294" s="1334"/>
    </row>
    <row r="27295" spans="1:12" ht="24" customHeight="1">
      <c r="A27295" s="1355"/>
      <c r="B27295" s="1355"/>
      <c r="C27295" s="1433"/>
      <c r="E27295" s="1433"/>
      <c r="K27295" s="1433"/>
      <c r="L27295" s="1334"/>
    </row>
    <row r="27296" spans="1:12" ht="24" customHeight="1">
      <c r="A27296" s="1355"/>
      <c r="B27296" s="1355"/>
      <c r="C27296" s="1433"/>
      <c r="E27296" s="1433"/>
      <c r="K27296" s="1433"/>
      <c r="L27296" s="1334"/>
    </row>
    <row r="27297" spans="1:12" ht="24" customHeight="1">
      <c r="A27297" s="1355"/>
      <c r="B27297" s="1355"/>
      <c r="C27297" s="1433"/>
      <c r="E27297" s="1433"/>
      <c r="K27297" s="1433"/>
      <c r="L27297" s="1334"/>
    </row>
    <row r="27298" spans="1:12" ht="24" customHeight="1">
      <c r="A27298" s="1355"/>
      <c r="B27298" s="1355"/>
      <c r="C27298" s="1433"/>
      <c r="E27298" s="1433"/>
      <c r="K27298" s="1433"/>
      <c r="L27298" s="1334"/>
    </row>
    <row r="27299" spans="1:12" ht="24" customHeight="1">
      <c r="A27299" s="1355"/>
      <c r="B27299" s="1355"/>
      <c r="C27299" s="1433"/>
      <c r="E27299" s="1433"/>
      <c r="K27299" s="1433"/>
      <c r="L27299" s="1334"/>
    </row>
    <row r="27300" spans="1:12" ht="24" customHeight="1">
      <c r="A27300" s="1355"/>
      <c r="B27300" s="1355"/>
      <c r="C27300" s="1433"/>
      <c r="E27300" s="1433"/>
      <c r="K27300" s="1433"/>
      <c r="L27300" s="1334"/>
    </row>
    <row r="27301" spans="1:12" ht="24" customHeight="1">
      <c r="A27301" s="1355"/>
      <c r="B27301" s="1355"/>
      <c r="C27301" s="1433"/>
      <c r="E27301" s="1433"/>
      <c r="K27301" s="1433"/>
      <c r="L27301" s="1334"/>
    </row>
    <row r="27302" spans="1:12" ht="24" customHeight="1">
      <c r="A27302" s="1355"/>
      <c r="B27302" s="1355"/>
      <c r="C27302" s="1433"/>
      <c r="E27302" s="1433"/>
      <c r="K27302" s="1433"/>
      <c r="L27302" s="1334"/>
    </row>
    <row r="27303" spans="1:12" ht="24" customHeight="1">
      <c r="A27303" s="1355"/>
      <c r="B27303" s="1355"/>
      <c r="C27303" s="1433"/>
      <c r="E27303" s="1433"/>
      <c r="K27303" s="1433"/>
      <c r="L27303" s="1334"/>
    </row>
    <row r="27304" spans="1:12" ht="24" customHeight="1">
      <c r="A27304" s="1355"/>
      <c r="B27304" s="1355"/>
      <c r="C27304" s="1433"/>
      <c r="E27304" s="1433"/>
      <c r="K27304" s="1433"/>
      <c r="L27304" s="1334"/>
    </row>
    <row r="27305" spans="1:12" ht="24" customHeight="1">
      <c r="A27305" s="1355"/>
      <c r="B27305" s="1355"/>
      <c r="C27305" s="1433"/>
      <c r="E27305" s="1433"/>
      <c r="K27305" s="1433"/>
      <c r="L27305" s="1334"/>
    </row>
    <row r="27306" spans="1:12" ht="24" customHeight="1">
      <c r="A27306" s="1355"/>
      <c r="B27306" s="1355"/>
      <c r="C27306" s="1433"/>
      <c r="E27306" s="1433"/>
      <c r="K27306" s="1433"/>
      <c r="L27306" s="1334"/>
    </row>
    <row r="27307" spans="1:12" ht="24" customHeight="1">
      <c r="A27307" s="1355"/>
      <c r="B27307" s="1355"/>
      <c r="C27307" s="1433"/>
      <c r="E27307" s="1433"/>
      <c r="K27307" s="1433"/>
      <c r="L27307" s="1334"/>
    </row>
    <row r="27308" spans="1:12" ht="24" customHeight="1">
      <c r="A27308" s="1355"/>
      <c r="B27308" s="1355"/>
      <c r="C27308" s="1433"/>
      <c r="E27308" s="1433"/>
      <c r="K27308" s="1433"/>
      <c r="L27308" s="1334"/>
    </row>
    <row r="27309" spans="1:12" ht="24" customHeight="1">
      <c r="A27309" s="1355"/>
      <c r="B27309" s="1355"/>
      <c r="C27309" s="1433"/>
      <c r="E27309" s="1433"/>
      <c r="K27309" s="1433"/>
      <c r="L27309" s="1334"/>
    </row>
    <row r="27310" spans="1:12" ht="24" customHeight="1">
      <c r="A27310" s="1355"/>
      <c r="B27310" s="1355"/>
      <c r="C27310" s="1433"/>
      <c r="E27310" s="1433"/>
      <c r="K27310" s="1433"/>
      <c r="L27310" s="1334"/>
    </row>
    <row r="27311" spans="1:12" ht="24" customHeight="1">
      <c r="A27311" s="1355"/>
      <c r="B27311" s="1355"/>
      <c r="C27311" s="1433"/>
      <c r="E27311" s="1433"/>
      <c r="K27311" s="1433"/>
      <c r="L27311" s="1334"/>
    </row>
    <row r="27312" spans="1:12" ht="24" customHeight="1">
      <c r="A27312" s="1355"/>
      <c r="B27312" s="1355"/>
      <c r="C27312" s="1433"/>
      <c r="E27312" s="1433"/>
      <c r="K27312" s="1433"/>
      <c r="L27312" s="1334"/>
    </row>
    <row r="27313" spans="1:12" ht="24" customHeight="1">
      <c r="A27313" s="1355"/>
      <c r="B27313" s="1355"/>
      <c r="C27313" s="1433"/>
      <c r="E27313" s="1433"/>
      <c r="K27313" s="1433"/>
      <c r="L27313" s="1334"/>
    </row>
    <row r="27314" spans="1:12" ht="24" customHeight="1">
      <c r="A27314" s="1355"/>
      <c r="B27314" s="1355"/>
      <c r="C27314" s="1433"/>
      <c r="E27314" s="1433"/>
      <c r="K27314" s="1433"/>
      <c r="L27314" s="1334"/>
    </row>
    <row r="27315" spans="1:12" ht="24" customHeight="1">
      <c r="A27315" s="1355"/>
      <c r="B27315" s="1355"/>
      <c r="C27315" s="1433"/>
      <c r="E27315" s="1433"/>
      <c r="K27315" s="1433"/>
      <c r="L27315" s="1334"/>
    </row>
    <row r="27316" spans="1:12" ht="24" customHeight="1">
      <c r="A27316" s="1355"/>
      <c r="B27316" s="1355"/>
      <c r="C27316" s="1433"/>
      <c r="E27316" s="1433"/>
      <c r="K27316" s="1433"/>
      <c r="L27316" s="1334"/>
    </row>
    <row r="27317" spans="1:12" ht="24" customHeight="1">
      <c r="A27317" s="1355"/>
      <c r="B27317" s="1355"/>
      <c r="C27317" s="1433"/>
      <c r="E27317" s="1433"/>
      <c r="K27317" s="1433"/>
      <c r="L27317" s="1334"/>
    </row>
    <row r="27318" spans="1:12" ht="24" customHeight="1">
      <c r="A27318" s="1355"/>
      <c r="B27318" s="1355"/>
      <c r="C27318" s="1433"/>
      <c r="E27318" s="1433"/>
      <c r="K27318" s="1433"/>
      <c r="L27318" s="1334"/>
    </row>
    <row r="27319" spans="1:12" ht="24" customHeight="1">
      <c r="A27319" s="1355"/>
      <c r="B27319" s="1355"/>
      <c r="C27319" s="1433"/>
      <c r="E27319" s="1433"/>
      <c r="K27319" s="1433"/>
      <c r="L27319" s="1334"/>
    </row>
    <row r="27320" spans="1:12" ht="24" customHeight="1">
      <c r="A27320" s="1355"/>
      <c r="B27320" s="1355"/>
      <c r="C27320" s="1433"/>
      <c r="E27320" s="1433"/>
      <c r="K27320" s="1433"/>
      <c r="L27320" s="1334"/>
    </row>
    <row r="27321" spans="1:12" ht="24" customHeight="1">
      <c r="A27321" s="1355"/>
      <c r="B27321" s="1355"/>
      <c r="C27321" s="1433"/>
      <c r="E27321" s="1433"/>
      <c r="K27321" s="1433"/>
      <c r="L27321" s="1334"/>
    </row>
    <row r="27322" spans="1:12" ht="24" customHeight="1">
      <c r="A27322" s="1355"/>
      <c r="B27322" s="1355"/>
      <c r="C27322" s="1433"/>
      <c r="E27322" s="1433"/>
      <c r="K27322" s="1433"/>
      <c r="L27322" s="1334"/>
    </row>
    <row r="27323" spans="1:12" ht="24" customHeight="1">
      <c r="A27323" s="1355"/>
      <c r="B27323" s="1355"/>
      <c r="C27323" s="1433"/>
      <c r="E27323" s="1433"/>
      <c r="K27323" s="1433"/>
      <c r="L27323" s="1334"/>
    </row>
    <row r="27324" spans="1:12" ht="24" customHeight="1">
      <c r="A27324" s="1355"/>
      <c r="B27324" s="1355"/>
      <c r="C27324" s="1433"/>
      <c r="E27324" s="1433"/>
      <c r="K27324" s="1433"/>
      <c r="L27324" s="1334"/>
    </row>
    <row r="27325" spans="1:12" ht="24" customHeight="1">
      <c r="A27325" s="1355"/>
      <c r="B27325" s="1355"/>
      <c r="C27325" s="1433"/>
      <c r="E27325" s="1433"/>
      <c r="K27325" s="1433"/>
      <c r="L27325" s="1334"/>
    </row>
    <row r="27326" spans="1:12" ht="24" customHeight="1">
      <c r="A27326" s="1355"/>
      <c r="B27326" s="1355"/>
      <c r="C27326" s="1433"/>
      <c r="E27326" s="1433"/>
      <c r="K27326" s="1433"/>
      <c r="L27326" s="1334"/>
    </row>
    <row r="27327" spans="1:12" ht="24" customHeight="1">
      <c r="A27327" s="1355"/>
      <c r="B27327" s="1355"/>
      <c r="C27327" s="1433"/>
      <c r="E27327" s="1433"/>
      <c r="K27327" s="1433"/>
      <c r="L27327" s="1334"/>
    </row>
    <row r="27328" spans="1:12" ht="24" customHeight="1">
      <c r="A27328" s="1355"/>
      <c r="B27328" s="1355"/>
      <c r="C27328" s="1433"/>
      <c r="E27328" s="1433"/>
      <c r="K27328" s="1433"/>
      <c r="L27328" s="1334"/>
    </row>
    <row r="27329" spans="1:12" ht="24" customHeight="1">
      <c r="A27329" s="1355"/>
      <c r="B27329" s="1355"/>
      <c r="C27329" s="1433"/>
      <c r="E27329" s="1433"/>
      <c r="K27329" s="1433"/>
      <c r="L27329" s="1334"/>
    </row>
    <row r="27330" spans="1:12" ht="24" customHeight="1">
      <c r="A27330" s="1355"/>
      <c r="B27330" s="1355"/>
      <c r="C27330" s="1433"/>
      <c r="E27330" s="1433"/>
      <c r="K27330" s="1433"/>
      <c r="L27330" s="1334"/>
    </row>
    <row r="27331" spans="1:12" ht="24" customHeight="1">
      <c r="A27331" s="1355"/>
      <c r="B27331" s="1355"/>
      <c r="C27331" s="1433"/>
      <c r="E27331" s="1433"/>
      <c r="K27331" s="1433"/>
      <c r="L27331" s="1334"/>
    </row>
    <row r="27332" spans="1:12" ht="24" customHeight="1">
      <c r="A27332" s="1355"/>
      <c r="B27332" s="1355"/>
      <c r="C27332" s="1433"/>
      <c r="E27332" s="1433"/>
      <c r="K27332" s="1433"/>
      <c r="L27332" s="1334"/>
    </row>
    <row r="27333" spans="1:12" ht="24" customHeight="1">
      <c r="A27333" s="1355"/>
      <c r="B27333" s="1355"/>
      <c r="C27333" s="1433"/>
      <c r="E27333" s="1433"/>
      <c r="K27333" s="1433"/>
      <c r="L27333" s="1334"/>
    </row>
    <row r="27334" spans="1:12" ht="24" customHeight="1">
      <c r="A27334" s="1355"/>
      <c r="B27334" s="1355"/>
      <c r="C27334" s="1433"/>
      <c r="E27334" s="1433"/>
      <c r="K27334" s="1433"/>
      <c r="L27334" s="1334"/>
    </row>
    <row r="27335" spans="1:12" ht="24" customHeight="1">
      <c r="A27335" s="1355"/>
      <c r="B27335" s="1355"/>
      <c r="C27335" s="1433"/>
      <c r="E27335" s="1433"/>
      <c r="K27335" s="1433"/>
      <c r="L27335" s="1334"/>
    </row>
    <row r="27336" spans="1:12" ht="24" customHeight="1">
      <c r="A27336" s="1355"/>
      <c r="B27336" s="1355"/>
      <c r="C27336" s="1433"/>
      <c r="E27336" s="1433"/>
      <c r="K27336" s="1433"/>
      <c r="L27336" s="1334"/>
    </row>
    <row r="27337" spans="1:12" ht="24" customHeight="1">
      <c r="A27337" s="1355"/>
      <c r="B27337" s="1355"/>
      <c r="C27337" s="1433"/>
      <c r="E27337" s="1433"/>
      <c r="K27337" s="1433"/>
      <c r="L27337" s="1334"/>
    </row>
    <row r="27338" spans="1:12" ht="24" customHeight="1">
      <c r="A27338" s="1355"/>
      <c r="B27338" s="1355"/>
      <c r="C27338" s="1433"/>
      <c r="E27338" s="1433"/>
      <c r="K27338" s="1433"/>
      <c r="L27338" s="1334"/>
    </row>
    <row r="27339" spans="1:12" ht="24" customHeight="1">
      <c r="A27339" s="1355"/>
      <c r="B27339" s="1355"/>
      <c r="C27339" s="1433"/>
      <c r="E27339" s="1433"/>
      <c r="K27339" s="1433"/>
      <c r="L27339" s="1334"/>
    </row>
    <row r="27340" spans="1:12" ht="24" customHeight="1">
      <c r="A27340" s="1355"/>
      <c r="B27340" s="1355"/>
      <c r="C27340" s="1433"/>
      <c r="E27340" s="1433"/>
      <c r="K27340" s="1433"/>
      <c r="L27340" s="1334"/>
    </row>
    <row r="27341" spans="1:12" ht="24" customHeight="1">
      <c r="A27341" s="1355"/>
      <c r="B27341" s="1355"/>
      <c r="C27341" s="1433"/>
      <c r="E27341" s="1433"/>
      <c r="K27341" s="1433"/>
      <c r="L27341" s="1334"/>
    </row>
    <row r="27342" spans="1:12" ht="24" customHeight="1">
      <c r="A27342" s="1355"/>
      <c r="B27342" s="1355"/>
      <c r="C27342" s="1433"/>
      <c r="E27342" s="1433"/>
      <c r="K27342" s="1433"/>
      <c r="L27342" s="1334"/>
    </row>
    <row r="27343" spans="1:12" ht="24" customHeight="1">
      <c r="A27343" s="1355"/>
      <c r="B27343" s="1355"/>
      <c r="C27343" s="1433"/>
      <c r="E27343" s="1433"/>
      <c r="K27343" s="1433"/>
      <c r="L27343" s="1334"/>
    </row>
    <row r="27344" spans="1:12" ht="24" customHeight="1">
      <c r="A27344" s="1355"/>
      <c r="B27344" s="1355"/>
      <c r="C27344" s="1433"/>
      <c r="E27344" s="1433"/>
      <c r="K27344" s="1433"/>
      <c r="L27344" s="1334"/>
    </row>
    <row r="27345" spans="1:12" ht="24" customHeight="1">
      <c r="A27345" s="1355"/>
      <c r="B27345" s="1355"/>
      <c r="C27345" s="1433"/>
      <c r="E27345" s="1433"/>
      <c r="K27345" s="1433"/>
      <c r="L27345" s="1334"/>
    </row>
    <row r="27346" spans="1:12" ht="24" customHeight="1">
      <c r="A27346" s="1355"/>
      <c r="B27346" s="1355"/>
      <c r="C27346" s="1433"/>
      <c r="E27346" s="1433"/>
      <c r="K27346" s="1433"/>
      <c r="L27346" s="1334"/>
    </row>
    <row r="27347" spans="1:12" ht="24" customHeight="1">
      <c r="A27347" s="1355"/>
      <c r="B27347" s="1355"/>
      <c r="C27347" s="1433"/>
      <c r="E27347" s="1433"/>
      <c r="K27347" s="1433"/>
      <c r="L27347" s="1334"/>
    </row>
    <row r="27348" spans="1:12" ht="24" customHeight="1">
      <c r="A27348" s="1355"/>
      <c r="B27348" s="1355"/>
      <c r="C27348" s="1433"/>
      <c r="E27348" s="1433"/>
      <c r="K27348" s="1433"/>
      <c r="L27348" s="1334"/>
    </row>
    <row r="27349" spans="1:12" ht="24" customHeight="1">
      <c r="A27349" s="1355"/>
      <c r="B27349" s="1355"/>
      <c r="C27349" s="1433"/>
      <c r="E27349" s="1433"/>
      <c r="K27349" s="1433"/>
      <c r="L27349" s="1334"/>
    </row>
    <row r="27350" spans="1:12" ht="24" customHeight="1">
      <c r="A27350" s="1355"/>
      <c r="B27350" s="1355"/>
      <c r="C27350" s="1433"/>
      <c r="E27350" s="1433"/>
      <c r="K27350" s="1433"/>
      <c r="L27350" s="1334"/>
    </row>
    <row r="27351" spans="1:12" ht="24" customHeight="1">
      <c r="A27351" s="1355"/>
      <c r="B27351" s="1355"/>
      <c r="C27351" s="1433"/>
      <c r="E27351" s="1433"/>
      <c r="K27351" s="1433"/>
      <c r="L27351" s="1334"/>
    </row>
    <row r="27352" spans="1:12" ht="24" customHeight="1">
      <c r="A27352" s="1355"/>
      <c r="B27352" s="1355"/>
      <c r="C27352" s="1433"/>
      <c r="E27352" s="1433"/>
      <c r="K27352" s="1433"/>
      <c r="L27352" s="1334"/>
    </row>
    <row r="27353" spans="1:12" ht="24" customHeight="1">
      <c r="A27353" s="1355"/>
      <c r="B27353" s="1355"/>
      <c r="C27353" s="1433"/>
      <c r="E27353" s="1433"/>
      <c r="K27353" s="1433"/>
      <c r="L27353" s="1334"/>
    </row>
    <row r="27354" spans="1:12" ht="24" customHeight="1">
      <c r="A27354" s="1355"/>
      <c r="B27354" s="1355"/>
      <c r="C27354" s="1433"/>
      <c r="E27354" s="1433"/>
      <c r="K27354" s="1433"/>
      <c r="L27354" s="1334"/>
    </row>
    <row r="27355" spans="1:12" ht="24" customHeight="1">
      <c r="A27355" s="1355"/>
      <c r="B27355" s="1355"/>
      <c r="C27355" s="1433"/>
      <c r="E27355" s="1433"/>
      <c r="K27355" s="1433"/>
      <c r="L27355" s="1334"/>
    </row>
    <row r="27356" spans="1:12" ht="24" customHeight="1">
      <c r="A27356" s="1355"/>
      <c r="B27356" s="1355"/>
      <c r="C27356" s="1433"/>
      <c r="E27356" s="1433"/>
      <c r="K27356" s="1433"/>
      <c r="L27356" s="1334"/>
    </row>
    <row r="27357" spans="1:12" ht="24" customHeight="1">
      <c r="A27357" s="1355"/>
      <c r="B27357" s="1355"/>
      <c r="C27357" s="1433"/>
      <c r="E27357" s="1433"/>
      <c r="K27357" s="1433"/>
      <c r="L27357" s="1334"/>
    </row>
    <row r="27358" spans="1:12" ht="24" customHeight="1">
      <c r="A27358" s="1355"/>
      <c r="B27358" s="1355"/>
      <c r="C27358" s="1433"/>
      <c r="E27358" s="1433"/>
      <c r="K27358" s="1433"/>
      <c r="L27358" s="1334"/>
    </row>
    <row r="27359" spans="1:12" ht="24" customHeight="1">
      <c r="A27359" s="1355"/>
      <c r="B27359" s="1355"/>
      <c r="C27359" s="1433"/>
      <c r="E27359" s="1433"/>
      <c r="K27359" s="1433"/>
      <c r="L27359" s="1334"/>
    </row>
    <row r="27360" spans="1:12" ht="24" customHeight="1">
      <c r="A27360" s="1355"/>
      <c r="B27360" s="1355"/>
      <c r="C27360" s="1433"/>
      <c r="E27360" s="1433"/>
      <c r="K27360" s="1433"/>
      <c r="L27360" s="1334"/>
    </row>
    <row r="27361" spans="1:12" ht="24" customHeight="1">
      <c r="A27361" s="1355"/>
      <c r="B27361" s="1355"/>
      <c r="C27361" s="1433"/>
      <c r="E27361" s="1433"/>
      <c r="K27361" s="1433"/>
      <c r="L27361" s="1334"/>
    </row>
    <row r="27362" spans="1:12" ht="24" customHeight="1">
      <c r="A27362" s="1355"/>
      <c r="B27362" s="1355"/>
      <c r="C27362" s="1433"/>
      <c r="E27362" s="1433"/>
      <c r="K27362" s="1433"/>
      <c r="L27362" s="1334"/>
    </row>
    <row r="27363" spans="1:12" ht="24" customHeight="1">
      <c r="A27363" s="1355"/>
      <c r="B27363" s="1355"/>
      <c r="C27363" s="1433"/>
      <c r="E27363" s="1433"/>
      <c r="K27363" s="1433"/>
      <c r="L27363" s="1334"/>
    </row>
    <row r="27364" spans="1:12" ht="24" customHeight="1">
      <c r="A27364" s="1355"/>
      <c r="B27364" s="1355"/>
      <c r="C27364" s="1433"/>
      <c r="E27364" s="1433"/>
      <c r="K27364" s="1433"/>
      <c r="L27364" s="1334"/>
    </row>
    <row r="27365" spans="1:12" ht="24" customHeight="1">
      <c r="A27365" s="1355"/>
      <c r="B27365" s="1355"/>
      <c r="C27365" s="1433"/>
      <c r="E27365" s="1433"/>
      <c r="K27365" s="1433"/>
      <c r="L27365" s="1334"/>
    </row>
    <row r="27366" spans="1:12" ht="24" customHeight="1">
      <c r="A27366" s="1355"/>
      <c r="B27366" s="1355"/>
      <c r="C27366" s="1433"/>
      <c r="E27366" s="1433"/>
      <c r="K27366" s="1433"/>
      <c r="L27366" s="1334"/>
    </row>
    <row r="27367" spans="1:12" ht="24" customHeight="1">
      <c r="A27367" s="1355"/>
      <c r="B27367" s="1355"/>
      <c r="C27367" s="1433"/>
      <c r="E27367" s="1433"/>
      <c r="K27367" s="1433"/>
      <c r="L27367" s="1334"/>
    </row>
    <row r="27368" spans="1:12" ht="24" customHeight="1">
      <c r="A27368" s="1355"/>
      <c r="B27368" s="1355"/>
      <c r="C27368" s="1433"/>
      <c r="E27368" s="1433"/>
      <c r="K27368" s="1433"/>
      <c r="L27368" s="1334"/>
    </row>
    <row r="27369" spans="1:12" ht="24" customHeight="1">
      <c r="A27369" s="1355"/>
      <c r="B27369" s="1355"/>
      <c r="C27369" s="1433"/>
      <c r="E27369" s="1433"/>
      <c r="K27369" s="1433"/>
      <c r="L27369" s="1334"/>
    </row>
    <row r="27370" spans="1:12" ht="24" customHeight="1">
      <c r="A27370" s="1355"/>
      <c r="B27370" s="1355"/>
      <c r="C27370" s="1433"/>
      <c r="E27370" s="1433"/>
      <c r="K27370" s="1433"/>
      <c r="L27370" s="1334"/>
    </row>
    <row r="27371" spans="1:12" ht="24" customHeight="1">
      <c r="A27371" s="1355"/>
      <c r="B27371" s="1355"/>
      <c r="C27371" s="1433"/>
      <c r="E27371" s="1433"/>
      <c r="K27371" s="1433"/>
      <c r="L27371" s="1334"/>
    </row>
    <row r="27372" spans="1:12" ht="24" customHeight="1">
      <c r="A27372" s="1355"/>
      <c r="B27372" s="1355"/>
      <c r="C27372" s="1433"/>
      <c r="E27372" s="1433"/>
      <c r="K27372" s="1433"/>
      <c r="L27372" s="1334"/>
    </row>
    <row r="27373" spans="1:12" ht="24" customHeight="1">
      <c r="A27373" s="1355"/>
      <c r="B27373" s="1355"/>
      <c r="C27373" s="1433"/>
      <c r="E27373" s="1433"/>
      <c r="K27373" s="1433"/>
      <c r="L27373" s="1334"/>
    </row>
    <row r="27374" spans="1:12" ht="24" customHeight="1">
      <c r="A27374" s="1355"/>
      <c r="B27374" s="1355"/>
      <c r="C27374" s="1433"/>
      <c r="E27374" s="1433"/>
      <c r="K27374" s="1433"/>
      <c r="L27374" s="1334"/>
    </row>
    <row r="27375" spans="1:12" ht="24" customHeight="1">
      <c r="A27375" s="1355"/>
      <c r="B27375" s="1355"/>
      <c r="C27375" s="1433"/>
      <c r="E27375" s="1433"/>
      <c r="K27375" s="1433"/>
      <c r="L27375" s="1334"/>
    </row>
    <row r="27376" spans="1:12" ht="24" customHeight="1">
      <c r="A27376" s="1355"/>
      <c r="B27376" s="1355"/>
      <c r="C27376" s="1433"/>
      <c r="E27376" s="1433"/>
      <c r="K27376" s="1433"/>
      <c r="L27376" s="1334"/>
    </row>
    <row r="27377" spans="1:12" ht="24" customHeight="1">
      <c r="A27377" s="1355"/>
      <c r="B27377" s="1355"/>
      <c r="C27377" s="1433"/>
      <c r="E27377" s="1433"/>
      <c r="K27377" s="1433"/>
      <c r="L27377" s="1334"/>
    </row>
    <row r="27378" spans="1:12" ht="24" customHeight="1">
      <c r="A27378" s="1355"/>
      <c r="B27378" s="1355"/>
      <c r="C27378" s="1433"/>
      <c r="E27378" s="1433"/>
      <c r="K27378" s="1433"/>
      <c r="L27378" s="1334"/>
    </row>
    <row r="27379" spans="1:12" ht="24" customHeight="1">
      <c r="A27379" s="1355"/>
      <c r="B27379" s="1355"/>
      <c r="C27379" s="1433"/>
      <c r="E27379" s="1433"/>
      <c r="K27379" s="1433"/>
      <c r="L27379" s="1334"/>
    </row>
    <row r="27380" spans="1:12" ht="24" customHeight="1">
      <c r="A27380" s="1355"/>
      <c r="B27380" s="1355"/>
      <c r="C27380" s="1433"/>
      <c r="E27380" s="1433"/>
      <c r="K27380" s="1433"/>
      <c r="L27380" s="1334"/>
    </row>
    <row r="27381" spans="1:12" ht="24" customHeight="1">
      <c r="A27381" s="1355"/>
      <c r="B27381" s="1355"/>
      <c r="C27381" s="1433"/>
      <c r="E27381" s="1433"/>
      <c r="K27381" s="1433"/>
      <c r="L27381" s="1334"/>
    </row>
    <row r="27382" spans="1:12" ht="24" customHeight="1">
      <c r="A27382" s="1355"/>
      <c r="B27382" s="1355"/>
      <c r="C27382" s="1433"/>
      <c r="E27382" s="1433"/>
      <c r="K27382" s="1433"/>
      <c r="L27382" s="1334"/>
    </row>
    <row r="27383" spans="1:12" ht="24" customHeight="1">
      <c r="A27383" s="1355"/>
      <c r="B27383" s="1355"/>
      <c r="C27383" s="1433"/>
      <c r="E27383" s="1433"/>
      <c r="K27383" s="1433"/>
      <c r="L27383" s="1334"/>
    </row>
    <row r="27384" spans="1:12" ht="24" customHeight="1">
      <c r="A27384" s="1355"/>
      <c r="B27384" s="1355"/>
      <c r="C27384" s="1433"/>
      <c r="E27384" s="1433"/>
      <c r="K27384" s="1433"/>
      <c r="L27384" s="1334"/>
    </row>
    <row r="27385" spans="1:12" ht="24" customHeight="1">
      <c r="A27385" s="1355"/>
      <c r="B27385" s="1355"/>
      <c r="C27385" s="1433"/>
      <c r="E27385" s="1433"/>
      <c r="K27385" s="1433"/>
      <c r="L27385" s="1334"/>
    </row>
    <row r="27386" spans="1:12" ht="24" customHeight="1">
      <c r="A27386" s="1355"/>
      <c r="B27386" s="1355"/>
      <c r="C27386" s="1433"/>
      <c r="E27386" s="1433"/>
      <c r="K27386" s="1433"/>
      <c r="L27386" s="1334"/>
    </row>
    <row r="27387" spans="1:12" ht="24" customHeight="1">
      <c r="A27387" s="1355"/>
      <c r="B27387" s="1355"/>
      <c r="C27387" s="1433"/>
      <c r="E27387" s="1433"/>
      <c r="K27387" s="1433"/>
      <c r="L27387" s="1334"/>
    </row>
    <row r="27388" spans="1:12" ht="24" customHeight="1">
      <c r="A27388" s="1355"/>
      <c r="B27388" s="1355"/>
      <c r="C27388" s="1433"/>
      <c r="E27388" s="1433"/>
      <c r="K27388" s="1433"/>
      <c r="L27388" s="1334"/>
    </row>
    <row r="27389" spans="1:12" ht="24" customHeight="1">
      <c r="A27389" s="1355"/>
      <c r="B27389" s="1355"/>
      <c r="C27389" s="1433"/>
      <c r="E27389" s="1433"/>
      <c r="K27389" s="1433"/>
      <c r="L27389" s="1334"/>
    </row>
    <row r="27390" spans="1:12" ht="24" customHeight="1">
      <c r="A27390" s="1355"/>
      <c r="B27390" s="1355"/>
      <c r="C27390" s="1433"/>
      <c r="E27390" s="1433"/>
      <c r="K27390" s="1433"/>
      <c r="L27390" s="1334"/>
    </row>
    <row r="27391" spans="1:12" ht="24" customHeight="1">
      <c r="A27391" s="1355"/>
      <c r="B27391" s="1355"/>
      <c r="C27391" s="1433"/>
      <c r="E27391" s="1433"/>
      <c r="K27391" s="1433"/>
      <c r="L27391" s="1334"/>
    </row>
    <row r="27392" spans="1:12" ht="24" customHeight="1">
      <c r="A27392" s="1355"/>
      <c r="B27392" s="1355"/>
      <c r="C27392" s="1433"/>
      <c r="E27392" s="1433"/>
      <c r="K27392" s="1433"/>
      <c r="L27392" s="1334"/>
    </row>
    <row r="27393" spans="1:12" ht="24" customHeight="1">
      <c r="A27393" s="1355"/>
      <c r="B27393" s="1355"/>
      <c r="C27393" s="1433"/>
      <c r="E27393" s="1433"/>
      <c r="K27393" s="1433"/>
      <c r="L27393" s="1334"/>
    </row>
    <row r="27394" spans="1:12" ht="24" customHeight="1">
      <c r="A27394" s="1355"/>
      <c r="B27394" s="1355"/>
      <c r="C27394" s="1433"/>
      <c r="E27394" s="1433"/>
      <c r="K27394" s="1433"/>
      <c r="L27394" s="1334"/>
    </row>
    <row r="27395" spans="1:12" ht="24" customHeight="1">
      <c r="A27395" s="1355"/>
      <c r="B27395" s="1355"/>
      <c r="C27395" s="1433"/>
      <c r="E27395" s="1433"/>
      <c r="K27395" s="1433"/>
      <c r="L27395" s="1334"/>
    </row>
    <row r="27396" spans="1:12" ht="24" customHeight="1">
      <c r="A27396" s="1355"/>
      <c r="B27396" s="1355"/>
      <c r="C27396" s="1433"/>
      <c r="E27396" s="1433"/>
      <c r="K27396" s="1433"/>
      <c r="L27396" s="1334"/>
    </row>
    <row r="27397" spans="1:12" ht="24" customHeight="1">
      <c r="A27397" s="1355"/>
      <c r="B27397" s="1355"/>
      <c r="C27397" s="1433"/>
      <c r="E27397" s="1433"/>
      <c r="K27397" s="1433"/>
      <c r="L27397" s="1334"/>
    </row>
    <row r="27398" spans="1:12" ht="24" customHeight="1">
      <c r="A27398" s="1355"/>
      <c r="B27398" s="1355"/>
      <c r="C27398" s="1433"/>
      <c r="E27398" s="1433"/>
      <c r="K27398" s="1433"/>
      <c r="L27398" s="1334"/>
    </row>
    <row r="27399" spans="1:12" ht="24" customHeight="1">
      <c r="A27399" s="1355"/>
      <c r="B27399" s="1355"/>
      <c r="C27399" s="1433"/>
      <c r="E27399" s="1433"/>
      <c r="K27399" s="1433"/>
      <c r="L27399" s="1334"/>
    </row>
    <row r="27400" spans="1:12" ht="24" customHeight="1">
      <c r="A27400" s="1355"/>
      <c r="B27400" s="1355"/>
      <c r="C27400" s="1433"/>
      <c r="E27400" s="1433"/>
      <c r="K27400" s="1433"/>
      <c r="L27400" s="1334"/>
    </row>
    <row r="27401" spans="1:12" ht="24" customHeight="1">
      <c r="A27401" s="1355"/>
      <c r="B27401" s="1355"/>
      <c r="C27401" s="1433"/>
      <c r="E27401" s="1433"/>
      <c r="K27401" s="1433"/>
      <c r="L27401" s="1334"/>
    </row>
    <row r="27402" spans="1:12" ht="24" customHeight="1">
      <c r="A27402" s="1355"/>
      <c r="B27402" s="1355"/>
      <c r="C27402" s="1433"/>
      <c r="E27402" s="1433"/>
      <c r="K27402" s="1433"/>
      <c r="L27402" s="1334"/>
    </row>
    <row r="27403" spans="1:12" ht="24" customHeight="1">
      <c r="A27403" s="1355"/>
      <c r="B27403" s="1355"/>
      <c r="C27403" s="1433"/>
      <c r="E27403" s="1433"/>
      <c r="K27403" s="1433"/>
      <c r="L27403" s="1334"/>
    </row>
    <row r="27404" spans="1:12" ht="24" customHeight="1">
      <c r="A27404" s="1355"/>
      <c r="B27404" s="1355"/>
      <c r="C27404" s="1433"/>
      <c r="E27404" s="1433"/>
      <c r="K27404" s="1433"/>
      <c r="L27404" s="1334"/>
    </row>
    <row r="27405" spans="1:12" ht="24" customHeight="1">
      <c r="A27405" s="1355"/>
      <c r="B27405" s="1355"/>
      <c r="C27405" s="1433"/>
      <c r="E27405" s="1433"/>
      <c r="K27405" s="1433"/>
      <c r="L27405" s="1334"/>
    </row>
    <row r="27406" spans="1:12" ht="24" customHeight="1">
      <c r="A27406" s="1355"/>
      <c r="B27406" s="1355"/>
      <c r="C27406" s="1433"/>
      <c r="E27406" s="1433"/>
      <c r="K27406" s="1433"/>
      <c r="L27406" s="1334"/>
    </row>
    <row r="27407" spans="1:12" ht="24" customHeight="1">
      <c r="A27407" s="1355"/>
      <c r="B27407" s="1355"/>
      <c r="C27407" s="1433"/>
      <c r="E27407" s="1433"/>
      <c r="K27407" s="1433"/>
      <c r="L27407" s="1334"/>
    </row>
    <row r="27408" spans="1:12" ht="24" customHeight="1">
      <c r="A27408" s="1355"/>
      <c r="B27408" s="1355"/>
      <c r="C27408" s="1433"/>
      <c r="E27408" s="1433"/>
      <c r="K27408" s="1433"/>
      <c r="L27408" s="1334"/>
    </row>
    <row r="27409" spans="1:12" ht="24" customHeight="1">
      <c r="A27409" s="1355"/>
      <c r="B27409" s="1355"/>
      <c r="C27409" s="1433"/>
      <c r="E27409" s="1433"/>
      <c r="K27409" s="1433"/>
      <c r="L27409" s="1334"/>
    </row>
    <row r="27410" spans="1:12" ht="24" customHeight="1">
      <c r="A27410" s="1355"/>
      <c r="B27410" s="1355"/>
      <c r="C27410" s="1433"/>
      <c r="E27410" s="1433"/>
      <c r="K27410" s="1433"/>
      <c r="L27410" s="1334"/>
    </row>
    <row r="27411" spans="1:12" ht="24" customHeight="1">
      <c r="A27411" s="1355"/>
      <c r="B27411" s="1355"/>
      <c r="C27411" s="1433"/>
      <c r="E27411" s="1433"/>
      <c r="K27411" s="1433"/>
      <c r="L27411" s="1334"/>
    </row>
    <row r="27412" spans="1:12" ht="24" customHeight="1">
      <c r="A27412" s="1355"/>
      <c r="B27412" s="1355"/>
      <c r="C27412" s="1433"/>
      <c r="E27412" s="1433"/>
      <c r="K27412" s="1433"/>
      <c r="L27412" s="1334"/>
    </row>
    <row r="27413" spans="1:12" ht="24" customHeight="1">
      <c r="A27413" s="1355"/>
      <c r="B27413" s="1355"/>
      <c r="C27413" s="1433"/>
      <c r="E27413" s="1433"/>
      <c r="K27413" s="1433"/>
      <c r="L27413" s="1334"/>
    </row>
    <row r="27414" spans="1:12" ht="24" customHeight="1">
      <c r="A27414" s="1355"/>
      <c r="B27414" s="1355"/>
      <c r="C27414" s="1433"/>
      <c r="E27414" s="1433"/>
      <c r="K27414" s="1433"/>
      <c r="L27414" s="1334"/>
    </row>
    <row r="27415" spans="1:12" ht="24" customHeight="1">
      <c r="A27415" s="1355"/>
      <c r="B27415" s="1355"/>
      <c r="C27415" s="1433"/>
      <c r="E27415" s="1433"/>
      <c r="K27415" s="1433"/>
      <c r="L27415" s="1334"/>
    </row>
    <row r="27416" spans="1:12" ht="24" customHeight="1">
      <c r="A27416" s="1355"/>
      <c r="B27416" s="1355"/>
      <c r="C27416" s="1433"/>
      <c r="E27416" s="1433"/>
      <c r="K27416" s="1433"/>
      <c r="L27416" s="1334"/>
    </row>
    <row r="27417" spans="1:12" ht="24" customHeight="1">
      <c r="A27417" s="1355"/>
      <c r="B27417" s="1355"/>
      <c r="C27417" s="1433"/>
      <c r="E27417" s="1433"/>
      <c r="K27417" s="1433"/>
      <c r="L27417" s="1334"/>
    </row>
    <row r="27418" spans="1:12" ht="24" customHeight="1">
      <c r="A27418" s="1355"/>
      <c r="B27418" s="1355"/>
      <c r="C27418" s="1433"/>
      <c r="E27418" s="1433"/>
      <c r="K27418" s="1433"/>
      <c r="L27418" s="1334"/>
    </row>
    <row r="27419" spans="1:12" ht="24" customHeight="1">
      <c r="A27419" s="1355"/>
      <c r="B27419" s="1355"/>
      <c r="C27419" s="1433"/>
      <c r="E27419" s="1433"/>
      <c r="K27419" s="1433"/>
      <c r="L27419" s="1334"/>
    </row>
    <row r="27420" spans="1:12" ht="24" customHeight="1">
      <c r="A27420" s="1355"/>
      <c r="B27420" s="1355"/>
      <c r="C27420" s="1433"/>
      <c r="E27420" s="1433"/>
      <c r="K27420" s="1433"/>
      <c r="L27420" s="1334"/>
    </row>
    <row r="27421" spans="1:12" ht="24" customHeight="1">
      <c r="A27421" s="1355"/>
      <c r="B27421" s="1355"/>
      <c r="C27421" s="1433"/>
      <c r="E27421" s="1433"/>
      <c r="K27421" s="1433"/>
      <c r="L27421" s="1334"/>
    </row>
    <row r="27422" spans="1:12" ht="24" customHeight="1">
      <c r="A27422" s="1355"/>
      <c r="B27422" s="1355"/>
      <c r="C27422" s="1433"/>
      <c r="E27422" s="1433"/>
      <c r="K27422" s="1433"/>
      <c r="L27422" s="1334"/>
    </row>
    <row r="27423" spans="1:12" ht="24" customHeight="1">
      <c r="A27423" s="1355"/>
      <c r="B27423" s="1355"/>
      <c r="C27423" s="1433"/>
      <c r="E27423" s="1433"/>
      <c r="K27423" s="1433"/>
      <c r="L27423" s="1334"/>
    </row>
    <row r="27424" spans="1:12" ht="24" customHeight="1">
      <c r="A27424" s="1355"/>
      <c r="B27424" s="1355"/>
      <c r="C27424" s="1433"/>
      <c r="E27424" s="1433"/>
      <c r="K27424" s="1433"/>
      <c r="L27424" s="1334"/>
    </row>
    <row r="27425" spans="1:12" ht="24" customHeight="1">
      <c r="A27425" s="1355"/>
      <c r="B27425" s="1355"/>
      <c r="C27425" s="1433"/>
      <c r="E27425" s="1433"/>
      <c r="K27425" s="1433"/>
      <c r="L27425" s="1334"/>
    </row>
    <row r="27426" spans="1:12" ht="24" customHeight="1">
      <c r="A27426" s="1355"/>
      <c r="B27426" s="1355"/>
      <c r="C27426" s="1433"/>
      <c r="E27426" s="1433"/>
      <c r="K27426" s="1433"/>
      <c r="L27426" s="1334"/>
    </row>
    <row r="27427" spans="1:12" ht="24" customHeight="1">
      <c r="A27427" s="1355"/>
      <c r="B27427" s="1355"/>
      <c r="C27427" s="1433"/>
      <c r="E27427" s="1433"/>
      <c r="K27427" s="1433"/>
      <c r="L27427" s="1334"/>
    </row>
    <row r="27428" spans="1:12" ht="24" customHeight="1">
      <c r="A27428" s="1355"/>
      <c r="B27428" s="1355"/>
      <c r="C27428" s="1433"/>
      <c r="E27428" s="1433"/>
      <c r="K27428" s="1433"/>
      <c r="L27428" s="1334"/>
    </row>
    <row r="27429" spans="1:12" ht="24" customHeight="1">
      <c r="A27429" s="1355"/>
      <c r="B27429" s="1355"/>
      <c r="C27429" s="1433"/>
      <c r="E27429" s="1433"/>
      <c r="K27429" s="1433"/>
      <c r="L27429" s="1334"/>
    </row>
    <row r="27430" spans="1:12" ht="24" customHeight="1">
      <c r="A27430" s="1355"/>
      <c r="B27430" s="1355"/>
      <c r="C27430" s="1433"/>
      <c r="E27430" s="1433"/>
      <c r="K27430" s="1433"/>
      <c r="L27430" s="1334"/>
    </row>
    <row r="27431" spans="1:12" ht="24" customHeight="1">
      <c r="A27431" s="1355"/>
      <c r="B27431" s="1355"/>
      <c r="C27431" s="1433"/>
      <c r="E27431" s="1433"/>
      <c r="K27431" s="1433"/>
      <c r="L27431" s="1334"/>
    </row>
    <row r="27432" spans="1:12" ht="24" customHeight="1">
      <c r="A27432" s="1355"/>
      <c r="B27432" s="1355"/>
      <c r="C27432" s="1433"/>
      <c r="E27432" s="1433"/>
      <c r="K27432" s="1433"/>
      <c r="L27432" s="1334"/>
    </row>
    <row r="27433" spans="1:12" ht="24" customHeight="1">
      <c r="A27433" s="1355"/>
      <c r="B27433" s="1355"/>
      <c r="C27433" s="1433"/>
      <c r="E27433" s="1433"/>
      <c r="K27433" s="1433"/>
      <c r="L27433" s="1334"/>
    </row>
    <row r="27434" spans="1:12" ht="24" customHeight="1">
      <c r="A27434" s="1355"/>
      <c r="B27434" s="1355"/>
      <c r="C27434" s="1433"/>
      <c r="E27434" s="1433"/>
      <c r="K27434" s="1433"/>
      <c r="L27434" s="1334"/>
    </row>
    <row r="27435" spans="1:12" ht="24" customHeight="1">
      <c r="A27435" s="1355"/>
      <c r="B27435" s="1355"/>
      <c r="C27435" s="1433"/>
      <c r="E27435" s="1433"/>
      <c r="K27435" s="1433"/>
      <c r="L27435" s="1334"/>
    </row>
    <row r="27436" spans="1:12" ht="24" customHeight="1">
      <c r="A27436" s="1355"/>
      <c r="B27436" s="1355"/>
      <c r="C27436" s="1433"/>
      <c r="E27436" s="1433"/>
      <c r="K27436" s="1433"/>
      <c r="L27436" s="1334"/>
    </row>
    <row r="27437" spans="1:12" ht="24" customHeight="1">
      <c r="A27437" s="1355"/>
      <c r="B27437" s="1355"/>
      <c r="C27437" s="1433"/>
      <c r="E27437" s="1433"/>
      <c r="K27437" s="1433"/>
      <c r="L27437" s="1334"/>
    </row>
    <row r="27438" spans="1:12" ht="24" customHeight="1">
      <c r="A27438" s="1355"/>
      <c r="B27438" s="1355"/>
      <c r="C27438" s="1433"/>
      <c r="E27438" s="1433"/>
      <c r="K27438" s="1433"/>
      <c r="L27438" s="1334"/>
    </row>
    <row r="27439" spans="1:12" ht="24" customHeight="1">
      <c r="A27439" s="1355"/>
      <c r="B27439" s="1355"/>
      <c r="C27439" s="1433"/>
      <c r="E27439" s="1433"/>
      <c r="K27439" s="1433"/>
      <c r="L27439" s="1334"/>
    </row>
    <row r="27440" spans="1:12" ht="24" customHeight="1">
      <c r="A27440" s="1355"/>
      <c r="B27440" s="1355"/>
      <c r="C27440" s="1433"/>
      <c r="E27440" s="1433"/>
      <c r="K27440" s="1433"/>
      <c r="L27440" s="1334"/>
    </row>
    <row r="27441" spans="1:12" ht="24" customHeight="1">
      <c r="A27441" s="1355"/>
      <c r="B27441" s="1355"/>
      <c r="C27441" s="1433"/>
      <c r="E27441" s="1433"/>
      <c r="K27441" s="1433"/>
      <c r="L27441" s="1334"/>
    </row>
    <row r="27442" spans="1:12" ht="24" customHeight="1">
      <c r="A27442" s="1355"/>
      <c r="B27442" s="1355"/>
      <c r="C27442" s="1433"/>
      <c r="E27442" s="1433"/>
      <c r="K27442" s="1433"/>
      <c r="L27442" s="1334"/>
    </row>
    <row r="27443" spans="1:12" ht="24" customHeight="1">
      <c r="A27443" s="1355"/>
      <c r="B27443" s="1355"/>
      <c r="C27443" s="1433"/>
      <c r="E27443" s="1433"/>
      <c r="K27443" s="1433"/>
      <c r="L27443" s="1334"/>
    </row>
    <row r="27444" spans="1:12" ht="24" customHeight="1">
      <c r="A27444" s="1355"/>
      <c r="B27444" s="1355"/>
      <c r="C27444" s="1433"/>
      <c r="E27444" s="1433"/>
      <c r="K27444" s="1433"/>
      <c r="L27444" s="1334"/>
    </row>
    <row r="27445" spans="1:12" ht="24" customHeight="1">
      <c r="A27445" s="1355"/>
      <c r="B27445" s="1355"/>
      <c r="C27445" s="1433"/>
      <c r="E27445" s="1433"/>
      <c r="K27445" s="1433"/>
      <c r="L27445" s="1334"/>
    </row>
    <row r="27446" spans="1:12" ht="24" customHeight="1">
      <c r="A27446" s="1355"/>
      <c r="B27446" s="1355"/>
      <c r="C27446" s="1433"/>
      <c r="E27446" s="1433"/>
      <c r="K27446" s="1433"/>
      <c r="L27446" s="1334"/>
    </row>
    <row r="27447" spans="1:12" ht="24" customHeight="1">
      <c r="A27447" s="1355"/>
      <c r="B27447" s="1355"/>
      <c r="C27447" s="1433"/>
      <c r="E27447" s="1433"/>
      <c r="K27447" s="1433"/>
      <c r="L27447" s="1334"/>
    </row>
    <row r="27448" spans="1:12" ht="24" customHeight="1">
      <c r="A27448" s="1355"/>
      <c r="B27448" s="1355"/>
      <c r="C27448" s="1433"/>
      <c r="E27448" s="1433"/>
      <c r="K27448" s="1433"/>
      <c r="L27448" s="1334"/>
    </row>
    <row r="27449" spans="1:12" ht="24" customHeight="1">
      <c r="A27449" s="1355"/>
      <c r="B27449" s="1355"/>
      <c r="C27449" s="1433"/>
      <c r="E27449" s="1433"/>
      <c r="K27449" s="1433"/>
      <c r="L27449" s="1334"/>
    </row>
    <row r="27450" spans="1:12" ht="24" customHeight="1">
      <c r="A27450" s="1355"/>
      <c r="B27450" s="1355"/>
      <c r="C27450" s="1433"/>
      <c r="E27450" s="1433"/>
      <c r="K27450" s="1433"/>
      <c r="L27450" s="1334"/>
    </row>
    <row r="27451" spans="1:12" ht="24" customHeight="1">
      <c r="A27451" s="1355"/>
      <c r="B27451" s="1355"/>
      <c r="C27451" s="1433"/>
      <c r="E27451" s="1433"/>
      <c r="K27451" s="1433"/>
      <c r="L27451" s="1334"/>
    </row>
    <row r="27452" spans="1:12" ht="24" customHeight="1">
      <c r="A27452" s="1355"/>
      <c r="B27452" s="1355"/>
      <c r="C27452" s="1433"/>
      <c r="E27452" s="1433"/>
      <c r="K27452" s="1433"/>
      <c r="L27452" s="1334"/>
    </row>
    <row r="27453" spans="1:12" ht="24" customHeight="1">
      <c r="A27453" s="1355"/>
      <c r="B27453" s="1355"/>
      <c r="C27453" s="1433"/>
      <c r="E27453" s="1433"/>
      <c r="K27453" s="1433"/>
      <c r="L27453" s="1334"/>
    </row>
    <row r="27454" spans="1:12" ht="24" customHeight="1">
      <c r="A27454" s="1355"/>
      <c r="B27454" s="1355"/>
      <c r="C27454" s="1433"/>
      <c r="E27454" s="1433"/>
      <c r="K27454" s="1433"/>
      <c r="L27454" s="1334"/>
    </row>
    <row r="27455" spans="1:12" ht="24" customHeight="1">
      <c r="A27455" s="1355"/>
      <c r="B27455" s="1355"/>
      <c r="C27455" s="1433"/>
      <c r="E27455" s="1433"/>
      <c r="K27455" s="1433"/>
      <c r="L27455" s="1334"/>
    </row>
    <row r="27456" spans="1:12" ht="24" customHeight="1">
      <c r="A27456" s="1355"/>
      <c r="B27456" s="1355"/>
      <c r="C27456" s="1433"/>
      <c r="E27456" s="1433"/>
      <c r="K27456" s="1433"/>
      <c r="L27456" s="1334"/>
    </row>
    <row r="27457" spans="1:12" ht="24" customHeight="1">
      <c r="A27457" s="1355"/>
      <c r="B27457" s="1355"/>
      <c r="C27457" s="1433"/>
      <c r="E27457" s="1433"/>
      <c r="K27457" s="1433"/>
      <c r="L27457" s="1334"/>
    </row>
    <row r="27458" spans="1:12" ht="24" customHeight="1">
      <c r="A27458" s="1355"/>
      <c r="B27458" s="1355"/>
      <c r="C27458" s="1433"/>
      <c r="E27458" s="1433"/>
      <c r="K27458" s="1433"/>
      <c r="L27458" s="1334"/>
    </row>
    <row r="27459" spans="1:12" ht="24" customHeight="1">
      <c r="A27459" s="1355"/>
      <c r="B27459" s="1355"/>
      <c r="C27459" s="1433"/>
      <c r="E27459" s="1433"/>
      <c r="K27459" s="1433"/>
      <c r="L27459" s="1334"/>
    </row>
    <row r="27460" spans="1:12" ht="24" customHeight="1">
      <c r="A27460" s="1355"/>
      <c r="B27460" s="1355"/>
      <c r="C27460" s="1433"/>
      <c r="E27460" s="1433"/>
      <c r="K27460" s="1433"/>
      <c r="L27460" s="1334"/>
    </row>
    <row r="27461" spans="1:12" ht="24" customHeight="1">
      <c r="A27461" s="1355"/>
      <c r="B27461" s="1355"/>
      <c r="C27461" s="1433"/>
      <c r="E27461" s="1433"/>
      <c r="K27461" s="1433"/>
      <c r="L27461" s="1334"/>
    </row>
    <row r="27462" spans="1:12" ht="24" customHeight="1">
      <c r="A27462" s="1355"/>
      <c r="B27462" s="1355"/>
      <c r="C27462" s="1433"/>
      <c r="E27462" s="1433"/>
      <c r="K27462" s="1433"/>
      <c r="L27462" s="1334"/>
    </row>
    <row r="27463" spans="1:12" ht="24" customHeight="1">
      <c r="A27463" s="1355"/>
      <c r="B27463" s="1355"/>
      <c r="C27463" s="1433"/>
      <c r="E27463" s="1433"/>
      <c r="K27463" s="1433"/>
      <c r="L27463" s="1334"/>
    </row>
    <row r="27464" spans="1:12" ht="24" customHeight="1">
      <c r="A27464" s="1355"/>
      <c r="B27464" s="1355"/>
      <c r="C27464" s="1433"/>
      <c r="E27464" s="1433"/>
      <c r="K27464" s="1433"/>
      <c r="L27464" s="1334"/>
    </row>
    <row r="27465" spans="1:12" ht="24" customHeight="1">
      <c r="A27465" s="1355"/>
      <c r="B27465" s="1355"/>
      <c r="C27465" s="1433"/>
      <c r="E27465" s="1433"/>
      <c r="K27465" s="1433"/>
      <c r="L27465" s="1334"/>
    </row>
    <row r="27466" spans="1:12" ht="24" customHeight="1">
      <c r="A27466" s="1355"/>
      <c r="B27466" s="1355"/>
      <c r="C27466" s="1433"/>
      <c r="E27466" s="1433"/>
      <c r="K27466" s="1433"/>
      <c r="L27466" s="1334"/>
    </row>
    <row r="27467" spans="1:12" ht="24" customHeight="1">
      <c r="A27467" s="1355"/>
      <c r="B27467" s="1355"/>
      <c r="C27467" s="1433"/>
      <c r="E27467" s="1433"/>
      <c r="K27467" s="1433"/>
      <c r="L27467" s="1334"/>
    </row>
    <row r="27468" spans="1:12" ht="24" customHeight="1">
      <c r="A27468" s="1355"/>
      <c r="B27468" s="1355"/>
      <c r="C27468" s="1433"/>
      <c r="E27468" s="1433"/>
      <c r="K27468" s="1433"/>
      <c r="L27468" s="1334"/>
    </row>
    <row r="27469" spans="1:12" ht="24" customHeight="1">
      <c r="A27469" s="1355"/>
      <c r="B27469" s="1355"/>
      <c r="C27469" s="1433"/>
      <c r="E27469" s="1433"/>
      <c r="K27469" s="1433"/>
      <c r="L27469" s="1334"/>
    </row>
    <row r="27470" spans="1:12" ht="24" customHeight="1">
      <c r="A27470" s="1355"/>
      <c r="B27470" s="1355"/>
      <c r="C27470" s="1433"/>
      <c r="E27470" s="1433"/>
      <c r="K27470" s="1433"/>
      <c r="L27470" s="1334"/>
    </row>
    <row r="27471" spans="1:12" ht="24" customHeight="1">
      <c r="A27471" s="1355"/>
      <c r="B27471" s="1355"/>
      <c r="C27471" s="1433"/>
      <c r="E27471" s="1433"/>
      <c r="K27471" s="1433"/>
      <c r="L27471" s="1334"/>
    </row>
    <row r="27472" spans="1:12" ht="24" customHeight="1">
      <c r="A27472" s="1355"/>
      <c r="B27472" s="1355"/>
      <c r="C27472" s="1433"/>
      <c r="E27472" s="1433"/>
      <c r="K27472" s="1433"/>
      <c r="L27472" s="1334"/>
    </row>
    <row r="27473" spans="1:12" ht="24" customHeight="1">
      <c r="A27473" s="1355"/>
      <c r="B27473" s="1355"/>
      <c r="C27473" s="1433"/>
      <c r="E27473" s="1433"/>
      <c r="K27473" s="1433"/>
      <c r="L27473" s="1334"/>
    </row>
    <row r="27474" spans="1:12" ht="24" customHeight="1">
      <c r="A27474" s="1355"/>
      <c r="B27474" s="1355"/>
      <c r="C27474" s="1433"/>
      <c r="E27474" s="1433"/>
      <c r="K27474" s="1433"/>
      <c r="L27474" s="1334"/>
    </row>
    <row r="27475" spans="1:12" ht="24" customHeight="1">
      <c r="A27475" s="1355"/>
      <c r="B27475" s="1355"/>
      <c r="C27475" s="1433"/>
      <c r="E27475" s="1433"/>
      <c r="K27475" s="1433"/>
      <c r="L27475" s="1334"/>
    </row>
    <row r="27476" spans="1:12" ht="24" customHeight="1">
      <c r="A27476" s="1355"/>
      <c r="B27476" s="1355"/>
      <c r="C27476" s="1433"/>
      <c r="E27476" s="1433"/>
      <c r="K27476" s="1433"/>
      <c r="L27476" s="1334"/>
    </row>
    <row r="27477" spans="1:12" ht="24" customHeight="1">
      <c r="A27477" s="1355"/>
      <c r="B27477" s="1355"/>
      <c r="C27477" s="1433"/>
      <c r="E27477" s="1433"/>
      <c r="K27477" s="1433"/>
      <c r="L27477" s="1334"/>
    </row>
    <row r="27478" spans="1:12" ht="24" customHeight="1">
      <c r="A27478" s="1355"/>
      <c r="B27478" s="1355"/>
      <c r="C27478" s="1433"/>
      <c r="E27478" s="1433"/>
      <c r="K27478" s="1433"/>
      <c r="L27478" s="1334"/>
    </row>
    <row r="27479" spans="1:12" ht="24" customHeight="1">
      <c r="A27479" s="1355"/>
      <c r="B27479" s="1355"/>
      <c r="C27479" s="1433"/>
      <c r="E27479" s="1433"/>
      <c r="K27479" s="1433"/>
      <c r="L27479" s="1334"/>
    </row>
    <row r="27480" spans="1:12" ht="24" customHeight="1">
      <c r="A27480" s="1355"/>
      <c r="B27480" s="1355"/>
      <c r="C27480" s="1433"/>
      <c r="E27480" s="1433"/>
      <c r="K27480" s="1433"/>
      <c r="L27480" s="1334"/>
    </row>
    <row r="27481" spans="1:12" ht="24" customHeight="1">
      <c r="A27481" s="1355"/>
      <c r="B27481" s="1355"/>
      <c r="C27481" s="1433"/>
      <c r="E27481" s="1433"/>
      <c r="K27481" s="1433"/>
      <c r="L27481" s="1334"/>
    </row>
    <row r="27482" spans="1:12" ht="24" customHeight="1">
      <c r="A27482" s="1355"/>
      <c r="B27482" s="1355"/>
      <c r="C27482" s="1433"/>
      <c r="E27482" s="1433"/>
      <c r="K27482" s="1433"/>
      <c r="L27482" s="1334"/>
    </row>
    <row r="27483" spans="1:12" ht="24" customHeight="1">
      <c r="A27483" s="1355"/>
      <c r="B27483" s="1355"/>
      <c r="C27483" s="1433"/>
      <c r="E27483" s="1433"/>
      <c r="K27483" s="1433"/>
      <c r="L27483" s="1334"/>
    </row>
    <row r="27484" spans="1:12" ht="24" customHeight="1">
      <c r="A27484" s="1355"/>
      <c r="B27484" s="1355"/>
      <c r="C27484" s="1433"/>
      <c r="E27484" s="1433"/>
      <c r="K27484" s="1433"/>
      <c r="L27484" s="1334"/>
    </row>
    <row r="27485" spans="1:12" ht="24" customHeight="1">
      <c r="A27485" s="1355"/>
      <c r="B27485" s="1355"/>
      <c r="C27485" s="1433"/>
      <c r="E27485" s="1433"/>
      <c r="K27485" s="1433"/>
      <c r="L27485" s="1334"/>
    </row>
    <row r="27486" spans="1:12" ht="24" customHeight="1">
      <c r="A27486" s="1355"/>
      <c r="B27486" s="1355"/>
      <c r="C27486" s="1433"/>
      <c r="E27486" s="1433"/>
      <c r="K27486" s="1433"/>
      <c r="L27486" s="1334"/>
    </row>
    <row r="27487" spans="1:12" ht="24" customHeight="1">
      <c r="A27487" s="1355"/>
      <c r="B27487" s="1355"/>
      <c r="C27487" s="1433"/>
      <c r="E27487" s="1433"/>
      <c r="K27487" s="1433"/>
      <c r="L27487" s="1334"/>
    </row>
    <row r="27488" spans="1:12" ht="24" customHeight="1">
      <c r="A27488" s="1355"/>
      <c r="B27488" s="1355"/>
      <c r="C27488" s="1433"/>
      <c r="E27488" s="1433"/>
      <c r="K27488" s="1433"/>
      <c r="L27488" s="1334"/>
    </row>
    <row r="27489" spans="1:12" ht="24" customHeight="1">
      <c r="A27489" s="1355"/>
      <c r="B27489" s="1355"/>
      <c r="C27489" s="1433"/>
      <c r="E27489" s="1433"/>
      <c r="K27489" s="1433"/>
      <c r="L27489" s="1334"/>
    </row>
    <row r="27490" spans="1:12" ht="24" customHeight="1">
      <c r="A27490" s="1355"/>
      <c r="B27490" s="1355"/>
      <c r="C27490" s="1433"/>
      <c r="E27490" s="1433"/>
      <c r="K27490" s="1433"/>
      <c r="L27490" s="1334"/>
    </row>
    <row r="27491" spans="1:12" ht="24" customHeight="1">
      <c r="A27491" s="1355"/>
      <c r="B27491" s="1355"/>
      <c r="C27491" s="1433"/>
      <c r="E27491" s="1433"/>
      <c r="K27491" s="1433"/>
      <c r="L27491" s="1334"/>
    </row>
    <row r="27492" spans="1:12" ht="24" customHeight="1">
      <c r="A27492" s="1355"/>
      <c r="B27492" s="1355"/>
      <c r="C27492" s="1433"/>
      <c r="E27492" s="1433"/>
      <c r="K27492" s="1433"/>
      <c r="L27492" s="1334"/>
    </row>
    <row r="27493" spans="1:12" ht="24" customHeight="1">
      <c r="A27493" s="1355"/>
      <c r="B27493" s="1355"/>
      <c r="C27493" s="1433"/>
      <c r="E27493" s="1433"/>
      <c r="K27493" s="1433"/>
      <c r="L27493" s="1334"/>
    </row>
    <row r="27494" spans="1:12" ht="24" customHeight="1">
      <c r="A27494" s="1355"/>
      <c r="B27494" s="1355"/>
      <c r="C27494" s="1433"/>
      <c r="E27494" s="1433"/>
      <c r="K27494" s="1433"/>
      <c r="L27494" s="1334"/>
    </row>
    <row r="27495" spans="1:12" ht="24" customHeight="1">
      <c r="A27495" s="1355"/>
      <c r="B27495" s="1355"/>
      <c r="C27495" s="1433"/>
      <c r="E27495" s="1433"/>
      <c r="K27495" s="1433"/>
      <c r="L27495" s="1334"/>
    </row>
    <row r="27496" spans="1:12" ht="24" customHeight="1">
      <c r="A27496" s="1355"/>
      <c r="B27496" s="1355"/>
      <c r="C27496" s="1433"/>
      <c r="E27496" s="1433"/>
      <c r="K27496" s="1433"/>
      <c r="L27496" s="1334"/>
    </row>
    <row r="27497" spans="1:12" ht="24" customHeight="1">
      <c r="A27497" s="1355"/>
      <c r="B27497" s="1355"/>
      <c r="C27497" s="1433"/>
      <c r="E27497" s="1433"/>
      <c r="K27497" s="1433"/>
      <c r="L27497" s="1334"/>
    </row>
    <row r="27498" spans="1:12" ht="24" customHeight="1">
      <c r="A27498" s="1355"/>
      <c r="B27498" s="1355"/>
      <c r="C27498" s="1433"/>
      <c r="E27498" s="1433"/>
      <c r="K27498" s="1433"/>
      <c r="L27498" s="1334"/>
    </row>
    <row r="27499" spans="1:12" ht="24" customHeight="1">
      <c r="A27499" s="1355"/>
      <c r="B27499" s="1355"/>
      <c r="C27499" s="1433"/>
      <c r="E27499" s="1433"/>
      <c r="K27499" s="1433"/>
      <c r="L27499" s="1334"/>
    </row>
    <row r="27500" spans="1:12" ht="24" customHeight="1">
      <c r="A27500" s="1355"/>
      <c r="B27500" s="1355"/>
      <c r="C27500" s="1433"/>
      <c r="E27500" s="1433"/>
      <c r="K27500" s="1433"/>
      <c r="L27500" s="1334"/>
    </row>
    <row r="27501" spans="1:12" ht="24" customHeight="1">
      <c r="A27501" s="1355"/>
      <c r="B27501" s="1355"/>
      <c r="C27501" s="1433"/>
      <c r="E27501" s="1433"/>
      <c r="K27501" s="1433"/>
      <c r="L27501" s="1334"/>
    </row>
    <row r="27502" spans="1:12" ht="24" customHeight="1">
      <c r="A27502" s="1355"/>
      <c r="B27502" s="1355"/>
      <c r="C27502" s="1433"/>
      <c r="E27502" s="1433"/>
      <c r="K27502" s="1433"/>
      <c r="L27502" s="1334"/>
    </row>
    <row r="27503" spans="1:12" ht="24" customHeight="1">
      <c r="A27503" s="1355"/>
      <c r="B27503" s="1355"/>
      <c r="C27503" s="1433"/>
      <c r="E27503" s="1433"/>
      <c r="K27503" s="1433"/>
      <c r="L27503" s="1334"/>
    </row>
    <row r="27504" spans="1:12" ht="24" customHeight="1">
      <c r="A27504" s="1355"/>
      <c r="B27504" s="1355"/>
      <c r="C27504" s="1433"/>
      <c r="E27504" s="1433"/>
      <c r="K27504" s="1433"/>
      <c r="L27504" s="1334"/>
    </row>
    <row r="27505" spans="1:12" ht="24" customHeight="1">
      <c r="A27505" s="1355"/>
      <c r="B27505" s="1355"/>
      <c r="C27505" s="1433"/>
      <c r="E27505" s="1433"/>
      <c r="K27505" s="1433"/>
      <c r="L27505" s="1334"/>
    </row>
    <row r="27506" spans="1:12" ht="24" customHeight="1">
      <c r="A27506" s="1355"/>
      <c r="B27506" s="1355"/>
      <c r="C27506" s="1433"/>
      <c r="E27506" s="1433"/>
      <c r="K27506" s="1433"/>
      <c r="L27506" s="1334"/>
    </row>
    <row r="27507" spans="1:12" ht="24" customHeight="1">
      <c r="A27507" s="1355"/>
      <c r="B27507" s="1355"/>
      <c r="C27507" s="1433"/>
      <c r="E27507" s="1433"/>
      <c r="K27507" s="1433"/>
      <c r="L27507" s="1334"/>
    </row>
    <row r="27508" spans="1:12" ht="24" customHeight="1">
      <c r="A27508" s="1355"/>
      <c r="B27508" s="1355"/>
      <c r="C27508" s="1433"/>
      <c r="E27508" s="1433"/>
      <c r="K27508" s="1433"/>
      <c r="L27508" s="1334"/>
    </row>
    <row r="27509" spans="1:12" ht="24" customHeight="1">
      <c r="A27509" s="1355"/>
      <c r="B27509" s="1355"/>
      <c r="C27509" s="1433"/>
      <c r="E27509" s="1433"/>
      <c r="K27509" s="1433"/>
      <c r="L27509" s="1334"/>
    </row>
    <row r="27510" spans="1:12" ht="24" customHeight="1">
      <c r="A27510" s="1355"/>
      <c r="B27510" s="1355"/>
      <c r="C27510" s="1433"/>
      <c r="E27510" s="1433"/>
      <c r="K27510" s="1433"/>
      <c r="L27510" s="1334"/>
    </row>
    <row r="27511" spans="1:12" ht="24" customHeight="1">
      <c r="A27511" s="1355"/>
      <c r="B27511" s="1355"/>
      <c r="C27511" s="1433"/>
      <c r="E27511" s="1433"/>
      <c r="K27511" s="1433"/>
      <c r="L27511" s="1334"/>
    </row>
    <row r="27512" spans="1:12" ht="24" customHeight="1">
      <c r="A27512" s="1355"/>
      <c r="B27512" s="1355"/>
      <c r="C27512" s="1433"/>
      <c r="E27512" s="1433"/>
      <c r="K27512" s="1433"/>
      <c r="L27512" s="1334"/>
    </row>
    <row r="27513" spans="1:12" ht="24" customHeight="1">
      <c r="A27513" s="1355"/>
      <c r="B27513" s="1355"/>
      <c r="C27513" s="1433"/>
      <c r="E27513" s="1433"/>
      <c r="K27513" s="1433"/>
      <c r="L27513" s="1334"/>
    </row>
    <row r="27514" spans="1:12" ht="24" customHeight="1">
      <c r="A27514" s="1355"/>
      <c r="B27514" s="1355"/>
      <c r="C27514" s="1433"/>
      <c r="E27514" s="1433"/>
      <c r="K27514" s="1433"/>
      <c r="L27514" s="1334"/>
    </row>
    <row r="27515" spans="1:12" ht="24" customHeight="1">
      <c r="A27515" s="1355"/>
      <c r="B27515" s="1355"/>
      <c r="C27515" s="1433"/>
      <c r="E27515" s="1433"/>
      <c r="K27515" s="1433"/>
      <c r="L27515" s="1334"/>
    </row>
    <row r="27516" spans="1:12" ht="24" customHeight="1">
      <c r="A27516" s="1355"/>
      <c r="B27516" s="1355"/>
      <c r="C27516" s="1433"/>
      <c r="E27516" s="1433"/>
      <c r="K27516" s="1433"/>
      <c r="L27516" s="1334"/>
    </row>
    <row r="27517" spans="1:12" ht="24" customHeight="1">
      <c r="A27517" s="1355"/>
      <c r="B27517" s="1355"/>
      <c r="C27517" s="1433"/>
      <c r="E27517" s="1433"/>
      <c r="K27517" s="1433"/>
      <c r="L27517" s="1334"/>
    </row>
    <row r="27518" spans="1:12" ht="24" customHeight="1">
      <c r="A27518" s="1355"/>
      <c r="B27518" s="1355"/>
      <c r="C27518" s="1433"/>
      <c r="E27518" s="1433"/>
      <c r="K27518" s="1433"/>
      <c r="L27518" s="1334"/>
    </row>
    <row r="27519" spans="1:12" ht="24" customHeight="1">
      <c r="A27519" s="1355"/>
      <c r="B27519" s="1355"/>
      <c r="C27519" s="1433"/>
      <c r="E27519" s="1433"/>
      <c r="K27519" s="1433"/>
      <c r="L27519" s="1334"/>
    </row>
    <row r="27520" spans="1:12" ht="24" customHeight="1">
      <c r="A27520" s="1355"/>
      <c r="B27520" s="1355"/>
      <c r="C27520" s="1433"/>
      <c r="E27520" s="1433"/>
      <c r="K27520" s="1433"/>
      <c r="L27520" s="1334"/>
    </row>
    <row r="27521" spans="1:12" ht="24" customHeight="1">
      <c r="A27521" s="1355"/>
      <c r="B27521" s="1355"/>
      <c r="C27521" s="1433"/>
      <c r="E27521" s="1433"/>
      <c r="K27521" s="1433"/>
      <c r="L27521" s="1334"/>
    </row>
    <row r="27522" spans="1:12" ht="24" customHeight="1">
      <c r="A27522" s="1355"/>
      <c r="B27522" s="1355"/>
      <c r="C27522" s="1433"/>
      <c r="E27522" s="1433"/>
      <c r="K27522" s="1433"/>
      <c r="L27522" s="1334"/>
    </row>
    <row r="27523" spans="1:12" ht="24" customHeight="1">
      <c r="A27523" s="1355"/>
      <c r="B27523" s="1355"/>
      <c r="C27523" s="1433"/>
      <c r="E27523" s="1433"/>
      <c r="K27523" s="1433"/>
      <c r="L27523" s="1334"/>
    </row>
    <row r="27524" spans="1:12" ht="24" customHeight="1">
      <c r="A27524" s="1355"/>
      <c r="B27524" s="1355"/>
      <c r="C27524" s="1433"/>
      <c r="E27524" s="1433"/>
      <c r="K27524" s="1433"/>
      <c r="L27524" s="1334"/>
    </row>
    <row r="27525" spans="1:12" ht="24" customHeight="1">
      <c r="A27525" s="1355"/>
      <c r="B27525" s="1355"/>
      <c r="C27525" s="1433"/>
      <c r="E27525" s="1433"/>
      <c r="K27525" s="1433"/>
      <c r="L27525" s="1334"/>
    </row>
    <row r="27526" spans="1:12" ht="24" customHeight="1">
      <c r="A27526" s="1355"/>
      <c r="B27526" s="1355"/>
      <c r="C27526" s="1433"/>
      <c r="E27526" s="1433"/>
      <c r="K27526" s="1433"/>
      <c r="L27526" s="1334"/>
    </row>
    <row r="27527" spans="1:12" ht="24" customHeight="1">
      <c r="A27527" s="1355"/>
      <c r="B27527" s="1355"/>
      <c r="C27527" s="1433"/>
      <c r="E27527" s="1433"/>
      <c r="K27527" s="1433"/>
      <c r="L27527" s="1334"/>
    </row>
    <row r="27528" spans="1:12" ht="24" customHeight="1">
      <c r="A27528" s="1355"/>
      <c r="B27528" s="1355"/>
      <c r="C27528" s="1433"/>
      <c r="E27528" s="1433"/>
      <c r="K27528" s="1433"/>
      <c r="L27528" s="1334"/>
    </row>
    <row r="27529" spans="1:12" ht="24" customHeight="1">
      <c r="A27529" s="1355"/>
      <c r="B27529" s="1355"/>
      <c r="C27529" s="1433"/>
      <c r="E27529" s="1433"/>
      <c r="K27529" s="1433"/>
      <c r="L27529" s="1334"/>
    </row>
    <row r="27530" spans="1:12" ht="24" customHeight="1">
      <c r="A27530" s="1355"/>
      <c r="B27530" s="1355"/>
      <c r="C27530" s="1433"/>
      <c r="E27530" s="1433"/>
      <c r="K27530" s="1433"/>
      <c r="L27530" s="1334"/>
    </row>
    <row r="27531" spans="1:12" ht="24" customHeight="1">
      <c r="A27531" s="1355"/>
      <c r="B27531" s="1355"/>
      <c r="C27531" s="1433"/>
      <c r="E27531" s="1433"/>
      <c r="K27531" s="1433"/>
      <c r="L27531" s="1334"/>
    </row>
    <row r="27532" spans="1:12" ht="24" customHeight="1">
      <c r="A27532" s="1355"/>
      <c r="B27532" s="1355"/>
      <c r="C27532" s="1433"/>
      <c r="E27532" s="1433"/>
      <c r="K27532" s="1433"/>
      <c r="L27532" s="1334"/>
    </row>
    <row r="27533" spans="1:12" ht="24" customHeight="1">
      <c r="A27533" s="1355"/>
      <c r="B27533" s="1355"/>
      <c r="C27533" s="1433"/>
      <c r="E27533" s="1433"/>
      <c r="K27533" s="1433"/>
      <c r="L27533" s="1334"/>
    </row>
    <row r="27534" spans="1:12" ht="24" customHeight="1">
      <c r="A27534" s="1355"/>
      <c r="B27534" s="1355"/>
      <c r="C27534" s="1433"/>
      <c r="E27534" s="1433"/>
      <c r="K27534" s="1433"/>
      <c r="L27534" s="1334"/>
    </row>
    <row r="27535" spans="1:12" ht="24" customHeight="1">
      <c r="A27535" s="1355"/>
      <c r="B27535" s="1355"/>
      <c r="C27535" s="1433"/>
      <c r="E27535" s="1433"/>
      <c r="K27535" s="1433"/>
      <c r="L27535" s="1334"/>
    </row>
    <row r="27536" spans="1:12" ht="24" customHeight="1">
      <c r="A27536" s="1355"/>
      <c r="B27536" s="1355"/>
      <c r="C27536" s="1433"/>
      <c r="E27536" s="1433"/>
      <c r="K27536" s="1433"/>
      <c r="L27536" s="1334"/>
    </row>
    <row r="27537" spans="1:12" ht="24" customHeight="1">
      <c r="A27537" s="1355"/>
      <c r="B27537" s="1355"/>
      <c r="C27537" s="1433"/>
      <c r="E27537" s="1433"/>
      <c r="K27537" s="1433"/>
      <c r="L27537" s="1334"/>
    </row>
    <row r="27538" spans="1:12" ht="24" customHeight="1">
      <c r="A27538" s="1355"/>
      <c r="B27538" s="1355"/>
      <c r="C27538" s="1433"/>
      <c r="E27538" s="1433"/>
      <c r="K27538" s="1433"/>
      <c r="L27538" s="1334"/>
    </row>
    <row r="27539" spans="1:12" ht="24" customHeight="1">
      <c r="A27539" s="1355"/>
      <c r="B27539" s="1355"/>
      <c r="C27539" s="1433"/>
      <c r="E27539" s="1433"/>
      <c r="K27539" s="1433"/>
      <c r="L27539" s="1334"/>
    </row>
    <row r="27540" spans="1:12" ht="24" customHeight="1">
      <c r="A27540" s="1355"/>
      <c r="B27540" s="1355"/>
      <c r="C27540" s="1433"/>
      <c r="E27540" s="1433"/>
      <c r="K27540" s="1433"/>
      <c r="L27540" s="1334"/>
    </row>
    <row r="27541" spans="1:12" ht="24" customHeight="1">
      <c r="A27541" s="1355"/>
      <c r="B27541" s="1355"/>
      <c r="C27541" s="1433"/>
      <c r="E27541" s="1433"/>
      <c r="K27541" s="1433"/>
      <c r="L27541" s="1334"/>
    </row>
    <row r="27542" spans="1:12" ht="24" customHeight="1">
      <c r="A27542" s="1355"/>
      <c r="B27542" s="1355"/>
      <c r="C27542" s="1433"/>
      <c r="E27542" s="1433"/>
      <c r="K27542" s="1433"/>
      <c r="L27542" s="1334"/>
    </row>
    <row r="27543" spans="1:12" ht="24" customHeight="1">
      <c r="A27543" s="1355"/>
      <c r="B27543" s="1355"/>
      <c r="C27543" s="1433"/>
      <c r="E27543" s="1433"/>
      <c r="K27543" s="1433"/>
      <c r="L27543" s="1334"/>
    </row>
    <row r="27544" spans="1:12" ht="24" customHeight="1">
      <c r="A27544" s="1355"/>
      <c r="B27544" s="1355"/>
      <c r="C27544" s="1433"/>
      <c r="E27544" s="1433"/>
      <c r="K27544" s="1433"/>
      <c r="L27544" s="1334"/>
    </row>
    <row r="27545" spans="1:12" ht="24" customHeight="1">
      <c r="A27545" s="1355"/>
      <c r="B27545" s="1355"/>
      <c r="C27545" s="1433"/>
      <c r="E27545" s="1433"/>
      <c r="K27545" s="1433"/>
      <c r="L27545" s="1334"/>
    </row>
    <row r="27546" spans="1:12" ht="24" customHeight="1">
      <c r="A27546" s="1355"/>
      <c r="B27546" s="1355"/>
      <c r="C27546" s="1433"/>
      <c r="E27546" s="1433"/>
      <c r="K27546" s="1433"/>
      <c r="L27546" s="1334"/>
    </row>
    <row r="27547" spans="1:12" ht="24" customHeight="1">
      <c r="A27547" s="1355"/>
      <c r="B27547" s="1355"/>
      <c r="C27547" s="1433"/>
      <c r="E27547" s="1433"/>
      <c r="K27547" s="1433"/>
      <c r="L27547" s="1334"/>
    </row>
    <row r="27548" spans="1:12" ht="24" customHeight="1">
      <c r="A27548" s="1355"/>
      <c r="B27548" s="1355"/>
      <c r="C27548" s="1433"/>
      <c r="E27548" s="1433"/>
      <c r="K27548" s="1433"/>
      <c r="L27548" s="1334"/>
    </row>
    <row r="27549" spans="1:12" ht="24" customHeight="1">
      <c r="A27549" s="1355"/>
      <c r="B27549" s="1355"/>
      <c r="C27549" s="1433"/>
      <c r="E27549" s="1433"/>
      <c r="K27549" s="1433"/>
      <c r="L27549" s="1334"/>
    </row>
    <row r="27550" spans="1:12" ht="24" customHeight="1">
      <c r="A27550" s="1355"/>
      <c r="B27550" s="1355"/>
      <c r="C27550" s="1433"/>
      <c r="E27550" s="1433"/>
      <c r="K27550" s="1433"/>
      <c r="L27550" s="1334"/>
    </row>
    <row r="27551" spans="1:12" ht="24" customHeight="1">
      <c r="A27551" s="1355"/>
      <c r="B27551" s="1355"/>
      <c r="C27551" s="1433"/>
      <c r="E27551" s="1433"/>
      <c r="K27551" s="1433"/>
      <c r="L27551" s="1334"/>
    </row>
    <row r="27552" spans="1:12" ht="24" customHeight="1">
      <c r="A27552" s="1355"/>
      <c r="B27552" s="1355"/>
      <c r="C27552" s="1433"/>
      <c r="E27552" s="1433"/>
      <c r="K27552" s="1433"/>
      <c r="L27552" s="1334"/>
    </row>
    <row r="27553" spans="1:12" ht="24" customHeight="1">
      <c r="A27553" s="1355"/>
      <c r="B27553" s="1355"/>
      <c r="C27553" s="1433"/>
      <c r="E27553" s="1433"/>
      <c r="K27553" s="1433"/>
      <c r="L27553" s="1334"/>
    </row>
    <row r="27554" spans="1:12" ht="24" customHeight="1">
      <c r="A27554" s="1355"/>
      <c r="B27554" s="1355"/>
      <c r="C27554" s="1433"/>
      <c r="E27554" s="1433"/>
      <c r="K27554" s="1433"/>
      <c r="L27554" s="1334"/>
    </row>
    <row r="27555" spans="1:12" ht="24" customHeight="1">
      <c r="A27555" s="1355"/>
      <c r="B27555" s="1355"/>
      <c r="C27555" s="1433"/>
      <c r="E27555" s="1433"/>
      <c r="K27555" s="1433"/>
      <c r="L27555" s="1334"/>
    </row>
    <row r="27556" spans="1:12" ht="24" customHeight="1">
      <c r="A27556" s="1355"/>
      <c r="B27556" s="1355"/>
      <c r="C27556" s="1433"/>
      <c r="E27556" s="1433"/>
      <c r="K27556" s="1433"/>
      <c r="L27556" s="1334"/>
    </row>
    <row r="27557" spans="1:12" ht="24" customHeight="1">
      <c r="A27557" s="1355"/>
      <c r="B27557" s="1355"/>
      <c r="C27557" s="1433"/>
      <c r="E27557" s="1433"/>
      <c r="K27557" s="1433"/>
      <c r="L27557" s="1334"/>
    </row>
    <row r="27558" spans="1:12" ht="24" customHeight="1">
      <c r="A27558" s="1355"/>
      <c r="B27558" s="1355"/>
      <c r="C27558" s="1433"/>
      <c r="E27558" s="1433"/>
      <c r="K27558" s="1433"/>
      <c r="L27558" s="1334"/>
    </row>
    <row r="27559" spans="1:12" ht="24" customHeight="1">
      <c r="A27559" s="1355"/>
      <c r="B27559" s="1355"/>
      <c r="C27559" s="1433"/>
      <c r="E27559" s="1433"/>
      <c r="K27559" s="1433"/>
      <c r="L27559" s="1334"/>
    </row>
    <row r="27560" spans="1:12" ht="24" customHeight="1">
      <c r="A27560" s="1355"/>
      <c r="B27560" s="1355"/>
      <c r="C27560" s="1433"/>
      <c r="E27560" s="1433"/>
      <c r="K27560" s="1433"/>
      <c r="L27560" s="1334"/>
    </row>
    <row r="27561" spans="1:12" ht="24" customHeight="1">
      <c r="A27561" s="1355"/>
      <c r="B27561" s="1355"/>
      <c r="C27561" s="1433"/>
      <c r="E27561" s="1433"/>
      <c r="K27561" s="1433"/>
      <c r="L27561" s="1334"/>
    </row>
    <row r="27562" spans="1:12" ht="24" customHeight="1">
      <c r="A27562" s="1355"/>
      <c r="B27562" s="1355"/>
      <c r="C27562" s="1433"/>
      <c r="E27562" s="1433"/>
      <c r="K27562" s="1433"/>
      <c r="L27562" s="1334"/>
    </row>
    <row r="27563" spans="1:12" ht="24" customHeight="1">
      <c r="A27563" s="1355"/>
      <c r="B27563" s="1355"/>
      <c r="C27563" s="1433"/>
      <c r="E27563" s="1433"/>
      <c r="K27563" s="1433"/>
      <c r="L27563" s="1334"/>
    </row>
    <row r="27564" spans="1:12" ht="24" customHeight="1">
      <c r="A27564" s="1355"/>
      <c r="B27564" s="1355"/>
      <c r="C27564" s="1433"/>
      <c r="E27564" s="1433"/>
      <c r="K27564" s="1433"/>
      <c r="L27564" s="1334"/>
    </row>
    <row r="27565" spans="1:12" ht="24" customHeight="1">
      <c r="A27565" s="1355"/>
      <c r="B27565" s="1355"/>
      <c r="C27565" s="1433"/>
      <c r="E27565" s="1433"/>
      <c r="K27565" s="1433"/>
      <c r="L27565" s="1334"/>
    </row>
    <row r="27566" spans="1:12" ht="24" customHeight="1">
      <c r="A27566" s="1355"/>
      <c r="B27566" s="1355"/>
      <c r="C27566" s="1433"/>
      <c r="E27566" s="1433"/>
      <c r="K27566" s="1433"/>
      <c r="L27566" s="1334"/>
    </row>
    <row r="27567" spans="1:12" ht="24" customHeight="1">
      <c r="A27567" s="1355"/>
      <c r="B27567" s="1355"/>
      <c r="C27567" s="1433"/>
      <c r="E27567" s="1433"/>
      <c r="K27567" s="1433"/>
      <c r="L27567" s="1334"/>
    </row>
    <row r="27568" spans="1:12" ht="24" customHeight="1">
      <c r="A27568" s="1355"/>
      <c r="B27568" s="1355"/>
      <c r="C27568" s="1433"/>
      <c r="E27568" s="1433"/>
      <c r="K27568" s="1433"/>
      <c r="L27568" s="1334"/>
    </row>
    <row r="27569" spans="1:12" ht="24" customHeight="1">
      <c r="A27569" s="1355"/>
      <c r="B27569" s="1355"/>
      <c r="C27569" s="1433"/>
      <c r="E27569" s="1433"/>
      <c r="K27569" s="1433"/>
      <c r="L27569" s="1334"/>
    </row>
    <row r="27570" spans="1:12" ht="24" customHeight="1">
      <c r="A27570" s="1355"/>
      <c r="B27570" s="1355"/>
      <c r="C27570" s="1433"/>
      <c r="E27570" s="1433"/>
      <c r="K27570" s="1433"/>
      <c r="L27570" s="1334"/>
    </row>
    <row r="27571" spans="1:12" ht="24" customHeight="1">
      <c r="A27571" s="1355"/>
      <c r="B27571" s="1355"/>
      <c r="C27571" s="1433"/>
      <c r="E27571" s="1433"/>
      <c r="K27571" s="1433"/>
      <c r="L27571" s="1334"/>
    </row>
    <row r="27572" spans="1:12" ht="24" customHeight="1">
      <c r="A27572" s="1355"/>
      <c r="B27572" s="1355"/>
      <c r="C27572" s="1433"/>
      <c r="E27572" s="1433"/>
      <c r="K27572" s="1433"/>
      <c r="L27572" s="1334"/>
    </row>
    <row r="27573" spans="1:12" ht="24" customHeight="1">
      <c r="A27573" s="1355"/>
      <c r="B27573" s="1355"/>
      <c r="C27573" s="1433"/>
      <c r="E27573" s="1433"/>
      <c r="K27573" s="1433"/>
      <c r="L27573" s="1334"/>
    </row>
    <row r="27574" spans="1:12" ht="24" customHeight="1">
      <c r="A27574" s="1355"/>
      <c r="B27574" s="1355"/>
      <c r="C27574" s="1433"/>
      <c r="E27574" s="1433"/>
      <c r="K27574" s="1433"/>
      <c r="L27574" s="1334"/>
    </row>
    <row r="27575" spans="1:12" ht="24" customHeight="1">
      <c r="A27575" s="1355"/>
      <c r="B27575" s="1355"/>
      <c r="C27575" s="1433"/>
      <c r="E27575" s="1433"/>
      <c r="K27575" s="1433"/>
      <c r="L27575" s="1334"/>
    </row>
    <row r="27576" spans="1:12" ht="24" customHeight="1">
      <c r="A27576" s="1355"/>
      <c r="B27576" s="1355"/>
      <c r="C27576" s="1433"/>
      <c r="E27576" s="1433"/>
      <c r="K27576" s="1433"/>
      <c r="L27576" s="1334"/>
    </row>
    <row r="27577" spans="1:12" ht="24" customHeight="1">
      <c r="A27577" s="1355"/>
      <c r="B27577" s="1355"/>
      <c r="C27577" s="1433"/>
      <c r="E27577" s="1433"/>
      <c r="K27577" s="1433"/>
      <c r="L27577" s="1334"/>
    </row>
    <row r="27578" spans="1:12" ht="24" customHeight="1">
      <c r="A27578" s="1355"/>
      <c r="B27578" s="1355"/>
      <c r="C27578" s="1433"/>
      <c r="E27578" s="1433"/>
      <c r="K27578" s="1433"/>
      <c r="L27578" s="1334"/>
    </row>
    <row r="27579" spans="1:12" ht="24" customHeight="1">
      <c r="A27579" s="1355"/>
      <c r="B27579" s="1355"/>
      <c r="C27579" s="1433"/>
      <c r="E27579" s="1433"/>
      <c r="K27579" s="1433"/>
      <c r="L27579" s="1334"/>
    </row>
    <row r="27580" spans="1:12" ht="24" customHeight="1">
      <c r="A27580" s="1355"/>
      <c r="B27580" s="1355"/>
      <c r="C27580" s="1433"/>
      <c r="E27580" s="1433"/>
      <c r="K27580" s="1433"/>
      <c r="L27580" s="1334"/>
    </row>
    <row r="27581" spans="1:12" ht="24" customHeight="1">
      <c r="A27581" s="1355"/>
      <c r="B27581" s="1355"/>
      <c r="C27581" s="1433"/>
      <c r="E27581" s="1433"/>
      <c r="K27581" s="1433"/>
      <c r="L27581" s="1334"/>
    </row>
    <row r="27582" spans="1:12" ht="24" customHeight="1">
      <c r="A27582" s="1355"/>
      <c r="B27582" s="1355"/>
      <c r="C27582" s="1433"/>
      <c r="E27582" s="1433"/>
      <c r="K27582" s="1433"/>
      <c r="L27582" s="1334"/>
    </row>
    <row r="27583" spans="1:12" ht="24" customHeight="1">
      <c r="A27583" s="1355"/>
      <c r="B27583" s="1355"/>
      <c r="C27583" s="1433"/>
      <c r="E27583" s="1433"/>
      <c r="K27583" s="1433"/>
      <c r="L27583" s="1334"/>
    </row>
    <row r="27584" spans="1:12" ht="24" customHeight="1">
      <c r="A27584" s="1355"/>
      <c r="B27584" s="1355"/>
      <c r="C27584" s="1433"/>
      <c r="E27584" s="1433"/>
      <c r="K27584" s="1433"/>
      <c r="L27584" s="1334"/>
    </row>
    <row r="27585" spans="1:12" ht="24" customHeight="1">
      <c r="A27585" s="1355"/>
      <c r="B27585" s="1355"/>
      <c r="C27585" s="1433"/>
      <c r="E27585" s="1433"/>
      <c r="K27585" s="1433"/>
      <c r="L27585" s="1334"/>
    </row>
    <row r="27586" spans="1:12" ht="24" customHeight="1">
      <c r="A27586" s="1355"/>
      <c r="B27586" s="1355"/>
      <c r="C27586" s="1433"/>
      <c r="E27586" s="1433"/>
      <c r="K27586" s="1433"/>
      <c r="L27586" s="1334"/>
    </row>
    <row r="27587" spans="1:12" ht="24" customHeight="1">
      <c r="A27587" s="1355"/>
      <c r="B27587" s="1355"/>
      <c r="C27587" s="1433"/>
      <c r="E27587" s="1433"/>
      <c r="K27587" s="1433"/>
      <c r="L27587" s="1334"/>
    </row>
    <row r="27588" spans="1:12" ht="24" customHeight="1">
      <c r="A27588" s="1355"/>
      <c r="B27588" s="1355"/>
      <c r="C27588" s="1433"/>
      <c r="E27588" s="1433"/>
      <c r="K27588" s="1433"/>
      <c r="L27588" s="1334"/>
    </row>
    <row r="27589" spans="1:12" ht="24" customHeight="1">
      <c r="A27589" s="1355"/>
      <c r="B27589" s="1355"/>
      <c r="C27589" s="1433"/>
      <c r="E27589" s="1433"/>
      <c r="K27589" s="1433"/>
      <c r="L27589" s="1334"/>
    </row>
    <row r="27590" spans="1:12" ht="24" customHeight="1">
      <c r="A27590" s="1355"/>
      <c r="B27590" s="1355"/>
      <c r="C27590" s="1433"/>
      <c r="E27590" s="1433"/>
      <c r="K27590" s="1433"/>
      <c r="L27590" s="1334"/>
    </row>
    <row r="27591" spans="1:12" ht="24" customHeight="1">
      <c r="A27591" s="1355"/>
      <c r="B27591" s="1355"/>
      <c r="C27591" s="1433"/>
      <c r="E27591" s="1433"/>
      <c r="K27591" s="1433"/>
      <c r="L27591" s="1334"/>
    </row>
    <row r="27592" spans="1:12" ht="24" customHeight="1">
      <c r="A27592" s="1355"/>
      <c r="B27592" s="1355"/>
      <c r="C27592" s="1433"/>
      <c r="E27592" s="1433"/>
      <c r="K27592" s="1433"/>
      <c r="L27592" s="1334"/>
    </row>
    <row r="27593" spans="1:12" ht="24" customHeight="1">
      <c r="A27593" s="1355"/>
      <c r="B27593" s="1355"/>
      <c r="C27593" s="1433"/>
      <c r="E27593" s="1433"/>
      <c r="K27593" s="1433"/>
      <c r="L27593" s="1334"/>
    </row>
    <row r="27594" spans="1:12" ht="24" customHeight="1">
      <c r="A27594" s="1355"/>
      <c r="B27594" s="1355"/>
      <c r="C27594" s="1433"/>
      <c r="E27594" s="1433"/>
      <c r="K27594" s="1433"/>
      <c r="L27594" s="1334"/>
    </row>
    <row r="27595" spans="1:12" ht="24" customHeight="1">
      <c r="A27595" s="1355"/>
      <c r="B27595" s="1355"/>
      <c r="C27595" s="1433"/>
      <c r="E27595" s="1433"/>
      <c r="K27595" s="1433"/>
      <c r="L27595" s="1334"/>
    </row>
    <row r="27596" spans="1:12" ht="24" customHeight="1">
      <c r="A27596" s="1355"/>
      <c r="B27596" s="1355"/>
      <c r="C27596" s="1433"/>
      <c r="E27596" s="1433"/>
      <c r="K27596" s="1433"/>
      <c r="L27596" s="1334"/>
    </row>
    <row r="27597" spans="1:12" ht="24" customHeight="1">
      <c r="A27597" s="1355"/>
      <c r="B27597" s="1355"/>
      <c r="C27597" s="1433"/>
      <c r="E27597" s="1433"/>
      <c r="K27597" s="1433"/>
      <c r="L27597" s="1334"/>
    </row>
    <row r="27598" spans="1:12" ht="24" customHeight="1">
      <c r="A27598" s="1355"/>
      <c r="B27598" s="1355"/>
      <c r="C27598" s="1433"/>
      <c r="E27598" s="1433"/>
      <c r="K27598" s="1433"/>
      <c r="L27598" s="1334"/>
    </row>
    <row r="27599" spans="1:12" ht="24" customHeight="1">
      <c r="A27599" s="1355"/>
      <c r="B27599" s="1355"/>
      <c r="C27599" s="1433"/>
      <c r="E27599" s="1433"/>
      <c r="K27599" s="1433"/>
      <c r="L27599" s="1334"/>
    </row>
    <row r="27600" spans="1:12" ht="24" customHeight="1">
      <c r="A27600" s="1355"/>
      <c r="B27600" s="1355"/>
      <c r="C27600" s="1433"/>
      <c r="E27600" s="1433"/>
      <c r="K27600" s="1433"/>
      <c r="L27600" s="1334"/>
    </row>
    <row r="27601" spans="1:12" ht="24" customHeight="1">
      <c r="A27601" s="1355"/>
      <c r="B27601" s="1355"/>
      <c r="C27601" s="1433"/>
      <c r="E27601" s="1433"/>
      <c r="K27601" s="1433"/>
      <c r="L27601" s="1334"/>
    </row>
    <row r="27602" spans="1:12" ht="24" customHeight="1">
      <c r="A27602" s="1355"/>
      <c r="B27602" s="1355"/>
      <c r="C27602" s="1433"/>
      <c r="E27602" s="1433"/>
      <c r="K27602" s="1433"/>
      <c r="L27602" s="1334"/>
    </row>
    <row r="27603" spans="1:12" ht="24" customHeight="1">
      <c r="A27603" s="1355"/>
      <c r="B27603" s="1355"/>
      <c r="C27603" s="1433"/>
      <c r="E27603" s="1433"/>
      <c r="K27603" s="1433"/>
      <c r="L27603" s="1334"/>
    </row>
    <row r="27604" spans="1:12" ht="24" customHeight="1">
      <c r="A27604" s="1355"/>
      <c r="B27604" s="1355"/>
      <c r="C27604" s="1433"/>
      <c r="E27604" s="1433"/>
      <c r="K27604" s="1433"/>
      <c r="L27604" s="1334"/>
    </row>
    <row r="27605" spans="1:12" ht="24" customHeight="1">
      <c r="A27605" s="1355"/>
      <c r="B27605" s="1355"/>
      <c r="C27605" s="1433"/>
      <c r="E27605" s="1433"/>
      <c r="K27605" s="1433"/>
      <c r="L27605" s="1334"/>
    </row>
    <row r="27606" spans="1:12" ht="24" customHeight="1">
      <c r="A27606" s="1355"/>
      <c r="B27606" s="1355"/>
      <c r="C27606" s="1433"/>
      <c r="E27606" s="1433"/>
      <c r="K27606" s="1433"/>
      <c r="L27606" s="1334"/>
    </row>
    <row r="27607" spans="1:12" ht="24" customHeight="1">
      <c r="A27607" s="1355"/>
      <c r="B27607" s="1355"/>
      <c r="C27607" s="1433"/>
      <c r="E27607" s="1433"/>
      <c r="K27607" s="1433"/>
      <c r="L27607" s="1334"/>
    </row>
    <row r="27608" spans="1:12" ht="24" customHeight="1">
      <c r="A27608" s="1355"/>
      <c r="B27608" s="1355"/>
      <c r="C27608" s="1433"/>
      <c r="E27608" s="1433"/>
      <c r="K27608" s="1433"/>
      <c r="L27608" s="1334"/>
    </row>
    <row r="27609" spans="1:12" ht="24" customHeight="1">
      <c r="A27609" s="1355"/>
      <c r="B27609" s="1355"/>
      <c r="C27609" s="1433"/>
      <c r="E27609" s="1433"/>
      <c r="K27609" s="1433"/>
      <c r="L27609" s="1334"/>
    </row>
    <row r="27610" spans="1:12" ht="24" customHeight="1">
      <c r="A27610" s="1355"/>
      <c r="B27610" s="1355"/>
      <c r="C27610" s="1433"/>
      <c r="E27610" s="1433"/>
      <c r="K27610" s="1433"/>
      <c r="L27610" s="1334"/>
    </row>
    <row r="27611" spans="1:12" ht="24" customHeight="1">
      <c r="A27611" s="1355"/>
      <c r="B27611" s="1355"/>
      <c r="C27611" s="1433"/>
      <c r="E27611" s="1433"/>
      <c r="K27611" s="1433"/>
      <c r="L27611" s="1334"/>
    </row>
    <row r="27612" spans="1:12" ht="24" customHeight="1">
      <c r="A27612" s="1355"/>
      <c r="B27612" s="1355"/>
      <c r="C27612" s="1433"/>
      <c r="E27612" s="1433"/>
      <c r="K27612" s="1433"/>
      <c r="L27612" s="1334"/>
    </row>
    <row r="27613" spans="1:12" ht="24" customHeight="1">
      <c r="A27613" s="1355"/>
      <c r="B27613" s="1355"/>
      <c r="C27613" s="1433"/>
      <c r="E27613" s="1433"/>
      <c r="K27613" s="1433"/>
      <c r="L27613" s="1334"/>
    </row>
    <row r="27614" spans="1:12" ht="24" customHeight="1">
      <c r="A27614" s="1355"/>
      <c r="B27614" s="1355"/>
      <c r="C27614" s="1433"/>
      <c r="E27614" s="1433"/>
      <c r="K27614" s="1433"/>
      <c r="L27614" s="1334"/>
    </row>
    <row r="27615" spans="1:12" ht="24" customHeight="1">
      <c r="A27615" s="1355"/>
      <c r="B27615" s="1355"/>
      <c r="C27615" s="1433"/>
      <c r="E27615" s="1433"/>
      <c r="K27615" s="1433"/>
      <c r="L27615" s="1334"/>
    </row>
    <row r="27616" spans="1:12" ht="24" customHeight="1">
      <c r="A27616" s="1355"/>
      <c r="B27616" s="1355"/>
      <c r="C27616" s="1433"/>
      <c r="E27616" s="1433"/>
      <c r="K27616" s="1433"/>
      <c r="L27616" s="1334"/>
    </row>
    <row r="27617" spans="1:12" ht="24" customHeight="1">
      <c r="A27617" s="1355"/>
      <c r="B27617" s="1355"/>
      <c r="C27617" s="1433"/>
      <c r="E27617" s="1433"/>
      <c r="K27617" s="1433"/>
      <c r="L27617" s="1334"/>
    </row>
    <row r="27618" spans="1:12" ht="24" customHeight="1">
      <c r="A27618" s="1355"/>
      <c r="B27618" s="1355"/>
      <c r="C27618" s="1433"/>
      <c r="E27618" s="1433"/>
      <c r="K27618" s="1433"/>
      <c r="L27618" s="1334"/>
    </row>
    <row r="27619" spans="1:12" ht="24" customHeight="1">
      <c r="A27619" s="1355"/>
      <c r="B27619" s="1355"/>
      <c r="C27619" s="1433"/>
      <c r="E27619" s="1433"/>
      <c r="K27619" s="1433"/>
      <c r="L27619" s="1334"/>
    </row>
    <row r="27620" spans="1:12" ht="24" customHeight="1">
      <c r="A27620" s="1355"/>
      <c r="B27620" s="1355"/>
      <c r="C27620" s="1433"/>
      <c r="E27620" s="1433"/>
      <c r="K27620" s="1433"/>
      <c r="L27620" s="1334"/>
    </row>
    <row r="27621" spans="1:12" ht="24" customHeight="1">
      <c r="A27621" s="1355"/>
      <c r="B27621" s="1355"/>
      <c r="C27621" s="1433"/>
      <c r="E27621" s="1433"/>
      <c r="K27621" s="1433"/>
      <c r="L27621" s="1334"/>
    </row>
    <row r="27622" spans="1:12" ht="24" customHeight="1">
      <c r="A27622" s="1355"/>
      <c r="B27622" s="1355"/>
      <c r="C27622" s="1433"/>
      <c r="E27622" s="1433"/>
      <c r="K27622" s="1433"/>
      <c r="L27622" s="1334"/>
    </row>
    <row r="27623" spans="1:12" ht="24" customHeight="1">
      <c r="A27623" s="1355"/>
      <c r="B27623" s="1355"/>
      <c r="C27623" s="1433"/>
      <c r="E27623" s="1433"/>
      <c r="K27623" s="1433"/>
      <c r="L27623" s="1334"/>
    </row>
    <row r="27624" spans="1:12" ht="24" customHeight="1">
      <c r="A27624" s="1355"/>
      <c r="B27624" s="1355"/>
      <c r="C27624" s="1433"/>
      <c r="E27624" s="1433"/>
      <c r="K27624" s="1433"/>
      <c r="L27624" s="1334"/>
    </row>
    <row r="27625" spans="1:12" ht="24" customHeight="1">
      <c r="A27625" s="1355"/>
      <c r="B27625" s="1355"/>
      <c r="C27625" s="1433"/>
      <c r="E27625" s="1433"/>
      <c r="K27625" s="1433"/>
      <c r="L27625" s="1334"/>
    </row>
    <row r="27626" spans="1:12" ht="24" customHeight="1">
      <c r="A27626" s="1355"/>
      <c r="B27626" s="1355"/>
      <c r="C27626" s="1433"/>
      <c r="E27626" s="1433"/>
      <c r="K27626" s="1433"/>
      <c r="L27626" s="1334"/>
    </row>
    <row r="27627" spans="1:12" ht="24" customHeight="1">
      <c r="A27627" s="1355"/>
      <c r="B27627" s="1355"/>
      <c r="C27627" s="1433"/>
      <c r="E27627" s="1433"/>
      <c r="K27627" s="1433"/>
      <c r="L27627" s="1334"/>
    </row>
    <row r="27628" spans="1:12" ht="24" customHeight="1">
      <c r="A27628" s="1355"/>
      <c r="B27628" s="1355"/>
      <c r="C27628" s="1433"/>
      <c r="E27628" s="1433"/>
      <c r="K27628" s="1433"/>
      <c r="L27628" s="1334"/>
    </row>
    <row r="27629" spans="1:12" ht="24" customHeight="1">
      <c r="A27629" s="1355"/>
      <c r="B27629" s="1355"/>
      <c r="C27629" s="1433"/>
      <c r="E27629" s="1433"/>
      <c r="K27629" s="1433"/>
      <c r="L27629" s="1334"/>
    </row>
    <row r="27630" spans="1:12" ht="24" customHeight="1">
      <c r="A27630" s="1355"/>
      <c r="B27630" s="1355"/>
      <c r="C27630" s="1433"/>
      <c r="E27630" s="1433"/>
      <c r="K27630" s="1433"/>
      <c r="L27630" s="1334"/>
    </row>
    <row r="27631" spans="1:12" ht="24" customHeight="1">
      <c r="A27631" s="1355"/>
      <c r="B27631" s="1355"/>
      <c r="C27631" s="1433"/>
      <c r="E27631" s="1433"/>
      <c r="K27631" s="1433"/>
      <c r="L27631" s="1334"/>
    </row>
    <row r="27632" spans="1:12" ht="24" customHeight="1">
      <c r="A27632" s="1355"/>
      <c r="B27632" s="1355"/>
      <c r="C27632" s="1433"/>
      <c r="E27632" s="1433"/>
      <c r="K27632" s="1433"/>
      <c r="L27632" s="1334"/>
    </row>
    <row r="27633" spans="1:12" ht="24" customHeight="1">
      <c r="A27633" s="1355"/>
      <c r="B27633" s="1355"/>
      <c r="C27633" s="1433"/>
      <c r="E27633" s="1433"/>
      <c r="K27633" s="1433"/>
      <c r="L27633" s="1334"/>
    </row>
    <row r="27634" spans="1:12" ht="24" customHeight="1">
      <c r="A27634" s="1355"/>
      <c r="B27634" s="1355"/>
      <c r="C27634" s="1433"/>
      <c r="E27634" s="1433"/>
      <c r="K27634" s="1433"/>
      <c r="L27634" s="1334"/>
    </row>
    <row r="27635" spans="1:12" ht="24" customHeight="1">
      <c r="A27635" s="1355"/>
      <c r="B27635" s="1355"/>
      <c r="C27635" s="1433"/>
      <c r="E27635" s="1433"/>
      <c r="K27635" s="1433"/>
      <c r="L27635" s="1334"/>
    </row>
    <row r="27636" spans="1:12" ht="24" customHeight="1">
      <c r="A27636" s="1355"/>
      <c r="B27636" s="1355"/>
      <c r="C27636" s="1433"/>
      <c r="E27636" s="1433"/>
      <c r="K27636" s="1433"/>
      <c r="L27636" s="1334"/>
    </row>
    <row r="27637" spans="1:12" ht="24" customHeight="1">
      <c r="A27637" s="1355"/>
      <c r="B27637" s="1355"/>
      <c r="C27637" s="1433"/>
      <c r="E27637" s="1433"/>
      <c r="K27637" s="1433"/>
      <c r="L27637" s="1334"/>
    </row>
    <row r="27638" spans="1:12" ht="24" customHeight="1">
      <c r="A27638" s="1355"/>
      <c r="B27638" s="1355"/>
      <c r="C27638" s="1433"/>
      <c r="E27638" s="1433"/>
      <c r="K27638" s="1433"/>
      <c r="L27638" s="1334"/>
    </row>
    <row r="27639" spans="1:12" ht="24" customHeight="1">
      <c r="A27639" s="1355"/>
      <c r="B27639" s="1355"/>
      <c r="C27639" s="1433"/>
      <c r="E27639" s="1433"/>
      <c r="K27639" s="1433"/>
      <c r="L27639" s="1334"/>
    </row>
    <row r="27640" spans="1:12" ht="24" customHeight="1">
      <c r="A27640" s="1355"/>
      <c r="B27640" s="1355"/>
      <c r="C27640" s="1433"/>
      <c r="E27640" s="1433"/>
      <c r="K27640" s="1433"/>
      <c r="L27640" s="1334"/>
    </row>
    <row r="27641" spans="1:12" ht="24" customHeight="1">
      <c r="A27641" s="1355"/>
      <c r="B27641" s="1355"/>
      <c r="C27641" s="1433"/>
      <c r="E27641" s="1433"/>
      <c r="K27641" s="1433"/>
      <c r="L27641" s="1334"/>
    </row>
    <row r="27642" spans="1:12" ht="24" customHeight="1">
      <c r="A27642" s="1355"/>
      <c r="B27642" s="1355"/>
      <c r="C27642" s="1433"/>
      <c r="E27642" s="1433"/>
      <c r="K27642" s="1433"/>
      <c r="L27642" s="1334"/>
    </row>
    <row r="27643" spans="1:12" ht="24" customHeight="1">
      <c r="A27643" s="1355"/>
      <c r="B27643" s="1355"/>
      <c r="C27643" s="1433"/>
      <c r="E27643" s="1433"/>
      <c r="K27643" s="1433"/>
      <c r="L27643" s="1334"/>
    </row>
    <row r="27644" spans="1:12" ht="24" customHeight="1">
      <c r="A27644" s="1355"/>
      <c r="B27644" s="1355"/>
      <c r="C27644" s="1433"/>
      <c r="E27644" s="1433"/>
      <c r="K27644" s="1433"/>
      <c r="L27644" s="1334"/>
    </row>
    <row r="27645" spans="1:12" ht="24" customHeight="1">
      <c r="A27645" s="1355"/>
      <c r="B27645" s="1355"/>
      <c r="C27645" s="1433"/>
      <c r="E27645" s="1433"/>
      <c r="K27645" s="1433"/>
      <c r="L27645" s="1334"/>
    </row>
    <row r="27646" spans="1:12" ht="24" customHeight="1">
      <c r="A27646" s="1355"/>
      <c r="B27646" s="1355"/>
      <c r="C27646" s="1433"/>
      <c r="E27646" s="1433"/>
      <c r="K27646" s="1433"/>
      <c r="L27646" s="1334"/>
    </row>
    <row r="27647" spans="1:12" ht="24" customHeight="1">
      <c r="A27647" s="1355"/>
      <c r="B27647" s="1355"/>
      <c r="C27647" s="1433"/>
      <c r="E27647" s="1433"/>
      <c r="K27647" s="1433"/>
      <c r="L27647" s="1334"/>
    </row>
    <row r="27648" spans="1:12" ht="24" customHeight="1">
      <c r="A27648" s="1355"/>
      <c r="B27648" s="1355"/>
      <c r="C27648" s="1433"/>
      <c r="E27648" s="1433"/>
      <c r="K27648" s="1433"/>
      <c r="L27648" s="1334"/>
    </row>
    <row r="27649" spans="1:12" ht="24" customHeight="1">
      <c r="A27649" s="1355"/>
      <c r="B27649" s="1355"/>
      <c r="C27649" s="1433"/>
      <c r="E27649" s="1433"/>
      <c r="K27649" s="1433"/>
      <c r="L27649" s="1334"/>
    </row>
    <row r="27650" spans="1:12" ht="24" customHeight="1">
      <c r="A27650" s="1355"/>
      <c r="B27650" s="1355"/>
      <c r="C27650" s="1433"/>
      <c r="E27650" s="1433"/>
      <c r="K27650" s="1433"/>
      <c r="L27650" s="1334"/>
    </row>
    <row r="27651" spans="1:12" ht="24" customHeight="1">
      <c r="A27651" s="1355"/>
      <c r="B27651" s="1355"/>
      <c r="C27651" s="1433"/>
      <c r="E27651" s="1433"/>
      <c r="K27651" s="1433"/>
      <c r="L27651" s="1334"/>
    </row>
    <row r="27652" spans="1:12" ht="24" customHeight="1">
      <c r="A27652" s="1355"/>
      <c r="B27652" s="1355"/>
      <c r="C27652" s="1433"/>
      <c r="E27652" s="1433"/>
      <c r="K27652" s="1433"/>
      <c r="L27652" s="1334"/>
    </row>
    <row r="27653" spans="1:12" ht="24" customHeight="1">
      <c r="A27653" s="1355"/>
      <c r="B27653" s="1355"/>
      <c r="C27653" s="1433"/>
      <c r="E27653" s="1433"/>
      <c r="K27653" s="1433"/>
      <c r="L27653" s="1334"/>
    </row>
    <row r="27654" spans="1:12" ht="24" customHeight="1">
      <c r="A27654" s="1355"/>
      <c r="B27654" s="1355"/>
      <c r="C27654" s="1433"/>
      <c r="E27654" s="1433"/>
      <c r="K27654" s="1433"/>
      <c r="L27654" s="1334"/>
    </row>
    <row r="27655" spans="1:12" ht="24" customHeight="1">
      <c r="A27655" s="1355"/>
      <c r="B27655" s="1355"/>
      <c r="C27655" s="1433"/>
      <c r="E27655" s="1433"/>
      <c r="K27655" s="1433"/>
      <c r="L27655" s="1334"/>
    </row>
    <row r="27656" spans="1:12" ht="24" customHeight="1">
      <c r="A27656" s="1355"/>
      <c r="B27656" s="1355"/>
      <c r="C27656" s="1433"/>
      <c r="E27656" s="1433"/>
      <c r="K27656" s="1433"/>
      <c r="L27656" s="1334"/>
    </row>
    <row r="27657" spans="1:12" ht="24" customHeight="1">
      <c r="A27657" s="1355"/>
      <c r="B27657" s="1355"/>
      <c r="C27657" s="1433"/>
      <c r="E27657" s="1433"/>
      <c r="K27657" s="1433"/>
      <c r="L27657" s="1334"/>
    </row>
    <row r="27658" spans="1:12" ht="24" customHeight="1">
      <c r="A27658" s="1355"/>
      <c r="B27658" s="1355"/>
      <c r="C27658" s="1433"/>
      <c r="E27658" s="1433"/>
      <c r="K27658" s="1433"/>
      <c r="L27658" s="1334"/>
    </row>
    <row r="27659" spans="1:12" ht="24" customHeight="1">
      <c r="A27659" s="1355"/>
      <c r="B27659" s="1355"/>
      <c r="C27659" s="1433"/>
      <c r="E27659" s="1433"/>
      <c r="K27659" s="1433"/>
      <c r="L27659" s="1334"/>
    </row>
    <row r="27660" spans="1:12" ht="24" customHeight="1">
      <c r="A27660" s="1355"/>
      <c r="B27660" s="1355"/>
      <c r="C27660" s="1433"/>
      <c r="E27660" s="1433"/>
      <c r="K27660" s="1433"/>
      <c r="L27660" s="1334"/>
    </row>
    <row r="27661" spans="1:12" ht="24" customHeight="1">
      <c r="A27661" s="1355"/>
      <c r="B27661" s="1355"/>
      <c r="C27661" s="1433"/>
      <c r="E27661" s="1433"/>
      <c r="K27661" s="1433"/>
      <c r="L27661" s="1334"/>
    </row>
    <row r="27662" spans="1:12" ht="24" customHeight="1">
      <c r="A27662" s="1355"/>
      <c r="B27662" s="1355"/>
      <c r="C27662" s="1433"/>
      <c r="E27662" s="1433"/>
      <c r="K27662" s="1433"/>
      <c r="L27662" s="1334"/>
    </row>
    <row r="27663" spans="1:12" ht="24" customHeight="1">
      <c r="A27663" s="1355"/>
      <c r="B27663" s="1355"/>
      <c r="C27663" s="1433"/>
      <c r="E27663" s="1433"/>
      <c r="K27663" s="1433"/>
      <c r="L27663" s="1334"/>
    </row>
    <row r="27664" spans="1:12" ht="24" customHeight="1">
      <c r="A27664" s="1355"/>
      <c r="B27664" s="1355"/>
      <c r="C27664" s="1433"/>
      <c r="E27664" s="1433"/>
      <c r="K27664" s="1433"/>
      <c r="L27664" s="1334"/>
    </row>
    <row r="27665" spans="1:12" ht="24" customHeight="1">
      <c r="A27665" s="1355"/>
      <c r="B27665" s="1355"/>
      <c r="C27665" s="1433"/>
      <c r="E27665" s="1433"/>
      <c r="K27665" s="1433"/>
      <c r="L27665" s="1334"/>
    </row>
    <row r="27666" spans="1:12" ht="24" customHeight="1">
      <c r="A27666" s="1355"/>
      <c r="B27666" s="1355"/>
      <c r="C27666" s="1433"/>
      <c r="E27666" s="1433"/>
      <c r="K27666" s="1433"/>
      <c r="L27666" s="1334"/>
    </row>
    <row r="27667" spans="1:12" ht="24" customHeight="1">
      <c r="A27667" s="1355"/>
      <c r="B27667" s="1355"/>
      <c r="C27667" s="1433"/>
      <c r="E27667" s="1433"/>
      <c r="K27667" s="1433"/>
      <c r="L27667" s="1334"/>
    </row>
    <row r="27668" spans="1:12" ht="24" customHeight="1">
      <c r="A27668" s="1355"/>
      <c r="B27668" s="1355"/>
      <c r="C27668" s="1433"/>
      <c r="E27668" s="1433"/>
      <c r="K27668" s="1433"/>
      <c r="L27668" s="1334"/>
    </row>
    <row r="27669" spans="1:12" ht="24" customHeight="1">
      <c r="A27669" s="1355"/>
      <c r="B27669" s="1355"/>
      <c r="C27669" s="1433"/>
      <c r="E27669" s="1433"/>
      <c r="K27669" s="1433"/>
      <c r="L27669" s="1334"/>
    </row>
    <row r="27670" spans="1:12" ht="24" customHeight="1">
      <c r="A27670" s="1355"/>
      <c r="B27670" s="1355"/>
      <c r="C27670" s="1433"/>
      <c r="E27670" s="1433"/>
      <c r="K27670" s="1433"/>
      <c r="L27670" s="1334"/>
    </row>
    <row r="27671" spans="1:12" ht="24" customHeight="1">
      <c r="A27671" s="1355"/>
      <c r="B27671" s="1355"/>
      <c r="C27671" s="1433"/>
      <c r="E27671" s="1433"/>
      <c r="K27671" s="1433"/>
      <c r="L27671" s="1334"/>
    </row>
    <row r="27672" spans="1:12" ht="24" customHeight="1">
      <c r="A27672" s="1355"/>
      <c r="B27672" s="1355"/>
      <c r="C27672" s="1433"/>
      <c r="E27672" s="1433"/>
      <c r="K27672" s="1433"/>
      <c r="L27672" s="1334"/>
    </row>
    <row r="27673" spans="1:12" ht="24" customHeight="1">
      <c r="A27673" s="1355"/>
      <c r="B27673" s="1355"/>
      <c r="C27673" s="1433"/>
      <c r="E27673" s="1433"/>
      <c r="K27673" s="1433"/>
      <c r="L27673" s="1334"/>
    </row>
    <row r="27674" spans="1:12" ht="24" customHeight="1">
      <c r="A27674" s="1355"/>
      <c r="B27674" s="1355"/>
      <c r="C27674" s="1433"/>
      <c r="E27674" s="1433"/>
      <c r="K27674" s="1433"/>
      <c r="L27674" s="1334"/>
    </row>
    <row r="27675" spans="1:12" ht="24" customHeight="1">
      <c r="A27675" s="1355"/>
      <c r="B27675" s="1355"/>
      <c r="C27675" s="1433"/>
      <c r="E27675" s="1433"/>
      <c r="K27675" s="1433"/>
      <c r="L27675" s="1334"/>
    </row>
    <row r="27676" spans="1:12" ht="24" customHeight="1">
      <c r="A27676" s="1355"/>
      <c r="B27676" s="1355"/>
      <c r="C27676" s="1433"/>
      <c r="E27676" s="1433"/>
      <c r="K27676" s="1433"/>
      <c r="L27676" s="1334"/>
    </row>
    <row r="27677" spans="1:12" ht="24" customHeight="1">
      <c r="A27677" s="1355"/>
      <c r="B27677" s="1355"/>
      <c r="C27677" s="1433"/>
      <c r="E27677" s="1433"/>
      <c r="K27677" s="1433"/>
      <c r="L27677" s="1334"/>
    </row>
    <row r="27678" spans="1:12" ht="24" customHeight="1">
      <c r="A27678" s="1355"/>
      <c r="B27678" s="1355"/>
      <c r="C27678" s="1433"/>
      <c r="E27678" s="1433"/>
      <c r="K27678" s="1433"/>
      <c r="L27678" s="1334"/>
    </row>
    <row r="27679" spans="1:12" ht="24" customHeight="1">
      <c r="A27679" s="1355"/>
      <c r="B27679" s="1355"/>
      <c r="C27679" s="1433"/>
      <c r="E27679" s="1433"/>
      <c r="K27679" s="1433"/>
      <c r="L27679" s="1334"/>
    </row>
    <row r="27680" spans="1:12" ht="24" customHeight="1">
      <c r="A27680" s="1355"/>
      <c r="B27680" s="1355"/>
      <c r="C27680" s="1433"/>
      <c r="E27680" s="1433"/>
      <c r="K27680" s="1433"/>
      <c r="L27680" s="1334"/>
    </row>
    <row r="27681" spans="1:12" ht="24" customHeight="1">
      <c r="A27681" s="1355"/>
      <c r="B27681" s="1355"/>
      <c r="C27681" s="1433"/>
      <c r="E27681" s="1433"/>
      <c r="K27681" s="1433"/>
      <c r="L27681" s="1334"/>
    </row>
    <row r="27682" spans="1:12" ht="24" customHeight="1">
      <c r="A27682" s="1355"/>
      <c r="B27682" s="1355"/>
      <c r="C27682" s="1433"/>
      <c r="E27682" s="1433"/>
      <c r="K27682" s="1433"/>
      <c r="L27682" s="1334"/>
    </row>
    <row r="27683" spans="1:12" ht="24" customHeight="1">
      <c r="A27683" s="1355"/>
      <c r="B27683" s="1355"/>
      <c r="C27683" s="1433"/>
      <c r="E27683" s="1433"/>
      <c r="K27683" s="1433"/>
      <c r="L27683" s="1334"/>
    </row>
    <row r="27684" spans="1:12" ht="24" customHeight="1">
      <c r="A27684" s="1355"/>
      <c r="B27684" s="1355"/>
      <c r="C27684" s="1433"/>
      <c r="E27684" s="1433"/>
      <c r="K27684" s="1433"/>
      <c r="L27684" s="1334"/>
    </row>
    <row r="27685" spans="1:12" ht="24" customHeight="1">
      <c r="A27685" s="1355"/>
      <c r="B27685" s="1355"/>
      <c r="C27685" s="1433"/>
      <c r="E27685" s="1433"/>
      <c r="K27685" s="1433"/>
      <c r="L27685" s="1334"/>
    </row>
    <row r="27686" spans="1:12" ht="24" customHeight="1">
      <c r="A27686" s="1355"/>
      <c r="B27686" s="1355"/>
      <c r="C27686" s="1433"/>
      <c r="E27686" s="1433"/>
      <c r="K27686" s="1433"/>
      <c r="L27686" s="1334"/>
    </row>
    <row r="27687" spans="1:12" ht="24" customHeight="1">
      <c r="A27687" s="1355"/>
      <c r="B27687" s="1355"/>
      <c r="C27687" s="1433"/>
      <c r="E27687" s="1433"/>
      <c r="K27687" s="1433"/>
      <c r="L27687" s="1334"/>
    </row>
    <row r="27688" spans="1:12" ht="24" customHeight="1">
      <c r="A27688" s="1355"/>
      <c r="B27688" s="1355"/>
      <c r="C27688" s="1433"/>
      <c r="E27688" s="1433"/>
      <c r="K27688" s="1433"/>
      <c r="L27688" s="1334"/>
    </row>
    <row r="27689" spans="1:12" ht="24" customHeight="1">
      <c r="A27689" s="1355"/>
      <c r="B27689" s="1355"/>
      <c r="C27689" s="1433"/>
      <c r="E27689" s="1433"/>
      <c r="K27689" s="1433"/>
      <c r="L27689" s="1334"/>
    </row>
    <row r="27690" spans="1:12" ht="24" customHeight="1">
      <c r="A27690" s="1355"/>
      <c r="B27690" s="1355"/>
      <c r="C27690" s="1433"/>
      <c r="E27690" s="1433"/>
      <c r="K27690" s="1433"/>
      <c r="L27690" s="1334"/>
    </row>
    <row r="27691" spans="1:12" ht="24" customHeight="1">
      <c r="A27691" s="1355"/>
      <c r="B27691" s="1355"/>
      <c r="C27691" s="1433"/>
      <c r="E27691" s="1433"/>
      <c r="K27691" s="1433"/>
      <c r="L27691" s="1334"/>
    </row>
    <row r="27692" spans="1:12" ht="24" customHeight="1">
      <c r="A27692" s="1355"/>
      <c r="B27692" s="1355"/>
      <c r="C27692" s="1433"/>
      <c r="E27692" s="1433"/>
      <c r="K27692" s="1433"/>
      <c r="L27692" s="1334"/>
    </row>
    <row r="27693" spans="1:12" ht="24" customHeight="1">
      <c r="A27693" s="1355"/>
      <c r="B27693" s="1355"/>
      <c r="C27693" s="1433"/>
      <c r="E27693" s="1433"/>
      <c r="K27693" s="1433"/>
      <c r="L27693" s="1334"/>
    </row>
    <row r="27694" spans="1:12" ht="24" customHeight="1">
      <c r="A27694" s="1355"/>
      <c r="B27694" s="1355"/>
      <c r="C27694" s="1433"/>
      <c r="E27694" s="1433"/>
      <c r="K27694" s="1433"/>
      <c r="L27694" s="1334"/>
    </row>
    <row r="27695" spans="1:12" ht="24" customHeight="1">
      <c r="A27695" s="1355"/>
      <c r="B27695" s="1355"/>
      <c r="C27695" s="1433"/>
      <c r="E27695" s="1433"/>
      <c r="K27695" s="1433"/>
      <c r="L27695" s="1334"/>
    </row>
    <row r="27696" spans="1:12" ht="24" customHeight="1">
      <c r="A27696" s="1355"/>
      <c r="B27696" s="1355"/>
      <c r="C27696" s="1433"/>
      <c r="E27696" s="1433"/>
      <c r="K27696" s="1433"/>
      <c r="L27696" s="1334"/>
    </row>
    <row r="27697" spans="1:12" ht="24" customHeight="1">
      <c r="A27697" s="1355"/>
      <c r="B27697" s="1355"/>
      <c r="C27697" s="1433"/>
      <c r="E27697" s="1433"/>
      <c r="K27697" s="1433"/>
      <c r="L27697" s="1334"/>
    </row>
    <row r="27698" spans="1:12" ht="24" customHeight="1">
      <c r="A27698" s="1355"/>
      <c r="B27698" s="1355"/>
      <c r="C27698" s="1433"/>
      <c r="E27698" s="1433"/>
      <c r="K27698" s="1433"/>
      <c r="L27698" s="1334"/>
    </row>
    <row r="27699" spans="1:12" ht="24" customHeight="1">
      <c r="A27699" s="1355"/>
      <c r="B27699" s="1355"/>
      <c r="C27699" s="1433"/>
      <c r="E27699" s="1433"/>
      <c r="K27699" s="1433"/>
      <c r="L27699" s="1334"/>
    </row>
    <row r="27700" spans="1:12" ht="24" customHeight="1">
      <c r="A27700" s="1355"/>
      <c r="B27700" s="1355"/>
      <c r="C27700" s="1433"/>
      <c r="E27700" s="1433"/>
      <c r="K27700" s="1433"/>
      <c r="L27700" s="1334"/>
    </row>
    <row r="27701" spans="1:12" ht="24" customHeight="1">
      <c r="A27701" s="1355"/>
      <c r="B27701" s="1355"/>
      <c r="C27701" s="1433"/>
      <c r="E27701" s="1433"/>
      <c r="K27701" s="1433"/>
      <c r="L27701" s="1334"/>
    </row>
    <row r="27702" spans="1:12" ht="24" customHeight="1">
      <c r="A27702" s="1355"/>
      <c r="B27702" s="1355"/>
      <c r="C27702" s="1433"/>
      <c r="E27702" s="1433"/>
      <c r="K27702" s="1433"/>
      <c r="L27702" s="1334"/>
    </row>
    <row r="27703" spans="1:12" ht="24" customHeight="1">
      <c r="A27703" s="1355"/>
      <c r="B27703" s="1355"/>
      <c r="C27703" s="1433"/>
      <c r="E27703" s="1433"/>
      <c r="K27703" s="1433"/>
      <c r="L27703" s="1334"/>
    </row>
    <row r="27704" spans="1:12" ht="24" customHeight="1">
      <c r="A27704" s="1355"/>
      <c r="B27704" s="1355"/>
      <c r="C27704" s="1433"/>
      <c r="E27704" s="1433"/>
      <c r="K27704" s="1433"/>
      <c r="L27704" s="1334"/>
    </row>
    <row r="27705" spans="1:12" ht="24" customHeight="1">
      <c r="A27705" s="1355"/>
      <c r="B27705" s="1355"/>
      <c r="C27705" s="1433"/>
      <c r="E27705" s="1433"/>
      <c r="K27705" s="1433"/>
      <c r="L27705" s="1334"/>
    </row>
    <row r="27706" spans="1:12" ht="24" customHeight="1">
      <c r="A27706" s="1355"/>
      <c r="B27706" s="1355"/>
      <c r="C27706" s="1433"/>
      <c r="E27706" s="1433"/>
      <c r="K27706" s="1433"/>
      <c r="L27706" s="1334"/>
    </row>
    <row r="27707" spans="1:12" ht="24" customHeight="1">
      <c r="A27707" s="1355"/>
      <c r="B27707" s="1355"/>
      <c r="C27707" s="1433"/>
      <c r="E27707" s="1433"/>
      <c r="K27707" s="1433"/>
      <c r="L27707" s="1334"/>
    </row>
    <row r="27708" spans="1:12" ht="24" customHeight="1">
      <c r="A27708" s="1355"/>
      <c r="B27708" s="1355"/>
      <c r="C27708" s="1433"/>
      <c r="E27708" s="1433"/>
      <c r="K27708" s="1433"/>
      <c r="L27708" s="1334"/>
    </row>
    <row r="27709" spans="1:12" ht="24" customHeight="1">
      <c r="A27709" s="1355"/>
      <c r="B27709" s="1355"/>
      <c r="C27709" s="1433"/>
      <c r="E27709" s="1433"/>
      <c r="K27709" s="1433"/>
      <c r="L27709" s="1334"/>
    </row>
    <row r="27710" spans="1:12" ht="24" customHeight="1">
      <c r="A27710" s="1355"/>
      <c r="B27710" s="1355"/>
      <c r="C27710" s="1433"/>
      <c r="E27710" s="1433"/>
      <c r="K27710" s="1433"/>
      <c r="L27710" s="1334"/>
    </row>
    <row r="27711" spans="1:12" ht="24" customHeight="1">
      <c r="A27711" s="1355"/>
      <c r="B27711" s="1355"/>
      <c r="C27711" s="1433"/>
      <c r="E27711" s="1433"/>
      <c r="K27711" s="1433"/>
      <c r="L27711" s="1334"/>
    </row>
    <row r="27712" spans="1:12" ht="24" customHeight="1">
      <c r="A27712" s="1355"/>
      <c r="B27712" s="1355"/>
      <c r="C27712" s="1433"/>
      <c r="E27712" s="1433"/>
      <c r="K27712" s="1433"/>
      <c r="L27712" s="1334"/>
    </row>
    <row r="27713" spans="1:12" ht="24" customHeight="1">
      <c r="A27713" s="1355"/>
      <c r="B27713" s="1355"/>
      <c r="C27713" s="1433"/>
      <c r="E27713" s="1433"/>
      <c r="K27713" s="1433"/>
      <c r="L27713" s="1334"/>
    </row>
    <row r="27714" spans="1:12" ht="24" customHeight="1">
      <c r="A27714" s="1355"/>
      <c r="B27714" s="1355"/>
      <c r="C27714" s="1433"/>
      <c r="E27714" s="1433"/>
      <c r="K27714" s="1433"/>
      <c r="L27714" s="1334"/>
    </row>
    <row r="27715" spans="1:12" ht="24" customHeight="1">
      <c r="A27715" s="1355"/>
      <c r="B27715" s="1355"/>
      <c r="C27715" s="1433"/>
      <c r="E27715" s="1433"/>
      <c r="K27715" s="1433"/>
      <c r="L27715" s="1334"/>
    </row>
    <row r="27716" spans="1:12" ht="24" customHeight="1">
      <c r="A27716" s="1355"/>
      <c r="B27716" s="1355"/>
      <c r="C27716" s="1433"/>
      <c r="E27716" s="1433"/>
      <c r="K27716" s="1433"/>
      <c r="L27716" s="1334"/>
    </row>
    <row r="27717" spans="1:12" ht="24" customHeight="1">
      <c r="A27717" s="1355"/>
      <c r="B27717" s="1355"/>
      <c r="C27717" s="1433"/>
      <c r="E27717" s="1433"/>
      <c r="K27717" s="1433"/>
      <c r="L27717" s="1334"/>
    </row>
    <row r="27718" spans="1:12" ht="24" customHeight="1">
      <c r="A27718" s="1355"/>
      <c r="B27718" s="1355"/>
      <c r="C27718" s="1433"/>
      <c r="E27718" s="1433"/>
      <c r="K27718" s="1433"/>
      <c r="L27718" s="1334"/>
    </row>
    <row r="27719" spans="1:12" ht="24" customHeight="1">
      <c r="A27719" s="1355"/>
      <c r="B27719" s="1355"/>
      <c r="C27719" s="1433"/>
      <c r="E27719" s="1433"/>
      <c r="K27719" s="1433"/>
      <c r="L27719" s="1334"/>
    </row>
    <row r="27720" spans="1:12" ht="24" customHeight="1">
      <c r="A27720" s="1355"/>
      <c r="B27720" s="1355"/>
      <c r="C27720" s="1433"/>
      <c r="E27720" s="1433"/>
      <c r="K27720" s="1433"/>
      <c r="L27720" s="1334"/>
    </row>
    <row r="27721" spans="1:12" ht="24" customHeight="1">
      <c r="A27721" s="1355"/>
      <c r="B27721" s="1355"/>
      <c r="C27721" s="1433"/>
      <c r="E27721" s="1433"/>
      <c r="K27721" s="1433"/>
      <c r="L27721" s="1334"/>
    </row>
    <row r="27722" spans="1:12" ht="24" customHeight="1">
      <c r="A27722" s="1355"/>
      <c r="B27722" s="1355"/>
      <c r="C27722" s="1433"/>
      <c r="E27722" s="1433"/>
      <c r="K27722" s="1433"/>
      <c r="L27722" s="1334"/>
    </row>
    <row r="27723" spans="1:12" ht="24" customHeight="1">
      <c r="A27723" s="1355"/>
      <c r="B27723" s="1355"/>
      <c r="C27723" s="1433"/>
      <c r="E27723" s="1433"/>
      <c r="K27723" s="1433"/>
      <c r="L27723" s="1334"/>
    </row>
    <row r="27724" spans="1:12" ht="24" customHeight="1">
      <c r="A27724" s="1355"/>
      <c r="B27724" s="1355"/>
      <c r="C27724" s="1433"/>
      <c r="E27724" s="1433"/>
      <c r="K27724" s="1433"/>
      <c r="L27724" s="1334"/>
    </row>
    <row r="27725" spans="1:12" ht="24" customHeight="1">
      <c r="A27725" s="1355"/>
      <c r="B27725" s="1355"/>
      <c r="C27725" s="1433"/>
      <c r="E27725" s="1433"/>
      <c r="K27725" s="1433"/>
      <c r="L27725" s="1334"/>
    </row>
    <row r="27726" spans="1:12" ht="24" customHeight="1">
      <c r="A27726" s="1355"/>
      <c r="B27726" s="1355"/>
      <c r="C27726" s="1433"/>
      <c r="E27726" s="1433"/>
      <c r="K27726" s="1433"/>
      <c r="L27726" s="1334"/>
    </row>
    <row r="27727" spans="1:12" ht="24" customHeight="1">
      <c r="A27727" s="1355"/>
      <c r="B27727" s="1355"/>
      <c r="C27727" s="1433"/>
      <c r="E27727" s="1433"/>
      <c r="K27727" s="1433"/>
      <c r="L27727" s="1334"/>
    </row>
    <row r="27728" spans="1:12" ht="24" customHeight="1">
      <c r="A27728" s="1355"/>
      <c r="B27728" s="1355"/>
      <c r="C27728" s="1433"/>
      <c r="E27728" s="1433"/>
      <c r="K27728" s="1433"/>
      <c r="L27728" s="1334"/>
    </row>
    <row r="27729" spans="1:12" ht="24" customHeight="1">
      <c r="A27729" s="1355"/>
      <c r="B27729" s="1355"/>
      <c r="C27729" s="1433"/>
      <c r="E27729" s="1433"/>
      <c r="K27729" s="1433"/>
      <c r="L27729" s="1334"/>
    </row>
    <row r="27730" spans="1:12" ht="24" customHeight="1">
      <c r="A27730" s="1355"/>
      <c r="B27730" s="1355"/>
      <c r="C27730" s="1433"/>
      <c r="E27730" s="1433"/>
      <c r="K27730" s="1433"/>
      <c r="L27730" s="1334"/>
    </row>
    <row r="27731" spans="1:12" ht="24" customHeight="1">
      <c r="A27731" s="1355"/>
      <c r="B27731" s="1355"/>
      <c r="C27731" s="1433"/>
      <c r="E27731" s="1433"/>
      <c r="K27731" s="1433"/>
      <c r="L27731" s="1334"/>
    </row>
    <row r="27732" spans="1:12" ht="24" customHeight="1">
      <c r="A27732" s="1355"/>
      <c r="B27732" s="1355"/>
      <c r="C27732" s="1433"/>
      <c r="E27732" s="1433"/>
      <c r="K27732" s="1433"/>
      <c r="L27732" s="1334"/>
    </row>
    <row r="27733" spans="1:12" ht="24" customHeight="1">
      <c r="A27733" s="1355"/>
      <c r="B27733" s="1355"/>
      <c r="C27733" s="1433"/>
      <c r="E27733" s="1433"/>
      <c r="K27733" s="1433"/>
      <c r="L27733" s="1334"/>
    </row>
    <row r="27734" spans="1:12" ht="24" customHeight="1">
      <c r="A27734" s="1355"/>
      <c r="B27734" s="1355"/>
      <c r="C27734" s="1433"/>
      <c r="E27734" s="1433"/>
      <c r="K27734" s="1433"/>
      <c r="L27734" s="1334"/>
    </row>
    <row r="27735" spans="1:12" ht="24" customHeight="1">
      <c r="A27735" s="1355"/>
      <c r="B27735" s="1355"/>
      <c r="C27735" s="1433"/>
      <c r="E27735" s="1433"/>
      <c r="K27735" s="1433"/>
      <c r="L27735" s="1334"/>
    </row>
    <row r="27736" spans="1:12" ht="24" customHeight="1">
      <c r="A27736" s="1355"/>
      <c r="B27736" s="1355"/>
      <c r="C27736" s="1433"/>
      <c r="E27736" s="1433"/>
      <c r="K27736" s="1433"/>
      <c r="L27736" s="1334"/>
    </row>
    <row r="27737" spans="1:12" ht="24" customHeight="1">
      <c r="A27737" s="1355"/>
      <c r="B27737" s="1355"/>
      <c r="C27737" s="1433"/>
      <c r="E27737" s="1433"/>
      <c r="K27737" s="1433"/>
      <c r="L27737" s="1334"/>
    </row>
    <row r="27738" spans="1:12" ht="24" customHeight="1">
      <c r="A27738" s="1355"/>
      <c r="B27738" s="1355"/>
      <c r="C27738" s="1433"/>
      <c r="E27738" s="1433"/>
      <c r="K27738" s="1433"/>
      <c r="L27738" s="1334"/>
    </row>
    <row r="27739" spans="1:12" ht="24" customHeight="1">
      <c r="A27739" s="1355"/>
      <c r="B27739" s="1355"/>
      <c r="C27739" s="1433"/>
      <c r="E27739" s="1433"/>
      <c r="K27739" s="1433"/>
      <c r="L27739" s="1334"/>
    </row>
    <row r="27740" spans="1:12" ht="24" customHeight="1">
      <c r="A27740" s="1355"/>
      <c r="B27740" s="1355"/>
      <c r="C27740" s="1433"/>
      <c r="E27740" s="1433"/>
      <c r="K27740" s="1433"/>
      <c r="L27740" s="1334"/>
    </row>
    <row r="27741" spans="1:12" ht="24" customHeight="1">
      <c r="A27741" s="1355"/>
      <c r="B27741" s="1355"/>
      <c r="C27741" s="1433"/>
      <c r="E27741" s="1433"/>
      <c r="K27741" s="1433"/>
      <c r="L27741" s="1334"/>
    </row>
    <row r="27742" spans="1:12" ht="24" customHeight="1">
      <c r="A27742" s="1355"/>
      <c r="B27742" s="1355"/>
      <c r="C27742" s="1433"/>
      <c r="E27742" s="1433"/>
      <c r="K27742" s="1433"/>
      <c r="L27742" s="1334"/>
    </row>
    <row r="27743" spans="1:12" ht="24" customHeight="1">
      <c r="A27743" s="1355"/>
      <c r="B27743" s="1355"/>
      <c r="C27743" s="1433"/>
      <c r="E27743" s="1433"/>
      <c r="K27743" s="1433"/>
      <c r="L27743" s="1334"/>
    </row>
    <row r="27744" spans="1:12" ht="24" customHeight="1">
      <c r="A27744" s="1355"/>
      <c r="B27744" s="1355"/>
      <c r="C27744" s="1433"/>
      <c r="E27744" s="1433"/>
      <c r="K27744" s="1433"/>
      <c r="L27744" s="1334"/>
    </row>
    <row r="27745" spans="1:12" ht="24" customHeight="1">
      <c r="A27745" s="1355"/>
      <c r="B27745" s="1355"/>
      <c r="C27745" s="1433"/>
      <c r="E27745" s="1433"/>
      <c r="K27745" s="1433"/>
      <c r="L27745" s="1334"/>
    </row>
    <row r="27746" spans="1:12" ht="24" customHeight="1">
      <c r="A27746" s="1355"/>
      <c r="B27746" s="1355"/>
      <c r="C27746" s="1433"/>
      <c r="E27746" s="1433"/>
      <c r="K27746" s="1433"/>
      <c r="L27746" s="1334"/>
    </row>
    <row r="27747" spans="1:12" ht="24" customHeight="1">
      <c r="A27747" s="1355"/>
      <c r="B27747" s="1355"/>
      <c r="C27747" s="1433"/>
      <c r="E27747" s="1433"/>
      <c r="K27747" s="1433"/>
      <c r="L27747" s="1334"/>
    </row>
    <row r="27748" spans="1:12" ht="24" customHeight="1">
      <c r="A27748" s="1355"/>
      <c r="B27748" s="1355"/>
      <c r="C27748" s="1433"/>
      <c r="E27748" s="1433"/>
      <c r="K27748" s="1433"/>
      <c r="L27748" s="1334"/>
    </row>
    <row r="27749" spans="1:12" ht="24" customHeight="1">
      <c r="A27749" s="1355"/>
      <c r="B27749" s="1355"/>
      <c r="C27749" s="1433"/>
      <c r="E27749" s="1433"/>
      <c r="K27749" s="1433"/>
      <c r="L27749" s="1334"/>
    </row>
    <row r="27750" spans="1:12" ht="24" customHeight="1">
      <c r="A27750" s="1355"/>
      <c r="B27750" s="1355"/>
      <c r="C27750" s="1433"/>
      <c r="E27750" s="1433"/>
      <c r="K27750" s="1433"/>
      <c r="L27750" s="1334"/>
    </row>
    <row r="27751" spans="1:12" ht="24" customHeight="1">
      <c r="A27751" s="1355"/>
      <c r="B27751" s="1355"/>
      <c r="C27751" s="1433"/>
      <c r="E27751" s="1433"/>
      <c r="K27751" s="1433"/>
      <c r="L27751" s="1334"/>
    </row>
    <row r="27752" spans="1:12" ht="24" customHeight="1">
      <c r="A27752" s="1355"/>
      <c r="B27752" s="1355"/>
      <c r="C27752" s="1433"/>
      <c r="E27752" s="1433"/>
      <c r="K27752" s="1433"/>
      <c r="L27752" s="1334"/>
    </row>
    <row r="27753" spans="1:12" ht="24" customHeight="1">
      <c r="A27753" s="1355"/>
      <c r="B27753" s="1355"/>
      <c r="C27753" s="1433"/>
      <c r="E27753" s="1433"/>
      <c r="K27753" s="1433"/>
      <c r="L27753" s="1334"/>
    </row>
    <row r="27754" spans="1:12" ht="24" customHeight="1">
      <c r="A27754" s="1355"/>
      <c r="B27754" s="1355"/>
      <c r="C27754" s="1433"/>
      <c r="E27754" s="1433"/>
      <c r="K27754" s="1433"/>
      <c r="L27754" s="1334"/>
    </row>
    <row r="27755" spans="1:12" ht="24" customHeight="1">
      <c r="A27755" s="1355"/>
      <c r="B27755" s="1355"/>
      <c r="C27755" s="1433"/>
      <c r="E27755" s="1433"/>
      <c r="K27755" s="1433"/>
      <c r="L27755" s="1334"/>
    </row>
    <row r="27756" spans="1:12" ht="24" customHeight="1">
      <c r="A27756" s="1355"/>
      <c r="B27756" s="1355"/>
      <c r="C27756" s="1433"/>
      <c r="E27756" s="1433"/>
      <c r="K27756" s="1433"/>
      <c r="L27756" s="1334"/>
    </row>
    <row r="27757" spans="1:12" ht="24" customHeight="1">
      <c r="A27757" s="1355"/>
      <c r="B27757" s="1355"/>
      <c r="C27757" s="1433"/>
      <c r="E27757" s="1433"/>
      <c r="K27757" s="1433"/>
      <c r="L27757" s="1334"/>
    </row>
    <row r="27758" spans="1:12" ht="24" customHeight="1">
      <c r="A27758" s="1355"/>
      <c r="B27758" s="1355"/>
      <c r="C27758" s="1433"/>
      <c r="E27758" s="1433"/>
      <c r="K27758" s="1433"/>
      <c r="L27758" s="1334"/>
    </row>
    <row r="27759" spans="1:12" ht="24" customHeight="1">
      <c r="A27759" s="1355"/>
      <c r="B27759" s="1355"/>
      <c r="C27759" s="1433"/>
      <c r="E27759" s="1433"/>
      <c r="K27759" s="1433"/>
      <c r="L27759" s="1334"/>
    </row>
    <row r="27760" spans="1:12" ht="24" customHeight="1">
      <c r="A27760" s="1355"/>
      <c r="B27760" s="1355"/>
      <c r="C27760" s="1433"/>
      <c r="E27760" s="1433"/>
      <c r="K27760" s="1433"/>
      <c r="L27760" s="1334"/>
    </row>
    <row r="27761" spans="1:12" ht="24" customHeight="1">
      <c r="A27761" s="1355"/>
      <c r="B27761" s="1355"/>
      <c r="C27761" s="1433"/>
      <c r="E27761" s="1433"/>
      <c r="K27761" s="1433"/>
      <c r="L27761" s="1334"/>
    </row>
    <row r="27762" spans="1:12" ht="24" customHeight="1">
      <c r="A27762" s="1355"/>
      <c r="B27762" s="1355"/>
      <c r="C27762" s="1433"/>
      <c r="E27762" s="1433"/>
      <c r="K27762" s="1433"/>
      <c r="L27762" s="1334"/>
    </row>
    <row r="27763" spans="1:12" ht="24" customHeight="1">
      <c r="A27763" s="1355"/>
      <c r="B27763" s="1355"/>
      <c r="C27763" s="1433"/>
      <c r="E27763" s="1433"/>
      <c r="K27763" s="1433"/>
      <c r="L27763" s="1334"/>
    </row>
    <row r="27764" spans="1:12" ht="24" customHeight="1">
      <c r="A27764" s="1355"/>
      <c r="B27764" s="1355"/>
      <c r="C27764" s="1433"/>
      <c r="E27764" s="1433"/>
      <c r="K27764" s="1433"/>
      <c r="L27764" s="1334"/>
    </row>
    <row r="27765" spans="1:12" ht="24" customHeight="1">
      <c r="A27765" s="1355"/>
      <c r="B27765" s="1355"/>
      <c r="C27765" s="1433"/>
      <c r="E27765" s="1433"/>
      <c r="K27765" s="1433"/>
      <c r="L27765" s="1334"/>
    </row>
    <row r="27766" spans="1:12" ht="24" customHeight="1">
      <c r="A27766" s="1355"/>
      <c r="B27766" s="1355"/>
      <c r="C27766" s="1433"/>
      <c r="E27766" s="1433"/>
      <c r="K27766" s="1433"/>
      <c r="L27766" s="1334"/>
    </row>
    <row r="27767" spans="1:12" ht="24" customHeight="1">
      <c r="A27767" s="1355"/>
      <c r="B27767" s="1355"/>
      <c r="C27767" s="1433"/>
      <c r="E27767" s="1433"/>
      <c r="K27767" s="1433"/>
      <c r="L27767" s="1334"/>
    </row>
    <row r="27768" spans="1:12" ht="24" customHeight="1">
      <c r="A27768" s="1355"/>
      <c r="B27768" s="1355"/>
      <c r="C27768" s="1433"/>
      <c r="E27768" s="1433"/>
      <c r="K27768" s="1433"/>
      <c r="L27768" s="1334"/>
    </row>
    <row r="27769" spans="1:12" ht="24" customHeight="1">
      <c r="A27769" s="1355"/>
      <c r="B27769" s="1355"/>
      <c r="C27769" s="1433"/>
      <c r="E27769" s="1433"/>
      <c r="K27769" s="1433"/>
      <c r="L27769" s="1334"/>
    </row>
    <row r="27770" spans="1:12" ht="24" customHeight="1">
      <c r="A27770" s="1355"/>
      <c r="B27770" s="1355"/>
      <c r="C27770" s="1433"/>
      <c r="E27770" s="1433"/>
      <c r="K27770" s="1433"/>
      <c r="L27770" s="1334"/>
    </row>
    <row r="27771" spans="1:12" ht="24" customHeight="1">
      <c r="A27771" s="1355"/>
      <c r="B27771" s="1355"/>
      <c r="C27771" s="1433"/>
      <c r="E27771" s="1433"/>
      <c r="K27771" s="1433"/>
      <c r="L27771" s="1334"/>
    </row>
    <row r="27772" spans="1:12" ht="24" customHeight="1">
      <c r="A27772" s="1355"/>
      <c r="B27772" s="1355"/>
      <c r="C27772" s="1433"/>
      <c r="E27772" s="1433"/>
      <c r="K27772" s="1433"/>
      <c r="L27772" s="1334"/>
    </row>
    <row r="27773" spans="1:12" ht="24" customHeight="1">
      <c r="A27773" s="1355"/>
      <c r="B27773" s="1355"/>
      <c r="C27773" s="1433"/>
      <c r="E27773" s="1433"/>
      <c r="K27773" s="1433"/>
      <c r="L27773" s="1334"/>
    </row>
    <row r="27774" spans="1:12" ht="24" customHeight="1">
      <c r="A27774" s="1355"/>
      <c r="B27774" s="1355"/>
      <c r="C27774" s="1433"/>
      <c r="E27774" s="1433"/>
      <c r="K27774" s="1433"/>
      <c r="L27774" s="1334"/>
    </row>
    <row r="27775" spans="1:12" ht="24" customHeight="1">
      <c r="A27775" s="1355"/>
      <c r="B27775" s="1355"/>
      <c r="C27775" s="1433"/>
      <c r="E27775" s="1433"/>
      <c r="K27775" s="1433"/>
      <c r="L27775" s="1334"/>
    </row>
    <row r="27776" spans="1:12" ht="24" customHeight="1">
      <c r="A27776" s="1355"/>
      <c r="B27776" s="1355"/>
      <c r="C27776" s="1433"/>
      <c r="E27776" s="1433"/>
      <c r="K27776" s="1433"/>
      <c r="L27776" s="1334"/>
    </row>
    <row r="27777" spans="1:12" ht="24" customHeight="1">
      <c r="A27777" s="1355"/>
      <c r="B27777" s="1355"/>
      <c r="C27777" s="1433"/>
      <c r="E27777" s="1433"/>
      <c r="K27777" s="1433"/>
      <c r="L27777" s="1334"/>
    </row>
    <row r="27778" spans="1:12" ht="24" customHeight="1">
      <c r="A27778" s="1355"/>
      <c r="B27778" s="1355"/>
      <c r="C27778" s="1433"/>
      <c r="E27778" s="1433"/>
      <c r="K27778" s="1433"/>
      <c r="L27778" s="1334"/>
    </row>
    <row r="27779" spans="1:12" ht="24" customHeight="1">
      <c r="A27779" s="1355"/>
      <c r="B27779" s="1355"/>
      <c r="C27779" s="1433"/>
      <c r="E27779" s="1433"/>
      <c r="K27779" s="1433"/>
      <c r="L27779" s="1334"/>
    </row>
    <row r="27780" spans="1:12" ht="24" customHeight="1">
      <c r="A27780" s="1355"/>
      <c r="B27780" s="1355"/>
      <c r="C27780" s="1433"/>
      <c r="E27780" s="1433"/>
      <c r="K27780" s="1433"/>
      <c r="L27780" s="1334"/>
    </row>
    <row r="27781" spans="1:12" ht="24" customHeight="1">
      <c r="A27781" s="1355"/>
      <c r="B27781" s="1355"/>
      <c r="C27781" s="1433"/>
      <c r="E27781" s="1433"/>
      <c r="K27781" s="1433"/>
      <c r="L27781" s="1334"/>
    </row>
    <row r="27782" spans="1:12" ht="24" customHeight="1">
      <c r="A27782" s="1355"/>
      <c r="B27782" s="1355"/>
      <c r="C27782" s="1433"/>
      <c r="E27782" s="1433"/>
      <c r="K27782" s="1433"/>
      <c r="L27782" s="1334"/>
    </row>
    <row r="27783" spans="1:12" ht="24" customHeight="1">
      <c r="A27783" s="1355"/>
      <c r="B27783" s="1355"/>
      <c r="C27783" s="1433"/>
      <c r="E27783" s="1433"/>
      <c r="K27783" s="1433"/>
      <c r="L27783" s="1334"/>
    </row>
    <row r="27784" spans="1:12" ht="24" customHeight="1">
      <c r="A27784" s="1355"/>
      <c r="B27784" s="1355"/>
      <c r="C27784" s="1433"/>
      <c r="E27784" s="1433"/>
      <c r="K27784" s="1433"/>
      <c r="L27784" s="1334"/>
    </row>
    <row r="27785" spans="1:12" ht="24" customHeight="1">
      <c r="A27785" s="1355"/>
      <c r="B27785" s="1355"/>
      <c r="C27785" s="1433"/>
      <c r="E27785" s="1433"/>
      <c r="K27785" s="1433"/>
      <c r="L27785" s="1334"/>
    </row>
    <row r="27786" spans="1:12" ht="24" customHeight="1">
      <c r="A27786" s="1355"/>
      <c r="B27786" s="1355"/>
      <c r="C27786" s="1433"/>
      <c r="E27786" s="1433"/>
      <c r="K27786" s="1433"/>
      <c r="L27786" s="1334"/>
    </row>
    <row r="27787" spans="1:12" ht="24" customHeight="1">
      <c r="A27787" s="1355"/>
      <c r="B27787" s="1355"/>
      <c r="C27787" s="1433"/>
      <c r="E27787" s="1433"/>
      <c r="K27787" s="1433"/>
      <c r="L27787" s="1334"/>
    </row>
    <row r="27788" spans="1:12" ht="24" customHeight="1">
      <c r="A27788" s="1355"/>
      <c r="B27788" s="1355"/>
      <c r="C27788" s="1433"/>
      <c r="E27788" s="1433"/>
      <c r="K27788" s="1433"/>
      <c r="L27788" s="1334"/>
    </row>
    <row r="27789" spans="1:12" ht="24" customHeight="1">
      <c r="A27789" s="1355"/>
      <c r="B27789" s="1355"/>
      <c r="C27789" s="1433"/>
      <c r="E27789" s="1433"/>
      <c r="K27789" s="1433"/>
      <c r="L27789" s="1334"/>
    </row>
    <row r="27790" spans="1:12" ht="24" customHeight="1">
      <c r="A27790" s="1355"/>
      <c r="B27790" s="1355"/>
      <c r="C27790" s="1433"/>
      <c r="E27790" s="1433"/>
      <c r="K27790" s="1433"/>
      <c r="L27790" s="1334"/>
    </row>
    <row r="27791" spans="1:12" ht="24" customHeight="1">
      <c r="A27791" s="1355"/>
      <c r="B27791" s="1355"/>
      <c r="C27791" s="1433"/>
      <c r="E27791" s="1433"/>
      <c r="K27791" s="1433"/>
      <c r="L27791" s="1334"/>
    </row>
    <row r="27792" spans="1:12" ht="24" customHeight="1">
      <c r="A27792" s="1355"/>
      <c r="B27792" s="1355"/>
      <c r="C27792" s="1433"/>
      <c r="E27792" s="1433"/>
      <c r="K27792" s="1433"/>
      <c r="L27792" s="1334"/>
    </row>
    <row r="27793" spans="1:12" ht="24" customHeight="1">
      <c r="A27793" s="1355"/>
      <c r="B27793" s="1355"/>
      <c r="C27793" s="1433"/>
      <c r="E27793" s="1433"/>
      <c r="K27793" s="1433"/>
      <c r="L27793" s="1334"/>
    </row>
    <row r="27794" spans="1:12" ht="24" customHeight="1">
      <c r="A27794" s="1355"/>
      <c r="B27794" s="1355"/>
      <c r="C27794" s="1433"/>
      <c r="E27794" s="1433"/>
      <c r="K27794" s="1433"/>
      <c r="L27794" s="1334"/>
    </row>
    <row r="27795" spans="1:12" ht="24" customHeight="1">
      <c r="A27795" s="1355"/>
      <c r="B27795" s="1355"/>
      <c r="C27795" s="1433"/>
      <c r="E27795" s="1433"/>
      <c r="K27795" s="1433"/>
      <c r="L27795" s="1334"/>
    </row>
    <row r="27796" spans="1:12" ht="24" customHeight="1">
      <c r="A27796" s="1355"/>
      <c r="B27796" s="1355"/>
      <c r="C27796" s="1433"/>
      <c r="E27796" s="1433"/>
      <c r="K27796" s="1433"/>
      <c r="L27796" s="1334"/>
    </row>
    <row r="27797" spans="1:12" ht="24" customHeight="1">
      <c r="A27797" s="1355"/>
      <c r="B27797" s="1355"/>
      <c r="C27797" s="1433"/>
      <c r="E27797" s="1433"/>
      <c r="K27797" s="1433"/>
      <c r="L27797" s="1334"/>
    </row>
    <row r="27798" spans="1:12" ht="24" customHeight="1">
      <c r="A27798" s="1355"/>
      <c r="B27798" s="1355"/>
      <c r="C27798" s="1433"/>
      <c r="E27798" s="1433"/>
      <c r="K27798" s="1433"/>
      <c r="L27798" s="1334"/>
    </row>
    <row r="27799" spans="1:12" ht="24" customHeight="1">
      <c r="A27799" s="1355"/>
      <c r="B27799" s="1355"/>
      <c r="C27799" s="1433"/>
      <c r="E27799" s="1433"/>
      <c r="K27799" s="1433"/>
      <c r="L27799" s="1334"/>
    </row>
    <row r="27800" spans="1:12" ht="24" customHeight="1">
      <c r="A27800" s="1355"/>
      <c r="B27800" s="1355"/>
      <c r="C27800" s="1433"/>
      <c r="E27800" s="1433"/>
      <c r="K27800" s="1433"/>
      <c r="L27800" s="1334"/>
    </row>
    <row r="27801" spans="1:12" ht="24" customHeight="1">
      <c r="A27801" s="1355"/>
      <c r="B27801" s="1355"/>
      <c r="C27801" s="1433"/>
      <c r="E27801" s="1433"/>
      <c r="K27801" s="1433"/>
      <c r="L27801" s="1334"/>
    </row>
    <row r="27802" spans="1:12" ht="24" customHeight="1">
      <c r="A27802" s="1355"/>
      <c r="B27802" s="1355"/>
      <c r="C27802" s="1433"/>
      <c r="E27802" s="1433"/>
      <c r="K27802" s="1433"/>
      <c r="L27802" s="1334"/>
    </row>
    <row r="27803" spans="1:12" ht="24" customHeight="1">
      <c r="A27803" s="1355"/>
      <c r="B27803" s="1355"/>
      <c r="C27803" s="1433"/>
      <c r="E27803" s="1433"/>
      <c r="K27803" s="1433"/>
      <c r="L27803" s="1334"/>
    </row>
    <row r="27804" spans="1:12" ht="24" customHeight="1">
      <c r="A27804" s="1355"/>
      <c r="B27804" s="1355"/>
      <c r="C27804" s="1433"/>
      <c r="E27804" s="1433"/>
      <c r="K27804" s="1433"/>
      <c r="L27804" s="1334"/>
    </row>
    <row r="27805" spans="1:12" ht="24" customHeight="1">
      <c r="A27805" s="1355"/>
      <c r="B27805" s="1355"/>
      <c r="C27805" s="1433"/>
      <c r="E27805" s="1433"/>
      <c r="K27805" s="1433"/>
      <c r="L27805" s="1334"/>
    </row>
    <row r="27806" spans="1:12" ht="24" customHeight="1">
      <c r="A27806" s="1355"/>
      <c r="B27806" s="1355"/>
      <c r="C27806" s="1433"/>
      <c r="E27806" s="1433"/>
      <c r="K27806" s="1433"/>
      <c r="L27806" s="1334"/>
    </row>
    <row r="27807" spans="1:12" ht="24" customHeight="1">
      <c r="A27807" s="1355"/>
      <c r="B27807" s="1355"/>
      <c r="C27807" s="1433"/>
      <c r="E27807" s="1433"/>
      <c r="K27807" s="1433"/>
      <c r="L27807" s="1334"/>
    </row>
    <row r="27808" spans="1:12" ht="24" customHeight="1">
      <c r="A27808" s="1355"/>
      <c r="B27808" s="1355"/>
      <c r="C27808" s="1433"/>
      <c r="E27808" s="1433"/>
      <c r="K27808" s="1433"/>
      <c r="L27808" s="1334"/>
    </row>
    <row r="27809" spans="1:12" ht="24" customHeight="1">
      <c r="A27809" s="1355"/>
      <c r="B27809" s="1355"/>
      <c r="C27809" s="1433"/>
      <c r="E27809" s="1433"/>
      <c r="K27809" s="1433"/>
      <c r="L27809" s="1334"/>
    </row>
    <row r="27810" spans="1:12" ht="24" customHeight="1">
      <c r="A27810" s="1355"/>
      <c r="B27810" s="1355"/>
      <c r="C27810" s="1433"/>
      <c r="E27810" s="1433"/>
      <c r="K27810" s="1433"/>
      <c r="L27810" s="1334"/>
    </row>
    <row r="27811" spans="1:12" ht="24" customHeight="1">
      <c r="A27811" s="1355"/>
      <c r="B27811" s="1355"/>
      <c r="C27811" s="1433"/>
      <c r="E27811" s="1433"/>
      <c r="K27811" s="1433"/>
      <c r="L27811" s="1334"/>
    </row>
    <row r="27812" spans="1:12" ht="24" customHeight="1">
      <c r="A27812" s="1355"/>
      <c r="B27812" s="1355"/>
      <c r="C27812" s="1433"/>
      <c r="E27812" s="1433"/>
      <c r="K27812" s="1433"/>
      <c r="L27812" s="1334"/>
    </row>
    <row r="27813" spans="1:12" ht="24" customHeight="1">
      <c r="A27813" s="1355"/>
      <c r="B27813" s="1355"/>
      <c r="C27813" s="1433"/>
      <c r="E27813" s="1433"/>
      <c r="K27813" s="1433"/>
      <c r="L27813" s="1334"/>
    </row>
    <row r="27814" spans="1:12" ht="24" customHeight="1">
      <c r="A27814" s="1355"/>
      <c r="B27814" s="1355"/>
      <c r="C27814" s="1433"/>
      <c r="E27814" s="1433"/>
      <c r="K27814" s="1433"/>
      <c r="L27814" s="1334"/>
    </row>
    <row r="27815" spans="1:12" ht="24" customHeight="1">
      <c r="A27815" s="1355"/>
      <c r="B27815" s="1355"/>
      <c r="C27815" s="1433"/>
      <c r="E27815" s="1433"/>
      <c r="K27815" s="1433"/>
      <c r="L27815" s="1334"/>
    </row>
    <row r="27816" spans="1:12" ht="24" customHeight="1">
      <c r="A27816" s="1355"/>
      <c r="B27816" s="1355"/>
      <c r="C27816" s="1433"/>
      <c r="E27816" s="1433"/>
      <c r="K27816" s="1433"/>
      <c r="L27816" s="1334"/>
    </row>
    <row r="27817" spans="1:12" ht="24" customHeight="1">
      <c r="A27817" s="1355"/>
      <c r="B27817" s="1355"/>
      <c r="C27817" s="1433"/>
      <c r="E27817" s="1433"/>
      <c r="K27817" s="1433"/>
      <c r="L27817" s="1334"/>
    </row>
    <row r="27818" spans="1:12" ht="24" customHeight="1">
      <c r="A27818" s="1355"/>
      <c r="B27818" s="1355"/>
      <c r="C27818" s="1433"/>
      <c r="E27818" s="1433"/>
      <c r="K27818" s="1433"/>
      <c r="L27818" s="1334"/>
    </row>
    <row r="27819" spans="1:12" ht="24" customHeight="1">
      <c r="A27819" s="1355"/>
      <c r="B27819" s="1355"/>
      <c r="C27819" s="1433"/>
      <c r="E27819" s="1433"/>
      <c r="K27819" s="1433"/>
      <c r="L27819" s="1334"/>
    </row>
    <row r="27820" spans="1:12" ht="24" customHeight="1">
      <c r="A27820" s="1355"/>
      <c r="B27820" s="1355"/>
      <c r="C27820" s="1433"/>
      <c r="E27820" s="1433"/>
      <c r="K27820" s="1433"/>
      <c r="L27820" s="1334"/>
    </row>
    <row r="27821" spans="1:12" ht="24" customHeight="1">
      <c r="A27821" s="1355"/>
      <c r="B27821" s="1355"/>
      <c r="C27821" s="1433"/>
      <c r="E27821" s="1433"/>
      <c r="K27821" s="1433"/>
      <c r="L27821" s="1334"/>
    </row>
    <row r="27822" spans="1:12" ht="24" customHeight="1">
      <c r="A27822" s="1355"/>
      <c r="B27822" s="1355"/>
      <c r="C27822" s="1433"/>
      <c r="E27822" s="1433"/>
      <c r="K27822" s="1433"/>
      <c r="L27822" s="1334"/>
    </row>
    <row r="27823" spans="1:12" ht="24" customHeight="1">
      <c r="A27823" s="1355"/>
      <c r="B27823" s="1355"/>
      <c r="C27823" s="1433"/>
      <c r="E27823" s="1433"/>
      <c r="K27823" s="1433"/>
      <c r="L27823" s="1334"/>
    </row>
    <row r="27824" spans="1:12" ht="24" customHeight="1">
      <c r="A27824" s="1355"/>
      <c r="B27824" s="1355"/>
      <c r="C27824" s="1433"/>
      <c r="E27824" s="1433"/>
      <c r="K27824" s="1433"/>
      <c r="L27824" s="1334"/>
    </row>
    <row r="27825" spans="1:12" ht="24" customHeight="1">
      <c r="A27825" s="1355"/>
      <c r="B27825" s="1355"/>
      <c r="C27825" s="1433"/>
      <c r="E27825" s="1433"/>
      <c r="K27825" s="1433"/>
      <c r="L27825" s="1334"/>
    </row>
    <row r="27826" spans="1:12" ht="24" customHeight="1">
      <c r="A27826" s="1355"/>
      <c r="B27826" s="1355"/>
      <c r="C27826" s="1433"/>
      <c r="E27826" s="1433"/>
      <c r="K27826" s="1433"/>
      <c r="L27826" s="1334"/>
    </row>
    <row r="27827" spans="1:12" ht="24" customHeight="1">
      <c r="A27827" s="1355"/>
      <c r="B27827" s="1355"/>
      <c r="C27827" s="1433"/>
      <c r="E27827" s="1433"/>
      <c r="K27827" s="1433"/>
      <c r="L27827" s="1334"/>
    </row>
    <row r="27828" spans="1:12" ht="24" customHeight="1">
      <c r="A27828" s="1355"/>
      <c r="B27828" s="1355"/>
      <c r="C27828" s="1433"/>
      <c r="E27828" s="1433"/>
      <c r="K27828" s="1433"/>
      <c r="L27828" s="1334"/>
    </row>
    <row r="27829" spans="1:12" ht="24" customHeight="1">
      <c r="A27829" s="1355"/>
      <c r="B27829" s="1355"/>
      <c r="C27829" s="1433"/>
      <c r="E27829" s="1433"/>
      <c r="K27829" s="1433"/>
      <c r="L27829" s="1334"/>
    </row>
    <row r="27830" spans="1:12" ht="24" customHeight="1">
      <c r="A27830" s="1355"/>
      <c r="B27830" s="1355"/>
      <c r="C27830" s="1433"/>
      <c r="E27830" s="1433"/>
      <c r="K27830" s="1433"/>
      <c r="L27830" s="1334"/>
    </row>
    <row r="27831" spans="1:12" ht="24" customHeight="1">
      <c r="A27831" s="1355"/>
      <c r="B27831" s="1355"/>
      <c r="C27831" s="1433"/>
      <c r="E27831" s="1433"/>
      <c r="K27831" s="1433"/>
      <c r="L27831" s="1334"/>
    </row>
    <row r="27832" spans="1:12" ht="24" customHeight="1">
      <c r="A27832" s="1355"/>
      <c r="B27832" s="1355"/>
      <c r="C27832" s="1433"/>
      <c r="E27832" s="1433"/>
      <c r="K27832" s="1433"/>
      <c r="L27832" s="1334"/>
    </row>
    <row r="27833" spans="1:12" ht="24" customHeight="1">
      <c r="A27833" s="1355"/>
      <c r="B27833" s="1355"/>
      <c r="C27833" s="1433"/>
      <c r="E27833" s="1433"/>
      <c r="K27833" s="1433"/>
      <c r="L27833" s="1334"/>
    </row>
    <row r="27834" spans="1:12" ht="24" customHeight="1">
      <c r="A27834" s="1355"/>
      <c r="B27834" s="1355"/>
      <c r="C27834" s="1433"/>
      <c r="E27834" s="1433"/>
      <c r="K27834" s="1433"/>
      <c r="L27834" s="1334"/>
    </row>
    <row r="27835" spans="1:12" ht="24" customHeight="1">
      <c r="A27835" s="1355"/>
      <c r="B27835" s="1355"/>
      <c r="C27835" s="1433"/>
      <c r="E27835" s="1433"/>
      <c r="K27835" s="1433"/>
      <c r="L27835" s="1334"/>
    </row>
    <row r="27836" spans="1:12" ht="24" customHeight="1">
      <c r="A27836" s="1355"/>
      <c r="B27836" s="1355"/>
      <c r="C27836" s="1433"/>
      <c r="E27836" s="1433"/>
      <c r="K27836" s="1433"/>
      <c r="L27836" s="1334"/>
    </row>
    <row r="27837" spans="1:12" ht="24" customHeight="1">
      <c r="A27837" s="1355"/>
      <c r="B27837" s="1355"/>
      <c r="C27837" s="1433"/>
      <c r="E27837" s="1433"/>
      <c r="K27837" s="1433"/>
      <c r="L27837" s="1334"/>
    </row>
    <row r="27838" spans="1:12" ht="24" customHeight="1">
      <c r="A27838" s="1355"/>
      <c r="B27838" s="1355"/>
      <c r="C27838" s="1433"/>
      <c r="E27838" s="1433"/>
      <c r="K27838" s="1433"/>
      <c r="L27838" s="1334"/>
    </row>
    <row r="27839" spans="1:12" ht="24" customHeight="1">
      <c r="A27839" s="1355"/>
      <c r="B27839" s="1355"/>
      <c r="C27839" s="1433"/>
      <c r="E27839" s="1433"/>
      <c r="K27839" s="1433"/>
      <c r="L27839" s="1334"/>
    </row>
    <row r="27840" spans="1:12" ht="24" customHeight="1">
      <c r="A27840" s="1355"/>
      <c r="B27840" s="1355"/>
      <c r="C27840" s="1433"/>
      <c r="E27840" s="1433"/>
      <c r="K27840" s="1433"/>
      <c r="L27840" s="1334"/>
    </row>
    <row r="27841" spans="1:12" ht="24" customHeight="1">
      <c r="A27841" s="1355"/>
      <c r="B27841" s="1355"/>
      <c r="C27841" s="1433"/>
      <c r="E27841" s="1433"/>
      <c r="K27841" s="1433"/>
      <c r="L27841" s="1334"/>
    </row>
    <row r="27842" spans="1:12" ht="24" customHeight="1">
      <c r="A27842" s="1355"/>
      <c r="B27842" s="1355"/>
      <c r="C27842" s="1433"/>
      <c r="E27842" s="1433"/>
      <c r="K27842" s="1433"/>
      <c r="L27842" s="1334"/>
    </row>
    <row r="27843" spans="1:12" ht="24" customHeight="1">
      <c r="A27843" s="1355"/>
      <c r="B27843" s="1355"/>
      <c r="C27843" s="1433"/>
      <c r="E27843" s="1433"/>
      <c r="K27843" s="1433"/>
      <c r="L27843" s="1334"/>
    </row>
    <row r="27844" spans="1:12" ht="24" customHeight="1">
      <c r="A27844" s="1355"/>
      <c r="B27844" s="1355"/>
      <c r="C27844" s="1433"/>
      <c r="E27844" s="1433"/>
      <c r="K27844" s="1433"/>
      <c r="L27844" s="1334"/>
    </row>
    <row r="27845" spans="1:12" ht="24" customHeight="1">
      <c r="A27845" s="1355"/>
      <c r="B27845" s="1355"/>
      <c r="C27845" s="1433"/>
      <c r="E27845" s="1433"/>
      <c r="K27845" s="1433"/>
      <c r="L27845" s="1334"/>
    </row>
    <row r="27846" spans="1:12" ht="24" customHeight="1">
      <c r="A27846" s="1355"/>
      <c r="B27846" s="1355"/>
      <c r="C27846" s="1433"/>
      <c r="E27846" s="1433"/>
      <c r="K27846" s="1433"/>
      <c r="L27846" s="1334"/>
    </row>
    <row r="27847" spans="1:12" ht="24" customHeight="1">
      <c r="A27847" s="1355"/>
      <c r="B27847" s="1355"/>
      <c r="C27847" s="1433"/>
      <c r="E27847" s="1433"/>
      <c r="K27847" s="1433"/>
      <c r="L27847" s="1334"/>
    </row>
    <row r="27848" spans="1:12" ht="24" customHeight="1">
      <c r="A27848" s="1355"/>
      <c r="B27848" s="1355"/>
      <c r="C27848" s="1433"/>
      <c r="E27848" s="1433"/>
      <c r="K27848" s="1433"/>
      <c r="L27848" s="1334"/>
    </row>
    <row r="27849" spans="1:12" ht="24" customHeight="1">
      <c r="A27849" s="1355"/>
      <c r="B27849" s="1355"/>
      <c r="C27849" s="1433"/>
      <c r="E27849" s="1433"/>
      <c r="K27849" s="1433"/>
      <c r="L27849" s="1334"/>
    </row>
    <row r="27850" spans="1:12" ht="24" customHeight="1">
      <c r="A27850" s="1355"/>
      <c r="B27850" s="1355"/>
      <c r="C27850" s="1433"/>
      <c r="E27850" s="1433"/>
      <c r="K27850" s="1433"/>
      <c r="L27850" s="1334"/>
    </row>
    <row r="27851" spans="1:12" ht="24" customHeight="1">
      <c r="A27851" s="1355"/>
      <c r="B27851" s="1355"/>
      <c r="C27851" s="1433"/>
      <c r="E27851" s="1433"/>
      <c r="K27851" s="1433"/>
      <c r="L27851" s="1334"/>
    </row>
    <row r="27852" spans="1:12" ht="24" customHeight="1">
      <c r="A27852" s="1355"/>
      <c r="B27852" s="1355"/>
      <c r="C27852" s="1433"/>
      <c r="E27852" s="1433"/>
      <c r="K27852" s="1433"/>
      <c r="L27852" s="1334"/>
    </row>
    <row r="27853" spans="1:12" ht="24" customHeight="1">
      <c r="A27853" s="1355"/>
      <c r="B27853" s="1355"/>
      <c r="C27853" s="1433"/>
      <c r="E27853" s="1433"/>
      <c r="K27853" s="1433"/>
      <c r="L27853" s="1334"/>
    </row>
    <row r="27854" spans="1:12" ht="24" customHeight="1">
      <c r="A27854" s="1355"/>
      <c r="B27854" s="1355"/>
      <c r="C27854" s="1433"/>
      <c r="E27854" s="1433"/>
      <c r="K27854" s="1433"/>
      <c r="L27854" s="1334"/>
    </row>
    <row r="27855" spans="1:12" ht="24" customHeight="1">
      <c r="A27855" s="1355"/>
      <c r="B27855" s="1355"/>
      <c r="C27855" s="1433"/>
      <c r="E27855" s="1433"/>
      <c r="K27855" s="1433"/>
      <c r="L27855" s="1334"/>
    </row>
    <row r="27856" spans="1:12" ht="24" customHeight="1">
      <c r="A27856" s="1355"/>
      <c r="B27856" s="1355"/>
      <c r="C27856" s="1433"/>
      <c r="E27856" s="1433"/>
      <c r="K27856" s="1433"/>
      <c r="L27856" s="1334"/>
    </row>
    <row r="27857" spans="1:12" ht="24" customHeight="1">
      <c r="A27857" s="1355"/>
      <c r="B27857" s="1355"/>
      <c r="C27857" s="1433"/>
      <c r="E27857" s="1433"/>
      <c r="K27857" s="1433"/>
      <c r="L27857" s="1334"/>
    </row>
    <row r="27858" spans="1:12" ht="24" customHeight="1">
      <c r="A27858" s="1355"/>
      <c r="B27858" s="1355"/>
      <c r="C27858" s="1433"/>
      <c r="E27858" s="1433"/>
      <c r="K27858" s="1433"/>
      <c r="L27858" s="1334"/>
    </row>
    <row r="27859" spans="1:12" ht="24" customHeight="1">
      <c r="A27859" s="1355"/>
      <c r="B27859" s="1355"/>
      <c r="C27859" s="1433"/>
      <c r="E27859" s="1433"/>
      <c r="K27859" s="1433"/>
      <c r="L27859" s="1334"/>
    </row>
    <row r="27860" spans="1:12" ht="24" customHeight="1">
      <c r="A27860" s="1355"/>
      <c r="B27860" s="1355"/>
      <c r="C27860" s="1433"/>
      <c r="E27860" s="1433"/>
      <c r="K27860" s="1433"/>
      <c r="L27860" s="1334"/>
    </row>
    <row r="27861" spans="1:12" ht="24" customHeight="1">
      <c r="A27861" s="1355"/>
      <c r="B27861" s="1355"/>
      <c r="C27861" s="1433"/>
      <c r="E27861" s="1433"/>
      <c r="K27861" s="1433"/>
      <c r="L27861" s="1334"/>
    </row>
    <row r="27862" spans="1:12" ht="24" customHeight="1">
      <c r="A27862" s="1355"/>
      <c r="B27862" s="1355"/>
      <c r="C27862" s="1433"/>
      <c r="E27862" s="1433"/>
      <c r="K27862" s="1433"/>
      <c r="L27862" s="1334"/>
    </row>
    <row r="27863" spans="1:12" ht="24" customHeight="1">
      <c r="A27863" s="1355"/>
      <c r="B27863" s="1355"/>
      <c r="C27863" s="1433"/>
      <c r="E27863" s="1433"/>
      <c r="K27863" s="1433"/>
      <c r="L27863" s="1334"/>
    </row>
    <row r="27864" spans="1:12" ht="24" customHeight="1">
      <c r="A27864" s="1355"/>
      <c r="B27864" s="1355"/>
      <c r="C27864" s="1433"/>
      <c r="E27864" s="1433"/>
      <c r="K27864" s="1433"/>
      <c r="L27864" s="1334"/>
    </row>
    <row r="27865" spans="1:12" ht="24" customHeight="1">
      <c r="A27865" s="1355"/>
      <c r="B27865" s="1355"/>
      <c r="C27865" s="1433"/>
      <c r="E27865" s="1433"/>
      <c r="K27865" s="1433"/>
      <c r="L27865" s="1334"/>
    </row>
    <row r="27866" spans="1:12" ht="24" customHeight="1">
      <c r="A27866" s="1355"/>
      <c r="B27866" s="1355"/>
      <c r="C27866" s="1433"/>
      <c r="E27866" s="1433"/>
      <c r="K27866" s="1433"/>
      <c r="L27866" s="1334"/>
    </row>
    <row r="27867" spans="1:12" ht="24" customHeight="1">
      <c r="A27867" s="1355"/>
      <c r="B27867" s="1355"/>
      <c r="C27867" s="1433"/>
      <c r="E27867" s="1433"/>
      <c r="K27867" s="1433"/>
      <c r="L27867" s="1334"/>
    </row>
    <row r="27868" spans="1:12" ht="24" customHeight="1">
      <c r="A27868" s="1355"/>
      <c r="B27868" s="1355"/>
      <c r="C27868" s="1433"/>
      <c r="E27868" s="1433"/>
      <c r="K27868" s="1433"/>
      <c r="L27868" s="1334"/>
    </row>
    <row r="27869" spans="1:12" ht="24" customHeight="1">
      <c r="A27869" s="1355"/>
      <c r="B27869" s="1355"/>
      <c r="C27869" s="1433"/>
      <c r="E27869" s="1433"/>
      <c r="K27869" s="1433"/>
      <c r="L27869" s="1334"/>
    </row>
    <row r="27870" spans="1:12" ht="24" customHeight="1">
      <c r="A27870" s="1355"/>
      <c r="B27870" s="1355"/>
      <c r="C27870" s="1433"/>
      <c r="E27870" s="1433"/>
      <c r="K27870" s="1433"/>
      <c r="L27870" s="1334"/>
    </row>
    <row r="27871" spans="1:12" ht="24" customHeight="1">
      <c r="A27871" s="1355"/>
      <c r="B27871" s="1355"/>
      <c r="C27871" s="1433"/>
      <c r="E27871" s="1433"/>
      <c r="K27871" s="1433"/>
      <c r="L27871" s="1334"/>
    </row>
    <row r="27872" spans="1:12" ht="24" customHeight="1">
      <c r="A27872" s="1355"/>
      <c r="B27872" s="1355"/>
      <c r="C27872" s="1433"/>
      <c r="E27872" s="1433"/>
      <c r="K27872" s="1433"/>
      <c r="L27872" s="1334"/>
    </row>
    <row r="27873" spans="1:12" ht="24" customHeight="1">
      <c r="A27873" s="1355"/>
      <c r="B27873" s="1355"/>
      <c r="C27873" s="1433"/>
      <c r="E27873" s="1433"/>
      <c r="K27873" s="1433"/>
      <c r="L27873" s="1334"/>
    </row>
    <row r="27874" spans="1:12" ht="24" customHeight="1">
      <c r="A27874" s="1355"/>
      <c r="B27874" s="1355"/>
      <c r="C27874" s="1433"/>
      <c r="E27874" s="1433"/>
      <c r="K27874" s="1433"/>
      <c r="L27874" s="1334"/>
    </row>
    <row r="27875" spans="1:12" ht="24" customHeight="1">
      <c r="A27875" s="1355"/>
      <c r="B27875" s="1355"/>
      <c r="C27875" s="1433"/>
      <c r="E27875" s="1433"/>
      <c r="K27875" s="1433"/>
      <c r="L27875" s="1334"/>
    </row>
    <row r="27876" spans="1:12" ht="24" customHeight="1">
      <c r="A27876" s="1355"/>
      <c r="B27876" s="1355"/>
      <c r="C27876" s="1433"/>
      <c r="E27876" s="1433"/>
      <c r="K27876" s="1433"/>
      <c r="L27876" s="1334"/>
    </row>
    <row r="27877" spans="1:12" ht="24" customHeight="1">
      <c r="A27877" s="1355"/>
      <c r="B27877" s="1355"/>
      <c r="C27877" s="1433"/>
      <c r="E27877" s="1433"/>
      <c r="K27877" s="1433"/>
      <c r="L27877" s="1334"/>
    </row>
    <row r="27878" spans="1:12" ht="24" customHeight="1">
      <c r="A27878" s="1355"/>
      <c r="B27878" s="1355"/>
      <c r="C27878" s="1433"/>
      <c r="E27878" s="1433"/>
      <c r="K27878" s="1433"/>
      <c r="L27878" s="1334"/>
    </row>
    <row r="27879" spans="1:12" ht="24" customHeight="1">
      <c r="A27879" s="1355"/>
      <c r="B27879" s="1355"/>
      <c r="C27879" s="1433"/>
      <c r="E27879" s="1433"/>
      <c r="K27879" s="1433"/>
      <c r="L27879" s="1334"/>
    </row>
    <row r="27880" spans="1:12" ht="24" customHeight="1">
      <c r="A27880" s="1355"/>
      <c r="B27880" s="1355"/>
      <c r="C27880" s="1433"/>
      <c r="E27880" s="1433"/>
      <c r="K27880" s="1433"/>
      <c r="L27880" s="1334"/>
    </row>
    <row r="27881" spans="1:12" ht="24" customHeight="1">
      <c r="A27881" s="1355"/>
      <c r="B27881" s="1355"/>
      <c r="C27881" s="1433"/>
      <c r="E27881" s="1433"/>
      <c r="K27881" s="1433"/>
      <c r="L27881" s="1334"/>
    </row>
    <row r="27882" spans="1:12" ht="24" customHeight="1">
      <c r="A27882" s="1355"/>
      <c r="B27882" s="1355"/>
      <c r="C27882" s="1433"/>
      <c r="E27882" s="1433"/>
      <c r="K27882" s="1433"/>
      <c r="L27882" s="1334"/>
    </row>
    <row r="27883" spans="1:12" ht="24" customHeight="1">
      <c r="A27883" s="1355"/>
      <c r="B27883" s="1355"/>
      <c r="C27883" s="1433"/>
      <c r="E27883" s="1433"/>
      <c r="K27883" s="1433"/>
      <c r="L27883" s="1334"/>
    </row>
    <row r="27884" spans="1:12" ht="24" customHeight="1">
      <c r="A27884" s="1355"/>
      <c r="B27884" s="1355"/>
      <c r="C27884" s="1433"/>
      <c r="E27884" s="1433"/>
      <c r="K27884" s="1433"/>
      <c r="L27884" s="1334"/>
    </row>
    <row r="27885" spans="1:12" ht="24" customHeight="1">
      <c r="A27885" s="1355"/>
      <c r="B27885" s="1355"/>
      <c r="C27885" s="1433"/>
      <c r="E27885" s="1433"/>
      <c r="K27885" s="1433"/>
      <c r="L27885" s="1334"/>
    </row>
    <row r="27886" spans="1:12" ht="24" customHeight="1">
      <c r="A27886" s="1355"/>
      <c r="B27886" s="1355"/>
      <c r="C27886" s="1433"/>
      <c r="E27886" s="1433"/>
      <c r="K27886" s="1433"/>
      <c r="L27886" s="1334"/>
    </row>
    <row r="27887" spans="1:12" ht="24" customHeight="1">
      <c r="A27887" s="1355"/>
      <c r="B27887" s="1355"/>
      <c r="C27887" s="1433"/>
      <c r="E27887" s="1433"/>
      <c r="K27887" s="1433"/>
      <c r="L27887" s="1334"/>
    </row>
    <row r="27888" spans="1:12" ht="24" customHeight="1">
      <c r="A27888" s="1355"/>
      <c r="B27888" s="1355"/>
      <c r="C27888" s="1433"/>
      <c r="E27888" s="1433"/>
      <c r="K27888" s="1433"/>
      <c r="L27888" s="1334"/>
    </row>
    <row r="27889" spans="1:12" ht="24" customHeight="1">
      <c r="A27889" s="1355"/>
      <c r="B27889" s="1355"/>
      <c r="C27889" s="1433"/>
      <c r="E27889" s="1433"/>
      <c r="K27889" s="1433"/>
      <c r="L27889" s="1334"/>
    </row>
    <row r="27890" spans="1:12" ht="24" customHeight="1">
      <c r="A27890" s="1355"/>
      <c r="B27890" s="1355"/>
      <c r="C27890" s="1433"/>
      <c r="E27890" s="1433"/>
      <c r="K27890" s="1433"/>
      <c r="L27890" s="1334"/>
    </row>
    <row r="27891" spans="1:12" ht="24" customHeight="1">
      <c r="A27891" s="1355"/>
      <c r="B27891" s="1355"/>
      <c r="C27891" s="1433"/>
      <c r="E27891" s="1433"/>
      <c r="K27891" s="1433"/>
      <c r="L27891" s="1334"/>
    </row>
    <row r="27892" spans="1:12" ht="24" customHeight="1">
      <c r="A27892" s="1355"/>
      <c r="B27892" s="1355"/>
      <c r="C27892" s="1433"/>
      <c r="E27892" s="1433"/>
      <c r="K27892" s="1433"/>
      <c r="L27892" s="1334"/>
    </row>
    <row r="27893" spans="1:12" ht="24" customHeight="1">
      <c r="A27893" s="1355"/>
      <c r="B27893" s="1355"/>
      <c r="C27893" s="1433"/>
      <c r="E27893" s="1433"/>
      <c r="K27893" s="1433"/>
      <c r="L27893" s="1334"/>
    </row>
    <row r="27894" spans="1:12" ht="24" customHeight="1">
      <c r="A27894" s="1355"/>
      <c r="B27894" s="1355"/>
      <c r="C27894" s="1433"/>
      <c r="E27894" s="1433"/>
      <c r="K27894" s="1433"/>
      <c r="L27894" s="1334"/>
    </row>
    <row r="27895" spans="1:12" ht="24" customHeight="1">
      <c r="A27895" s="1355"/>
      <c r="B27895" s="1355"/>
      <c r="C27895" s="1433"/>
      <c r="E27895" s="1433"/>
      <c r="K27895" s="1433"/>
      <c r="L27895" s="1334"/>
    </row>
    <row r="27896" spans="1:12" ht="24" customHeight="1">
      <c r="A27896" s="1355"/>
      <c r="B27896" s="1355"/>
      <c r="C27896" s="1433"/>
      <c r="E27896" s="1433"/>
      <c r="K27896" s="1433"/>
      <c r="L27896" s="1334"/>
    </row>
    <row r="27897" spans="1:12" ht="24" customHeight="1">
      <c r="A27897" s="1355"/>
      <c r="B27897" s="1355"/>
      <c r="C27897" s="1433"/>
      <c r="E27897" s="1433"/>
      <c r="K27897" s="1433"/>
      <c r="L27897" s="1334"/>
    </row>
    <row r="27898" spans="1:12" ht="24" customHeight="1">
      <c r="A27898" s="1355"/>
      <c r="B27898" s="1355"/>
      <c r="C27898" s="1433"/>
      <c r="E27898" s="1433"/>
      <c r="K27898" s="1433"/>
      <c r="L27898" s="1334"/>
    </row>
    <row r="27899" spans="1:12" ht="24" customHeight="1">
      <c r="A27899" s="1355"/>
      <c r="B27899" s="1355"/>
      <c r="C27899" s="1433"/>
      <c r="E27899" s="1433"/>
      <c r="K27899" s="1433"/>
      <c r="L27899" s="1334"/>
    </row>
    <row r="27900" spans="1:12" ht="24" customHeight="1">
      <c r="A27900" s="1355"/>
      <c r="B27900" s="1355"/>
      <c r="C27900" s="1433"/>
      <c r="E27900" s="1433"/>
      <c r="K27900" s="1433"/>
      <c r="L27900" s="1334"/>
    </row>
    <row r="27901" spans="1:12" ht="24" customHeight="1">
      <c r="A27901" s="1355"/>
      <c r="B27901" s="1355"/>
      <c r="C27901" s="1433"/>
      <c r="E27901" s="1433"/>
      <c r="K27901" s="1433"/>
      <c r="L27901" s="1334"/>
    </row>
    <row r="27902" spans="1:12" ht="24" customHeight="1">
      <c r="A27902" s="1355"/>
      <c r="B27902" s="1355"/>
      <c r="C27902" s="1433"/>
      <c r="E27902" s="1433"/>
      <c r="K27902" s="1433"/>
      <c r="L27902" s="1334"/>
    </row>
    <row r="27903" spans="1:12" ht="24" customHeight="1">
      <c r="A27903" s="1355"/>
      <c r="B27903" s="1355"/>
      <c r="C27903" s="1433"/>
      <c r="E27903" s="1433"/>
      <c r="K27903" s="1433"/>
      <c r="L27903" s="1334"/>
    </row>
    <row r="27904" spans="1:12" ht="24" customHeight="1">
      <c r="A27904" s="1355"/>
      <c r="B27904" s="1355"/>
      <c r="C27904" s="1433"/>
      <c r="E27904" s="1433"/>
      <c r="K27904" s="1433"/>
      <c r="L27904" s="1334"/>
    </row>
    <row r="27905" spans="1:12" ht="24" customHeight="1">
      <c r="A27905" s="1355"/>
      <c r="B27905" s="1355"/>
      <c r="C27905" s="1433"/>
      <c r="E27905" s="1433"/>
      <c r="K27905" s="1433"/>
      <c r="L27905" s="1334"/>
    </row>
    <row r="27906" spans="1:12" ht="24" customHeight="1">
      <c r="A27906" s="1355"/>
      <c r="B27906" s="1355"/>
      <c r="C27906" s="1433"/>
      <c r="E27906" s="1433"/>
      <c r="K27906" s="1433"/>
      <c r="L27906" s="1334"/>
    </row>
    <row r="27907" spans="1:12" ht="24" customHeight="1">
      <c r="A27907" s="1355"/>
      <c r="B27907" s="1355"/>
      <c r="C27907" s="1433"/>
      <c r="E27907" s="1433"/>
      <c r="K27907" s="1433"/>
      <c r="L27907" s="1334"/>
    </row>
    <row r="27908" spans="1:12" ht="24" customHeight="1">
      <c r="A27908" s="1355"/>
      <c r="B27908" s="1355"/>
      <c r="C27908" s="1433"/>
      <c r="E27908" s="1433"/>
      <c r="K27908" s="1433"/>
      <c r="L27908" s="1334"/>
    </row>
    <row r="27909" spans="1:12" ht="24" customHeight="1">
      <c r="A27909" s="1355"/>
      <c r="B27909" s="1355"/>
      <c r="C27909" s="1433"/>
      <c r="E27909" s="1433"/>
      <c r="K27909" s="1433"/>
      <c r="L27909" s="1334"/>
    </row>
    <row r="27910" spans="1:12" ht="24" customHeight="1">
      <c r="A27910" s="1355"/>
      <c r="B27910" s="1355"/>
      <c r="C27910" s="1433"/>
      <c r="E27910" s="1433"/>
      <c r="K27910" s="1433"/>
      <c r="L27910" s="1334"/>
    </row>
    <row r="27911" spans="1:12" ht="24" customHeight="1">
      <c r="A27911" s="1355"/>
      <c r="B27911" s="1355"/>
      <c r="C27911" s="1433"/>
      <c r="E27911" s="1433"/>
      <c r="K27911" s="1433"/>
      <c r="L27911" s="1334"/>
    </row>
    <row r="27912" spans="1:12" ht="24" customHeight="1">
      <c r="A27912" s="1355"/>
      <c r="B27912" s="1355"/>
      <c r="C27912" s="1433"/>
      <c r="E27912" s="1433"/>
      <c r="K27912" s="1433"/>
      <c r="L27912" s="1334"/>
    </row>
    <row r="27913" spans="1:12" ht="24" customHeight="1">
      <c r="A27913" s="1355"/>
      <c r="B27913" s="1355"/>
      <c r="C27913" s="1433"/>
      <c r="E27913" s="1433"/>
      <c r="K27913" s="1433"/>
      <c r="L27913" s="1334"/>
    </row>
    <row r="27914" spans="1:12" ht="24" customHeight="1">
      <c r="A27914" s="1355"/>
      <c r="B27914" s="1355"/>
      <c r="C27914" s="1433"/>
      <c r="E27914" s="1433"/>
      <c r="K27914" s="1433"/>
      <c r="L27914" s="1334"/>
    </row>
    <row r="27915" spans="1:12" ht="24" customHeight="1">
      <c r="A27915" s="1355"/>
      <c r="B27915" s="1355"/>
      <c r="C27915" s="1433"/>
      <c r="E27915" s="1433"/>
      <c r="K27915" s="1433"/>
      <c r="L27915" s="1334"/>
    </row>
    <row r="27916" spans="1:12" ht="24" customHeight="1">
      <c r="A27916" s="1355"/>
      <c r="B27916" s="1355"/>
      <c r="C27916" s="1433"/>
      <c r="E27916" s="1433"/>
      <c r="K27916" s="1433"/>
      <c r="L27916" s="1334"/>
    </row>
    <row r="27917" spans="1:12" ht="24" customHeight="1">
      <c r="A27917" s="1355"/>
      <c r="B27917" s="1355"/>
      <c r="C27917" s="1433"/>
      <c r="E27917" s="1433"/>
      <c r="K27917" s="1433"/>
      <c r="L27917" s="1334"/>
    </row>
    <row r="27918" spans="1:12" ht="24" customHeight="1">
      <c r="A27918" s="1355"/>
      <c r="B27918" s="1355"/>
      <c r="C27918" s="1433"/>
      <c r="E27918" s="1433"/>
      <c r="K27918" s="1433"/>
      <c r="L27918" s="1334"/>
    </row>
    <row r="27919" spans="1:12" ht="24" customHeight="1">
      <c r="A27919" s="1355"/>
      <c r="B27919" s="1355"/>
      <c r="C27919" s="1433"/>
      <c r="E27919" s="1433"/>
      <c r="K27919" s="1433"/>
      <c r="L27919" s="1334"/>
    </row>
    <row r="27920" spans="1:12" ht="24" customHeight="1">
      <c r="A27920" s="1355"/>
      <c r="B27920" s="1355"/>
      <c r="C27920" s="1433"/>
      <c r="E27920" s="1433"/>
      <c r="K27920" s="1433"/>
      <c r="L27920" s="1334"/>
    </row>
    <row r="27921" spans="1:12" ht="24" customHeight="1">
      <c r="A27921" s="1355"/>
      <c r="B27921" s="1355"/>
      <c r="C27921" s="1433"/>
      <c r="E27921" s="1433"/>
      <c r="K27921" s="1433"/>
      <c r="L27921" s="1334"/>
    </row>
    <row r="27922" spans="1:12" ht="24" customHeight="1">
      <c r="A27922" s="1355"/>
      <c r="B27922" s="1355"/>
      <c r="C27922" s="1433"/>
      <c r="E27922" s="1433"/>
      <c r="K27922" s="1433"/>
      <c r="L27922" s="1334"/>
    </row>
    <row r="27923" spans="1:12" ht="24" customHeight="1">
      <c r="A27923" s="1355"/>
      <c r="B27923" s="1355"/>
      <c r="C27923" s="1433"/>
      <c r="E27923" s="1433"/>
      <c r="K27923" s="1433"/>
      <c r="L27923" s="1334"/>
    </row>
    <row r="27924" spans="1:12" ht="24" customHeight="1">
      <c r="A27924" s="1355"/>
      <c r="B27924" s="1355"/>
      <c r="C27924" s="1433"/>
      <c r="E27924" s="1433"/>
      <c r="K27924" s="1433"/>
      <c r="L27924" s="1334"/>
    </row>
    <row r="27925" spans="1:12" ht="24" customHeight="1">
      <c r="A27925" s="1355"/>
      <c r="B27925" s="1355"/>
      <c r="C27925" s="1433"/>
      <c r="E27925" s="1433"/>
      <c r="K27925" s="1433"/>
      <c r="L27925" s="1334"/>
    </row>
    <row r="27926" spans="1:12" ht="24" customHeight="1">
      <c r="A27926" s="1355"/>
      <c r="B27926" s="1355"/>
      <c r="C27926" s="1433"/>
      <c r="E27926" s="1433"/>
      <c r="K27926" s="1433"/>
      <c r="L27926" s="1334"/>
    </row>
    <row r="27927" spans="1:12" ht="24" customHeight="1">
      <c r="A27927" s="1355"/>
      <c r="B27927" s="1355"/>
      <c r="C27927" s="1433"/>
      <c r="E27927" s="1433"/>
      <c r="K27927" s="1433"/>
      <c r="L27927" s="1334"/>
    </row>
    <row r="27928" spans="1:12" ht="24" customHeight="1">
      <c r="A27928" s="1355"/>
      <c r="B27928" s="1355"/>
      <c r="C27928" s="1433"/>
      <c r="E27928" s="1433"/>
      <c r="K27928" s="1433"/>
      <c r="L27928" s="1334"/>
    </row>
    <row r="27929" spans="1:12" ht="24" customHeight="1">
      <c r="A27929" s="1355"/>
      <c r="B27929" s="1355"/>
      <c r="C27929" s="1433"/>
      <c r="E27929" s="1433"/>
      <c r="K27929" s="1433"/>
      <c r="L27929" s="1334"/>
    </row>
    <row r="27930" spans="1:12" ht="24" customHeight="1">
      <c r="A27930" s="1355"/>
      <c r="B27930" s="1355"/>
      <c r="C27930" s="1433"/>
      <c r="E27930" s="1433"/>
      <c r="K27930" s="1433"/>
      <c r="L27930" s="1334"/>
    </row>
    <row r="27931" spans="1:12" ht="24" customHeight="1">
      <c r="A27931" s="1355"/>
      <c r="B27931" s="1355"/>
      <c r="C27931" s="1433"/>
      <c r="E27931" s="1433"/>
      <c r="K27931" s="1433"/>
      <c r="L27931" s="1334"/>
    </row>
    <row r="27932" spans="1:12" ht="24" customHeight="1">
      <c r="A27932" s="1355"/>
      <c r="B27932" s="1355"/>
      <c r="C27932" s="1433"/>
      <c r="E27932" s="1433"/>
      <c r="K27932" s="1433"/>
      <c r="L27932" s="1334"/>
    </row>
    <row r="27933" spans="1:12" ht="24" customHeight="1">
      <c r="A27933" s="1355"/>
      <c r="B27933" s="1355"/>
      <c r="C27933" s="1433"/>
      <c r="E27933" s="1433"/>
      <c r="K27933" s="1433"/>
      <c r="L27933" s="1334"/>
    </row>
    <row r="27934" spans="1:12" ht="24" customHeight="1">
      <c r="A27934" s="1355"/>
      <c r="B27934" s="1355"/>
      <c r="C27934" s="1433"/>
      <c r="E27934" s="1433"/>
      <c r="K27934" s="1433"/>
      <c r="L27934" s="1334"/>
    </row>
    <row r="27935" spans="1:12" ht="24" customHeight="1">
      <c r="A27935" s="1355"/>
      <c r="B27935" s="1355"/>
      <c r="C27935" s="1433"/>
      <c r="E27935" s="1433"/>
      <c r="K27935" s="1433"/>
      <c r="L27935" s="1334"/>
    </row>
    <row r="27936" spans="1:12" ht="24" customHeight="1">
      <c r="A27936" s="1355"/>
      <c r="B27936" s="1355"/>
      <c r="C27936" s="1433"/>
      <c r="E27936" s="1433"/>
      <c r="K27936" s="1433"/>
      <c r="L27936" s="1334"/>
    </row>
    <row r="27937" spans="1:12" ht="24" customHeight="1">
      <c r="A27937" s="1355"/>
      <c r="B27937" s="1355"/>
      <c r="C27937" s="1433"/>
      <c r="E27937" s="1433"/>
      <c r="K27937" s="1433"/>
      <c r="L27937" s="1334"/>
    </row>
    <row r="27938" spans="1:12" ht="24" customHeight="1">
      <c r="A27938" s="1355"/>
      <c r="B27938" s="1355"/>
      <c r="C27938" s="1433"/>
      <c r="E27938" s="1433"/>
      <c r="K27938" s="1433"/>
      <c r="L27938" s="1334"/>
    </row>
    <row r="27939" spans="1:12" ht="24" customHeight="1">
      <c r="A27939" s="1355"/>
      <c r="B27939" s="1355"/>
      <c r="C27939" s="1433"/>
      <c r="E27939" s="1433"/>
      <c r="K27939" s="1433"/>
      <c r="L27939" s="1334"/>
    </row>
    <row r="27940" spans="1:12" ht="24" customHeight="1">
      <c r="A27940" s="1355"/>
      <c r="B27940" s="1355"/>
      <c r="C27940" s="1433"/>
      <c r="E27940" s="1433"/>
      <c r="K27940" s="1433"/>
      <c r="L27940" s="1334"/>
    </row>
    <row r="27941" spans="1:12" ht="24" customHeight="1">
      <c r="A27941" s="1355"/>
      <c r="B27941" s="1355"/>
      <c r="C27941" s="1433"/>
      <c r="E27941" s="1433"/>
      <c r="K27941" s="1433"/>
      <c r="L27941" s="1334"/>
    </row>
    <row r="27942" spans="1:12" ht="24" customHeight="1">
      <c r="A27942" s="1355"/>
      <c r="B27942" s="1355"/>
      <c r="C27942" s="1433"/>
      <c r="E27942" s="1433"/>
      <c r="K27942" s="1433"/>
      <c r="L27942" s="1334"/>
    </row>
    <row r="27943" spans="1:12" ht="24" customHeight="1">
      <c r="A27943" s="1355"/>
      <c r="B27943" s="1355"/>
      <c r="C27943" s="1433"/>
      <c r="E27943" s="1433"/>
      <c r="K27943" s="1433"/>
      <c r="L27943" s="1334"/>
    </row>
    <row r="27944" spans="1:12" ht="24" customHeight="1">
      <c r="A27944" s="1355"/>
      <c r="B27944" s="1355"/>
      <c r="C27944" s="1433"/>
      <c r="E27944" s="1433"/>
      <c r="K27944" s="1433"/>
      <c r="L27944" s="1334"/>
    </row>
    <row r="27945" spans="1:12" ht="24" customHeight="1">
      <c r="A27945" s="1355"/>
      <c r="B27945" s="1355"/>
      <c r="C27945" s="1433"/>
      <c r="E27945" s="1433"/>
      <c r="K27945" s="1433"/>
      <c r="L27945" s="1334"/>
    </row>
    <row r="27946" spans="1:12" ht="24" customHeight="1">
      <c r="A27946" s="1355"/>
      <c r="B27946" s="1355"/>
      <c r="C27946" s="1433"/>
      <c r="E27946" s="1433"/>
      <c r="K27946" s="1433"/>
      <c r="L27946" s="1334"/>
    </row>
    <row r="27947" spans="1:12" ht="24" customHeight="1">
      <c r="A27947" s="1355"/>
      <c r="B27947" s="1355"/>
      <c r="C27947" s="1433"/>
      <c r="E27947" s="1433"/>
      <c r="K27947" s="1433"/>
      <c r="L27947" s="1334"/>
    </row>
    <row r="27948" spans="1:12" ht="24" customHeight="1">
      <c r="A27948" s="1355"/>
      <c r="B27948" s="1355"/>
      <c r="C27948" s="1433"/>
      <c r="E27948" s="1433"/>
      <c r="K27948" s="1433"/>
      <c r="L27948" s="1334"/>
    </row>
    <row r="27949" spans="1:12" ht="24" customHeight="1">
      <c r="A27949" s="1355"/>
      <c r="B27949" s="1355"/>
      <c r="C27949" s="1433"/>
      <c r="E27949" s="1433"/>
      <c r="K27949" s="1433"/>
      <c r="L27949" s="1334"/>
    </row>
    <row r="27950" spans="1:12" ht="24" customHeight="1">
      <c r="A27950" s="1355"/>
      <c r="B27950" s="1355"/>
      <c r="C27950" s="1433"/>
      <c r="E27950" s="1433"/>
      <c r="K27950" s="1433"/>
      <c r="L27950" s="1334"/>
    </row>
    <row r="27951" spans="1:12" ht="24" customHeight="1">
      <c r="A27951" s="1355"/>
      <c r="B27951" s="1355"/>
      <c r="C27951" s="1433"/>
      <c r="E27951" s="1433"/>
      <c r="K27951" s="1433"/>
      <c r="L27951" s="1334"/>
    </row>
    <row r="27952" spans="1:12" ht="24" customHeight="1">
      <c r="A27952" s="1355"/>
      <c r="B27952" s="1355"/>
      <c r="C27952" s="1433"/>
      <c r="E27952" s="1433"/>
      <c r="K27952" s="1433"/>
      <c r="L27952" s="1334"/>
    </row>
    <row r="27953" spans="1:12" ht="24" customHeight="1">
      <c r="A27953" s="1355"/>
      <c r="B27953" s="1355"/>
      <c r="C27953" s="1433"/>
      <c r="E27953" s="1433"/>
      <c r="K27953" s="1433"/>
      <c r="L27953" s="1334"/>
    </row>
    <row r="27954" spans="1:12" ht="24" customHeight="1">
      <c r="A27954" s="1355"/>
      <c r="B27954" s="1355"/>
      <c r="C27954" s="1433"/>
      <c r="E27954" s="1433"/>
      <c r="K27954" s="1433"/>
      <c r="L27954" s="1334"/>
    </row>
    <row r="27955" spans="1:12" ht="24" customHeight="1">
      <c r="A27955" s="1355"/>
      <c r="B27955" s="1355"/>
      <c r="C27955" s="1433"/>
      <c r="E27955" s="1433"/>
      <c r="K27955" s="1433"/>
      <c r="L27955" s="1334"/>
    </row>
    <row r="27956" spans="1:12" ht="24" customHeight="1">
      <c r="A27956" s="1355"/>
      <c r="B27956" s="1355"/>
      <c r="C27956" s="1433"/>
      <c r="E27956" s="1433"/>
      <c r="K27956" s="1433"/>
      <c r="L27956" s="1334"/>
    </row>
    <row r="27957" spans="1:12" ht="24" customHeight="1">
      <c r="A27957" s="1355"/>
      <c r="B27957" s="1355"/>
      <c r="C27957" s="1433"/>
      <c r="E27957" s="1433"/>
      <c r="K27957" s="1433"/>
      <c r="L27957" s="1334"/>
    </row>
    <row r="27958" spans="1:12" ht="24" customHeight="1">
      <c r="A27958" s="1355"/>
      <c r="B27958" s="1355"/>
      <c r="C27958" s="1433"/>
      <c r="E27958" s="1433"/>
      <c r="K27958" s="1433"/>
      <c r="L27958" s="1334"/>
    </row>
    <row r="27959" spans="1:12" ht="24" customHeight="1">
      <c r="A27959" s="1355"/>
      <c r="B27959" s="1355"/>
      <c r="C27959" s="1433"/>
      <c r="E27959" s="1433"/>
      <c r="K27959" s="1433"/>
      <c r="L27959" s="1334"/>
    </row>
    <row r="27960" spans="1:12" ht="24" customHeight="1">
      <c r="A27960" s="1355"/>
      <c r="B27960" s="1355"/>
      <c r="C27960" s="1433"/>
      <c r="E27960" s="1433"/>
      <c r="K27960" s="1433"/>
      <c r="L27960" s="1334"/>
    </row>
    <row r="27961" spans="1:12" ht="24" customHeight="1">
      <c r="A27961" s="1355"/>
      <c r="B27961" s="1355"/>
      <c r="C27961" s="1433"/>
      <c r="E27961" s="1433"/>
      <c r="K27961" s="1433"/>
      <c r="L27961" s="1334"/>
    </row>
    <row r="27962" spans="1:12" ht="24" customHeight="1">
      <c r="A27962" s="1355"/>
      <c r="B27962" s="1355"/>
      <c r="C27962" s="1433"/>
      <c r="E27962" s="1433"/>
      <c r="K27962" s="1433"/>
      <c r="L27962" s="1334"/>
    </row>
    <row r="27963" spans="1:12" ht="24" customHeight="1">
      <c r="A27963" s="1355"/>
      <c r="B27963" s="1355"/>
      <c r="C27963" s="1433"/>
      <c r="E27963" s="1433"/>
      <c r="K27963" s="1433"/>
      <c r="L27963" s="1334"/>
    </row>
    <row r="27964" spans="1:12" ht="24" customHeight="1">
      <c r="A27964" s="1355"/>
      <c r="B27964" s="1355"/>
      <c r="C27964" s="1433"/>
      <c r="E27964" s="1433"/>
      <c r="K27964" s="1433"/>
      <c r="L27964" s="1334"/>
    </row>
    <row r="27965" spans="1:12" ht="24" customHeight="1">
      <c r="A27965" s="1355"/>
      <c r="B27965" s="1355"/>
      <c r="C27965" s="1433"/>
      <c r="E27965" s="1433"/>
      <c r="K27965" s="1433"/>
      <c r="L27965" s="1334"/>
    </row>
    <row r="27966" spans="1:12" ht="24" customHeight="1">
      <c r="A27966" s="1355"/>
      <c r="B27966" s="1355"/>
      <c r="C27966" s="1433"/>
      <c r="E27966" s="1433"/>
      <c r="K27966" s="1433"/>
      <c r="L27966" s="1334"/>
    </row>
    <row r="27967" spans="1:12" ht="24" customHeight="1">
      <c r="A27967" s="1355"/>
      <c r="B27967" s="1355"/>
      <c r="C27967" s="1433"/>
      <c r="E27967" s="1433"/>
      <c r="K27967" s="1433"/>
      <c r="L27967" s="1334"/>
    </row>
    <row r="27968" spans="1:12" ht="24" customHeight="1">
      <c r="A27968" s="1355"/>
      <c r="B27968" s="1355"/>
      <c r="C27968" s="1433"/>
      <c r="E27968" s="1433"/>
      <c r="K27968" s="1433"/>
      <c r="L27968" s="1334"/>
    </row>
    <row r="27969" spans="1:12" ht="24" customHeight="1">
      <c r="A27969" s="1355"/>
      <c r="B27969" s="1355"/>
      <c r="C27969" s="1433"/>
      <c r="E27969" s="1433"/>
      <c r="K27969" s="1433"/>
      <c r="L27969" s="1334"/>
    </row>
    <row r="27970" spans="1:12" ht="24" customHeight="1">
      <c r="A27970" s="1355"/>
      <c r="B27970" s="1355"/>
      <c r="C27970" s="1433"/>
      <c r="E27970" s="1433"/>
      <c r="K27970" s="1433"/>
      <c r="L27970" s="1334"/>
    </row>
    <row r="27971" spans="1:12" ht="24" customHeight="1">
      <c r="A27971" s="1355"/>
      <c r="B27971" s="1355"/>
      <c r="C27971" s="1433"/>
      <c r="E27971" s="1433"/>
      <c r="K27971" s="1433"/>
      <c r="L27971" s="1334"/>
    </row>
    <row r="27972" spans="1:12" ht="24" customHeight="1">
      <c r="A27972" s="1355"/>
      <c r="B27972" s="1355"/>
      <c r="C27972" s="1433"/>
      <c r="E27972" s="1433"/>
      <c r="K27972" s="1433"/>
      <c r="L27972" s="1334"/>
    </row>
    <row r="27973" spans="1:12" ht="24" customHeight="1">
      <c r="A27973" s="1355"/>
      <c r="B27973" s="1355"/>
      <c r="C27973" s="1433"/>
      <c r="E27973" s="1433"/>
      <c r="K27973" s="1433"/>
      <c r="L27973" s="1334"/>
    </row>
    <row r="27974" spans="1:12" ht="24" customHeight="1">
      <c r="A27974" s="1355"/>
      <c r="B27974" s="1355"/>
      <c r="C27974" s="1433"/>
      <c r="E27974" s="1433"/>
      <c r="K27974" s="1433"/>
      <c r="L27974" s="1334"/>
    </row>
    <row r="27975" spans="1:12" ht="24" customHeight="1">
      <c r="A27975" s="1355"/>
      <c r="B27975" s="1355"/>
      <c r="C27975" s="1433"/>
      <c r="E27975" s="1433"/>
      <c r="K27975" s="1433"/>
      <c r="L27975" s="1334"/>
    </row>
    <row r="27976" spans="1:12" ht="24" customHeight="1">
      <c r="A27976" s="1355"/>
      <c r="B27976" s="1355"/>
      <c r="C27976" s="1433"/>
      <c r="E27976" s="1433"/>
      <c r="K27976" s="1433"/>
      <c r="L27976" s="1334"/>
    </row>
    <row r="27977" spans="1:12" ht="24" customHeight="1">
      <c r="A27977" s="1355"/>
      <c r="B27977" s="1355"/>
      <c r="C27977" s="1433"/>
      <c r="E27977" s="1433"/>
      <c r="K27977" s="1433"/>
      <c r="L27977" s="1334"/>
    </row>
    <row r="27978" spans="1:12" ht="24" customHeight="1">
      <c r="A27978" s="1355"/>
      <c r="B27978" s="1355"/>
      <c r="C27978" s="1433"/>
      <c r="E27978" s="1433"/>
      <c r="K27978" s="1433"/>
      <c r="L27978" s="1334"/>
    </row>
    <row r="27979" spans="1:12" ht="24" customHeight="1">
      <c r="A27979" s="1355"/>
      <c r="B27979" s="1355"/>
      <c r="C27979" s="1433"/>
      <c r="E27979" s="1433"/>
      <c r="K27979" s="1433"/>
      <c r="L27979" s="1334"/>
    </row>
    <row r="27980" spans="1:12" ht="24" customHeight="1">
      <c r="A27980" s="1355"/>
      <c r="B27980" s="1355"/>
      <c r="C27980" s="1433"/>
      <c r="E27980" s="1433"/>
      <c r="K27980" s="1433"/>
      <c r="L27980" s="1334"/>
    </row>
    <row r="27981" spans="1:12" ht="24" customHeight="1">
      <c r="A27981" s="1355"/>
      <c r="B27981" s="1355"/>
      <c r="C27981" s="1433"/>
      <c r="E27981" s="1433"/>
      <c r="K27981" s="1433"/>
      <c r="L27981" s="1334"/>
    </row>
    <row r="27982" spans="1:12" ht="24" customHeight="1">
      <c r="A27982" s="1355"/>
      <c r="B27982" s="1355"/>
      <c r="C27982" s="1433"/>
      <c r="E27982" s="1433"/>
      <c r="K27982" s="1433"/>
      <c r="L27982" s="1334"/>
    </row>
    <row r="27983" spans="1:12" ht="24" customHeight="1">
      <c r="A27983" s="1355"/>
      <c r="B27983" s="1355"/>
      <c r="C27983" s="1433"/>
      <c r="E27983" s="1433"/>
      <c r="K27983" s="1433"/>
      <c r="L27983" s="1334"/>
    </row>
    <row r="27984" spans="1:12" ht="24" customHeight="1">
      <c r="A27984" s="1355"/>
      <c r="B27984" s="1355"/>
      <c r="C27984" s="1433"/>
      <c r="E27984" s="1433"/>
      <c r="K27984" s="1433"/>
      <c r="L27984" s="1334"/>
    </row>
    <row r="27985" spans="1:12" ht="24" customHeight="1">
      <c r="A27985" s="1355"/>
      <c r="B27985" s="1355"/>
      <c r="C27985" s="1433"/>
      <c r="E27985" s="1433"/>
      <c r="K27985" s="1433"/>
      <c r="L27985" s="1334"/>
    </row>
    <row r="27986" spans="1:12" ht="24" customHeight="1">
      <c r="A27986" s="1355"/>
      <c r="B27986" s="1355"/>
      <c r="C27986" s="1433"/>
      <c r="E27986" s="1433"/>
      <c r="K27986" s="1433"/>
      <c r="L27986" s="1334"/>
    </row>
    <row r="27987" spans="1:12" ht="24" customHeight="1">
      <c r="A27987" s="1355"/>
      <c r="B27987" s="1355"/>
      <c r="C27987" s="1433"/>
      <c r="E27987" s="1433"/>
      <c r="K27987" s="1433"/>
      <c r="L27987" s="1334"/>
    </row>
    <row r="27988" spans="1:12" ht="24" customHeight="1">
      <c r="A27988" s="1355"/>
      <c r="B27988" s="1355"/>
      <c r="C27988" s="1433"/>
      <c r="E27988" s="1433"/>
      <c r="K27988" s="1433"/>
      <c r="L27988" s="1334"/>
    </row>
    <row r="27989" spans="1:12" ht="24" customHeight="1">
      <c r="A27989" s="1355"/>
      <c r="B27989" s="1355"/>
      <c r="C27989" s="1433"/>
      <c r="E27989" s="1433"/>
      <c r="K27989" s="1433"/>
      <c r="L27989" s="1334"/>
    </row>
    <row r="27990" spans="1:12" ht="24" customHeight="1">
      <c r="A27990" s="1355"/>
      <c r="B27990" s="1355"/>
      <c r="C27990" s="1433"/>
      <c r="E27990" s="1433"/>
      <c r="K27990" s="1433"/>
      <c r="L27990" s="1334"/>
    </row>
    <row r="27991" spans="1:12" ht="24" customHeight="1">
      <c r="A27991" s="1355"/>
      <c r="B27991" s="1355"/>
      <c r="C27991" s="1433"/>
      <c r="E27991" s="1433"/>
      <c r="K27991" s="1433"/>
      <c r="L27991" s="1334"/>
    </row>
    <row r="27992" spans="1:12" ht="24" customHeight="1">
      <c r="A27992" s="1355"/>
      <c r="B27992" s="1355"/>
      <c r="C27992" s="1433"/>
      <c r="E27992" s="1433"/>
      <c r="K27992" s="1433"/>
      <c r="L27992" s="1334"/>
    </row>
    <row r="27993" spans="1:12" ht="24" customHeight="1">
      <c r="A27993" s="1355"/>
      <c r="B27993" s="1355"/>
      <c r="C27993" s="1433"/>
      <c r="E27993" s="1433"/>
      <c r="K27993" s="1433"/>
      <c r="L27993" s="1334"/>
    </row>
    <row r="27994" spans="1:12" ht="24" customHeight="1">
      <c r="A27994" s="1355"/>
      <c r="B27994" s="1355"/>
      <c r="C27994" s="1433"/>
      <c r="E27994" s="1433"/>
      <c r="K27994" s="1433"/>
      <c r="L27994" s="1334"/>
    </row>
    <row r="27995" spans="1:12" ht="24" customHeight="1">
      <c r="A27995" s="1355"/>
      <c r="B27995" s="1355"/>
      <c r="C27995" s="1433"/>
      <c r="E27995" s="1433"/>
      <c r="K27995" s="1433"/>
      <c r="L27995" s="1334"/>
    </row>
    <row r="27996" spans="1:12" ht="24" customHeight="1">
      <c r="A27996" s="1355"/>
      <c r="B27996" s="1355"/>
      <c r="C27996" s="1433"/>
      <c r="E27996" s="1433"/>
      <c r="K27996" s="1433"/>
      <c r="L27996" s="1334"/>
    </row>
    <row r="27997" spans="1:12" ht="24" customHeight="1">
      <c r="A27997" s="1355"/>
      <c r="B27997" s="1355"/>
      <c r="C27997" s="1433"/>
      <c r="E27997" s="1433"/>
      <c r="K27997" s="1433"/>
      <c r="L27997" s="1334"/>
    </row>
    <row r="27998" spans="1:12" ht="24" customHeight="1">
      <c r="A27998" s="1355"/>
      <c r="B27998" s="1355"/>
      <c r="C27998" s="1433"/>
      <c r="E27998" s="1433"/>
      <c r="K27998" s="1433"/>
      <c r="L27998" s="1334"/>
    </row>
    <row r="27999" spans="1:12" ht="24" customHeight="1">
      <c r="A27999" s="1355"/>
      <c r="B27999" s="1355"/>
      <c r="C27999" s="1433"/>
      <c r="E27999" s="1433"/>
      <c r="K27999" s="1433"/>
      <c r="L27999" s="1334"/>
    </row>
    <row r="28000" spans="1:12" ht="24" customHeight="1">
      <c r="A28000" s="1355"/>
      <c r="B28000" s="1355"/>
      <c r="C28000" s="1433"/>
      <c r="E28000" s="1433"/>
      <c r="K28000" s="1433"/>
      <c r="L28000" s="1334"/>
    </row>
    <row r="28001" spans="1:12" ht="24" customHeight="1">
      <c r="A28001" s="1355"/>
      <c r="B28001" s="1355"/>
      <c r="C28001" s="1433"/>
      <c r="E28001" s="1433"/>
      <c r="K28001" s="1433"/>
      <c r="L28001" s="1334"/>
    </row>
    <row r="28002" spans="1:12" ht="24" customHeight="1">
      <c r="A28002" s="1355"/>
      <c r="B28002" s="1355"/>
      <c r="C28002" s="1433"/>
      <c r="E28002" s="1433"/>
      <c r="K28002" s="1433"/>
      <c r="L28002" s="1334"/>
    </row>
    <row r="28003" spans="1:12" ht="24" customHeight="1">
      <c r="A28003" s="1355"/>
      <c r="B28003" s="1355"/>
      <c r="C28003" s="1433"/>
      <c r="E28003" s="1433"/>
      <c r="K28003" s="1433"/>
      <c r="L28003" s="1334"/>
    </row>
    <row r="28004" spans="1:12" ht="24" customHeight="1">
      <c r="A28004" s="1355"/>
      <c r="B28004" s="1355"/>
      <c r="C28004" s="1433"/>
      <c r="E28004" s="1433"/>
      <c r="K28004" s="1433"/>
      <c r="L28004" s="1334"/>
    </row>
    <row r="28005" spans="1:12" ht="24" customHeight="1">
      <c r="A28005" s="1355"/>
      <c r="B28005" s="1355"/>
      <c r="C28005" s="1433"/>
      <c r="E28005" s="1433"/>
      <c r="K28005" s="1433"/>
      <c r="L28005" s="1334"/>
    </row>
    <row r="28006" spans="1:12" ht="24" customHeight="1">
      <c r="A28006" s="1355"/>
      <c r="B28006" s="1355"/>
      <c r="C28006" s="1433"/>
      <c r="E28006" s="1433"/>
      <c r="K28006" s="1433"/>
      <c r="L28006" s="1334"/>
    </row>
    <row r="28007" spans="1:12" ht="24" customHeight="1">
      <c r="A28007" s="1355"/>
      <c r="B28007" s="1355"/>
      <c r="C28007" s="1433"/>
      <c r="E28007" s="1433"/>
      <c r="K28007" s="1433"/>
      <c r="L28007" s="1334"/>
    </row>
    <row r="28008" spans="1:12" ht="24" customHeight="1">
      <c r="A28008" s="1355"/>
      <c r="B28008" s="1355"/>
      <c r="C28008" s="1433"/>
      <c r="E28008" s="1433"/>
      <c r="K28008" s="1433"/>
      <c r="L28008" s="1334"/>
    </row>
    <row r="28009" spans="1:12" ht="24" customHeight="1">
      <c r="A28009" s="1355"/>
      <c r="B28009" s="1355"/>
      <c r="C28009" s="1433"/>
      <c r="E28009" s="1433"/>
      <c r="K28009" s="1433"/>
      <c r="L28009" s="1334"/>
    </row>
    <row r="28010" spans="1:12" ht="24" customHeight="1">
      <c r="A28010" s="1355"/>
      <c r="B28010" s="1355"/>
      <c r="C28010" s="1433"/>
      <c r="E28010" s="1433"/>
      <c r="K28010" s="1433"/>
      <c r="L28010" s="1334"/>
    </row>
    <row r="28011" spans="1:12" ht="24" customHeight="1">
      <c r="A28011" s="1355"/>
      <c r="B28011" s="1355"/>
      <c r="C28011" s="1433"/>
      <c r="E28011" s="1433"/>
      <c r="K28011" s="1433"/>
      <c r="L28011" s="1334"/>
    </row>
    <row r="28012" spans="1:12" ht="24" customHeight="1">
      <c r="A28012" s="1355"/>
      <c r="B28012" s="1355"/>
      <c r="C28012" s="1433"/>
      <c r="E28012" s="1433"/>
      <c r="K28012" s="1433"/>
      <c r="L28012" s="1334"/>
    </row>
    <row r="28013" spans="1:12" ht="24" customHeight="1">
      <c r="A28013" s="1355"/>
      <c r="B28013" s="1355"/>
      <c r="C28013" s="1433"/>
      <c r="E28013" s="1433"/>
      <c r="K28013" s="1433"/>
      <c r="L28013" s="1334"/>
    </row>
    <row r="28014" spans="1:12" ht="24" customHeight="1">
      <c r="A28014" s="1355"/>
      <c r="B28014" s="1355"/>
      <c r="C28014" s="1433"/>
      <c r="E28014" s="1433"/>
      <c r="K28014" s="1433"/>
      <c r="L28014" s="1334"/>
    </row>
    <row r="28015" spans="1:12" ht="24" customHeight="1">
      <c r="A28015" s="1355"/>
      <c r="B28015" s="1355"/>
      <c r="C28015" s="1433"/>
      <c r="E28015" s="1433"/>
      <c r="K28015" s="1433"/>
      <c r="L28015" s="1334"/>
    </row>
    <row r="28016" spans="1:12" ht="24" customHeight="1">
      <c r="A28016" s="1355"/>
      <c r="B28016" s="1355"/>
      <c r="C28016" s="1433"/>
      <c r="E28016" s="1433"/>
      <c r="K28016" s="1433"/>
      <c r="L28016" s="1334"/>
    </row>
    <row r="28017" spans="1:12" ht="24" customHeight="1">
      <c r="A28017" s="1355"/>
      <c r="B28017" s="1355"/>
      <c r="C28017" s="1433"/>
      <c r="E28017" s="1433"/>
      <c r="K28017" s="1433"/>
      <c r="L28017" s="1334"/>
    </row>
    <row r="28018" spans="1:12" ht="24" customHeight="1">
      <c r="A28018" s="1355"/>
      <c r="B28018" s="1355"/>
      <c r="C28018" s="1433"/>
      <c r="E28018" s="1433"/>
      <c r="K28018" s="1433"/>
      <c r="L28018" s="1334"/>
    </row>
    <row r="28019" spans="1:12" ht="24" customHeight="1">
      <c r="A28019" s="1355"/>
      <c r="B28019" s="1355"/>
      <c r="C28019" s="1433"/>
      <c r="E28019" s="1433"/>
      <c r="K28019" s="1433"/>
      <c r="L28019" s="1334"/>
    </row>
    <row r="28020" spans="1:12" ht="24" customHeight="1">
      <c r="A28020" s="1355"/>
      <c r="B28020" s="1355"/>
      <c r="C28020" s="1433"/>
      <c r="E28020" s="1433"/>
      <c r="K28020" s="1433"/>
      <c r="L28020" s="1334"/>
    </row>
    <row r="28021" spans="1:12" ht="24" customHeight="1">
      <c r="A28021" s="1355"/>
      <c r="B28021" s="1355"/>
      <c r="C28021" s="1433"/>
      <c r="E28021" s="1433"/>
      <c r="K28021" s="1433"/>
      <c r="L28021" s="1334"/>
    </row>
    <row r="28022" spans="1:12" ht="24" customHeight="1">
      <c r="A28022" s="1355"/>
      <c r="B28022" s="1355"/>
      <c r="C28022" s="1433"/>
      <c r="E28022" s="1433"/>
      <c r="K28022" s="1433"/>
      <c r="L28022" s="1334"/>
    </row>
    <row r="28023" spans="1:12" ht="24" customHeight="1">
      <c r="A28023" s="1355"/>
      <c r="B28023" s="1355"/>
      <c r="C28023" s="1433"/>
      <c r="E28023" s="1433"/>
      <c r="K28023" s="1433"/>
      <c r="L28023" s="1334"/>
    </row>
    <row r="28024" spans="1:12" ht="24" customHeight="1">
      <c r="A28024" s="1355"/>
      <c r="B28024" s="1355"/>
      <c r="C28024" s="1433"/>
      <c r="E28024" s="1433"/>
      <c r="K28024" s="1433"/>
      <c r="L28024" s="1334"/>
    </row>
    <row r="28025" spans="1:12" ht="24" customHeight="1">
      <c r="A28025" s="1355"/>
      <c r="B28025" s="1355"/>
      <c r="C28025" s="1433"/>
      <c r="E28025" s="1433"/>
      <c r="K28025" s="1433"/>
      <c r="L28025" s="1334"/>
    </row>
    <row r="28026" spans="1:12" ht="24" customHeight="1">
      <c r="A28026" s="1355"/>
      <c r="B28026" s="1355"/>
      <c r="C28026" s="1433"/>
      <c r="E28026" s="1433"/>
      <c r="K28026" s="1433"/>
      <c r="L28026" s="1334"/>
    </row>
    <row r="28027" spans="1:12" ht="24" customHeight="1">
      <c r="A28027" s="1355"/>
      <c r="B28027" s="1355"/>
      <c r="C28027" s="1433"/>
      <c r="E28027" s="1433"/>
      <c r="K28027" s="1433"/>
      <c r="L28027" s="1334"/>
    </row>
    <row r="28028" spans="1:12" ht="24" customHeight="1">
      <c r="A28028" s="1355"/>
      <c r="B28028" s="1355"/>
      <c r="C28028" s="1433"/>
      <c r="E28028" s="1433"/>
      <c r="K28028" s="1433"/>
      <c r="L28028" s="1334"/>
    </row>
    <row r="28029" spans="1:12" ht="24" customHeight="1">
      <c r="A28029" s="1355"/>
      <c r="B28029" s="1355"/>
      <c r="C28029" s="1433"/>
      <c r="E28029" s="1433"/>
      <c r="K28029" s="1433"/>
      <c r="L28029" s="1334"/>
    </row>
    <row r="28030" spans="1:12" ht="24" customHeight="1">
      <c r="A28030" s="1355"/>
      <c r="B28030" s="1355"/>
      <c r="C28030" s="1433"/>
      <c r="E28030" s="1433"/>
      <c r="K28030" s="1433"/>
      <c r="L28030" s="1334"/>
    </row>
    <row r="28031" spans="1:12" ht="24" customHeight="1">
      <c r="A28031" s="1355"/>
      <c r="B28031" s="1355"/>
      <c r="C28031" s="1433"/>
      <c r="E28031" s="1433"/>
      <c r="K28031" s="1433"/>
      <c r="L28031" s="1334"/>
    </row>
    <row r="28032" spans="1:12" ht="24" customHeight="1">
      <c r="A28032" s="1355"/>
      <c r="B28032" s="1355"/>
      <c r="C28032" s="1433"/>
      <c r="E28032" s="1433"/>
      <c r="K28032" s="1433"/>
      <c r="L28032" s="1334"/>
    </row>
    <row r="28033" spans="1:12" ht="24" customHeight="1">
      <c r="A28033" s="1355"/>
      <c r="B28033" s="1355"/>
      <c r="C28033" s="1433"/>
      <c r="E28033" s="1433"/>
      <c r="K28033" s="1433"/>
      <c r="L28033" s="1334"/>
    </row>
    <row r="28034" spans="1:12" ht="24" customHeight="1">
      <c r="A28034" s="1355"/>
      <c r="B28034" s="1355"/>
      <c r="C28034" s="1433"/>
      <c r="E28034" s="1433"/>
      <c r="K28034" s="1433"/>
      <c r="L28034" s="1334"/>
    </row>
    <row r="28035" spans="1:12" ht="24" customHeight="1">
      <c r="A28035" s="1355"/>
      <c r="B28035" s="1355"/>
      <c r="C28035" s="1433"/>
      <c r="E28035" s="1433"/>
      <c r="K28035" s="1433"/>
      <c r="L28035" s="1334"/>
    </row>
    <row r="28036" spans="1:12" ht="24" customHeight="1">
      <c r="A28036" s="1355"/>
      <c r="B28036" s="1355"/>
      <c r="C28036" s="1433"/>
      <c r="E28036" s="1433"/>
      <c r="K28036" s="1433"/>
      <c r="L28036" s="1334"/>
    </row>
    <row r="28037" spans="1:12" ht="24" customHeight="1">
      <c r="A28037" s="1355"/>
      <c r="B28037" s="1355"/>
      <c r="C28037" s="1433"/>
      <c r="E28037" s="1433"/>
      <c r="K28037" s="1433"/>
      <c r="L28037" s="1334"/>
    </row>
    <row r="28038" spans="1:12" ht="24" customHeight="1">
      <c r="A28038" s="1355"/>
      <c r="B28038" s="1355"/>
      <c r="C28038" s="1433"/>
      <c r="E28038" s="1433"/>
      <c r="K28038" s="1433"/>
      <c r="L28038" s="1334"/>
    </row>
    <row r="28039" spans="1:12" ht="24" customHeight="1">
      <c r="A28039" s="1355"/>
      <c r="B28039" s="1355"/>
      <c r="C28039" s="1433"/>
      <c r="E28039" s="1433"/>
      <c r="K28039" s="1433"/>
      <c r="L28039" s="1334"/>
    </row>
    <row r="28040" spans="1:12" ht="24" customHeight="1">
      <c r="A28040" s="1355"/>
      <c r="B28040" s="1355"/>
      <c r="C28040" s="1433"/>
      <c r="E28040" s="1433"/>
      <c r="K28040" s="1433"/>
      <c r="L28040" s="1334"/>
    </row>
    <row r="28041" spans="1:12" ht="24" customHeight="1">
      <c r="A28041" s="1355"/>
      <c r="B28041" s="1355"/>
      <c r="C28041" s="1433"/>
      <c r="E28041" s="1433"/>
      <c r="K28041" s="1433"/>
      <c r="L28041" s="1334"/>
    </row>
    <row r="28042" spans="1:12" ht="24" customHeight="1">
      <c r="A28042" s="1355"/>
      <c r="B28042" s="1355"/>
      <c r="C28042" s="1433"/>
      <c r="E28042" s="1433"/>
      <c r="K28042" s="1433"/>
      <c r="L28042" s="1334"/>
    </row>
    <row r="28043" spans="1:12" ht="24" customHeight="1">
      <c r="A28043" s="1355"/>
      <c r="B28043" s="1355"/>
      <c r="C28043" s="1433"/>
      <c r="E28043" s="1433"/>
      <c r="K28043" s="1433"/>
      <c r="L28043" s="1334"/>
    </row>
    <row r="28044" spans="1:12" ht="24" customHeight="1">
      <c r="A28044" s="1355"/>
      <c r="B28044" s="1355"/>
      <c r="C28044" s="1433"/>
      <c r="E28044" s="1433"/>
      <c r="K28044" s="1433"/>
      <c r="L28044" s="1334"/>
    </row>
    <row r="28045" spans="1:12" ht="24" customHeight="1">
      <c r="A28045" s="1355"/>
      <c r="B28045" s="1355"/>
      <c r="C28045" s="1433"/>
      <c r="E28045" s="1433"/>
      <c r="K28045" s="1433"/>
      <c r="L28045" s="1334"/>
    </row>
    <row r="28046" spans="1:12" ht="24" customHeight="1">
      <c r="A28046" s="1355"/>
      <c r="B28046" s="1355"/>
      <c r="C28046" s="1433"/>
      <c r="E28046" s="1433"/>
      <c r="K28046" s="1433"/>
      <c r="L28046" s="1334"/>
    </row>
    <row r="28047" spans="1:12" ht="24" customHeight="1">
      <c r="A28047" s="1355"/>
      <c r="B28047" s="1355"/>
      <c r="C28047" s="1433"/>
      <c r="E28047" s="1433"/>
      <c r="K28047" s="1433"/>
      <c r="L28047" s="1334"/>
    </row>
    <row r="28048" spans="1:12" ht="24" customHeight="1">
      <c r="A28048" s="1355"/>
      <c r="B28048" s="1355"/>
      <c r="C28048" s="1433"/>
      <c r="E28048" s="1433"/>
      <c r="K28048" s="1433"/>
      <c r="L28048" s="1334"/>
    </row>
    <row r="28049" spans="1:12" ht="24" customHeight="1">
      <c r="A28049" s="1355"/>
      <c r="B28049" s="1355"/>
      <c r="C28049" s="1433"/>
      <c r="E28049" s="1433"/>
      <c r="K28049" s="1433"/>
      <c r="L28049" s="1334"/>
    </row>
    <row r="28050" spans="1:12" ht="24" customHeight="1">
      <c r="A28050" s="1355"/>
      <c r="B28050" s="1355"/>
      <c r="C28050" s="1433"/>
      <c r="E28050" s="1433"/>
      <c r="K28050" s="1433"/>
      <c r="L28050" s="1334"/>
    </row>
    <row r="28051" spans="1:12" ht="24" customHeight="1">
      <c r="A28051" s="1355"/>
      <c r="B28051" s="1355"/>
      <c r="C28051" s="1433"/>
      <c r="E28051" s="1433"/>
      <c r="K28051" s="1433"/>
      <c r="L28051" s="1334"/>
    </row>
    <row r="28052" spans="1:12" ht="24" customHeight="1">
      <c r="A28052" s="1355"/>
      <c r="B28052" s="1355"/>
      <c r="C28052" s="1433"/>
      <c r="E28052" s="1433"/>
      <c r="K28052" s="1433"/>
      <c r="L28052" s="1334"/>
    </row>
    <row r="28053" spans="1:12" ht="24" customHeight="1">
      <c r="A28053" s="1355"/>
      <c r="B28053" s="1355"/>
      <c r="C28053" s="1433"/>
      <c r="E28053" s="1433"/>
      <c r="K28053" s="1433"/>
      <c r="L28053" s="1334"/>
    </row>
    <row r="28054" spans="1:12" ht="24" customHeight="1">
      <c r="A28054" s="1355"/>
      <c r="B28054" s="1355"/>
      <c r="C28054" s="1433"/>
      <c r="E28054" s="1433"/>
      <c r="K28054" s="1433"/>
      <c r="L28054" s="1334"/>
    </row>
    <row r="28055" spans="1:12" ht="24" customHeight="1">
      <c r="A28055" s="1355"/>
      <c r="B28055" s="1355"/>
      <c r="C28055" s="1433"/>
      <c r="E28055" s="1433"/>
      <c r="K28055" s="1433"/>
      <c r="L28055" s="1334"/>
    </row>
    <row r="28056" spans="1:12" ht="24" customHeight="1">
      <c r="A28056" s="1355"/>
      <c r="B28056" s="1355"/>
      <c r="C28056" s="1433"/>
      <c r="E28056" s="1433"/>
      <c r="K28056" s="1433"/>
      <c r="L28056" s="1334"/>
    </row>
    <row r="28057" spans="1:12" ht="24" customHeight="1">
      <c r="A28057" s="1355"/>
      <c r="B28057" s="1355"/>
      <c r="C28057" s="1433"/>
      <c r="E28057" s="1433"/>
      <c r="K28057" s="1433"/>
      <c r="L28057" s="1334"/>
    </row>
    <row r="28058" spans="1:12" ht="24" customHeight="1">
      <c r="A28058" s="1355"/>
      <c r="B28058" s="1355"/>
      <c r="C28058" s="1433"/>
      <c r="E28058" s="1433"/>
      <c r="K28058" s="1433"/>
      <c r="L28058" s="1334"/>
    </row>
    <row r="28059" spans="1:12" ht="24" customHeight="1">
      <c r="A28059" s="1355"/>
      <c r="B28059" s="1355"/>
      <c r="C28059" s="1433"/>
      <c r="E28059" s="1433"/>
      <c r="K28059" s="1433"/>
      <c r="L28059" s="1334"/>
    </row>
    <row r="28060" spans="1:12" ht="24" customHeight="1">
      <c r="A28060" s="1355"/>
      <c r="B28060" s="1355"/>
      <c r="C28060" s="1433"/>
      <c r="E28060" s="1433"/>
      <c r="K28060" s="1433"/>
      <c r="L28060" s="1334"/>
    </row>
    <row r="28061" spans="1:12" ht="24" customHeight="1">
      <c r="A28061" s="1355"/>
      <c r="B28061" s="1355"/>
      <c r="C28061" s="1433"/>
      <c r="E28061" s="1433"/>
      <c r="K28061" s="1433"/>
      <c r="L28061" s="1334"/>
    </row>
    <row r="28062" spans="1:12" ht="24" customHeight="1">
      <c r="A28062" s="1355"/>
      <c r="B28062" s="1355"/>
      <c r="C28062" s="1433"/>
      <c r="E28062" s="1433"/>
      <c r="K28062" s="1433"/>
      <c r="L28062" s="1334"/>
    </row>
    <row r="28063" spans="1:12" ht="24" customHeight="1">
      <c r="A28063" s="1355"/>
      <c r="B28063" s="1355"/>
      <c r="C28063" s="1433"/>
      <c r="E28063" s="1433"/>
      <c r="K28063" s="1433"/>
      <c r="L28063" s="1334"/>
    </row>
    <row r="28064" spans="1:12" ht="24" customHeight="1">
      <c r="A28064" s="1355"/>
      <c r="B28064" s="1355"/>
      <c r="C28064" s="1433"/>
      <c r="E28064" s="1433"/>
      <c r="K28064" s="1433"/>
      <c r="L28064" s="1334"/>
    </row>
    <row r="28065" spans="1:12" ht="24" customHeight="1">
      <c r="A28065" s="1355"/>
      <c r="B28065" s="1355"/>
      <c r="C28065" s="1433"/>
      <c r="E28065" s="1433"/>
      <c r="K28065" s="1433"/>
      <c r="L28065" s="1334"/>
    </row>
    <row r="28066" spans="1:12" ht="24" customHeight="1">
      <c r="A28066" s="1355"/>
      <c r="B28066" s="1355"/>
      <c r="C28066" s="1433"/>
      <c r="E28066" s="1433"/>
      <c r="K28066" s="1433"/>
      <c r="L28066" s="1334"/>
    </row>
    <row r="28067" spans="1:12" ht="24" customHeight="1">
      <c r="A28067" s="1355"/>
      <c r="B28067" s="1355"/>
      <c r="C28067" s="1433"/>
      <c r="E28067" s="1433"/>
      <c r="K28067" s="1433"/>
      <c r="L28067" s="1334"/>
    </row>
    <row r="28068" spans="1:12" ht="24" customHeight="1">
      <c r="A28068" s="1355"/>
      <c r="B28068" s="1355"/>
      <c r="C28068" s="1433"/>
      <c r="E28068" s="1433"/>
      <c r="K28068" s="1433"/>
      <c r="L28068" s="1334"/>
    </row>
    <row r="28069" spans="1:12" ht="24" customHeight="1">
      <c r="A28069" s="1355"/>
      <c r="B28069" s="1355"/>
      <c r="C28069" s="1433"/>
      <c r="E28069" s="1433"/>
      <c r="K28069" s="1433"/>
      <c r="L28069" s="1334"/>
    </row>
    <row r="28070" spans="1:12" ht="24" customHeight="1">
      <c r="A28070" s="1355"/>
      <c r="B28070" s="1355"/>
      <c r="C28070" s="1433"/>
      <c r="E28070" s="1433"/>
      <c r="K28070" s="1433"/>
      <c r="L28070" s="1334"/>
    </row>
    <row r="28071" spans="1:12" ht="24" customHeight="1">
      <c r="A28071" s="1355"/>
      <c r="B28071" s="1355"/>
      <c r="C28071" s="1433"/>
      <c r="E28071" s="1433"/>
      <c r="K28071" s="1433"/>
      <c r="L28071" s="1334"/>
    </row>
    <row r="28072" spans="1:12" ht="24" customHeight="1">
      <c r="A28072" s="1355"/>
      <c r="B28072" s="1355"/>
      <c r="C28072" s="1433"/>
      <c r="E28072" s="1433"/>
      <c r="K28072" s="1433"/>
      <c r="L28072" s="1334"/>
    </row>
    <row r="28073" spans="1:12" ht="24" customHeight="1">
      <c r="A28073" s="1355"/>
      <c r="B28073" s="1355"/>
      <c r="C28073" s="1433"/>
      <c r="E28073" s="1433"/>
      <c r="K28073" s="1433"/>
      <c r="L28073" s="1334"/>
    </row>
    <row r="28074" spans="1:12" ht="24" customHeight="1">
      <c r="A28074" s="1355"/>
      <c r="B28074" s="1355"/>
      <c r="C28074" s="1433"/>
      <c r="E28074" s="1433"/>
      <c r="K28074" s="1433"/>
      <c r="L28074" s="1334"/>
    </row>
    <row r="28075" spans="1:12" ht="24" customHeight="1">
      <c r="A28075" s="1355"/>
      <c r="B28075" s="1355"/>
      <c r="C28075" s="1433"/>
      <c r="E28075" s="1433"/>
      <c r="K28075" s="1433"/>
      <c r="L28075" s="1334"/>
    </row>
    <row r="28076" spans="1:12" ht="24" customHeight="1">
      <c r="A28076" s="1355"/>
      <c r="B28076" s="1355"/>
      <c r="C28076" s="1433"/>
      <c r="E28076" s="1433"/>
      <c r="K28076" s="1433"/>
      <c r="L28076" s="1334"/>
    </row>
    <row r="28077" spans="1:12" ht="24" customHeight="1">
      <c r="A28077" s="1355"/>
      <c r="B28077" s="1355"/>
      <c r="C28077" s="1433"/>
      <c r="E28077" s="1433"/>
      <c r="K28077" s="1433"/>
      <c r="L28077" s="1334"/>
    </row>
    <row r="28078" spans="1:12" ht="24" customHeight="1">
      <c r="A28078" s="1355"/>
      <c r="B28078" s="1355"/>
      <c r="C28078" s="1433"/>
      <c r="E28078" s="1433"/>
      <c r="K28078" s="1433"/>
      <c r="L28078" s="1334"/>
    </row>
    <row r="28079" spans="1:12" ht="24" customHeight="1">
      <c r="A28079" s="1355"/>
      <c r="B28079" s="1355"/>
      <c r="C28079" s="1433"/>
      <c r="E28079" s="1433"/>
      <c r="K28079" s="1433"/>
      <c r="L28079" s="1334"/>
    </row>
    <row r="28080" spans="1:12" ht="24" customHeight="1">
      <c r="A28080" s="1355"/>
      <c r="B28080" s="1355"/>
      <c r="C28080" s="1433"/>
      <c r="E28080" s="1433"/>
      <c r="K28080" s="1433"/>
      <c r="L28080" s="1334"/>
    </row>
    <row r="28081" spans="1:12" ht="24" customHeight="1">
      <c r="A28081" s="1355"/>
      <c r="B28081" s="1355"/>
      <c r="C28081" s="1433"/>
      <c r="E28081" s="1433"/>
      <c r="K28081" s="1433"/>
      <c r="L28081" s="1334"/>
    </row>
    <row r="28082" spans="1:12" ht="24" customHeight="1">
      <c r="A28082" s="1355"/>
      <c r="B28082" s="1355"/>
      <c r="C28082" s="1433"/>
      <c r="E28082" s="1433"/>
      <c r="K28082" s="1433"/>
      <c r="L28082" s="1334"/>
    </row>
    <row r="28083" spans="1:12" ht="24" customHeight="1">
      <c r="A28083" s="1355"/>
      <c r="B28083" s="1355"/>
      <c r="C28083" s="1433"/>
      <c r="E28083" s="1433"/>
      <c r="K28083" s="1433"/>
      <c r="L28083" s="1334"/>
    </row>
    <row r="28084" spans="1:12" ht="24" customHeight="1">
      <c r="A28084" s="1355"/>
      <c r="B28084" s="1355"/>
      <c r="C28084" s="1433"/>
      <c r="E28084" s="1433"/>
      <c r="K28084" s="1433"/>
      <c r="L28084" s="1334"/>
    </row>
    <row r="28085" spans="1:12" ht="24" customHeight="1">
      <c r="A28085" s="1355"/>
      <c r="B28085" s="1355"/>
      <c r="C28085" s="1433"/>
      <c r="E28085" s="1433"/>
      <c r="K28085" s="1433"/>
      <c r="L28085" s="1334"/>
    </row>
    <row r="28086" spans="1:12" ht="24" customHeight="1">
      <c r="A28086" s="1355"/>
      <c r="B28086" s="1355"/>
      <c r="C28086" s="1433"/>
      <c r="E28086" s="1433"/>
      <c r="K28086" s="1433"/>
      <c r="L28086" s="1334"/>
    </row>
    <row r="28087" spans="1:12" ht="24" customHeight="1">
      <c r="A28087" s="1355"/>
      <c r="B28087" s="1355"/>
      <c r="C28087" s="1433"/>
      <c r="E28087" s="1433"/>
      <c r="K28087" s="1433"/>
      <c r="L28087" s="1334"/>
    </row>
    <row r="28088" spans="1:12" ht="24" customHeight="1">
      <c r="A28088" s="1355"/>
      <c r="B28088" s="1355"/>
      <c r="C28088" s="1433"/>
      <c r="E28088" s="1433"/>
      <c r="K28088" s="1433"/>
      <c r="L28088" s="1334"/>
    </row>
    <row r="28089" spans="1:12" ht="24" customHeight="1">
      <c r="A28089" s="1355"/>
      <c r="B28089" s="1355"/>
      <c r="C28089" s="1433"/>
      <c r="E28089" s="1433"/>
      <c r="K28089" s="1433"/>
      <c r="L28089" s="1334"/>
    </row>
    <row r="28090" spans="1:12" ht="24" customHeight="1">
      <c r="A28090" s="1355"/>
      <c r="B28090" s="1355"/>
      <c r="C28090" s="1433"/>
      <c r="E28090" s="1433"/>
      <c r="K28090" s="1433"/>
      <c r="L28090" s="1334"/>
    </row>
    <row r="28091" spans="1:12" ht="24" customHeight="1">
      <c r="A28091" s="1355"/>
      <c r="B28091" s="1355"/>
      <c r="C28091" s="1433"/>
      <c r="E28091" s="1433"/>
      <c r="K28091" s="1433"/>
      <c r="L28091" s="1334"/>
    </row>
    <row r="28092" spans="1:12" ht="24" customHeight="1">
      <c r="A28092" s="1355"/>
      <c r="B28092" s="1355"/>
      <c r="C28092" s="1433"/>
      <c r="E28092" s="1433"/>
      <c r="K28092" s="1433"/>
      <c r="L28092" s="1334"/>
    </row>
    <row r="28093" spans="1:12" ht="24" customHeight="1">
      <c r="A28093" s="1355"/>
      <c r="B28093" s="1355"/>
      <c r="C28093" s="1433"/>
      <c r="E28093" s="1433"/>
      <c r="K28093" s="1433"/>
      <c r="L28093" s="1334"/>
    </row>
    <row r="28094" spans="1:12" ht="24" customHeight="1">
      <c r="A28094" s="1355"/>
      <c r="B28094" s="1355"/>
      <c r="C28094" s="1433"/>
      <c r="E28094" s="1433"/>
      <c r="K28094" s="1433"/>
      <c r="L28094" s="1334"/>
    </row>
    <row r="28095" spans="1:12" ht="24" customHeight="1">
      <c r="A28095" s="1355"/>
      <c r="B28095" s="1355"/>
      <c r="C28095" s="1433"/>
      <c r="E28095" s="1433"/>
      <c r="K28095" s="1433"/>
      <c r="L28095" s="1334"/>
    </row>
    <row r="28096" spans="1:12" ht="24" customHeight="1">
      <c r="A28096" s="1355"/>
      <c r="B28096" s="1355"/>
      <c r="C28096" s="1433"/>
      <c r="E28096" s="1433"/>
      <c r="K28096" s="1433"/>
      <c r="L28096" s="1334"/>
    </row>
    <row r="28097" spans="1:12" ht="24" customHeight="1">
      <c r="A28097" s="1355"/>
      <c r="B28097" s="1355"/>
      <c r="C28097" s="1433"/>
      <c r="E28097" s="1433"/>
      <c r="K28097" s="1433"/>
      <c r="L28097" s="1334"/>
    </row>
    <row r="28098" spans="1:12" ht="24" customHeight="1">
      <c r="A28098" s="1355"/>
      <c r="B28098" s="1355"/>
      <c r="C28098" s="1433"/>
      <c r="E28098" s="1433"/>
      <c r="K28098" s="1433"/>
      <c r="L28098" s="1334"/>
    </row>
    <row r="28099" spans="1:12" ht="24" customHeight="1">
      <c r="A28099" s="1355"/>
      <c r="B28099" s="1355"/>
      <c r="C28099" s="1433"/>
      <c r="E28099" s="1433"/>
      <c r="K28099" s="1433"/>
      <c r="L28099" s="1334"/>
    </row>
    <row r="28100" spans="1:12" ht="24" customHeight="1">
      <c r="A28100" s="1355"/>
      <c r="B28100" s="1355"/>
      <c r="C28100" s="1433"/>
      <c r="E28100" s="1433"/>
      <c r="K28100" s="1433"/>
      <c r="L28100" s="1334"/>
    </row>
    <row r="28101" spans="1:12" ht="24" customHeight="1">
      <c r="A28101" s="1355"/>
      <c r="B28101" s="1355"/>
      <c r="C28101" s="1433"/>
      <c r="E28101" s="1433"/>
      <c r="K28101" s="1433"/>
      <c r="L28101" s="1334"/>
    </row>
    <row r="28102" spans="1:12" ht="24" customHeight="1">
      <c r="A28102" s="1355"/>
      <c r="B28102" s="1355"/>
      <c r="C28102" s="1433"/>
      <c r="E28102" s="1433"/>
      <c r="K28102" s="1433"/>
      <c r="L28102" s="1334"/>
    </row>
    <row r="28103" spans="1:12" ht="24" customHeight="1">
      <c r="A28103" s="1355"/>
      <c r="B28103" s="1355"/>
      <c r="C28103" s="1433"/>
      <c r="E28103" s="1433"/>
      <c r="K28103" s="1433"/>
      <c r="L28103" s="1334"/>
    </row>
    <row r="28104" spans="1:12" ht="24" customHeight="1">
      <c r="A28104" s="1355"/>
      <c r="B28104" s="1355"/>
      <c r="C28104" s="1433"/>
      <c r="E28104" s="1433"/>
      <c r="K28104" s="1433"/>
      <c r="L28104" s="1334"/>
    </row>
    <row r="28105" spans="1:12" ht="24" customHeight="1">
      <c r="A28105" s="1355"/>
      <c r="B28105" s="1355"/>
      <c r="C28105" s="1433"/>
      <c r="E28105" s="1433"/>
      <c r="K28105" s="1433"/>
      <c r="L28105" s="1334"/>
    </row>
    <row r="28106" spans="1:12" ht="24" customHeight="1">
      <c r="A28106" s="1355"/>
      <c r="B28106" s="1355"/>
      <c r="C28106" s="1433"/>
      <c r="E28106" s="1433"/>
      <c r="K28106" s="1433"/>
      <c r="L28106" s="1334"/>
    </row>
    <row r="28107" spans="1:12" ht="24" customHeight="1">
      <c r="A28107" s="1355"/>
      <c r="B28107" s="1355"/>
      <c r="C28107" s="1433"/>
      <c r="E28107" s="1433"/>
      <c r="K28107" s="1433"/>
      <c r="L28107" s="1334"/>
    </row>
    <row r="28108" spans="1:12" ht="24" customHeight="1">
      <c r="A28108" s="1355"/>
      <c r="B28108" s="1355"/>
      <c r="C28108" s="1433"/>
      <c r="E28108" s="1433"/>
      <c r="K28108" s="1433"/>
      <c r="L28108" s="1334"/>
    </row>
    <row r="28109" spans="1:12" ht="24" customHeight="1">
      <c r="A28109" s="1355"/>
      <c r="B28109" s="1355"/>
      <c r="C28109" s="1433"/>
      <c r="E28109" s="1433"/>
      <c r="K28109" s="1433"/>
      <c r="L28109" s="1334"/>
    </row>
    <row r="28110" spans="1:12" ht="24" customHeight="1">
      <c r="A28110" s="1355"/>
      <c r="B28110" s="1355"/>
      <c r="C28110" s="1433"/>
      <c r="E28110" s="1433"/>
      <c r="K28110" s="1433"/>
      <c r="L28110" s="1334"/>
    </row>
    <row r="28111" spans="1:12" ht="24" customHeight="1">
      <c r="A28111" s="1355"/>
      <c r="B28111" s="1355"/>
      <c r="C28111" s="1433"/>
      <c r="E28111" s="1433"/>
      <c r="K28111" s="1433"/>
      <c r="L28111" s="1334"/>
    </row>
    <row r="28112" spans="1:12" ht="24" customHeight="1">
      <c r="A28112" s="1355"/>
      <c r="B28112" s="1355"/>
      <c r="C28112" s="1433"/>
      <c r="E28112" s="1433"/>
      <c r="K28112" s="1433"/>
      <c r="L28112" s="1334"/>
    </row>
    <row r="28113" spans="1:12" ht="24" customHeight="1">
      <c r="A28113" s="1355"/>
      <c r="B28113" s="1355"/>
      <c r="C28113" s="1433"/>
      <c r="E28113" s="1433"/>
      <c r="K28113" s="1433"/>
      <c r="L28113" s="1334"/>
    </row>
    <row r="28114" spans="1:12" ht="24" customHeight="1">
      <c r="A28114" s="1355"/>
      <c r="B28114" s="1355"/>
      <c r="C28114" s="1433"/>
      <c r="E28114" s="1433"/>
      <c r="K28114" s="1433"/>
      <c r="L28114" s="1334"/>
    </row>
    <row r="28115" spans="1:12" ht="24" customHeight="1">
      <c r="A28115" s="1355"/>
      <c r="B28115" s="1355"/>
      <c r="C28115" s="1433"/>
      <c r="E28115" s="1433"/>
      <c r="K28115" s="1433"/>
      <c r="L28115" s="1334"/>
    </row>
    <row r="28116" spans="1:12" ht="24" customHeight="1">
      <c r="A28116" s="1355"/>
      <c r="B28116" s="1355"/>
      <c r="C28116" s="1433"/>
      <c r="E28116" s="1433"/>
      <c r="K28116" s="1433"/>
      <c r="L28116" s="1334"/>
    </row>
    <row r="28117" spans="1:12" ht="24" customHeight="1">
      <c r="A28117" s="1355"/>
      <c r="B28117" s="1355"/>
      <c r="C28117" s="1433"/>
      <c r="E28117" s="1433"/>
      <c r="K28117" s="1433"/>
      <c r="L28117" s="1334"/>
    </row>
    <row r="28118" spans="1:12" ht="24" customHeight="1">
      <c r="A28118" s="1355"/>
      <c r="B28118" s="1355"/>
      <c r="C28118" s="1433"/>
      <c r="E28118" s="1433"/>
      <c r="K28118" s="1433"/>
      <c r="L28118" s="1334"/>
    </row>
    <row r="28119" spans="1:12" ht="24" customHeight="1">
      <c r="A28119" s="1355"/>
      <c r="B28119" s="1355"/>
      <c r="C28119" s="1433"/>
      <c r="E28119" s="1433"/>
      <c r="K28119" s="1433"/>
      <c r="L28119" s="1334"/>
    </row>
    <row r="28120" spans="1:12" ht="24" customHeight="1">
      <c r="A28120" s="1355"/>
      <c r="B28120" s="1355"/>
      <c r="C28120" s="1433"/>
      <c r="E28120" s="1433"/>
      <c r="K28120" s="1433"/>
      <c r="L28120" s="1334"/>
    </row>
    <row r="28121" spans="1:12" ht="24" customHeight="1">
      <c r="A28121" s="1355"/>
      <c r="B28121" s="1355"/>
      <c r="C28121" s="1433"/>
      <c r="E28121" s="1433"/>
      <c r="K28121" s="1433"/>
      <c r="L28121" s="1334"/>
    </row>
    <row r="28122" spans="1:12" ht="24" customHeight="1">
      <c r="A28122" s="1355"/>
      <c r="B28122" s="1355"/>
      <c r="C28122" s="1433"/>
      <c r="E28122" s="1433"/>
      <c r="K28122" s="1433"/>
      <c r="L28122" s="1334"/>
    </row>
    <row r="28123" spans="1:12" ht="24" customHeight="1">
      <c r="A28123" s="1355"/>
      <c r="B28123" s="1355"/>
      <c r="C28123" s="1433"/>
      <c r="E28123" s="1433"/>
      <c r="K28123" s="1433"/>
      <c r="L28123" s="1334"/>
    </row>
    <row r="28124" spans="1:12" ht="24" customHeight="1">
      <c r="A28124" s="1355"/>
      <c r="B28124" s="1355"/>
      <c r="C28124" s="1433"/>
      <c r="E28124" s="1433"/>
      <c r="K28124" s="1433"/>
      <c r="L28124" s="1334"/>
    </row>
    <row r="28125" spans="1:12" ht="24" customHeight="1">
      <c r="A28125" s="1355"/>
      <c r="B28125" s="1355"/>
      <c r="C28125" s="1433"/>
      <c r="E28125" s="1433"/>
      <c r="K28125" s="1433"/>
      <c r="L28125" s="1334"/>
    </row>
    <row r="28126" spans="1:12" ht="24" customHeight="1">
      <c r="A28126" s="1355"/>
      <c r="B28126" s="1355"/>
      <c r="C28126" s="1433"/>
      <c r="E28126" s="1433"/>
      <c r="K28126" s="1433"/>
      <c r="L28126" s="1334"/>
    </row>
    <row r="28127" spans="1:12" ht="24" customHeight="1">
      <c r="A28127" s="1355"/>
      <c r="B28127" s="1355"/>
      <c r="C28127" s="1433"/>
      <c r="E28127" s="1433"/>
      <c r="K28127" s="1433"/>
      <c r="L28127" s="1334"/>
    </row>
    <row r="28128" spans="1:12" ht="24" customHeight="1">
      <c r="A28128" s="1355"/>
      <c r="B28128" s="1355"/>
      <c r="C28128" s="1433"/>
      <c r="E28128" s="1433"/>
      <c r="K28128" s="1433"/>
      <c r="L28128" s="1334"/>
    </row>
    <row r="28129" spans="1:12" ht="24" customHeight="1">
      <c r="A28129" s="1355"/>
      <c r="B28129" s="1355"/>
      <c r="C28129" s="1433"/>
      <c r="E28129" s="1433"/>
      <c r="K28129" s="1433"/>
      <c r="L28129" s="1334"/>
    </row>
    <row r="28130" spans="1:12" ht="24" customHeight="1">
      <c r="A28130" s="1355"/>
      <c r="B28130" s="1355"/>
      <c r="C28130" s="1433"/>
      <c r="E28130" s="1433"/>
      <c r="K28130" s="1433"/>
      <c r="L28130" s="1334"/>
    </row>
    <row r="28131" spans="1:12" ht="24" customHeight="1">
      <c r="A28131" s="1355"/>
      <c r="B28131" s="1355"/>
      <c r="C28131" s="1433"/>
      <c r="E28131" s="1433"/>
      <c r="K28131" s="1433"/>
      <c r="L28131" s="1334"/>
    </row>
    <row r="28132" spans="1:12" ht="24" customHeight="1">
      <c r="A28132" s="1355"/>
      <c r="B28132" s="1355"/>
      <c r="C28132" s="1433"/>
      <c r="E28132" s="1433"/>
      <c r="K28132" s="1433"/>
      <c r="L28132" s="1334"/>
    </row>
    <row r="28133" spans="1:12" ht="24" customHeight="1">
      <c r="A28133" s="1355"/>
      <c r="B28133" s="1355"/>
      <c r="C28133" s="1433"/>
      <c r="E28133" s="1433"/>
      <c r="K28133" s="1433"/>
      <c r="L28133" s="1334"/>
    </row>
    <row r="28134" spans="1:12" ht="24" customHeight="1">
      <c r="A28134" s="1355"/>
      <c r="B28134" s="1355"/>
      <c r="C28134" s="1433"/>
      <c r="E28134" s="1433"/>
      <c r="K28134" s="1433"/>
      <c r="L28134" s="1334"/>
    </row>
    <row r="28135" spans="1:12" ht="24" customHeight="1">
      <c r="A28135" s="1355"/>
      <c r="B28135" s="1355"/>
      <c r="C28135" s="1433"/>
      <c r="E28135" s="1433"/>
      <c r="K28135" s="1433"/>
      <c r="L28135" s="1334"/>
    </row>
    <row r="28136" spans="1:12" ht="24" customHeight="1">
      <c r="A28136" s="1355"/>
      <c r="B28136" s="1355"/>
      <c r="C28136" s="1433"/>
      <c r="E28136" s="1433"/>
      <c r="K28136" s="1433"/>
      <c r="L28136" s="1334"/>
    </row>
    <row r="28137" spans="1:12" ht="24" customHeight="1">
      <c r="A28137" s="1355"/>
      <c r="B28137" s="1355"/>
      <c r="C28137" s="1433"/>
      <c r="E28137" s="1433"/>
      <c r="K28137" s="1433"/>
      <c r="L28137" s="1334"/>
    </row>
    <row r="28138" spans="1:12" ht="24" customHeight="1">
      <c r="A28138" s="1355"/>
      <c r="B28138" s="1355"/>
      <c r="C28138" s="1433"/>
      <c r="E28138" s="1433"/>
      <c r="K28138" s="1433"/>
      <c r="L28138" s="1334"/>
    </row>
    <row r="28139" spans="1:12" ht="24" customHeight="1">
      <c r="A28139" s="1355"/>
      <c r="B28139" s="1355"/>
      <c r="C28139" s="1433"/>
      <c r="E28139" s="1433"/>
      <c r="K28139" s="1433"/>
      <c r="L28139" s="1334"/>
    </row>
    <row r="28140" spans="1:12" ht="24" customHeight="1">
      <c r="A28140" s="1355"/>
      <c r="B28140" s="1355"/>
      <c r="C28140" s="1433"/>
      <c r="E28140" s="1433"/>
      <c r="K28140" s="1433"/>
      <c r="L28140" s="1334"/>
    </row>
    <row r="28141" spans="1:12" ht="24" customHeight="1">
      <c r="A28141" s="1355"/>
      <c r="B28141" s="1355"/>
      <c r="C28141" s="1433"/>
      <c r="E28141" s="1433"/>
      <c r="K28141" s="1433"/>
      <c r="L28141" s="1334"/>
    </row>
    <row r="28142" spans="1:12" ht="24" customHeight="1">
      <c r="A28142" s="1355"/>
      <c r="B28142" s="1355"/>
      <c r="C28142" s="1433"/>
      <c r="E28142" s="1433"/>
      <c r="K28142" s="1433"/>
      <c r="L28142" s="1334"/>
    </row>
    <row r="28143" spans="1:12" ht="24" customHeight="1">
      <c r="A28143" s="1355"/>
      <c r="B28143" s="1355"/>
      <c r="C28143" s="1433"/>
      <c r="E28143" s="1433"/>
      <c r="K28143" s="1433"/>
      <c r="L28143" s="1334"/>
    </row>
    <row r="28144" spans="1:12" ht="24" customHeight="1">
      <c r="A28144" s="1355"/>
      <c r="B28144" s="1355"/>
      <c r="C28144" s="1433"/>
      <c r="E28144" s="1433"/>
      <c r="K28144" s="1433"/>
      <c r="L28144" s="1334"/>
    </row>
    <row r="28145" spans="1:12" ht="24" customHeight="1">
      <c r="A28145" s="1355"/>
      <c r="B28145" s="1355"/>
      <c r="C28145" s="1433"/>
      <c r="E28145" s="1433"/>
      <c r="K28145" s="1433"/>
      <c r="L28145" s="1334"/>
    </row>
    <row r="28146" spans="1:12" ht="24" customHeight="1">
      <c r="A28146" s="1355"/>
      <c r="B28146" s="1355"/>
      <c r="C28146" s="1433"/>
      <c r="E28146" s="1433"/>
      <c r="K28146" s="1433"/>
      <c r="L28146" s="1334"/>
    </row>
    <row r="28147" spans="1:12" ht="24" customHeight="1">
      <c r="A28147" s="1355"/>
      <c r="B28147" s="1355"/>
      <c r="C28147" s="1433"/>
      <c r="E28147" s="1433"/>
      <c r="K28147" s="1433"/>
      <c r="L28147" s="1334"/>
    </row>
    <row r="28148" spans="1:12" ht="24" customHeight="1">
      <c r="A28148" s="1355"/>
      <c r="B28148" s="1355"/>
      <c r="C28148" s="1433"/>
      <c r="E28148" s="1433"/>
      <c r="K28148" s="1433"/>
      <c r="L28148" s="1334"/>
    </row>
    <row r="28149" spans="1:12" ht="24" customHeight="1">
      <c r="A28149" s="1355"/>
      <c r="B28149" s="1355"/>
      <c r="C28149" s="1433"/>
      <c r="E28149" s="1433"/>
      <c r="K28149" s="1433"/>
      <c r="L28149" s="1334"/>
    </row>
    <row r="28150" spans="1:12" ht="24" customHeight="1">
      <c r="A28150" s="1355"/>
      <c r="B28150" s="1355"/>
      <c r="C28150" s="1433"/>
      <c r="E28150" s="1433"/>
      <c r="K28150" s="1433"/>
      <c r="L28150" s="1334"/>
    </row>
    <row r="28151" spans="1:12" ht="24" customHeight="1">
      <c r="A28151" s="1355"/>
      <c r="B28151" s="1355"/>
      <c r="C28151" s="1433"/>
      <c r="E28151" s="1433"/>
      <c r="K28151" s="1433"/>
      <c r="L28151" s="1334"/>
    </row>
    <row r="28152" spans="1:12" ht="24" customHeight="1">
      <c r="A28152" s="1355"/>
      <c r="B28152" s="1355"/>
      <c r="C28152" s="1433"/>
      <c r="E28152" s="1433"/>
      <c r="K28152" s="1433"/>
      <c r="L28152" s="1334"/>
    </row>
    <row r="28153" spans="1:12" ht="24" customHeight="1">
      <c r="A28153" s="1355"/>
      <c r="B28153" s="1355"/>
      <c r="C28153" s="1433"/>
      <c r="E28153" s="1433"/>
      <c r="K28153" s="1433"/>
      <c r="L28153" s="1334"/>
    </row>
    <row r="28154" spans="1:12" ht="24" customHeight="1">
      <c r="A28154" s="1355"/>
      <c r="B28154" s="1355"/>
      <c r="C28154" s="1433"/>
      <c r="E28154" s="1433"/>
      <c r="K28154" s="1433"/>
      <c r="L28154" s="1334"/>
    </row>
    <row r="28155" spans="1:12" ht="24" customHeight="1">
      <c r="A28155" s="1355"/>
      <c r="B28155" s="1355"/>
      <c r="C28155" s="1433"/>
      <c r="E28155" s="1433"/>
      <c r="K28155" s="1433"/>
      <c r="L28155" s="1334"/>
    </row>
    <row r="28156" spans="1:12" ht="24" customHeight="1">
      <c r="A28156" s="1355"/>
      <c r="B28156" s="1355"/>
      <c r="C28156" s="1433"/>
      <c r="E28156" s="1433"/>
      <c r="K28156" s="1433"/>
      <c r="L28156" s="1334"/>
    </row>
    <row r="28157" spans="1:12" ht="24" customHeight="1">
      <c r="A28157" s="1355"/>
      <c r="B28157" s="1355"/>
      <c r="C28157" s="1433"/>
      <c r="E28157" s="1433"/>
      <c r="K28157" s="1433"/>
      <c r="L28157" s="1334"/>
    </row>
    <row r="28158" spans="1:12" ht="24" customHeight="1">
      <c r="A28158" s="1355"/>
      <c r="B28158" s="1355"/>
      <c r="C28158" s="1433"/>
      <c r="E28158" s="1433"/>
      <c r="K28158" s="1433"/>
      <c r="L28158" s="1334"/>
    </row>
    <row r="28159" spans="1:12" ht="24" customHeight="1">
      <c r="A28159" s="1355"/>
      <c r="B28159" s="1355"/>
      <c r="C28159" s="1433"/>
      <c r="E28159" s="1433"/>
      <c r="K28159" s="1433"/>
      <c r="L28159" s="1334"/>
    </row>
    <row r="28160" spans="1:12" ht="24" customHeight="1">
      <c r="A28160" s="1355"/>
      <c r="B28160" s="1355"/>
      <c r="C28160" s="1433"/>
      <c r="E28160" s="1433"/>
      <c r="K28160" s="1433"/>
      <c r="L28160" s="1334"/>
    </row>
    <row r="28161" spans="1:12" ht="24" customHeight="1">
      <c r="A28161" s="1355"/>
      <c r="B28161" s="1355"/>
      <c r="C28161" s="1433"/>
      <c r="E28161" s="1433"/>
      <c r="K28161" s="1433"/>
      <c r="L28161" s="1334"/>
    </row>
    <row r="28162" spans="1:12" ht="24" customHeight="1">
      <c r="A28162" s="1355"/>
      <c r="B28162" s="1355"/>
      <c r="C28162" s="1433"/>
      <c r="E28162" s="1433"/>
      <c r="K28162" s="1433"/>
      <c r="L28162" s="1334"/>
    </row>
    <row r="28163" spans="1:12" ht="24" customHeight="1">
      <c r="A28163" s="1355"/>
      <c r="B28163" s="1355"/>
      <c r="C28163" s="1433"/>
      <c r="E28163" s="1433"/>
      <c r="K28163" s="1433"/>
      <c r="L28163" s="1334"/>
    </row>
    <row r="28164" spans="1:12" ht="24" customHeight="1">
      <c r="A28164" s="1355"/>
      <c r="B28164" s="1355"/>
      <c r="C28164" s="1433"/>
      <c r="E28164" s="1433"/>
      <c r="K28164" s="1433"/>
      <c r="L28164" s="1334"/>
    </row>
    <row r="28165" spans="1:12" ht="24" customHeight="1">
      <c r="A28165" s="1355"/>
      <c r="B28165" s="1355"/>
      <c r="C28165" s="1433"/>
      <c r="E28165" s="1433"/>
      <c r="K28165" s="1433"/>
      <c r="L28165" s="1334"/>
    </row>
    <row r="28166" spans="1:12" ht="24" customHeight="1">
      <c r="A28166" s="1355"/>
      <c r="B28166" s="1355"/>
      <c r="C28166" s="1433"/>
      <c r="E28166" s="1433"/>
      <c r="K28166" s="1433"/>
      <c r="L28166" s="1334"/>
    </row>
    <row r="28167" spans="1:12" ht="24" customHeight="1">
      <c r="A28167" s="1355"/>
      <c r="B28167" s="1355"/>
      <c r="C28167" s="1433"/>
      <c r="E28167" s="1433"/>
      <c r="K28167" s="1433"/>
      <c r="L28167" s="1334"/>
    </row>
    <row r="28168" spans="1:12" ht="24" customHeight="1">
      <c r="A28168" s="1355"/>
      <c r="B28168" s="1355"/>
      <c r="C28168" s="1433"/>
      <c r="E28168" s="1433"/>
      <c r="K28168" s="1433"/>
      <c r="L28168" s="1334"/>
    </row>
    <row r="28169" spans="1:12" ht="24" customHeight="1">
      <c r="A28169" s="1355"/>
      <c r="B28169" s="1355"/>
      <c r="C28169" s="1433"/>
      <c r="E28169" s="1433"/>
      <c r="K28169" s="1433"/>
      <c r="L28169" s="1334"/>
    </row>
    <row r="28170" spans="1:12" ht="24" customHeight="1">
      <c r="A28170" s="1355"/>
      <c r="B28170" s="1355"/>
      <c r="C28170" s="1433"/>
      <c r="E28170" s="1433"/>
      <c r="K28170" s="1433"/>
      <c r="L28170" s="1334"/>
    </row>
    <row r="28171" spans="1:12" ht="24" customHeight="1">
      <c r="A28171" s="1355"/>
      <c r="B28171" s="1355"/>
      <c r="C28171" s="1433"/>
      <c r="E28171" s="1433"/>
      <c r="K28171" s="1433"/>
      <c r="L28171" s="1334"/>
    </row>
    <row r="28172" spans="1:12" ht="24" customHeight="1">
      <c r="A28172" s="1355"/>
      <c r="B28172" s="1355"/>
      <c r="C28172" s="1433"/>
      <c r="E28172" s="1433"/>
      <c r="K28172" s="1433"/>
      <c r="L28172" s="1334"/>
    </row>
    <row r="28173" spans="1:12" ht="24" customHeight="1">
      <c r="A28173" s="1355"/>
      <c r="B28173" s="1355"/>
      <c r="C28173" s="1433"/>
      <c r="E28173" s="1433"/>
      <c r="K28173" s="1433"/>
      <c r="L28173" s="1334"/>
    </row>
    <row r="28174" spans="1:12" ht="24" customHeight="1">
      <c r="A28174" s="1355"/>
      <c r="B28174" s="1355"/>
      <c r="C28174" s="1433"/>
      <c r="E28174" s="1433"/>
      <c r="K28174" s="1433"/>
      <c r="L28174" s="1334"/>
    </row>
    <row r="28175" spans="1:12" ht="24" customHeight="1">
      <c r="A28175" s="1355"/>
      <c r="B28175" s="1355"/>
      <c r="C28175" s="1433"/>
      <c r="E28175" s="1433"/>
      <c r="K28175" s="1433"/>
      <c r="L28175" s="1334"/>
    </row>
    <row r="28176" spans="1:12" ht="24" customHeight="1">
      <c r="A28176" s="1355"/>
      <c r="B28176" s="1355"/>
      <c r="C28176" s="1433"/>
      <c r="E28176" s="1433"/>
      <c r="K28176" s="1433"/>
      <c r="L28176" s="1334"/>
    </row>
    <row r="28177" spans="1:12" ht="24" customHeight="1">
      <c r="A28177" s="1355"/>
      <c r="B28177" s="1355"/>
      <c r="C28177" s="1433"/>
      <c r="E28177" s="1433"/>
      <c r="K28177" s="1433"/>
      <c r="L28177" s="1334"/>
    </row>
    <row r="28178" spans="1:12" ht="24" customHeight="1">
      <c r="A28178" s="1355"/>
      <c r="B28178" s="1355"/>
      <c r="C28178" s="1433"/>
      <c r="E28178" s="1433"/>
      <c r="K28178" s="1433"/>
      <c r="L28178" s="1334"/>
    </row>
    <row r="28179" spans="1:12" ht="24" customHeight="1">
      <c r="A28179" s="1355"/>
      <c r="B28179" s="1355"/>
      <c r="C28179" s="1433"/>
      <c r="E28179" s="1433"/>
      <c r="K28179" s="1433"/>
      <c r="L28179" s="1334"/>
    </row>
    <row r="28180" spans="1:12" ht="24" customHeight="1">
      <c r="A28180" s="1355"/>
      <c r="B28180" s="1355"/>
      <c r="C28180" s="1433"/>
      <c r="E28180" s="1433"/>
      <c r="K28180" s="1433"/>
      <c r="L28180" s="1334"/>
    </row>
    <row r="28181" spans="1:12" ht="24" customHeight="1">
      <c r="A28181" s="1355"/>
      <c r="B28181" s="1355"/>
      <c r="C28181" s="1433"/>
      <c r="E28181" s="1433"/>
      <c r="K28181" s="1433"/>
      <c r="L28181" s="1334"/>
    </row>
    <row r="28182" spans="1:12" ht="24" customHeight="1">
      <c r="A28182" s="1355"/>
      <c r="B28182" s="1355"/>
      <c r="C28182" s="1433"/>
      <c r="E28182" s="1433"/>
      <c r="K28182" s="1433"/>
      <c r="L28182" s="1334"/>
    </row>
    <row r="28183" spans="1:12" ht="24" customHeight="1">
      <c r="A28183" s="1355"/>
      <c r="B28183" s="1355"/>
      <c r="C28183" s="1433"/>
      <c r="E28183" s="1433"/>
      <c r="K28183" s="1433"/>
      <c r="L28183" s="1334"/>
    </row>
    <row r="28184" spans="1:12" ht="24" customHeight="1">
      <c r="A28184" s="1355"/>
      <c r="B28184" s="1355"/>
      <c r="C28184" s="1433"/>
      <c r="E28184" s="1433"/>
      <c r="K28184" s="1433"/>
      <c r="L28184" s="1334"/>
    </row>
    <row r="28185" spans="1:12" ht="24" customHeight="1">
      <c r="A28185" s="1355"/>
      <c r="B28185" s="1355"/>
      <c r="C28185" s="1433"/>
      <c r="E28185" s="1433"/>
      <c r="K28185" s="1433"/>
      <c r="L28185" s="1334"/>
    </row>
    <row r="28186" spans="1:12" ht="24" customHeight="1">
      <c r="A28186" s="1355"/>
      <c r="B28186" s="1355"/>
      <c r="C28186" s="1433"/>
      <c r="E28186" s="1433"/>
      <c r="K28186" s="1433"/>
      <c r="L28186" s="1334"/>
    </row>
    <row r="28187" spans="1:12" ht="24" customHeight="1">
      <c r="A28187" s="1355"/>
      <c r="B28187" s="1355"/>
      <c r="C28187" s="1433"/>
      <c r="E28187" s="1433"/>
      <c r="K28187" s="1433"/>
      <c r="L28187" s="1334"/>
    </row>
    <row r="28188" spans="1:12" ht="24" customHeight="1">
      <c r="A28188" s="1355"/>
      <c r="B28188" s="1355"/>
      <c r="C28188" s="1433"/>
      <c r="E28188" s="1433"/>
      <c r="K28188" s="1433"/>
      <c r="L28188" s="1334"/>
    </row>
    <row r="28189" spans="1:12" ht="24" customHeight="1">
      <c r="A28189" s="1355"/>
      <c r="B28189" s="1355"/>
      <c r="C28189" s="1433"/>
      <c r="E28189" s="1433"/>
      <c r="K28189" s="1433"/>
      <c r="L28189" s="1334"/>
    </row>
    <row r="28190" spans="1:12" ht="24" customHeight="1">
      <c r="A28190" s="1355"/>
      <c r="B28190" s="1355"/>
      <c r="C28190" s="1433"/>
      <c r="E28190" s="1433"/>
      <c r="K28190" s="1433"/>
      <c r="L28190" s="1334"/>
    </row>
    <row r="28191" spans="1:12" ht="24" customHeight="1">
      <c r="A28191" s="1355"/>
      <c r="B28191" s="1355"/>
      <c r="C28191" s="1433"/>
      <c r="E28191" s="1433"/>
      <c r="K28191" s="1433"/>
      <c r="L28191" s="1334"/>
    </row>
    <row r="28192" spans="1:12" ht="24" customHeight="1">
      <c r="A28192" s="1355"/>
      <c r="B28192" s="1355"/>
      <c r="C28192" s="1433"/>
      <c r="E28192" s="1433"/>
      <c r="K28192" s="1433"/>
      <c r="L28192" s="1334"/>
    </row>
    <row r="28193" spans="1:12" ht="24" customHeight="1">
      <c r="A28193" s="1355"/>
      <c r="B28193" s="1355"/>
      <c r="C28193" s="1433"/>
      <c r="E28193" s="1433"/>
      <c r="K28193" s="1433"/>
      <c r="L28193" s="1334"/>
    </row>
    <row r="28194" spans="1:12" ht="24" customHeight="1">
      <c r="A28194" s="1355"/>
      <c r="B28194" s="1355"/>
      <c r="C28194" s="1433"/>
      <c r="E28194" s="1433"/>
      <c r="K28194" s="1433"/>
      <c r="L28194" s="1334"/>
    </row>
    <row r="28195" spans="1:12" ht="24" customHeight="1">
      <c r="A28195" s="1355"/>
      <c r="B28195" s="1355"/>
      <c r="C28195" s="1433"/>
      <c r="E28195" s="1433"/>
      <c r="K28195" s="1433"/>
      <c r="L28195" s="1334"/>
    </row>
    <row r="28196" spans="1:12" ht="24" customHeight="1">
      <c r="A28196" s="1355"/>
      <c r="B28196" s="1355"/>
      <c r="C28196" s="1433"/>
      <c r="E28196" s="1433"/>
      <c r="K28196" s="1433"/>
      <c r="L28196" s="1334"/>
    </row>
    <row r="28197" spans="1:12" ht="24" customHeight="1">
      <c r="A28197" s="1355"/>
      <c r="B28197" s="1355"/>
      <c r="C28197" s="1433"/>
      <c r="E28197" s="1433"/>
      <c r="K28197" s="1433"/>
      <c r="L28197" s="1334"/>
    </row>
    <row r="28198" spans="1:12" ht="24" customHeight="1">
      <c r="A28198" s="1355"/>
      <c r="B28198" s="1355"/>
      <c r="C28198" s="1433"/>
      <c r="E28198" s="1433"/>
      <c r="K28198" s="1433"/>
      <c r="L28198" s="1334"/>
    </row>
    <row r="28199" spans="1:12" ht="24" customHeight="1">
      <c r="A28199" s="1355"/>
      <c r="B28199" s="1355"/>
      <c r="C28199" s="1433"/>
      <c r="E28199" s="1433"/>
      <c r="K28199" s="1433"/>
      <c r="L28199" s="1334"/>
    </row>
    <row r="28200" spans="1:12" ht="24" customHeight="1">
      <c r="A28200" s="1355"/>
      <c r="B28200" s="1355"/>
      <c r="C28200" s="1433"/>
      <c r="E28200" s="1433"/>
      <c r="K28200" s="1433"/>
      <c r="L28200" s="1334"/>
    </row>
    <row r="28201" spans="1:12" ht="24" customHeight="1">
      <c r="A28201" s="1355"/>
      <c r="B28201" s="1355"/>
      <c r="C28201" s="1433"/>
      <c r="E28201" s="1433"/>
      <c r="K28201" s="1433"/>
      <c r="L28201" s="1334"/>
    </row>
    <row r="28202" spans="1:12" ht="24" customHeight="1">
      <c r="A28202" s="1355"/>
      <c r="B28202" s="1355"/>
      <c r="C28202" s="1433"/>
      <c r="E28202" s="1433"/>
      <c r="K28202" s="1433"/>
      <c r="L28202" s="1334"/>
    </row>
    <row r="28203" spans="1:12" ht="24" customHeight="1">
      <c r="A28203" s="1355"/>
      <c r="B28203" s="1355"/>
      <c r="C28203" s="1433"/>
      <c r="E28203" s="1433"/>
      <c r="K28203" s="1433"/>
      <c r="L28203" s="1334"/>
    </row>
    <row r="28204" spans="1:12" ht="24" customHeight="1">
      <c r="A28204" s="1355"/>
      <c r="B28204" s="1355"/>
      <c r="C28204" s="1433"/>
      <c r="E28204" s="1433"/>
      <c r="K28204" s="1433"/>
      <c r="L28204" s="1334"/>
    </row>
    <row r="28205" spans="1:12" ht="24" customHeight="1">
      <c r="A28205" s="1355"/>
      <c r="B28205" s="1355"/>
      <c r="C28205" s="1433"/>
      <c r="E28205" s="1433"/>
      <c r="K28205" s="1433"/>
      <c r="L28205" s="1334"/>
    </row>
    <row r="28206" spans="1:12" ht="24" customHeight="1">
      <c r="A28206" s="1355"/>
      <c r="B28206" s="1355"/>
      <c r="C28206" s="1433"/>
      <c r="E28206" s="1433"/>
      <c r="K28206" s="1433"/>
      <c r="L28206" s="1334"/>
    </row>
    <row r="28207" spans="1:12" ht="24" customHeight="1">
      <c r="A28207" s="1355"/>
      <c r="B28207" s="1355"/>
      <c r="C28207" s="1433"/>
      <c r="E28207" s="1433"/>
      <c r="K28207" s="1433"/>
      <c r="L28207" s="1334"/>
    </row>
    <row r="28208" spans="1:12" ht="24" customHeight="1">
      <c r="A28208" s="1355"/>
      <c r="B28208" s="1355"/>
      <c r="C28208" s="1433"/>
      <c r="E28208" s="1433"/>
      <c r="K28208" s="1433"/>
      <c r="L28208" s="1334"/>
    </row>
    <row r="28209" spans="1:12" ht="24" customHeight="1">
      <c r="A28209" s="1355"/>
      <c r="B28209" s="1355"/>
      <c r="C28209" s="1433"/>
      <c r="E28209" s="1433"/>
      <c r="K28209" s="1433"/>
      <c r="L28209" s="1334"/>
    </row>
    <row r="28210" spans="1:12" ht="24" customHeight="1">
      <c r="A28210" s="1355"/>
      <c r="B28210" s="1355"/>
      <c r="C28210" s="1433"/>
      <c r="E28210" s="1433"/>
      <c r="K28210" s="1433"/>
      <c r="L28210" s="1334"/>
    </row>
    <row r="28211" spans="1:12" ht="24" customHeight="1">
      <c r="A28211" s="1355"/>
      <c r="B28211" s="1355"/>
      <c r="C28211" s="1433"/>
      <c r="E28211" s="1433"/>
      <c r="K28211" s="1433"/>
      <c r="L28211" s="1334"/>
    </row>
    <row r="28212" spans="1:12" ht="24" customHeight="1">
      <c r="A28212" s="1355"/>
      <c r="B28212" s="1355"/>
      <c r="C28212" s="1433"/>
      <c r="E28212" s="1433"/>
      <c r="K28212" s="1433"/>
      <c r="L28212" s="1334"/>
    </row>
    <row r="28213" spans="1:12" ht="24" customHeight="1">
      <c r="A28213" s="1355"/>
      <c r="B28213" s="1355"/>
      <c r="C28213" s="1433"/>
      <c r="E28213" s="1433"/>
      <c r="K28213" s="1433"/>
      <c r="L28213" s="1334"/>
    </row>
    <row r="28214" spans="1:12" ht="24" customHeight="1">
      <c r="A28214" s="1355"/>
      <c r="B28214" s="1355"/>
      <c r="C28214" s="1433"/>
      <c r="E28214" s="1433"/>
      <c r="K28214" s="1433"/>
      <c r="L28214" s="1334"/>
    </row>
    <row r="28215" spans="1:12" ht="24" customHeight="1">
      <c r="A28215" s="1355"/>
      <c r="B28215" s="1355"/>
      <c r="C28215" s="1433"/>
      <c r="E28215" s="1433"/>
      <c r="K28215" s="1433"/>
      <c r="L28215" s="1334"/>
    </row>
    <row r="28216" spans="1:12" ht="24" customHeight="1">
      <c r="A28216" s="1355"/>
      <c r="B28216" s="1355"/>
      <c r="C28216" s="1433"/>
      <c r="E28216" s="1433"/>
      <c r="K28216" s="1433"/>
      <c r="L28216" s="1334"/>
    </row>
    <row r="28217" spans="1:12" ht="24" customHeight="1">
      <c r="A28217" s="1355"/>
      <c r="B28217" s="1355"/>
      <c r="C28217" s="1433"/>
      <c r="E28217" s="1433"/>
      <c r="K28217" s="1433"/>
      <c r="L28217" s="1334"/>
    </row>
    <row r="28218" spans="1:12" ht="24" customHeight="1">
      <c r="A28218" s="1355"/>
      <c r="B28218" s="1355"/>
      <c r="C28218" s="1433"/>
      <c r="E28218" s="1433"/>
      <c r="K28218" s="1433"/>
      <c r="L28218" s="1334"/>
    </row>
    <row r="28219" spans="1:12" ht="24" customHeight="1">
      <c r="A28219" s="1355"/>
      <c r="B28219" s="1355"/>
      <c r="C28219" s="1433"/>
      <c r="E28219" s="1433"/>
      <c r="K28219" s="1433"/>
      <c r="L28219" s="1334"/>
    </row>
    <row r="28220" spans="1:12" ht="24" customHeight="1">
      <c r="A28220" s="1355"/>
      <c r="B28220" s="1355"/>
      <c r="C28220" s="1433"/>
      <c r="E28220" s="1433"/>
      <c r="K28220" s="1433"/>
      <c r="L28220" s="1334"/>
    </row>
    <row r="28221" spans="1:12" ht="24" customHeight="1">
      <c r="A28221" s="1355"/>
      <c r="B28221" s="1355"/>
      <c r="C28221" s="1433"/>
      <c r="E28221" s="1433"/>
      <c r="K28221" s="1433"/>
      <c r="L28221" s="1334"/>
    </row>
    <row r="28222" spans="1:12" ht="24" customHeight="1">
      <c r="A28222" s="1355"/>
      <c r="B28222" s="1355"/>
      <c r="C28222" s="1433"/>
      <c r="E28222" s="1433"/>
      <c r="K28222" s="1433"/>
      <c r="L28222" s="1334"/>
    </row>
    <row r="28223" spans="1:12" ht="24" customHeight="1">
      <c r="A28223" s="1355"/>
      <c r="B28223" s="1355"/>
      <c r="C28223" s="1433"/>
      <c r="E28223" s="1433"/>
      <c r="K28223" s="1433"/>
      <c r="L28223" s="1334"/>
    </row>
    <row r="28224" spans="1:12" ht="24" customHeight="1">
      <c r="A28224" s="1355"/>
      <c r="B28224" s="1355"/>
      <c r="C28224" s="1433"/>
      <c r="E28224" s="1433"/>
      <c r="K28224" s="1433"/>
      <c r="L28224" s="1334"/>
    </row>
    <row r="28225" spans="1:12" ht="24" customHeight="1">
      <c r="A28225" s="1355"/>
      <c r="B28225" s="1355"/>
      <c r="C28225" s="1433"/>
      <c r="E28225" s="1433"/>
      <c r="K28225" s="1433"/>
      <c r="L28225" s="1334"/>
    </row>
    <row r="28226" spans="1:12" ht="24" customHeight="1">
      <c r="A28226" s="1355"/>
      <c r="B28226" s="1355"/>
      <c r="C28226" s="1433"/>
      <c r="E28226" s="1433"/>
      <c r="K28226" s="1433"/>
      <c r="L28226" s="1334"/>
    </row>
    <row r="28227" spans="1:12" ht="24" customHeight="1">
      <c r="A28227" s="1355"/>
      <c r="B28227" s="1355"/>
      <c r="C28227" s="1433"/>
      <c r="E28227" s="1433"/>
      <c r="K28227" s="1433"/>
      <c r="L28227" s="1334"/>
    </row>
    <row r="28228" spans="1:12" ht="24" customHeight="1">
      <c r="A28228" s="1355"/>
      <c r="B28228" s="1355"/>
      <c r="C28228" s="1433"/>
      <c r="E28228" s="1433"/>
      <c r="K28228" s="1433"/>
      <c r="L28228" s="1334"/>
    </row>
    <row r="28229" spans="1:12" ht="24" customHeight="1">
      <c r="A28229" s="1355"/>
      <c r="B28229" s="1355"/>
      <c r="C28229" s="1433"/>
      <c r="E28229" s="1433"/>
      <c r="K28229" s="1433"/>
      <c r="L28229" s="1334"/>
    </row>
    <row r="28230" spans="1:12" ht="24" customHeight="1">
      <c r="A28230" s="1355"/>
      <c r="B28230" s="1355"/>
      <c r="C28230" s="1433"/>
      <c r="E28230" s="1433"/>
      <c r="K28230" s="1433"/>
      <c r="L28230" s="1334"/>
    </row>
    <row r="28231" spans="1:12" ht="24" customHeight="1">
      <c r="A28231" s="1355"/>
      <c r="B28231" s="1355"/>
      <c r="C28231" s="1433"/>
      <c r="E28231" s="1433"/>
      <c r="K28231" s="1433"/>
      <c r="L28231" s="1334"/>
    </row>
    <row r="28232" spans="1:12" ht="24" customHeight="1">
      <c r="A28232" s="1355"/>
      <c r="B28232" s="1355"/>
      <c r="C28232" s="1433"/>
      <c r="E28232" s="1433"/>
      <c r="K28232" s="1433"/>
      <c r="L28232" s="1334"/>
    </row>
    <row r="28233" spans="1:12" ht="24" customHeight="1">
      <c r="A28233" s="1355"/>
      <c r="B28233" s="1355"/>
      <c r="C28233" s="1433"/>
      <c r="E28233" s="1433"/>
      <c r="K28233" s="1433"/>
      <c r="L28233" s="1334"/>
    </row>
    <row r="28234" spans="1:12" ht="24" customHeight="1">
      <c r="A28234" s="1355"/>
      <c r="B28234" s="1355"/>
      <c r="C28234" s="1433"/>
      <c r="E28234" s="1433"/>
      <c r="K28234" s="1433"/>
      <c r="L28234" s="1334"/>
    </row>
    <row r="28235" spans="1:12" ht="24" customHeight="1">
      <c r="A28235" s="1355"/>
      <c r="B28235" s="1355"/>
      <c r="C28235" s="1433"/>
      <c r="E28235" s="1433"/>
      <c r="K28235" s="1433"/>
      <c r="L28235" s="1334"/>
    </row>
    <row r="28236" spans="1:12" ht="24" customHeight="1">
      <c r="A28236" s="1355"/>
      <c r="B28236" s="1355"/>
      <c r="C28236" s="1433"/>
      <c r="E28236" s="1433"/>
      <c r="K28236" s="1433"/>
      <c r="L28236" s="1334"/>
    </row>
    <row r="28237" spans="1:12" ht="24" customHeight="1">
      <c r="A28237" s="1355"/>
      <c r="B28237" s="1355"/>
      <c r="C28237" s="1433"/>
      <c r="E28237" s="1433"/>
      <c r="K28237" s="1433"/>
      <c r="L28237" s="1334"/>
    </row>
    <row r="28238" spans="1:12" ht="24" customHeight="1">
      <c r="A28238" s="1355"/>
      <c r="B28238" s="1355"/>
      <c r="C28238" s="1433"/>
      <c r="E28238" s="1433"/>
      <c r="K28238" s="1433"/>
      <c r="L28238" s="1334"/>
    </row>
    <row r="28239" spans="1:12" ht="24" customHeight="1">
      <c r="A28239" s="1355"/>
      <c r="B28239" s="1355"/>
      <c r="C28239" s="1433"/>
      <c r="E28239" s="1433"/>
      <c r="K28239" s="1433"/>
      <c r="L28239" s="1334"/>
    </row>
    <row r="28240" spans="1:12" ht="24" customHeight="1">
      <c r="A28240" s="1355"/>
      <c r="B28240" s="1355"/>
      <c r="C28240" s="1433"/>
      <c r="E28240" s="1433"/>
      <c r="K28240" s="1433"/>
      <c r="L28240" s="1334"/>
    </row>
    <row r="28241" spans="1:12" ht="24" customHeight="1">
      <c r="A28241" s="1355"/>
      <c r="B28241" s="1355"/>
      <c r="C28241" s="1433"/>
      <c r="E28241" s="1433"/>
      <c r="K28241" s="1433"/>
      <c r="L28241" s="1334"/>
    </row>
    <row r="28242" spans="1:12" ht="24" customHeight="1">
      <c r="A28242" s="1355"/>
      <c r="B28242" s="1355"/>
      <c r="C28242" s="1433"/>
      <c r="E28242" s="1433"/>
      <c r="K28242" s="1433"/>
      <c r="L28242" s="1334"/>
    </row>
    <row r="28243" spans="1:12" ht="24" customHeight="1">
      <c r="A28243" s="1355"/>
      <c r="B28243" s="1355"/>
      <c r="C28243" s="1433"/>
      <c r="E28243" s="1433"/>
      <c r="K28243" s="1433"/>
      <c r="L28243" s="1334"/>
    </row>
    <row r="28244" spans="1:12" ht="24" customHeight="1">
      <c r="A28244" s="1355"/>
      <c r="B28244" s="1355"/>
      <c r="C28244" s="1433"/>
      <c r="E28244" s="1433"/>
      <c r="K28244" s="1433"/>
      <c r="L28244" s="1334"/>
    </row>
    <row r="28245" spans="1:12" ht="24" customHeight="1">
      <c r="A28245" s="1355"/>
      <c r="B28245" s="1355"/>
      <c r="C28245" s="1433"/>
      <c r="E28245" s="1433"/>
      <c r="K28245" s="1433"/>
      <c r="L28245" s="1334"/>
    </row>
    <row r="28246" spans="1:12" ht="24" customHeight="1">
      <c r="A28246" s="1355"/>
      <c r="B28246" s="1355"/>
      <c r="C28246" s="1433"/>
      <c r="E28246" s="1433"/>
      <c r="K28246" s="1433"/>
      <c r="L28246" s="1334"/>
    </row>
    <row r="28247" spans="1:12" ht="24" customHeight="1">
      <c r="A28247" s="1355"/>
      <c r="B28247" s="1355"/>
      <c r="C28247" s="1433"/>
      <c r="E28247" s="1433"/>
      <c r="K28247" s="1433"/>
      <c r="L28247" s="1334"/>
    </row>
    <row r="28248" spans="1:12" ht="24" customHeight="1">
      <c r="A28248" s="1355"/>
      <c r="B28248" s="1355"/>
      <c r="C28248" s="1433"/>
      <c r="E28248" s="1433"/>
      <c r="K28248" s="1433"/>
      <c r="L28248" s="1334"/>
    </row>
    <row r="28249" spans="1:12" ht="24" customHeight="1">
      <c r="A28249" s="1355"/>
      <c r="B28249" s="1355"/>
      <c r="C28249" s="1433"/>
      <c r="E28249" s="1433"/>
      <c r="K28249" s="1433"/>
      <c r="L28249" s="1334"/>
    </row>
    <row r="28250" spans="1:12" ht="24" customHeight="1">
      <c r="A28250" s="1355"/>
      <c r="B28250" s="1355"/>
      <c r="C28250" s="1433"/>
      <c r="E28250" s="1433"/>
      <c r="K28250" s="1433"/>
      <c r="L28250" s="1334"/>
    </row>
    <row r="28251" spans="1:12" ht="24" customHeight="1">
      <c r="A28251" s="1355"/>
      <c r="B28251" s="1355"/>
      <c r="C28251" s="1433"/>
      <c r="E28251" s="1433"/>
      <c r="K28251" s="1433"/>
      <c r="L28251" s="1334"/>
    </row>
    <row r="28252" spans="1:12" ht="24" customHeight="1">
      <c r="A28252" s="1355"/>
      <c r="B28252" s="1355"/>
      <c r="C28252" s="1433"/>
      <c r="E28252" s="1433"/>
      <c r="K28252" s="1433"/>
      <c r="L28252" s="1334"/>
    </row>
    <row r="28253" spans="1:12" ht="24" customHeight="1">
      <c r="A28253" s="1355"/>
      <c r="B28253" s="1355"/>
      <c r="C28253" s="1433"/>
      <c r="E28253" s="1433"/>
      <c r="K28253" s="1433"/>
      <c r="L28253" s="1334"/>
    </row>
    <row r="28254" spans="1:12" ht="24" customHeight="1">
      <c r="A28254" s="1355"/>
      <c r="B28254" s="1355"/>
      <c r="C28254" s="1433"/>
      <c r="E28254" s="1433"/>
      <c r="K28254" s="1433"/>
      <c r="L28254" s="1334"/>
    </row>
    <row r="28255" spans="1:12" ht="24" customHeight="1">
      <c r="A28255" s="1355"/>
      <c r="B28255" s="1355"/>
      <c r="C28255" s="1433"/>
      <c r="E28255" s="1433"/>
      <c r="K28255" s="1433"/>
      <c r="L28255" s="1334"/>
    </row>
    <row r="28256" spans="1:12" ht="24" customHeight="1">
      <c r="A28256" s="1355"/>
      <c r="B28256" s="1355"/>
      <c r="C28256" s="1433"/>
      <c r="E28256" s="1433"/>
      <c r="K28256" s="1433"/>
      <c r="L28256" s="1334"/>
    </row>
    <row r="28257" spans="1:12" ht="24" customHeight="1">
      <c r="A28257" s="1355"/>
      <c r="B28257" s="1355"/>
      <c r="C28257" s="1433"/>
      <c r="E28257" s="1433"/>
      <c r="K28257" s="1433"/>
      <c r="L28257" s="1334"/>
    </row>
    <row r="28258" spans="1:12" ht="24" customHeight="1">
      <c r="A28258" s="1355"/>
      <c r="B28258" s="1355"/>
      <c r="C28258" s="1433"/>
      <c r="E28258" s="1433"/>
      <c r="K28258" s="1433"/>
      <c r="L28258" s="1334"/>
    </row>
    <row r="28259" spans="1:12" ht="24" customHeight="1">
      <c r="A28259" s="1355"/>
      <c r="B28259" s="1355"/>
      <c r="C28259" s="1433"/>
      <c r="E28259" s="1433"/>
      <c r="K28259" s="1433"/>
      <c r="L28259" s="1334"/>
    </row>
    <row r="28260" spans="1:12" ht="24" customHeight="1">
      <c r="A28260" s="1355"/>
      <c r="B28260" s="1355"/>
      <c r="C28260" s="1433"/>
      <c r="E28260" s="1433"/>
      <c r="K28260" s="1433"/>
      <c r="L28260" s="1334"/>
    </row>
    <row r="28261" spans="1:12" ht="24" customHeight="1">
      <c r="A28261" s="1355"/>
      <c r="B28261" s="1355"/>
      <c r="C28261" s="1433"/>
      <c r="E28261" s="1433"/>
      <c r="K28261" s="1433"/>
      <c r="L28261" s="1334"/>
    </row>
    <row r="28262" spans="1:12" ht="24" customHeight="1">
      <c r="A28262" s="1355"/>
      <c r="B28262" s="1355"/>
      <c r="C28262" s="1433"/>
      <c r="E28262" s="1433"/>
      <c r="K28262" s="1433"/>
      <c r="L28262" s="1334"/>
    </row>
    <row r="28263" spans="1:12" ht="24" customHeight="1">
      <c r="A28263" s="1355"/>
      <c r="B28263" s="1355"/>
      <c r="C28263" s="1433"/>
      <c r="E28263" s="1433"/>
      <c r="K28263" s="1433"/>
      <c r="L28263" s="1334"/>
    </row>
    <row r="28264" spans="1:12" ht="24" customHeight="1">
      <c r="A28264" s="1355"/>
      <c r="B28264" s="1355"/>
      <c r="C28264" s="1433"/>
      <c r="E28264" s="1433"/>
      <c r="K28264" s="1433"/>
      <c r="L28264" s="1334"/>
    </row>
    <row r="28265" spans="1:12" ht="24" customHeight="1">
      <c r="A28265" s="1355"/>
      <c r="B28265" s="1355"/>
      <c r="C28265" s="1433"/>
      <c r="E28265" s="1433"/>
      <c r="K28265" s="1433"/>
      <c r="L28265" s="1334"/>
    </row>
    <row r="28266" spans="1:12" ht="24" customHeight="1">
      <c r="A28266" s="1355"/>
      <c r="B28266" s="1355"/>
      <c r="C28266" s="1433"/>
      <c r="E28266" s="1433"/>
      <c r="K28266" s="1433"/>
      <c r="L28266" s="1334"/>
    </row>
    <row r="28267" spans="1:12" ht="24" customHeight="1">
      <c r="A28267" s="1355"/>
      <c r="B28267" s="1355"/>
      <c r="C28267" s="1433"/>
      <c r="E28267" s="1433"/>
      <c r="K28267" s="1433"/>
      <c r="L28267" s="1334"/>
    </row>
    <row r="28268" spans="1:12" ht="24" customHeight="1">
      <c r="A28268" s="1355"/>
      <c r="B28268" s="1355"/>
      <c r="C28268" s="1433"/>
      <c r="E28268" s="1433"/>
      <c r="K28268" s="1433"/>
      <c r="L28268" s="1334"/>
    </row>
    <row r="28269" spans="1:12" ht="24" customHeight="1">
      <c r="A28269" s="1355"/>
      <c r="B28269" s="1355"/>
      <c r="C28269" s="1433"/>
      <c r="E28269" s="1433"/>
      <c r="K28269" s="1433"/>
      <c r="L28269" s="1334"/>
    </row>
    <row r="28270" spans="1:12" ht="24" customHeight="1">
      <c r="A28270" s="1355"/>
      <c r="B28270" s="1355"/>
      <c r="C28270" s="1433"/>
      <c r="E28270" s="1433"/>
      <c r="K28270" s="1433"/>
      <c r="L28270" s="1334"/>
    </row>
    <row r="28271" spans="1:12" ht="24" customHeight="1">
      <c r="A28271" s="1355"/>
      <c r="B28271" s="1355"/>
      <c r="C28271" s="1433"/>
      <c r="E28271" s="1433"/>
      <c r="K28271" s="1433"/>
      <c r="L28271" s="1334"/>
    </row>
    <row r="28272" spans="1:12" ht="24" customHeight="1">
      <c r="A28272" s="1355"/>
      <c r="B28272" s="1355"/>
      <c r="C28272" s="1433"/>
      <c r="E28272" s="1433"/>
      <c r="K28272" s="1433"/>
      <c r="L28272" s="1334"/>
    </row>
    <row r="28273" spans="1:12" ht="24" customHeight="1">
      <c r="A28273" s="1355"/>
      <c r="B28273" s="1355"/>
      <c r="C28273" s="1433"/>
      <c r="E28273" s="1433"/>
      <c r="K28273" s="1433"/>
      <c r="L28273" s="1334"/>
    </row>
    <row r="28274" spans="1:12" ht="24" customHeight="1">
      <c r="A28274" s="1355"/>
      <c r="B28274" s="1355"/>
      <c r="C28274" s="1433"/>
      <c r="E28274" s="1433"/>
      <c r="K28274" s="1433"/>
      <c r="L28274" s="1334"/>
    </row>
    <row r="28275" spans="1:12" ht="24" customHeight="1">
      <c r="A28275" s="1355"/>
      <c r="B28275" s="1355"/>
      <c r="C28275" s="1433"/>
      <c r="E28275" s="1433"/>
      <c r="K28275" s="1433"/>
      <c r="L28275" s="1334"/>
    </row>
    <row r="28276" spans="1:12" ht="24" customHeight="1">
      <c r="A28276" s="1355"/>
      <c r="B28276" s="1355"/>
      <c r="C28276" s="1433"/>
      <c r="E28276" s="1433"/>
      <c r="K28276" s="1433"/>
      <c r="L28276" s="1334"/>
    </row>
    <row r="28277" spans="1:12" ht="24" customHeight="1">
      <c r="A28277" s="1355"/>
      <c r="B28277" s="1355"/>
      <c r="C28277" s="1433"/>
      <c r="E28277" s="1433"/>
      <c r="K28277" s="1433"/>
      <c r="L28277" s="1334"/>
    </row>
    <row r="28278" spans="1:12" ht="24" customHeight="1">
      <c r="A28278" s="1355"/>
      <c r="B28278" s="1355"/>
      <c r="C28278" s="1433"/>
      <c r="E28278" s="1433"/>
      <c r="K28278" s="1433"/>
      <c r="L28278" s="1334"/>
    </row>
    <row r="28279" spans="1:12" ht="24" customHeight="1">
      <c r="A28279" s="1355"/>
      <c r="B28279" s="1355"/>
      <c r="C28279" s="1433"/>
      <c r="E28279" s="1433"/>
      <c r="K28279" s="1433"/>
      <c r="L28279" s="1334"/>
    </row>
    <row r="28280" spans="1:12" ht="24" customHeight="1">
      <c r="A28280" s="1355"/>
      <c r="B28280" s="1355"/>
      <c r="C28280" s="1433"/>
      <c r="E28280" s="1433"/>
      <c r="K28280" s="1433"/>
      <c r="L28280" s="1334"/>
    </row>
    <row r="28281" spans="1:12" ht="24" customHeight="1">
      <c r="A28281" s="1355"/>
      <c r="B28281" s="1355"/>
      <c r="C28281" s="1433"/>
      <c r="E28281" s="1433"/>
      <c r="K28281" s="1433"/>
      <c r="L28281" s="1334"/>
    </row>
    <row r="28282" spans="1:12" ht="24" customHeight="1">
      <c r="A28282" s="1355"/>
      <c r="B28282" s="1355"/>
      <c r="C28282" s="1433"/>
      <c r="E28282" s="1433"/>
      <c r="K28282" s="1433"/>
      <c r="L28282" s="1334"/>
    </row>
    <row r="28283" spans="1:12" ht="24" customHeight="1">
      <c r="A28283" s="1355"/>
      <c r="B28283" s="1355"/>
      <c r="C28283" s="1433"/>
      <c r="E28283" s="1433"/>
      <c r="K28283" s="1433"/>
      <c r="L28283" s="1334"/>
    </row>
    <row r="28284" spans="1:12" ht="24" customHeight="1">
      <c r="A28284" s="1355"/>
      <c r="B28284" s="1355"/>
      <c r="C28284" s="1433"/>
      <c r="E28284" s="1433"/>
      <c r="K28284" s="1433"/>
      <c r="L28284" s="1334"/>
    </row>
    <row r="28285" spans="1:12" ht="24" customHeight="1">
      <c r="A28285" s="1355"/>
      <c r="B28285" s="1355"/>
      <c r="C28285" s="1433"/>
      <c r="E28285" s="1433"/>
      <c r="K28285" s="1433"/>
      <c r="L28285" s="1334"/>
    </row>
    <row r="28286" spans="1:12" ht="24" customHeight="1">
      <c r="A28286" s="1355"/>
      <c r="B28286" s="1355"/>
      <c r="C28286" s="1433"/>
      <c r="E28286" s="1433"/>
      <c r="K28286" s="1433"/>
      <c r="L28286" s="1334"/>
    </row>
    <row r="28287" spans="1:12" ht="24" customHeight="1">
      <c r="A28287" s="1355"/>
      <c r="B28287" s="1355"/>
      <c r="C28287" s="1433"/>
      <c r="E28287" s="1433"/>
      <c r="K28287" s="1433"/>
      <c r="L28287" s="1334"/>
    </row>
    <row r="28288" spans="1:12" ht="24" customHeight="1">
      <c r="A28288" s="1355"/>
      <c r="B28288" s="1355"/>
      <c r="C28288" s="1433"/>
      <c r="E28288" s="1433"/>
      <c r="K28288" s="1433"/>
      <c r="L28288" s="1334"/>
    </row>
    <row r="28289" spans="1:12" ht="24" customHeight="1">
      <c r="A28289" s="1355"/>
      <c r="B28289" s="1355"/>
      <c r="C28289" s="1433"/>
      <c r="E28289" s="1433"/>
      <c r="K28289" s="1433"/>
      <c r="L28289" s="1334"/>
    </row>
    <row r="28290" spans="1:12" ht="24" customHeight="1">
      <c r="A28290" s="1355"/>
      <c r="B28290" s="1355"/>
      <c r="C28290" s="1433"/>
      <c r="E28290" s="1433"/>
      <c r="K28290" s="1433"/>
      <c r="L28290" s="1334"/>
    </row>
    <row r="28291" spans="1:12" ht="24" customHeight="1">
      <c r="A28291" s="1355"/>
      <c r="B28291" s="1355"/>
      <c r="C28291" s="1433"/>
      <c r="E28291" s="1433"/>
      <c r="K28291" s="1433"/>
      <c r="L28291" s="1334"/>
    </row>
    <row r="28292" spans="1:12" ht="24" customHeight="1">
      <c r="A28292" s="1355"/>
      <c r="B28292" s="1355"/>
      <c r="C28292" s="1433"/>
      <c r="E28292" s="1433"/>
      <c r="K28292" s="1433"/>
      <c r="L28292" s="1334"/>
    </row>
    <row r="28293" spans="1:12" ht="24" customHeight="1">
      <c r="A28293" s="1355"/>
      <c r="B28293" s="1355"/>
      <c r="C28293" s="1433"/>
      <c r="E28293" s="1433"/>
      <c r="K28293" s="1433"/>
      <c r="L28293" s="1334"/>
    </row>
    <row r="28294" spans="1:12" ht="24" customHeight="1">
      <c r="A28294" s="1355"/>
      <c r="B28294" s="1355"/>
      <c r="C28294" s="1433"/>
      <c r="E28294" s="1433"/>
      <c r="K28294" s="1433"/>
      <c r="L28294" s="1334"/>
    </row>
    <row r="28295" spans="1:12" ht="24" customHeight="1">
      <c r="A28295" s="1355"/>
      <c r="B28295" s="1355"/>
      <c r="C28295" s="1433"/>
      <c r="E28295" s="1433"/>
      <c r="K28295" s="1433"/>
      <c r="L28295" s="1334"/>
    </row>
    <row r="28296" spans="1:12" ht="24" customHeight="1">
      <c r="A28296" s="1355"/>
      <c r="B28296" s="1355"/>
      <c r="C28296" s="1433"/>
      <c r="E28296" s="1433"/>
      <c r="K28296" s="1433"/>
      <c r="L28296" s="1334"/>
    </row>
    <row r="28297" spans="1:12" ht="24" customHeight="1">
      <c r="A28297" s="1355"/>
      <c r="B28297" s="1355"/>
      <c r="C28297" s="1433"/>
      <c r="E28297" s="1433"/>
      <c r="K28297" s="1433"/>
      <c r="L28297" s="1334"/>
    </row>
    <row r="28298" spans="1:12" ht="24" customHeight="1">
      <c r="A28298" s="1355"/>
      <c r="B28298" s="1355"/>
      <c r="C28298" s="1433"/>
      <c r="E28298" s="1433"/>
      <c r="K28298" s="1433"/>
      <c r="L28298" s="1334"/>
    </row>
    <row r="28299" spans="1:12" ht="24" customHeight="1">
      <c r="A28299" s="1355"/>
      <c r="B28299" s="1355"/>
      <c r="C28299" s="1433"/>
      <c r="E28299" s="1433"/>
      <c r="K28299" s="1433"/>
      <c r="L28299" s="1334"/>
    </row>
    <row r="28300" spans="1:12" ht="24" customHeight="1">
      <c r="A28300" s="1355"/>
      <c r="B28300" s="1355"/>
      <c r="C28300" s="1433"/>
      <c r="E28300" s="1433"/>
      <c r="K28300" s="1433"/>
      <c r="L28300" s="1334"/>
    </row>
    <row r="28301" spans="1:12" ht="24" customHeight="1">
      <c r="A28301" s="1355"/>
      <c r="B28301" s="1355"/>
      <c r="C28301" s="1433"/>
      <c r="E28301" s="1433"/>
      <c r="K28301" s="1433"/>
      <c r="L28301" s="1334"/>
    </row>
    <row r="28302" spans="1:12" ht="24" customHeight="1">
      <c r="A28302" s="1355"/>
      <c r="B28302" s="1355"/>
      <c r="C28302" s="1433"/>
      <c r="E28302" s="1433"/>
      <c r="K28302" s="1433"/>
      <c r="L28302" s="1334"/>
    </row>
    <row r="28303" spans="1:12" ht="24" customHeight="1">
      <c r="A28303" s="1355"/>
      <c r="B28303" s="1355"/>
      <c r="C28303" s="1433"/>
      <c r="E28303" s="1433"/>
      <c r="K28303" s="1433"/>
      <c r="L28303" s="1334"/>
    </row>
    <row r="28304" spans="1:12" ht="24" customHeight="1">
      <c r="A28304" s="1355"/>
      <c r="B28304" s="1355"/>
      <c r="C28304" s="1433"/>
      <c r="E28304" s="1433"/>
      <c r="K28304" s="1433"/>
      <c r="L28304" s="1334"/>
    </row>
    <row r="28305" spans="1:12" ht="24" customHeight="1">
      <c r="A28305" s="1355"/>
      <c r="B28305" s="1355"/>
      <c r="C28305" s="1433"/>
      <c r="E28305" s="1433"/>
      <c r="K28305" s="1433"/>
      <c r="L28305" s="1334"/>
    </row>
    <row r="28306" spans="1:12" ht="24" customHeight="1">
      <c r="A28306" s="1355"/>
      <c r="B28306" s="1355"/>
      <c r="C28306" s="1433"/>
      <c r="E28306" s="1433"/>
      <c r="K28306" s="1433"/>
      <c r="L28306" s="1334"/>
    </row>
    <row r="28307" spans="1:12" ht="24" customHeight="1">
      <c r="A28307" s="1355"/>
      <c r="B28307" s="1355"/>
      <c r="C28307" s="1433"/>
      <c r="E28307" s="1433"/>
      <c r="K28307" s="1433"/>
      <c r="L28307" s="1334"/>
    </row>
    <row r="28308" spans="1:12" ht="24" customHeight="1">
      <c r="A28308" s="1355"/>
      <c r="B28308" s="1355"/>
      <c r="C28308" s="1433"/>
      <c r="E28308" s="1433"/>
      <c r="K28308" s="1433"/>
      <c r="L28308" s="1334"/>
    </row>
    <row r="28309" spans="1:12" ht="24" customHeight="1">
      <c r="A28309" s="1355"/>
      <c r="B28309" s="1355"/>
      <c r="C28309" s="1433"/>
      <c r="E28309" s="1433"/>
      <c r="K28309" s="1433"/>
      <c r="L28309" s="1334"/>
    </row>
    <row r="28310" spans="1:12" ht="24" customHeight="1">
      <c r="A28310" s="1355"/>
      <c r="B28310" s="1355"/>
      <c r="C28310" s="1433"/>
      <c r="E28310" s="1433"/>
      <c r="K28310" s="1433"/>
      <c r="L28310" s="1334"/>
    </row>
    <row r="28311" spans="1:12" ht="24" customHeight="1">
      <c r="A28311" s="1355"/>
      <c r="B28311" s="1355"/>
      <c r="C28311" s="1433"/>
      <c r="E28311" s="1433"/>
      <c r="K28311" s="1433"/>
      <c r="L28311" s="1334"/>
    </row>
    <row r="28312" spans="1:12" ht="24" customHeight="1">
      <c r="A28312" s="1355"/>
      <c r="B28312" s="1355"/>
      <c r="C28312" s="1433"/>
      <c r="E28312" s="1433"/>
      <c r="K28312" s="1433"/>
      <c r="L28312" s="1334"/>
    </row>
    <row r="28313" spans="1:12" ht="24" customHeight="1">
      <c r="A28313" s="1355"/>
      <c r="B28313" s="1355"/>
      <c r="C28313" s="1433"/>
      <c r="E28313" s="1433"/>
      <c r="K28313" s="1433"/>
      <c r="L28313" s="1334"/>
    </row>
    <row r="28314" spans="1:12" ht="24" customHeight="1">
      <c r="A28314" s="1355"/>
      <c r="B28314" s="1355"/>
      <c r="C28314" s="1433"/>
      <c r="E28314" s="1433"/>
      <c r="K28314" s="1433"/>
      <c r="L28314" s="1334"/>
    </row>
    <row r="28315" spans="1:12" ht="24" customHeight="1">
      <c r="A28315" s="1355"/>
      <c r="B28315" s="1355"/>
      <c r="C28315" s="1433"/>
      <c r="E28315" s="1433"/>
      <c r="K28315" s="1433"/>
      <c r="L28315" s="1334"/>
    </row>
    <row r="28316" spans="1:12" ht="24" customHeight="1">
      <c r="A28316" s="1355"/>
      <c r="B28316" s="1355"/>
      <c r="C28316" s="1433"/>
      <c r="E28316" s="1433"/>
      <c r="K28316" s="1433"/>
      <c r="L28316" s="1334"/>
    </row>
    <row r="28317" spans="1:12" ht="24" customHeight="1">
      <c r="A28317" s="1355"/>
      <c r="B28317" s="1355"/>
      <c r="C28317" s="1433"/>
      <c r="E28317" s="1433"/>
      <c r="K28317" s="1433"/>
      <c r="L28317" s="1334"/>
    </row>
    <row r="28318" spans="1:12" ht="24" customHeight="1">
      <c r="A28318" s="1355"/>
      <c r="B28318" s="1355"/>
      <c r="C28318" s="1433"/>
      <c r="E28318" s="1433"/>
      <c r="K28318" s="1433"/>
      <c r="L28318" s="1334"/>
    </row>
    <row r="28319" spans="1:12" ht="24" customHeight="1">
      <c r="A28319" s="1355"/>
      <c r="B28319" s="1355"/>
      <c r="C28319" s="1433"/>
      <c r="E28319" s="1433"/>
      <c r="K28319" s="1433"/>
      <c r="L28319" s="1334"/>
    </row>
    <row r="28320" spans="1:12" ht="24" customHeight="1">
      <c r="A28320" s="1355"/>
      <c r="B28320" s="1355"/>
      <c r="C28320" s="1433"/>
      <c r="E28320" s="1433"/>
      <c r="K28320" s="1433"/>
      <c r="L28320" s="1334"/>
    </row>
    <row r="28321" spans="1:12" ht="24" customHeight="1">
      <c r="A28321" s="1355"/>
      <c r="B28321" s="1355"/>
      <c r="C28321" s="1433"/>
      <c r="E28321" s="1433"/>
      <c r="K28321" s="1433"/>
      <c r="L28321" s="1334"/>
    </row>
    <row r="28322" spans="1:12" ht="24" customHeight="1">
      <c r="A28322" s="1355"/>
      <c r="B28322" s="1355"/>
      <c r="C28322" s="1433"/>
      <c r="E28322" s="1433"/>
      <c r="K28322" s="1433"/>
      <c r="L28322" s="1334"/>
    </row>
    <row r="28323" spans="1:12" ht="24" customHeight="1">
      <c r="A28323" s="1355"/>
      <c r="B28323" s="1355"/>
      <c r="C28323" s="1433"/>
      <c r="E28323" s="1433"/>
      <c r="K28323" s="1433"/>
      <c r="L28323" s="1334"/>
    </row>
    <row r="28324" spans="1:12" ht="24" customHeight="1">
      <c r="A28324" s="1355"/>
      <c r="B28324" s="1355"/>
      <c r="C28324" s="1433"/>
      <c r="E28324" s="1433"/>
      <c r="K28324" s="1433"/>
      <c r="L28324" s="1334"/>
    </row>
    <row r="28325" spans="1:12" ht="24" customHeight="1">
      <c r="A28325" s="1355"/>
      <c r="B28325" s="1355"/>
      <c r="C28325" s="1433"/>
      <c r="E28325" s="1433"/>
      <c r="K28325" s="1433"/>
      <c r="L28325" s="1334"/>
    </row>
    <row r="28326" spans="1:12" ht="24" customHeight="1">
      <c r="A28326" s="1355"/>
      <c r="B28326" s="1355"/>
      <c r="C28326" s="1433"/>
      <c r="E28326" s="1433"/>
      <c r="K28326" s="1433"/>
      <c r="L28326" s="1334"/>
    </row>
    <row r="28327" spans="1:12" ht="24" customHeight="1">
      <c r="A28327" s="1355"/>
      <c r="B28327" s="1355"/>
      <c r="C28327" s="1433"/>
      <c r="E28327" s="1433"/>
      <c r="K28327" s="1433"/>
      <c r="L28327" s="1334"/>
    </row>
    <row r="28328" spans="1:12" ht="24" customHeight="1">
      <c r="A28328" s="1355"/>
      <c r="B28328" s="1355"/>
      <c r="C28328" s="1433"/>
      <c r="E28328" s="1433"/>
      <c r="K28328" s="1433"/>
      <c r="L28328" s="1334"/>
    </row>
    <row r="28329" spans="1:12" ht="24" customHeight="1">
      <c r="A28329" s="1355"/>
      <c r="B28329" s="1355"/>
      <c r="C28329" s="1433"/>
      <c r="E28329" s="1433"/>
      <c r="K28329" s="1433"/>
      <c r="L28329" s="1334"/>
    </row>
    <row r="28330" spans="1:12" ht="24" customHeight="1">
      <c r="A28330" s="1355"/>
      <c r="B28330" s="1355"/>
      <c r="C28330" s="1433"/>
      <c r="E28330" s="1433"/>
      <c r="K28330" s="1433"/>
      <c r="L28330" s="1334"/>
    </row>
    <row r="28331" spans="1:12" ht="24" customHeight="1">
      <c r="A28331" s="1355"/>
      <c r="B28331" s="1355"/>
      <c r="C28331" s="1433"/>
      <c r="E28331" s="1433"/>
      <c r="K28331" s="1433"/>
      <c r="L28331" s="1334"/>
    </row>
    <row r="28332" spans="1:12" ht="24" customHeight="1">
      <c r="A28332" s="1355"/>
      <c r="B28332" s="1355"/>
      <c r="C28332" s="1433"/>
      <c r="E28332" s="1433"/>
      <c r="K28332" s="1433"/>
      <c r="L28332" s="1334"/>
    </row>
    <row r="28333" spans="1:12" ht="24" customHeight="1">
      <c r="A28333" s="1355"/>
      <c r="B28333" s="1355"/>
      <c r="C28333" s="1433"/>
      <c r="E28333" s="1433"/>
      <c r="K28333" s="1433"/>
      <c r="L28333" s="1334"/>
    </row>
    <row r="28334" spans="1:12" ht="24" customHeight="1">
      <c r="A28334" s="1355"/>
      <c r="B28334" s="1355"/>
      <c r="C28334" s="1433"/>
      <c r="E28334" s="1433"/>
      <c r="K28334" s="1433"/>
      <c r="L28334" s="1334"/>
    </row>
    <row r="28335" spans="1:12" ht="24" customHeight="1">
      <c r="A28335" s="1355"/>
      <c r="B28335" s="1355"/>
      <c r="C28335" s="1433"/>
      <c r="E28335" s="1433"/>
      <c r="K28335" s="1433"/>
      <c r="L28335" s="1334"/>
    </row>
    <row r="28336" spans="1:12" ht="24" customHeight="1">
      <c r="A28336" s="1355"/>
      <c r="B28336" s="1355"/>
      <c r="C28336" s="1433"/>
      <c r="E28336" s="1433"/>
      <c r="K28336" s="1433"/>
      <c r="L28336" s="1334"/>
    </row>
    <row r="28337" spans="1:12" ht="24" customHeight="1">
      <c r="A28337" s="1355"/>
      <c r="B28337" s="1355"/>
      <c r="C28337" s="1433"/>
      <c r="E28337" s="1433"/>
      <c r="K28337" s="1433"/>
      <c r="L28337" s="1334"/>
    </row>
    <row r="28338" spans="1:12" ht="24" customHeight="1">
      <c r="A28338" s="1355"/>
      <c r="B28338" s="1355"/>
      <c r="C28338" s="1433"/>
      <c r="E28338" s="1433"/>
      <c r="K28338" s="1433"/>
      <c r="L28338" s="1334"/>
    </row>
    <row r="28339" spans="1:12" ht="24" customHeight="1">
      <c r="A28339" s="1355"/>
      <c r="B28339" s="1355"/>
      <c r="C28339" s="1433"/>
      <c r="E28339" s="1433"/>
      <c r="K28339" s="1433"/>
      <c r="L28339" s="1334"/>
    </row>
    <row r="28340" spans="1:12" ht="24" customHeight="1">
      <c r="A28340" s="1355"/>
      <c r="B28340" s="1355"/>
      <c r="C28340" s="1433"/>
      <c r="E28340" s="1433"/>
      <c r="K28340" s="1433"/>
      <c r="L28340" s="1334"/>
    </row>
    <row r="28341" spans="1:12" ht="24" customHeight="1">
      <c r="A28341" s="1355"/>
      <c r="B28341" s="1355"/>
      <c r="C28341" s="1433"/>
      <c r="E28341" s="1433"/>
      <c r="K28341" s="1433"/>
      <c r="L28341" s="1334"/>
    </row>
    <row r="28342" spans="1:12" ht="24" customHeight="1">
      <c r="A28342" s="1355"/>
      <c r="B28342" s="1355"/>
      <c r="C28342" s="1433"/>
      <c r="E28342" s="1433"/>
      <c r="K28342" s="1433"/>
      <c r="L28342" s="1334"/>
    </row>
    <row r="28343" spans="1:12" ht="24" customHeight="1">
      <c r="A28343" s="1355"/>
      <c r="B28343" s="1355"/>
      <c r="C28343" s="1433"/>
      <c r="E28343" s="1433"/>
      <c r="K28343" s="1433"/>
      <c r="L28343" s="1334"/>
    </row>
    <row r="28344" spans="1:12" ht="24" customHeight="1">
      <c r="A28344" s="1355"/>
      <c r="B28344" s="1355"/>
      <c r="C28344" s="1433"/>
      <c r="E28344" s="1433"/>
      <c r="K28344" s="1433"/>
      <c r="L28344" s="1334"/>
    </row>
    <row r="28345" spans="1:12" ht="24" customHeight="1">
      <c r="A28345" s="1355"/>
      <c r="B28345" s="1355"/>
      <c r="C28345" s="1433"/>
      <c r="E28345" s="1433"/>
      <c r="K28345" s="1433"/>
      <c r="L28345" s="1334"/>
    </row>
    <row r="28346" spans="1:12" ht="24" customHeight="1">
      <c r="A28346" s="1355"/>
      <c r="B28346" s="1355"/>
      <c r="C28346" s="1433"/>
      <c r="E28346" s="1433"/>
      <c r="K28346" s="1433"/>
      <c r="L28346" s="1334"/>
    </row>
    <row r="28347" spans="1:12" ht="24" customHeight="1">
      <c r="A28347" s="1355"/>
      <c r="B28347" s="1355"/>
      <c r="C28347" s="1433"/>
      <c r="E28347" s="1433"/>
      <c r="K28347" s="1433"/>
      <c r="L28347" s="1334"/>
    </row>
    <row r="28348" spans="1:12" ht="24" customHeight="1">
      <c r="A28348" s="1355"/>
      <c r="B28348" s="1355"/>
      <c r="C28348" s="1433"/>
      <c r="E28348" s="1433"/>
      <c r="K28348" s="1433"/>
      <c r="L28348" s="1334"/>
    </row>
    <row r="28349" spans="1:12" ht="24" customHeight="1">
      <c r="A28349" s="1355"/>
      <c r="B28349" s="1355"/>
      <c r="C28349" s="1433"/>
      <c r="E28349" s="1433"/>
      <c r="K28349" s="1433"/>
      <c r="L28349" s="1334"/>
    </row>
    <row r="28350" spans="1:12" ht="24" customHeight="1">
      <c r="A28350" s="1355"/>
      <c r="B28350" s="1355"/>
      <c r="C28350" s="1433"/>
      <c r="E28350" s="1433"/>
      <c r="K28350" s="1433"/>
      <c r="L28350" s="1334"/>
    </row>
    <row r="28351" spans="1:12" ht="24" customHeight="1">
      <c r="A28351" s="1355"/>
      <c r="B28351" s="1355"/>
      <c r="C28351" s="1433"/>
      <c r="E28351" s="1433"/>
      <c r="K28351" s="1433"/>
      <c r="L28351" s="1334"/>
    </row>
    <row r="28352" spans="1:12" ht="24" customHeight="1">
      <c r="A28352" s="1355"/>
      <c r="B28352" s="1355"/>
      <c r="C28352" s="1433"/>
      <c r="E28352" s="1433"/>
      <c r="K28352" s="1433"/>
      <c r="L28352" s="1334"/>
    </row>
    <row r="28353" spans="1:12" ht="24" customHeight="1">
      <c r="A28353" s="1355"/>
      <c r="B28353" s="1355"/>
      <c r="C28353" s="1433"/>
      <c r="E28353" s="1433"/>
      <c r="K28353" s="1433"/>
      <c r="L28353" s="1334"/>
    </row>
    <row r="28354" spans="1:12" ht="24" customHeight="1">
      <c r="A28354" s="1355"/>
      <c r="B28354" s="1355"/>
      <c r="C28354" s="1433"/>
      <c r="E28354" s="1433"/>
      <c r="K28354" s="1433"/>
      <c r="L28354" s="1334"/>
    </row>
    <row r="28355" spans="1:12" ht="24" customHeight="1">
      <c r="A28355" s="1355"/>
      <c r="B28355" s="1355"/>
      <c r="C28355" s="1433"/>
      <c r="E28355" s="1433"/>
      <c r="K28355" s="1433"/>
      <c r="L28355" s="1334"/>
    </row>
    <row r="28356" spans="1:12" ht="24" customHeight="1">
      <c r="A28356" s="1355"/>
      <c r="B28356" s="1355"/>
      <c r="C28356" s="1433"/>
      <c r="E28356" s="1433"/>
      <c r="K28356" s="1433"/>
      <c r="L28356" s="1334"/>
    </row>
    <row r="28357" spans="1:12" ht="24" customHeight="1">
      <c r="A28357" s="1355"/>
      <c r="B28357" s="1355"/>
      <c r="C28357" s="1433"/>
      <c r="E28357" s="1433"/>
      <c r="K28357" s="1433"/>
      <c r="L28357" s="1334"/>
    </row>
    <row r="28358" spans="1:12" ht="24" customHeight="1">
      <c r="A28358" s="1355"/>
      <c r="B28358" s="1355"/>
      <c r="C28358" s="1433"/>
      <c r="E28358" s="1433"/>
      <c r="K28358" s="1433"/>
      <c r="L28358" s="1334"/>
    </row>
    <row r="28359" spans="1:12" ht="24" customHeight="1">
      <c r="A28359" s="1355"/>
      <c r="B28359" s="1355"/>
      <c r="C28359" s="1433"/>
      <c r="E28359" s="1433"/>
      <c r="K28359" s="1433"/>
      <c r="L28359" s="1334"/>
    </row>
    <row r="28360" spans="1:12" ht="24" customHeight="1">
      <c r="A28360" s="1355"/>
      <c r="B28360" s="1355"/>
      <c r="C28360" s="1433"/>
      <c r="E28360" s="1433"/>
      <c r="K28360" s="1433"/>
      <c r="L28360" s="1334"/>
    </row>
    <row r="28361" spans="1:12" ht="24" customHeight="1">
      <c r="A28361" s="1355"/>
      <c r="B28361" s="1355"/>
      <c r="C28361" s="1433"/>
      <c r="E28361" s="1433"/>
      <c r="K28361" s="1433"/>
      <c r="L28361" s="1334"/>
    </row>
    <row r="28362" spans="1:12" ht="24" customHeight="1">
      <c r="A28362" s="1355"/>
      <c r="B28362" s="1355"/>
      <c r="C28362" s="1433"/>
      <c r="E28362" s="1433"/>
      <c r="K28362" s="1433"/>
      <c r="L28362" s="1334"/>
    </row>
    <row r="28363" spans="1:12" ht="24" customHeight="1">
      <c r="A28363" s="1355"/>
      <c r="B28363" s="1355"/>
      <c r="C28363" s="1433"/>
      <c r="E28363" s="1433"/>
      <c r="K28363" s="1433"/>
      <c r="L28363" s="1334"/>
    </row>
    <row r="28364" spans="1:12" ht="24" customHeight="1">
      <c r="A28364" s="1355"/>
      <c r="B28364" s="1355"/>
      <c r="C28364" s="1433"/>
      <c r="E28364" s="1433"/>
      <c r="K28364" s="1433"/>
      <c r="L28364" s="1334"/>
    </row>
    <row r="28365" spans="1:12" ht="24" customHeight="1">
      <c r="A28365" s="1355"/>
      <c r="B28365" s="1355"/>
      <c r="C28365" s="1433"/>
      <c r="E28365" s="1433"/>
      <c r="K28365" s="1433"/>
      <c r="L28365" s="1334"/>
    </row>
    <row r="28366" spans="1:12" ht="24" customHeight="1">
      <c r="A28366" s="1355"/>
      <c r="B28366" s="1355"/>
      <c r="C28366" s="1433"/>
      <c r="E28366" s="1433"/>
      <c r="K28366" s="1433"/>
      <c r="L28366" s="1334"/>
    </row>
    <row r="28367" spans="1:12" ht="24" customHeight="1">
      <c r="A28367" s="1355"/>
      <c r="B28367" s="1355"/>
      <c r="C28367" s="1433"/>
      <c r="E28367" s="1433"/>
      <c r="K28367" s="1433"/>
      <c r="L28367" s="1334"/>
    </row>
    <row r="28368" spans="1:12" ht="24" customHeight="1">
      <c r="A28368" s="1355"/>
      <c r="B28368" s="1355"/>
      <c r="C28368" s="1433"/>
      <c r="E28368" s="1433"/>
      <c r="K28368" s="1433"/>
      <c r="L28368" s="1334"/>
    </row>
    <row r="28369" spans="1:12" ht="24" customHeight="1">
      <c r="A28369" s="1355"/>
      <c r="B28369" s="1355"/>
      <c r="C28369" s="1433"/>
      <c r="E28369" s="1433"/>
      <c r="K28369" s="1433"/>
      <c r="L28369" s="1334"/>
    </row>
    <row r="28370" spans="1:12" ht="24" customHeight="1">
      <c r="A28370" s="1355"/>
      <c r="B28370" s="1355"/>
      <c r="C28370" s="1433"/>
      <c r="E28370" s="1433"/>
      <c r="K28370" s="1433"/>
      <c r="L28370" s="1334"/>
    </row>
    <row r="28371" spans="1:12" ht="24" customHeight="1">
      <c r="A28371" s="1355"/>
      <c r="B28371" s="1355"/>
      <c r="C28371" s="1433"/>
      <c r="E28371" s="1433"/>
      <c r="K28371" s="1433"/>
      <c r="L28371" s="1334"/>
    </row>
    <row r="28372" spans="1:12" ht="24" customHeight="1">
      <c r="A28372" s="1355"/>
      <c r="B28372" s="1355"/>
      <c r="C28372" s="1433"/>
      <c r="E28372" s="1433"/>
      <c r="K28372" s="1433"/>
      <c r="L28372" s="1334"/>
    </row>
    <row r="28373" spans="1:12" ht="24" customHeight="1">
      <c r="A28373" s="1355"/>
      <c r="B28373" s="1355"/>
      <c r="C28373" s="1433"/>
      <c r="E28373" s="1433"/>
      <c r="K28373" s="1433"/>
      <c r="L28373" s="1334"/>
    </row>
    <row r="28374" spans="1:12" ht="24" customHeight="1">
      <c r="A28374" s="1355"/>
      <c r="B28374" s="1355"/>
      <c r="C28374" s="1433"/>
      <c r="E28374" s="1433"/>
      <c r="K28374" s="1433"/>
      <c r="L28374" s="1334"/>
    </row>
    <row r="28375" spans="1:12" ht="24" customHeight="1">
      <c r="A28375" s="1355"/>
      <c r="B28375" s="1355"/>
      <c r="C28375" s="1433"/>
      <c r="E28375" s="1433"/>
      <c r="K28375" s="1433"/>
      <c r="L28375" s="1334"/>
    </row>
    <row r="28376" spans="1:12" ht="24" customHeight="1">
      <c r="A28376" s="1355"/>
      <c r="B28376" s="1355"/>
      <c r="C28376" s="1433"/>
      <c r="E28376" s="1433"/>
      <c r="K28376" s="1433"/>
      <c r="L28376" s="1334"/>
    </row>
    <row r="28377" spans="1:12" ht="24" customHeight="1">
      <c r="A28377" s="1355"/>
      <c r="B28377" s="1355"/>
      <c r="C28377" s="1433"/>
      <c r="E28377" s="1433"/>
      <c r="K28377" s="1433"/>
      <c r="L28377" s="1334"/>
    </row>
    <row r="28378" spans="1:12" ht="24" customHeight="1">
      <c r="A28378" s="1355"/>
      <c r="B28378" s="1355"/>
      <c r="C28378" s="1433"/>
      <c r="E28378" s="1433"/>
      <c r="K28378" s="1433"/>
      <c r="L28378" s="1334"/>
    </row>
    <row r="28379" spans="1:12" ht="24" customHeight="1">
      <c r="A28379" s="1355"/>
      <c r="B28379" s="1355"/>
      <c r="C28379" s="1433"/>
      <c r="E28379" s="1433"/>
      <c r="K28379" s="1433"/>
      <c r="L28379" s="1334"/>
    </row>
    <row r="28380" spans="1:12" ht="24" customHeight="1">
      <c r="A28380" s="1355"/>
      <c r="B28380" s="1355"/>
      <c r="C28380" s="1433"/>
      <c r="E28380" s="1433"/>
      <c r="K28380" s="1433"/>
      <c r="L28380" s="1334"/>
    </row>
    <row r="28381" spans="1:12" ht="24" customHeight="1">
      <c r="A28381" s="1355"/>
      <c r="B28381" s="1355"/>
      <c r="C28381" s="1433"/>
      <c r="E28381" s="1433"/>
      <c r="K28381" s="1433"/>
      <c r="L28381" s="1334"/>
    </row>
    <row r="28382" spans="1:12" ht="24" customHeight="1">
      <c r="A28382" s="1355"/>
      <c r="B28382" s="1355"/>
      <c r="C28382" s="1433"/>
      <c r="E28382" s="1433"/>
      <c r="K28382" s="1433"/>
      <c r="L28382" s="1334"/>
    </row>
    <row r="28383" spans="1:12" ht="24" customHeight="1">
      <c r="A28383" s="1355"/>
      <c r="B28383" s="1355"/>
      <c r="C28383" s="1433"/>
      <c r="E28383" s="1433"/>
      <c r="K28383" s="1433"/>
      <c r="L28383" s="1334"/>
    </row>
    <row r="28384" spans="1:12" ht="24" customHeight="1">
      <c r="A28384" s="1355"/>
      <c r="B28384" s="1355"/>
      <c r="C28384" s="1433"/>
      <c r="E28384" s="1433"/>
      <c r="K28384" s="1433"/>
      <c r="L28384" s="1334"/>
    </row>
    <row r="28385" spans="1:12" ht="24" customHeight="1">
      <c r="A28385" s="1355"/>
      <c r="B28385" s="1355"/>
      <c r="C28385" s="1433"/>
      <c r="E28385" s="1433"/>
      <c r="K28385" s="1433"/>
      <c r="L28385" s="1334"/>
    </row>
    <row r="28386" spans="1:12" ht="24" customHeight="1">
      <c r="A28386" s="1355"/>
      <c r="B28386" s="1355"/>
      <c r="C28386" s="1433"/>
      <c r="E28386" s="1433"/>
      <c r="K28386" s="1433"/>
      <c r="L28386" s="1334"/>
    </row>
    <row r="28387" spans="1:12" ht="24" customHeight="1">
      <c r="A28387" s="1355"/>
      <c r="B28387" s="1355"/>
      <c r="C28387" s="1433"/>
      <c r="E28387" s="1433"/>
      <c r="K28387" s="1433"/>
      <c r="L28387" s="1334"/>
    </row>
    <row r="28388" spans="1:12" ht="24" customHeight="1">
      <c r="A28388" s="1355"/>
      <c r="B28388" s="1355"/>
      <c r="C28388" s="1433"/>
      <c r="E28388" s="1433"/>
      <c r="K28388" s="1433"/>
      <c r="L28388" s="1334"/>
    </row>
    <row r="28389" spans="1:12" ht="24" customHeight="1">
      <c r="A28389" s="1355"/>
      <c r="B28389" s="1355"/>
      <c r="C28389" s="1433"/>
      <c r="E28389" s="1433"/>
      <c r="K28389" s="1433"/>
      <c r="L28389" s="1334"/>
    </row>
    <row r="28390" spans="1:12" ht="24" customHeight="1">
      <c r="A28390" s="1355"/>
      <c r="B28390" s="1355"/>
      <c r="C28390" s="1433"/>
      <c r="E28390" s="1433"/>
      <c r="K28390" s="1433"/>
      <c r="L28390" s="1334"/>
    </row>
    <row r="28391" spans="1:12" ht="24" customHeight="1">
      <c r="A28391" s="1355"/>
      <c r="B28391" s="1355"/>
      <c r="C28391" s="1433"/>
      <c r="E28391" s="1433"/>
      <c r="K28391" s="1433"/>
      <c r="L28391" s="1334"/>
    </row>
    <row r="28392" spans="1:12" ht="24" customHeight="1">
      <c r="A28392" s="1355"/>
      <c r="B28392" s="1355"/>
      <c r="C28392" s="1433"/>
      <c r="E28392" s="1433"/>
      <c r="K28392" s="1433"/>
      <c r="L28392" s="1334"/>
    </row>
    <row r="28393" spans="1:12" ht="24" customHeight="1">
      <c r="A28393" s="1355"/>
      <c r="B28393" s="1355"/>
      <c r="C28393" s="1433"/>
      <c r="E28393" s="1433"/>
      <c r="K28393" s="1433"/>
      <c r="L28393" s="1334"/>
    </row>
    <row r="28394" spans="1:12" ht="24" customHeight="1">
      <c r="A28394" s="1355"/>
      <c r="B28394" s="1355"/>
      <c r="C28394" s="1433"/>
      <c r="E28394" s="1433"/>
      <c r="K28394" s="1433"/>
      <c r="L28394" s="1334"/>
    </row>
    <row r="28395" spans="1:12" ht="24" customHeight="1">
      <c r="A28395" s="1355"/>
      <c r="B28395" s="1355"/>
      <c r="C28395" s="1433"/>
      <c r="E28395" s="1433"/>
      <c r="K28395" s="1433"/>
      <c r="L28395" s="1334"/>
    </row>
    <row r="28396" spans="1:12" ht="24" customHeight="1">
      <c r="A28396" s="1355"/>
      <c r="B28396" s="1355"/>
      <c r="C28396" s="1433"/>
      <c r="E28396" s="1433"/>
      <c r="K28396" s="1433"/>
      <c r="L28396" s="1334"/>
    </row>
    <row r="28397" spans="1:12" ht="24" customHeight="1">
      <c r="A28397" s="1355"/>
      <c r="B28397" s="1355"/>
      <c r="C28397" s="1433"/>
      <c r="E28397" s="1433"/>
      <c r="K28397" s="1433"/>
      <c r="L28397" s="1334"/>
    </row>
    <row r="28398" spans="1:12" ht="24" customHeight="1">
      <c r="A28398" s="1355"/>
      <c r="B28398" s="1355"/>
      <c r="C28398" s="1433"/>
      <c r="E28398" s="1433"/>
      <c r="K28398" s="1433"/>
      <c r="L28398" s="1334"/>
    </row>
    <row r="28399" spans="1:12" ht="24" customHeight="1">
      <c r="A28399" s="1355"/>
      <c r="B28399" s="1355"/>
      <c r="C28399" s="1433"/>
      <c r="E28399" s="1433"/>
      <c r="K28399" s="1433"/>
      <c r="L28399" s="1334"/>
    </row>
    <row r="28400" spans="1:12" ht="24" customHeight="1">
      <c r="A28400" s="1355"/>
      <c r="B28400" s="1355"/>
      <c r="C28400" s="1433"/>
      <c r="E28400" s="1433"/>
      <c r="K28400" s="1433"/>
      <c r="L28400" s="1334"/>
    </row>
    <row r="28401" spans="1:12" ht="24" customHeight="1">
      <c r="A28401" s="1355"/>
      <c r="B28401" s="1355"/>
      <c r="C28401" s="1433"/>
      <c r="E28401" s="1433"/>
      <c r="K28401" s="1433"/>
      <c r="L28401" s="1334"/>
    </row>
    <row r="28402" spans="1:12" ht="24" customHeight="1">
      <c r="A28402" s="1355"/>
      <c r="B28402" s="1355"/>
      <c r="C28402" s="1433"/>
      <c r="E28402" s="1433"/>
      <c r="K28402" s="1433"/>
      <c r="L28402" s="1334"/>
    </row>
    <row r="28403" spans="1:12" ht="24" customHeight="1">
      <c r="A28403" s="1355"/>
      <c r="B28403" s="1355"/>
      <c r="C28403" s="1433"/>
      <c r="E28403" s="1433"/>
      <c r="K28403" s="1433"/>
      <c r="L28403" s="1334"/>
    </row>
    <row r="28404" spans="1:12" ht="24" customHeight="1">
      <c r="A28404" s="1355"/>
      <c r="B28404" s="1355"/>
      <c r="C28404" s="1433"/>
      <c r="E28404" s="1433"/>
      <c r="K28404" s="1433"/>
      <c r="L28404" s="1334"/>
    </row>
    <row r="28405" spans="1:12" ht="24" customHeight="1">
      <c r="A28405" s="1355"/>
      <c r="B28405" s="1355"/>
      <c r="C28405" s="1433"/>
      <c r="E28405" s="1433"/>
      <c r="K28405" s="1433"/>
      <c r="L28405" s="1334"/>
    </row>
    <row r="28406" spans="1:12" ht="24" customHeight="1">
      <c r="A28406" s="1355"/>
      <c r="B28406" s="1355"/>
      <c r="C28406" s="1433"/>
      <c r="E28406" s="1433"/>
      <c r="K28406" s="1433"/>
      <c r="L28406" s="1334"/>
    </row>
    <row r="28407" spans="1:12" ht="24" customHeight="1">
      <c r="A28407" s="1355"/>
      <c r="B28407" s="1355"/>
      <c r="C28407" s="1433"/>
      <c r="E28407" s="1433"/>
      <c r="K28407" s="1433"/>
      <c r="L28407" s="1334"/>
    </row>
    <row r="28408" spans="1:12" ht="24" customHeight="1">
      <c r="A28408" s="1355"/>
      <c r="B28408" s="1355"/>
      <c r="C28408" s="1433"/>
      <c r="E28408" s="1433"/>
      <c r="K28408" s="1433"/>
      <c r="L28408" s="1334"/>
    </row>
    <row r="28409" spans="1:12" ht="24" customHeight="1">
      <c r="A28409" s="1355"/>
      <c r="B28409" s="1355"/>
      <c r="C28409" s="1433"/>
      <c r="E28409" s="1433"/>
      <c r="K28409" s="1433"/>
      <c r="L28409" s="1334"/>
    </row>
    <row r="28410" spans="1:12" ht="24" customHeight="1">
      <c r="A28410" s="1355"/>
      <c r="B28410" s="1355"/>
      <c r="C28410" s="1433"/>
      <c r="E28410" s="1433"/>
      <c r="K28410" s="1433"/>
      <c r="L28410" s="1334"/>
    </row>
    <row r="28411" spans="1:12" ht="24" customHeight="1">
      <c r="A28411" s="1355"/>
      <c r="B28411" s="1355"/>
      <c r="C28411" s="1433"/>
      <c r="E28411" s="1433"/>
      <c r="K28411" s="1433"/>
      <c r="L28411" s="1334"/>
    </row>
    <row r="28412" spans="1:12" ht="24" customHeight="1">
      <c r="A28412" s="1355"/>
      <c r="B28412" s="1355"/>
      <c r="C28412" s="1433"/>
      <c r="E28412" s="1433"/>
      <c r="K28412" s="1433"/>
      <c r="L28412" s="1334"/>
    </row>
    <row r="28413" spans="1:12" ht="24" customHeight="1">
      <c r="A28413" s="1355"/>
      <c r="B28413" s="1355"/>
      <c r="C28413" s="1433"/>
      <c r="E28413" s="1433"/>
      <c r="K28413" s="1433"/>
      <c r="L28413" s="1334"/>
    </row>
    <row r="28414" spans="1:12" ht="24" customHeight="1">
      <c r="A28414" s="1355"/>
      <c r="B28414" s="1355"/>
      <c r="C28414" s="1433"/>
      <c r="E28414" s="1433"/>
      <c r="K28414" s="1433"/>
      <c r="L28414" s="1334"/>
    </row>
    <row r="28415" spans="1:12" ht="24" customHeight="1">
      <c r="A28415" s="1355"/>
      <c r="B28415" s="1355"/>
      <c r="C28415" s="1433"/>
      <c r="E28415" s="1433"/>
      <c r="K28415" s="1433"/>
      <c r="L28415" s="1334"/>
    </row>
    <row r="28416" spans="1:12" ht="24" customHeight="1">
      <c r="A28416" s="1355"/>
      <c r="B28416" s="1355"/>
      <c r="C28416" s="1433"/>
      <c r="E28416" s="1433"/>
      <c r="K28416" s="1433"/>
      <c r="L28416" s="1334"/>
    </row>
    <row r="28417" spans="1:12" ht="24" customHeight="1">
      <c r="A28417" s="1355"/>
      <c r="B28417" s="1355"/>
      <c r="C28417" s="1433"/>
      <c r="E28417" s="1433"/>
      <c r="K28417" s="1433"/>
      <c r="L28417" s="1334"/>
    </row>
    <row r="28418" spans="1:12" ht="24" customHeight="1">
      <c r="A28418" s="1355"/>
      <c r="B28418" s="1355"/>
      <c r="C28418" s="1433"/>
      <c r="E28418" s="1433"/>
      <c r="K28418" s="1433"/>
      <c r="L28418" s="1334"/>
    </row>
    <row r="28419" spans="1:12" ht="24" customHeight="1">
      <c r="A28419" s="1355"/>
      <c r="B28419" s="1355"/>
      <c r="C28419" s="1433"/>
      <c r="E28419" s="1433"/>
      <c r="K28419" s="1433"/>
      <c r="L28419" s="1334"/>
    </row>
    <row r="28420" spans="1:12" ht="24" customHeight="1">
      <c r="A28420" s="1355"/>
      <c r="B28420" s="1355"/>
      <c r="C28420" s="1433"/>
      <c r="E28420" s="1433"/>
      <c r="K28420" s="1433"/>
      <c r="L28420" s="1334"/>
    </row>
    <row r="28421" spans="1:12" ht="24" customHeight="1">
      <c r="A28421" s="1355"/>
      <c r="B28421" s="1355"/>
      <c r="C28421" s="1433"/>
      <c r="E28421" s="1433"/>
      <c r="K28421" s="1433"/>
      <c r="L28421" s="1334"/>
    </row>
    <row r="28422" spans="1:12" ht="24" customHeight="1">
      <c r="A28422" s="1355"/>
      <c r="B28422" s="1355"/>
      <c r="C28422" s="1433"/>
      <c r="E28422" s="1433"/>
      <c r="K28422" s="1433"/>
      <c r="L28422" s="1334"/>
    </row>
    <row r="28423" spans="1:12" ht="24" customHeight="1">
      <c r="A28423" s="1355"/>
      <c r="B28423" s="1355"/>
      <c r="C28423" s="1433"/>
      <c r="E28423" s="1433"/>
      <c r="K28423" s="1433"/>
      <c r="L28423" s="1334"/>
    </row>
    <row r="28424" spans="1:12" ht="24" customHeight="1">
      <c r="A28424" s="1355"/>
      <c r="B28424" s="1355"/>
      <c r="C28424" s="1433"/>
      <c r="E28424" s="1433"/>
      <c r="K28424" s="1433"/>
      <c r="L28424" s="1334"/>
    </row>
    <row r="28425" spans="1:12" ht="24" customHeight="1">
      <c r="A28425" s="1355"/>
      <c r="B28425" s="1355"/>
      <c r="C28425" s="1433"/>
      <c r="E28425" s="1433"/>
      <c r="K28425" s="1433"/>
      <c r="L28425" s="1334"/>
    </row>
    <row r="28426" spans="1:12" ht="24" customHeight="1">
      <c r="A28426" s="1355"/>
      <c r="B28426" s="1355"/>
      <c r="C28426" s="1433"/>
      <c r="E28426" s="1433"/>
      <c r="K28426" s="1433"/>
      <c r="L28426" s="1334"/>
    </row>
    <row r="28427" spans="1:12" ht="24" customHeight="1">
      <c r="A28427" s="1355"/>
      <c r="B28427" s="1355"/>
      <c r="C28427" s="1433"/>
      <c r="E28427" s="1433"/>
      <c r="K28427" s="1433"/>
      <c r="L28427" s="1334"/>
    </row>
    <row r="28428" spans="1:12" ht="24" customHeight="1">
      <c r="A28428" s="1355"/>
      <c r="B28428" s="1355"/>
      <c r="C28428" s="1433"/>
      <c r="E28428" s="1433"/>
      <c r="K28428" s="1433"/>
      <c r="L28428" s="1334"/>
    </row>
    <row r="28429" spans="1:12" ht="24" customHeight="1">
      <c r="A28429" s="1355"/>
      <c r="B28429" s="1355"/>
      <c r="C28429" s="1433"/>
      <c r="E28429" s="1433"/>
      <c r="K28429" s="1433"/>
      <c r="L28429" s="1334"/>
    </row>
    <row r="28430" spans="1:12" ht="24" customHeight="1">
      <c r="A28430" s="1355"/>
      <c r="B28430" s="1355"/>
      <c r="C28430" s="1433"/>
      <c r="E28430" s="1433"/>
      <c r="K28430" s="1433"/>
      <c r="L28430" s="1334"/>
    </row>
    <row r="28431" spans="1:12" ht="24" customHeight="1">
      <c r="A28431" s="1355"/>
      <c r="B28431" s="1355"/>
      <c r="C28431" s="1433"/>
      <c r="E28431" s="1433"/>
      <c r="K28431" s="1433"/>
      <c r="L28431" s="1334"/>
    </row>
    <row r="28432" spans="1:12" ht="24" customHeight="1">
      <c r="A28432" s="1355"/>
      <c r="B28432" s="1355"/>
      <c r="C28432" s="1433"/>
      <c r="E28432" s="1433"/>
      <c r="K28432" s="1433"/>
      <c r="L28432" s="1334"/>
    </row>
    <row r="28433" spans="1:12" ht="24" customHeight="1">
      <c r="A28433" s="1355"/>
      <c r="B28433" s="1355"/>
      <c r="C28433" s="1433"/>
      <c r="E28433" s="1433"/>
      <c r="K28433" s="1433"/>
      <c r="L28433" s="1334"/>
    </row>
    <row r="28434" spans="1:12" ht="24" customHeight="1">
      <c r="A28434" s="1355"/>
      <c r="B28434" s="1355"/>
      <c r="C28434" s="1433"/>
      <c r="E28434" s="1433"/>
      <c r="K28434" s="1433"/>
      <c r="L28434" s="1334"/>
    </row>
    <row r="28435" spans="1:12" ht="24" customHeight="1">
      <c r="A28435" s="1355"/>
      <c r="B28435" s="1355"/>
      <c r="C28435" s="1433"/>
      <c r="E28435" s="1433"/>
      <c r="K28435" s="1433"/>
      <c r="L28435" s="1334"/>
    </row>
    <row r="28436" spans="1:12" ht="24" customHeight="1">
      <c r="A28436" s="1355"/>
      <c r="B28436" s="1355"/>
      <c r="C28436" s="1433"/>
      <c r="E28436" s="1433"/>
      <c r="K28436" s="1433"/>
      <c r="L28436" s="1334"/>
    </row>
    <row r="28437" spans="1:12" ht="24" customHeight="1">
      <c r="A28437" s="1355"/>
      <c r="B28437" s="1355"/>
      <c r="C28437" s="1433"/>
      <c r="E28437" s="1433"/>
      <c r="K28437" s="1433"/>
      <c r="L28437" s="1334"/>
    </row>
    <row r="28438" spans="1:12" ht="24" customHeight="1">
      <c r="A28438" s="1355"/>
      <c r="B28438" s="1355"/>
      <c r="C28438" s="1433"/>
      <c r="E28438" s="1433"/>
      <c r="K28438" s="1433"/>
      <c r="L28438" s="1334"/>
    </row>
    <row r="28439" spans="1:12" ht="24" customHeight="1">
      <c r="A28439" s="1355"/>
      <c r="B28439" s="1355"/>
      <c r="C28439" s="1433"/>
      <c r="E28439" s="1433"/>
      <c r="K28439" s="1433"/>
      <c r="L28439" s="1334"/>
    </row>
    <row r="28440" spans="1:12" ht="24" customHeight="1">
      <c r="A28440" s="1355"/>
      <c r="B28440" s="1355"/>
      <c r="C28440" s="1433"/>
      <c r="E28440" s="1433"/>
      <c r="K28440" s="1433"/>
      <c r="L28440" s="1334"/>
    </row>
    <row r="28441" spans="1:12" ht="24" customHeight="1">
      <c r="A28441" s="1355"/>
      <c r="B28441" s="1355"/>
      <c r="C28441" s="1433"/>
      <c r="E28441" s="1433"/>
      <c r="K28441" s="1433"/>
      <c r="L28441" s="1334"/>
    </row>
    <row r="28442" spans="1:12" ht="24" customHeight="1">
      <c r="A28442" s="1355"/>
      <c r="B28442" s="1355"/>
      <c r="C28442" s="1433"/>
      <c r="E28442" s="1433"/>
      <c r="K28442" s="1433"/>
      <c r="L28442" s="1334"/>
    </row>
    <row r="28443" spans="1:12" ht="24" customHeight="1">
      <c r="A28443" s="1355"/>
      <c r="B28443" s="1355"/>
      <c r="C28443" s="1433"/>
      <c r="E28443" s="1433"/>
      <c r="K28443" s="1433"/>
      <c r="L28443" s="1334"/>
    </row>
    <row r="28444" spans="1:12" ht="24" customHeight="1">
      <c r="A28444" s="1355"/>
      <c r="B28444" s="1355"/>
      <c r="C28444" s="1433"/>
      <c r="E28444" s="1433"/>
      <c r="K28444" s="1433"/>
      <c r="L28444" s="1334"/>
    </row>
    <row r="28445" spans="1:12" ht="24" customHeight="1">
      <c r="A28445" s="1355"/>
      <c r="B28445" s="1355"/>
      <c r="C28445" s="1433"/>
      <c r="E28445" s="1433"/>
      <c r="K28445" s="1433"/>
      <c r="L28445" s="1334"/>
    </row>
    <row r="28446" spans="1:12" ht="24" customHeight="1">
      <c r="A28446" s="1355"/>
      <c r="B28446" s="1355"/>
      <c r="C28446" s="1433"/>
      <c r="E28446" s="1433"/>
      <c r="K28446" s="1433"/>
      <c r="L28446" s="1334"/>
    </row>
    <row r="28447" spans="1:12" ht="24" customHeight="1">
      <c r="A28447" s="1355"/>
      <c r="B28447" s="1355"/>
      <c r="C28447" s="1433"/>
      <c r="E28447" s="1433"/>
      <c r="K28447" s="1433"/>
      <c r="L28447" s="1334"/>
    </row>
    <row r="28448" spans="1:12" ht="24" customHeight="1">
      <c r="A28448" s="1355"/>
      <c r="B28448" s="1355"/>
      <c r="C28448" s="1433"/>
      <c r="E28448" s="1433"/>
      <c r="K28448" s="1433"/>
      <c r="L28448" s="1334"/>
    </row>
    <row r="28449" spans="1:12" ht="24" customHeight="1">
      <c r="A28449" s="1355"/>
      <c r="B28449" s="1355"/>
      <c r="C28449" s="1433"/>
      <c r="E28449" s="1433"/>
      <c r="K28449" s="1433"/>
      <c r="L28449" s="1334"/>
    </row>
    <row r="28450" spans="1:12" ht="24" customHeight="1">
      <c r="A28450" s="1355"/>
      <c r="B28450" s="1355"/>
      <c r="C28450" s="1433"/>
      <c r="E28450" s="1433"/>
      <c r="K28450" s="1433"/>
      <c r="L28450" s="1334"/>
    </row>
    <row r="28451" spans="1:12" ht="24" customHeight="1">
      <c r="A28451" s="1355"/>
      <c r="B28451" s="1355"/>
      <c r="C28451" s="1433"/>
      <c r="E28451" s="1433"/>
      <c r="K28451" s="1433"/>
      <c r="L28451" s="1334"/>
    </row>
    <row r="28452" spans="1:12" ht="24" customHeight="1">
      <c r="A28452" s="1355"/>
      <c r="B28452" s="1355"/>
      <c r="C28452" s="1433"/>
      <c r="E28452" s="1433"/>
      <c r="K28452" s="1433"/>
      <c r="L28452" s="1334"/>
    </row>
    <row r="28453" spans="1:12" ht="24" customHeight="1">
      <c r="A28453" s="1355"/>
      <c r="B28453" s="1355"/>
      <c r="C28453" s="1433"/>
      <c r="E28453" s="1433"/>
      <c r="K28453" s="1433"/>
      <c r="L28453" s="1334"/>
    </row>
    <row r="28454" spans="1:12" ht="24" customHeight="1">
      <c r="A28454" s="1355"/>
      <c r="B28454" s="1355"/>
      <c r="C28454" s="1433"/>
      <c r="E28454" s="1433"/>
      <c r="K28454" s="1433"/>
      <c r="L28454" s="1334"/>
    </row>
    <row r="28455" spans="1:12" ht="24" customHeight="1">
      <c r="A28455" s="1355"/>
      <c r="B28455" s="1355"/>
      <c r="C28455" s="1433"/>
      <c r="E28455" s="1433"/>
      <c r="K28455" s="1433"/>
      <c r="L28455" s="1334"/>
    </row>
    <row r="28456" spans="1:12" ht="24" customHeight="1">
      <c r="A28456" s="1355"/>
      <c r="B28456" s="1355"/>
      <c r="C28456" s="1433"/>
      <c r="E28456" s="1433"/>
      <c r="K28456" s="1433"/>
      <c r="L28456" s="1334"/>
    </row>
    <row r="28457" spans="1:12" ht="24" customHeight="1">
      <c r="A28457" s="1355"/>
      <c r="B28457" s="1355"/>
      <c r="C28457" s="1433"/>
      <c r="E28457" s="1433"/>
      <c r="K28457" s="1433"/>
      <c r="L28457" s="1334"/>
    </row>
    <row r="28458" spans="1:12" ht="24" customHeight="1">
      <c r="A28458" s="1355"/>
      <c r="B28458" s="1355"/>
      <c r="C28458" s="1433"/>
      <c r="E28458" s="1433"/>
      <c r="K28458" s="1433"/>
      <c r="L28458" s="1334"/>
    </row>
    <row r="28459" spans="1:12" ht="24" customHeight="1">
      <c r="A28459" s="1355"/>
      <c r="B28459" s="1355"/>
      <c r="C28459" s="1433"/>
      <c r="E28459" s="1433"/>
      <c r="K28459" s="1433"/>
      <c r="L28459" s="1334"/>
    </row>
    <row r="28460" spans="1:12" ht="24" customHeight="1">
      <c r="A28460" s="1355"/>
      <c r="B28460" s="1355"/>
      <c r="C28460" s="1433"/>
      <c r="E28460" s="1433"/>
      <c r="K28460" s="1433"/>
      <c r="L28460" s="1334"/>
    </row>
    <row r="28461" spans="1:12" ht="24" customHeight="1">
      <c r="A28461" s="1355"/>
      <c r="B28461" s="1355"/>
      <c r="C28461" s="1433"/>
      <c r="E28461" s="1433"/>
      <c r="K28461" s="1433"/>
      <c r="L28461" s="1334"/>
    </row>
    <row r="28462" spans="1:12" ht="24" customHeight="1">
      <c r="A28462" s="1355"/>
      <c r="B28462" s="1355"/>
      <c r="C28462" s="1433"/>
      <c r="E28462" s="1433"/>
      <c r="K28462" s="1433"/>
      <c r="L28462" s="1334"/>
    </row>
    <row r="28463" spans="1:12" ht="24" customHeight="1">
      <c r="A28463" s="1355"/>
      <c r="B28463" s="1355"/>
      <c r="C28463" s="1433"/>
      <c r="E28463" s="1433"/>
      <c r="K28463" s="1433"/>
      <c r="L28463" s="1334"/>
    </row>
    <row r="28464" spans="1:12" ht="24" customHeight="1">
      <c r="A28464" s="1355"/>
      <c r="B28464" s="1355"/>
      <c r="C28464" s="1433"/>
      <c r="E28464" s="1433"/>
      <c r="K28464" s="1433"/>
      <c r="L28464" s="1334"/>
    </row>
    <row r="28465" spans="1:12" ht="24" customHeight="1">
      <c r="A28465" s="1355"/>
      <c r="B28465" s="1355"/>
      <c r="C28465" s="1433"/>
      <c r="E28465" s="1433"/>
      <c r="K28465" s="1433"/>
      <c r="L28465" s="1334"/>
    </row>
    <row r="28466" spans="1:12" ht="24" customHeight="1">
      <c r="A28466" s="1355"/>
      <c r="B28466" s="1355"/>
      <c r="C28466" s="1433"/>
      <c r="E28466" s="1433"/>
      <c r="K28466" s="1433"/>
      <c r="L28466" s="1334"/>
    </row>
    <row r="28467" spans="1:12" ht="24" customHeight="1">
      <c r="A28467" s="1355"/>
      <c r="B28467" s="1355"/>
      <c r="C28467" s="1433"/>
      <c r="E28467" s="1433"/>
      <c r="K28467" s="1433"/>
      <c r="L28467" s="1334"/>
    </row>
    <row r="28468" spans="1:12" ht="24" customHeight="1">
      <c r="A28468" s="1355"/>
      <c r="B28468" s="1355"/>
      <c r="C28468" s="1433"/>
      <c r="E28468" s="1433"/>
      <c r="K28468" s="1433"/>
      <c r="L28468" s="1334"/>
    </row>
    <row r="28469" spans="1:12" ht="24" customHeight="1">
      <c r="A28469" s="1355"/>
      <c r="B28469" s="1355"/>
      <c r="C28469" s="1433"/>
      <c r="E28469" s="1433"/>
      <c r="K28469" s="1433"/>
      <c r="L28469" s="1334"/>
    </row>
    <row r="28470" spans="1:12" ht="24" customHeight="1">
      <c r="A28470" s="1355"/>
      <c r="B28470" s="1355"/>
      <c r="C28470" s="1433"/>
      <c r="E28470" s="1433"/>
      <c r="K28470" s="1433"/>
      <c r="L28470" s="1334"/>
    </row>
    <row r="28471" spans="1:12" ht="24" customHeight="1">
      <c r="A28471" s="1355"/>
      <c r="B28471" s="1355"/>
      <c r="C28471" s="1433"/>
      <c r="E28471" s="1433"/>
      <c r="K28471" s="1433"/>
      <c r="L28471" s="1334"/>
    </row>
    <row r="28472" spans="1:12" ht="24" customHeight="1">
      <c r="A28472" s="1355"/>
      <c r="B28472" s="1355"/>
      <c r="C28472" s="1433"/>
      <c r="E28472" s="1433"/>
      <c r="K28472" s="1433"/>
      <c r="L28472" s="1334"/>
    </row>
    <row r="28473" spans="1:12" ht="24" customHeight="1">
      <c r="A28473" s="1355"/>
      <c r="B28473" s="1355"/>
      <c r="C28473" s="1433"/>
      <c r="E28473" s="1433"/>
      <c r="K28473" s="1433"/>
      <c r="L28473" s="1334"/>
    </row>
    <row r="28474" spans="1:12" ht="24" customHeight="1">
      <c r="A28474" s="1355"/>
      <c r="B28474" s="1355"/>
      <c r="C28474" s="1433"/>
      <c r="E28474" s="1433"/>
      <c r="K28474" s="1433"/>
      <c r="L28474" s="1334"/>
    </row>
    <row r="28475" spans="1:12" ht="24" customHeight="1">
      <c r="A28475" s="1355"/>
      <c r="B28475" s="1355"/>
      <c r="C28475" s="1433"/>
      <c r="E28475" s="1433"/>
      <c r="K28475" s="1433"/>
      <c r="L28475" s="1334"/>
    </row>
    <row r="28476" spans="1:12" ht="24" customHeight="1">
      <c r="A28476" s="1355"/>
      <c r="B28476" s="1355"/>
      <c r="C28476" s="1433"/>
      <c r="E28476" s="1433"/>
      <c r="K28476" s="1433"/>
      <c r="L28476" s="1334"/>
    </row>
    <row r="28477" spans="1:12" ht="24" customHeight="1">
      <c r="A28477" s="1355"/>
      <c r="B28477" s="1355"/>
      <c r="C28477" s="1433"/>
      <c r="E28477" s="1433"/>
      <c r="K28477" s="1433"/>
      <c r="L28477" s="1334"/>
    </row>
    <row r="28478" spans="1:12" ht="24" customHeight="1">
      <c r="A28478" s="1355"/>
      <c r="B28478" s="1355"/>
      <c r="C28478" s="1433"/>
      <c r="E28478" s="1433"/>
      <c r="K28478" s="1433"/>
      <c r="L28478" s="1334"/>
    </row>
    <row r="28479" spans="1:12" ht="24" customHeight="1">
      <c r="A28479" s="1355"/>
      <c r="B28479" s="1355"/>
      <c r="C28479" s="1433"/>
      <c r="E28479" s="1433"/>
      <c r="K28479" s="1433"/>
      <c r="L28479" s="1334"/>
    </row>
    <row r="28480" spans="1:12" ht="24" customHeight="1">
      <c r="A28480" s="1355"/>
      <c r="B28480" s="1355"/>
      <c r="C28480" s="1433"/>
      <c r="E28480" s="1433"/>
      <c r="K28480" s="1433"/>
      <c r="L28480" s="1334"/>
    </row>
    <row r="28481" spans="1:12" ht="24" customHeight="1">
      <c r="A28481" s="1355"/>
      <c r="B28481" s="1355"/>
      <c r="C28481" s="1433"/>
      <c r="E28481" s="1433"/>
      <c r="K28481" s="1433"/>
      <c r="L28481" s="1334"/>
    </row>
    <row r="28482" spans="1:12" ht="24" customHeight="1">
      <c r="A28482" s="1355"/>
      <c r="B28482" s="1355"/>
      <c r="C28482" s="1433"/>
      <c r="E28482" s="1433"/>
      <c r="K28482" s="1433"/>
      <c r="L28482" s="1334"/>
    </row>
    <row r="28483" spans="1:12" ht="24" customHeight="1">
      <c r="A28483" s="1355"/>
      <c r="B28483" s="1355"/>
      <c r="C28483" s="1433"/>
      <c r="E28483" s="1433"/>
      <c r="K28483" s="1433"/>
      <c r="L28483" s="1334"/>
    </row>
    <row r="28484" spans="1:12" ht="24" customHeight="1">
      <c r="A28484" s="1355"/>
      <c r="B28484" s="1355"/>
      <c r="C28484" s="1433"/>
      <c r="E28484" s="1433"/>
      <c r="K28484" s="1433"/>
      <c r="L28484" s="1334"/>
    </row>
    <row r="28485" spans="1:12" ht="24" customHeight="1">
      <c r="A28485" s="1355"/>
      <c r="B28485" s="1355"/>
      <c r="C28485" s="1433"/>
      <c r="E28485" s="1433"/>
      <c r="K28485" s="1433"/>
      <c r="L28485" s="1334"/>
    </row>
    <row r="28486" spans="1:12" ht="24" customHeight="1">
      <c r="A28486" s="1355"/>
      <c r="B28486" s="1355"/>
      <c r="C28486" s="1433"/>
      <c r="E28486" s="1433"/>
      <c r="K28486" s="1433"/>
      <c r="L28486" s="1334"/>
    </row>
    <row r="28487" spans="1:12" ht="24" customHeight="1">
      <c r="A28487" s="1355"/>
      <c r="B28487" s="1355"/>
      <c r="C28487" s="1433"/>
      <c r="E28487" s="1433"/>
      <c r="K28487" s="1433"/>
      <c r="L28487" s="1334"/>
    </row>
    <row r="28488" spans="1:12" ht="24" customHeight="1">
      <c r="A28488" s="1355"/>
      <c r="B28488" s="1355"/>
      <c r="C28488" s="1433"/>
      <c r="E28488" s="1433"/>
      <c r="K28488" s="1433"/>
      <c r="L28488" s="1334"/>
    </row>
    <row r="28489" spans="1:12" ht="24" customHeight="1">
      <c r="A28489" s="1355"/>
      <c r="B28489" s="1355"/>
      <c r="C28489" s="1433"/>
      <c r="E28489" s="1433"/>
      <c r="K28489" s="1433"/>
      <c r="L28489" s="1334"/>
    </row>
    <row r="28490" spans="1:12" ht="24" customHeight="1">
      <c r="A28490" s="1355"/>
      <c r="B28490" s="1355"/>
      <c r="C28490" s="1433"/>
      <c r="E28490" s="1433"/>
      <c r="K28490" s="1433"/>
      <c r="L28490" s="1334"/>
    </row>
    <row r="28491" spans="1:12" ht="24" customHeight="1">
      <c r="A28491" s="1355"/>
      <c r="B28491" s="1355"/>
      <c r="C28491" s="1433"/>
      <c r="E28491" s="1433"/>
      <c r="K28491" s="1433"/>
      <c r="L28491" s="1334"/>
    </row>
    <row r="28492" spans="1:12" ht="24" customHeight="1">
      <c r="A28492" s="1355"/>
      <c r="B28492" s="1355"/>
      <c r="C28492" s="1433"/>
      <c r="E28492" s="1433"/>
      <c r="K28492" s="1433"/>
      <c r="L28492" s="1334"/>
    </row>
    <row r="28493" spans="1:12" ht="24" customHeight="1">
      <c r="A28493" s="1355"/>
      <c r="B28493" s="1355"/>
      <c r="C28493" s="1433"/>
      <c r="E28493" s="1433"/>
      <c r="K28493" s="1433"/>
      <c r="L28493" s="1334"/>
    </row>
    <row r="28494" spans="1:12" ht="24" customHeight="1">
      <c r="A28494" s="1355"/>
      <c r="B28494" s="1355"/>
      <c r="C28494" s="1433"/>
      <c r="E28494" s="1433"/>
      <c r="K28494" s="1433"/>
      <c r="L28494" s="1334"/>
    </row>
    <row r="28495" spans="1:12" ht="24" customHeight="1">
      <c r="A28495" s="1355"/>
      <c r="B28495" s="1355"/>
      <c r="C28495" s="1433"/>
      <c r="E28495" s="1433"/>
      <c r="K28495" s="1433"/>
      <c r="L28495" s="1334"/>
    </row>
    <row r="28496" spans="1:12" ht="24" customHeight="1">
      <c r="A28496" s="1355"/>
      <c r="B28496" s="1355"/>
      <c r="C28496" s="1433"/>
      <c r="E28496" s="1433"/>
      <c r="K28496" s="1433"/>
      <c r="L28496" s="1334"/>
    </row>
    <row r="28497" spans="1:12" ht="24" customHeight="1">
      <c r="A28497" s="1355"/>
      <c r="B28497" s="1355"/>
      <c r="C28497" s="1433"/>
      <c r="E28497" s="1433"/>
      <c r="K28497" s="1433"/>
      <c r="L28497" s="1334"/>
    </row>
    <row r="28498" spans="1:12" ht="24" customHeight="1">
      <c r="A28498" s="1355"/>
      <c r="B28498" s="1355"/>
      <c r="C28498" s="1433"/>
      <c r="E28498" s="1433"/>
      <c r="K28498" s="1433"/>
      <c r="L28498" s="1334"/>
    </row>
    <row r="28499" spans="1:12" ht="24" customHeight="1">
      <c r="A28499" s="1355"/>
      <c r="B28499" s="1355"/>
      <c r="C28499" s="1433"/>
      <c r="E28499" s="1433"/>
      <c r="K28499" s="1433"/>
      <c r="L28499" s="1334"/>
    </row>
    <row r="28500" spans="1:12" ht="24" customHeight="1">
      <c r="A28500" s="1355"/>
      <c r="B28500" s="1355"/>
      <c r="C28500" s="1433"/>
      <c r="E28500" s="1433"/>
      <c r="K28500" s="1433"/>
      <c r="L28500" s="1334"/>
    </row>
    <row r="28501" spans="1:12" ht="24" customHeight="1">
      <c r="A28501" s="1355"/>
      <c r="B28501" s="1355"/>
      <c r="C28501" s="1433"/>
      <c r="E28501" s="1433"/>
      <c r="K28501" s="1433"/>
      <c r="L28501" s="1334"/>
    </row>
    <row r="28502" spans="1:12" ht="24" customHeight="1">
      <c r="A28502" s="1355"/>
      <c r="B28502" s="1355"/>
      <c r="C28502" s="1433"/>
      <c r="E28502" s="1433"/>
      <c r="K28502" s="1433"/>
      <c r="L28502" s="1334"/>
    </row>
    <row r="28503" spans="1:12" ht="24" customHeight="1">
      <c r="A28503" s="1355"/>
      <c r="B28503" s="1355"/>
      <c r="C28503" s="1433"/>
      <c r="E28503" s="1433"/>
      <c r="K28503" s="1433"/>
      <c r="L28503" s="1334"/>
    </row>
    <row r="28504" spans="1:12" ht="24" customHeight="1">
      <c r="A28504" s="1355"/>
      <c r="B28504" s="1355"/>
      <c r="C28504" s="1433"/>
      <c r="E28504" s="1433"/>
      <c r="K28504" s="1433"/>
      <c r="L28504" s="1334"/>
    </row>
    <row r="28505" spans="1:12" ht="24" customHeight="1">
      <c r="A28505" s="1355"/>
      <c r="B28505" s="1355"/>
      <c r="C28505" s="1433"/>
      <c r="E28505" s="1433"/>
      <c r="K28505" s="1433"/>
      <c r="L28505" s="1334"/>
    </row>
    <row r="28506" spans="1:12" ht="24" customHeight="1">
      <c r="A28506" s="1355"/>
      <c r="B28506" s="1355"/>
      <c r="C28506" s="1433"/>
      <c r="E28506" s="1433"/>
      <c r="K28506" s="1433"/>
      <c r="L28506" s="1334"/>
    </row>
    <row r="28507" spans="1:12" ht="24" customHeight="1">
      <c r="A28507" s="1355"/>
      <c r="B28507" s="1355"/>
      <c r="C28507" s="1433"/>
      <c r="E28507" s="1433"/>
      <c r="K28507" s="1433"/>
      <c r="L28507" s="1334"/>
    </row>
    <row r="28508" spans="1:12" ht="24" customHeight="1">
      <c r="A28508" s="1355"/>
      <c r="B28508" s="1355"/>
      <c r="C28508" s="1433"/>
      <c r="E28508" s="1433"/>
      <c r="K28508" s="1433"/>
      <c r="L28508" s="1334"/>
    </row>
    <row r="28509" spans="1:12" ht="24" customHeight="1">
      <c r="A28509" s="1355"/>
      <c r="B28509" s="1355"/>
      <c r="C28509" s="1433"/>
      <c r="E28509" s="1433"/>
      <c r="K28509" s="1433"/>
      <c r="L28509" s="1334"/>
    </row>
    <row r="28510" spans="1:12" ht="24" customHeight="1">
      <c r="A28510" s="1355"/>
      <c r="B28510" s="1355"/>
      <c r="C28510" s="1433"/>
      <c r="E28510" s="1433"/>
      <c r="K28510" s="1433"/>
      <c r="L28510" s="1334"/>
    </row>
    <row r="28511" spans="1:12" ht="24" customHeight="1">
      <c r="A28511" s="1355"/>
      <c r="B28511" s="1355"/>
      <c r="C28511" s="1433"/>
      <c r="E28511" s="1433"/>
      <c r="K28511" s="1433"/>
      <c r="L28511" s="1334"/>
    </row>
    <row r="28512" spans="1:12" ht="24" customHeight="1">
      <c r="A28512" s="1355"/>
      <c r="B28512" s="1355"/>
      <c r="C28512" s="1433"/>
      <c r="E28512" s="1433"/>
      <c r="K28512" s="1433"/>
      <c r="L28512" s="1334"/>
    </row>
    <row r="28513" spans="1:12" ht="24" customHeight="1">
      <c r="A28513" s="1355"/>
      <c r="B28513" s="1355"/>
      <c r="C28513" s="1433"/>
      <c r="E28513" s="1433"/>
      <c r="K28513" s="1433"/>
      <c r="L28513" s="1334"/>
    </row>
    <row r="28514" spans="1:12" ht="24" customHeight="1">
      <c r="A28514" s="1355"/>
      <c r="B28514" s="1355"/>
      <c r="C28514" s="1433"/>
      <c r="E28514" s="1433"/>
      <c r="K28514" s="1433"/>
      <c r="L28514" s="1334"/>
    </row>
    <row r="28515" spans="1:12" ht="24" customHeight="1">
      <c r="A28515" s="1355"/>
      <c r="B28515" s="1355"/>
      <c r="C28515" s="1433"/>
      <c r="E28515" s="1433"/>
      <c r="K28515" s="1433"/>
      <c r="L28515" s="1334"/>
    </row>
    <row r="28516" spans="1:12" ht="24" customHeight="1">
      <c r="A28516" s="1355"/>
      <c r="B28516" s="1355"/>
      <c r="C28516" s="1433"/>
      <c r="E28516" s="1433"/>
      <c r="K28516" s="1433"/>
      <c r="L28516" s="1334"/>
    </row>
    <row r="28517" spans="1:12" ht="24" customHeight="1">
      <c r="A28517" s="1355"/>
      <c r="B28517" s="1355"/>
      <c r="C28517" s="1433"/>
      <c r="E28517" s="1433"/>
      <c r="K28517" s="1433"/>
      <c r="L28517" s="1334"/>
    </row>
    <row r="28518" spans="1:12" ht="24" customHeight="1">
      <c r="A28518" s="1355"/>
      <c r="B28518" s="1355"/>
      <c r="C28518" s="1433"/>
      <c r="E28518" s="1433"/>
      <c r="K28518" s="1433"/>
      <c r="L28518" s="1334"/>
    </row>
    <row r="28519" spans="1:12" ht="24" customHeight="1">
      <c r="A28519" s="1355"/>
      <c r="B28519" s="1355"/>
      <c r="C28519" s="1433"/>
      <c r="E28519" s="1433"/>
      <c r="K28519" s="1433"/>
      <c r="L28519" s="1334"/>
    </row>
    <row r="28520" spans="1:12" ht="24" customHeight="1">
      <c r="A28520" s="1355"/>
      <c r="B28520" s="1355"/>
      <c r="C28520" s="1433"/>
      <c r="E28520" s="1433"/>
      <c r="K28520" s="1433"/>
      <c r="L28520" s="1334"/>
    </row>
    <row r="28521" spans="1:12" ht="24" customHeight="1">
      <c r="A28521" s="1355"/>
      <c r="B28521" s="1355"/>
      <c r="C28521" s="1433"/>
      <c r="E28521" s="1433"/>
      <c r="K28521" s="1433"/>
      <c r="L28521" s="1334"/>
    </row>
    <row r="28522" spans="1:12" ht="24" customHeight="1">
      <c r="A28522" s="1355"/>
      <c r="B28522" s="1355"/>
      <c r="C28522" s="1433"/>
      <c r="E28522" s="1433"/>
      <c r="K28522" s="1433"/>
      <c r="L28522" s="1334"/>
    </row>
    <row r="28523" spans="1:12" ht="24" customHeight="1">
      <c r="A28523" s="1355"/>
      <c r="B28523" s="1355"/>
      <c r="C28523" s="1433"/>
      <c r="E28523" s="1433"/>
      <c r="K28523" s="1433"/>
      <c r="L28523" s="1334"/>
    </row>
    <row r="28524" spans="1:12" ht="24" customHeight="1">
      <c r="A28524" s="1355"/>
      <c r="B28524" s="1355"/>
      <c r="C28524" s="1433"/>
      <c r="E28524" s="1433"/>
      <c r="K28524" s="1433"/>
      <c r="L28524" s="1334"/>
    </row>
    <row r="28525" spans="1:12" ht="24" customHeight="1">
      <c r="A28525" s="1355"/>
      <c r="B28525" s="1355"/>
      <c r="C28525" s="1433"/>
      <c r="E28525" s="1433"/>
      <c r="K28525" s="1433"/>
      <c r="L28525" s="1334"/>
    </row>
    <row r="28526" spans="1:12" ht="24" customHeight="1">
      <c r="A28526" s="1355"/>
      <c r="B28526" s="1355"/>
      <c r="C28526" s="1433"/>
      <c r="E28526" s="1433"/>
      <c r="K28526" s="1433"/>
      <c r="L28526" s="1334"/>
    </row>
    <row r="28527" spans="1:12" ht="24" customHeight="1">
      <c r="A28527" s="1355"/>
      <c r="B28527" s="1355"/>
      <c r="C28527" s="1433"/>
      <c r="E28527" s="1433"/>
      <c r="K28527" s="1433"/>
      <c r="L28527" s="1334"/>
    </row>
    <row r="28528" spans="1:12" ht="24" customHeight="1">
      <c r="A28528" s="1355"/>
      <c r="B28528" s="1355"/>
      <c r="C28528" s="1433"/>
      <c r="E28528" s="1433"/>
      <c r="K28528" s="1433"/>
      <c r="L28528" s="1334"/>
    </row>
    <row r="28529" spans="1:12" ht="24" customHeight="1">
      <c r="A28529" s="1355"/>
      <c r="B28529" s="1355"/>
      <c r="C28529" s="1433"/>
      <c r="E28529" s="1433"/>
      <c r="K28529" s="1433"/>
      <c r="L28529" s="1334"/>
    </row>
    <row r="28530" spans="1:12" ht="24" customHeight="1">
      <c r="A28530" s="1355"/>
      <c r="B28530" s="1355"/>
      <c r="C28530" s="1433"/>
      <c r="E28530" s="1433"/>
      <c r="K28530" s="1433"/>
      <c r="L28530" s="1334"/>
    </row>
    <row r="28531" spans="1:12" ht="24" customHeight="1">
      <c r="A28531" s="1355"/>
      <c r="B28531" s="1355"/>
      <c r="C28531" s="1433"/>
      <c r="E28531" s="1433"/>
      <c r="K28531" s="1433"/>
      <c r="L28531" s="1334"/>
    </row>
    <row r="28532" spans="1:12" ht="24" customHeight="1">
      <c r="A28532" s="1355"/>
      <c r="B28532" s="1355"/>
      <c r="C28532" s="1433"/>
      <c r="E28532" s="1433"/>
      <c r="K28532" s="1433"/>
      <c r="L28532" s="1334"/>
    </row>
    <row r="28533" spans="1:12" ht="24" customHeight="1">
      <c r="A28533" s="1355"/>
      <c r="B28533" s="1355"/>
      <c r="C28533" s="1433"/>
      <c r="E28533" s="1433"/>
      <c r="K28533" s="1433"/>
      <c r="L28533" s="1334"/>
    </row>
    <row r="28534" spans="1:12" ht="24" customHeight="1">
      <c r="A28534" s="1355"/>
      <c r="B28534" s="1355"/>
      <c r="C28534" s="1433"/>
      <c r="E28534" s="1433"/>
      <c r="K28534" s="1433"/>
      <c r="L28534" s="1334"/>
    </row>
    <row r="28535" spans="1:12" ht="24" customHeight="1">
      <c r="A28535" s="1355"/>
      <c r="B28535" s="1355"/>
      <c r="C28535" s="1433"/>
      <c r="E28535" s="1433"/>
      <c r="K28535" s="1433"/>
      <c r="L28535" s="1334"/>
    </row>
    <row r="28536" spans="1:12" ht="24" customHeight="1">
      <c r="A28536" s="1355"/>
      <c r="B28536" s="1355"/>
      <c r="C28536" s="1433"/>
      <c r="E28536" s="1433"/>
      <c r="K28536" s="1433"/>
      <c r="L28536" s="1334"/>
    </row>
    <row r="28537" spans="1:12" ht="24" customHeight="1">
      <c r="A28537" s="1355"/>
      <c r="B28537" s="1355"/>
      <c r="C28537" s="1433"/>
      <c r="E28537" s="1433"/>
      <c r="K28537" s="1433"/>
      <c r="L28537" s="1334"/>
    </row>
    <row r="28538" spans="1:12" ht="24" customHeight="1">
      <c r="A28538" s="1355"/>
      <c r="B28538" s="1355"/>
      <c r="C28538" s="1433"/>
      <c r="E28538" s="1433"/>
      <c r="K28538" s="1433"/>
      <c r="L28538" s="1334"/>
    </row>
    <row r="28539" spans="1:12" ht="24" customHeight="1">
      <c r="A28539" s="1355"/>
      <c r="B28539" s="1355"/>
      <c r="C28539" s="1433"/>
      <c r="E28539" s="1433"/>
      <c r="K28539" s="1433"/>
      <c r="L28539" s="1334"/>
    </row>
    <row r="28540" spans="1:12" ht="24" customHeight="1">
      <c r="A28540" s="1355"/>
      <c r="B28540" s="1355"/>
      <c r="C28540" s="1433"/>
      <c r="E28540" s="1433"/>
      <c r="K28540" s="1433"/>
      <c r="L28540" s="1334"/>
    </row>
    <row r="28541" spans="1:12" ht="24" customHeight="1">
      <c r="A28541" s="1355"/>
      <c r="B28541" s="1355"/>
      <c r="C28541" s="1433"/>
      <c r="E28541" s="1433"/>
      <c r="K28541" s="1433"/>
      <c r="L28541" s="1334"/>
    </row>
    <row r="28542" spans="1:12" ht="24" customHeight="1">
      <c r="A28542" s="1355"/>
      <c r="B28542" s="1355"/>
      <c r="C28542" s="1433"/>
      <c r="E28542" s="1433"/>
      <c r="K28542" s="1433"/>
      <c r="L28542" s="1334"/>
    </row>
    <row r="28543" spans="1:12" ht="24" customHeight="1">
      <c r="A28543" s="1355"/>
      <c r="B28543" s="1355"/>
      <c r="C28543" s="1433"/>
      <c r="E28543" s="1433"/>
      <c r="K28543" s="1433"/>
      <c r="L28543" s="1334"/>
    </row>
    <row r="28544" spans="1:12" ht="24" customHeight="1">
      <c r="A28544" s="1355"/>
      <c r="B28544" s="1355"/>
      <c r="C28544" s="1433"/>
      <c r="E28544" s="1433"/>
      <c r="K28544" s="1433"/>
      <c r="L28544" s="1334"/>
    </row>
    <row r="28545" spans="1:12" ht="24" customHeight="1">
      <c r="A28545" s="1355"/>
      <c r="B28545" s="1355"/>
      <c r="C28545" s="1433"/>
      <c r="E28545" s="1433"/>
      <c r="K28545" s="1433"/>
      <c r="L28545" s="1334"/>
    </row>
    <row r="28546" spans="1:12" ht="24" customHeight="1">
      <c r="A28546" s="1355"/>
      <c r="B28546" s="1355"/>
      <c r="C28546" s="1433"/>
      <c r="E28546" s="1433"/>
      <c r="K28546" s="1433"/>
      <c r="L28546" s="1334"/>
    </row>
    <row r="28547" spans="1:12" ht="24" customHeight="1">
      <c r="A28547" s="1355"/>
      <c r="B28547" s="1355"/>
      <c r="C28547" s="1433"/>
      <c r="E28547" s="1433"/>
      <c r="K28547" s="1433"/>
      <c r="L28547" s="1334"/>
    </row>
    <row r="28548" spans="1:12" ht="24" customHeight="1">
      <c r="A28548" s="1355"/>
      <c r="B28548" s="1355"/>
      <c r="C28548" s="1433"/>
      <c r="E28548" s="1433"/>
      <c r="K28548" s="1433"/>
      <c r="L28548" s="1334"/>
    </row>
    <row r="28549" spans="1:12" ht="24" customHeight="1">
      <c r="A28549" s="1355"/>
      <c r="B28549" s="1355"/>
      <c r="C28549" s="1433"/>
      <c r="E28549" s="1433"/>
      <c r="K28549" s="1433"/>
      <c r="L28549" s="1334"/>
    </row>
    <row r="28550" spans="1:12" ht="24" customHeight="1">
      <c r="A28550" s="1355"/>
      <c r="B28550" s="1355"/>
      <c r="C28550" s="1433"/>
      <c r="E28550" s="1433"/>
      <c r="K28550" s="1433"/>
      <c r="L28550" s="1334"/>
    </row>
    <row r="28551" spans="1:12" ht="24" customHeight="1">
      <c r="A28551" s="1355"/>
      <c r="B28551" s="1355"/>
      <c r="C28551" s="1433"/>
      <c r="E28551" s="1433"/>
      <c r="K28551" s="1433"/>
      <c r="L28551" s="1334"/>
    </row>
    <row r="28552" spans="1:12" ht="24" customHeight="1">
      <c r="A28552" s="1355"/>
      <c r="B28552" s="1355"/>
      <c r="C28552" s="1433"/>
      <c r="E28552" s="1433"/>
      <c r="K28552" s="1433"/>
      <c r="L28552" s="1334"/>
    </row>
    <row r="28553" spans="1:12" ht="24" customHeight="1">
      <c r="A28553" s="1355"/>
      <c r="B28553" s="1355"/>
      <c r="C28553" s="1433"/>
      <c r="E28553" s="1433"/>
      <c r="K28553" s="1433"/>
      <c r="L28553" s="1334"/>
    </row>
    <row r="28554" spans="1:12" ht="24" customHeight="1">
      <c r="A28554" s="1355"/>
      <c r="B28554" s="1355"/>
      <c r="C28554" s="1433"/>
      <c r="E28554" s="1433"/>
      <c r="K28554" s="1433"/>
      <c r="L28554" s="1334"/>
    </row>
    <row r="28555" spans="1:12" ht="24" customHeight="1">
      <c r="A28555" s="1355"/>
      <c r="B28555" s="1355"/>
      <c r="C28555" s="1433"/>
      <c r="E28555" s="1433"/>
      <c r="K28555" s="1433"/>
      <c r="L28555" s="1334"/>
    </row>
    <row r="28556" spans="1:12" ht="24" customHeight="1">
      <c r="A28556" s="1355"/>
      <c r="B28556" s="1355"/>
      <c r="C28556" s="1433"/>
      <c r="E28556" s="1433"/>
      <c r="K28556" s="1433"/>
      <c r="L28556" s="1334"/>
    </row>
    <row r="28557" spans="1:12" ht="24" customHeight="1">
      <c r="A28557" s="1355"/>
      <c r="B28557" s="1355"/>
      <c r="C28557" s="1433"/>
      <c r="E28557" s="1433"/>
      <c r="K28557" s="1433"/>
      <c r="L28557" s="1334"/>
    </row>
    <row r="28558" spans="1:12" ht="24" customHeight="1">
      <c r="A28558" s="1355"/>
      <c r="B28558" s="1355"/>
      <c r="C28558" s="1433"/>
      <c r="E28558" s="1433"/>
      <c r="K28558" s="1433"/>
      <c r="L28558" s="1334"/>
    </row>
    <row r="28559" spans="1:12" ht="24" customHeight="1">
      <c r="A28559" s="1355"/>
      <c r="B28559" s="1355"/>
      <c r="C28559" s="1433"/>
      <c r="E28559" s="1433"/>
      <c r="K28559" s="1433"/>
      <c r="L28559" s="1334"/>
    </row>
    <row r="28560" spans="1:12" ht="24" customHeight="1">
      <c r="A28560" s="1355"/>
      <c r="B28560" s="1355"/>
      <c r="C28560" s="1433"/>
      <c r="E28560" s="1433"/>
      <c r="K28560" s="1433"/>
      <c r="L28560" s="1334"/>
    </row>
    <row r="28561" spans="1:12" ht="24" customHeight="1">
      <c r="A28561" s="1355"/>
      <c r="B28561" s="1355"/>
      <c r="C28561" s="1433"/>
      <c r="E28561" s="1433"/>
      <c r="K28561" s="1433"/>
      <c r="L28561" s="1334"/>
    </row>
    <row r="28562" spans="1:12" ht="24" customHeight="1">
      <c r="A28562" s="1355"/>
      <c r="B28562" s="1355"/>
      <c r="C28562" s="1433"/>
      <c r="E28562" s="1433"/>
      <c r="K28562" s="1433"/>
      <c r="L28562" s="1334"/>
    </row>
    <row r="28563" spans="1:12" ht="24" customHeight="1">
      <c r="A28563" s="1355"/>
      <c r="B28563" s="1355"/>
      <c r="C28563" s="1433"/>
      <c r="E28563" s="1433"/>
      <c r="K28563" s="1433"/>
      <c r="L28563" s="1334"/>
    </row>
    <row r="28564" spans="1:12" ht="24" customHeight="1">
      <c r="A28564" s="1355"/>
      <c r="B28564" s="1355"/>
      <c r="C28564" s="1433"/>
      <c r="E28564" s="1433"/>
      <c r="K28564" s="1433"/>
      <c r="L28564" s="1334"/>
    </row>
    <row r="28565" spans="1:12" ht="24" customHeight="1">
      <c r="A28565" s="1355"/>
      <c r="B28565" s="1355"/>
      <c r="C28565" s="1433"/>
      <c r="E28565" s="1433"/>
      <c r="K28565" s="1433"/>
      <c r="L28565" s="1334"/>
    </row>
    <row r="28566" spans="1:12" ht="24" customHeight="1">
      <c r="A28566" s="1355"/>
      <c r="B28566" s="1355"/>
      <c r="C28566" s="1433"/>
      <c r="E28566" s="1433"/>
      <c r="K28566" s="1433"/>
      <c r="L28566" s="1334"/>
    </row>
    <row r="28567" spans="1:12" ht="24" customHeight="1">
      <c r="A28567" s="1355"/>
      <c r="B28567" s="1355"/>
      <c r="C28567" s="1433"/>
      <c r="E28567" s="1433"/>
      <c r="K28567" s="1433"/>
      <c r="L28567" s="1334"/>
    </row>
    <row r="28568" spans="1:12" ht="24" customHeight="1">
      <c r="A28568" s="1355"/>
      <c r="B28568" s="1355"/>
      <c r="C28568" s="1433"/>
      <c r="E28568" s="1433"/>
      <c r="K28568" s="1433"/>
      <c r="L28568" s="1334"/>
    </row>
    <row r="28569" spans="1:12" ht="24" customHeight="1">
      <c r="A28569" s="1355"/>
      <c r="B28569" s="1355"/>
      <c r="C28569" s="1433"/>
      <c r="E28569" s="1433"/>
      <c r="K28569" s="1433"/>
      <c r="L28569" s="1334"/>
    </row>
    <row r="28570" spans="1:12" ht="24" customHeight="1">
      <c r="A28570" s="1355"/>
      <c r="B28570" s="1355"/>
      <c r="C28570" s="1433"/>
      <c r="E28570" s="1433"/>
      <c r="K28570" s="1433"/>
      <c r="L28570" s="1334"/>
    </row>
    <row r="28571" spans="1:12" ht="24" customHeight="1">
      <c r="A28571" s="1355"/>
      <c r="B28571" s="1355"/>
      <c r="C28571" s="1433"/>
      <c r="E28571" s="1433"/>
      <c r="K28571" s="1433"/>
      <c r="L28571" s="1334"/>
    </row>
    <row r="28572" spans="1:12" ht="24" customHeight="1">
      <c r="A28572" s="1355"/>
      <c r="B28572" s="1355"/>
      <c r="C28572" s="1433"/>
      <c r="E28572" s="1433"/>
      <c r="K28572" s="1433"/>
      <c r="L28572" s="1334"/>
    </row>
    <row r="28573" spans="1:12" ht="24" customHeight="1">
      <c r="A28573" s="1355"/>
      <c r="B28573" s="1355"/>
      <c r="C28573" s="1433"/>
      <c r="E28573" s="1433"/>
      <c r="K28573" s="1433"/>
      <c r="L28573" s="1334"/>
    </row>
    <row r="28574" spans="1:12" ht="24" customHeight="1">
      <c r="A28574" s="1355"/>
      <c r="B28574" s="1355"/>
      <c r="C28574" s="1433"/>
      <c r="E28574" s="1433"/>
      <c r="K28574" s="1433"/>
      <c r="L28574" s="1334"/>
    </row>
    <row r="28575" spans="1:12" ht="24" customHeight="1">
      <c r="A28575" s="1355"/>
      <c r="B28575" s="1355"/>
      <c r="C28575" s="1433"/>
      <c r="E28575" s="1433"/>
      <c r="K28575" s="1433"/>
      <c r="L28575" s="1334"/>
    </row>
    <row r="28576" spans="1:12" ht="24" customHeight="1">
      <c r="A28576" s="1355"/>
      <c r="B28576" s="1355"/>
      <c r="C28576" s="1433"/>
      <c r="E28576" s="1433"/>
      <c r="K28576" s="1433"/>
      <c r="L28576" s="1334"/>
    </row>
    <row r="28577" spans="1:12" ht="24" customHeight="1">
      <c r="A28577" s="1355"/>
      <c r="B28577" s="1355"/>
      <c r="C28577" s="1433"/>
      <c r="E28577" s="1433"/>
      <c r="K28577" s="1433"/>
      <c r="L28577" s="1334"/>
    </row>
    <row r="28578" spans="1:12" ht="24" customHeight="1">
      <c r="A28578" s="1355"/>
      <c r="B28578" s="1355"/>
      <c r="C28578" s="1433"/>
      <c r="E28578" s="1433"/>
      <c r="K28578" s="1433"/>
      <c r="L28578" s="1334"/>
    </row>
    <row r="28579" spans="1:12" ht="24" customHeight="1">
      <c r="A28579" s="1355"/>
      <c r="B28579" s="1355"/>
      <c r="C28579" s="1433"/>
      <c r="E28579" s="1433"/>
      <c r="K28579" s="1433"/>
      <c r="L28579" s="1334"/>
    </row>
    <row r="28580" spans="1:12" ht="24" customHeight="1">
      <c r="A28580" s="1355"/>
      <c r="B28580" s="1355"/>
      <c r="C28580" s="1433"/>
      <c r="E28580" s="1433"/>
      <c r="K28580" s="1433"/>
      <c r="L28580" s="1334"/>
    </row>
    <row r="28581" spans="1:12" ht="24" customHeight="1">
      <c r="A28581" s="1355"/>
      <c r="B28581" s="1355"/>
      <c r="C28581" s="1433"/>
      <c r="E28581" s="1433"/>
      <c r="K28581" s="1433"/>
      <c r="L28581" s="1334"/>
    </row>
    <row r="28582" spans="1:12" ht="24" customHeight="1">
      <c r="A28582" s="1355"/>
      <c r="B28582" s="1355"/>
      <c r="C28582" s="1433"/>
      <c r="E28582" s="1433"/>
      <c r="K28582" s="1433"/>
      <c r="L28582" s="1334"/>
    </row>
    <row r="28583" spans="1:12" ht="24" customHeight="1">
      <c r="A28583" s="1355"/>
      <c r="B28583" s="1355"/>
      <c r="C28583" s="1433"/>
      <c r="E28583" s="1433"/>
      <c r="K28583" s="1433"/>
      <c r="L28583" s="1334"/>
    </row>
    <row r="28584" spans="1:12" ht="24" customHeight="1">
      <c r="A28584" s="1355"/>
      <c r="B28584" s="1355"/>
      <c r="C28584" s="1433"/>
      <c r="E28584" s="1433"/>
      <c r="K28584" s="1433"/>
      <c r="L28584" s="1334"/>
    </row>
    <row r="28585" spans="1:12" ht="24" customHeight="1">
      <c r="A28585" s="1355"/>
      <c r="B28585" s="1355"/>
      <c r="C28585" s="1433"/>
      <c r="E28585" s="1433"/>
      <c r="K28585" s="1433"/>
      <c r="L28585" s="1334"/>
    </row>
    <row r="28586" spans="1:12" ht="24" customHeight="1">
      <c r="A28586" s="1355"/>
      <c r="B28586" s="1355"/>
      <c r="C28586" s="1433"/>
      <c r="E28586" s="1433"/>
      <c r="K28586" s="1433"/>
      <c r="L28586" s="1334"/>
    </row>
    <row r="28587" spans="1:12" ht="24" customHeight="1">
      <c r="A28587" s="1355"/>
      <c r="B28587" s="1355"/>
      <c r="C28587" s="1433"/>
      <c r="E28587" s="1433"/>
      <c r="K28587" s="1433"/>
      <c r="L28587" s="1334"/>
    </row>
    <row r="28588" spans="1:12" ht="24" customHeight="1">
      <c r="A28588" s="1355"/>
      <c r="B28588" s="1355"/>
      <c r="C28588" s="1433"/>
      <c r="E28588" s="1433"/>
      <c r="K28588" s="1433"/>
      <c r="L28588" s="1334"/>
    </row>
    <row r="28589" spans="1:12" ht="24" customHeight="1">
      <c r="A28589" s="1355"/>
      <c r="B28589" s="1355"/>
      <c r="C28589" s="1433"/>
      <c r="E28589" s="1433"/>
      <c r="K28589" s="1433"/>
      <c r="L28589" s="1334"/>
    </row>
    <row r="28590" spans="1:12" ht="24" customHeight="1">
      <c r="A28590" s="1355"/>
      <c r="B28590" s="1355"/>
      <c r="C28590" s="1433"/>
      <c r="E28590" s="1433"/>
      <c r="K28590" s="1433"/>
      <c r="L28590" s="1334"/>
    </row>
    <row r="28591" spans="1:12" ht="24" customHeight="1">
      <c r="A28591" s="1355"/>
      <c r="B28591" s="1355"/>
      <c r="C28591" s="1433"/>
      <c r="E28591" s="1433"/>
      <c r="K28591" s="1433"/>
      <c r="L28591" s="1334"/>
    </row>
    <row r="28592" spans="1:12" ht="24" customHeight="1">
      <c r="A28592" s="1355"/>
      <c r="B28592" s="1355"/>
      <c r="C28592" s="1433"/>
      <c r="E28592" s="1433"/>
      <c r="K28592" s="1433"/>
      <c r="L28592" s="1334"/>
    </row>
    <row r="28593" spans="1:12" ht="24" customHeight="1">
      <c r="A28593" s="1355"/>
      <c r="B28593" s="1355"/>
      <c r="C28593" s="1433"/>
      <c r="E28593" s="1433"/>
      <c r="K28593" s="1433"/>
      <c r="L28593" s="1334"/>
    </row>
    <row r="28594" spans="1:12" ht="24" customHeight="1">
      <c r="A28594" s="1355"/>
      <c r="B28594" s="1355"/>
      <c r="C28594" s="1433"/>
      <c r="E28594" s="1433"/>
      <c r="K28594" s="1433"/>
      <c r="L28594" s="1334"/>
    </row>
    <row r="28595" spans="1:12" ht="24" customHeight="1">
      <c r="A28595" s="1355"/>
      <c r="B28595" s="1355"/>
      <c r="C28595" s="1433"/>
      <c r="E28595" s="1433"/>
      <c r="K28595" s="1433"/>
      <c r="L28595" s="1334"/>
    </row>
    <row r="28596" spans="1:12" ht="24" customHeight="1">
      <c r="A28596" s="1355"/>
      <c r="B28596" s="1355"/>
      <c r="C28596" s="1433"/>
      <c r="E28596" s="1433"/>
      <c r="K28596" s="1433"/>
      <c r="L28596" s="1334"/>
    </row>
    <row r="28597" spans="1:12" ht="24" customHeight="1">
      <c r="A28597" s="1355"/>
      <c r="B28597" s="1355"/>
      <c r="C28597" s="1433"/>
      <c r="E28597" s="1433"/>
      <c r="K28597" s="1433"/>
      <c r="L28597" s="1334"/>
    </row>
    <row r="28598" spans="1:12" ht="24" customHeight="1">
      <c r="A28598" s="1355"/>
      <c r="B28598" s="1355"/>
      <c r="C28598" s="1433"/>
      <c r="E28598" s="1433"/>
      <c r="K28598" s="1433"/>
      <c r="L28598" s="1334"/>
    </row>
    <row r="28599" spans="1:12" ht="24" customHeight="1">
      <c r="A28599" s="1355"/>
      <c r="B28599" s="1355"/>
      <c r="C28599" s="1433"/>
      <c r="E28599" s="1433"/>
      <c r="K28599" s="1433"/>
      <c r="L28599" s="1334"/>
    </row>
    <row r="28600" spans="1:12" ht="24" customHeight="1">
      <c r="A28600" s="1355"/>
      <c r="B28600" s="1355"/>
      <c r="C28600" s="1433"/>
      <c r="E28600" s="1433"/>
      <c r="K28600" s="1433"/>
      <c r="L28600" s="1334"/>
    </row>
    <row r="28601" spans="1:12" ht="24" customHeight="1">
      <c r="A28601" s="1355"/>
      <c r="B28601" s="1355"/>
      <c r="C28601" s="1433"/>
      <c r="E28601" s="1433"/>
      <c r="K28601" s="1433"/>
      <c r="L28601" s="1334"/>
    </row>
    <row r="28602" spans="1:12" ht="24" customHeight="1">
      <c r="A28602" s="1355"/>
      <c r="B28602" s="1355"/>
      <c r="C28602" s="1433"/>
      <c r="E28602" s="1433"/>
      <c r="K28602" s="1433"/>
      <c r="L28602" s="1334"/>
    </row>
    <row r="28603" spans="1:12" ht="24" customHeight="1">
      <c r="A28603" s="1355"/>
      <c r="B28603" s="1355"/>
      <c r="C28603" s="1433"/>
      <c r="E28603" s="1433"/>
      <c r="K28603" s="1433"/>
      <c r="L28603" s="1334"/>
    </row>
    <row r="28604" spans="1:12" ht="24" customHeight="1">
      <c r="A28604" s="1355"/>
      <c r="B28604" s="1355"/>
      <c r="C28604" s="1433"/>
      <c r="E28604" s="1433"/>
      <c r="K28604" s="1433"/>
      <c r="L28604" s="1334"/>
    </row>
    <row r="28605" spans="1:12" ht="24" customHeight="1">
      <c r="A28605" s="1355"/>
      <c r="B28605" s="1355"/>
      <c r="C28605" s="1433"/>
      <c r="E28605" s="1433"/>
      <c r="K28605" s="1433"/>
      <c r="L28605" s="1334"/>
    </row>
    <row r="28606" spans="1:12" ht="24" customHeight="1">
      <c r="A28606" s="1355"/>
      <c r="B28606" s="1355"/>
      <c r="C28606" s="1433"/>
      <c r="E28606" s="1433"/>
      <c r="K28606" s="1433"/>
      <c r="L28606" s="1334"/>
    </row>
    <row r="28607" spans="1:12" ht="24" customHeight="1">
      <c r="A28607" s="1355"/>
      <c r="B28607" s="1355"/>
      <c r="C28607" s="1433"/>
      <c r="E28607" s="1433"/>
      <c r="K28607" s="1433"/>
      <c r="L28607" s="1334"/>
    </row>
    <row r="28608" spans="1:12" ht="24" customHeight="1">
      <c r="A28608" s="1355"/>
      <c r="B28608" s="1355"/>
      <c r="C28608" s="1433"/>
      <c r="E28608" s="1433"/>
      <c r="K28608" s="1433"/>
      <c r="L28608" s="1334"/>
    </row>
    <row r="28609" spans="1:12" ht="24" customHeight="1">
      <c r="A28609" s="1355"/>
      <c r="B28609" s="1355"/>
      <c r="C28609" s="1433"/>
      <c r="E28609" s="1433"/>
      <c r="K28609" s="1433"/>
      <c r="L28609" s="1334"/>
    </row>
    <row r="28610" spans="1:12" ht="24" customHeight="1">
      <c r="A28610" s="1355"/>
      <c r="B28610" s="1355"/>
      <c r="C28610" s="1433"/>
      <c r="E28610" s="1433"/>
      <c r="K28610" s="1433"/>
      <c r="L28610" s="1334"/>
    </row>
    <row r="28611" spans="1:12" ht="24" customHeight="1">
      <c r="A28611" s="1355"/>
      <c r="B28611" s="1355"/>
      <c r="C28611" s="1433"/>
      <c r="E28611" s="1433"/>
      <c r="K28611" s="1433"/>
      <c r="L28611" s="1334"/>
    </row>
    <row r="28612" spans="1:12" ht="24" customHeight="1">
      <c r="A28612" s="1355"/>
      <c r="B28612" s="1355"/>
      <c r="C28612" s="1433"/>
      <c r="E28612" s="1433"/>
      <c r="K28612" s="1433"/>
      <c r="L28612" s="1334"/>
    </row>
    <row r="28613" spans="1:12" ht="24" customHeight="1">
      <c r="A28613" s="1355"/>
      <c r="B28613" s="1355"/>
      <c r="C28613" s="1433"/>
      <c r="E28613" s="1433"/>
      <c r="K28613" s="1433"/>
      <c r="L28613" s="1334"/>
    </row>
    <row r="28614" spans="1:12" ht="24" customHeight="1">
      <c r="A28614" s="1355"/>
      <c r="B28614" s="1355"/>
      <c r="C28614" s="1433"/>
      <c r="E28614" s="1433"/>
      <c r="K28614" s="1433"/>
      <c r="L28614" s="1334"/>
    </row>
    <row r="28615" spans="1:12" ht="24" customHeight="1">
      <c r="A28615" s="1355"/>
      <c r="B28615" s="1355"/>
      <c r="C28615" s="1433"/>
      <c r="E28615" s="1433"/>
      <c r="K28615" s="1433"/>
      <c r="L28615" s="1334"/>
    </row>
    <row r="28616" spans="1:12" ht="24" customHeight="1">
      <c r="A28616" s="1355"/>
      <c r="B28616" s="1355"/>
      <c r="C28616" s="1433"/>
      <c r="E28616" s="1433"/>
      <c r="K28616" s="1433"/>
      <c r="L28616" s="1334"/>
    </row>
    <row r="28617" spans="1:12" ht="24" customHeight="1">
      <c r="A28617" s="1355"/>
      <c r="B28617" s="1355"/>
      <c r="C28617" s="1433"/>
      <c r="E28617" s="1433"/>
      <c r="K28617" s="1433"/>
      <c r="L28617" s="1334"/>
    </row>
    <row r="28618" spans="1:12" ht="24" customHeight="1">
      <c r="A28618" s="1355"/>
      <c r="B28618" s="1355"/>
      <c r="C28618" s="1433"/>
      <c r="E28618" s="1433"/>
      <c r="K28618" s="1433"/>
      <c r="L28618" s="1334"/>
    </row>
    <row r="28619" spans="1:12" ht="24" customHeight="1">
      <c r="A28619" s="1355"/>
      <c r="B28619" s="1355"/>
      <c r="C28619" s="1433"/>
      <c r="E28619" s="1433"/>
      <c r="K28619" s="1433"/>
      <c r="L28619" s="1334"/>
    </row>
    <row r="28620" spans="1:12" ht="24" customHeight="1">
      <c r="A28620" s="1355"/>
      <c r="B28620" s="1355"/>
      <c r="C28620" s="1433"/>
      <c r="E28620" s="1433"/>
      <c r="K28620" s="1433"/>
      <c r="L28620" s="1334"/>
    </row>
    <row r="28621" spans="1:12" ht="24" customHeight="1">
      <c r="A28621" s="1355"/>
      <c r="B28621" s="1355"/>
      <c r="C28621" s="1433"/>
      <c r="E28621" s="1433"/>
      <c r="K28621" s="1433"/>
      <c r="L28621" s="1334"/>
    </row>
    <row r="28622" spans="1:12" ht="24" customHeight="1">
      <c r="A28622" s="1355"/>
      <c r="B28622" s="1355"/>
      <c r="C28622" s="1433"/>
      <c r="E28622" s="1433"/>
      <c r="K28622" s="1433"/>
      <c r="L28622" s="1334"/>
    </row>
    <row r="28623" spans="1:12" ht="24" customHeight="1">
      <c r="A28623" s="1355"/>
      <c r="B28623" s="1355"/>
      <c r="C28623" s="1433"/>
      <c r="E28623" s="1433"/>
      <c r="K28623" s="1433"/>
      <c r="L28623" s="1334"/>
    </row>
    <row r="28624" spans="1:12" ht="24" customHeight="1">
      <c r="A28624" s="1355"/>
      <c r="B28624" s="1355"/>
      <c r="C28624" s="1433"/>
      <c r="E28624" s="1433"/>
      <c r="K28624" s="1433"/>
      <c r="L28624" s="1334"/>
    </row>
    <row r="28625" spans="1:12" ht="24" customHeight="1">
      <c r="A28625" s="1355"/>
      <c r="B28625" s="1355"/>
      <c r="C28625" s="1433"/>
      <c r="E28625" s="1433"/>
      <c r="K28625" s="1433"/>
      <c r="L28625" s="1334"/>
    </row>
    <row r="28626" spans="1:12" ht="24" customHeight="1">
      <c r="A28626" s="1355"/>
      <c r="B28626" s="1355"/>
      <c r="C28626" s="1433"/>
      <c r="E28626" s="1433"/>
      <c r="K28626" s="1433"/>
      <c r="L28626" s="1334"/>
    </row>
    <row r="28627" spans="1:12" ht="24" customHeight="1">
      <c r="A28627" s="1355"/>
      <c r="B28627" s="1355"/>
      <c r="C28627" s="1433"/>
      <c r="E28627" s="1433"/>
      <c r="K28627" s="1433"/>
      <c r="L28627" s="1334"/>
    </row>
    <row r="28628" spans="1:12" ht="24" customHeight="1">
      <c r="A28628" s="1355"/>
      <c r="B28628" s="1355"/>
      <c r="C28628" s="1433"/>
      <c r="E28628" s="1433"/>
      <c r="K28628" s="1433"/>
      <c r="L28628" s="1334"/>
    </row>
    <row r="28629" spans="1:12" ht="24" customHeight="1">
      <c r="A28629" s="1355"/>
      <c r="B28629" s="1355"/>
      <c r="C28629" s="1433"/>
      <c r="E28629" s="1433"/>
      <c r="K28629" s="1433"/>
      <c r="L28629" s="1334"/>
    </row>
    <row r="28630" spans="1:12" ht="24" customHeight="1">
      <c r="A28630" s="1355"/>
      <c r="B28630" s="1355"/>
      <c r="C28630" s="1433"/>
      <c r="E28630" s="1433"/>
      <c r="K28630" s="1433"/>
      <c r="L28630" s="1334"/>
    </row>
    <row r="28631" spans="1:12" ht="24" customHeight="1">
      <c r="A28631" s="1355"/>
      <c r="B28631" s="1355"/>
      <c r="C28631" s="1433"/>
      <c r="E28631" s="1433"/>
      <c r="K28631" s="1433"/>
      <c r="L28631" s="1334"/>
    </row>
    <row r="28632" spans="1:12" ht="24" customHeight="1">
      <c r="A28632" s="1355"/>
      <c r="B28632" s="1355"/>
      <c r="C28632" s="1433"/>
      <c r="E28632" s="1433"/>
      <c r="K28632" s="1433"/>
      <c r="L28632" s="1334"/>
    </row>
    <row r="28633" spans="1:12" ht="24" customHeight="1">
      <c r="A28633" s="1355"/>
      <c r="B28633" s="1355"/>
      <c r="C28633" s="1433"/>
      <c r="E28633" s="1433"/>
      <c r="K28633" s="1433"/>
      <c r="L28633" s="1334"/>
    </row>
    <row r="28634" spans="1:12" ht="24" customHeight="1">
      <c r="A28634" s="1355"/>
      <c r="B28634" s="1355"/>
      <c r="C28634" s="1433"/>
      <c r="E28634" s="1433"/>
      <c r="K28634" s="1433"/>
      <c r="L28634" s="1334"/>
    </row>
    <row r="28635" spans="1:12" ht="24" customHeight="1">
      <c r="A28635" s="1355"/>
      <c r="B28635" s="1355"/>
      <c r="C28635" s="1433"/>
      <c r="E28635" s="1433"/>
      <c r="K28635" s="1433"/>
      <c r="L28635" s="1334"/>
    </row>
    <row r="28636" spans="1:12" ht="24" customHeight="1">
      <c r="A28636" s="1355"/>
      <c r="B28636" s="1355"/>
      <c r="C28636" s="1433"/>
      <c r="E28636" s="1433"/>
      <c r="K28636" s="1433"/>
      <c r="L28636" s="1334"/>
    </row>
    <row r="28637" spans="1:12" ht="24" customHeight="1">
      <c r="A28637" s="1355"/>
      <c r="B28637" s="1355"/>
      <c r="C28637" s="1433"/>
      <c r="E28637" s="1433"/>
      <c r="K28637" s="1433"/>
      <c r="L28637" s="1334"/>
    </row>
    <row r="28638" spans="1:12" ht="24" customHeight="1">
      <c r="A28638" s="1355"/>
      <c r="B28638" s="1355"/>
      <c r="C28638" s="1433"/>
      <c r="E28638" s="1433"/>
      <c r="K28638" s="1433"/>
      <c r="L28638" s="1334"/>
    </row>
    <row r="28639" spans="1:12" ht="24" customHeight="1">
      <c r="A28639" s="1355"/>
      <c r="B28639" s="1355"/>
      <c r="C28639" s="1433"/>
      <c r="E28639" s="1433"/>
      <c r="K28639" s="1433"/>
      <c r="L28639" s="1334"/>
    </row>
    <row r="28640" spans="1:12" ht="24" customHeight="1">
      <c r="A28640" s="1355"/>
      <c r="B28640" s="1355"/>
      <c r="C28640" s="1433"/>
      <c r="E28640" s="1433"/>
      <c r="K28640" s="1433"/>
      <c r="L28640" s="1334"/>
    </row>
    <row r="28641" spans="1:12" ht="24" customHeight="1">
      <c r="A28641" s="1355"/>
      <c r="B28641" s="1355"/>
      <c r="C28641" s="1433"/>
      <c r="E28641" s="1433"/>
      <c r="K28641" s="1433"/>
      <c r="L28641" s="1334"/>
    </row>
    <row r="28642" spans="1:12" ht="24" customHeight="1">
      <c r="A28642" s="1355"/>
      <c r="B28642" s="1355"/>
      <c r="C28642" s="1433"/>
      <c r="E28642" s="1433"/>
      <c r="K28642" s="1433"/>
      <c r="L28642" s="1334"/>
    </row>
    <row r="28643" spans="1:12" ht="24" customHeight="1">
      <c r="A28643" s="1355"/>
      <c r="B28643" s="1355"/>
      <c r="C28643" s="1433"/>
      <c r="E28643" s="1433"/>
      <c r="K28643" s="1433"/>
      <c r="L28643" s="1334"/>
    </row>
    <row r="28644" spans="1:12" ht="24" customHeight="1">
      <c r="A28644" s="1355"/>
      <c r="B28644" s="1355"/>
      <c r="C28644" s="1433"/>
      <c r="E28644" s="1433"/>
      <c r="K28644" s="1433"/>
      <c r="L28644" s="1334"/>
    </row>
    <row r="28645" spans="1:12" ht="24" customHeight="1">
      <c r="A28645" s="1355"/>
      <c r="B28645" s="1355"/>
      <c r="C28645" s="1433"/>
      <c r="E28645" s="1433"/>
      <c r="K28645" s="1433"/>
      <c r="L28645" s="1334"/>
    </row>
    <row r="28646" spans="1:12" ht="24" customHeight="1">
      <c r="A28646" s="1355"/>
      <c r="B28646" s="1355"/>
      <c r="C28646" s="1433"/>
      <c r="E28646" s="1433"/>
      <c r="K28646" s="1433"/>
      <c r="L28646" s="1334"/>
    </row>
    <row r="28647" spans="1:12" ht="24" customHeight="1">
      <c r="A28647" s="1355"/>
      <c r="B28647" s="1355"/>
      <c r="C28647" s="1433"/>
      <c r="E28647" s="1433"/>
      <c r="K28647" s="1433"/>
      <c r="L28647" s="1334"/>
    </row>
    <row r="28648" spans="1:12" ht="24" customHeight="1">
      <c r="A28648" s="1355"/>
      <c r="B28648" s="1355"/>
      <c r="C28648" s="1433"/>
      <c r="E28648" s="1433"/>
      <c r="K28648" s="1433"/>
      <c r="L28648" s="1334"/>
    </row>
    <row r="28649" spans="1:12" ht="24" customHeight="1">
      <c r="A28649" s="1355"/>
      <c r="B28649" s="1355"/>
      <c r="C28649" s="1433"/>
      <c r="E28649" s="1433"/>
      <c r="K28649" s="1433"/>
      <c r="L28649" s="1334"/>
    </row>
    <row r="28650" spans="1:12" ht="24" customHeight="1">
      <c r="A28650" s="1355"/>
      <c r="B28650" s="1355"/>
      <c r="C28650" s="1433"/>
      <c r="E28650" s="1433"/>
      <c r="K28650" s="1433"/>
      <c r="L28650" s="1334"/>
    </row>
    <row r="28651" spans="1:12" ht="24" customHeight="1">
      <c r="A28651" s="1355"/>
      <c r="B28651" s="1355"/>
      <c r="C28651" s="1433"/>
      <c r="E28651" s="1433"/>
      <c r="K28651" s="1433"/>
      <c r="L28651" s="1334"/>
    </row>
    <row r="28652" spans="1:12" ht="24" customHeight="1">
      <c r="A28652" s="1355"/>
      <c r="B28652" s="1355"/>
      <c r="C28652" s="1433"/>
      <c r="E28652" s="1433"/>
      <c r="K28652" s="1433"/>
      <c r="L28652" s="1334"/>
    </row>
    <row r="28653" spans="1:12" ht="24" customHeight="1">
      <c r="A28653" s="1355"/>
      <c r="B28653" s="1355"/>
      <c r="C28653" s="1433"/>
      <c r="E28653" s="1433"/>
      <c r="K28653" s="1433"/>
      <c r="L28653" s="1334"/>
    </row>
    <row r="28654" spans="1:12" ht="24" customHeight="1">
      <c r="A28654" s="1355"/>
      <c r="B28654" s="1355"/>
      <c r="C28654" s="1433"/>
      <c r="E28654" s="1433"/>
      <c r="K28654" s="1433"/>
      <c r="L28654" s="1334"/>
    </row>
    <row r="28655" spans="1:12" ht="24" customHeight="1">
      <c r="A28655" s="1355"/>
      <c r="B28655" s="1355"/>
      <c r="C28655" s="1433"/>
      <c r="E28655" s="1433"/>
      <c r="K28655" s="1433"/>
      <c r="L28655" s="1334"/>
    </row>
    <row r="28656" spans="1:12" ht="24" customHeight="1">
      <c r="A28656" s="1355"/>
      <c r="B28656" s="1355"/>
      <c r="C28656" s="1433"/>
      <c r="E28656" s="1433"/>
      <c r="K28656" s="1433"/>
      <c r="L28656" s="1334"/>
    </row>
    <row r="28657" spans="1:12" ht="24" customHeight="1">
      <c r="A28657" s="1355"/>
      <c r="B28657" s="1355"/>
      <c r="C28657" s="1433"/>
      <c r="E28657" s="1433"/>
      <c r="K28657" s="1433"/>
      <c r="L28657" s="1334"/>
    </row>
    <row r="28658" spans="1:12" ht="24" customHeight="1">
      <c r="A28658" s="1355"/>
      <c r="B28658" s="1355"/>
      <c r="C28658" s="1433"/>
      <c r="E28658" s="1433"/>
      <c r="K28658" s="1433"/>
      <c r="L28658" s="1334"/>
    </row>
    <row r="28659" spans="1:12" ht="24" customHeight="1">
      <c r="A28659" s="1355"/>
      <c r="B28659" s="1355"/>
      <c r="C28659" s="1433"/>
      <c r="E28659" s="1433"/>
      <c r="K28659" s="1433"/>
      <c r="L28659" s="1334"/>
    </row>
    <row r="28660" spans="1:12" ht="24" customHeight="1">
      <c r="A28660" s="1355"/>
      <c r="B28660" s="1355"/>
      <c r="C28660" s="1433"/>
      <c r="E28660" s="1433"/>
      <c r="K28660" s="1433"/>
      <c r="L28660" s="1334"/>
    </row>
    <row r="28661" spans="1:12" ht="24" customHeight="1">
      <c r="A28661" s="1355"/>
      <c r="B28661" s="1355"/>
      <c r="C28661" s="1433"/>
      <c r="E28661" s="1433"/>
      <c r="K28661" s="1433"/>
      <c r="L28661" s="1334"/>
    </row>
    <row r="28662" spans="1:12" ht="24" customHeight="1">
      <c r="A28662" s="1355"/>
      <c r="B28662" s="1355"/>
      <c r="C28662" s="1433"/>
      <c r="E28662" s="1433"/>
      <c r="K28662" s="1433"/>
      <c r="L28662" s="1334"/>
    </row>
    <row r="28663" spans="1:12" ht="24" customHeight="1">
      <c r="A28663" s="1355"/>
      <c r="B28663" s="1355"/>
      <c r="C28663" s="1433"/>
      <c r="E28663" s="1433"/>
      <c r="K28663" s="1433"/>
      <c r="L28663" s="1334"/>
    </row>
    <row r="28664" spans="1:12" ht="24" customHeight="1">
      <c r="A28664" s="1355"/>
      <c r="B28664" s="1355"/>
      <c r="C28664" s="1433"/>
      <c r="E28664" s="1433"/>
      <c r="K28664" s="1433"/>
      <c r="L28664" s="1334"/>
    </row>
    <row r="28665" spans="1:12" ht="24" customHeight="1">
      <c r="A28665" s="1355"/>
      <c r="B28665" s="1355"/>
      <c r="C28665" s="1433"/>
      <c r="E28665" s="1433"/>
      <c r="K28665" s="1433"/>
      <c r="L28665" s="1334"/>
    </row>
    <row r="28666" spans="1:12" ht="24" customHeight="1">
      <c r="A28666" s="1355"/>
      <c r="B28666" s="1355"/>
      <c r="C28666" s="1433"/>
      <c r="E28666" s="1433"/>
      <c r="K28666" s="1433"/>
      <c r="L28666" s="1334"/>
    </row>
    <row r="28667" spans="1:12" ht="24" customHeight="1">
      <c r="A28667" s="1355"/>
      <c r="B28667" s="1355"/>
      <c r="C28667" s="1433"/>
      <c r="E28667" s="1433"/>
      <c r="K28667" s="1433"/>
      <c r="L28667" s="1334"/>
    </row>
    <row r="28668" spans="1:12" ht="24" customHeight="1">
      <c r="A28668" s="1355"/>
      <c r="B28668" s="1355"/>
      <c r="C28668" s="1433"/>
      <c r="E28668" s="1433"/>
      <c r="K28668" s="1433"/>
      <c r="L28668" s="1334"/>
    </row>
    <row r="28669" spans="1:12" ht="24" customHeight="1">
      <c r="A28669" s="1355"/>
      <c r="B28669" s="1355"/>
      <c r="C28669" s="1433"/>
      <c r="E28669" s="1433"/>
      <c r="K28669" s="1433"/>
      <c r="L28669" s="1334"/>
    </row>
    <row r="28670" spans="1:12" ht="24" customHeight="1">
      <c r="A28670" s="1355"/>
      <c r="B28670" s="1355"/>
      <c r="C28670" s="1433"/>
      <c r="E28670" s="1433"/>
      <c r="K28670" s="1433"/>
      <c r="L28670" s="1334"/>
    </row>
    <row r="28671" spans="1:12" ht="24" customHeight="1">
      <c r="A28671" s="1355"/>
      <c r="B28671" s="1355"/>
      <c r="C28671" s="1433"/>
      <c r="E28671" s="1433"/>
      <c r="K28671" s="1433"/>
      <c r="L28671" s="1334"/>
    </row>
    <row r="28672" spans="1:12" ht="24" customHeight="1">
      <c r="A28672" s="1355"/>
      <c r="B28672" s="1355"/>
      <c r="C28672" s="1433"/>
      <c r="E28672" s="1433"/>
      <c r="K28672" s="1433"/>
      <c r="L28672" s="1334"/>
    </row>
    <row r="28673" spans="1:12" ht="24" customHeight="1">
      <c r="A28673" s="1355"/>
      <c r="B28673" s="1355"/>
      <c r="C28673" s="1433"/>
      <c r="E28673" s="1433"/>
      <c r="K28673" s="1433"/>
      <c r="L28673" s="1334"/>
    </row>
    <row r="28674" spans="1:12" ht="24" customHeight="1">
      <c r="A28674" s="1355"/>
      <c r="B28674" s="1355"/>
      <c r="C28674" s="1433"/>
      <c r="E28674" s="1433"/>
      <c r="K28674" s="1433"/>
      <c r="L28674" s="1334"/>
    </row>
    <row r="28675" spans="1:12" ht="24" customHeight="1">
      <c r="A28675" s="1355"/>
      <c r="B28675" s="1355"/>
      <c r="C28675" s="1433"/>
      <c r="E28675" s="1433"/>
      <c r="K28675" s="1433"/>
      <c r="L28675" s="1334"/>
    </row>
    <row r="28676" spans="1:12" ht="24" customHeight="1">
      <c r="A28676" s="1355"/>
      <c r="B28676" s="1355"/>
      <c r="C28676" s="1433"/>
      <c r="E28676" s="1433"/>
      <c r="K28676" s="1433"/>
      <c r="L28676" s="1334"/>
    </row>
    <row r="28677" spans="1:12" ht="24" customHeight="1">
      <c r="A28677" s="1355"/>
      <c r="B28677" s="1355"/>
      <c r="C28677" s="1433"/>
      <c r="E28677" s="1433"/>
      <c r="K28677" s="1433"/>
      <c r="L28677" s="1334"/>
    </row>
    <row r="28678" spans="1:12" ht="24" customHeight="1">
      <c r="A28678" s="1355"/>
      <c r="B28678" s="1355"/>
      <c r="C28678" s="1433"/>
      <c r="E28678" s="1433"/>
      <c r="K28678" s="1433"/>
      <c r="L28678" s="1334"/>
    </row>
    <row r="28679" spans="1:12" ht="24" customHeight="1">
      <c r="A28679" s="1355"/>
      <c r="B28679" s="1355"/>
      <c r="C28679" s="1433"/>
      <c r="E28679" s="1433"/>
      <c r="K28679" s="1433"/>
      <c r="L28679" s="1334"/>
    </row>
    <row r="28680" spans="1:12" ht="24" customHeight="1">
      <c r="A28680" s="1355"/>
      <c r="B28680" s="1355"/>
      <c r="C28680" s="1433"/>
      <c r="E28680" s="1433"/>
      <c r="K28680" s="1433"/>
      <c r="L28680" s="1334"/>
    </row>
    <row r="28681" spans="1:12" ht="24" customHeight="1">
      <c r="A28681" s="1355"/>
      <c r="B28681" s="1355"/>
      <c r="C28681" s="1433"/>
      <c r="E28681" s="1433"/>
      <c r="K28681" s="1433"/>
      <c r="L28681" s="1334"/>
    </row>
    <row r="28682" spans="1:12" ht="24" customHeight="1">
      <c r="A28682" s="1355"/>
      <c r="B28682" s="1355"/>
      <c r="C28682" s="1433"/>
      <c r="E28682" s="1433"/>
      <c r="K28682" s="1433"/>
      <c r="L28682" s="1334"/>
    </row>
    <row r="28683" spans="1:12" ht="24" customHeight="1">
      <c r="A28683" s="1355"/>
      <c r="B28683" s="1355"/>
      <c r="C28683" s="1433"/>
      <c r="E28683" s="1433"/>
      <c r="K28683" s="1433"/>
      <c r="L28683" s="1334"/>
    </row>
    <row r="28684" spans="1:12" ht="24" customHeight="1">
      <c r="A28684" s="1355"/>
      <c r="B28684" s="1355"/>
      <c r="C28684" s="1433"/>
      <c r="E28684" s="1433"/>
      <c r="K28684" s="1433"/>
      <c r="L28684" s="1334"/>
    </row>
    <row r="28685" spans="1:12" ht="24" customHeight="1">
      <c r="A28685" s="1355"/>
      <c r="B28685" s="1355"/>
      <c r="C28685" s="1433"/>
      <c r="E28685" s="1433"/>
      <c r="K28685" s="1433"/>
      <c r="L28685" s="1334"/>
    </row>
    <row r="28686" spans="1:12" ht="24" customHeight="1">
      <c r="A28686" s="1355"/>
      <c r="B28686" s="1355"/>
      <c r="C28686" s="1433"/>
      <c r="E28686" s="1433"/>
      <c r="K28686" s="1433"/>
      <c r="L28686" s="1334"/>
    </row>
    <row r="28687" spans="1:12" ht="24" customHeight="1">
      <c r="A28687" s="1355"/>
      <c r="B28687" s="1355"/>
      <c r="C28687" s="1433"/>
      <c r="E28687" s="1433"/>
      <c r="K28687" s="1433"/>
      <c r="L28687" s="1334"/>
    </row>
    <row r="28688" spans="1:12" ht="24" customHeight="1">
      <c r="A28688" s="1355"/>
      <c r="B28688" s="1355"/>
      <c r="C28688" s="1433"/>
      <c r="E28688" s="1433"/>
      <c r="K28688" s="1433"/>
      <c r="L28688" s="1334"/>
    </row>
    <row r="28689" spans="1:12" ht="24" customHeight="1">
      <c r="A28689" s="1355"/>
      <c r="B28689" s="1355"/>
      <c r="C28689" s="1433"/>
      <c r="E28689" s="1433"/>
      <c r="K28689" s="1433"/>
      <c r="L28689" s="1334"/>
    </row>
    <row r="28690" spans="1:12" ht="24" customHeight="1">
      <c r="A28690" s="1355"/>
      <c r="B28690" s="1355"/>
      <c r="C28690" s="1433"/>
      <c r="E28690" s="1433"/>
      <c r="K28690" s="1433"/>
      <c r="L28690" s="1334"/>
    </row>
    <row r="28691" spans="1:12" ht="24" customHeight="1">
      <c r="A28691" s="1355"/>
      <c r="B28691" s="1355"/>
      <c r="C28691" s="1433"/>
      <c r="E28691" s="1433"/>
      <c r="K28691" s="1433"/>
      <c r="L28691" s="1334"/>
    </row>
    <row r="28692" spans="1:12" ht="24" customHeight="1">
      <c r="A28692" s="1355"/>
      <c r="B28692" s="1355"/>
      <c r="C28692" s="1433"/>
      <c r="E28692" s="1433"/>
      <c r="K28692" s="1433"/>
      <c r="L28692" s="1334"/>
    </row>
    <row r="28693" spans="1:12" ht="24" customHeight="1">
      <c r="A28693" s="1355"/>
      <c r="B28693" s="1355"/>
      <c r="C28693" s="1433"/>
      <c r="E28693" s="1433"/>
      <c r="K28693" s="1433"/>
      <c r="L28693" s="1334"/>
    </row>
    <row r="28694" spans="1:12" ht="24" customHeight="1">
      <c r="A28694" s="1355"/>
      <c r="B28694" s="1355"/>
      <c r="C28694" s="1433"/>
      <c r="E28694" s="1433"/>
      <c r="K28694" s="1433"/>
      <c r="L28694" s="1334"/>
    </row>
    <row r="28695" spans="1:12" ht="24" customHeight="1">
      <c r="A28695" s="1355"/>
      <c r="B28695" s="1355"/>
      <c r="C28695" s="1433"/>
      <c r="E28695" s="1433"/>
      <c r="K28695" s="1433"/>
      <c r="L28695" s="1334"/>
    </row>
    <row r="28696" spans="1:12" ht="24" customHeight="1">
      <c r="A28696" s="1355"/>
      <c r="B28696" s="1355"/>
      <c r="C28696" s="1433"/>
      <c r="E28696" s="1433"/>
      <c r="K28696" s="1433"/>
      <c r="L28696" s="1334"/>
    </row>
    <row r="28697" spans="1:12" ht="24" customHeight="1">
      <c r="A28697" s="1355"/>
      <c r="B28697" s="1355"/>
      <c r="C28697" s="1433"/>
      <c r="E28697" s="1433"/>
      <c r="K28697" s="1433"/>
      <c r="L28697" s="1334"/>
    </row>
    <row r="28698" spans="1:12" ht="24" customHeight="1">
      <c r="A28698" s="1355"/>
      <c r="B28698" s="1355"/>
      <c r="C28698" s="1433"/>
      <c r="E28698" s="1433"/>
      <c r="K28698" s="1433"/>
      <c r="L28698" s="1334"/>
    </row>
    <row r="28699" spans="1:12" ht="24" customHeight="1">
      <c r="A28699" s="1355"/>
      <c r="B28699" s="1355"/>
      <c r="C28699" s="1433"/>
      <c r="E28699" s="1433"/>
      <c r="K28699" s="1433"/>
      <c r="L28699" s="1334"/>
    </row>
    <row r="28700" spans="1:12" ht="24" customHeight="1">
      <c r="A28700" s="1355"/>
      <c r="B28700" s="1355"/>
      <c r="C28700" s="1433"/>
      <c r="E28700" s="1433"/>
      <c r="K28700" s="1433"/>
      <c r="L28700" s="1334"/>
    </row>
    <row r="28701" spans="1:12" ht="24" customHeight="1">
      <c r="A28701" s="1355"/>
      <c r="B28701" s="1355"/>
      <c r="C28701" s="1433"/>
      <c r="E28701" s="1433"/>
      <c r="K28701" s="1433"/>
      <c r="L28701" s="1334"/>
    </row>
    <row r="28702" spans="1:12" ht="24" customHeight="1">
      <c r="A28702" s="1355"/>
      <c r="B28702" s="1355"/>
      <c r="C28702" s="1433"/>
      <c r="E28702" s="1433"/>
      <c r="K28702" s="1433"/>
      <c r="L28702" s="1334"/>
    </row>
    <row r="28703" spans="1:12" ht="24" customHeight="1">
      <c r="A28703" s="1355"/>
      <c r="B28703" s="1355"/>
      <c r="C28703" s="1433"/>
      <c r="E28703" s="1433"/>
      <c r="K28703" s="1433"/>
      <c r="L28703" s="1334"/>
    </row>
    <row r="28704" spans="1:12" ht="24" customHeight="1">
      <c r="A28704" s="1355"/>
      <c r="B28704" s="1355"/>
      <c r="C28704" s="1433"/>
      <c r="E28704" s="1433"/>
      <c r="K28704" s="1433"/>
      <c r="L28704" s="1334"/>
    </row>
    <row r="28705" spans="1:12" ht="24" customHeight="1">
      <c r="A28705" s="1355"/>
      <c r="B28705" s="1355"/>
      <c r="C28705" s="1433"/>
      <c r="E28705" s="1433"/>
      <c r="K28705" s="1433"/>
      <c r="L28705" s="1334"/>
    </row>
    <row r="28706" spans="1:12" ht="24" customHeight="1">
      <c r="A28706" s="1355"/>
      <c r="B28706" s="1355"/>
      <c r="C28706" s="1433"/>
      <c r="E28706" s="1433"/>
      <c r="K28706" s="1433"/>
      <c r="L28706" s="1334"/>
    </row>
    <row r="28707" spans="1:12" ht="24" customHeight="1">
      <c r="A28707" s="1355"/>
      <c r="B28707" s="1355"/>
      <c r="C28707" s="1433"/>
      <c r="E28707" s="1433"/>
      <c r="K28707" s="1433"/>
      <c r="L28707" s="1334"/>
    </row>
    <row r="28708" spans="1:12" ht="24" customHeight="1">
      <c r="A28708" s="1355"/>
      <c r="B28708" s="1355"/>
      <c r="C28708" s="1433"/>
      <c r="E28708" s="1433"/>
      <c r="K28708" s="1433"/>
      <c r="L28708" s="1334"/>
    </row>
    <row r="28709" spans="1:12" ht="24" customHeight="1">
      <c r="A28709" s="1355"/>
      <c r="B28709" s="1355"/>
      <c r="C28709" s="1433"/>
      <c r="E28709" s="1433"/>
      <c r="K28709" s="1433"/>
      <c r="L28709" s="1334"/>
    </row>
    <row r="28710" spans="1:12" ht="24" customHeight="1">
      <c r="A28710" s="1355"/>
      <c r="B28710" s="1355"/>
      <c r="C28710" s="1433"/>
      <c r="E28710" s="1433"/>
      <c r="K28710" s="1433"/>
      <c r="L28710" s="1334"/>
    </row>
    <row r="28711" spans="1:12" ht="24" customHeight="1">
      <c r="A28711" s="1355"/>
      <c r="B28711" s="1355"/>
      <c r="C28711" s="1433"/>
      <c r="E28711" s="1433"/>
      <c r="K28711" s="1433"/>
      <c r="L28711" s="1334"/>
    </row>
    <row r="28712" spans="1:12" ht="24" customHeight="1">
      <c r="A28712" s="1355"/>
      <c r="B28712" s="1355"/>
      <c r="C28712" s="1433"/>
      <c r="E28712" s="1433"/>
      <c r="K28712" s="1433"/>
      <c r="L28712" s="1334"/>
    </row>
    <row r="28713" spans="1:12" ht="24" customHeight="1">
      <c r="A28713" s="1355"/>
      <c r="B28713" s="1355"/>
      <c r="C28713" s="1433"/>
      <c r="E28713" s="1433"/>
      <c r="K28713" s="1433"/>
      <c r="L28713" s="1334"/>
    </row>
    <row r="28714" spans="1:12" ht="24" customHeight="1">
      <c r="A28714" s="1355"/>
      <c r="B28714" s="1355"/>
      <c r="C28714" s="1433"/>
      <c r="E28714" s="1433"/>
      <c r="K28714" s="1433"/>
      <c r="L28714" s="1334"/>
    </row>
    <row r="28715" spans="1:12" ht="24" customHeight="1">
      <c r="A28715" s="1355"/>
      <c r="B28715" s="1355"/>
      <c r="C28715" s="1433"/>
      <c r="E28715" s="1433"/>
      <c r="K28715" s="1433"/>
      <c r="L28715" s="1334"/>
    </row>
    <row r="28716" spans="1:12" ht="24" customHeight="1">
      <c r="A28716" s="1355"/>
      <c r="B28716" s="1355"/>
      <c r="C28716" s="1433"/>
      <c r="E28716" s="1433"/>
      <c r="K28716" s="1433"/>
      <c r="L28716" s="1334"/>
    </row>
    <row r="28717" spans="1:12" ht="24" customHeight="1">
      <c r="A28717" s="1355"/>
      <c r="B28717" s="1355"/>
      <c r="C28717" s="1433"/>
      <c r="E28717" s="1433"/>
      <c r="K28717" s="1433"/>
      <c r="L28717" s="1334"/>
    </row>
    <row r="28718" spans="1:12" ht="24" customHeight="1">
      <c r="A28718" s="1355"/>
      <c r="B28718" s="1355"/>
      <c r="C28718" s="1433"/>
      <c r="E28718" s="1433"/>
      <c r="K28718" s="1433"/>
      <c r="L28718" s="1334"/>
    </row>
    <row r="28719" spans="1:12" ht="24" customHeight="1">
      <c r="A28719" s="1355"/>
      <c r="B28719" s="1355"/>
      <c r="C28719" s="1433"/>
      <c r="E28719" s="1433"/>
      <c r="K28719" s="1433"/>
      <c r="L28719" s="1334"/>
    </row>
    <row r="28720" spans="1:12" ht="24" customHeight="1">
      <c r="A28720" s="1355"/>
      <c r="B28720" s="1355"/>
      <c r="C28720" s="1433"/>
      <c r="E28720" s="1433"/>
      <c r="K28720" s="1433"/>
      <c r="L28720" s="1334"/>
    </row>
    <row r="28721" spans="1:12" ht="24" customHeight="1">
      <c r="A28721" s="1355"/>
      <c r="B28721" s="1355"/>
      <c r="C28721" s="1433"/>
      <c r="E28721" s="1433"/>
      <c r="K28721" s="1433"/>
      <c r="L28721" s="1334"/>
    </row>
    <row r="28722" spans="1:12" ht="24" customHeight="1">
      <c r="A28722" s="1355"/>
      <c r="B28722" s="1355"/>
      <c r="C28722" s="1433"/>
      <c r="E28722" s="1433"/>
      <c r="K28722" s="1433"/>
      <c r="L28722" s="1334"/>
    </row>
    <row r="28723" spans="1:12" ht="24" customHeight="1">
      <c r="A28723" s="1355"/>
      <c r="B28723" s="1355"/>
      <c r="C28723" s="1433"/>
      <c r="E28723" s="1433"/>
      <c r="K28723" s="1433"/>
      <c r="L28723" s="1334"/>
    </row>
    <row r="28724" spans="1:12" ht="24" customHeight="1">
      <c r="A28724" s="1355"/>
      <c r="B28724" s="1355"/>
      <c r="C28724" s="1433"/>
      <c r="E28724" s="1433"/>
      <c r="K28724" s="1433"/>
      <c r="L28724" s="1334"/>
    </row>
    <row r="28725" spans="1:12" ht="24" customHeight="1">
      <c r="A28725" s="1355"/>
      <c r="B28725" s="1355"/>
      <c r="C28725" s="1433"/>
      <c r="E28725" s="1433"/>
      <c r="K28725" s="1433"/>
      <c r="L28725" s="1334"/>
    </row>
    <row r="28726" spans="1:12" ht="24" customHeight="1">
      <c r="A28726" s="1355"/>
      <c r="B28726" s="1355"/>
      <c r="C28726" s="1433"/>
      <c r="E28726" s="1433"/>
      <c r="K28726" s="1433"/>
      <c r="L28726" s="1334"/>
    </row>
    <row r="28727" spans="1:12" ht="24" customHeight="1">
      <c r="A28727" s="1355"/>
      <c r="B28727" s="1355"/>
      <c r="C28727" s="1433"/>
      <c r="E28727" s="1433"/>
      <c r="K28727" s="1433"/>
      <c r="L28727" s="1334"/>
    </row>
    <row r="28728" spans="1:12" ht="24" customHeight="1">
      <c r="A28728" s="1355"/>
      <c r="B28728" s="1355"/>
      <c r="C28728" s="1433"/>
      <c r="E28728" s="1433"/>
      <c r="K28728" s="1433"/>
      <c r="L28728" s="1334"/>
    </row>
    <row r="28729" spans="1:12" ht="24" customHeight="1">
      <c r="A28729" s="1355"/>
      <c r="B28729" s="1355"/>
      <c r="C28729" s="1433"/>
      <c r="E28729" s="1433"/>
      <c r="K28729" s="1433"/>
      <c r="L28729" s="1334"/>
    </row>
    <row r="28730" spans="1:12" ht="24" customHeight="1">
      <c r="A28730" s="1355"/>
      <c r="B28730" s="1355"/>
      <c r="C28730" s="1433"/>
      <c r="E28730" s="1433"/>
      <c r="K28730" s="1433"/>
      <c r="L28730" s="1334"/>
    </row>
    <row r="28731" spans="1:12" ht="24" customHeight="1">
      <c r="A28731" s="1355"/>
      <c r="B28731" s="1355"/>
      <c r="C28731" s="1433"/>
      <c r="E28731" s="1433"/>
      <c r="K28731" s="1433"/>
      <c r="L28731" s="1334"/>
    </row>
    <row r="28732" spans="1:12" ht="24" customHeight="1">
      <c r="A28732" s="1355"/>
      <c r="B28732" s="1355"/>
      <c r="C28732" s="1433"/>
      <c r="E28732" s="1433"/>
      <c r="K28732" s="1433"/>
      <c r="L28732" s="1334"/>
    </row>
    <row r="28733" spans="1:12" ht="24" customHeight="1">
      <c r="A28733" s="1355"/>
      <c r="B28733" s="1355"/>
      <c r="C28733" s="1433"/>
      <c r="E28733" s="1433"/>
      <c r="K28733" s="1433"/>
      <c r="L28733" s="1334"/>
    </row>
    <row r="28734" spans="1:12" ht="24" customHeight="1">
      <c r="A28734" s="1355"/>
      <c r="B28734" s="1355"/>
      <c r="C28734" s="1433"/>
      <c r="E28734" s="1433"/>
      <c r="K28734" s="1433"/>
      <c r="L28734" s="1334"/>
    </row>
    <row r="28735" spans="1:12" ht="24" customHeight="1">
      <c r="A28735" s="1355"/>
      <c r="B28735" s="1355"/>
      <c r="C28735" s="1433"/>
      <c r="E28735" s="1433"/>
      <c r="K28735" s="1433"/>
      <c r="L28735" s="1334"/>
    </row>
    <row r="28736" spans="1:12" ht="24" customHeight="1">
      <c r="A28736" s="1355"/>
      <c r="B28736" s="1355"/>
      <c r="C28736" s="1433"/>
      <c r="E28736" s="1433"/>
      <c r="K28736" s="1433"/>
      <c r="L28736" s="1334"/>
    </row>
    <row r="28737" spans="1:12" ht="24" customHeight="1">
      <c r="A28737" s="1355"/>
      <c r="B28737" s="1355"/>
      <c r="C28737" s="1433"/>
      <c r="E28737" s="1433"/>
      <c r="K28737" s="1433"/>
      <c r="L28737" s="1334"/>
    </row>
    <row r="28738" spans="1:12" ht="24" customHeight="1">
      <c r="A28738" s="1355"/>
      <c r="B28738" s="1355"/>
      <c r="C28738" s="1433"/>
      <c r="E28738" s="1433"/>
      <c r="K28738" s="1433"/>
      <c r="L28738" s="1334"/>
    </row>
    <row r="28739" spans="1:12" ht="24" customHeight="1">
      <c r="A28739" s="1355"/>
      <c r="B28739" s="1355"/>
      <c r="C28739" s="1433"/>
      <c r="E28739" s="1433"/>
      <c r="K28739" s="1433"/>
      <c r="L28739" s="1334"/>
    </row>
    <row r="28740" spans="1:12" ht="24" customHeight="1">
      <c r="A28740" s="1355"/>
      <c r="B28740" s="1355"/>
      <c r="C28740" s="1433"/>
      <c r="E28740" s="1433"/>
      <c r="K28740" s="1433"/>
      <c r="L28740" s="1334"/>
    </row>
    <row r="28741" spans="1:12" ht="24" customHeight="1">
      <c r="A28741" s="1355"/>
      <c r="B28741" s="1355"/>
      <c r="C28741" s="1433"/>
      <c r="E28741" s="1433"/>
      <c r="K28741" s="1433"/>
      <c r="L28741" s="1334"/>
    </row>
    <row r="28742" spans="1:12" ht="24" customHeight="1">
      <c r="A28742" s="1355"/>
      <c r="B28742" s="1355"/>
      <c r="C28742" s="1433"/>
      <c r="E28742" s="1433"/>
      <c r="K28742" s="1433"/>
      <c r="L28742" s="1334"/>
    </row>
    <row r="28743" spans="1:12" ht="24" customHeight="1">
      <c r="A28743" s="1355"/>
      <c r="B28743" s="1355"/>
      <c r="C28743" s="1433"/>
      <c r="E28743" s="1433"/>
      <c r="K28743" s="1433"/>
      <c r="L28743" s="1334"/>
    </row>
    <row r="28744" spans="1:12" ht="24" customHeight="1">
      <c r="A28744" s="1355"/>
      <c r="B28744" s="1355"/>
      <c r="C28744" s="1433"/>
      <c r="E28744" s="1433"/>
      <c r="K28744" s="1433"/>
      <c r="L28744" s="1334"/>
    </row>
    <row r="28745" spans="1:12" ht="24" customHeight="1">
      <c r="A28745" s="1355"/>
      <c r="B28745" s="1355"/>
      <c r="C28745" s="1433"/>
      <c r="E28745" s="1433"/>
      <c r="K28745" s="1433"/>
      <c r="L28745" s="1334"/>
    </row>
    <row r="28746" spans="1:12" ht="24" customHeight="1">
      <c r="A28746" s="1355"/>
      <c r="B28746" s="1355"/>
      <c r="C28746" s="1433"/>
      <c r="E28746" s="1433"/>
      <c r="K28746" s="1433"/>
      <c r="L28746" s="1334"/>
    </row>
    <row r="28747" spans="1:12" ht="24" customHeight="1">
      <c r="A28747" s="1355"/>
      <c r="B28747" s="1355"/>
      <c r="C28747" s="1433"/>
      <c r="E28747" s="1433"/>
      <c r="K28747" s="1433"/>
      <c r="L28747" s="1334"/>
    </row>
    <row r="28748" spans="1:12" ht="24" customHeight="1">
      <c r="A28748" s="1355"/>
      <c r="B28748" s="1355"/>
      <c r="C28748" s="1433"/>
      <c r="E28748" s="1433"/>
      <c r="K28748" s="1433"/>
      <c r="L28748" s="1334"/>
    </row>
    <row r="28749" spans="1:12" ht="24" customHeight="1">
      <c r="A28749" s="1355"/>
      <c r="B28749" s="1355"/>
      <c r="C28749" s="1433"/>
      <c r="E28749" s="1433"/>
      <c r="K28749" s="1433"/>
      <c r="L28749" s="1334"/>
    </row>
    <row r="28750" spans="1:12" ht="24" customHeight="1">
      <c r="A28750" s="1355"/>
      <c r="B28750" s="1355"/>
      <c r="C28750" s="1433"/>
      <c r="E28750" s="1433"/>
      <c r="K28750" s="1433"/>
      <c r="L28750" s="1334"/>
    </row>
    <row r="28751" spans="1:12" ht="24" customHeight="1">
      <c r="A28751" s="1355"/>
      <c r="B28751" s="1355"/>
      <c r="C28751" s="1433"/>
      <c r="E28751" s="1433"/>
      <c r="K28751" s="1433"/>
      <c r="L28751" s="1334"/>
    </row>
    <row r="28752" spans="1:12" ht="24" customHeight="1">
      <c r="A28752" s="1355"/>
      <c r="B28752" s="1355"/>
      <c r="C28752" s="1433"/>
      <c r="E28752" s="1433"/>
      <c r="K28752" s="1433"/>
      <c r="L28752" s="1334"/>
    </row>
    <row r="28753" spans="1:12" ht="24" customHeight="1">
      <c r="A28753" s="1355"/>
      <c r="B28753" s="1355"/>
      <c r="C28753" s="1433"/>
      <c r="E28753" s="1433"/>
      <c r="K28753" s="1433"/>
      <c r="L28753" s="1334"/>
    </row>
    <row r="28754" spans="1:12" ht="24" customHeight="1">
      <c r="A28754" s="1355"/>
      <c r="B28754" s="1355"/>
      <c r="C28754" s="1433"/>
      <c r="E28754" s="1433"/>
      <c r="K28754" s="1433"/>
      <c r="L28754" s="1334"/>
    </row>
    <row r="28755" spans="1:12" ht="24" customHeight="1">
      <c r="A28755" s="1355"/>
      <c r="B28755" s="1355"/>
      <c r="C28755" s="1433"/>
      <c r="E28755" s="1433"/>
      <c r="K28755" s="1433"/>
      <c r="L28755" s="1334"/>
    </row>
    <row r="28756" spans="1:12" ht="24" customHeight="1">
      <c r="A28756" s="1355"/>
      <c r="B28756" s="1355"/>
      <c r="C28756" s="1433"/>
      <c r="E28756" s="1433"/>
      <c r="K28756" s="1433"/>
      <c r="L28756" s="1334"/>
    </row>
    <row r="28757" spans="1:12" ht="24" customHeight="1">
      <c r="A28757" s="1355"/>
      <c r="B28757" s="1355"/>
      <c r="C28757" s="1433"/>
      <c r="E28757" s="1433"/>
      <c r="K28757" s="1433"/>
      <c r="L28757" s="1334"/>
    </row>
    <row r="28758" spans="1:12" ht="24" customHeight="1">
      <c r="A28758" s="1355"/>
      <c r="B28758" s="1355"/>
      <c r="C28758" s="1433"/>
      <c r="E28758" s="1433"/>
      <c r="K28758" s="1433"/>
      <c r="L28758" s="1334"/>
    </row>
    <row r="28759" spans="1:12" ht="24" customHeight="1">
      <c r="A28759" s="1355"/>
      <c r="B28759" s="1355"/>
      <c r="C28759" s="1433"/>
      <c r="E28759" s="1433"/>
      <c r="K28759" s="1433"/>
      <c r="L28759" s="1334"/>
    </row>
    <row r="28760" spans="1:12" ht="24" customHeight="1">
      <c r="A28760" s="1355"/>
      <c r="B28760" s="1355"/>
      <c r="C28760" s="1433"/>
      <c r="E28760" s="1433"/>
      <c r="K28760" s="1433"/>
      <c r="L28760" s="1334"/>
    </row>
    <row r="28761" spans="1:12" ht="24" customHeight="1">
      <c r="A28761" s="1355"/>
      <c r="B28761" s="1355"/>
      <c r="C28761" s="1433"/>
      <c r="E28761" s="1433"/>
      <c r="K28761" s="1433"/>
      <c r="L28761" s="1334"/>
    </row>
    <row r="28762" spans="1:12" ht="24" customHeight="1">
      <c r="A28762" s="1355"/>
      <c r="B28762" s="1355"/>
      <c r="C28762" s="1433"/>
      <c r="E28762" s="1433"/>
      <c r="K28762" s="1433"/>
      <c r="L28762" s="1334"/>
    </row>
    <row r="28763" spans="1:12" ht="24" customHeight="1">
      <c r="A28763" s="1355"/>
      <c r="B28763" s="1355"/>
      <c r="C28763" s="1433"/>
      <c r="E28763" s="1433"/>
      <c r="K28763" s="1433"/>
      <c r="L28763" s="1334"/>
    </row>
    <row r="28764" spans="1:12" ht="24" customHeight="1">
      <c r="A28764" s="1355"/>
      <c r="B28764" s="1355"/>
      <c r="C28764" s="1433"/>
      <c r="E28764" s="1433"/>
      <c r="K28764" s="1433"/>
      <c r="L28764" s="1334"/>
    </row>
    <row r="28765" spans="1:12" ht="24" customHeight="1">
      <c r="A28765" s="1355"/>
      <c r="B28765" s="1355"/>
      <c r="C28765" s="1433"/>
      <c r="E28765" s="1433"/>
      <c r="K28765" s="1433"/>
      <c r="L28765" s="1334"/>
    </row>
    <row r="28766" spans="1:12" ht="24" customHeight="1">
      <c r="A28766" s="1355"/>
      <c r="B28766" s="1355"/>
      <c r="C28766" s="1433"/>
      <c r="E28766" s="1433"/>
      <c r="K28766" s="1433"/>
      <c r="L28766" s="1334"/>
    </row>
    <row r="28767" spans="1:12" ht="24" customHeight="1">
      <c r="A28767" s="1355"/>
      <c r="B28767" s="1355"/>
      <c r="C28767" s="1433"/>
      <c r="E28767" s="1433"/>
      <c r="K28767" s="1433"/>
      <c r="L28767" s="1334"/>
    </row>
    <row r="28768" spans="1:12" ht="24" customHeight="1">
      <c r="A28768" s="1355"/>
      <c r="B28768" s="1355"/>
      <c r="C28768" s="1433"/>
      <c r="E28768" s="1433"/>
      <c r="K28768" s="1433"/>
      <c r="L28768" s="1334"/>
    </row>
    <row r="28769" spans="1:12" ht="24" customHeight="1">
      <c r="A28769" s="1355"/>
      <c r="B28769" s="1355"/>
      <c r="C28769" s="1433"/>
      <c r="E28769" s="1433"/>
      <c r="K28769" s="1433"/>
      <c r="L28769" s="1334"/>
    </row>
    <row r="28770" spans="1:12" ht="24" customHeight="1">
      <c r="A28770" s="1355"/>
      <c r="B28770" s="1355"/>
      <c r="C28770" s="1433"/>
      <c r="E28770" s="1433"/>
      <c r="K28770" s="1433"/>
      <c r="L28770" s="1334"/>
    </row>
    <row r="28771" spans="1:12" ht="24" customHeight="1">
      <c r="A28771" s="1355"/>
      <c r="B28771" s="1355"/>
      <c r="C28771" s="1433"/>
      <c r="E28771" s="1433"/>
      <c r="K28771" s="1433"/>
      <c r="L28771" s="1334"/>
    </row>
    <row r="28772" spans="1:12" ht="24" customHeight="1">
      <c r="A28772" s="1355"/>
      <c r="B28772" s="1355"/>
      <c r="C28772" s="1433"/>
      <c r="E28772" s="1433"/>
      <c r="K28772" s="1433"/>
      <c r="L28772" s="1334"/>
    </row>
    <row r="28773" spans="1:12" ht="24" customHeight="1">
      <c r="A28773" s="1355"/>
      <c r="B28773" s="1355"/>
      <c r="C28773" s="1433"/>
      <c r="E28773" s="1433"/>
      <c r="K28773" s="1433"/>
      <c r="L28773" s="1334"/>
    </row>
    <row r="28774" spans="1:12" ht="24" customHeight="1">
      <c r="A28774" s="1355"/>
      <c r="B28774" s="1355"/>
      <c r="C28774" s="1433"/>
      <c r="E28774" s="1433"/>
      <c r="K28774" s="1433"/>
      <c r="L28774" s="1334"/>
    </row>
    <row r="28775" spans="1:12" ht="24" customHeight="1">
      <c r="A28775" s="1355"/>
      <c r="B28775" s="1355"/>
      <c r="C28775" s="1433"/>
      <c r="E28775" s="1433"/>
      <c r="K28775" s="1433"/>
      <c r="L28775" s="1334"/>
    </row>
    <row r="28776" spans="1:12" ht="24" customHeight="1">
      <c r="A28776" s="1355"/>
      <c r="B28776" s="1355"/>
      <c r="C28776" s="1433"/>
      <c r="E28776" s="1433"/>
      <c r="K28776" s="1433"/>
      <c r="L28776" s="1334"/>
    </row>
    <row r="28777" spans="1:12" ht="24" customHeight="1">
      <c r="A28777" s="1355"/>
      <c r="B28777" s="1355"/>
      <c r="C28777" s="1433"/>
      <c r="E28777" s="1433"/>
      <c r="K28777" s="1433"/>
      <c r="L28777" s="1334"/>
    </row>
    <row r="28778" spans="1:12" ht="24" customHeight="1">
      <c r="A28778" s="1355"/>
      <c r="B28778" s="1355"/>
      <c r="C28778" s="1433"/>
      <c r="E28778" s="1433"/>
      <c r="K28778" s="1433"/>
      <c r="L28778" s="1334"/>
    </row>
    <row r="28779" spans="1:12" ht="24" customHeight="1">
      <c r="A28779" s="1355"/>
      <c r="B28779" s="1355"/>
      <c r="C28779" s="1433"/>
      <c r="E28779" s="1433"/>
      <c r="K28779" s="1433"/>
      <c r="L28779" s="1334"/>
    </row>
    <row r="28780" spans="1:12" ht="24" customHeight="1">
      <c r="A28780" s="1355"/>
      <c r="B28780" s="1355"/>
      <c r="C28780" s="1433"/>
      <c r="E28780" s="1433"/>
      <c r="K28780" s="1433"/>
      <c r="L28780" s="1334"/>
    </row>
    <row r="28781" spans="1:12" ht="24" customHeight="1">
      <c r="A28781" s="1355"/>
      <c r="B28781" s="1355"/>
      <c r="C28781" s="1433"/>
      <c r="E28781" s="1433"/>
      <c r="K28781" s="1433"/>
      <c r="L28781" s="1334"/>
    </row>
    <row r="28782" spans="1:12" ht="24" customHeight="1">
      <c r="A28782" s="1355"/>
      <c r="B28782" s="1355"/>
      <c r="C28782" s="1433"/>
      <c r="E28782" s="1433"/>
      <c r="K28782" s="1433"/>
      <c r="L28782" s="1334"/>
    </row>
    <row r="28783" spans="1:12" ht="24" customHeight="1">
      <c r="A28783" s="1355"/>
      <c r="B28783" s="1355"/>
      <c r="C28783" s="1433"/>
      <c r="E28783" s="1433"/>
      <c r="K28783" s="1433"/>
      <c r="L28783" s="1334"/>
    </row>
    <row r="28784" spans="1:12" ht="24" customHeight="1">
      <c r="A28784" s="1355"/>
      <c r="B28784" s="1355"/>
      <c r="C28784" s="1433"/>
      <c r="E28784" s="1433"/>
      <c r="K28784" s="1433"/>
      <c r="L28784" s="1334"/>
    </row>
    <row r="28785" spans="1:12" ht="24" customHeight="1">
      <c r="A28785" s="1355"/>
      <c r="B28785" s="1355"/>
      <c r="C28785" s="1433"/>
      <c r="E28785" s="1433"/>
      <c r="K28785" s="1433"/>
      <c r="L28785" s="1334"/>
    </row>
    <row r="28786" spans="1:12" ht="24" customHeight="1">
      <c r="A28786" s="1355"/>
      <c r="B28786" s="1355"/>
      <c r="C28786" s="1433"/>
      <c r="E28786" s="1433"/>
      <c r="K28786" s="1433"/>
      <c r="L28786" s="1334"/>
    </row>
    <row r="28787" spans="1:12" ht="24" customHeight="1">
      <c r="A28787" s="1355"/>
      <c r="B28787" s="1355"/>
      <c r="C28787" s="1433"/>
      <c r="E28787" s="1433"/>
      <c r="K28787" s="1433"/>
      <c r="L28787" s="1334"/>
    </row>
    <row r="28788" spans="1:12" ht="24" customHeight="1">
      <c r="A28788" s="1355"/>
      <c r="B28788" s="1355"/>
      <c r="C28788" s="1433"/>
      <c r="E28788" s="1433"/>
      <c r="K28788" s="1433"/>
      <c r="L28788" s="1334"/>
    </row>
    <row r="28789" spans="1:12" ht="24" customHeight="1">
      <c r="A28789" s="1355"/>
      <c r="B28789" s="1355"/>
      <c r="C28789" s="1433"/>
      <c r="E28789" s="1433"/>
      <c r="K28789" s="1433"/>
      <c r="L28789" s="1334"/>
    </row>
    <row r="28790" spans="1:12" ht="24" customHeight="1">
      <c r="A28790" s="1355"/>
      <c r="B28790" s="1355"/>
      <c r="C28790" s="1433"/>
      <c r="E28790" s="1433"/>
      <c r="K28790" s="1433"/>
      <c r="L28790" s="1334"/>
    </row>
    <row r="28791" spans="1:12" ht="24" customHeight="1">
      <c r="A28791" s="1355"/>
      <c r="B28791" s="1355"/>
      <c r="C28791" s="1433"/>
      <c r="E28791" s="1433"/>
      <c r="K28791" s="1433"/>
      <c r="L28791" s="1334"/>
    </row>
    <row r="28792" spans="1:12" ht="24" customHeight="1">
      <c r="A28792" s="1355"/>
      <c r="B28792" s="1355"/>
      <c r="C28792" s="1433"/>
      <c r="E28792" s="1433"/>
      <c r="K28792" s="1433"/>
      <c r="L28792" s="1334"/>
    </row>
    <row r="28793" spans="1:12" ht="24" customHeight="1">
      <c r="A28793" s="1355"/>
      <c r="B28793" s="1355"/>
      <c r="C28793" s="1433"/>
      <c r="E28793" s="1433"/>
      <c r="K28793" s="1433"/>
      <c r="L28793" s="1334"/>
    </row>
    <row r="28794" spans="1:12" ht="24" customHeight="1">
      <c r="A28794" s="1355"/>
      <c r="B28794" s="1355"/>
      <c r="C28794" s="1433"/>
      <c r="E28794" s="1433"/>
      <c r="K28794" s="1433"/>
      <c r="L28794" s="1334"/>
    </row>
    <row r="28795" spans="1:12" ht="24" customHeight="1">
      <c r="A28795" s="1355"/>
      <c r="B28795" s="1355"/>
      <c r="C28795" s="1433"/>
      <c r="E28795" s="1433"/>
      <c r="K28795" s="1433"/>
      <c r="L28795" s="1334"/>
    </row>
    <row r="28796" spans="1:12" ht="24" customHeight="1">
      <c r="A28796" s="1355"/>
      <c r="B28796" s="1355"/>
      <c r="C28796" s="1433"/>
      <c r="E28796" s="1433"/>
      <c r="K28796" s="1433"/>
      <c r="L28796" s="1334"/>
    </row>
    <row r="28797" spans="1:12" ht="24" customHeight="1">
      <c r="A28797" s="1355"/>
      <c r="B28797" s="1355"/>
      <c r="C28797" s="1433"/>
      <c r="E28797" s="1433"/>
      <c r="K28797" s="1433"/>
      <c r="L28797" s="1334"/>
    </row>
    <row r="28798" spans="1:12" ht="24" customHeight="1">
      <c r="A28798" s="1355"/>
      <c r="B28798" s="1355"/>
      <c r="C28798" s="1433"/>
      <c r="E28798" s="1433"/>
      <c r="K28798" s="1433"/>
      <c r="L28798" s="1334"/>
    </row>
    <row r="28799" spans="1:12" ht="24" customHeight="1">
      <c r="A28799" s="1355"/>
      <c r="B28799" s="1355"/>
      <c r="C28799" s="1433"/>
      <c r="E28799" s="1433"/>
      <c r="K28799" s="1433"/>
      <c r="L28799" s="1334"/>
    </row>
    <row r="28800" spans="1:12" ht="24" customHeight="1">
      <c r="A28800" s="1355"/>
      <c r="B28800" s="1355"/>
      <c r="C28800" s="1433"/>
      <c r="E28800" s="1433"/>
      <c r="K28800" s="1433"/>
      <c r="L28800" s="1334"/>
    </row>
    <row r="28801" spans="1:12" ht="24" customHeight="1">
      <c r="A28801" s="1355"/>
      <c r="B28801" s="1355"/>
      <c r="C28801" s="1433"/>
      <c r="E28801" s="1433"/>
      <c r="K28801" s="1433"/>
      <c r="L28801" s="1334"/>
    </row>
    <row r="28802" spans="1:12" ht="24" customHeight="1">
      <c r="A28802" s="1355"/>
      <c r="B28802" s="1355"/>
      <c r="C28802" s="1433"/>
      <c r="E28802" s="1433"/>
      <c r="K28802" s="1433"/>
      <c r="L28802" s="1334"/>
    </row>
    <row r="28803" spans="1:12" ht="24" customHeight="1">
      <c r="A28803" s="1355"/>
      <c r="B28803" s="1355"/>
      <c r="C28803" s="1433"/>
      <c r="E28803" s="1433"/>
      <c r="K28803" s="1433"/>
      <c r="L28803" s="1334"/>
    </row>
    <row r="28804" spans="1:12" ht="24" customHeight="1">
      <c r="A28804" s="1355"/>
      <c r="B28804" s="1355"/>
      <c r="C28804" s="1433"/>
      <c r="E28804" s="1433"/>
      <c r="K28804" s="1433"/>
      <c r="L28804" s="1334"/>
    </row>
    <row r="28805" spans="1:12" ht="24" customHeight="1">
      <c r="A28805" s="1355"/>
      <c r="B28805" s="1355"/>
      <c r="C28805" s="1433"/>
      <c r="E28805" s="1433"/>
      <c r="K28805" s="1433"/>
      <c r="L28805" s="1334"/>
    </row>
    <row r="28806" spans="1:12" ht="24" customHeight="1">
      <c r="A28806" s="1355"/>
      <c r="B28806" s="1355"/>
      <c r="C28806" s="1433"/>
      <c r="E28806" s="1433"/>
      <c r="K28806" s="1433"/>
      <c r="L28806" s="1334"/>
    </row>
    <row r="28807" spans="1:12" ht="24" customHeight="1">
      <c r="A28807" s="1355"/>
      <c r="B28807" s="1355"/>
      <c r="C28807" s="1433"/>
      <c r="E28807" s="1433"/>
      <c r="K28807" s="1433"/>
      <c r="L28807" s="1334"/>
    </row>
    <row r="28808" spans="1:12" ht="24" customHeight="1">
      <c r="A28808" s="1355"/>
      <c r="B28808" s="1355"/>
      <c r="C28808" s="1433"/>
      <c r="E28808" s="1433"/>
      <c r="K28808" s="1433"/>
      <c r="L28808" s="1334"/>
    </row>
    <row r="28809" spans="1:12" ht="24" customHeight="1">
      <c r="A28809" s="1355"/>
      <c r="B28809" s="1355"/>
      <c r="C28809" s="1433"/>
      <c r="E28809" s="1433"/>
      <c r="K28809" s="1433"/>
      <c r="L28809" s="1334"/>
    </row>
    <row r="28810" spans="1:12" ht="24" customHeight="1">
      <c r="A28810" s="1355"/>
      <c r="B28810" s="1355"/>
      <c r="C28810" s="1433"/>
      <c r="E28810" s="1433"/>
      <c r="K28810" s="1433"/>
      <c r="L28810" s="1334"/>
    </row>
    <row r="28811" spans="1:12" ht="24" customHeight="1">
      <c r="A28811" s="1355"/>
      <c r="B28811" s="1355"/>
      <c r="C28811" s="1433"/>
      <c r="E28811" s="1433"/>
      <c r="K28811" s="1433"/>
      <c r="L28811" s="1334"/>
    </row>
    <row r="28812" spans="1:12" ht="24" customHeight="1">
      <c r="A28812" s="1355"/>
      <c r="B28812" s="1355"/>
      <c r="C28812" s="1433"/>
      <c r="E28812" s="1433"/>
      <c r="K28812" s="1433"/>
      <c r="L28812" s="1334"/>
    </row>
    <row r="28813" spans="1:12" ht="24" customHeight="1">
      <c r="A28813" s="1355"/>
      <c r="B28813" s="1355"/>
      <c r="C28813" s="1433"/>
      <c r="E28813" s="1433"/>
      <c r="K28813" s="1433"/>
      <c r="L28813" s="1334"/>
    </row>
    <row r="28814" spans="1:12" ht="24" customHeight="1">
      <c r="A28814" s="1355"/>
      <c r="B28814" s="1355"/>
      <c r="C28814" s="1433"/>
      <c r="E28814" s="1433"/>
      <c r="K28814" s="1433"/>
      <c r="L28814" s="1334"/>
    </row>
    <row r="28815" spans="1:12" ht="24" customHeight="1">
      <c r="A28815" s="1355"/>
      <c r="B28815" s="1355"/>
      <c r="C28815" s="1433"/>
      <c r="E28815" s="1433"/>
      <c r="K28815" s="1433"/>
      <c r="L28815" s="1334"/>
    </row>
    <row r="28816" spans="1:12" ht="24" customHeight="1">
      <c r="A28816" s="1355"/>
      <c r="B28816" s="1355"/>
      <c r="C28816" s="1433"/>
      <c r="E28816" s="1433"/>
      <c r="K28816" s="1433"/>
      <c r="L28816" s="1334"/>
    </row>
    <row r="28817" spans="1:12" ht="24" customHeight="1">
      <c r="A28817" s="1355"/>
      <c r="B28817" s="1355"/>
      <c r="C28817" s="1433"/>
      <c r="E28817" s="1433"/>
      <c r="K28817" s="1433"/>
      <c r="L28817" s="1334"/>
    </row>
    <row r="28818" spans="1:12" ht="24" customHeight="1">
      <c r="A28818" s="1355"/>
      <c r="B28818" s="1355"/>
      <c r="C28818" s="1433"/>
      <c r="E28818" s="1433"/>
      <c r="K28818" s="1433"/>
      <c r="L28818" s="1334"/>
    </row>
    <row r="28819" spans="1:12" ht="24" customHeight="1">
      <c r="A28819" s="1355"/>
      <c r="B28819" s="1355"/>
      <c r="C28819" s="1433"/>
      <c r="E28819" s="1433"/>
      <c r="K28819" s="1433"/>
      <c r="L28819" s="1334"/>
    </row>
    <row r="28820" spans="1:12" ht="24" customHeight="1">
      <c r="A28820" s="1355"/>
      <c r="B28820" s="1355"/>
      <c r="C28820" s="1433"/>
      <c r="E28820" s="1433"/>
      <c r="K28820" s="1433"/>
      <c r="L28820" s="1334"/>
    </row>
    <row r="28821" spans="1:12" ht="24" customHeight="1">
      <c r="A28821" s="1355"/>
      <c r="B28821" s="1355"/>
      <c r="C28821" s="1433"/>
      <c r="E28821" s="1433"/>
      <c r="K28821" s="1433"/>
      <c r="L28821" s="1334"/>
    </row>
    <row r="28822" spans="1:12" ht="24" customHeight="1">
      <c r="A28822" s="1355"/>
      <c r="B28822" s="1355"/>
      <c r="C28822" s="1433"/>
      <c r="E28822" s="1433"/>
      <c r="K28822" s="1433"/>
      <c r="L28822" s="1334"/>
    </row>
    <row r="28823" spans="1:12" ht="24" customHeight="1">
      <c r="A28823" s="1355"/>
      <c r="B28823" s="1355"/>
      <c r="C28823" s="1433"/>
      <c r="E28823" s="1433"/>
      <c r="K28823" s="1433"/>
      <c r="L28823" s="1334"/>
    </row>
    <row r="28824" spans="1:12" ht="24" customHeight="1">
      <c r="A28824" s="1355"/>
      <c r="B28824" s="1355"/>
      <c r="C28824" s="1433"/>
      <c r="E28824" s="1433"/>
      <c r="K28824" s="1433"/>
      <c r="L28824" s="1334"/>
    </row>
    <row r="28825" spans="1:12" ht="24" customHeight="1">
      <c r="A28825" s="1355"/>
      <c r="B28825" s="1355"/>
      <c r="C28825" s="1433"/>
      <c r="E28825" s="1433"/>
      <c r="K28825" s="1433"/>
      <c r="L28825" s="1334"/>
    </row>
    <row r="28826" spans="1:12" ht="24" customHeight="1">
      <c r="A28826" s="1355"/>
      <c r="B28826" s="1355"/>
      <c r="C28826" s="1433"/>
      <c r="E28826" s="1433"/>
      <c r="K28826" s="1433"/>
      <c r="L28826" s="1334"/>
    </row>
    <row r="28827" spans="1:12" ht="24" customHeight="1">
      <c r="A28827" s="1355"/>
      <c r="B28827" s="1355"/>
      <c r="C28827" s="1433"/>
      <c r="E28827" s="1433"/>
      <c r="K28827" s="1433"/>
      <c r="L28827" s="1334"/>
    </row>
    <row r="28828" spans="1:12" ht="24" customHeight="1">
      <c r="A28828" s="1355"/>
      <c r="B28828" s="1355"/>
      <c r="C28828" s="1433"/>
      <c r="E28828" s="1433"/>
      <c r="K28828" s="1433"/>
      <c r="L28828" s="1334"/>
    </row>
    <row r="28829" spans="1:12" ht="24" customHeight="1">
      <c r="A28829" s="1355"/>
      <c r="B28829" s="1355"/>
      <c r="C28829" s="1433"/>
      <c r="E28829" s="1433"/>
      <c r="K28829" s="1433"/>
      <c r="L28829" s="1334"/>
    </row>
    <row r="28830" spans="1:12" ht="24" customHeight="1">
      <c r="A28830" s="1355"/>
      <c r="B28830" s="1355"/>
      <c r="C28830" s="1433"/>
      <c r="E28830" s="1433"/>
      <c r="K28830" s="1433"/>
      <c r="L28830" s="1334"/>
    </row>
    <row r="28831" spans="1:12" ht="24" customHeight="1">
      <c r="A28831" s="1355"/>
      <c r="B28831" s="1355"/>
      <c r="C28831" s="1433"/>
      <c r="E28831" s="1433"/>
      <c r="K28831" s="1433"/>
      <c r="L28831" s="1334"/>
    </row>
    <row r="28832" spans="1:12" ht="24" customHeight="1">
      <c r="A28832" s="1355"/>
      <c r="B28832" s="1355"/>
      <c r="C28832" s="1433"/>
      <c r="E28832" s="1433"/>
      <c r="K28832" s="1433"/>
      <c r="L28832" s="1334"/>
    </row>
    <row r="28833" spans="1:12" ht="24" customHeight="1">
      <c r="A28833" s="1355"/>
      <c r="B28833" s="1355"/>
      <c r="C28833" s="1433"/>
      <c r="E28833" s="1433"/>
      <c r="K28833" s="1433"/>
      <c r="L28833" s="1334"/>
    </row>
    <row r="28834" spans="1:12" ht="24" customHeight="1">
      <c r="A28834" s="1355"/>
      <c r="B28834" s="1355"/>
      <c r="C28834" s="1433"/>
      <c r="E28834" s="1433"/>
      <c r="K28834" s="1433"/>
      <c r="L28834" s="1334"/>
    </row>
    <row r="28835" spans="1:12" ht="24" customHeight="1">
      <c r="A28835" s="1355"/>
      <c r="B28835" s="1355"/>
      <c r="C28835" s="1433"/>
      <c r="E28835" s="1433"/>
      <c r="K28835" s="1433"/>
      <c r="L28835" s="1334"/>
    </row>
    <row r="28836" spans="1:12" ht="24" customHeight="1">
      <c r="A28836" s="1355"/>
      <c r="B28836" s="1355"/>
      <c r="C28836" s="1433"/>
      <c r="E28836" s="1433"/>
      <c r="K28836" s="1433"/>
      <c r="L28836" s="1334"/>
    </row>
    <row r="28837" spans="1:12" ht="24" customHeight="1">
      <c r="A28837" s="1355"/>
      <c r="B28837" s="1355"/>
      <c r="C28837" s="1433"/>
      <c r="E28837" s="1433"/>
      <c r="K28837" s="1433"/>
      <c r="L28837" s="1334"/>
    </row>
    <row r="28838" spans="1:12" ht="24" customHeight="1">
      <c r="A28838" s="1355"/>
      <c r="B28838" s="1355"/>
      <c r="C28838" s="1433"/>
      <c r="E28838" s="1433"/>
      <c r="K28838" s="1433"/>
      <c r="L28838" s="1334"/>
    </row>
    <row r="28839" spans="1:12" ht="24" customHeight="1">
      <c r="A28839" s="1355"/>
      <c r="B28839" s="1355"/>
      <c r="C28839" s="1433"/>
      <c r="E28839" s="1433"/>
      <c r="K28839" s="1433"/>
      <c r="L28839" s="1334"/>
    </row>
    <row r="28840" spans="1:12" ht="24" customHeight="1">
      <c r="A28840" s="1355"/>
      <c r="B28840" s="1355"/>
      <c r="C28840" s="1433"/>
      <c r="E28840" s="1433"/>
      <c r="K28840" s="1433"/>
      <c r="L28840" s="1334"/>
    </row>
    <row r="28841" spans="1:12" ht="24" customHeight="1">
      <c r="A28841" s="1355"/>
      <c r="B28841" s="1355"/>
      <c r="C28841" s="1433"/>
      <c r="E28841" s="1433"/>
      <c r="K28841" s="1433"/>
      <c r="L28841" s="1334"/>
    </row>
    <row r="28842" spans="1:12" ht="24" customHeight="1">
      <c r="A28842" s="1355"/>
      <c r="B28842" s="1355"/>
      <c r="C28842" s="1433"/>
      <c r="E28842" s="1433"/>
      <c r="K28842" s="1433"/>
      <c r="L28842" s="1334"/>
    </row>
    <row r="28843" spans="1:12" ht="24" customHeight="1">
      <c r="A28843" s="1355"/>
      <c r="B28843" s="1355"/>
      <c r="C28843" s="1433"/>
      <c r="E28843" s="1433"/>
      <c r="K28843" s="1433"/>
      <c r="L28843" s="1334"/>
    </row>
    <row r="28844" spans="1:12" ht="24" customHeight="1">
      <c r="A28844" s="1355"/>
      <c r="B28844" s="1355"/>
      <c r="C28844" s="1433"/>
      <c r="E28844" s="1433"/>
      <c r="K28844" s="1433"/>
      <c r="L28844" s="1334"/>
    </row>
    <row r="28845" spans="1:12" ht="24" customHeight="1">
      <c r="A28845" s="1355"/>
      <c r="B28845" s="1355"/>
      <c r="C28845" s="1433"/>
      <c r="E28845" s="1433"/>
      <c r="K28845" s="1433"/>
      <c r="L28845" s="1334"/>
    </row>
    <row r="28846" spans="1:12" ht="24" customHeight="1">
      <c r="A28846" s="1355"/>
      <c r="B28846" s="1355"/>
      <c r="C28846" s="1433"/>
      <c r="E28846" s="1433"/>
      <c r="K28846" s="1433"/>
      <c r="L28846" s="1334"/>
    </row>
    <row r="28847" spans="1:12" ht="24" customHeight="1">
      <c r="A28847" s="1355"/>
      <c r="B28847" s="1355"/>
      <c r="C28847" s="1433"/>
      <c r="E28847" s="1433"/>
      <c r="K28847" s="1433"/>
      <c r="L28847" s="1334"/>
    </row>
    <row r="28848" spans="1:12" ht="24" customHeight="1">
      <c r="A28848" s="1355"/>
      <c r="B28848" s="1355"/>
      <c r="C28848" s="1433"/>
      <c r="E28848" s="1433"/>
      <c r="K28848" s="1433"/>
      <c r="L28848" s="1334"/>
    </row>
    <row r="28849" spans="1:12" ht="24" customHeight="1">
      <c r="A28849" s="1355"/>
      <c r="B28849" s="1355"/>
      <c r="C28849" s="1433"/>
      <c r="E28849" s="1433"/>
      <c r="K28849" s="1433"/>
      <c r="L28849" s="1334"/>
    </row>
    <row r="28850" spans="1:12" ht="24" customHeight="1">
      <c r="A28850" s="1355"/>
      <c r="B28850" s="1355"/>
      <c r="C28850" s="1433"/>
      <c r="E28850" s="1433"/>
      <c r="K28850" s="1433"/>
      <c r="L28850" s="1334"/>
    </row>
    <row r="28851" spans="1:12" ht="24" customHeight="1">
      <c r="A28851" s="1355"/>
      <c r="B28851" s="1355"/>
      <c r="C28851" s="1433"/>
      <c r="E28851" s="1433"/>
      <c r="K28851" s="1433"/>
      <c r="L28851" s="1334"/>
    </row>
    <row r="28852" spans="1:12" ht="24" customHeight="1">
      <c r="A28852" s="1355"/>
      <c r="B28852" s="1355"/>
      <c r="C28852" s="1433"/>
      <c r="E28852" s="1433"/>
      <c r="K28852" s="1433"/>
      <c r="L28852" s="1334"/>
    </row>
    <row r="28853" spans="1:12" ht="24" customHeight="1">
      <c r="A28853" s="1355"/>
      <c r="B28853" s="1355"/>
      <c r="C28853" s="1433"/>
      <c r="E28853" s="1433"/>
      <c r="K28853" s="1433"/>
      <c r="L28853" s="1334"/>
    </row>
    <row r="28854" spans="1:12" ht="24" customHeight="1">
      <c r="A28854" s="1355"/>
      <c r="B28854" s="1355"/>
      <c r="C28854" s="1433"/>
      <c r="E28854" s="1433"/>
      <c r="K28854" s="1433"/>
      <c r="L28854" s="1334"/>
    </row>
    <row r="28855" spans="1:12" ht="24" customHeight="1">
      <c r="A28855" s="1355"/>
      <c r="B28855" s="1355"/>
      <c r="C28855" s="1433"/>
      <c r="E28855" s="1433"/>
      <c r="K28855" s="1433"/>
      <c r="L28855" s="1334"/>
    </row>
    <row r="28856" spans="1:12" ht="24" customHeight="1">
      <c r="A28856" s="1355"/>
      <c r="B28856" s="1355"/>
      <c r="C28856" s="1433"/>
      <c r="E28856" s="1433"/>
      <c r="K28856" s="1433"/>
      <c r="L28856" s="1334"/>
    </row>
    <row r="28857" spans="1:12" ht="24" customHeight="1">
      <c r="A28857" s="1355"/>
      <c r="B28857" s="1355"/>
      <c r="C28857" s="1433"/>
      <c r="E28857" s="1433"/>
      <c r="K28857" s="1433"/>
      <c r="L28857" s="1334"/>
    </row>
    <row r="28858" spans="1:12" ht="24" customHeight="1">
      <c r="A28858" s="1355"/>
      <c r="B28858" s="1355"/>
      <c r="C28858" s="1433"/>
      <c r="E28858" s="1433"/>
      <c r="K28858" s="1433"/>
      <c r="L28858" s="1334"/>
    </row>
    <row r="28859" spans="1:12" ht="24" customHeight="1">
      <c r="A28859" s="1355"/>
      <c r="B28859" s="1355"/>
      <c r="C28859" s="1433"/>
      <c r="E28859" s="1433"/>
      <c r="K28859" s="1433"/>
      <c r="L28859" s="1334"/>
    </row>
    <row r="28860" spans="1:12" ht="24" customHeight="1">
      <c r="A28860" s="1355"/>
      <c r="B28860" s="1355"/>
      <c r="C28860" s="1433"/>
      <c r="E28860" s="1433"/>
      <c r="K28860" s="1433"/>
      <c r="L28860" s="1334"/>
    </row>
    <row r="28861" spans="1:12" ht="24" customHeight="1">
      <c r="A28861" s="1355"/>
      <c r="B28861" s="1355"/>
      <c r="C28861" s="1433"/>
      <c r="E28861" s="1433"/>
      <c r="K28861" s="1433"/>
      <c r="L28861" s="1334"/>
    </row>
    <row r="28862" spans="1:12" ht="24" customHeight="1">
      <c r="A28862" s="1355"/>
      <c r="B28862" s="1355"/>
      <c r="C28862" s="1433"/>
      <c r="E28862" s="1433"/>
      <c r="K28862" s="1433"/>
      <c r="L28862" s="1334"/>
    </row>
    <row r="28863" spans="1:12" ht="24" customHeight="1">
      <c r="A28863" s="1355"/>
      <c r="B28863" s="1355"/>
      <c r="C28863" s="1433"/>
      <c r="E28863" s="1433"/>
      <c r="K28863" s="1433"/>
      <c r="L28863" s="1334"/>
    </row>
    <row r="28864" spans="1:12" ht="24" customHeight="1">
      <c r="A28864" s="1355"/>
      <c r="B28864" s="1355"/>
      <c r="C28864" s="1433"/>
      <c r="E28864" s="1433"/>
      <c r="K28864" s="1433"/>
      <c r="L28864" s="1334"/>
    </row>
    <row r="28865" spans="1:12" ht="24" customHeight="1">
      <c r="A28865" s="1355"/>
      <c r="B28865" s="1355"/>
      <c r="C28865" s="1433"/>
      <c r="E28865" s="1433"/>
      <c r="K28865" s="1433"/>
      <c r="L28865" s="1334"/>
    </row>
    <row r="28866" spans="1:12" ht="24" customHeight="1">
      <c r="A28866" s="1355"/>
      <c r="B28866" s="1355"/>
      <c r="C28866" s="1433"/>
      <c r="E28866" s="1433"/>
      <c r="K28866" s="1433"/>
      <c r="L28866" s="1334"/>
    </row>
    <row r="28867" spans="1:12" ht="24" customHeight="1">
      <c r="A28867" s="1355"/>
      <c r="B28867" s="1355"/>
      <c r="C28867" s="1433"/>
      <c r="E28867" s="1433"/>
      <c r="K28867" s="1433"/>
      <c r="L28867" s="1334"/>
    </row>
    <row r="28868" spans="1:12" ht="24" customHeight="1">
      <c r="A28868" s="1355"/>
      <c r="B28868" s="1355"/>
      <c r="C28868" s="1433"/>
      <c r="E28868" s="1433"/>
      <c r="K28868" s="1433"/>
      <c r="L28868" s="1334"/>
    </row>
    <row r="28869" spans="1:12" ht="24" customHeight="1">
      <c r="A28869" s="1355"/>
      <c r="B28869" s="1355"/>
      <c r="C28869" s="1433"/>
      <c r="E28869" s="1433"/>
      <c r="K28869" s="1433"/>
      <c r="L28869" s="1334"/>
    </row>
    <row r="28870" spans="1:12" ht="24" customHeight="1">
      <c r="A28870" s="1355"/>
      <c r="B28870" s="1355"/>
      <c r="C28870" s="1433"/>
      <c r="E28870" s="1433"/>
      <c r="K28870" s="1433"/>
      <c r="L28870" s="1334"/>
    </row>
    <row r="28871" spans="1:12" ht="24" customHeight="1">
      <c r="A28871" s="1355"/>
      <c r="B28871" s="1355"/>
      <c r="C28871" s="1433"/>
      <c r="E28871" s="1433"/>
      <c r="K28871" s="1433"/>
      <c r="L28871" s="1334"/>
    </row>
    <row r="28872" spans="1:12" ht="24" customHeight="1">
      <c r="A28872" s="1355"/>
      <c r="B28872" s="1355"/>
      <c r="C28872" s="1433"/>
      <c r="E28872" s="1433"/>
      <c r="K28872" s="1433"/>
      <c r="L28872" s="1334"/>
    </row>
    <row r="28873" spans="1:12" ht="24" customHeight="1">
      <c r="A28873" s="1355"/>
      <c r="B28873" s="1355"/>
      <c r="C28873" s="1433"/>
      <c r="E28873" s="1433"/>
      <c r="K28873" s="1433"/>
      <c r="L28873" s="1334"/>
    </row>
    <row r="28874" spans="1:12" ht="24" customHeight="1">
      <c r="A28874" s="1355"/>
      <c r="B28874" s="1355"/>
      <c r="C28874" s="1433"/>
      <c r="E28874" s="1433"/>
      <c r="K28874" s="1433"/>
      <c r="L28874" s="1334"/>
    </row>
    <row r="28875" spans="1:12" ht="24" customHeight="1">
      <c r="A28875" s="1355"/>
      <c r="B28875" s="1355"/>
      <c r="C28875" s="1433"/>
      <c r="E28875" s="1433"/>
      <c r="K28875" s="1433"/>
      <c r="L28875" s="1334"/>
    </row>
    <row r="28876" spans="1:12" ht="24" customHeight="1">
      <c r="A28876" s="1355"/>
      <c r="B28876" s="1355"/>
      <c r="C28876" s="1433"/>
      <c r="E28876" s="1433"/>
      <c r="K28876" s="1433"/>
      <c r="L28876" s="1334"/>
    </row>
    <row r="28877" spans="1:12" ht="24" customHeight="1">
      <c r="A28877" s="1355"/>
      <c r="B28877" s="1355"/>
      <c r="C28877" s="1433"/>
      <c r="E28877" s="1433"/>
      <c r="K28877" s="1433"/>
      <c r="L28877" s="1334"/>
    </row>
    <row r="28878" spans="1:12" ht="24" customHeight="1">
      <c r="A28878" s="1355"/>
      <c r="B28878" s="1355"/>
      <c r="C28878" s="1433"/>
      <c r="E28878" s="1433"/>
      <c r="K28878" s="1433"/>
      <c r="L28878" s="1334"/>
    </row>
    <row r="28879" spans="1:12" ht="24" customHeight="1">
      <c r="A28879" s="1355"/>
      <c r="B28879" s="1355"/>
      <c r="C28879" s="1433"/>
      <c r="E28879" s="1433"/>
      <c r="K28879" s="1433"/>
      <c r="L28879" s="1334"/>
    </row>
    <row r="28880" spans="1:12" ht="24" customHeight="1">
      <c r="A28880" s="1355"/>
      <c r="B28880" s="1355"/>
      <c r="C28880" s="1433"/>
      <c r="E28880" s="1433"/>
      <c r="K28880" s="1433"/>
      <c r="L28880" s="1334"/>
    </row>
    <row r="28881" spans="1:12" ht="24" customHeight="1">
      <c r="A28881" s="1355"/>
      <c r="B28881" s="1355"/>
      <c r="C28881" s="1433"/>
      <c r="E28881" s="1433"/>
      <c r="K28881" s="1433"/>
      <c r="L28881" s="1334"/>
    </row>
    <row r="28882" spans="1:12" ht="24" customHeight="1">
      <c r="A28882" s="1355"/>
      <c r="B28882" s="1355"/>
      <c r="C28882" s="1433"/>
      <c r="E28882" s="1433"/>
      <c r="K28882" s="1433"/>
      <c r="L28882" s="1334"/>
    </row>
    <row r="28883" spans="1:12" ht="24" customHeight="1">
      <c r="A28883" s="1355"/>
      <c r="B28883" s="1355"/>
      <c r="C28883" s="1433"/>
      <c r="E28883" s="1433"/>
      <c r="K28883" s="1433"/>
      <c r="L28883" s="1334"/>
    </row>
    <row r="28884" spans="1:12" ht="24" customHeight="1">
      <c r="A28884" s="1355"/>
      <c r="B28884" s="1355"/>
      <c r="C28884" s="1433"/>
      <c r="E28884" s="1433"/>
      <c r="K28884" s="1433"/>
      <c r="L28884" s="1334"/>
    </row>
    <row r="28885" spans="1:12" ht="24" customHeight="1">
      <c r="A28885" s="1355"/>
      <c r="B28885" s="1355"/>
      <c r="C28885" s="1433"/>
      <c r="E28885" s="1433"/>
      <c r="K28885" s="1433"/>
      <c r="L28885" s="1334"/>
    </row>
    <row r="28886" spans="1:12" ht="24" customHeight="1">
      <c r="A28886" s="1355"/>
      <c r="B28886" s="1355"/>
      <c r="C28886" s="1433"/>
      <c r="E28886" s="1433"/>
      <c r="K28886" s="1433"/>
      <c r="L28886" s="1334"/>
    </row>
    <row r="28887" spans="1:12" ht="24" customHeight="1">
      <c r="A28887" s="1355"/>
      <c r="B28887" s="1355"/>
      <c r="C28887" s="1433"/>
      <c r="E28887" s="1433"/>
      <c r="K28887" s="1433"/>
      <c r="L28887" s="1334"/>
    </row>
    <row r="28888" spans="1:12" ht="24" customHeight="1">
      <c r="A28888" s="1355"/>
      <c r="B28888" s="1355"/>
      <c r="C28888" s="1433"/>
      <c r="E28888" s="1433"/>
      <c r="K28888" s="1433"/>
      <c r="L28888" s="1334"/>
    </row>
    <row r="28889" spans="1:12" ht="24" customHeight="1">
      <c r="A28889" s="1355"/>
      <c r="B28889" s="1355"/>
      <c r="C28889" s="1433"/>
      <c r="E28889" s="1433"/>
      <c r="K28889" s="1433"/>
      <c r="L28889" s="1334"/>
    </row>
    <row r="28890" spans="1:12" ht="24" customHeight="1">
      <c r="A28890" s="1355"/>
      <c r="B28890" s="1355"/>
      <c r="C28890" s="1433"/>
      <c r="E28890" s="1433"/>
      <c r="K28890" s="1433"/>
      <c r="L28890" s="1334"/>
    </row>
    <row r="28891" spans="1:12" ht="24" customHeight="1">
      <c r="A28891" s="1355"/>
      <c r="B28891" s="1355"/>
      <c r="C28891" s="1433"/>
      <c r="E28891" s="1433"/>
      <c r="K28891" s="1433"/>
      <c r="L28891" s="1334"/>
    </row>
    <row r="28892" spans="1:12" ht="24" customHeight="1">
      <c r="A28892" s="1355"/>
      <c r="B28892" s="1355"/>
      <c r="C28892" s="1433"/>
      <c r="E28892" s="1433"/>
      <c r="K28892" s="1433"/>
      <c r="L28892" s="1334"/>
    </row>
    <row r="28893" spans="1:12" ht="24" customHeight="1">
      <c r="A28893" s="1355"/>
      <c r="B28893" s="1355"/>
      <c r="C28893" s="1433"/>
      <c r="E28893" s="1433"/>
      <c r="K28893" s="1433"/>
      <c r="L28893" s="1334"/>
    </row>
    <row r="28894" spans="1:12" ht="24" customHeight="1">
      <c r="A28894" s="1355"/>
      <c r="B28894" s="1355"/>
      <c r="C28894" s="1433"/>
      <c r="E28894" s="1433"/>
      <c r="K28894" s="1433"/>
      <c r="L28894" s="1334"/>
    </row>
    <row r="28895" spans="1:12" ht="24" customHeight="1">
      <c r="A28895" s="1355"/>
      <c r="B28895" s="1355"/>
      <c r="C28895" s="1433"/>
      <c r="E28895" s="1433"/>
      <c r="K28895" s="1433"/>
      <c r="L28895" s="1334"/>
    </row>
    <row r="28896" spans="1:12" ht="24" customHeight="1">
      <c r="A28896" s="1355"/>
      <c r="B28896" s="1355"/>
      <c r="C28896" s="1433"/>
      <c r="E28896" s="1433"/>
      <c r="K28896" s="1433"/>
      <c r="L28896" s="1334"/>
    </row>
    <row r="28897" spans="1:12" ht="24" customHeight="1">
      <c r="A28897" s="1355"/>
      <c r="B28897" s="1355"/>
      <c r="C28897" s="1433"/>
      <c r="E28897" s="1433"/>
      <c r="K28897" s="1433"/>
      <c r="L28897" s="1334"/>
    </row>
    <row r="28898" spans="1:12" ht="24" customHeight="1">
      <c r="A28898" s="1355"/>
      <c r="B28898" s="1355"/>
      <c r="C28898" s="1433"/>
      <c r="E28898" s="1433"/>
      <c r="K28898" s="1433"/>
      <c r="L28898" s="1334"/>
    </row>
    <row r="28899" spans="1:12" ht="24" customHeight="1">
      <c r="A28899" s="1355"/>
      <c r="B28899" s="1355"/>
      <c r="C28899" s="1433"/>
      <c r="E28899" s="1433"/>
      <c r="K28899" s="1433"/>
      <c r="L28899" s="1334"/>
    </row>
    <row r="28900" spans="1:12" ht="24" customHeight="1">
      <c r="A28900" s="1355"/>
      <c r="B28900" s="1355"/>
      <c r="C28900" s="1433"/>
      <c r="E28900" s="1433"/>
      <c r="K28900" s="1433"/>
      <c r="L28900" s="1334"/>
    </row>
    <row r="28901" spans="1:12" ht="24" customHeight="1">
      <c r="A28901" s="1355"/>
      <c r="B28901" s="1355"/>
      <c r="C28901" s="1433"/>
      <c r="E28901" s="1433"/>
      <c r="K28901" s="1433"/>
      <c r="L28901" s="1334"/>
    </row>
    <row r="28902" spans="1:12" ht="24" customHeight="1">
      <c r="A28902" s="1355"/>
      <c r="B28902" s="1355"/>
      <c r="C28902" s="1433"/>
      <c r="E28902" s="1433"/>
      <c r="K28902" s="1433"/>
      <c r="L28902" s="1334"/>
    </row>
    <row r="28903" spans="1:12" ht="24" customHeight="1">
      <c r="A28903" s="1355"/>
      <c r="B28903" s="1355"/>
      <c r="C28903" s="1433"/>
      <c r="E28903" s="1433"/>
      <c r="K28903" s="1433"/>
      <c r="L28903" s="1334"/>
    </row>
    <row r="28904" spans="1:12" ht="24" customHeight="1">
      <c r="A28904" s="1355"/>
      <c r="B28904" s="1355"/>
      <c r="C28904" s="1433"/>
      <c r="E28904" s="1433"/>
      <c r="K28904" s="1433"/>
      <c r="L28904" s="1334"/>
    </row>
    <row r="28905" spans="1:12" ht="24" customHeight="1">
      <c r="A28905" s="1355"/>
      <c r="B28905" s="1355"/>
      <c r="C28905" s="1433"/>
      <c r="E28905" s="1433"/>
      <c r="K28905" s="1433"/>
      <c r="L28905" s="1334"/>
    </row>
    <row r="28906" spans="1:12" ht="24" customHeight="1">
      <c r="A28906" s="1355"/>
      <c r="B28906" s="1355"/>
      <c r="C28906" s="1433"/>
      <c r="E28906" s="1433"/>
      <c r="K28906" s="1433"/>
      <c r="L28906" s="1334"/>
    </row>
    <row r="28907" spans="1:12" ht="24" customHeight="1">
      <c r="A28907" s="1355"/>
      <c r="B28907" s="1355"/>
      <c r="C28907" s="1433"/>
      <c r="E28907" s="1433"/>
      <c r="K28907" s="1433"/>
      <c r="L28907" s="1334"/>
    </row>
    <row r="28908" spans="1:12" ht="24" customHeight="1">
      <c r="A28908" s="1355"/>
      <c r="B28908" s="1355"/>
      <c r="C28908" s="1433"/>
      <c r="E28908" s="1433"/>
      <c r="K28908" s="1433"/>
      <c r="L28908" s="1334"/>
    </row>
    <row r="28909" spans="1:12" ht="24" customHeight="1">
      <c r="A28909" s="1355"/>
      <c r="B28909" s="1355"/>
      <c r="C28909" s="1433"/>
      <c r="E28909" s="1433"/>
      <c r="K28909" s="1433"/>
      <c r="L28909" s="1334"/>
    </row>
    <row r="28910" spans="1:12" ht="24" customHeight="1">
      <c r="A28910" s="1355"/>
      <c r="B28910" s="1355"/>
      <c r="C28910" s="1433"/>
      <c r="E28910" s="1433"/>
      <c r="K28910" s="1433"/>
      <c r="L28910" s="1334"/>
    </row>
    <row r="28911" spans="1:12" ht="24" customHeight="1">
      <c r="A28911" s="1355"/>
      <c r="B28911" s="1355"/>
      <c r="C28911" s="1433"/>
      <c r="E28911" s="1433"/>
      <c r="K28911" s="1433"/>
      <c r="L28911" s="1334"/>
    </row>
    <row r="28912" spans="1:12" ht="24" customHeight="1">
      <c r="A28912" s="1355"/>
      <c r="B28912" s="1355"/>
      <c r="C28912" s="1433"/>
      <c r="E28912" s="1433"/>
      <c r="K28912" s="1433"/>
      <c r="L28912" s="1334"/>
    </row>
    <row r="28913" spans="1:12" ht="24" customHeight="1">
      <c r="A28913" s="1355"/>
      <c r="B28913" s="1355"/>
      <c r="C28913" s="1433"/>
      <c r="E28913" s="1433"/>
      <c r="K28913" s="1433"/>
      <c r="L28913" s="1334"/>
    </row>
    <row r="28914" spans="1:12" ht="24" customHeight="1">
      <c r="A28914" s="1355"/>
      <c r="B28914" s="1355"/>
      <c r="C28914" s="1433"/>
      <c r="E28914" s="1433"/>
      <c r="K28914" s="1433"/>
      <c r="L28914" s="1334"/>
    </row>
    <row r="28915" spans="1:12" ht="24" customHeight="1">
      <c r="A28915" s="1355"/>
      <c r="B28915" s="1355"/>
      <c r="C28915" s="1433"/>
      <c r="E28915" s="1433"/>
      <c r="K28915" s="1433"/>
      <c r="L28915" s="1334"/>
    </row>
    <row r="28916" spans="1:12" ht="24" customHeight="1">
      <c r="A28916" s="1355"/>
      <c r="B28916" s="1355"/>
      <c r="C28916" s="1433"/>
      <c r="E28916" s="1433"/>
      <c r="K28916" s="1433"/>
      <c r="L28916" s="1334"/>
    </row>
    <row r="28917" spans="1:12" ht="24" customHeight="1">
      <c r="A28917" s="1355"/>
      <c r="B28917" s="1355"/>
      <c r="C28917" s="1433"/>
      <c r="E28917" s="1433"/>
      <c r="K28917" s="1433"/>
      <c r="L28917" s="1334"/>
    </row>
    <row r="28918" spans="1:12" ht="24" customHeight="1">
      <c r="A28918" s="1355"/>
      <c r="B28918" s="1355"/>
      <c r="C28918" s="1433"/>
      <c r="E28918" s="1433"/>
      <c r="K28918" s="1433"/>
      <c r="L28918" s="1334"/>
    </row>
    <row r="28919" spans="1:12" ht="24" customHeight="1">
      <c r="A28919" s="1355"/>
      <c r="B28919" s="1355"/>
      <c r="C28919" s="1433"/>
      <c r="E28919" s="1433"/>
      <c r="K28919" s="1433"/>
      <c r="L28919" s="1334"/>
    </row>
    <row r="28920" spans="1:12" ht="24" customHeight="1">
      <c r="A28920" s="1355"/>
      <c r="B28920" s="1355"/>
      <c r="C28920" s="1433"/>
      <c r="E28920" s="1433"/>
      <c r="K28920" s="1433"/>
      <c r="L28920" s="1334"/>
    </row>
    <row r="28921" spans="1:12" ht="24" customHeight="1">
      <c r="A28921" s="1355"/>
      <c r="B28921" s="1355"/>
      <c r="C28921" s="1433"/>
      <c r="E28921" s="1433"/>
      <c r="K28921" s="1433"/>
      <c r="L28921" s="1334"/>
    </row>
    <row r="28922" spans="1:12" ht="24" customHeight="1">
      <c r="A28922" s="1355"/>
      <c r="B28922" s="1355"/>
      <c r="C28922" s="1433"/>
      <c r="E28922" s="1433"/>
      <c r="K28922" s="1433"/>
      <c r="L28922" s="1334"/>
    </row>
    <row r="28923" spans="1:12" ht="24" customHeight="1">
      <c r="A28923" s="1355"/>
      <c r="B28923" s="1355"/>
      <c r="C28923" s="1433"/>
      <c r="E28923" s="1433"/>
      <c r="K28923" s="1433"/>
      <c r="L28923" s="1334"/>
    </row>
    <row r="28924" spans="1:12" ht="24" customHeight="1">
      <c r="A28924" s="1355"/>
      <c r="B28924" s="1355"/>
      <c r="C28924" s="1433"/>
      <c r="E28924" s="1433"/>
      <c r="K28924" s="1433"/>
      <c r="L28924" s="1334"/>
    </row>
    <row r="28925" spans="1:12" ht="24" customHeight="1">
      <c r="A28925" s="1355"/>
      <c r="B28925" s="1355"/>
      <c r="C28925" s="1433"/>
      <c r="E28925" s="1433"/>
      <c r="K28925" s="1433"/>
      <c r="L28925" s="1334"/>
    </row>
    <row r="28926" spans="1:12" ht="24" customHeight="1">
      <c r="A28926" s="1355"/>
      <c r="B28926" s="1355"/>
      <c r="C28926" s="1433"/>
      <c r="E28926" s="1433"/>
      <c r="K28926" s="1433"/>
      <c r="L28926" s="1334"/>
    </row>
    <row r="28927" spans="1:12" ht="24" customHeight="1">
      <c r="A28927" s="1355"/>
      <c r="B28927" s="1355"/>
      <c r="C28927" s="1433"/>
      <c r="E28927" s="1433"/>
      <c r="K28927" s="1433"/>
      <c r="L28927" s="1334"/>
    </row>
    <row r="28928" spans="1:12" ht="24" customHeight="1">
      <c r="A28928" s="1355"/>
      <c r="B28928" s="1355"/>
      <c r="C28928" s="1433"/>
      <c r="E28928" s="1433"/>
      <c r="K28928" s="1433"/>
      <c r="L28928" s="1334"/>
    </row>
    <row r="28929" spans="1:12" ht="24" customHeight="1">
      <c r="A28929" s="1355"/>
      <c r="B28929" s="1355"/>
      <c r="C28929" s="1433"/>
      <c r="E28929" s="1433"/>
      <c r="K28929" s="1433"/>
      <c r="L28929" s="1334"/>
    </row>
    <row r="28930" spans="1:12" ht="24" customHeight="1">
      <c r="A28930" s="1355"/>
      <c r="B28930" s="1355"/>
      <c r="C28930" s="1433"/>
      <c r="E28930" s="1433"/>
      <c r="K28930" s="1433"/>
      <c r="L28930" s="1334"/>
    </row>
    <row r="28931" spans="1:12" ht="24" customHeight="1">
      <c r="A28931" s="1355"/>
      <c r="B28931" s="1355"/>
      <c r="C28931" s="1433"/>
      <c r="E28931" s="1433"/>
      <c r="K28931" s="1433"/>
      <c r="L28931" s="1334"/>
    </row>
    <row r="28932" spans="1:12" ht="24" customHeight="1">
      <c r="A28932" s="1355"/>
      <c r="B28932" s="1355"/>
      <c r="C28932" s="1433"/>
      <c r="E28932" s="1433"/>
      <c r="K28932" s="1433"/>
      <c r="L28932" s="1334"/>
    </row>
    <row r="28933" spans="1:12" ht="24" customHeight="1">
      <c r="A28933" s="1355"/>
      <c r="B28933" s="1355"/>
      <c r="C28933" s="1433"/>
      <c r="E28933" s="1433"/>
      <c r="K28933" s="1433"/>
      <c r="L28933" s="1334"/>
    </row>
    <row r="28934" spans="1:12" ht="24" customHeight="1">
      <c r="A28934" s="1355"/>
      <c r="B28934" s="1355"/>
      <c r="C28934" s="1433"/>
      <c r="E28934" s="1433"/>
      <c r="K28934" s="1433"/>
      <c r="L28934" s="1334"/>
    </row>
    <row r="28935" spans="1:12" ht="24" customHeight="1">
      <c r="A28935" s="1355"/>
      <c r="B28935" s="1355"/>
      <c r="C28935" s="1433"/>
      <c r="E28935" s="1433"/>
      <c r="K28935" s="1433"/>
      <c r="L28935" s="1334"/>
    </row>
    <row r="28936" spans="1:12" ht="24" customHeight="1">
      <c r="A28936" s="1355"/>
      <c r="B28936" s="1355"/>
      <c r="C28936" s="1433"/>
      <c r="E28936" s="1433"/>
      <c r="K28936" s="1433"/>
      <c r="L28936" s="1334"/>
    </row>
    <row r="28937" spans="1:12" ht="24" customHeight="1">
      <c r="A28937" s="1355"/>
      <c r="B28937" s="1355"/>
      <c r="C28937" s="1433"/>
      <c r="E28937" s="1433"/>
      <c r="K28937" s="1433"/>
      <c r="L28937" s="1334"/>
    </row>
    <row r="28938" spans="1:12" ht="24" customHeight="1">
      <c r="A28938" s="1355"/>
      <c r="B28938" s="1355"/>
      <c r="C28938" s="1433"/>
      <c r="E28938" s="1433"/>
      <c r="K28938" s="1433"/>
      <c r="L28938" s="1334"/>
    </row>
    <row r="28939" spans="1:12" ht="24" customHeight="1">
      <c r="A28939" s="1355"/>
      <c r="B28939" s="1355"/>
      <c r="C28939" s="1433"/>
      <c r="E28939" s="1433"/>
      <c r="K28939" s="1433"/>
      <c r="L28939" s="1334"/>
    </row>
    <row r="28940" spans="1:12" ht="24" customHeight="1">
      <c r="A28940" s="1355"/>
      <c r="B28940" s="1355"/>
      <c r="C28940" s="1433"/>
      <c r="E28940" s="1433"/>
      <c r="K28940" s="1433"/>
      <c r="L28940" s="1334"/>
    </row>
    <row r="28941" spans="1:12" ht="24" customHeight="1">
      <c r="A28941" s="1355"/>
      <c r="B28941" s="1355"/>
      <c r="C28941" s="1433"/>
      <c r="E28941" s="1433"/>
      <c r="K28941" s="1433"/>
      <c r="L28941" s="1334"/>
    </row>
    <row r="28942" spans="1:12" ht="24" customHeight="1">
      <c r="A28942" s="1355"/>
      <c r="B28942" s="1355"/>
      <c r="C28942" s="1433"/>
      <c r="E28942" s="1433"/>
      <c r="K28942" s="1433"/>
      <c r="L28942" s="1334"/>
    </row>
    <row r="28943" spans="1:12" ht="24" customHeight="1">
      <c r="A28943" s="1355"/>
      <c r="B28943" s="1355"/>
      <c r="C28943" s="1433"/>
      <c r="E28943" s="1433"/>
      <c r="K28943" s="1433"/>
      <c r="L28943" s="1334"/>
    </row>
    <row r="28944" spans="1:12" ht="24" customHeight="1">
      <c r="A28944" s="1355"/>
      <c r="B28944" s="1355"/>
      <c r="C28944" s="1433"/>
      <c r="E28944" s="1433"/>
      <c r="K28944" s="1433"/>
      <c r="L28944" s="1334"/>
    </row>
    <row r="28945" spans="1:12" ht="24" customHeight="1">
      <c r="A28945" s="1355"/>
      <c r="B28945" s="1355"/>
      <c r="C28945" s="1433"/>
      <c r="E28945" s="1433"/>
      <c r="K28945" s="1433"/>
      <c r="L28945" s="1334"/>
    </row>
    <row r="28946" spans="1:12" ht="24" customHeight="1">
      <c r="A28946" s="1355"/>
      <c r="B28946" s="1355"/>
      <c r="C28946" s="1433"/>
      <c r="E28946" s="1433"/>
      <c r="K28946" s="1433"/>
      <c r="L28946" s="1334"/>
    </row>
    <row r="28947" spans="1:12" ht="24" customHeight="1">
      <c r="A28947" s="1355"/>
      <c r="B28947" s="1355"/>
      <c r="C28947" s="1433"/>
      <c r="E28947" s="1433"/>
      <c r="K28947" s="1433"/>
      <c r="L28947" s="1334"/>
    </row>
    <row r="28948" spans="1:12" ht="24" customHeight="1">
      <c r="A28948" s="1355"/>
      <c r="B28948" s="1355"/>
      <c r="C28948" s="1433"/>
      <c r="E28948" s="1433"/>
      <c r="K28948" s="1433"/>
      <c r="L28948" s="1334"/>
    </row>
    <row r="28949" spans="1:12" ht="24" customHeight="1">
      <c r="A28949" s="1355"/>
      <c r="B28949" s="1355"/>
      <c r="C28949" s="1433"/>
      <c r="E28949" s="1433"/>
      <c r="K28949" s="1433"/>
      <c r="L28949" s="1334"/>
    </row>
    <row r="28950" spans="1:12" ht="24" customHeight="1">
      <c r="A28950" s="1355"/>
      <c r="B28950" s="1355"/>
      <c r="C28950" s="1433"/>
      <c r="E28950" s="1433"/>
      <c r="K28950" s="1433"/>
      <c r="L28950" s="1334"/>
    </row>
    <row r="28951" spans="1:12" ht="24" customHeight="1">
      <c r="A28951" s="1355"/>
      <c r="B28951" s="1355"/>
      <c r="C28951" s="1433"/>
      <c r="E28951" s="1433"/>
      <c r="K28951" s="1433"/>
      <c r="L28951" s="1334"/>
    </row>
    <row r="28952" spans="1:12" ht="24" customHeight="1">
      <c r="A28952" s="1355"/>
      <c r="B28952" s="1355"/>
      <c r="C28952" s="1433"/>
      <c r="E28952" s="1433"/>
      <c r="K28952" s="1433"/>
      <c r="L28952" s="1334"/>
    </row>
    <row r="28953" spans="1:12" ht="24" customHeight="1">
      <c r="A28953" s="1355"/>
      <c r="B28953" s="1355"/>
      <c r="C28953" s="1433"/>
      <c r="E28953" s="1433"/>
      <c r="K28953" s="1433"/>
      <c r="L28953" s="1334"/>
    </row>
    <row r="28954" spans="1:12" ht="24" customHeight="1">
      <c r="A28954" s="1355"/>
      <c r="B28954" s="1355"/>
      <c r="C28954" s="1433"/>
      <c r="E28954" s="1433"/>
      <c r="K28954" s="1433"/>
      <c r="L28954" s="1334"/>
    </row>
    <row r="28955" spans="1:12" ht="24" customHeight="1">
      <c r="A28955" s="1355"/>
      <c r="B28955" s="1355"/>
      <c r="C28955" s="1433"/>
      <c r="E28955" s="1433"/>
      <c r="K28955" s="1433"/>
      <c r="L28955" s="1334"/>
    </row>
    <row r="28956" spans="1:12" ht="24" customHeight="1">
      <c r="A28956" s="1355"/>
      <c r="B28956" s="1355"/>
      <c r="C28956" s="1433"/>
      <c r="E28956" s="1433"/>
      <c r="K28956" s="1433"/>
      <c r="L28956" s="1334"/>
    </row>
    <row r="28957" spans="1:12" ht="24" customHeight="1">
      <c r="A28957" s="1355"/>
      <c r="B28957" s="1355"/>
      <c r="C28957" s="1433"/>
      <c r="E28957" s="1433"/>
      <c r="K28957" s="1433"/>
      <c r="L28957" s="1334"/>
    </row>
    <row r="28958" spans="1:12" ht="24" customHeight="1">
      <c r="A28958" s="1355"/>
      <c r="B28958" s="1355"/>
      <c r="C28958" s="1433"/>
      <c r="E28958" s="1433"/>
      <c r="K28958" s="1433"/>
      <c r="L28958" s="1334"/>
    </row>
    <row r="28959" spans="1:12" ht="24" customHeight="1">
      <c r="A28959" s="1355"/>
      <c r="B28959" s="1355"/>
      <c r="C28959" s="1433"/>
      <c r="E28959" s="1433"/>
      <c r="K28959" s="1433"/>
      <c r="L28959" s="1334"/>
    </row>
    <row r="28960" spans="1:12" ht="24" customHeight="1">
      <c r="A28960" s="1355"/>
      <c r="B28960" s="1355"/>
      <c r="C28960" s="1433"/>
      <c r="E28960" s="1433"/>
      <c r="K28960" s="1433"/>
      <c r="L28960" s="1334"/>
    </row>
    <row r="28961" spans="1:12" ht="24" customHeight="1">
      <c r="A28961" s="1355"/>
      <c r="B28961" s="1355"/>
      <c r="C28961" s="1433"/>
      <c r="E28961" s="1433"/>
      <c r="K28961" s="1433"/>
      <c r="L28961" s="1334"/>
    </row>
    <row r="28962" spans="1:12" ht="24" customHeight="1">
      <c r="A28962" s="1355"/>
      <c r="B28962" s="1355"/>
      <c r="C28962" s="1433"/>
      <c r="E28962" s="1433"/>
      <c r="K28962" s="1433"/>
      <c r="L28962" s="1334"/>
    </row>
    <row r="28963" spans="1:12" ht="24" customHeight="1">
      <c r="A28963" s="1355"/>
      <c r="B28963" s="1355"/>
      <c r="C28963" s="1433"/>
      <c r="E28963" s="1433"/>
      <c r="K28963" s="1433"/>
      <c r="L28963" s="1334"/>
    </row>
    <row r="28964" spans="1:12" ht="24" customHeight="1">
      <c r="A28964" s="1355"/>
      <c r="B28964" s="1355"/>
      <c r="C28964" s="1433"/>
      <c r="E28964" s="1433"/>
      <c r="K28964" s="1433"/>
      <c r="L28964" s="1334"/>
    </row>
    <row r="28965" spans="1:12" ht="24" customHeight="1">
      <c r="A28965" s="1355"/>
      <c r="B28965" s="1355"/>
      <c r="C28965" s="1433"/>
      <c r="E28965" s="1433"/>
      <c r="K28965" s="1433"/>
      <c r="L28965" s="1334"/>
    </row>
    <row r="28966" spans="1:12" ht="24" customHeight="1">
      <c r="A28966" s="1355"/>
      <c r="B28966" s="1355"/>
      <c r="C28966" s="1433"/>
      <c r="E28966" s="1433"/>
      <c r="K28966" s="1433"/>
      <c r="L28966" s="1334"/>
    </row>
    <row r="28967" spans="1:12" ht="24" customHeight="1">
      <c r="A28967" s="1355"/>
      <c r="B28967" s="1355"/>
      <c r="C28967" s="1433"/>
      <c r="E28967" s="1433"/>
      <c r="K28967" s="1433"/>
      <c r="L28967" s="1334"/>
    </row>
    <row r="28968" spans="1:12" ht="24" customHeight="1">
      <c r="A28968" s="1355"/>
      <c r="B28968" s="1355"/>
      <c r="C28968" s="1433"/>
      <c r="E28968" s="1433"/>
      <c r="K28968" s="1433"/>
      <c r="L28968" s="1334"/>
    </row>
    <row r="28969" spans="1:12" ht="24" customHeight="1">
      <c r="A28969" s="1355"/>
      <c r="B28969" s="1355"/>
      <c r="C28969" s="1433"/>
      <c r="E28969" s="1433"/>
      <c r="K28969" s="1433"/>
      <c r="L28969" s="1334"/>
    </row>
    <row r="28970" spans="1:12" ht="24" customHeight="1">
      <c r="A28970" s="1355"/>
      <c r="B28970" s="1355"/>
      <c r="C28970" s="1433"/>
      <c r="E28970" s="1433"/>
      <c r="K28970" s="1433"/>
      <c r="L28970" s="1334"/>
    </row>
    <row r="28971" spans="1:12" ht="24" customHeight="1">
      <c r="A28971" s="1355"/>
      <c r="B28971" s="1355"/>
      <c r="C28971" s="1433"/>
      <c r="E28971" s="1433"/>
      <c r="K28971" s="1433"/>
      <c r="L28971" s="1334"/>
    </row>
    <row r="28972" spans="1:12" ht="24" customHeight="1">
      <c r="A28972" s="1355"/>
      <c r="B28972" s="1355"/>
      <c r="C28972" s="1433"/>
      <c r="E28972" s="1433"/>
      <c r="K28972" s="1433"/>
      <c r="L28972" s="1334"/>
    </row>
    <row r="28973" spans="1:12" ht="24" customHeight="1">
      <c r="A28973" s="1355"/>
      <c r="B28973" s="1355"/>
      <c r="C28973" s="1433"/>
      <c r="E28973" s="1433"/>
      <c r="K28973" s="1433"/>
      <c r="L28973" s="1334"/>
    </row>
    <row r="28974" spans="1:12" ht="24" customHeight="1">
      <c r="A28974" s="1355"/>
      <c r="B28974" s="1355"/>
      <c r="C28974" s="1433"/>
      <c r="E28974" s="1433"/>
      <c r="K28974" s="1433"/>
      <c r="L28974" s="1334"/>
    </row>
    <row r="28975" spans="1:12" ht="24" customHeight="1">
      <c r="A28975" s="1355"/>
      <c r="B28975" s="1355"/>
      <c r="C28975" s="1433"/>
      <c r="E28975" s="1433"/>
      <c r="K28975" s="1433"/>
      <c r="L28975" s="1334"/>
    </row>
    <row r="28976" spans="1:12" ht="24" customHeight="1">
      <c r="A28976" s="1355"/>
      <c r="B28976" s="1355"/>
      <c r="C28976" s="1433"/>
      <c r="E28976" s="1433"/>
      <c r="K28976" s="1433"/>
      <c r="L28976" s="1334"/>
    </row>
    <row r="28977" spans="1:12" ht="24" customHeight="1">
      <c r="A28977" s="1355"/>
      <c r="B28977" s="1355"/>
      <c r="C28977" s="1433"/>
      <c r="E28977" s="1433"/>
      <c r="K28977" s="1433"/>
      <c r="L28977" s="1334"/>
    </row>
    <row r="28978" spans="1:12" ht="24" customHeight="1">
      <c r="A28978" s="1355"/>
      <c r="B28978" s="1355"/>
      <c r="C28978" s="1433"/>
      <c r="E28978" s="1433"/>
      <c r="K28978" s="1433"/>
      <c r="L28978" s="1334"/>
    </row>
    <row r="28979" spans="1:12" ht="24" customHeight="1">
      <c r="A28979" s="1355"/>
      <c r="B28979" s="1355"/>
      <c r="C28979" s="1433"/>
      <c r="E28979" s="1433"/>
      <c r="K28979" s="1433"/>
      <c r="L28979" s="1334"/>
    </row>
    <row r="28980" spans="1:12" ht="24" customHeight="1">
      <c r="A28980" s="1355"/>
      <c r="B28980" s="1355"/>
      <c r="C28980" s="1433"/>
      <c r="E28980" s="1433"/>
      <c r="K28980" s="1433"/>
      <c r="L28980" s="1334"/>
    </row>
    <row r="28981" spans="1:12" ht="24" customHeight="1">
      <c r="A28981" s="1355"/>
      <c r="B28981" s="1355"/>
      <c r="C28981" s="1433"/>
      <c r="E28981" s="1433"/>
      <c r="K28981" s="1433"/>
      <c r="L28981" s="1334"/>
    </row>
    <row r="28982" spans="1:12" ht="24" customHeight="1">
      <c r="A28982" s="1355"/>
      <c r="B28982" s="1355"/>
      <c r="C28982" s="1433"/>
      <c r="E28982" s="1433"/>
      <c r="K28982" s="1433"/>
      <c r="L28982" s="1334"/>
    </row>
    <row r="28983" spans="1:12" ht="24" customHeight="1">
      <c r="A28983" s="1355"/>
      <c r="B28983" s="1355"/>
      <c r="C28983" s="1433"/>
      <c r="E28983" s="1433"/>
      <c r="K28983" s="1433"/>
      <c r="L28983" s="1334"/>
    </row>
    <row r="28984" spans="1:12" ht="24" customHeight="1">
      <c r="A28984" s="1355"/>
      <c r="B28984" s="1355"/>
      <c r="C28984" s="1433"/>
      <c r="E28984" s="1433"/>
      <c r="K28984" s="1433"/>
      <c r="L28984" s="1334"/>
    </row>
    <row r="28985" spans="1:12" ht="24" customHeight="1">
      <c r="A28985" s="1355"/>
      <c r="B28985" s="1355"/>
      <c r="C28985" s="1433"/>
      <c r="E28985" s="1433"/>
      <c r="K28985" s="1433"/>
      <c r="L28985" s="1334"/>
    </row>
    <row r="28986" spans="1:12" ht="24" customHeight="1">
      <c r="A28986" s="1355"/>
      <c r="B28986" s="1355"/>
      <c r="C28986" s="1433"/>
      <c r="E28986" s="1433"/>
      <c r="K28986" s="1433"/>
      <c r="L28986" s="1334"/>
    </row>
    <row r="28987" spans="1:12" ht="24" customHeight="1">
      <c r="A28987" s="1355"/>
      <c r="B28987" s="1355"/>
      <c r="C28987" s="1433"/>
      <c r="E28987" s="1433"/>
      <c r="K28987" s="1433"/>
      <c r="L28987" s="1334"/>
    </row>
    <row r="28988" spans="1:12" ht="24" customHeight="1">
      <c r="A28988" s="1355"/>
      <c r="B28988" s="1355"/>
      <c r="C28988" s="1433"/>
      <c r="E28988" s="1433"/>
      <c r="K28988" s="1433"/>
      <c r="L28988" s="1334"/>
    </row>
    <row r="28989" spans="1:12" ht="24" customHeight="1">
      <c r="A28989" s="1355"/>
      <c r="B28989" s="1355"/>
      <c r="C28989" s="1433"/>
      <c r="E28989" s="1433"/>
      <c r="K28989" s="1433"/>
      <c r="L28989" s="1334"/>
    </row>
    <row r="28990" spans="1:12" ht="24" customHeight="1">
      <c r="A28990" s="1355"/>
      <c r="B28990" s="1355"/>
      <c r="C28990" s="1433"/>
      <c r="E28990" s="1433"/>
      <c r="K28990" s="1433"/>
      <c r="L28990" s="1334"/>
    </row>
    <row r="28991" spans="1:12" ht="24" customHeight="1">
      <c r="A28991" s="1355"/>
      <c r="B28991" s="1355"/>
      <c r="C28991" s="1433"/>
      <c r="E28991" s="1433"/>
      <c r="K28991" s="1433"/>
      <c r="L28991" s="1334"/>
    </row>
    <row r="28992" spans="1:12" ht="24" customHeight="1">
      <c r="A28992" s="1355"/>
      <c r="B28992" s="1355"/>
      <c r="C28992" s="1433"/>
      <c r="E28992" s="1433"/>
      <c r="K28992" s="1433"/>
      <c r="L28992" s="1334"/>
    </row>
    <row r="28993" spans="1:12" ht="24" customHeight="1">
      <c r="A28993" s="1355"/>
      <c r="B28993" s="1355"/>
      <c r="C28993" s="1433"/>
      <c r="E28993" s="1433"/>
      <c r="K28993" s="1433"/>
      <c r="L28993" s="1334"/>
    </row>
    <row r="28994" spans="1:12" ht="24" customHeight="1">
      <c r="A28994" s="1355"/>
      <c r="B28994" s="1355"/>
      <c r="C28994" s="1433"/>
      <c r="E28994" s="1433"/>
      <c r="K28994" s="1433"/>
      <c r="L28994" s="1334"/>
    </row>
    <row r="28995" spans="1:12" ht="24" customHeight="1">
      <c r="A28995" s="1355"/>
      <c r="B28995" s="1355"/>
      <c r="C28995" s="1433"/>
      <c r="E28995" s="1433"/>
      <c r="K28995" s="1433"/>
      <c r="L28995" s="1334"/>
    </row>
    <row r="28996" spans="1:12" ht="24" customHeight="1">
      <c r="A28996" s="1355"/>
      <c r="B28996" s="1355"/>
      <c r="C28996" s="1433"/>
      <c r="E28996" s="1433"/>
      <c r="K28996" s="1433"/>
      <c r="L28996" s="1334"/>
    </row>
    <row r="28997" spans="1:12" ht="24" customHeight="1">
      <c r="A28997" s="1355"/>
      <c r="B28997" s="1355"/>
      <c r="C28997" s="1433"/>
      <c r="E28997" s="1433"/>
      <c r="K28997" s="1433"/>
      <c r="L28997" s="1334"/>
    </row>
    <row r="28998" spans="1:12" ht="24" customHeight="1">
      <c r="A28998" s="1355"/>
      <c r="B28998" s="1355"/>
      <c r="C28998" s="1433"/>
      <c r="E28998" s="1433"/>
      <c r="K28998" s="1433"/>
      <c r="L28998" s="1334"/>
    </row>
    <row r="28999" spans="1:12" ht="24" customHeight="1">
      <c r="A28999" s="1355"/>
      <c r="B28999" s="1355"/>
      <c r="C28999" s="1433"/>
      <c r="E28999" s="1433"/>
      <c r="K28999" s="1433"/>
      <c r="L28999" s="1334"/>
    </row>
    <row r="29000" spans="1:12" ht="24" customHeight="1">
      <c r="A29000" s="1355"/>
      <c r="B29000" s="1355"/>
      <c r="C29000" s="1433"/>
      <c r="E29000" s="1433"/>
      <c r="K29000" s="1433"/>
      <c r="L29000" s="1334"/>
    </row>
    <row r="29001" spans="1:12" ht="24" customHeight="1">
      <c r="A29001" s="1355"/>
      <c r="B29001" s="1355"/>
      <c r="C29001" s="1433"/>
      <c r="E29001" s="1433"/>
      <c r="K29001" s="1433"/>
      <c r="L29001" s="1334"/>
    </row>
    <row r="29002" spans="1:12" ht="24" customHeight="1">
      <c r="A29002" s="1355"/>
      <c r="B29002" s="1355"/>
      <c r="C29002" s="1433"/>
      <c r="E29002" s="1433"/>
      <c r="K29002" s="1433"/>
      <c r="L29002" s="1334"/>
    </row>
    <row r="29003" spans="1:12" ht="24" customHeight="1">
      <c r="A29003" s="1355"/>
      <c r="B29003" s="1355"/>
      <c r="C29003" s="1433"/>
      <c r="E29003" s="1433"/>
      <c r="K29003" s="1433"/>
      <c r="L29003" s="1334"/>
    </row>
    <row r="29004" spans="1:12" ht="24" customHeight="1">
      <c r="A29004" s="1355"/>
      <c r="B29004" s="1355"/>
      <c r="C29004" s="1433"/>
      <c r="E29004" s="1433"/>
      <c r="K29004" s="1433"/>
      <c r="L29004" s="1334"/>
    </row>
    <row r="29005" spans="1:12" ht="24" customHeight="1">
      <c r="A29005" s="1355"/>
      <c r="B29005" s="1355"/>
      <c r="C29005" s="1433"/>
      <c r="E29005" s="1433"/>
      <c r="K29005" s="1433"/>
      <c r="L29005" s="1334"/>
    </row>
    <row r="29006" spans="1:12" ht="24" customHeight="1">
      <c r="A29006" s="1355"/>
      <c r="B29006" s="1355"/>
      <c r="C29006" s="1433"/>
      <c r="E29006" s="1433"/>
      <c r="K29006" s="1433"/>
      <c r="L29006" s="1334"/>
    </row>
    <row r="29007" spans="1:12" ht="24" customHeight="1">
      <c r="A29007" s="1355"/>
      <c r="B29007" s="1355"/>
      <c r="C29007" s="1433"/>
      <c r="E29007" s="1433"/>
      <c r="K29007" s="1433"/>
      <c r="L29007" s="1334"/>
    </row>
    <row r="29008" spans="1:12" ht="24" customHeight="1">
      <c r="A29008" s="1355"/>
      <c r="B29008" s="1355"/>
      <c r="C29008" s="1433"/>
      <c r="E29008" s="1433"/>
      <c r="K29008" s="1433"/>
      <c r="L29008" s="1334"/>
    </row>
    <row r="29009" spans="1:12" ht="24" customHeight="1">
      <c r="A29009" s="1355"/>
      <c r="B29009" s="1355"/>
      <c r="C29009" s="1433"/>
      <c r="E29009" s="1433"/>
      <c r="K29009" s="1433"/>
      <c r="L29009" s="1334"/>
    </row>
    <row r="29010" spans="1:12" ht="24" customHeight="1">
      <c r="A29010" s="1355"/>
      <c r="B29010" s="1355"/>
      <c r="C29010" s="1433"/>
      <c r="E29010" s="1433"/>
      <c r="K29010" s="1433"/>
      <c r="L29010" s="1334"/>
    </row>
    <row r="29011" spans="1:12" ht="24" customHeight="1">
      <c r="A29011" s="1355"/>
      <c r="B29011" s="1355"/>
      <c r="C29011" s="1433"/>
      <c r="E29011" s="1433"/>
      <c r="K29011" s="1433"/>
      <c r="L29011" s="1334"/>
    </row>
    <row r="29012" spans="1:12" ht="24" customHeight="1">
      <c r="A29012" s="1355"/>
      <c r="B29012" s="1355"/>
      <c r="C29012" s="1433"/>
      <c r="E29012" s="1433"/>
      <c r="K29012" s="1433"/>
      <c r="L29012" s="1334"/>
    </row>
    <row r="29013" spans="1:12" ht="24" customHeight="1">
      <c r="A29013" s="1355"/>
      <c r="B29013" s="1355"/>
      <c r="C29013" s="1433"/>
      <c r="E29013" s="1433"/>
      <c r="K29013" s="1433"/>
      <c r="L29013" s="1334"/>
    </row>
    <row r="29014" spans="1:12" ht="24" customHeight="1">
      <c r="A29014" s="1355"/>
      <c r="B29014" s="1355"/>
      <c r="C29014" s="1433"/>
      <c r="E29014" s="1433"/>
      <c r="K29014" s="1433"/>
      <c r="L29014" s="1334"/>
    </row>
    <row r="29015" spans="1:12" ht="24" customHeight="1">
      <c r="A29015" s="1355"/>
      <c r="B29015" s="1355"/>
      <c r="C29015" s="1433"/>
      <c r="E29015" s="1433"/>
      <c r="K29015" s="1433"/>
      <c r="L29015" s="1334"/>
    </row>
    <row r="29016" spans="1:12" ht="24" customHeight="1">
      <c r="A29016" s="1355"/>
      <c r="B29016" s="1355"/>
      <c r="C29016" s="1433"/>
      <c r="E29016" s="1433"/>
      <c r="K29016" s="1433"/>
      <c r="L29016" s="1334"/>
    </row>
    <row r="29017" spans="1:12" ht="24" customHeight="1">
      <c r="A29017" s="1355"/>
      <c r="B29017" s="1355"/>
      <c r="C29017" s="1433"/>
      <c r="E29017" s="1433"/>
      <c r="K29017" s="1433"/>
      <c r="L29017" s="1334"/>
    </row>
    <row r="29018" spans="1:12" ht="24" customHeight="1">
      <c r="A29018" s="1355"/>
      <c r="B29018" s="1355"/>
      <c r="C29018" s="1433"/>
      <c r="E29018" s="1433"/>
      <c r="K29018" s="1433"/>
      <c r="L29018" s="1334"/>
    </row>
    <row r="29019" spans="1:12" ht="24" customHeight="1">
      <c r="A29019" s="1355"/>
      <c r="B29019" s="1355"/>
      <c r="C29019" s="1433"/>
      <c r="E29019" s="1433"/>
      <c r="K29019" s="1433"/>
      <c r="L29019" s="1334"/>
    </row>
    <row r="29020" spans="1:12" ht="24" customHeight="1">
      <c r="A29020" s="1355"/>
      <c r="B29020" s="1355"/>
      <c r="C29020" s="1433"/>
      <c r="E29020" s="1433"/>
      <c r="K29020" s="1433"/>
      <c r="L29020" s="1334"/>
    </row>
    <row r="29021" spans="1:12" ht="24" customHeight="1">
      <c r="A29021" s="1355"/>
      <c r="B29021" s="1355"/>
      <c r="C29021" s="1433"/>
      <c r="E29021" s="1433"/>
      <c r="K29021" s="1433"/>
      <c r="L29021" s="1334"/>
    </row>
    <row r="29022" spans="1:12" ht="24" customHeight="1">
      <c r="A29022" s="1355"/>
      <c r="B29022" s="1355"/>
      <c r="C29022" s="1433"/>
      <c r="E29022" s="1433"/>
      <c r="K29022" s="1433"/>
      <c r="L29022" s="1334"/>
    </row>
    <row r="29023" spans="1:12" ht="24" customHeight="1">
      <c r="A29023" s="1355"/>
      <c r="B29023" s="1355"/>
      <c r="C29023" s="1433"/>
      <c r="E29023" s="1433"/>
      <c r="K29023" s="1433"/>
      <c r="L29023" s="1334"/>
    </row>
    <row r="29024" spans="1:12" ht="24" customHeight="1">
      <c r="A29024" s="1355"/>
      <c r="B29024" s="1355"/>
      <c r="C29024" s="1433"/>
      <c r="E29024" s="1433"/>
      <c r="K29024" s="1433"/>
      <c r="L29024" s="1334"/>
    </row>
    <row r="29025" spans="1:12" ht="24" customHeight="1">
      <c r="A29025" s="1355"/>
      <c r="B29025" s="1355"/>
      <c r="C29025" s="1433"/>
      <c r="E29025" s="1433"/>
      <c r="K29025" s="1433"/>
      <c r="L29025" s="1334"/>
    </row>
    <row r="29026" spans="1:12" ht="24" customHeight="1">
      <c r="A29026" s="1355"/>
      <c r="B29026" s="1355"/>
      <c r="C29026" s="1433"/>
      <c r="E29026" s="1433"/>
      <c r="K29026" s="1433"/>
      <c r="L29026" s="1334"/>
    </row>
    <row r="29027" spans="1:12" ht="24" customHeight="1">
      <c r="A29027" s="1355"/>
      <c r="B29027" s="1355"/>
      <c r="C29027" s="1433"/>
      <c r="E29027" s="1433"/>
      <c r="K29027" s="1433"/>
      <c r="L29027" s="1334"/>
    </row>
    <row r="29028" spans="1:12" ht="24" customHeight="1">
      <c r="A29028" s="1355"/>
      <c r="B29028" s="1355"/>
      <c r="C29028" s="1433"/>
      <c r="E29028" s="1433"/>
      <c r="K29028" s="1433"/>
      <c r="L29028" s="1334"/>
    </row>
    <row r="29029" spans="1:12" ht="24" customHeight="1">
      <c r="A29029" s="1355"/>
      <c r="B29029" s="1355"/>
      <c r="C29029" s="1433"/>
      <c r="E29029" s="1433"/>
      <c r="K29029" s="1433"/>
      <c r="L29029" s="1334"/>
    </row>
    <row r="29030" spans="1:12" ht="24" customHeight="1">
      <c r="A29030" s="1355"/>
      <c r="B29030" s="1355"/>
      <c r="C29030" s="1433"/>
      <c r="E29030" s="1433"/>
      <c r="K29030" s="1433"/>
      <c r="L29030" s="1334"/>
    </row>
    <row r="29031" spans="1:12" ht="24" customHeight="1">
      <c r="A29031" s="1355"/>
      <c r="B29031" s="1355"/>
      <c r="C29031" s="1433"/>
      <c r="E29031" s="1433"/>
      <c r="K29031" s="1433"/>
      <c r="L29031" s="1334"/>
    </row>
    <row r="29032" spans="1:12" ht="24" customHeight="1">
      <c r="A29032" s="1355"/>
      <c r="B29032" s="1355"/>
      <c r="C29032" s="1433"/>
      <c r="E29032" s="1433"/>
      <c r="K29032" s="1433"/>
      <c r="L29032" s="1334"/>
    </row>
    <row r="29033" spans="1:12" ht="24" customHeight="1">
      <c r="A29033" s="1355"/>
      <c r="B29033" s="1355"/>
      <c r="C29033" s="1433"/>
      <c r="E29033" s="1433"/>
      <c r="K29033" s="1433"/>
      <c r="L29033" s="1334"/>
    </row>
    <row r="29034" spans="1:12" ht="24" customHeight="1">
      <c r="A29034" s="1355"/>
      <c r="B29034" s="1355"/>
      <c r="C29034" s="1433"/>
      <c r="E29034" s="1433"/>
      <c r="K29034" s="1433"/>
      <c r="L29034" s="1334"/>
    </row>
    <row r="29035" spans="1:12" ht="24" customHeight="1">
      <c r="A29035" s="1355"/>
      <c r="B29035" s="1355"/>
      <c r="C29035" s="1433"/>
      <c r="E29035" s="1433"/>
      <c r="K29035" s="1433"/>
      <c r="L29035" s="1334"/>
    </row>
    <row r="29036" spans="1:12" ht="24" customHeight="1">
      <c r="A29036" s="1355"/>
      <c r="B29036" s="1355"/>
      <c r="C29036" s="1433"/>
      <c r="E29036" s="1433"/>
      <c r="K29036" s="1433"/>
      <c r="L29036" s="1334"/>
    </row>
    <row r="29037" spans="1:12" ht="24" customHeight="1">
      <c r="A29037" s="1355"/>
      <c r="B29037" s="1355"/>
      <c r="C29037" s="1433"/>
      <c r="E29037" s="1433"/>
      <c r="K29037" s="1433"/>
      <c r="L29037" s="1334"/>
    </row>
    <row r="29038" spans="1:12" ht="24" customHeight="1">
      <c r="A29038" s="1355"/>
      <c r="B29038" s="1355"/>
      <c r="C29038" s="1433"/>
      <c r="E29038" s="1433"/>
      <c r="K29038" s="1433"/>
      <c r="L29038" s="1334"/>
    </row>
    <row r="29039" spans="1:12" ht="24" customHeight="1">
      <c r="A29039" s="1355"/>
      <c r="B29039" s="1355"/>
      <c r="C29039" s="1433"/>
      <c r="E29039" s="1433"/>
      <c r="K29039" s="1433"/>
      <c r="L29039" s="1334"/>
    </row>
    <row r="29040" spans="1:12" ht="24" customHeight="1">
      <c r="A29040" s="1355"/>
      <c r="B29040" s="1355"/>
      <c r="C29040" s="1433"/>
      <c r="E29040" s="1433"/>
      <c r="K29040" s="1433"/>
      <c r="L29040" s="1334"/>
    </row>
    <row r="29041" spans="1:12" ht="24" customHeight="1">
      <c r="A29041" s="1355"/>
      <c r="B29041" s="1355"/>
      <c r="C29041" s="1433"/>
      <c r="E29041" s="1433"/>
      <c r="K29041" s="1433"/>
      <c r="L29041" s="1334"/>
    </row>
    <row r="29042" spans="1:12" ht="24" customHeight="1">
      <c r="A29042" s="1355"/>
      <c r="B29042" s="1355"/>
      <c r="C29042" s="1433"/>
      <c r="E29042" s="1433"/>
      <c r="K29042" s="1433"/>
      <c r="L29042" s="1334"/>
    </row>
    <row r="29043" spans="1:12" ht="24" customHeight="1">
      <c r="A29043" s="1355"/>
      <c r="B29043" s="1355"/>
      <c r="C29043" s="1433"/>
      <c r="E29043" s="1433"/>
      <c r="K29043" s="1433"/>
      <c r="L29043" s="1334"/>
    </row>
    <row r="29044" spans="1:12" ht="24" customHeight="1">
      <c r="A29044" s="1355"/>
      <c r="B29044" s="1355"/>
      <c r="C29044" s="1433"/>
      <c r="E29044" s="1433"/>
      <c r="K29044" s="1433"/>
      <c r="L29044" s="1334"/>
    </row>
    <row r="29045" spans="1:12" ht="24" customHeight="1">
      <c r="A29045" s="1355"/>
      <c r="B29045" s="1355"/>
      <c r="C29045" s="1433"/>
      <c r="E29045" s="1433"/>
      <c r="K29045" s="1433"/>
      <c r="L29045" s="1334"/>
    </row>
    <row r="29046" spans="1:12" ht="24" customHeight="1">
      <c r="A29046" s="1355"/>
      <c r="B29046" s="1355"/>
      <c r="C29046" s="1433"/>
      <c r="E29046" s="1433"/>
      <c r="K29046" s="1433"/>
      <c r="L29046" s="1334"/>
    </row>
    <row r="29047" spans="1:12" ht="24" customHeight="1">
      <c r="A29047" s="1355"/>
      <c r="B29047" s="1355"/>
      <c r="C29047" s="1433"/>
      <c r="E29047" s="1433"/>
      <c r="K29047" s="1433"/>
      <c r="L29047" s="1334"/>
    </row>
    <row r="29048" spans="1:12" ht="24" customHeight="1">
      <c r="A29048" s="1355"/>
      <c r="B29048" s="1355"/>
      <c r="C29048" s="1433"/>
      <c r="E29048" s="1433"/>
      <c r="K29048" s="1433"/>
      <c r="L29048" s="1334"/>
    </row>
    <row r="29049" spans="1:12" ht="24" customHeight="1">
      <c r="A29049" s="1355"/>
      <c r="B29049" s="1355"/>
      <c r="C29049" s="1433"/>
      <c r="E29049" s="1433"/>
      <c r="K29049" s="1433"/>
      <c r="L29049" s="1334"/>
    </row>
    <row r="29050" spans="1:12" ht="24" customHeight="1">
      <c r="A29050" s="1355"/>
      <c r="B29050" s="1355"/>
      <c r="C29050" s="1433"/>
      <c r="E29050" s="1433"/>
      <c r="K29050" s="1433"/>
      <c r="L29050" s="1334"/>
    </row>
    <row r="29051" spans="1:12" ht="24" customHeight="1">
      <c r="A29051" s="1355"/>
      <c r="B29051" s="1355"/>
      <c r="C29051" s="1433"/>
      <c r="E29051" s="1433"/>
      <c r="K29051" s="1433"/>
      <c r="L29051" s="1334"/>
    </row>
    <row r="29052" spans="1:12" ht="24" customHeight="1">
      <c r="A29052" s="1355"/>
      <c r="B29052" s="1355"/>
      <c r="C29052" s="1433"/>
      <c r="E29052" s="1433"/>
      <c r="K29052" s="1433"/>
      <c r="L29052" s="1334"/>
    </row>
    <row r="29053" spans="1:12" ht="24" customHeight="1">
      <c r="A29053" s="1355"/>
      <c r="B29053" s="1355"/>
      <c r="C29053" s="1433"/>
      <c r="E29053" s="1433"/>
      <c r="K29053" s="1433"/>
      <c r="L29053" s="1334"/>
    </row>
    <row r="29054" spans="1:12" ht="24" customHeight="1">
      <c r="A29054" s="1355"/>
      <c r="B29054" s="1355"/>
      <c r="C29054" s="1433"/>
      <c r="E29054" s="1433"/>
      <c r="K29054" s="1433"/>
      <c r="L29054" s="1334"/>
    </row>
    <row r="29055" spans="1:12" ht="24" customHeight="1">
      <c r="A29055" s="1355"/>
      <c r="B29055" s="1355"/>
      <c r="C29055" s="1433"/>
      <c r="E29055" s="1433"/>
      <c r="K29055" s="1433"/>
      <c r="L29055" s="1334"/>
    </row>
    <row r="29056" spans="1:12" ht="24" customHeight="1">
      <c r="A29056" s="1355"/>
      <c r="B29056" s="1355"/>
      <c r="C29056" s="1433"/>
      <c r="E29056" s="1433"/>
      <c r="K29056" s="1433"/>
      <c r="L29056" s="1334"/>
    </row>
    <row r="29057" spans="1:12" ht="24" customHeight="1">
      <c r="A29057" s="1355"/>
      <c r="B29057" s="1355"/>
      <c r="C29057" s="1433"/>
      <c r="E29057" s="1433"/>
      <c r="K29057" s="1433"/>
      <c r="L29057" s="1334"/>
    </row>
    <row r="29058" spans="1:12" ht="24" customHeight="1">
      <c r="A29058" s="1355"/>
      <c r="B29058" s="1355"/>
      <c r="C29058" s="1433"/>
      <c r="E29058" s="1433"/>
      <c r="K29058" s="1433"/>
      <c r="L29058" s="1334"/>
    </row>
    <row r="29059" spans="1:12" ht="24" customHeight="1">
      <c r="A29059" s="1355"/>
      <c r="B29059" s="1355"/>
      <c r="C29059" s="1433"/>
      <c r="E29059" s="1433"/>
      <c r="K29059" s="1433"/>
      <c r="L29059" s="1334"/>
    </row>
    <row r="29060" spans="1:12" ht="24" customHeight="1">
      <c r="A29060" s="1355"/>
      <c r="B29060" s="1355"/>
      <c r="C29060" s="1433"/>
      <c r="E29060" s="1433"/>
      <c r="K29060" s="1433"/>
      <c r="L29060" s="1334"/>
    </row>
    <row r="29061" spans="1:12" ht="24" customHeight="1">
      <c r="A29061" s="1355"/>
      <c r="B29061" s="1355"/>
      <c r="C29061" s="1433"/>
      <c r="E29061" s="1433"/>
      <c r="K29061" s="1433"/>
      <c r="L29061" s="1334"/>
    </row>
    <row r="29062" spans="1:12" ht="24" customHeight="1">
      <c r="A29062" s="1355"/>
      <c r="B29062" s="1355"/>
      <c r="C29062" s="1433"/>
      <c r="E29062" s="1433"/>
      <c r="K29062" s="1433"/>
      <c r="L29062" s="1334"/>
    </row>
    <row r="29063" spans="1:12" ht="24" customHeight="1">
      <c r="A29063" s="1355"/>
      <c r="B29063" s="1355"/>
      <c r="C29063" s="1433"/>
      <c r="E29063" s="1433"/>
      <c r="K29063" s="1433"/>
      <c r="L29063" s="1334"/>
    </row>
    <row r="29064" spans="1:12" ht="24" customHeight="1">
      <c r="A29064" s="1355"/>
      <c r="B29064" s="1355"/>
      <c r="C29064" s="1433"/>
      <c r="E29064" s="1433"/>
      <c r="K29064" s="1433"/>
      <c r="L29064" s="1334"/>
    </row>
    <row r="29065" spans="1:12" ht="24" customHeight="1">
      <c r="A29065" s="1355"/>
      <c r="B29065" s="1355"/>
      <c r="C29065" s="1433"/>
      <c r="E29065" s="1433"/>
      <c r="K29065" s="1433"/>
      <c r="L29065" s="1334"/>
    </row>
    <row r="29066" spans="1:12" ht="24" customHeight="1">
      <c r="A29066" s="1355"/>
      <c r="B29066" s="1355"/>
      <c r="C29066" s="1433"/>
      <c r="E29066" s="1433"/>
      <c r="K29066" s="1433"/>
      <c r="L29066" s="1334"/>
    </row>
    <row r="29067" spans="1:12" ht="24" customHeight="1">
      <c r="A29067" s="1355"/>
      <c r="B29067" s="1355"/>
      <c r="C29067" s="1433"/>
      <c r="E29067" s="1433"/>
      <c r="K29067" s="1433"/>
      <c r="L29067" s="1334"/>
    </row>
    <row r="29068" spans="1:12" ht="24" customHeight="1">
      <c r="A29068" s="1355"/>
      <c r="B29068" s="1355"/>
      <c r="C29068" s="1433"/>
      <c r="E29068" s="1433"/>
      <c r="K29068" s="1433"/>
      <c r="L29068" s="1334"/>
    </row>
    <row r="29069" spans="1:12" ht="24" customHeight="1">
      <c r="A29069" s="1355"/>
      <c r="B29069" s="1355"/>
      <c r="C29069" s="1433"/>
      <c r="E29069" s="1433"/>
      <c r="K29069" s="1433"/>
      <c r="L29069" s="1334"/>
    </row>
    <row r="29070" spans="1:12" ht="24" customHeight="1">
      <c r="A29070" s="1355"/>
      <c r="B29070" s="1355"/>
      <c r="C29070" s="1433"/>
      <c r="E29070" s="1433"/>
      <c r="K29070" s="1433"/>
      <c r="L29070" s="1334"/>
    </row>
    <row r="29071" spans="1:12" ht="24" customHeight="1">
      <c r="A29071" s="1355"/>
      <c r="B29071" s="1355"/>
      <c r="C29071" s="1433"/>
      <c r="E29071" s="1433"/>
      <c r="K29071" s="1433"/>
      <c r="L29071" s="1334"/>
    </row>
    <row r="29072" spans="1:12" ht="24" customHeight="1">
      <c r="A29072" s="1355"/>
      <c r="B29072" s="1355"/>
      <c r="C29072" s="1433"/>
      <c r="E29072" s="1433"/>
      <c r="K29072" s="1433"/>
      <c r="L29072" s="1334"/>
    </row>
    <row r="29073" spans="1:12" ht="24" customHeight="1">
      <c r="A29073" s="1355"/>
      <c r="B29073" s="1355"/>
      <c r="C29073" s="1433"/>
      <c r="E29073" s="1433"/>
      <c r="K29073" s="1433"/>
      <c r="L29073" s="1334"/>
    </row>
    <row r="29074" spans="1:12" ht="24" customHeight="1">
      <c r="A29074" s="1355"/>
      <c r="B29074" s="1355"/>
      <c r="C29074" s="1433"/>
      <c r="E29074" s="1433"/>
      <c r="K29074" s="1433"/>
      <c r="L29074" s="1334"/>
    </row>
    <row r="29075" spans="1:12" ht="24" customHeight="1">
      <c r="A29075" s="1355"/>
      <c r="B29075" s="1355"/>
      <c r="C29075" s="1433"/>
      <c r="E29075" s="1433"/>
      <c r="K29075" s="1433"/>
      <c r="L29075" s="1334"/>
    </row>
    <row r="29076" spans="1:12" ht="24" customHeight="1">
      <c r="A29076" s="1355"/>
      <c r="B29076" s="1355"/>
      <c r="C29076" s="1433"/>
      <c r="E29076" s="1433"/>
      <c r="K29076" s="1433"/>
      <c r="L29076" s="1334"/>
    </row>
    <row r="29077" spans="1:12" ht="24" customHeight="1">
      <c r="A29077" s="1355"/>
      <c r="B29077" s="1355"/>
      <c r="C29077" s="1433"/>
      <c r="E29077" s="1433"/>
      <c r="K29077" s="1433"/>
      <c r="L29077" s="1334"/>
    </row>
    <row r="29078" spans="1:12" ht="24" customHeight="1">
      <c r="A29078" s="1355"/>
      <c r="B29078" s="1355"/>
      <c r="C29078" s="1433"/>
      <c r="E29078" s="1433"/>
      <c r="K29078" s="1433"/>
      <c r="L29078" s="1334"/>
    </row>
    <row r="29079" spans="1:12" ht="24" customHeight="1">
      <c r="A29079" s="1355"/>
      <c r="B29079" s="1355"/>
      <c r="C29079" s="1433"/>
      <c r="E29079" s="1433"/>
      <c r="K29079" s="1433"/>
      <c r="L29079" s="1334"/>
    </row>
    <row r="29080" spans="1:12" ht="24" customHeight="1">
      <c r="A29080" s="1355"/>
      <c r="B29080" s="1355"/>
      <c r="C29080" s="1433"/>
      <c r="E29080" s="1433"/>
      <c r="K29080" s="1433"/>
      <c r="L29080" s="1334"/>
    </row>
    <row r="29081" spans="1:12" ht="24" customHeight="1">
      <c r="A29081" s="1355"/>
      <c r="B29081" s="1355"/>
      <c r="C29081" s="1433"/>
      <c r="E29081" s="1433"/>
      <c r="K29081" s="1433"/>
      <c r="L29081" s="1334"/>
    </row>
    <row r="29082" spans="1:12" ht="24" customHeight="1">
      <c r="A29082" s="1355"/>
      <c r="B29082" s="1355"/>
      <c r="C29082" s="1433"/>
      <c r="E29082" s="1433"/>
      <c r="K29082" s="1433"/>
      <c r="L29082" s="1334"/>
    </row>
    <row r="29083" spans="1:12" ht="24" customHeight="1">
      <c r="A29083" s="1355"/>
      <c r="B29083" s="1355"/>
      <c r="C29083" s="1433"/>
      <c r="E29083" s="1433"/>
      <c r="K29083" s="1433"/>
      <c r="L29083" s="1334"/>
    </row>
    <row r="29084" spans="1:12" ht="24" customHeight="1">
      <c r="A29084" s="1355"/>
      <c r="B29084" s="1355"/>
      <c r="C29084" s="1433"/>
      <c r="E29084" s="1433"/>
      <c r="K29084" s="1433"/>
      <c r="L29084" s="1334"/>
    </row>
    <row r="29085" spans="1:12" ht="24" customHeight="1">
      <c r="A29085" s="1355"/>
      <c r="B29085" s="1355"/>
      <c r="C29085" s="1433"/>
      <c r="E29085" s="1433"/>
      <c r="K29085" s="1433"/>
      <c r="L29085" s="1334"/>
    </row>
    <row r="29086" spans="1:12" ht="24" customHeight="1">
      <c r="A29086" s="1355"/>
      <c r="B29086" s="1355"/>
      <c r="C29086" s="1433"/>
      <c r="E29086" s="1433"/>
      <c r="K29086" s="1433"/>
      <c r="L29086" s="1334"/>
    </row>
    <row r="29087" spans="1:12" ht="24" customHeight="1">
      <c r="A29087" s="1355"/>
      <c r="B29087" s="1355"/>
      <c r="C29087" s="1433"/>
      <c r="E29087" s="1433"/>
      <c r="K29087" s="1433"/>
      <c r="L29087" s="1334"/>
    </row>
    <row r="29088" spans="1:12" ht="24" customHeight="1">
      <c r="A29088" s="1355"/>
      <c r="B29088" s="1355"/>
      <c r="C29088" s="1433"/>
      <c r="E29088" s="1433"/>
      <c r="K29088" s="1433"/>
      <c r="L29088" s="1334"/>
    </row>
    <row r="29089" spans="1:12" ht="24" customHeight="1">
      <c r="A29089" s="1355"/>
      <c r="B29089" s="1355"/>
      <c r="C29089" s="1433"/>
      <c r="E29089" s="1433"/>
      <c r="K29089" s="1433"/>
      <c r="L29089" s="1334"/>
    </row>
    <row r="29090" spans="1:12" ht="24" customHeight="1">
      <c r="A29090" s="1355"/>
      <c r="B29090" s="1355"/>
      <c r="C29090" s="1433"/>
      <c r="E29090" s="1433"/>
      <c r="K29090" s="1433"/>
      <c r="L29090" s="1334"/>
    </row>
    <row r="29091" spans="1:12" ht="24" customHeight="1">
      <c r="A29091" s="1355"/>
      <c r="B29091" s="1355"/>
      <c r="C29091" s="1433"/>
      <c r="E29091" s="1433"/>
      <c r="K29091" s="1433"/>
      <c r="L29091" s="1334"/>
    </row>
    <row r="29092" spans="1:12" ht="24" customHeight="1">
      <c r="A29092" s="1355"/>
      <c r="B29092" s="1355"/>
      <c r="C29092" s="1433"/>
      <c r="E29092" s="1433"/>
      <c r="K29092" s="1433"/>
      <c r="L29092" s="1334"/>
    </row>
    <row r="29093" spans="1:12" ht="24" customHeight="1">
      <c r="A29093" s="1355"/>
      <c r="B29093" s="1355"/>
      <c r="C29093" s="1433"/>
      <c r="E29093" s="1433"/>
      <c r="K29093" s="1433"/>
      <c r="L29093" s="1334"/>
    </row>
    <row r="29094" spans="1:12" ht="24" customHeight="1">
      <c r="A29094" s="1355"/>
      <c r="B29094" s="1355"/>
      <c r="C29094" s="1433"/>
      <c r="E29094" s="1433"/>
      <c r="K29094" s="1433"/>
      <c r="L29094" s="1334"/>
    </row>
    <row r="29095" spans="1:12" ht="24" customHeight="1">
      <c r="A29095" s="1355"/>
      <c r="B29095" s="1355"/>
      <c r="C29095" s="1433"/>
      <c r="E29095" s="1433"/>
      <c r="K29095" s="1433"/>
      <c r="L29095" s="1334"/>
    </row>
    <row r="29096" spans="1:12" ht="24" customHeight="1">
      <c r="A29096" s="1355"/>
      <c r="B29096" s="1355"/>
      <c r="C29096" s="1433"/>
      <c r="E29096" s="1433"/>
      <c r="K29096" s="1433"/>
      <c r="L29096" s="1334"/>
    </row>
    <row r="29097" spans="1:12" ht="24" customHeight="1">
      <c r="A29097" s="1355"/>
      <c r="B29097" s="1355"/>
      <c r="C29097" s="1433"/>
      <c r="E29097" s="1433"/>
      <c r="K29097" s="1433"/>
      <c r="L29097" s="1334"/>
    </row>
    <row r="29098" spans="1:12" ht="24" customHeight="1">
      <c r="A29098" s="1355"/>
      <c r="B29098" s="1355"/>
      <c r="C29098" s="1433"/>
      <c r="E29098" s="1433"/>
      <c r="K29098" s="1433"/>
      <c r="L29098" s="1334"/>
    </row>
    <row r="29099" spans="1:12" ht="24" customHeight="1">
      <c r="A29099" s="1355"/>
      <c r="B29099" s="1355"/>
      <c r="C29099" s="1433"/>
      <c r="E29099" s="1433"/>
      <c r="K29099" s="1433"/>
      <c r="L29099" s="1334"/>
    </row>
    <row r="29100" spans="1:12" ht="24" customHeight="1">
      <c r="A29100" s="1355"/>
      <c r="B29100" s="1355"/>
      <c r="C29100" s="1433"/>
      <c r="E29100" s="1433"/>
      <c r="K29100" s="1433"/>
      <c r="L29100" s="1334"/>
    </row>
    <row r="29101" spans="1:12" ht="24" customHeight="1">
      <c r="A29101" s="1355"/>
      <c r="B29101" s="1355"/>
      <c r="C29101" s="1433"/>
      <c r="E29101" s="1433"/>
      <c r="K29101" s="1433"/>
      <c r="L29101" s="1334"/>
    </row>
    <row r="29102" spans="1:12" ht="24" customHeight="1">
      <c r="A29102" s="1355"/>
      <c r="B29102" s="1355"/>
      <c r="C29102" s="1433"/>
      <c r="E29102" s="1433"/>
      <c r="K29102" s="1433"/>
      <c r="L29102" s="1334"/>
    </row>
    <row r="29103" spans="1:12" ht="24" customHeight="1">
      <c r="A29103" s="1355"/>
      <c r="B29103" s="1355"/>
      <c r="C29103" s="1433"/>
      <c r="E29103" s="1433"/>
      <c r="K29103" s="1433"/>
      <c r="L29103" s="1334"/>
    </row>
    <row r="29104" spans="1:12" ht="24" customHeight="1">
      <c r="A29104" s="1355"/>
      <c r="B29104" s="1355"/>
      <c r="C29104" s="1433"/>
      <c r="E29104" s="1433"/>
      <c r="K29104" s="1433"/>
      <c r="L29104" s="1334"/>
    </row>
    <row r="29105" spans="1:12" ht="24" customHeight="1">
      <c r="A29105" s="1355"/>
      <c r="B29105" s="1355"/>
      <c r="C29105" s="1433"/>
      <c r="E29105" s="1433"/>
      <c r="K29105" s="1433"/>
      <c r="L29105" s="1334"/>
    </row>
    <row r="29106" spans="1:12" ht="24" customHeight="1">
      <c r="A29106" s="1355"/>
      <c r="B29106" s="1355"/>
      <c r="C29106" s="1433"/>
      <c r="E29106" s="1433"/>
      <c r="K29106" s="1433"/>
      <c r="L29106" s="1334"/>
    </row>
    <row r="29107" spans="1:12" ht="24" customHeight="1">
      <c r="A29107" s="1355"/>
      <c r="B29107" s="1355"/>
      <c r="C29107" s="1433"/>
      <c r="E29107" s="1433"/>
      <c r="K29107" s="1433"/>
      <c r="L29107" s="1334"/>
    </row>
    <row r="29108" spans="1:12" ht="24" customHeight="1">
      <c r="A29108" s="1355"/>
      <c r="B29108" s="1355"/>
      <c r="C29108" s="1433"/>
      <c r="E29108" s="1433"/>
      <c r="K29108" s="1433"/>
      <c r="L29108" s="1334"/>
    </row>
    <row r="29109" spans="1:12" ht="24" customHeight="1">
      <c r="A29109" s="1355"/>
      <c r="B29109" s="1355"/>
      <c r="C29109" s="1433"/>
      <c r="E29109" s="1433"/>
      <c r="K29109" s="1433"/>
      <c r="L29109" s="1334"/>
    </row>
    <row r="29110" spans="1:12" ht="24" customHeight="1">
      <c r="A29110" s="1355"/>
      <c r="B29110" s="1355"/>
      <c r="C29110" s="1433"/>
      <c r="E29110" s="1433"/>
      <c r="K29110" s="1433"/>
      <c r="L29110" s="1334"/>
    </row>
    <row r="29111" spans="1:12" ht="24" customHeight="1">
      <c r="A29111" s="1355"/>
      <c r="B29111" s="1355"/>
      <c r="C29111" s="1433"/>
      <c r="E29111" s="1433"/>
      <c r="K29111" s="1433"/>
      <c r="L29111" s="1334"/>
    </row>
    <row r="29112" spans="1:12" ht="24" customHeight="1">
      <c r="A29112" s="1355"/>
      <c r="B29112" s="1355"/>
      <c r="C29112" s="1433"/>
      <c r="E29112" s="1433"/>
      <c r="K29112" s="1433"/>
      <c r="L29112" s="1334"/>
    </row>
    <row r="29113" spans="1:12" ht="24" customHeight="1">
      <c r="A29113" s="1355"/>
      <c r="B29113" s="1355"/>
      <c r="C29113" s="1433"/>
      <c r="E29113" s="1433"/>
      <c r="K29113" s="1433"/>
      <c r="L29113" s="1334"/>
    </row>
    <row r="29114" spans="1:12" ht="24" customHeight="1">
      <c r="A29114" s="1355"/>
      <c r="B29114" s="1355"/>
      <c r="C29114" s="1433"/>
      <c r="E29114" s="1433"/>
      <c r="K29114" s="1433"/>
      <c r="L29114" s="1334"/>
    </row>
    <row r="29115" spans="1:12" ht="24" customHeight="1">
      <c r="A29115" s="1355"/>
      <c r="B29115" s="1355"/>
      <c r="C29115" s="1433"/>
      <c r="E29115" s="1433"/>
      <c r="K29115" s="1433"/>
      <c r="L29115" s="1334"/>
    </row>
    <row r="29116" spans="1:12" ht="24" customHeight="1">
      <c r="A29116" s="1355"/>
      <c r="B29116" s="1355"/>
      <c r="C29116" s="1433"/>
      <c r="E29116" s="1433"/>
      <c r="K29116" s="1433"/>
      <c r="L29116" s="1334"/>
    </row>
    <row r="29117" spans="1:12" ht="24" customHeight="1">
      <c r="A29117" s="1355"/>
      <c r="B29117" s="1355"/>
      <c r="C29117" s="1433"/>
      <c r="E29117" s="1433"/>
      <c r="K29117" s="1433"/>
      <c r="L29117" s="1334"/>
    </row>
    <row r="29118" spans="1:12" ht="24" customHeight="1">
      <c r="A29118" s="1355"/>
      <c r="B29118" s="1355"/>
      <c r="C29118" s="1433"/>
      <c r="E29118" s="1433"/>
      <c r="K29118" s="1433"/>
      <c r="L29118" s="1334"/>
    </row>
    <row r="29119" spans="1:12" ht="24" customHeight="1">
      <c r="A29119" s="1355"/>
      <c r="B29119" s="1355"/>
      <c r="C29119" s="1433"/>
      <c r="E29119" s="1433"/>
      <c r="K29119" s="1433"/>
      <c r="L29119" s="1334"/>
    </row>
    <row r="29120" spans="1:12" ht="24" customHeight="1">
      <c r="A29120" s="1355"/>
      <c r="B29120" s="1355"/>
      <c r="C29120" s="1433"/>
      <c r="E29120" s="1433"/>
      <c r="K29120" s="1433"/>
      <c r="L29120" s="1334"/>
    </row>
    <row r="29121" spans="1:12" ht="24" customHeight="1">
      <c r="A29121" s="1355"/>
      <c r="B29121" s="1355"/>
      <c r="C29121" s="1433"/>
      <c r="E29121" s="1433"/>
      <c r="K29121" s="1433"/>
      <c r="L29121" s="1334"/>
    </row>
    <row r="29122" spans="1:12" ht="24" customHeight="1">
      <c r="A29122" s="1355"/>
      <c r="B29122" s="1355"/>
      <c r="C29122" s="1433"/>
      <c r="E29122" s="1433"/>
      <c r="K29122" s="1433"/>
      <c r="L29122" s="1334"/>
    </row>
    <row r="29123" spans="1:12" ht="24" customHeight="1">
      <c r="A29123" s="1355"/>
      <c r="B29123" s="1355"/>
      <c r="C29123" s="1433"/>
      <c r="E29123" s="1433"/>
      <c r="K29123" s="1433"/>
      <c r="L29123" s="1334"/>
    </row>
    <row r="29124" spans="1:12" ht="24" customHeight="1">
      <c r="A29124" s="1355"/>
      <c r="B29124" s="1355"/>
      <c r="C29124" s="1433"/>
      <c r="E29124" s="1433"/>
      <c r="K29124" s="1433"/>
      <c r="L29124" s="1334"/>
    </row>
    <row r="29125" spans="1:12" ht="24" customHeight="1">
      <c r="A29125" s="1355"/>
      <c r="B29125" s="1355"/>
      <c r="C29125" s="1433"/>
      <c r="E29125" s="1433"/>
      <c r="K29125" s="1433"/>
      <c r="L29125" s="1334"/>
    </row>
    <row r="29126" spans="1:12" ht="24" customHeight="1">
      <c r="A29126" s="1355"/>
      <c r="B29126" s="1355"/>
      <c r="C29126" s="1433"/>
      <c r="E29126" s="1433"/>
      <c r="K29126" s="1433"/>
      <c r="L29126" s="1334"/>
    </row>
    <row r="29127" spans="1:12" ht="24" customHeight="1">
      <c r="A29127" s="1355"/>
      <c r="B29127" s="1355"/>
      <c r="C29127" s="1433"/>
      <c r="E29127" s="1433"/>
      <c r="K29127" s="1433"/>
      <c r="L29127" s="1334"/>
    </row>
    <row r="29128" spans="1:12" ht="24" customHeight="1">
      <c r="A29128" s="1355"/>
      <c r="B29128" s="1355"/>
      <c r="C29128" s="1433"/>
      <c r="E29128" s="1433"/>
      <c r="K29128" s="1433"/>
      <c r="L29128" s="1334"/>
    </row>
    <row r="29129" spans="1:12" ht="24" customHeight="1">
      <c r="A29129" s="1355"/>
      <c r="B29129" s="1355"/>
      <c r="C29129" s="1433"/>
      <c r="E29129" s="1433"/>
      <c r="K29129" s="1433"/>
      <c r="L29129" s="1334"/>
    </row>
    <row r="29130" spans="1:12" ht="24" customHeight="1">
      <c r="A29130" s="1355"/>
      <c r="B29130" s="1355"/>
      <c r="C29130" s="1433"/>
      <c r="E29130" s="1433"/>
      <c r="K29130" s="1433"/>
      <c r="L29130" s="1334"/>
    </row>
    <row r="29131" spans="1:12" ht="24" customHeight="1">
      <c r="A29131" s="1355"/>
      <c r="B29131" s="1355"/>
      <c r="C29131" s="1433"/>
      <c r="E29131" s="1433"/>
      <c r="K29131" s="1433"/>
      <c r="L29131" s="1334"/>
    </row>
    <row r="29132" spans="1:12" ht="24" customHeight="1">
      <c r="A29132" s="1355"/>
      <c r="B29132" s="1355"/>
      <c r="C29132" s="1433"/>
      <c r="E29132" s="1433"/>
      <c r="K29132" s="1433"/>
      <c r="L29132" s="1334"/>
    </row>
    <row r="29133" spans="1:12" ht="24" customHeight="1">
      <c r="A29133" s="1355"/>
      <c r="B29133" s="1355"/>
      <c r="C29133" s="1433"/>
      <c r="E29133" s="1433"/>
      <c r="K29133" s="1433"/>
      <c r="L29133" s="1334"/>
    </row>
    <row r="29134" spans="1:12" ht="24" customHeight="1">
      <c r="A29134" s="1355"/>
      <c r="B29134" s="1355"/>
      <c r="C29134" s="1433"/>
      <c r="E29134" s="1433"/>
      <c r="K29134" s="1433"/>
      <c r="L29134" s="1334"/>
    </row>
    <row r="29135" spans="1:12" ht="24" customHeight="1">
      <c r="A29135" s="1355"/>
      <c r="B29135" s="1355"/>
      <c r="C29135" s="1433"/>
      <c r="E29135" s="1433"/>
      <c r="K29135" s="1433"/>
      <c r="L29135" s="1334"/>
    </row>
    <row r="29136" spans="1:12" ht="24" customHeight="1">
      <c r="A29136" s="1355"/>
      <c r="B29136" s="1355"/>
      <c r="C29136" s="1433"/>
      <c r="E29136" s="1433"/>
      <c r="K29136" s="1433"/>
      <c r="L29136" s="1334"/>
    </row>
    <row r="29137" spans="1:12" ht="24" customHeight="1">
      <c r="A29137" s="1355"/>
      <c r="B29137" s="1355"/>
      <c r="C29137" s="1433"/>
      <c r="E29137" s="1433"/>
      <c r="K29137" s="1433"/>
      <c r="L29137" s="1334"/>
    </row>
    <row r="29138" spans="1:12" ht="24" customHeight="1">
      <c r="A29138" s="1355"/>
      <c r="B29138" s="1355"/>
      <c r="C29138" s="1433"/>
      <c r="E29138" s="1433"/>
      <c r="K29138" s="1433"/>
      <c r="L29138" s="1334"/>
    </row>
    <row r="29139" spans="1:12" ht="24" customHeight="1">
      <c r="A29139" s="1355"/>
      <c r="B29139" s="1355"/>
      <c r="C29139" s="1433"/>
      <c r="E29139" s="1433"/>
      <c r="K29139" s="1433"/>
      <c r="L29139" s="1334"/>
    </row>
    <row r="29140" spans="1:12" ht="24" customHeight="1">
      <c r="A29140" s="1355"/>
      <c r="B29140" s="1355"/>
      <c r="C29140" s="1433"/>
      <c r="E29140" s="1433"/>
      <c r="K29140" s="1433"/>
      <c r="L29140" s="1334"/>
    </row>
    <row r="29141" spans="1:12" ht="24" customHeight="1">
      <c r="A29141" s="1355"/>
      <c r="B29141" s="1355"/>
      <c r="C29141" s="1433"/>
      <c r="E29141" s="1433"/>
      <c r="K29141" s="1433"/>
      <c r="L29141" s="1334"/>
    </row>
    <row r="29142" spans="1:12" ht="24" customHeight="1">
      <c r="A29142" s="1355"/>
      <c r="B29142" s="1355"/>
      <c r="C29142" s="1433"/>
      <c r="E29142" s="1433"/>
      <c r="K29142" s="1433"/>
      <c r="L29142" s="1334"/>
    </row>
    <row r="29143" spans="1:12" ht="24" customHeight="1">
      <c r="A29143" s="1355"/>
      <c r="B29143" s="1355"/>
      <c r="C29143" s="1433"/>
      <c r="E29143" s="1433"/>
      <c r="K29143" s="1433"/>
      <c r="L29143" s="1334"/>
    </row>
    <row r="29144" spans="1:12" ht="24" customHeight="1">
      <c r="A29144" s="1355"/>
      <c r="B29144" s="1355"/>
      <c r="C29144" s="1433"/>
      <c r="E29144" s="1433"/>
      <c r="K29144" s="1433"/>
      <c r="L29144" s="1334"/>
    </row>
    <row r="29145" spans="1:12" ht="24" customHeight="1">
      <c r="A29145" s="1355"/>
      <c r="B29145" s="1355"/>
      <c r="C29145" s="1433"/>
      <c r="E29145" s="1433"/>
      <c r="K29145" s="1433"/>
      <c r="L29145" s="1334"/>
    </row>
    <row r="29146" spans="1:12" ht="24" customHeight="1">
      <c r="A29146" s="1355"/>
      <c r="B29146" s="1355"/>
      <c r="C29146" s="1433"/>
      <c r="E29146" s="1433"/>
      <c r="K29146" s="1433"/>
      <c r="L29146" s="1334"/>
    </row>
    <row r="29147" spans="1:12" ht="24" customHeight="1">
      <c r="A29147" s="1355"/>
      <c r="B29147" s="1355"/>
      <c r="C29147" s="1433"/>
      <c r="E29147" s="1433"/>
      <c r="K29147" s="1433"/>
      <c r="L29147" s="1334"/>
    </row>
    <row r="29148" spans="1:12" ht="24" customHeight="1">
      <c r="A29148" s="1355"/>
      <c r="B29148" s="1355"/>
      <c r="C29148" s="1433"/>
      <c r="E29148" s="1433"/>
      <c r="K29148" s="1433"/>
      <c r="L29148" s="1334"/>
    </row>
    <row r="29149" spans="1:12" ht="24" customHeight="1">
      <c r="A29149" s="1355"/>
      <c r="B29149" s="1355"/>
      <c r="C29149" s="1433"/>
      <c r="E29149" s="1433"/>
      <c r="K29149" s="1433"/>
      <c r="L29149" s="1334"/>
    </row>
    <row r="29150" spans="1:12" ht="24" customHeight="1">
      <c r="A29150" s="1355"/>
      <c r="B29150" s="1355"/>
      <c r="C29150" s="1433"/>
      <c r="E29150" s="1433"/>
      <c r="K29150" s="1433"/>
      <c r="L29150" s="1334"/>
    </row>
    <row r="29151" spans="1:12" ht="24" customHeight="1">
      <c r="A29151" s="1355"/>
      <c r="B29151" s="1355"/>
      <c r="C29151" s="1433"/>
      <c r="E29151" s="1433"/>
      <c r="K29151" s="1433"/>
      <c r="L29151" s="1334"/>
    </row>
    <row r="29152" spans="1:12" ht="24" customHeight="1">
      <c r="A29152" s="1355"/>
      <c r="B29152" s="1355"/>
      <c r="C29152" s="1433"/>
      <c r="E29152" s="1433"/>
      <c r="K29152" s="1433"/>
      <c r="L29152" s="1334"/>
    </row>
    <row r="29153" spans="1:12" ht="24" customHeight="1">
      <c r="A29153" s="1355"/>
      <c r="B29153" s="1355"/>
      <c r="C29153" s="1433"/>
      <c r="E29153" s="1433"/>
      <c r="K29153" s="1433"/>
      <c r="L29153" s="1334"/>
    </row>
    <row r="29154" spans="1:12" ht="24" customHeight="1">
      <c r="A29154" s="1355"/>
      <c r="B29154" s="1355"/>
      <c r="C29154" s="1433"/>
      <c r="E29154" s="1433"/>
      <c r="K29154" s="1433"/>
      <c r="L29154" s="1334"/>
    </row>
    <row r="29155" spans="1:12" ht="24" customHeight="1">
      <c r="A29155" s="1355"/>
      <c r="B29155" s="1355"/>
      <c r="C29155" s="1433"/>
      <c r="E29155" s="1433"/>
      <c r="K29155" s="1433"/>
      <c r="L29155" s="1334"/>
    </row>
    <row r="29156" spans="1:12" ht="24" customHeight="1">
      <c r="A29156" s="1355"/>
      <c r="B29156" s="1355"/>
      <c r="C29156" s="1433"/>
      <c r="E29156" s="1433"/>
      <c r="K29156" s="1433"/>
      <c r="L29156" s="1334"/>
    </row>
    <row r="29157" spans="1:12" ht="24" customHeight="1">
      <c r="A29157" s="1355"/>
      <c r="B29157" s="1355"/>
      <c r="C29157" s="1433"/>
      <c r="E29157" s="1433"/>
      <c r="K29157" s="1433"/>
      <c r="L29157" s="1334"/>
    </row>
    <row r="29158" spans="1:12" ht="24" customHeight="1">
      <c r="A29158" s="1355"/>
      <c r="B29158" s="1355"/>
      <c r="C29158" s="1433"/>
      <c r="E29158" s="1433"/>
      <c r="K29158" s="1433"/>
      <c r="L29158" s="1334"/>
    </row>
    <row r="29159" spans="1:12" ht="24" customHeight="1">
      <c r="A29159" s="1355"/>
      <c r="B29159" s="1355"/>
      <c r="C29159" s="1433"/>
      <c r="E29159" s="1433"/>
      <c r="K29159" s="1433"/>
      <c r="L29159" s="1334"/>
    </row>
    <row r="29160" spans="1:12" ht="24" customHeight="1">
      <c r="A29160" s="1355"/>
      <c r="B29160" s="1355"/>
      <c r="C29160" s="1433"/>
      <c r="E29160" s="1433"/>
      <c r="K29160" s="1433"/>
      <c r="L29160" s="1334"/>
    </row>
    <row r="29161" spans="1:12" ht="24" customHeight="1">
      <c r="A29161" s="1355"/>
      <c r="B29161" s="1355"/>
      <c r="C29161" s="1433"/>
      <c r="E29161" s="1433"/>
      <c r="K29161" s="1433"/>
      <c r="L29161" s="1334"/>
    </row>
    <row r="29162" spans="1:12" ht="24" customHeight="1">
      <c r="A29162" s="1355"/>
      <c r="B29162" s="1355"/>
      <c r="C29162" s="1433"/>
      <c r="E29162" s="1433"/>
      <c r="K29162" s="1433"/>
      <c r="L29162" s="1334"/>
    </row>
    <row r="29163" spans="1:12" ht="24" customHeight="1">
      <c r="A29163" s="1355"/>
      <c r="B29163" s="1355"/>
      <c r="C29163" s="1433"/>
      <c r="E29163" s="1433"/>
      <c r="K29163" s="1433"/>
      <c r="L29163" s="1334"/>
    </row>
    <row r="29164" spans="1:12" ht="24" customHeight="1">
      <c r="A29164" s="1355"/>
      <c r="B29164" s="1355"/>
      <c r="C29164" s="1433"/>
      <c r="E29164" s="1433"/>
      <c r="K29164" s="1433"/>
      <c r="L29164" s="1334"/>
    </row>
    <row r="29165" spans="1:12" ht="24" customHeight="1">
      <c r="A29165" s="1355"/>
      <c r="B29165" s="1355"/>
      <c r="C29165" s="1433"/>
      <c r="E29165" s="1433"/>
      <c r="K29165" s="1433"/>
      <c r="L29165" s="1334"/>
    </row>
    <row r="29166" spans="1:12" ht="24" customHeight="1">
      <c r="A29166" s="1355"/>
      <c r="B29166" s="1355"/>
      <c r="C29166" s="1433"/>
      <c r="E29166" s="1433"/>
      <c r="K29166" s="1433"/>
      <c r="L29166" s="1334"/>
    </row>
    <row r="29167" spans="1:12" ht="24" customHeight="1">
      <c r="A29167" s="1355"/>
      <c r="B29167" s="1355"/>
      <c r="C29167" s="1433"/>
      <c r="E29167" s="1433"/>
      <c r="K29167" s="1433"/>
      <c r="L29167" s="1334"/>
    </row>
    <row r="29168" spans="1:12" ht="24" customHeight="1">
      <c r="A29168" s="1355"/>
      <c r="B29168" s="1355"/>
      <c r="C29168" s="1433"/>
      <c r="E29168" s="1433"/>
      <c r="K29168" s="1433"/>
      <c r="L29168" s="1334"/>
    </row>
    <row r="29169" spans="1:12" ht="24" customHeight="1">
      <c r="A29169" s="1355"/>
      <c r="B29169" s="1355"/>
      <c r="C29169" s="1433"/>
      <c r="E29169" s="1433"/>
      <c r="K29169" s="1433"/>
      <c r="L29169" s="1334"/>
    </row>
    <row r="29170" spans="1:12" ht="24" customHeight="1">
      <c r="A29170" s="1355"/>
      <c r="B29170" s="1355"/>
      <c r="C29170" s="1433"/>
      <c r="E29170" s="1433"/>
      <c r="K29170" s="1433"/>
      <c r="L29170" s="1334"/>
    </row>
    <row r="29171" spans="1:12" ht="24" customHeight="1">
      <c r="A29171" s="1355"/>
      <c r="B29171" s="1355"/>
      <c r="C29171" s="1433"/>
      <c r="E29171" s="1433"/>
      <c r="K29171" s="1433"/>
      <c r="L29171" s="1334"/>
    </row>
    <row r="29172" spans="1:12" ht="24" customHeight="1">
      <c r="A29172" s="1355"/>
      <c r="B29172" s="1355"/>
      <c r="C29172" s="1433"/>
      <c r="E29172" s="1433"/>
      <c r="K29172" s="1433"/>
      <c r="L29172" s="1334"/>
    </row>
    <row r="29173" spans="1:12" ht="24" customHeight="1">
      <c r="A29173" s="1355"/>
      <c r="B29173" s="1355"/>
      <c r="C29173" s="1433"/>
      <c r="E29173" s="1433"/>
      <c r="K29173" s="1433"/>
      <c r="L29173" s="1334"/>
    </row>
    <row r="29174" spans="1:12" ht="24" customHeight="1">
      <c r="A29174" s="1355"/>
      <c r="B29174" s="1355"/>
      <c r="C29174" s="1433"/>
      <c r="E29174" s="1433"/>
      <c r="K29174" s="1433"/>
      <c r="L29174" s="1334"/>
    </row>
    <row r="29175" spans="1:12" ht="24" customHeight="1">
      <c r="A29175" s="1355"/>
      <c r="B29175" s="1355"/>
      <c r="C29175" s="1433"/>
      <c r="E29175" s="1433"/>
      <c r="K29175" s="1433"/>
      <c r="L29175" s="1334"/>
    </row>
    <row r="29176" spans="1:12" ht="24" customHeight="1">
      <c r="A29176" s="1355"/>
      <c r="B29176" s="1355"/>
      <c r="C29176" s="1433"/>
      <c r="E29176" s="1433"/>
      <c r="K29176" s="1433"/>
      <c r="L29176" s="1334"/>
    </row>
    <row r="29177" spans="1:12" ht="24" customHeight="1">
      <c r="A29177" s="1355"/>
      <c r="B29177" s="1355"/>
      <c r="C29177" s="1433"/>
      <c r="E29177" s="1433"/>
      <c r="K29177" s="1433"/>
      <c r="L29177" s="1334"/>
    </row>
    <row r="29178" spans="1:12" ht="24" customHeight="1">
      <c r="A29178" s="1355"/>
      <c r="B29178" s="1355"/>
      <c r="C29178" s="1433"/>
      <c r="E29178" s="1433"/>
      <c r="K29178" s="1433"/>
      <c r="L29178" s="1334"/>
    </row>
    <row r="29179" spans="1:12" ht="24" customHeight="1">
      <c r="A29179" s="1355"/>
      <c r="B29179" s="1355"/>
      <c r="C29179" s="1433"/>
      <c r="E29179" s="1433"/>
      <c r="K29179" s="1433"/>
      <c r="L29179" s="1334"/>
    </row>
    <row r="29180" spans="1:12" ht="24" customHeight="1">
      <c r="A29180" s="1355"/>
      <c r="B29180" s="1355"/>
      <c r="C29180" s="1433"/>
      <c r="E29180" s="1433"/>
      <c r="K29180" s="1433"/>
      <c r="L29180" s="1334"/>
    </row>
    <row r="29181" spans="1:12" ht="24" customHeight="1">
      <c r="A29181" s="1355"/>
      <c r="B29181" s="1355"/>
      <c r="C29181" s="1433"/>
      <c r="E29181" s="1433"/>
      <c r="K29181" s="1433"/>
      <c r="L29181" s="1334"/>
    </row>
    <row r="29182" spans="1:12" ht="24" customHeight="1">
      <c r="A29182" s="1355"/>
      <c r="B29182" s="1355"/>
      <c r="C29182" s="1433"/>
      <c r="E29182" s="1433"/>
      <c r="K29182" s="1433"/>
      <c r="L29182" s="1334"/>
    </row>
    <row r="29183" spans="1:12" ht="24" customHeight="1">
      <c r="A29183" s="1355"/>
      <c r="B29183" s="1355"/>
      <c r="C29183" s="1433"/>
      <c r="E29183" s="1433"/>
      <c r="K29183" s="1433"/>
      <c r="L29183" s="1334"/>
    </row>
    <row r="29184" spans="1:12" ht="24" customHeight="1">
      <c r="A29184" s="1355"/>
      <c r="B29184" s="1355"/>
      <c r="C29184" s="1433"/>
      <c r="E29184" s="1433"/>
      <c r="K29184" s="1433"/>
      <c r="L29184" s="1334"/>
    </row>
    <row r="29185" spans="1:12" ht="24" customHeight="1">
      <c r="A29185" s="1355"/>
      <c r="B29185" s="1355"/>
      <c r="C29185" s="1433"/>
      <c r="E29185" s="1433"/>
      <c r="K29185" s="1433"/>
      <c r="L29185" s="1334"/>
    </row>
    <row r="29186" spans="1:12" ht="24" customHeight="1">
      <c r="A29186" s="1355"/>
      <c r="B29186" s="1355"/>
      <c r="C29186" s="1433"/>
      <c r="E29186" s="1433"/>
      <c r="K29186" s="1433"/>
      <c r="L29186" s="1334"/>
    </row>
    <row r="29187" spans="1:12" ht="24" customHeight="1">
      <c r="A29187" s="1355"/>
      <c r="B29187" s="1355"/>
      <c r="C29187" s="1433"/>
      <c r="E29187" s="1433"/>
      <c r="K29187" s="1433"/>
      <c r="L29187" s="1334"/>
    </row>
    <row r="29188" spans="1:12" ht="24" customHeight="1">
      <c r="A29188" s="1355"/>
      <c r="B29188" s="1355"/>
      <c r="C29188" s="1433"/>
      <c r="E29188" s="1433"/>
      <c r="K29188" s="1433"/>
      <c r="L29188" s="1334"/>
    </row>
    <row r="29189" spans="1:12" ht="24" customHeight="1">
      <c r="A29189" s="1355"/>
      <c r="B29189" s="1355"/>
      <c r="C29189" s="1433"/>
      <c r="E29189" s="1433"/>
      <c r="K29189" s="1433"/>
      <c r="L29189" s="1334"/>
    </row>
    <row r="29190" spans="1:12" ht="24" customHeight="1">
      <c r="A29190" s="1355"/>
      <c r="B29190" s="1355"/>
      <c r="C29190" s="1433"/>
      <c r="E29190" s="1433"/>
      <c r="K29190" s="1433"/>
      <c r="L29190" s="1334"/>
    </row>
    <row r="29191" spans="1:12" ht="24" customHeight="1">
      <c r="A29191" s="1355"/>
      <c r="B29191" s="1355"/>
      <c r="C29191" s="1433"/>
      <c r="E29191" s="1433"/>
      <c r="K29191" s="1433"/>
      <c r="L29191" s="1334"/>
    </row>
    <row r="29192" spans="1:12" ht="24" customHeight="1">
      <c r="A29192" s="1355"/>
      <c r="B29192" s="1355"/>
      <c r="C29192" s="1433"/>
      <c r="E29192" s="1433"/>
      <c r="K29192" s="1433"/>
      <c r="L29192" s="1334"/>
    </row>
    <row r="29193" spans="1:12" ht="24" customHeight="1">
      <c r="A29193" s="1355"/>
      <c r="B29193" s="1355"/>
      <c r="C29193" s="1433"/>
      <c r="E29193" s="1433"/>
      <c r="K29193" s="1433"/>
      <c r="L29193" s="1334"/>
    </row>
    <row r="29194" spans="1:12" ht="24" customHeight="1">
      <c r="A29194" s="1355"/>
      <c r="B29194" s="1355"/>
      <c r="C29194" s="1433"/>
      <c r="E29194" s="1433"/>
      <c r="K29194" s="1433"/>
      <c r="L29194" s="1334"/>
    </row>
    <row r="29195" spans="1:12" ht="24" customHeight="1">
      <c r="A29195" s="1355"/>
      <c r="B29195" s="1355"/>
      <c r="C29195" s="1433"/>
      <c r="E29195" s="1433"/>
      <c r="K29195" s="1433"/>
      <c r="L29195" s="1334"/>
    </row>
    <row r="29196" spans="1:12" ht="24" customHeight="1">
      <c r="A29196" s="1355"/>
      <c r="B29196" s="1355"/>
      <c r="C29196" s="1433"/>
      <c r="E29196" s="1433"/>
      <c r="K29196" s="1433"/>
      <c r="L29196" s="1334"/>
    </row>
    <row r="29197" spans="1:12" ht="24" customHeight="1">
      <c r="A29197" s="1355"/>
      <c r="B29197" s="1355"/>
      <c r="C29197" s="1433"/>
      <c r="E29197" s="1433"/>
      <c r="K29197" s="1433"/>
      <c r="L29197" s="1334"/>
    </row>
    <row r="29198" spans="1:12" ht="24" customHeight="1">
      <c r="A29198" s="1355"/>
      <c r="B29198" s="1355"/>
      <c r="C29198" s="1433"/>
      <c r="E29198" s="1433"/>
      <c r="K29198" s="1433"/>
      <c r="L29198" s="1334"/>
    </row>
    <row r="29199" spans="1:12" ht="24" customHeight="1">
      <c r="A29199" s="1355"/>
      <c r="B29199" s="1355"/>
      <c r="C29199" s="1433"/>
      <c r="E29199" s="1433"/>
      <c r="K29199" s="1433"/>
      <c r="L29199" s="1334"/>
    </row>
    <row r="29200" spans="1:12" ht="24" customHeight="1">
      <c r="A29200" s="1355"/>
      <c r="B29200" s="1355"/>
      <c r="C29200" s="1433"/>
      <c r="E29200" s="1433"/>
      <c r="K29200" s="1433"/>
      <c r="L29200" s="1334"/>
    </row>
    <row r="29201" spans="1:12" ht="24" customHeight="1">
      <c r="A29201" s="1355"/>
      <c r="B29201" s="1355"/>
      <c r="C29201" s="1433"/>
      <c r="E29201" s="1433"/>
      <c r="K29201" s="1433"/>
      <c r="L29201" s="1334"/>
    </row>
    <row r="29202" spans="1:12" ht="24" customHeight="1">
      <c r="A29202" s="1355"/>
      <c r="B29202" s="1355"/>
      <c r="C29202" s="1433"/>
      <c r="E29202" s="1433"/>
      <c r="K29202" s="1433"/>
      <c r="L29202" s="1334"/>
    </row>
    <row r="29203" spans="1:12" ht="24" customHeight="1">
      <c r="A29203" s="1355"/>
      <c r="B29203" s="1355"/>
      <c r="C29203" s="1433"/>
      <c r="E29203" s="1433"/>
      <c r="K29203" s="1433"/>
      <c r="L29203" s="1334"/>
    </row>
    <row r="29204" spans="1:12" ht="24" customHeight="1">
      <c r="A29204" s="1355"/>
      <c r="B29204" s="1355"/>
      <c r="C29204" s="1433"/>
      <c r="E29204" s="1433"/>
      <c r="K29204" s="1433"/>
      <c r="L29204" s="1334"/>
    </row>
    <row r="29205" spans="1:12" ht="24" customHeight="1">
      <c r="A29205" s="1355"/>
      <c r="B29205" s="1355"/>
      <c r="C29205" s="1433"/>
      <c r="E29205" s="1433"/>
      <c r="K29205" s="1433"/>
      <c r="L29205" s="1334"/>
    </row>
    <row r="29206" spans="1:12" ht="24" customHeight="1">
      <c r="A29206" s="1355"/>
      <c r="B29206" s="1355"/>
      <c r="C29206" s="1433"/>
      <c r="E29206" s="1433"/>
      <c r="K29206" s="1433"/>
      <c r="L29206" s="1334"/>
    </row>
    <row r="29207" spans="1:12" ht="24" customHeight="1">
      <c r="A29207" s="1355"/>
      <c r="B29207" s="1355"/>
      <c r="C29207" s="1433"/>
      <c r="E29207" s="1433"/>
      <c r="K29207" s="1433"/>
      <c r="L29207" s="1334"/>
    </row>
    <row r="29208" spans="1:12" ht="24" customHeight="1">
      <c r="A29208" s="1355"/>
      <c r="B29208" s="1355"/>
      <c r="C29208" s="1433"/>
      <c r="E29208" s="1433"/>
      <c r="K29208" s="1433"/>
      <c r="L29208" s="1334"/>
    </row>
    <row r="29209" spans="1:12" ht="24" customHeight="1">
      <c r="A29209" s="1355"/>
      <c r="B29209" s="1355"/>
      <c r="C29209" s="1433"/>
      <c r="E29209" s="1433"/>
      <c r="K29209" s="1433"/>
      <c r="L29209" s="1334"/>
    </row>
    <row r="29210" spans="1:12" ht="24" customHeight="1">
      <c r="A29210" s="1355"/>
      <c r="B29210" s="1355"/>
      <c r="C29210" s="1433"/>
      <c r="E29210" s="1433"/>
      <c r="K29210" s="1433"/>
      <c r="L29210" s="1334"/>
    </row>
    <row r="29211" spans="1:12" ht="24" customHeight="1">
      <c r="A29211" s="1355"/>
      <c r="B29211" s="1355"/>
      <c r="C29211" s="1433"/>
      <c r="E29211" s="1433"/>
      <c r="K29211" s="1433"/>
      <c r="L29211" s="1334"/>
    </row>
    <row r="29212" spans="1:12" ht="24" customHeight="1">
      <c r="A29212" s="1355"/>
      <c r="B29212" s="1355"/>
      <c r="C29212" s="1433"/>
      <c r="E29212" s="1433"/>
      <c r="K29212" s="1433"/>
      <c r="L29212" s="1334"/>
    </row>
    <row r="29213" spans="1:12" ht="24" customHeight="1">
      <c r="A29213" s="1355"/>
      <c r="B29213" s="1355"/>
      <c r="C29213" s="1433"/>
      <c r="E29213" s="1433"/>
      <c r="K29213" s="1433"/>
      <c r="L29213" s="1334"/>
    </row>
    <row r="29214" spans="1:12" ht="24" customHeight="1">
      <c r="A29214" s="1355"/>
      <c r="B29214" s="1355"/>
      <c r="C29214" s="1433"/>
      <c r="E29214" s="1433"/>
      <c r="K29214" s="1433"/>
      <c r="L29214" s="1334"/>
    </row>
    <row r="29215" spans="1:12" ht="24" customHeight="1">
      <c r="A29215" s="1355"/>
      <c r="B29215" s="1355"/>
      <c r="C29215" s="1433"/>
      <c r="E29215" s="1433"/>
      <c r="K29215" s="1433"/>
      <c r="L29215" s="1334"/>
    </row>
    <row r="29216" spans="1:12" ht="24" customHeight="1">
      <c r="A29216" s="1355"/>
      <c r="B29216" s="1355"/>
      <c r="C29216" s="1433"/>
      <c r="E29216" s="1433"/>
      <c r="K29216" s="1433"/>
      <c r="L29216" s="1334"/>
    </row>
    <row r="29217" spans="1:12" ht="24" customHeight="1">
      <c r="A29217" s="1355"/>
      <c r="B29217" s="1355"/>
      <c r="C29217" s="1433"/>
      <c r="E29217" s="1433"/>
      <c r="K29217" s="1433"/>
      <c r="L29217" s="1334"/>
    </row>
    <row r="29218" spans="1:12" ht="24" customHeight="1">
      <c r="A29218" s="1355"/>
      <c r="B29218" s="1355"/>
      <c r="C29218" s="1433"/>
      <c r="E29218" s="1433"/>
      <c r="K29218" s="1433"/>
      <c r="L29218" s="1334"/>
    </row>
    <row r="29219" spans="1:12" ht="24" customHeight="1">
      <c r="A29219" s="1355"/>
      <c r="B29219" s="1355"/>
      <c r="C29219" s="1433"/>
      <c r="E29219" s="1433"/>
      <c r="K29219" s="1433"/>
      <c r="L29219" s="1334"/>
    </row>
    <row r="29220" spans="1:12" ht="24" customHeight="1">
      <c r="A29220" s="1355"/>
      <c r="B29220" s="1355"/>
      <c r="C29220" s="1433"/>
      <c r="E29220" s="1433"/>
      <c r="K29220" s="1433"/>
      <c r="L29220" s="1334"/>
    </row>
    <row r="29221" spans="1:12" ht="24" customHeight="1">
      <c r="A29221" s="1355"/>
      <c r="B29221" s="1355"/>
      <c r="C29221" s="1433"/>
      <c r="E29221" s="1433"/>
      <c r="K29221" s="1433"/>
      <c r="L29221" s="1334"/>
    </row>
    <row r="29222" spans="1:12" ht="24" customHeight="1">
      <c r="A29222" s="1355"/>
      <c r="B29222" s="1355"/>
      <c r="C29222" s="1433"/>
      <c r="E29222" s="1433"/>
      <c r="K29222" s="1433"/>
      <c r="L29222" s="1334"/>
    </row>
    <row r="29223" spans="1:12" ht="24" customHeight="1">
      <c r="A29223" s="1355"/>
      <c r="B29223" s="1355"/>
      <c r="C29223" s="1433"/>
      <c r="E29223" s="1433"/>
      <c r="K29223" s="1433"/>
      <c r="L29223" s="1334"/>
    </row>
    <row r="29224" spans="1:12" ht="24" customHeight="1">
      <c r="A29224" s="1355"/>
      <c r="B29224" s="1355"/>
      <c r="C29224" s="1433"/>
      <c r="E29224" s="1433"/>
      <c r="K29224" s="1433"/>
      <c r="L29224" s="1334"/>
    </row>
    <row r="29225" spans="1:12" ht="24" customHeight="1">
      <c r="A29225" s="1355"/>
      <c r="B29225" s="1355"/>
      <c r="C29225" s="1433"/>
      <c r="E29225" s="1433"/>
      <c r="K29225" s="1433"/>
      <c r="L29225" s="1334"/>
    </row>
    <row r="29226" spans="1:12" ht="24" customHeight="1">
      <c r="A29226" s="1355"/>
      <c r="B29226" s="1355"/>
      <c r="C29226" s="1433"/>
      <c r="E29226" s="1433"/>
      <c r="K29226" s="1433"/>
      <c r="L29226" s="1334"/>
    </row>
    <row r="29227" spans="1:12" ht="24" customHeight="1">
      <c r="A29227" s="1355"/>
      <c r="B29227" s="1355"/>
      <c r="C29227" s="1433"/>
      <c r="E29227" s="1433"/>
      <c r="K29227" s="1433"/>
      <c r="L29227" s="1334"/>
    </row>
    <row r="29228" spans="1:12" ht="24" customHeight="1">
      <c r="A29228" s="1355"/>
      <c r="B29228" s="1355"/>
      <c r="C29228" s="1433"/>
      <c r="E29228" s="1433"/>
      <c r="K29228" s="1433"/>
      <c r="L29228" s="1334"/>
    </row>
    <row r="29229" spans="1:12" ht="24" customHeight="1">
      <c r="A29229" s="1355"/>
      <c r="B29229" s="1355"/>
      <c r="C29229" s="1433"/>
      <c r="E29229" s="1433"/>
      <c r="K29229" s="1433"/>
      <c r="L29229" s="1334"/>
    </row>
    <row r="29230" spans="1:12" ht="24" customHeight="1">
      <c r="A29230" s="1355"/>
      <c r="B29230" s="1355"/>
      <c r="C29230" s="1433"/>
      <c r="E29230" s="1433"/>
      <c r="K29230" s="1433"/>
      <c r="L29230" s="1334"/>
    </row>
    <row r="29231" spans="1:12" ht="24" customHeight="1">
      <c r="A29231" s="1355"/>
      <c r="B29231" s="1355"/>
      <c r="C29231" s="1433"/>
      <c r="E29231" s="1433"/>
      <c r="K29231" s="1433"/>
      <c r="L29231" s="1334"/>
    </row>
    <row r="29232" spans="1:12" ht="24" customHeight="1">
      <c r="A29232" s="1355"/>
      <c r="B29232" s="1355"/>
      <c r="C29232" s="1433"/>
      <c r="E29232" s="1433"/>
      <c r="K29232" s="1433"/>
      <c r="L29232" s="1334"/>
    </row>
    <row r="29233" spans="1:12" ht="24" customHeight="1">
      <c r="A29233" s="1355"/>
      <c r="B29233" s="1355"/>
      <c r="C29233" s="1433"/>
      <c r="E29233" s="1433"/>
      <c r="K29233" s="1433"/>
      <c r="L29233" s="1334"/>
    </row>
    <row r="29234" spans="1:12" ht="24" customHeight="1">
      <c r="A29234" s="1355"/>
      <c r="B29234" s="1355"/>
      <c r="C29234" s="1433"/>
      <c r="E29234" s="1433"/>
      <c r="K29234" s="1433"/>
      <c r="L29234" s="1334"/>
    </row>
    <row r="29235" spans="1:12" ht="24" customHeight="1">
      <c r="A29235" s="1355"/>
      <c r="B29235" s="1355"/>
      <c r="C29235" s="1433"/>
      <c r="E29235" s="1433"/>
      <c r="K29235" s="1433"/>
      <c r="L29235" s="1334"/>
    </row>
    <row r="29236" spans="1:12" ht="24" customHeight="1">
      <c r="A29236" s="1355"/>
      <c r="B29236" s="1355"/>
      <c r="C29236" s="1433"/>
      <c r="E29236" s="1433"/>
      <c r="K29236" s="1433"/>
      <c r="L29236" s="1334"/>
    </row>
    <row r="29237" spans="1:12" ht="24" customHeight="1">
      <c r="A29237" s="1355"/>
      <c r="B29237" s="1355"/>
      <c r="C29237" s="1433"/>
      <c r="E29237" s="1433"/>
      <c r="K29237" s="1433"/>
      <c r="L29237" s="1334"/>
    </row>
    <row r="29238" spans="1:12" ht="24" customHeight="1">
      <c r="A29238" s="1355"/>
      <c r="B29238" s="1355"/>
      <c r="C29238" s="1433"/>
      <c r="E29238" s="1433"/>
      <c r="K29238" s="1433"/>
      <c r="L29238" s="1334"/>
    </row>
    <row r="29239" spans="1:12" ht="24" customHeight="1">
      <c r="A29239" s="1355"/>
      <c r="B29239" s="1355"/>
      <c r="C29239" s="1433"/>
      <c r="E29239" s="1433"/>
      <c r="K29239" s="1433"/>
      <c r="L29239" s="1334"/>
    </row>
    <row r="29240" spans="1:12" ht="24" customHeight="1">
      <c r="A29240" s="1355"/>
      <c r="B29240" s="1355"/>
      <c r="C29240" s="1433"/>
      <c r="E29240" s="1433"/>
      <c r="K29240" s="1433"/>
      <c r="L29240" s="1334"/>
    </row>
    <row r="29241" spans="1:12" ht="24" customHeight="1">
      <c r="A29241" s="1355"/>
      <c r="B29241" s="1355"/>
      <c r="C29241" s="1433"/>
      <c r="E29241" s="1433"/>
      <c r="K29241" s="1433"/>
      <c r="L29241" s="1334"/>
    </row>
    <row r="29242" spans="1:12" ht="24" customHeight="1">
      <c r="A29242" s="1355"/>
      <c r="B29242" s="1355"/>
      <c r="C29242" s="1433"/>
      <c r="E29242" s="1433"/>
      <c r="K29242" s="1433"/>
      <c r="L29242" s="1334"/>
    </row>
    <row r="29243" spans="1:12" ht="24" customHeight="1">
      <c r="A29243" s="1355"/>
      <c r="B29243" s="1355"/>
      <c r="C29243" s="1433"/>
      <c r="E29243" s="1433"/>
      <c r="K29243" s="1433"/>
      <c r="L29243" s="1334"/>
    </row>
    <row r="29244" spans="1:12" ht="24" customHeight="1">
      <c r="A29244" s="1355"/>
      <c r="B29244" s="1355"/>
      <c r="C29244" s="1433"/>
      <c r="E29244" s="1433"/>
      <c r="K29244" s="1433"/>
      <c r="L29244" s="1334"/>
    </row>
    <row r="29245" spans="1:12" ht="24" customHeight="1">
      <c r="A29245" s="1355"/>
      <c r="B29245" s="1355"/>
      <c r="C29245" s="1433"/>
      <c r="E29245" s="1433"/>
      <c r="K29245" s="1433"/>
      <c r="L29245" s="1334"/>
    </row>
    <row r="29246" spans="1:12" ht="24" customHeight="1">
      <c r="A29246" s="1355"/>
      <c r="B29246" s="1355"/>
      <c r="C29246" s="1433"/>
      <c r="E29246" s="1433"/>
      <c r="K29246" s="1433"/>
      <c r="L29246" s="1334"/>
    </row>
    <row r="29247" spans="1:12" ht="24" customHeight="1">
      <c r="A29247" s="1355"/>
      <c r="B29247" s="1355"/>
      <c r="C29247" s="1433"/>
      <c r="E29247" s="1433"/>
      <c r="K29247" s="1433"/>
      <c r="L29247" s="1334"/>
    </row>
    <row r="29248" spans="1:12" ht="24" customHeight="1">
      <c r="A29248" s="1355"/>
      <c r="B29248" s="1355"/>
      <c r="C29248" s="1433"/>
      <c r="E29248" s="1433"/>
      <c r="K29248" s="1433"/>
      <c r="L29248" s="1334"/>
    </row>
    <row r="29249" spans="1:12" ht="24" customHeight="1">
      <c r="A29249" s="1355"/>
      <c r="B29249" s="1355"/>
      <c r="C29249" s="1433"/>
      <c r="E29249" s="1433"/>
      <c r="K29249" s="1433"/>
      <c r="L29249" s="1334"/>
    </row>
    <row r="29250" spans="1:12" ht="24" customHeight="1">
      <c r="A29250" s="1355"/>
      <c r="B29250" s="1355"/>
      <c r="C29250" s="1433"/>
      <c r="E29250" s="1433"/>
      <c r="K29250" s="1433"/>
      <c r="L29250" s="1334"/>
    </row>
    <row r="29251" spans="1:12" ht="24" customHeight="1">
      <c r="A29251" s="1355"/>
      <c r="B29251" s="1355"/>
      <c r="C29251" s="1433"/>
      <c r="E29251" s="1433"/>
      <c r="K29251" s="1433"/>
      <c r="L29251" s="1334"/>
    </row>
    <row r="29252" spans="1:12" ht="24" customHeight="1">
      <c r="A29252" s="1355"/>
      <c r="B29252" s="1355"/>
      <c r="C29252" s="1433"/>
      <c r="E29252" s="1433"/>
      <c r="K29252" s="1433"/>
      <c r="L29252" s="1334"/>
    </row>
    <row r="29253" spans="1:12" ht="24" customHeight="1">
      <c r="A29253" s="1355"/>
      <c r="B29253" s="1355"/>
      <c r="C29253" s="1433"/>
      <c r="E29253" s="1433"/>
      <c r="K29253" s="1433"/>
      <c r="L29253" s="1334"/>
    </row>
    <row r="29254" spans="1:12" ht="24" customHeight="1">
      <c r="A29254" s="1355"/>
      <c r="B29254" s="1355"/>
      <c r="C29254" s="1433"/>
      <c r="E29254" s="1433"/>
      <c r="K29254" s="1433"/>
      <c r="L29254" s="1334"/>
    </row>
    <row r="29255" spans="1:12" ht="24" customHeight="1">
      <c r="A29255" s="1355"/>
      <c r="B29255" s="1355"/>
      <c r="C29255" s="1433"/>
      <c r="E29255" s="1433"/>
      <c r="K29255" s="1433"/>
      <c r="L29255" s="1334"/>
    </row>
    <row r="29256" spans="1:12" ht="24" customHeight="1">
      <c r="A29256" s="1355"/>
      <c r="B29256" s="1355"/>
      <c r="C29256" s="1433"/>
      <c r="E29256" s="1433"/>
      <c r="K29256" s="1433"/>
      <c r="L29256" s="1334"/>
    </row>
    <row r="29257" spans="1:12" ht="24" customHeight="1">
      <c r="A29257" s="1355"/>
      <c r="B29257" s="1355"/>
      <c r="C29257" s="1433"/>
      <c r="E29257" s="1433"/>
      <c r="K29257" s="1433"/>
      <c r="L29257" s="1334"/>
    </row>
    <row r="29258" spans="1:12" ht="24" customHeight="1">
      <c r="A29258" s="1355"/>
      <c r="B29258" s="1355"/>
      <c r="C29258" s="1433"/>
      <c r="E29258" s="1433"/>
      <c r="K29258" s="1433"/>
      <c r="L29258" s="1334"/>
    </row>
    <row r="29259" spans="1:12" ht="24" customHeight="1">
      <c r="A29259" s="1355"/>
      <c r="B29259" s="1355"/>
      <c r="C29259" s="1433"/>
      <c r="E29259" s="1433"/>
      <c r="K29259" s="1433"/>
      <c r="L29259" s="1334"/>
    </row>
    <row r="29260" spans="1:12" ht="24" customHeight="1">
      <c r="A29260" s="1355"/>
      <c r="B29260" s="1355"/>
      <c r="C29260" s="1433"/>
      <c r="E29260" s="1433"/>
      <c r="K29260" s="1433"/>
      <c r="L29260" s="1334"/>
    </row>
    <row r="29261" spans="1:12" ht="24" customHeight="1">
      <c r="A29261" s="1355"/>
      <c r="B29261" s="1355"/>
      <c r="C29261" s="1433"/>
      <c r="E29261" s="1433"/>
      <c r="K29261" s="1433"/>
      <c r="L29261" s="1334"/>
    </row>
    <row r="29262" spans="1:12" ht="24" customHeight="1">
      <c r="A29262" s="1355"/>
      <c r="B29262" s="1355"/>
      <c r="C29262" s="1433"/>
      <c r="E29262" s="1433"/>
      <c r="K29262" s="1433"/>
      <c r="L29262" s="1334"/>
    </row>
    <row r="29263" spans="1:12" ht="24" customHeight="1">
      <c r="A29263" s="1355"/>
      <c r="B29263" s="1355"/>
      <c r="C29263" s="1433"/>
      <c r="E29263" s="1433"/>
      <c r="K29263" s="1433"/>
      <c r="L29263" s="1334"/>
    </row>
    <row r="29264" spans="1:12" ht="24" customHeight="1">
      <c r="A29264" s="1355"/>
      <c r="B29264" s="1355"/>
      <c r="C29264" s="1433"/>
      <c r="E29264" s="1433"/>
      <c r="K29264" s="1433"/>
      <c r="L29264" s="1334"/>
    </row>
    <row r="29265" spans="1:12" ht="24" customHeight="1">
      <c r="A29265" s="1355"/>
      <c r="B29265" s="1355"/>
      <c r="C29265" s="1433"/>
      <c r="E29265" s="1433"/>
      <c r="K29265" s="1433"/>
      <c r="L29265" s="1334"/>
    </row>
    <row r="29266" spans="1:12" ht="24" customHeight="1">
      <c r="A29266" s="1355"/>
      <c r="B29266" s="1355"/>
      <c r="C29266" s="1433"/>
      <c r="E29266" s="1433"/>
      <c r="K29266" s="1433"/>
      <c r="L29266" s="1334"/>
    </row>
    <row r="29267" spans="1:12" ht="24" customHeight="1">
      <c r="A29267" s="1355"/>
      <c r="B29267" s="1355"/>
      <c r="C29267" s="1433"/>
      <c r="E29267" s="1433"/>
      <c r="K29267" s="1433"/>
      <c r="L29267" s="1334"/>
    </row>
    <row r="29268" spans="1:12" ht="24" customHeight="1">
      <c r="A29268" s="1355"/>
      <c r="B29268" s="1355"/>
      <c r="C29268" s="1433"/>
      <c r="E29268" s="1433"/>
      <c r="K29268" s="1433"/>
      <c r="L29268" s="1334"/>
    </row>
    <row r="29269" spans="1:12" ht="24" customHeight="1">
      <c r="A29269" s="1355"/>
      <c r="B29269" s="1355"/>
      <c r="C29269" s="1433"/>
      <c r="E29269" s="1433"/>
      <c r="K29269" s="1433"/>
      <c r="L29269" s="1334"/>
    </row>
    <row r="29270" spans="1:12" ht="24" customHeight="1">
      <c r="A29270" s="1355"/>
      <c r="B29270" s="1355"/>
      <c r="C29270" s="1433"/>
      <c r="E29270" s="1433"/>
      <c r="K29270" s="1433"/>
      <c r="L29270" s="1334"/>
    </row>
    <row r="29271" spans="1:12" ht="24" customHeight="1">
      <c r="A29271" s="1355"/>
      <c r="B29271" s="1355"/>
      <c r="C29271" s="1433"/>
      <c r="E29271" s="1433"/>
      <c r="K29271" s="1433"/>
      <c r="L29271" s="1334"/>
    </row>
    <row r="29272" spans="1:12" ht="24" customHeight="1">
      <c r="A29272" s="1355"/>
      <c r="B29272" s="1355"/>
      <c r="C29272" s="1433"/>
      <c r="E29272" s="1433"/>
      <c r="K29272" s="1433"/>
      <c r="L29272" s="1334"/>
    </row>
    <row r="29273" spans="1:12" ht="24" customHeight="1">
      <c r="A29273" s="1355"/>
      <c r="B29273" s="1355"/>
      <c r="C29273" s="1433"/>
      <c r="E29273" s="1433"/>
      <c r="K29273" s="1433"/>
      <c r="L29273" s="1334"/>
    </row>
    <row r="29274" spans="1:12" ht="24" customHeight="1">
      <c r="A29274" s="1355"/>
      <c r="B29274" s="1355"/>
      <c r="C29274" s="1433"/>
      <c r="E29274" s="1433"/>
      <c r="K29274" s="1433"/>
      <c r="L29274" s="1334"/>
    </row>
    <row r="29275" spans="1:12" ht="24" customHeight="1">
      <c r="A29275" s="1355"/>
      <c r="B29275" s="1355"/>
      <c r="C29275" s="1433"/>
      <c r="E29275" s="1433"/>
      <c r="K29275" s="1433"/>
      <c r="L29275" s="1334"/>
    </row>
    <row r="29276" spans="1:12" ht="24" customHeight="1">
      <c r="A29276" s="1355"/>
      <c r="B29276" s="1355"/>
      <c r="C29276" s="1433"/>
      <c r="E29276" s="1433"/>
      <c r="K29276" s="1433"/>
      <c r="L29276" s="1334"/>
    </row>
    <row r="29277" spans="1:12" ht="24" customHeight="1">
      <c r="A29277" s="1355"/>
      <c r="B29277" s="1355"/>
      <c r="C29277" s="1433"/>
      <c r="E29277" s="1433"/>
      <c r="K29277" s="1433"/>
      <c r="L29277" s="1334"/>
    </row>
    <row r="29278" spans="1:12" ht="24" customHeight="1">
      <c r="A29278" s="1355"/>
      <c r="B29278" s="1355"/>
      <c r="C29278" s="1433"/>
      <c r="E29278" s="1433"/>
      <c r="K29278" s="1433"/>
      <c r="L29278" s="1334"/>
    </row>
    <row r="29279" spans="1:12" ht="24" customHeight="1">
      <c r="A29279" s="1355"/>
      <c r="B29279" s="1355"/>
      <c r="C29279" s="1433"/>
      <c r="E29279" s="1433"/>
      <c r="K29279" s="1433"/>
      <c r="L29279" s="1334"/>
    </row>
    <row r="29280" spans="1:12" ht="24" customHeight="1">
      <c r="A29280" s="1355"/>
      <c r="B29280" s="1355"/>
      <c r="C29280" s="1433"/>
      <c r="E29280" s="1433"/>
      <c r="K29280" s="1433"/>
      <c r="L29280" s="1334"/>
    </row>
    <row r="29281" spans="1:12" ht="24" customHeight="1">
      <c r="A29281" s="1355"/>
      <c r="B29281" s="1355"/>
      <c r="C29281" s="1433"/>
      <c r="E29281" s="1433"/>
      <c r="K29281" s="1433"/>
      <c r="L29281" s="1334"/>
    </row>
    <row r="29282" spans="1:12" ht="24" customHeight="1">
      <c r="A29282" s="1355"/>
      <c r="B29282" s="1355"/>
      <c r="C29282" s="1433"/>
      <c r="E29282" s="1433"/>
      <c r="K29282" s="1433"/>
      <c r="L29282" s="1334"/>
    </row>
    <row r="29283" spans="1:12" ht="24" customHeight="1">
      <c r="A29283" s="1355"/>
      <c r="B29283" s="1355"/>
      <c r="C29283" s="1433"/>
      <c r="E29283" s="1433"/>
      <c r="K29283" s="1433"/>
      <c r="L29283" s="1334"/>
    </row>
    <row r="29284" spans="1:12" ht="24" customHeight="1">
      <c r="A29284" s="1355"/>
      <c r="B29284" s="1355"/>
      <c r="C29284" s="1433"/>
      <c r="E29284" s="1433"/>
      <c r="K29284" s="1433"/>
      <c r="L29284" s="1334"/>
    </row>
    <row r="29285" spans="1:12" ht="24" customHeight="1">
      <c r="A29285" s="1355"/>
      <c r="B29285" s="1355"/>
      <c r="C29285" s="1433"/>
      <c r="E29285" s="1433"/>
      <c r="K29285" s="1433"/>
      <c r="L29285" s="1334"/>
    </row>
    <row r="29286" spans="1:12" ht="24" customHeight="1">
      <c r="A29286" s="1355"/>
      <c r="B29286" s="1355"/>
      <c r="C29286" s="1433"/>
      <c r="E29286" s="1433"/>
      <c r="K29286" s="1433"/>
      <c r="L29286" s="1334"/>
    </row>
    <row r="29287" spans="1:12" ht="24" customHeight="1">
      <c r="A29287" s="1355"/>
      <c r="B29287" s="1355"/>
      <c r="C29287" s="1433"/>
      <c r="E29287" s="1433"/>
      <c r="K29287" s="1433"/>
      <c r="L29287" s="1334"/>
    </row>
    <row r="29288" spans="1:12" ht="24" customHeight="1">
      <c r="A29288" s="1355"/>
      <c r="B29288" s="1355"/>
      <c r="C29288" s="1433"/>
      <c r="E29288" s="1433"/>
      <c r="K29288" s="1433"/>
      <c r="L29288" s="1334"/>
    </row>
    <row r="29289" spans="1:12" ht="24" customHeight="1">
      <c r="A29289" s="1355"/>
      <c r="B29289" s="1355"/>
      <c r="C29289" s="1433"/>
      <c r="E29289" s="1433"/>
      <c r="K29289" s="1433"/>
      <c r="L29289" s="1334"/>
    </row>
    <row r="29290" spans="1:12" ht="24" customHeight="1">
      <c r="A29290" s="1355"/>
      <c r="B29290" s="1355"/>
      <c r="C29290" s="1433"/>
      <c r="E29290" s="1433"/>
      <c r="K29290" s="1433"/>
      <c r="L29290" s="1334"/>
    </row>
    <row r="29291" spans="1:12" ht="24" customHeight="1">
      <c r="A29291" s="1355"/>
      <c r="B29291" s="1355"/>
      <c r="C29291" s="1433"/>
      <c r="E29291" s="1433"/>
      <c r="K29291" s="1433"/>
      <c r="L29291" s="1334"/>
    </row>
    <row r="29292" spans="1:12" ht="24" customHeight="1">
      <c r="A29292" s="1355"/>
      <c r="B29292" s="1355"/>
      <c r="C29292" s="1433"/>
      <c r="E29292" s="1433"/>
      <c r="K29292" s="1433"/>
      <c r="L29292" s="1334"/>
    </row>
    <row r="29293" spans="1:12" ht="24" customHeight="1">
      <c r="A29293" s="1355"/>
      <c r="B29293" s="1355"/>
      <c r="C29293" s="1433"/>
      <c r="E29293" s="1433"/>
      <c r="K29293" s="1433"/>
      <c r="L29293" s="1334"/>
    </row>
    <row r="29294" spans="1:12" ht="24" customHeight="1">
      <c r="A29294" s="1355"/>
      <c r="B29294" s="1355"/>
      <c r="C29294" s="1433"/>
      <c r="E29294" s="1433"/>
      <c r="K29294" s="1433"/>
      <c r="L29294" s="1334"/>
    </row>
    <row r="29295" spans="1:12" ht="24" customHeight="1">
      <c r="A29295" s="1355"/>
      <c r="B29295" s="1355"/>
      <c r="C29295" s="1433"/>
      <c r="E29295" s="1433"/>
      <c r="K29295" s="1433"/>
      <c r="L29295" s="1334"/>
    </row>
    <row r="29296" spans="1:12" ht="24" customHeight="1">
      <c r="A29296" s="1355"/>
      <c r="B29296" s="1355"/>
      <c r="C29296" s="1433"/>
      <c r="E29296" s="1433"/>
      <c r="K29296" s="1433"/>
      <c r="L29296" s="1334"/>
    </row>
    <row r="29297" spans="1:12" ht="24" customHeight="1">
      <c r="A29297" s="1355"/>
      <c r="B29297" s="1355"/>
      <c r="C29297" s="1433"/>
      <c r="E29297" s="1433"/>
      <c r="K29297" s="1433"/>
      <c r="L29297" s="1334"/>
    </row>
    <row r="29298" spans="1:12" ht="24" customHeight="1">
      <c r="A29298" s="1355"/>
      <c r="B29298" s="1355"/>
      <c r="C29298" s="1433"/>
      <c r="E29298" s="1433"/>
      <c r="K29298" s="1433"/>
      <c r="L29298" s="1334"/>
    </row>
    <row r="29299" spans="1:12" ht="24" customHeight="1">
      <c r="A29299" s="1355"/>
      <c r="B29299" s="1355"/>
      <c r="C29299" s="1433"/>
      <c r="E29299" s="1433"/>
      <c r="K29299" s="1433"/>
      <c r="L29299" s="1334"/>
    </row>
    <row r="29300" spans="1:12" ht="24" customHeight="1">
      <c r="A29300" s="1355"/>
      <c r="B29300" s="1355"/>
      <c r="C29300" s="1433"/>
      <c r="E29300" s="1433"/>
      <c r="K29300" s="1433"/>
      <c r="L29300" s="1334"/>
    </row>
    <row r="29301" spans="1:12" ht="24" customHeight="1">
      <c r="A29301" s="1355"/>
      <c r="B29301" s="1355"/>
      <c r="C29301" s="1433"/>
      <c r="E29301" s="1433"/>
      <c r="K29301" s="1433"/>
      <c r="L29301" s="1334"/>
    </row>
    <row r="29302" spans="1:12" ht="24" customHeight="1">
      <c r="A29302" s="1355"/>
      <c r="B29302" s="1355"/>
      <c r="C29302" s="1433"/>
      <c r="E29302" s="1433"/>
      <c r="K29302" s="1433"/>
      <c r="L29302" s="1334"/>
    </row>
    <row r="29303" spans="1:12" ht="24" customHeight="1">
      <c r="A29303" s="1355"/>
      <c r="B29303" s="1355"/>
      <c r="C29303" s="1433"/>
      <c r="E29303" s="1433"/>
      <c r="K29303" s="1433"/>
      <c r="L29303" s="1334"/>
    </row>
    <row r="29304" spans="1:12" ht="24" customHeight="1">
      <c r="A29304" s="1355"/>
      <c r="B29304" s="1355"/>
      <c r="C29304" s="1433"/>
      <c r="E29304" s="1433"/>
      <c r="K29304" s="1433"/>
      <c r="L29304" s="1334"/>
    </row>
    <row r="29305" spans="1:12" ht="24" customHeight="1">
      <c r="A29305" s="1355"/>
      <c r="B29305" s="1355"/>
      <c r="C29305" s="1433"/>
      <c r="E29305" s="1433"/>
      <c r="K29305" s="1433"/>
      <c r="L29305" s="1334"/>
    </row>
    <row r="29306" spans="1:12" ht="24" customHeight="1">
      <c r="A29306" s="1355"/>
      <c r="B29306" s="1355"/>
      <c r="C29306" s="1433"/>
      <c r="E29306" s="1433"/>
      <c r="K29306" s="1433"/>
      <c r="L29306" s="1334"/>
    </row>
    <row r="29307" spans="1:12" ht="24" customHeight="1">
      <c r="A29307" s="1355"/>
      <c r="B29307" s="1355"/>
      <c r="C29307" s="1433"/>
      <c r="E29307" s="1433"/>
      <c r="K29307" s="1433"/>
      <c r="L29307" s="1334"/>
    </row>
    <row r="29308" spans="1:12" ht="24" customHeight="1">
      <c r="A29308" s="1355"/>
      <c r="B29308" s="1355"/>
      <c r="C29308" s="1433"/>
      <c r="E29308" s="1433"/>
      <c r="K29308" s="1433"/>
      <c r="L29308" s="1334"/>
    </row>
    <row r="29309" spans="1:12" ht="24" customHeight="1">
      <c r="A29309" s="1355"/>
      <c r="B29309" s="1355"/>
      <c r="C29309" s="1433"/>
      <c r="E29309" s="1433"/>
      <c r="K29309" s="1433"/>
      <c r="L29309" s="1334"/>
    </row>
    <row r="29310" spans="1:12" ht="24" customHeight="1">
      <c r="A29310" s="1355"/>
      <c r="B29310" s="1355"/>
      <c r="C29310" s="1433"/>
      <c r="E29310" s="1433"/>
      <c r="K29310" s="1433"/>
      <c r="L29310" s="1334"/>
    </row>
    <row r="29311" spans="1:12" ht="24" customHeight="1">
      <c r="A29311" s="1355"/>
      <c r="B29311" s="1355"/>
      <c r="C29311" s="1433"/>
      <c r="E29311" s="1433"/>
      <c r="K29311" s="1433"/>
      <c r="L29311" s="1334"/>
    </row>
    <row r="29312" spans="1:12" ht="24" customHeight="1">
      <c r="A29312" s="1355"/>
      <c r="B29312" s="1355"/>
      <c r="C29312" s="1433"/>
      <c r="E29312" s="1433"/>
      <c r="K29312" s="1433"/>
      <c r="L29312" s="1334"/>
    </row>
    <row r="29313" spans="1:12" ht="24" customHeight="1">
      <c r="A29313" s="1355"/>
      <c r="B29313" s="1355"/>
      <c r="C29313" s="1433"/>
      <c r="E29313" s="1433"/>
      <c r="K29313" s="1433"/>
      <c r="L29313" s="1334"/>
    </row>
    <row r="29314" spans="1:12" ht="24" customHeight="1">
      <c r="A29314" s="1355"/>
      <c r="B29314" s="1355"/>
      <c r="C29314" s="1433"/>
      <c r="E29314" s="1433"/>
      <c r="K29314" s="1433"/>
      <c r="L29314" s="1334"/>
    </row>
    <row r="29315" spans="1:12" ht="24" customHeight="1">
      <c r="A29315" s="1355"/>
      <c r="B29315" s="1355"/>
      <c r="C29315" s="1433"/>
      <c r="E29315" s="1433"/>
      <c r="K29315" s="1433"/>
      <c r="L29315" s="1334"/>
    </row>
    <row r="29316" spans="1:12" ht="24" customHeight="1">
      <c r="A29316" s="1355"/>
      <c r="B29316" s="1355"/>
      <c r="C29316" s="1433"/>
      <c r="E29316" s="1433"/>
      <c r="K29316" s="1433"/>
      <c r="L29316" s="1334"/>
    </row>
    <row r="29317" spans="1:12" ht="24" customHeight="1">
      <c r="A29317" s="1355"/>
      <c r="B29317" s="1355"/>
      <c r="C29317" s="1433"/>
      <c r="E29317" s="1433"/>
      <c r="K29317" s="1433"/>
      <c r="L29317" s="1334"/>
    </row>
    <row r="29318" spans="1:12" ht="24" customHeight="1">
      <c r="A29318" s="1355"/>
      <c r="B29318" s="1355"/>
      <c r="C29318" s="1433"/>
      <c r="E29318" s="1433"/>
      <c r="K29318" s="1433"/>
      <c r="L29318" s="1334"/>
    </row>
    <row r="29319" spans="1:12" ht="24" customHeight="1">
      <c r="A29319" s="1355"/>
      <c r="B29319" s="1355"/>
      <c r="C29319" s="1433"/>
      <c r="E29319" s="1433"/>
      <c r="K29319" s="1433"/>
      <c r="L29319" s="1334"/>
    </row>
    <row r="29320" spans="1:12" ht="24" customHeight="1">
      <c r="A29320" s="1355"/>
      <c r="B29320" s="1355"/>
      <c r="C29320" s="1433"/>
      <c r="E29320" s="1433"/>
      <c r="K29320" s="1433"/>
      <c r="L29320" s="1334"/>
    </row>
    <row r="29321" spans="1:12" ht="24" customHeight="1">
      <c r="A29321" s="1355"/>
      <c r="B29321" s="1355"/>
      <c r="C29321" s="1433"/>
      <c r="E29321" s="1433"/>
      <c r="K29321" s="1433"/>
      <c r="L29321" s="1334"/>
    </row>
    <row r="29322" spans="1:12" ht="24" customHeight="1">
      <c r="A29322" s="1355"/>
      <c r="B29322" s="1355"/>
      <c r="C29322" s="1433"/>
      <c r="E29322" s="1433"/>
      <c r="K29322" s="1433"/>
      <c r="L29322" s="1334"/>
    </row>
    <row r="29323" spans="1:12" ht="24" customHeight="1">
      <c r="A29323" s="1355"/>
      <c r="B29323" s="1355"/>
      <c r="C29323" s="1433"/>
      <c r="E29323" s="1433"/>
      <c r="K29323" s="1433"/>
      <c r="L29323" s="1334"/>
    </row>
    <row r="29324" spans="1:12" ht="24" customHeight="1">
      <c r="A29324" s="1355"/>
      <c r="B29324" s="1355"/>
      <c r="C29324" s="1433"/>
      <c r="E29324" s="1433"/>
      <c r="K29324" s="1433"/>
      <c r="L29324" s="1334"/>
    </row>
    <row r="29325" spans="1:12" ht="24" customHeight="1">
      <c r="A29325" s="1355"/>
      <c r="B29325" s="1355"/>
      <c r="C29325" s="1433"/>
      <c r="E29325" s="1433"/>
      <c r="K29325" s="1433"/>
      <c r="L29325" s="1334"/>
    </row>
    <row r="29326" spans="1:12" ht="24" customHeight="1">
      <c r="A29326" s="1355"/>
      <c r="B29326" s="1355"/>
      <c r="C29326" s="1433"/>
      <c r="E29326" s="1433"/>
      <c r="K29326" s="1433"/>
      <c r="L29326" s="1334"/>
    </row>
    <row r="29327" spans="1:12" ht="24" customHeight="1">
      <c r="A29327" s="1355"/>
      <c r="B29327" s="1355"/>
      <c r="C29327" s="1433"/>
      <c r="E29327" s="1433"/>
      <c r="K29327" s="1433"/>
      <c r="L29327" s="1334"/>
    </row>
    <row r="29328" spans="1:12" ht="24" customHeight="1">
      <c r="A29328" s="1355"/>
      <c r="B29328" s="1355"/>
      <c r="C29328" s="1433"/>
      <c r="E29328" s="1433"/>
      <c r="K29328" s="1433"/>
      <c r="L29328" s="1334"/>
    </row>
    <row r="29329" spans="1:12" ht="24" customHeight="1">
      <c r="A29329" s="1355"/>
      <c r="B29329" s="1355"/>
      <c r="C29329" s="1433"/>
      <c r="E29329" s="1433"/>
      <c r="K29329" s="1433"/>
      <c r="L29329" s="1334"/>
    </row>
    <row r="29330" spans="1:12" ht="24" customHeight="1">
      <c r="A29330" s="1355"/>
      <c r="B29330" s="1355"/>
      <c r="C29330" s="1433"/>
      <c r="E29330" s="1433"/>
      <c r="K29330" s="1433"/>
      <c r="L29330" s="1334"/>
    </row>
    <row r="29331" spans="1:12" ht="24" customHeight="1">
      <c r="A29331" s="1355"/>
      <c r="B29331" s="1355"/>
      <c r="C29331" s="1433"/>
      <c r="E29331" s="1433"/>
      <c r="K29331" s="1433"/>
      <c r="L29331" s="1334"/>
    </row>
    <row r="29332" spans="1:12" ht="24" customHeight="1">
      <c r="A29332" s="1355"/>
      <c r="B29332" s="1355"/>
      <c r="C29332" s="1433"/>
      <c r="E29332" s="1433"/>
      <c r="K29332" s="1433"/>
      <c r="L29332" s="1334"/>
    </row>
    <row r="29333" spans="1:12" ht="24" customHeight="1">
      <c r="A29333" s="1355"/>
      <c r="B29333" s="1355"/>
      <c r="C29333" s="1433"/>
      <c r="E29333" s="1433"/>
      <c r="K29333" s="1433"/>
      <c r="L29333" s="1334"/>
    </row>
    <row r="29334" spans="1:12" ht="24" customHeight="1">
      <c r="A29334" s="1355"/>
      <c r="B29334" s="1355"/>
      <c r="C29334" s="1433"/>
      <c r="E29334" s="1433"/>
      <c r="K29334" s="1433"/>
      <c r="L29334" s="1334"/>
    </row>
    <row r="29335" spans="1:12" ht="24" customHeight="1">
      <c r="A29335" s="1355"/>
      <c r="B29335" s="1355"/>
      <c r="C29335" s="1433"/>
      <c r="E29335" s="1433"/>
      <c r="K29335" s="1433"/>
      <c r="L29335" s="1334"/>
    </row>
    <row r="29336" spans="1:12" ht="24" customHeight="1">
      <c r="A29336" s="1355"/>
      <c r="B29336" s="1355"/>
      <c r="C29336" s="1433"/>
      <c r="E29336" s="1433"/>
      <c r="K29336" s="1433"/>
      <c r="L29336" s="1334"/>
    </row>
    <row r="29337" spans="1:12" ht="24" customHeight="1">
      <c r="A29337" s="1355"/>
      <c r="B29337" s="1355"/>
      <c r="C29337" s="1433"/>
      <c r="E29337" s="1433"/>
      <c r="K29337" s="1433"/>
      <c r="L29337" s="1334"/>
    </row>
    <row r="29338" spans="1:12" ht="24" customHeight="1">
      <c r="A29338" s="1355"/>
      <c r="B29338" s="1355"/>
      <c r="C29338" s="1433"/>
      <c r="E29338" s="1433"/>
      <c r="K29338" s="1433"/>
      <c r="L29338" s="1334"/>
    </row>
    <row r="29339" spans="1:12" ht="24" customHeight="1">
      <c r="A29339" s="1355"/>
      <c r="B29339" s="1355"/>
      <c r="C29339" s="1433"/>
      <c r="E29339" s="1433"/>
      <c r="K29339" s="1433"/>
      <c r="L29339" s="1334"/>
    </row>
    <row r="29340" spans="1:12" ht="24" customHeight="1">
      <c r="A29340" s="1355"/>
      <c r="B29340" s="1355"/>
      <c r="C29340" s="1433"/>
      <c r="E29340" s="1433"/>
      <c r="K29340" s="1433"/>
      <c r="L29340" s="1334"/>
    </row>
    <row r="29341" spans="1:12" ht="24" customHeight="1">
      <c r="A29341" s="1355"/>
      <c r="B29341" s="1355"/>
      <c r="C29341" s="1433"/>
      <c r="E29341" s="1433"/>
      <c r="K29341" s="1433"/>
      <c r="L29341" s="1334"/>
    </row>
    <row r="29342" spans="1:12" ht="24" customHeight="1">
      <c r="A29342" s="1355"/>
      <c r="B29342" s="1355"/>
      <c r="C29342" s="1433"/>
      <c r="E29342" s="1433"/>
      <c r="K29342" s="1433"/>
      <c r="L29342" s="1334"/>
    </row>
    <row r="29343" spans="1:12" ht="24" customHeight="1">
      <c r="A29343" s="1355"/>
      <c r="B29343" s="1355"/>
      <c r="C29343" s="1433"/>
      <c r="E29343" s="1433"/>
      <c r="K29343" s="1433"/>
      <c r="L29343" s="1334"/>
    </row>
    <row r="29344" spans="1:12" ht="24" customHeight="1">
      <c r="A29344" s="1355"/>
      <c r="B29344" s="1355"/>
      <c r="C29344" s="1433"/>
      <c r="E29344" s="1433"/>
      <c r="K29344" s="1433"/>
      <c r="L29344" s="1334"/>
    </row>
    <row r="29345" spans="1:12" ht="24" customHeight="1">
      <c r="A29345" s="1355"/>
      <c r="B29345" s="1355"/>
      <c r="C29345" s="1433"/>
      <c r="E29345" s="1433"/>
      <c r="K29345" s="1433"/>
      <c r="L29345" s="1334"/>
    </row>
    <row r="29346" spans="1:12" ht="24" customHeight="1">
      <c r="A29346" s="1355"/>
      <c r="B29346" s="1355"/>
      <c r="C29346" s="1433"/>
      <c r="E29346" s="1433"/>
      <c r="K29346" s="1433"/>
      <c r="L29346" s="1334"/>
    </row>
    <row r="29347" spans="1:12" ht="24" customHeight="1">
      <c r="A29347" s="1355"/>
      <c r="B29347" s="1355"/>
      <c r="C29347" s="1433"/>
      <c r="E29347" s="1433"/>
      <c r="K29347" s="1433"/>
      <c r="L29347" s="1334"/>
    </row>
    <row r="29348" spans="1:12" ht="24" customHeight="1">
      <c r="A29348" s="1355"/>
      <c r="B29348" s="1355"/>
      <c r="C29348" s="1433"/>
      <c r="E29348" s="1433"/>
      <c r="K29348" s="1433"/>
      <c r="L29348" s="1334"/>
    </row>
    <row r="29349" spans="1:12" ht="24" customHeight="1">
      <c r="A29349" s="1355"/>
      <c r="B29349" s="1355"/>
      <c r="C29349" s="1433"/>
      <c r="E29349" s="1433"/>
      <c r="K29349" s="1433"/>
      <c r="L29349" s="1334"/>
    </row>
    <row r="29350" spans="1:12" ht="24" customHeight="1">
      <c r="A29350" s="1355"/>
      <c r="B29350" s="1355"/>
      <c r="C29350" s="1433"/>
      <c r="E29350" s="1433"/>
      <c r="K29350" s="1433"/>
      <c r="L29350" s="1334"/>
    </row>
    <row r="29351" spans="1:12" ht="24" customHeight="1">
      <c r="A29351" s="1355"/>
      <c r="B29351" s="1355"/>
      <c r="C29351" s="1433"/>
      <c r="E29351" s="1433"/>
      <c r="K29351" s="1433"/>
      <c r="L29351" s="1334"/>
    </row>
    <row r="29352" spans="1:12" ht="24" customHeight="1">
      <c r="A29352" s="1355"/>
      <c r="B29352" s="1355"/>
      <c r="C29352" s="1433"/>
      <c r="E29352" s="1433"/>
      <c r="K29352" s="1433"/>
      <c r="L29352" s="1334"/>
    </row>
    <row r="29353" spans="1:12" ht="24" customHeight="1">
      <c r="A29353" s="1355"/>
      <c r="B29353" s="1355"/>
      <c r="C29353" s="1433"/>
      <c r="E29353" s="1433"/>
      <c r="K29353" s="1433"/>
      <c r="L29353" s="1334"/>
    </row>
    <row r="29354" spans="1:12" ht="24" customHeight="1">
      <c r="A29354" s="1355"/>
      <c r="B29354" s="1355"/>
      <c r="C29354" s="1433"/>
      <c r="E29354" s="1433"/>
      <c r="K29354" s="1433"/>
      <c r="L29354" s="1334"/>
    </row>
    <row r="29355" spans="1:12" ht="24" customHeight="1">
      <c r="A29355" s="1355"/>
      <c r="B29355" s="1355"/>
      <c r="C29355" s="1433"/>
      <c r="E29355" s="1433"/>
      <c r="K29355" s="1433"/>
      <c r="L29355" s="1334"/>
    </row>
    <row r="29356" spans="1:12" ht="24" customHeight="1">
      <c r="A29356" s="1355"/>
      <c r="B29356" s="1355"/>
      <c r="C29356" s="1433"/>
      <c r="E29356" s="1433"/>
      <c r="K29356" s="1433"/>
      <c r="L29356" s="1334"/>
    </row>
    <row r="29357" spans="1:12" ht="24" customHeight="1">
      <c r="A29357" s="1355"/>
      <c r="B29357" s="1355"/>
      <c r="C29357" s="1433"/>
      <c r="E29357" s="1433"/>
      <c r="K29357" s="1433"/>
      <c r="L29357" s="1334"/>
    </row>
    <row r="29358" spans="1:12" ht="24" customHeight="1">
      <c r="A29358" s="1355"/>
      <c r="B29358" s="1355"/>
      <c r="C29358" s="1433"/>
      <c r="E29358" s="1433"/>
      <c r="K29358" s="1433"/>
      <c r="L29358" s="1334"/>
    </row>
    <row r="29359" spans="1:12" ht="24" customHeight="1">
      <c r="A29359" s="1355"/>
      <c r="B29359" s="1355"/>
      <c r="C29359" s="1433"/>
      <c r="E29359" s="1433"/>
      <c r="K29359" s="1433"/>
      <c r="L29359" s="1334"/>
    </row>
    <row r="29360" spans="1:12" ht="24" customHeight="1">
      <c r="A29360" s="1355"/>
      <c r="B29360" s="1355"/>
      <c r="C29360" s="1433"/>
      <c r="E29360" s="1433"/>
      <c r="K29360" s="1433"/>
      <c r="L29360" s="1334"/>
    </row>
    <row r="29361" spans="1:12" ht="24" customHeight="1">
      <c r="A29361" s="1355"/>
      <c r="B29361" s="1355"/>
      <c r="C29361" s="1433"/>
      <c r="E29361" s="1433"/>
      <c r="K29361" s="1433"/>
      <c r="L29361" s="1334"/>
    </row>
    <row r="29362" spans="1:12" ht="24" customHeight="1">
      <c r="A29362" s="1355"/>
      <c r="B29362" s="1355"/>
      <c r="C29362" s="1433"/>
      <c r="E29362" s="1433"/>
      <c r="K29362" s="1433"/>
      <c r="L29362" s="1334"/>
    </row>
    <row r="29363" spans="1:12" ht="24" customHeight="1">
      <c r="A29363" s="1355"/>
      <c r="B29363" s="1355"/>
      <c r="C29363" s="1433"/>
      <c r="E29363" s="1433"/>
      <c r="K29363" s="1433"/>
      <c r="L29363" s="1334"/>
    </row>
    <row r="29364" spans="1:12" ht="24" customHeight="1">
      <c r="A29364" s="1355"/>
      <c r="B29364" s="1355"/>
      <c r="C29364" s="1433"/>
      <c r="E29364" s="1433"/>
      <c r="K29364" s="1433"/>
      <c r="L29364" s="1334"/>
    </row>
    <row r="29365" spans="1:12" ht="24" customHeight="1">
      <c r="A29365" s="1355"/>
      <c r="B29365" s="1355"/>
      <c r="C29365" s="1433"/>
      <c r="E29365" s="1433"/>
      <c r="K29365" s="1433"/>
      <c r="L29365" s="1334"/>
    </row>
    <row r="29366" spans="1:12" ht="24" customHeight="1">
      <c r="A29366" s="1355"/>
      <c r="B29366" s="1355"/>
      <c r="C29366" s="1433"/>
      <c r="E29366" s="1433"/>
      <c r="K29366" s="1433"/>
      <c r="L29366" s="1334"/>
    </row>
    <row r="29367" spans="1:12" ht="24" customHeight="1">
      <c r="A29367" s="1355"/>
      <c r="B29367" s="1355"/>
      <c r="C29367" s="1433"/>
      <c r="E29367" s="1433"/>
      <c r="K29367" s="1433"/>
      <c r="L29367" s="1334"/>
    </row>
    <row r="29368" spans="1:12" ht="24" customHeight="1">
      <c r="A29368" s="1355"/>
      <c r="B29368" s="1355"/>
      <c r="C29368" s="1433"/>
      <c r="E29368" s="1433"/>
      <c r="K29368" s="1433"/>
      <c r="L29368" s="1334"/>
    </row>
    <row r="29369" spans="1:12" ht="24" customHeight="1">
      <c r="A29369" s="1355"/>
      <c r="B29369" s="1355"/>
      <c r="C29369" s="1433"/>
      <c r="E29369" s="1433"/>
      <c r="K29369" s="1433"/>
      <c r="L29369" s="1334"/>
    </row>
    <row r="29370" spans="1:12" ht="24" customHeight="1">
      <c r="A29370" s="1355"/>
      <c r="B29370" s="1355"/>
      <c r="C29370" s="1433"/>
      <c r="E29370" s="1433"/>
      <c r="K29370" s="1433"/>
      <c r="L29370" s="1334"/>
    </row>
    <row r="29371" spans="1:12" ht="24" customHeight="1">
      <c r="A29371" s="1355"/>
      <c r="B29371" s="1355"/>
      <c r="C29371" s="1433"/>
      <c r="E29371" s="1433"/>
      <c r="K29371" s="1433"/>
      <c r="L29371" s="1334"/>
    </row>
    <row r="29372" spans="1:12" ht="24" customHeight="1">
      <c r="A29372" s="1355"/>
      <c r="B29372" s="1355"/>
      <c r="C29372" s="1433"/>
      <c r="E29372" s="1433"/>
      <c r="K29372" s="1433"/>
      <c r="L29372" s="1334"/>
    </row>
    <row r="29373" spans="1:12" ht="24" customHeight="1">
      <c r="A29373" s="1355"/>
      <c r="B29373" s="1355"/>
      <c r="C29373" s="1433"/>
      <c r="E29373" s="1433"/>
      <c r="K29373" s="1433"/>
      <c r="L29373" s="1334"/>
    </row>
    <row r="29374" spans="1:12" ht="24" customHeight="1">
      <c r="A29374" s="1355"/>
      <c r="B29374" s="1355"/>
      <c r="C29374" s="1433"/>
      <c r="E29374" s="1433"/>
      <c r="K29374" s="1433"/>
      <c r="L29374" s="1334"/>
    </row>
    <row r="29375" spans="1:12" ht="24" customHeight="1">
      <c r="A29375" s="1355"/>
      <c r="B29375" s="1355"/>
      <c r="C29375" s="1433"/>
      <c r="E29375" s="1433"/>
      <c r="K29375" s="1433"/>
      <c r="L29375" s="1334"/>
    </row>
    <row r="29376" spans="1:12" ht="24" customHeight="1">
      <c r="A29376" s="1355"/>
      <c r="B29376" s="1355"/>
      <c r="C29376" s="1433"/>
      <c r="E29376" s="1433"/>
      <c r="K29376" s="1433"/>
      <c r="L29376" s="1334"/>
    </row>
    <row r="29377" spans="1:12" ht="24" customHeight="1">
      <c r="A29377" s="1355"/>
      <c r="B29377" s="1355"/>
      <c r="C29377" s="1433"/>
      <c r="E29377" s="1433"/>
      <c r="K29377" s="1433"/>
      <c r="L29377" s="1334"/>
    </row>
    <row r="29378" spans="1:12" ht="24" customHeight="1">
      <c r="A29378" s="1355"/>
      <c r="B29378" s="1355"/>
      <c r="C29378" s="1433"/>
      <c r="E29378" s="1433"/>
      <c r="K29378" s="1433"/>
      <c r="L29378" s="1334"/>
    </row>
    <row r="29379" spans="1:12" ht="24" customHeight="1">
      <c r="A29379" s="1355"/>
      <c r="B29379" s="1355"/>
      <c r="C29379" s="1433"/>
      <c r="E29379" s="1433"/>
      <c r="K29379" s="1433"/>
      <c r="L29379" s="1334"/>
    </row>
    <row r="29380" spans="1:12" ht="24" customHeight="1">
      <c r="A29380" s="1355"/>
      <c r="B29380" s="1355"/>
      <c r="C29380" s="1433"/>
      <c r="E29380" s="1433"/>
      <c r="K29380" s="1433"/>
      <c r="L29380" s="1334"/>
    </row>
    <row r="29381" spans="1:12" ht="24" customHeight="1">
      <c r="A29381" s="1355"/>
      <c r="B29381" s="1355"/>
      <c r="C29381" s="1433"/>
      <c r="E29381" s="1433"/>
      <c r="K29381" s="1433"/>
      <c r="L29381" s="1334"/>
    </row>
    <row r="29382" spans="1:12" ht="24" customHeight="1">
      <c r="A29382" s="1355"/>
      <c r="B29382" s="1355"/>
      <c r="C29382" s="1433"/>
      <c r="E29382" s="1433"/>
      <c r="K29382" s="1433"/>
      <c r="L29382" s="1334"/>
    </row>
    <row r="29383" spans="1:12" ht="24" customHeight="1">
      <c r="A29383" s="1355"/>
      <c r="B29383" s="1355"/>
      <c r="C29383" s="1433"/>
      <c r="E29383" s="1433"/>
      <c r="K29383" s="1433"/>
      <c r="L29383" s="1334"/>
    </row>
    <row r="29384" spans="1:12" ht="24" customHeight="1">
      <c r="A29384" s="1355"/>
      <c r="B29384" s="1355"/>
      <c r="C29384" s="1433"/>
      <c r="E29384" s="1433"/>
      <c r="K29384" s="1433"/>
      <c r="L29384" s="1334"/>
    </row>
    <row r="29385" spans="1:12" ht="24" customHeight="1">
      <c r="A29385" s="1355"/>
      <c r="B29385" s="1355"/>
      <c r="C29385" s="1433"/>
      <c r="E29385" s="1433"/>
      <c r="K29385" s="1433"/>
      <c r="L29385" s="1334"/>
    </row>
    <row r="29386" spans="1:12" ht="24" customHeight="1">
      <c r="A29386" s="1355"/>
      <c r="B29386" s="1355"/>
      <c r="C29386" s="1433"/>
      <c r="E29386" s="1433"/>
      <c r="K29386" s="1433"/>
      <c r="L29386" s="1334"/>
    </row>
    <row r="29387" spans="1:12" ht="24" customHeight="1">
      <c r="A29387" s="1355"/>
      <c r="B29387" s="1355"/>
      <c r="C29387" s="1433"/>
      <c r="E29387" s="1433"/>
      <c r="K29387" s="1433"/>
      <c r="L29387" s="1334"/>
    </row>
    <row r="29388" spans="1:12" ht="24" customHeight="1">
      <c r="A29388" s="1355"/>
      <c r="B29388" s="1355"/>
      <c r="C29388" s="1433"/>
      <c r="E29388" s="1433"/>
      <c r="K29388" s="1433"/>
      <c r="L29388" s="1334"/>
    </row>
    <row r="29389" spans="1:12" ht="24" customHeight="1">
      <c r="A29389" s="1355"/>
      <c r="B29389" s="1355"/>
      <c r="C29389" s="1433"/>
      <c r="E29389" s="1433"/>
      <c r="K29389" s="1433"/>
      <c r="L29389" s="1334"/>
    </row>
    <row r="29390" spans="1:12" ht="24" customHeight="1">
      <c r="A29390" s="1355"/>
      <c r="B29390" s="1355"/>
      <c r="C29390" s="1433"/>
      <c r="E29390" s="1433"/>
      <c r="K29390" s="1433"/>
      <c r="L29390" s="1334"/>
    </row>
    <row r="29391" spans="1:12" ht="24" customHeight="1">
      <c r="A29391" s="1355"/>
      <c r="B29391" s="1355"/>
      <c r="C29391" s="1433"/>
      <c r="E29391" s="1433"/>
      <c r="K29391" s="1433"/>
      <c r="L29391" s="1334"/>
    </row>
    <row r="29392" spans="1:12" ht="24" customHeight="1">
      <c r="A29392" s="1355"/>
      <c r="B29392" s="1355"/>
      <c r="C29392" s="1433"/>
      <c r="E29392" s="1433"/>
      <c r="K29392" s="1433"/>
      <c r="L29392" s="1334"/>
    </row>
    <row r="29393" spans="1:12" ht="24" customHeight="1">
      <c r="A29393" s="1355"/>
      <c r="B29393" s="1355"/>
      <c r="C29393" s="1433"/>
      <c r="E29393" s="1433"/>
      <c r="K29393" s="1433"/>
      <c r="L29393" s="1334"/>
    </row>
    <row r="29394" spans="1:12" ht="24" customHeight="1">
      <c r="A29394" s="1355"/>
      <c r="B29394" s="1355"/>
      <c r="C29394" s="1433"/>
      <c r="E29394" s="1433"/>
      <c r="K29394" s="1433"/>
      <c r="L29394" s="1334"/>
    </row>
    <row r="29395" spans="1:12" ht="24" customHeight="1">
      <c r="A29395" s="1355"/>
      <c r="B29395" s="1355"/>
      <c r="C29395" s="1433"/>
      <c r="E29395" s="1433"/>
      <c r="K29395" s="1433"/>
      <c r="L29395" s="1334"/>
    </row>
    <row r="29396" spans="1:12" ht="24" customHeight="1">
      <c r="A29396" s="1355"/>
      <c r="B29396" s="1355"/>
      <c r="C29396" s="1433"/>
      <c r="E29396" s="1433"/>
      <c r="K29396" s="1433"/>
      <c r="L29396" s="1334"/>
    </row>
    <row r="29397" spans="1:12" ht="24" customHeight="1">
      <c r="A29397" s="1355"/>
      <c r="B29397" s="1355"/>
      <c r="C29397" s="1433"/>
      <c r="E29397" s="1433"/>
      <c r="K29397" s="1433"/>
      <c r="L29397" s="1334"/>
    </row>
    <row r="29398" spans="1:12" ht="24" customHeight="1">
      <c r="A29398" s="1355"/>
      <c r="B29398" s="1355"/>
      <c r="C29398" s="1433"/>
      <c r="E29398" s="1433"/>
      <c r="K29398" s="1433"/>
      <c r="L29398" s="1334"/>
    </row>
    <row r="29399" spans="1:12" ht="24" customHeight="1">
      <c r="A29399" s="1355"/>
      <c r="B29399" s="1355"/>
      <c r="C29399" s="1433"/>
      <c r="E29399" s="1433"/>
      <c r="K29399" s="1433"/>
      <c r="L29399" s="1334"/>
    </row>
    <row r="29400" spans="1:12" ht="24" customHeight="1">
      <c r="A29400" s="1355"/>
      <c r="B29400" s="1355"/>
      <c r="C29400" s="1433"/>
      <c r="E29400" s="1433"/>
      <c r="K29400" s="1433"/>
      <c r="L29400" s="1334"/>
    </row>
    <row r="29401" spans="1:12" ht="24" customHeight="1">
      <c r="A29401" s="1355"/>
      <c r="B29401" s="1355"/>
      <c r="C29401" s="1433"/>
      <c r="E29401" s="1433"/>
      <c r="K29401" s="1433"/>
      <c r="L29401" s="1334"/>
    </row>
    <row r="29402" spans="1:12" ht="24" customHeight="1">
      <c r="A29402" s="1355"/>
      <c r="B29402" s="1355"/>
      <c r="C29402" s="1433"/>
      <c r="E29402" s="1433"/>
      <c r="K29402" s="1433"/>
      <c r="L29402" s="1334"/>
    </row>
    <row r="29403" spans="1:12" ht="24" customHeight="1">
      <c r="A29403" s="1355"/>
      <c r="B29403" s="1355"/>
      <c r="C29403" s="1433"/>
      <c r="E29403" s="1433"/>
      <c r="K29403" s="1433"/>
      <c r="L29403" s="1334"/>
    </row>
    <row r="29404" spans="1:12" ht="24" customHeight="1">
      <c r="A29404" s="1355"/>
      <c r="B29404" s="1355"/>
      <c r="C29404" s="1433"/>
      <c r="E29404" s="1433"/>
      <c r="K29404" s="1433"/>
      <c r="L29404" s="1334"/>
    </row>
    <row r="29405" spans="1:12" ht="24" customHeight="1">
      <c r="A29405" s="1355"/>
      <c r="B29405" s="1355"/>
      <c r="C29405" s="1433"/>
      <c r="E29405" s="1433"/>
      <c r="K29405" s="1433"/>
      <c r="L29405" s="1334"/>
    </row>
    <row r="29406" spans="1:12" ht="24" customHeight="1">
      <c r="A29406" s="1355"/>
      <c r="B29406" s="1355"/>
      <c r="C29406" s="1433"/>
      <c r="E29406" s="1433"/>
      <c r="K29406" s="1433"/>
      <c r="L29406" s="1334"/>
    </row>
    <row r="29407" spans="1:12" ht="24" customHeight="1">
      <c r="A29407" s="1355"/>
      <c r="B29407" s="1355"/>
      <c r="C29407" s="1433"/>
      <c r="E29407" s="1433"/>
      <c r="K29407" s="1433"/>
      <c r="L29407" s="1334"/>
    </row>
    <row r="29408" spans="1:12" ht="24" customHeight="1">
      <c r="A29408" s="1355"/>
      <c r="B29408" s="1355"/>
      <c r="C29408" s="1433"/>
      <c r="E29408" s="1433"/>
      <c r="K29408" s="1433"/>
      <c r="L29408" s="1334"/>
    </row>
    <row r="29409" spans="1:12" ht="24" customHeight="1">
      <c r="A29409" s="1355"/>
      <c r="B29409" s="1355"/>
      <c r="C29409" s="1433"/>
      <c r="E29409" s="1433"/>
      <c r="K29409" s="1433"/>
      <c r="L29409" s="1334"/>
    </row>
    <row r="29410" spans="1:12" ht="24" customHeight="1">
      <c r="A29410" s="1355"/>
      <c r="B29410" s="1355"/>
      <c r="C29410" s="1433"/>
      <c r="E29410" s="1433"/>
      <c r="K29410" s="1433"/>
      <c r="L29410" s="1334"/>
    </row>
    <row r="29411" spans="1:12" ht="24" customHeight="1">
      <c r="A29411" s="1355"/>
      <c r="B29411" s="1355"/>
      <c r="C29411" s="1433"/>
      <c r="E29411" s="1433"/>
      <c r="K29411" s="1433"/>
      <c r="L29411" s="1334"/>
    </row>
    <row r="29412" spans="1:12" ht="24" customHeight="1">
      <c r="A29412" s="1355"/>
      <c r="B29412" s="1355"/>
      <c r="C29412" s="1433"/>
      <c r="E29412" s="1433"/>
      <c r="K29412" s="1433"/>
      <c r="L29412" s="1334"/>
    </row>
    <row r="29413" spans="1:12" ht="24" customHeight="1">
      <c r="A29413" s="1355"/>
      <c r="B29413" s="1355"/>
      <c r="C29413" s="1433"/>
      <c r="E29413" s="1433"/>
      <c r="K29413" s="1433"/>
      <c r="L29413" s="1334"/>
    </row>
    <row r="29414" spans="1:12" ht="24" customHeight="1">
      <c r="A29414" s="1355"/>
      <c r="B29414" s="1355"/>
      <c r="C29414" s="1433"/>
      <c r="E29414" s="1433"/>
      <c r="K29414" s="1433"/>
      <c r="L29414" s="1334"/>
    </row>
    <row r="29415" spans="1:12" ht="24" customHeight="1">
      <c r="A29415" s="1355"/>
      <c r="B29415" s="1355"/>
      <c r="C29415" s="1433"/>
      <c r="E29415" s="1433"/>
      <c r="K29415" s="1433"/>
      <c r="L29415" s="1334"/>
    </row>
    <row r="29416" spans="1:12" ht="24" customHeight="1">
      <c r="A29416" s="1355"/>
      <c r="B29416" s="1355"/>
      <c r="C29416" s="1433"/>
      <c r="E29416" s="1433"/>
      <c r="K29416" s="1433"/>
      <c r="L29416" s="1334"/>
    </row>
    <row r="29417" spans="1:12" ht="24" customHeight="1">
      <c r="A29417" s="1355"/>
      <c r="B29417" s="1355"/>
      <c r="C29417" s="1433"/>
      <c r="E29417" s="1433"/>
      <c r="K29417" s="1433"/>
      <c r="L29417" s="1334"/>
    </row>
    <row r="29418" spans="1:12" ht="24" customHeight="1">
      <c r="A29418" s="1355"/>
      <c r="B29418" s="1355"/>
      <c r="C29418" s="1433"/>
      <c r="E29418" s="1433"/>
      <c r="K29418" s="1433"/>
      <c r="L29418" s="1334"/>
    </row>
    <row r="29419" spans="1:12" ht="24" customHeight="1">
      <c r="A29419" s="1355"/>
      <c r="B29419" s="1355"/>
      <c r="C29419" s="1433"/>
      <c r="E29419" s="1433"/>
      <c r="K29419" s="1433"/>
      <c r="L29419" s="1334"/>
    </row>
    <row r="29420" spans="1:12" ht="24" customHeight="1">
      <c r="A29420" s="1355"/>
      <c r="B29420" s="1355"/>
      <c r="C29420" s="1433"/>
      <c r="E29420" s="1433"/>
      <c r="K29420" s="1433"/>
      <c r="L29420" s="1334"/>
    </row>
    <row r="29421" spans="1:12" ht="24" customHeight="1">
      <c r="A29421" s="1355"/>
      <c r="B29421" s="1355"/>
      <c r="C29421" s="1433"/>
      <c r="E29421" s="1433"/>
      <c r="K29421" s="1433"/>
      <c r="L29421" s="1334"/>
    </row>
    <row r="29422" spans="1:12" ht="24" customHeight="1">
      <c r="A29422" s="1355"/>
      <c r="B29422" s="1355"/>
      <c r="C29422" s="1433"/>
      <c r="E29422" s="1433"/>
      <c r="K29422" s="1433"/>
      <c r="L29422" s="1334"/>
    </row>
    <row r="29423" spans="1:12" ht="24" customHeight="1">
      <c r="A29423" s="1355"/>
      <c r="B29423" s="1355"/>
      <c r="C29423" s="1433"/>
      <c r="E29423" s="1433"/>
      <c r="K29423" s="1433"/>
      <c r="L29423" s="1334"/>
    </row>
    <row r="29424" spans="1:12" ht="24" customHeight="1">
      <c r="A29424" s="1355"/>
      <c r="B29424" s="1355"/>
      <c r="C29424" s="1433"/>
      <c r="E29424" s="1433"/>
      <c r="K29424" s="1433"/>
      <c r="L29424" s="1334"/>
    </row>
    <row r="29425" spans="1:12" ht="24" customHeight="1">
      <c r="A29425" s="1355"/>
      <c r="B29425" s="1355"/>
      <c r="C29425" s="1433"/>
      <c r="E29425" s="1433"/>
      <c r="K29425" s="1433"/>
      <c r="L29425" s="1334"/>
    </row>
    <row r="29426" spans="1:12" ht="24" customHeight="1">
      <c r="A29426" s="1355"/>
      <c r="B29426" s="1355"/>
      <c r="C29426" s="1433"/>
      <c r="E29426" s="1433"/>
      <c r="K29426" s="1433"/>
      <c r="L29426" s="1334"/>
    </row>
    <row r="29427" spans="1:12" ht="24" customHeight="1">
      <c r="A29427" s="1355"/>
      <c r="B29427" s="1355"/>
      <c r="C29427" s="1433"/>
      <c r="E29427" s="1433"/>
      <c r="K29427" s="1433"/>
      <c r="L29427" s="1334"/>
    </row>
    <row r="29428" spans="1:12" ht="24" customHeight="1">
      <c r="A29428" s="1355"/>
      <c r="B29428" s="1355"/>
      <c r="C29428" s="1433"/>
      <c r="E29428" s="1433"/>
      <c r="K29428" s="1433"/>
      <c r="L29428" s="1334"/>
    </row>
    <row r="29429" spans="1:12" ht="24" customHeight="1">
      <c r="A29429" s="1355"/>
      <c r="B29429" s="1355"/>
      <c r="C29429" s="1433"/>
      <c r="E29429" s="1433"/>
      <c r="K29429" s="1433"/>
      <c r="L29429" s="1334"/>
    </row>
    <row r="29430" spans="1:12" ht="24" customHeight="1">
      <c r="A29430" s="1355"/>
      <c r="B29430" s="1355"/>
      <c r="C29430" s="1433"/>
      <c r="E29430" s="1433"/>
      <c r="K29430" s="1433"/>
      <c r="L29430" s="1334"/>
    </row>
    <row r="29431" spans="1:12" ht="24" customHeight="1">
      <c r="A29431" s="1355"/>
      <c r="B29431" s="1355"/>
      <c r="C29431" s="1433"/>
      <c r="E29431" s="1433"/>
      <c r="K29431" s="1433"/>
      <c r="L29431" s="1334"/>
    </row>
    <row r="29432" spans="1:12" ht="24" customHeight="1">
      <c r="A29432" s="1355"/>
      <c r="B29432" s="1355"/>
      <c r="C29432" s="1433"/>
      <c r="E29432" s="1433"/>
      <c r="K29432" s="1433"/>
      <c r="L29432" s="1334"/>
    </row>
    <row r="29433" spans="1:12" ht="24" customHeight="1">
      <c r="A29433" s="1355"/>
      <c r="B29433" s="1355"/>
      <c r="C29433" s="1433"/>
      <c r="E29433" s="1433"/>
      <c r="K29433" s="1433"/>
      <c r="L29433" s="1334"/>
    </row>
    <row r="29434" spans="1:12" ht="24" customHeight="1">
      <c r="A29434" s="1355"/>
      <c r="B29434" s="1355"/>
      <c r="C29434" s="1433"/>
      <c r="E29434" s="1433"/>
      <c r="K29434" s="1433"/>
      <c r="L29434" s="1334"/>
    </row>
    <row r="29435" spans="1:12" ht="24" customHeight="1">
      <c r="A29435" s="1355"/>
      <c r="B29435" s="1355"/>
      <c r="C29435" s="1433"/>
      <c r="E29435" s="1433"/>
      <c r="K29435" s="1433"/>
      <c r="L29435" s="1334"/>
    </row>
    <row r="29436" spans="1:12" ht="24" customHeight="1">
      <c r="A29436" s="1355"/>
      <c r="B29436" s="1355"/>
      <c r="C29436" s="1433"/>
      <c r="E29436" s="1433"/>
      <c r="K29436" s="1433"/>
      <c r="L29436" s="1334"/>
    </row>
    <row r="29437" spans="1:12" ht="24" customHeight="1">
      <c r="A29437" s="1355"/>
      <c r="B29437" s="1355"/>
      <c r="C29437" s="1433"/>
      <c r="E29437" s="1433"/>
      <c r="K29437" s="1433"/>
      <c r="L29437" s="1334"/>
    </row>
    <row r="29438" spans="1:12" ht="24" customHeight="1">
      <c r="A29438" s="1355"/>
      <c r="B29438" s="1355"/>
      <c r="C29438" s="1433"/>
      <c r="E29438" s="1433"/>
      <c r="K29438" s="1433"/>
      <c r="L29438" s="1334"/>
    </row>
    <row r="29439" spans="1:12" ht="24" customHeight="1">
      <c r="A29439" s="1355"/>
      <c r="B29439" s="1355"/>
      <c r="C29439" s="1433"/>
      <c r="E29439" s="1433"/>
      <c r="K29439" s="1433"/>
      <c r="L29439" s="1334"/>
    </row>
    <row r="29440" spans="1:12" ht="24" customHeight="1">
      <c r="A29440" s="1355"/>
      <c r="B29440" s="1355"/>
      <c r="C29440" s="1433"/>
      <c r="E29440" s="1433"/>
      <c r="K29440" s="1433"/>
      <c r="L29440" s="1334"/>
    </row>
    <row r="29441" spans="1:12" ht="24" customHeight="1">
      <c r="A29441" s="1355"/>
      <c r="B29441" s="1355"/>
      <c r="C29441" s="1433"/>
      <c r="E29441" s="1433"/>
      <c r="K29441" s="1433"/>
      <c r="L29441" s="1334"/>
    </row>
    <row r="29442" spans="1:12" ht="24" customHeight="1">
      <c r="A29442" s="1355"/>
      <c r="B29442" s="1355"/>
      <c r="C29442" s="1433"/>
      <c r="E29442" s="1433"/>
      <c r="K29442" s="1433"/>
      <c r="L29442" s="1334"/>
    </row>
    <row r="29443" spans="1:12" ht="24" customHeight="1">
      <c r="A29443" s="1355"/>
      <c r="B29443" s="1355"/>
      <c r="C29443" s="1433"/>
      <c r="E29443" s="1433"/>
      <c r="K29443" s="1433"/>
      <c r="L29443" s="1334"/>
    </row>
    <row r="29444" spans="1:12" ht="24" customHeight="1">
      <c r="A29444" s="1355"/>
      <c r="B29444" s="1355"/>
      <c r="C29444" s="1433"/>
      <c r="E29444" s="1433"/>
      <c r="K29444" s="1433"/>
      <c r="L29444" s="1334"/>
    </row>
    <row r="29445" spans="1:12" ht="24" customHeight="1">
      <c r="A29445" s="1355"/>
      <c r="B29445" s="1355"/>
      <c r="C29445" s="1433"/>
      <c r="E29445" s="1433"/>
      <c r="K29445" s="1433"/>
      <c r="L29445" s="1334"/>
    </row>
    <row r="29446" spans="1:12" ht="24" customHeight="1">
      <c r="A29446" s="1355"/>
      <c r="B29446" s="1355"/>
      <c r="C29446" s="1433"/>
      <c r="E29446" s="1433"/>
      <c r="K29446" s="1433"/>
      <c r="L29446" s="1334"/>
    </row>
    <row r="29447" spans="1:12" ht="24" customHeight="1">
      <c r="A29447" s="1355"/>
      <c r="B29447" s="1355"/>
      <c r="C29447" s="1433"/>
      <c r="E29447" s="1433"/>
      <c r="K29447" s="1433"/>
      <c r="L29447" s="1334"/>
    </row>
    <row r="29448" spans="1:12" ht="24" customHeight="1">
      <c r="A29448" s="1355"/>
      <c r="B29448" s="1355"/>
      <c r="C29448" s="1433"/>
      <c r="E29448" s="1433"/>
      <c r="K29448" s="1433"/>
      <c r="L29448" s="1334"/>
    </row>
    <row r="29449" spans="1:12" ht="24" customHeight="1">
      <c r="A29449" s="1355"/>
      <c r="B29449" s="1355"/>
      <c r="C29449" s="1433"/>
      <c r="E29449" s="1433"/>
      <c r="K29449" s="1433"/>
      <c r="L29449" s="1334"/>
    </row>
    <row r="29450" spans="1:12" ht="24" customHeight="1">
      <c r="A29450" s="1355"/>
      <c r="B29450" s="1355"/>
      <c r="C29450" s="1433"/>
      <c r="E29450" s="1433"/>
      <c r="K29450" s="1433"/>
      <c r="L29450" s="1334"/>
    </row>
    <row r="29451" spans="1:12" ht="24" customHeight="1">
      <c r="A29451" s="1355"/>
      <c r="B29451" s="1355"/>
      <c r="C29451" s="1433"/>
      <c r="E29451" s="1433"/>
      <c r="K29451" s="1433"/>
      <c r="L29451" s="1334"/>
    </row>
    <row r="29452" spans="1:12" ht="24" customHeight="1">
      <c r="A29452" s="1355"/>
      <c r="B29452" s="1355"/>
      <c r="C29452" s="1433"/>
      <c r="E29452" s="1433"/>
      <c r="K29452" s="1433"/>
      <c r="L29452" s="1334"/>
    </row>
    <row r="29453" spans="1:12" ht="24" customHeight="1">
      <c r="A29453" s="1355"/>
      <c r="B29453" s="1355"/>
      <c r="C29453" s="1433"/>
      <c r="E29453" s="1433"/>
      <c r="K29453" s="1433"/>
      <c r="L29453" s="1334"/>
    </row>
    <row r="29454" spans="1:12" ht="24" customHeight="1">
      <c r="A29454" s="1355"/>
      <c r="B29454" s="1355"/>
      <c r="C29454" s="1433"/>
      <c r="E29454" s="1433"/>
      <c r="K29454" s="1433"/>
      <c r="L29454" s="1334"/>
    </row>
    <row r="29455" spans="1:12" ht="24" customHeight="1">
      <c r="A29455" s="1355"/>
      <c r="B29455" s="1355"/>
      <c r="C29455" s="1433"/>
      <c r="E29455" s="1433"/>
      <c r="K29455" s="1433"/>
      <c r="L29455" s="1334"/>
    </row>
    <row r="29456" spans="1:12" ht="24" customHeight="1">
      <c r="A29456" s="1355"/>
      <c r="B29456" s="1355"/>
      <c r="C29456" s="1433"/>
      <c r="E29456" s="1433"/>
      <c r="K29456" s="1433"/>
      <c r="L29456" s="1334"/>
    </row>
    <row r="29457" spans="1:12" ht="24" customHeight="1">
      <c r="A29457" s="1355"/>
      <c r="B29457" s="1355"/>
      <c r="C29457" s="1433"/>
      <c r="E29457" s="1433"/>
      <c r="K29457" s="1433"/>
      <c r="L29457" s="1334"/>
    </row>
    <row r="29458" spans="1:12" ht="24" customHeight="1">
      <c r="A29458" s="1355"/>
      <c r="B29458" s="1355"/>
      <c r="C29458" s="1433"/>
      <c r="E29458" s="1433"/>
      <c r="K29458" s="1433"/>
      <c r="L29458" s="1334"/>
    </row>
    <row r="29459" spans="1:12" ht="24" customHeight="1">
      <c r="A29459" s="1355"/>
      <c r="B29459" s="1355"/>
      <c r="C29459" s="1433"/>
      <c r="E29459" s="1433"/>
      <c r="K29459" s="1433"/>
      <c r="L29459" s="1334"/>
    </row>
    <row r="29460" spans="1:12" ht="24" customHeight="1">
      <c r="A29460" s="1355"/>
      <c r="B29460" s="1355"/>
      <c r="C29460" s="1433"/>
      <c r="E29460" s="1433"/>
      <c r="K29460" s="1433"/>
      <c r="L29460" s="1334"/>
    </row>
    <row r="29461" spans="1:12" ht="24" customHeight="1">
      <c r="A29461" s="1355"/>
      <c r="B29461" s="1355"/>
      <c r="C29461" s="1433"/>
      <c r="E29461" s="1433"/>
      <c r="K29461" s="1433"/>
      <c r="L29461" s="1334"/>
    </row>
    <row r="29462" spans="1:12" ht="24" customHeight="1">
      <c r="A29462" s="1355"/>
      <c r="B29462" s="1355"/>
      <c r="C29462" s="1433"/>
      <c r="E29462" s="1433"/>
      <c r="K29462" s="1433"/>
      <c r="L29462" s="1334"/>
    </row>
    <row r="29463" spans="1:12" ht="24" customHeight="1">
      <c r="A29463" s="1355"/>
      <c r="B29463" s="1355"/>
      <c r="C29463" s="1433"/>
      <c r="E29463" s="1433"/>
      <c r="K29463" s="1433"/>
      <c r="L29463" s="1334"/>
    </row>
    <row r="29464" spans="1:12" ht="24" customHeight="1">
      <c r="A29464" s="1355"/>
      <c r="B29464" s="1355"/>
      <c r="C29464" s="1433"/>
      <c r="E29464" s="1433"/>
      <c r="K29464" s="1433"/>
      <c r="L29464" s="1334"/>
    </row>
    <row r="29465" spans="1:12" ht="24" customHeight="1">
      <c r="A29465" s="1355"/>
      <c r="B29465" s="1355"/>
      <c r="C29465" s="1433"/>
      <c r="E29465" s="1433"/>
      <c r="K29465" s="1433"/>
      <c r="L29465" s="1334"/>
    </row>
    <row r="29466" spans="1:12" ht="24" customHeight="1">
      <c r="A29466" s="1355"/>
      <c r="B29466" s="1355"/>
      <c r="C29466" s="1433"/>
      <c r="E29466" s="1433"/>
      <c r="K29466" s="1433"/>
      <c r="L29466" s="1334"/>
    </row>
    <row r="29467" spans="1:12" ht="24" customHeight="1">
      <c r="A29467" s="1355"/>
      <c r="B29467" s="1355"/>
      <c r="C29467" s="1433"/>
      <c r="E29467" s="1433"/>
      <c r="K29467" s="1433"/>
      <c r="L29467" s="1334"/>
    </row>
    <row r="29468" spans="1:12" ht="24" customHeight="1">
      <c r="A29468" s="1355"/>
      <c r="B29468" s="1355"/>
      <c r="C29468" s="1433"/>
      <c r="E29468" s="1433"/>
      <c r="K29468" s="1433"/>
      <c r="L29468" s="1334"/>
    </row>
    <row r="29469" spans="1:12" ht="24" customHeight="1">
      <c r="A29469" s="1355"/>
      <c r="B29469" s="1355"/>
      <c r="C29469" s="1433"/>
      <c r="E29469" s="1433"/>
      <c r="K29469" s="1433"/>
      <c r="L29469" s="1334"/>
    </row>
    <row r="29470" spans="1:12" ht="24" customHeight="1">
      <c r="A29470" s="1355"/>
      <c r="B29470" s="1355"/>
      <c r="C29470" s="1433"/>
      <c r="E29470" s="1433"/>
      <c r="K29470" s="1433"/>
      <c r="L29470" s="1334"/>
    </row>
    <row r="29471" spans="1:12" ht="24" customHeight="1">
      <c r="A29471" s="1355"/>
      <c r="B29471" s="1355"/>
      <c r="C29471" s="1433"/>
      <c r="E29471" s="1433"/>
      <c r="K29471" s="1433"/>
      <c r="L29471" s="1334"/>
    </row>
    <row r="29472" spans="1:12" ht="24" customHeight="1">
      <c r="A29472" s="1355"/>
      <c r="B29472" s="1355"/>
      <c r="C29472" s="1433"/>
      <c r="E29472" s="1433"/>
      <c r="K29472" s="1433"/>
      <c r="L29472" s="1334"/>
    </row>
    <row r="29473" spans="1:12" ht="24" customHeight="1">
      <c r="A29473" s="1355"/>
      <c r="B29473" s="1355"/>
      <c r="C29473" s="1433"/>
      <c r="E29473" s="1433"/>
      <c r="K29473" s="1433"/>
      <c r="L29473" s="1334"/>
    </row>
    <row r="29474" spans="1:12" ht="24" customHeight="1">
      <c r="A29474" s="1355"/>
      <c r="B29474" s="1355"/>
      <c r="C29474" s="1433"/>
      <c r="E29474" s="1433"/>
      <c r="K29474" s="1433"/>
      <c r="L29474" s="1334"/>
    </row>
    <row r="29475" spans="1:12" ht="24" customHeight="1">
      <c r="A29475" s="1355"/>
      <c r="B29475" s="1355"/>
      <c r="C29475" s="1433"/>
      <c r="E29475" s="1433"/>
      <c r="K29475" s="1433"/>
      <c r="L29475" s="1334"/>
    </row>
    <row r="29476" spans="1:12" ht="24" customHeight="1">
      <c r="A29476" s="1355"/>
      <c r="B29476" s="1355"/>
      <c r="C29476" s="1433"/>
      <c r="E29476" s="1433"/>
      <c r="K29476" s="1433"/>
      <c r="L29476" s="1334"/>
    </row>
    <row r="29477" spans="1:12" ht="24" customHeight="1">
      <c r="A29477" s="1355"/>
      <c r="B29477" s="1355"/>
      <c r="C29477" s="1433"/>
      <c r="E29477" s="1433"/>
      <c r="K29477" s="1433"/>
      <c r="L29477" s="1334"/>
    </row>
    <row r="29478" spans="1:12" ht="24" customHeight="1">
      <c r="A29478" s="1355"/>
      <c r="B29478" s="1355"/>
      <c r="C29478" s="1433"/>
      <c r="E29478" s="1433"/>
      <c r="K29478" s="1433"/>
      <c r="L29478" s="1334"/>
    </row>
    <row r="29479" spans="1:12" ht="24" customHeight="1">
      <c r="A29479" s="1355"/>
      <c r="B29479" s="1355"/>
      <c r="C29479" s="1433"/>
      <c r="E29479" s="1433"/>
      <c r="K29479" s="1433"/>
      <c r="L29479" s="1334"/>
    </row>
    <row r="29480" spans="1:12" ht="24" customHeight="1">
      <c r="A29480" s="1355"/>
      <c r="B29480" s="1355"/>
      <c r="C29480" s="1433"/>
      <c r="E29480" s="1433"/>
      <c r="K29480" s="1433"/>
      <c r="L29480" s="1334"/>
    </row>
    <row r="29481" spans="1:12" ht="24" customHeight="1">
      <c r="A29481" s="1355"/>
      <c r="B29481" s="1355"/>
      <c r="C29481" s="1433"/>
      <c r="E29481" s="1433"/>
      <c r="K29481" s="1433"/>
      <c r="L29481" s="1334"/>
    </row>
    <row r="29482" spans="1:12" ht="24" customHeight="1">
      <c r="A29482" s="1355"/>
      <c r="B29482" s="1355"/>
      <c r="C29482" s="1433"/>
      <c r="E29482" s="1433"/>
      <c r="K29482" s="1433"/>
      <c r="L29482" s="1334"/>
    </row>
    <row r="29483" spans="1:12" ht="24" customHeight="1">
      <c r="A29483" s="1355"/>
      <c r="B29483" s="1355"/>
      <c r="C29483" s="1433"/>
      <c r="E29483" s="1433"/>
      <c r="K29483" s="1433"/>
      <c r="L29483" s="1334"/>
    </row>
    <row r="29484" spans="1:12" ht="24" customHeight="1">
      <c r="A29484" s="1355"/>
      <c r="B29484" s="1355"/>
      <c r="C29484" s="1433"/>
      <c r="E29484" s="1433"/>
      <c r="K29484" s="1433"/>
      <c r="L29484" s="1334"/>
    </row>
    <row r="29485" spans="1:12" ht="24" customHeight="1">
      <c r="A29485" s="1355"/>
      <c r="B29485" s="1355"/>
      <c r="C29485" s="1433"/>
      <c r="E29485" s="1433"/>
      <c r="K29485" s="1433"/>
      <c r="L29485" s="1334"/>
    </row>
    <row r="29486" spans="1:12" ht="24" customHeight="1">
      <c r="A29486" s="1355"/>
      <c r="B29486" s="1355"/>
      <c r="C29486" s="1433"/>
      <c r="E29486" s="1433"/>
      <c r="K29486" s="1433"/>
      <c r="L29486" s="1334"/>
    </row>
    <row r="29487" spans="1:12" ht="24" customHeight="1">
      <c r="A29487" s="1355"/>
      <c r="B29487" s="1355"/>
      <c r="C29487" s="1433"/>
      <c r="E29487" s="1433"/>
      <c r="K29487" s="1433"/>
      <c r="L29487" s="1334"/>
    </row>
    <row r="29488" spans="1:12" ht="24" customHeight="1">
      <c r="A29488" s="1355"/>
      <c r="B29488" s="1355"/>
      <c r="C29488" s="1433"/>
      <c r="E29488" s="1433"/>
      <c r="K29488" s="1433"/>
      <c r="L29488" s="1334"/>
    </row>
    <row r="29489" spans="1:12" ht="24" customHeight="1">
      <c r="A29489" s="1355"/>
      <c r="B29489" s="1355"/>
      <c r="C29489" s="1433"/>
      <c r="E29489" s="1433"/>
      <c r="K29489" s="1433"/>
      <c r="L29489" s="1334"/>
    </row>
    <row r="29490" spans="1:12" ht="24" customHeight="1">
      <c r="A29490" s="1355"/>
      <c r="B29490" s="1355"/>
      <c r="C29490" s="1433"/>
      <c r="E29490" s="1433"/>
      <c r="K29490" s="1433"/>
      <c r="L29490" s="1334"/>
    </row>
    <row r="29491" spans="1:12" ht="24" customHeight="1">
      <c r="A29491" s="1355"/>
      <c r="B29491" s="1355"/>
      <c r="C29491" s="1433"/>
      <c r="E29491" s="1433"/>
      <c r="K29491" s="1433"/>
      <c r="L29491" s="1334"/>
    </row>
    <row r="29492" spans="1:12" ht="24" customHeight="1">
      <c r="A29492" s="1355"/>
      <c r="B29492" s="1355"/>
      <c r="C29492" s="1433"/>
      <c r="E29492" s="1433"/>
      <c r="K29492" s="1433"/>
      <c r="L29492" s="1334"/>
    </row>
    <row r="29493" spans="1:12" ht="24" customHeight="1">
      <c r="A29493" s="1355"/>
      <c r="B29493" s="1355"/>
      <c r="C29493" s="1433"/>
      <c r="E29493" s="1433"/>
      <c r="K29493" s="1433"/>
      <c r="L29493" s="1334"/>
    </row>
    <row r="29494" spans="1:12" ht="24" customHeight="1">
      <c r="A29494" s="1355"/>
      <c r="B29494" s="1355"/>
      <c r="C29494" s="1433"/>
      <c r="E29494" s="1433"/>
      <c r="K29494" s="1433"/>
      <c r="L29494" s="1334"/>
    </row>
    <row r="29495" spans="1:12" ht="24" customHeight="1">
      <c r="A29495" s="1355"/>
      <c r="B29495" s="1355"/>
      <c r="C29495" s="1433"/>
      <c r="E29495" s="1433"/>
      <c r="K29495" s="1433"/>
      <c r="L29495" s="1334"/>
    </row>
    <row r="29496" spans="1:12" ht="24" customHeight="1">
      <c r="A29496" s="1355"/>
      <c r="B29496" s="1355"/>
      <c r="C29496" s="1433"/>
      <c r="E29496" s="1433"/>
      <c r="K29496" s="1433"/>
      <c r="L29496" s="1334"/>
    </row>
    <row r="29497" spans="1:12" ht="24" customHeight="1">
      <c r="A29497" s="1355"/>
      <c r="B29497" s="1355"/>
      <c r="C29497" s="1433"/>
      <c r="E29497" s="1433"/>
      <c r="K29497" s="1433"/>
      <c r="L29497" s="1334"/>
    </row>
    <row r="29498" spans="1:12" ht="24" customHeight="1">
      <c r="A29498" s="1355"/>
      <c r="B29498" s="1355"/>
      <c r="C29498" s="1433"/>
      <c r="E29498" s="1433"/>
      <c r="K29498" s="1433"/>
      <c r="L29498" s="1334"/>
    </row>
    <row r="29499" spans="1:12" ht="24" customHeight="1">
      <c r="A29499" s="1355"/>
      <c r="B29499" s="1355"/>
      <c r="C29499" s="1433"/>
      <c r="E29499" s="1433"/>
      <c r="K29499" s="1433"/>
      <c r="L29499" s="1334"/>
    </row>
    <row r="29500" spans="1:12" ht="24" customHeight="1">
      <c r="A29500" s="1355"/>
      <c r="B29500" s="1355"/>
      <c r="C29500" s="1433"/>
      <c r="E29500" s="1433"/>
      <c r="K29500" s="1433"/>
      <c r="L29500" s="1334"/>
    </row>
    <row r="29501" spans="1:12" ht="24" customHeight="1">
      <c r="A29501" s="1355"/>
      <c r="B29501" s="1355"/>
      <c r="C29501" s="1433"/>
      <c r="E29501" s="1433"/>
      <c r="K29501" s="1433"/>
      <c r="L29501" s="1334"/>
    </row>
    <row r="29502" spans="1:12" ht="24" customHeight="1">
      <c r="A29502" s="1355"/>
      <c r="B29502" s="1355"/>
      <c r="C29502" s="1433"/>
      <c r="E29502" s="1433"/>
      <c r="K29502" s="1433"/>
      <c r="L29502" s="1334"/>
    </row>
    <row r="29503" spans="1:12" ht="24" customHeight="1">
      <c r="A29503" s="1355"/>
      <c r="B29503" s="1355"/>
      <c r="C29503" s="1433"/>
      <c r="E29503" s="1433"/>
      <c r="K29503" s="1433"/>
      <c r="L29503" s="1334"/>
    </row>
    <row r="29504" spans="1:12" ht="24" customHeight="1">
      <c r="A29504" s="1355"/>
      <c r="B29504" s="1355"/>
      <c r="C29504" s="1433"/>
      <c r="E29504" s="1433"/>
      <c r="K29504" s="1433"/>
      <c r="L29504" s="1334"/>
    </row>
    <row r="29505" spans="1:12" ht="24" customHeight="1">
      <c r="A29505" s="1355"/>
      <c r="B29505" s="1355"/>
      <c r="C29505" s="1433"/>
      <c r="E29505" s="1433"/>
      <c r="K29505" s="1433"/>
      <c r="L29505" s="1334"/>
    </row>
    <row r="29506" spans="1:12" ht="24" customHeight="1">
      <c r="A29506" s="1355"/>
      <c r="B29506" s="1355"/>
      <c r="C29506" s="1433"/>
      <c r="E29506" s="1433"/>
      <c r="K29506" s="1433"/>
      <c r="L29506" s="1334"/>
    </row>
    <row r="29507" spans="1:12" ht="24" customHeight="1">
      <c r="A29507" s="1355"/>
      <c r="B29507" s="1355"/>
      <c r="C29507" s="1433"/>
      <c r="E29507" s="1433"/>
      <c r="K29507" s="1433"/>
      <c r="L29507" s="1334"/>
    </row>
    <row r="29508" spans="1:12" ht="24" customHeight="1">
      <c r="A29508" s="1355"/>
      <c r="B29508" s="1355"/>
      <c r="C29508" s="1433"/>
      <c r="E29508" s="1433"/>
      <c r="K29508" s="1433"/>
      <c r="L29508" s="1334"/>
    </row>
    <row r="29509" spans="1:12" ht="24" customHeight="1">
      <c r="A29509" s="1355"/>
      <c r="B29509" s="1355"/>
      <c r="C29509" s="1433"/>
      <c r="E29509" s="1433"/>
      <c r="K29509" s="1433"/>
      <c r="L29509" s="1334"/>
    </row>
    <row r="29510" spans="1:12" ht="24" customHeight="1">
      <c r="A29510" s="1355"/>
      <c r="B29510" s="1355"/>
      <c r="C29510" s="1433"/>
      <c r="E29510" s="1433"/>
      <c r="K29510" s="1433"/>
      <c r="L29510" s="1334"/>
    </row>
    <row r="29511" spans="1:12" ht="24" customHeight="1">
      <c r="A29511" s="1355"/>
      <c r="B29511" s="1355"/>
      <c r="C29511" s="1433"/>
      <c r="E29511" s="1433"/>
      <c r="K29511" s="1433"/>
      <c r="L29511" s="1334"/>
    </row>
    <row r="29512" spans="1:12" ht="24" customHeight="1">
      <c r="A29512" s="1355"/>
      <c r="B29512" s="1355"/>
      <c r="C29512" s="1433"/>
      <c r="E29512" s="1433"/>
      <c r="K29512" s="1433"/>
      <c r="L29512" s="1334"/>
    </row>
    <row r="29513" spans="1:12" ht="24" customHeight="1">
      <c r="A29513" s="1355"/>
      <c r="B29513" s="1355"/>
      <c r="C29513" s="1433"/>
      <c r="E29513" s="1433"/>
      <c r="K29513" s="1433"/>
      <c r="L29513" s="1334"/>
    </row>
    <row r="29514" spans="1:12" ht="24" customHeight="1">
      <c r="A29514" s="1355"/>
      <c r="B29514" s="1355"/>
      <c r="C29514" s="1433"/>
      <c r="E29514" s="1433"/>
      <c r="K29514" s="1433"/>
      <c r="L29514" s="1334"/>
    </row>
    <row r="29515" spans="1:12" ht="24" customHeight="1">
      <c r="A29515" s="1355"/>
      <c r="B29515" s="1355"/>
      <c r="C29515" s="1433"/>
      <c r="E29515" s="1433"/>
      <c r="K29515" s="1433"/>
      <c r="L29515" s="1334"/>
    </row>
    <row r="29516" spans="1:12" ht="24" customHeight="1">
      <c r="A29516" s="1355"/>
      <c r="B29516" s="1355"/>
      <c r="C29516" s="1433"/>
      <c r="E29516" s="1433"/>
      <c r="K29516" s="1433"/>
      <c r="L29516" s="1334"/>
    </row>
    <row r="29517" spans="1:12" ht="24" customHeight="1">
      <c r="A29517" s="1355"/>
      <c r="B29517" s="1355"/>
      <c r="C29517" s="1433"/>
      <c r="E29517" s="1433"/>
      <c r="K29517" s="1433"/>
      <c r="L29517" s="1334"/>
    </row>
    <row r="29518" spans="1:12" ht="24" customHeight="1">
      <c r="A29518" s="1355"/>
      <c r="B29518" s="1355"/>
      <c r="C29518" s="1433"/>
      <c r="E29518" s="1433"/>
      <c r="K29518" s="1433"/>
      <c r="L29518" s="1334"/>
    </row>
    <row r="29519" spans="1:12" ht="24" customHeight="1">
      <c r="A29519" s="1355"/>
      <c r="B29519" s="1355"/>
      <c r="C29519" s="1433"/>
      <c r="E29519" s="1433"/>
      <c r="K29519" s="1433"/>
      <c r="L29519" s="1334"/>
    </row>
    <row r="29520" spans="1:12" ht="24" customHeight="1">
      <c r="A29520" s="1355"/>
      <c r="B29520" s="1355"/>
      <c r="C29520" s="1433"/>
      <c r="E29520" s="1433"/>
      <c r="K29520" s="1433"/>
      <c r="L29520" s="1334"/>
    </row>
    <row r="29521" spans="1:12" ht="24" customHeight="1">
      <c r="A29521" s="1355"/>
      <c r="B29521" s="1355"/>
      <c r="C29521" s="1433"/>
      <c r="E29521" s="1433"/>
      <c r="K29521" s="1433"/>
      <c r="L29521" s="1334"/>
    </row>
    <row r="29522" spans="1:12" ht="24" customHeight="1">
      <c r="A29522" s="1355"/>
      <c r="B29522" s="1355"/>
      <c r="C29522" s="1433"/>
      <c r="E29522" s="1433"/>
      <c r="K29522" s="1433"/>
      <c r="L29522" s="1334"/>
    </row>
    <row r="29523" spans="1:12" ht="24" customHeight="1">
      <c r="A29523" s="1355"/>
      <c r="B29523" s="1355"/>
      <c r="C29523" s="1433"/>
      <c r="E29523" s="1433"/>
      <c r="K29523" s="1433"/>
      <c r="L29523" s="1334"/>
    </row>
    <row r="29524" spans="1:12" ht="24" customHeight="1">
      <c r="A29524" s="1355"/>
      <c r="B29524" s="1355"/>
      <c r="C29524" s="1433"/>
      <c r="E29524" s="1433"/>
      <c r="K29524" s="1433"/>
      <c r="L29524" s="1334"/>
    </row>
    <row r="29525" spans="1:12" ht="24" customHeight="1">
      <c r="A29525" s="1355"/>
      <c r="B29525" s="1355"/>
      <c r="C29525" s="1433"/>
      <c r="E29525" s="1433"/>
      <c r="K29525" s="1433"/>
      <c r="L29525" s="1334"/>
    </row>
    <row r="29526" spans="1:12" ht="24" customHeight="1">
      <c r="A29526" s="1355"/>
      <c r="B29526" s="1355"/>
      <c r="C29526" s="1433"/>
      <c r="E29526" s="1433"/>
      <c r="K29526" s="1433"/>
      <c r="L29526" s="1334"/>
    </row>
    <row r="29527" spans="1:12" ht="24" customHeight="1">
      <c r="A29527" s="1355"/>
      <c r="B29527" s="1355"/>
      <c r="C29527" s="1433"/>
      <c r="E29527" s="1433"/>
      <c r="K29527" s="1433"/>
      <c r="L29527" s="1334"/>
    </row>
    <row r="29528" spans="1:12" ht="24" customHeight="1">
      <c r="A29528" s="1355"/>
      <c r="B29528" s="1355"/>
      <c r="C29528" s="1433"/>
      <c r="E29528" s="1433"/>
      <c r="K29528" s="1433"/>
      <c r="L29528" s="1334"/>
    </row>
    <row r="29529" spans="1:12" ht="24" customHeight="1">
      <c r="A29529" s="1355"/>
      <c r="B29529" s="1355"/>
      <c r="C29529" s="1433"/>
      <c r="E29529" s="1433"/>
      <c r="K29529" s="1433"/>
      <c r="L29529" s="1334"/>
    </row>
    <row r="29530" spans="1:12" ht="24" customHeight="1">
      <c r="A29530" s="1355"/>
      <c r="B29530" s="1355"/>
      <c r="C29530" s="1433"/>
      <c r="E29530" s="1433"/>
      <c r="K29530" s="1433"/>
      <c r="L29530" s="1334"/>
    </row>
    <row r="29531" spans="1:12" ht="24" customHeight="1">
      <c r="A29531" s="1355"/>
      <c r="B29531" s="1355"/>
      <c r="C29531" s="1433"/>
      <c r="E29531" s="1433"/>
      <c r="K29531" s="1433"/>
      <c r="L29531" s="1334"/>
    </row>
    <row r="29532" spans="1:12" ht="24" customHeight="1">
      <c r="A29532" s="1355"/>
      <c r="B29532" s="1355"/>
      <c r="C29532" s="1433"/>
      <c r="E29532" s="1433"/>
      <c r="K29532" s="1433"/>
      <c r="L29532" s="1334"/>
    </row>
    <row r="29533" spans="1:12" ht="24" customHeight="1">
      <c r="A29533" s="1355"/>
      <c r="B29533" s="1355"/>
      <c r="C29533" s="1433"/>
      <c r="E29533" s="1433"/>
      <c r="K29533" s="1433"/>
      <c r="L29533" s="1334"/>
    </row>
    <row r="29534" spans="1:12" ht="24" customHeight="1">
      <c r="A29534" s="1355"/>
      <c r="B29534" s="1355"/>
      <c r="C29534" s="1433"/>
      <c r="E29534" s="1433"/>
      <c r="K29534" s="1433"/>
      <c r="L29534" s="1334"/>
    </row>
    <row r="29535" spans="1:12" ht="24" customHeight="1">
      <c r="A29535" s="1355"/>
      <c r="B29535" s="1355"/>
      <c r="C29535" s="1433"/>
      <c r="E29535" s="1433"/>
      <c r="K29535" s="1433"/>
      <c r="L29535" s="1334"/>
    </row>
    <row r="29536" spans="1:12" ht="24" customHeight="1">
      <c r="A29536" s="1355"/>
      <c r="B29536" s="1355"/>
      <c r="C29536" s="1433"/>
      <c r="E29536" s="1433"/>
      <c r="K29536" s="1433"/>
      <c r="L29536" s="1334"/>
    </row>
    <row r="29537" spans="1:12" ht="24" customHeight="1">
      <c r="A29537" s="1355"/>
      <c r="B29537" s="1355"/>
      <c r="C29537" s="1433"/>
      <c r="E29537" s="1433"/>
      <c r="K29537" s="1433"/>
      <c r="L29537" s="1334"/>
    </row>
    <row r="29538" spans="1:12" ht="24" customHeight="1">
      <c r="A29538" s="1355"/>
      <c r="B29538" s="1355"/>
      <c r="C29538" s="1433"/>
      <c r="E29538" s="1433"/>
      <c r="K29538" s="1433"/>
      <c r="L29538" s="1334"/>
    </row>
    <row r="29539" spans="1:12" ht="24" customHeight="1">
      <c r="A29539" s="1355"/>
      <c r="B29539" s="1355"/>
      <c r="C29539" s="1433"/>
      <c r="E29539" s="1433"/>
      <c r="K29539" s="1433"/>
      <c r="L29539" s="1334"/>
    </row>
    <row r="29540" spans="1:12" ht="24" customHeight="1">
      <c r="A29540" s="1355"/>
      <c r="B29540" s="1355"/>
      <c r="C29540" s="1433"/>
      <c r="E29540" s="1433"/>
      <c r="K29540" s="1433"/>
      <c r="L29540" s="1334"/>
    </row>
    <row r="29541" spans="1:12" ht="24" customHeight="1">
      <c r="A29541" s="1355"/>
      <c r="B29541" s="1355"/>
      <c r="C29541" s="1433"/>
      <c r="E29541" s="1433"/>
      <c r="K29541" s="1433"/>
      <c r="L29541" s="1334"/>
    </row>
    <row r="29542" spans="1:12" ht="24" customHeight="1">
      <c r="A29542" s="1355"/>
      <c r="B29542" s="1355"/>
      <c r="C29542" s="1433"/>
      <c r="E29542" s="1433"/>
      <c r="K29542" s="1433"/>
      <c r="L29542" s="1334"/>
    </row>
    <row r="29543" spans="1:12" ht="24" customHeight="1">
      <c r="A29543" s="1355"/>
      <c r="B29543" s="1355"/>
      <c r="C29543" s="1433"/>
      <c r="E29543" s="1433"/>
      <c r="K29543" s="1433"/>
      <c r="L29543" s="1334"/>
    </row>
    <row r="29544" spans="1:12" ht="24" customHeight="1">
      <c r="A29544" s="1355"/>
      <c r="B29544" s="1355"/>
      <c r="C29544" s="1433"/>
      <c r="E29544" s="1433"/>
      <c r="K29544" s="1433"/>
      <c r="L29544" s="1334"/>
    </row>
    <row r="29545" spans="1:12" ht="24" customHeight="1">
      <c r="A29545" s="1355"/>
      <c r="B29545" s="1355"/>
      <c r="C29545" s="1433"/>
      <c r="E29545" s="1433"/>
      <c r="K29545" s="1433"/>
      <c r="L29545" s="1334"/>
    </row>
    <row r="29546" spans="1:12" ht="24" customHeight="1">
      <c r="A29546" s="1355"/>
      <c r="B29546" s="1355"/>
      <c r="C29546" s="1433"/>
      <c r="E29546" s="1433"/>
      <c r="K29546" s="1433"/>
      <c r="L29546" s="1334"/>
    </row>
    <row r="29547" spans="1:12" ht="24" customHeight="1">
      <c r="A29547" s="1355"/>
      <c r="B29547" s="1355"/>
      <c r="C29547" s="1433"/>
      <c r="E29547" s="1433"/>
      <c r="K29547" s="1433"/>
      <c r="L29547" s="1334"/>
    </row>
    <row r="29548" spans="1:12" ht="24" customHeight="1">
      <c r="A29548" s="1355"/>
      <c r="B29548" s="1355"/>
      <c r="C29548" s="1433"/>
      <c r="E29548" s="1433"/>
      <c r="K29548" s="1433"/>
      <c r="L29548" s="1334"/>
    </row>
    <row r="29549" spans="1:12" ht="24" customHeight="1">
      <c r="A29549" s="1355"/>
      <c r="B29549" s="1355"/>
      <c r="C29549" s="1433"/>
      <c r="E29549" s="1433"/>
      <c r="K29549" s="1433"/>
      <c r="L29549" s="1334"/>
    </row>
    <row r="29550" spans="1:12" ht="24" customHeight="1">
      <c r="A29550" s="1355"/>
      <c r="B29550" s="1355"/>
      <c r="C29550" s="1433"/>
      <c r="E29550" s="1433"/>
      <c r="K29550" s="1433"/>
      <c r="L29550" s="1334"/>
    </row>
    <row r="29551" spans="1:12" ht="24" customHeight="1">
      <c r="A29551" s="1355"/>
      <c r="B29551" s="1355"/>
      <c r="C29551" s="1433"/>
      <c r="E29551" s="1433"/>
      <c r="K29551" s="1433"/>
      <c r="L29551" s="1334"/>
    </row>
    <row r="29552" spans="1:12" ht="24" customHeight="1">
      <c r="A29552" s="1355"/>
      <c r="B29552" s="1355"/>
      <c r="C29552" s="1433"/>
      <c r="E29552" s="1433"/>
      <c r="K29552" s="1433"/>
      <c r="L29552" s="1334"/>
    </row>
    <row r="29553" spans="1:12" ht="24" customHeight="1">
      <c r="A29553" s="1355"/>
      <c r="B29553" s="1355"/>
      <c r="C29553" s="1433"/>
      <c r="E29553" s="1433"/>
      <c r="K29553" s="1433"/>
      <c r="L29553" s="1334"/>
    </row>
    <row r="29554" spans="1:12" ht="24" customHeight="1">
      <c r="A29554" s="1355"/>
      <c r="B29554" s="1355"/>
      <c r="C29554" s="1433"/>
      <c r="E29554" s="1433"/>
      <c r="K29554" s="1433"/>
      <c r="L29554" s="1334"/>
    </row>
    <row r="29555" spans="1:12" ht="24" customHeight="1">
      <c r="A29555" s="1355"/>
      <c r="B29555" s="1355"/>
      <c r="C29555" s="1433"/>
      <c r="E29555" s="1433"/>
      <c r="K29555" s="1433"/>
      <c r="L29555" s="1334"/>
    </row>
    <row r="29556" spans="1:12" ht="24" customHeight="1">
      <c r="A29556" s="1355"/>
      <c r="B29556" s="1355"/>
      <c r="C29556" s="1433"/>
      <c r="E29556" s="1433"/>
      <c r="K29556" s="1433"/>
      <c r="L29556" s="1334"/>
    </row>
    <row r="29557" spans="1:12" ht="24" customHeight="1">
      <c r="A29557" s="1355"/>
      <c r="B29557" s="1355"/>
      <c r="C29557" s="1433"/>
      <c r="E29557" s="1433"/>
      <c r="K29557" s="1433"/>
      <c r="L29557" s="1334"/>
    </row>
    <row r="29558" spans="1:12" ht="24" customHeight="1">
      <c r="A29558" s="1355"/>
      <c r="B29558" s="1355"/>
      <c r="C29558" s="1433"/>
      <c r="E29558" s="1433"/>
      <c r="K29558" s="1433"/>
      <c r="L29558" s="1334"/>
    </row>
    <row r="29559" spans="1:12" ht="24" customHeight="1">
      <c r="A29559" s="1355"/>
      <c r="B29559" s="1355"/>
      <c r="C29559" s="1433"/>
      <c r="E29559" s="1433"/>
      <c r="K29559" s="1433"/>
      <c r="L29559" s="1334"/>
    </row>
    <row r="29560" spans="1:12" ht="24" customHeight="1">
      <c r="A29560" s="1355"/>
      <c r="B29560" s="1355"/>
      <c r="C29560" s="1433"/>
      <c r="E29560" s="1433"/>
      <c r="K29560" s="1433"/>
      <c r="L29560" s="1334"/>
    </row>
    <row r="29561" spans="1:12" ht="24" customHeight="1">
      <c r="A29561" s="1355"/>
      <c r="B29561" s="1355"/>
      <c r="C29561" s="1433"/>
      <c r="E29561" s="1433"/>
      <c r="K29561" s="1433"/>
      <c r="L29561" s="1334"/>
    </row>
    <row r="29562" spans="1:12" ht="24" customHeight="1">
      <c r="A29562" s="1355"/>
      <c r="B29562" s="1355"/>
      <c r="C29562" s="1433"/>
      <c r="E29562" s="1433"/>
      <c r="K29562" s="1433"/>
      <c r="L29562" s="1334"/>
    </row>
    <row r="29563" spans="1:12" ht="24" customHeight="1">
      <c r="A29563" s="1355"/>
      <c r="B29563" s="1355"/>
      <c r="C29563" s="1433"/>
      <c r="E29563" s="1433"/>
      <c r="K29563" s="1433"/>
      <c r="L29563" s="1334"/>
    </row>
    <row r="29564" spans="1:12" ht="24" customHeight="1">
      <c r="A29564" s="1355"/>
      <c r="B29564" s="1355"/>
      <c r="C29564" s="1433"/>
      <c r="E29564" s="1433"/>
      <c r="K29564" s="1433"/>
      <c r="L29564" s="1334"/>
    </row>
    <row r="29565" spans="1:12" ht="24" customHeight="1">
      <c r="A29565" s="1355"/>
      <c r="B29565" s="1355"/>
      <c r="C29565" s="1433"/>
      <c r="E29565" s="1433"/>
      <c r="K29565" s="1433"/>
      <c r="L29565" s="1334"/>
    </row>
    <row r="29566" spans="1:12" ht="24" customHeight="1">
      <c r="A29566" s="1355"/>
      <c r="B29566" s="1355"/>
      <c r="C29566" s="1433"/>
      <c r="E29566" s="1433"/>
      <c r="K29566" s="1433"/>
      <c r="L29566" s="1334"/>
    </row>
    <row r="29567" spans="1:12" ht="24" customHeight="1">
      <c r="A29567" s="1355"/>
      <c r="B29567" s="1355"/>
      <c r="C29567" s="1433"/>
      <c r="E29567" s="1433"/>
      <c r="K29567" s="1433"/>
      <c r="L29567" s="1334"/>
    </row>
    <row r="29568" spans="1:12" ht="24" customHeight="1">
      <c r="A29568" s="1355"/>
      <c r="B29568" s="1355"/>
      <c r="C29568" s="1433"/>
      <c r="E29568" s="1433"/>
      <c r="K29568" s="1433"/>
      <c r="L29568" s="1334"/>
    </row>
    <row r="29569" spans="1:12" ht="24" customHeight="1">
      <c r="A29569" s="1355"/>
      <c r="B29569" s="1355"/>
      <c r="C29569" s="1433"/>
      <c r="E29569" s="1433"/>
      <c r="K29569" s="1433"/>
      <c r="L29569" s="1334"/>
    </row>
    <row r="29570" spans="1:12" ht="24" customHeight="1">
      <c r="A29570" s="1355"/>
      <c r="B29570" s="1355"/>
      <c r="C29570" s="1433"/>
      <c r="E29570" s="1433"/>
      <c r="K29570" s="1433"/>
      <c r="L29570" s="1334"/>
    </row>
    <row r="29571" spans="1:12" ht="24" customHeight="1">
      <c r="A29571" s="1355"/>
      <c r="B29571" s="1355"/>
      <c r="C29571" s="1433"/>
      <c r="E29571" s="1433"/>
      <c r="K29571" s="1433"/>
      <c r="L29571" s="1334"/>
    </row>
    <row r="29572" spans="1:12" ht="24" customHeight="1">
      <c r="A29572" s="1355"/>
      <c r="B29572" s="1355"/>
      <c r="C29572" s="1433"/>
      <c r="E29572" s="1433"/>
      <c r="K29572" s="1433"/>
      <c r="L29572" s="1334"/>
    </row>
    <row r="29573" spans="1:12" ht="24" customHeight="1">
      <c r="A29573" s="1355"/>
      <c r="B29573" s="1355"/>
      <c r="C29573" s="1433"/>
      <c r="E29573" s="1433"/>
      <c r="K29573" s="1433"/>
      <c r="L29573" s="1334"/>
    </row>
    <row r="29574" spans="1:12" ht="24" customHeight="1">
      <c r="A29574" s="1355"/>
      <c r="B29574" s="1355"/>
      <c r="C29574" s="1433"/>
      <c r="E29574" s="1433"/>
      <c r="K29574" s="1433"/>
      <c r="L29574" s="1334"/>
    </row>
    <row r="29575" spans="1:12" ht="24" customHeight="1">
      <c r="A29575" s="1355"/>
      <c r="B29575" s="1355"/>
      <c r="C29575" s="1433"/>
      <c r="E29575" s="1433"/>
      <c r="K29575" s="1433"/>
      <c r="L29575" s="1334"/>
    </row>
    <row r="29576" spans="1:12" ht="24" customHeight="1">
      <c r="A29576" s="1355"/>
      <c r="B29576" s="1355"/>
      <c r="C29576" s="1433"/>
      <c r="E29576" s="1433"/>
      <c r="K29576" s="1433"/>
      <c r="L29576" s="1334"/>
    </row>
    <row r="29577" spans="1:12" ht="24" customHeight="1">
      <c r="A29577" s="1355"/>
      <c r="B29577" s="1355"/>
      <c r="C29577" s="1433"/>
      <c r="E29577" s="1433"/>
      <c r="K29577" s="1433"/>
      <c r="L29577" s="1334"/>
    </row>
    <row r="29578" spans="1:12" ht="24" customHeight="1">
      <c r="A29578" s="1355"/>
      <c r="B29578" s="1355"/>
      <c r="C29578" s="1433"/>
      <c r="E29578" s="1433"/>
      <c r="K29578" s="1433"/>
      <c r="L29578" s="1334"/>
    </row>
    <row r="29579" spans="1:12" ht="24" customHeight="1">
      <c r="A29579" s="1355"/>
      <c r="B29579" s="1355"/>
      <c r="C29579" s="1433"/>
      <c r="E29579" s="1433"/>
      <c r="K29579" s="1433"/>
      <c r="L29579" s="1334"/>
    </row>
    <row r="29580" spans="1:12" ht="24" customHeight="1">
      <c r="A29580" s="1355"/>
      <c r="B29580" s="1355"/>
      <c r="C29580" s="1433"/>
      <c r="E29580" s="1433"/>
      <c r="K29580" s="1433"/>
      <c r="L29580" s="1334"/>
    </row>
    <row r="29581" spans="1:12" ht="24" customHeight="1">
      <c r="A29581" s="1355"/>
      <c r="B29581" s="1355"/>
      <c r="C29581" s="1433"/>
      <c r="E29581" s="1433"/>
      <c r="K29581" s="1433"/>
      <c r="L29581" s="1334"/>
    </row>
    <row r="29582" spans="1:12" ht="24" customHeight="1">
      <c r="A29582" s="1355"/>
      <c r="B29582" s="1355"/>
      <c r="C29582" s="1433"/>
      <c r="E29582" s="1433"/>
      <c r="K29582" s="1433"/>
      <c r="L29582" s="1334"/>
    </row>
    <row r="29583" spans="1:12" ht="24" customHeight="1">
      <c r="A29583" s="1355"/>
      <c r="B29583" s="1355"/>
      <c r="C29583" s="1433"/>
      <c r="E29583" s="1433"/>
      <c r="K29583" s="1433"/>
      <c r="L29583" s="1334"/>
    </row>
    <row r="29584" spans="1:12" ht="24" customHeight="1">
      <c r="A29584" s="1355"/>
      <c r="B29584" s="1355"/>
      <c r="C29584" s="1433"/>
      <c r="E29584" s="1433"/>
      <c r="K29584" s="1433"/>
      <c r="L29584" s="1334"/>
    </row>
    <row r="29585" spans="1:12" ht="24" customHeight="1">
      <c r="A29585" s="1355"/>
      <c r="B29585" s="1355"/>
      <c r="C29585" s="1433"/>
      <c r="E29585" s="1433"/>
      <c r="K29585" s="1433"/>
      <c r="L29585" s="1334"/>
    </row>
    <row r="29586" spans="1:12" ht="24" customHeight="1">
      <c r="A29586" s="1355"/>
      <c r="B29586" s="1355"/>
      <c r="C29586" s="1433"/>
      <c r="E29586" s="1433"/>
      <c r="K29586" s="1433"/>
      <c r="L29586" s="1334"/>
    </row>
    <row r="29587" spans="1:12" ht="24" customHeight="1">
      <c r="A29587" s="1355"/>
      <c r="B29587" s="1355"/>
      <c r="C29587" s="1433"/>
      <c r="E29587" s="1433"/>
      <c r="K29587" s="1433"/>
      <c r="L29587" s="1334"/>
    </row>
    <row r="29588" spans="1:12" ht="24" customHeight="1">
      <c r="A29588" s="1355"/>
      <c r="B29588" s="1355"/>
      <c r="C29588" s="1433"/>
      <c r="E29588" s="1433"/>
      <c r="K29588" s="1433"/>
      <c r="L29588" s="1334"/>
    </row>
    <row r="29589" spans="1:12" ht="24" customHeight="1">
      <c r="A29589" s="1355"/>
      <c r="B29589" s="1355"/>
      <c r="C29589" s="1433"/>
      <c r="E29589" s="1433"/>
      <c r="K29589" s="1433"/>
      <c r="L29589" s="1334"/>
    </row>
    <row r="29590" spans="1:12" ht="24" customHeight="1">
      <c r="A29590" s="1355"/>
      <c r="B29590" s="1355"/>
      <c r="C29590" s="1433"/>
      <c r="E29590" s="1433"/>
      <c r="K29590" s="1433"/>
      <c r="L29590" s="1334"/>
    </row>
    <row r="29591" spans="1:12" ht="24" customHeight="1">
      <c r="A29591" s="1355"/>
      <c r="B29591" s="1355"/>
      <c r="C29591" s="1433"/>
      <c r="E29591" s="1433"/>
      <c r="K29591" s="1433"/>
      <c r="L29591" s="1334"/>
    </row>
    <row r="29592" spans="1:12" ht="24" customHeight="1">
      <c r="A29592" s="1355"/>
      <c r="B29592" s="1355"/>
      <c r="C29592" s="1433"/>
      <c r="E29592" s="1433"/>
      <c r="K29592" s="1433"/>
      <c r="L29592" s="1334"/>
    </row>
    <row r="29593" spans="1:12" ht="24" customHeight="1">
      <c r="A29593" s="1355"/>
      <c r="B29593" s="1355"/>
      <c r="C29593" s="1433"/>
      <c r="E29593" s="1433"/>
      <c r="K29593" s="1433"/>
      <c r="L29593" s="1334"/>
    </row>
    <row r="29594" spans="1:12" ht="24" customHeight="1">
      <c r="A29594" s="1355"/>
      <c r="B29594" s="1355"/>
      <c r="C29594" s="1433"/>
      <c r="E29594" s="1433"/>
      <c r="K29594" s="1433"/>
      <c r="L29594" s="1334"/>
    </row>
    <row r="29595" spans="1:12" ht="24" customHeight="1">
      <c r="A29595" s="1355"/>
      <c r="B29595" s="1355"/>
      <c r="C29595" s="1433"/>
      <c r="E29595" s="1433"/>
      <c r="K29595" s="1433"/>
      <c r="L29595" s="1334"/>
    </row>
    <row r="29596" spans="1:12" ht="24" customHeight="1">
      <c r="A29596" s="1355"/>
      <c r="B29596" s="1355"/>
      <c r="C29596" s="1433"/>
      <c r="E29596" s="1433"/>
      <c r="K29596" s="1433"/>
      <c r="L29596" s="1334"/>
    </row>
    <row r="29597" spans="1:12" ht="24" customHeight="1">
      <c r="A29597" s="1355"/>
      <c r="B29597" s="1355"/>
      <c r="C29597" s="1433"/>
      <c r="E29597" s="1433"/>
      <c r="K29597" s="1433"/>
      <c r="L29597" s="1334"/>
    </row>
    <row r="29598" spans="1:12" ht="24" customHeight="1">
      <c r="A29598" s="1355"/>
      <c r="B29598" s="1355"/>
      <c r="C29598" s="1433"/>
      <c r="E29598" s="1433"/>
      <c r="K29598" s="1433"/>
      <c r="L29598" s="1334"/>
    </row>
    <row r="29599" spans="1:12" ht="24" customHeight="1">
      <c r="A29599" s="1355"/>
      <c r="B29599" s="1355"/>
      <c r="C29599" s="1433"/>
      <c r="E29599" s="1433"/>
      <c r="K29599" s="1433"/>
      <c r="L29599" s="1334"/>
    </row>
    <row r="29600" spans="1:12" ht="24" customHeight="1">
      <c r="A29600" s="1355"/>
      <c r="B29600" s="1355"/>
      <c r="C29600" s="1433"/>
      <c r="E29600" s="1433"/>
      <c r="K29600" s="1433"/>
      <c r="L29600" s="1334"/>
    </row>
    <row r="29601" spans="1:12" ht="24" customHeight="1">
      <c r="A29601" s="1355"/>
      <c r="B29601" s="1355"/>
      <c r="C29601" s="1433"/>
      <c r="E29601" s="1433"/>
      <c r="K29601" s="1433"/>
      <c r="L29601" s="1334"/>
    </row>
    <row r="29602" spans="1:12" ht="24" customHeight="1">
      <c r="A29602" s="1355"/>
      <c r="B29602" s="1355"/>
      <c r="C29602" s="1433"/>
      <c r="E29602" s="1433"/>
      <c r="K29602" s="1433"/>
      <c r="L29602" s="1334"/>
    </row>
    <row r="29603" spans="1:12" ht="24" customHeight="1">
      <c r="A29603" s="1355"/>
      <c r="B29603" s="1355"/>
      <c r="C29603" s="1433"/>
      <c r="E29603" s="1433"/>
      <c r="K29603" s="1433"/>
      <c r="L29603" s="1334"/>
    </row>
    <row r="29604" spans="1:12" ht="24" customHeight="1">
      <c r="A29604" s="1355"/>
      <c r="B29604" s="1355"/>
      <c r="C29604" s="1433"/>
      <c r="E29604" s="1433"/>
      <c r="K29604" s="1433"/>
      <c r="L29604" s="1334"/>
    </row>
    <row r="29605" spans="1:12" ht="24" customHeight="1">
      <c r="A29605" s="1355"/>
      <c r="B29605" s="1355"/>
      <c r="C29605" s="1433"/>
      <c r="E29605" s="1433"/>
      <c r="K29605" s="1433"/>
      <c r="L29605" s="1334"/>
    </row>
    <row r="29606" spans="1:12" ht="24" customHeight="1">
      <c r="A29606" s="1355"/>
      <c r="B29606" s="1355"/>
      <c r="C29606" s="1433"/>
      <c r="E29606" s="1433"/>
      <c r="K29606" s="1433"/>
      <c r="L29606" s="1334"/>
    </row>
    <row r="29607" spans="1:12" ht="24" customHeight="1">
      <c r="A29607" s="1355"/>
      <c r="B29607" s="1355"/>
      <c r="C29607" s="1433"/>
      <c r="E29607" s="1433"/>
      <c r="K29607" s="1433"/>
      <c r="L29607" s="1334"/>
    </row>
    <row r="29608" spans="1:12" ht="24" customHeight="1">
      <c r="A29608" s="1355"/>
      <c r="B29608" s="1355"/>
      <c r="C29608" s="1433"/>
      <c r="E29608" s="1433"/>
      <c r="K29608" s="1433"/>
      <c r="L29608" s="1334"/>
    </row>
    <row r="29609" spans="1:12" ht="24" customHeight="1">
      <c r="A29609" s="1355"/>
      <c r="B29609" s="1355"/>
      <c r="C29609" s="1433"/>
      <c r="E29609" s="1433"/>
      <c r="K29609" s="1433"/>
      <c r="L29609" s="1334"/>
    </row>
    <row r="29610" spans="1:12" ht="24" customHeight="1">
      <c r="A29610" s="1355"/>
      <c r="B29610" s="1355"/>
      <c r="C29610" s="1433"/>
      <c r="E29610" s="1433"/>
      <c r="K29610" s="1433"/>
      <c r="L29610" s="1334"/>
    </row>
    <row r="29611" spans="1:12" ht="24" customHeight="1">
      <c r="A29611" s="1355"/>
      <c r="B29611" s="1355"/>
      <c r="C29611" s="1433"/>
      <c r="E29611" s="1433"/>
      <c r="K29611" s="1433"/>
      <c r="L29611" s="1334"/>
    </row>
    <row r="29612" spans="1:12" ht="24" customHeight="1">
      <c r="A29612" s="1355"/>
      <c r="B29612" s="1355"/>
      <c r="C29612" s="1433"/>
      <c r="E29612" s="1433"/>
      <c r="K29612" s="1433"/>
      <c r="L29612" s="1334"/>
    </row>
    <row r="29613" spans="1:12" ht="24" customHeight="1">
      <c r="A29613" s="1355"/>
      <c r="B29613" s="1355"/>
      <c r="C29613" s="1433"/>
      <c r="E29613" s="1433"/>
      <c r="K29613" s="1433"/>
      <c r="L29613" s="1334"/>
    </row>
    <row r="29614" spans="1:12" ht="24" customHeight="1">
      <c r="A29614" s="1355"/>
      <c r="B29614" s="1355"/>
      <c r="C29614" s="1433"/>
      <c r="E29614" s="1433"/>
      <c r="K29614" s="1433"/>
      <c r="L29614" s="1334"/>
    </row>
    <row r="29615" spans="1:12" ht="24" customHeight="1">
      <c r="A29615" s="1355"/>
      <c r="B29615" s="1355"/>
      <c r="C29615" s="1433"/>
      <c r="E29615" s="1433"/>
      <c r="K29615" s="1433"/>
      <c r="L29615" s="1334"/>
    </row>
    <row r="29616" spans="1:12" ht="24" customHeight="1">
      <c r="A29616" s="1355"/>
      <c r="B29616" s="1355"/>
      <c r="C29616" s="1433"/>
      <c r="E29616" s="1433"/>
      <c r="K29616" s="1433"/>
      <c r="L29616" s="1334"/>
    </row>
    <row r="29617" spans="1:12" ht="24" customHeight="1">
      <c r="A29617" s="1355"/>
      <c r="B29617" s="1355"/>
      <c r="C29617" s="1433"/>
      <c r="E29617" s="1433"/>
      <c r="K29617" s="1433"/>
      <c r="L29617" s="1334"/>
    </row>
    <row r="29618" spans="1:12" ht="24" customHeight="1">
      <c r="A29618" s="1355"/>
      <c r="B29618" s="1355"/>
      <c r="C29618" s="1433"/>
      <c r="E29618" s="1433"/>
      <c r="K29618" s="1433"/>
      <c r="L29618" s="1334"/>
    </row>
    <row r="29619" spans="1:12" ht="24" customHeight="1">
      <c r="A29619" s="1355"/>
      <c r="B29619" s="1355"/>
      <c r="C29619" s="1433"/>
      <c r="E29619" s="1433"/>
      <c r="K29619" s="1433"/>
      <c r="L29619" s="1334"/>
    </row>
    <row r="29620" spans="1:12" ht="24" customHeight="1">
      <c r="A29620" s="1355"/>
      <c r="B29620" s="1355"/>
      <c r="C29620" s="1433"/>
      <c r="E29620" s="1433"/>
      <c r="K29620" s="1433"/>
      <c r="L29620" s="1334"/>
    </row>
    <row r="29621" spans="1:12" ht="24" customHeight="1">
      <c r="A29621" s="1355"/>
      <c r="B29621" s="1355"/>
      <c r="C29621" s="1433"/>
      <c r="E29621" s="1433"/>
      <c r="K29621" s="1433"/>
      <c r="L29621" s="1334"/>
    </row>
    <row r="29622" spans="1:12" ht="24" customHeight="1">
      <c r="A29622" s="1355"/>
      <c r="B29622" s="1355"/>
      <c r="C29622" s="1433"/>
      <c r="E29622" s="1433"/>
      <c r="K29622" s="1433"/>
      <c r="L29622" s="1334"/>
    </row>
    <row r="29623" spans="1:12" ht="24" customHeight="1">
      <c r="A29623" s="1355"/>
      <c r="B29623" s="1355"/>
      <c r="C29623" s="1433"/>
      <c r="E29623" s="1433"/>
      <c r="K29623" s="1433"/>
      <c r="L29623" s="1334"/>
    </row>
    <row r="29624" spans="1:12" ht="24" customHeight="1">
      <c r="A29624" s="1355"/>
      <c r="B29624" s="1355"/>
      <c r="C29624" s="1433"/>
      <c r="E29624" s="1433"/>
      <c r="K29624" s="1433"/>
      <c r="L29624" s="1334"/>
    </row>
    <row r="29625" spans="1:12" ht="24" customHeight="1">
      <c r="A29625" s="1355"/>
      <c r="B29625" s="1355"/>
      <c r="C29625" s="1433"/>
      <c r="E29625" s="1433"/>
      <c r="K29625" s="1433"/>
      <c r="L29625" s="1334"/>
    </row>
    <row r="29626" spans="1:12" ht="24" customHeight="1">
      <c r="A29626" s="1355"/>
      <c r="B29626" s="1355"/>
      <c r="C29626" s="1433"/>
      <c r="E29626" s="1433"/>
      <c r="K29626" s="1433"/>
      <c r="L29626" s="1334"/>
    </row>
    <row r="29627" spans="1:12" ht="24" customHeight="1">
      <c r="A29627" s="1355"/>
      <c r="B29627" s="1355"/>
      <c r="C29627" s="1433"/>
      <c r="E29627" s="1433"/>
      <c r="K29627" s="1433"/>
      <c r="L29627" s="1334"/>
    </row>
    <row r="29628" spans="1:12" ht="24" customHeight="1">
      <c r="A29628" s="1355"/>
      <c r="B29628" s="1355"/>
      <c r="C29628" s="1433"/>
      <c r="E29628" s="1433"/>
      <c r="K29628" s="1433"/>
      <c r="L29628" s="1334"/>
    </row>
    <row r="29629" spans="1:12" ht="24" customHeight="1">
      <c r="A29629" s="1355"/>
      <c r="B29629" s="1355"/>
      <c r="C29629" s="1433"/>
      <c r="E29629" s="1433"/>
      <c r="K29629" s="1433"/>
      <c r="L29629" s="1334"/>
    </row>
    <row r="29630" spans="1:12" ht="24" customHeight="1">
      <c r="A29630" s="1355"/>
      <c r="B29630" s="1355"/>
      <c r="C29630" s="1433"/>
      <c r="E29630" s="1433"/>
      <c r="K29630" s="1433"/>
      <c r="L29630" s="1334"/>
    </row>
    <row r="29631" spans="1:12" ht="24" customHeight="1">
      <c r="A29631" s="1355"/>
      <c r="B29631" s="1355"/>
      <c r="C29631" s="1433"/>
      <c r="E29631" s="1433"/>
      <c r="K29631" s="1433"/>
      <c r="L29631" s="1334"/>
    </row>
    <row r="29632" spans="1:12" ht="24" customHeight="1">
      <c r="A29632" s="1355"/>
      <c r="B29632" s="1355"/>
      <c r="C29632" s="1433"/>
      <c r="E29632" s="1433"/>
      <c r="K29632" s="1433"/>
      <c r="L29632" s="1334"/>
    </row>
    <row r="29633" spans="1:12" ht="24" customHeight="1">
      <c r="A29633" s="1355"/>
      <c r="B29633" s="1355"/>
      <c r="C29633" s="1433"/>
      <c r="E29633" s="1433"/>
      <c r="K29633" s="1433"/>
      <c r="L29633" s="1334"/>
    </row>
    <row r="29634" spans="1:12" ht="24" customHeight="1">
      <c r="A29634" s="1355"/>
      <c r="B29634" s="1355"/>
      <c r="C29634" s="1433"/>
      <c r="E29634" s="1433"/>
      <c r="K29634" s="1433"/>
      <c r="L29634" s="1334"/>
    </row>
    <row r="29635" spans="1:12" ht="24" customHeight="1">
      <c r="A29635" s="1355"/>
      <c r="B29635" s="1355"/>
      <c r="C29635" s="1433"/>
      <c r="E29635" s="1433"/>
      <c r="K29635" s="1433"/>
      <c r="L29635" s="1334"/>
    </row>
    <row r="29636" spans="1:12" ht="24" customHeight="1">
      <c r="A29636" s="1355"/>
      <c r="B29636" s="1355"/>
      <c r="C29636" s="1433"/>
      <c r="E29636" s="1433"/>
      <c r="K29636" s="1433"/>
      <c r="L29636" s="1334"/>
    </row>
    <row r="29637" spans="1:12" ht="24" customHeight="1">
      <c r="A29637" s="1355"/>
      <c r="B29637" s="1355"/>
      <c r="C29637" s="1433"/>
      <c r="E29637" s="1433"/>
      <c r="K29637" s="1433"/>
      <c r="L29637" s="1334"/>
    </row>
    <row r="29638" spans="1:12" ht="24" customHeight="1">
      <c r="A29638" s="1355"/>
      <c r="B29638" s="1355"/>
      <c r="C29638" s="1433"/>
      <c r="E29638" s="1433"/>
      <c r="K29638" s="1433"/>
      <c r="L29638" s="1334"/>
    </row>
    <row r="29639" spans="1:12" ht="24" customHeight="1">
      <c r="A29639" s="1355"/>
      <c r="B29639" s="1355"/>
      <c r="C29639" s="1433"/>
      <c r="E29639" s="1433"/>
      <c r="K29639" s="1433"/>
      <c r="L29639" s="1334"/>
    </row>
    <row r="29640" spans="1:12" ht="24" customHeight="1">
      <c r="A29640" s="1355"/>
      <c r="B29640" s="1355"/>
      <c r="C29640" s="1433"/>
      <c r="E29640" s="1433"/>
      <c r="K29640" s="1433"/>
      <c r="L29640" s="1334"/>
    </row>
    <row r="29641" spans="1:12" ht="24" customHeight="1">
      <c r="A29641" s="1355"/>
      <c r="B29641" s="1355"/>
      <c r="C29641" s="1433"/>
      <c r="E29641" s="1433"/>
      <c r="K29641" s="1433"/>
      <c r="L29641" s="1334"/>
    </row>
    <row r="29642" spans="1:12" ht="24" customHeight="1">
      <c r="A29642" s="1355"/>
      <c r="B29642" s="1355"/>
      <c r="C29642" s="1433"/>
      <c r="E29642" s="1433"/>
      <c r="K29642" s="1433"/>
      <c r="L29642" s="1334"/>
    </row>
    <row r="29643" spans="1:12" ht="24" customHeight="1">
      <c r="A29643" s="1355"/>
      <c r="B29643" s="1355"/>
      <c r="C29643" s="1433"/>
      <c r="E29643" s="1433"/>
      <c r="K29643" s="1433"/>
      <c r="L29643" s="1334"/>
    </row>
    <row r="29644" spans="1:12" ht="24" customHeight="1">
      <c r="A29644" s="1355"/>
      <c r="B29644" s="1355"/>
      <c r="C29644" s="1433"/>
      <c r="E29644" s="1433"/>
      <c r="K29644" s="1433"/>
      <c r="L29644" s="1334"/>
    </row>
    <row r="29645" spans="1:12" ht="24" customHeight="1">
      <c r="A29645" s="1355"/>
      <c r="B29645" s="1355"/>
      <c r="C29645" s="1433"/>
      <c r="E29645" s="1433"/>
      <c r="K29645" s="1433"/>
      <c r="L29645" s="1334"/>
    </row>
    <row r="29646" spans="1:12" ht="24" customHeight="1">
      <c r="A29646" s="1355"/>
      <c r="B29646" s="1355"/>
      <c r="C29646" s="1433"/>
      <c r="E29646" s="1433"/>
      <c r="K29646" s="1433"/>
      <c r="L29646" s="1334"/>
    </row>
    <row r="29647" spans="1:12" ht="24" customHeight="1">
      <c r="A29647" s="1355"/>
      <c r="B29647" s="1355"/>
      <c r="C29647" s="1433"/>
      <c r="E29647" s="1433"/>
      <c r="K29647" s="1433"/>
      <c r="L29647" s="1334"/>
    </row>
    <row r="29648" spans="1:12" ht="24" customHeight="1">
      <c r="A29648" s="1355"/>
      <c r="B29648" s="1355"/>
      <c r="C29648" s="1433"/>
      <c r="E29648" s="1433"/>
      <c r="K29648" s="1433"/>
      <c r="L29648" s="1334"/>
    </row>
    <row r="29649" spans="1:12" ht="24" customHeight="1">
      <c r="A29649" s="1355"/>
      <c r="B29649" s="1355"/>
      <c r="C29649" s="1433"/>
      <c r="E29649" s="1433"/>
      <c r="K29649" s="1433"/>
      <c r="L29649" s="1334"/>
    </row>
    <row r="29650" spans="1:12" ht="24" customHeight="1">
      <c r="A29650" s="1355"/>
      <c r="B29650" s="1355"/>
      <c r="C29650" s="1433"/>
      <c r="E29650" s="1433"/>
      <c r="K29650" s="1433"/>
      <c r="L29650" s="1334"/>
    </row>
    <row r="29651" spans="1:12" ht="24" customHeight="1">
      <c r="A29651" s="1355"/>
      <c r="B29651" s="1355"/>
      <c r="C29651" s="1433"/>
      <c r="E29651" s="1433"/>
      <c r="K29651" s="1433"/>
      <c r="L29651" s="1334"/>
    </row>
    <row r="29652" spans="1:12" ht="24" customHeight="1">
      <c r="A29652" s="1355"/>
      <c r="B29652" s="1355"/>
      <c r="C29652" s="1433"/>
      <c r="E29652" s="1433"/>
      <c r="K29652" s="1433"/>
      <c r="L29652" s="1334"/>
    </row>
    <row r="29653" spans="1:12" ht="24" customHeight="1">
      <c r="A29653" s="1355"/>
      <c r="B29653" s="1355"/>
      <c r="C29653" s="1433"/>
      <c r="E29653" s="1433"/>
      <c r="K29653" s="1433"/>
      <c r="L29653" s="1334"/>
    </row>
    <row r="29654" spans="1:12" ht="24" customHeight="1">
      <c r="A29654" s="1355"/>
      <c r="B29654" s="1355"/>
      <c r="C29654" s="1433"/>
      <c r="E29654" s="1433"/>
      <c r="K29654" s="1433"/>
      <c r="L29654" s="1334"/>
    </row>
    <row r="29655" spans="1:12" ht="24" customHeight="1">
      <c r="A29655" s="1355"/>
      <c r="B29655" s="1355"/>
      <c r="C29655" s="1433"/>
      <c r="E29655" s="1433"/>
      <c r="K29655" s="1433"/>
      <c r="L29655" s="1334"/>
    </row>
    <row r="29656" spans="1:12" ht="24" customHeight="1">
      <c r="A29656" s="1355"/>
      <c r="B29656" s="1355"/>
      <c r="C29656" s="1433"/>
      <c r="E29656" s="1433"/>
      <c r="K29656" s="1433"/>
      <c r="L29656" s="1334"/>
    </row>
    <row r="29657" spans="1:12" ht="24" customHeight="1">
      <c r="A29657" s="1355"/>
      <c r="B29657" s="1355"/>
      <c r="C29657" s="1433"/>
      <c r="E29657" s="1433"/>
      <c r="K29657" s="1433"/>
      <c r="L29657" s="1334"/>
    </row>
    <row r="29658" spans="1:12" ht="24" customHeight="1">
      <c r="A29658" s="1355"/>
      <c r="B29658" s="1355"/>
      <c r="C29658" s="1433"/>
      <c r="E29658" s="1433"/>
      <c r="K29658" s="1433"/>
      <c r="L29658" s="1334"/>
    </row>
    <row r="29659" spans="1:12" ht="24" customHeight="1">
      <c r="A29659" s="1355"/>
      <c r="B29659" s="1355"/>
      <c r="C29659" s="1433"/>
      <c r="E29659" s="1433"/>
      <c r="K29659" s="1433"/>
      <c r="L29659" s="1334"/>
    </row>
    <row r="29660" spans="1:12" ht="24" customHeight="1">
      <c r="A29660" s="1355"/>
      <c r="B29660" s="1355"/>
      <c r="C29660" s="1433"/>
      <c r="E29660" s="1433"/>
      <c r="K29660" s="1433"/>
      <c r="L29660" s="1334"/>
    </row>
    <row r="29661" spans="1:12" ht="24" customHeight="1">
      <c r="A29661" s="1355"/>
      <c r="B29661" s="1355"/>
      <c r="C29661" s="1433"/>
      <c r="E29661" s="1433"/>
      <c r="K29661" s="1433"/>
      <c r="L29661" s="1334"/>
    </row>
    <row r="29662" spans="1:12" ht="24" customHeight="1">
      <c r="A29662" s="1355"/>
      <c r="B29662" s="1355"/>
      <c r="C29662" s="1433"/>
      <c r="E29662" s="1433"/>
      <c r="K29662" s="1433"/>
      <c r="L29662" s="1334"/>
    </row>
    <row r="29663" spans="1:12" ht="24" customHeight="1">
      <c r="A29663" s="1355"/>
      <c r="B29663" s="1355"/>
      <c r="C29663" s="1433"/>
      <c r="E29663" s="1433"/>
      <c r="K29663" s="1433"/>
      <c r="L29663" s="1334"/>
    </row>
    <row r="29664" spans="1:12" ht="24" customHeight="1">
      <c r="A29664" s="1355"/>
      <c r="B29664" s="1355"/>
      <c r="C29664" s="1433"/>
      <c r="E29664" s="1433"/>
      <c r="K29664" s="1433"/>
      <c r="L29664" s="1334"/>
    </row>
    <row r="29665" spans="1:12" ht="24" customHeight="1">
      <c r="A29665" s="1355"/>
      <c r="B29665" s="1355"/>
      <c r="C29665" s="1433"/>
      <c r="E29665" s="1433"/>
      <c r="K29665" s="1433"/>
      <c r="L29665" s="1334"/>
    </row>
    <row r="29666" spans="1:12" ht="24" customHeight="1">
      <c r="A29666" s="1355"/>
      <c r="B29666" s="1355"/>
      <c r="C29666" s="1433"/>
      <c r="E29666" s="1433"/>
      <c r="K29666" s="1433"/>
      <c r="L29666" s="1334"/>
    </row>
    <row r="29667" spans="1:12" ht="24" customHeight="1">
      <c r="A29667" s="1355"/>
      <c r="B29667" s="1355"/>
      <c r="C29667" s="1433"/>
      <c r="E29667" s="1433"/>
      <c r="K29667" s="1433"/>
      <c r="L29667" s="1334"/>
    </row>
    <row r="29668" spans="1:12" ht="24" customHeight="1">
      <c r="A29668" s="1355"/>
      <c r="B29668" s="1355"/>
      <c r="C29668" s="1433"/>
      <c r="E29668" s="1433"/>
      <c r="K29668" s="1433"/>
      <c r="L29668" s="1334"/>
    </row>
    <row r="29669" spans="1:12" ht="24" customHeight="1">
      <c r="A29669" s="1355"/>
      <c r="B29669" s="1355"/>
      <c r="C29669" s="1433"/>
      <c r="E29669" s="1433"/>
      <c r="K29669" s="1433"/>
      <c r="L29669" s="1334"/>
    </row>
    <row r="29670" spans="1:12" ht="24" customHeight="1">
      <c r="A29670" s="1355"/>
      <c r="B29670" s="1355"/>
      <c r="C29670" s="1433"/>
      <c r="E29670" s="1433"/>
      <c r="K29670" s="1433"/>
      <c r="L29670" s="1334"/>
    </row>
    <row r="29671" spans="1:12" ht="24" customHeight="1">
      <c r="A29671" s="1355"/>
      <c r="B29671" s="1355"/>
      <c r="C29671" s="1433"/>
      <c r="E29671" s="1433"/>
      <c r="K29671" s="1433"/>
      <c r="L29671" s="1334"/>
    </row>
    <row r="29672" spans="1:12" ht="24" customHeight="1">
      <c r="A29672" s="1355"/>
      <c r="B29672" s="1355"/>
      <c r="C29672" s="1433"/>
      <c r="E29672" s="1433"/>
      <c r="K29672" s="1433"/>
      <c r="L29672" s="1334"/>
    </row>
    <row r="29673" spans="1:12" ht="24" customHeight="1">
      <c r="A29673" s="1355"/>
      <c r="B29673" s="1355"/>
      <c r="C29673" s="1433"/>
      <c r="E29673" s="1433"/>
      <c r="K29673" s="1433"/>
      <c r="L29673" s="1334"/>
    </row>
    <row r="29674" spans="1:12" ht="24" customHeight="1">
      <c r="A29674" s="1355"/>
      <c r="B29674" s="1355"/>
      <c r="C29674" s="1433"/>
      <c r="E29674" s="1433"/>
      <c r="K29674" s="1433"/>
      <c r="L29674" s="1334"/>
    </row>
    <row r="29675" spans="1:12" ht="24" customHeight="1">
      <c r="A29675" s="1355"/>
      <c r="B29675" s="1355"/>
      <c r="C29675" s="1433"/>
      <c r="E29675" s="1433"/>
      <c r="K29675" s="1433"/>
      <c r="L29675" s="1334"/>
    </row>
    <row r="29676" spans="1:12" ht="24" customHeight="1">
      <c r="A29676" s="1355"/>
      <c r="B29676" s="1355"/>
      <c r="C29676" s="1433"/>
      <c r="E29676" s="1433"/>
      <c r="K29676" s="1433"/>
      <c r="L29676" s="1334"/>
    </row>
    <row r="29677" spans="1:12" ht="24" customHeight="1">
      <c r="A29677" s="1355"/>
      <c r="B29677" s="1355"/>
      <c r="C29677" s="1433"/>
      <c r="E29677" s="1433"/>
      <c r="K29677" s="1433"/>
      <c r="L29677" s="1334"/>
    </row>
    <row r="29678" spans="1:12" ht="24" customHeight="1">
      <c r="A29678" s="1355"/>
      <c r="B29678" s="1355"/>
      <c r="C29678" s="1433"/>
      <c r="E29678" s="1433"/>
      <c r="K29678" s="1433"/>
      <c r="L29678" s="1334"/>
    </row>
    <row r="29679" spans="1:12" ht="24" customHeight="1">
      <c r="A29679" s="1355"/>
      <c r="B29679" s="1355"/>
      <c r="C29679" s="1433"/>
      <c r="E29679" s="1433"/>
      <c r="K29679" s="1433"/>
      <c r="L29679" s="1334"/>
    </row>
    <row r="29680" spans="1:12" ht="24" customHeight="1">
      <c r="A29680" s="1355"/>
      <c r="B29680" s="1355"/>
      <c r="C29680" s="1433"/>
      <c r="E29680" s="1433"/>
      <c r="K29680" s="1433"/>
      <c r="L29680" s="1334"/>
    </row>
    <row r="29681" spans="1:12" ht="24" customHeight="1">
      <c r="A29681" s="1355"/>
      <c r="B29681" s="1355"/>
      <c r="C29681" s="1433"/>
      <c r="E29681" s="1433"/>
      <c r="K29681" s="1433"/>
      <c r="L29681" s="1334"/>
    </row>
    <row r="29682" spans="1:12" ht="24" customHeight="1">
      <c r="A29682" s="1355"/>
      <c r="B29682" s="1355"/>
      <c r="C29682" s="1433"/>
      <c r="E29682" s="1433"/>
      <c r="K29682" s="1433"/>
      <c r="L29682" s="1334"/>
    </row>
    <row r="29683" spans="1:12" ht="24" customHeight="1">
      <c r="A29683" s="1355"/>
      <c r="B29683" s="1355"/>
      <c r="C29683" s="1433"/>
      <c r="E29683" s="1433"/>
      <c r="K29683" s="1433"/>
      <c r="L29683" s="1334"/>
    </row>
    <row r="29684" spans="1:12" ht="24" customHeight="1">
      <c r="A29684" s="1355"/>
      <c r="B29684" s="1355"/>
      <c r="C29684" s="1433"/>
      <c r="E29684" s="1433"/>
      <c r="K29684" s="1433"/>
      <c r="L29684" s="1334"/>
    </row>
    <row r="29685" spans="1:12" ht="24" customHeight="1">
      <c r="A29685" s="1355"/>
      <c r="B29685" s="1355"/>
      <c r="C29685" s="1433"/>
      <c r="E29685" s="1433"/>
      <c r="K29685" s="1433"/>
      <c r="L29685" s="1334"/>
    </row>
    <row r="29686" spans="1:12" ht="24" customHeight="1">
      <c r="A29686" s="1355"/>
      <c r="B29686" s="1355"/>
      <c r="C29686" s="1433"/>
      <c r="E29686" s="1433"/>
      <c r="K29686" s="1433"/>
      <c r="L29686" s="1334"/>
    </row>
    <row r="29687" spans="1:12" ht="24" customHeight="1">
      <c r="A29687" s="1355"/>
      <c r="B29687" s="1355"/>
      <c r="C29687" s="1433"/>
      <c r="E29687" s="1433"/>
      <c r="K29687" s="1433"/>
      <c r="L29687" s="1334"/>
    </row>
    <row r="29688" spans="1:12" ht="24" customHeight="1">
      <c r="A29688" s="1355"/>
      <c r="B29688" s="1355"/>
      <c r="C29688" s="1433"/>
      <c r="E29688" s="1433"/>
      <c r="K29688" s="1433"/>
      <c r="L29688" s="1334"/>
    </row>
    <row r="29689" spans="1:12" ht="24" customHeight="1">
      <c r="A29689" s="1355"/>
      <c r="B29689" s="1355"/>
      <c r="C29689" s="1433"/>
      <c r="E29689" s="1433"/>
      <c r="K29689" s="1433"/>
      <c r="L29689" s="1334"/>
    </row>
    <row r="29690" spans="1:12" ht="24" customHeight="1">
      <c r="A29690" s="1355"/>
      <c r="B29690" s="1355"/>
      <c r="C29690" s="1433"/>
      <c r="E29690" s="1433"/>
      <c r="K29690" s="1433"/>
      <c r="L29690" s="1334"/>
    </row>
    <row r="29691" spans="1:12" ht="24" customHeight="1">
      <c r="A29691" s="1355"/>
      <c r="B29691" s="1355"/>
      <c r="C29691" s="1433"/>
      <c r="E29691" s="1433"/>
      <c r="K29691" s="1433"/>
      <c r="L29691" s="1334"/>
    </row>
    <row r="29692" spans="1:12" ht="24" customHeight="1">
      <c r="A29692" s="1355"/>
      <c r="B29692" s="1355"/>
      <c r="C29692" s="1433"/>
      <c r="E29692" s="1433"/>
      <c r="K29692" s="1433"/>
      <c r="L29692" s="1334"/>
    </row>
    <row r="29693" spans="1:12" ht="24" customHeight="1">
      <c r="A29693" s="1355"/>
      <c r="B29693" s="1355"/>
      <c r="C29693" s="1433"/>
      <c r="E29693" s="1433"/>
      <c r="K29693" s="1433"/>
      <c r="L29693" s="1334"/>
    </row>
    <row r="29694" spans="1:12" ht="24" customHeight="1">
      <c r="A29694" s="1355"/>
      <c r="B29694" s="1355"/>
      <c r="C29694" s="1433"/>
      <c r="E29694" s="1433"/>
      <c r="K29694" s="1433"/>
      <c r="L29694" s="1334"/>
    </row>
    <row r="29695" spans="1:12" ht="24" customHeight="1">
      <c r="A29695" s="1355"/>
      <c r="B29695" s="1355"/>
      <c r="C29695" s="1433"/>
      <c r="E29695" s="1433"/>
      <c r="K29695" s="1433"/>
      <c r="L29695" s="1334"/>
    </row>
    <row r="29696" spans="1:12" ht="24" customHeight="1">
      <c r="A29696" s="1355"/>
      <c r="B29696" s="1355"/>
      <c r="C29696" s="1433"/>
      <c r="E29696" s="1433"/>
      <c r="K29696" s="1433"/>
      <c r="L29696" s="1334"/>
    </row>
    <row r="29697" spans="1:12" ht="24" customHeight="1">
      <c r="A29697" s="1355"/>
      <c r="B29697" s="1355"/>
      <c r="C29697" s="1433"/>
      <c r="E29697" s="1433"/>
      <c r="K29697" s="1433"/>
      <c r="L29697" s="1334"/>
    </row>
    <row r="29698" spans="1:12" ht="24" customHeight="1">
      <c r="A29698" s="1355"/>
      <c r="B29698" s="1355"/>
      <c r="C29698" s="1433"/>
      <c r="E29698" s="1433"/>
      <c r="K29698" s="1433"/>
      <c r="L29698" s="1334"/>
    </row>
    <row r="29699" spans="1:12" ht="24" customHeight="1">
      <c r="A29699" s="1355"/>
      <c r="B29699" s="1355"/>
      <c r="C29699" s="1433"/>
      <c r="E29699" s="1433"/>
      <c r="K29699" s="1433"/>
      <c r="L29699" s="1334"/>
    </row>
    <row r="29700" spans="1:12" ht="24" customHeight="1">
      <c r="A29700" s="1355"/>
      <c r="B29700" s="1355"/>
      <c r="C29700" s="1433"/>
      <c r="E29700" s="1433"/>
      <c r="K29700" s="1433"/>
      <c r="L29700" s="1334"/>
    </row>
    <row r="29701" spans="1:12" ht="24" customHeight="1">
      <c r="A29701" s="1355"/>
      <c r="B29701" s="1355"/>
      <c r="C29701" s="1433"/>
      <c r="E29701" s="1433"/>
      <c r="K29701" s="1433"/>
      <c r="L29701" s="1334"/>
    </row>
    <row r="29702" spans="1:12" ht="24" customHeight="1">
      <c r="A29702" s="1355"/>
      <c r="B29702" s="1355"/>
      <c r="C29702" s="1433"/>
      <c r="E29702" s="1433"/>
      <c r="K29702" s="1433"/>
      <c r="L29702" s="1334"/>
    </row>
    <row r="29703" spans="1:12" ht="24" customHeight="1">
      <c r="A29703" s="1355"/>
      <c r="B29703" s="1355"/>
      <c r="C29703" s="1433"/>
      <c r="E29703" s="1433"/>
      <c r="K29703" s="1433"/>
      <c r="L29703" s="1334"/>
    </row>
    <row r="29704" spans="1:12" ht="24" customHeight="1">
      <c r="A29704" s="1355"/>
      <c r="B29704" s="1355"/>
      <c r="C29704" s="1433"/>
      <c r="E29704" s="1433"/>
      <c r="K29704" s="1433"/>
      <c r="L29704" s="1334"/>
    </row>
    <row r="29705" spans="1:12" ht="24" customHeight="1">
      <c r="A29705" s="1355"/>
      <c r="B29705" s="1355"/>
      <c r="C29705" s="1433"/>
      <c r="E29705" s="1433"/>
      <c r="K29705" s="1433"/>
      <c r="L29705" s="1334"/>
    </row>
    <row r="29706" spans="1:12" ht="24" customHeight="1">
      <c r="A29706" s="1355"/>
      <c r="B29706" s="1355"/>
      <c r="C29706" s="1433"/>
      <c r="E29706" s="1433"/>
      <c r="K29706" s="1433"/>
      <c r="L29706" s="1334"/>
    </row>
    <row r="29707" spans="1:12" ht="24" customHeight="1">
      <c r="A29707" s="1355"/>
      <c r="B29707" s="1355"/>
      <c r="C29707" s="1433"/>
      <c r="E29707" s="1433"/>
      <c r="K29707" s="1433"/>
      <c r="L29707" s="1334"/>
    </row>
    <row r="29708" spans="1:12" ht="24" customHeight="1">
      <c r="A29708" s="1355"/>
      <c r="B29708" s="1355"/>
      <c r="C29708" s="1433"/>
      <c r="E29708" s="1433"/>
      <c r="K29708" s="1433"/>
      <c r="L29708" s="1334"/>
    </row>
    <row r="29709" spans="1:12" ht="24" customHeight="1">
      <c r="A29709" s="1355"/>
      <c r="B29709" s="1355"/>
      <c r="C29709" s="1433"/>
      <c r="E29709" s="1433"/>
      <c r="K29709" s="1433"/>
      <c r="L29709" s="1334"/>
    </row>
    <row r="29710" spans="1:12" ht="24" customHeight="1">
      <c r="A29710" s="1355"/>
      <c r="B29710" s="1355"/>
      <c r="C29710" s="1433"/>
      <c r="E29710" s="1433"/>
      <c r="K29710" s="1433"/>
      <c r="L29710" s="1334"/>
    </row>
    <row r="29711" spans="1:12" ht="24" customHeight="1">
      <c r="A29711" s="1355"/>
      <c r="B29711" s="1355"/>
      <c r="C29711" s="1433"/>
      <c r="E29711" s="1433"/>
      <c r="K29711" s="1433"/>
      <c r="L29711" s="1334"/>
    </row>
    <row r="29712" spans="1:12" ht="24" customHeight="1">
      <c r="A29712" s="1355"/>
      <c r="B29712" s="1355"/>
      <c r="C29712" s="1433"/>
      <c r="E29712" s="1433"/>
      <c r="K29712" s="1433"/>
      <c r="L29712" s="1334"/>
    </row>
    <row r="29713" spans="1:12" ht="24" customHeight="1">
      <c r="A29713" s="1355"/>
      <c r="B29713" s="1355"/>
      <c r="C29713" s="1433"/>
      <c r="E29713" s="1433"/>
      <c r="K29713" s="1433"/>
      <c r="L29713" s="1334"/>
    </row>
    <row r="29714" spans="1:12" ht="24" customHeight="1">
      <c r="A29714" s="1355"/>
      <c r="B29714" s="1355"/>
      <c r="C29714" s="1433"/>
      <c r="E29714" s="1433"/>
      <c r="K29714" s="1433"/>
      <c r="L29714" s="1334"/>
    </row>
    <row r="29715" spans="1:12" ht="24" customHeight="1">
      <c r="A29715" s="1355"/>
      <c r="B29715" s="1355"/>
      <c r="C29715" s="1433"/>
      <c r="E29715" s="1433"/>
      <c r="K29715" s="1433"/>
      <c r="L29715" s="1334"/>
    </row>
    <row r="29716" spans="1:12" ht="24" customHeight="1">
      <c r="A29716" s="1355"/>
      <c r="B29716" s="1355"/>
      <c r="C29716" s="1433"/>
      <c r="E29716" s="1433"/>
      <c r="K29716" s="1433"/>
      <c r="L29716" s="1334"/>
    </row>
    <row r="29717" spans="1:12" ht="24" customHeight="1">
      <c r="A29717" s="1355"/>
      <c r="B29717" s="1355"/>
      <c r="C29717" s="1433"/>
      <c r="E29717" s="1433"/>
      <c r="K29717" s="1433"/>
      <c r="L29717" s="1334"/>
    </row>
    <row r="29718" spans="1:12" ht="24" customHeight="1">
      <c r="A29718" s="1355"/>
      <c r="B29718" s="1355"/>
      <c r="C29718" s="1433"/>
      <c r="E29718" s="1433"/>
      <c r="K29718" s="1433"/>
      <c r="L29718" s="1334"/>
    </row>
    <row r="29719" spans="1:12" ht="24" customHeight="1">
      <c r="A29719" s="1355"/>
      <c r="B29719" s="1355"/>
      <c r="C29719" s="1433"/>
      <c r="E29719" s="1433"/>
      <c r="K29719" s="1433"/>
      <c r="L29719" s="1334"/>
    </row>
    <row r="29720" spans="1:12" ht="24" customHeight="1">
      <c r="A29720" s="1355"/>
      <c r="B29720" s="1355"/>
      <c r="C29720" s="1433"/>
      <c r="E29720" s="1433"/>
      <c r="K29720" s="1433"/>
      <c r="L29720" s="1334"/>
    </row>
    <row r="29721" spans="1:12" ht="24" customHeight="1">
      <c r="A29721" s="1355"/>
      <c r="B29721" s="1355"/>
      <c r="C29721" s="1433"/>
      <c r="E29721" s="1433"/>
      <c r="K29721" s="1433"/>
      <c r="L29721" s="1334"/>
    </row>
    <row r="29722" spans="1:12" ht="24" customHeight="1">
      <c r="A29722" s="1355"/>
      <c r="B29722" s="1355"/>
      <c r="C29722" s="1433"/>
      <c r="E29722" s="1433"/>
      <c r="K29722" s="1433"/>
      <c r="L29722" s="1334"/>
    </row>
    <row r="29723" spans="1:12" ht="24" customHeight="1">
      <c r="A29723" s="1355"/>
      <c r="B29723" s="1355"/>
      <c r="C29723" s="1433"/>
      <c r="E29723" s="1433"/>
      <c r="K29723" s="1433"/>
      <c r="L29723" s="1334"/>
    </row>
    <row r="29724" spans="1:12" ht="24" customHeight="1">
      <c r="A29724" s="1355"/>
      <c r="B29724" s="1355"/>
      <c r="C29724" s="1433"/>
      <c r="E29724" s="1433"/>
      <c r="K29724" s="1433"/>
      <c r="L29724" s="1334"/>
    </row>
    <row r="29725" spans="1:12" ht="24" customHeight="1">
      <c r="A29725" s="1355"/>
      <c r="B29725" s="1355"/>
      <c r="C29725" s="1433"/>
      <c r="E29725" s="1433"/>
      <c r="K29725" s="1433"/>
      <c r="L29725" s="1334"/>
    </row>
    <row r="29726" spans="1:12" ht="24" customHeight="1">
      <c r="A29726" s="1355"/>
      <c r="B29726" s="1355"/>
      <c r="C29726" s="1433"/>
      <c r="E29726" s="1433"/>
      <c r="K29726" s="1433"/>
      <c r="L29726" s="1334"/>
    </row>
    <row r="29727" spans="1:12" ht="24" customHeight="1">
      <c r="A29727" s="1355"/>
      <c r="B29727" s="1355"/>
      <c r="C29727" s="1433"/>
      <c r="E29727" s="1433"/>
      <c r="K29727" s="1433"/>
      <c r="L29727" s="1334"/>
    </row>
    <row r="29728" spans="1:12" ht="24" customHeight="1">
      <c r="A29728" s="1355"/>
      <c r="B29728" s="1355"/>
      <c r="C29728" s="1433"/>
      <c r="E29728" s="1433"/>
      <c r="K29728" s="1433"/>
      <c r="L29728" s="1334"/>
    </row>
    <row r="29729" spans="1:12" ht="24" customHeight="1">
      <c r="A29729" s="1355"/>
      <c r="B29729" s="1355"/>
      <c r="C29729" s="1433"/>
      <c r="E29729" s="1433"/>
      <c r="K29729" s="1433"/>
      <c r="L29729" s="1334"/>
    </row>
    <row r="29730" spans="1:12" ht="24" customHeight="1">
      <c r="A29730" s="1355"/>
      <c r="B29730" s="1355"/>
      <c r="C29730" s="1433"/>
      <c r="E29730" s="1433"/>
      <c r="K29730" s="1433"/>
      <c r="L29730" s="1334"/>
    </row>
    <row r="29731" spans="1:12" ht="24" customHeight="1">
      <c r="A29731" s="1355"/>
      <c r="B29731" s="1355"/>
      <c r="C29731" s="1433"/>
      <c r="E29731" s="1433"/>
      <c r="K29731" s="1433"/>
      <c r="L29731" s="1334"/>
    </row>
    <row r="29732" spans="1:12" ht="24" customHeight="1">
      <c r="A29732" s="1355"/>
      <c r="B29732" s="1355"/>
      <c r="C29732" s="1433"/>
      <c r="E29732" s="1433"/>
      <c r="K29732" s="1433"/>
      <c r="L29732" s="1334"/>
    </row>
    <row r="29733" spans="1:12" ht="24" customHeight="1">
      <c r="A29733" s="1355"/>
      <c r="B29733" s="1355"/>
      <c r="C29733" s="1433"/>
      <c r="E29733" s="1433"/>
      <c r="K29733" s="1433"/>
      <c r="L29733" s="1334"/>
    </row>
    <row r="29734" spans="1:12" ht="24" customHeight="1">
      <c r="A29734" s="1355"/>
      <c r="B29734" s="1355"/>
      <c r="C29734" s="1433"/>
      <c r="E29734" s="1433"/>
      <c r="K29734" s="1433"/>
      <c r="L29734" s="1334"/>
    </row>
    <row r="29735" spans="1:12" ht="24" customHeight="1">
      <c r="A29735" s="1355"/>
      <c r="B29735" s="1355"/>
      <c r="C29735" s="1433"/>
      <c r="E29735" s="1433"/>
      <c r="K29735" s="1433"/>
      <c r="L29735" s="1334"/>
    </row>
    <row r="29736" spans="1:12" ht="24" customHeight="1">
      <c r="A29736" s="1355"/>
      <c r="B29736" s="1355"/>
      <c r="C29736" s="1433"/>
      <c r="E29736" s="1433"/>
      <c r="K29736" s="1433"/>
      <c r="L29736" s="1334"/>
    </row>
    <row r="29737" spans="1:12" ht="24" customHeight="1">
      <c r="A29737" s="1355"/>
      <c r="B29737" s="1355"/>
      <c r="C29737" s="1433"/>
      <c r="E29737" s="1433"/>
      <c r="K29737" s="1433"/>
      <c r="L29737" s="1334"/>
    </row>
    <row r="29738" spans="1:12" ht="24" customHeight="1">
      <c r="A29738" s="1355"/>
      <c r="B29738" s="1355"/>
      <c r="C29738" s="1433"/>
      <c r="E29738" s="1433"/>
      <c r="K29738" s="1433"/>
      <c r="L29738" s="1334"/>
    </row>
    <row r="29739" spans="1:12" ht="24" customHeight="1">
      <c r="A29739" s="1355"/>
      <c r="B29739" s="1355"/>
      <c r="C29739" s="1433"/>
      <c r="E29739" s="1433"/>
      <c r="K29739" s="1433"/>
      <c r="L29739" s="1334"/>
    </row>
    <row r="29740" spans="1:12" ht="24" customHeight="1">
      <c r="A29740" s="1355"/>
      <c r="B29740" s="1355"/>
      <c r="C29740" s="1433"/>
      <c r="E29740" s="1433"/>
      <c r="K29740" s="1433"/>
      <c r="L29740" s="1334"/>
    </row>
    <row r="29741" spans="1:12" ht="24" customHeight="1">
      <c r="A29741" s="1355"/>
      <c r="B29741" s="1355"/>
      <c r="C29741" s="1433"/>
      <c r="E29741" s="1433"/>
      <c r="K29741" s="1433"/>
      <c r="L29741" s="1334"/>
    </row>
    <row r="29742" spans="1:12" ht="24" customHeight="1">
      <c r="A29742" s="1355"/>
      <c r="B29742" s="1355"/>
      <c r="C29742" s="1433"/>
      <c r="E29742" s="1433"/>
      <c r="K29742" s="1433"/>
      <c r="L29742" s="1334"/>
    </row>
    <row r="29743" spans="1:12" ht="24" customHeight="1">
      <c r="A29743" s="1355"/>
      <c r="B29743" s="1355"/>
      <c r="C29743" s="1433"/>
      <c r="E29743" s="1433"/>
      <c r="K29743" s="1433"/>
      <c r="L29743" s="1334"/>
    </row>
    <row r="29744" spans="1:12" ht="24" customHeight="1">
      <c r="A29744" s="1355"/>
      <c r="B29744" s="1355"/>
      <c r="C29744" s="1433"/>
      <c r="E29744" s="1433"/>
      <c r="K29744" s="1433"/>
      <c r="L29744" s="1334"/>
    </row>
    <row r="29745" spans="1:12" ht="24" customHeight="1">
      <c r="A29745" s="1355"/>
      <c r="B29745" s="1355"/>
      <c r="C29745" s="1433"/>
      <c r="E29745" s="1433"/>
      <c r="K29745" s="1433"/>
      <c r="L29745" s="1334"/>
    </row>
    <row r="29746" spans="1:12" ht="24" customHeight="1">
      <c r="A29746" s="1355"/>
      <c r="B29746" s="1355"/>
      <c r="C29746" s="1433"/>
      <c r="E29746" s="1433"/>
      <c r="K29746" s="1433"/>
      <c r="L29746" s="1334"/>
    </row>
    <row r="29747" spans="1:12" ht="24" customHeight="1">
      <c r="A29747" s="1355"/>
      <c r="B29747" s="1355"/>
      <c r="C29747" s="1433"/>
      <c r="E29747" s="1433"/>
      <c r="K29747" s="1433"/>
      <c r="L29747" s="1334"/>
    </row>
    <row r="29748" spans="1:12" ht="24" customHeight="1">
      <c r="A29748" s="1355"/>
      <c r="B29748" s="1355"/>
      <c r="C29748" s="1433"/>
      <c r="E29748" s="1433"/>
      <c r="K29748" s="1433"/>
      <c r="L29748" s="1334"/>
    </row>
    <row r="29749" spans="1:12" ht="24" customHeight="1">
      <c r="A29749" s="1355"/>
      <c r="B29749" s="1355"/>
      <c r="C29749" s="1433"/>
      <c r="E29749" s="1433"/>
      <c r="K29749" s="1433"/>
      <c r="L29749" s="1334"/>
    </row>
    <row r="29750" spans="1:12" ht="24" customHeight="1">
      <c r="A29750" s="1355"/>
      <c r="B29750" s="1355"/>
      <c r="C29750" s="1433"/>
      <c r="E29750" s="1433"/>
      <c r="K29750" s="1433"/>
      <c r="L29750" s="1334"/>
    </row>
    <row r="29751" spans="1:12" ht="24" customHeight="1">
      <c r="A29751" s="1355"/>
      <c r="B29751" s="1355"/>
      <c r="C29751" s="1433"/>
      <c r="E29751" s="1433"/>
      <c r="K29751" s="1433"/>
      <c r="L29751" s="1334"/>
    </row>
    <row r="29752" spans="1:12" ht="24" customHeight="1">
      <c r="A29752" s="1355"/>
      <c r="B29752" s="1355"/>
      <c r="C29752" s="1433"/>
      <c r="E29752" s="1433"/>
      <c r="K29752" s="1433"/>
      <c r="L29752" s="1334"/>
    </row>
    <row r="29753" spans="1:12" ht="24" customHeight="1">
      <c r="A29753" s="1355"/>
      <c r="B29753" s="1355"/>
      <c r="C29753" s="1433"/>
      <c r="E29753" s="1433"/>
      <c r="K29753" s="1433"/>
      <c r="L29753" s="1334"/>
    </row>
    <row r="29754" spans="1:12" ht="24" customHeight="1">
      <c r="A29754" s="1355"/>
      <c r="B29754" s="1355"/>
      <c r="C29754" s="1433"/>
      <c r="E29754" s="1433"/>
      <c r="K29754" s="1433"/>
      <c r="L29754" s="1334"/>
    </row>
    <row r="29755" spans="1:12" ht="24" customHeight="1">
      <c r="A29755" s="1355"/>
      <c r="B29755" s="1355"/>
      <c r="C29755" s="1433"/>
      <c r="E29755" s="1433"/>
      <c r="K29755" s="1433"/>
      <c r="L29755" s="1334"/>
    </row>
    <row r="29756" spans="1:12" ht="24" customHeight="1">
      <c r="A29756" s="1355"/>
      <c r="B29756" s="1355"/>
      <c r="C29756" s="1433"/>
      <c r="E29756" s="1433"/>
      <c r="K29756" s="1433"/>
      <c r="L29756" s="1334"/>
    </row>
    <row r="29757" spans="1:12" ht="24" customHeight="1">
      <c r="A29757" s="1355"/>
      <c r="B29757" s="1355"/>
      <c r="C29757" s="1433"/>
      <c r="E29757" s="1433"/>
      <c r="K29757" s="1433"/>
      <c r="L29757" s="1334"/>
    </row>
    <row r="29758" spans="1:12" ht="24" customHeight="1">
      <c r="A29758" s="1355"/>
      <c r="B29758" s="1355"/>
      <c r="C29758" s="1433"/>
      <c r="E29758" s="1433"/>
      <c r="K29758" s="1433"/>
      <c r="L29758" s="1334"/>
    </row>
    <row r="29759" spans="1:12" ht="24" customHeight="1">
      <c r="A29759" s="1355"/>
      <c r="B29759" s="1355"/>
      <c r="C29759" s="1433"/>
      <c r="E29759" s="1433"/>
      <c r="K29759" s="1433"/>
      <c r="L29759" s="1334"/>
    </row>
    <row r="29760" spans="1:12" ht="24" customHeight="1">
      <c r="A29760" s="1355"/>
      <c r="B29760" s="1355"/>
      <c r="C29760" s="1433"/>
      <c r="E29760" s="1433"/>
      <c r="K29760" s="1433"/>
      <c r="L29760" s="1334"/>
    </row>
    <row r="29761" spans="1:12" ht="24" customHeight="1">
      <c r="A29761" s="1355"/>
      <c r="B29761" s="1355"/>
      <c r="C29761" s="1433"/>
      <c r="E29761" s="1433"/>
      <c r="K29761" s="1433"/>
      <c r="L29761" s="1334"/>
    </row>
    <row r="29762" spans="1:12" ht="24" customHeight="1">
      <c r="A29762" s="1355"/>
      <c r="B29762" s="1355"/>
      <c r="C29762" s="1433"/>
      <c r="E29762" s="1433"/>
      <c r="K29762" s="1433"/>
      <c r="L29762" s="1334"/>
    </row>
    <row r="29763" spans="1:12" ht="24" customHeight="1">
      <c r="A29763" s="1355"/>
      <c r="B29763" s="1355"/>
      <c r="C29763" s="1433"/>
      <c r="E29763" s="1433"/>
      <c r="K29763" s="1433"/>
      <c r="L29763" s="1334"/>
    </row>
    <row r="29764" spans="1:12" ht="24" customHeight="1">
      <c r="A29764" s="1355"/>
      <c r="B29764" s="1355"/>
      <c r="C29764" s="1433"/>
      <c r="E29764" s="1433"/>
      <c r="K29764" s="1433"/>
      <c r="L29764" s="1334"/>
    </row>
    <row r="29765" spans="1:12" ht="24" customHeight="1">
      <c r="A29765" s="1355"/>
      <c r="B29765" s="1355"/>
      <c r="C29765" s="1433"/>
      <c r="E29765" s="1433"/>
      <c r="K29765" s="1433"/>
      <c r="L29765" s="1334"/>
    </row>
    <row r="29766" spans="1:12" ht="24" customHeight="1">
      <c r="A29766" s="1355"/>
      <c r="B29766" s="1355"/>
      <c r="C29766" s="1433"/>
      <c r="E29766" s="1433"/>
      <c r="K29766" s="1433"/>
      <c r="L29766" s="1334"/>
    </row>
    <row r="29767" spans="1:12" ht="24" customHeight="1">
      <c r="A29767" s="1355"/>
      <c r="B29767" s="1355"/>
      <c r="C29767" s="1433"/>
      <c r="E29767" s="1433"/>
      <c r="K29767" s="1433"/>
      <c r="L29767" s="1334"/>
    </row>
    <row r="29768" spans="1:12" ht="24" customHeight="1">
      <c r="A29768" s="1355"/>
      <c r="B29768" s="1355"/>
      <c r="C29768" s="1433"/>
      <c r="E29768" s="1433"/>
      <c r="K29768" s="1433"/>
      <c r="L29768" s="1334"/>
    </row>
    <row r="29769" spans="1:12" ht="24" customHeight="1">
      <c r="A29769" s="1355"/>
      <c r="B29769" s="1355"/>
      <c r="C29769" s="1433"/>
      <c r="E29769" s="1433"/>
      <c r="K29769" s="1433"/>
      <c r="L29769" s="1334"/>
    </row>
    <row r="29770" spans="1:12" ht="24" customHeight="1">
      <c r="A29770" s="1355"/>
      <c r="B29770" s="1355"/>
      <c r="C29770" s="1433"/>
      <c r="E29770" s="1433"/>
      <c r="K29770" s="1433"/>
      <c r="L29770" s="1334"/>
    </row>
    <row r="29771" spans="1:12" ht="24" customHeight="1">
      <c r="A29771" s="1355"/>
      <c r="B29771" s="1355"/>
      <c r="C29771" s="1433"/>
      <c r="E29771" s="1433"/>
      <c r="K29771" s="1433"/>
      <c r="L29771" s="1334"/>
    </row>
    <row r="29772" spans="1:12" ht="24" customHeight="1">
      <c r="A29772" s="1355"/>
      <c r="B29772" s="1355"/>
      <c r="C29772" s="1433"/>
      <c r="E29772" s="1433"/>
      <c r="K29772" s="1433"/>
      <c r="L29772" s="1334"/>
    </row>
    <row r="29773" spans="1:12" ht="24" customHeight="1">
      <c r="A29773" s="1355"/>
      <c r="B29773" s="1355"/>
      <c r="C29773" s="1433"/>
      <c r="E29773" s="1433"/>
      <c r="K29773" s="1433"/>
      <c r="L29773" s="1334"/>
    </row>
    <row r="29774" spans="1:12" ht="24" customHeight="1">
      <c r="A29774" s="1355"/>
      <c r="B29774" s="1355"/>
      <c r="C29774" s="1433"/>
      <c r="E29774" s="1433"/>
      <c r="K29774" s="1433"/>
      <c r="L29774" s="1334"/>
    </row>
    <row r="29775" spans="1:12" ht="24" customHeight="1">
      <c r="A29775" s="1355"/>
      <c r="B29775" s="1355"/>
      <c r="C29775" s="1433"/>
      <c r="E29775" s="1433"/>
      <c r="K29775" s="1433"/>
      <c r="L29775" s="1334"/>
    </row>
    <row r="29776" spans="1:12" ht="24" customHeight="1">
      <c r="A29776" s="1355"/>
      <c r="B29776" s="1355"/>
      <c r="C29776" s="1433"/>
      <c r="E29776" s="1433"/>
      <c r="K29776" s="1433"/>
      <c r="L29776" s="1334"/>
    </row>
    <row r="29777" spans="1:12" ht="24" customHeight="1">
      <c r="A29777" s="1355"/>
      <c r="B29777" s="1355"/>
      <c r="C29777" s="1433"/>
      <c r="E29777" s="1433"/>
      <c r="K29777" s="1433"/>
      <c r="L29777" s="1334"/>
    </row>
    <row r="29778" spans="1:12" ht="24" customHeight="1">
      <c r="A29778" s="1355"/>
      <c r="B29778" s="1355"/>
      <c r="C29778" s="1433"/>
      <c r="E29778" s="1433"/>
      <c r="K29778" s="1433"/>
      <c r="L29778" s="1334"/>
    </row>
    <row r="29779" spans="1:12" ht="24" customHeight="1">
      <c r="A29779" s="1355"/>
      <c r="B29779" s="1355"/>
      <c r="C29779" s="1433"/>
      <c r="E29779" s="1433"/>
      <c r="K29779" s="1433"/>
      <c r="L29779" s="1334"/>
    </row>
    <row r="29780" spans="1:12" ht="24" customHeight="1">
      <c r="A29780" s="1355"/>
      <c r="B29780" s="1355"/>
      <c r="C29780" s="1433"/>
      <c r="E29780" s="1433"/>
      <c r="K29780" s="1433"/>
      <c r="L29780" s="1334"/>
    </row>
    <row r="29781" spans="1:12" ht="24" customHeight="1">
      <c r="A29781" s="1355"/>
      <c r="B29781" s="1355"/>
      <c r="C29781" s="1433"/>
      <c r="E29781" s="1433"/>
      <c r="K29781" s="1433"/>
      <c r="L29781" s="1334"/>
    </row>
    <row r="29782" spans="1:12" ht="24" customHeight="1">
      <c r="A29782" s="1355"/>
      <c r="B29782" s="1355"/>
      <c r="C29782" s="1433"/>
      <c r="E29782" s="1433"/>
      <c r="K29782" s="1433"/>
      <c r="L29782" s="1334"/>
    </row>
    <row r="29783" spans="1:12" ht="24" customHeight="1">
      <c r="A29783" s="1355"/>
      <c r="B29783" s="1355"/>
      <c r="C29783" s="1433"/>
      <c r="E29783" s="1433"/>
      <c r="K29783" s="1433"/>
      <c r="L29783" s="1334"/>
    </row>
    <row r="29784" spans="1:12" ht="24" customHeight="1">
      <c r="A29784" s="1355"/>
      <c r="B29784" s="1355"/>
      <c r="C29784" s="1433"/>
      <c r="E29784" s="1433"/>
      <c r="K29784" s="1433"/>
      <c r="L29784" s="1334"/>
    </row>
    <row r="29785" spans="1:12" ht="24" customHeight="1">
      <c r="A29785" s="1355"/>
      <c r="B29785" s="1355"/>
      <c r="C29785" s="1433"/>
      <c r="E29785" s="1433"/>
      <c r="K29785" s="1433"/>
      <c r="L29785" s="1334"/>
    </row>
    <row r="29786" spans="1:12" ht="24" customHeight="1">
      <c r="A29786" s="1355"/>
      <c r="B29786" s="1355"/>
      <c r="C29786" s="1433"/>
      <c r="E29786" s="1433"/>
      <c r="K29786" s="1433"/>
      <c r="L29786" s="1334"/>
    </row>
    <row r="29787" spans="1:12" ht="24" customHeight="1">
      <c r="A29787" s="1355"/>
      <c r="B29787" s="1355"/>
      <c r="C29787" s="1433"/>
      <c r="E29787" s="1433"/>
      <c r="K29787" s="1433"/>
      <c r="L29787" s="1334"/>
    </row>
    <row r="29788" spans="1:12" ht="24" customHeight="1">
      <c r="A29788" s="1355"/>
      <c r="B29788" s="1355"/>
      <c r="C29788" s="1433"/>
      <c r="E29788" s="1433"/>
      <c r="K29788" s="1433"/>
      <c r="L29788" s="1334"/>
    </row>
    <row r="29789" spans="1:12" ht="24" customHeight="1">
      <c r="A29789" s="1355"/>
      <c r="B29789" s="1355"/>
      <c r="C29789" s="1433"/>
      <c r="E29789" s="1433"/>
      <c r="K29789" s="1433"/>
      <c r="L29789" s="1334"/>
    </row>
    <row r="29790" spans="1:12" ht="24" customHeight="1">
      <c r="A29790" s="1355"/>
      <c r="B29790" s="1355"/>
      <c r="C29790" s="1433"/>
      <c r="E29790" s="1433"/>
      <c r="K29790" s="1433"/>
      <c r="L29790" s="1334"/>
    </row>
    <row r="29791" spans="1:12" ht="24" customHeight="1">
      <c r="A29791" s="1355"/>
      <c r="B29791" s="1355"/>
      <c r="C29791" s="1433"/>
      <c r="E29791" s="1433"/>
      <c r="K29791" s="1433"/>
      <c r="L29791" s="1334"/>
    </row>
    <row r="29792" spans="1:12" ht="24" customHeight="1">
      <c r="A29792" s="1355"/>
      <c r="B29792" s="1355"/>
      <c r="C29792" s="1433"/>
      <c r="E29792" s="1433"/>
      <c r="K29792" s="1433"/>
      <c r="L29792" s="1334"/>
    </row>
    <row r="29793" spans="1:12" ht="24" customHeight="1">
      <c r="A29793" s="1355"/>
      <c r="B29793" s="1355"/>
      <c r="C29793" s="1433"/>
      <c r="E29793" s="1433"/>
      <c r="K29793" s="1433"/>
      <c r="L29793" s="1334"/>
    </row>
    <row r="29794" spans="1:12" ht="24" customHeight="1">
      <c r="A29794" s="1355"/>
      <c r="B29794" s="1355"/>
      <c r="C29794" s="1433"/>
      <c r="E29794" s="1433"/>
      <c r="K29794" s="1433"/>
      <c r="L29794" s="1334"/>
    </row>
    <row r="29795" spans="1:12" ht="24" customHeight="1">
      <c r="A29795" s="1355"/>
      <c r="B29795" s="1355"/>
      <c r="C29795" s="1433"/>
      <c r="E29795" s="1433"/>
      <c r="K29795" s="1433"/>
      <c r="L29795" s="1334"/>
    </row>
    <row r="29796" spans="1:12" ht="24" customHeight="1">
      <c r="A29796" s="1355"/>
      <c r="B29796" s="1355"/>
      <c r="C29796" s="1433"/>
      <c r="E29796" s="1433"/>
      <c r="K29796" s="1433"/>
      <c r="L29796" s="1334"/>
    </row>
    <row r="29797" spans="1:12" ht="24" customHeight="1">
      <c r="A29797" s="1355"/>
      <c r="B29797" s="1355"/>
      <c r="C29797" s="1433"/>
      <c r="E29797" s="1433"/>
      <c r="K29797" s="1433"/>
      <c r="L29797" s="1334"/>
    </row>
    <row r="29798" spans="1:12" ht="24" customHeight="1">
      <c r="A29798" s="1355"/>
      <c r="B29798" s="1355"/>
      <c r="C29798" s="1433"/>
      <c r="E29798" s="1433"/>
      <c r="K29798" s="1433"/>
      <c r="L29798" s="1334"/>
    </row>
    <row r="29799" spans="1:12" ht="24" customHeight="1">
      <c r="A29799" s="1355"/>
      <c r="B29799" s="1355"/>
      <c r="C29799" s="1433"/>
      <c r="E29799" s="1433"/>
      <c r="K29799" s="1433"/>
      <c r="L29799" s="1334"/>
    </row>
    <row r="29800" spans="1:12" ht="24" customHeight="1">
      <c r="A29800" s="1355"/>
      <c r="B29800" s="1355"/>
      <c r="C29800" s="1433"/>
      <c r="E29800" s="1433"/>
      <c r="K29800" s="1433"/>
      <c r="L29800" s="1334"/>
    </row>
    <row r="29801" spans="1:12" ht="24" customHeight="1">
      <c r="A29801" s="1355"/>
      <c r="B29801" s="1355"/>
      <c r="C29801" s="1433"/>
      <c r="E29801" s="1433"/>
      <c r="K29801" s="1433"/>
      <c r="L29801" s="1334"/>
    </row>
    <row r="29802" spans="1:12" ht="24" customHeight="1">
      <c r="A29802" s="1355"/>
      <c r="B29802" s="1355"/>
      <c r="C29802" s="1433"/>
      <c r="E29802" s="1433"/>
      <c r="K29802" s="1433"/>
      <c r="L29802" s="1334"/>
    </row>
    <row r="29803" spans="1:12" ht="24" customHeight="1">
      <c r="A29803" s="1355"/>
      <c r="B29803" s="1355"/>
      <c r="C29803" s="1433"/>
      <c r="E29803" s="1433"/>
      <c r="K29803" s="1433"/>
      <c r="L29803" s="1334"/>
    </row>
    <row r="29804" spans="1:12" ht="24" customHeight="1">
      <c r="A29804" s="1355"/>
      <c r="B29804" s="1355"/>
      <c r="C29804" s="1433"/>
      <c r="E29804" s="1433"/>
      <c r="K29804" s="1433"/>
      <c r="L29804" s="1334"/>
    </row>
    <row r="29805" spans="1:12" ht="24" customHeight="1">
      <c r="A29805" s="1355"/>
      <c r="B29805" s="1355"/>
      <c r="C29805" s="1433"/>
      <c r="E29805" s="1433"/>
      <c r="K29805" s="1433"/>
      <c r="L29805" s="1334"/>
    </row>
    <row r="29806" spans="1:12" ht="24" customHeight="1">
      <c r="A29806" s="1355"/>
      <c r="B29806" s="1355"/>
      <c r="C29806" s="1433"/>
      <c r="E29806" s="1433"/>
      <c r="K29806" s="1433"/>
      <c r="L29806" s="1334"/>
    </row>
    <row r="29807" spans="1:12" ht="24" customHeight="1">
      <c r="A29807" s="1355"/>
      <c r="B29807" s="1355"/>
      <c r="C29807" s="1433"/>
      <c r="E29807" s="1433"/>
      <c r="K29807" s="1433"/>
      <c r="L29807" s="1334"/>
    </row>
    <row r="29808" spans="1:12" ht="24" customHeight="1">
      <c r="A29808" s="1355"/>
      <c r="B29808" s="1355"/>
      <c r="C29808" s="1433"/>
      <c r="E29808" s="1433"/>
      <c r="K29808" s="1433"/>
      <c r="L29808" s="1334"/>
    </row>
    <row r="29809" spans="1:12" ht="24" customHeight="1">
      <c r="A29809" s="1355"/>
      <c r="B29809" s="1355"/>
      <c r="C29809" s="1433"/>
      <c r="E29809" s="1433"/>
      <c r="K29809" s="1433"/>
      <c r="L29809" s="1334"/>
    </row>
    <row r="29810" spans="1:12" ht="24" customHeight="1">
      <c r="A29810" s="1355"/>
      <c r="B29810" s="1355"/>
      <c r="C29810" s="1433"/>
      <c r="E29810" s="1433"/>
      <c r="K29810" s="1433"/>
      <c r="L29810" s="1334"/>
    </row>
    <row r="29811" spans="1:12" ht="24" customHeight="1">
      <c r="A29811" s="1355"/>
      <c r="B29811" s="1355"/>
      <c r="C29811" s="1433"/>
      <c r="E29811" s="1433"/>
      <c r="K29811" s="1433"/>
      <c r="L29811" s="1334"/>
    </row>
    <row r="29812" spans="1:12" ht="24" customHeight="1">
      <c r="A29812" s="1355"/>
      <c r="B29812" s="1355"/>
      <c r="C29812" s="1433"/>
      <c r="E29812" s="1433"/>
      <c r="K29812" s="1433"/>
      <c r="L29812" s="1334"/>
    </row>
    <row r="29813" spans="1:12" ht="24" customHeight="1">
      <c r="A29813" s="1355"/>
      <c r="B29813" s="1355"/>
      <c r="C29813" s="1433"/>
      <c r="E29813" s="1433"/>
      <c r="K29813" s="1433"/>
      <c r="L29813" s="1334"/>
    </row>
    <row r="29814" spans="1:12" ht="24" customHeight="1">
      <c r="A29814" s="1355"/>
      <c r="B29814" s="1355"/>
      <c r="C29814" s="1433"/>
      <c r="E29814" s="1433"/>
      <c r="K29814" s="1433"/>
      <c r="L29814" s="1334"/>
    </row>
    <row r="29815" spans="1:12" ht="24" customHeight="1">
      <c r="A29815" s="1355"/>
      <c r="B29815" s="1355"/>
      <c r="C29815" s="1433"/>
      <c r="E29815" s="1433"/>
      <c r="K29815" s="1433"/>
      <c r="L29815" s="1334"/>
    </row>
    <row r="29816" spans="1:12" ht="24" customHeight="1">
      <c r="A29816" s="1355"/>
      <c r="B29816" s="1355"/>
      <c r="C29816" s="1433"/>
      <c r="E29816" s="1433"/>
      <c r="K29816" s="1433"/>
      <c r="L29816" s="1334"/>
    </row>
    <row r="29817" spans="1:12" ht="24" customHeight="1">
      <c r="A29817" s="1355"/>
      <c r="B29817" s="1355"/>
      <c r="C29817" s="1433"/>
      <c r="E29817" s="1433"/>
      <c r="K29817" s="1433"/>
      <c r="L29817" s="1334"/>
    </row>
    <row r="29818" spans="1:12" ht="24" customHeight="1">
      <c r="A29818" s="1355"/>
      <c r="B29818" s="1355"/>
      <c r="C29818" s="1433"/>
      <c r="E29818" s="1433"/>
      <c r="K29818" s="1433"/>
      <c r="L29818" s="1334"/>
    </row>
    <row r="29819" spans="1:12" ht="24" customHeight="1">
      <c r="A29819" s="1355"/>
      <c r="B29819" s="1355"/>
      <c r="C29819" s="1433"/>
      <c r="E29819" s="1433"/>
      <c r="K29819" s="1433"/>
      <c r="L29819" s="1334"/>
    </row>
    <row r="29820" spans="1:12" ht="24" customHeight="1">
      <c r="A29820" s="1355"/>
      <c r="B29820" s="1355"/>
      <c r="C29820" s="1433"/>
      <c r="E29820" s="1433"/>
      <c r="K29820" s="1433"/>
      <c r="L29820" s="1334"/>
    </row>
    <row r="29821" spans="1:12" ht="24" customHeight="1">
      <c r="A29821" s="1355"/>
      <c r="B29821" s="1355"/>
      <c r="C29821" s="1433"/>
      <c r="E29821" s="1433"/>
      <c r="K29821" s="1433"/>
      <c r="L29821" s="1334"/>
    </row>
    <row r="29822" spans="1:12" ht="24" customHeight="1">
      <c r="A29822" s="1355"/>
      <c r="B29822" s="1355"/>
      <c r="C29822" s="1433"/>
      <c r="E29822" s="1433"/>
      <c r="K29822" s="1433"/>
      <c r="L29822" s="1334"/>
    </row>
    <row r="29823" spans="1:12" ht="24" customHeight="1">
      <c r="A29823" s="1355"/>
      <c r="B29823" s="1355"/>
      <c r="C29823" s="1433"/>
      <c r="E29823" s="1433"/>
      <c r="K29823" s="1433"/>
      <c r="L29823" s="1334"/>
    </row>
    <row r="29824" spans="1:12" ht="24" customHeight="1">
      <c r="A29824" s="1355"/>
      <c r="B29824" s="1355"/>
      <c r="C29824" s="1433"/>
      <c r="E29824" s="1433"/>
      <c r="K29824" s="1433"/>
      <c r="L29824" s="1334"/>
    </row>
    <row r="29825" spans="1:12" ht="24" customHeight="1">
      <c r="A29825" s="1355"/>
      <c r="B29825" s="1355"/>
      <c r="C29825" s="1433"/>
      <c r="E29825" s="1433"/>
      <c r="K29825" s="1433"/>
      <c r="L29825" s="1334"/>
    </row>
    <row r="29826" spans="1:12" ht="24" customHeight="1">
      <c r="A29826" s="1355"/>
      <c r="B29826" s="1355"/>
      <c r="C29826" s="1433"/>
      <c r="E29826" s="1433"/>
      <c r="K29826" s="1433"/>
      <c r="L29826" s="1334"/>
    </row>
    <row r="29827" spans="1:12" ht="24" customHeight="1">
      <c r="A29827" s="1355"/>
      <c r="B29827" s="1355"/>
      <c r="C29827" s="1433"/>
      <c r="E29827" s="1433"/>
      <c r="K29827" s="1433"/>
      <c r="L29827" s="1334"/>
    </row>
    <row r="29828" spans="1:12" ht="24" customHeight="1">
      <c r="A29828" s="1355"/>
      <c r="B29828" s="1355"/>
      <c r="C29828" s="1433"/>
      <c r="E29828" s="1433"/>
      <c r="K29828" s="1433"/>
      <c r="L29828" s="1334"/>
    </row>
    <row r="29829" spans="1:12" ht="24" customHeight="1">
      <c r="A29829" s="1355"/>
      <c r="B29829" s="1355"/>
      <c r="C29829" s="1433"/>
      <c r="E29829" s="1433"/>
      <c r="K29829" s="1433"/>
      <c r="L29829" s="1334"/>
    </row>
    <row r="29830" spans="1:12" ht="24" customHeight="1">
      <c r="A29830" s="1355"/>
      <c r="B29830" s="1355"/>
      <c r="C29830" s="1433"/>
      <c r="E29830" s="1433"/>
      <c r="K29830" s="1433"/>
      <c r="L29830" s="1334"/>
    </row>
    <row r="29831" spans="1:12" ht="24" customHeight="1">
      <c r="A29831" s="1355"/>
      <c r="B29831" s="1355"/>
      <c r="C29831" s="1433"/>
      <c r="E29831" s="1433"/>
      <c r="K29831" s="1433"/>
      <c r="L29831" s="1334"/>
    </row>
    <row r="29832" spans="1:12" ht="24" customHeight="1">
      <c r="A29832" s="1355"/>
      <c r="B29832" s="1355"/>
      <c r="C29832" s="1433"/>
      <c r="E29832" s="1433"/>
      <c r="K29832" s="1433"/>
      <c r="L29832" s="1334"/>
    </row>
    <row r="29833" spans="1:12" ht="24" customHeight="1">
      <c r="A29833" s="1355"/>
      <c r="B29833" s="1355"/>
      <c r="C29833" s="1433"/>
      <c r="E29833" s="1433"/>
      <c r="K29833" s="1433"/>
      <c r="L29833" s="1334"/>
    </row>
    <row r="29834" spans="1:12" ht="24" customHeight="1">
      <c r="A29834" s="1355"/>
      <c r="B29834" s="1355"/>
      <c r="C29834" s="1433"/>
      <c r="E29834" s="1433"/>
      <c r="K29834" s="1433"/>
      <c r="L29834" s="1334"/>
    </row>
    <row r="29835" spans="1:12" ht="24" customHeight="1">
      <c r="A29835" s="1355"/>
      <c r="B29835" s="1355"/>
      <c r="C29835" s="1433"/>
      <c r="E29835" s="1433"/>
      <c r="K29835" s="1433"/>
      <c r="L29835" s="1334"/>
    </row>
    <row r="29836" spans="1:12" ht="24" customHeight="1">
      <c r="A29836" s="1355"/>
      <c r="B29836" s="1355"/>
      <c r="C29836" s="1433"/>
      <c r="E29836" s="1433"/>
      <c r="K29836" s="1433"/>
      <c r="L29836" s="1334"/>
    </row>
    <row r="29837" spans="1:12" ht="24" customHeight="1">
      <c r="A29837" s="1355"/>
      <c r="B29837" s="1355"/>
      <c r="C29837" s="1433"/>
      <c r="E29837" s="1433"/>
      <c r="K29837" s="1433"/>
      <c r="L29837" s="1334"/>
    </row>
    <row r="29838" spans="1:12" ht="24" customHeight="1">
      <c r="A29838" s="1355"/>
      <c r="B29838" s="1355"/>
      <c r="C29838" s="1433"/>
      <c r="E29838" s="1433"/>
      <c r="K29838" s="1433"/>
      <c r="L29838" s="1334"/>
    </row>
    <row r="29839" spans="1:12" ht="24" customHeight="1">
      <c r="A29839" s="1355"/>
      <c r="B29839" s="1355"/>
      <c r="C29839" s="1433"/>
      <c r="E29839" s="1433"/>
      <c r="K29839" s="1433"/>
      <c r="L29839" s="1334"/>
    </row>
    <row r="29840" spans="1:12" ht="24" customHeight="1">
      <c r="A29840" s="1355"/>
      <c r="B29840" s="1355"/>
      <c r="C29840" s="1433"/>
      <c r="E29840" s="1433"/>
      <c r="K29840" s="1433"/>
      <c r="L29840" s="1334"/>
    </row>
    <row r="29841" spans="1:12" ht="24" customHeight="1">
      <c r="A29841" s="1355"/>
      <c r="B29841" s="1355"/>
      <c r="C29841" s="1433"/>
      <c r="E29841" s="1433"/>
      <c r="K29841" s="1433"/>
      <c r="L29841" s="1334"/>
    </row>
    <row r="29842" spans="1:12" ht="24" customHeight="1">
      <c r="A29842" s="1355"/>
      <c r="B29842" s="1355"/>
      <c r="C29842" s="1433"/>
      <c r="E29842" s="1433"/>
      <c r="K29842" s="1433"/>
      <c r="L29842" s="1334"/>
    </row>
    <row r="29843" spans="1:12" ht="24" customHeight="1">
      <c r="A29843" s="1355"/>
      <c r="B29843" s="1355"/>
      <c r="C29843" s="1433"/>
      <c r="E29843" s="1433"/>
      <c r="K29843" s="1433"/>
      <c r="L29843" s="1334"/>
    </row>
    <row r="29844" spans="1:12" ht="24" customHeight="1">
      <c r="A29844" s="1355"/>
      <c r="B29844" s="1355"/>
      <c r="C29844" s="1433"/>
      <c r="E29844" s="1433"/>
      <c r="K29844" s="1433"/>
      <c r="L29844" s="1334"/>
    </row>
    <row r="29845" spans="1:12" ht="24" customHeight="1">
      <c r="A29845" s="1355"/>
      <c r="B29845" s="1355"/>
      <c r="C29845" s="1433"/>
      <c r="E29845" s="1433"/>
      <c r="K29845" s="1433"/>
      <c r="L29845" s="1334"/>
    </row>
    <row r="29846" spans="1:12" ht="24" customHeight="1">
      <c r="A29846" s="1355"/>
      <c r="B29846" s="1355"/>
      <c r="C29846" s="1433"/>
      <c r="E29846" s="1433"/>
      <c r="K29846" s="1433"/>
      <c r="L29846" s="1334"/>
    </row>
    <row r="29847" spans="1:12" ht="24" customHeight="1">
      <c r="A29847" s="1355"/>
      <c r="B29847" s="1355"/>
      <c r="C29847" s="1433"/>
      <c r="E29847" s="1433"/>
      <c r="K29847" s="1433"/>
      <c r="L29847" s="1334"/>
    </row>
    <row r="29848" spans="1:12" ht="24" customHeight="1">
      <c r="A29848" s="1355"/>
      <c r="B29848" s="1355"/>
      <c r="C29848" s="1433"/>
      <c r="E29848" s="1433"/>
      <c r="K29848" s="1433"/>
      <c r="L29848" s="1334"/>
    </row>
    <row r="29849" spans="1:12" ht="24" customHeight="1">
      <c r="A29849" s="1355"/>
      <c r="B29849" s="1355"/>
      <c r="C29849" s="1433"/>
      <c r="E29849" s="1433"/>
      <c r="K29849" s="1433"/>
      <c r="L29849" s="1334"/>
    </row>
    <row r="29850" spans="1:12" ht="24" customHeight="1">
      <c r="A29850" s="1355"/>
      <c r="B29850" s="1355"/>
      <c r="C29850" s="1433"/>
      <c r="E29850" s="1433"/>
      <c r="K29850" s="1433"/>
      <c r="L29850" s="1334"/>
    </row>
    <row r="29851" spans="1:12" ht="24" customHeight="1">
      <c r="A29851" s="1355"/>
      <c r="B29851" s="1355"/>
      <c r="C29851" s="1433"/>
      <c r="E29851" s="1433"/>
      <c r="K29851" s="1433"/>
      <c r="L29851" s="1334"/>
    </row>
    <row r="29852" spans="1:12" ht="24" customHeight="1">
      <c r="A29852" s="1355"/>
      <c r="B29852" s="1355"/>
      <c r="C29852" s="1433"/>
      <c r="E29852" s="1433"/>
      <c r="K29852" s="1433"/>
      <c r="L29852" s="1334"/>
    </row>
    <row r="29853" spans="1:12" ht="24" customHeight="1">
      <c r="A29853" s="1355"/>
      <c r="B29853" s="1355"/>
      <c r="C29853" s="1433"/>
      <c r="E29853" s="1433"/>
      <c r="K29853" s="1433"/>
      <c r="L29853" s="1334"/>
    </row>
    <row r="29854" spans="1:12" ht="24" customHeight="1">
      <c r="A29854" s="1355"/>
      <c r="B29854" s="1355"/>
      <c r="C29854" s="1433"/>
      <c r="E29854" s="1433"/>
      <c r="K29854" s="1433"/>
      <c r="L29854" s="1334"/>
    </row>
    <row r="29855" spans="1:12" ht="24" customHeight="1">
      <c r="A29855" s="1355"/>
      <c r="B29855" s="1355"/>
      <c r="C29855" s="1433"/>
      <c r="E29855" s="1433"/>
      <c r="K29855" s="1433"/>
      <c r="L29855" s="1334"/>
    </row>
    <row r="29856" spans="1:12" ht="24" customHeight="1">
      <c r="A29856" s="1355"/>
      <c r="B29856" s="1355"/>
      <c r="C29856" s="1433"/>
      <c r="E29856" s="1433"/>
      <c r="K29856" s="1433"/>
      <c r="L29856" s="1334"/>
    </row>
    <row r="29857" spans="1:12" ht="24" customHeight="1">
      <c r="A29857" s="1355"/>
      <c r="B29857" s="1355"/>
      <c r="C29857" s="1433"/>
      <c r="E29857" s="1433"/>
      <c r="K29857" s="1433"/>
      <c r="L29857" s="1334"/>
    </row>
    <row r="29858" spans="1:12" ht="24" customHeight="1">
      <c r="A29858" s="1355"/>
      <c r="B29858" s="1355"/>
      <c r="C29858" s="1433"/>
      <c r="E29858" s="1433"/>
      <c r="K29858" s="1433"/>
      <c r="L29858" s="1334"/>
    </row>
    <row r="29859" spans="1:12" ht="24" customHeight="1">
      <c r="A29859" s="1355"/>
      <c r="B29859" s="1355"/>
      <c r="C29859" s="1433"/>
      <c r="E29859" s="1433"/>
      <c r="K29859" s="1433"/>
      <c r="L29859" s="1334"/>
    </row>
    <row r="29860" spans="1:12" ht="24" customHeight="1">
      <c r="A29860" s="1355"/>
      <c r="B29860" s="1355"/>
      <c r="C29860" s="1433"/>
      <c r="E29860" s="1433"/>
      <c r="K29860" s="1433"/>
      <c r="L29860" s="1334"/>
    </row>
    <row r="29861" spans="1:12" ht="24" customHeight="1">
      <c r="A29861" s="1355"/>
      <c r="B29861" s="1355"/>
      <c r="C29861" s="1433"/>
      <c r="E29861" s="1433"/>
      <c r="K29861" s="1433"/>
      <c r="L29861" s="1334"/>
    </row>
    <row r="29862" spans="1:12" ht="24" customHeight="1">
      <c r="A29862" s="1355"/>
      <c r="B29862" s="1355"/>
      <c r="C29862" s="1433"/>
      <c r="E29862" s="1433"/>
      <c r="K29862" s="1433"/>
      <c r="L29862" s="1334"/>
    </row>
    <row r="29863" spans="1:12" ht="24" customHeight="1">
      <c r="A29863" s="1355"/>
      <c r="B29863" s="1355"/>
      <c r="C29863" s="1433"/>
      <c r="E29863" s="1433"/>
      <c r="K29863" s="1433"/>
      <c r="L29863" s="1334"/>
    </row>
    <row r="29864" spans="1:12" ht="24" customHeight="1">
      <c r="A29864" s="1355"/>
      <c r="B29864" s="1355"/>
      <c r="C29864" s="1433"/>
      <c r="E29864" s="1433"/>
      <c r="K29864" s="1433"/>
      <c r="L29864" s="1334"/>
    </row>
    <row r="29865" spans="1:12" ht="24" customHeight="1">
      <c r="A29865" s="1355"/>
      <c r="B29865" s="1355"/>
      <c r="C29865" s="1433"/>
      <c r="E29865" s="1433"/>
      <c r="K29865" s="1433"/>
      <c r="L29865" s="1334"/>
    </row>
    <row r="29866" spans="1:12" ht="24" customHeight="1">
      <c r="A29866" s="1355"/>
      <c r="B29866" s="1355"/>
      <c r="C29866" s="1433"/>
      <c r="E29866" s="1433"/>
      <c r="K29866" s="1433"/>
      <c r="L29866" s="1334"/>
    </row>
    <row r="29867" spans="1:12" ht="24" customHeight="1">
      <c r="A29867" s="1355"/>
      <c r="B29867" s="1355"/>
      <c r="C29867" s="1433"/>
      <c r="E29867" s="1433"/>
      <c r="K29867" s="1433"/>
      <c r="L29867" s="1334"/>
    </row>
    <row r="29868" spans="1:12" ht="24" customHeight="1">
      <c r="A29868" s="1355"/>
      <c r="B29868" s="1355"/>
      <c r="C29868" s="1433"/>
      <c r="E29868" s="1433"/>
      <c r="K29868" s="1433"/>
      <c r="L29868" s="1334"/>
    </row>
    <row r="29869" spans="1:12" ht="24" customHeight="1">
      <c r="A29869" s="1355"/>
      <c r="B29869" s="1355"/>
      <c r="C29869" s="1433"/>
      <c r="E29869" s="1433"/>
      <c r="K29869" s="1433"/>
      <c r="L29869" s="1334"/>
    </row>
    <row r="29870" spans="1:12" ht="24" customHeight="1">
      <c r="A29870" s="1355"/>
      <c r="B29870" s="1355"/>
      <c r="C29870" s="1433"/>
      <c r="E29870" s="1433"/>
      <c r="K29870" s="1433"/>
      <c r="L29870" s="1334"/>
    </row>
    <row r="29871" spans="1:12" ht="24" customHeight="1">
      <c r="A29871" s="1355"/>
      <c r="B29871" s="1355"/>
      <c r="C29871" s="1433"/>
      <c r="E29871" s="1433"/>
      <c r="K29871" s="1433"/>
      <c r="L29871" s="1334"/>
    </row>
    <row r="29872" spans="1:12" ht="24" customHeight="1">
      <c r="A29872" s="1355"/>
      <c r="B29872" s="1355"/>
      <c r="C29872" s="1433"/>
      <c r="E29872" s="1433"/>
      <c r="K29872" s="1433"/>
      <c r="L29872" s="1334"/>
    </row>
    <row r="29873" spans="1:12" ht="24" customHeight="1">
      <c r="A29873" s="1355"/>
      <c r="B29873" s="1355"/>
      <c r="C29873" s="1433"/>
      <c r="E29873" s="1433"/>
      <c r="K29873" s="1433"/>
      <c r="L29873" s="1334"/>
    </row>
    <row r="29874" spans="1:12" ht="24" customHeight="1">
      <c r="A29874" s="1355"/>
      <c r="B29874" s="1355"/>
      <c r="C29874" s="1433"/>
      <c r="E29874" s="1433"/>
      <c r="K29874" s="1433"/>
      <c r="L29874" s="1334"/>
    </row>
    <row r="29875" spans="1:12" ht="24" customHeight="1">
      <c r="A29875" s="1355"/>
      <c r="B29875" s="1355"/>
      <c r="C29875" s="1433"/>
      <c r="E29875" s="1433"/>
      <c r="K29875" s="1433"/>
      <c r="L29875" s="1334"/>
    </row>
    <row r="29876" spans="1:12" ht="24" customHeight="1">
      <c r="A29876" s="1355"/>
      <c r="B29876" s="1355"/>
      <c r="C29876" s="1433"/>
      <c r="E29876" s="1433"/>
      <c r="K29876" s="1433"/>
      <c r="L29876" s="1334"/>
    </row>
    <row r="29877" spans="1:12" ht="24" customHeight="1">
      <c r="A29877" s="1355"/>
      <c r="B29877" s="1355"/>
      <c r="C29877" s="1433"/>
      <c r="E29877" s="1433"/>
      <c r="K29877" s="1433"/>
      <c r="L29877" s="1334"/>
    </row>
    <row r="29878" spans="1:12" ht="24" customHeight="1">
      <c r="A29878" s="1355"/>
      <c r="B29878" s="1355"/>
      <c r="C29878" s="1433"/>
      <c r="E29878" s="1433"/>
      <c r="K29878" s="1433"/>
      <c r="L29878" s="1334"/>
    </row>
    <row r="29879" spans="1:12" ht="24" customHeight="1">
      <c r="A29879" s="1355"/>
      <c r="B29879" s="1355"/>
      <c r="C29879" s="1433"/>
      <c r="E29879" s="1433"/>
      <c r="K29879" s="1433"/>
      <c r="L29879" s="1334"/>
    </row>
    <row r="29880" spans="1:12" ht="24" customHeight="1">
      <c r="A29880" s="1355"/>
      <c r="B29880" s="1355"/>
      <c r="C29880" s="1433"/>
      <c r="E29880" s="1433"/>
      <c r="K29880" s="1433"/>
      <c r="L29880" s="1334"/>
    </row>
    <row r="29881" spans="1:12" ht="24" customHeight="1">
      <c r="A29881" s="1355"/>
      <c r="B29881" s="1355"/>
      <c r="C29881" s="1433"/>
      <c r="E29881" s="1433"/>
      <c r="K29881" s="1433"/>
      <c r="L29881" s="1334"/>
    </row>
    <row r="29882" spans="1:12" ht="24" customHeight="1">
      <c r="A29882" s="1355"/>
      <c r="B29882" s="1355"/>
      <c r="C29882" s="1433"/>
      <c r="E29882" s="1433"/>
      <c r="K29882" s="1433"/>
      <c r="L29882" s="1334"/>
    </row>
    <row r="29883" spans="1:12" ht="24" customHeight="1">
      <c r="A29883" s="1355"/>
      <c r="B29883" s="1355"/>
      <c r="C29883" s="1433"/>
      <c r="E29883" s="1433"/>
      <c r="K29883" s="1433"/>
      <c r="L29883" s="1334"/>
    </row>
    <row r="29884" spans="1:12" ht="24" customHeight="1">
      <c r="A29884" s="1355"/>
      <c r="B29884" s="1355"/>
      <c r="C29884" s="1433"/>
      <c r="E29884" s="1433"/>
      <c r="K29884" s="1433"/>
      <c r="L29884" s="1334"/>
    </row>
    <row r="29885" spans="1:12" ht="24" customHeight="1">
      <c r="A29885" s="1355"/>
      <c r="B29885" s="1355"/>
      <c r="C29885" s="1433"/>
      <c r="E29885" s="1433"/>
      <c r="K29885" s="1433"/>
      <c r="L29885" s="1334"/>
    </row>
    <row r="29886" spans="1:12" ht="24" customHeight="1">
      <c r="A29886" s="1355"/>
      <c r="B29886" s="1355"/>
      <c r="C29886" s="1433"/>
      <c r="E29886" s="1433"/>
      <c r="K29886" s="1433"/>
      <c r="L29886" s="1334"/>
    </row>
    <row r="29887" spans="1:12" ht="24" customHeight="1">
      <c r="A29887" s="1355"/>
      <c r="B29887" s="1355"/>
      <c r="C29887" s="1433"/>
      <c r="E29887" s="1433"/>
      <c r="K29887" s="1433"/>
      <c r="L29887" s="1334"/>
    </row>
    <row r="29888" spans="1:12" ht="24" customHeight="1">
      <c r="A29888" s="1355"/>
      <c r="B29888" s="1355"/>
      <c r="C29888" s="1433"/>
      <c r="E29888" s="1433"/>
      <c r="K29888" s="1433"/>
      <c r="L29888" s="1334"/>
    </row>
    <row r="29889" spans="1:12" ht="24" customHeight="1">
      <c r="A29889" s="1355"/>
      <c r="B29889" s="1355"/>
      <c r="C29889" s="1433"/>
      <c r="E29889" s="1433"/>
      <c r="K29889" s="1433"/>
      <c r="L29889" s="1334"/>
    </row>
    <row r="29890" spans="1:12" ht="24" customHeight="1">
      <c r="A29890" s="1355"/>
      <c r="B29890" s="1355"/>
      <c r="C29890" s="1433"/>
      <c r="E29890" s="1433"/>
      <c r="K29890" s="1433"/>
      <c r="L29890" s="1334"/>
    </row>
    <row r="29891" spans="1:12" ht="24" customHeight="1">
      <c r="A29891" s="1355"/>
      <c r="B29891" s="1355"/>
      <c r="C29891" s="1433"/>
      <c r="E29891" s="1433"/>
      <c r="K29891" s="1433"/>
      <c r="L29891" s="1334"/>
    </row>
    <row r="29892" spans="1:12" ht="24" customHeight="1">
      <c r="A29892" s="1355"/>
      <c r="B29892" s="1355"/>
      <c r="C29892" s="1433"/>
      <c r="E29892" s="1433"/>
      <c r="K29892" s="1433"/>
      <c r="L29892" s="1334"/>
    </row>
    <row r="29893" spans="1:12" ht="24" customHeight="1">
      <c r="A29893" s="1355"/>
      <c r="B29893" s="1355"/>
      <c r="C29893" s="1433"/>
      <c r="E29893" s="1433"/>
      <c r="K29893" s="1433"/>
      <c r="L29893" s="1334"/>
    </row>
    <row r="29894" spans="1:12" ht="24" customHeight="1">
      <c r="A29894" s="1355"/>
      <c r="B29894" s="1355"/>
      <c r="C29894" s="1433"/>
      <c r="E29894" s="1433"/>
      <c r="K29894" s="1433"/>
      <c r="L29894" s="1334"/>
    </row>
    <row r="29895" spans="1:12" ht="24" customHeight="1">
      <c r="A29895" s="1355"/>
      <c r="B29895" s="1355"/>
      <c r="C29895" s="1433"/>
      <c r="E29895" s="1433"/>
      <c r="K29895" s="1433"/>
      <c r="L29895" s="1334"/>
    </row>
    <row r="29896" spans="1:12" ht="24" customHeight="1">
      <c r="A29896" s="1355"/>
      <c r="B29896" s="1355"/>
      <c r="C29896" s="1433"/>
      <c r="E29896" s="1433"/>
      <c r="K29896" s="1433"/>
      <c r="L29896" s="1334"/>
    </row>
    <row r="29897" spans="1:12" ht="24" customHeight="1">
      <c r="A29897" s="1355"/>
      <c r="B29897" s="1355"/>
      <c r="C29897" s="1433"/>
      <c r="E29897" s="1433"/>
      <c r="K29897" s="1433"/>
      <c r="L29897" s="1334"/>
    </row>
    <row r="29898" spans="1:12" ht="24" customHeight="1">
      <c r="A29898" s="1355"/>
      <c r="B29898" s="1355"/>
      <c r="C29898" s="1433"/>
      <c r="E29898" s="1433"/>
      <c r="K29898" s="1433"/>
      <c r="L29898" s="1334"/>
    </row>
    <row r="29899" spans="1:12" ht="24" customHeight="1">
      <c r="A29899" s="1355"/>
      <c r="B29899" s="1355"/>
      <c r="C29899" s="1433"/>
      <c r="E29899" s="1433"/>
      <c r="K29899" s="1433"/>
      <c r="L29899" s="1334"/>
    </row>
    <row r="29900" spans="1:12" ht="24" customHeight="1">
      <c r="A29900" s="1355"/>
      <c r="B29900" s="1355"/>
      <c r="C29900" s="1433"/>
      <c r="E29900" s="1433"/>
      <c r="K29900" s="1433"/>
      <c r="L29900" s="1334"/>
    </row>
    <row r="29901" spans="1:12" ht="24" customHeight="1">
      <c r="A29901" s="1355"/>
      <c r="B29901" s="1355"/>
      <c r="C29901" s="1433"/>
      <c r="E29901" s="1433"/>
      <c r="K29901" s="1433"/>
      <c r="L29901" s="1334"/>
    </row>
    <row r="29902" spans="1:12" ht="24" customHeight="1">
      <c r="A29902" s="1355"/>
      <c r="B29902" s="1355"/>
      <c r="C29902" s="1433"/>
      <c r="E29902" s="1433"/>
      <c r="K29902" s="1433"/>
      <c r="L29902" s="1334"/>
    </row>
    <row r="29903" spans="1:12" ht="24" customHeight="1">
      <c r="A29903" s="1355"/>
      <c r="B29903" s="1355"/>
      <c r="C29903" s="1433"/>
      <c r="E29903" s="1433"/>
      <c r="K29903" s="1433"/>
      <c r="L29903" s="1334"/>
    </row>
    <row r="29904" spans="1:12" ht="24" customHeight="1">
      <c r="A29904" s="1355"/>
      <c r="B29904" s="1355"/>
      <c r="C29904" s="1433"/>
      <c r="E29904" s="1433"/>
      <c r="K29904" s="1433"/>
      <c r="L29904" s="1334"/>
    </row>
    <row r="29905" spans="1:12" ht="24" customHeight="1">
      <c r="A29905" s="1355"/>
      <c r="B29905" s="1355"/>
      <c r="C29905" s="1433"/>
      <c r="E29905" s="1433"/>
      <c r="K29905" s="1433"/>
      <c r="L29905" s="1334"/>
    </row>
    <row r="29906" spans="1:12" ht="24" customHeight="1">
      <c r="A29906" s="1355"/>
      <c r="B29906" s="1355"/>
      <c r="C29906" s="1433"/>
      <c r="E29906" s="1433"/>
      <c r="K29906" s="1433"/>
      <c r="L29906" s="1334"/>
    </row>
    <row r="29907" spans="1:12" ht="24" customHeight="1">
      <c r="A29907" s="1355"/>
      <c r="B29907" s="1355"/>
      <c r="C29907" s="1433"/>
      <c r="E29907" s="1433"/>
      <c r="K29907" s="1433"/>
      <c r="L29907" s="1334"/>
    </row>
    <row r="29908" spans="1:12" ht="24" customHeight="1">
      <c r="A29908" s="1355"/>
      <c r="B29908" s="1355"/>
      <c r="C29908" s="1433"/>
      <c r="E29908" s="1433"/>
      <c r="K29908" s="1433"/>
      <c r="L29908" s="1334"/>
    </row>
    <row r="29909" spans="1:12" ht="24" customHeight="1">
      <c r="A29909" s="1355"/>
      <c r="B29909" s="1355"/>
      <c r="C29909" s="1433"/>
      <c r="E29909" s="1433"/>
      <c r="K29909" s="1433"/>
      <c r="L29909" s="1334"/>
    </row>
    <row r="29910" spans="1:12" ht="24" customHeight="1">
      <c r="A29910" s="1355"/>
      <c r="B29910" s="1355"/>
      <c r="C29910" s="1433"/>
      <c r="E29910" s="1433"/>
      <c r="K29910" s="1433"/>
      <c r="L29910" s="1334"/>
    </row>
    <row r="29911" spans="1:12" ht="24" customHeight="1">
      <c r="A29911" s="1355"/>
      <c r="B29911" s="1355"/>
      <c r="C29911" s="1433"/>
      <c r="E29911" s="1433"/>
      <c r="K29911" s="1433"/>
      <c r="L29911" s="1334"/>
    </row>
    <row r="29912" spans="1:12" ht="24" customHeight="1">
      <c r="A29912" s="1355"/>
      <c r="B29912" s="1355"/>
      <c r="C29912" s="1433"/>
      <c r="E29912" s="1433"/>
      <c r="K29912" s="1433"/>
      <c r="L29912" s="1334"/>
    </row>
    <row r="29913" spans="1:12" ht="24" customHeight="1">
      <c r="A29913" s="1355"/>
      <c r="B29913" s="1355"/>
      <c r="C29913" s="1433"/>
      <c r="E29913" s="1433"/>
      <c r="K29913" s="1433"/>
      <c r="L29913" s="1334"/>
    </row>
    <row r="29914" spans="1:12" ht="24" customHeight="1">
      <c r="A29914" s="1355"/>
      <c r="B29914" s="1355"/>
      <c r="C29914" s="1433"/>
      <c r="E29914" s="1433"/>
      <c r="K29914" s="1433"/>
      <c r="L29914" s="1334"/>
    </row>
    <row r="29915" spans="1:12" ht="24" customHeight="1">
      <c r="A29915" s="1355"/>
      <c r="B29915" s="1355"/>
      <c r="C29915" s="1433"/>
      <c r="E29915" s="1433"/>
      <c r="K29915" s="1433"/>
      <c r="L29915" s="1334"/>
    </row>
    <row r="29916" spans="1:12" ht="24" customHeight="1">
      <c r="A29916" s="1355"/>
      <c r="B29916" s="1355"/>
      <c r="C29916" s="1433"/>
      <c r="E29916" s="1433"/>
      <c r="K29916" s="1433"/>
      <c r="L29916" s="1334"/>
    </row>
    <row r="29917" spans="1:12" ht="24" customHeight="1">
      <c r="A29917" s="1355"/>
      <c r="B29917" s="1355"/>
      <c r="C29917" s="1433"/>
      <c r="E29917" s="1433"/>
      <c r="K29917" s="1433"/>
      <c r="L29917" s="1334"/>
    </row>
    <row r="29918" spans="1:12" ht="24" customHeight="1">
      <c r="A29918" s="1355"/>
      <c r="B29918" s="1355"/>
      <c r="C29918" s="1433"/>
      <c r="E29918" s="1433"/>
      <c r="K29918" s="1433"/>
      <c r="L29918" s="1334"/>
    </row>
    <row r="29919" spans="1:12" ht="24" customHeight="1">
      <c r="A29919" s="1355"/>
      <c r="B29919" s="1355"/>
      <c r="C29919" s="1433"/>
      <c r="E29919" s="1433"/>
      <c r="K29919" s="1433"/>
      <c r="L29919" s="1334"/>
    </row>
    <row r="29920" spans="1:12" ht="24" customHeight="1">
      <c r="A29920" s="1355"/>
      <c r="B29920" s="1355"/>
      <c r="C29920" s="1433"/>
      <c r="E29920" s="1433"/>
      <c r="K29920" s="1433"/>
      <c r="L29920" s="1334"/>
    </row>
    <row r="29921" spans="1:12" ht="24" customHeight="1">
      <c r="A29921" s="1355"/>
      <c r="B29921" s="1355"/>
      <c r="C29921" s="1433"/>
      <c r="E29921" s="1433"/>
      <c r="K29921" s="1433"/>
      <c r="L29921" s="1334"/>
    </row>
    <row r="29922" spans="1:12" ht="24" customHeight="1">
      <c r="A29922" s="1355"/>
      <c r="B29922" s="1355"/>
      <c r="C29922" s="1433"/>
      <c r="E29922" s="1433"/>
      <c r="K29922" s="1433"/>
      <c r="L29922" s="1334"/>
    </row>
    <row r="29923" spans="1:12" ht="24" customHeight="1">
      <c r="A29923" s="1355"/>
      <c r="B29923" s="1355"/>
      <c r="C29923" s="1433"/>
      <c r="E29923" s="1433"/>
      <c r="K29923" s="1433"/>
      <c r="L29923" s="1334"/>
    </row>
    <row r="29924" spans="1:12" ht="24" customHeight="1">
      <c r="A29924" s="1355"/>
      <c r="B29924" s="1355"/>
      <c r="C29924" s="1433"/>
      <c r="E29924" s="1433"/>
      <c r="K29924" s="1433"/>
      <c r="L29924" s="1334"/>
    </row>
    <row r="29925" spans="1:12" ht="24" customHeight="1">
      <c r="A29925" s="1355"/>
      <c r="B29925" s="1355"/>
      <c r="C29925" s="1433"/>
      <c r="E29925" s="1433"/>
      <c r="K29925" s="1433"/>
      <c r="L29925" s="1334"/>
    </row>
    <row r="29926" spans="1:12" ht="24" customHeight="1">
      <c r="A29926" s="1355"/>
      <c r="B29926" s="1355"/>
      <c r="C29926" s="1433"/>
      <c r="E29926" s="1433"/>
      <c r="K29926" s="1433"/>
      <c r="L29926" s="1334"/>
    </row>
    <row r="29927" spans="1:12" ht="24" customHeight="1">
      <c r="A29927" s="1355"/>
      <c r="B29927" s="1355"/>
      <c r="C29927" s="1433"/>
      <c r="E29927" s="1433"/>
      <c r="K29927" s="1433"/>
      <c r="L29927" s="1334"/>
    </row>
    <row r="29928" spans="1:12" ht="24" customHeight="1">
      <c r="A29928" s="1355"/>
      <c r="B29928" s="1355"/>
      <c r="C29928" s="1433"/>
      <c r="E29928" s="1433"/>
      <c r="K29928" s="1433"/>
      <c r="L29928" s="1334"/>
    </row>
    <row r="29929" spans="1:12" ht="24" customHeight="1">
      <c r="A29929" s="1355"/>
      <c r="B29929" s="1355"/>
      <c r="C29929" s="1433"/>
      <c r="E29929" s="1433"/>
      <c r="K29929" s="1433"/>
      <c r="L29929" s="1334"/>
    </row>
    <row r="29930" spans="1:12" ht="24" customHeight="1">
      <c r="A29930" s="1355"/>
      <c r="B29930" s="1355"/>
      <c r="C29930" s="1433"/>
      <c r="E29930" s="1433"/>
      <c r="K29930" s="1433"/>
      <c r="L29930" s="1334"/>
    </row>
    <row r="29931" spans="1:12" ht="24" customHeight="1">
      <c r="A29931" s="1355"/>
      <c r="B29931" s="1355"/>
      <c r="C29931" s="1433"/>
      <c r="E29931" s="1433"/>
      <c r="K29931" s="1433"/>
      <c r="L29931" s="1334"/>
    </row>
    <row r="29932" spans="1:12" ht="24" customHeight="1">
      <c r="A29932" s="1355"/>
      <c r="B29932" s="1355"/>
      <c r="C29932" s="1433"/>
      <c r="E29932" s="1433"/>
      <c r="K29932" s="1433"/>
      <c r="L29932" s="1334"/>
    </row>
    <row r="29933" spans="1:12" ht="24" customHeight="1">
      <c r="A29933" s="1355"/>
      <c r="B29933" s="1355"/>
      <c r="C29933" s="1433"/>
      <c r="E29933" s="1433"/>
      <c r="K29933" s="1433"/>
      <c r="L29933" s="1334"/>
    </row>
    <row r="29934" spans="1:12" ht="24" customHeight="1">
      <c r="A29934" s="1355"/>
      <c r="B29934" s="1355"/>
      <c r="C29934" s="1433"/>
      <c r="E29934" s="1433"/>
      <c r="K29934" s="1433"/>
      <c r="L29934" s="1334"/>
    </row>
    <row r="29935" spans="1:12" ht="24" customHeight="1">
      <c r="A29935" s="1355"/>
      <c r="B29935" s="1355"/>
      <c r="C29935" s="1433"/>
      <c r="E29935" s="1433"/>
      <c r="K29935" s="1433"/>
      <c r="L29935" s="1334"/>
    </row>
    <row r="29936" spans="1:12" ht="24" customHeight="1">
      <c r="A29936" s="1355"/>
      <c r="B29936" s="1355"/>
      <c r="C29936" s="1433"/>
      <c r="E29936" s="1433"/>
      <c r="K29936" s="1433"/>
      <c r="L29936" s="1334"/>
    </row>
    <row r="29937" spans="1:12" ht="24" customHeight="1">
      <c r="A29937" s="1355"/>
      <c r="B29937" s="1355"/>
      <c r="C29937" s="1433"/>
      <c r="E29937" s="1433"/>
      <c r="K29937" s="1433"/>
      <c r="L29937" s="1334"/>
    </row>
    <row r="29938" spans="1:12" ht="24" customHeight="1">
      <c r="A29938" s="1355"/>
      <c r="B29938" s="1355"/>
      <c r="C29938" s="1433"/>
      <c r="E29938" s="1433"/>
      <c r="K29938" s="1433"/>
      <c r="L29938" s="1334"/>
    </row>
    <row r="29939" spans="1:12" ht="24" customHeight="1">
      <c r="A29939" s="1355"/>
      <c r="B29939" s="1355"/>
      <c r="C29939" s="1433"/>
      <c r="E29939" s="1433"/>
      <c r="K29939" s="1433"/>
      <c r="L29939" s="1334"/>
    </row>
    <row r="29940" spans="1:12" ht="24" customHeight="1">
      <c r="A29940" s="1355"/>
      <c r="B29940" s="1355"/>
      <c r="C29940" s="1433"/>
      <c r="E29940" s="1433"/>
      <c r="K29940" s="1433"/>
      <c r="L29940" s="1334"/>
    </row>
    <row r="29941" spans="1:12" ht="24" customHeight="1">
      <c r="A29941" s="1355"/>
      <c r="B29941" s="1355"/>
      <c r="C29941" s="1433"/>
      <c r="E29941" s="1433"/>
      <c r="K29941" s="1433"/>
      <c r="L29941" s="1334"/>
    </row>
    <row r="29942" spans="1:12" ht="24" customHeight="1">
      <c r="A29942" s="1355"/>
      <c r="B29942" s="1355"/>
      <c r="C29942" s="1433"/>
      <c r="E29942" s="1433"/>
      <c r="K29942" s="1433"/>
      <c r="L29942" s="1334"/>
    </row>
    <row r="29943" spans="1:12" ht="24" customHeight="1">
      <c r="A29943" s="1355"/>
      <c r="B29943" s="1355"/>
      <c r="C29943" s="1433"/>
      <c r="E29943" s="1433"/>
      <c r="K29943" s="1433"/>
      <c r="L29943" s="1334"/>
    </row>
    <row r="29944" spans="1:12" ht="24" customHeight="1">
      <c r="A29944" s="1355"/>
      <c r="B29944" s="1355"/>
      <c r="C29944" s="1433"/>
      <c r="E29944" s="1433"/>
      <c r="K29944" s="1433"/>
      <c r="L29944" s="1334"/>
    </row>
    <row r="29945" spans="1:12" ht="24" customHeight="1">
      <c r="A29945" s="1355"/>
      <c r="B29945" s="1355"/>
      <c r="C29945" s="1433"/>
      <c r="E29945" s="1433"/>
      <c r="K29945" s="1433"/>
      <c r="L29945" s="1334"/>
    </row>
    <row r="29946" spans="1:12" ht="24" customHeight="1">
      <c r="A29946" s="1355"/>
      <c r="B29946" s="1355"/>
      <c r="C29946" s="1433"/>
      <c r="E29946" s="1433"/>
      <c r="K29946" s="1433"/>
      <c r="L29946" s="1334"/>
    </row>
    <row r="29947" spans="1:12" ht="24" customHeight="1">
      <c r="A29947" s="1355"/>
      <c r="B29947" s="1355"/>
      <c r="C29947" s="1433"/>
      <c r="E29947" s="1433"/>
      <c r="K29947" s="1433"/>
      <c r="L29947" s="1334"/>
    </row>
    <row r="29948" spans="1:12" ht="24" customHeight="1">
      <c r="A29948" s="1355"/>
      <c r="B29948" s="1355"/>
      <c r="C29948" s="1433"/>
      <c r="E29948" s="1433"/>
      <c r="K29948" s="1433"/>
      <c r="L29948" s="1334"/>
    </row>
    <row r="29949" spans="1:12" ht="24" customHeight="1">
      <c r="A29949" s="1355"/>
      <c r="B29949" s="1355"/>
      <c r="C29949" s="1433"/>
      <c r="E29949" s="1433"/>
      <c r="K29949" s="1433"/>
      <c r="L29949" s="1334"/>
    </row>
    <row r="29950" spans="1:12" ht="24" customHeight="1">
      <c r="A29950" s="1355"/>
      <c r="B29950" s="1355"/>
      <c r="C29950" s="1433"/>
      <c r="E29950" s="1433"/>
      <c r="K29950" s="1433"/>
      <c r="L29950" s="1334"/>
    </row>
    <row r="29951" spans="1:12" ht="24" customHeight="1">
      <c r="A29951" s="1355"/>
      <c r="B29951" s="1355"/>
      <c r="C29951" s="1433"/>
      <c r="E29951" s="1433"/>
      <c r="K29951" s="1433"/>
      <c r="L29951" s="1334"/>
    </row>
    <row r="29952" spans="1:12" ht="24" customHeight="1">
      <c r="A29952" s="1355"/>
      <c r="B29952" s="1355"/>
      <c r="C29952" s="1433"/>
      <c r="E29952" s="1433"/>
      <c r="K29952" s="1433"/>
      <c r="L29952" s="1334"/>
    </row>
    <row r="29953" spans="1:12" ht="24" customHeight="1">
      <c r="A29953" s="1355"/>
      <c r="B29953" s="1355"/>
      <c r="C29953" s="1433"/>
      <c r="E29953" s="1433"/>
      <c r="K29953" s="1433"/>
      <c r="L29953" s="1334"/>
    </row>
    <row r="29954" spans="1:12" ht="24" customHeight="1">
      <c r="A29954" s="1355"/>
      <c r="B29954" s="1355"/>
      <c r="C29954" s="1433"/>
      <c r="E29954" s="1433"/>
      <c r="K29954" s="1433"/>
      <c r="L29954" s="1334"/>
    </row>
    <row r="29955" spans="1:12" ht="24" customHeight="1">
      <c r="A29955" s="1355"/>
      <c r="B29955" s="1355"/>
      <c r="C29955" s="1433"/>
      <c r="E29955" s="1433"/>
      <c r="K29955" s="1433"/>
      <c r="L29955" s="1334"/>
    </row>
    <row r="29956" spans="1:12" ht="24" customHeight="1">
      <c r="A29956" s="1355"/>
      <c r="B29956" s="1355"/>
      <c r="C29956" s="1433"/>
      <c r="E29956" s="1433"/>
      <c r="K29956" s="1433"/>
      <c r="L29956" s="1334"/>
    </row>
    <row r="29957" spans="1:12" ht="24" customHeight="1">
      <c r="A29957" s="1355"/>
      <c r="B29957" s="1355"/>
      <c r="C29957" s="1433"/>
      <c r="E29957" s="1433"/>
      <c r="K29957" s="1433"/>
      <c r="L29957" s="1334"/>
    </row>
    <row r="29958" spans="1:12" ht="24" customHeight="1">
      <c r="A29958" s="1355"/>
      <c r="B29958" s="1355"/>
      <c r="C29958" s="1433"/>
      <c r="E29958" s="1433"/>
      <c r="K29958" s="1433"/>
      <c r="L29958" s="1334"/>
    </row>
    <row r="29959" spans="1:12" ht="24" customHeight="1">
      <c r="A29959" s="1355"/>
      <c r="B29959" s="1355"/>
      <c r="C29959" s="1433"/>
      <c r="E29959" s="1433"/>
      <c r="K29959" s="1433"/>
      <c r="L29959" s="1334"/>
    </row>
    <row r="29960" spans="1:12" ht="24" customHeight="1">
      <c r="A29960" s="1355"/>
      <c r="B29960" s="1355"/>
      <c r="C29960" s="1433"/>
      <c r="E29960" s="1433"/>
      <c r="K29960" s="1433"/>
      <c r="L29960" s="1334"/>
    </row>
    <row r="29961" spans="1:12" ht="24" customHeight="1">
      <c r="A29961" s="1355"/>
      <c r="B29961" s="1355"/>
      <c r="C29961" s="1433"/>
      <c r="E29961" s="1433"/>
      <c r="K29961" s="1433"/>
      <c r="L29961" s="1334"/>
    </row>
    <row r="29962" spans="1:12" ht="24" customHeight="1">
      <c r="A29962" s="1355"/>
      <c r="B29962" s="1355"/>
      <c r="C29962" s="1433"/>
      <c r="E29962" s="1433"/>
      <c r="K29962" s="1433"/>
      <c r="L29962" s="1334"/>
    </row>
    <row r="29963" spans="1:12" ht="24" customHeight="1">
      <c r="A29963" s="1355"/>
      <c r="B29963" s="1355"/>
      <c r="C29963" s="1433"/>
      <c r="E29963" s="1433"/>
      <c r="K29963" s="1433"/>
      <c r="L29963" s="1334"/>
    </row>
    <row r="29964" spans="1:12" ht="24" customHeight="1">
      <c r="A29964" s="1355"/>
      <c r="B29964" s="1355"/>
      <c r="C29964" s="1433"/>
      <c r="E29964" s="1433"/>
      <c r="K29964" s="1433"/>
      <c r="L29964" s="1334"/>
    </row>
    <row r="29965" spans="1:12" ht="24" customHeight="1">
      <c r="A29965" s="1355"/>
      <c r="B29965" s="1355"/>
      <c r="C29965" s="1433"/>
      <c r="E29965" s="1433"/>
      <c r="K29965" s="1433"/>
      <c r="L29965" s="1334"/>
    </row>
    <row r="29966" spans="1:12" ht="24" customHeight="1">
      <c r="A29966" s="1355"/>
      <c r="B29966" s="1355"/>
      <c r="C29966" s="1433"/>
      <c r="E29966" s="1433"/>
      <c r="K29966" s="1433"/>
      <c r="L29966" s="1334"/>
    </row>
    <row r="29967" spans="1:12" ht="24" customHeight="1">
      <c r="A29967" s="1355"/>
      <c r="B29967" s="1355"/>
      <c r="C29967" s="1433"/>
      <c r="E29967" s="1433"/>
      <c r="K29967" s="1433"/>
      <c r="L29967" s="1334"/>
    </row>
    <row r="29968" spans="1:12" ht="24" customHeight="1">
      <c r="A29968" s="1355"/>
      <c r="B29968" s="1355"/>
      <c r="C29968" s="1433"/>
      <c r="E29968" s="1433"/>
      <c r="K29968" s="1433"/>
      <c r="L29968" s="1334"/>
    </row>
    <row r="29969" spans="1:12" ht="24" customHeight="1">
      <c r="A29969" s="1355"/>
      <c r="B29969" s="1355"/>
      <c r="C29969" s="1433"/>
      <c r="E29969" s="1433"/>
      <c r="K29969" s="1433"/>
      <c r="L29969" s="1334"/>
    </row>
    <row r="29970" spans="1:12" ht="24" customHeight="1">
      <c r="A29970" s="1355"/>
      <c r="B29970" s="1355"/>
      <c r="C29970" s="1433"/>
      <c r="E29970" s="1433"/>
      <c r="K29970" s="1433"/>
      <c r="L29970" s="1334"/>
    </row>
    <row r="29971" spans="1:12" ht="24" customHeight="1">
      <c r="A29971" s="1355"/>
      <c r="B29971" s="1355"/>
      <c r="C29971" s="1433"/>
      <c r="E29971" s="1433"/>
      <c r="K29971" s="1433"/>
      <c r="L29971" s="1334"/>
    </row>
    <row r="29972" spans="1:12" ht="24" customHeight="1">
      <c r="A29972" s="1355"/>
      <c r="B29972" s="1355"/>
      <c r="C29972" s="1433"/>
      <c r="E29972" s="1433"/>
      <c r="K29972" s="1433"/>
      <c r="L29972" s="1334"/>
    </row>
    <row r="29973" spans="1:12" ht="24" customHeight="1">
      <c r="A29973" s="1355"/>
      <c r="B29973" s="1355"/>
      <c r="C29973" s="1433"/>
      <c r="E29973" s="1433"/>
      <c r="K29973" s="1433"/>
      <c r="L29973" s="1334"/>
    </row>
    <row r="29974" spans="1:12" ht="24" customHeight="1">
      <c r="A29974" s="1355"/>
      <c r="B29974" s="1355"/>
      <c r="C29974" s="1433"/>
      <c r="E29974" s="1433"/>
      <c r="K29974" s="1433"/>
      <c r="L29974" s="1334"/>
    </row>
    <row r="29975" spans="1:12" ht="24" customHeight="1">
      <c r="A29975" s="1355"/>
      <c r="B29975" s="1355"/>
      <c r="C29975" s="1433"/>
      <c r="E29975" s="1433"/>
      <c r="K29975" s="1433"/>
      <c r="L29975" s="1334"/>
    </row>
    <row r="29976" spans="1:12" ht="24" customHeight="1">
      <c r="A29976" s="1355"/>
      <c r="B29976" s="1355"/>
      <c r="C29976" s="1433"/>
      <c r="E29976" s="1433"/>
      <c r="K29976" s="1433"/>
      <c r="L29976" s="1334"/>
    </row>
    <row r="29977" spans="1:12" ht="24" customHeight="1">
      <c r="A29977" s="1355"/>
      <c r="B29977" s="1355"/>
      <c r="C29977" s="1433"/>
      <c r="E29977" s="1433"/>
      <c r="K29977" s="1433"/>
      <c r="L29977" s="1334"/>
    </row>
    <row r="29978" spans="1:12" ht="24" customHeight="1">
      <c r="A29978" s="1355"/>
      <c r="B29978" s="1355"/>
      <c r="C29978" s="1433"/>
      <c r="E29978" s="1433"/>
      <c r="K29978" s="1433"/>
      <c r="L29978" s="1334"/>
    </row>
    <row r="29979" spans="1:12" ht="24" customHeight="1">
      <c r="A29979" s="1355"/>
      <c r="B29979" s="1355"/>
      <c r="C29979" s="1433"/>
      <c r="E29979" s="1433"/>
      <c r="K29979" s="1433"/>
      <c r="L29979" s="1334"/>
    </row>
    <row r="29980" spans="1:12" ht="24" customHeight="1">
      <c r="A29980" s="1355"/>
      <c r="B29980" s="1355"/>
      <c r="C29980" s="1433"/>
      <c r="E29980" s="1433"/>
      <c r="K29980" s="1433"/>
      <c r="L29980" s="1334"/>
    </row>
    <row r="29981" spans="1:12" ht="24" customHeight="1">
      <c r="A29981" s="1355"/>
      <c r="B29981" s="1355"/>
      <c r="C29981" s="1433"/>
      <c r="E29981" s="1433"/>
      <c r="K29981" s="1433"/>
      <c r="L29981" s="1334"/>
    </row>
    <row r="29982" spans="1:12" ht="24" customHeight="1">
      <c r="A29982" s="1355"/>
      <c r="B29982" s="1355"/>
      <c r="C29982" s="1433"/>
      <c r="E29982" s="1433"/>
      <c r="K29982" s="1433"/>
      <c r="L29982" s="1334"/>
    </row>
    <row r="29983" spans="1:12" ht="24" customHeight="1">
      <c r="A29983" s="1355"/>
      <c r="B29983" s="1355"/>
      <c r="C29983" s="1433"/>
      <c r="E29983" s="1433"/>
      <c r="K29983" s="1433"/>
      <c r="L29983" s="1334"/>
    </row>
    <row r="29984" spans="1:12" ht="24" customHeight="1">
      <c r="A29984" s="1355"/>
      <c r="B29984" s="1355"/>
      <c r="C29984" s="1433"/>
      <c r="E29984" s="1433"/>
      <c r="K29984" s="1433"/>
      <c r="L29984" s="1334"/>
    </row>
    <row r="29985" spans="1:12" ht="24" customHeight="1">
      <c r="A29985" s="1355"/>
      <c r="B29985" s="1355"/>
      <c r="C29985" s="1433"/>
      <c r="E29985" s="1433"/>
      <c r="K29985" s="1433"/>
      <c r="L29985" s="1334"/>
    </row>
    <row r="29986" spans="1:12" ht="24" customHeight="1">
      <c r="A29986" s="1355"/>
      <c r="B29986" s="1355"/>
      <c r="C29986" s="1433"/>
      <c r="E29986" s="1433"/>
      <c r="K29986" s="1433"/>
      <c r="L29986" s="1334"/>
    </row>
    <row r="29987" spans="1:12" ht="24" customHeight="1">
      <c r="A29987" s="1355"/>
      <c r="B29987" s="1355"/>
      <c r="C29987" s="1433"/>
      <c r="E29987" s="1433"/>
      <c r="K29987" s="1433"/>
      <c r="L29987" s="1334"/>
    </row>
    <row r="29988" spans="1:12" ht="24" customHeight="1">
      <c r="A29988" s="1355"/>
      <c r="B29988" s="1355"/>
      <c r="C29988" s="1433"/>
      <c r="E29988" s="1433"/>
      <c r="K29988" s="1433"/>
      <c r="L29988" s="1334"/>
    </row>
    <row r="29989" spans="1:12" ht="24" customHeight="1">
      <c r="A29989" s="1355"/>
      <c r="B29989" s="1355"/>
      <c r="C29989" s="1433"/>
      <c r="E29989" s="1433"/>
      <c r="K29989" s="1433"/>
      <c r="L29989" s="1334"/>
    </row>
    <row r="29990" spans="1:12" ht="24" customHeight="1">
      <c r="A29990" s="1355"/>
      <c r="B29990" s="1355"/>
      <c r="C29990" s="1433"/>
      <c r="E29990" s="1433"/>
      <c r="K29990" s="1433"/>
      <c r="L29990" s="1334"/>
    </row>
    <row r="29991" spans="1:12" ht="24" customHeight="1">
      <c r="A29991" s="1355"/>
      <c r="B29991" s="1355"/>
      <c r="C29991" s="1433"/>
      <c r="E29991" s="1433"/>
      <c r="K29991" s="1433"/>
      <c r="L29991" s="1334"/>
    </row>
    <row r="29992" spans="1:12" ht="24" customHeight="1">
      <c r="A29992" s="1355"/>
      <c r="B29992" s="1355"/>
      <c r="C29992" s="1433"/>
      <c r="E29992" s="1433"/>
      <c r="K29992" s="1433"/>
      <c r="L29992" s="1334"/>
    </row>
    <row r="29993" spans="1:12" ht="24" customHeight="1">
      <c r="A29993" s="1355"/>
      <c r="B29993" s="1355"/>
      <c r="C29993" s="1433"/>
      <c r="E29993" s="1433"/>
      <c r="K29993" s="1433"/>
      <c r="L29993" s="1334"/>
    </row>
    <row r="29994" spans="1:12" ht="24" customHeight="1">
      <c r="A29994" s="1355"/>
      <c r="B29994" s="1355"/>
      <c r="C29994" s="1433"/>
      <c r="E29994" s="1433"/>
      <c r="K29994" s="1433"/>
      <c r="L29994" s="1334"/>
    </row>
    <row r="29995" spans="1:12" ht="24" customHeight="1">
      <c r="A29995" s="1355"/>
      <c r="B29995" s="1355"/>
      <c r="C29995" s="1433"/>
      <c r="E29995" s="1433"/>
      <c r="K29995" s="1433"/>
      <c r="L29995" s="1334"/>
    </row>
    <row r="29996" spans="1:12" ht="24" customHeight="1">
      <c r="A29996" s="1355"/>
      <c r="B29996" s="1355"/>
      <c r="C29996" s="1433"/>
      <c r="E29996" s="1433"/>
      <c r="K29996" s="1433"/>
      <c r="L29996" s="1334"/>
    </row>
    <row r="29997" spans="1:12" ht="24" customHeight="1">
      <c r="A29997" s="1355"/>
      <c r="B29997" s="1355"/>
      <c r="C29997" s="1433"/>
      <c r="E29997" s="1433"/>
      <c r="K29997" s="1433"/>
      <c r="L29997" s="1334"/>
    </row>
    <row r="29998" spans="1:12" ht="24" customHeight="1">
      <c r="A29998" s="1355"/>
      <c r="B29998" s="1355"/>
      <c r="C29998" s="1433"/>
      <c r="E29998" s="1433"/>
      <c r="K29998" s="1433"/>
      <c r="L29998" s="1334"/>
    </row>
    <row r="29999" spans="1:12" ht="24" customHeight="1">
      <c r="A29999" s="1355"/>
      <c r="B29999" s="1355"/>
      <c r="C29999" s="1433"/>
      <c r="E29999" s="1433"/>
      <c r="K29999" s="1433"/>
      <c r="L29999" s="1334"/>
    </row>
    <row r="30000" spans="1:12" ht="24" customHeight="1">
      <c r="A30000" s="1355"/>
      <c r="B30000" s="1355"/>
      <c r="C30000" s="1433"/>
      <c r="E30000" s="1433"/>
      <c r="K30000" s="1433"/>
      <c r="L30000" s="1334"/>
    </row>
    <row r="30001" spans="1:12" ht="24" customHeight="1">
      <c r="A30001" s="1355"/>
      <c r="B30001" s="1355"/>
      <c r="C30001" s="1433"/>
      <c r="E30001" s="1433"/>
      <c r="K30001" s="1433"/>
      <c r="L30001" s="1334"/>
    </row>
    <row r="30002" spans="1:12" ht="24" customHeight="1">
      <c r="A30002" s="1355"/>
      <c r="B30002" s="1355"/>
      <c r="C30002" s="1433"/>
      <c r="E30002" s="1433"/>
      <c r="K30002" s="1433"/>
      <c r="L30002" s="1334"/>
    </row>
    <row r="30003" spans="1:12" ht="24" customHeight="1">
      <c r="A30003" s="1355"/>
      <c r="B30003" s="1355"/>
      <c r="C30003" s="1433"/>
      <c r="E30003" s="1433"/>
      <c r="K30003" s="1433"/>
      <c r="L30003" s="1334"/>
    </row>
    <row r="30004" spans="1:12" ht="24" customHeight="1">
      <c r="A30004" s="1355"/>
      <c r="B30004" s="1355"/>
      <c r="C30004" s="1433"/>
      <c r="E30004" s="1433"/>
      <c r="K30004" s="1433"/>
      <c r="L30004" s="1334"/>
    </row>
    <row r="30005" spans="1:12" ht="24" customHeight="1">
      <c r="A30005" s="1355"/>
      <c r="B30005" s="1355"/>
      <c r="C30005" s="1433"/>
      <c r="E30005" s="1433"/>
      <c r="K30005" s="1433"/>
      <c r="L30005" s="1334"/>
    </row>
    <row r="30006" spans="1:12" ht="24" customHeight="1">
      <c r="A30006" s="1355"/>
      <c r="B30006" s="1355"/>
      <c r="C30006" s="1433"/>
      <c r="E30006" s="1433"/>
      <c r="K30006" s="1433"/>
      <c r="L30006" s="1334"/>
    </row>
    <row r="30007" spans="1:12" ht="24" customHeight="1">
      <c r="A30007" s="1355"/>
      <c r="B30007" s="1355"/>
      <c r="C30007" s="1433"/>
      <c r="E30007" s="1433"/>
      <c r="K30007" s="1433"/>
      <c r="L30007" s="1334"/>
    </row>
    <row r="30008" spans="1:12" ht="24" customHeight="1">
      <c r="A30008" s="1355"/>
      <c r="B30008" s="1355"/>
      <c r="C30008" s="1433"/>
      <c r="E30008" s="1433"/>
      <c r="K30008" s="1433"/>
      <c r="L30008" s="1334"/>
    </row>
    <row r="30009" spans="1:12" ht="24" customHeight="1">
      <c r="A30009" s="1355"/>
      <c r="B30009" s="1355"/>
      <c r="C30009" s="1433"/>
      <c r="E30009" s="1433"/>
      <c r="K30009" s="1433"/>
      <c r="L30009" s="1334"/>
    </row>
    <row r="30010" spans="1:12" ht="24" customHeight="1">
      <c r="A30010" s="1355"/>
      <c r="B30010" s="1355"/>
      <c r="C30010" s="1433"/>
      <c r="E30010" s="1433"/>
      <c r="K30010" s="1433"/>
      <c r="L30010" s="1334"/>
    </row>
    <row r="30011" spans="1:12" ht="24" customHeight="1">
      <c r="A30011" s="1355"/>
      <c r="B30011" s="1355"/>
      <c r="C30011" s="1433"/>
      <c r="E30011" s="1433"/>
      <c r="K30011" s="1433"/>
      <c r="L30011" s="1334"/>
    </row>
    <row r="30012" spans="1:12" ht="24" customHeight="1">
      <c r="A30012" s="1355"/>
      <c r="B30012" s="1355"/>
      <c r="C30012" s="1433"/>
      <c r="E30012" s="1433"/>
      <c r="K30012" s="1433"/>
      <c r="L30012" s="1334"/>
    </row>
    <row r="30013" spans="1:12" ht="24" customHeight="1">
      <c r="A30013" s="1355"/>
      <c r="B30013" s="1355"/>
      <c r="C30013" s="1433"/>
      <c r="E30013" s="1433"/>
      <c r="K30013" s="1433"/>
      <c r="L30013" s="1334"/>
    </row>
    <row r="30014" spans="1:12" ht="24" customHeight="1">
      <c r="A30014" s="1355"/>
      <c r="B30014" s="1355"/>
      <c r="C30014" s="1433"/>
      <c r="E30014" s="1433"/>
      <c r="K30014" s="1433"/>
      <c r="L30014" s="1334"/>
    </row>
    <row r="30015" spans="1:12" ht="24" customHeight="1">
      <c r="A30015" s="1355"/>
      <c r="B30015" s="1355"/>
      <c r="C30015" s="1433"/>
      <c r="E30015" s="1433"/>
      <c r="K30015" s="1433"/>
      <c r="L30015" s="1334"/>
    </row>
    <row r="30016" spans="1:12" ht="24" customHeight="1">
      <c r="A30016" s="1355"/>
      <c r="B30016" s="1355"/>
      <c r="C30016" s="1433"/>
      <c r="E30016" s="1433"/>
      <c r="K30016" s="1433"/>
      <c r="L30016" s="1334"/>
    </row>
    <row r="30017" spans="1:12" ht="24" customHeight="1">
      <c r="A30017" s="1355"/>
      <c r="B30017" s="1355"/>
      <c r="C30017" s="1433"/>
      <c r="E30017" s="1433"/>
      <c r="K30017" s="1433"/>
      <c r="L30017" s="1334"/>
    </row>
    <row r="30018" spans="1:12" ht="24" customHeight="1">
      <c r="A30018" s="1355"/>
      <c r="B30018" s="1355"/>
      <c r="C30018" s="1433"/>
      <c r="E30018" s="1433"/>
      <c r="K30018" s="1433"/>
      <c r="L30018" s="1334"/>
    </row>
    <row r="30019" spans="1:12" ht="24" customHeight="1">
      <c r="A30019" s="1355"/>
      <c r="B30019" s="1355"/>
      <c r="C30019" s="1433"/>
      <c r="E30019" s="1433"/>
      <c r="K30019" s="1433"/>
      <c r="L30019" s="1334"/>
    </row>
    <row r="30020" spans="1:12" ht="24" customHeight="1">
      <c r="A30020" s="1355"/>
      <c r="B30020" s="1355"/>
      <c r="C30020" s="1433"/>
      <c r="E30020" s="1433"/>
      <c r="K30020" s="1433"/>
      <c r="L30020" s="1334"/>
    </row>
    <row r="30021" spans="1:12" ht="24" customHeight="1">
      <c r="A30021" s="1355"/>
      <c r="B30021" s="1355"/>
      <c r="C30021" s="1433"/>
      <c r="E30021" s="1433"/>
      <c r="K30021" s="1433"/>
      <c r="L30021" s="1334"/>
    </row>
    <row r="30022" spans="1:12" ht="24" customHeight="1">
      <c r="A30022" s="1355"/>
      <c r="B30022" s="1355"/>
      <c r="C30022" s="1433"/>
      <c r="E30022" s="1433"/>
      <c r="K30022" s="1433"/>
      <c r="L30022" s="1334"/>
    </row>
    <row r="30023" spans="1:12" ht="24" customHeight="1">
      <c r="A30023" s="1355"/>
      <c r="B30023" s="1355"/>
      <c r="C30023" s="1433"/>
      <c r="E30023" s="1433"/>
      <c r="K30023" s="1433"/>
      <c r="L30023" s="1334"/>
    </row>
    <row r="30024" spans="1:12" ht="24" customHeight="1">
      <c r="A30024" s="1355"/>
      <c r="B30024" s="1355"/>
      <c r="C30024" s="1433"/>
      <c r="E30024" s="1433"/>
      <c r="K30024" s="1433"/>
      <c r="L30024" s="1334"/>
    </row>
    <row r="30025" spans="1:12" ht="24" customHeight="1">
      <c r="A30025" s="1355"/>
      <c r="B30025" s="1355"/>
      <c r="C30025" s="1433"/>
      <c r="E30025" s="1433"/>
      <c r="K30025" s="1433"/>
      <c r="L30025" s="1334"/>
    </row>
    <row r="30026" spans="1:12" ht="24" customHeight="1">
      <c r="A30026" s="1355"/>
      <c r="B30026" s="1355"/>
      <c r="C30026" s="1433"/>
      <c r="E30026" s="1433"/>
      <c r="K30026" s="1433"/>
      <c r="L30026" s="1334"/>
    </row>
    <row r="30027" spans="1:12" ht="24" customHeight="1">
      <c r="A30027" s="1355"/>
      <c r="B30027" s="1355"/>
      <c r="C30027" s="1433"/>
      <c r="E30027" s="1433"/>
      <c r="K30027" s="1433"/>
      <c r="L30027" s="1334"/>
    </row>
    <row r="30028" spans="1:12" ht="24" customHeight="1">
      <c r="A30028" s="1355"/>
      <c r="B30028" s="1355"/>
      <c r="C30028" s="1433"/>
      <c r="E30028" s="1433"/>
      <c r="K30028" s="1433"/>
      <c r="L30028" s="1334"/>
    </row>
    <row r="30029" spans="1:12" ht="24" customHeight="1">
      <c r="A30029" s="1355"/>
      <c r="B30029" s="1355"/>
      <c r="C30029" s="1433"/>
      <c r="E30029" s="1433"/>
      <c r="K30029" s="1433"/>
      <c r="L30029" s="1334"/>
    </row>
    <row r="30030" spans="1:12" ht="24" customHeight="1">
      <c r="A30030" s="1355"/>
      <c r="B30030" s="1355"/>
      <c r="C30030" s="1433"/>
      <c r="E30030" s="1433"/>
      <c r="K30030" s="1433"/>
      <c r="L30030" s="1334"/>
    </row>
    <row r="30031" spans="1:12" ht="24" customHeight="1">
      <c r="A30031" s="1355"/>
      <c r="B30031" s="1355"/>
      <c r="C30031" s="1433"/>
      <c r="E30031" s="1433"/>
      <c r="K30031" s="1433"/>
      <c r="L30031" s="1334"/>
    </row>
    <row r="30032" spans="1:12" ht="24" customHeight="1">
      <c r="A30032" s="1355"/>
      <c r="B30032" s="1355"/>
      <c r="C30032" s="1433"/>
      <c r="E30032" s="1433"/>
      <c r="K30032" s="1433"/>
      <c r="L30032" s="1334"/>
    </row>
    <row r="30033" spans="1:12" ht="24" customHeight="1">
      <c r="A30033" s="1355"/>
      <c r="B30033" s="1355"/>
      <c r="C30033" s="1433"/>
      <c r="E30033" s="1433"/>
      <c r="K30033" s="1433"/>
      <c r="L30033" s="1334"/>
    </row>
    <row r="30034" spans="1:12" ht="24" customHeight="1">
      <c r="A30034" s="1355"/>
      <c r="B30034" s="1355"/>
      <c r="C30034" s="1433"/>
      <c r="E30034" s="1433"/>
      <c r="K30034" s="1433"/>
      <c r="L30034" s="1334"/>
    </row>
    <row r="30035" spans="1:12" ht="24" customHeight="1">
      <c r="A30035" s="1355"/>
      <c r="B30035" s="1355"/>
      <c r="C30035" s="1433"/>
      <c r="E30035" s="1433"/>
      <c r="K30035" s="1433"/>
      <c r="L30035" s="1334"/>
    </row>
    <row r="30036" spans="1:12" ht="24" customHeight="1">
      <c r="A30036" s="1355"/>
      <c r="B30036" s="1355"/>
      <c r="C30036" s="1433"/>
      <c r="E30036" s="1433"/>
      <c r="K30036" s="1433"/>
      <c r="L30036" s="1334"/>
    </row>
    <row r="30037" spans="1:12" ht="24" customHeight="1">
      <c r="A30037" s="1355"/>
      <c r="B30037" s="1355"/>
      <c r="C30037" s="1433"/>
      <c r="E30037" s="1433"/>
      <c r="K30037" s="1433"/>
      <c r="L30037" s="1334"/>
    </row>
    <row r="30038" spans="1:12" ht="24" customHeight="1">
      <c r="A30038" s="1355"/>
      <c r="B30038" s="1355"/>
      <c r="C30038" s="1433"/>
      <c r="E30038" s="1433"/>
      <c r="K30038" s="1433"/>
      <c r="L30038" s="1334"/>
    </row>
    <row r="30039" spans="1:12" ht="24" customHeight="1">
      <c r="A30039" s="1355"/>
      <c r="B30039" s="1355"/>
      <c r="C30039" s="1433"/>
      <c r="E30039" s="1433"/>
      <c r="K30039" s="1433"/>
      <c r="L30039" s="1334"/>
    </row>
    <row r="30040" spans="1:12" ht="24" customHeight="1">
      <c r="A30040" s="1355"/>
      <c r="B30040" s="1355"/>
      <c r="C30040" s="1433"/>
      <c r="E30040" s="1433"/>
      <c r="K30040" s="1433"/>
      <c r="L30040" s="1334"/>
    </row>
    <row r="30041" spans="1:12" ht="24" customHeight="1">
      <c r="A30041" s="1355"/>
      <c r="B30041" s="1355"/>
      <c r="C30041" s="1433"/>
      <c r="E30041" s="1433"/>
      <c r="K30041" s="1433"/>
      <c r="L30041" s="1334"/>
    </row>
    <row r="30042" spans="1:12" ht="24" customHeight="1">
      <c r="A30042" s="1355"/>
      <c r="B30042" s="1355"/>
      <c r="C30042" s="1433"/>
      <c r="E30042" s="1433"/>
      <c r="K30042" s="1433"/>
      <c r="L30042" s="1334"/>
    </row>
    <row r="30043" spans="1:12" ht="24" customHeight="1">
      <c r="A30043" s="1355"/>
      <c r="B30043" s="1355"/>
      <c r="C30043" s="1433"/>
      <c r="E30043" s="1433"/>
      <c r="K30043" s="1433"/>
      <c r="L30043" s="1334"/>
    </row>
    <row r="30044" spans="1:12" ht="24" customHeight="1">
      <c r="A30044" s="1355"/>
      <c r="B30044" s="1355"/>
      <c r="C30044" s="1433"/>
      <c r="E30044" s="1433"/>
      <c r="K30044" s="1433"/>
      <c r="L30044" s="1334"/>
    </row>
    <row r="30045" spans="1:12" ht="24" customHeight="1">
      <c r="A30045" s="1355"/>
      <c r="B30045" s="1355"/>
      <c r="C30045" s="1433"/>
      <c r="E30045" s="1433"/>
      <c r="K30045" s="1433"/>
      <c r="L30045" s="1334"/>
    </row>
    <row r="30046" spans="1:12" ht="24" customHeight="1">
      <c r="A30046" s="1355"/>
      <c r="B30046" s="1355"/>
      <c r="C30046" s="1433"/>
      <c r="E30046" s="1433"/>
      <c r="K30046" s="1433"/>
      <c r="L30046" s="1334"/>
    </row>
    <row r="30047" spans="1:12" ht="24" customHeight="1">
      <c r="A30047" s="1355"/>
      <c r="B30047" s="1355"/>
      <c r="C30047" s="1433"/>
      <c r="E30047" s="1433"/>
      <c r="K30047" s="1433"/>
      <c r="L30047" s="1334"/>
    </row>
    <row r="30048" spans="1:12" ht="24" customHeight="1">
      <c r="A30048" s="1355"/>
      <c r="B30048" s="1355"/>
      <c r="C30048" s="1433"/>
      <c r="E30048" s="1433"/>
      <c r="K30048" s="1433"/>
      <c r="L30048" s="1334"/>
    </row>
    <row r="30049" spans="1:12" ht="24" customHeight="1">
      <c r="A30049" s="1355"/>
      <c r="B30049" s="1355"/>
      <c r="C30049" s="1433"/>
      <c r="E30049" s="1433"/>
      <c r="K30049" s="1433"/>
      <c r="L30049" s="1334"/>
    </row>
    <row r="30050" spans="1:12" ht="24" customHeight="1">
      <c r="A30050" s="1355"/>
      <c r="B30050" s="1355"/>
      <c r="C30050" s="1433"/>
      <c r="E30050" s="1433"/>
      <c r="K30050" s="1433"/>
      <c r="L30050" s="1334"/>
    </row>
    <row r="30051" spans="1:12" ht="24" customHeight="1">
      <c r="A30051" s="1355"/>
      <c r="B30051" s="1355"/>
      <c r="C30051" s="1433"/>
      <c r="E30051" s="1433"/>
      <c r="K30051" s="1433"/>
      <c r="L30051" s="1334"/>
    </row>
    <row r="30052" spans="1:12" ht="24" customHeight="1">
      <c r="A30052" s="1355"/>
      <c r="B30052" s="1355"/>
      <c r="C30052" s="1433"/>
      <c r="E30052" s="1433"/>
      <c r="K30052" s="1433"/>
      <c r="L30052" s="1334"/>
    </row>
    <row r="30053" spans="1:12" ht="24" customHeight="1">
      <c r="A30053" s="1355"/>
      <c r="B30053" s="1355"/>
      <c r="C30053" s="1433"/>
      <c r="E30053" s="1433"/>
      <c r="K30053" s="1433"/>
      <c r="L30053" s="1334"/>
    </row>
    <row r="30054" spans="1:12" ht="24" customHeight="1">
      <c r="A30054" s="1355"/>
      <c r="B30054" s="1355"/>
      <c r="C30054" s="1433"/>
      <c r="E30054" s="1433"/>
      <c r="K30054" s="1433"/>
      <c r="L30054" s="1334"/>
    </row>
    <row r="30055" spans="1:12" ht="24" customHeight="1">
      <c r="A30055" s="1355"/>
      <c r="B30055" s="1355"/>
      <c r="C30055" s="1433"/>
      <c r="E30055" s="1433"/>
      <c r="K30055" s="1433"/>
      <c r="L30055" s="1334"/>
    </row>
    <row r="30056" spans="1:12" ht="24" customHeight="1">
      <c r="A30056" s="1355"/>
      <c r="B30056" s="1355"/>
      <c r="C30056" s="1433"/>
      <c r="E30056" s="1433"/>
      <c r="K30056" s="1433"/>
      <c r="L30056" s="1334"/>
    </row>
    <row r="30057" spans="1:12" ht="24" customHeight="1">
      <c r="A30057" s="1355"/>
      <c r="B30057" s="1355"/>
      <c r="C30057" s="1433"/>
      <c r="E30057" s="1433"/>
      <c r="K30057" s="1433"/>
      <c r="L30057" s="1334"/>
    </row>
    <row r="30058" spans="1:12" ht="24" customHeight="1">
      <c r="A30058" s="1355"/>
      <c r="B30058" s="1355"/>
      <c r="C30058" s="1433"/>
      <c r="E30058" s="1433"/>
      <c r="K30058" s="1433"/>
      <c r="L30058" s="1334"/>
    </row>
    <row r="30059" spans="1:12" ht="24" customHeight="1">
      <c r="A30059" s="1355"/>
      <c r="B30059" s="1355"/>
      <c r="C30059" s="1433"/>
      <c r="E30059" s="1433"/>
      <c r="K30059" s="1433"/>
      <c r="L30059" s="1334"/>
    </row>
    <row r="30060" spans="1:12" ht="24" customHeight="1">
      <c r="A30060" s="1355"/>
      <c r="B30060" s="1355"/>
      <c r="C30060" s="1433"/>
      <c r="E30060" s="1433"/>
      <c r="K30060" s="1433"/>
      <c r="L30060" s="1334"/>
    </row>
    <row r="30061" spans="1:12" ht="24" customHeight="1">
      <c r="A30061" s="1355"/>
      <c r="B30061" s="1355"/>
      <c r="C30061" s="1433"/>
      <c r="E30061" s="1433"/>
      <c r="K30061" s="1433"/>
      <c r="L30061" s="1334"/>
    </row>
    <row r="30062" spans="1:12" ht="24" customHeight="1">
      <c r="A30062" s="1355"/>
      <c r="B30062" s="1355"/>
      <c r="C30062" s="1433"/>
      <c r="E30062" s="1433"/>
      <c r="K30062" s="1433"/>
      <c r="L30062" s="1334"/>
    </row>
    <row r="30063" spans="1:12" ht="24" customHeight="1">
      <c r="A30063" s="1355"/>
      <c r="B30063" s="1355"/>
      <c r="C30063" s="1433"/>
      <c r="E30063" s="1433"/>
      <c r="K30063" s="1433"/>
      <c r="L30063" s="1334"/>
    </row>
    <row r="30064" spans="1:12" ht="24" customHeight="1">
      <c r="A30064" s="1355"/>
      <c r="B30064" s="1355"/>
      <c r="C30064" s="1433"/>
      <c r="E30064" s="1433"/>
      <c r="K30064" s="1433"/>
      <c r="L30064" s="1334"/>
    </row>
    <row r="30065" spans="1:12" ht="24" customHeight="1">
      <c r="A30065" s="1355"/>
      <c r="B30065" s="1355"/>
      <c r="C30065" s="1433"/>
      <c r="E30065" s="1433"/>
      <c r="K30065" s="1433"/>
      <c r="L30065" s="1334"/>
    </row>
    <row r="30066" spans="1:12" ht="24" customHeight="1">
      <c r="A30066" s="1355"/>
      <c r="B30066" s="1355"/>
      <c r="C30066" s="1433"/>
      <c r="E30066" s="1433"/>
      <c r="K30066" s="1433"/>
      <c r="L30066" s="1334"/>
    </row>
    <row r="30067" spans="1:12" ht="24" customHeight="1">
      <c r="A30067" s="1355"/>
      <c r="B30067" s="1355"/>
      <c r="C30067" s="1433"/>
      <c r="E30067" s="1433"/>
      <c r="K30067" s="1433"/>
      <c r="L30067" s="1334"/>
    </row>
    <row r="30068" spans="1:12" ht="24" customHeight="1">
      <c r="A30068" s="1355"/>
      <c r="B30068" s="1355"/>
      <c r="C30068" s="1433"/>
      <c r="E30068" s="1433"/>
      <c r="K30068" s="1433"/>
      <c r="L30068" s="1334"/>
    </row>
    <row r="30069" spans="1:12" ht="24" customHeight="1">
      <c r="A30069" s="1355"/>
      <c r="B30069" s="1355"/>
      <c r="C30069" s="1433"/>
      <c r="E30069" s="1433"/>
      <c r="K30069" s="1433"/>
      <c r="L30069" s="1334"/>
    </row>
    <row r="30070" spans="1:12" ht="24" customHeight="1">
      <c r="A30070" s="1355"/>
      <c r="B30070" s="1355"/>
      <c r="C30070" s="1433"/>
      <c r="E30070" s="1433"/>
      <c r="K30070" s="1433"/>
      <c r="L30070" s="1334"/>
    </row>
    <row r="30071" spans="1:12" ht="24" customHeight="1">
      <c r="A30071" s="1355"/>
      <c r="B30071" s="1355"/>
      <c r="C30071" s="1433"/>
      <c r="E30071" s="1433"/>
      <c r="K30071" s="1433"/>
      <c r="L30071" s="1334"/>
    </row>
    <row r="30072" spans="1:12" ht="24" customHeight="1">
      <c r="A30072" s="1355"/>
      <c r="B30072" s="1355"/>
      <c r="C30072" s="1433"/>
      <c r="E30072" s="1433"/>
      <c r="K30072" s="1433"/>
      <c r="L30072" s="1334"/>
    </row>
    <row r="30073" spans="1:12" ht="24" customHeight="1">
      <c r="A30073" s="1355"/>
      <c r="B30073" s="1355"/>
      <c r="C30073" s="1433"/>
      <c r="E30073" s="1433"/>
      <c r="K30073" s="1433"/>
      <c r="L30073" s="1334"/>
    </row>
    <row r="30074" spans="1:12" ht="24" customHeight="1">
      <c r="A30074" s="1355"/>
      <c r="B30074" s="1355"/>
      <c r="C30074" s="1433"/>
      <c r="E30074" s="1433"/>
      <c r="K30074" s="1433"/>
      <c r="L30074" s="1334"/>
    </row>
    <row r="30075" spans="1:12" ht="24" customHeight="1">
      <c r="A30075" s="1355"/>
      <c r="B30075" s="1355"/>
      <c r="C30075" s="1433"/>
      <c r="E30075" s="1433"/>
      <c r="K30075" s="1433"/>
      <c r="L30075" s="1334"/>
    </row>
    <row r="30076" spans="1:12" ht="24" customHeight="1">
      <c r="A30076" s="1355"/>
      <c r="B30076" s="1355"/>
      <c r="C30076" s="1433"/>
      <c r="E30076" s="1433"/>
      <c r="K30076" s="1433"/>
      <c r="L30076" s="1334"/>
    </row>
    <row r="30077" spans="1:12" ht="24" customHeight="1">
      <c r="A30077" s="1355"/>
      <c r="B30077" s="1355"/>
      <c r="C30077" s="1433"/>
      <c r="E30077" s="1433"/>
      <c r="K30077" s="1433"/>
      <c r="L30077" s="1334"/>
    </row>
    <row r="30078" spans="1:12" ht="24" customHeight="1">
      <c r="A30078" s="1355"/>
      <c r="B30078" s="1355"/>
      <c r="C30078" s="1433"/>
      <c r="E30078" s="1433"/>
      <c r="K30078" s="1433"/>
      <c r="L30078" s="1334"/>
    </row>
    <row r="30079" spans="1:12" ht="24" customHeight="1">
      <c r="A30079" s="1355"/>
      <c r="B30079" s="1355"/>
      <c r="C30079" s="1433"/>
      <c r="E30079" s="1433"/>
      <c r="K30079" s="1433"/>
      <c r="L30079" s="1334"/>
    </row>
    <row r="30080" spans="1:12" ht="24" customHeight="1">
      <c r="A30080" s="1355"/>
      <c r="B30080" s="1355"/>
      <c r="C30080" s="1433"/>
      <c r="E30080" s="1433"/>
      <c r="K30080" s="1433"/>
      <c r="L30080" s="1334"/>
    </row>
    <row r="30081" spans="1:12" ht="24" customHeight="1">
      <c r="A30081" s="1355"/>
      <c r="B30081" s="1355"/>
      <c r="C30081" s="1433"/>
      <c r="E30081" s="1433"/>
      <c r="K30081" s="1433"/>
      <c r="L30081" s="1334"/>
    </row>
    <row r="30082" spans="1:12" ht="24" customHeight="1">
      <c r="A30082" s="1355"/>
      <c r="B30082" s="1355"/>
      <c r="C30082" s="1433"/>
      <c r="E30082" s="1433"/>
      <c r="K30082" s="1433"/>
      <c r="L30082" s="1334"/>
    </row>
    <row r="30083" spans="1:12" ht="24" customHeight="1">
      <c r="A30083" s="1355"/>
      <c r="B30083" s="1355"/>
      <c r="C30083" s="1433"/>
      <c r="E30083" s="1433"/>
      <c r="K30083" s="1433"/>
      <c r="L30083" s="1334"/>
    </row>
    <row r="30084" spans="1:12" ht="24" customHeight="1">
      <c r="A30084" s="1355"/>
      <c r="B30084" s="1355"/>
      <c r="C30084" s="1433"/>
      <c r="E30084" s="1433"/>
      <c r="K30084" s="1433"/>
      <c r="L30084" s="1334"/>
    </row>
    <row r="30085" spans="1:12" ht="24" customHeight="1">
      <c r="A30085" s="1355"/>
      <c r="B30085" s="1355"/>
      <c r="C30085" s="1433"/>
      <c r="E30085" s="1433"/>
      <c r="K30085" s="1433"/>
      <c r="L30085" s="1334"/>
    </row>
    <row r="30086" spans="1:12" ht="24" customHeight="1">
      <c r="A30086" s="1355"/>
      <c r="B30086" s="1355"/>
      <c r="C30086" s="1433"/>
      <c r="E30086" s="1433"/>
      <c r="K30086" s="1433"/>
      <c r="L30086" s="1334"/>
    </row>
    <row r="30087" spans="1:12" ht="24" customHeight="1">
      <c r="A30087" s="1355"/>
      <c r="B30087" s="1355"/>
      <c r="C30087" s="1433"/>
      <c r="E30087" s="1433"/>
      <c r="K30087" s="1433"/>
      <c r="L30087" s="1334"/>
    </row>
    <row r="30088" spans="1:12" ht="24" customHeight="1">
      <c r="A30088" s="1355"/>
      <c r="B30088" s="1355"/>
      <c r="C30088" s="1433"/>
      <c r="E30088" s="1433"/>
      <c r="K30088" s="1433"/>
      <c r="L30088" s="1334"/>
    </row>
    <row r="30089" spans="1:12" ht="24" customHeight="1">
      <c r="A30089" s="1355"/>
      <c r="B30089" s="1355"/>
      <c r="C30089" s="1433"/>
      <c r="E30089" s="1433"/>
      <c r="K30089" s="1433"/>
      <c r="L30089" s="1334"/>
    </row>
    <row r="30090" spans="1:12" ht="24" customHeight="1">
      <c r="A30090" s="1355"/>
      <c r="B30090" s="1355"/>
      <c r="C30090" s="1433"/>
      <c r="E30090" s="1433"/>
      <c r="K30090" s="1433"/>
      <c r="L30090" s="1334"/>
    </row>
    <row r="30091" spans="1:12" ht="24" customHeight="1">
      <c r="A30091" s="1355"/>
      <c r="B30091" s="1355"/>
      <c r="C30091" s="1433"/>
      <c r="E30091" s="1433"/>
      <c r="K30091" s="1433"/>
      <c r="L30091" s="1334"/>
    </row>
    <row r="30092" spans="1:12" ht="24" customHeight="1">
      <c r="A30092" s="1355"/>
      <c r="B30092" s="1355"/>
      <c r="C30092" s="1433"/>
      <c r="E30092" s="1433"/>
      <c r="K30092" s="1433"/>
      <c r="L30092" s="1334"/>
    </row>
    <row r="30093" spans="1:12" ht="24" customHeight="1">
      <c r="A30093" s="1355"/>
      <c r="B30093" s="1355"/>
      <c r="C30093" s="1433"/>
      <c r="E30093" s="1433"/>
      <c r="K30093" s="1433"/>
      <c r="L30093" s="1334"/>
    </row>
    <row r="30094" spans="1:12" ht="24" customHeight="1">
      <c r="A30094" s="1355"/>
      <c r="B30094" s="1355"/>
      <c r="C30094" s="1433"/>
      <c r="E30094" s="1433"/>
      <c r="K30094" s="1433"/>
      <c r="L30094" s="1334"/>
    </row>
    <row r="30095" spans="1:12" ht="24" customHeight="1">
      <c r="A30095" s="1355"/>
      <c r="B30095" s="1355"/>
      <c r="C30095" s="1433"/>
      <c r="E30095" s="1433"/>
      <c r="K30095" s="1433"/>
      <c r="L30095" s="1334"/>
    </row>
    <row r="30096" spans="1:12" ht="24" customHeight="1">
      <c r="A30096" s="1355"/>
      <c r="B30096" s="1355"/>
      <c r="C30096" s="1433"/>
      <c r="E30096" s="1433"/>
      <c r="K30096" s="1433"/>
      <c r="L30096" s="1334"/>
    </row>
    <row r="30097" spans="1:12" ht="24" customHeight="1">
      <c r="A30097" s="1355"/>
      <c r="B30097" s="1355"/>
      <c r="C30097" s="1433"/>
      <c r="E30097" s="1433"/>
      <c r="K30097" s="1433"/>
      <c r="L30097" s="1334"/>
    </row>
    <row r="30098" spans="1:12" ht="24" customHeight="1">
      <c r="A30098" s="1355"/>
      <c r="B30098" s="1355"/>
      <c r="C30098" s="1433"/>
      <c r="E30098" s="1433"/>
      <c r="K30098" s="1433"/>
      <c r="L30098" s="1334"/>
    </row>
    <row r="30099" spans="1:12" ht="24" customHeight="1">
      <c r="A30099" s="1355"/>
      <c r="B30099" s="1355"/>
      <c r="C30099" s="1433"/>
      <c r="E30099" s="1433"/>
      <c r="K30099" s="1433"/>
      <c r="L30099" s="1334"/>
    </row>
    <row r="30100" spans="1:12" ht="24" customHeight="1">
      <c r="A30100" s="1355"/>
      <c r="B30100" s="1355"/>
      <c r="C30100" s="1433"/>
      <c r="E30100" s="1433"/>
      <c r="K30100" s="1433"/>
      <c r="L30100" s="1334"/>
    </row>
    <row r="30101" spans="1:12" ht="24" customHeight="1">
      <c r="A30101" s="1355"/>
      <c r="B30101" s="1355"/>
      <c r="C30101" s="1433"/>
      <c r="E30101" s="1433"/>
      <c r="K30101" s="1433"/>
      <c r="L30101" s="1334"/>
    </row>
    <row r="30102" spans="1:12" ht="24" customHeight="1">
      <c r="A30102" s="1355"/>
      <c r="B30102" s="1355"/>
      <c r="C30102" s="1433"/>
      <c r="E30102" s="1433"/>
      <c r="K30102" s="1433"/>
      <c r="L30102" s="1334"/>
    </row>
    <row r="30103" spans="1:12" ht="24" customHeight="1">
      <c r="A30103" s="1355"/>
      <c r="B30103" s="1355"/>
      <c r="C30103" s="1433"/>
      <c r="E30103" s="1433"/>
      <c r="K30103" s="1433"/>
      <c r="L30103" s="1334"/>
    </row>
    <row r="30104" spans="1:12" ht="24" customHeight="1">
      <c r="A30104" s="1355"/>
      <c r="B30104" s="1355"/>
      <c r="C30104" s="1433"/>
      <c r="E30104" s="1433"/>
      <c r="K30104" s="1433"/>
      <c r="L30104" s="1334"/>
    </row>
    <row r="30105" spans="1:12" ht="24" customHeight="1">
      <c r="A30105" s="1355"/>
      <c r="B30105" s="1355"/>
      <c r="C30105" s="1433"/>
      <c r="E30105" s="1433"/>
      <c r="K30105" s="1433"/>
      <c r="L30105" s="1334"/>
    </row>
    <row r="30106" spans="1:12" ht="24" customHeight="1">
      <c r="A30106" s="1355"/>
      <c r="B30106" s="1355"/>
      <c r="C30106" s="1433"/>
      <c r="E30106" s="1433"/>
      <c r="K30106" s="1433"/>
      <c r="L30106" s="1334"/>
    </row>
    <row r="30107" spans="1:12" ht="24" customHeight="1">
      <c r="A30107" s="1355"/>
      <c r="B30107" s="1355"/>
      <c r="C30107" s="1433"/>
      <c r="E30107" s="1433"/>
      <c r="K30107" s="1433"/>
      <c r="L30107" s="1334"/>
    </row>
    <row r="30108" spans="1:12" ht="24" customHeight="1">
      <c r="A30108" s="1355"/>
      <c r="B30108" s="1355"/>
      <c r="C30108" s="1433"/>
      <c r="E30108" s="1433"/>
      <c r="K30108" s="1433"/>
      <c r="L30108" s="1334"/>
    </row>
    <row r="30109" spans="1:12" ht="24" customHeight="1">
      <c r="A30109" s="1355"/>
      <c r="B30109" s="1355"/>
      <c r="C30109" s="1433"/>
      <c r="E30109" s="1433"/>
      <c r="K30109" s="1433"/>
      <c r="L30109" s="1334"/>
    </row>
    <row r="30110" spans="1:12" ht="24" customHeight="1">
      <c r="A30110" s="1355"/>
      <c r="B30110" s="1355"/>
      <c r="C30110" s="1433"/>
      <c r="E30110" s="1433"/>
      <c r="K30110" s="1433"/>
      <c r="L30110" s="1334"/>
    </row>
    <row r="30111" spans="1:12" ht="24" customHeight="1">
      <c r="A30111" s="1355"/>
      <c r="B30111" s="1355"/>
      <c r="C30111" s="1433"/>
      <c r="E30111" s="1433"/>
      <c r="K30111" s="1433"/>
      <c r="L30111" s="1334"/>
    </row>
    <row r="30112" spans="1:12" ht="24" customHeight="1">
      <c r="A30112" s="1355"/>
      <c r="B30112" s="1355"/>
      <c r="C30112" s="1433"/>
      <c r="E30112" s="1433"/>
      <c r="K30112" s="1433"/>
      <c r="L30112" s="1334"/>
    </row>
    <row r="30113" spans="1:12" ht="24" customHeight="1">
      <c r="A30113" s="1355"/>
      <c r="B30113" s="1355"/>
      <c r="C30113" s="1433"/>
      <c r="E30113" s="1433"/>
      <c r="K30113" s="1433"/>
      <c r="L30113" s="1334"/>
    </row>
    <row r="30114" spans="1:12" ht="24" customHeight="1">
      <c r="A30114" s="1355"/>
      <c r="B30114" s="1355"/>
      <c r="C30114" s="1433"/>
      <c r="E30114" s="1433"/>
      <c r="K30114" s="1433"/>
      <c r="L30114" s="1334"/>
    </row>
    <row r="30115" spans="1:12" ht="24" customHeight="1">
      <c r="A30115" s="1355"/>
      <c r="B30115" s="1355"/>
      <c r="C30115" s="1433"/>
      <c r="E30115" s="1433"/>
      <c r="K30115" s="1433"/>
      <c r="L30115" s="1334"/>
    </row>
    <row r="30116" spans="1:12" ht="24" customHeight="1">
      <c r="A30116" s="1355"/>
      <c r="B30116" s="1355"/>
      <c r="C30116" s="1433"/>
      <c r="E30116" s="1433"/>
      <c r="K30116" s="1433"/>
      <c r="L30116" s="1334"/>
    </row>
    <row r="30117" spans="1:12" ht="24" customHeight="1">
      <c r="A30117" s="1355"/>
      <c r="B30117" s="1355"/>
      <c r="C30117" s="1433"/>
      <c r="E30117" s="1433"/>
      <c r="K30117" s="1433"/>
      <c r="L30117" s="1334"/>
    </row>
    <row r="30118" spans="1:12" ht="24" customHeight="1">
      <c r="A30118" s="1355"/>
      <c r="B30118" s="1355"/>
      <c r="C30118" s="1433"/>
      <c r="E30118" s="1433"/>
      <c r="K30118" s="1433"/>
      <c r="L30118" s="1334"/>
    </row>
    <row r="30119" spans="1:12" ht="24" customHeight="1">
      <c r="A30119" s="1355"/>
      <c r="B30119" s="1355"/>
      <c r="C30119" s="1433"/>
      <c r="E30119" s="1433"/>
      <c r="K30119" s="1433"/>
      <c r="L30119" s="1334"/>
    </row>
    <row r="30120" spans="1:12" ht="24" customHeight="1">
      <c r="A30120" s="1355"/>
      <c r="B30120" s="1355"/>
      <c r="C30120" s="1433"/>
      <c r="E30120" s="1433"/>
      <c r="K30120" s="1433"/>
      <c r="L30120" s="1334"/>
    </row>
    <row r="30121" spans="1:12" ht="24" customHeight="1">
      <c r="A30121" s="1355"/>
      <c r="B30121" s="1355"/>
      <c r="C30121" s="1433"/>
      <c r="E30121" s="1433"/>
      <c r="K30121" s="1433"/>
      <c r="L30121" s="1334"/>
    </row>
    <row r="30122" spans="1:12" ht="24" customHeight="1">
      <c r="A30122" s="1355"/>
      <c r="B30122" s="1355"/>
      <c r="C30122" s="1433"/>
      <c r="E30122" s="1433"/>
      <c r="K30122" s="1433"/>
      <c r="L30122" s="1334"/>
    </row>
    <row r="30123" spans="1:12" ht="24" customHeight="1">
      <c r="A30123" s="1355"/>
      <c r="B30123" s="1355"/>
      <c r="C30123" s="1433"/>
      <c r="E30123" s="1433"/>
      <c r="K30123" s="1433"/>
      <c r="L30123" s="1334"/>
    </row>
    <row r="30124" spans="1:12" ht="24" customHeight="1">
      <c r="A30124" s="1355"/>
      <c r="B30124" s="1355"/>
      <c r="C30124" s="1433"/>
      <c r="E30124" s="1433"/>
      <c r="K30124" s="1433"/>
      <c r="L30124" s="1334"/>
    </row>
    <row r="30125" spans="1:12" ht="24" customHeight="1">
      <c r="A30125" s="1355"/>
      <c r="B30125" s="1355"/>
      <c r="C30125" s="1433"/>
      <c r="E30125" s="1433"/>
      <c r="K30125" s="1433"/>
      <c r="L30125" s="1334"/>
    </row>
    <row r="30126" spans="1:12" ht="24" customHeight="1">
      <c r="A30126" s="1355"/>
      <c r="B30126" s="1355"/>
      <c r="C30126" s="1433"/>
      <c r="E30126" s="1433"/>
      <c r="K30126" s="1433"/>
      <c r="L30126" s="1334"/>
    </row>
    <row r="30127" spans="1:12" ht="24" customHeight="1">
      <c r="A30127" s="1355"/>
      <c r="B30127" s="1355"/>
      <c r="C30127" s="1433"/>
      <c r="E30127" s="1433"/>
      <c r="K30127" s="1433"/>
      <c r="L30127" s="1334"/>
    </row>
    <row r="30128" spans="1:12" ht="24" customHeight="1">
      <c r="A30128" s="1355"/>
      <c r="B30128" s="1355"/>
      <c r="C30128" s="1433"/>
      <c r="E30128" s="1433"/>
      <c r="K30128" s="1433"/>
      <c r="L30128" s="1334"/>
    </row>
    <row r="30129" spans="1:12" ht="24" customHeight="1">
      <c r="A30129" s="1355"/>
      <c r="B30129" s="1355"/>
      <c r="C30129" s="1433"/>
      <c r="E30129" s="1433"/>
      <c r="K30129" s="1433"/>
      <c r="L30129" s="1334"/>
    </row>
    <row r="30130" spans="1:12" ht="24" customHeight="1">
      <c r="A30130" s="1355"/>
      <c r="B30130" s="1355"/>
      <c r="C30130" s="1433"/>
      <c r="E30130" s="1433"/>
      <c r="K30130" s="1433"/>
      <c r="L30130" s="1334"/>
    </row>
    <row r="30131" spans="1:12" ht="24" customHeight="1">
      <c r="A30131" s="1355"/>
      <c r="B30131" s="1355"/>
      <c r="C30131" s="1433"/>
      <c r="E30131" s="1433"/>
      <c r="K30131" s="1433"/>
      <c r="L30131" s="1334"/>
    </row>
    <row r="30132" spans="1:12" ht="24" customHeight="1">
      <c r="A30132" s="1355"/>
      <c r="B30132" s="1355"/>
      <c r="C30132" s="1433"/>
      <c r="E30132" s="1433"/>
      <c r="K30132" s="1433"/>
      <c r="L30132" s="1334"/>
    </row>
    <row r="30133" spans="1:12" ht="24" customHeight="1">
      <c r="A30133" s="1355"/>
      <c r="B30133" s="1355"/>
      <c r="C30133" s="1433"/>
      <c r="E30133" s="1433"/>
      <c r="K30133" s="1433"/>
      <c r="L30133" s="1334"/>
    </row>
    <row r="30134" spans="1:12" ht="24" customHeight="1">
      <c r="A30134" s="1355"/>
      <c r="B30134" s="1355"/>
      <c r="C30134" s="1433"/>
      <c r="E30134" s="1433"/>
      <c r="K30134" s="1433"/>
      <c r="L30134" s="1334"/>
    </row>
    <row r="30135" spans="1:12" ht="24" customHeight="1">
      <c r="A30135" s="1355"/>
      <c r="B30135" s="1355"/>
      <c r="C30135" s="1433"/>
      <c r="E30135" s="1433"/>
      <c r="K30135" s="1433"/>
      <c r="L30135" s="1334"/>
    </row>
    <row r="30136" spans="1:12" ht="24" customHeight="1">
      <c r="A30136" s="1355"/>
      <c r="B30136" s="1355"/>
      <c r="C30136" s="1433"/>
      <c r="E30136" s="1433"/>
      <c r="K30136" s="1433"/>
      <c r="L30136" s="1334"/>
    </row>
    <row r="30137" spans="1:12" ht="24" customHeight="1">
      <c r="A30137" s="1355"/>
      <c r="B30137" s="1355"/>
      <c r="C30137" s="1433"/>
      <c r="E30137" s="1433"/>
      <c r="K30137" s="1433"/>
      <c r="L30137" s="1334"/>
    </row>
    <row r="30138" spans="1:12" ht="24" customHeight="1">
      <c r="A30138" s="1355"/>
      <c r="B30138" s="1355"/>
      <c r="C30138" s="1433"/>
      <c r="E30138" s="1433"/>
      <c r="K30138" s="1433"/>
      <c r="L30138" s="1334"/>
    </row>
    <row r="30139" spans="1:12" ht="24" customHeight="1">
      <c r="A30139" s="1355"/>
      <c r="B30139" s="1355"/>
      <c r="C30139" s="1433"/>
      <c r="E30139" s="1433"/>
      <c r="K30139" s="1433"/>
      <c r="L30139" s="1334"/>
    </row>
    <row r="30140" spans="1:12" ht="24" customHeight="1">
      <c r="A30140" s="1355"/>
      <c r="B30140" s="1355"/>
      <c r="C30140" s="1433"/>
      <c r="E30140" s="1433"/>
      <c r="K30140" s="1433"/>
      <c r="L30140" s="1334"/>
    </row>
    <row r="30141" spans="1:12" ht="24" customHeight="1">
      <c r="A30141" s="1355"/>
      <c r="B30141" s="1355"/>
      <c r="C30141" s="1433"/>
      <c r="E30141" s="1433"/>
      <c r="K30141" s="1433"/>
      <c r="L30141" s="1334"/>
    </row>
    <row r="30142" spans="1:12" ht="24" customHeight="1">
      <c r="A30142" s="1355"/>
      <c r="B30142" s="1355"/>
      <c r="C30142" s="1433"/>
      <c r="E30142" s="1433"/>
      <c r="K30142" s="1433"/>
      <c r="L30142" s="1334"/>
    </row>
    <row r="30143" spans="1:12" ht="24" customHeight="1">
      <c r="A30143" s="1355"/>
      <c r="B30143" s="1355"/>
      <c r="C30143" s="1433"/>
      <c r="E30143" s="1433"/>
      <c r="K30143" s="1433"/>
      <c r="L30143" s="1334"/>
    </row>
    <row r="30144" spans="1:12" ht="24" customHeight="1">
      <c r="A30144" s="1355"/>
      <c r="B30144" s="1355"/>
      <c r="C30144" s="1433"/>
      <c r="E30144" s="1433"/>
      <c r="K30144" s="1433"/>
      <c r="L30144" s="1334"/>
    </row>
    <row r="30145" spans="1:12" ht="24" customHeight="1">
      <c r="A30145" s="1355"/>
      <c r="B30145" s="1355"/>
      <c r="C30145" s="1433"/>
      <c r="E30145" s="1433"/>
      <c r="K30145" s="1433"/>
      <c r="L30145" s="1334"/>
    </row>
    <row r="30146" spans="1:12" ht="24" customHeight="1">
      <c r="A30146" s="1355"/>
      <c r="B30146" s="1355"/>
      <c r="C30146" s="1433"/>
      <c r="E30146" s="1433"/>
      <c r="K30146" s="1433"/>
      <c r="L30146" s="1334"/>
    </row>
    <row r="30147" spans="1:12" ht="24" customHeight="1">
      <c r="A30147" s="1355"/>
      <c r="B30147" s="1355"/>
      <c r="C30147" s="1433"/>
      <c r="E30147" s="1433"/>
      <c r="K30147" s="1433"/>
      <c r="L30147" s="1334"/>
    </row>
    <row r="30148" spans="1:12" ht="24" customHeight="1">
      <c r="A30148" s="1355"/>
      <c r="B30148" s="1355"/>
      <c r="C30148" s="1433"/>
      <c r="E30148" s="1433"/>
      <c r="K30148" s="1433"/>
      <c r="L30148" s="1334"/>
    </row>
    <row r="30149" spans="1:12" ht="24" customHeight="1">
      <c r="A30149" s="1355"/>
      <c r="B30149" s="1355"/>
      <c r="C30149" s="1433"/>
      <c r="E30149" s="1433"/>
      <c r="K30149" s="1433"/>
      <c r="L30149" s="1334"/>
    </row>
    <row r="30150" spans="1:12" ht="24" customHeight="1">
      <c r="A30150" s="1355"/>
      <c r="B30150" s="1355"/>
      <c r="C30150" s="1433"/>
      <c r="E30150" s="1433"/>
      <c r="K30150" s="1433"/>
      <c r="L30150" s="1334"/>
    </row>
    <row r="30151" spans="1:12" ht="24" customHeight="1">
      <c r="A30151" s="1355"/>
      <c r="B30151" s="1355"/>
      <c r="C30151" s="1433"/>
      <c r="E30151" s="1433"/>
      <c r="K30151" s="1433"/>
      <c r="L30151" s="1334"/>
    </row>
    <row r="30152" spans="1:12" ht="24" customHeight="1">
      <c r="A30152" s="1355"/>
      <c r="B30152" s="1355"/>
      <c r="C30152" s="1433"/>
      <c r="E30152" s="1433"/>
      <c r="K30152" s="1433"/>
      <c r="L30152" s="1334"/>
    </row>
    <row r="30153" spans="1:12" ht="24" customHeight="1">
      <c r="A30153" s="1355"/>
      <c r="B30153" s="1355"/>
      <c r="C30153" s="1433"/>
      <c r="E30153" s="1433"/>
      <c r="K30153" s="1433"/>
      <c r="L30153" s="1334"/>
    </row>
    <row r="30154" spans="1:12" ht="24" customHeight="1">
      <c r="A30154" s="1355"/>
      <c r="B30154" s="1355"/>
      <c r="C30154" s="1433"/>
      <c r="E30154" s="1433"/>
      <c r="K30154" s="1433"/>
      <c r="L30154" s="1334"/>
    </row>
    <row r="30155" spans="1:12" ht="24" customHeight="1">
      <c r="A30155" s="1355"/>
      <c r="B30155" s="1355"/>
      <c r="C30155" s="1433"/>
      <c r="E30155" s="1433"/>
      <c r="K30155" s="1433"/>
      <c r="L30155" s="1334"/>
    </row>
    <row r="30156" spans="1:12" ht="24" customHeight="1">
      <c r="A30156" s="1355"/>
      <c r="B30156" s="1355"/>
      <c r="C30156" s="1433"/>
      <c r="E30156" s="1433"/>
      <c r="K30156" s="1433"/>
      <c r="L30156" s="1334"/>
    </row>
    <row r="30157" spans="1:12" ht="24" customHeight="1">
      <c r="A30157" s="1355"/>
      <c r="B30157" s="1355"/>
      <c r="C30157" s="1433"/>
      <c r="E30157" s="1433"/>
      <c r="K30157" s="1433"/>
      <c r="L30157" s="1334"/>
    </row>
    <row r="30158" spans="1:12" ht="24" customHeight="1">
      <c r="A30158" s="1355"/>
      <c r="B30158" s="1355"/>
      <c r="C30158" s="1433"/>
      <c r="E30158" s="1433"/>
      <c r="K30158" s="1433"/>
      <c r="L30158" s="1334"/>
    </row>
    <row r="30159" spans="1:12" ht="24" customHeight="1">
      <c r="A30159" s="1355"/>
      <c r="B30159" s="1355"/>
      <c r="C30159" s="1433"/>
      <c r="E30159" s="1433"/>
      <c r="K30159" s="1433"/>
      <c r="L30159" s="1334"/>
    </row>
    <row r="30160" spans="1:12" ht="24" customHeight="1">
      <c r="A30160" s="1355"/>
      <c r="B30160" s="1355"/>
      <c r="C30160" s="1433"/>
      <c r="E30160" s="1433"/>
      <c r="K30160" s="1433"/>
      <c r="L30160" s="1334"/>
    </row>
    <row r="30161" spans="1:12" ht="24" customHeight="1">
      <c r="A30161" s="1355"/>
      <c r="B30161" s="1355"/>
      <c r="C30161" s="1433"/>
      <c r="E30161" s="1433"/>
      <c r="K30161" s="1433"/>
      <c r="L30161" s="1334"/>
    </row>
    <row r="30162" spans="1:12" ht="24" customHeight="1">
      <c r="A30162" s="1355"/>
      <c r="B30162" s="1355"/>
      <c r="C30162" s="1433"/>
      <c r="E30162" s="1433"/>
      <c r="K30162" s="1433"/>
      <c r="L30162" s="1334"/>
    </row>
    <row r="30163" spans="1:12" ht="24" customHeight="1">
      <c r="A30163" s="1355"/>
      <c r="B30163" s="1355"/>
      <c r="C30163" s="1433"/>
      <c r="E30163" s="1433"/>
      <c r="K30163" s="1433"/>
      <c r="L30163" s="1334"/>
    </row>
    <row r="30164" spans="1:12" ht="24" customHeight="1">
      <c r="A30164" s="1355"/>
      <c r="B30164" s="1355"/>
      <c r="C30164" s="1433"/>
      <c r="E30164" s="1433"/>
      <c r="K30164" s="1433"/>
      <c r="L30164" s="1334"/>
    </row>
    <row r="30165" spans="1:12" ht="24" customHeight="1">
      <c r="A30165" s="1355"/>
      <c r="B30165" s="1355"/>
      <c r="C30165" s="1433"/>
      <c r="E30165" s="1433"/>
      <c r="K30165" s="1433"/>
      <c r="L30165" s="1334"/>
    </row>
    <row r="30166" spans="1:12" ht="24" customHeight="1">
      <c r="A30166" s="1355"/>
      <c r="B30166" s="1355"/>
      <c r="C30166" s="1433"/>
      <c r="E30166" s="1433"/>
      <c r="K30166" s="1433"/>
      <c r="L30166" s="1334"/>
    </row>
    <row r="30167" spans="1:12" ht="24" customHeight="1">
      <c r="A30167" s="1355"/>
      <c r="B30167" s="1355"/>
      <c r="C30167" s="1433"/>
      <c r="E30167" s="1433"/>
      <c r="K30167" s="1433"/>
      <c r="L30167" s="1334"/>
    </row>
    <row r="30168" spans="1:12" ht="24" customHeight="1">
      <c r="A30168" s="1355"/>
      <c r="B30168" s="1355"/>
      <c r="C30168" s="1433"/>
      <c r="E30168" s="1433"/>
      <c r="K30168" s="1433"/>
      <c r="L30168" s="1334"/>
    </row>
    <row r="30169" spans="1:12" ht="24" customHeight="1">
      <c r="A30169" s="1355"/>
      <c r="B30169" s="1355"/>
      <c r="C30169" s="1433"/>
      <c r="E30169" s="1433"/>
      <c r="K30169" s="1433"/>
      <c r="L30169" s="1334"/>
    </row>
    <row r="30170" spans="1:12" ht="24" customHeight="1">
      <c r="A30170" s="1355"/>
      <c r="B30170" s="1355"/>
      <c r="C30170" s="1433"/>
      <c r="E30170" s="1433"/>
      <c r="K30170" s="1433"/>
      <c r="L30170" s="1334"/>
    </row>
    <row r="30171" spans="1:12" ht="24" customHeight="1">
      <c r="A30171" s="1355"/>
      <c r="B30171" s="1355"/>
      <c r="C30171" s="1433"/>
      <c r="E30171" s="1433"/>
      <c r="K30171" s="1433"/>
      <c r="L30171" s="1334"/>
    </row>
    <row r="30172" spans="1:12" ht="24" customHeight="1">
      <c r="A30172" s="1355"/>
      <c r="B30172" s="1355"/>
      <c r="C30172" s="1433"/>
      <c r="E30172" s="1433"/>
      <c r="K30172" s="1433"/>
      <c r="L30172" s="1334"/>
    </row>
    <row r="30173" spans="1:12" ht="24" customHeight="1">
      <c r="A30173" s="1355"/>
      <c r="B30173" s="1355"/>
      <c r="C30173" s="1433"/>
      <c r="E30173" s="1433"/>
      <c r="K30173" s="1433"/>
      <c r="L30173" s="1334"/>
    </row>
    <row r="30174" spans="1:12" ht="24" customHeight="1">
      <c r="A30174" s="1355"/>
      <c r="B30174" s="1355"/>
      <c r="C30174" s="1433"/>
      <c r="E30174" s="1433"/>
      <c r="K30174" s="1433"/>
      <c r="L30174" s="1334"/>
    </row>
    <row r="30175" spans="1:12" ht="24" customHeight="1">
      <c r="A30175" s="1355"/>
      <c r="B30175" s="1355"/>
      <c r="C30175" s="1433"/>
      <c r="E30175" s="1433"/>
      <c r="K30175" s="1433"/>
      <c r="L30175" s="1334"/>
    </row>
    <row r="30176" spans="1:12" ht="24" customHeight="1">
      <c r="A30176" s="1355"/>
      <c r="B30176" s="1355"/>
      <c r="C30176" s="1433"/>
      <c r="E30176" s="1433"/>
      <c r="K30176" s="1433"/>
      <c r="L30176" s="1334"/>
    </row>
    <row r="30177" spans="1:12" ht="24" customHeight="1">
      <c r="A30177" s="1355"/>
      <c r="B30177" s="1355"/>
      <c r="C30177" s="1433"/>
      <c r="E30177" s="1433"/>
      <c r="K30177" s="1433"/>
      <c r="L30177" s="1334"/>
    </row>
    <row r="30178" spans="1:12" ht="24" customHeight="1">
      <c r="A30178" s="1355"/>
      <c r="B30178" s="1355"/>
      <c r="C30178" s="1433"/>
      <c r="E30178" s="1433"/>
      <c r="K30178" s="1433"/>
      <c r="L30178" s="1334"/>
    </row>
    <row r="30179" spans="1:12" ht="24" customHeight="1">
      <c r="A30179" s="1355"/>
      <c r="B30179" s="1355"/>
      <c r="C30179" s="1433"/>
      <c r="E30179" s="1433"/>
      <c r="K30179" s="1433"/>
      <c r="L30179" s="1334"/>
    </row>
    <row r="30180" spans="1:12" ht="24" customHeight="1">
      <c r="A30180" s="1355"/>
      <c r="B30180" s="1355"/>
      <c r="C30180" s="1433"/>
      <c r="E30180" s="1433"/>
      <c r="K30180" s="1433"/>
      <c r="L30180" s="1334"/>
    </row>
    <row r="30181" spans="1:12" ht="24" customHeight="1">
      <c r="A30181" s="1355"/>
      <c r="B30181" s="1355"/>
      <c r="C30181" s="1433"/>
      <c r="E30181" s="1433"/>
      <c r="K30181" s="1433"/>
      <c r="L30181" s="1334"/>
    </row>
    <row r="30182" spans="1:12" ht="24" customHeight="1">
      <c r="A30182" s="1355"/>
      <c r="B30182" s="1355"/>
      <c r="C30182" s="1433"/>
      <c r="E30182" s="1433"/>
      <c r="K30182" s="1433"/>
      <c r="L30182" s="1334"/>
    </row>
    <row r="30183" spans="1:12" ht="24" customHeight="1">
      <c r="A30183" s="1355"/>
      <c r="B30183" s="1355"/>
      <c r="C30183" s="1433"/>
      <c r="E30183" s="1433"/>
      <c r="K30183" s="1433"/>
      <c r="L30183" s="1334"/>
    </row>
    <row r="30184" spans="1:12" ht="24" customHeight="1">
      <c r="A30184" s="1355"/>
      <c r="B30184" s="1355"/>
      <c r="C30184" s="1433"/>
      <c r="E30184" s="1433"/>
      <c r="K30184" s="1433"/>
      <c r="L30184" s="1334"/>
    </row>
    <row r="30185" spans="1:12" ht="24" customHeight="1">
      <c r="A30185" s="1355"/>
      <c r="B30185" s="1355"/>
      <c r="C30185" s="1433"/>
      <c r="E30185" s="1433"/>
      <c r="K30185" s="1433"/>
      <c r="L30185" s="1334"/>
    </row>
    <row r="30186" spans="1:12" ht="24" customHeight="1">
      <c r="A30186" s="1355"/>
      <c r="B30186" s="1355"/>
      <c r="C30186" s="1433"/>
      <c r="E30186" s="1433"/>
      <c r="K30186" s="1433"/>
      <c r="L30186" s="1334"/>
    </row>
    <row r="30187" spans="1:12" ht="24" customHeight="1">
      <c r="A30187" s="1355"/>
      <c r="B30187" s="1355"/>
      <c r="C30187" s="1433"/>
      <c r="E30187" s="1433"/>
      <c r="K30187" s="1433"/>
      <c r="L30187" s="1334"/>
    </row>
    <row r="30188" spans="1:12" ht="24" customHeight="1">
      <c r="A30188" s="1355"/>
      <c r="B30188" s="1355"/>
      <c r="C30188" s="1433"/>
      <c r="E30188" s="1433"/>
      <c r="K30188" s="1433"/>
      <c r="L30188" s="1334"/>
    </row>
    <row r="30189" spans="1:12" ht="24" customHeight="1">
      <c r="A30189" s="1355"/>
      <c r="B30189" s="1355"/>
      <c r="C30189" s="1433"/>
      <c r="E30189" s="1433"/>
      <c r="K30189" s="1433"/>
      <c r="L30189" s="1334"/>
    </row>
    <row r="30190" spans="1:12" ht="24" customHeight="1">
      <c r="A30190" s="1355"/>
      <c r="B30190" s="1355"/>
      <c r="C30190" s="1433"/>
      <c r="E30190" s="1433"/>
      <c r="K30190" s="1433"/>
      <c r="L30190" s="1334"/>
    </row>
    <row r="30191" spans="1:12" ht="24" customHeight="1">
      <c r="A30191" s="1355"/>
      <c r="B30191" s="1355"/>
      <c r="C30191" s="1433"/>
      <c r="E30191" s="1433"/>
      <c r="K30191" s="1433"/>
      <c r="L30191" s="1334"/>
    </row>
    <row r="30192" spans="1:12" ht="24" customHeight="1">
      <c r="A30192" s="1355"/>
      <c r="B30192" s="1355"/>
      <c r="C30192" s="1433"/>
      <c r="E30192" s="1433"/>
      <c r="K30192" s="1433"/>
      <c r="L30192" s="1334"/>
    </row>
    <row r="30193" spans="1:12" ht="24" customHeight="1">
      <c r="A30193" s="1355"/>
      <c r="B30193" s="1355"/>
      <c r="C30193" s="1433"/>
      <c r="E30193" s="1433"/>
      <c r="K30193" s="1433"/>
      <c r="L30193" s="1334"/>
    </row>
    <row r="30194" spans="1:12" ht="24" customHeight="1">
      <c r="A30194" s="1355"/>
      <c r="B30194" s="1355"/>
      <c r="C30194" s="1433"/>
      <c r="E30194" s="1433"/>
      <c r="K30194" s="1433"/>
      <c r="L30194" s="1334"/>
    </row>
    <row r="30195" spans="1:12" ht="24" customHeight="1">
      <c r="A30195" s="1355"/>
      <c r="B30195" s="1355"/>
      <c r="C30195" s="1433"/>
      <c r="E30195" s="1433"/>
      <c r="K30195" s="1433"/>
      <c r="L30195" s="1334"/>
    </row>
    <row r="30196" spans="1:12" ht="24" customHeight="1">
      <c r="A30196" s="1355"/>
      <c r="B30196" s="1355"/>
      <c r="C30196" s="1433"/>
      <c r="E30196" s="1433"/>
      <c r="K30196" s="1433"/>
      <c r="L30196" s="1334"/>
    </row>
    <row r="30197" spans="1:12" ht="24" customHeight="1">
      <c r="A30197" s="1355"/>
      <c r="B30197" s="1355"/>
      <c r="C30197" s="1433"/>
      <c r="E30197" s="1433"/>
      <c r="K30197" s="1433"/>
      <c r="L30197" s="1334"/>
    </row>
    <row r="30198" spans="1:12" ht="24" customHeight="1">
      <c r="A30198" s="1355"/>
      <c r="B30198" s="1355"/>
      <c r="C30198" s="1433"/>
      <c r="E30198" s="1433"/>
      <c r="K30198" s="1433"/>
      <c r="L30198" s="1334"/>
    </row>
    <row r="30199" spans="1:12" ht="24" customHeight="1">
      <c r="A30199" s="1355"/>
      <c r="B30199" s="1355"/>
      <c r="C30199" s="1433"/>
      <c r="E30199" s="1433"/>
      <c r="K30199" s="1433"/>
      <c r="L30199" s="1334"/>
    </row>
    <row r="30200" spans="1:12" ht="24" customHeight="1">
      <c r="A30200" s="1355"/>
      <c r="B30200" s="1355"/>
      <c r="C30200" s="1433"/>
      <c r="E30200" s="1433"/>
      <c r="K30200" s="1433"/>
      <c r="L30200" s="1334"/>
    </row>
    <row r="30201" spans="1:12" ht="24" customHeight="1">
      <c r="A30201" s="1355"/>
      <c r="B30201" s="1355"/>
      <c r="C30201" s="1433"/>
      <c r="E30201" s="1433"/>
      <c r="K30201" s="1433"/>
      <c r="L30201" s="1334"/>
    </row>
    <row r="30202" spans="1:12" ht="24" customHeight="1">
      <c r="A30202" s="1355"/>
      <c r="B30202" s="1355"/>
      <c r="C30202" s="1433"/>
      <c r="E30202" s="1433"/>
      <c r="K30202" s="1433"/>
      <c r="L30202" s="1334"/>
    </row>
    <row r="30203" spans="1:12" ht="24" customHeight="1">
      <c r="A30203" s="1355"/>
      <c r="B30203" s="1355"/>
      <c r="C30203" s="1433"/>
      <c r="E30203" s="1433"/>
      <c r="K30203" s="1433"/>
      <c r="L30203" s="1334"/>
    </row>
    <row r="30204" spans="1:12" ht="24" customHeight="1">
      <c r="A30204" s="1355"/>
      <c r="B30204" s="1355"/>
      <c r="C30204" s="1433"/>
      <c r="E30204" s="1433"/>
      <c r="K30204" s="1433"/>
      <c r="L30204" s="1334"/>
    </row>
    <row r="30205" spans="1:12" ht="24" customHeight="1">
      <c r="A30205" s="1355"/>
      <c r="B30205" s="1355"/>
      <c r="C30205" s="1433"/>
      <c r="E30205" s="1433"/>
      <c r="K30205" s="1433"/>
      <c r="L30205" s="1334"/>
    </row>
    <row r="30206" spans="1:12" ht="24" customHeight="1">
      <c r="A30206" s="1355"/>
      <c r="B30206" s="1355"/>
      <c r="C30206" s="1433"/>
      <c r="E30206" s="1433"/>
      <c r="K30206" s="1433"/>
      <c r="L30206" s="1334"/>
    </row>
    <row r="30207" spans="1:12" ht="24" customHeight="1">
      <c r="A30207" s="1355"/>
      <c r="B30207" s="1355"/>
      <c r="C30207" s="1433"/>
      <c r="E30207" s="1433"/>
      <c r="K30207" s="1433"/>
      <c r="L30207" s="1334"/>
    </row>
    <row r="30208" spans="1:12" ht="24" customHeight="1">
      <c r="A30208" s="1355"/>
      <c r="B30208" s="1355"/>
      <c r="C30208" s="1433"/>
      <c r="E30208" s="1433"/>
      <c r="K30208" s="1433"/>
      <c r="L30208" s="1334"/>
    </row>
    <row r="30209" spans="1:12" ht="24" customHeight="1">
      <c r="A30209" s="1355"/>
      <c r="B30209" s="1355"/>
      <c r="C30209" s="1433"/>
      <c r="E30209" s="1433"/>
      <c r="K30209" s="1433"/>
      <c r="L30209" s="1334"/>
    </row>
    <row r="30210" spans="1:12" ht="24" customHeight="1">
      <c r="A30210" s="1355"/>
      <c r="B30210" s="1355"/>
      <c r="C30210" s="1433"/>
      <c r="E30210" s="1433"/>
      <c r="K30210" s="1433"/>
      <c r="L30210" s="1334"/>
    </row>
    <row r="30211" spans="1:12" ht="24" customHeight="1">
      <c r="A30211" s="1355"/>
      <c r="B30211" s="1355"/>
      <c r="C30211" s="1433"/>
      <c r="E30211" s="1433"/>
      <c r="K30211" s="1433"/>
      <c r="L30211" s="1334"/>
    </row>
    <row r="30212" spans="1:12" ht="24" customHeight="1">
      <c r="A30212" s="1355"/>
      <c r="B30212" s="1355"/>
      <c r="C30212" s="1433"/>
      <c r="E30212" s="1433"/>
      <c r="K30212" s="1433"/>
      <c r="L30212" s="1334"/>
    </row>
    <row r="30213" spans="1:12" ht="24" customHeight="1">
      <c r="A30213" s="1355"/>
      <c r="B30213" s="1355"/>
      <c r="C30213" s="1433"/>
      <c r="E30213" s="1433"/>
      <c r="K30213" s="1433"/>
      <c r="L30213" s="1334"/>
    </row>
    <row r="30214" spans="1:12" ht="24" customHeight="1">
      <c r="A30214" s="1355"/>
      <c r="B30214" s="1355"/>
      <c r="C30214" s="1433"/>
      <c r="E30214" s="1433"/>
      <c r="K30214" s="1433"/>
      <c r="L30214" s="1334"/>
    </row>
    <row r="30215" spans="1:12" ht="24" customHeight="1">
      <c r="A30215" s="1355"/>
      <c r="B30215" s="1355"/>
      <c r="C30215" s="1433"/>
      <c r="E30215" s="1433"/>
      <c r="K30215" s="1433"/>
      <c r="L30215" s="1334"/>
    </row>
    <row r="30216" spans="1:12" ht="24" customHeight="1">
      <c r="A30216" s="1355"/>
      <c r="B30216" s="1355"/>
      <c r="C30216" s="1433"/>
      <c r="E30216" s="1433"/>
      <c r="K30216" s="1433"/>
      <c r="L30216" s="1334"/>
    </row>
    <row r="30217" spans="1:12" ht="24" customHeight="1">
      <c r="A30217" s="1355"/>
      <c r="B30217" s="1355"/>
      <c r="C30217" s="1433"/>
      <c r="E30217" s="1433"/>
      <c r="K30217" s="1433"/>
      <c r="L30217" s="1334"/>
    </row>
    <row r="30218" spans="1:12" ht="24" customHeight="1">
      <c r="A30218" s="1355"/>
      <c r="B30218" s="1355"/>
      <c r="C30218" s="1433"/>
      <c r="E30218" s="1433"/>
      <c r="K30218" s="1433"/>
      <c r="L30218" s="1334"/>
    </row>
    <row r="30219" spans="1:12" ht="24" customHeight="1">
      <c r="A30219" s="1355"/>
      <c r="B30219" s="1355"/>
      <c r="C30219" s="1433"/>
      <c r="E30219" s="1433"/>
      <c r="K30219" s="1433"/>
      <c r="L30219" s="1334"/>
    </row>
    <row r="30220" spans="1:12" ht="24" customHeight="1">
      <c r="A30220" s="1355"/>
      <c r="B30220" s="1355"/>
      <c r="C30220" s="1433"/>
      <c r="E30220" s="1433"/>
      <c r="K30220" s="1433"/>
      <c r="L30220" s="1334"/>
    </row>
    <row r="30221" spans="1:12" ht="24" customHeight="1">
      <c r="A30221" s="1355"/>
      <c r="B30221" s="1355"/>
      <c r="C30221" s="1433"/>
      <c r="E30221" s="1433"/>
      <c r="K30221" s="1433"/>
      <c r="L30221" s="1334"/>
    </row>
    <row r="30222" spans="1:12" ht="24" customHeight="1">
      <c r="A30222" s="1355"/>
      <c r="B30222" s="1355"/>
      <c r="C30222" s="1433"/>
      <c r="E30222" s="1433"/>
      <c r="K30222" s="1433"/>
      <c r="L30222" s="1334"/>
    </row>
    <row r="30223" spans="1:12" ht="24" customHeight="1">
      <c r="A30223" s="1355"/>
      <c r="B30223" s="1355"/>
      <c r="C30223" s="1433"/>
      <c r="E30223" s="1433"/>
      <c r="K30223" s="1433"/>
      <c r="L30223" s="1334"/>
    </row>
    <row r="30224" spans="1:12" ht="24" customHeight="1">
      <c r="A30224" s="1355"/>
      <c r="B30224" s="1355"/>
      <c r="C30224" s="1433"/>
      <c r="E30224" s="1433"/>
      <c r="K30224" s="1433"/>
      <c r="L30224" s="1334"/>
    </row>
    <row r="30225" spans="1:12" ht="24" customHeight="1">
      <c r="A30225" s="1355"/>
      <c r="B30225" s="1355"/>
      <c r="C30225" s="1433"/>
      <c r="E30225" s="1433"/>
      <c r="K30225" s="1433"/>
      <c r="L30225" s="1334"/>
    </row>
    <row r="30226" spans="1:12" ht="24" customHeight="1">
      <c r="A30226" s="1355"/>
      <c r="B30226" s="1355"/>
      <c r="C30226" s="1433"/>
      <c r="E30226" s="1433"/>
      <c r="K30226" s="1433"/>
      <c r="L30226" s="1334"/>
    </row>
    <row r="30227" spans="1:12" ht="24" customHeight="1">
      <c r="A30227" s="1355"/>
      <c r="B30227" s="1355"/>
      <c r="C30227" s="1433"/>
      <c r="E30227" s="1433"/>
      <c r="K30227" s="1433"/>
      <c r="L30227" s="1334"/>
    </row>
    <row r="30228" spans="1:12" ht="24" customHeight="1">
      <c r="A30228" s="1355"/>
      <c r="B30228" s="1355"/>
      <c r="C30228" s="1433"/>
      <c r="E30228" s="1433"/>
      <c r="K30228" s="1433"/>
      <c r="L30228" s="1334"/>
    </row>
    <row r="30229" spans="1:12" ht="24" customHeight="1">
      <c r="A30229" s="1355"/>
      <c r="B30229" s="1355"/>
      <c r="C30229" s="1433"/>
      <c r="E30229" s="1433"/>
      <c r="K30229" s="1433"/>
      <c r="L30229" s="1334"/>
    </row>
    <row r="30230" spans="1:12" ht="24" customHeight="1">
      <c r="A30230" s="1355"/>
      <c r="B30230" s="1355"/>
      <c r="C30230" s="1433"/>
      <c r="E30230" s="1433"/>
      <c r="K30230" s="1433"/>
      <c r="L30230" s="1334"/>
    </row>
    <row r="30231" spans="1:12" ht="24" customHeight="1">
      <c r="A30231" s="1355"/>
      <c r="B30231" s="1355"/>
      <c r="C30231" s="1433"/>
      <c r="E30231" s="1433"/>
      <c r="K30231" s="1433"/>
      <c r="L30231" s="1334"/>
    </row>
    <row r="30232" spans="1:12" ht="24" customHeight="1">
      <c r="A30232" s="1355"/>
      <c r="B30232" s="1355"/>
      <c r="C30232" s="1433"/>
      <c r="E30232" s="1433"/>
      <c r="K30232" s="1433"/>
      <c r="L30232" s="1334"/>
    </row>
    <row r="30233" spans="1:12" ht="24" customHeight="1">
      <c r="A30233" s="1355"/>
      <c r="B30233" s="1355"/>
      <c r="C30233" s="1433"/>
      <c r="E30233" s="1433"/>
      <c r="K30233" s="1433"/>
      <c r="L30233" s="1334"/>
    </row>
    <row r="30234" spans="1:12" ht="24" customHeight="1">
      <c r="A30234" s="1355"/>
      <c r="B30234" s="1355"/>
      <c r="C30234" s="1433"/>
      <c r="E30234" s="1433"/>
      <c r="K30234" s="1433"/>
      <c r="L30234" s="1334"/>
    </row>
    <row r="30235" spans="1:12" ht="24" customHeight="1">
      <c r="A30235" s="1355"/>
      <c r="B30235" s="1355"/>
      <c r="C30235" s="1433"/>
      <c r="E30235" s="1433"/>
      <c r="K30235" s="1433"/>
      <c r="L30235" s="1334"/>
    </row>
    <row r="30236" spans="1:12" ht="24" customHeight="1">
      <c r="A30236" s="1355"/>
      <c r="B30236" s="1355"/>
      <c r="C30236" s="1433"/>
      <c r="E30236" s="1433"/>
      <c r="K30236" s="1433"/>
      <c r="L30236" s="1334"/>
    </row>
    <row r="30237" spans="1:12" ht="24" customHeight="1">
      <c r="A30237" s="1355"/>
      <c r="B30237" s="1355"/>
      <c r="C30237" s="1433"/>
      <c r="E30237" s="1433"/>
      <c r="K30237" s="1433"/>
      <c r="L30237" s="1334"/>
    </row>
    <row r="30238" spans="1:12" ht="24" customHeight="1">
      <c r="A30238" s="1355"/>
      <c r="B30238" s="1355"/>
      <c r="C30238" s="1433"/>
      <c r="E30238" s="1433"/>
      <c r="K30238" s="1433"/>
      <c r="L30238" s="1334"/>
    </row>
    <row r="30239" spans="1:12" ht="24" customHeight="1">
      <c r="A30239" s="1355"/>
      <c r="B30239" s="1355"/>
      <c r="C30239" s="1433"/>
      <c r="E30239" s="1433"/>
      <c r="K30239" s="1433"/>
      <c r="L30239" s="1334"/>
    </row>
    <row r="30240" spans="1:12" ht="24" customHeight="1">
      <c r="A30240" s="1355"/>
      <c r="B30240" s="1355"/>
      <c r="C30240" s="1433"/>
      <c r="E30240" s="1433"/>
      <c r="K30240" s="1433"/>
      <c r="L30240" s="1334"/>
    </row>
    <row r="30241" spans="1:12" ht="24" customHeight="1">
      <c r="A30241" s="1355"/>
      <c r="B30241" s="1355"/>
      <c r="C30241" s="1433"/>
      <c r="E30241" s="1433"/>
      <c r="K30241" s="1433"/>
      <c r="L30241" s="1334"/>
    </row>
    <row r="30242" spans="1:12" ht="24" customHeight="1">
      <c r="A30242" s="1355"/>
      <c r="B30242" s="1355"/>
      <c r="C30242" s="1433"/>
      <c r="E30242" s="1433"/>
      <c r="K30242" s="1433"/>
      <c r="L30242" s="1334"/>
    </row>
    <row r="30243" spans="1:12" ht="24" customHeight="1">
      <c r="A30243" s="1355"/>
      <c r="B30243" s="1355"/>
      <c r="C30243" s="1433"/>
      <c r="E30243" s="1433"/>
      <c r="K30243" s="1433"/>
      <c r="L30243" s="1334"/>
    </row>
    <row r="30244" spans="1:12" ht="24" customHeight="1">
      <c r="A30244" s="1355"/>
      <c r="B30244" s="1355"/>
      <c r="C30244" s="1433"/>
      <c r="E30244" s="1433"/>
      <c r="K30244" s="1433"/>
      <c r="L30244" s="1334"/>
    </row>
    <row r="30245" spans="1:12" ht="24" customHeight="1">
      <c r="A30245" s="1355"/>
      <c r="B30245" s="1355"/>
      <c r="C30245" s="1433"/>
      <c r="E30245" s="1433"/>
      <c r="K30245" s="1433"/>
      <c r="L30245" s="1334"/>
    </row>
    <row r="30246" spans="1:12" ht="24" customHeight="1">
      <c r="A30246" s="1355"/>
      <c r="B30246" s="1355"/>
      <c r="C30246" s="1433"/>
      <c r="E30246" s="1433"/>
      <c r="K30246" s="1433"/>
      <c r="L30246" s="1334"/>
    </row>
    <row r="30247" spans="1:12" ht="24" customHeight="1">
      <c r="A30247" s="1355"/>
      <c r="B30247" s="1355"/>
      <c r="C30247" s="1433"/>
      <c r="E30247" s="1433"/>
      <c r="K30247" s="1433"/>
      <c r="L30247" s="1334"/>
    </row>
    <row r="30248" spans="1:12" ht="24" customHeight="1">
      <c r="A30248" s="1355"/>
      <c r="B30248" s="1355"/>
      <c r="C30248" s="1433"/>
      <c r="E30248" s="1433"/>
      <c r="K30248" s="1433"/>
      <c r="L30248" s="1334"/>
    </row>
    <row r="30249" spans="1:12" ht="24" customHeight="1">
      <c r="A30249" s="1355"/>
      <c r="B30249" s="1355"/>
      <c r="C30249" s="1433"/>
      <c r="E30249" s="1433"/>
      <c r="K30249" s="1433"/>
      <c r="L30249" s="1334"/>
    </row>
    <row r="30250" spans="1:12" ht="24" customHeight="1">
      <c r="A30250" s="1355"/>
      <c r="B30250" s="1355"/>
      <c r="C30250" s="1433"/>
      <c r="E30250" s="1433"/>
      <c r="K30250" s="1433"/>
      <c r="L30250" s="1334"/>
    </row>
    <row r="30251" spans="1:12" ht="24" customHeight="1">
      <c r="A30251" s="1355"/>
      <c r="B30251" s="1355"/>
      <c r="C30251" s="1433"/>
      <c r="E30251" s="1433"/>
      <c r="K30251" s="1433"/>
      <c r="L30251" s="1334"/>
    </row>
    <row r="30252" spans="1:12" ht="24" customHeight="1">
      <c r="A30252" s="1355"/>
      <c r="B30252" s="1355"/>
      <c r="C30252" s="1433"/>
      <c r="E30252" s="1433"/>
      <c r="K30252" s="1433"/>
      <c r="L30252" s="1334"/>
    </row>
    <row r="30253" spans="1:12" ht="24" customHeight="1">
      <c r="A30253" s="1355"/>
      <c r="B30253" s="1355"/>
      <c r="C30253" s="1433"/>
      <c r="E30253" s="1433"/>
      <c r="K30253" s="1433"/>
      <c r="L30253" s="1334"/>
    </row>
    <row r="30254" spans="1:12" ht="24" customHeight="1">
      <c r="A30254" s="1355"/>
      <c r="B30254" s="1355"/>
      <c r="C30254" s="1433"/>
      <c r="E30254" s="1433"/>
      <c r="K30254" s="1433"/>
      <c r="L30254" s="1334"/>
    </row>
    <row r="30255" spans="1:12" ht="24" customHeight="1">
      <c r="A30255" s="1355"/>
      <c r="B30255" s="1355"/>
      <c r="C30255" s="1433"/>
      <c r="E30255" s="1433"/>
      <c r="K30255" s="1433"/>
      <c r="L30255" s="1334"/>
    </row>
    <row r="30256" spans="1:12" ht="24" customHeight="1">
      <c r="A30256" s="1355"/>
      <c r="B30256" s="1355"/>
      <c r="C30256" s="1433"/>
      <c r="E30256" s="1433"/>
      <c r="K30256" s="1433"/>
      <c r="L30256" s="1334"/>
    </row>
    <row r="30257" spans="1:12" ht="24" customHeight="1">
      <c r="A30257" s="1355"/>
      <c r="B30257" s="1355"/>
      <c r="C30257" s="1433"/>
      <c r="E30257" s="1433"/>
      <c r="K30257" s="1433"/>
      <c r="L30257" s="1334"/>
    </row>
    <row r="30258" spans="1:12" ht="24" customHeight="1">
      <c r="A30258" s="1355"/>
      <c r="B30258" s="1355"/>
      <c r="C30258" s="1433"/>
      <c r="E30258" s="1433"/>
      <c r="K30258" s="1433"/>
      <c r="L30258" s="1334"/>
    </row>
    <row r="30259" spans="1:12" ht="24" customHeight="1">
      <c r="A30259" s="1355"/>
      <c r="B30259" s="1355"/>
      <c r="C30259" s="1433"/>
      <c r="E30259" s="1433"/>
      <c r="K30259" s="1433"/>
      <c r="L30259" s="1334"/>
    </row>
    <row r="30260" spans="1:12" ht="24" customHeight="1">
      <c r="A30260" s="1355"/>
      <c r="B30260" s="1355"/>
      <c r="C30260" s="1433"/>
      <c r="E30260" s="1433"/>
      <c r="K30260" s="1433"/>
      <c r="L30260" s="1334"/>
    </row>
    <row r="30261" spans="1:12" ht="24" customHeight="1">
      <c r="A30261" s="1355"/>
      <c r="B30261" s="1355"/>
      <c r="C30261" s="1433"/>
      <c r="E30261" s="1433"/>
      <c r="K30261" s="1433"/>
      <c r="L30261" s="1334"/>
    </row>
    <row r="30262" spans="1:12" ht="24" customHeight="1">
      <c r="A30262" s="1355"/>
      <c r="B30262" s="1355"/>
      <c r="C30262" s="1433"/>
      <c r="E30262" s="1433"/>
      <c r="K30262" s="1433"/>
      <c r="L30262" s="1334"/>
    </row>
    <row r="30263" spans="1:12" ht="24" customHeight="1">
      <c r="A30263" s="1355"/>
      <c r="B30263" s="1355"/>
      <c r="C30263" s="1433"/>
      <c r="E30263" s="1433"/>
      <c r="K30263" s="1433"/>
      <c r="L30263" s="1334"/>
    </row>
    <row r="30264" spans="1:12" ht="24" customHeight="1">
      <c r="A30264" s="1355"/>
      <c r="B30264" s="1355"/>
      <c r="C30264" s="1433"/>
      <c r="E30264" s="1433"/>
      <c r="K30264" s="1433"/>
      <c r="L30264" s="1334"/>
    </row>
    <row r="30265" spans="1:12" ht="24" customHeight="1">
      <c r="A30265" s="1355"/>
      <c r="B30265" s="1355"/>
      <c r="C30265" s="1433"/>
      <c r="E30265" s="1433"/>
      <c r="K30265" s="1433"/>
      <c r="L30265" s="1334"/>
    </row>
    <row r="30266" spans="1:12" ht="24" customHeight="1">
      <c r="A30266" s="1355"/>
      <c r="B30266" s="1355"/>
      <c r="C30266" s="1433"/>
      <c r="E30266" s="1433"/>
      <c r="K30266" s="1433"/>
      <c r="L30266" s="1334"/>
    </row>
    <row r="30267" spans="1:12" ht="24" customHeight="1">
      <c r="A30267" s="1355"/>
      <c r="B30267" s="1355"/>
      <c r="C30267" s="1433"/>
      <c r="E30267" s="1433"/>
      <c r="K30267" s="1433"/>
      <c r="L30267" s="1334"/>
    </row>
    <row r="30268" spans="1:12" ht="24" customHeight="1">
      <c r="A30268" s="1355"/>
      <c r="B30268" s="1355"/>
      <c r="C30268" s="1433"/>
      <c r="E30268" s="1433"/>
      <c r="K30268" s="1433"/>
      <c r="L30268" s="1334"/>
    </row>
    <row r="30269" spans="1:12" ht="24" customHeight="1">
      <c r="A30269" s="1355"/>
      <c r="B30269" s="1355"/>
      <c r="C30269" s="1433"/>
      <c r="E30269" s="1433"/>
      <c r="K30269" s="1433"/>
      <c r="L30269" s="1334"/>
    </row>
    <row r="30270" spans="1:12" ht="24" customHeight="1">
      <c r="A30270" s="1355"/>
      <c r="B30270" s="1355"/>
      <c r="C30270" s="1433"/>
      <c r="E30270" s="1433"/>
      <c r="K30270" s="1433"/>
      <c r="L30270" s="1334"/>
    </row>
    <row r="30271" spans="1:12" ht="24" customHeight="1">
      <c r="A30271" s="1355"/>
      <c r="B30271" s="1355"/>
      <c r="C30271" s="1433"/>
      <c r="E30271" s="1433"/>
      <c r="K30271" s="1433"/>
      <c r="L30271" s="1334"/>
    </row>
    <row r="30272" spans="1:12" ht="24" customHeight="1">
      <c r="A30272" s="1355"/>
      <c r="B30272" s="1355"/>
      <c r="C30272" s="1433"/>
      <c r="E30272" s="1433"/>
      <c r="K30272" s="1433"/>
      <c r="L30272" s="1334"/>
    </row>
    <row r="30273" spans="1:12" ht="24" customHeight="1">
      <c r="A30273" s="1355"/>
      <c r="B30273" s="1355"/>
      <c r="C30273" s="1433"/>
      <c r="E30273" s="1433"/>
      <c r="K30273" s="1433"/>
      <c r="L30273" s="1334"/>
    </row>
    <row r="30274" spans="1:12" ht="24" customHeight="1">
      <c r="A30274" s="1355"/>
      <c r="B30274" s="1355"/>
      <c r="C30274" s="1433"/>
      <c r="E30274" s="1433"/>
      <c r="K30274" s="1433"/>
      <c r="L30274" s="1334"/>
    </row>
    <row r="30275" spans="1:12" ht="24" customHeight="1">
      <c r="A30275" s="1355"/>
      <c r="B30275" s="1355"/>
      <c r="C30275" s="1433"/>
      <c r="E30275" s="1433"/>
      <c r="K30275" s="1433"/>
      <c r="L30275" s="1334"/>
    </row>
    <row r="30276" spans="1:12" ht="24" customHeight="1">
      <c r="A30276" s="1355"/>
      <c r="B30276" s="1355"/>
      <c r="C30276" s="1433"/>
      <c r="E30276" s="1433"/>
      <c r="K30276" s="1433"/>
      <c r="L30276" s="1334"/>
    </row>
    <row r="30277" spans="1:12" ht="24" customHeight="1">
      <c r="A30277" s="1355"/>
      <c r="B30277" s="1355"/>
      <c r="C30277" s="1433"/>
      <c r="E30277" s="1433"/>
      <c r="K30277" s="1433"/>
      <c r="L30277" s="1334"/>
    </row>
    <row r="30278" spans="1:12" ht="24" customHeight="1">
      <c r="A30278" s="1355"/>
      <c r="B30278" s="1355"/>
      <c r="C30278" s="1433"/>
      <c r="E30278" s="1433"/>
      <c r="K30278" s="1433"/>
      <c r="L30278" s="1334"/>
    </row>
    <row r="30279" spans="1:12" ht="24" customHeight="1">
      <c r="A30279" s="1355"/>
      <c r="B30279" s="1355"/>
      <c r="C30279" s="1433"/>
      <c r="E30279" s="1433"/>
      <c r="K30279" s="1433"/>
      <c r="L30279" s="1334"/>
    </row>
    <row r="30280" spans="1:12" ht="24" customHeight="1">
      <c r="A30280" s="1355"/>
      <c r="B30280" s="1355"/>
      <c r="C30280" s="1433"/>
      <c r="E30280" s="1433"/>
      <c r="K30280" s="1433"/>
      <c r="L30280" s="1334"/>
    </row>
    <row r="30281" spans="1:12" ht="24" customHeight="1">
      <c r="A30281" s="1355"/>
      <c r="B30281" s="1355"/>
      <c r="C30281" s="1433"/>
      <c r="E30281" s="1433"/>
      <c r="K30281" s="1433"/>
      <c r="L30281" s="1334"/>
    </row>
    <row r="30282" spans="1:12" ht="24" customHeight="1">
      <c r="A30282" s="1355"/>
      <c r="B30282" s="1355"/>
      <c r="C30282" s="1433"/>
      <c r="E30282" s="1433"/>
      <c r="K30282" s="1433"/>
      <c r="L30282" s="1334"/>
    </row>
    <row r="30283" spans="1:12" ht="24" customHeight="1">
      <c r="A30283" s="1355"/>
      <c r="B30283" s="1355"/>
      <c r="C30283" s="1433"/>
      <c r="E30283" s="1433"/>
      <c r="K30283" s="1433"/>
      <c r="L30283" s="1334"/>
    </row>
    <row r="30284" spans="1:12" ht="24" customHeight="1">
      <c r="A30284" s="1355"/>
      <c r="B30284" s="1355"/>
      <c r="C30284" s="1433"/>
      <c r="E30284" s="1433"/>
      <c r="K30284" s="1433"/>
      <c r="L30284" s="1334"/>
    </row>
    <row r="30285" spans="1:12" ht="24" customHeight="1">
      <c r="A30285" s="1355"/>
      <c r="B30285" s="1355"/>
      <c r="C30285" s="1433"/>
      <c r="E30285" s="1433"/>
      <c r="K30285" s="1433"/>
      <c r="L30285" s="1334"/>
    </row>
    <row r="30286" spans="1:12" ht="24" customHeight="1">
      <c r="A30286" s="1355"/>
      <c r="B30286" s="1355"/>
      <c r="C30286" s="1433"/>
      <c r="E30286" s="1433"/>
      <c r="K30286" s="1433"/>
      <c r="L30286" s="1334"/>
    </row>
    <row r="30287" spans="1:12" ht="24" customHeight="1">
      <c r="A30287" s="1355"/>
      <c r="B30287" s="1355"/>
      <c r="C30287" s="1433"/>
      <c r="E30287" s="1433"/>
      <c r="K30287" s="1433"/>
      <c r="L30287" s="1334"/>
    </row>
    <row r="30288" spans="1:12" ht="24" customHeight="1">
      <c r="A30288" s="1355"/>
      <c r="B30288" s="1355"/>
      <c r="C30288" s="1433"/>
      <c r="E30288" s="1433"/>
      <c r="K30288" s="1433"/>
      <c r="L30288" s="1334"/>
    </row>
    <row r="30289" spans="1:12" ht="24" customHeight="1">
      <c r="A30289" s="1355"/>
      <c r="B30289" s="1355"/>
      <c r="C30289" s="1433"/>
      <c r="E30289" s="1433"/>
      <c r="K30289" s="1433"/>
      <c r="L30289" s="1334"/>
    </row>
    <row r="30290" spans="1:12" ht="24" customHeight="1">
      <c r="A30290" s="1355"/>
      <c r="B30290" s="1355"/>
      <c r="C30290" s="1433"/>
      <c r="E30290" s="1433"/>
      <c r="K30290" s="1433"/>
      <c r="L30290" s="1334"/>
    </row>
    <row r="30291" spans="1:12" ht="24" customHeight="1">
      <c r="A30291" s="1355"/>
      <c r="B30291" s="1355"/>
      <c r="C30291" s="1433"/>
      <c r="E30291" s="1433"/>
      <c r="K30291" s="1433"/>
      <c r="L30291" s="1334"/>
    </row>
    <row r="30292" spans="1:12" ht="24" customHeight="1">
      <c r="A30292" s="1355"/>
      <c r="B30292" s="1355"/>
      <c r="C30292" s="1433"/>
      <c r="E30292" s="1433"/>
      <c r="K30292" s="1433"/>
      <c r="L30292" s="1334"/>
    </row>
    <row r="30293" spans="1:12" ht="24" customHeight="1">
      <c r="A30293" s="1355"/>
      <c r="B30293" s="1355"/>
      <c r="C30293" s="1433"/>
      <c r="E30293" s="1433"/>
      <c r="K30293" s="1433"/>
      <c r="L30293" s="1334"/>
    </row>
    <row r="30294" spans="1:12" ht="24" customHeight="1">
      <c r="A30294" s="1355"/>
      <c r="B30294" s="1355"/>
      <c r="C30294" s="1433"/>
      <c r="E30294" s="1433"/>
      <c r="K30294" s="1433"/>
      <c r="L30294" s="1334"/>
    </row>
    <row r="30295" spans="1:12" ht="24" customHeight="1">
      <c r="A30295" s="1355"/>
      <c r="B30295" s="1355"/>
      <c r="C30295" s="1433"/>
      <c r="E30295" s="1433"/>
      <c r="K30295" s="1433"/>
      <c r="L30295" s="1334"/>
    </row>
    <row r="30296" spans="1:12" ht="24" customHeight="1">
      <c r="A30296" s="1355"/>
      <c r="B30296" s="1355"/>
      <c r="C30296" s="1433"/>
      <c r="E30296" s="1433"/>
      <c r="K30296" s="1433"/>
      <c r="L30296" s="1334"/>
    </row>
    <row r="30297" spans="1:12" ht="24" customHeight="1">
      <c r="A30297" s="1355"/>
      <c r="B30297" s="1355"/>
      <c r="C30297" s="1433"/>
      <c r="E30297" s="1433"/>
      <c r="K30297" s="1433"/>
      <c r="L30297" s="1334"/>
    </row>
    <row r="30298" spans="1:12" ht="24" customHeight="1">
      <c r="A30298" s="1355"/>
      <c r="B30298" s="1355"/>
      <c r="C30298" s="1433"/>
      <c r="E30298" s="1433"/>
      <c r="K30298" s="1433"/>
      <c r="L30298" s="1334"/>
    </row>
    <row r="30299" spans="1:12" ht="24" customHeight="1">
      <c r="A30299" s="1355"/>
      <c r="B30299" s="1355"/>
      <c r="C30299" s="1433"/>
      <c r="E30299" s="1433"/>
      <c r="K30299" s="1433"/>
      <c r="L30299" s="1334"/>
    </row>
    <row r="30300" spans="1:12" ht="24" customHeight="1">
      <c r="A30300" s="1355"/>
      <c r="B30300" s="1355"/>
      <c r="C30300" s="1433"/>
      <c r="E30300" s="1433"/>
      <c r="K30300" s="1433"/>
      <c r="L30300" s="1334"/>
    </row>
    <row r="30301" spans="1:12" ht="24" customHeight="1">
      <c r="A30301" s="1355"/>
      <c r="B30301" s="1355"/>
      <c r="C30301" s="1433"/>
      <c r="E30301" s="1433"/>
      <c r="K30301" s="1433"/>
      <c r="L30301" s="1334"/>
    </row>
    <row r="30302" spans="1:12" ht="24" customHeight="1">
      <c r="A30302" s="1355"/>
      <c r="B30302" s="1355"/>
      <c r="C30302" s="1433"/>
      <c r="E30302" s="1433"/>
      <c r="K30302" s="1433"/>
      <c r="L30302" s="1334"/>
    </row>
    <row r="30303" spans="1:12" ht="24" customHeight="1">
      <c r="A30303" s="1355"/>
      <c r="B30303" s="1355"/>
      <c r="C30303" s="1433"/>
      <c r="E30303" s="1433"/>
      <c r="K30303" s="1433"/>
      <c r="L30303" s="1334"/>
    </row>
    <row r="30304" spans="1:12" ht="24" customHeight="1">
      <c r="A30304" s="1355"/>
      <c r="B30304" s="1355"/>
      <c r="C30304" s="1433"/>
      <c r="E30304" s="1433"/>
      <c r="K30304" s="1433"/>
      <c r="L30304" s="1334"/>
    </row>
    <row r="30305" spans="1:12" ht="24" customHeight="1">
      <c r="A30305" s="1355"/>
      <c r="B30305" s="1355"/>
      <c r="C30305" s="1433"/>
      <c r="E30305" s="1433"/>
      <c r="K30305" s="1433"/>
      <c r="L30305" s="1334"/>
    </row>
    <row r="30306" spans="1:12" ht="24" customHeight="1">
      <c r="A30306" s="1355"/>
      <c r="B30306" s="1355"/>
      <c r="C30306" s="1433"/>
      <c r="E30306" s="1433"/>
      <c r="K30306" s="1433"/>
      <c r="L30306" s="1334"/>
    </row>
    <row r="30307" spans="1:12" ht="24" customHeight="1">
      <c r="A30307" s="1355"/>
      <c r="B30307" s="1355"/>
      <c r="C30307" s="1433"/>
      <c r="E30307" s="1433"/>
      <c r="K30307" s="1433"/>
      <c r="L30307" s="1334"/>
    </row>
    <row r="30308" spans="1:12" ht="24" customHeight="1">
      <c r="A30308" s="1355"/>
      <c r="B30308" s="1355"/>
      <c r="C30308" s="1433"/>
      <c r="E30308" s="1433"/>
      <c r="K30308" s="1433"/>
      <c r="L30308" s="1334"/>
    </row>
    <row r="30309" spans="1:12" ht="24" customHeight="1">
      <c r="A30309" s="1355"/>
      <c r="B30309" s="1355"/>
      <c r="C30309" s="1433"/>
      <c r="E30309" s="1433"/>
      <c r="K30309" s="1433"/>
      <c r="L30309" s="1334"/>
    </row>
    <row r="30310" spans="1:12" ht="24" customHeight="1">
      <c r="A30310" s="1355"/>
      <c r="B30310" s="1355"/>
      <c r="C30310" s="1433"/>
      <c r="E30310" s="1433"/>
      <c r="K30310" s="1433"/>
      <c r="L30310" s="1334"/>
    </row>
    <row r="30311" spans="1:12" ht="24" customHeight="1">
      <c r="A30311" s="1355"/>
      <c r="B30311" s="1355"/>
      <c r="C30311" s="1433"/>
      <c r="E30311" s="1433"/>
      <c r="K30311" s="1433"/>
      <c r="L30311" s="1334"/>
    </row>
    <row r="30312" spans="1:12" ht="24" customHeight="1">
      <c r="A30312" s="1355"/>
      <c r="B30312" s="1355"/>
      <c r="C30312" s="1433"/>
      <c r="E30312" s="1433"/>
      <c r="K30312" s="1433"/>
      <c r="L30312" s="1334"/>
    </row>
    <row r="30313" spans="1:12" ht="24" customHeight="1">
      <c r="A30313" s="1355"/>
      <c r="B30313" s="1355"/>
      <c r="C30313" s="1433"/>
      <c r="E30313" s="1433"/>
      <c r="K30313" s="1433"/>
      <c r="L30313" s="1334"/>
    </row>
    <row r="30314" spans="1:12" ht="24" customHeight="1">
      <c r="A30314" s="1355"/>
      <c r="B30314" s="1355"/>
      <c r="C30314" s="1433"/>
      <c r="E30314" s="1433"/>
      <c r="K30314" s="1433"/>
      <c r="L30314" s="1334"/>
    </row>
    <row r="30315" spans="1:12" ht="24" customHeight="1">
      <c r="A30315" s="1355"/>
      <c r="B30315" s="1355"/>
      <c r="C30315" s="1433"/>
      <c r="E30315" s="1433"/>
      <c r="K30315" s="1433"/>
      <c r="L30315" s="1334"/>
    </row>
    <row r="30316" spans="1:12" ht="24" customHeight="1">
      <c r="A30316" s="1355"/>
      <c r="B30316" s="1355"/>
      <c r="C30316" s="1433"/>
      <c r="E30316" s="1433"/>
      <c r="K30316" s="1433"/>
      <c r="L30316" s="1334"/>
    </row>
    <row r="30317" spans="1:12" ht="24" customHeight="1">
      <c r="A30317" s="1355"/>
      <c r="B30317" s="1355"/>
      <c r="C30317" s="1433"/>
      <c r="E30317" s="1433"/>
      <c r="K30317" s="1433"/>
      <c r="L30317" s="1334"/>
    </row>
    <row r="30318" spans="1:12" ht="24" customHeight="1">
      <c r="A30318" s="1355"/>
      <c r="B30318" s="1355"/>
      <c r="C30318" s="1433"/>
      <c r="E30318" s="1433"/>
      <c r="K30318" s="1433"/>
      <c r="L30318" s="1334"/>
    </row>
    <row r="30319" spans="1:12" ht="24" customHeight="1">
      <c r="A30319" s="1355"/>
      <c r="B30319" s="1355"/>
      <c r="C30319" s="1433"/>
      <c r="E30319" s="1433"/>
      <c r="K30319" s="1433"/>
      <c r="L30319" s="1334"/>
    </row>
    <row r="30320" spans="1:12" ht="24" customHeight="1">
      <c r="A30320" s="1355"/>
      <c r="B30320" s="1355"/>
      <c r="C30320" s="1433"/>
      <c r="E30320" s="1433"/>
      <c r="K30320" s="1433"/>
      <c r="L30320" s="1334"/>
    </row>
    <row r="30321" spans="1:12" ht="24" customHeight="1">
      <c r="A30321" s="1355"/>
      <c r="B30321" s="1355"/>
      <c r="C30321" s="1433"/>
      <c r="E30321" s="1433"/>
      <c r="K30321" s="1433"/>
      <c r="L30321" s="1334"/>
    </row>
    <row r="30322" spans="1:12" ht="24" customHeight="1">
      <c r="A30322" s="1355"/>
      <c r="B30322" s="1355"/>
      <c r="C30322" s="1433"/>
      <c r="E30322" s="1433"/>
      <c r="K30322" s="1433"/>
      <c r="L30322" s="1334"/>
    </row>
    <row r="30323" spans="1:12" ht="24" customHeight="1">
      <c r="A30323" s="1355"/>
      <c r="B30323" s="1355"/>
      <c r="C30323" s="1433"/>
      <c r="E30323" s="1433"/>
      <c r="K30323" s="1433"/>
      <c r="L30323" s="1334"/>
    </row>
    <row r="30324" spans="1:12" ht="24" customHeight="1">
      <c r="A30324" s="1355"/>
      <c r="B30324" s="1355"/>
      <c r="C30324" s="1433"/>
      <c r="E30324" s="1433"/>
      <c r="K30324" s="1433"/>
      <c r="L30324" s="1334"/>
    </row>
    <row r="30325" spans="1:12" ht="24" customHeight="1">
      <c r="A30325" s="1355"/>
      <c r="B30325" s="1355"/>
      <c r="C30325" s="1433"/>
      <c r="E30325" s="1433"/>
      <c r="K30325" s="1433"/>
      <c r="L30325" s="1334"/>
    </row>
    <row r="30326" spans="1:12" ht="24" customHeight="1">
      <c r="A30326" s="1355"/>
      <c r="B30326" s="1355"/>
      <c r="C30326" s="1433"/>
      <c r="E30326" s="1433"/>
      <c r="K30326" s="1433"/>
      <c r="L30326" s="1334"/>
    </row>
    <row r="30327" spans="1:12" ht="24" customHeight="1">
      <c r="A30327" s="1355"/>
      <c r="B30327" s="1355"/>
      <c r="C30327" s="1433"/>
      <c r="E30327" s="1433"/>
      <c r="K30327" s="1433"/>
      <c r="L30327" s="1334"/>
    </row>
    <row r="30328" spans="1:12" ht="24" customHeight="1">
      <c r="A30328" s="1355"/>
      <c r="B30328" s="1355"/>
      <c r="C30328" s="1433"/>
      <c r="E30328" s="1433"/>
      <c r="K30328" s="1433"/>
      <c r="L30328" s="1334"/>
    </row>
    <row r="30329" spans="1:12" ht="24" customHeight="1">
      <c r="A30329" s="1355"/>
      <c r="B30329" s="1355"/>
      <c r="C30329" s="1433"/>
      <c r="E30329" s="1433"/>
      <c r="K30329" s="1433"/>
      <c r="L30329" s="1334"/>
    </row>
    <row r="30330" spans="1:12" ht="24" customHeight="1">
      <c r="A30330" s="1355"/>
      <c r="B30330" s="1355"/>
      <c r="C30330" s="1433"/>
      <c r="E30330" s="1433"/>
      <c r="K30330" s="1433"/>
      <c r="L30330" s="1334"/>
    </row>
    <row r="30331" spans="1:12" ht="24" customHeight="1">
      <c r="A30331" s="1355"/>
      <c r="B30331" s="1355"/>
      <c r="C30331" s="1433"/>
      <c r="E30331" s="1433"/>
      <c r="K30331" s="1433"/>
      <c r="L30331" s="1334"/>
    </row>
    <row r="30332" spans="1:12" ht="24" customHeight="1">
      <c r="A30332" s="1355"/>
      <c r="B30332" s="1355"/>
      <c r="C30332" s="1433"/>
      <c r="E30332" s="1433"/>
      <c r="K30332" s="1433"/>
      <c r="L30332" s="1334"/>
    </row>
    <row r="30333" spans="1:12" ht="24" customHeight="1">
      <c r="A30333" s="1355"/>
      <c r="B30333" s="1355"/>
      <c r="C30333" s="1433"/>
      <c r="E30333" s="1433"/>
      <c r="K30333" s="1433"/>
      <c r="L30333" s="1334"/>
    </row>
    <row r="30334" spans="1:12" ht="24" customHeight="1">
      <c r="A30334" s="1355"/>
      <c r="B30334" s="1355"/>
      <c r="C30334" s="1433"/>
      <c r="E30334" s="1433"/>
      <c r="K30334" s="1433"/>
      <c r="L30334" s="1334"/>
    </row>
    <row r="30335" spans="1:12" ht="24" customHeight="1">
      <c r="A30335" s="1355"/>
      <c r="B30335" s="1355"/>
      <c r="C30335" s="1433"/>
      <c r="E30335" s="1433"/>
      <c r="K30335" s="1433"/>
      <c r="L30335" s="1334"/>
    </row>
    <row r="30336" spans="1:12" ht="24" customHeight="1">
      <c r="A30336" s="1355"/>
      <c r="B30336" s="1355"/>
      <c r="C30336" s="1433"/>
      <c r="E30336" s="1433"/>
      <c r="K30336" s="1433"/>
      <c r="L30336" s="1334"/>
    </row>
    <row r="30337" spans="1:12" ht="24" customHeight="1">
      <c r="A30337" s="1355"/>
      <c r="B30337" s="1355"/>
      <c r="C30337" s="1433"/>
      <c r="E30337" s="1433"/>
      <c r="K30337" s="1433"/>
      <c r="L30337" s="1334"/>
    </row>
    <row r="30338" spans="1:12" ht="24" customHeight="1">
      <c r="A30338" s="1355"/>
      <c r="B30338" s="1355"/>
      <c r="C30338" s="1433"/>
      <c r="E30338" s="1433"/>
      <c r="K30338" s="1433"/>
      <c r="L30338" s="1334"/>
    </row>
    <row r="30339" spans="1:12" ht="24" customHeight="1">
      <c r="A30339" s="1355"/>
      <c r="B30339" s="1355"/>
      <c r="C30339" s="1433"/>
      <c r="E30339" s="1433"/>
      <c r="K30339" s="1433"/>
      <c r="L30339" s="1334"/>
    </row>
    <row r="30340" spans="1:12" ht="24" customHeight="1">
      <c r="A30340" s="1355"/>
      <c r="B30340" s="1355"/>
      <c r="C30340" s="1433"/>
      <c r="E30340" s="1433"/>
      <c r="K30340" s="1433"/>
      <c r="L30340" s="1334"/>
    </row>
    <row r="30341" spans="1:12" ht="24" customHeight="1">
      <c r="A30341" s="1355"/>
      <c r="B30341" s="1355"/>
      <c r="C30341" s="1433"/>
      <c r="E30341" s="1433"/>
      <c r="K30341" s="1433"/>
      <c r="L30341" s="1334"/>
    </row>
    <row r="30342" spans="1:12" ht="24" customHeight="1">
      <c r="A30342" s="1355"/>
      <c r="B30342" s="1355"/>
      <c r="C30342" s="1433"/>
      <c r="E30342" s="1433"/>
      <c r="K30342" s="1433"/>
      <c r="L30342" s="1334"/>
    </row>
    <row r="30343" spans="1:12" ht="24" customHeight="1">
      <c r="A30343" s="1355"/>
      <c r="B30343" s="1355"/>
      <c r="C30343" s="1433"/>
      <c r="E30343" s="1433"/>
      <c r="K30343" s="1433"/>
      <c r="L30343" s="1334"/>
    </row>
    <row r="30344" spans="1:12" ht="24" customHeight="1">
      <c r="A30344" s="1355"/>
      <c r="B30344" s="1355"/>
      <c r="C30344" s="1433"/>
      <c r="E30344" s="1433"/>
      <c r="K30344" s="1433"/>
      <c r="L30344" s="1334"/>
    </row>
    <row r="30345" spans="1:12" ht="24" customHeight="1">
      <c r="A30345" s="1355"/>
      <c r="B30345" s="1355"/>
      <c r="C30345" s="1433"/>
      <c r="E30345" s="1433"/>
      <c r="K30345" s="1433"/>
      <c r="L30345" s="1334"/>
    </row>
    <row r="30346" spans="1:12" ht="24" customHeight="1">
      <c r="A30346" s="1355"/>
      <c r="B30346" s="1355"/>
      <c r="C30346" s="1433"/>
      <c r="E30346" s="1433"/>
      <c r="K30346" s="1433"/>
      <c r="L30346" s="1334"/>
    </row>
    <row r="30347" spans="1:12" ht="24" customHeight="1">
      <c r="A30347" s="1355"/>
      <c r="B30347" s="1355"/>
      <c r="C30347" s="1433"/>
      <c r="E30347" s="1433"/>
      <c r="K30347" s="1433"/>
      <c r="L30347" s="1334"/>
    </row>
    <row r="30348" spans="1:12" ht="24" customHeight="1">
      <c r="A30348" s="1355"/>
      <c r="B30348" s="1355"/>
      <c r="C30348" s="1433"/>
      <c r="E30348" s="1433"/>
      <c r="K30348" s="1433"/>
      <c r="L30348" s="1334"/>
    </row>
    <row r="30349" spans="1:12" ht="24" customHeight="1">
      <c r="A30349" s="1355"/>
      <c r="B30349" s="1355"/>
      <c r="C30349" s="1433"/>
      <c r="E30349" s="1433"/>
      <c r="K30349" s="1433"/>
      <c r="L30349" s="1334"/>
    </row>
    <row r="30350" spans="1:12" ht="24" customHeight="1">
      <c r="A30350" s="1355"/>
      <c r="B30350" s="1355"/>
      <c r="C30350" s="1433"/>
      <c r="E30350" s="1433"/>
      <c r="K30350" s="1433"/>
      <c r="L30350" s="1334"/>
    </row>
    <row r="30351" spans="1:12" ht="24" customHeight="1">
      <c r="A30351" s="1355"/>
      <c r="B30351" s="1355"/>
      <c r="C30351" s="1433"/>
      <c r="E30351" s="1433"/>
      <c r="K30351" s="1433"/>
      <c r="L30351" s="1334"/>
    </row>
    <row r="30352" spans="1:12" ht="24" customHeight="1">
      <c r="A30352" s="1355"/>
      <c r="B30352" s="1355"/>
      <c r="C30352" s="1433"/>
      <c r="E30352" s="1433"/>
      <c r="K30352" s="1433"/>
      <c r="L30352" s="1334"/>
    </row>
    <row r="30353" spans="1:12" ht="24" customHeight="1">
      <c r="A30353" s="1355"/>
      <c r="B30353" s="1355"/>
      <c r="C30353" s="1433"/>
      <c r="E30353" s="1433"/>
      <c r="K30353" s="1433"/>
      <c r="L30353" s="1334"/>
    </row>
    <row r="30354" spans="1:12" ht="24" customHeight="1">
      <c r="A30354" s="1355"/>
      <c r="B30354" s="1355"/>
      <c r="C30354" s="1433"/>
      <c r="E30354" s="1433"/>
      <c r="K30354" s="1433"/>
      <c r="L30354" s="1334"/>
    </row>
    <row r="30355" spans="1:12" ht="24" customHeight="1">
      <c r="A30355" s="1355"/>
      <c r="B30355" s="1355"/>
      <c r="C30355" s="1433"/>
      <c r="E30355" s="1433"/>
      <c r="K30355" s="1433"/>
      <c r="L30355" s="1334"/>
    </row>
    <row r="30356" spans="1:12" ht="24" customHeight="1">
      <c r="A30356" s="1355"/>
      <c r="B30356" s="1355"/>
      <c r="C30356" s="1433"/>
      <c r="E30356" s="1433"/>
      <c r="K30356" s="1433"/>
      <c r="L30356" s="1334"/>
    </row>
    <row r="30357" spans="1:12" ht="24" customHeight="1">
      <c r="A30357" s="1355"/>
      <c r="B30357" s="1355"/>
      <c r="C30357" s="1433"/>
      <c r="E30357" s="1433"/>
      <c r="K30357" s="1433"/>
      <c r="L30357" s="1334"/>
    </row>
    <row r="30358" spans="1:12" ht="24" customHeight="1">
      <c r="A30358" s="1355"/>
      <c r="B30358" s="1355"/>
      <c r="C30358" s="1433"/>
      <c r="E30358" s="1433"/>
      <c r="K30358" s="1433"/>
      <c r="L30358" s="1334"/>
    </row>
    <row r="30359" spans="1:12" ht="24" customHeight="1">
      <c r="A30359" s="1355"/>
      <c r="B30359" s="1355"/>
      <c r="C30359" s="1433"/>
      <c r="E30359" s="1433"/>
      <c r="K30359" s="1433"/>
      <c r="L30359" s="1334"/>
    </row>
    <row r="30360" spans="1:12" ht="24" customHeight="1">
      <c r="A30360" s="1355"/>
      <c r="B30360" s="1355"/>
      <c r="C30360" s="1433"/>
      <c r="E30360" s="1433"/>
      <c r="K30360" s="1433"/>
      <c r="L30360" s="1334"/>
    </row>
    <row r="30361" spans="1:12" ht="24" customHeight="1">
      <c r="A30361" s="1355"/>
      <c r="B30361" s="1355"/>
      <c r="C30361" s="1433"/>
      <c r="E30361" s="1433"/>
      <c r="K30361" s="1433"/>
      <c r="L30361" s="1334"/>
    </row>
    <row r="30362" spans="1:12" ht="24" customHeight="1">
      <c r="A30362" s="1355"/>
      <c r="B30362" s="1355"/>
      <c r="C30362" s="1433"/>
      <c r="E30362" s="1433"/>
      <c r="K30362" s="1433"/>
      <c r="L30362" s="1334"/>
    </row>
    <row r="30363" spans="1:12" ht="24" customHeight="1">
      <c r="A30363" s="1355"/>
      <c r="B30363" s="1355"/>
      <c r="C30363" s="1433"/>
      <c r="E30363" s="1433"/>
      <c r="K30363" s="1433"/>
      <c r="L30363" s="1334"/>
    </row>
    <row r="30364" spans="1:12" ht="24" customHeight="1">
      <c r="A30364" s="1355"/>
      <c r="B30364" s="1355"/>
      <c r="C30364" s="1433"/>
      <c r="E30364" s="1433"/>
      <c r="K30364" s="1433"/>
      <c r="L30364" s="1334"/>
    </row>
    <row r="30365" spans="1:12" ht="24" customHeight="1">
      <c r="A30365" s="1355"/>
      <c r="B30365" s="1355"/>
      <c r="C30365" s="1433"/>
      <c r="E30365" s="1433"/>
      <c r="K30365" s="1433"/>
      <c r="L30365" s="1334"/>
    </row>
    <row r="30366" spans="1:12" ht="24" customHeight="1">
      <c r="A30366" s="1355"/>
      <c r="B30366" s="1355"/>
      <c r="C30366" s="1433"/>
      <c r="E30366" s="1433"/>
      <c r="K30366" s="1433"/>
      <c r="L30366" s="1334"/>
    </row>
    <row r="30367" spans="1:12" ht="24" customHeight="1">
      <c r="A30367" s="1355"/>
      <c r="B30367" s="1355"/>
      <c r="C30367" s="1433"/>
      <c r="E30367" s="1433"/>
      <c r="K30367" s="1433"/>
      <c r="L30367" s="1334"/>
    </row>
    <row r="30368" spans="1:12" ht="24" customHeight="1">
      <c r="A30368" s="1355"/>
      <c r="B30368" s="1355"/>
      <c r="C30368" s="1433"/>
      <c r="E30368" s="1433"/>
      <c r="K30368" s="1433"/>
      <c r="L30368" s="1334"/>
    </row>
    <row r="30369" spans="1:12" ht="24" customHeight="1">
      <c r="A30369" s="1355"/>
      <c r="B30369" s="1355"/>
      <c r="C30369" s="1433"/>
      <c r="E30369" s="1433"/>
      <c r="K30369" s="1433"/>
      <c r="L30369" s="1334"/>
    </row>
    <row r="30370" spans="1:12" ht="24" customHeight="1">
      <c r="A30370" s="1355"/>
      <c r="B30370" s="1355"/>
      <c r="C30370" s="1433"/>
      <c r="E30370" s="1433"/>
      <c r="K30370" s="1433"/>
      <c r="L30370" s="1334"/>
    </row>
    <row r="30371" spans="1:12" ht="24" customHeight="1">
      <c r="A30371" s="1355"/>
      <c r="B30371" s="1355"/>
      <c r="C30371" s="1433"/>
      <c r="E30371" s="1433"/>
      <c r="K30371" s="1433"/>
      <c r="L30371" s="1334"/>
    </row>
    <row r="30372" spans="1:12" ht="24" customHeight="1">
      <c r="A30372" s="1355"/>
      <c r="B30372" s="1355"/>
      <c r="C30372" s="1433"/>
      <c r="E30372" s="1433"/>
      <c r="K30372" s="1433"/>
      <c r="L30372" s="1334"/>
    </row>
    <row r="30373" spans="1:12" ht="24" customHeight="1">
      <c r="A30373" s="1355"/>
      <c r="B30373" s="1355"/>
      <c r="C30373" s="1433"/>
      <c r="E30373" s="1433"/>
      <c r="K30373" s="1433"/>
      <c r="L30373" s="1334"/>
    </row>
    <row r="30374" spans="1:12" ht="24" customHeight="1">
      <c r="A30374" s="1355"/>
      <c r="B30374" s="1355"/>
      <c r="C30374" s="1433"/>
      <c r="E30374" s="1433"/>
      <c r="K30374" s="1433"/>
      <c r="L30374" s="1334"/>
    </row>
    <row r="30375" spans="1:12" ht="24" customHeight="1">
      <c r="A30375" s="1355"/>
      <c r="B30375" s="1355"/>
      <c r="C30375" s="1433"/>
      <c r="E30375" s="1433"/>
      <c r="K30375" s="1433"/>
      <c r="L30375" s="1334"/>
    </row>
    <row r="30376" spans="1:12" ht="24" customHeight="1">
      <c r="A30376" s="1355"/>
      <c r="B30376" s="1355"/>
      <c r="C30376" s="1433"/>
      <c r="E30376" s="1433"/>
      <c r="K30376" s="1433"/>
      <c r="L30376" s="1334"/>
    </row>
    <row r="30377" spans="1:12" ht="24" customHeight="1">
      <c r="A30377" s="1355"/>
      <c r="B30377" s="1355"/>
      <c r="C30377" s="1433"/>
      <c r="E30377" s="1433"/>
      <c r="K30377" s="1433"/>
      <c r="L30377" s="1334"/>
    </row>
    <row r="30378" spans="1:12" ht="24" customHeight="1">
      <c r="A30378" s="1355"/>
      <c r="B30378" s="1355"/>
      <c r="C30378" s="1433"/>
      <c r="E30378" s="1433"/>
      <c r="K30378" s="1433"/>
      <c r="L30378" s="1334"/>
    </row>
    <row r="30379" spans="1:12" ht="24" customHeight="1">
      <c r="A30379" s="1355"/>
      <c r="B30379" s="1355"/>
      <c r="C30379" s="1433"/>
      <c r="E30379" s="1433"/>
      <c r="K30379" s="1433"/>
      <c r="L30379" s="1334"/>
    </row>
    <row r="30380" spans="1:12" ht="24" customHeight="1">
      <c r="A30380" s="1355"/>
      <c r="B30380" s="1355"/>
      <c r="C30380" s="1433"/>
      <c r="E30380" s="1433"/>
      <c r="K30380" s="1433"/>
      <c r="L30380" s="1334"/>
    </row>
    <row r="30381" spans="1:12" ht="24" customHeight="1">
      <c r="A30381" s="1355"/>
      <c r="B30381" s="1355"/>
      <c r="C30381" s="1433"/>
      <c r="E30381" s="1433"/>
      <c r="K30381" s="1433"/>
      <c r="L30381" s="1334"/>
    </row>
    <row r="30382" spans="1:12" ht="24" customHeight="1">
      <c r="A30382" s="1355"/>
      <c r="B30382" s="1355"/>
      <c r="C30382" s="1433"/>
      <c r="E30382" s="1433"/>
      <c r="K30382" s="1433"/>
      <c r="L30382" s="1334"/>
    </row>
    <row r="30383" spans="1:12" ht="24" customHeight="1">
      <c r="A30383" s="1355"/>
      <c r="B30383" s="1355"/>
      <c r="C30383" s="1433"/>
      <c r="E30383" s="1433"/>
      <c r="K30383" s="1433"/>
      <c r="L30383" s="1334"/>
    </row>
    <row r="30384" spans="1:12" ht="24" customHeight="1">
      <c r="A30384" s="1355"/>
      <c r="B30384" s="1355"/>
      <c r="C30384" s="1433"/>
      <c r="E30384" s="1433"/>
      <c r="K30384" s="1433"/>
      <c r="L30384" s="1334"/>
    </row>
    <row r="30385" spans="1:12" ht="24" customHeight="1">
      <c r="A30385" s="1355"/>
      <c r="B30385" s="1355"/>
      <c r="C30385" s="1433"/>
      <c r="E30385" s="1433"/>
      <c r="K30385" s="1433"/>
      <c r="L30385" s="1334"/>
    </row>
    <row r="30386" spans="1:12" ht="24" customHeight="1">
      <c r="A30386" s="1355"/>
      <c r="B30386" s="1355"/>
      <c r="C30386" s="1433"/>
      <c r="E30386" s="1433"/>
      <c r="K30386" s="1433"/>
      <c r="L30386" s="1334"/>
    </row>
    <row r="30387" spans="1:12" ht="24" customHeight="1">
      <c r="A30387" s="1355"/>
      <c r="B30387" s="1355"/>
      <c r="C30387" s="1433"/>
      <c r="E30387" s="1433"/>
      <c r="K30387" s="1433"/>
      <c r="L30387" s="1334"/>
    </row>
    <row r="30388" spans="1:12" ht="24" customHeight="1">
      <c r="A30388" s="1355"/>
      <c r="B30388" s="1355"/>
      <c r="C30388" s="1433"/>
      <c r="E30388" s="1433"/>
      <c r="K30388" s="1433"/>
      <c r="L30388" s="1334"/>
    </row>
    <row r="30389" spans="1:12" ht="24" customHeight="1">
      <c r="A30389" s="1355"/>
      <c r="B30389" s="1355"/>
      <c r="C30389" s="1433"/>
      <c r="E30389" s="1433"/>
      <c r="K30389" s="1433"/>
      <c r="L30389" s="1334"/>
    </row>
    <row r="30390" spans="1:12" ht="24" customHeight="1">
      <c r="A30390" s="1355"/>
      <c r="B30390" s="1355"/>
      <c r="C30390" s="1433"/>
      <c r="E30390" s="1433"/>
      <c r="K30390" s="1433"/>
      <c r="L30390" s="1334"/>
    </row>
    <row r="30391" spans="1:12" ht="24" customHeight="1">
      <c r="A30391" s="1355"/>
      <c r="B30391" s="1355"/>
      <c r="C30391" s="1433"/>
      <c r="E30391" s="1433"/>
      <c r="K30391" s="1433"/>
      <c r="L30391" s="1334"/>
    </row>
    <row r="30392" spans="1:12" ht="24" customHeight="1">
      <c r="A30392" s="1355"/>
      <c r="B30392" s="1355"/>
      <c r="C30392" s="1433"/>
      <c r="E30392" s="1433"/>
      <c r="K30392" s="1433"/>
      <c r="L30392" s="1334"/>
    </row>
    <row r="30393" spans="1:12" ht="24" customHeight="1">
      <c r="A30393" s="1355"/>
      <c r="B30393" s="1355"/>
      <c r="C30393" s="1433"/>
      <c r="E30393" s="1433"/>
      <c r="K30393" s="1433"/>
      <c r="L30393" s="1334"/>
    </row>
    <row r="30394" spans="1:12" ht="24" customHeight="1">
      <c r="A30394" s="1355"/>
      <c r="B30394" s="1355"/>
      <c r="C30394" s="1433"/>
      <c r="E30394" s="1433"/>
      <c r="K30394" s="1433"/>
      <c r="L30394" s="1334"/>
    </row>
    <row r="30395" spans="1:12" ht="24" customHeight="1">
      <c r="A30395" s="1355"/>
      <c r="B30395" s="1355"/>
      <c r="C30395" s="1433"/>
      <c r="E30395" s="1433"/>
      <c r="K30395" s="1433"/>
      <c r="L30395" s="1334"/>
    </row>
    <row r="30396" spans="1:12" ht="24" customHeight="1">
      <c r="A30396" s="1355"/>
      <c r="B30396" s="1355"/>
      <c r="C30396" s="1433"/>
      <c r="E30396" s="1433"/>
      <c r="K30396" s="1433"/>
      <c r="L30396" s="1334"/>
    </row>
    <row r="30397" spans="1:12" ht="24" customHeight="1">
      <c r="A30397" s="1355"/>
      <c r="B30397" s="1355"/>
      <c r="C30397" s="1433"/>
      <c r="E30397" s="1433"/>
      <c r="K30397" s="1433"/>
      <c r="L30397" s="1334"/>
    </row>
    <row r="30398" spans="1:12" ht="24" customHeight="1">
      <c r="A30398" s="1355"/>
      <c r="B30398" s="1355"/>
      <c r="C30398" s="1433"/>
      <c r="E30398" s="1433"/>
      <c r="K30398" s="1433"/>
      <c r="L30398" s="1334"/>
    </row>
    <row r="30399" spans="1:12" ht="24" customHeight="1">
      <c r="A30399" s="1355"/>
      <c r="B30399" s="1355"/>
      <c r="C30399" s="1433"/>
      <c r="E30399" s="1433"/>
      <c r="K30399" s="1433"/>
      <c r="L30399" s="1334"/>
    </row>
    <row r="30400" spans="1:12" ht="24" customHeight="1">
      <c r="A30400" s="1355"/>
      <c r="B30400" s="1355"/>
      <c r="C30400" s="1433"/>
      <c r="E30400" s="1433"/>
      <c r="K30400" s="1433"/>
      <c r="L30400" s="1334"/>
    </row>
    <row r="30401" spans="1:12" ht="24" customHeight="1">
      <c r="A30401" s="1355"/>
      <c r="B30401" s="1355"/>
      <c r="C30401" s="1433"/>
      <c r="E30401" s="1433"/>
      <c r="K30401" s="1433"/>
      <c r="L30401" s="1334"/>
    </row>
    <row r="30402" spans="1:12" ht="24" customHeight="1">
      <c r="A30402" s="1355"/>
      <c r="B30402" s="1355"/>
      <c r="C30402" s="1433"/>
      <c r="E30402" s="1433"/>
      <c r="K30402" s="1433"/>
      <c r="L30402" s="1334"/>
    </row>
    <row r="30403" spans="1:12" ht="24" customHeight="1">
      <c r="A30403" s="1355"/>
      <c r="B30403" s="1355"/>
      <c r="C30403" s="1433"/>
      <c r="E30403" s="1433"/>
      <c r="K30403" s="1433"/>
      <c r="L30403" s="1334"/>
    </row>
    <row r="30404" spans="1:12" ht="24" customHeight="1">
      <c r="A30404" s="1355"/>
      <c r="B30404" s="1355"/>
      <c r="C30404" s="1433"/>
      <c r="E30404" s="1433"/>
      <c r="K30404" s="1433"/>
      <c r="L30404" s="1334"/>
    </row>
    <row r="30405" spans="1:12" ht="24" customHeight="1">
      <c r="A30405" s="1355"/>
      <c r="B30405" s="1355"/>
      <c r="C30405" s="1433"/>
      <c r="E30405" s="1433"/>
      <c r="K30405" s="1433"/>
      <c r="L30405" s="1334"/>
    </row>
    <row r="30406" spans="1:12" ht="24" customHeight="1">
      <c r="A30406" s="1355"/>
      <c r="B30406" s="1355"/>
      <c r="C30406" s="1433"/>
      <c r="E30406" s="1433"/>
      <c r="K30406" s="1433"/>
      <c r="L30406" s="1334"/>
    </row>
    <row r="30407" spans="1:12" ht="24" customHeight="1">
      <c r="A30407" s="1355"/>
      <c r="B30407" s="1355"/>
      <c r="C30407" s="1433"/>
      <c r="E30407" s="1433"/>
      <c r="K30407" s="1433"/>
      <c r="L30407" s="1334"/>
    </row>
    <row r="30408" spans="1:12" ht="24" customHeight="1">
      <c r="A30408" s="1355"/>
      <c r="B30408" s="1355"/>
      <c r="C30408" s="1433"/>
      <c r="E30408" s="1433"/>
      <c r="K30408" s="1433"/>
      <c r="L30408" s="1334"/>
    </row>
    <row r="30409" spans="1:12" ht="24" customHeight="1">
      <c r="A30409" s="1355"/>
      <c r="B30409" s="1355"/>
      <c r="C30409" s="1433"/>
      <c r="E30409" s="1433"/>
      <c r="K30409" s="1433"/>
      <c r="L30409" s="1334"/>
    </row>
    <row r="30410" spans="1:12" ht="24" customHeight="1">
      <c r="A30410" s="1355"/>
      <c r="B30410" s="1355"/>
      <c r="C30410" s="1433"/>
      <c r="E30410" s="1433"/>
      <c r="K30410" s="1433"/>
      <c r="L30410" s="1334"/>
    </row>
    <row r="30411" spans="1:12" ht="24" customHeight="1">
      <c r="A30411" s="1355"/>
      <c r="B30411" s="1355"/>
      <c r="C30411" s="1433"/>
      <c r="E30411" s="1433"/>
      <c r="K30411" s="1433"/>
      <c r="L30411" s="1334"/>
    </row>
    <row r="30412" spans="1:12" ht="24" customHeight="1">
      <c r="A30412" s="1355"/>
      <c r="B30412" s="1355"/>
      <c r="C30412" s="1433"/>
      <c r="E30412" s="1433"/>
      <c r="K30412" s="1433"/>
      <c r="L30412" s="1334"/>
    </row>
    <row r="30413" spans="1:12" ht="24" customHeight="1">
      <c r="A30413" s="1355"/>
      <c r="B30413" s="1355"/>
      <c r="C30413" s="1433"/>
      <c r="E30413" s="1433"/>
      <c r="K30413" s="1433"/>
      <c r="L30413" s="1334"/>
    </row>
    <row r="30414" spans="1:12" ht="24" customHeight="1">
      <c r="A30414" s="1355"/>
      <c r="B30414" s="1355"/>
      <c r="C30414" s="1433"/>
      <c r="E30414" s="1433"/>
      <c r="K30414" s="1433"/>
      <c r="L30414" s="1334"/>
    </row>
    <row r="30415" spans="1:12" ht="24" customHeight="1">
      <c r="A30415" s="1355"/>
      <c r="B30415" s="1355"/>
      <c r="C30415" s="1433"/>
      <c r="E30415" s="1433"/>
      <c r="K30415" s="1433"/>
      <c r="L30415" s="1334"/>
    </row>
    <row r="30416" spans="1:12" ht="24" customHeight="1">
      <c r="A30416" s="1355"/>
      <c r="B30416" s="1355"/>
      <c r="C30416" s="1433"/>
      <c r="E30416" s="1433"/>
      <c r="K30416" s="1433"/>
      <c r="L30416" s="1334"/>
    </row>
    <row r="30417" spans="1:12" ht="24" customHeight="1">
      <c r="A30417" s="1355"/>
      <c r="B30417" s="1355"/>
      <c r="C30417" s="1433"/>
      <c r="E30417" s="1433"/>
      <c r="K30417" s="1433"/>
      <c r="L30417" s="1334"/>
    </row>
    <row r="30418" spans="1:12" ht="24" customHeight="1">
      <c r="A30418" s="1355"/>
      <c r="B30418" s="1355"/>
      <c r="C30418" s="1433"/>
      <c r="E30418" s="1433"/>
      <c r="K30418" s="1433"/>
      <c r="L30418" s="1334"/>
    </row>
    <row r="30419" spans="1:12" ht="24" customHeight="1">
      <c r="A30419" s="1355"/>
      <c r="B30419" s="1355"/>
      <c r="C30419" s="1433"/>
      <c r="E30419" s="1433"/>
      <c r="K30419" s="1433"/>
      <c r="L30419" s="1334"/>
    </row>
    <row r="30420" spans="1:12" ht="24" customHeight="1">
      <c r="A30420" s="1355"/>
      <c r="B30420" s="1355"/>
      <c r="C30420" s="1433"/>
      <c r="E30420" s="1433"/>
      <c r="K30420" s="1433"/>
      <c r="L30420" s="1334"/>
    </row>
    <row r="30421" spans="1:12" ht="24" customHeight="1">
      <c r="A30421" s="1355"/>
      <c r="B30421" s="1355"/>
      <c r="C30421" s="1433"/>
      <c r="E30421" s="1433"/>
      <c r="K30421" s="1433"/>
      <c r="L30421" s="1334"/>
    </row>
    <row r="30422" spans="1:12" ht="24" customHeight="1">
      <c r="A30422" s="1355"/>
      <c r="B30422" s="1355"/>
      <c r="C30422" s="1433"/>
      <c r="E30422" s="1433"/>
      <c r="K30422" s="1433"/>
      <c r="L30422" s="1334"/>
    </row>
    <row r="30423" spans="1:12" ht="24" customHeight="1">
      <c r="A30423" s="1355"/>
      <c r="B30423" s="1355"/>
      <c r="C30423" s="1433"/>
      <c r="E30423" s="1433"/>
      <c r="K30423" s="1433"/>
      <c r="L30423" s="1334"/>
    </row>
    <row r="30424" spans="1:12" ht="24" customHeight="1">
      <c r="A30424" s="1355"/>
      <c r="B30424" s="1355"/>
      <c r="C30424" s="1433"/>
      <c r="E30424" s="1433"/>
      <c r="K30424" s="1433"/>
      <c r="L30424" s="1334"/>
    </row>
    <row r="30425" spans="1:12" ht="24" customHeight="1">
      <c r="A30425" s="1355"/>
      <c r="B30425" s="1355"/>
      <c r="C30425" s="1433"/>
      <c r="E30425" s="1433"/>
      <c r="K30425" s="1433"/>
      <c r="L30425" s="1334"/>
    </row>
    <row r="30426" spans="1:12" ht="24" customHeight="1">
      <c r="A30426" s="1355"/>
      <c r="B30426" s="1355"/>
      <c r="C30426" s="1433"/>
      <c r="E30426" s="1433"/>
      <c r="K30426" s="1433"/>
      <c r="L30426" s="1334"/>
    </row>
    <row r="30427" spans="1:12" ht="24" customHeight="1">
      <c r="A30427" s="1355"/>
      <c r="B30427" s="1355"/>
      <c r="C30427" s="1433"/>
      <c r="E30427" s="1433"/>
      <c r="K30427" s="1433"/>
      <c r="L30427" s="1334"/>
    </row>
    <row r="30428" spans="1:12" ht="24" customHeight="1">
      <c r="A30428" s="1355"/>
      <c r="B30428" s="1355"/>
      <c r="C30428" s="1433"/>
      <c r="E30428" s="1433"/>
      <c r="K30428" s="1433"/>
      <c r="L30428" s="1334"/>
    </row>
    <row r="30429" spans="1:12" ht="24" customHeight="1">
      <c r="A30429" s="1355"/>
      <c r="B30429" s="1355"/>
      <c r="C30429" s="1433"/>
      <c r="E30429" s="1433"/>
      <c r="K30429" s="1433"/>
      <c r="L30429" s="1334"/>
    </row>
    <row r="30430" spans="1:12" ht="24" customHeight="1">
      <c r="A30430" s="1355"/>
      <c r="B30430" s="1355"/>
      <c r="C30430" s="1433"/>
      <c r="E30430" s="1433"/>
      <c r="K30430" s="1433"/>
      <c r="L30430" s="1334"/>
    </row>
    <row r="30431" spans="1:12" ht="24" customHeight="1">
      <c r="A30431" s="1355"/>
      <c r="B30431" s="1355"/>
      <c r="C30431" s="1433"/>
      <c r="E30431" s="1433"/>
      <c r="K30431" s="1433"/>
      <c r="L30431" s="1334"/>
    </row>
    <row r="30432" spans="1:12" ht="24" customHeight="1">
      <c r="A30432" s="1355"/>
      <c r="B30432" s="1355"/>
      <c r="C30432" s="1433"/>
      <c r="E30432" s="1433"/>
      <c r="K30432" s="1433"/>
      <c r="L30432" s="1334"/>
    </row>
    <row r="30433" spans="1:12" ht="24" customHeight="1">
      <c r="A30433" s="1355"/>
      <c r="B30433" s="1355"/>
      <c r="C30433" s="1433"/>
      <c r="E30433" s="1433"/>
      <c r="K30433" s="1433"/>
      <c r="L30433" s="1334"/>
    </row>
    <row r="30434" spans="1:12" ht="24" customHeight="1">
      <c r="A30434" s="1355"/>
      <c r="B30434" s="1355"/>
      <c r="C30434" s="1433"/>
      <c r="E30434" s="1433"/>
      <c r="K30434" s="1433"/>
      <c r="L30434" s="1334"/>
    </row>
    <row r="30435" spans="1:12" ht="24" customHeight="1">
      <c r="A30435" s="1355"/>
      <c r="B30435" s="1355"/>
      <c r="C30435" s="1433"/>
      <c r="E30435" s="1433"/>
      <c r="K30435" s="1433"/>
      <c r="L30435" s="1334"/>
    </row>
    <row r="30436" spans="1:12" ht="24" customHeight="1">
      <c r="A30436" s="1355"/>
      <c r="B30436" s="1355"/>
      <c r="C30436" s="1433"/>
      <c r="E30436" s="1433"/>
      <c r="K30436" s="1433"/>
      <c r="L30436" s="1334"/>
    </row>
    <row r="30437" spans="1:12" ht="24" customHeight="1">
      <c r="A30437" s="1355"/>
      <c r="B30437" s="1355"/>
      <c r="C30437" s="1433"/>
      <c r="E30437" s="1433"/>
      <c r="K30437" s="1433"/>
      <c r="L30437" s="1334"/>
    </row>
    <row r="30438" spans="1:12" ht="24" customHeight="1">
      <c r="A30438" s="1355"/>
      <c r="B30438" s="1355"/>
      <c r="C30438" s="1433"/>
      <c r="E30438" s="1433"/>
      <c r="K30438" s="1433"/>
      <c r="L30438" s="1334"/>
    </row>
    <row r="30439" spans="1:12" ht="24" customHeight="1">
      <c r="A30439" s="1355"/>
      <c r="B30439" s="1355"/>
      <c r="C30439" s="1433"/>
      <c r="E30439" s="1433"/>
      <c r="K30439" s="1433"/>
      <c r="L30439" s="1334"/>
    </row>
    <row r="30440" spans="1:12" ht="24" customHeight="1">
      <c r="A30440" s="1355"/>
      <c r="B30440" s="1355"/>
      <c r="C30440" s="1433"/>
      <c r="E30440" s="1433"/>
      <c r="K30440" s="1433"/>
      <c r="L30440" s="1334"/>
    </row>
    <row r="30441" spans="1:12" ht="24" customHeight="1">
      <c r="A30441" s="1355"/>
      <c r="B30441" s="1355"/>
      <c r="C30441" s="1433"/>
      <c r="E30441" s="1433"/>
      <c r="K30441" s="1433"/>
      <c r="L30441" s="1334"/>
    </row>
    <row r="30442" spans="1:12" ht="24" customHeight="1">
      <c r="A30442" s="1355"/>
      <c r="B30442" s="1355"/>
      <c r="C30442" s="1433"/>
      <c r="E30442" s="1433"/>
      <c r="K30442" s="1433"/>
      <c r="L30442" s="1334"/>
    </row>
    <row r="30443" spans="1:12" ht="24" customHeight="1">
      <c r="A30443" s="1355"/>
      <c r="B30443" s="1355"/>
      <c r="C30443" s="1433"/>
      <c r="E30443" s="1433"/>
      <c r="K30443" s="1433"/>
      <c r="L30443" s="1334"/>
    </row>
    <row r="30444" spans="1:12" ht="24" customHeight="1">
      <c r="A30444" s="1355"/>
      <c r="B30444" s="1355"/>
      <c r="C30444" s="1433"/>
      <c r="E30444" s="1433"/>
      <c r="K30444" s="1433"/>
      <c r="L30444" s="1334"/>
    </row>
    <row r="30445" spans="1:12" ht="24" customHeight="1">
      <c r="A30445" s="1355"/>
      <c r="B30445" s="1355"/>
      <c r="C30445" s="1433"/>
      <c r="E30445" s="1433"/>
      <c r="K30445" s="1433"/>
      <c r="L30445" s="1334"/>
    </row>
    <row r="30446" spans="1:12" ht="24" customHeight="1">
      <c r="A30446" s="1355"/>
      <c r="B30446" s="1355"/>
      <c r="C30446" s="1433"/>
      <c r="E30446" s="1433"/>
      <c r="K30446" s="1433"/>
      <c r="L30446" s="1334"/>
    </row>
    <row r="30447" spans="1:12" ht="24" customHeight="1">
      <c r="A30447" s="1355"/>
      <c r="B30447" s="1355"/>
      <c r="C30447" s="1433"/>
      <c r="E30447" s="1433"/>
      <c r="K30447" s="1433"/>
      <c r="L30447" s="1334"/>
    </row>
    <row r="30448" spans="1:12" ht="24" customHeight="1">
      <c r="A30448" s="1355"/>
      <c r="B30448" s="1355"/>
      <c r="C30448" s="1433"/>
      <c r="E30448" s="1433"/>
      <c r="K30448" s="1433"/>
      <c r="L30448" s="1334"/>
    </row>
    <row r="30449" spans="1:12" ht="24" customHeight="1">
      <c r="A30449" s="1355"/>
      <c r="B30449" s="1355"/>
      <c r="C30449" s="1433"/>
      <c r="E30449" s="1433"/>
      <c r="K30449" s="1433"/>
      <c r="L30449" s="1334"/>
    </row>
    <row r="30450" spans="1:12" ht="24" customHeight="1">
      <c r="A30450" s="1355"/>
      <c r="B30450" s="1355"/>
      <c r="C30450" s="1433"/>
      <c r="E30450" s="1433"/>
      <c r="K30450" s="1433"/>
      <c r="L30450" s="1334"/>
    </row>
    <row r="30451" spans="1:12" ht="24" customHeight="1">
      <c r="A30451" s="1355"/>
      <c r="B30451" s="1355"/>
      <c r="C30451" s="1433"/>
      <c r="E30451" s="1433"/>
      <c r="K30451" s="1433"/>
      <c r="L30451" s="1334"/>
    </row>
    <row r="30452" spans="1:12" ht="24" customHeight="1">
      <c r="A30452" s="1355"/>
      <c r="B30452" s="1355"/>
      <c r="C30452" s="1433"/>
      <c r="E30452" s="1433"/>
      <c r="K30452" s="1433"/>
      <c r="L30452" s="1334"/>
    </row>
    <row r="30453" spans="1:12" ht="24" customHeight="1">
      <c r="A30453" s="1355"/>
      <c r="B30453" s="1355"/>
      <c r="C30453" s="1433"/>
      <c r="E30453" s="1433"/>
      <c r="K30453" s="1433"/>
      <c r="L30453" s="1334"/>
    </row>
    <row r="30454" spans="1:12" ht="24" customHeight="1">
      <c r="A30454" s="1355"/>
      <c r="B30454" s="1355"/>
      <c r="C30454" s="1433"/>
      <c r="E30454" s="1433"/>
      <c r="K30454" s="1433"/>
      <c r="L30454" s="1334"/>
    </row>
    <row r="30455" spans="1:12" ht="24" customHeight="1">
      <c r="A30455" s="1355"/>
      <c r="B30455" s="1355"/>
      <c r="C30455" s="1433"/>
      <c r="E30455" s="1433"/>
      <c r="K30455" s="1433"/>
      <c r="L30455" s="1334"/>
    </row>
    <row r="30456" spans="1:12" ht="24" customHeight="1">
      <c r="A30456" s="1355"/>
      <c r="B30456" s="1355"/>
      <c r="C30456" s="1433"/>
      <c r="E30456" s="1433"/>
      <c r="K30456" s="1433"/>
      <c r="L30456" s="1334"/>
    </row>
    <row r="30457" spans="1:12" ht="24" customHeight="1">
      <c r="A30457" s="1355"/>
      <c r="B30457" s="1355"/>
      <c r="C30457" s="1433"/>
      <c r="E30457" s="1433"/>
      <c r="K30457" s="1433"/>
      <c r="L30457" s="1334"/>
    </row>
    <row r="30458" spans="1:12" ht="24" customHeight="1">
      <c r="A30458" s="1355"/>
      <c r="B30458" s="1355"/>
      <c r="C30458" s="1433"/>
      <c r="E30458" s="1433"/>
      <c r="K30458" s="1433"/>
      <c r="L30458" s="1334"/>
    </row>
    <row r="30459" spans="1:12" ht="24" customHeight="1">
      <c r="A30459" s="1355"/>
      <c r="B30459" s="1355"/>
      <c r="C30459" s="1433"/>
      <c r="E30459" s="1433"/>
      <c r="K30459" s="1433"/>
      <c r="L30459" s="1334"/>
    </row>
    <row r="30460" spans="1:12" ht="24" customHeight="1">
      <c r="A30460" s="1355"/>
      <c r="B30460" s="1355"/>
      <c r="C30460" s="1433"/>
      <c r="E30460" s="1433"/>
      <c r="K30460" s="1433"/>
      <c r="L30460" s="1334"/>
    </row>
    <row r="30461" spans="1:12" ht="24" customHeight="1">
      <c r="A30461" s="1355"/>
      <c r="B30461" s="1355"/>
      <c r="C30461" s="1433"/>
      <c r="E30461" s="1433"/>
      <c r="K30461" s="1433"/>
      <c r="L30461" s="1334"/>
    </row>
    <row r="30462" spans="1:12" ht="24" customHeight="1">
      <c r="A30462" s="1355"/>
      <c r="B30462" s="1355"/>
      <c r="C30462" s="1433"/>
      <c r="E30462" s="1433"/>
      <c r="K30462" s="1433"/>
      <c r="L30462" s="1334"/>
    </row>
    <row r="30463" spans="1:12" ht="24" customHeight="1">
      <c r="A30463" s="1355"/>
      <c r="B30463" s="1355"/>
      <c r="C30463" s="1433"/>
      <c r="E30463" s="1433"/>
      <c r="K30463" s="1433"/>
      <c r="L30463" s="1334"/>
    </row>
    <row r="30464" spans="1:12" ht="24" customHeight="1">
      <c r="A30464" s="1355"/>
      <c r="B30464" s="1355"/>
      <c r="C30464" s="1433"/>
      <c r="E30464" s="1433"/>
      <c r="K30464" s="1433"/>
      <c r="L30464" s="1334"/>
    </row>
    <row r="30465" spans="1:12" ht="24" customHeight="1">
      <c r="A30465" s="1355"/>
      <c r="B30465" s="1355"/>
      <c r="C30465" s="1433"/>
      <c r="E30465" s="1433"/>
      <c r="K30465" s="1433"/>
      <c r="L30465" s="1334"/>
    </row>
    <row r="30466" spans="1:12" ht="24" customHeight="1">
      <c r="A30466" s="1355"/>
      <c r="B30466" s="1355"/>
      <c r="C30466" s="1433"/>
      <c r="E30466" s="1433"/>
      <c r="K30466" s="1433"/>
      <c r="L30466" s="1334"/>
    </row>
    <row r="30467" spans="1:12" ht="24" customHeight="1">
      <c r="A30467" s="1355"/>
      <c r="B30467" s="1355"/>
      <c r="C30467" s="1433"/>
      <c r="E30467" s="1433"/>
      <c r="K30467" s="1433"/>
      <c r="L30467" s="1334"/>
    </row>
    <row r="30468" spans="1:12" ht="24" customHeight="1">
      <c r="A30468" s="1355"/>
      <c r="B30468" s="1355"/>
      <c r="C30468" s="1433"/>
      <c r="E30468" s="1433"/>
      <c r="K30468" s="1433"/>
      <c r="L30468" s="1334"/>
    </row>
    <row r="30469" spans="1:12" ht="24" customHeight="1">
      <c r="A30469" s="1355"/>
      <c r="B30469" s="1355"/>
      <c r="C30469" s="1433"/>
      <c r="E30469" s="1433"/>
      <c r="K30469" s="1433"/>
      <c r="L30469" s="1334"/>
    </row>
    <row r="30470" spans="1:12" ht="24" customHeight="1">
      <c r="A30470" s="1355"/>
      <c r="B30470" s="1355"/>
      <c r="C30470" s="1433"/>
      <c r="E30470" s="1433"/>
      <c r="K30470" s="1433"/>
      <c r="L30470" s="1334"/>
    </row>
    <row r="30471" spans="1:12" ht="24" customHeight="1">
      <c r="A30471" s="1355"/>
      <c r="B30471" s="1355"/>
      <c r="C30471" s="1433"/>
      <c r="E30471" s="1433"/>
      <c r="K30471" s="1433"/>
      <c r="L30471" s="1334"/>
    </row>
    <row r="30472" spans="1:12" ht="24" customHeight="1">
      <c r="A30472" s="1355"/>
      <c r="B30472" s="1355"/>
      <c r="C30472" s="1433"/>
      <c r="E30472" s="1433"/>
      <c r="K30472" s="1433"/>
      <c r="L30472" s="1334"/>
    </row>
    <row r="30473" spans="1:12" ht="24" customHeight="1">
      <c r="A30473" s="1355"/>
      <c r="B30473" s="1355"/>
      <c r="C30473" s="1433"/>
      <c r="E30473" s="1433"/>
      <c r="K30473" s="1433"/>
      <c r="L30473" s="1334"/>
    </row>
    <row r="30474" spans="1:12" ht="24" customHeight="1">
      <c r="A30474" s="1355"/>
      <c r="B30474" s="1355"/>
      <c r="C30474" s="1433"/>
      <c r="E30474" s="1433"/>
      <c r="K30474" s="1433"/>
      <c r="L30474" s="1334"/>
    </row>
    <row r="30475" spans="1:12" ht="24" customHeight="1">
      <c r="A30475" s="1355"/>
      <c r="B30475" s="1355"/>
      <c r="C30475" s="1433"/>
      <c r="E30475" s="1433"/>
      <c r="K30475" s="1433"/>
      <c r="L30475" s="1334"/>
    </row>
    <row r="30476" spans="1:12" ht="24" customHeight="1">
      <c r="A30476" s="1355"/>
      <c r="B30476" s="1355"/>
      <c r="C30476" s="1433"/>
      <c r="E30476" s="1433"/>
      <c r="K30476" s="1433"/>
      <c r="L30476" s="1334"/>
    </row>
    <row r="30477" spans="1:12" ht="24" customHeight="1">
      <c r="A30477" s="1355"/>
      <c r="B30477" s="1355"/>
      <c r="C30477" s="1433"/>
      <c r="E30477" s="1433"/>
      <c r="K30477" s="1433"/>
      <c r="L30477" s="1334"/>
    </row>
    <row r="30478" spans="1:12" ht="24" customHeight="1">
      <c r="A30478" s="1355"/>
      <c r="B30478" s="1355"/>
      <c r="C30478" s="1433"/>
      <c r="E30478" s="1433"/>
      <c r="K30478" s="1433"/>
      <c r="L30478" s="1334"/>
    </row>
    <row r="30479" spans="1:12" ht="24" customHeight="1">
      <c r="A30479" s="1355"/>
      <c r="B30479" s="1355"/>
      <c r="C30479" s="1433"/>
      <c r="E30479" s="1433"/>
      <c r="K30479" s="1433"/>
      <c r="L30479" s="1334"/>
    </row>
    <row r="30480" spans="1:12" ht="24" customHeight="1">
      <c r="A30480" s="1355"/>
      <c r="B30480" s="1355"/>
      <c r="C30480" s="1433"/>
      <c r="E30480" s="1433"/>
      <c r="K30480" s="1433"/>
      <c r="L30480" s="1334"/>
    </row>
    <row r="30481" spans="1:12" ht="24" customHeight="1">
      <c r="A30481" s="1355"/>
      <c r="B30481" s="1355"/>
      <c r="C30481" s="1433"/>
      <c r="E30481" s="1433"/>
      <c r="K30481" s="1433"/>
      <c r="L30481" s="1334"/>
    </row>
    <row r="30482" spans="1:12" ht="24" customHeight="1">
      <c r="A30482" s="1355"/>
      <c r="B30482" s="1355"/>
      <c r="C30482" s="1433"/>
      <c r="E30482" s="1433"/>
      <c r="K30482" s="1433"/>
      <c r="L30482" s="1334"/>
    </row>
    <row r="30483" spans="1:12" ht="24" customHeight="1">
      <c r="A30483" s="1355"/>
      <c r="B30483" s="1355"/>
      <c r="C30483" s="1433"/>
      <c r="E30483" s="1433"/>
      <c r="K30483" s="1433"/>
      <c r="L30483" s="1334"/>
    </row>
    <row r="30484" spans="1:12" ht="24" customHeight="1">
      <c r="A30484" s="1355"/>
      <c r="B30484" s="1355"/>
      <c r="C30484" s="1433"/>
      <c r="E30484" s="1433"/>
      <c r="K30484" s="1433"/>
      <c r="L30484" s="1334"/>
    </row>
    <row r="30485" spans="1:12" ht="24" customHeight="1">
      <c r="A30485" s="1355"/>
      <c r="B30485" s="1355"/>
      <c r="C30485" s="1433"/>
      <c r="E30485" s="1433"/>
      <c r="K30485" s="1433"/>
      <c r="L30485" s="1334"/>
    </row>
    <row r="30486" spans="1:12" ht="24" customHeight="1">
      <c r="A30486" s="1355"/>
      <c r="B30486" s="1355"/>
      <c r="C30486" s="1433"/>
      <c r="E30486" s="1433"/>
      <c r="K30486" s="1433"/>
      <c r="L30486" s="1334"/>
    </row>
    <row r="30487" spans="1:12" ht="24" customHeight="1">
      <c r="A30487" s="1355"/>
      <c r="B30487" s="1355"/>
      <c r="C30487" s="1433"/>
      <c r="E30487" s="1433"/>
      <c r="K30487" s="1433"/>
      <c r="L30487" s="1334"/>
    </row>
    <row r="30488" spans="1:12" ht="24" customHeight="1">
      <c r="A30488" s="1355"/>
      <c r="B30488" s="1355"/>
      <c r="C30488" s="1433"/>
      <c r="E30488" s="1433"/>
      <c r="K30488" s="1433"/>
      <c r="L30488" s="1334"/>
    </row>
    <row r="30489" spans="1:12" ht="24" customHeight="1">
      <c r="A30489" s="1355"/>
      <c r="B30489" s="1355"/>
      <c r="C30489" s="1433"/>
      <c r="E30489" s="1433"/>
      <c r="K30489" s="1433"/>
      <c r="L30489" s="1334"/>
    </row>
    <row r="30490" spans="1:12" ht="24" customHeight="1">
      <c r="A30490" s="1355"/>
      <c r="B30490" s="1355"/>
      <c r="C30490" s="1433"/>
      <c r="E30490" s="1433"/>
      <c r="K30490" s="1433"/>
      <c r="L30490" s="1334"/>
    </row>
    <row r="30491" spans="1:12" ht="24" customHeight="1">
      <c r="A30491" s="1355"/>
      <c r="B30491" s="1355"/>
      <c r="C30491" s="1433"/>
      <c r="E30491" s="1433"/>
      <c r="K30491" s="1433"/>
      <c r="L30491" s="1334"/>
    </row>
    <row r="30492" spans="1:12" ht="24" customHeight="1">
      <c r="A30492" s="1355"/>
      <c r="B30492" s="1355"/>
      <c r="C30492" s="1433"/>
      <c r="E30492" s="1433"/>
      <c r="K30492" s="1433"/>
      <c r="L30492" s="1334"/>
    </row>
    <row r="30493" spans="1:12" ht="24" customHeight="1">
      <c r="A30493" s="1355"/>
      <c r="B30493" s="1355"/>
      <c r="C30493" s="1433"/>
      <c r="E30493" s="1433"/>
      <c r="K30493" s="1433"/>
      <c r="L30493" s="1334"/>
    </row>
    <row r="30494" spans="1:12" ht="24" customHeight="1">
      <c r="A30494" s="1355"/>
      <c r="B30494" s="1355"/>
      <c r="C30494" s="1433"/>
      <c r="E30494" s="1433"/>
      <c r="K30494" s="1433"/>
      <c r="L30494" s="1334"/>
    </row>
    <row r="30495" spans="1:12" ht="24" customHeight="1">
      <c r="A30495" s="1355"/>
      <c r="B30495" s="1355"/>
      <c r="C30495" s="1433"/>
      <c r="E30495" s="1433"/>
      <c r="K30495" s="1433"/>
      <c r="L30495" s="1334"/>
    </row>
    <row r="30496" spans="1:12" ht="24" customHeight="1">
      <c r="A30496" s="1355"/>
      <c r="B30496" s="1355"/>
      <c r="C30496" s="1433"/>
      <c r="E30496" s="1433"/>
      <c r="K30496" s="1433"/>
      <c r="L30496" s="1334"/>
    </row>
    <row r="30497" spans="1:12" ht="24" customHeight="1">
      <c r="A30497" s="1355"/>
      <c r="B30497" s="1355"/>
      <c r="C30497" s="1433"/>
      <c r="E30497" s="1433"/>
      <c r="K30497" s="1433"/>
      <c r="L30497" s="1334"/>
    </row>
    <row r="30498" spans="1:12" ht="24" customHeight="1">
      <c r="A30498" s="1355"/>
      <c r="B30498" s="1355"/>
      <c r="C30498" s="1433"/>
      <c r="E30498" s="1433"/>
      <c r="K30498" s="1433"/>
      <c r="L30498" s="1334"/>
    </row>
    <row r="30499" spans="1:12" ht="24" customHeight="1">
      <c r="A30499" s="1355"/>
      <c r="B30499" s="1355"/>
      <c r="C30499" s="1433"/>
      <c r="E30499" s="1433"/>
      <c r="K30499" s="1433"/>
      <c r="L30499" s="1334"/>
    </row>
    <row r="30500" spans="1:12" ht="24" customHeight="1">
      <c r="A30500" s="1355"/>
      <c r="B30500" s="1355"/>
      <c r="C30500" s="1433"/>
      <c r="E30500" s="1433"/>
      <c r="K30500" s="1433"/>
      <c r="L30500" s="1334"/>
    </row>
    <row r="30501" spans="1:12" ht="24" customHeight="1">
      <c r="A30501" s="1355"/>
      <c r="B30501" s="1355"/>
      <c r="C30501" s="1433"/>
      <c r="E30501" s="1433"/>
      <c r="K30501" s="1433"/>
      <c r="L30501" s="1334"/>
    </row>
    <row r="30502" spans="1:12" ht="24" customHeight="1">
      <c r="A30502" s="1355"/>
      <c r="B30502" s="1355"/>
      <c r="C30502" s="1433"/>
      <c r="E30502" s="1433"/>
      <c r="K30502" s="1433"/>
      <c r="L30502" s="1334"/>
    </row>
    <row r="30503" spans="1:12" ht="24" customHeight="1">
      <c r="A30503" s="1355"/>
      <c r="B30503" s="1355"/>
      <c r="C30503" s="1433"/>
      <c r="E30503" s="1433"/>
      <c r="K30503" s="1433"/>
      <c r="L30503" s="1334"/>
    </row>
    <row r="30504" spans="1:12" ht="24" customHeight="1">
      <c r="A30504" s="1355"/>
      <c r="B30504" s="1355"/>
      <c r="C30504" s="1433"/>
      <c r="E30504" s="1433"/>
      <c r="K30504" s="1433"/>
      <c r="L30504" s="1334"/>
    </row>
    <row r="30505" spans="1:12" ht="24" customHeight="1">
      <c r="A30505" s="1355"/>
      <c r="B30505" s="1355"/>
      <c r="C30505" s="1433"/>
      <c r="E30505" s="1433"/>
      <c r="K30505" s="1433"/>
      <c r="L30505" s="1334"/>
    </row>
    <row r="30506" spans="1:12" ht="24" customHeight="1">
      <c r="A30506" s="1355"/>
      <c r="B30506" s="1355"/>
      <c r="C30506" s="1433"/>
      <c r="E30506" s="1433"/>
      <c r="K30506" s="1433"/>
      <c r="L30506" s="1334"/>
    </row>
    <row r="30507" spans="1:12" ht="24" customHeight="1">
      <c r="A30507" s="1355"/>
      <c r="B30507" s="1355"/>
      <c r="C30507" s="1433"/>
      <c r="E30507" s="1433"/>
      <c r="K30507" s="1433"/>
      <c r="L30507" s="1334"/>
    </row>
    <row r="30508" spans="1:12" ht="24" customHeight="1">
      <c r="A30508" s="1355"/>
      <c r="B30508" s="1355"/>
      <c r="C30508" s="1433"/>
      <c r="E30508" s="1433"/>
      <c r="K30508" s="1433"/>
      <c r="L30508" s="1334"/>
    </row>
    <row r="30509" spans="1:12" ht="24" customHeight="1">
      <c r="A30509" s="1355"/>
      <c r="B30509" s="1355"/>
      <c r="C30509" s="1433"/>
      <c r="E30509" s="1433"/>
      <c r="K30509" s="1433"/>
      <c r="L30509" s="1334"/>
    </row>
    <row r="30510" spans="1:12" ht="24" customHeight="1">
      <c r="A30510" s="1355"/>
      <c r="B30510" s="1355"/>
      <c r="C30510" s="1433"/>
      <c r="E30510" s="1433"/>
      <c r="K30510" s="1433"/>
      <c r="L30510" s="1334"/>
    </row>
    <row r="30511" spans="1:12" ht="24" customHeight="1">
      <c r="A30511" s="1355"/>
      <c r="B30511" s="1355"/>
      <c r="C30511" s="1433"/>
      <c r="E30511" s="1433"/>
      <c r="K30511" s="1433"/>
      <c r="L30511" s="1334"/>
    </row>
    <row r="30512" spans="1:12" ht="24" customHeight="1">
      <c r="A30512" s="1355"/>
      <c r="B30512" s="1355"/>
      <c r="C30512" s="1433"/>
      <c r="E30512" s="1433"/>
      <c r="K30512" s="1433"/>
      <c r="L30512" s="1334"/>
    </row>
    <row r="30513" spans="1:12" ht="24" customHeight="1">
      <c r="A30513" s="1355"/>
      <c r="B30513" s="1355"/>
      <c r="C30513" s="1433"/>
      <c r="E30513" s="1433"/>
      <c r="K30513" s="1433"/>
      <c r="L30513" s="1334"/>
    </row>
    <row r="30514" spans="1:12" ht="24" customHeight="1">
      <c r="A30514" s="1355"/>
      <c r="B30514" s="1355"/>
      <c r="C30514" s="1433"/>
      <c r="E30514" s="1433"/>
      <c r="K30514" s="1433"/>
      <c r="L30514" s="1334"/>
    </row>
    <row r="30515" spans="1:12" ht="24" customHeight="1">
      <c r="A30515" s="1355"/>
      <c r="B30515" s="1355"/>
      <c r="C30515" s="1433"/>
      <c r="E30515" s="1433"/>
      <c r="K30515" s="1433"/>
      <c r="L30515" s="1334"/>
    </row>
    <row r="30516" spans="1:12" ht="24" customHeight="1">
      <c r="A30516" s="1355"/>
      <c r="B30516" s="1355"/>
      <c r="C30516" s="1433"/>
      <c r="E30516" s="1433"/>
      <c r="K30516" s="1433"/>
      <c r="L30516" s="1334"/>
    </row>
    <row r="30517" spans="1:12" ht="24" customHeight="1">
      <c r="A30517" s="1355"/>
      <c r="B30517" s="1355"/>
      <c r="C30517" s="1433"/>
      <c r="E30517" s="1433"/>
      <c r="K30517" s="1433"/>
      <c r="L30517" s="1334"/>
    </row>
    <row r="30518" spans="1:12" ht="24" customHeight="1">
      <c r="A30518" s="1355"/>
      <c r="B30518" s="1355"/>
      <c r="C30518" s="1433"/>
      <c r="E30518" s="1433"/>
      <c r="K30518" s="1433"/>
      <c r="L30518" s="1334"/>
    </row>
    <row r="30519" spans="1:12" ht="24" customHeight="1">
      <c r="A30519" s="1355"/>
      <c r="B30519" s="1355"/>
      <c r="C30519" s="1433"/>
      <c r="E30519" s="1433"/>
      <c r="K30519" s="1433"/>
      <c r="L30519" s="1334"/>
    </row>
    <row r="30520" spans="1:12" ht="24" customHeight="1">
      <c r="A30520" s="1355"/>
      <c r="B30520" s="1355"/>
      <c r="C30520" s="1433"/>
      <c r="E30520" s="1433"/>
      <c r="K30520" s="1433"/>
      <c r="L30520" s="1334"/>
    </row>
    <row r="30521" spans="1:12" ht="24" customHeight="1">
      <c r="A30521" s="1355"/>
      <c r="B30521" s="1355"/>
      <c r="C30521" s="1433"/>
      <c r="E30521" s="1433"/>
      <c r="K30521" s="1433"/>
      <c r="L30521" s="1334"/>
    </row>
    <row r="30522" spans="1:12" ht="24" customHeight="1">
      <c r="A30522" s="1355"/>
      <c r="B30522" s="1355"/>
      <c r="C30522" s="1433"/>
      <c r="E30522" s="1433"/>
      <c r="K30522" s="1433"/>
      <c r="L30522" s="1334"/>
    </row>
    <row r="30523" spans="1:12" ht="24" customHeight="1">
      <c r="A30523" s="1355"/>
      <c r="B30523" s="1355"/>
      <c r="C30523" s="1433"/>
      <c r="E30523" s="1433"/>
      <c r="K30523" s="1433"/>
      <c r="L30523" s="1334"/>
    </row>
    <row r="30524" spans="1:12" ht="24" customHeight="1">
      <c r="A30524" s="1355"/>
      <c r="B30524" s="1355"/>
      <c r="C30524" s="1433"/>
      <c r="E30524" s="1433"/>
      <c r="K30524" s="1433"/>
      <c r="L30524" s="1334"/>
    </row>
    <row r="30525" spans="1:12" ht="24" customHeight="1">
      <c r="A30525" s="1355"/>
      <c r="B30525" s="1355"/>
      <c r="C30525" s="1433"/>
      <c r="E30525" s="1433"/>
      <c r="K30525" s="1433"/>
      <c r="L30525" s="1334"/>
    </row>
    <row r="30526" spans="1:12" ht="24" customHeight="1">
      <c r="A30526" s="1355"/>
      <c r="B30526" s="1355"/>
      <c r="C30526" s="1433"/>
      <c r="E30526" s="1433"/>
      <c r="K30526" s="1433"/>
      <c r="L30526" s="1334"/>
    </row>
    <row r="30527" spans="1:12" ht="24" customHeight="1">
      <c r="A30527" s="1355"/>
      <c r="B30527" s="1355"/>
      <c r="C30527" s="1433"/>
      <c r="E30527" s="1433"/>
      <c r="K30527" s="1433"/>
      <c r="L30527" s="1334"/>
    </row>
    <row r="30528" spans="1:12" ht="24" customHeight="1">
      <c r="A30528" s="1355"/>
      <c r="B30528" s="1355"/>
      <c r="C30528" s="1433"/>
      <c r="E30528" s="1433"/>
      <c r="K30528" s="1433"/>
      <c r="L30528" s="1334"/>
    </row>
    <row r="30529" spans="1:12" ht="24" customHeight="1">
      <c r="A30529" s="1355"/>
      <c r="B30529" s="1355"/>
      <c r="C30529" s="1433"/>
      <c r="E30529" s="1433"/>
      <c r="K30529" s="1433"/>
      <c r="L30529" s="1334"/>
    </row>
    <row r="30530" spans="1:12" ht="24" customHeight="1">
      <c r="A30530" s="1355"/>
      <c r="B30530" s="1355"/>
      <c r="C30530" s="1433"/>
      <c r="E30530" s="1433"/>
      <c r="K30530" s="1433"/>
      <c r="L30530" s="1334"/>
    </row>
    <row r="30531" spans="1:12" ht="24" customHeight="1">
      <c r="A30531" s="1355"/>
      <c r="B30531" s="1355"/>
      <c r="C30531" s="1433"/>
      <c r="E30531" s="1433"/>
      <c r="K30531" s="1433"/>
      <c r="L30531" s="1334"/>
    </row>
    <row r="30532" spans="1:12" ht="24" customHeight="1">
      <c r="A30532" s="1355"/>
      <c r="B30532" s="1355"/>
      <c r="C30532" s="1433"/>
      <c r="E30532" s="1433"/>
      <c r="K30532" s="1433"/>
      <c r="L30532" s="1334"/>
    </row>
    <row r="30533" spans="1:12" ht="24" customHeight="1">
      <c r="A30533" s="1355"/>
      <c r="B30533" s="1355"/>
      <c r="C30533" s="1433"/>
      <c r="E30533" s="1433"/>
      <c r="K30533" s="1433"/>
      <c r="L30533" s="1334"/>
    </row>
    <row r="30534" spans="1:12" ht="24" customHeight="1">
      <c r="A30534" s="1355"/>
      <c r="B30534" s="1355"/>
      <c r="C30534" s="1433"/>
      <c r="E30534" s="1433"/>
      <c r="K30534" s="1433"/>
      <c r="L30534" s="1334"/>
    </row>
    <row r="30535" spans="1:12" ht="24" customHeight="1">
      <c r="A30535" s="1355"/>
      <c r="B30535" s="1355"/>
      <c r="C30535" s="1433"/>
      <c r="E30535" s="1433"/>
      <c r="K30535" s="1433"/>
      <c r="L30535" s="1334"/>
    </row>
    <row r="30536" spans="1:12" ht="24" customHeight="1">
      <c r="A30536" s="1355"/>
      <c r="B30536" s="1355"/>
      <c r="C30536" s="1433"/>
      <c r="E30536" s="1433"/>
      <c r="K30536" s="1433"/>
      <c r="L30536" s="1334"/>
    </row>
    <row r="30537" spans="1:12" ht="24" customHeight="1">
      <c r="A30537" s="1355"/>
      <c r="B30537" s="1355"/>
      <c r="C30537" s="1433"/>
      <c r="E30537" s="1433"/>
      <c r="K30537" s="1433"/>
      <c r="L30537" s="1334"/>
    </row>
    <row r="30538" spans="1:12" ht="24" customHeight="1">
      <c r="A30538" s="1355"/>
      <c r="B30538" s="1355"/>
      <c r="C30538" s="1433"/>
      <c r="E30538" s="1433"/>
      <c r="K30538" s="1433"/>
      <c r="L30538" s="1334"/>
    </row>
    <row r="30539" spans="1:12" ht="24" customHeight="1">
      <c r="A30539" s="1355"/>
      <c r="B30539" s="1355"/>
      <c r="C30539" s="1433"/>
      <c r="E30539" s="1433"/>
      <c r="K30539" s="1433"/>
      <c r="L30539" s="1334"/>
    </row>
    <row r="30540" spans="1:12" ht="24" customHeight="1">
      <c r="A30540" s="1355"/>
      <c r="B30540" s="1355"/>
      <c r="C30540" s="1433"/>
      <c r="E30540" s="1433"/>
      <c r="K30540" s="1433"/>
      <c r="L30540" s="1334"/>
    </row>
    <row r="30541" spans="1:12" ht="24" customHeight="1">
      <c r="A30541" s="1355"/>
      <c r="B30541" s="1355"/>
      <c r="C30541" s="1433"/>
      <c r="E30541" s="1433"/>
      <c r="K30541" s="1433"/>
      <c r="L30541" s="1334"/>
    </row>
    <row r="30542" spans="1:12" ht="24" customHeight="1">
      <c r="A30542" s="1355"/>
      <c r="B30542" s="1355"/>
      <c r="C30542" s="1433"/>
      <c r="E30542" s="1433"/>
      <c r="K30542" s="1433"/>
      <c r="L30542" s="1334"/>
    </row>
    <row r="30543" spans="1:12" ht="24" customHeight="1">
      <c r="A30543" s="1355"/>
      <c r="B30543" s="1355"/>
      <c r="C30543" s="1433"/>
      <c r="E30543" s="1433"/>
      <c r="K30543" s="1433"/>
      <c r="L30543" s="1334"/>
    </row>
    <row r="30544" spans="1:12" ht="24" customHeight="1">
      <c r="A30544" s="1355"/>
      <c r="B30544" s="1355"/>
      <c r="C30544" s="1433"/>
      <c r="E30544" s="1433"/>
      <c r="K30544" s="1433"/>
      <c r="L30544" s="1334"/>
    </row>
    <row r="30545" spans="1:12" ht="24" customHeight="1">
      <c r="A30545" s="1355"/>
      <c r="B30545" s="1355"/>
      <c r="C30545" s="1433"/>
      <c r="E30545" s="1433"/>
      <c r="K30545" s="1433"/>
      <c r="L30545" s="1334"/>
    </row>
    <row r="30546" spans="1:12" ht="24" customHeight="1">
      <c r="A30546" s="1355"/>
      <c r="B30546" s="1355"/>
      <c r="C30546" s="1433"/>
      <c r="E30546" s="1433"/>
      <c r="K30546" s="1433"/>
      <c r="L30546" s="1334"/>
    </row>
    <row r="30547" spans="1:12" ht="24" customHeight="1">
      <c r="A30547" s="1355"/>
      <c r="B30547" s="1355"/>
      <c r="C30547" s="1433"/>
      <c r="E30547" s="1433"/>
      <c r="K30547" s="1433"/>
      <c r="L30547" s="1334"/>
    </row>
    <row r="30548" spans="1:12" ht="24" customHeight="1">
      <c r="A30548" s="1355"/>
      <c r="B30548" s="1355"/>
      <c r="C30548" s="1433"/>
      <c r="E30548" s="1433"/>
      <c r="K30548" s="1433"/>
      <c r="L30548" s="1334"/>
    </row>
    <row r="30549" spans="1:12" ht="24" customHeight="1">
      <c r="A30549" s="1355"/>
      <c r="B30549" s="1355"/>
      <c r="C30549" s="1433"/>
      <c r="E30549" s="1433"/>
      <c r="K30549" s="1433"/>
      <c r="L30549" s="1334"/>
    </row>
    <row r="30550" spans="1:12" ht="24" customHeight="1">
      <c r="A30550" s="1355"/>
      <c r="B30550" s="1355"/>
      <c r="C30550" s="1433"/>
      <c r="E30550" s="1433"/>
      <c r="K30550" s="1433"/>
      <c r="L30550" s="1334"/>
    </row>
    <row r="30551" spans="1:12" ht="24" customHeight="1">
      <c r="A30551" s="1355"/>
      <c r="B30551" s="1355"/>
      <c r="C30551" s="1433"/>
      <c r="E30551" s="1433"/>
      <c r="K30551" s="1433"/>
      <c r="L30551" s="1334"/>
    </row>
    <row r="30552" spans="1:12" ht="24" customHeight="1">
      <c r="A30552" s="1355"/>
      <c r="B30552" s="1355"/>
      <c r="C30552" s="1433"/>
      <c r="E30552" s="1433"/>
      <c r="K30552" s="1433"/>
      <c r="L30552" s="1334"/>
    </row>
    <row r="30553" spans="1:12" ht="24" customHeight="1">
      <c r="A30553" s="1355"/>
      <c r="B30553" s="1355"/>
      <c r="C30553" s="1433"/>
      <c r="E30553" s="1433"/>
      <c r="K30553" s="1433"/>
      <c r="L30553" s="1334"/>
    </row>
    <row r="30554" spans="1:12" ht="24" customHeight="1">
      <c r="A30554" s="1355"/>
      <c r="B30554" s="1355"/>
      <c r="C30554" s="1433"/>
      <c r="E30554" s="1433"/>
      <c r="K30554" s="1433"/>
      <c r="L30554" s="1334"/>
    </row>
    <row r="30555" spans="1:12" ht="24" customHeight="1">
      <c r="A30555" s="1355"/>
      <c r="B30555" s="1355"/>
      <c r="C30555" s="1433"/>
      <c r="E30555" s="1433"/>
      <c r="K30555" s="1433"/>
      <c r="L30555" s="1334"/>
    </row>
    <row r="30556" spans="1:12" ht="24" customHeight="1">
      <c r="A30556" s="1355"/>
      <c r="B30556" s="1355"/>
      <c r="C30556" s="1433"/>
      <c r="E30556" s="1433"/>
      <c r="K30556" s="1433"/>
      <c r="L30556" s="1334"/>
    </row>
    <row r="30557" spans="1:12" ht="24" customHeight="1">
      <c r="A30557" s="1355"/>
      <c r="B30557" s="1355"/>
      <c r="C30557" s="1433"/>
      <c r="E30557" s="1433"/>
      <c r="K30557" s="1433"/>
      <c r="L30557" s="1334"/>
    </row>
    <row r="30558" spans="1:12" ht="24" customHeight="1">
      <c r="A30558" s="1355"/>
      <c r="B30558" s="1355"/>
      <c r="C30558" s="1433"/>
      <c r="E30558" s="1433"/>
      <c r="K30558" s="1433"/>
      <c r="L30558" s="1334"/>
    </row>
    <row r="30559" spans="1:12" ht="24" customHeight="1">
      <c r="A30559" s="1355"/>
      <c r="B30559" s="1355"/>
      <c r="C30559" s="1433"/>
      <c r="E30559" s="1433"/>
      <c r="K30559" s="1433"/>
      <c r="L30559" s="1334"/>
    </row>
    <row r="30560" spans="1:12" ht="24" customHeight="1">
      <c r="A30560" s="1355"/>
      <c r="B30560" s="1355"/>
      <c r="C30560" s="1433"/>
      <c r="E30560" s="1433"/>
      <c r="K30560" s="1433"/>
      <c r="L30560" s="1334"/>
    </row>
    <row r="30561" spans="1:12" ht="24" customHeight="1">
      <c r="A30561" s="1355"/>
      <c r="B30561" s="1355"/>
      <c r="C30561" s="1433"/>
      <c r="E30561" s="1433"/>
      <c r="K30561" s="1433"/>
      <c r="L30561" s="1334"/>
    </row>
    <row r="30562" spans="1:12" ht="24" customHeight="1">
      <c r="A30562" s="1355"/>
      <c r="B30562" s="1355"/>
      <c r="C30562" s="1433"/>
      <c r="E30562" s="1433"/>
      <c r="K30562" s="1433"/>
      <c r="L30562" s="1334"/>
    </row>
    <row r="30563" spans="1:12" ht="24" customHeight="1">
      <c r="A30563" s="1355"/>
      <c r="B30563" s="1355"/>
      <c r="C30563" s="1433"/>
      <c r="E30563" s="1433"/>
      <c r="K30563" s="1433"/>
      <c r="L30563" s="1334"/>
    </row>
    <row r="30564" spans="1:12" ht="24" customHeight="1">
      <c r="A30564" s="1355"/>
      <c r="B30564" s="1355"/>
      <c r="C30564" s="1433"/>
      <c r="E30564" s="1433"/>
      <c r="K30564" s="1433"/>
      <c r="L30564" s="1334"/>
    </row>
    <row r="30565" spans="1:12" ht="24" customHeight="1">
      <c r="A30565" s="1355"/>
      <c r="B30565" s="1355"/>
      <c r="C30565" s="1433"/>
      <c r="E30565" s="1433"/>
      <c r="K30565" s="1433"/>
      <c r="L30565" s="1334"/>
    </row>
    <row r="30566" spans="1:12" ht="24" customHeight="1">
      <c r="A30566" s="1355"/>
      <c r="B30566" s="1355"/>
      <c r="C30566" s="1433"/>
      <c r="E30566" s="1433"/>
      <c r="K30566" s="1433"/>
      <c r="L30566" s="1334"/>
    </row>
    <row r="30567" spans="1:12" ht="24" customHeight="1">
      <c r="A30567" s="1355"/>
      <c r="B30567" s="1355"/>
      <c r="C30567" s="1433"/>
      <c r="E30567" s="1433"/>
      <c r="K30567" s="1433"/>
      <c r="L30567" s="1334"/>
    </row>
    <row r="30568" spans="1:12" ht="24" customHeight="1">
      <c r="A30568" s="1355"/>
      <c r="B30568" s="1355"/>
      <c r="C30568" s="1433"/>
      <c r="E30568" s="1433"/>
      <c r="K30568" s="1433"/>
      <c r="L30568" s="1334"/>
    </row>
    <row r="30569" spans="1:12" ht="24" customHeight="1">
      <c r="A30569" s="1355"/>
      <c r="B30569" s="1355"/>
      <c r="C30569" s="1433"/>
      <c r="E30569" s="1433"/>
      <c r="K30569" s="1433"/>
      <c r="L30569" s="1334"/>
    </row>
    <row r="30570" spans="1:12" ht="24" customHeight="1">
      <c r="A30570" s="1355"/>
      <c r="B30570" s="1355"/>
      <c r="C30570" s="1433"/>
      <c r="E30570" s="1433"/>
      <c r="K30570" s="1433"/>
      <c r="L30570" s="1334"/>
    </row>
    <row r="30571" spans="1:12" ht="24" customHeight="1">
      <c r="A30571" s="1355"/>
      <c r="B30571" s="1355"/>
      <c r="C30571" s="1433"/>
      <c r="E30571" s="1433"/>
      <c r="K30571" s="1433"/>
      <c r="L30571" s="1334"/>
    </row>
    <row r="30572" spans="1:12" ht="24" customHeight="1">
      <c r="A30572" s="1355"/>
      <c r="B30572" s="1355"/>
      <c r="C30572" s="1433"/>
      <c r="E30572" s="1433"/>
      <c r="K30572" s="1433"/>
      <c r="L30572" s="1334"/>
    </row>
    <row r="30573" spans="1:12" ht="24" customHeight="1">
      <c r="A30573" s="1355"/>
      <c r="B30573" s="1355"/>
      <c r="C30573" s="1433"/>
      <c r="E30573" s="1433"/>
      <c r="K30573" s="1433"/>
      <c r="L30573" s="1334"/>
    </row>
    <row r="30574" spans="1:12" ht="24" customHeight="1">
      <c r="A30574" s="1355"/>
      <c r="B30574" s="1355"/>
      <c r="C30574" s="1433"/>
      <c r="E30574" s="1433"/>
      <c r="K30574" s="1433"/>
      <c r="L30574" s="1334"/>
    </row>
    <row r="30575" spans="1:12" ht="24" customHeight="1">
      <c r="A30575" s="1355"/>
      <c r="B30575" s="1355"/>
      <c r="C30575" s="1433"/>
      <c r="E30575" s="1433"/>
      <c r="K30575" s="1433"/>
      <c r="L30575" s="1334"/>
    </row>
    <row r="30576" spans="1:12" ht="24" customHeight="1">
      <c r="A30576" s="1355"/>
      <c r="B30576" s="1355"/>
      <c r="C30576" s="1433"/>
      <c r="E30576" s="1433"/>
      <c r="K30576" s="1433"/>
      <c r="L30576" s="1334"/>
    </row>
    <row r="30577" spans="1:12" ht="24" customHeight="1">
      <c r="A30577" s="1355"/>
      <c r="B30577" s="1355"/>
      <c r="C30577" s="1433"/>
      <c r="E30577" s="1433"/>
      <c r="K30577" s="1433"/>
      <c r="L30577" s="1334"/>
    </row>
    <row r="30578" spans="1:12" ht="24" customHeight="1">
      <c r="A30578" s="1355"/>
      <c r="B30578" s="1355"/>
      <c r="C30578" s="1433"/>
      <c r="E30578" s="1433"/>
      <c r="K30578" s="1433"/>
      <c r="L30578" s="1334"/>
    </row>
    <row r="30579" spans="1:12" ht="24" customHeight="1">
      <c r="A30579" s="1355"/>
      <c r="B30579" s="1355"/>
      <c r="C30579" s="1433"/>
      <c r="E30579" s="1433"/>
      <c r="K30579" s="1433"/>
      <c r="L30579" s="1334"/>
    </row>
    <row r="30580" spans="1:12" ht="24" customHeight="1">
      <c r="A30580" s="1355"/>
      <c r="B30580" s="1355"/>
      <c r="C30580" s="1433"/>
      <c r="E30580" s="1433"/>
      <c r="K30580" s="1433"/>
      <c r="L30580" s="1334"/>
    </row>
    <row r="30581" spans="1:12" ht="24" customHeight="1">
      <c r="A30581" s="1355"/>
      <c r="B30581" s="1355"/>
      <c r="C30581" s="1433"/>
      <c r="E30581" s="1433"/>
      <c r="K30581" s="1433"/>
      <c r="L30581" s="1334"/>
    </row>
    <row r="30582" spans="1:12" ht="24" customHeight="1">
      <c r="A30582" s="1355"/>
      <c r="B30582" s="1355"/>
      <c r="C30582" s="1433"/>
      <c r="E30582" s="1433"/>
      <c r="K30582" s="1433"/>
      <c r="L30582" s="1334"/>
    </row>
    <row r="30583" spans="1:12" ht="24" customHeight="1">
      <c r="A30583" s="1355"/>
      <c r="B30583" s="1355"/>
      <c r="C30583" s="1433"/>
      <c r="E30583" s="1433"/>
      <c r="K30583" s="1433"/>
      <c r="L30583" s="1334"/>
    </row>
    <row r="30584" spans="1:12" ht="24" customHeight="1">
      <c r="A30584" s="1355"/>
      <c r="B30584" s="1355"/>
      <c r="C30584" s="1433"/>
      <c r="E30584" s="1433"/>
      <c r="K30584" s="1433"/>
      <c r="L30584" s="1334"/>
    </row>
    <row r="30585" spans="1:12" ht="24" customHeight="1">
      <c r="A30585" s="1355"/>
      <c r="B30585" s="1355"/>
      <c r="C30585" s="1433"/>
      <c r="E30585" s="1433"/>
      <c r="K30585" s="1433"/>
      <c r="L30585" s="1334"/>
    </row>
    <row r="30586" spans="1:12" ht="24" customHeight="1">
      <c r="A30586" s="1355"/>
      <c r="B30586" s="1355"/>
      <c r="C30586" s="1433"/>
      <c r="E30586" s="1433"/>
      <c r="K30586" s="1433"/>
      <c r="L30586" s="1334"/>
    </row>
    <row r="30587" spans="1:12" ht="24" customHeight="1">
      <c r="A30587" s="1355"/>
      <c r="B30587" s="1355"/>
      <c r="C30587" s="1433"/>
      <c r="E30587" s="1433"/>
      <c r="K30587" s="1433"/>
      <c r="L30587" s="1334"/>
    </row>
    <row r="30588" spans="1:12" ht="24" customHeight="1">
      <c r="A30588" s="1355"/>
      <c r="B30588" s="1355"/>
      <c r="C30588" s="1433"/>
      <c r="E30588" s="1433"/>
      <c r="K30588" s="1433"/>
      <c r="L30588" s="1334"/>
    </row>
    <row r="30589" spans="1:12" ht="24" customHeight="1">
      <c r="A30589" s="1355"/>
      <c r="B30589" s="1355"/>
      <c r="C30589" s="1433"/>
      <c r="E30589" s="1433"/>
      <c r="K30589" s="1433"/>
      <c r="L30589" s="1334"/>
    </row>
    <row r="30590" spans="1:12" ht="24" customHeight="1">
      <c r="A30590" s="1355"/>
      <c r="B30590" s="1355"/>
      <c r="C30590" s="1433"/>
      <c r="E30590" s="1433"/>
      <c r="K30590" s="1433"/>
      <c r="L30590" s="1334"/>
    </row>
    <row r="30591" spans="1:12" ht="24" customHeight="1">
      <c r="A30591" s="1355"/>
      <c r="B30591" s="1355"/>
      <c r="C30591" s="1433"/>
      <c r="E30591" s="1433"/>
      <c r="K30591" s="1433"/>
      <c r="L30591" s="1334"/>
    </row>
    <row r="30592" spans="1:12" ht="24" customHeight="1">
      <c r="A30592" s="1355"/>
      <c r="B30592" s="1355"/>
      <c r="C30592" s="1433"/>
      <c r="E30592" s="1433"/>
      <c r="K30592" s="1433"/>
      <c r="L30592" s="1334"/>
    </row>
    <row r="30593" spans="1:12" ht="24" customHeight="1">
      <c r="A30593" s="1355"/>
      <c r="B30593" s="1355"/>
      <c r="C30593" s="1433"/>
      <c r="E30593" s="1433"/>
      <c r="K30593" s="1433"/>
      <c r="L30593" s="1334"/>
    </row>
    <row r="30594" spans="1:12" ht="24" customHeight="1">
      <c r="A30594" s="1355"/>
      <c r="B30594" s="1355"/>
      <c r="C30594" s="1433"/>
      <c r="E30594" s="1433"/>
      <c r="K30594" s="1433"/>
      <c r="L30594" s="1334"/>
    </row>
    <row r="30595" spans="1:12" ht="24" customHeight="1">
      <c r="A30595" s="1355"/>
      <c r="B30595" s="1355"/>
      <c r="C30595" s="1433"/>
      <c r="E30595" s="1433"/>
      <c r="K30595" s="1433"/>
      <c r="L30595" s="1334"/>
    </row>
    <row r="30596" spans="1:12" ht="24" customHeight="1">
      <c r="A30596" s="1355"/>
      <c r="B30596" s="1355"/>
      <c r="C30596" s="1433"/>
      <c r="E30596" s="1433"/>
      <c r="K30596" s="1433"/>
      <c r="L30596" s="1334"/>
    </row>
    <row r="30597" spans="1:12" ht="24" customHeight="1">
      <c r="A30597" s="1355"/>
      <c r="B30597" s="1355"/>
      <c r="C30597" s="1433"/>
      <c r="E30597" s="1433"/>
      <c r="K30597" s="1433"/>
      <c r="L30597" s="1334"/>
    </row>
    <row r="30598" spans="1:12" ht="24" customHeight="1">
      <c r="A30598" s="1355"/>
      <c r="B30598" s="1355"/>
      <c r="C30598" s="1433"/>
      <c r="E30598" s="1433"/>
      <c r="K30598" s="1433"/>
      <c r="L30598" s="1334"/>
    </row>
    <row r="30599" spans="1:12" ht="24" customHeight="1">
      <c r="A30599" s="1355"/>
      <c r="B30599" s="1355"/>
      <c r="C30599" s="1433"/>
      <c r="E30599" s="1433"/>
      <c r="K30599" s="1433"/>
      <c r="L30599" s="1334"/>
    </row>
    <row r="30600" spans="1:12" ht="24" customHeight="1">
      <c r="A30600" s="1355"/>
      <c r="B30600" s="1355"/>
      <c r="C30600" s="1433"/>
      <c r="E30600" s="1433"/>
      <c r="K30600" s="1433"/>
      <c r="L30600" s="1334"/>
    </row>
    <row r="30601" spans="1:12" ht="24" customHeight="1">
      <c r="A30601" s="1355"/>
      <c r="B30601" s="1355"/>
      <c r="C30601" s="1433"/>
      <c r="E30601" s="1433"/>
      <c r="K30601" s="1433"/>
      <c r="L30601" s="1334"/>
    </row>
    <row r="30602" spans="1:12" ht="24" customHeight="1">
      <c r="A30602" s="1355"/>
      <c r="B30602" s="1355"/>
      <c r="C30602" s="1433"/>
      <c r="E30602" s="1433"/>
      <c r="K30602" s="1433"/>
      <c r="L30602" s="1334"/>
    </row>
    <row r="30603" spans="1:12" ht="24" customHeight="1">
      <c r="A30603" s="1355"/>
      <c r="B30603" s="1355"/>
      <c r="C30603" s="1433"/>
      <c r="E30603" s="1433"/>
      <c r="K30603" s="1433"/>
      <c r="L30603" s="1334"/>
    </row>
    <row r="30604" spans="1:12" ht="24" customHeight="1">
      <c r="A30604" s="1355"/>
      <c r="B30604" s="1355"/>
      <c r="C30604" s="1433"/>
      <c r="E30604" s="1433"/>
      <c r="K30604" s="1433"/>
      <c r="L30604" s="1334"/>
    </row>
    <row r="30605" spans="1:12" ht="24" customHeight="1">
      <c r="A30605" s="1355"/>
      <c r="B30605" s="1355"/>
      <c r="C30605" s="1433"/>
      <c r="E30605" s="1433"/>
      <c r="K30605" s="1433"/>
      <c r="L30605" s="1334"/>
    </row>
    <row r="30606" spans="1:12" ht="24" customHeight="1">
      <c r="A30606" s="1355"/>
      <c r="B30606" s="1355"/>
      <c r="C30606" s="1433"/>
      <c r="E30606" s="1433"/>
      <c r="K30606" s="1433"/>
      <c r="L30606" s="1334"/>
    </row>
    <row r="30607" spans="1:12" ht="24" customHeight="1">
      <c r="A30607" s="1355"/>
      <c r="B30607" s="1355"/>
      <c r="C30607" s="1433"/>
      <c r="E30607" s="1433"/>
      <c r="K30607" s="1433"/>
      <c r="L30607" s="1334"/>
    </row>
    <row r="30608" spans="1:12" ht="24" customHeight="1">
      <c r="A30608" s="1355"/>
      <c r="B30608" s="1355"/>
      <c r="C30608" s="1433"/>
      <c r="E30608" s="1433"/>
      <c r="K30608" s="1433"/>
      <c r="L30608" s="1334"/>
    </row>
    <row r="30609" spans="1:12" ht="24" customHeight="1">
      <c r="A30609" s="1355"/>
      <c r="B30609" s="1355"/>
      <c r="C30609" s="1433"/>
      <c r="E30609" s="1433"/>
      <c r="K30609" s="1433"/>
      <c r="L30609" s="1334"/>
    </row>
    <row r="30610" spans="1:12" ht="24" customHeight="1">
      <c r="A30610" s="1355"/>
      <c r="B30610" s="1355"/>
      <c r="C30610" s="1433"/>
      <c r="E30610" s="1433"/>
      <c r="K30610" s="1433"/>
      <c r="L30610" s="1334"/>
    </row>
    <row r="30611" spans="1:12" ht="24" customHeight="1">
      <c r="A30611" s="1355"/>
      <c r="B30611" s="1355"/>
      <c r="C30611" s="1433"/>
      <c r="E30611" s="1433"/>
      <c r="K30611" s="1433"/>
      <c r="L30611" s="1334"/>
    </row>
    <row r="30612" spans="1:12" ht="24" customHeight="1">
      <c r="A30612" s="1355"/>
      <c r="B30612" s="1355"/>
      <c r="C30612" s="1433"/>
      <c r="E30612" s="1433"/>
      <c r="K30612" s="1433"/>
      <c r="L30612" s="1334"/>
    </row>
    <row r="30613" spans="1:12" ht="24" customHeight="1">
      <c r="A30613" s="1355"/>
      <c r="B30613" s="1355"/>
      <c r="C30613" s="1433"/>
      <c r="E30613" s="1433"/>
      <c r="K30613" s="1433"/>
      <c r="L30613" s="1334"/>
    </row>
    <row r="30614" spans="1:12" ht="24" customHeight="1">
      <c r="A30614" s="1355"/>
      <c r="B30614" s="1355"/>
      <c r="C30614" s="1433"/>
      <c r="E30614" s="1433"/>
      <c r="K30614" s="1433"/>
      <c r="L30614" s="1334"/>
    </row>
    <row r="30615" spans="1:12" ht="24" customHeight="1">
      <c r="A30615" s="1355"/>
      <c r="B30615" s="1355"/>
      <c r="C30615" s="1433"/>
      <c r="E30615" s="1433"/>
      <c r="K30615" s="1433"/>
      <c r="L30615" s="1334"/>
    </row>
    <row r="30616" spans="1:12" ht="24" customHeight="1">
      <c r="A30616" s="1355"/>
      <c r="B30616" s="1355"/>
      <c r="C30616" s="1433"/>
      <c r="E30616" s="1433"/>
      <c r="K30616" s="1433"/>
      <c r="L30616" s="1334"/>
    </row>
    <row r="30617" spans="1:12" ht="24" customHeight="1">
      <c r="A30617" s="1355"/>
      <c r="B30617" s="1355"/>
      <c r="C30617" s="1433"/>
      <c r="E30617" s="1433"/>
      <c r="K30617" s="1433"/>
      <c r="L30617" s="1334"/>
    </row>
    <row r="30618" spans="1:12" ht="24" customHeight="1">
      <c r="A30618" s="1355"/>
      <c r="B30618" s="1355"/>
      <c r="C30618" s="1433"/>
      <c r="E30618" s="1433"/>
      <c r="K30618" s="1433"/>
      <c r="L30618" s="1334"/>
    </row>
    <row r="30619" spans="1:12" ht="24" customHeight="1">
      <c r="A30619" s="1355"/>
      <c r="B30619" s="1355"/>
      <c r="C30619" s="1433"/>
      <c r="E30619" s="1433"/>
      <c r="K30619" s="1433"/>
      <c r="L30619" s="1334"/>
    </row>
    <row r="30620" spans="1:12" ht="24" customHeight="1">
      <c r="A30620" s="1355"/>
      <c r="B30620" s="1355"/>
      <c r="C30620" s="1433"/>
      <c r="E30620" s="1433"/>
      <c r="K30620" s="1433"/>
      <c r="L30620" s="1334"/>
    </row>
    <row r="30621" spans="1:12" ht="24" customHeight="1">
      <c r="A30621" s="1355"/>
      <c r="B30621" s="1355"/>
      <c r="C30621" s="1433"/>
      <c r="E30621" s="1433"/>
      <c r="K30621" s="1433"/>
      <c r="L30621" s="1334"/>
    </row>
    <row r="30622" spans="1:12" ht="24" customHeight="1">
      <c r="A30622" s="1355"/>
      <c r="B30622" s="1355"/>
      <c r="C30622" s="1433"/>
      <c r="E30622" s="1433"/>
      <c r="K30622" s="1433"/>
      <c r="L30622" s="1334"/>
    </row>
    <row r="30623" spans="1:12" ht="24" customHeight="1">
      <c r="A30623" s="1355"/>
      <c r="B30623" s="1355"/>
      <c r="C30623" s="1433"/>
      <c r="E30623" s="1433"/>
      <c r="K30623" s="1433"/>
      <c r="L30623" s="1334"/>
    </row>
    <row r="30624" spans="1:12" ht="24" customHeight="1">
      <c r="A30624" s="1355"/>
      <c r="B30624" s="1355"/>
      <c r="C30624" s="1433"/>
      <c r="E30624" s="1433"/>
      <c r="K30624" s="1433"/>
      <c r="L30624" s="1334"/>
    </row>
    <row r="30625" spans="1:12" ht="24" customHeight="1">
      <c r="A30625" s="1355"/>
      <c r="B30625" s="1355"/>
      <c r="C30625" s="1433"/>
      <c r="E30625" s="1433"/>
      <c r="K30625" s="1433"/>
      <c r="L30625" s="1334"/>
    </row>
    <row r="30626" spans="1:12" ht="24" customHeight="1">
      <c r="A30626" s="1355"/>
      <c r="B30626" s="1355"/>
      <c r="C30626" s="1433"/>
      <c r="E30626" s="1433"/>
      <c r="K30626" s="1433"/>
      <c r="L30626" s="1334"/>
    </row>
    <row r="30627" spans="1:12" ht="24" customHeight="1">
      <c r="A30627" s="1355"/>
      <c r="B30627" s="1355"/>
      <c r="C30627" s="1433"/>
      <c r="E30627" s="1433"/>
      <c r="K30627" s="1433"/>
      <c r="L30627" s="1334"/>
    </row>
    <row r="30628" spans="1:12" ht="24" customHeight="1">
      <c r="A30628" s="1355"/>
      <c r="B30628" s="1355"/>
      <c r="C30628" s="1433"/>
      <c r="E30628" s="1433"/>
      <c r="K30628" s="1433"/>
      <c r="L30628" s="1334"/>
    </row>
    <row r="30629" spans="1:12" ht="24" customHeight="1">
      <c r="A30629" s="1355"/>
      <c r="B30629" s="1355"/>
      <c r="C30629" s="1433"/>
      <c r="E30629" s="1433"/>
      <c r="K30629" s="1433"/>
      <c r="L30629" s="1334"/>
    </row>
    <row r="30630" spans="1:12" ht="24" customHeight="1">
      <c r="A30630" s="1355"/>
      <c r="B30630" s="1355"/>
      <c r="C30630" s="1433"/>
      <c r="E30630" s="1433"/>
      <c r="K30630" s="1433"/>
      <c r="L30630" s="1334"/>
    </row>
    <row r="30631" spans="1:12" ht="24" customHeight="1">
      <c r="A30631" s="1355"/>
      <c r="B30631" s="1355"/>
      <c r="C30631" s="1433"/>
      <c r="E30631" s="1433"/>
      <c r="K30631" s="1433"/>
      <c r="L30631" s="1334"/>
    </row>
    <row r="30632" spans="1:12" ht="24" customHeight="1">
      <c r="A30632" s="1355"/>
      <c r="B30632" s="1355"/>
      <c r="C30632" s="1433"/>
      <c r="E30632" s="1433"/>
      <c r="K30632" s="1433"/>
      <c r="L30632" s="1334"/>
    </row>
    <row r="30633" spans="1:12" ht="24" customHeight="1">
      <c r="A30633" s="1355"/>
      <c r="B30633" s="1355"/>
      <c r="C30633" s="1433"/>
      <c r="E30633" s="1433"/>
      <c r="K30633" s="1433"/>
      <c r="L30633" s="1334"/>
    </row>
    <row r="30634" spans="1:12" ht="24" customHeight="1">
      <c r="A30634" s="1355"/>
      <c r="B30634" s="1355"/>
      <c r="C30634" s="1433"/>
      <c r="E30634" s="1433"/>
      <c r="K30634" s="1433"/>
      <c r="L30634" s="1334"/>
    </row>
    <row r="30635" spans="1:12" ht="24" customHeight="1">
      <c r="A30635" s="1355"/>
      <c r="B30635" s="1355"/>
      <c r="C30635" s="1433"/>
      <c r="E30635" s="1433"/>
      <c r="K30635" s="1433"/>
      <c r="L30635" s="1334"/>
    </row>
    <row r="30636" spans="1:12" ht="24" customHeight="1">
      <c r="A30636" s="1355"/>
      <c r="B30636" s="1355"/>
      <c r="C30636" s="1433"/>
      <c r="E30636" s="1433"/>
      <c r="K30636" s="1433"/>
      <c r="L30636" s="1334"/>
    </row>
    <row r="30637" spans="1:12" ht="24" customHeight="1">
      <c r="A30637" s="1355"/>
      <c r="B30637" s="1355"/>
      <c r="C30637" s="1433"/>
      <c r="E30637" s="1433"/>
      <c r="K30637" s="1433"/>
      <c r="L30637" s="1334"/>
    </row>
    <row r="30638" spans="1:12" ht="24" customHeight="1">
      <c r="A30638" s="1355"/>
      <c r="B30638" s="1355"/>
      <c r="C30638" s="1433"/>
      <c r="E30638" s="1433"/>
      <c r="K30638" s="1433"/>
      <c r="L30638" s="1334"/>
    </row>
    <row r="30639" spans="1:12" ht="24" customHeight="1">
      <c r="A30639" s="1355"/>
      <c r="B30639" s="1355"/>
      <c r="C30639" s="1433"/>
      <c r="E30639" s="1433"/>
      <c r="K30639" s="1433"/>
      <c r="L30639" s="1334"/>
    </row>
    <row r="30640" spans="1:12" ht="24" customHeight="1">
      <c r="A30640" s="1355"/>
      <c r="B30640" s="1355"/>
      <c r="C30640" s="1433"/>
      <c r="E30640" s="1433"/>
      <c r="K30640" s="1433"/>
      <c r="L30640" s="1334"/>
    </row>
    <row r="30641" spans="1:12" ht="24" customHeight="1">
      <c r="A30641" s="1355"/>
      <c r="B30641" s="1355"/>
      <c r="C30641" s="1433"/>
      <c r="E30641" s="1433"/>
      <c r="K30641" s="1433"/>
      <c r="L30641" s="1334"/>
    </row>
    <row r="30642" spans="1:12" ht="24" customHeight="1">
      <c r="A30642" s="1355"/>
      <c r="B30642" s="1355"/>
      <c r="C30642" s="1433"/>
      <c r="E30642" s="1433"/>
      <c r="K30642" s="1433"/>
      <c r="L30642" s="1334"/>
    </row>
    <row r="30643" spans="1:12" ht="24" customHeight="1">
      <c r="A30643" s="1355"/>
      <c r="B30643" s="1355"/>
      <c r="C30643" s="1433"/>
      <c r="E30643" s="1433"/>
      <c r="K30643" s="1433"/>
      <c r="L30643" s="1334"/>
    </row>
    <row r="30644" spans="1:12" ht="24" customHeight="1">
      <c r="A30644" s="1355"/>
      <c r="B30644" s="1355"/>
      <c r="C30644" s="1433"/>
      <c r="E30644" s="1433"/>
      <c r="K30644" s="1433"/>
      <c r="L30644" s="1334"/>
    </row>
    <row r="30645" spans="1:12" ht="24" customHeight="1">
      <c r="A30645" s="1355"/>
      <c r="B30645" s="1355"/>
      <c r="C30645" s="1433"/>
      <c r="E30645" s="1433"/>
      <c r="K30645" s="1433"/>
      <c r="L30645" s="1334"/>
    </row>
    <row r="30646" spans="1:12" ht="24" customHeight="1">
      <c r="A30646" s="1355"/>
      <c r="B30646" s="1355"/>
      <c r="C30646" s="1433"/>
      <c r="E30646" s="1433"/>
      <c r="K30646" s="1433"/>
      <c r="L30646" s="1334"/>
    </row>
    <row r="30647" spans="1:12" ht="24" customHeight="1">
      <c r="A30647" s="1355"/>
      <c r="B30647" s="1355"/>
      <c r="C30647" s="1433"/>
      <c r="E30647" s="1433"/>
      <c r="K30647" s="1433"/>
      <c r="L30647" s="1334"/>
    </row>
    <row r="30648" spans="1:12" ht="24" customHeight="1">
      <c r="A30648" s="1355"/>
      <c r="B30648" s="1355"/>
      <c r="C30648" s="1433"/>
      <c r="E30648" s="1433"/>
      <c r="K30648" s="1433"/>
      <c r="L30648" s="1334"/>
    </row>
    <row r="30649" spans="1:12" ht="24" customHeight="1">
      <c r="A30649" s="1355"/>
      <c r="B30649" s="1355"/>
      <c r="C30649" s="1433"/>
      <c r="E30649" s="1433"/>
      <c r="K30649" s="1433"/>
      <c r="L30649" s="1334"/>
    </row>
    <row r="30650" spans="1:12" ht="24" customHeight="1">
      <c r="A30650" s="1355"/>
      <c r="B30650" s="1355"/>
      <c r="C30650" s="1433"/>
      <c r="E30650" s="1433"/>
      <c r="K30650" s="1433"/>
      <c r="L30650" s="1334"/>
    </row>
    <row r="30651" spans="1:12" ht="24" customHeight="1">
      <c r="A30651" s="1355"/>
      <c r="B30651" s="1355"/>
      <c r="C30651" s="1433"/>
      <c r="E30651" s="1433"/>
      <c r="K30651" s="1433"/>
      <c r="L30651" s="1334"/>
    </row>
    <row r="30652" spans="1:12" ht="24" customHeight="1">
      <c r="A30652" s="1355"/>
      <c r="B30652" s="1355"/>
      <c r="C30652" s="1433"/>
      <c r="E30652" s="1433"/>
      <c r="K30652" s="1433"/>
      <c r="L30652" s="1334"/>
    </row>
    <row r="30653" spans="1:12" ht="24" customHeight="1">
      <c r="A30653" s="1355"/>
      <c r="B30653" s="1355"/>
      <c r="C30653" s="1433"/>
      <c r="E30653" s="1433"/>
      <c r="K30653" s="1433"/>
      <c r="L30653" s="1334"/>
    </row>
    <row r="30654" spans="1:12" ht="24" customHeight="1">
      <c r="A30654" s="1355"/>
      <c r="B30654" s="1355"/>
      <c r="C30654" s="1433"/>
      <c r="E30654" s="1433"/>
      <c r="K30654" s="1433"/>
      <c r="L30654" s="1334"/>
    </row>
    <row r="30655" spans="1:12" ht="24" customHeight="1">
      <c r="A30655" s="1355"/>
      <c r="B30655" s="1355"/>
      <c r="C30655" s="1433"/>
      <c r="E30655" s="1433"/>
      <c r="K30655" s="1433"/>
      <c r="L30655" s="1334"/>
    </row>
    <row r="30656" spans="1:12" ht="24" customHeight="1">
      <c r="A30656" s="1355"/>
      <c r="B30656" s="1355"/>
      <c r="C30656" s="1433"/>
      <c r="E30656" s="1433"/>
      <c r="K30656" s="1433"/>
      <c r="L30656" s="1334"/>
    </row>
    <row r="30657" spans="1:12" ht="24" customHeight="1">
      <c r="A30657" s="1355"/>
      <c r="B30657" s="1355"/>
      <c r="C30657" s="1433"/>
      <c r="E30657" s="1433"/>
      <c r="K30657" s="1433"/>
      <c r="L30657" s="1334"/>
    </row>
    <row r="30658" spans="1:12" ht="24" customHeight="1">
      <c r="A30658" s="1355"/>
      <c r="B30658" s="1355"/>
      <c r="C30658" s="1433"/>
      <c r="E30658" s="1433"/>
      <c r="K30658" s="1433"/>
      <c r="L30658" s="1334"/>
    </row>
    <row r="30659" spans="1:12" ht="24" customHeight="1">
      <c r="A30659" s="1355"/>
      <c r="B30659" s="1355"/>
      <c r="C30659" s="1433"/>
      <c r="E30659" s="1433"/>
      <c r="K30659" s="1433"/>
      <c r="L30659" s="1334"/>
    </row>
    <row r="30660" spans="1:12" ht="24" customHeight="1">
      <c r="A30660" s="1355"/>
      <c r="B30660" s="1355"/>
      <c r="C30660" s="1433"/>
      <c r="E30660" s="1433"/>
      <c r="K30660" s="1433"/>
      <c r="L30660" s="1334"/>
    </row>
    <row r="30661" spans="1:12" ht="24" customHeight="1">
      <c r="A30661" s="1355"/>
      <c r="B30661" s="1355"/>
      <c r="C30661" s="1433"/>
      <c r="E30661" s="1433"/>
      <c r="K30661" s="1433"/>
      <c r="L30661" s="1334"/>
    </row>
    <row r="30662" spans="1:12" ht="24" customHeight="1">
      <c r="A30662" s="1355"/>
      <c r="B30662" s="1355"/>
      <c r="C30662" s="1433"/>
      <c r="E30662" s="1433"/>
      <c r="K30662" s="1433"/>
      <c r="L30662" s="1334"/>
    </row>
    <row r="30663" spans="1:12" ht="24" customHeight="1">
      <c r="A30663" s="1355"/>
      <c r="B30663" s="1355"/>
      <c r="C30663" s="1433"/>
      <c r="E30663" s="1433"/>
      <c r="K30663" s="1433"/>
      <c r="L30663" s="1334"/>
    </row>
    <row r="30664" spans="1:12" ht="24" customHeight="1">
      <c r="A30664" s="1355"/>
      <c r="B30664" s="1355"/>
      <c r="C30664" s="1433"/>
      <c r="E30664" s="1433"/>
      <c r="K30664" s="1433"/>
      <c r="L30664" s="1334"/>
    </row>
    <row r="30665" spans="1:12" ht="24" customHeight="1">
      <c r="A30665" s="1355"/>
      <c r="B30665" s="1355"/>
      <c r="C30665" s="1433"/>
      <c r="E30665" s="1433"/>
      <c r="K30665" s="1433"/>
      <c r="L30665" s="1334"/>
    </row>
    <row r="30666" spans="1:12" ht="24" customHeight="1">
      <c r="A30666" s="1355"/>
      <c r="B30666" s="1355"/>
      <c r="C30666" s="1433"/>
      <c r="E30666" s="1433"/>
      <c r="K30666" s="1433"/>
      <c r="L30666" s="1334"/>
    </row>
    <row r="30667" spans="1:12" ht="24" customHeight="1">
      <c r="A30667" s="1355"/>
      <c r="B30667" s="1355"/>
      <c r="C30667" s="1433"/>
      <c r="E30667" s="1433"/>
      <c r="K30667" s="1433"/>
      <c r="L30667" s="1334"/>
    </row>
    <row r="30668" spans="1:12" ht="24" customHeight="1">
      <c r="A30668" s="1355"/>
      <c r="B30668" s="1355"/>
      <c r="C30668" s="1433"/>
      <c r="E30668" s="1433"/>
      <c r="K30668" s="1433"/>
      <c r="L30668" s="1334"/>
    </row>
    <row r="30669" spans="1:12" ht="24" customHeight="1">
      <c r="A30669" s="1355"/>
      <c r="B30669" s="1355"/>
      <c r="C30669" s="1433"/>
      <c r="E30669" s="1433"/>
      <c r="K30669" s="1433"/>
      <c r="L30669" s="1334"/>
    </row>
    <row r="30670" spans="1:12" ht="24" customHeight="1">
      <c r="A30670" s="1355"/>
      <c r="B30670" s="1355"/>
      <c r="C30670" s="1433"/>
      <c r="E30670" s="1433"/>
      <c r="K30670" s="1433"/>
      <c r="L30670" s="1334"/>
    </row>
    <row r="30671" spans="1:12" ht="24" customHeight="1">
      <c r="A30671" s="1355"/>
      <c r="B30671" s="1355"/>
      <c r="C30671" s="1433"/>
      <c r="E30671" s="1433"/>
      <c r="K30671" s="1433"/>
      <c r="L30671" s="1334"/>
    </row>
    <row r="30672" spans="1:12" ht="24" customHeight="1">
      <c r="A30672" s="1355"/>
      <c r="B30672" s="1355"/>
      <c r="C30672" s="1433"/>
      <c r="E30672" s="1433"/>
      <c r="K30672" s="1433"/>
      <c r="L30672" s="1334"/>
    </row>
    <row r="30673" spans="1:12" ht="24" customHeight="1">
      <c r="A30673" s="1355"/>
      <c r="B30673" s="1355"/>
      <c r="C30673" s="1433"/>
      <c r="E30673" s="1433"/>
      <c r="K30673" s="1433"/>
      <c r="L30673" s="1334"/>
    </row>
    <row r="30674" spans="1:12" ht="24" customHeight="1">
      <c r="A30674" s="1355"/>
      <c r="B30674" s="1355"/>
      <c r="C30674" s="1433"/>
      <c r="E30674" s="1433"/>
      <c r="K30674" s="1433"/>
      <c r="L30674" s="1334"/>
    </row>
    <row r="30675" spans="1:12" ht="24" customHeight="1">
      <c r="A30675" s="1355"/>
      <c r="B30675" s="1355"/>
      <c r="C30675" s="1433"/>
      <c r="E30675" s="1433"/>
      <c r="K30675" s="1433"/>
      <c r="L30675" s="1334"/>
    </row>
    <row r="30676" spans="1:12" ht="24" customHeight="1">
      <c r="A30676" s="1355"/>
      <c r="B30676" s="1355"/>
      <c r="C30676" s="1433"/>
      <c r="E30676" s="1433"/>
      <c r="K30676" s="1433"/>
      <c r="L30676" s="1334"/>
    </row>
    <row r="30677" spans="1:12" ht="24" customHeight="1">
      <c r="A30677" s="1355"/>
      <c r="B30677" s="1355"/>
      <c r="C30677" s="1433"/>
      <c r="E30677" s="1433"/>
      <c r="K30677" s="1433"/>
      <c r="L30677" s="1334"/>
    </row>
    <row r="30678" spans="1:12" ht="24" customHeight="1">
      <c r="A30678" s="1355"/>
      <c r="B30678" s="1355"/>
      <c r="C30678" s="1433"/>
      <c r="E30678" s="1433"/>
      <c r="K30678" s="1433"/>
      <c r="L30678" s="1334"/>
    </row>
    <row r="30679" spans="1:12" ht="24" customHeight="1">
      <c r="A30679" s="1355"/>
      <c r="B30679" s="1355"/>
      <c r="C30679" s="1433"/>
      <c r="E30679" s="1433"/>
      <c r="K30679" s="1433"/>
      <c r="L30679" s="1334"/>
    </row>
    <row r="30680" spans="1:12" ht="24" customHeight="1">
      <c r="A30680" s="1355"/>
      <c r="B30680" s="1355"/>
      <c r="C30680" s="1433"/>
      <c r="E30680" s="1433"/>
      <c r="K30680" s="1433"/>
      <c r="L30680" s="1334"/>
    </row>
    <row r="30681" spans="1:12" ht="24" customHeight="1">
      <c r="A30681" s="1355"/>
      <c r="B30681" s="1355"/>
      <c r="C30681" s="1433"/>
      <c r="E30681" s="1433"/>
      <c r="K30681" s="1433"/>
      <c r="L30681" s="1334"/>
    </row>
    <row r="30682" spans="1:12" ht="24" customHeight="1">
      <c r="A30682" s="1355"/>
      <c r="B30682" s="1355"/>
      <c r="C30682" s="1433"/>
      <c r="E30682" s="1433"/>
      <c r="K30682" s="1433"/>
      <c r="L30682" s="1334"/>
    </row>
    <row r="30683" spans="1:12" ht="24" customHeight="1">
      <c r="A30683" s="1355"/>
      <c r="B30683" s="1355"/>
      <c r="C30683" s="1433"/>
      <c r="E30683" s="1433"/>
      <c r="K30683" s="1433"/>
      <c r="L30683" s="1334"/>
    </row>
    <row r="30684" spans="1:12" ht="24" customHeight="1">
      <c r="A30684" s="1355"/>
      <c r="B30684" s="1355"/>
      <c r="C30684" s="1433"/>
      <c r="E30684" s="1433"/>
      <c r="K30684" s="1433"/>
      <c r="L30684" s="1334"/>
    </row>
    <row r="30685" spans="1:12" ht="24" customHeight="1">
      <c r="A30685" s="1355"/>
      <c r="B30685" s="1355"/>
      <c r="C30685" s="1433"/>
      <c r="E30685" s="1433"/>
      <c r="K30685" s="1433"/>
      <c r="L30685" s="1334"/>
    </row>
    <row r="30686" spans="1:12" ht="24" customHeight="1">
      <c r="A30686" s="1355"/>
      <c r="B30686" s="1355"/>
      <c r="C30686" s="1433"/>
      <c r="E30686" s="1433"/>
      <c r="K30686" s="1433"/>
      <c r="L30686" s="1334"/>
    </row>
    <row r="30687" spans="1:12" ht="24" customHeight="1">
      <c r="A30687" s="1355"/>
      <c r="B30687" s="1355"/>
      <c r="C30687" s="1433"/>
      <c r="E30687" s="1433"/>
      <c r="K30687" s="1433"/>
      <c r="L30687" s="1334"/>
    </row>
    <row r="30688" spans="1:12" ht="24" customHeight="1">
      <c r="A30688" s="1355"/>
      <c r="B30688" s="1355"/>
      <c r="C30688" s="1433"/>
      <c r="E30688" s="1433"/>
      <c r="K30688" s="1433"/>
      <c r="L30688" s="1334"/>
    </row>
    <row r="30689" spans="1:12" ht="24" customHeight="1">
      <c r="A30689" s="1355"/>
      <c r="B30689" s="1355"/>
      <c r="C30689" s="1433"/>
      <c r="E30689" s="1433"/>
      <c r="K30689" s="1433"/>
      <c r="L30689" s="1334"/>
    </row>
    <row r="30690" spans="1:12" ht="24" customHeight="1">
      <c r="A30690" s="1355"/>
      <c r="B30690" s="1355"/>
      <c r="C30690" s="1433"/>
      <c r="E30690" s="1433"/>
      <c r="K30690" s="1433"/>
      <c r="L30690" s="1334"/>
    </row>
    <row r="30691" spans="1:12" ht="24" customHeight="1">
      <c r="A30691" s="1355"/>
      <c r="B30691" s="1355"/>
      <c r="C30691" s="1433"/>
      <c r="E30691" s="1433"/>
      <c r="K30691" s="1433"/>
      <c r="L30691" s="1334"/>
    </row>
    <row r="30692" spans="1:12" ht="24" customHeight="1">
      <c r="A30692" s="1355"/>
      <c r="B30692" s="1355"/>
      <c r="C30692" s="1433"/>
      <c r="E30692" s="1433"/>
      <c r="K30692" s="1433"/>
      <c r="L30692" s="1334"/>
    </row>
    <row r="30693" spans="1:12" ht="24" customHeight="1">
      <c r="A30693" s="1355"/>
      <c r="B30693" s="1355"/>
      <c r="C30693" s="1433"/>
      <c r="E30693" s="1433"/>
      <c r="K30693" s="1433"/>
      <c r="L30693" s="1334"/>
    </row>
    <row r="30694" spans="1:12" ht="24" customHeight="1">
      <c r="A30694" s="1355"/>
      <c r="B30694" s="1355"/>
      <c r="C30694" s="1433"/>
      <c r="E30694" s="1433"/>
      <c r="K30694" s="1433"/>
      <c r="L30694" s="1334"/>
    </row>
    <row r="30695" spans="1:12" ht="24" customHeight="1">
      <c r="A30695" s="1355"/>
      <c r="B30695" s="1355"/>
      <c r="C30695" s="1433"/>
      <c r="E30695" s="1433"/>
      <c r="K30695" s="1433"/>
      <c r="L30695" s="1334"/>
    </row>
    <row r="30696" spans="1:12" ht="24" customHeight="1">
      <c r="A30696" s="1355"/>
      <c r="B30696" s="1355"/>
      <c r="C30696" s="1433"/>
      <c r="E30696" s="1433"/>
      <c r="K30696" s="1433"/>
      <c r="L30696" s="1334"/>
    </row>
    <row r="30697" spans="1:12" ht="24" customHeight="1">
      <c r="A30697" s="1355"/>
      <c r="B30697" s="1355"/>
      <c r="C30697" s="1433"/>
      <c r="E30697" s="1433"/>
      <c r="K30697" s="1433"/>
      <c r="L30697" s="1334"/>
    </row>
    <row r="30698" spans="1:12" ht="24" customHeight="1">
      <c r="A30698" s="1355"/>
      <c r="B30698" s="1355"/>
      <c r="C30698" s="1433"/>
      <c r="E30698" s="1433"/>
      <c r="K30698" s="1433"/>
      <c r="L30698" s="1334"/>
    </row>
    <row r="30699" spans="1:12" ht="24" customHeight="1">
      <c r="A30699" s="1355"/>
      <c r="B30699" s="1355"/>
      <c r="C30699" s="1433"/>
      <c r="E30699" s="1433"/>
      <c r="K30699" s="1433"/>
      <c r="L30699" s="1334"/>
    </row>
    <row r="30700" spans="1:12" ht="24" customHeight="1">
      <c r="A30700" s="1355"/>
      <c r="B30700" s="1355"/>
      <c r="C30700" s="1433"/>
      <c r="E30700" s="1433"/>
      <c r="K30700" s="1433"/>
      <c r="L30700" s="1334"/>
    </row>
    <row r="30701" spans="1:12" ht="24" customHeight="1">
      <c r="A30701" s="1355"/>
      <c r="B30701" s="1355"/>
      <c r="C30701" s="1433"/>
      <c r="E30701" s="1433"/>
      <c r="K30701" s="1433"/>
      <c r="L30701" s="1334"/>
    </row>
    <row r="30702" spans="1:12" ht="24" customHeight="1">
      <c r="A30702" s="1355"/>
      <c r="B30702" s="1355"/>
      <c r="C30702" s="1433"/>
      <c r="E30702" s="1433"/>
      <c r="K30702" s="1433"/>
      <c r="L30702" s="1334"/>
    </row>
    <row r="30703" spans="1:12" ht="24" customHeight="1">
      <c r="A30703" s="1355"/>
      <c r="B30703" s="1355"/>
      <c r="C30703" s="1433"/>
      <c r="E30703" s="1433"/>
      <c r="K30703" s="1433"/>
      <c r="L30703" s="1334"/>
    </row>
    <row r="30704" spans="1:12" ht="24" customHeight="1">
      <c r="A30704" s="1355"/>
      <c r="B30704" s="1355"/>
      <c r="C30704" s="1433"/>
      <c r="E30704" s="1433"/>
      <c r="K30704" s="1433"/>
      <c r="L30704" s="1334"/>
    </row>
    <row r="30705" spans="1:12" ht="24" customHeight="1">
      <c r="A30705" s="1355"/>
      <c r="B30705" s="1355"/>
      <c r="C30705" s="1433"/>
      <c r="E30705" s="1433"/>
      <c r="K30705" s="1433"/>
      <c r="L30705" s="1334"/>
    </row>
    <row r="30706" spans="1:12" ht="24" customHeight="1">
      <c r="A30706" s="1355"/>
      <c r="B30706" s="1355"/>
      <c r="C30706" s="1433"/>
      <c r="E30706" s="1433"/>
      <c r="K30706" s="1433"/>
      <c r="L30706" s="1334"/>
    </row>
    <row r="30707" spans="1:12" ht="24" customHeight="1">
      <c r="A30707" s="1355"/>
      <c r="B30707" s="1355"/>
      <c r="C30707" s="1433"/>
      <c r="E30707" s="1433"/>
      <c r="K30707" s="1433"/>
      <c r="L30707" s="1334"/>
    </row>
    <row r="30708" spans="1:12" ht="24" customHeight="1">
      <c r="A30708" s="1355"/>
      <c r="B30708" s="1355"/>
      <c r="C30708" s="1433"/>
      <c r="E30708" s="1433"/>
      <c r="K30708" s="1433"/>
      <c r="L30708" s="1334"/>
    </row>
    <row r="30709" spans="1:12" ht="24" customHeight="1">
      <c r="A30709" s="1355"/>
      <c r="B30709" s="1355"/>
      <c r="C30709" s="1433"/>
      <c r="E30709" s="1433"/>
      <c r="K30709" s="1433"/>
      <c r="L30709" s="1334"/>
    </row>
    <row r="30710" spans="1:12" ht="24" customHeight="1">
      <c r="A30710" s="1355"/>
      <c r="B30710" s="1355"/>
      <c r="C30710" s="1433"/>
      <c r="E30710" s="1433"/>
      <c r="K30710" s="1433"/>
      <c r="L30710" s="1334"/>
    </row>
    <row r="30711" spans="1:12" ht="24" customHeight="1">
      <c r="A30711" s="1355"/>
      <c r="B30711" s="1355"/>
      <c r="C30711" s="1433"/>
      <c r="E30711" s="1433"/>
      <c r="K30711" s="1433"/>
      <c r="L30711" s="1334"/>
    </row>
    <row r="30712" spans="1:12" ht="24" customHeight="1">
      <c r="A30712" s="1355"/>
      <c r="B30712" s="1355"/>
      <c r="C30712" s="1433"/>
      <c r="E30712" s="1433"/>
      <c r="K30712" s="1433"/>
      <c r="L30712" s="1334"/>
    </row>
    <row r="30713" spans="1:12" ht="24" customHeight="1">
      <c r="A30713" s="1355"/>
      <c r="B30713" s="1355"/>
      <c r="C30713" s="1433"/>
      <c r="E30713" s="1433"/>
      <c r="K30713" s="1433"/>
      <c r="L30713" s="1334"/>
    </row>
    <row r="30714" spans="1:12" ht="24" customHeight="1">
      <c r="A30714" s="1355"/>
      <c r="B30714" s="1355"/>
      <c r="C30714" s="1433"/>
      <c r="E30714" s="1433"/>
      <c r="K30714" s="1433"/>
      <c r="L30714" s="1334"/>
    </row>
    <row r="30715" spans="1:12" ht="24" customHeight="1">
      <c r="A30715" s="1355"/>
      <c r="B30715" s="1355"/>
      <c r="C30715" s="1433"/>
      <c r="E30715" s="1433"/>
      <c r="K30715" s="1433"/>
      <c r="L30715" s="1334"/>
    </row>
    <row r="30716" spans="1:12" ht="24" customHeight="1">
      <c r="A30716" s="1355"/>
      <c r="B30716" s="1355"/>
      <c r="C30716" s="1433"/>
      <c r="E30716" s="1433"/>
      <c r="K30716" s="1433"/>
      <c r="L30716" s="1334"/>
    </row>
    <row r="30717" spans="1:12" ht="24" customHeight="1">
      <c r="A30717" s="1355"/>
      <c r="B30717" s="1355"/>
      <c r="C30717" s="1433"/>
      <c r="E30717" s="1433"/>
      <c r="K30717" s="1433"/>
      <c r="L30717" s="1334"/>
    </row>
    <row r="30718" spans="1:12" ht="24" customHeight="1">
      <c r="A30718" s="1355"/>
      <c r="B30718" s="1355"/>
      <c r="C30718" s="1433"/>
      <c r="E30718" s="1433"/>
      <c r="K30718" s="1433"/>
      <c r="L30718" s="1334"/>
    </row>
    <row r="30719" spans="1:12" ht="24" customHeight="1">
      <c r="A30719" s="1355"/>
      <c r="B30719" s="1355"/>
      <c r="C30719" s="1433"/>
      <c r="E30719" s="1433"/>
      <c r="K30719" s="1433"/>
      <c r="L30719" s="1334"/>
    </row>
    <row r="30720" spans="1:12" ht="24" customHeight="1">
      <c r="A30720" s="1355"/>
      <c r="B30720" s="1355"/>
      <c r="C30720" s="1433"/>
      <c r="E30720" s="1433"/>
      <c r="K30720" s="1433"/>
      <c r="L30720" s="1334"/>
    </row>
    <row r="30721" spans="1:12" ht="24" customHeight="1">
      <c r="A30721" s="1355"/>
      <c r="B30721" s="1355"/>
      <c r="C30721" s="1433"/>
      <c r="E30721" s="1433"/>
      <c r="K30721" s="1433"/>
      <c r="L30721" s="1334"/>
    </row>
    <row r="30722" spans="1:12" ht="24" customHeight="1">
      <c r="A30722" s="1355"/>
      <c r="B30722" s="1355"/>
      <c r="C30722" s="1433"/>
      <c r="E30722" s="1433"/>
      <c r="K30722" s="1433"/>
      <c r="L30722" s="1334"/>
    </row>
    <row r="30723" spans="1:12" ht="24" customHeight="1">
      <c r="A30723" s="1355"/>
      <c r="B30723" s="1355"/>
      <c r="C30723" s="1433"/>
      <c r="E30723" s="1433"/>
      <c r="K30723" s="1433"/>
      <c r="L30723" s="1334"/>
    </row>
    <row r="30724" spans="1:12" ht="24" customHeight="1">
      <c r="A30724" s="1355"/>
      <c r="B30724" s="1355"/>
      <c r="C30724" s="1433"/>
      <c r="E30724" s="1433"/>
      <c r="K30724" s="1433"/>
      <c r="L30724" s="1334"/>
    </row>
    <row r="30725" spans="1:12" ht="24" customHeight="1">
      <c r="A30725" s="1355"/>
      <c r="B30725" s="1355"/>
      <c r="C30725" s="1433"/>
      <c r="E30725" s="1433"/>
      <c r="K30725" s="1433"/>
      <c r="L30725" s="1334"/>
    </row>
    <row r="30726" spans="1:12" ht="24" customHeight="1">
      <c r="A30726" s="1355"/>
      <c r="B30726" s="1355"/>
      <c r="C30726" s="1433"/>
      <c r="E30726" s="1433"/>
      <c r="K30726" s="1433"/>
      <c r="L30726" s="1334"/>
    </row>
    <row r="30727" spans="1:12" ht="24" customHeight="1">
      <c r="A30727" s="1355"/>
      <c r="B30727" s="1355"/>
      <c r="C30727" s="1433"/>
      <c r="E30727" s="1433"/>
      <c r="K30727" s="1433"/>
      <c r="L30727" s="1334"/>
    </row>
    <row r="30728" spans="1:12" ht="24" customHeight="1">
      <c r="A30728" s="1355"/>
      <c r="B30728" s="1355"/>
      <c r="C30728" s="1433"/>
      <c r="E30728" s="1433"/>
      <c r="K30728" s="1433"/>
      <c r="L30728" s="1334"/>
    </row>
    <row r="30729" spans="1:12" ht="24" customHeight="1">
      <c r="A30729" s="1355"/>
      <c r="B30729" s="1355"/>
      <c r="C30729" s="1433"/>
      <c r="E30729" s="1433"/>
      <c r="K30729" s="1433"/>
      <c r="L30729" s="1334"/>
    </row>
    <row r="30730" spans="1:12" ht="24" customHeight="1">
      <c r="A30730" s="1355"/>
      <c r="B30730" s="1355"/>
      <c r="C30730" s="1433"/>
      <c r="E30730" s="1433"/>
      <c r="K30730" s="1433"/>
      <c r="L30730" s="1334"/>
    </row>
    <row r="30731" spans="1:12" ht="24" customHeight="1">
      <c r="A30731" s="1355"/>
      <c r="B30731" s="1355"/>
      <c r="C30731" s="1433"/>
      <c r="E30731" s="1433"/>
      <c r="K30731" s="1433"/>
      <c r="L30731" s="1334"/>
    </row>
    <row r="30732" spans="1:12" ht="24" customHeight="1">
      <c r="A30732" s="1355"/>
      <c r="B30732" s="1355"/>
      <c r="C30732" s="1433"/>
      <c r="E30732" s="1433"/>
      <c r="K30732" s="1433"/>
      <c r="L30732" s="1334"/>
    </row>
    <row r="30733" spans="1:12" ht="24" customHeight="1">
      <c r="A30733" s="1355"/>
      <c r="B30733" s="1355"/>
      <c r="C30733" s="1433"/>
      <c r="E30733" s="1433"/>
      <c r="K30733" s="1433"/>
      <c r="L30733" s="1334"/>
    </row>
    <row r="30734" spans="1:12" ht="24" customHeight="1">
      <c r="A30734" s="1355"/>
      <c r="B30734" s="1355"/>
      <c r="C30734" s="1433"/>
      <c r="E30734" s="1433"/>
      <c r="K30734" s="1433"/>
      <c r="L30734" s="1334"/>
    </row>
    <row r="30735" spans="1:12" ht="24" customHeight="1">
      <c r="A30735" s="1355"/>
      <c r="B30735" s="1355"/>
      <c r="C30735" s="1433"/>
      <c r="E30735" s="1433"/>
      <c r="K30735" s="1433"/>
      <c r="L30735" s="1334"/>
    </row>
    <row r="30736" spans="1:12" ht="24" customHeight="1">
      <c r="A30736" s="1355"/>
      <c r="B30736" s="1355"/>
      <c r="C30736" s="1433"/>
      <c r="E30736" s="1433"/>
      <c r="K30736" s="1433"/>
      <c r="L30736" s="1334"/>
    </row>
    <row r="30737" spans="1:12" ht="24" customHeight="1">
      <c r="A30737" s="1355"/>
      <c r="B30737" s="1355"/>
      <c r="C30737" s="1433"/>
      <c r="E30737" s="1433"/>
      <c r="K30737" s="1433"/>
      <c r="L30737" s="1334"/>
    </row>
    <row r="30738" spans="1:12" ht="24" customHeight="1">
      <c r="A30738" s="1355"/>
      <c r="B30738" s="1355"/>
      <c r="C30738" s="1433"/>
      <c r="E30738" s="1433"/>
      <c r="K30738" s="1433"/>
      <c r="L30738" s="1334"/>
    </row>
    <row r="30739" spans="1:12" ht="24" customHeight="1">
      <c r="A30739" s="1355"/>
      <c r="B30739" s="1355"/>
      <c r="C30739" s="1433"/>
      <c r="E30739" s="1433"/>
      <c r="K30739" s="1433"/>
      <c r="L30739" s="1334"/>
    </row>
    <row r="30740" spans="1:12" ht="24" customHeight="1">
      <c r="A30740" s="1355"/>
      <c r="B30740" s="1355"/>
      <c r="C30740" s="1433"/>
      <c r="E30740" s="1433"/>
      <c r="K30740" s="1433"/>
      <c r="L30740" s="1334"/>
    </row>
    <row r="30741" spans="1:12" ht="24" customHeight="1">
      <c r="A30741" s="1355"/>
      <c r="B30741" s="1355"/>
      <c r="C30741" s="1433"/>
      <c r="E30741" s="1433"/>
      <c r="K30741" s="1433"/>
      <c r="L30741" s="1334"/>
    </row>
    <row r="30742" spans="1:12" ht="24" customHeight="1">
      <c r="A30742" s="1355"/>
      <c r="B30742" s="1355"/>
      <c r="C30742" s="1433"/>
      <c r="E30742" s="1433"/>
      <c r="K30742" s="1433"/>
      <c r="L30742" s="1334"/>
    </row>
    <row r="30743" spans="1:12" ht="24" customHeight="1">
      <c r="A30743" s="1355"/>
      <c r="B30743" s="1355"/>
      <c r="C30743" s="1433"/>
      <c r="E30743" s="1433"/>
      <c r="K30743" s="1433"/>
      <c r="L30743" s="1334"/>
    </row>
    <row r="30744" spans="1:12" ht="24" customHeight="1">
      <c r="A30744" s="1355"/>
      <c r="B30744" s="1355"/>
      <c r="C30744" s="1433"/>
      <c r="E30744" s="1433"/>
      <c r="K30744" s="1433"/>
      <c r="L30744" s="1334"/>
    </row>
    <row r="30745" spans="1:12" ht="24" customHeight="1">
      <c r="A30745" s="1355"/>
      <c r="B30745" s="1355"/>
      <c r="C30745" s="1433"/>
      <c r="E30745" s="1433"/>
      <c r="K30745" s="1433"/>
      <c r="L30745" s="1334"/>
    </row>
    <row r="30746" spans="1:12" ht="24" customHeight="1">
      <c r="A30746" s="1355"/>
      <c r="B30746" s="1355"/>
      <c r="C30746" s="1433"/>
      <c r="E30746" s="1433"/>
      <c r="K30746" s="1433"/>
      <c r="L30746" s="1334"/>
    </row>
    <row r="30747" spans="1:12" ht="24" customHeight="1">
      <c r="A30747" s="1355"/>
      <c r="B30747" s="1355"/>
      <c r="C30747" s="1433"/>
      <c r="E30747" s="1433"/>
      <c r="K30747" s="1433"/>
      <c r="L30747" s="1334"/>
    </row>
    <row r="30748" spans="1:12" ht="24" customHeight="1">
      <c r="A30748" s="1355"/>
      <c r="B30748" s="1355"/>
      <c r="C30748" s="1433"/>
      <c r="E30748" s="1433"/>
      <c r="K30748" s="1433"/>
      <c r="L30748" s="1334"/>
    </row>
    <row r="30749" spans="1:12" ht="24" customHeight="1">
      <c r="A30749" s="1355"/>
      <c r="B30749" s="1355"/>
      <c r="C30749" s="1433"/>
      <c r="E30749" s="1433"/>
      <c r="K30749" s="1433"/>
      <c r="L30749" s="1334"/>
    </row>
    <row r="30750" spans="1:12" ht="24" customHeight="1">
      <c r="A30750" s="1355"/>
      <c r="B30750" s="1355"/>
      <c r="C30750" s="1433"/>
      <c r="E30750" s="1433"/>
      <c r="K30750" s="1433"/>
      <c r="L30750" s="1334"/>
    </row>
    <row r="30751" spans="1:12" ht="24" customHeight="1">
      <c r="A30751" s="1355"/>
      <c r="B30751" s="1355"/>
      <c r="C30751" s="1433"/>
      <c r="E30751" s="1433"/>
      <c r="K30751" s="1433"/>
      <c r="L30751" s="1334"/>
    </row>
    <row r="30752" spans="1:12" ht="24" customHeight="1">
      <c r="A30752" s="1355"/>
      <c r="B30752" s="1355"/>
      <c r="C30752" s="1433"/>
      <c r="E30752" s="1433"/>
      <c r="K30752" s="1433"/>
      <c r="L30752" s="1334"/>
    </row>
    <row r="30753" spans="1:12" ht="24" customHeight="1">
      <c r="A30753" s="1355"/>
      <c r="B30753" s="1355"/>
      <c r="C30753" s="1433"/>
      <c r="E30753" s="1433"/>
      <c r="K30753" s="1433"/>
      <c r="L30753" s="1334"/>
    </row>
    <row r="30754" spans="1:12" ht="24" customHeight="1">
      <c r="A30754" s="1355"/>
      <c r="B30754" s="1355"/>
      <c r="C30754" s="1433"/>
      <c r="E30754" s="1433"/>
      <c r="K30754" s="1433"/>
      <c r="L30754" s="1334"/>
    </row>
    <row r="30755" spans="1:12" ht="24" customHeight="1">
      <c r="A30755" s="1355"/>
      <c r="B30755" s="1355"/>
      <c r="C30755" s="1433"/>
      <c r="E30755" s="1433"/>
      <c r="K30755" s="1433"/>
      <c r="L30755" s="1334"/>
    </row>
    <row r="30756" spans="1:12" ht="24" customHeight="1">
      <c r="A30756" s="1355"/>
      <c r="B30756" s="1355"/>
      <c r="C30756" s="1433"/>
      <c r="E30756" s="1433"/>
      <c r="K30756" s="1433"/>
      <c r="L30756" s="1334"/>
    </row>
    <row r="30757" spans="1:12" ht="24" customHeight="1">
      <c r="A30757" s="1355"/>
      <c r="B30757" s="1355"/>
      <c r="C30757" s="1433"/>
      <c r="E30757" s="1433"/>
      <c r="K30757" s="1433"/>
      <c r="L30757" s="1334"/>
    </row>
    <row r="30758" spans="1:12" ht="24" customHeight="1">
      <c r="A30758" s="1355"/>
      <c r="B30758" s="1355"/>
      <c r="C30758" s="1433"/>
      <c r="E30758" s="1433"/>
      <c r="K30758" s="1433"/>
      <c r="L30758" s="1334"/>
    </row>
    <row r="30759" spans="1:12" ht="24" customHeight="1">
      <c r="A30759" s="1355"/>
      <c r="B30759" s="1355"/>
      <c r="C30759" s="1433"/>
      <c r="E30759" s="1433"/>
      <c r="K30759" s="1433"/>
      <c r="L30759" s="1334"/>
    </row>
    <row r="30760" spans="1:12" ht="24" customHeight="1">
      <c r="A30760" s="1355"/>
      <c r="B30760" s="1355"/>
      <c r="C30760" s="1433"/>
      <c r="E30760" s="1433"/>
      <c r="K30760" s="1433"/>
      <c r="L30760" s="1334"/>
    </row>
    <row r="30761" spans="1:12" ht="24" customHeight="1">
      <c r="A30761" s="1355"/>
      <c r="B30761" s="1355"/>
      <c r="C30761" s="1433"/>
      <c r="E30761" s="1433"/>
      <c r="K30761" s="1433"/>
      <c r="L30761" s="1334"/>
    </row>
    <row r="30762" spans="1:12" ht="24" customHeight="1">
      <c r="A30762" s="1355"/>
      <c r="B30762" s="1355"/>
      <c r="C30762" s="1433"/>
      <c r="E30762" s="1433"/>
      <c r="K30762" s="1433"/>
      <c r="L30762" s="1334"/>
    </row>
    <row r="30763" spans="1:12" ht="24" customHeight="1">
      <c r="A30763" s="1355"/>
      <c r="B30763" s="1355"/>
      <c r="C30763" s="1433"/>
      <c r="E30763" s="1433"/>
      <c r="K30763" s="1433"/>
      <c r="L30763" s="1334"/>
    </row>
    <row r="30764" spans="1:12" ht="24" customHeight="1">
      <c r="A30764" s="1355"/>
      <c r="B30764" s="1355"/>
      <c r="C30764" s="1433"/>
      <c r="E30764" s="1433"/>
      <c r="K30764" s="1433"/>
      <c r="L30764" s="1334"/>
    </row>
    <row r="30765" spans="1:12" ht="24" customHeight="1">
      <c r="A30765" s="1355"/>
      <c r="B30765" s="1355"/>
      <c r="C30765" s="1433"/>
      <c r="E30765" s="1433"/>
      <c r="K30765" s="1433"/>
      <c r="L30765" s="1334"/>
    </row>
    <row r="30766" spans="1:12" ht="24" customHeight="1">
      <c r="A30766" s="1355"/>
      <c r="B30766" s="1355"/>
      <c r="C30766" s="1433"/>
      <c r="E30766" s="1433"/>
      <c r="K30766" s="1433"/>
      <c r="L30766" s="1334"/>
    </row>
    <row r="30767" spans="1:12" ht="24" customHeight="1">
      <c r="A30767" s="1355"/>
      <c r="B30767" s="1355"/>
      <c r="C30767" s="1433"/>
      <c r="E30767" s="1433"/>
      <c r="K30767" s="1433"/>
      <c r="L30767" s="1334"/>
    </row>
    <row r="30768" spans="1:12" ht="24" customHeight="1">
      <c r="A30768" s="1355"/>
      <c r="B30768" s="1355"/>
      <c r="C30768" s="1433"/>
      <c r="E30768" s="1433"/>
      <c r="K30768" s="1433"/>
      <c r="L30768" s="1334"/>
    </row>
    <row r="30769" spans="1:12" ht="24" customHeight="1">
      <c r="A30769" s="1355"/>
      <c r="B30769" s="1355"/>
      <c r="C30769" s="1433"/>
      <c r="E30769" s="1433"/>
      <c r="K30769" s="1433"/>
      <c r="L30769" s="1334"/>
    </row>
    <row r="30770" spans="1:12" ht="24" customHeight="1">
      <c r="A30770" s="1355"/>
      <c r="B30770" s="1355"/>
      <c r="C30770" s="1433"/>
      <c r="E30770" s="1433"/>
      <c r="K30770" s="1433"/>
      <c r="L30770" s="1334"/>
    </row>
    <row r="30771" spans="1:12" ht="24" customHeight="1">
      <c r="A30771" s="1355"/>
      <c r="B30771" s="1355"/>
      <c r="C30771" s="1433"/>
      <c r="E30771" s="1433"/>
      <c r="K30771" s="1433"/>
      <c r="L30771" s="1334"/>
    </row>
    <row r="30772" spans="1:12" ht="24" customHeight="1">
      <c r="A30772" s="1355"/>
      <c r="B30772" s="1355"/>
      <c r="C30772" s="1433"/>
      <c r="E30772" s="1433"/>
      <c r="K30772" s="1433"/>
      <c r="L30772" s="1334"/>
    </row>
    <row r="30773" spans="1:12" ht="24" customHeight="1">
      <c r="A30773" s="1355"/>
      <c r="B30773" s="1355"/>
      <c r="C30773" s="1433"/>
      <c r="E30773" s="1433"/>
      <c r="K30773" s="1433"/>
      <c r="L30773" s="1334"/>
    </row>
    <row r="30774" spans="1:12" ht="24" customHeight="1">
      <c r="A30774" s="1355"/>
      <c r="B30774" s="1355"/>
      <c r="C30774" s="1433"/>
      <c r="E30774" s="1433"/>
      <c r="K30774" s="1433"/>
      <c r="L30774" s="1334"/>
    </row>
    <row r="30775" spans="1:12" ht="24" customHeight="1">
      <c r="A30775" s="1355"/>
      <c r="B30775" s="1355"/>
      <c r="C30775" s="1433"/>
      <c r="E30775" s="1433"/>
      <c r="K30775" s="1433"/>
      <c r="L30775" s="1334"/>
    </row>
    <row r="30776" spans="1:12" ht="24" customHeight="1">
      <c r="A30776" s="1355"/>
      <c r="B30776" s="1355"/>
      <c r="C30776" s="1433"/>
      <c r="E30776" s="1433"/>
      <c r="K30776" s="1433"/>
      <c r="L30776" s="1334"/>
    </row>
    <row r="30777" spans="1:12" ht="24" customHeight="1">
      <c r="A30777" s="1355"/>
      <c r="B30777" s="1355"/>
      <c r="C30777" s="1433"/>
      <c r="E30777" s="1433"/>
      <c r="K30777" s="1433"/>
      <c r="L30777" s="1334"/>
    </row>
    <row r="30778" spans="1:12" ht="24" customHeight="1">
      <c r="A30778" s="1355"/>
      <c r="B30778" s="1355"/>
      <c r="C30778" s="1433"/>
      <c r="E30778" s="1433"/>
      <c r="K30778" s="1433"/>
      <c r="L30778" s="1334"/>
    </row>
    <row r="30779" spans="1:12" ht="24" customHeight="1">
      <c r="A30779" s="1355"/>
      <c r="B30779" s="1355"/>
      <c r="C30779" s="1433"/>
      <c r="E30779" s="1433"/>
      <c r="K30779" s="1433"/>
      <c r="L30779" s="1334"/>
    </row>
    <row r="30780" spans="1:12" ht="24" customHeight="1">
      <c r="A30780" s="1355"/>
      <c r="B30780" s="1355"/>
      <c r="C30780" s="1433"/>
      <c r="E30780" s="1433"/>
      <c r="K30780" s="1433"/>
      <c r="L30780" s="1334"/>
    </row>
    <row r="30781" spans="1:12" ht="24" customHeight="1">
      <c r="A30781" s="1355"/>
      <c r="B30781" s="1355"/>
      <c r="C30781" s="1433"/>
      <c r="E30781" s="1433"/>
      <c r="K30781" s="1433"/>
      <c r="L30781" s="1334"/>
    </row>
    <row r="30782" spans="1:12" ht="24" customHeight="1">
      <c r="A30782" s="1355"/>
      <c r="B30782" s="1355"/>
      <c r="C30782" s="1433"/>
      <c r="E30782" s="1433"/>
      <c r="K30782" s="1433"/>
      <c r="L30782" s="1334"/>
    </row>
    <row r="30783" spans="1:12" ht="24" customHeight="1">
      <c r="A30783" s="1355"/>
      <c r="B30783" s="1355"/>
      <c r="C30783" s="1433"/>
      <c r="E30783" s="1433"/>
      <c r="K30783" s="1433"/>
      <c r="L30783" s="1334"/>
    </row>
    <row r="30784" spans="1:12" ht="24" customHeight="1">
      <c r="A30784" s="1355"/>
      <c r="B30784" s="1355"/>
      <c r="C30784" s="1433"/>
      <c r="E30784" s="1433"/>
      <c r="K30784" s="1433"/>
      <c r="L30784" s="1334"/>
    </row>
    <row r="30785" spans="1:12" ht="24" customHeight="1">
      <c r="A30785" s="1355"/>
      <c r="B30785" s="1355"/>
      <c r="C30785" s="1433"/>
      <c r="E30785" s="1433"/>
      <c r="K30785" s="1433"/>
      <c r="L30785" s="1334"/>
    </row>
    <row r="30786" spans="1:12" ht="24" customHeight="1">
      <c r="A30786" s="1355"/>
      <c r="B30786" s="1355"/>
      <c r="C30786" s="1433"/>
      <c r="E30786" s="1433"/>
      <c r="K30786" s="1433"/>
      <c r="L30786" s="1334"/>
    </row>
    <row r="30787" spans="1:12" ht="24" customHeight="1">
      <c r="A30787" s="1355"/>
      <c r="B30787" s="1355"/>
      <c r="C30787" s="1433"/>
      <c r="E30787" s="1433"/>
      <c r="K30787" s="1433"/>
      <c r="L30787" s="1334"/>
    </row>
    <row r="30788" spans="1:12" ht="24" customHeight="1">
      <c r="A30788" s="1355"/>
      <c r="B30788" s="1355"/>
      <c r="C30788" s="1433"/>
      <c r="E30788" s="1433"/>
      <c r="K30788" s="1433"/>
      <c r="L30788" s="1334"/>
    </row>
    <row r="30789" spans="1:12" ht="24" customHeight="1">
      <c r="A30789" s="1355"/>
      <c r="B30789" s="1355"/>
      <c r="C30789" s="1433"/>
      <c r="E30789" s="1433"/>
      <c r="K30789" s="1433"/>
      <c r="L30789" s="1334"/>
    </row>
    <row r="30790" spans="1:12" ht="24" customHeight="1">
      <c r="A30790" s="1355"/>
      <c r="B30790" s="1355"/>
      <c r="C30790" s="1433"/>
      <c r="E30790" s="1433"/>
      <c r="K30790" s="1433"/>
      <c r="L30790" s="1334"/>
    </row>
    <row r="30791" spans="1:12" ht="24" customHeight="1">
      <c r="A30791" s="1355"/>
      <c r="B30791" s="1355"/>
      <c r="C30791" s="1433"/>
      <c r="E30791" s="1433"/>
      <c r="K30791" s="1433"/>
      <c r="L30791" s="1334"/>
    </row>
    <row r="30792" spans="1:12" ht="24" customHeight="1">
      <c r="A30792" s="1355"/>
      <c r="B30792" s="1355"/>
      <c r="C30792" s="1433"/>
      <c r="E30792" s="1433"/>
      <c r="K30792" s="1433"/>
      <c r="L30792" s="1334"/>
    </row>
    <row r="30793" spans="1:12" ht="24" customHeight="1">
      <c r="A30793" s="1355"/>
      <c r="B30793" s="1355"/>
      <c r="C30793" s="1433"/>
      <c r="E30793" s="1433"/>
      <c r="K30793" s="1433"/>
      <c r="L30793" s="1334"/>
    </row>
    <row r="30794" spans="1:12" ht="24" customHeight="1">
      <c r="A30794" s="1355"/>
      <c r="B30794" s="1355"/>
      <c r="C30794" s="1433"/>
      <c r="E30794" s="1433"/>
      <c r="K30794" s="1433"/>
      <c r="L30794" s="1334"/>
    </row>
    <row r="30795" spans="1:12" ht="24" customHeight="1">
      <c r="A30795" s="1355"/>
      <c r="B30795" s="1355"/>
      <c r="C30795" s="1433"/>
      <c r="E30795" s="1433"/>
      <c r="K30795" s="1433"/>
      <c r="L30795" s="1334"/>
    </row>
    <row r="30796" spans="1:12" ht="24" customHeight="1">
      <c r="A30796" s="1355"/>
      <c r="B30796" s="1355"/>
      <c r="C30796" s="1433"/>
      <c r="E30796" s="1433"/>
      <c r="K30796" s="1433"/>
      <c r="L30796" s="1334"/>
    </row>
    <row r="30797" spans="1:12" ht="24" customHeight="1">
      <c r="A30797" s="1355"/>
      <c r="B30797" s="1355"/>
      <c r="C30797" s="1433"/>
      <c r="E30797" s="1433"/>
      <c r="K30797" s="1433"/>
      <c r="L30797" s="1334"/>
    </row>
    <row r="30798" spans="1:12" ht="24" customHeight="1">
      <c r="A30798" s="1355"/>
      <c r="B30798" s="1355"/>
      <c r="C30798" s="1433"/>
      <c r="E30798" s="1433"/>
      <c r="K30798" s="1433"/>
      <c r="L30798" s="1334"/>
    </row>
    <row r="30799" spans="1:12" ht="24" customHeight="1">
      <c r="A30799" s="1355"/>
      <c r="B30799" s="1355"/>
      <c r="C30799" s="1433"/>
      <c r="E30799" s="1433"/>
      <c r="K30799" s="1433"/>
      <c r="L30799" s="1334"/>
    </row>
    <row r="30800" spans="1:12" ht="24" customHeight="1">
      <c r="A30800" s="1355"/>
      <c r="B30800" s="1355"/>
      <c r="C30800" s="1433"/>
      <c r="E30800" s="1433"/>
      <c r="K30800" s="1433"/>
      <c r="L30800" s="1334"/>
    </row>
    <row r="30801" spans="1:12" ht="24" customHeight="1">
      <c r="A30801" s="1355"/>
      <c r="B30801" s="1355"/>
      <c r="C30801" s="1433"/>
      <c r="E30801" s="1433"/>
      <c r="K30801" s="1433"/>
      <c r="L30801" s="1334"/>
    </row>
    <row r="30802" spans="1:12" ht="24" customHeight="1">
      <c r="A30802" s="1355"/>
      <c r="B30802" s="1355"/>
      <c r="C30802" s="1433"/>
      <c r="E30802" s="1433"/>
      <c r="K30802" s="1433"/>
      <c r="L30802" s="1334"/>
    </row>
    <row r="30803" spans="1:12" ht="24" customHeight="1">
      <c r="A30803" s="1355"/>
      <c r="B30803" s="1355"/>
      <c r="C30803" s="1433"/>
      <c r="E30803" s="1433"/>
      <c r="K30803" s="1433"/>
      <c r="L30803" s="1334"/>
    </row>
    <row r="30804" spans="1:12" ht="24" customHeight="1">
      <c r="A30804" s="1355"/>
      <c r="B30804" s="1355"/>
      <c r="C30804" s="1433"/>
      <c r="E30804" s="1433"/>
      <c r="K30804" s="1433"/>
      <c r="L30804" s="1334"/>
    </row>
    <row r="30805" spans="1:12" ht="24" customHeight="1">
      <c r="A30805" s="1355"/>
      <c r="B30805" s="1355"/>
      <c r="C30805" s="1433"/>
      <c r="E30805" s="1433"/>
      <c r="K30805" s="1433"/>
      <c r="L30805" s="1334"/>
    </row>
    <row r="30806" spans="1:12" ht="24" customHeight="1">
      <c r="A30806" s="1355"/>
      <c r="B30806" s="1355"/>
      <c r="C30806" s="1433"/>
      <c r="E30806" s="1433"/>
      <c r="K30806" s="1433"/>
      <c r="L30806" s="1334"/>
    </row>
    <row r="30807" spans="1:12" ht="24" customHeight="1">
      <c r="A30807" s="1355"/>
      <c r="B30807" s="1355"/>
      <c r="C30807" s="1433"/>
      <c r="E30807" s="1433"/>
      <c r="K30807" s="1433"/>
      <c r="L30807" s="1334"/>
    </row>
    <row r="30808" spans="1:12" ht="24" customHeight="1">
      <c r="A30808" s="1355"/>
      <c r="B30808" s="1355"/>
      <c r="C30808" s="1433"/>
      <c r="E30808" s="1433"/>
      <c r="K30808" s="1433"/>
      <c r="L30808" s="1334"/>
    </row>
    <row r="30809" spans="1:12" ht="24" customHeight="1">
      <c r="A30809" s="1355"/>
      <c r="B30809" s="1355"/>
      <c r="C30809" s="1433"/>
      <c r="E30809" s="1433"/>
      <c r="K30809" s="1433"/>
      <c r="L30809" s="1334"/>
    </row>
    <row r="30810" spans="1:12" ht="24" customHeight="1">
      <c r="A30810" s="1355"/>
      <c r="B30810" s="1355"/>
      <c r="C30810" s="1433"/>
      <c r="E30810" s="1433"/>
      <c r="K30810" s="1433"/>
      <c r="L30810" s="1334"/>
    </row>
    <row r="30811" spans="1:12" ht="24" customHeight="1">
      <c r="A30811" s="1355"/>
      <c r="B30811" s="1355"/>
      <c r="C30811" s="1433"/>
      <c r="E30811" s="1433"/>
      <c r="K30811" s="1433"/>
      <c r="L30811" s="1334"/>
    </row>
    <row r="30812" spans="1:12" ht="24" customHeight="1">
      <c r="A30812" s="1355"/>
      <c r="B30812" s="1355"/>
      <c r="C30812" s="1433"/>
      <c r="E30812" s="1433"/>
      <c r="K30812" s="1433"/>
      <c r="L30812" s="1334"/>
    </row>
    <row r="30813" spans="1:12" ht="24" customHeight="1">
      <c r="A30813" s="1355"/>
      <c r="B30813" s="1355"/>
      <c r="C30813" s="1433"/>
      <c r="E30813" s="1433"/>
      <c r="K30813" s="1433"/>
      <c r="L30813" s="1334"/>
    </row>
    <row r="30814" spans="1:12" ht="24" customHeight="1">
      <c r="A30814" s="1355"/>
      <c r="B30814" s="1355"/>
      <c r="C30814" s="1433"/>
      <c r="E30814" s="1433"/>
      <c r="K30814" s="1433"/>
      <c r="L30814" s="1334"/>
    </row>
    <row r="30815" spans="1:12" ht="24" customHeight="1">
      <c r="A30815" s="1355"/>
      <c r="B30815" s="1355"/>
      <c r="C30815" s="1433"/>
      <c r="E30815" s="1433"/>
      <c r="K30815" s="1433"/>
      <c r="L30815" s="1334"/>
    </row>
    <row r="30816" spans="1:12" ht="24" customHeight="1">
      <c r="A30816" s="1355"/>
      <c r="B30816" s="1355"/>
      <c r="C30816" s="1433"/>
      <c r="E30816" s="1433"/>
      <c r="K30816" s="1433"/>
      <c r="L30816" s="1334"/>
    </row>
    <row r="30817" spans="1:12" ht="24" customHeight="1">
      <c r="A30817" s="1355"/>
      <c r="B30817" s="1355"/>
      <c r="C30817" s="1433"/>
      <c r="E30817" s="1433"/>
      <c r="K30817" s="1433"/>
      <c r="L30817" s="1334"/>
    </row>
    <row r="30818" spans="1:12" ht="24" customHeight="1">
      <c r="A30818" s="1355"/>
      <c r="B30818" s="1355"/>
      <c r="C30818" s="1433"/>
      <c r="E30818" s="1433"/>
      <c r="K30818" s="1433"/>
      <c r="L30818" s="1334"/>
    </row>
    <row r="30819" spans="1:12" ht="24" customHeight="1">
      <c r="A30819" s="1355"/>
      <c r="B30819" s="1355"/>
      <c r="C30819" s="1433"/>
      <c r="E30819" s="1433"/>
      <c r="K30819" s="1433"/>
      <c r="L30819" s="1334"/>
    </row>
    <row r="30820" spans="1:12" ht="24" customHeight="1">
      <c r="A30820" s="1355"/>
      <c r="B30820" s="1355"/>
      <c r="C30820" s="1433"/>
      <c r="E30820" s="1433"/>
      <c r="K30820" s="1433"/>
      <c r="L30820" s="1334"/>
    </row>
    <row r="30821" spans="1:12" ht="24" customHeight="1">
      <c r="A30821" s="1355"/>
      <c r="B30821" s="1355"/>
      <c r="C30821" s="1433"/>
      <c r="E30821" s="1433"/>
      <c r="K30821" s="1433"/>
      <c r="L30821" s="1334"/>
    </row>
    <row r="30822" spans="1:12" ht="24" customHeight="1">
      <c r="A30822" s="1355"/>
      <c r="B30822" s="1355"/>
      <c r="C30822" s="1433"/>
      <c r="E30822" s="1433"/>
      <c r="K30822" s="1433"/>
      <c r="L30822" s="1334"/>
    </row>
    <row r="30823" spans="1:12" ht="24" customHeight="1">
      <c r="A30823" s="1355"/>
      <c r="B30823" s="1355"/>
      <c r="C30823" s="1433"/>
      <c r="E30823" s="1433"/>
      <c r="K30823" s="1433"/>
      <c r="L30823" s="1334"/>
    </row>
    <row r="30824" spans="1:12" ht="24" customHeight="1">
      <c r="A30824" s="1355"/>
      <c r="B30824" s="1355"/>
      <c r="C30824" s="1433"/>
      <c r="E30824" s="1433"/>
      <c r="K30824" s="1433"/>
      <c r="L30824" s="1334"/>
    </row>
    <row r="30825" spans="1:12" ht="24" customHeight="1">
      <c r="A30825" s="1355"/>
      <c r="B30825" s="1355"/>
      <c r="C30825" s="1433"/>
      <c r="E30825" s="1433"/>
      <c r="K30825" s="1433"/>
      <c r="L30825" s="1334"/>
    </row>
    <row r="30826" spans="1:12" ht="24" customHeight="1">
      <c r="A30826" s="1355"/>
      <c r="B30826" s="1355"/>
      <c r="C30826" s="1433"/>
      <c r="E30826" s="1433"/>
      <c r="K30826" s="1433"/>
      <c r="L30826" s="1334"/>
    </row>
    <row r="30827" spans="1:12" ht="24" customHeight="1">
      <c r="A30827" s="1355"/>
      <c r="B30827" s="1355"/>
      <c r="C30827" s="1433"/>
      <c r="E30827" s="1433"/>
      <c r="K30827" s="1433"/>
      <c r="L30827" s="1334"/>
    </row>
    <row r="30828" spans="1:12" ht="24" customHeight="1">
      <c r="A30828" s="1355"/>
      <c r="B30828" s="1355"/>
      <c r="C30828" s="1433"/>
      <c r="E30828" s="1433"/>
      <c r="K30828" s="1433"/>
      <c r="L30828" s="1334"/>
    </row>
    <row r="30829" spans="1:12" ht="24" customHeight="1">
      <c r="A30829" s="1355"/>
      <c r="B30829" s="1355"/>
      <c r="C30829" s="1433"/>
      <c r="E30829" s="1433"/>
      <c r="K30829" s="1433"/>
      <c r="L30829" s="1334"/>
    </row>
    <row r="30830" spans="1:12" ht="24" customHeight="1">
      <c r="A30830" s="1355"/>
      <c r="B30830" s="1355"/>
      <c r="C30830" s="1433"/>
      <c r="E30830" s="1433"/>
      <c r="K30830" s="1433"/>
      <c r="L30830" s="1334"/>
    </row>
    <row r="30831" spans="1:12" ht="24" customHeight="1">
      <c r="A30831" s="1355"/>
      <c r="B30831" s="1355"/>
      <c r="C30831" s="1433"/>
      <c r="E30831" s="1433"/>
      <c r="K30831" s="1433"/>
      <c r="L30831" s="1334"/>
    </row>
    <row r="30832" spans="1:12" ht="24" customHeight="1">
      <c r="A30832" s="1355"/>
      <c r="B30832" s="1355"/>
      <c r="C30832" s="1433"/>
      <c r="E30832" s="1433"/>
      <c r="K30832" s="1433"/>
      <c r="L30832" s="1334"/>
    </row>
    <row r="30833" spans="1:12" ht="24" customHeight="1">
      <c r="A30833" s="1355"/>
      <c r="B30833" s="1355"/>
      <c r="C30833" s="1433"/>
      <c r="E30833" s="1433"/>
      <c r="K30833" s="1433"/>
      <c r="L30833" s="1334"/>
    </row>
    <row r="30834" spans="1:12" ht="24" customHeight="1">
      <c r="A30834" s="1355"/>
      <c r="B30834" s="1355"/>
      <c r="C30834" s="1433"/>
      <c r="E30834" s="1433"/>
      <c r="K30834" s="1433"/>
      <c r="L30834" s="1334"/>
    </row>
    <row r="30835" spans="1:12" ht="24" customHeight="1">
      <c r="A30835" s="1355"/>
      <c r="B30835" s="1355"/>
      <c r="C30835" s="1433"/>
      <c r="E30835" s="1433"/>
      <c r="K30835" s="1433"/>
      <c r="L30835" s="1334"/>
    </row>
    <row r="30836" spans="1:12" ht="24" customHeight="1">
      <c r="A30836" s="1355"/>
      <c r="B30836" s="1355"/>
      <c r="C30836" s="1433"/>
      <c r="E30836" s="1433"/>
      <c r="K30836" s="1433"/>
      <c r="L30836" s="1334"/>
    </row>
    <row r="30837" spans="1:12" ht="24" customHeight="1">
      <c r="A30837" s="1355"/>
      <c r="B30837" s="1355"/>
      <c r="C30837" s="1433"/>
      <c r="E30837" s="1433"/>
      <c r="K30837" s="1433"/>
      <c r="L30837" s="1334"/>
    </row>
    <row r="30838" spans="1:12" ht="24" customHeight="1">
      <c r="A30838" s="1355"/>
      <c r="B30838" s="1355"/>
      <c r="C30838" s="1433"/>
      <c r="E30838" s="1433"/>
      <c r="K30838" s="1433"/>
      <c r="L30838" s="1334"/>
    </row>
    <row r="30839" spans="1:12" ht="24" customHeight="1">
      <c r="A30839" s="1355"/>
      <c r="B30839" s="1355"/>
      <c r="C30839" s="1433"/>
      <c r="E30839" s="1433"/>
      <c r="K30839" s="1433"/>
      <c r="L30839" s="1334"/>
    </row>
    <row r="30840" spans="1:12" ht="24" customHeight="1">
      <c r="A30840" s="1355"/>
      <c r="B30840" s="1355"/>
      <c r="C30840" s="1433"/>
      <c r="E30840" s="1433"/>
      <c r="K30840" s="1433"/>
      <c r="L30840" s="1334"/>
    </row>
    <row r="30841" spans="1:12" ht="24" customHeight="1">
      <c r="A30841" s="1355"/>
      <c r="B30841" s="1355"/>
      <c r="C30841" s="1433"/>
      <c r="E30841" s="1433"/>
      <c r="K30841" s="1433"/>
      <c r="L30841" s="1334"/>
    </row>
    <row r="30842" spans="1:12" ht="24" customHeight="1">
      <c r="A30842" s="1355"/>
      <c r="B30842" s="1355"/>
      <c r="C30842" s="1433"/>
      <c r="E30842" s="1433"/>
      <c r="K30842" s="1433"/>
      <c r="L30842" s="1334"/>
    </row>
    <row r="30843" spans="1:12" ht="24" customHeight="1">
      <c r="A30843" s="1355"/>
      <c r="B30843" s="1355"/>
      <c r="C30843" s="1433"/>
      <c r="E30843" s="1433"/>
      <c r="K30843" s="1433"/>
      <c r="L30843" s="1334"/>
    </row>
    <row r="30844" spans="1:12" ht="24" customHeight="1">
      <c r="A30844" s="1355"/>
      <c r="B30844" s="1355"/>
      <c r="C30844" s="1433"/>
      <c r="E30844" s="1433"/>
      <c r="K30844" s="1433"/>
      <c r="L30844" s="1334"/>
    </row>
    <row r="30845" spans="1:12" ht="24" customHeight="1">
      <c r="A30845" s="1355"/>
      <c r="B30845" s="1355"/>
      <c r="C30845" s="1433"/>
      <c r="E30845" s="1433"/>
      <c r="K30845" s="1433"/>
      <c r="L30845" s="1334"/>
    </row>
    <row r="30846" spans="1:12" ht="24" customHeight="1">
      <c r="A30846" s="1355"/>
      <c r="B30846" s="1355"/>
      <c r="C30846" s="1433"/>
      <c r="E30846" s="1433"/>
      <c r="K30846" s="1433"/>
      <c r="L30846" s="1334"/>
    </row>
    <row r="30847" spans="1:12" ht="24" customHeight="1">
      <c r="A30847" s="1355"/>
      <c r="B30847" s="1355"/>
      <c r="C30847" s="1433"/>
      <c r="E30847" s="1433"/>
      <c r="K30847" s="1433"/>
      <c r="L30847" s="1334"/>
    </row>
    <row r="30848" spans="1:12" ht="24" customHeight="1">
      <c r="A30848" s="1355"/>
      <c r="B30848" s="1355"/>
      <c r="C30848" s="1433"/>
      <c r="E30848" s="1433"/>
      <c r="K30848" s="1433"/>
      <c r="L30848" s="1334"/>
    </row>
    <row r="30849" spans="1:12" ht="24" customHeight="1">
      <c r="A30849" s="1355"/>
      <c r="B30849" s="1355"/>
      <c r="C30849" s="1433"/>
      <c r="E30849" s="1433"/>
      <c r="K30849" s="1433"/>
      <c r="L30849" s="1334"/>
    </row>
    <row r="30850" spans="1:12" ht="24" customHeight="1">
      <c r="A30850" s="1355"/>
      <c r="B30850" s="1355"/>
      <c r="C30850" s="1433"/>
      <c r="E30850" s="1433"/>
      <c r="K30850" s="1433"/>
      <c r="L30850" s="1334"/>
    </row>
    <row r="30851" spans="1:12" ht="24" customHeight="1">
      <c r="A30851" s="1355"/>
      <c r="B30851" s="1355"/>
      <c r="C30851" s="1433"/>
      <c r="E30851" s="1433"/>
      <c r="K30851" s="1433"/>
      <c r="L30851" s="1334"/>
    </row>
    <row r="30852" spans="1:12" ht="24" customHeight="1">
      <c r="A30852" s="1355"/>
      <c r="B30852" s="1355"/>
      <c r="C30852" s="1433"/>
      <c r="E30852" s="1433"/>
      <c r="K30852" s="1433"/>
      <c r="L30852" s="1334"/>
    </row>
    <row r="30853" spans="1:12" ht="24" customHeight="1">
      <c r="A30853" s="1355"/>
      <c r="B30853" s="1355"/>
      <c r="C30853" s="1433"/>
      <c r="E30853" s="1433"/>
      <c r="K30853" s="1433"/>
      <c r="L30853" s="1334"/>
    </row>
    <row r="30854" spans="1:12" ht="24" customHeight="1">
      <c r="A30854" s="1355"/>
      <c r="B30854" s="1355"/>
      <c r="C30854" s="1433"/>
      <c r="E30854" s="1433"/>
      <c r="K30854" s="1433"/>
      <c r="L30854" s="1334"/>
    </row>
    <row r="30855" spans="1:12" ht="24" customHeight="1">
      <c r="A30855" s="1355"/>
      <c r="B30855" s="1355"/>
      <c r="C30855" s="1433"/>
      <c r="E30855" s="1433"/>
      <c r="K30855" s="1433"/>
      <c r="L30855" s="1334"/>
    </row>
    <row r="30856" spans="1:12" ht="24" customHeight="1">
      <c r="A30856" s="1355"/>
      <c r="B30856" s="1355"/>
      <c r="C30856" s="1433"/>
      <c r="E30856" s="1433"/>
      <c r="K30856" s="1433"/>
      <c r="L30856" s="1334"/>
    </row>
    <row r="30857" spans="1:12" ht="24" customHeight="1">
      <c r="A30857" s="1355"/>
      <c r="B30857" s="1355"/>
      <c r="C30857" s="1433"/>
      <c r="E30857" s="1433"/>
      <c r="K30857" s="1433"/>
      <c r="L30857" s="1334"/>
    </row>
    <row r="30858" spans="1:12" ht="24" customHeight="1">
      <c r="A30858" s="1355"/>
      <c r="B30858" s="1355"/>
      <c r="C30858" s="1433"/>
      <c r="E30858" s="1433"/>
      <c r="K30858" s="1433"/>
      <c r="L30858" s="1334"/>
    </row>
    <row r="30859" spans="1:12" ht="24" customHeight="1">
      <c r="A30859" s="1355"/>
      <c r="B30859" s="1355"/>
      <c r="C30859" s="1433"/>
      <c r="E30859" s="1433"/>
      <c r="K30859" s="1433"/>
      <c r="L30859" s="1334"/>
    </row>
    <row r="30860" spans="1:12" ht="24" customHeight="1">
      <c r="A30860" s="1355"/>
      <c r="B30860" s="1355"/>
      <c r="C30860" s="1433"/>
      <c r="E30860" s="1433"/>
      <c r="K30860" s="1433"/>
      <c r="L30860" s="1334"/>
    </row>
    <row r="30861" spans="1:12" ht="24" customHeight="1">
      <c r="A30861" s="1355"/>
      <c r="B30861" s="1355"/>
      <c r="C30861" s="1433"/>
      <c r="E30861" s="1433"/>
      <c r="K30861" s="1433"/>
      <c r="L30861" s="1334"/>
    </row>
    <row r="30862" spans="1:12" ht="24" customHeight="1">
      <c r="A30862" s="1355"/>
      <c r="B30862" s="1355"/>
      <c r="C30862" s="1433"/>
      <c r="E30862" s="1433"/>
      <c r="K30862" s="1433"/>
      <c r="L30862" s="1334"/>
    </row>
    <row r="30863" spans="1:12" ht="24" customHeight="1">
      <c r="A30863" s="1355"/>
      <c r="B30863" s="1355"/>
      <c r="C30863" s="1433"/>
      <c r="E30863" s="1433"/>
      <c r="K30863" s="1433"/>
      <c r="L30863" s="1334"/>
    </row>
    <row r="30864" spans="1:12" ht="24" customHeight="1">
      <c r="A30864" s="1355"/>
      <c r="B30864" s="1355"/>
      <c r="C30864" s="1433"/>
      <c r="E30864" s="1433"/>
      <c r="K30864" s="1433"/>
      <c r="L30864" s="1334"/>
    </row>
    <row r="30865" spans="1:12" ht="24" customHeight="1">
      <c r="A30865" s="1355"/>
      <c r="B30865" s="1355"/>
      <c r="C30865" s="1433"/>
      <c r="E30865" s="1433"/>
      <c r="K30865" s="1433"/>
      <c r="L30865" s="1334"/>
    </row>
    <row r="30866" spans="1:12" ht="24" customHeight="1">
      <c r="A30866" s="1355"/>
      <c r="B30866" s="1355"/>
      <c r="C30866" s="1433"/>
      <c r="E30866" s="1433"/>
      <c r="K30866" s="1433"/>
      <c r="L30866" s="1334"/>
    </row>
    <row r="30867" spans="1:12" ht="24" customHeight="1">
      <c r="A30867" s="1355"/>
      <c r="B30867" s="1355"/>
      <c r="C30867" s="1433"/>
      <c r="E30867" s="1433"/>
      <c r="K30867" s="1433"/>
      <c r="L30867" s="1334"/>
    </row>
    <row r="30868" spans="1:12" ht="24" customHeight="1">
      <c r="A30868" s="1355"/>
      <c r="B30868" s="1355"/>
      <c r="C30868" s="1433"/>
      <c r="E30868" s="1433"/>
      <c r="K30868" s="1433"/>
      <c r="L30868" s="1334"/>
    </row>
    <row r="30869" spans="1:12" ht="24" customHeight="1">
      <c r="A30869" s="1355"/>
      <c r="B30869" s="1355"/>
      <c r="C30869" s="1433"/>
      <c r="E30869" s="1433"/>
      <c r="K30869" s="1433"/>
      <c r="L30869" s="1334"/>
    </row>
    <row r="30870" spans="1:12" ht="24" customHeight="1">
      <c r="A30870" s="1355"/>
      <c r="B30870" s="1355"/>
      <c r="C30870" s="1433"/>
      <c r="E30870" s="1433"/>
      <c r="K30870" s="1433"/>
      <c r="L30870" s="1334"/>
    </row>
    <row r="30871" spans="1:12" ht="24" customHeight="1">
      <c r="A30871" s="1355"/>
      <c r="B30871" s="1355"/>
      <c r="C30871" s="1433"/>
      <c r="E30871" s="1433"/>
      <c r="K30871" s="1433"/>
      <c r="L30871" s="1334"/>
    </row>
    <row r="30872" spans="1:12" ht="24" customHeight="1">
      <c r="A30872" s="1355"/>
      <c r="B30872" s="1355"/>
      <c r="C30872" s="1433"/>
      <c r="E30872" s="1433"/>
      <c r="K30872" s="1433"/>
      <c r="L30872" s="1334"/>
    </row>
    <row r="30873" spans="1:12" ht="24" customHeight="1">
      <c r="A30873" s="1355"/>
      <c r="B30873" s="1355"/>
      <c r="C30873" s="1433"/>
      <c r="E30873" s="1433"/>
      <c r="K30873" s="1433"/>
      <c r="L30873" s="1334"/>
    </row>
    <row r="30874" spans="1:12" ht="24" customHeight="1">
      <c r="A30874" s="1355"/>
      <c r="B30874" s="1355"/>
      <c r="C30874" s="1433"/>
      <c r="E30874" s="1433"/>
      <c r="K30874" s="1433"/>
      <c r="L30874" s="1334"/>
    </row>
    <row r="30875" spans="1:12" ht="24" customHeight="1">
      <c r="A30875" s="1355"/>
      <c r="B30875" s="1355"/>
      <c r="C30875" s="1433"/>
      <c r="E30875" s="1433"/>
      <c r="K30875" s="1433"/>
      <c r="L30875" s="1334"/>
    </row>
    <row r="30876" spans="1:12" ht="24" customHeight="1">
      <c r="A30876" s="1355"/>
      <c r="B30876" s="1355"/>
      <c r="C30876" s="1433"/>
      <c r="E30876" s="1433"/>
      <c r="K30876" s="1433"/>
      <c r="L30876" s="1334"/>
    </row>
    <row r="30877" spans="1:12" ht="24" customHeight="1">
      <c r="A30877" s="1355"/>
      <c r="B30877" s="1355"/>
      <c r="C30877" s="1433"/>
      <c r="E30877" s="1433"/>
      <c r="K30877" s="1433"/>
      <c r="L30877" s="1334"/>
    </row>
    <row r="30878" spans="1:12" ht="24" customHeight="1">
      <c r="A30878" s="1355"/>
      <c r="B30878" s="1355"/>
      <c r="C30878" s="1433"/>
      <c r="E30878" s="1433"/>
      <c r="K30878" s="1433"/>
      <c r="L30878" s="1334"/>
    </row>
    <row r="30879" spans="1:12" ht="24" customHeight="1">
      <c r="A30879" s="1355"/>
      <c r="B30879" s="1355"/>
      <c r="C30879" s="1433"/>
      <c r="E30879" s="1433"/>
      <c r="K30879" s="1433"/>
      <c r="L30879" s="1334"/>
    </row>
    <row r="30880" spans="1:12" ht="24" customHeight="1">
      <c r="A30880" s="1355"/>
      <c r="B30880" s="1355"/>
      <c r="C30880" s="1433"/>
      <c r="E30880" s="1433"/>
      <c r="K30880" s="1433"/>
      <c r="L30880" s="1334"/>
    </row>
    <row r="30881" spans="1:12" ht="24" customHeight="1">
      <c r="A30881" s="1355"/>
      <c r="B30881" s="1355"/>
      <c r="C30881" s="1433"/>
      <c r="E30881" s="1433"/>
      <c r="K30881" s="1433"/>
      <c r="L30881" s="1334"/>
    </row>
    <row r="30882" spans="1:12" ht="24" customHeight="1">
      <c r="A30882" s="1355"/>
      <c r="B30882" s="1355"/>
      <c r="C30882" s="1433"/>
      <c r="E30882" s="1433"/>
      <c r="K30882" s="1433"/>
      <c r="L30882" s="1334"/>
    </row>
    <row r="30883" spans="1:12" ht="24" customHeight="1">
      <c r="A30883" s="1355"/>
      <c r="B30883" s="1355"/>
      <c r="C30883" s="1433"/>
      <c r="E30883" s="1433"/>
      <c r="K30883" s="1433"/>
      <c r="L30883" s="1334"/>
    </row>
    <row r="30884" spans="1:12" ht="24" customHeight="1">
      <c r="A30884" s="1355"/>
      <c r="B30884" s="1355"/>
      <c r="C30884" s="1433"/>
      <c r="E30884" s="1433"/>
      <c r="K30884" s="1433"/>
      <c r="L30884" s="1334"/>
    </row>
    <row r="30885" spans="1:12" ht="24" customHeight="1">
      <c r="A30885" s="1355"/>
      <c r="B30885" s="1355"/>
      <c r="C30885" s="1433"/>
      <c r="E30885" s="1433"/>
      <c r="K30885" s="1433"/>
      <c r="L30885" s="1334"/>
    </row>
    <row r="30886" spans="1:12" ht="24" customHeight="1">
      <c r="A30886" s="1355"/>
      <c r="B30886" s="1355"/>
      <c r="C30886" s="1433"/>
      <c r="E30886" s="1433"/>
      <c r="K30886" s="1433"/>
      <c r="L30886" s="1334"/>
    </row>
    <row r="30887" spans="1:12" ht="24" customHeight="1">
      <c r="A30887" s="1355"/>
      <c r="B30887" s="1355"/>
      <c r="C30887" s="1433"/>
      <c r="E30887" s="1433"/>
      <c r="K30887" s="1433"/>
      <c r="L30887" s="1334"/>
    </row>
    <row r="30888" spans="1:12" ht="24" customHeight="1">
      <c r="A30888" s="1355"/>
      <c r="B30888" s="1355"/>
      <c r="C30888" s="1433"/>
      <c r="E30888" s="1433"/>
      <c r="K30888" s="1433"/>
      <c r="L30888" s="1334"/>
    </row>
    <row r="30889" spans="1:12" ht="24" customHeight="1">
      <c r="A30889" s="1355"/>
      <c r="B30889" s="1355"/>
      <c r="C30889" s="1433"/>
      <c r="E30889" s="1433"/>
      <c r="K30889" s="1433"/>
      <c r="L30889" s="1334"/>
    </row>
    <row r="30890" spans="1:12" ht="24" customHeight="1">
      <c r="A30890" s="1355"/>
      <c r="B30890" s="1355"/>
      <c r="C30890" s="1433"/>
      <c r="E30890" s="1433"/>
      <c r="K30890" s="1433"/>
      <c r="L30890" s="1334"/>
    </row>
    <row r="30891" spans="1:12" ht="24" customHeight="1">
      <c r="A30891" s="1355"/>
      <c r="B30891" s="1355"/>
      <c r="C30891" s="1433"/>
      <c r="E30891" s="1433"/>
      <c r="K30891" s="1433"/>
      <c r="L30891" s="1334"/>
    </row>
    <row r="30892" spans="1:12" ht="24" customHeight="1">
      <c r="A30892" s="1355"/>
      <c r="B30892" s="1355"/>
      <c r="C30892" s="1433"/>
      <c r="E30892" s="1433"/>
      <c r="K30892" s="1433"/>
      <c r="L30892" s="1334"/>
    </row>
    <row r="30893" spans="1:12" ht="24" customHeight="1">
      <c r="A30893" s="1355"/>
      <c r="B30893" s="1355"/>
      <c r="C30893" s="1433"/>
      <c r="E30893" s="1433"/>
      <c r="K30893" s="1433"/>
      <c r="L30893" s="1334"/>
    </row>
    <row r="30894" spans="1:12" ht="24" customHeight="1">
      <c r="A30894" s="1355"/>
      <c r="B30894" s="1355"/>
      <c r="C30894" s="1433"/>
      <c r="E30894" s="1433"/>
      <c r="K30894" s="1433"/>
      <c r="L30894" s="1334"/>
    </row>
    <row r="30895" spans="1:12" ht="24" customHeight="1">
      <c r="A30895" s="1355"/>
      <c r="B30895" s="1355"/>
      <c r="C30895" s="1433"/>
      <c r="E30895" s="1433"/>
      <c r="K30895" s="1433"/>
      <c r="L30895" s="1334"/>
    </row>
    <row r="30896" spans="1:12" ht="24" customHeight="1">
      <c r="A30896" s="1355"/>
      <c r="B30896" s="1355"/>
      <c r="C30896" s="1433"/>
      <c r="E30896" s="1433"/>
      <c r="K30896" s="1433"/>
      <c r="L30896" s="1334"/>
    </row>
    <row r="30897" spans="1:12" ht="24" customHeight="1">
      <c r="A30897" s="1355"/>
      <c r="B30897" s="1355"/>
      <c r="C30897" s="1433"/>
      <c r="E30897" s="1433"/>
      <c r="K30897" s="1433"/>
      <c r="L30897" s="1334"/>
    </row>
    <row r="30898" spans="1:12" ht="24" customHeight="1">
      <c r="A30898" s="1355"/>
      <c r="B30898" s="1355"/>
      <c r="C30898" s="1433"/>
      <c r="E30898" s="1433"/>
      <c r="K30898" s="1433"/>
      <c r="L30898" s="1334"/>
    </row>
    <row r="30899" spans="1:12" ht="24" customHeight="1">
      <c r="A30899" s="1355"/>
      <c r="B30899" s="1355"/>
      <c r="C30899" s="1433"/>
      <c r="E30899" s="1433"/>
      <c r="K30899" s="1433"/>
      <c r="L30899" s="1334"/>
    </row>
    <row r="30900" spans="1:12" ht="24" customHeight="1">
      <c r="A30900" s="1355"/>
      <c r="B30900" s="1355"/>
      <c r="C30900" s="1433"/>
      <c r="E30900" s="1433"/>
      <c r="K30900" s="1433"/>
      <c r="L30900" s="1334"/>
    </row>
    <row r="30901" spans="1:12" ht="24" customHeight="1">
      <c r="A30901" s="1355"/>
      <c r="B30901" s="1355"/>
      <c r="C30901" s="1433"/>
      <c r="E30901" s="1433"/>
      <c r="K30901" s="1433"/>
      <c r="L30901" s="1334"/>
    </row>
    <row r="30902" spans="1:12" ht="24" customHeight="1">
      <c r="A30902" s="1355"/>
      <c r="B30902" s="1355"/>
      <c r="C30902" s="1433"/>
      <c r="E30902" s="1433"/>
      <c r="K30902" s="1433"/>
      <c r="L30902" s="1334"/>
    </row>
    <row r="30903" spans="1:12" ht="24" customHeight="1">
      <c r="A30903" s="1355"/>
      <c r="B30903" s="1355"/>
      <c r="C30903" s="1433"/>
      <c r="E30903" s="1433"/>
      <c r="K30903" s="1433"/>
      <c r="L30903" s="1334"/>
    </row>
    <row r="30904" spans="1:12" ht="24" customHeight="1">
      <c r="A30904" s="1355"/>
      <c r="B30904" s="1355"/>
      <c r="C30904" s="1433"/>
      <c r="E30904" s="1433"/>
      <c r="K30904" s="1433"/>
      <c r="L30904" s="1334"/>
    </row>
    <row r="30905" spans="1:12" ht="24" customHeight="1">
      <c r="A30905" s="1355"/>
      <c r="B30905" s="1355"/>
      <c r="C30905" s="1433"/>
      <c r="E30905" s="1433"/>
      <c r="K30905" s="1433"/>
      <c r="L30905" s="1334"/>
    </row>
    <row r="30906" spans="1:12" ht="24" customHeight="1">
      <c r="A30906" s="1355"/>
      <c r="B30906" s="1355"/>
      <c r="C30906" s="1433"/>
      <c r="E30906" s="1433"/>
      <c r="K30906" s="1433"/>
      <c r="L30906" s="1334"/>
    </row>
    <row r="30907" spans="1:12" ht="24" customHeight="1">
      <c r="A30907" s="1355"/>
      <c r="B30907" s="1355"/>
      <c r="C30907" s="1433"/>
      <c r="E30907" s="1433"/>
      <c r="K30907" s="1433"/>
      <c r="L30907" s="1334"/>
    </row>
    <row r="30908" spans="1:12" ht="24" customHeight="1">
      <c r="A30908" s="1355"/>
      <c r="B30908" s="1355"/>
      <c r="C30908" s="1433"/>
      <c r="E30908" s="1433"/>
      <c r="K30908" s="1433"/>
      <c r="L30908" s="1334"/>
    </row>
    <row r="30909" spans="1:12" ht="24" customHeight="1">
      <c r="A30909" s="1355"/>
      <c r="B30909" s="1355"/>
      <c r="C30909" s="1433"/>
      <c r="E30909" s="1433"/>
      <c r="K30909" s="1433"/>
      <c r="L30909" s="1334"/>
    </row>
    <row r="30910" spans="1:12" ht="24" customHeight="1">
      <c r="A30910" s="1355"/>
      <c r="B30910" s="1355"/>
      <c r="C30910" s="1433"/>
      <c r="E30910" s="1433"/>
      <c r="K30910" s="1433"/>
      <c r="L30910" s="1334"/>
    </row>
    <row r="30911" spans="1:12" ht="24" customHeight="1">
      <c r="A30911" s="1355"/>
      <c r="B30911" s="1355"/>
      <c r="C30911" s="1433"/>
      <c r="E30911" s="1433"/>
      <c r="K30911" s="1433"/>
      <c r="L30911" s="1334"/>
    </row>
    <row r="30912" spans="1:12" ht="24" customHeight="1">
      <c r="A30912" s="1355"/>
      <c r="B30912" s="1355"/>
      <c r="C30912" s="1433"/>
      <c r="E30912" s="1433"/>
      <c r="K30912" s="1433"/>
      <c r="L30912" s="1334"/>
    </row>
    <row r="30913" spans="1:12" ht="24" customHeight="1">
      <c r="A30913" s="1355"/>
      <c r="B30913" s="1355"/>
      <c r="C30913" s="1433"/>
      <c r="E30913" s="1433"/>
      <c r="K30913" s="1433"/>
      <c r="L30913" s="1334"/>
    </row>
    <row r="30914" spans="1:12" ht="24" customHeight="1">
      <c r="A30914" s="1355"/>
      <c r="B30914" s="1355"/>
      <c r="C30914" s="1433"/>
      <c r="E30914" s="1433"/>
      <c r="K30914" s="1433"/>
      <c r="L30914" s="1334"/>
    </row>
    <row r="30915" spans="1:12" ht="24" customHeight="1">
      <c r="A30915" s="1355"/>
      <c r="B30915" s="1355"/>
      <c r="C30915" s="1433"/>
      <c r="E30915" s="1433"/>
      <c r="K30915" s="1433"/>
      <c r="L30915" s="1334"/>
    </row>
    <row r="30916" spans="1:12" ht="24" customHeight="1">
      <c r="A30916" s="1355"/>
      <c r="B30916" s="1355"/>
      <c r="C30916" s="1433"/>
      <c r="E30916" s="1433"/>
      <c r="K30916" s="1433"/>
      <c r="L30916" s="1334"/>
    </row>
    <row r="30917" spans="1:12" ht="24" customHeight="1">
      <c r="A30917" s="1355"/>
      <c r="B30917" s="1355"/>
      <c r="C30917" s="1433"/>
      <c r="E30917" s="1433"/>
      <c r="K30917" s="1433"/>
      <c r="L30917" s="1334"/>
    </row>
    <row r="30918" spans="1:12" ht="24" customHeight="1">
      <c r="A30918" s="1355"/>
      <c r="B30918" s="1355"/>
      <c r="C30918" s="1433"/>
      <c r="E30918" s="1433"/>
      <c r="K30918" s="1433"/>
      <c r="L30918" s="1334"/>
    </row>
    <row r="30919" spans="1:12" ht="24" customHeight="1">
      <c r="A30919" s="1355"/>
      <c r="B30919" s="1355"/>
      <c r="C30919" s="1433"/>
      <c r="E30919" s="1433"/>
      <c r="K30919" s="1433"/>
      <c r="L30919" s="1334"/>
    </row>
    <row r="30920" spans="1:12" ht="24" customHeight="1">
      <c r="A30920" s="1355"/>
      <c r="B30920" s="1355"/>
      <c r="C30920" s="1433"/>
      <c r="E30920" s="1433"/>
      <c r="K30920" s="1433"/>
      <c r="L30920" s="1334"/>
    </row>
    <row r="30921" spans="1:12" ht="24" customHeight="1">
      <c r="A30921" s="1355"/>
      <c r="B30921" s="1355"/>
      <c r="C30921" s="1433"/>
      <c r="E30921" s="1433"/>
      <c r="K30921" s="1433"/>
      <c r="L30921" s="1334"/>
    </row>
    <row r="30922" spans="1:12" ht="24" customHeight="1">
      <c r="A30922" s="1355"/>
      <c r="B30922" s="1355"/>
      <c r="C30922" s="1433"/>
      <c r="E30922" s="1433"/>
      <c r="K30922" s="1433"/>
      <c r="L30922" s="1334"/>
    </row>
    <row r="30923" spans="1:12" ht="24" customHeight="1">
      <c r="A30923" s="1355"/>
      <c r="B30923" s="1355"/>
      <c r="C30923" s="1433"/>
      <c r="E30923" s="1433"/>
      <c r="K30923" s="1433"/>
      <c r="L30923" s="1334"/>
    </row>
    <row r="30924" spans="1:12" ht="24" customHeight="1">
      <c r="A30924" s="1355"/>
      <c r="B30924" s="1355"/>
      <c r="C30924" s="1433"/>
      <c r="E30924" s="1433"/>
      <c r="K30924" s="1433"/>
      <c r="L30924" s="1334"/>
    </row>
    <row r="30925" spans="1:12" ht="24" customHeight="1">
      <c r="A30925" s="1355"/>
      <c r="B30925" s="1355"/>
      <c r="C30925" s="1433"/>
      <c r="E30925" s="1433"/>
      <c r="K30925" s="1433"/>
      <c r="L30925" s="1334"/>
    </row>
    <row r="30926" spans="1:12" ht="24" customHeight="1">
      <c r="A30926" s="1355"/>
      <c r="B30926" s="1355"/>
      <c r="C30926" s="1433"/>
      <c r="E30926" s="1433"/>
      <c r="K30926" s="1433"/>
      <c r="L30926" s="1334"/>
    </row>
    <row r="30927" spans="1:12" ht="24" customHeight="1">
      <c r="A30927" s="1355"/>
      <c r="B30927" s="1355"/>
      <c r="C30927" s="1433"/>
      <c r="E30927" s="1433"/>
      <c r="K30927" s="1433"/>
      <c r="L30927" s="1334"/>
    </row>
    <row r="30928" spans="1:12" ht="24" customHeight="1">
      <c r="A30928" s="1355"/>
      <c r="B30928" s="1355"/>
      <c r="C30928" s="1433"/>
      <c r="E30928" s="1433"/>
      <c r="K30928" s="1433"/>
      <c r="L30928" s="1334"/>
    </row>
    <row r="30929" spans="1:12" ht="24" customHeight="1">
      <c r="A30929" s="1355"/>
      <c r="B30929" s="1355"/>
      <c r="C30929" s="1433"/>
      <c r="E30929" s="1433"/>
      <c r="K30929" s="1433"/>
      <c r="L30929" s="1334"/>
    </row>
    <row r="30930" spans="1:12" ht="24" customHeight="1">
      <c r="A30930" s="1355"/>
      <c r="B30930" s="1355"/>
      <c r="C30930" s="1433"/>
      <c r="E30930" s="1433"/>
      <c r="K30930" s="1433"/>
      <c r="L30930" s="1334"/>
    </row>
    <row r="30931" spans="1:12" ht="24" customHeight="1">
      <c r="A30931" s="1355"/>
      <c r="B30931" s="1355"/>
      <c r="C30931" s="1433"/>
      <c r="E30931" s="1433"/>
      <c r="K30931" s="1433"/>
      <c r="L30931" s="1334"/>
    </row>
    <row r="30932" spans="1:12" ht="24" customHeight="1">
      <c r="A30932" s="1355"/>
      <c r="B30932" s="1355"/>
      <c r="C30932" s="1433"/>
      <c r="E30932" s="1433"/>
      <c r="K30932" s="1433"/>
      <c r="L30932" s="1334"/>
    </row>
    <row r="30933" spans="1:12" ht="24" customHeight="1">
      <c r="A30933" s="1355"/>
      <c r="B30933" s="1355"/>
      <c r="C30933" s="1433"/>
      <c r="E30933" s="1433"/>
      <c r="K30933" s="1433"/>
      <c r="L30933" s="1334"/>
    </row>
    <row r="30934" spans="1:12" ht="24" customHeight="1">
      <c r="A30934" s="1355"/>
      <c r="B30934" s="1355"/>
      <c r="C30934" s="1433"/>
      <c r="E30934" s="1433"/>
      <c r="K30934" s="1433"/>
      <c r="L30934" s="1334"/>
    </row>
    <row r="30935" spans="1:12" ht="24" customHeight="1">
      <c r="A30935" s="1355"/>
      <c r="B30935" s="1355"/>
      <c r="C30935" s="1433"/>
      <c r="E30935" s="1433"/>
      <c r="K30935" s="1433"/>
      <c r="L30935" s="1334"/>
    </row>
    <row r="30936" spans="1:12" ht="24" customHeight="1">
      <c r="A30936" s="1355"/>
      <c r="B30936" s="1355"/>
      <c r="C30936" s="1433"/>
      <c r="E30936" s="1433"/>
      <c r="K30936" s="1433"/>
      <c r="L30936" s="1334"/>
    </row>
    <row r="30937" spans="1:12" ht="24" customHeight="1">
      <c r="A30937" s="1355"/>
      <c r="B30937" s="1355"/>
      <c r="C30937" s="1433"/>
      <c r="E30937" s="1433"/>
      <c r="K30937" s="1433"/>
      <c r="L30937" s="1334"/>
    </row>
    <row r="30938" spans="1:12" ht="24" customHeight="1">
      <c r="A30938" s="1355"/>
      <c r="B30938" s="1355"/>
      <c r="C30938" s="1433"/>
      <c r="E30938" s="1433"/>
      <c r="K30938" s="1433"/>
      <c r="L30938" s="1334"/>
    </row>
    <row r="30939" spans="1:12" ht="24" customHeight="1">
      <c r="A30939" s="1355"/>
      <c r="B30939" s="1355"/>
      <c r="C30939" s="1433"/>
      <c r="E30939" s="1433"/>
      <c r="K30939" s="1433"/>
      <c r="L30939" s="1334"/>
    </row>
    <row r="30940" spans="1:12" ht="24" customHeight="1">
      <c r="A30940" s="1355"/>
      <c r="B30940" s="1355"/>
      <c r="C30940" s="1433"/>
      <c r="E30940" s="1433"/>
      <c r="K30940" s="1433"/>
      <c r="L30940" s="1334"/>
    </row>
    <row r="30941" spans="1:12" ht="24" customHeight="1">
      <c r="A30941" s="1355"/>
      <c r="B30941" s="1355"/>
      <c r="C30941" s="1433"/>
      <c r="E30941" s="1433"/>
      <c r="K30941" s="1433"/>
      <c r="L30941" s="1334"/>
    </row>
    <row r="30942" spans="1:12" ht="24" customHeight="1">
      <c r="A30942" s="1355"/>
      <c r="B30942" s="1355"/>
      <c r="C30942" s="1433"/>
      <c r="E30942" s="1433"/>
      <c r="K30942" s="1433"/>
      <c r="L30942" s="1334"/>
    </row>
    <row r="30943" spans="1:12" ht="24" customHeight="1">
      <c r="A30943" s="1355"/>
      <c r="B30943" s="1355"/>
      <c r="C30943" s="1433"/>
      <c r="E30943" s="1433"/>
      <c r="K30943" s="1433"/>
      <c r="L30943" s="1334"/>
    </row>
    <row r="30944" spans="1:12" ht="24" customHeight="1">
      <c r="A30944" s="1355"/>
      <c r="B30944" s="1355"/>
      <c r="C30944" s="1433"/>
      <c r="E30944" s="1433"/>
      <c r="K30944" s="1433"/>
      <c r="L30944" s="1334"/>
    </row>
    <row r="30945" spans="1:12" ht="24" customHeight="1">
      <c r="A30945" s="1355"/>
      <c r="B30945" s="1355"/>
      <c r="C30945" s="1433"/>
      <c r="E30945" s="1433"/>
      <c r="K30945" s="1433"/>
      <c r="L30945" s="1334"/>
    </row>
    <row r="30946" spans="1:12" ht="24" customHeight="1">
      <c r="A30946" s="1355"/>
      <c r="B30946" s="1355"/>
      <c r="C30946" s="1433"/>
      <c r="E30946" s="1433"/>
      <c r="K30946" s="1433"/>
      <c r="L30946" s="1334"/>
    </row>
    <row r="30947" spans="1:12" ht="24" customHeight="1">
      <c r="A30947" s="1355"/>
      <c r="B30947" s="1355"/>
      <c r="C30947" s="1433"/>
      <c r="E30947" s="1433"/>
      <c r="K30947" s="1433"/>
      <c r="L30947" s="1334"/>
    </row>
    <row r="30948" spans="1:12" ht="24" customHeight="1">
      <c r="A30948" s="1355"/>
      <c r="B30948" s="1355"/>
      <c r="C30948" s="1433"/>
      <c r="E30948" s="1433"/>
      <c r="K30948" s="1433"/>
      <c r="L30948" s="1334"/>
    </row>
    <row r="30949" spans="1:12" ht="24" customHeight="1">
      <c r="A30949" s="1355"/>
      <c r="B30949" s="1355"/>
      <c r="C30949" s="1433"/>
      <c r="E30949" s="1433"/>
      <c r="K30949" s="1433"/>
      <c r="L30949" s="1334"/>
    </row>
    <row r="30950" spans="1:12" ht="24" customHeight="1">
      <c r="A30950" s="1355"/>
      <c r="B30950" s="1355"/>
      <c r="C30950" s="1433"/>
      <c r="E30950" s="1433"/>
      <c r="K30950" s="1433"/>
      <c r="L30950" s="1334"/>
    </row>
    <row r="30951" spans="1:12" ht="24" customHeight="1">
      <c r="A30951" s="1355"/>
      <c r="B30951" s="1355"/>
      <c r="C30951" s="1433"/>
      <c r="E30951" s="1433"/>
      <c r="K30951" s="1433"/>
      <c r="L30951" s="1334"/>
    </row>
    <row r="30952" spans="1:12" ht="24" customHeight="1">
      <c r="A30952" s="1355"/>
      <c r="B30952" s="1355"/>
      <c r="C30952" s="1433"/>
      <c r="E30952" s="1433"/>
      <c r="K30952" s="1433"/>
      <c r="L30952" s="1334"/>
    </row>
    <row r="30953" spans="1:12" ht="24" customHeight="1">
      <c r="A30953" s="1355"/>
      <c r="B30953" s="1355"/>
      <c r="C30953" s="1433"/>
      <c r="E30953" s="1433"/>
      <c r="K30953" s="1433"/>
      <c r="L30953" s="1334"/>
    </row>
    <row r="30954" spans="1:12" ht="24" customHeight="1">
      <c r="A30954" s="1355"/>
      <c r="B30954" s="1355"/>
      <c r="C30954" s="1433"/>
      <c r="E30954" s="1433"/>
      <c r="K30954" s="1433"/>
      <c r="L30954" s="1334"/>
    </row>
    <row r="30955" spans="1:12" ht="24" customHeight="1">
      <c r="A30955" s="1355"/>
      <c r="B30955" s="1355"/>
      <c r="C30955" s="1433"/>
      <c r="E30955" s="1433"/>
      <c r="K30955" s="1433"/>
      <c r="L30955" s="1334"/>
    </row>
    <row r="30956" spans="1:12" ht="24" customHeight="1">
      <c r="A30956" s="1355"/>
      <c r="B30956" s="1355"/>
      <c r="C30956" s="1433"/>
      <c r="E30956" s="1433"/>
      <c r="K30956" s="1433"/>
      <c r="L30956" s="1334"/>
    </row>
    <row r="30957" spans="1:12" ht="24" customHeight="1">
      <c r="A30957" s="1355"/>
      <c r="B30957" s="1355"/>
      <c r="C30957" s="1433"/>
      <c r="E30957" s="1433"/>
      <c r="K30957" s="1433"/>
      <c r="L30957" s="1334"/>
    </row>
    <row r="30958" spans="1:12" ht="24" customHeight="1">
      <c r="A30958" s="1355"/>
      <c r="B30958" s="1355"/>
      <c r="C30958" s="1433"/>
      <c r="E30958" s="1433"/>
      <c r="K30958" s="1433"/>
      <c r="L30958" s="1334"/>
    </row>
    <row r="30959" spans="1:12" ht="24" customHeight="1">
      <c r="A30959" s="1355"/>
      <c r="B30959" s="1355"/>
      <c r="C30959" s="1433"/>
      <c r="E30959" s="1433"/>
      <c r="K30959" s="1433"/>
      <c r="L30959" s="1334"/>
    </row>
    <row r="30960" spans="1:12" ht="24" customHeight="1">
      <c r="A30960" s="1355"/>
      <c r="B30960" s="1355"/>
      <c r="C30960" s="1433"/>
      <c r="E30960" s="1433"/>
      <c r="K30960" s="1433"/>
      <c r="L30960" s="1334"/>
    </row>
    <row r="30961" spans="1:12" ht="24" customHeight="1">
      <c r="A30961" s="1355"/>
      <c r="B30961" s="1355"/>
      <c r="C30961" s="1433"/>
      <c r="E30961" s="1433"/>
      <c r="K30961" s="1433"/>
      <c r="L30961" s="1334"/>
    </row>
    <row r="30962" spans="1:12" ht="24" customHeight="1">
      <c r="A30962" s="1355"/>
      <c r="B30962" s="1355"/>
      <c r="C30962" s="1433"/>
      <c r="E30962" s="1433"/>
      <c r="K30962" s="1433"/>
      <c r="L30962" s="1334"/>
    </row>
    <row r="30963" spans="1:12" ht="24" customHeight="1">
      <c r="A30963" s="1355"/>
      <c r="B30963" s="1355"/>
      <c r="C30963" s="1433"/>
      <c r="E30963" s="1433"/>
      <c r="K30963" s="1433"/>
      <c r="L30963" s="1334"/>
    </row>
    <row r="30964" spans="1:12" ht="24" customHeight="1">
      <c r="A30964" s="1355"/>
      <c r="B30964" s="1355"/>
      <c r="C30964" s="1433"/>
      <c r="E30964" s="1433"/>
      <c r="K30964" s="1433"/>
      <c r="L30964" s="1334"/>
    </row>
    <row r="30965" spans="1:12" ht="24" customHeight="1">
      <c r="A30965" s="1355"/>
      <c r="B30965" s="1355"/>
      <c r="C30965" s="1433"/>
      <c r="E30965" s="1433"/>
      <c r="K30965" s="1433"/>
      <c r="L30965" s="1334"/>
    </row>
    <row r="30966" spans="1:12" ht="24" customHeight="1">
      <c r="A30966" s="1355"/>
      <c r="B30966" s="1355"/>
      <c r="C30966" s="1433"/>
      <c r="E30966" s="1433"/>
      <c r="K30966" s="1433"/>
      <c r="L30966" s="1334"/>
    </row>
    <row r="30967" spans="1:12" ht="24" customHeight="1">
      <c r="A30967" s="1355"/>
      <c r="B30967" s="1355"/>
      <c r="C30967" s="1433"/>
      <c r="E30967" s="1433"/>
      <c r="K30967" s="1433"/>
      <c r="L30967" s="1334"/>
    </row>
    <row r="30968" spans="1:12" ht="24" customHeight="1">
      <c r="A30968" s="1355"/>
      <c r="B30968" s="1355"/>
      <c r="C30968" s="1433"/>
      <c r="E30968" s="1433"/>
      <c r="K30968" s="1433"/>
      <c r="L30968" s="1334"/>
    </row>
    <row r="30969" spans="1:12" ht="24" customHeight="1">
      <c r="A30969" s="1355"/>
      <c r="B30969" s="1355"/>
      <c r="C30969" s="1433"/>
      <c r="E30969" s="1433"/>
      <c r="K30969" s="1433"/>
      <c r="L30969" s="1334"/>
    </row>
    <row r="30970" spans="1:12" ht="24" customHeight="1">
      <c r="A30970" s="1355"/>
      <c r="B30970" s="1355"/>
      <c r="C30970" s="1433"/>
      <c r="E30970" s="1433"/>
      <c r="K30970" s="1433"/>
      <c r="L30970" s="1334"/>
    </row>
    <row r="30971" spans="1:12" ht="24" customHeight="1">
      <c r="A30971" s="1355"/>
      <c r="B30971" s="1355"/>
      <c r="C30971" s="1433"/>
      <c r="E30971" s="1433"/>
      <c r="K30971" s="1433"/>
      <c r="L30971" s="1334"/>
    </row>
    <row r="30972" spans="1:12" ht="24" customHeight="1">
      <c r="A30972" s="1355"/>
      <c r="B30972" s="1355"/>
      <c r="C30972" s="1433"/>
      <c r="E30972" s="1433"/>
      <c r="K30972" s="1433"/>
      <c r="L30972" s="1334"/>
    </row>
    <row r="30973" spans="1:12" ht="24" customHeight="1">
      <c r="A30973" s="1355"/>
      <c r="B30973" s="1355"/>
      <c r="C30973" s="1433"/>
      <c r="E30973" s="1433"/>
      <c r="K30973" s="1433"/>
      <c r="L30973" s="1334"/>
    </row>
    <row r="30974" spans="1:12" ht="24" customHeight="1">
      <c r="A30974" s="1355"/>
      <c r="B30974" s="1355"/>
      <c r="C30974" s="1433"/>
      <c r="E30974" s="1433"/>
      <c r="K30974" s="1433"/>
      <c r="L30974" s="1334"/>
    </row>
    <row r="30975" spans="1:12" ht="24" customHeight="1">
      <c r="A30975" s="1355"/>
      <c r="B30975" s="1355"/>
      <c r="C30975" s="1433"/>
      <c r="E30975" s="1433"/>
      <c r="K30975" s="1433"/>
      <c r="L30975" s="1334"/>
    </row>
    <row r="30976" spans="1:12" ht="24" customHeight="1">
      <c r="A30976" s="1355"/>
      <c r="B30976" s="1355"/>
      <c r="C30976" s="1433"/>
      <c r="E30976" s="1433"/>
      <c r="K30976" s="1433"/>
      <c r="L30976" s="1334"/>
    </row>
    <row r="30977" spans="1:12" ht="24" customHeight="1">
      <c r="A30977" s="1355"/>
      <c r="B30977" s="1355"/>
      <c r="C30977" s="1433"/>
      <c r="E30977" s="1433"/>
      <c r="K30977" s="1433"/>
      <c r="L30977" s="1334"/>
    </row>
    <row r="30978" spans="1:12" ht="24" customHeight="1">
      <c r="A30978" s="1355"/>
      <c r="B30978" s="1355"/>
      <c r="C30978" s="1433"/>
      <c r="E30978" s="1433"/>
      <c r="K30978" s="1433"/>
      <c r="L30978" s="1334"/>
    </row>
    <row r="30979" spans="1:12" ht="24" customHeight="1">
      <c r="A30979" s="1355"/>
      <c r="B30979" s="1355"/>
      <c r="C30979" s="1433"/>
      <c r="E30979" s="1433"/>
      <c r="K30979" s="1433"/>
      <c r="L30979" s="1334"/>
    </row>
    <row r="30980" spans="1:12" ht="24" customHeight="1">
      <c r="A30980" s="1355"/>
      <c r="B30980" s="1355"/>
      <c r="C30980" s="1433"/>
      <c r="E30980" s="1433"/>
      <c r="K30980" s="1433"/>
      <c r="L30980" s="1334"/>
    </row>
    <row r="30981" spans="1:12" ht="24" customHeight="1">
      <c r="A30981" s="1355"/>
      <c r="B30981" s="1355"/>
      <c r="C30981" s="1433"/>
      <c r="E30981" s="1433"/>
      <c r="K30981" s="1433"/>
      <c r="L30981" s="1334"/>
    </row>
    <row r="30982" spans="1:12" ht="24" customHeight="1">
      <c r="A30982" s="1355"/>
      <c r="B30982" s="1355"/>
      <c r="C30982" s="1433"/>
      <c r="E30982" s="1433"/>
      <c r="K30982" s="1433"/>
      <c r="L30982" s="1334"/>
    </row>
    <row r="30983" spans="1:12" ht="24" customHeight="1">
      <c r="A30983" s="1355"/>
      <c r="B30983" s="1355"/>
      <c r="C30983" s="1433"/>
      <c r="E30983" s="1433"/>
      <c r="K30983" s="1433"/>
      <c r="L30983" s="1334"/>
    </row>
    <row r="30984" spans="1:12" ht="24" customHeight="1">
      <c r="A30984" s="1355"/>
      <c r="B30984" s="1355"/>
      <c r="C30984" s="1433"/>
      <c r="E30984" s="1433"/>
      <c r="K30984" s="1433"/>
      <c r="L30984" s="1334"/>
    </row>
    <row r="30985" spans="1:12" ht="24" customHeight="1">
      <c r="A30985" s="1355"/>
      <c r="B30985" s="1355"/>
      <c r="C30985" s="1433"/>
      <c r="E30985" s="1433"/>
      <c r="K30985" s="1433"/>
      <c r="L30985" s="1334"/>
    </row>
    <row r="30986" spans="1:12" ht="24" customHeight="1">
      <c r="A30986" s="1355"/>
      <c r="B30986" s="1355"/>
      <c r="C30986" s="1433"/>
      <c r="E30986" s="1433"/>
      <c r="K30986" s="1433"/>
      <c r="L30986" s="1334"/>
    </row>
    <row r="30987" spans="1:12" ht="24" customHeight="1">
      <c r="A30987" s="1355"/>
      <c r="B30987" s="1355"/>
      <c r="C30987" s="1433"/>
      <c r="E30987" s="1433"/>
      <c r="K30987" s="1433"/>
      <c r="L30987" s="1334"/>
    </row>
    <row r="30988" spans="1:12" ht="24" customHeight="1">
      <c r="A30988" s="1355"/>
      <c r="B30988" s="1355"/>
      <c r="C30988" s="1433"/>
      <c r="E30988" s="1433"/>
      <c r="K30988" s="1433"/>
      <c r="L30988" s="1334"/>
    </row>
    <row r="30989" spans="1:12" ht="24" customHeight="1">
      <c r="A30989" s="1355"/>
      <c r="B30989" s="1355"/>
      <c r="C30989" s="1433"/>
      <c r="E30989" s="1433"/>
      <c r="K30989" s="1433"/>
      <c r="L30989" s="1334"/>
    </row>
    <row r="30990" spans="1:12" ht="24" customHeight="1">
      <c r="A30990" s="1355"/>
      <c r="B30990" s="1355"/>
      <c r="C30990" s="1433"/>
      <c r="E30990" s="1433"/>
      <c r="K30990" s="1433"/>
      <c r="L30990" s="1334"/>
    </row>
    <row r="30991" spans="1:12" ht="24" customHeight="1">
      <c r="A30991" s="1355"/>
      <c r="B30991" s="1355"/>
      <c r="C30991" s="1433"/>
      <c r="E30991" s="1433"/>
      <c r="K30991" s="1433"/>
      <c r="L30991" s="1334"/>
    </row>
    <row r="30992" spans="1:12" ht="24" customHeight="1">
      <c r="A30992" s="1355"/>
      <c r="B30992" s="1355"/>
      <c r="C30992" s="1433"/>
      <c r="E30992" s="1433"/>
      <c r="K30992" s="1433"/>
      <c r="L30992" s="1334"/>
    </row>
    <row r="30993" spans="1:12" ht="24" customHeight="1">
      <c r="A30993" s="1355"/>
      <c r="B30993" s="1355"/>
      <c r="C30993" s="1433"/>
      <c r="E30993" s="1433"/>
      <c r="K30993" s="1433"/>
      <c r="L30993" s="1334"/>
    </row>
    <row r="30994" spans="1:12" ht="24" customHeight="1">
      <c r="A30994" s="1355"/>
      <c r="B30994" s="1355"/>
      <c r="C30994" s="1433"/>
      <c r="E30994" s="1433"/>
      <c r="K30994" s="1433"/>
      <c r="L30994" s="1334"/>
    </row>
    <row r="30995" spans="1:12" ht="24" customHeight="1">
      <c r="A30995" s="1355"/>
      <c r="B30995" s="1355"/>
      <c r="C30995" s="1433"/>
      <c r="E30995" s="1433"/>
      <c r="K30995" s="1433"/>
      <c r="L30995" s="1334"/>
    </row>
    <row r="30996" spans="1:12" ht="24" customHeight="1">
      <c r="A30996" s="1355"/>
      <c r="B30996" s="1355"/>
      <c r="C30996" s="1433"/>
      <c r="E30996" s="1433"/>
      <c r="K30996" s="1433"/>
      <c r="L30996" s="1334"/>
    </row>
    <row r="30997" spans="1:12" ht="24" customHeight="1">
      <c r="A30997" s="1355"/>
      <c r="B30997" s="1355"/>
      <c r="C30997" s="1433"/>
      <c r="E30997" s="1433"/>
      <c r="K30997" s="1433"/>
      <c r="L30997" s="1334"/>
    </row>
    <row r="30998" spans="1:12" ht="24" customHeight="1">
      <c r="A30998" s="1355"/>
      <c r="B30998" s="1355"/>
      <c r="C30998" s="1433"/>
      <c r="E30998" s="1433"/>
      <c r="K30998" s="1433"/>
      <c r="L30998" s="1334"/>
    </row>
    <row r="30999" spans="1:12" ht="24" customHeight="1">
      <c r="A30999" s="1355"/>
      <c r="B30999" s="1355"/>
      <c r="C30999" s="1433"/>
      <c r="E30999" s="1433"/>
      <c r="K30999" s="1433"/>
      <c r="L30999" s="1334"/>
    </row>
    <row r="31000" spans="1:12" ht="24" customHeight="1">
      <c r="A31000" s="1355"/>
      <c r="B31000" s="1355"/>
      <c r="C31000" s="1433"/>
      <c r="E31000" s="1433"/>
      <c r="K31000" s="1433"/>
      <c r="L31000" s="1334"/>
    </row>
    <row r="31001" spans="1:12" ht="24" customHeight="1">
      <c r="A31001" s="1355"/>
      <c r="B31001" s="1355"/>
      <c r="C31001" s="1433"/>
      <c r="E31001" s="1433"/>
      <c r="K31001" s="1433"/>
      <c r="L31001" s="1334"/>
    </row>
    <row r="31002" spans="1:12" ht="24" customHeight="1">
      <c r="A31002" s="1355"/>
      <c r="B31002" s="1355"/>
      <c r="C31002" s="1433"/>
      <c r="E31002" s="1433"/>
      <c r="K31002" s="1433"/>
      <c r="L31002" s="1334"/>
    </row>
    <row r="31003" spans="1:12" ht="24" customHeight="1">
      <c r="A31003" s="1355"/>
      <c r="B31003" s="1355"/>
      <c r="C31003" s="1433"/>
      <c r="E31003" s="1433"/>
      <c r="K31003" s="1433"/>
      <c r="L31003" s="1334"/>
    </row>
    <row r="31004" spans="1:12" ht="24" customHeight="1">
      <c r="A31004" s="1355"/>
      <c r="B31004" s="1355"/>
      <c r="C31004" s="1433"/>
      <c r="E31004" s="1433"/>
      <c r="K31004" s="1433"/>
      <c r="L31004" s="1334"/>
    </row>
    <row r="31005" spans="1:12" ht="24" customHeight="1">
      <c r="A31005" s="1355"/>
      <c r="B31005" s="1355"/>
      <c r="C31005" s="1433"/>
      <c r="E31005" s="1433"/>
      <c r="K31005" s="1433"/>
      <c r="L31005" s="1334"/>
    </row>
    <row r="31006" spans="1:12" ht="24" customHeight="1">
      <c r="A31006" s="1355"/>
      <c r="B31006" s="1355"/>
      <c r="C31006" s="1433"/>
      <c r="E31006" s="1433"/>
      <c r="K31006" s="1433"/>
      <c r="L31006" s="1334"/>
    </row>
    <row r="31007" spans="1:12" ht="24" customHeight="1">
      <c r="A31007" s="1355"/>
      <c r="B31007" s="1355"/>
      <c r="C31007" s="1433"/>
      <c r="E31007" s="1433"/>
      <c r="K31007" s="1433"/>
      <c r="L31007" s="1334"/>
    </row>
    <row r="31008" spans="1:12" ht="24" customHeight="1">
      <c r="A31008" s="1355"/>
      <c r="B31008" s="1355"/>
      <c r="C31008" s="1433"/>
      <c r="E31008" s="1433"/>
      <c r="K31008" s="1433"/>
      <c r="L31008" s="1334"/>
    </row>
    <row r="31009" spans="1:12" ht="24" customHeight="1">
      <c r="A31009" s="1355"/>
      <c r="B31009" s="1355"/>
      <c r="C31009" s="1433"/>
      <c r="E31009" s="1433"/>
      <c r="K31009" s="1433"/>
      <c r="L31009" s="1334"/>
    </row>
    <row r="31010" spans="1:12" ht="24" customHeight="1">
      <c r="A31010" s="1355"/>
      <c r="B31010" s="1355"/>
      <c r="C31010" s="1433"/>
      <c r="E31010" s="1433"/>
      <c r="K31010" s="1433"/>
      <c r="L31010" s="1334"/>
    </row>
    <row r="31011" spans="1:12" ht="24" customHeight="1">
      <c r="A31011" s="1355"/>
      <c r="B31011" s="1355"/>
      <c r="C31011" s="1433"/>
      <c r="E31011" s="1433"/>
      <c r="K31011" s="1433"/>
      <c r="L31011" s="1334"/>
    </row>
    <row r="31012" spans="1:12" ht="24" customHeight="1">
      <c r="A31012" s="1355"/>
      <c r="B31012" s="1355"/>
      <c r="C31012" s="1433"/>
      <c r="E31012" s="1433"/>
      <c r="K31012" s="1433"/>
      <c r="L31012" s="1334"/>
    </row>
    <row r="31013" spans="1:12" ht="24" customHeight="1">
      <c r="A31013" s="1355"/>
      <c r="B31013" s="1355"/>
      <c r="C31013" s="1433"/>
      <c r="E31013" s="1433"/>
      <c r="K31013" s="1433"/>
      <c r="L31013" s="1334"/>
    </row>
    <row r="31014" spans="1:12" ht="24" customHeight="1">
      <c r="A31014" s="1355"/>
      <c r="B31014" s="1355"/>
      <c r="C31014" s="1433"/>
      <c r="E31014" s="1433"/>
      <c r="K31014" s="1433"/>
      <c r="L31014" s="1334"/>
    </row>
    <row r="31015" spans="1:12" ht="24" customHeight="1">
      <c r="A31015" s="1355"/>
      <c r="B31015" s="1355"/>
      <c r="C31015" s="1433"/>
      <c r="E31015" s="1433"/>
      <c r="K31015" s="1433"/>
      <c r="L31015" s="1334"/>
    </row>
    <row r="31016" spans="1:12" ht="24" customHeight="1">
      <c r="A31016" s="1355"/>
      <c r="B31016" s="1355"/>
      <c r="C31016" s="1433"/>
      <c r="E31016" s="1433"/>
      <c r="K31016" s="1433"/>
      <c r="L31016" s="1334"/>
    </row>
    <row r="31017" spans="1:12" ht="24" customHeight="1">
      <c r="A31017" s="1355"/>
      <c r="B31017" s="1355"/>
      <c r="C31017" s="1433"/>
      <c r="E31017" s="1433"/>
      <c r="K31017" s="1433"/>
      <c r="L31017" s="1334"/>
    </row>
    <row r="31018" spans="1:12" ht="24" customHeight="1">
      <c r="A31018" s="1355"/>
      <c r="B31018" s="1355"/>
      <c r="C31018" s="1433"/>
      <c r="E31018" s="1433"/>
      <c r="K31018" s="1433"/>
      <c r="L31018" s="1334"/>
    </row>
    <row r="31019" spans="1:12" ht="24" customHeight="1">
      <c r="A31019" s="1355"/>
      <c r="B31019" s="1355"/>
      <c r="C31019" s="1433"/>
      <c r="E31019" s="1433"/>
      <c r="K31019" s="1433"/>
      <c r="L31019" s="1334"/>
    </row>
    <row r="31020" spans="1:12" ht="24" customHeight="1">
      <c r="A31020" s="1355"/>
      <c r="B31020" s="1355"/>
      <c r="C31020" s="1433"/>
      <c r="E31020" s="1433"/>
      <c r="K31020" s="1433"/>
      <c r="L31020" s="1334"/>
    </row>
    <row r="31021" spans="1:12" ht="24" customHeight="1">
      <c r="A31021" s="1355"/>
      <c r="B31021" s="1355"/>
      <c r="C31021" s="1433"/>
      <c r="E31021" s="1433"/>
      <c r="K31021" s="1433"/>
      <c r="L31021" s="1334"/>
    </row>
    <row r="31022" spans="1:12" ht="24" customHeight="1">
      <c r="A31022" s="1355"/>
      <c r="B31022" s="1355"/>
      <c r="C31022" s="1433"/>
      <c r="E31022" s="1433"/>
      <c r="K31022" s="1433"/>
      <c r="L31022" s="1334"/>
    </row>
    <row r="31023" spans="1:12" ht="24" customHeight="1">
      <c r="A31023" s="1355"/>
      <c r="B31023" s="1355"/>
      <c r="C31023" s="1433"/>
      <c r="E31023" s="1433"/>
      <c r="K31023" s="1433"/>
      <c r="L31023" s="1334"/>
    </row>
    <row r="31024" spans="1:12" ht="24" customHeight="1">
      <c r="A31024" s="1355"/>
      <c r="B31024" s="1355"/>
      <c r="C31024" s="1433"/>
      <c r="E31024" s="1433"/>
      <c r="K31024" s="1433"/>
      <c r="L31024" s="1334"/>
    </row>
    <row r="31025" spans="1:12" ht="24" customHeight="1">
      <c r="A31025" s="1355"/>
      <c r="B31025" s="1355"/>
      <c r="C31025" s="1433"/>
      <c r="E31025" s="1433"/>
      <c r="K31025" s="1433"/>
      <c r="L31025" s="1334"/>
    </row>
    <row r="31026" spans="1:12" ht="24" customHeight="1">
      <c r="A31026" s="1355"/>
      <c r="B31026" s="1355"/>
      <c r="C31026" s="1433"/>
      <c r="E31026" s="1433"/>
      <c r="K31026" s="1433"/>
      <c r="L31026" s="1334"/>
    </row>
    <row r="31027" spans="1:12" ht="24" customHeight="1">
      <c r="A31027" s="1355"/>
      <c r="B31027" s="1355"/>
      <c r="C31027" s="1433"/>
      <c r="E31027" s="1433"/>
      <c r="K31027" s="1433"/>
      <c r="L31027" s="1334"/>
    </row>
    <row r="31028" spans="1:12" ht="24" customHeight="1">
      <c r="A31028" s="1355"/>
      <c r="B31028" s="1355"/>
      <c r="C31028" s="1433"/>
      <c r="E31028" s="1433"/>
      <c r="K31028" s="1433"/>
      <c r="L31028" s="1334"/>
    </row>
    <row r="31029" spans="1:12" ht="24" customHeight="1">
      <c r="A31029" s="1355"/>
      <c r="B31029" s="1355"/>
      <c r="C31029" s="1433"/>
      <c r="E31029" s="1433"/>
      <c r="K31029" s="1433"/>
      <c r="L31029" s="1334"/>
    </row>
    <row r="31030" spans="1:12" ht="24" customHeight="1">
      <c r="A31030" s="1355"/>
      <c r="B31030" s="1355"/>
      <c r="C31030" s="1433"/>
      <c r="E31030" s="1433"/>
      <c r="K31030" s="1433"/>
      <c r="L31030" s="1334"/>
    </row>
    <row r="31031" spans="1:12" ht="24" customHeight="1">
      <c r="A31031" s="1355"/>
      <c r="B31031" s="1355"/>
      <c r="C31031" s="1433"/>
      <c r="E31031" s="1433"/>
      <c r="K31031" s="1433"/>
      <c r="L31031" s="1334"/>
    </row>
    <row r="31032" spans="1:12" ht="24" customHeight="1">
      <c r="A31032" s="1355"/>
      <c r="B31032" s="1355"/>
      <c r="C31032" s="1433"/>
      <c r="E31032" s="1433"/>
      <c r="K31032" s="1433"/>
      <c r="L31032" s="1334"/>
    </row>
    <row r="31033" spans="1:12" ht="24" customHeight="1">
      <c r="A31033" s="1355"/>
      <c r="B31033" s="1355"/>
      <c r="C31033" s="1433"/>
      <c r="E31033" s="1433"/>
      <c r="K31033" s="1433"/>
      <c r="L31033" s="1334"/>
    </row>
    <row r="31034" spans="1:12" ht="24" customHeight="1">
      <c r="A31034" s="1355"/>
      <c r="B31034" s="1355"/>
      <c r="C31034" s="1433"/>
      <c r="E31034" s="1433"/>
      <c r="K31034" s="1433"/>
      <c r="L31034" s="1334"/>
    </row>
    <row r="31035" spans="1:12" ht="24" customHeight="1">
      <c r="A31035" s="1355"/>
      <c r="B31035" s="1355"/>
      <c r="C31035" s="1433"/>
      <c r="E31035" s="1433"/>
      <c r="K31035" s="1433"/>
      <c r="L31035" s="1334"/>
    </row>
    <row r="31036" spans="1:12" ht="24" customHeight="1">
      <c r="A31036" s="1355"/>
      <c r="B31036" s="1355"/>
      <c r="C31036" s="1433"/>
      <c r="E31036" s="1433"/>
      <c r="K31036" s="1433"/>
      <c r="L31036" s="1334"/>
    </row>
    <row r="31037" spans="1:12" ht="24" customHeight="1">
      <c r="A31037" s="1355"/>
      <c r="B31037" s="1355"/>
      <c r="C31037" s="1433"/>
      <c r="E31037" s="1433"/>
      <c r="K31037" s="1433"/>
      <c r="L31037" s="1334"/>
    </row>
    <row r="31038" spans="1:12" ht="24" customHeight="1">
      <c r="A31038" s="1355"/>
      <c r="B31038" s="1355"/>
      <c r="C31038" s="1433"/>
      <c r="E31038" s="1433"/>
      <c r="K31038" s="1433"/>
      <c r="L31038" s="1334"/>
    </row>
    <row r="31039" spans="1:12" ht="24" customHeight="1">
      <c r="A31039" s="1355"/>
      <c r="B31039" s="1355"/>
      <c r="C31039" s="1433"/>
      <c r="E31039" s="1433"/>
      <c r="K31039" s="1433"/>
      <c r="L31039" s="1334"/>
    </row>
    <row r="31040" spans="1:12" ht="24" customHeight="1">
      <c r="A31040" s="1355"/>
      <c r="B31040" s="1355"/>
      <c r="C31040" s="1433"/>
      <c r="E31040" s="1433"/>
      <c r="K31040" s="1433"/>
      <c r="L31040" s="1334"/>
    </row>
    <row r="31041" spans="1:12" ht="24" customHeight="1">
      <c r="A31041" s="1355"/>
      <c r="B31041" s="1355"/>
      <c r="C31041" s="1433"/>
      <c r="E31041" s="1433"/>
      <c r="K31041" s="1433"/>
      <c r="L31041" s="1334"/>
    </row>
    <row r="31042" spans="1:12" ht="24" customHeight="1">
      <c r="A31042" s="1355"/>
      <c r="B31042" s="1355"/>
      <c r="C31042" s="1433"/>
      <c r="E31042" s="1433"/>
      <c r="K31042" s="1433"/>
      <c r="L31042" s="1334"/>
    </row>
    <row r="31043" spans="1:12" ht="24" customHeight="1">
      <c r="A31043" s="1355"/>
      <c r="B31043" s="1355"/>
      <c r="C31043" s="1433"/>
      <c r="E31043" s="1433"/>
      <c r="K31043" s="1433"/>
      <c r="L31043" s="1334"/>
    </row>
    <row r="31044" spans="1:12" ht="24" customHeight="1">
      <c r="A31044" s="1355"/>
      <c r="B31044" s="1355"/>
      <c r="C31044" s="1433"/>
      <c r="E31044" s="1433"/>
      <c r="K31044" s="1433"/>
      <c r="L31044" s="1334"/>
    </row>
    <row r="31045" spans="1:12" ht="24" customHeight="1">
      <c r="A31045" s="1355"/>
      <c r="B31045" s="1355"/>
      <c r="C31045" s="1433"/>
      <c r="E31045" s="1433"/>
      <c r="K31045" s="1433"/>
      <c r="L31045" s="1334"/>
    </row>
    <row r="31046" spans="1:12" ht="24" customHeight="1">
      <c r="A31046" s="1355"/>
      <c r="B31046" s="1355"/>
      <c r="C31046" s="1433"/>
      <c r="E31046" s="1433"/>
      <c r="K31046" s="1433"/>
      <c r="L31046" s="1334"/>
    </row>
    <row r="31047" spans="1:12" ht="24" customHeight="1">
      <c r="A31047" s="1355"/>
      <c r="B31047" s="1355"/>
      <c r="C31047" s="1433"/>
      <c r="E31047" s="1433"/>
      <c r="K31047" s="1433"/>
      <c r="L31047" s="1334"/>
    </row>
    <row r="31048" spans="1:12" ht="24" customHeight="1">
      <c r="A31048" s="1355"/>
      <c r="B31048" s="1355"/>
      <c r="C31048" s="1433"/>
      <c r="E31048" s="1433"/>
      <c r="K31048" s="1433"/>
      <c r="L31048" s="1334"/>
    </row>
    <row r="31049" spans="1:12" ht="24" customHeight="1">
      <c r="A31049" s="1355"/>
      <c r="B31049" s="1355"/>
      <c r="C31049" s="1433"/>
      <c r="E31049" s="1433"/>
      <c r="K31049" s="1433"/>
      <c r="L31049" s="1334"/>
    </row>
    <row r="31050" spans="1:12" ht="24" customHeight="1">
      <c r="A31050" s="1355"/>
      <c r="B31050" s="1355"/>
      <c r="C31050" s="1433"/>
      <c r="E31050" s="1433"/>
      <c r="K31050" s="1433"/>
      <c r="L31050" s="1334"/>
    </row>
    <row r="31051" spans="1:12" ht="24" customHeight="1">
      <c r="A31051" s="1355"/>
      <c r="B31051" s="1355"/>
      <c r="C31051" s="1433"/>
      <c r="E31051" s="1433"/>
      <c r="K31051" s="1433"/>
      <c r="L31051" s="1334"/>
    </row>
    <row r="31052" spans="1:12" ht="24" customHeight="1">
      <c r="A31052" s="1355"/>
      <c r="B31052" s="1355"/>
      <c r="C31052" s="1433"/>
      <c r="E31052" s="1433"/>
      <c r="K31052" s="1433"/>
      <c r="L31052" s="1334"/>
    </row>
    <row r="31053" spans="1:12" ht="24" customHeight="1">
      <c r="A31053" s="1355"/>
      <c r="B31053" s="1355"/>
      <c r="C31053" s="1433"/>
      <c r="E31053" s="1433"/>
      <c r="K31053" s="1433"/>
      <c r="L31053" s="1334"/>
    </row>
    <row r="31054" spans="1:12" ht="24" customHeight="1">
      <c r="A31054" s="1355"/>
      <c r="B31054" s="1355"/>
      <c r="C31054" s="1433"/>
      <c r="E31054" s="1433"/>
      <c r="K31054" s="1433"/>
      <c r="L31054" s="1334"/>
    </row>
    <row r="31055" spans="1:12" ht="24" customHeight="1">
      <c r="A31055" s="1355"/>
      <c r="B31055" s="1355"/>
      <c r="C31055" s="1433"/>
      <c r="E31055" s="1433"/>
      <c r="K31055" s="1433"/>
      <c r="L31055" s="1334"/>
    </row>
    <row r="31056" spans="1:12" ht="24" customHeight="1">
      <c r="A31056" s="1355"/>
      <c r="B31056" s="1355"/>
      <c r="C31056" s="1433"/>
      <c r="E31056" s="1433"/>
      <c r="K31056" s="1433"/>
      <c r="L31056" s="1334"/>
    </row>
    <row r="31057" spans="1:12" ht="24" customHeight="1">
      <c r="A31057" s="1355"/>
      <c r="B31057" s="1355"/>
      <c r="C31057" s="1433"/>
      <c r="E31057" s="1433"/>
      <c r="K31057" s="1433"/>
      <c r="L31057" s="1334"/>
    </row>
    <row r="31058" spans="1:12" ht="24" customHeight="1">
      <c r="A31058" s="1355"/>
      <c r="B31058" s="1355"/>
      <c r="C31058" s="1433"/>
      <c r="E31058" s="1433"/>
      <c r="K31058" s="1433"/>
      <c r="L31058" s="1334"/>
    </row>
    <row r="31059" spans="1:12" ht="24" customHeight="1">
      <c r="A31059" s="1355"/>
      <c r="B31059" s="1355"/>
      <c r="C31059" s="1433"/>
      <c r="E31059" s="1433"/>
      <c r="K31059" s="1433"/>
      <c r="L31059" s="1334"/>
    </row>
    <row r="31060" spans="1:12" ht="24" customHeight="1">
      <c r="A31060" s="1355"/>
      <c r="B31060" s="1355"/>
      <c r="C31060" s="1433"/>
      <c r="E31060" s="1433"/>
      <c r="K31060" s="1433"/>
      <c r="L31060" s="1334"/>
    </row>
    <row r="31061" spans="1:12" ht="24" customHeight="1">
      <c r="A31061" s="1355"/>
      <c r="B31061" s="1355"/>
      <c r="C31061" s="1433"/>
      <c r="E31061" s="1433"/>
      <c r="K31061" s="1433"/>
      <c r="L31061" s="1334"/>
    </row>
    <row r="31062" spans="1:12" ht="24" customHeight="1">
      <c r="A31062" s="1355"/>
      <c r="B31062" s="1355"/>
      <c r="C31062" s="1433"/>
      <c r="E31062" s="1433"/>
      <c r="K31062" s="1433"/>
      <c r="L31062" s="1334"/>
    </row>
    <row r="31063" spans="1:12" ht="24" customHeight="1">
      <c r="A31063" s="1355"/>
      <c r="B31063" s="1355"/>
      <c r="C31063" s="1433"/>
      <c r="E31063" s="1433"/>
      <c r="K31063" s="1433"/>
      <c r="L31063" s="1334"/>
    </row>
    <row r="31064" spans="1:12" ht="24" customHeight="1">
      <c r="A31064" s="1355"/>
      <c r="B31064" s="1355"/>
      <c r="C31064" s="1433"/>
      <c r="E31064" s="1433"/>
      <c r="K31064" s="1433"/>
      <c r="L31064" s="1334"/>
    </row>
    <row r="31065" spans="1:12" ht="24" customHeight="1">
      <c r="A31065" s="1355"/>
      <c r="B31065" s="1355"/>
      <c r="C31065" s="1433"/>
      <c r="E31065" s="1433"/>
      <c r="K31065" s="1433"/>
      <c r="L31065" s="1334"/>
    </row>
    <row r="31066" spans="1:12" ht="24" customHeight="1">
      <c r="A31066" s="1355"/>
      <c r="B31066" s="1355"/>
      <c r="C31066" s="1433"/>
      <c r="E31066" s="1433"/>
      <c r="K31066" s="1433"/>
      <c r="L31066" s="1334"/>
    </row>
    <row r="31067" spans="1:12" ht="24" customHeight="1">
      <c r="A31067" s="1355"/>
      <c r="B31067" s="1355"/>
      <c r="C31067" s="1433"/>
      <c r="E31067" s="1433"/>
      <c r="K31067" s="1433"/>
      <c r="L31067" s="1334"/>
    </row>
    <row r="31068" spans="1:12" ht="24" customHeight="1">
      <c r="A31068" s="1355"/>
      <c r="B31068" s="1355"/>
      <c r="C31068" s="1433"/>
      <c r="E31068" s="1433"/>
      <c r="K31068" s="1433"/>
      <c r="L31068" s="1334"/>
    </row>
    <row r="31069" spans="1:12" ht="24" customHeight="1">
      <c r="A31069" s="1355"/>
      <c r="B31069" s="1355"/>
      <c r="C31069" s="1433"/>
      <c r="E31069" s="1433"/>
      <c r="K31069" s="1433"/>
      <c r="L31069" s="1334"/>
    </row>
    <row r="31070" spans="1:12" ht="24" customHeight="1">
      <c r="A31070" s="1355"/>
      <c r="B31070" s="1355"/>
      <c r="C31070" s="1433"/>
      <c r="E31070" s="1433"/>
      <c r="K31070" s="1433"/>
      <c r="L31070" s="1334"/>
    </row>
    <row r="31071" spans="1:12" ht="24" customHeight="1">
      <c r="A31071" s="1355"/>
      <c r="B31071" s="1355"/>
      <c r="C31071" s="1433"/>
      <c r="E31071" s="1433"/>
      <c r="K31071" s="1433"/>
      <c r="L31071" s="1334"/>
    </row>
    <row r="31072" spans="1:12" ht="24" customHeight="1">
      <c r="A31072" s="1355"/>
      <c r="B31072" s="1355"/>
      <c r="C31072" s="1433"/>
      <c r="E31072" s="1433"/>
      <c r="K31072" s="1433"/>
      <c r="L31072" s="1334"/>
    </row>
    <row r="31073" spans="1:12" ht="24" customHeight="1">
      <c r="A31073" s="1355"/>
      <c r="B31073" s="1355"/>
      <c r="C31073" s="1433"/>
      <c r="E31073" s="1433"/>
      <c r="K31073" s="1433"/>
      <c r="L31073" s="1334"/>
    </row>
    <row r="31074" spans="1:12" ht="24" customHeight="1">
      <c r="A31074" s="1355"/>
      <c r="B31074" s="1355"/>
      <c r="C31074" s="1433"/>
      <c r="E31074" s="1433"/>
      <c r="K31074" s="1433"/>
      <c r="L31074" s="1334"/>
    </row>
    <row r="31075" spans="1:12" ht="24" customHeight="1">
      <c r="A31075" s="1355"/>
      <c r="B31075" s="1355"/>
      <c r="C31075" s="1433"/>
      <c r="E31075" s="1433"/>
      <c r="K31075" s="1433"/>
      <c r="L31075" s="1334"/>
    </row>
    <row r="31076" spans="1:12" ht="24" customHeight="1">
      <c r="A31076" s="1355"/>
      <c r="B31076" s="1355"/>
      <c r="C31076" s="1433"/>
      <c r="E31076" s="1433"/>
      <c r="K31076" s="1433"/>
      <c r="L31076" s="1334"/>
    </row>
    <row r="31077" spans="1:12" ht="24" customHeight="1">
      <c r="A31077" s="1355"/>
      <c r="B31077" s="1355"/>
      <c r="C31077" s="1433"/>
      <c r="E31077" s="1433"/>
      <c r="K31077" s="1433"/>
      <c r="L31077" s="1334"/>
    </row>
    <row r="31078" spans="1:12" ht="24" customHeight="1">
      <c r="A31078" s="1355"/>
      <c r="B31078" s="1355"/>
      <c r="C31078" s="1433"/>
      <c r="E31078" s="1433"/>
      <c r="K31078" s="1433"/>
      <c r="L31078" s="1334"/>
    </row>
    <row r="31079" spans="1:12" ht="24" customHeight="1">
      <c r="A31079" s="1355"/>
      <c r="B31079" s="1355"/>
      <c r="C31079" s="1433"/>
      <c r="E31079" s="1433"/>
      <c r="K31079" s="1433"/>
      <c r="L31079" s="1334"/>
    </row>
    <row r="31080" spans="1:12" ht="24" customHeight="1">
      <c r="A31080" s="1355"/>
      <c r="B31080" s="1355"/>
      <c r="C31080" s="1433"/>
      <c r="E31080" s="1433"/>
      <c r="K31080" s="1433"/>
      <c r="L31080" s="1334"/>
    </row>
    <row r="31081" spans="1:12" ht="24" customHeight="1">
      <c r="A31081" s="1355"/>
      <c r="B31081" s="1355"/>
      <c r="C31081" s="1433"/>
      <c r="E31081" s="1433"/>
      <c r="K31081" s="1433"/>
      <c r="L31081" s="1334"/>
    </row>
    <row r="31082" spans="1:12" ht="24" customHeight="1">
      <c r="A31082" s="1355"/>
      <c r="B31082" s="1355"/>
      <c r="C31082" s="1433"/>
      <c r="E31082" s="1433"/>
      <c r="K31082" s="1433"/>
      <c r="L31082" s="1334"/>
    </row>
    <row r="31083" spans="1:12" ht="24" customHeight="1">
      <c r="A31083" s="1355"/>
      <c r="B31083" s="1355"/>
      <c r="C31083" s="1433"/>
      <c r="E31083" s="1433"/>
      <c r="K31083" s="1433"/>
      <c r="L31083" s="1334"/>
    </row>
    <row r="31084" spans="1:12" ht="24" customHeight="1">
      <c r="A31084" s="1355"/>
      <c r="B31084" s="1355"/>
      <c r="C31084" s="1433"/>
      <c r="E31084" s="1433"/>
      <c r="K31084" s="1433"/>
      <c r="L31084" s="1334"/>
    </row>
    <row r="31085" spans="1:12" ht="24" customHeight="1">
      <c r="A31085" s="1355"/>
      <c r="B31085" s="1355"/>
      <c r="C31085" s="1433"/>
      <c r="E31085" s="1433"/>
      <c r="K31085" s="1433"/>
      <c r="L31085" s="1334"/>
    </row>
    <row r="31086" spans="1:12" ht="24" customHeight="1">
      <c r="A31086" s="1355"/>
      <c r="B31086" s="1355"/>
      <c r="C31086" s="1433"/>
      <c r="E31086" s="1433"/>
      <c r="K31086" s="1433"/>
      <c r="L31086" s="1334"/>
    </row>
    <row r="31087" spans="1:12" ht="24" customHeight="1">
      <c r="A31087" s="1355"/>
      <c r="B31087" s="1355"/>
      <c r="C31087" s="1433"/>
      <c r="E31087" s="1433"/>
      <c r="K31087" s="1433"/>
      <c r="L31087" s="1334"/>
    </row>
    <row r="31088" spans="1:12" ht="24" customHeight="1">
      <c r="A31088" s="1355"/>
      <c r="B31088" s="1355"/>
      <c r="C31088" s="1433"/>
      <c r="E31088" s="1433"/>
      <c r="K31088" s="1433"/>
      <c r="L31088" s="1334"/>
    </row>
    <row r="31089" spans="1:12" ht="24" customHeight="1">
      <c r="A31089" s="1355"/>
      <c r="B31089" s="1355"/>
      <c r="C31089" s="1433"/>
      <c r="E31089" s="1433"/>
      <c r="K31089" s="1433"/>
      <c r="L31089" s="1334"/>
    </row>
    <row r="31090" spans="1:12" ht="24" customHeight="1">
      <c r="A31090" s="1355"/>
      <c r="B31090" s="1355"/>
      <c r="C31090" s="1433"/>
      <c r="E31090" s="1433"/>
      <c r="K31090" s="1433"/>
      <c r="L31090" s="1334"/>
    </row>
    <row r="31091" spans="1:12" ht="24" customHeight="1">
      <c r="A31091" s="1355"/>
      <c r="B31091" s="1355"/>
      <c r="C31091" s="1433"/>
      <c r="E31091" s="1433"/>
      <c r="K31091" s="1433"/>
      <c r="L31091" s="1334"/>
    </row>
    <row r="31092" spans="1:12" ht="24" customHeight="1">
      <c r="A31092" s="1355"/>
      <c r="B31092" s="1355"/>
      <c r="C31092" s="1433"/>
      <c r="E31092" s="1433"/>
      <c r="K31092" s="1433"/>
      <c r="L31092" s="1334"/>
    </row>
    <row r="31093" spans="1:12" ht="24" customHeight="1">
      <c r="A31093" s="1355"/>
      <c r="B31093" s="1355"/>
      <c r="C31093" s="1433"/>
      <c r="E31093" s="1433"/>
      <c r="K31093" s="1433"/>
      <c r="L31093" s="1334"/>
    </row>
    <row r="31094" spans="1:12" ht="24" customHeight="1">
      <c r="A31094" s="1355"/>
      <c r="B31094" s="1355"/>
      <c r="C31094" s="1433"/>
      <c r="E31094" s="1433"/>
      <c r="K31094" s="1433"/>
      <c r="L31094" s="1334"/>
    </row>
    <row r="31095" spans="1:12" ht="24" customHeight="1">
      <c r="A31095" s="1355"/>
      <c r="B31095" s="1355"/>
      <c r="C31095" s="1433"/>
      <c r="E31095" s="1433"/>
      <c r="K31095" s="1433"/>
      <c r="L31095" s="1334"/>
    </row>
    <row r="31096" spans="1:12" ht="24" customHeight="1">
      <c r="A31096" s="1355"/>
      <c r="B31096" s="1355"/>
      <c r="C31096" s="1433"/>
      <c r="E31096" s="1433"/>
      <c r="K31096" s="1433"/>
      <c r="L31096" s="1334"/>
    </row>
    <row r="31097" spans="1:12" ht="24" customHeight="1">
      <c r="A31097" s="1355"/>
      <c r="B31097" s="1355"/>
      <c r="C31097" s="1433"/>
      <c r="E31097" s="1433"/>
      <c r="K31097" s="1433"/>
      <c r="L31097" s="1334"/>
    </row>
    <row r="31098" spans="1:12" ht="24" customHeight="1">
      <c r="A31098" s="1355"/>
      <c r="B31098" s="1355"/>
      <c r="C31098" s="1433"/>
      <c r="E31098" s="1433"/>
      <c r="K31098" s="1433"/>
      <c r="L31098" s="1334"/>
    </row>
    <row r="31099" spans="1:12" ht="24" customHeight="1">
      <c r="A31099" s="1355"/>
      <c r="B31099" s="1355"/>
      <c r="C31099" s="1433"/>
      <c r="E31099" s="1433"/>
      <c r="K31099" s="1433"/>
      <c r="L31099" s="1334"/>
    </row>
    <row r="31100" spans="1:12" ht="24" customHeight="1">
      <c r="A31100" s="1355"/>
      <c r="B31100" s="1355"/>
      <c r="C31100" s="1433"/>
      <c r="E31100" s="1433"/>
      <c r="K31100" s="1433"/>
      <c r="L31100" s="1334"/>
    </row>
    <row r="31101" spans="1:12" ht="24" customHeight="1">
      <c r="A31101" s="1355"/>
      <c r="B31101" s="1355"/>
      <c r="C31101" s="1433"/>
      <c r="E31101" s="1433"/>
      <c r="K31101" s="1433"/>
      <c r="L31101" s="1334"/>
    </row>
    <row r="31102" spans="1:12" ht="24" customHeight="1">
      <c r="A31102" s="1355"/>
      <c r="B31102" s="1355"/>
      <c r="C31102" s="1433"/>
      <c r="E31102" s="1433"/>
      <c r="K31102" s="1433"/>
      <c r="L31102" s="1334"/>
    </row>
    <row r="31103" spans="1:12" ht="24" customHeight="1">
      <c r="A31103" s="1355"/>
      <c r="B31103" s="1355"/>
      <c r="C31103" s="1433"/>
      <c r="E31103" s="1433"/>
      <c r="K31103" s="1433"/>
      <c r="L31103" s="1334"/>
    </row>
    <row r="31104" spans="1:12" ht="24" customHeight="1">
      <c r="A31104" s="1355"/>
      <c r="B31104" s="1355"/>
      <c r="C31104" s="1433"/>
      <c r="E31104" s="1433"/>
      <c r="K31104" s="1433"/>
      <c r="L31104" s="1334"/>
    </row>
    <row r="31105" spans="1:12" ht="24" customHeight="1">
      <c r="A31105" s="1355"/>
      <c r="B31105" s="1355"/>
      <c r="C31105" s="1433"/>
      <c r="E31105" s="1433"/>
      <c r="K31105" s="1433"/>
      <c r="L31105" s="1334"/>
    </row>
    <row r="31106" spans="1:12" ht="24" customHeight="1">
      <c r="A31106" s="1355"/>
      <c r="B31106" s="1355"/>
      <c r="C31106" s="1433"/>
      <c r="E31106" s="1433"/>
      <c r="K31106" s="1433"/>
      <c r="L31106" s="1334"/>
    </row>
    <row r="31107" spans="1:12" ht="24" customHeight="1">
      <c r="A31107" s="1355"/>
      <c r="B31107" s="1355"/>
      <c r="C31107" s="1433"/>
      <c r="E31107" s="1433"/>
      <c r="K31107" s="1433"/>
      <c r="L31107" s="1334"/>
    </row>
    <row r="31108" spans="1:12" ht="24" customHeight="1">
      <c r="A31108" s="1355"/>
      <c r="B31108" s="1355"/>
      <c r="C31108" s="1433"/>
      <c r="E31108" s="1433"/>
      <c r="K31108" s="1433"/>
      <c r="L31108" s="1334"/>
    </row>
    <row r="31109" spans="1:12" ht="24" customHeight="1">
      <c r="A31109" s="1355"/>
      <c r="B31109" s="1355"/>
      <c r="C31109" s="1433"/>
      <c r="E31109" s="1433"/>
      <c r="K31109" s="1433"/>
      <c r="L31109" s="1334"/>
    </row>
    <row r="31110" spans="1:12" ht="24" customHeight="1">
      <c r="A31110" s="1355"/>
      <c r="B31110" s="1355"/>
      <c r="C31110" s="1433"/>
      <c r="E31110" s="1433"/>
      <c r="K31110" s="1433"/>
      <c r="L31110" s="1334"/>
    </row>
    <row r="31111" spans="1:12" ht="24" customHeight="1">
      <c r="A31111" s="1355"/>
      <c r="B31111" s="1355"/>
      <c r="C31111" s="1433"/>
      <c r="E31111" s="1433"/>
      <c r="K31111" s="1433"/>
      <c r="L31111" s="1334"/>
    </row>
    <row r="31112" spans="1:12" ht="24" customHeight="1">
      <c r="A31112" s="1355"/>
      <c r="B31112" s="1355"/>
      <c r="C31112" s="1433"/>
      <c r="E31112" s="1433"/>
      <c r="K31112" s="1433"/>
      <c r="L31112" s="1334"/>
    </row>
    <row r="31113" spans="1:12" ht="24" customHeight="1">
      <c r="A31113" s="1355"/>
      <c r="B31113" s="1355"/>
      <c r="C31113" s="1433"/>
      <c r="E31113" s="1433"/>
      <c r="K31113" s="1433"/>
      <c r="L31113" s="1334"/>
    </row>
    <row r="31114" spans="1:12" ht="24" customHeight="1">
      <c r="A31114" s="1355"/>
      <c r="B31114" s="1355"/>
      <c r="C31114" s="1433"/>
      <c r="E31114" s="1433"/>
      <c r="K31114" s="1433"/>
      <c r="L31114" s="1334"/>
    </row>
    <row r="31115" spans="1:12" ht="24" customHeight="1">
      <c r="A31115" s="1355"/>
      <c r="B31115" s="1355"/>
      <c r="C31115" s="1433"/>
      <c r="E31115" s="1433"/>
      <c r="K31115" s="1433"/>
      <c r="L31115" s="1334"/>
    </row>
    <row r="31116" spans="1:12" ht="24" customHeight="1">
      <c r="A31116" s="1355"/>
      <c r="B31116" s="1355"/>
      <c r="C31116" s="1433"/>
      <c r="E31116" s="1433"/>
      <c r="K31116" s="1433"/>
      <c r="L31116" s="1334"/>
    </row>
    <row r="31117" spans="1:12" ht="24" customHeight="1">
      <c r="A31117" s="1355"/>
      <c r="B31117" s="1355"/>
      <c r="C31117" s="1433"/>
      <c r="E31117" s="1433"/>
      <c r="K31117" s="1433"/>
      <c r="L31117" s="1334"/>
    </row>
    <row r="31118" spans="1:12" ht="24" customHeight="1">
      <c r="A31118" s="1355"/>
      <c r="B31118" s="1355"/>
      <c r="C31118" s="1433"/>
      <c r="E31118" s="1433"/>
      <c r="K31118" s="1433"/>
      <c r="L31118" s="1334"/>
    </row>
    <row r="31119" spans="1:12" ht="24" customHeight="1">
      <c r="A31119" s="1355"/>
      <c r="B31119" s="1355"/>
      <c r="C31119" s="1433"/>
      <c r="E31119" s="1433"/>
      <c r="K31119" s="1433"/>
      <c r="L31119" s="1334"/>
    </row>
    <row r="31120" spans="1:12" ht="24" customHeight="1">
      <c r="A31120" s="1355"/>
      <c r="B31120" s="1355"/>
      <c r="C31120" s="1433"/>
      <c r="E31120" s="1433"/>
      <c r="K31120" s="1433"/>
      <c r="L31120" s="1334"/>
    </row>
    <row r="31121" spans="1:12" ht="24" customHeight="1">
      <c r="A31121" s="1355"/>
      <c r="B31121" s="1355"/>
      <c r="C31121" s="1433"/>
      <c r="E31121" s="1433"/>
      <c r="K31121" s="1433"/>
      <c r="L31121" s="1334"/>
    </row>
    <row r="31122" spans="1:12" ht="24" customHeight="1">
      <c r="A31122" s="1355"/>
      <c r="B31122" s="1355"/>
      <c r="C31122" s="1433"/>
      <c r="E31122" s="1433"/>
      <c r="K31122" s="1433"/>
      <c r="L31122" s="1334"/>
    </row>
    <row r="31123" spans="1:12" ht="24" customHeight="1">
      <c r="A31123" s="1355"/>
      <c r="B31123" s="1355"/>
      <c r="C31123" s="1433"/>
      <c r="E31123" s="1433"/>
      <c r="K31123" s="1433"/>
      <c r="L31123" s="1334"/>
    </row>
    <row r="31124" spans="1:12" ht="24" customHeight="1">
      <c r="A31124" s="1355"/>
      <c r="B31124" s="1355"/>
      <c r="C31124" s="1433"/>
      <c r="E31124" s="1433"/>
      <c r="K31124" s="1433"/>
      <c r="L31124" s="1334"/>
    </row>
    <row r="31125" spans="1:12" ht="24" customHeight="1">
      <c r="A31125" s="1355"/>
      <c r="B31125" s="1355"/>
      <c r="C31125" s="1433"/>
      <c r="E31125" s="1433"/>
      <c r="K31125" s="1433"/>
      <c r="L31125" s="1334"/>
    </row>
    <row r="31126" spans="1:12" ht="24" customHeight="1">
      <c r="A31126" s="1355"/>
      <c r="B31126" s="1355"/>
      <c r="C31126" s="1433"/>
      <c r="E31126" s="1433"/>
      <c r="K31126" s="1433"/>
      <c r="L31126" s="1334"/>
    </row>
    <row r="31127" spans="1:12" ht="24" customHeight="1">
      <c r="A31127" s="1355"/>
      <c r="B31127" s="1355"/>
      <c r="C31127" s="1433"/>
      <c r="E31127" s="1433"/>
      <c r="K31127" s="1433"/>
      <c r="L31127" s="1334"/>
    </row>
    <row r="31128" spans="1:12" ht="24" customHeight="1">
      <c r="A31128" s="1355"/>
      <c r="B31128" s="1355"/>
      <c r="C31128" s="1433"/>
      <c r="E31128" s="1433"/>
      <c r="K31128" s="1433"/>
      <c r="L31128" s="1334"/>
    </row>
    <row r="31129" spans="1:12" ht="24" customHeight="1">
      <c r="A31129" s="1355"/>
      <c r="B31129" s="1355"/>
      <c r="C31129" s="1433"/>
      <c r="E31129" s="1433"/>
      <c r="K31129" s="1433"/>
      <c r="L31129" s="1334"/>
    </row>
    <row r="31130" spans="1:12" ht="24" customHeight="1">
      <c r="A31130" s="1355"/>
      <c r="B31130" s="1355"/>
      <c r="C31130" s="1433"/>
      <c r="E31130" s="1433"/>
      <c r="K31130" s="1433"/>
      <c r="L31130" s="1334"/>
    </row>
    <row r="31131" spans="1:12" ht="24" customHeight="1">
      <c r="A31131" s="1355"/>
      <c r="B31131" s="1355"/>
      <c r="C31131" s="1433"/>
      <c r="E31131" s="1433"/>
      <c r="K31131" s="1433"/>
      <c r="L31131" s="1334"/>
    </row>
    <row r="31132" spans="1:12" ht="24" customHeight="1">
      <c r="A31132" s="1355"/>
      <c r="B31132" s="1355"/>
      <c r="C31132" s="1433"/>
      <c r="E31132" s="1433"/>
      <c r="K31132" s="1433"/>
      <c r="L31132" s="1334"/>
    </row>
    <row r="31133" spans="1:12" ht="24" customHeight="1">
      <c r="A31133" s="1355"/>
      <c r="B31133" s="1355"/>
      <c r="C31133" s="1433"/>
      <c r="E31133" s="1433"/>
      <c r="K31133" s="1433"/>
      <c r="L31133" s="1334"/>
    </row>
    <row r="31134" spans="1:12" ht="24" customHeight="1">
      <c r="A31134" s="1355"/>
      <c r="B31134" s="1355"/>
      <c r="C31134" s="1433"/>
      <c r="E31134" s="1433"/>
      <c r="K31134" s="1433"/>
      <c r="L31134" s="1334"/>
    </row>
    <row r="31135" spans="1:12" ht="24" customHeight="1">
      <c r="A31135" s="1355"/>
      <c r="B31135" s="1355"/>
      <c r="C31135" s="1433"/>
      <c r="E31135" s="1433"/>
      <c r="K31135" s="1433"/>
      <c r="L31135" s="1334"/>
    </row>
    <row r="31136" spans="1:12" ht="24" customHeight="1">
      <c r="A31136" s="1355"/>
      <c r="B31136" s="1355"/>
      <c r="C31136" s="1433"/>
      <c r="E31136" s="1433"/>
      <c r="K31136" s="1433"/>
      <c r="L31136" s="1334"/>
    </row>
    <row r="31137" spans="1:12" ht="24" customHeight="1">
      <c r="A31137" s="1355"/>
      <c r="B31137" s="1355"/>
      <c r="C31137" s="1433"/>
      <c r="E31137" s="1433"/>
      <c r="K31137" s="1433"/>
      <c r="L31137" s="1334"/>
    </row>
    <row r="31138" spans="1:12" ht="24" customHeight="1">
      <c r="A31138" s="1355"/>
      <c r="B31138" s="1355"/>
      <c r="C31138" s="1433"/>
      <c r="E31138" s="1433"/>
      <c r="K31138" s="1433"/>
      <c r="L31138" s="1334"/>
    </row>
    <row r="31139" spans="1:12" ht="24" customHeight="1">
      <c r="A31139" s="1355"/>
      <c r="B31139" s="1355"/>
      <c r="C31139" s="1433"/>
      <c r="E31139" s="1433"/>
      <c r="K31139" s="1433"/>
      <c r="L31139" s="1334"/>
    </row>
    <row r="31140" spans="1:12" ht="24" customHeight="1">
      <c r="A31140" s="1355"/>
      <c r="B31140" s="1355"/>
      <c r="C31140" s="1433"/>
      <c r="E31140" s="1433"/>
      <c r="K31140" s="1433"/>
      <c r="L31140" s="1334"/>
    </row>
    <row r="31141" spans="1:12" ht="24" customHeight="1">
      <c r="A31141" s="1355"/>
      <c r="B31141" s="1355"/>
      <c r="C31141" s="1433"/>
      <c r="E31141" s="1433"/>
      <c r="K31141" s="1433"/>
      <c r="L31141" s="1334"/>
    </row>
    <row r="31142" spans="1:12" ht="24" customHeight="1">
      <c r="A31142" s="1355"/>
      <c r="B31142" s="1355"/>
      <c r="C31142" s="1433"/>
      <c r="E31142" s="1433"/>
      <c r="K31142" s="1433"/>
      <c r="L31142" s="1334"/>
    </row>
    <row r="31143" spans="1:12" ht="24" customHeight="1">
      <c r="A31143" s="1355"/>
      <c r="B31143" s="1355"/>
      <c r="C31143" s="1433"/>
      <c r="E31143" s="1433"/>
      <c r="K31143" s="1433"/>
      <c r="L31143" s="1334"/>
    </row>
    <row r="31144" spans="1:12" ht="24" customHeight="1">
      <c r="A31144" s="1355"/>
      <c r="B31144" s="1355"/>
      <c r="C31144" s="1433"/>
      <c r="E31144" s="1433"/>
      <c r="K31144" s="1433"/>
      <c r="L31144" s="1334"/>
    </row>
    <row r="31145" spans="1:12" ht="24" customHeight="1">
      <c r="A31145" s="1355"/>
      <c r="B31145" s="1355"/>
      <c r="C31145" s="1433"/>
      <c r="E31145" s="1433"/>
      <c r="K31145" s="1433"/>
      <c r="L31145" s="1334"/>
    </row>
    <row r="31146" spans="1:12" ht="24" customHeight="1">
      <c r="A31146" s="1355"/>
      <c r="B31146" s="1355"/>
      <c r="C31146" s="1433"/>
      <c r="E31146" s="1433"/>
      <c r="K31146" s="1433"/>
      <c r="L31146" s="1334"/>
    </row>
    <row r="31147" spans="1:12" ht="24" customHeight="1">
      <c r="A31147" s="1355"/>
      <c r="B31147" s="1355"/>
      <c r="C31147" s="1433"/>
      <c r="E31147" s="1433"/>
      <c r="K31147" s="1433"/>
      <c r="L31147" s="1334"/>
    </row>
    <row r="31148" spans="1:12" ht="24" customHeight="1">
      <c r="A31148" s="1355"/>
      <c r="B31148" s="1355"/>
      <c r="C31148" s="1433"/>
      <c r="E31148" s="1433"/>
      <c r="K31148" s="1433"/>
      <c r="L31148" s="1334"/>
    </row>
    <row r="31149" spans="1:12" ht="24" customHeight="1">
      <c r="A31149" s="1355"/>
      <c r="B31149" s="1355"/>
      <c r="C31149" s="1433"/>
      <c r="E31149" s="1433"/>
      <c r="K31149" s="1433"/>
      <c r="L31149" s="1334"/>
    </row>
    <row r="31150" spans="1:12" ht="24" customHeight="1">
      <c r="A31150" s="1355"/>
      <c r="B31150" s="1355"/>
      <c r="C31150" s="1433"/>
      <c r="E31150" s="1433"/>
      <c r="K31150" s="1433"/>
      <c r="L31150" s="1334"/>
    </row>
    <row r="31151" spans="1:12" ht="24" customHeight="1">
      <c r="A31151" s="1355"/>
      <c r="B31151" s="1355"/>
      <c r="C31151" s="1433"/>
      <c r="E31151" s="1433"/>
      <c r="K31151" s="1433"/>
      <c r="L31151" s="1334"/>
    </row>
    <row r="31152" spans="1:12" ht="24" customHeight="1">
      <c r="A31152" s="1355"/>
      <c r="B31152" s="1355"/>
      <c r="C31152" s="1433"/>
      <c r="E31152" s="1433"/>
      <c r="K31152" s="1433"/>
      <c r="L31152" s="1334"/>
    </row>
    <row r="31153" spans="1:12" ht="24" customHeight="1">
      <c r="A31153" s="1355"/>
      <c r="B31153" s="1355"/>
      <c r="C31153" s="1433"/>
      <c r="E31153" s="1433"/>
      <c r="K31153" s="1433"/>
      <c r="L31153" s="1334"/>
    </row>
    <row r="31154" spans="1:12" ht="24" customHeight="1">
      <c r="A31154" s="1355"/>
      <c r="B31154" s="1355"/>
      <c r="C31154" s="1433"/>
      <c r="E31154" s="1433"/>
      <c r="K31154" s="1433"/>
      <c r="L31154" s="1334"/>
    </row>
    <row r="31155" spans="1:12" ht="24" customHeight="1">
      <c r="A31155" s="1355"/>
      <c r="B31155" s="1355"/>
      <c r="C31155" s="1433"/>
      <c r="E31155" s="1433"/>
      <c r="K31155" s="1433"/>
      <c r="L31155" s="1334"/>
    </row>
    <row r="31156" spans="1:12" ht="24" customHeight="1">
      <c r="A31156" s="1355"/>
      <c r="B31156" s="1355"/>
      <c r="C31156" s="1433"/>
      <c r="E31156" s="1433"/>
      <c r="K31156" s="1433"/>
      <c r="L31156" s="1334"/>
    </row>
    <row r="31157" spans="1:12" ht="24" customHeight="1">
      <c r="A31157" s="1355"/>
      <c r="B31157" s="1355"/>
      <c r="C31157" s="1433"/>
      <c r="E31157" s="1433"/>
      <c r="K31157" s="1433"/>
      <c r="L31157" s="1334"/>
    </row>
    <row r="31158" spans="1:12" ht="24" customHeight="1">
      <c r="A31158" s="1355"/>
      <c r="B31158" s="1355"/>
      <c r="C31158" s="1433"/>
      <c r="E31158" s="1433"/>
      <c r="K31158" s="1433"/>
      <c r="L31158" s="1334"/>
    </row>
    <row r="31159" spans="1:12" ht="24" customHeight="1">
      <c r="A31159" s="1355"/>
      <c r="B31159" s="1355"/>
      <c r="C31159" s="1433"/>
      <c r="E31159" s="1433"/>
      <c r="K31159" s="1433"/>
      <c r="L31159" s="1334"/>
    </row>
    <row r="31160" spans="1:12" ht="24" customHeight="1">
      <c r="A31160" s="1355"/>
      <c r="B31160" s="1355"/>
      <c r="C31160" s="1433"/>
      <c r="E31160" s="1433"/>
      <c r="K31160" s="1433"/>
      <c r="L31160" s="1334"/>
    </row>
    <row r="31161" spans="1:12" ht="24" customHeight="1">
      <c r="A31161" s="1355"/>
      <c r="B31161" s="1355"/>
      <c r="C31161" s="1433"/>
      <c r="E31161" s="1433"/>
      <c r="K31161" s="1433"/>
      <c r="L31161" s="1334"/>
    </row>
    <row r="31162" spans="1:12" ht="24" customHeight="1">
      <c r="A31162" s="1355"/>
      <c r="B31162" s="1355"/>
      <c r="C31162" s="1433"/>
      <c r="E31162" s="1433"/>
      <c r="K31162" s="1433"/>
      <c r="L31162" s="1334"/>
    </row>
    <row r="31163" spans="1:12" ht="24" customHeight="1">
      <c r="A31163" s="1355"/>
      <c r="B31163" s="1355"/>
      <c r="C31163" s="1433"/>
      <c r="E31163" s="1433"/>
      <c r="K31163" s="1433"/>
      <c r="L31163" s="1334"/>
    </row>
    <row r="31164" spans="1:12" ht="24" customHeight="1">
      <c r="A31164" s="1355"/>
      <c r="B31164" s="1355"/>
      <c r="C31164" s="1433"/>
      <c r="E31164" s="1433"/>
      <c r="K31164" s="1433"/>
      <c r="L31164" s="1334"/>
    </row>
    <row r="31165" spans="1:12" ht="24" customHeight="1">
      <c r="A31165" s="1355"/>
      <c r="B31165" s="1355"/>
      <c r="C31165" s="1433"/>
      <c r="E31165" s="1433"/>
      <c r="K31165" s="1433"/>
      <c r="L31165" s="1334"/>
    </row>
    <row r="31166" spans="1:12" ht="24" customHeight="1">
      <c r="A31166" s="1355"/>
      <c r="B31166" s="1355"/>
      <c r="C31166" s="1433"/>
      <c r="E31166" s="1433"/>
      <c r="K31166" s="1433"/>
      <c r="L31166" s="1334"/>
    </row>
    <row r="31167" spans="1:12" ht="24" customHeight="1">
      <c r="A31167" s="1355"/>
      <c r="B31167" s="1355"/>
      <c r="C31167" s="1433"/>
      <c r="E31167" s="1433"/>
      <c r="K31167" s="1433"/>
      <c r="L31167" s="1334"/>
    </row>
    <row r="31168" spans="1:12" ht="24" customHeight="1">
      <c r="A31168" s="1355"/>
      <c r="B31168" s="1355"/>
      <c r="C31168" s="1433"/>
      <c r="E31168" s="1433"/>
      <c r="K31168" s="1433"/>
      <c r="L31168" s="1334"/>
    </row>
    <row r="31169" spans="1:12" ht="24" customHeight="1">
      <c r="A31169" s="1355"/>
      <c r="B31169" s="1355"/>
      <c r="C31169" s="1433"/>
      <c r="E31169" s="1433"/>
      <c r="K31169" s="1433"/>
      <c r="L31169" s="1334"/>
    </row>
    <row r="31170" spans="1:12" ht="24" customHeight="1">
      <c r="A31170" s="1355"/>
      <c r="B31170" s="1355"/>
      <c r="C31170" s="1433"/>
      <c r="E31170" s="1433"/>
      <c r="K31170" s="1433"/>
      <c r="L31170" s="1334"/>
    </row>
    <row r="31171" spans="1:12" ht="24" customHeight="1">
      <c r="A31171" s="1355"/>
      <c r="B31171" s="1355"/>
      <c r="C31171" s="1433"/>
      <c r="E31171" s="1433"/>
      <c r="K31171" s="1433"/>
      <c r="L31171" s="1334"/>
    </row>
    <row r="31172" spans="1:12" ht="24" customHeight="1">
      <c r="A31172" s="1355"/>
      <c r="B31172" s="1355"/>
      <c r="C31172" s="1433"/>
      <c r="E31172" s="1433"/>
      <c r="K31172" s="1433"/>
      <c r="L31172" s="1334"/>
    </row>
    <row r="31173" spans="1:12" ht="24" customHeight="1">
      <c r="A31173" s="1355"/>
      <c r="B31173" s="1355"/>
      <c r="C31173" s="1433"/>
      <c r="E31173" s="1433"/>
      <c r="K31173" s="1433"/>
      <c r="L31173" s="1334"/>
    </row>
    <row r="31174" spans="1:12" ht="24" customHeight="1">
      <c r="A31174" s="1355"/>
      <c r="B31174" s="1355"/>
      <c r="C31174" s="1433"/>
      <c r="E31174" s="1433"/>
      <c r="K31174" s="1433"/>
      <c r="L31174" s="1334"/>
    </row>
    <row r="31175" spans="1:12" ht="24" customHeight="1">
      <c r="A31175" s="1355"/>
      <c r="B31175" s="1355"/>
      <c r="C31175" s="1433"/>
      <c r="E31175" s="1433"/>
      <c r="K31175" s="1433"/>
      <c r="L31175" s="1334"/>
    </row>
    <row r="31176" spans="1:12" ht="24" customHeight="1">
      <c r="A31176" s="1355"/>
      <c r="B31176" s="1355"/>
      <c r="C31176" s="1433"/>
      <c r="E31176" s="1433"/>
      <c r="K31176" s="1433"/>
      <c r="L31176" s="1334"/>
    </row>
    <row r="31177" spans="1:12" ht="24" customHeight="1">
      <c r="A31177" s="1355"/>
      <c r="B31177" s="1355"/>
      <c r="C31177" s="1433"/>
      <c r="E31177" s="1433"/>
      <c r="K31177" s="1433"/>
      <c r="L31177" s="1334"/>
    </row>
    <row r="31178" spans="1:12" ht="24" customHeight="1">
      <c r="A31178" s="1355"/>
      <c r="B31178" s="1355"/>
      <c r="C31178" s="1433"/>
      <c r="E31178" s="1433"/>
      <c r="K31178" s="1433"/>
      <c r="L31178" s="1334"/>
    </row>
    <row r="31179" spans="1:12" ht="24" customHeight="1">
      <c r="A31179" s="1355"/>
      <c r="B31179" s="1355"/>
      <c r="C31179" s="1433"/>
      <c r="E31179" s="1433"/>
      <c r="K31179" s="1433"/>
      <c r="L31179" s="1334"/>
    </row>
    <row r="31180" spans="1:12" ht="24" customHeight="1">
      <c r="A31180" s="1355"/>
      <c r="B31180" s="1355"/>
      <c r="C31180" s="1433"/>
      <c r="E31180" s="1433"/>
      <c r="K31180" s="1433"/>
      <c r="L31180" s="1334"/>
    </row>
    <row r="31181" spans="1:12" ht="24" customHeight="1">
      <c r="A31181" s="1355"/>
      <c r="B31181" s="1355"/>
      <c r="C31181" s="1433"/>
      <c r="E31181" s="1433"/>
      <c r="K31181" s="1433"/>
      <c r="L31181" s="1334"/>
    </row>
    <row r="31182" spans="1:12" ht="24" customHeight="1">
      <c r="A31182" s="1355"/>
      <c r="B31182" s="1355"/>
      <c r="C31182" s="1433"/>
      <c r="E31182" s="1433"/>
      <c r="K31182" s="1433"/>
      <c r="L31182" s="1334"/>
    </row>
    <row r="31183" spans="1:12" ht="24" customHeight="1">
      <c r="A31183" s="1355"/>
      <c r="B31183" s="1355"/>
      <c r="C31183" s="1433"/>
      <c r="E31183" s="1433"/>
      <c r="K31183" s="1433"/>
      <c r="L31183" s="1334"/>
    </row>
    <row r="31184" spans="1:12" ht="24" customHeight="1">
      <c r="A31184" s="1355"/>
      <c r="B31184" s="1355"/>
      <c r="C31184" s="1433"/>
      <c r="E31184" s="1433"/>
      <c r="K31184" s="1433"/>
      <c r="L31184" s="1334"/>
    </row>
    <row r="31185" spans="1:12" ht="24" customHeight="1">
      <c r="A31185" s="1355"/>
      <c r="B31185" s="1355"/>
      <c r="C31185" s="1433"/>
      <c r="E31185" s="1433"/>
      <c r="K31185" s="1433"/>
      <c r="L31185" s="1334"/>
    </row>
    <row r="31186" spans="1:12" ht="24" customHeight="1">
      <c r="A31186" s="1355"/>
      <c r="B31186" s="1355"/>
      <c r="C31186" s="1433"/>
      <c r="E31186" s="1433"/>
      <c r="K31186" s="1433"/>
      <c r="L31186" s="1334"/>
    </row>
    <row r="31187" spans="1:12" ht="24" customHeight="1">
      <c r="A31187" s="1355"/>
      <c r="B31187" s="1355"/>
      <c r="C31187" s="1433"/>
      <c r="E31187" s="1433"/>
      <c r="K31187" s="1433"/>
      <c r="L31187" s="1334"/>
    </row>
    <row r="31188" spans="1:12" ht="24" customHeight="1">
      <c r="A31188" s="1355"/>
      <c r="B31188" s="1355"/>
      <c r="C31188" s="1433"/>
      <c r="E31188" s="1433"/>
      <c r="K31188" s="1433"/>
      <c r="L31188" s="1334"/>
    </row>
    <row r="31189" spans="1:12" ht="24" customHeight="1">
      <c r="A31189" s="1355"/>
      <c r="B31189" s="1355"/>
      <c r="C31189" s="1433"/>
      <c r="E31189" s="1433"/>
      <c r="K31189" s="1433"/>
      <c r="L31189" s="1334"/>
    </row>
    <row r="31190" spans="1:12" ht="24" customHeight="1">
      <c r="A31190" s="1355"/>
      <c r="B31190" s="1355"/>
      <c r="C31190" s="1433"/>
      <c r="E31190" s="1433"/>
      <c r="K31190" s="1433"/>
      <c r="L31190" s="1334"/>
    </row>
    <row r="31191" spans="1:12" ht="24" customHeight="1">
      <c r="A31191" s="1355"/>
      <c r="B31191" s="1355"/>
      <c r="C31191" s="1433"/>
      <c r="E31191" s="1433"/>
      <c r="K31191" s="1433"/>
      <c r="L31191" s="1334"/>
    </row>
    <row r="31192" spans="1:12" ht="24" customHeight="1">
      <c r="A31192" s="1355"/>
      <c r="B31192" s="1355"/>
      <c r="C31192" s="1433"/>
      <c r="E31192" s="1433"/>
      <c r="K31192" s="1433"/>
      <c r="L31192" s="1334"/>
    </row>
    <row r="31193" spans="1:12" ht="24" customHeight="1">
      <c r="A31193" s="1355"/>
      <c r="B31193" s="1355"/>
      <c r="C31193" s="1433"/>
      <c r="E31193" s="1433"/>
      <c r="K31193" s="1433"/>
      <c r="L31193" s="1334"/>
    </row>
    <row r="31194" spans="1:12" ht="24" customHeight="1">
      <c r="A31194" s="1355"/>
      <c r="B31194" s="1355"/>
      <c r="C31194" s="1433"/>
      <c r="E31194" s="1433"/>
      <c r="K31194" s="1433"/>
      <c r="L31194" s="1334"/>
    </row>
    <row r="31195" spans="1:12" ht="24" customHeight="1">
      <c r="A31195" s="1355"/>
      <c r="B31195" s="1355"/>
      <c r="C31195" s="1433"/>
      <c r="E31195" s="1433"/>
      <c r="K31195" s="1433"/>
      <c r="L31195" s="1334"/>
    </row>
    <row r="31196" spans="1:12" ht="24" customHeight="1">
      <c r="A31196" s="1355"/>
      <c r="B31196" s="1355"/>
      <c r="C31196" s="1433"/>
      <c r="E31196" s="1433"/>
      <c r="K31196" s="1433"/>
      <c r="L31196" s="1334"/>
    </row>
    <row r="31197" spans="1:12" ht="24" customHeight="1">
      <c r="A31197" s="1355"/>
      <c r="B31197" s="1355"/>
      <c r="C31197" s="1433"/>
      <c r="E31197" s="1433"/>
      <c r="K31197" s="1433"/>
      <c r="L31197" s="1334"/>
    </row>
    <row r="31198" spans="1:12" ht="24" customHeight="1">
      <c r="A31198" s="1355"/>
      <c r="B31198" s="1355"/>
      <c r="C31198" s="1433"/>
      <c r="E31198" s="1433"/>
      <c r="K31198" s="1433"/>
      <c r="L31198" s="1334"/>
    </row>
    <row r="31199" spans="1:12" ht="24" customHeight="1">
      <c r="A31199" s="1355"/>
      <c r="B31199" s="1355"/>
      <c r="C31199" s="1433"/>
      <c r="E31199" s="1433"/>
      <c r="K31199" s="1433"/>
      <c r="L31199" s="1334"/>
    </row>
    <row r="31200" spans="1:12" ht="24" customHeight="1">
      <c r="A31200" s="1355"/>
      <c r="B31200" s="1355"/>
      <c r="C31200" s="1433"/>
      <c r="E31200" s="1433"/>
      <c r="K31200" s="1433"/>
      <c r="L31200" s="1334"/>
    </row>
    <row r="31201" spans="1:12" ht="24" customHeight="1">
      <c r="A31201" s="1355"/>
      <c r="B31201" s="1355"/>
      <c r="C31201" s="1433"/>
      <c r="E31201" s="1433"/>
      <c r="K31201" s="1433"/>
      <c r="L31201" s="1334"/>
    </row>
    <row r="31202" spans="1:12" ht="24" customHeight="1">
      <c r="A31202" s="1355"/>
      <c r="B31202" s="1355"/>
      <c r="C31202" s="1433"/>
      <c r="E31202" s="1433"/>
      <c r="K31202" s="1433"/>
      <c r="L31202" s="1334"/>
    </row>
    <row r="31203" spans="1:12" ht="24" customHeight="1">
      <c r="A31203" s="1355"/>
      <c r="B31203" s="1355"/>
      <c r="C31203" s="1433"/>
      <c r="E31203" s="1433"/>
      <c r="K31203" s="1433"/>
      <c r="L31203" s="1334"/>
    </row>
    <row r="31204" spans="1:12" ht="24" customHeight="1">
      <c r="A31204" s="1355"/>
      <c r="B31204" s="1355"/>
      <c r="C31204" s="1433"/>
      <c r="E31204" s="1433"/>
      <c r="K31204" s="1433"/>
      <c r="L31204" s="1334"/>
    </row>
    <row r="31205" spans="1:12" ht="24" customHeight="1">
      <c r="A31205" s="1355"/>
      <c r="B31205" s="1355"/>
      <c r="C31205" s="1433"/>
      <c r="E31205" s="1433"/>
      <c r="K31205" s="1433"/>
      <c r="L31205" s="1334"/>
    </row>
    <row r="31206" spans="1:12" ht="24" customHeight="1">
      <c r="A31206" s="1355"/>
      <c r="B31206" s="1355"/>
      <c r="C31206" s="1433"/>
      <c r="E31206" s="1433"/>
      <c r="K31206" s="1433"/>
      <c r="L31206" s="1334"/>
    </row>
    <row r="31207" spans="1:12" ht="24" customHeight="1">
      <c r="A31207" s="1355"/>
      <c r="B31207" s="1355"/>
      <c r="C31207" s="1433"/>
      <c r="E31207" s="1433"/>
      <c r="K31207" s="1433"/>
      <c r="L31207" s="1334"/>
    </row>
    <row r="31208" spans="1:12" ht="24" customHeight="1">
      <c r="A31208" s="1355"/>
      <c r="B31208" s="1355"/>
      <c r="C31208" s="1433"/>
      <c r="E31208" s="1433"/>
      <c r="K31208" s="1433"/>
      <c r="L31208" s="1334"/>
    </row>
    <row r="31209" spans="1:12" ht="24" customHeight="1">
      <c r="A31209" s="1355"/>
      <c r="B31209" s="1355"/>
      <c r="C31209" s="1433"/>
      <c r="E31209" s="1433"/>
      <c r="K31209" s="1433"/>
      <c r="L31209" s="1334"/>
    </row>
    <row r="31210" spans="1:12" ht="24" customHeight="1">
      <c r="A31210" s="1355"/>
      <c r="B31210" s="1355"/>
      <c r="C31210" s="1433"/>
      <c r="E31210" s="1433"/>
      <c r="K31210" s="1433"/>
      <c r="L31210" s="1334"/>
    </row>
    <row r="31211" spans="1:12" ht="24" customHeight="1">
      <c r="A31211" s="1355"/>
      <c r="B31211" s="1355"/>
      <c r="C31211" s="1433"/>
      <c r="E31211" s="1433"/>
      <c r="K31211" s="1433"/>
      <c r="L31211" s="1334"/>
    </row>
    <row r="31212" spans="1:12" ht="24" customHeight="1">
      <c r="A31212" s="1355"/>
      <c r="B31212" s="1355"/>
      <c r="C31212" s="1433"/>
      <c r="E31212" s="1433"/>
      <c r="K31212" s="1433"/>
      <c r="L31212" s="1334"/>
    </row>
    <row r="31213" spans="1:12" ht="24" customHeight="1">
      <c r="A31213" s="1355"/>
      <c r="B31213" s="1355"/>
      <c r="C31213" s="1433"/>
      <c r="E31213" s="1433"/>
      <c r="K31213" s="1433"/>
      <c r="L31213" s="1334"/>
    </row>
    <row r="31214" spans="1:12" ht="24" customHeight="1">
      <c r="A31214" s="1355"/>
      <c r="B31214" s="1355"/>
      <c r="C31214" s="1433"/>
      <c r="E31214" s="1433"/>
      <c r="K31214" s="1433"/>
      <c r="L31214" s="1334"/>
    </row>
    <row r="31215" spans="1:12" ht="24" customHeight="1">
      <c r="A31215" s="1355"/>
      <c r="B31215" s="1355"/>
      <c r="C31215" s="1433"/>
      <c r="E31215" s="1433"/>
      <c r="K31215" s="1433"/>
      <c r="L31215" s="1334"/>
    </row>
    <row r="31216" spans="1:12" ht="24" customHeight="1">
      <c r="A31216" s="1355"/>
      <c r="B31216" s="1355"/>
      <c r="C31216" s="1433"/>
      <c r="E31216" s="1433"/>
      <c r="K31216" s="1433"/>
      <c r="L31216" s="1334"/>
    </row>
    <row r="31217" spans="1:12" ht="24" customHeight="1">
      <c r="A31217" s="1355"/>
      <c r="B31217" s="1355"/>
      <c r="C31217" s="1433"/>
      <c r="E31217" s="1433"/>
      <c r="K31217" s="1433"/>
      <c r="L31217" s="1334"/>
    </row>
    <row r="31218" spans="1:12" ht="24" customHeight="1">
      <c r="A31218" s="1355"/>
      <c r="B31218" s="1355"/>
      <c r="C31218" s="1433"/>
      <c r="E31218" s="1433"/>
      <c r="K31218" s="1433"/>
      <c r="L31218" s="1334"/>
    </row>
    <row r="31219" spans="1:12" ht="24" customHeight="1">
      <c r="A31219" s="1355"/>
      <c r="B31219" s="1355"/>
      <c r="C31219" s="1433"/>
      <c r="E31219" s="1433"/>
      <c r="K31219" s="1433"/>
      <c r="L31219" s="1334"/>
    </row>
    <row r="31220" spans="1:12" ht="24" customHeight="1">
      <c r="A31220" s="1355"/>
      <c r="B31220" s="1355"/>
      <c r="C31220" s="1433"/>
      <c r="E31220" s="1433"/>
      <c r="K31220" s="1433"/>
      <c r="L31220" s="1334"/>
    </row>
    <row r="31221" spans="1:12" ht="24" customHeight="1">
      <c r="A31221" s="1355"/>
      <c r="B31221" s="1355"/>
      <c r="C31221" s="1433"/>
      <c r="E31221" s="1433"/>
      <c r="K31221" s="1433"/>
      <c r="L31221" s="1334"/>
    </row>
    <row r="31222" spans="1:12" ht="24" customHeight="1">
      <c r="A31222" s="1355"/>
      <c r="B31222" s="1355"/>
      <c r="C31222" s="1433"/>
      <c r="E31222" s="1433"/>
      <c r="K31222" s="1433"/>
      <c r="L31222" s="1334"/>
    </row>
    <row r="31223" spans="1:12" ht="24" customHeight="1">
      <c r="A31223" s="1355"/>
      <c r="B31223" s="1355"/>
      <c r="C31223" s="1433"/>
      <c r="E31223" s="1433"/>
      <c r="K31223" s="1433"/>
      <c r="L31223" s="1334"/>
    </row>
    <row r="31224" spans="1:12" ht="24" customHeight="1">
      <c r="A31224" s="1355"/>
      <c r="B31224" s="1355"/>
      <c r="C31224" s="1433"/>
      <c r="E31224" s="1433"/>
      <c r="K31224" s="1433"/>
      <c r="L31224" s="1334"/>
    </row>
    <row r="31225" spans="1:12" ht="24" customHeight="1">
      <c r="A31225" s="1355"/>
      <c r="B31225" s="1355"/>
      <c r="C31225" s="1433"/>
      <c r="E31225" s="1433"/>
      <c r="K31225" s="1433"/>
      <c r="L31225" s="1334"/>
    </row>
    <row r="31226" spans="1:12" ht="24" customHeight="1">
      <c r="A31226" s="1355"/>
      <c r="B31226" s="1355"/>
      <c r="C31226" s="1433"/>
      <c r="E31226" s="1433"/>
      <c r="K31226" s="1433"/>
      <c r="L31226" s="1334"/>
    </row>
    <row r="31227" spans="1:12" ht="24" customHeight="1">
      <c r="A31227" s="1355"/>
      <c r="B31227" s="1355"/>
      <c r="C31227" s="1433"/>
      <c r="E31227" s="1433"/>
      <c r="K31227" s="1433"/>
      <c r="L31227" s="1334"/>
    </row>
    <row r="31228" spans="1:12" ht="24" customHeight="1">
      <c r="A31228" s="1355"/>
      <c r="B31228" s="1355"/>
      <c r="C31228" s="1433"/>
      <c r="E31228" s="1433"/>
      <c r="K31228" s="1433"/>
      <c r="L31228" s="1334"/>
    </row>
    <row r="31229" spans="1:12" ht="24" customHeight="1">
      <c r="A31229" s="1355"/>
      <c r="B31229" s="1355"/>
      <c r="C31229" s="1433"/>
      <c r="E31229" s="1433"/>
      <c r="K31229" s="1433"/>
      <c r="L31229" s="1334"/>
    </row>
    <row r="31230" spans="1:12" ht="24" customHeight="1">
      <c r="A31230" s="1355"/>
      <c r="B31230" s="1355"/>
      <c r="C31230" s="1433"/>
      <c r="E31230" s="1433"/>
      <c r="K31230" s="1433"/>
      <c r="L31230" s="1334"/>
    </row>
    <row r="31231" spans="1:12" ht="24" customHeight="1">
      <c r="A31231" s="1355"/>
      <c r="B31231" s="1355"/>
      <c r="C31231" s="1433"/>
      <c r="E31231" s="1433"/>
      <c r="K31231" s="1433"/>
      <c r="L31231" s="1334"/>
    </row>
    <row r="31232" spans="1:12" ht="24" customHeight="1">
      <c r="A31232" s="1355"/>
      <c r="B31232" s="1355"/>
      <c r="C31232" s="1433"/>
      <c r="E31232" s="1433"/>
      <c r="K31232" s="1433"/>
      <c r="L31232" s="1334"/>
    </row>
    <row r="31233" spans="1:12" ht="24" customHeight="1">
      <c r="A31233" s="1355"/>
      <c r="B31233" s="1355"/>
      <c r="C31233" s="1433"/>
      <c r="E31233" s="1433"/>
      <c r="K31233" s="1433"/>
      <c r="L31233" s="1334"/>
    </row>
    <row r="31234" spans="1:12" ht="24" customHeight="1">
      <c r="A31234" s="1355"/>
      <c r="B31234" s="1355"/>
      <c r="C31234" s="1433"/>
      <c r="E31234" s="1433"/>
      <c r="K31234" s="1433"/>
      <c r="L31234" s="1334"/>
    </row>
    <row r="31235" spans="1:12" ht="24" customHeight="1">
      <c r="A31235" s="1355"/>
      <c r="B31235" s="1355"/>
      <c r="C31235" s="1433"/>
      <c r="E31235" s="1433"/>
      <c r="K31235" s="1433"/>
      <c r="L31235" s="1334"/>
    </row>
    <row r="31236" spans="1:12" ht="24" customHeight="1">
      <c r="A31236" s="1355"/>
      <c r="B31236" s="1355"/>
      <c r="C31236" s="1433"/>
      <c r="E31236" s="1433"/>
      <c r="K31236" s="1433"/>
      <c r="L31236" s="1334"/>
    </row>
    <row r="31237" spans="1:12" ht="24" customHeight="1">
      <c r="A31237" s="1355"/>
      <c r="B31237" s="1355"/>
      <c r="C31237" s="1433"/>
      <c r="E31237" s="1433"/>
      <c r="K31237" s="1433"/>
      <c r="L31237" s="1334"/>
    </row>
    <row r="31238" spans="1:12" ht="24" customHeight="1">
      <c r="A31238" s="1355"/>
      <c r="B31238" s="1355"/>
      <c r="C31238" s="1433"/>
      <c r="E31238" s="1433"/>
      <c r="K31238" s="1433"/>
      <c r="L31238" s="1334"/>
    </row>
    <row r="31239" spans="1:12" ht="24" customHeight="1">
      <c r="A31239" s="1355"/>
      <c r="B31239" s="1355"/>
      <c r="C31239" s="1433"/>
      <c r="E31239" s="1433"/>
      <c r="K31239" s="1433"/>
      <c r="L31239" s="1334"/>
    </row>
    <row r="31240" spans="1:12" ht="24" customHeight="1">
      <c r="A31240" s="1355"/>
      <c r="B31240" s="1355"/>
      <c r="C31240" s="1433"/>
      <c r="E31240" s="1433"/>
      <c r="K31240" s="1433"/>
      <c r="L31240" s="1334"/>
    </row>
    <row r="31241" spans="1:12" ht="24" customHeight="1">
      <c r="A31241" s="1355"/>
      <c r="B31241" s="1355"/>
      <c r="C31241" s="1433"/>
      <c r="E31241" s="1433"/>
      <c r="K31241" s="1433"/>
      <c r="L31241" s="1334"/>
    </row>
    <row r="31242" spans="1:12" ht="24" customHeight="1">
      <c r="A31242" s="1355"/>
      <c r="B31242" s="1355"/>
      <c r="C31242" s="1433"/>
      <c r="E31242" s="1433"/>
      <c r="K31242" s="1433"/>
      <c r="L31242" s="1334"/>
    </row>
    <row r="31243" spans="1:12" ht="24" customHeight="1">
      <c r="A31243" s="1355"/>
      <c r="B31243" s="1355"/>
      <c r="C31243" s="1433"/>
      <c r="E31243" s="1433"/>
      <c r="K31243" s="1433"/>
      <c r="L31243" s="1334"/>
    </row>
    <row r="31244" spans="1:12" ht="24" customHeight="1">
      <c r="A31244" s="1355"/>
      <c r="B31244" s="1355"/>
      <c r="C31244" s="1433"/>
      <c r="E31244" s="1433"/>
      <c r="K31244" s="1433"/>
      <c r="L31244" s="1334"/>
    </row>
    <row r="31245" spans="1:12" ht="24" customHeight="1">
      <c r="A31245" s="1355"/>
      <c r="B31245" s="1355"/>
      <c r="C31245" s="1433"/>
      <c r="E31245" s="1433"/>
      <c r="K31245" s="1433"/>
      <c r="L31245" s="1334"/>
    </row>
    <row r="31246" spans="1:12" ht="24" customHeight="1">
      <c r="A31246" s="1355"/>
      <c r="B31246" s="1355"/>
      <c r="C31246" s="1433"/>
      <c r="E31246" s="1433"/>
      <c r="K31246" s="1433"/>
      <c r="L31246" s="1334"/>
    </row>
    <row r="31247" spans="1:12" ht="24" customHeight="1">
      <c r="A31247" s="1355"/>
      <c r="B31247" s="1355"/>
      <c r="C31247" s="1433"/>
      <c r="E31247" s="1433"/>
      <c r="K31247" s="1433"/>
      <c r="L31247" s="1334"/>
    </row>
    <row r="31248" spans="1:12" ht="24" customHeight="1">
      <c r="A31248" s="1355"/>
      <c r="B31248" s="1355"/>
      <c r="C31248" s="1433"/>
      <c r="E31248" s="1433"/>
      <c r="K31248" s="1433"/>
      <c r="L31248" s="1334"/>
    </row>
    <row r="31249" spans="1:12" ht="24" customHeight="1">
      <c r="A31249" s="1355"/>
      <c r="B31249" s="1355"/>
      <c r="C31249" s="1433"/>
      <c r="E31249" s="1433"/>
      <c r="K31249" s="1433"/>
      <c r="L31249" s="1334"/>
    </row>
    <row r="31250" spans="1:12" ht="24" customHeight="1">
      <c r="A31250" s="1355"/>
      <c r="B31250" s="1355"/>
      <c r="C31250" s="1433"/>
      <c r="E31250" s="1433"/>
      <c r="K31250" s="1433"/>
      <c r="L31250" s="1334"/>
    </row>
    <row r="31251" spans="1:12" ht="24" customHeight="1">
      <c r="A31251" s="1355"/>
      <c r="B31251" s="1355"/>
      <c r="C31251" s="1433"/>
      <c r="E31251" s="1433"/>
      <c r="K31251" s="1433"/>
      <c r="L31251" s="1334"/>
    </row>
    <row r="31252" spans="1:12" ht="24" customHeight="1">
      <c r="A31252" s="1355"/>
      <c r="B31252" s="1355"/>
      <c r="C31252" s="1433"/>
      <c r="E31252" s="1433"/>
      <c r="K31252" s="1433"/>
      <c r="L31252" s="1334"/>
    </row>
    <row r="31253" spans="1:12" ht="24" customHeight="1">
      <c r="A31253" s="1355"/>
      <c r="B31253" s="1355"/>
      <c r="C31253" s="1433"/>
      <c r="E31253" s="1433"/>
      <c r="K31253" s="1433"/>
      <c r="L31253" s="1334"/>
    </row>
    <row r="31254" spans="1:12" ht="24" customHeight="1">
      <c r="A31254" s="1355"/>
      <c r="B31254" s="1355"/>
      <c r="C31254" s="1433"/>
      <c r="E31254" s="1433"/>
      <c r="K31254" s="1433"/>
      <c r="L31254" s="1334"/>
    </row>
    <row r="31255" spans="1:12" ht="24" customHeight="1">
      <c r="A31255" s="1355"/>
      <c r="B31255" s="1355"/>
      <c r="C31255" s="1433"/>
      <c r="E31255" s="1433"/>
      <c r="K31255" s="1433"/>
      <c r="L31255" s="1334"/>
    </row>
    <row r="31256" spans="1:12" ht="24" customHeight="1">
      <c r="A31256" s="1355"/>
      <c r="B31256" s="1355"/>
      <c r="C31256" s="1433"/>
      <c r="E31256" s="1433"/>
      <c r="K31256" s="1433"/>
      <c r="L31256" s="1334"/>
    </row>
    <row r="31257" spans="1:12" ht="24" customHeight="1">
      <c r="A31257" s="1355"/>
      <c r="B31257" s="1355"/>
      <c r="C31257" s="1433"/>
      <c r="E31257" s="1433"/>
      <c r="K31257" s="1433"/>
      <c r="L31257" s="1334"/>
    </row>
    <row r="31258" spans="1:12" ht="24" customHeight="1">
      <c r="A31258" s="1355"/>
      <c r="B31258" s="1355"/>
      <c r="C31258" s="1433"/>
      <c r="E31258" s="1433"/>
      <c r="K31258" s="1433"/>
      <c r="L31258" s="1334"/>
    </row>
    <row r="31259" spans="1:12" ht="24" customHeight="1">
      <c r="A31259" s="1355"/>
      <c r="B31259" s="1355"/>
      <c r="C31259" s="1433"/>
      <c r="E31259" s="1433"/>
      <c r="K31259" s="1433"/>
      <c r="L31259" s="1334"/>
    </row>
    <row r="31260" spans="1:12" ht="24" customHeight="1">
      <c r="A31260" s="1355"/>
      <c r="B31260" s="1355"/>
      <c r="C31260" s="1433"/>
      <c r="E31260" s="1433"/>
      <c r="K31260" s="1433"/>
      <c r="L31260" s="1334"/>
    </row>
    <row r="31261" spans="1:12" ht="24" customHeight="1">
      <c r="A31261" s="1355"/>
      <c r="B31261" s="1355"/>
      <c r="C31261" s="1433"/>
      <c r="E31261" s="1433"/>
      <c r="K31261" s="1433"/>
      <c r="L31261" s="1334"/>
    </row>
    <row r="31262" spans="1:12" ht="24" customHeight="1">
      <c r="A31262" s="1355"/>
      <c r="B31262" s="1355"/>
      <c r="C31262" s="1433"/>
      <c r="E31262" s="1433"/>
      <c r="K31262" s="1433"/>
      <c r="L31262" s="1334"/>
    </row>
    <row r="31263" spans="1:12" ht="24" customHeight="1">
      <c r="A31263" s="1355"/>
      <c r="B31263" s="1355"/>
      <c r="C31263" s="1433"/>
      <c r="E31263" s="1433"/>
      <c r="K31263" s="1433"/>
      <c r="L31263" s="1334"/>
    </row>
    <row r="31264" spans="1:12" ht="24" customHeight="1">
      <c r="A31264" s="1355"/>
      <c r="B31264" s="1355"/>
      <c r="C31264" s="1433"/>
      <c r="E31264" s="1433"/>
      <c r="K31264" s="1433"/>
      <c r="L31264" s="1334"/>
    </row>
    <row r="31265" spans="1:12" ht="24" customHeight="1">
      <c r="A31265" s="1355"/>
      <c r="B31265" s="1355"/>
      <c r="C31265" s="1433"/>
      <c r="E31265" s="1433"/>
      <c r="K31265" s="1433"/>
      <c r="L31265" s="1334"/>
    </row>
    <row r="31266" spans="1:12" ht="24" customHeight="1">
      <c r="A31266" s="1355"/>
      <c r="B31266" s="1355"/>
      <c r="C31266" s="1433"/>
      <c r="E31266" s="1433"/>
      <c r="K31266" s="1433"/>
      <c r="L31266" s="1334"/>
    </row>
    <row r="31267" spans="1:12" ht="24" customHeight="1">
      <c r="A31267" s="1355"/>
      <c r="B31267" s="1355"/>
      <c r="C31267" s="1433"/>
      <c r="E31267" s="1433"/>
      <c r="K31267" s="1433"/>
      <c r="L31267" s="1334"/>
    </row>
    <row r="31268" spans="1:12" ht="24" customHeight="1">
      <c r="A31268" s="1355"/>
      <c r="B31268" s="1355"/>
      <c r="C31268" s="1433"/>
      <c r="E31268" s="1433"/>
      <c r="K31268" s="1433"/>
      <c r="L31268" s="1334"/>
    </row>
    <row r="31269" spans="1:12" ht="24" customHeight="1">
      <c r="A31269" s="1355"/>
      <c r="B31269" s="1355"/>
      <c r="C31269" s="1433"/>
      <c r="E31269" s="1433"/>
      <c r="K31269" s="1433"/>
      <c r="L31269" s="1334"/>
    </row>
    <row r="31270" spans="1:12" ht="24" customHeight="1">
      <c r="A31270" s="1355"/>
      <c r="B31270" s="1355"/>
      <c r="C31270" s="1433"/>
      <c r="E31270" s="1433"/>
      <c r="K31270" s="1433"/>
      <c r="L31270" s="1334"/>
    </row>
    <row r="31271" spans="1:12" ht="24" customHeight="1">
      <c r="A31271" s="1355"/>
      <c r="B31271" s="1355"/>
      <c r="C31271" s="1433"/>
      <c r="E31271" s="1433"/>
      <c r="K31271" s="1433"/>
      <c r="L31271" s="1334"/>
    </row>
    <row r="31272" spans="1:12" ht="24" customHeight="1">
      <c r="A31272" s="1355"/>
      <c r="B31272" s="1355"/>
      <c r="C31272" s="1433"/>
      <c r="E31272" s="1433"/>
      <c r="K31272" s="1433"/>
      <c r="L31272" s="1334"/>
    </row>
    <row r="31273" spans="1:12" ht="24" customHeight="1">
      <c r="A31273" s="1355"/>
      <c r="B31273" s="1355"/>
      <c r="C31273" s="1433"/>
      <c r="E31273" s="1433"/>
      <c r="K31273" s="1433"/>
      <c r="L31273" s="1334"/>
    </row>
    <row r="31274" spans="1:12" ht="24" customHeight="1">
      <c r="A31274" s="1355"/>
      <c r="B31274" s="1355"/>
      <c r="C31274" s="1433"/>
      <c r="E31274" s="1433"/>
      <c r="K31274" s="1433"/>
      <c r="L31274" s="1334"/>
    </row>
    <row r="31275" spans="1:12" ht="24" customHeight="1">
      <c r="A31275" s="1355"/>
      <c r="B31275" s="1355"/>
      <c r="C31275" s="1433"/>
      <c r="E31275" s="1433"/>
      <c r="K31275" s="1433"/>
      <c r="L31275" s="1334"/>
    </row>
    <row r="31276" spans="1:12" ht="24" customHeight="1">
      <c r="A31276" s="1355"/>
      <c r="B31276" s="1355"/>
      <c r="C31276" s="1433"/>
      <c r="E31276" s="1433"/>
      <c r="K31276" s="1433"/>
      <c r="L31276" s="1334"/>
    </row>
    <row r="31277" spans="1:12" ht="24" customHeight="1">
      <c r="A31277" s="1355"/>
      <c r="B31277" s="1355"/>
      <c r="C31277" s="1433"/>
      <c r="E31277" s="1433"/>
      <c r="K31277" s="1433"/>
      <c r="L31277" s="1334"/>
    </row>
    <row r="31278" spans="1:12" ht="24" customHeight="1">
      <c r="A31278" s="1355"/>
      <c r="B31278" s="1355"/>
      <c r="C31278" s="1433"/>
      <c r="E31278" s="1433"/>
      <c r="K31278" s="1433"/>
      <c r="L31278" s="1334"/>
    </row>
    <row r="31279" spans="1:12" ht="24" customHeight="1">
      <c r="A31279" s="1355"/>
      <c r="B31279" s="1355"/>
      <c r="C31279" s="1433"/>
      <c r="E31279" s="1433"/>
      <c r="K31279" s="1433"/>
      <c r="L31279" s="1334"/>
    </row>
    <row r="31280" spans="1:12" ht="24" customHeight="1">
      <c r="A31280" s="1355"/>
      <c r="B31280" s="1355"/>
      <c r="C31280" s="1433"/>
      <c r="E31280" s="1433"/>
      <c r="K31280" s="1433"/>
      <c r="L31280" s="1334"/>
    </row>
    <row r="31281" spans="1:12" ht="24" customHeight="1">
      <c r="A31281" s="1355"/>
      <c r="B31281" s="1355"/>
      <c r="C31281" s="1433"/>
      <c r="E31281" s="1433"/>
      <c r="K31281" s="1433"/>
      <c r="L31281" s="1334"/>
    </row>
    <row r="31282" spans="1:12" ht="24" customHeight="1">
      <c r="A31282" s="1355"/>
      <c r="B31282" s="1355"/>
      <c r="C31282" s="1433"/>
      <c r="E31282" s="1433"/>
      <c r="K31282" s="1433"/>
      <c r="L31282" s="1334"/>
    </row>
    <row r="31283" spans="1:12" ht="24" customHeight="1">
      <c r="A31283" s="1355"/>
      <c r="B31283" s="1355"/>
      <c r="C31283" s="1433"/>
      <c r="E31283" s="1433"/>
      <c r="K31283" s="1433"/>
      <c r="L31283" s="1334"/>
    </row>
    <row r="31284" spans="1:12" ht="24" customHeight="1">
      <c r="A31284" s="1355"/>
      <c r="B31284" s="1355"/>
      <c r="C31284" s="1433"/>
      <c r="E31284" s="1433"/>
      <c r="K31284" s="1433"/>
      <c r="L31284" s="1334"/>
    </row>
    <row r="31285" spans="1:12" ht="24" customHeight="1">
      <c r="A31285" s="1355"/>
      <c r="B31285" s="1355"/>
      <c r="C31285" s="1433"/>
      <c r="E31285" s="1433"/>
      <c r="K31285" s="1433"/>
      <c r="L31285" s="1334"/>
    </row>
    <row r="31286" spans="1:12" ht="24" customHeight="1">
      <c r="A31286" s="1355"/>
      <c r="B31286" s="1355"/>
      <c r="C31286" s="1433"/>
      <c r="E31286" s="1433"/>
      <c r="K31286" s="1433"/>
      <c r="L31286" s="1334"/>
    </row>
    <row r="31287" spans="1:12" ht="24" customHeight="1">
      <c r="A31287" s="1355"/>
      <c r="B31287" s="1355"/>
      <c r="C31287" s="1433"/>
      <c r="E31287" s="1433"/>
      <c r="K31287" s="1433"/>
      <c r="L31287" s="1334"/>
    </row>
    <row r="31288" spans="1:12" ht="24" customHeight="1">
      <c r="A31288" s="1355"/>
      <c r="B31288" s="1355"/>
      <c r="C31288" s="1433"/>
      <c r="E31288" s="1433"/>
      <c r="K31288" s="1433"/>
      <c r="L31288" s="1334"/>
    </row>
    <row r="31289" spans="1:12" ht="24" customHeight="1">
      <c r="A31289" s="1355"/>
      <c r="B31289" s="1355"/>
      <c r="C31289" s="1433"/>
      <c r="E31289" s="1433"/>
      <c r="K31289" s="1433"/>
      <c r="L31289" s="1334"/>
    </row>
    <row r="31290" spans="1:12" ht="24" customHeight="1">
      <c r="A31290" s="1355"/>
      <c r="B31290" s="1355"/>
      <c r="C31290" s="1433"/>
      <c r="E31290" s="1433"/>
      <c r="K31290" s="1433"/>
      <c r="L31290" s="1334"/>
    </row>
    <row r="31291" spans="1:12" ht="24" customHeight="1">
      <c r="A31291" s="1355"/>
      <c r="B31291" s="1355"/>
      <c r="C31291" s="1433"/>
      <c r="E31291" s="1433"/>
      <c r="K31291" s="1433"/>
      <c r="L31291" s="1334"/>
    </row>
    <row r="31292" spans="1:12" ht="24" customHeight="1">
      <c r="A31292" s="1355"/>
      <c r="B31292" s="1355"/>
      <c r="C31292" s="1433"/>
      <c r="E31292" s="1433"/>
      <c r="K31292" s="1433"/>
      <c r="L31292" s="1334"/>
    </row>
    <row r="31293" spans="1:12" ht="24" customHeight="1">
      <c r="A31293" s="1355"/>
      <c r="B31293" s="1355"/>
      <c r="C31293" s="1433"/>
      <c r="E31293" s="1433"/>
      <c r="K31293" s="1433"/>
      <c r="L31293" s="1334"/>
    </row>
    <row r="31294" spans="1:12" ht="24" customHeight="1">
      <c r="A31294" s="1355"/>
      <c r="B31294" s="1355"/>
      <c r="C31294" s="1433"/>
      <c r="E31294" s="1433"/>
      <c r="K31294" s="1433"/>
      <c r="L31294" s="1334"/>
    </row>
    <row r="31295" spans="1:12" ht="24" customHeight="1">
      <c r="A31295" s="1355"/>
      <c r="B31295" s="1355"/>
      <c r="C31295" s="1433"/>
      <c r="E31295" s="1433"/>
      <c r="K31295" s="1433"/>
      <c r="L31295" s="1334"/>
    </row>
    <row r="31296" spans="1:12" ht="24" customHeight="1">
      <c r="A31296" s="1355"/>
      <c r="B31296" s="1355"/>
      <c r="C31296" s="1433"/>
      <c r="E31296" s="1433"/>
      <c r="K31296" s="1433"/>
      <c r="L31296" s="1334"/>
    </row>
    <row r="31297" spans="1:12" ht="24" customHeight="1">
      <c r="A31297" s="1355"/>
      <c r="B31297" s="1355"/>
      <c r="C31297" s="1433"/>
      <c r="E31297" s="1433"/>
      <c r="K31297" s="1433"/>
      <c r="L31297" s="1334"/>
    </row>
    <row r="31298" spans="1:12" ht="24" customHeight="1">
      <c r="A31298" s="1355"/>
      <c r="B31298" s="1355"/>
      <c r="C31298" s="1433"/>
      <c r="E31298" s="1433"/>
      <c r="K31298" s="1433"/>
      <c r="L31298" s="1334"/>
    </row>
    <row r="31299" spans="1:12" ht="24" customHeight="1">
      <c r="A31299" s="1355"/>
      <c r="B31299" s="1355"/>
      <c r="C31299" s="1433"/>
      <c r="E31299" s="1433"/>
      <c r="K31299" s="1433"/>
      <c r="L31299" s="1334"/>
    </row>
    <row r="31300" spans="1:12" ht="24" customHeight="1">
      <c r="A31300" s="1355"/>
      <c r="B31300" s="1355"/>
      <c r="C31300" s="1433"/>
      <c r="E31300" s="1433"/>
      <c r="K31300" s="1433"/>
      <c r="L31300" s="1334"/>
    </row>
    <row r="31301" spans="1:12" ht="24" customHeight="1">
      <c r="A31301" s="1355"/>
      <c r="B31301" s="1355"/>
      <c r="C31301" s="1433"/>
      <c r="E31301" s="1433"/>
      <c r="K31301" s="1433"/>
      <c r="L31301" s="1334"/>
    </row>
    <row r="31302" spans="1:12" ht="24" customHeight="1">
      <c r="A31302" s="1355"/>
      <c r="B31302" s="1355"/>
      <c r="C31302" s="1433"/>
      <c r="E31302" s="1433"/>
      <c r="K31302" s="1433"/>
      <c r="L31302" s="1334"/>
    </row>
    <row r="31303" spans="1:12" ht="24" customHeight="1">
      <c r="A31303" s="1355"/>
      <c r="B31303" s="1355"/>
      <c r="C31303" s="1433"/>
      <c r="E31303" s="1433"/>
      <c r="K31303" s="1433"/>
      <c r="L31303" s="1334"/>
    </row>
    <row r="31304" spans="1:12" ht="24" customHeight="1">
      <c r="A31304" s="1355"/>
      <c r="B31304" s="1355"/>
      <c r="C31304" s="1433"/>
      <c r="E31304" s="1433"/>
      <c r="K31304" s="1433"/>
      <c r="L31304" s="1334"/>
    </row>
    <row r="31305" spans="1:12" ht="24" customHeight="1">
      <c r="A31305" s="1355"/>
      <c r="B31305" s="1355"/>
      <c r="C31305" s="1433"/>
      <c r="E31305" s="1433"/>
      <c r="K31305" s="1433"/>
      <c r="L31305" s="1334"/>
    </row>
    <row r="31306" spans="1:12" ht="24" customHeight="1">
      <c r="A31306" s="1355"/>
      <c r="B31306" s="1355"/>
      <c r="C31306" s="1433"/>
      <c r="E31306" s="1433"/>
      <c r="K31306" s="1433"/>
      <c r="L31306" s="1334"/>
    </row>
    <row r="31307" spans="1:12" ht="24" customHeight="1">
      <c r="A31307" s="1355"/>
      <c r="B31307" s="1355"/>
      <c r="C31307" s="1433"/>
      <c r="E31307" s="1433"/>
      <c r="K31307" s="1433"/>
      <c r="L31307" s="1334"/>
    </row>
    <row r="31308" spans="1:12" ht="24" customHeight="1">
      <c r="A31308" s="1355"/>
      <c r="B31308" s="1355"/>
      <c r="C31308" s="1433"/>
      <c r="E31308" s="1433"/>
      <c r="K31308" s="1433"/>
      <c r="L31308" s="1334"/>
    </row>
    <row r="31309" spans="1:12" ht="24" customHeight="1">
      <c r="A31309" s="1355"/>
      <c r="B31309" s="1355"/>
      <c r="C31309" s="1433"/>
      <c r="E31309" s="1433"/>
      <c r="K31309" s="1433"/>
      <c r="L31309" s="1334"/>
    </row>
    <row r="31310" spans="1:12" ht="24" customHeight="1">
      <c r="A31310" s="1355"/>
      <c r="B31310" s="1355"/>
      <c r="C31310" s="1433"/>
      <c r="E31310" s="1433"/>
      <c r="K31310" s="1433"/>
      <c r="L31310" s="1334"/>
    </row>
    <row r="31311" spans="1:12" ht="24" customHeight="1">
      <c r="A31311" s="1355"/>
      <c r="B31311" s="1355"/>
      <c r="C31311" s="1433"/>
      <c r="E31311" s="1433"/>
      <c r="K31311" s="1433"/>
      <c r="L31311" s="1334"/>
    </row>
    <row r="31312" spans="1:12" ht="24" customHeight="1">
      <c r="A31312" s="1355"/>
      <c r="B31312" s="1355"/>
      <c r="C31312" s="1433"/>
      <c r="E31312" s="1433"/>
      <c r="K31312" s="1433"/>
      <c r="L31312" s="1334"/>
    </row>
    <row r="31313" spans="1:12" ht="24" customHeight="1">
      <c r="A31313" s="1355"/>
      <c r="B31313" s="1355"/>
      <c r="C31313" s="1433"/>
      <c r="E31313" s="1433"/>
      <c r="K31313" s="1433"/>
      <c r="L31313" s="1334"/>
    </row>
    <row r="31314" spans="1:12" ht="24" customHeight="1">
      <c r="A31314" s="1355"/>
      <c r="B31314" s="1355"/>
      <c r="C31314" s="1433"/>
      <c r="E31314" s="1433"/>
      <c r="K31314" s="1433"/>
      <c r="L31314" s="1334"/>
    </row>
    <row r="31315" spans="1:12" ht="24" customHeight="1">
      <c r="A31315" s="1355"/>
      <c r="B31315" s="1355"/>
      <c r="C31315" s="1433"/>
      <c r="E31315" s="1433"/>
      <c r="K31315" s="1433"/>
      <c r="L31315" s="1334"/>
    </row>
    <row r="31316" spans="1:12" ht="24" customHeight="1">
      <c r="A31316" s="1355"/>
      <c r="B31316" s="1355"/>
      <c r="C31316" s="1433"/>
      <c r="E31316" s="1433"/>
      <c r="K31316" s="1433"/>
      <c r="L31316" s="1334"/>
    </row>
    <row r="31317" spans="1:12" ht="24" customHeight="1">
      <c r="A31317" s="1355"/>
      <c r="B31317" s="1355"/>
      <c r="C31317" s="1433"/>
      <c r="E31317" s="1433"/>
      <c r="K31317" s="1433"/>
      <c r="L31317" s="1334"/>
    </row>
    <row r="31318" spans="1:12" ht="24" customHeight="1">
      <c r="A31318" s="1355"/>
      <c r="B31318" s="1355"/>
      <c r="C31318" s="1433"/>
      <c r="E31318" s="1433"/>
      <c r="K31318" s="1433"/>
      <c r="L31318" s="1334"/>
    </row>
    <row r="31319" spans="1:12" ht="24" customHeight="1">
      <c r="A31319" s="1355"/>
      <c r="B31319" s="1355"/>
      <c r="C31319" s="1433"/>
      <c r="E31319" s="1433"/>
      <c r="K31319" s="1433"/>
      <c r="L31319" s="1334"/>
    </row>
    <row r="31320" spans="1:12" ht="24" customHeight="1">
      <c r="A31320" s="1355"/>
      <c r="B31320" s="1355"/>
      <c r="C31320" s="1433"/>
      <c r="E31320" s="1433"/>
      <c r="K31320" s="1433"/>
      <c r="L31320" s="1334"/>
    </row>
    <row r="31321" spans="1:12" ht="24" customHeight="1">
      <c r="A31321" s="1355"/>
      <c r="B31321" s="1355"/>
      <c r="C31321" s="1433"/>
      <c r="E31321" s="1433"/>
      <c r="K31321" s="1433"/>
      <c r="L31321" s="1334"/>
    </row>
    <row r="31322" spans="1:12" ht="24" customHeight="1">
      <c r="A31322" s="1355"/>
      <c r="B31322" s="1355"/>
      <c r="C31322" s="1433"/>
      <c r="E31322" s="1433"/>
      <c r="K31322" s="1433"/>
      <c r="L31322" s="1334"/>
    </row>
    <row r="31323" spans="1:12" ht="24" customHeight="1">
      <c r="A31323" s="1355"/>
      <c r="B31323" s="1355"/>
      <c r="C31323" s="1433"/>
      <c r="E31323" s="1433"/>
      <c r="K31323" s="1433"/>
      <c r="L31323" s="1334"/>
    </row>
    <row r="31324" spans="1:12" ht="24" customHeight="1">
      <c r="A31324" s="1355"/>
      <c r="B31324" s="1355"/>
      <c r="C31324" s="1433"/>
      <c r="E31324" s="1433"/>
      <c r="K31324" s="1433"/>
      <c r="L31324" s="1334"/>
    </row>
    <row r="31325" spans="1:12" ht="24" customHeight="1">
      <c r="A31325" s="1355"/>
      <c r="B31325" s="1355"/>
      <c r="C31325" s="1433"/>
      <c r="E31325" s="1433"/>
      <c r="K31325" s="1433"/>
      <c r="L31325" s="1334"/>
    </row>
    <row r="31326" spans="1:12" ht="24" customHeight="1">
      <c r="A31326" s="1355"/>
      <c r="B31326" s="1355"/>
      <c r="C31326" s="1433"/>
      <c r="E31326" s="1433"/>
      <c r="K31326" s="1433"/>
      <c r="L31326" s="1334"/>
    </row>
    <row r="31327" spans="1:12" ht="24" customHeight="1">
      <c r="A31327" s="1355"/>
      <c r="B31327" s="1355"/>
      <c r="C31327" s="1433"/>
      <c r="E31327" s="1433"/>
      <c r="K31327" s="1433"/>
      <c r="L31327" s="1334"/>
    </row>
    <row r="31328" spans="1:12" ht="24" customHeight="1">
      <c r="A31328" s="1355"/>
      <c r="B31328" s="1355"/>
      <c r="C31328" s="1433"/>
      <c r="E31328" s="1433"/>
      <c r="K31328" s="1433"/>
      <c r="L31328" s="1334"/>
    </row>
    <row r="31329" spans="1:12" ht="24" customHeight="1">
      <c r="A31329" s="1355"/>
      <c r="B31329" s="1355"/>
      <c r="C31329" s="1433"/>
      <c r="E31329" s="1433"/>
      <c r="K31329" s="1433"/>
      <c r="L31329" s="1334"/>
    </row>
    <row r="31330" spans="1:12" ht="24" customHeight="1">
      <c r="A31330" s="1355"/>
      <c r="B31330" s="1355"/>
      <c r="C31330" s="1433"/>
      <c r="E31330" s="1433"/>
      <c r="K31330" s="1433"/>
      <c r="L31330" s="1334"/>
    </row>
    <row r="31331" spans="1:12" ht="24" customHeight="1">
      <c r="A31331" s="1355"/>
      <c r="B31331" s="1355"/>
      <c r="C31331" s="1433"/>
      <c r="E31331" s="1433"/>
      <c r="K31331" s="1433"/>
      <c r="L31331" s="1334"/>
    </row>
    <row r="31332" spans="1:12" ht="24" customHeight="1">
      <c r="A31332" s="1355"/>
      <c r="B31332" s="1355"/>
      <c r="C31332" s="1433"/>
      <c r="E31332" s="1433"/>
      <c r="K31332" s="1433"/>
      <c r="L31332" s="1334"/>
    </row>
    <row r="31333" spans="1:12" ht="24" customHeight="1">
      <c r="A31333" s="1355"/>
      <c r="B31333" s="1355"/>
      <c r="C31333" s="1433"/>
      <c r="E31333" s="1433"/>
      <c r="K31333" s="1433"/>
      <c r="L31333" s="1334"/>
    </row>
    <row r="31334" spans="1:12" ht="24" customHeight="1">
      <c r="A31334" s="1355"/>
      <c r="B31334" s="1355"/>
      <c r="C31334" s="1433"/>
      <c r="E31334" s="1433"/>
      <c r="K31334" s="1433"/>
      <c r="L31334" s="1334"/>
    </row>
    <row r="31335" spans="1:12" ht="24" customHeight="1">
      <c r="A31335" s="1355"/>
      <c r="B31335" s="1355"/>
      <c r="C31335" s="1433"/>
      <c r="E31335" s="1433"/>
      <c r="K31335" s="1433"/>
      <c r="L31335" s="1334"/>
    </row>
    <row r="31336" spans="1:12" ht="24" customHeight="1">
      <c r="A31336" s="1355"/>
      <c r="B31336" s="1355"/>
      <c r="C31336" s="1433"/>
      <c r="E31336" s="1433"/>
      <c r="K31336" s="1433"/>
      <c r="L31336" s="1334"/>
    </row>
    <row r="31337" spans="1:12" ht="24" customHeight="1">
      <c r="A31337" s="1355"/>
      <c r="B31337" s="1355"/>
      <c r="C31337" s="1433"/>
      <c r="E31337" s="1433"/>
      <c r="K31337" s="1433"/>
      <c r="L31337" s="1334"/>
    </row>
    <row r="31338" spans="1:12" ht="24" customHeight="1">
      <c r="A31338" s="1355"/>
      <c r="B31338" s="1355"/>
      <c r="C31338" s="1433"/>
      <c r="E31338" s="1433"/>
      <c r="K31338" s="1433"/>
      <c r="L31338" s="1334"/>
    </row>
    <row r="31339" spans="1:12" ht="24" customHeight="1">
      <c r="A31339" s="1355"/>
      <c r="B31339" s="1355"/>
      <c r="C31339" s="1433"/>
      <c r="E31339" s="1433"/>
      <c r="K31339" s="1433"/>
      <c r="L31339" s="1334"/>
    </row>
    <row r="31340" spans="1:12" ht="24" customHeight="1">
      <c r="A31340" s="1355"/>
      <c r="B31340" s="1355"/>
      <c r="C31340" s="1433"/>
      <c r="E31340" s="1433"/>
      <c r="K31340" s="1433"/>
      <c r="L31340" s="1334"/>
    </row>
    <row r="31341" spans="1:12" ht="24" customHeight="1">
      <c r="A31341" s="1355"/>
      <c r="B31341" s="1355"/>
      <c r="C31341" s="1433"/>
      <c r="E31341" s="1433"/>
      <c r="K31341" s="1433"/>
      <c r="L31341" s="1334"/>
    </row>
    <row r="31342" spans="1:12" ht="24" customHeight="1">
      <c r="A31342" s="1355"/>
      <c r="B31342" s="1355"/>
      <c r="C31342" s="1433"/>
      <c r="E31342" s="1433"/>
      <c r="K31342" s="1433"/>
      <c r="L31342" s="1334"/>
    </row>
    <row r="31343" spans="1:12" ht="24" customHeight="1">
      <c r="A31343" s="1355"/>
      <c r="B31343" s="1355"/>
      <c r="C31343" s="1433"/>
      <c r="E31343" s="1433"/>
      <c r="K31343" s="1433"/>
      <c r="L31343" s="1334"/>
    </row>
    <row r="31344" spans="1:12" ht="24" customHeight="1">
      <c r="A31344" s="1355"/>
      <c r="B31344" s="1355"/>
      <c r="C31344" s="1433"/>
      <c r="E31344" s="1433"/>
      <c r="K31344" s="1433"/>
      <c r="L31344" s="1334"/>
    </row>
    <row r="31345" spans="1:12" ht="24" customHeight="1">
      <c r="A31345" s="1355"/>
      <c r="B31345" s="1355"/>
      <c r="C31345" s="1433"/>
      <c r="E31345" s="1433"/>
      <c r="K31345" s="1433"/>
      <c r="L31345" s="1334"/>
    </row>
    <row r="31346" spans="1:12" ht="24" customHeight="1">
      <c r="A31346" s="1355"/>
      <c r="B31346" s="1355"/>
      <c r="C31346" s="1433"/>
      <c r="E31346" s="1433"/>
      <c r="K31346" s="1433"/>
      <c r="L31346" s="1334"/>
    </row>
    <row r="31347" spans="1:12" ht="24" customHeight="1">
      <c r="A31347" s="1355"/>
      <c r="B31347" s="1355"/>
      <c r="C31347" s="1433"/>
      <c r="E31347" s="1433"/>
      <c r="K31347" s="1433"/>
      <c r="L31347" s="1334"/>
    </row>
    <row r="31348" spans="1:12" ht="24" customHeight="1">
      <c r="A31348" s="1355"/>
      <c r="B31348" s="1355"/>
      <c r="C31348" s="1433"/>
      <c r="E31348" s="1433"/>
      <c r="K31348" s="1433"/>
      <c r="L31348" s="1334"/>
    </row>
    <row r="31349" spans="1:12" ht="24" customHeight="1">
      <c r="A31349" s="1355"/>
      <c r="B31349" s="1355"/>
      <c r="C31349" s="1433"/>
      <c r="E31349" s="1433"/>
      <c r="K31349" s="1433"/>
      <c r="L31349" s="1334"/>
    </row>
    <row r="31350" spans="1:12" ht="24" customHeight="1">
      <c r="A31350" s="1355"/>
      <c r="B31350" s="1355"/>
      <c r="C31350" s="1433"/>
      <c r="E31350" s="1433"/>
      <c r="K31350" s="1433"/>
      <c r="L31350" s="1334"/>
    </row>
    <row r="31351" spans="1:12" ht="24" customHeight="1">
      <c r="A31351" s="1355"/>
      <c r="B31351" s="1355"/>
      <c r="C31351" s="1433"/>
      <c r="E31351" s="1433"/>
      <c r="K31351" s="1433"/>
      <c r="L31351" s="1334"/>
    </row>
    <row r="31352" spans="1:12" ht="24" customHeight="1">
      <c r="A31352" s="1355"/>
      <c r="B31352" s="1355"/>
      <c r="C31352" s="1433"/>
      <c r="E31352" s="1433"/>
      <c r="K31352" s="1433"/>
      <c r="L31352" s="1334"/>
    </row>
    <row r="31353" spans="1:12" ht="24" customHeight="1">
      <c r="A31353" s="1355"/>
      <c r="B31353" s="1355"/>
      <c r="C31353" s="1433"/>
      <c r="E31353" s="1433"/>
      <c r="K31353" s="1433"/>
      <c r="L31353" s="1334"/>
    </row>
    <row r="31354" spans="1:12" ht="24" customHeight="1">
      <c r="A31354" s="1355"/>
      <c r="B31354" s="1355"/>
      <c r="C31354" s="1433"/>
      <c r="E31354" s="1433"/>
      <c r="K31354" s="1433"/>
      <c r="L31354" s="1334"/>
    </row>
    <row r="31355" spans="1:12" ht="24" customHeight="1">
      <c r="A31355" s="1355"/>
      <c r="B31355" s="1355"/>
      <c r="C31355" s="1433"/>
      <c r="E31355" s="1433"/>
      <c r="K31355" s="1433"/>
      <c r="L31355" s="1334"/>
    </row>
    <row r="31356" spans="1:12" ht="24" customHeight="1">
      <c r="A31356" s="1355"/>
      <c r="B31356" s="1355"/>
      <c r="C31356" s="1433"/>
      <c r="E31356" s="1433"/>
      <c r="K31356" s="1433"/>
      <c r="L31356" s="1334"/>
    </row>
    <row r="31357" spans="1:12" ht="24" customHeight="1">
      <c r="A31357" s="1355"/>
      <c r="B31357" s="1355"/>
      <c r="C31357" s="1433"/>
      <c r="E31357" s="1433"/>
      <c r="K31357" s="1433"/>
      <c r="L31357" s="1334"/>
    </row>
    <row r="31358" spans="1:12" ht="24" customHeight="1">
      <c r="A31358" s="1355"/>
      <c r="B31358" s="1355"/>
      <c r="C31358" s="1433"/>
      <c r="E31358" s="1433"/>
      <c r="K31358" s="1433"/>
      <c r="L31358" s="1334"/>
    </row>
    <row r="31359" spans="1:12" ht="24" customHeight="1">
      <c r="A31359" s="1355"/>
      <c r="B31359" s="1355"/>
      <c r="C31359" s="1433"/>
      <c r="E31359" s="1433"/>
      <c r="K31359" s="1433"/>
      <c r="L31359" s="1334"/>
    </row>
    <row r="31360" spans="1:12" ht="24" customHeight="1">
      <c r="A31360" s="1355"/>
      <c r="B31360" s="1355"/>
      <c r="C31360" s="1433"/>
      <c r="E31360" s="1433"/>
      <c r="K31360" s="1433"/>
      <c r="L31360" s="1334"/>
    </row>
    <row r="31361" spans="1:12" ht="24" customHeight="1">
      <c r="A31361" s="1355"/>
      <c r="B31361" s="1355"/>
      <c r="C31361" s="1433"/>
      <c r="E31361" s="1433"/>
      <c r="K31361" s="1433"/>
      <c r="L31361" s="1334"/>
    </row>
    <row r="31362" spans="1:12" ht="24" customHeight="1">
      <c r="A31362" s="1355"/>
      <c r="B31362" s="1355"/>
      <c r="C31362" s="1433"/>
      <c r="E31362" s="1433"/>
      <c r="K31362" s="1433"/>
      <c r="L31362" s="1334"/>
    </row>
    <row r="31363" spans="1:12" ht="24" customHeight="1">
      <c r="A31363" s="1355"/>
      <c r="B31363" s="1355"/>
      <c r="C31363" s="1433"/>
      <c r="E31363" s="1433"/>
      <c r="K31363" s="1433"/>
      <c r="L31363" s="1334"/>
    </row>
    <row r="31364" spans="1:12" ht="24" customHeight="1">
      <c r="A31364" s="1355"/>
      <c r="B31364" s="1355"/>
      <c r="C31364" s="1433"/>
      <c r="E31364" s="1433"/>
      <c r="K31364" s="1433"/>
      <c r="L31364" s="1334"/>
    </row>
    <row r="31365" spans="1:12" ht="24" customHeight="1">
      <c r="A31365" s="1355"/>
      <c r="B31365" s="1355"/>
      <c r="C31365" s="1433"/>
      <c r="E31365" s="1433"/>
      <c r="K31365" s="1433"/>
      <c r="L31365" s="1334"/>
    </row>
    <row r="31366" spans="1:12" ht="24" customHeight="1">
      <c r="A31366" s="1355"/>
      <c r="B31366" s="1355"/>
      <c r="C31366" s="1433"/>
      <c r="E31366" s="1433"/>
      <c r="K31366" s="1433"/>
      <c r="L31366" s="1334"/>
    </row>
    <row r="31367" spans="1:12" ht="24" customHeight="1">
      <c r="A31367" s="1355"/>
      <c r="B31367" s="1355"/>
      <c r="C31367" s="1433"/>
      <c r="E31367" s="1433"/>
      <c r="K31367" s="1433"/>
      <c r="L31367" s="1334"/>
    </row>
    <row r="31368" spans="1:12" ht="24" customHeight="1">
      <c r="A31368" s="1355"/>
      <c r="B31368" s="1355"/>
      <c r="C31368" s="1433"/>
      <c r="E31368" s="1433"/>
      <c r="K31368" s="1433"/>
      <c r="L31368" s="1334"/>
    </row>
    <row r="31369" spans="1:12" ht="24" customHeight="1">
      <c r="A31369" s="1355"/>
      <c r="B31369" s="1355"/>
      <c r="C31369" s="1433"/>
      <c r="E31369" s="1433"/>
      <c r="K31369" s="1433"/>
      <c r="L31369" s="1334"/>
    </row>
    <row r="31370" spans="1:12" ht="24" customHeight="1">
      <c r="A31370" s="1355"/>
      <c r="B31370" s="1355"/>
      <c r="C31370" s="1433"/>
      <c r="E31370" s="1433"/>
      <c r="K31370" s="1433"/>
      <c r="L31370" s="1334"/>
    </row>
    <row r="31371" spans="1:12" ht="24" customHeight="1">
      <c r="A31371" s="1355"/>
      <c r="B31371" s="1355"/>
      <c r="C31371" s="1433"/>
      <c r="E31371" s="1433"/>
      <c r="K31371" s="1433"/>
      <c r="L31371" s="1334"/>
    </row>
    <row r="31372" spans="1:12" ht="24" customHeight="1">
      <c r="A31372" s="1355"/>
      <c r="B31372" s="1355"/>
      <c r="C31372" s="1433"/>
      <c r="E31372" s="1433"/>
      <c r="K31372" s="1433"/>
      <c r="L31372" s="1334"/>
    </row>
    <row r="31373" spans="1:12" ht="24" customHeight="1">
      <c r="A31373" s="1355"/>
      <c r="B31373" s="1355"/>
      <c r="C31373" s="1433"/>
      <c r="E31373" s="1433"/>
      <c r="K31373" s="1433"/>
      <c r="L31373" s="1334"/>
    </row>
    <row r="31374" spans="1:12" ht="24" customHeight="1">
      <c r="A31374" s="1355"/>
      <c r="B31374" s="1355"/>
      <c r="C31374" s="1433"/>
      <c r="E31374" s="1433"/>
      <c r="K31374" s="1433"/>
      <c r="L31374" s="1334"/>
    </row>
    <row r="31375" spans="1:12" ht="24" customHeight="1">
      <c r="A31375" s="1355"/>
      <c r="B31375" s="1355"/>
      <c r="C31375" s="1433"/>
      <c r="E31375" s="1433"/>
      <c r="K31375" s="1433"/>
      <c r="L31375" s="1334"/>
    </row>
    <row r="31376" spans="1:12" ht="24" customHeight="1">
      <c r="A31376" s="1355"/>
      <c r="B31376" s="1355"/>
      <c r="C31376" s="1433"/>
      <c r="E31376" s="1433"/>
      <c r="K31376" s="1433"/>
      <c r="L31376" s="1334"/>
    </row>
    <row r="31377" spans="1:12" ht="24" customHeight="1">
      <c r="A31377" s="1355"/>
      <c r="B31377" s="1355"/>
      <c r="C31377" s="1433"/>
      <c r="E31377" s="1433"/>
      <c r="K31377" s="1433"/>
      <c r="L31377" s="1334"/>
    </row>
    <row r="31378" spans="1:12" ht="24" customHeight="1">
      <c r="A31378" s="1355"/>
      <c r="B31378" s="1355"/>
      <c r="C31378" s="1433"/>
      <c r="E31378" s="1433"/>
      <c r="K31378" s="1433"/>
      <c r="L31378" s="1334"/>
    </row>
    <row r="31379" spans="1:12" ht="24" customHeight="1">
      <c r="A31379" s="1355"/>
      <c r="B31379" s="1355"/>
      <c r="C31379" s="1433"/>
      <c r="E31379" s="1433"/>
      <c r="K31379" s="1433"/>
      <c r="L31379" s="1334"/>
    </row>
    <row r="31380" spans="1:12" ht="24" customHeight="1">
      <c r="A31380" s="1355"/>
      <c r="B31380" s="1355"/>
      <c r="C31380" s="1433"/>
      <c r="E31380" s="1433"/>
      <c r="K31380" s="1433"/>
      <c r="L31380" s="1334"/>
    </row>
    <row r="31381" spans="1:12" ht="24" customHeight="1">
      <c r="A31381" s="1355"/>
      <c r="B31381" s="1355"/>
      <c r="C31381" s="1433"/>
      <c r="E31381" s="1433"/>
      <c r="K31381" s="1433"/>
      <c r="L31381" s="1334"/>
    </row>
    <row r="31382" spans="1:12" ht="24" customHeight="1">
      <c r="A31382" s="1355"/>
      <c r="B31382" s="1355"/>
      <c r="C31382" s="1433"/>
      <c r="E31382" s="1433"/>
      <c r="K31382" s="1433"/>
      <c r="L31382" s="1334"/>
    </row>
    <row r="31383" spans="1:12" ht="24" customHeight="1">
      <c r="A31383" s="1355"/>
      <c r="B31383" s="1355"/>
      <c r="C31383" s="1433"/>
      <c r="E31383" s="1433"/>
      <c r="K31383" s="1433"/>
      <c r="L31383" s="1334"/>
    </row>
    <row r="31384" spans="1:12" ht="24" customHeight="1">
      <c r="A31384" s="1355"/>
      <c r="B31384" s="1355"/>
      <c r="C31384" s="1433"/>
      <c r="E31384" s="1433"/>
      <c r="K31384" s="1433"/>
      <c r="L31384" s="1334"/>
    </row>
    <row r="31385" spans="1:12" ht="24" customHeight="1">
      <c r="A31385" s="1355"/>
      <c r="B31385" s="1355"/>
      <c r="C31385" s="1433"/>
      <c r="E31385" s="1433"/>
      <c r="K31385" s="1433"/>
      <c r="L31385" s="1334"/>
    </row>
    <row r="31386" spans="1:12" ht="24" customHeight="1">
      <c r="A31386" s="1355"/>
      <c r="B31386" s="1355"/>
      <c r="C31386" s="1433"/>
      <c r="E31386" s="1433"/>
      <c r="K31386" s="1433"/>
      <c r="L31386" s="1334"/>
    </row>
    <row r="31387" spans="1:12" ht="24" customHeight="1">
      <c r="A31387" s="1355"/>
      <c r="B31387" s="1355"/>
      <c r="C31387" s="1433"/>
      <c r="E31387" s="1433"/>
      <c r="K31387" s="1433"/>
      <c r="L31387" s="1334"/>
    </row>
    <row r="31388" spans="1:12" ht="24" customHeight="1">
      <c r="A31388" s="1355"/>
      <c r="B31388" s="1355"/>
      <c r="C31388" s="1433"/>
      <c r="E31388" s="1433"/>
      <c r="K31388" s="1433"/>
      <c r="L31388" s="1334"/>
    </row>
    <row r="31389" spans="1:12" ht="24" customHeight="1">
      <c r="A31389" s="1355"/>
      <c r="B31389" s="1355"/>
      <c r="C31389" s="1433"/>
      <c r="E31389" s="1433"/>
      <c r="K31389" s="1433"/>
      <c r="L31389" s="1334"/>
    </row>
    <row r="31390" spans="1:12" ht="24" customHeight="1">
      <c r="A31390" s="1355"/>
      <c r="B31390" s="1355"/>
      <c r="C31390" s="1433"/>
      <c r="E31390" s="1433"/>
      <c r="K31390" s="1433"/>
      <c r="L31390" s="1334"/>
    </row>
    <row r="31391" spans="1:12" ht="24" customHeight="1">
      <c r="A31391" s="1355"/>
      <c r="B31391" s="1355"/>
      <c r="C31391" s="1433"/>
      <c r="E31391" s="1433"/>
      <c r="K31391" s="1433"/>
      <c r="L31391" s="1334"/>
    </row>
    <row r="31392" spans="1:12" ht="24" customHeight="1">
      <c r="A31392" s="1355"/>
      <c r="B31392" s="1355"/>
      <c r="C31392" s="1433"/>
      <c r="E31392" s="1433"/>
      <c r="K31392" s="1433"/>
      <c r="L31392" s="1334"/>
    </row>
    <row r="31393" spans="1:12" ht="24" customHeight="1">
      <c r="A31393" s="1355"/>
      <c r="B31393" s="1355"/>
      <c r="C31393" s="1433"/>
      <c r="E31393" s="1433"/>
      <c r="K31393" s="1433"/>
      <c r="L31393" s="1334"/>
    </row>
    <row r="31394" spans="1:12" ht="24" customHeight="1">
      <c r="A31394" s="1355"/>
      <c r="B31394" s="1355"/>
      <c r="C31394" s="1433"/>
      <c r="E31394" s="1433"/>
      <c r="K31394" s="1433"/>
      <c r="L31394" s="1334"/>
    </row>
    <row r="31395" spans="1:12" ht="24" customHeight="1">
      <c r="A31395" s="1355"/>
      <c r="B31395" s="1355"/>
      <c r="C31395" s="1433"/>
      <c r="E31395" s="1433"/>
      <c r="K31395" s="1433"/>
      <c r="L31395" s="1334"/>
    </row>
    <row r="31396" spans="1:12" ht="24" customHeight="1">
      <c r="A31396" s="1355"/>
      <c r="B31396" s="1355"/>
      <c r="C31396" s="1433"/>
      <c r="E31396" s="1433"/>
      <c r="K31396" s="1433"/>
      <c r="L31396" s="1334"/>
    </row>
    <row r="31397" spans="1:12" ht="24" customHeight="1">
      <c r="A31397" s="1355"/>
      <c r="B31397" s="1355"/>
      <c r="C31397" s="1433"/>
      <c r="E31397" s="1433"/>
      <c r="K31397" s="1433"/>
      <c r="L31397" s="1334"/>
    </row>
    <row r="31398" spans="1:12" ht="24" customHeight="1">
      <c r="A31398" s="1355"/>
      <c r="B31398" s="1355"/>
      <c r="C31398" s="1433"/>
      <c r="E31398" s="1433"/>
      <c r="K31398" s="1433"/>
      <c r="L31398" s="1334"/>
    </row>
    <row r="31399" spans="1:12" ht="24" customHeight="1">
      <c r="A31399" s="1355"/>
      <c r="B31399" s="1355"/>
      <c r="C31399" s="1433"/>
      <c r="E31399" s="1433"/>
      <c r="K31399" s="1433"/>
      <c r="L31399" s="1334"/>
    </row>
    <row r="31400" spans="1:12" ht="24" customHeight="1">
      <c r="A31400" s="1355"/>
      <c r="B31400" s="1355"/>
      <c r="C31400" s="1433"/>
      <c r="E31400" s="1433"/>
      <c r="K31400" s="1433"/>
      <c r="L31400" s="1334"/>
    </row>
    <row r="31401" spans="1:12" ht="24" customHeight="1">
      <c r="A31401" s="1355"/>
      <c r="B31401" s="1355"/>
      <c r="C31401" s="1433"/>
      <c r="E31401" s="1433"/>
      <c r="K31401" s="1433"/>
      <c r="L31401" s="1334"/>
    </row>
    <row r="31402" spans="1:12" ht="24" customHeight="1">
      <c r="A31402" s="1355"/>
      <c r="B31402" s="1355"/>
      <c r="C31402" s="1433"/>
      <c r="E31402" s="1433"/>
      <c r="K31402" s="1433"/>
      <c r="L31402" s="1334"/>
    </row>
    <row r="31403" spans="1:12" ht="24" customHeight="1">
      <c r="A31403" s="1355"/>
      <c r="B31403" s="1355"/>
      <c r="C31403" s="1433"/>
      <c r="E31403" s="1433"/>
      <c r="K31403" s="1433"/>
      <c r="L31403" s="1334"/>
    </row>
    <row r="31404" spans="1:12" ht="24" customHeight="1">
      <c r="A31404" s="1355"/>
      <c r="B31404" s="1355"/>
      <c r="C31404" s="1433"/>
      <c r="E31404" s="1433"/>
      <c r="K31404" s="1433"/>
      <c r="L31404" s="1334"/>
    </row>
    <row r="31405" spans="1:12" ht="24" customHeight="1">
      <c r="A31405" s="1355"/>
      <c r="B31405" s="1355"/>
      <c r="C31405" s="1433"/>
      <c r="E31405" s="1433"/>
      <c r="K31405" s="1433"/>
      <c r="L31405" s="1334"/>
    </row>
    <row r="31406" spans="1:12" ht="24" customHeight="1">
      <c r="A31406" s="1355"/>
      <c r="B31406" s="1355"/>
      <c r="C31406" s="1433"/>
      <c r="E31406" s="1433"/>
      <c r="K31406" s="1433"/>
      <c r="L31406" s="1334"/>
    </row>
    <row r="31407" spans="1:12" ht="24" customHeight="1">
      <c r="A31407" s="1355"/>
      <c r="B31407" s="1355"/>
      <c r="C31407" s="1433"/>
      <c r="E31407" s="1433"/>
      <c r="K31407" s="1433"/>
      <c r="L31407" s="1334"/>
    </row>
    <row r="31408" spans="1:12" ht="24" customHeight="1">
      <c r="A31408" s="1355"/>
      <c r="B31408" s="1355"/>
      <c r="C31408" s="1433"/>
      <c r="E31408" s="1433"/>
      <c r="K31408" s="1433"/>
      <c r="L31408" s="1334"/>
    </row>
    <row r="31409" spans="1:12" ht="24" customHeight="1">
      <c r="A31409" s="1355"/>
      <c r="B31409" s="1355"/>
      <c r="C31409" s="1433"/>
      <c r="E31409" s="1433"/>
      <c r="K31409" s="1433"/>
      <c r="L31409" s="1334"/>
    </row>
    <row r="31410" spans="1:12" ht="24" customHeight="1">
      <c r="A31410" s="1355"/>
      <c r="B31410" s="1355"/>
      <c r="C31410" s="1433"/>
      <c r="E31410" s="1433"/>
      <c r="K31410" s="1433"/>
      <c r="L31410" s="1334"/>
    </row>
    <row r="31411" spans="1:12" ht="24" customHeight="1">
      <c r="A31411" s="1355"/>
      <c r="B31411" s="1355"/>
      <c r="C31411" s="1433"/>
      <c r="E31411" s="1433"/>
      <c r="K31411" s="1433"/>
      <c r="L31411" s="1334"/>
    </row>
    <row r="31412" spans="1:12" ht="24" customHeight="1">
      <c r="A31412" s="1355"/>
      <c r="B31412" s="1355"/>
      <c r="C31412" s="1433"/>
      <c r="E31412" s="1433"/>
      <c r="K31412" s="1433"/>
      <c r="L31412" s="1334"/>
    </row>
    <row r="31413" spans="1:12" ht="24" customHeight="1">
      <c r="A31413" s="1355"/>
      <c r="B31413" s="1355"/>
      <c r="C31413" s="1433"/>
      <c r="E31413" s="1433"/>
      <c r="K31413" s="1433"/>
      <c r="L31413" s="1334"/>
    </row>
    <row r="31414" spans="1:12" ht="24" customHeight="1">
      <c r="A31414" s="1355"/>
      <c r="B31414" s="1355"/>
      <c r="C31414" s="1433"/>
      <c r="E31414" s="1433"/>
      <c r="K31414" s="1433"/>
      <c r="L31414" s="1334"/>
    </row>
    <row r="31415" spans="1:12" ht="24" customHeight="1">
      <c r="A31415" s="1355"/>
      <c r="B31415" s="1355"/>
      <c r="C31415" s="1433"/>
      <c r="E31415" s="1433"/>
      <c r="K31415" s="1433"/>
      <c r="L31415" s="1334"/>
    </row>
    <row r="31416" spans="1:12" ht="24" customHeight="1">
      <c r="A31416" s="1355"/>
      <c r="B31416" s="1355"/>
      <c r="C31416" s="1433"/>
      <c r="E31416" s="1433"/>
      <c r="K31416" s="1433"/>
      <c r="L31416" s="1334"/>
    </row>
    <row r="31417" spans="1:12" ht="24" customHeight="1">
      <c r="A31417" s="1355"/>
      <c r="B31417" s="1355"/>
      <c r="C31417" s="1433"/>
      <c r="E31417" s="1433"/>
      <c r="K31417" s="1433"/>
      <c r="L31417" s="1334"/>
    </row>
    <row r="31418" spans="1:12" ht="24" customHeight="1">
      <c r="A31418" s="1355"/>
      <c r="B31418" s="1355"/>
      <c r="C31418" s="1433"/>
      <c r="E31418" s="1433"/>
      <c r="K31418" s="1433"/>
      <c r="L31418" s="1334"/>
    </row>
    <row r="31419" spans="1:12" ht="24" customHeight="1">
      <c r="A31419" s="1355"/>
      <c r="B31419" s="1355"/>
      <c r="C31419" s="1433"/>
      <c r="E31419" s="1433"/>
      <c r="K31419" s="1433"/>
      <c r="L31419" s="1334"/>
    </row>
    <row r="31420" spans="1:12" ht="24" customHeight="1">
      <c r="A31420" s="1355"/>
      <c r="B31420" s="1355"/>
      <c r="C31420" s="1433"/>
      <c r="E31420" s="1433"/>
      <c r="K31420" s="1433"/>
      <c r="L31420" s="1334"/>
    </row>
    <row r="31421" spans="1:12" ht="24" customHeight="1">
      <c r="A31421" s="1355"/>
      <c r="B31421" s="1355"/>
      <c r="C31421" s="1433"/>
      <c r="E31421" s="1433"/>
      <c r="K31421" s="1433"/>
      <c r="L31421" s="1334"/>
    </row>
    <row r="31422" spans="1:12" ht="24" customHeight="1">
      <c r="A31422" s="1355"/>
      <c r="B31422" s="1355"/>
      <c r="C31422" s="1433"/>
      <c r="E31422" s="1433"/>
      <c r="K31422" s="1433"/>
      <c r="L31422" s="1334"/>
    </row>
    <row r="31423" spans="1:12" ht="24" customHeight="1">
      <c r="A31423" s="1355"/>
      <c r="B31423" s="1355"/>
      <c r="C31423" s="1433"/>
      <c r="E31423" s="1433"/>
      <c r="K31423" s="1433"/>
      <c r="L31423" s="1334"/>
    </row>
    <row r="31424" spans="1:12" ht="24" customHeight="1">
      <c r="A31424" s="1355"/>
      <c r="B31424" s="1355"/>
      <c r="C31424" s="1433"/>
      <c r="E31424" s="1433"/>
      <c r="K31424" s="1433"/>
      <c r="L31424" s="1334"/>
    </row>
    <row r="31425" spans="1:12" ht="24" customHeight="1">
      <c r="A31425" s="1355"/>
      <c r="B31425" s="1355"/>
      <c r="C31425" s="1433"/>
      <c r="E31425" s="1433"/>
      <c r="K31425" s="1433"/>
      <c r="L31425" s="1334"/>
    </row>
    <row r="31426" spans="1:12" ht="24" customHeight="1">
      <c r="A31426" s="1355"/>
      <c r="B31426" s="1355"/>
      <c r="C31426" s="1433"/>
      <c r="E31426" s="1433"/>
      <c r="K31426" s="1433"/>
      <c r="L31426" s="1334"/>
    </row>
    <row r="31427" spans="1:12" ht="24" customHeight="1">
      <c r="A31427" s="1355"/>
      <c r="B31427" s="1355"/>
      <c r="C31427" s="1433"/>
      <c r="E31427" s="1433"/>
      <c r="K31427" s="1433"/>
      <c r="L31427" s="1334"/>
    </row>
    <row r="31428" spans="1:12" ht="24" customHeight="1">
      <c r="A31428" s="1355"/>
      <c r="B31428" s="1355"/>
      <c r="C31428" s="1433"/>
      <c r="E31428" s="1433"/>
      <c r="K31428" s="1433"/>
      <c r="L31428" s="1334"/>
    </row>
    <row r="31429" spans="1:12" ht="24" customHeight="1">
      <c r="A31429" s="1355"/>
      <c r="B31429" s="1355"/>
      <c r="C31429" s="1433"/>
      <c r="E31429" s="1433"/>
      <c r="K31429" s="1433"/>
      <c r="L31429" s="1334"/>
    </row>
    <row r="31430" spans="1:12" ht="24" customHeight="1">
      <c r="A31430" s="1355"/>
      <c r="B31430" s="1355"/>
      <c r="C31430" s="1433"/>
      <c r="E31430" s="1433"/>
      <c r="K31430" s="1433"/>
      <c r="L31430" s="1334"/>
    </row>
    <row r="31431" spans="1:12" ht="24" customHeight="1">
      <c r="A31431" s="1355"/>
      <c r="B31431" s="1355"/>
      <c r="C31431" s="1433"/>
      <c r="E31431" s="1433"/>
      <c r="K31431" s="1433"/>
      <c r="L31431" s="1334"/>
    </row>
    <row r="31432" spans="1:12" ht="24" customHeight="1">
      <c r="A31432" s="1355"/>
      <c r="B31432" s="1355"/>
      <c r="C31432" s="1433"/>
      <c r="E31432" s="1433"/>
      <c r="K31432" s="1433"/>
      <c r="L31432" s="1334"/>
    </row>
    <row r="31433" spans="1:12" ht="24" customHeight="1">
      <c r="A31433" s="1355"/>
      <c r="B31433" s="1355"/>
      <c r="C31433" s="1433"/>
      <c r="E31433" s="1433"/>
      <c r="K31433" s="1433"/>
      <c r="L31433" s="1334"/>
    </row>
    <row r="31434" spans="1:12" ht="24" customHeight="1">
      <c r="A31434" s="1355"/>
      <c r="B31434" s="1355"/>
      <c r="C31434" s="1433"/>
      <c r="E31434" s="1433"/>
      <c r="K31434" s="1433"/>
      <c r="L31434" s="1334"/>
    </row>
    <row r="31435" spans="1:12" ht="24" customHeight="1">
      <c r="A31435" s="1355"/>
      <c r="B31435" s="1355"/>
      <c r="C31435" s="1433"/>
      <c r="E31435" s="1433"/>
      <c r="K31435" s="1433"/>
      <c r="L31435" s="1334"/>
    </row>
    <row r="31436" spans="1:12" ht="24" customHeight="1">
      <c r="A31436" s="1355"/>
      <c r="B31436" s="1355"/>
      <c r="C31436" s="1433"/>
      <c r="E31436" s="1433"/>
      <c r="K31436" s="1433"/>
      <c r="L31436" s="1334"/>
    </row>
    <row r="31437" spans="1:12" ht="24" customHeight="1">
      <c r="A31437" s="1355"/>
      <c r="B31437" s="1355"/>
      <c r="C31437" s="1433"/>
      <c r="E31437" s="1433"/>
      <c r="K31437" s="1433"/>
      <c r="L31437" s="1334"/>
    </row>
    <row r="31438" spans="1:12" ht="24" customHeight="1">
      <c r="A31438" s="1355"/>
      <c r="B31438" s="1355"/>
      <c r="C31438" s="1433"/>
      <c r="E31438" s="1433"/>
      <c r="K31438" s="1433"/>
      <c r="L31438" s="1334"/>
    </row>
    <row r="31439" spans="1:12" ht="24" customHeight="1">
      <c r="A31439" s="1355"/>
      <c r="B31439" s="1355"/>
      <c r="C31439" s="1433"/>
      <c r="E31439" s="1433"/>
      <c r="K31439" s="1433"/>
      <c r="L31439" s="1334"/>
    </row>
    <row r="31440" spans="1:12" ht="24" customHeight="1">
      <c r="A31440" s="1355"/>
      <c r="B31440" s="1355"/>
      <c r="C31440" s="1433"/>
      <c r="E31440" s="1433"/>
      <c r="K31440" s="1433"/>
      <c r="L31440" s="1334"/>
    </row>
    <row r="31441" spans="1:12" ht="24" customHeight="1">
      <c r="A31441" s="1355"/>
      <c r="B31441" s="1355"/>
      <c r="C31441" s="1433"/>
      <c r="E31441" s="1433"/>
      <c r="K31441" s="1433"/>
      <c r="L31441" s="1334"/>
    </row>
    <row r="31442" spans="1:12" ht="24" customHeight="1">
      <c r="A31442" s="1355"/>
      <c r="B31442" s="1355"/>
      <c r="C31442" s="1433"/>
      <c r="E31442" s="1433"/>
      <c r="K31442" s="1433"/>
      <c r="L31442" s="1334"/>
    </row>
    <row r="31443" spans="1:12" ht="24" customHeight="1">
      <c r="A31443" s="1355"/>
      <c r="B31443" s="1355"/>
      <c r="C31443" s="1433"/>
      <c r="E31443" s="1433"/>
      <c r="K31443" s="1433"/>
      <c r="L31443" s="1334"/>
    </row>
    <row r="31444" spans="1:12" ht="24" customHeight="1">
      <c r="A31444" s="1355"/>
      <c r="B31444" s="1355"/>
      <c r="C31444" s="1433"/>
      <c r="E31444" s="1433"/>
      <c r="K31444" s="1433"/>
      <c r="L31444" s="1334"/>
    </row>
    <row r="31445" spans="1:12" ht="24" customHeight="1">
      <c r="A31445" s="1355"/>
      <c r="B31445" s="1355"/>
      <c r="C31445" s="1433"/>
      <c r="E31445" s="1433"/>
      <c r="K31445" s="1433"/>
      <c r="L31445" s="1334"/>
    </row>
    <row r="31446" spans="1:12" ht="24" customHeight="1">
      <c r="A31446" s="1355"/>
      <c r="B31446" s="1355"/>
      <c r="C31446" s="1433"/>
      <c r="E31446" s="1433"/>
      <c r="K31446" s="1433"/>
      <c r="L31446" s="1334"/>
    </row>
    <row r="31447" spans="1:12" ht="24" customHeight="1">
      <c r="A31447" s="1355"/>
      <c r="B31447" s="1355"/>
      <c r="C31447" s="1433"/>
      <c r="E31447" s="1433"/>
      <c r="K31447" s="1433"/>
      <c r="L31447" s="1334"/>
    </row>
    <row r="31448" spans="1:12" ht="24" customHeight="1">
      <c r="A31448" s="1355"/>
      <c r="B31448" s="1355"/>
      <c r="C31448" s="1433"/>
      <c r="E31448" s="1433"/>
      <c r="K31448" s="1433"/>
      <c r="L31448" s="1334"/>
    </row>
    <row r="31449" spans="1:12" ht="24" customHeight="1">
      <c r="A31449" s="1355"/>
      <c r="B31449" s="1355"/>
      <c r="C31449" s="1433"/>
      <c r="E31449" s="1433"/>
      <c r="K31449" s="1433"/>
      <c r="L31449" s="1334"/>
    </row>
    <row r="31450" spans="1:12" ht="24" customHeight="1">
      <c r="A31450" s="1355"/>
      <c r="B31450" s="1355"/>
      <c r="C31450" s="1433"/>
      <c r="E31450" s="1433"/>
      <c r="K31450" s="1433"/>
      <c r="L31450" s="1334"/>
    </row>
    <row r="31451" spans="1:12" ht="24" customHeight="1">
      <c r="A31451" s="1355"/>
      <c r="B31451" s="1355"/>
      <c r="C31451" s="1433"/>
      <c r="E31451" s="1433"/>
      <c r="K31451" s="1433"/>
      <c r="L31451" s="1334"/>
    </row>
    <row r="31452" spans="1:12" ht="24" customHeight="1">
      <c r="A31452" s="1355"/>
      <c r="B31452" s="1355"/>
      <c r="C31452" s="1433"/>
      <c r="E31452" s="1433"/>
      <c r="K31452" s="1433"/>
      <c r="L31452" s="1334"/>
    </row>
    <row r="31453" spans="1:12" ht="24" customHeight="1">
      <c r="A31453" s="1355"/>
      <c r="B31453" s="1355"/>
      <c r="C31453" s="1433"/>
      <c r="E31453" s="1433"/>
      <c r="K31453" s="1433"/>
      <c r="L31453" s="1334"/>
    </row>
    <row r="31454" spans="1:12" ht="24" customHeight="1">
      <c r="A31454" s="1355"/>
      <c r="B31454" s="1355"/>
      <c r="C31454" s="1433"/>
      <c r="E31454" s="1433"/>
      <c r="K31454" s="1433"/>
      <c r="L31454" s="1334"/>
    </row>
    <row r="31455" spans="1:12" ht="24" customHeight="1">
      <c r="A31455" s="1355"/>
      <c r="B31455" s="1355"/>
      <c r="C31455" s="1433"/>
      <c r="E31455" s="1433"/>
      <c r="K31455" s="1433"/>
      <c r="L31455" s="1334"/>
    </row>
    <row r="31456" spans="1:12" ht="24" customHeight="1">
      <c r="A31456" s="1355"/>
      <c r="B31456" s="1355"/>
      <c r="C31456" s="1433"/>
      <c r="E31456" s="1433"/>
      <c r="K31456" s="1433"/>
      <c r="L31456" s="1334"/>
    </row>
    <row r="31457" spans="1:12" ht="24" customHeight="1">
      <c r="A31457" s="1355"/>
      <c r="B31457" s="1355"/>
      <c r="C31457" s="1433"/>
      <c r="E31457" s="1433"/>
      <c r="K31457" s="1433"/>
      <c r="L31457" s="1334"/>
    </row>
    <row r="31458" spans="1:12" ht="24" customHeight="1">
      <c r="A31458" s="1355"/>
      <c r="B31458" s="1355"/>
      <c r="C31458" s="1433"/>
      <c r="E31458" s="1433"/>
      <c r="K31458" s="1433"/>
      <c r="L31458" s="1334"/>
    </row>
    <row r="31459" spans="1:12" ht="24" customHeight="1">
      <c r="A31459" s="1355"/>
      <c r="B31459" s="1355"/>
      <c r="C31459" s="1433"/>
      <c r="E31459" s="1433"/>
      <c r="K31459" s="1433"/>
      <c r="L31459" s="1334"/>
    </row>
    <row r="31460" spans="1:12" ht="24" customHeight="1">
      <c r="A31460" s="1355"/>
      <c r="B31460" s="1355"/>
      <c r="C31460" s="1433"/>
      <c r="E31460" s="1433"/>
      <c r="K31460" s="1433"/>
      <c r="L31460" s="1334"/>
    </row>
    <row r="31461" spans="1:12" ht="24" customHeight="1">
      <c r="A31461" s="1355"/>
      <c r="B31461" s="1355"/>
      <c r="C31461" s="1433"/>
      <c r="E31461" s="1433"/>
      <c r="K31461" s="1433"/>
      <c r="L31461" s="1334"/>
    </row>
    <row r="31462" spans="1:12" ht="24" customHeight="1">
      <c r="A31462" s="1355"/>
      <c r="B31462" s="1355"/>
      <c r="C31462" s="1433"/>
      <c r="E31462" s="1433"/>
      <c r="K31462" s="1433"/>
      <c r="L31462" s="1334"/>
    </row>
    <row r="31463" spans="1:12" ht="24" customHeight="1">
      <c r="A31463" s="1355"/>
      <c r="B31463" s="1355"/>
      <c r="C31463" s="1433"/>
      <c r="E31463" s="1433"/>
      <c r="K31463" s="1433"/>
      <c r="L31463" s="1334"/>
    </row>
    <row r="31464" spans="1:12" ht="24" customHeight="1">
      <c r="A31464" s="1355"/>
      <c r="B31464" s="1355"/>
      <c r="C31464" s="1433"/>
      <c r="E31464" s="1433"/>
      <c r="K31464" s="1433"/>
      <c r="L31464" s="1334"/>
    </row>
    <row r="31465" spans="1:12" ht="24" customHeight="1">
      <c r="A31465" s="1355"/>
      <c r="B31465" s="1355"/>
      <c r="C31465" s="1433"/>
      <c r="E31465" s="1433"/>
      <c r="K31465" s="1433"/>
      <c r="L31465" s="1334"/>
    </row>
    <row r="31466" spans="1:12" ht="24" customHeight="1">
      <c r="A31466" s="1355"/>
      <c r="B31466" s="1355"/>
      <c r="C31466" s="1433"/>
      <c r="E31466" s="1433"/>
      <c r="K31466" s="1433"/>
      <c r="L31466" s="1334"/>
    </row>
    <row r="31467" spans="1:12" ht="24" customHeight="1">
      <c r="A31467" s="1355"/>
      <c r="B31467" s="1355"/>
      <c r="C31467" s="1433"/>
      <c r="E31467" s="1433"/>
      <c r="K31467" s="1433"/>
      <c r="L31467" s="1334"/>
    </row>
    <row r="31468" spans="1:12" ht="24" customHeight="1">
      <c r="A31468" s="1355"/>
      <c r="B31468" s="1355"/>
      <c r="C31468" s="1433"/>
      <c r="E31468" s="1433"/>
      <c r="K31468" s="1433"/>
      <c r="L31468" s="1334"/>
    </row>
    <row r="31469" spans="1:12" ht="24" customHeight="1">
      <c r="A31469" s="1355"/>
      <c r="B31469" s="1355"/>
      <c r="C31469" s="1433"/>
      <c r="E31469" s="1433"/>
      <c r="K31469" s="1433"/>
      <c r="L31469" s="1334"/>
    </row>
    <row r="31470" spans="1:12" ht="24" customHeight="1">
      <c r="A31470" s="1355"/>
      <c r="B31470" s="1355"/>
      <c r="C31470" s="1433"/>
      <c r="E31470" s="1433"/>
      <c r="K31470" s="1433"/>
      <c r="L31470" s="1334"/>
    </row>
    <row r="31471" spans="1:12" ht="24" customHeight="1">
      <c r="A31471" s="1355"/>
      <c r="B31471" s="1355"/>
      <c r="C31471" s="1433"/>
      <c r="E31471" s="1433"/>
      <c r="K31471" s="1433"/>
      <c r="L31471" s="1334"/>
    </row>
    <row r="31472" spans="1:12" ht="24" customHeight="1">
      <c r="A31472" s="1355"/>
      <c r="B31472" s="1355"/>
      <c r="C31472" s="1433"/>
      <c r="E31472" s="1433"/>
      <c r="K31472" s="1433"/>
      <c r="L31472" s="1334"/>
    </row>
    <row r="31473" spans="1:12" ht="24" customHeight="1">
      <c r="A31473" s="1355"/>
      <c r="B31473" s="1355"/>
      <c r="C31473" s="1433"/>
      <c r="E31473" s="1433"/>
      <c r="K31473" s="1433"/>
      <c r="L31473" s="1334"/>
    </row>
    <row r="31474" spans="1:12" ht="24" customHeight="1">
      <c r="A31474" s="1355"/>
      <c r="B31474" s="1355"/>
      <c r="C31474" s="1433"/>
      <c r="E31474" s="1433"/>
      <c r="K31474" s="1433"/>
      <c r="L31474" s="1334"/>
    </row>
    <row r="31475" spans="1:12" ht="24" customHeight="1">
      <c r="A31475" s="1355"/>
      <c r="B31475" s="1355"/>
      <c r="C31475" s="1433"/>
      <c r="E31475" s="1433"/>
      <c r="K31475" s="1433"/>
      <c r="L31475" s="1334"/>
    </row>
    <row r="31476" spans="1:12" ht="24" customHeight="1">
      <c r="A31476" s="1355"/>
      <c r="B31476" s="1355"/>
      <c r="C31476" s="1433"/>
      <c r="E31476" s="1433"/>
      <c r="K31476" s="1433"/>
      <c r="L31476" s="1334"/>
    </row>
    <row r="31477" spans="1:12" ht="24" customHeight="1">
      <c r="A31477" s="1355"/>
      <c r="B31477" s="1355"/>
      <c r="C31477" s="1433"/>
      <c r="E31477" s="1433"/>
      <c r="K31477" s="1433"/>
      <c r="L31477" s="1334"/>
    </row>
    <row r="31478" spans="1:12" ht="24" customHeight="1">
      <c r="A31478" s="1355"/>
      <c r="B31478" s="1355"/>
      <c r="C31478" s="1433"/>
      <c r="E31478" s="1433"/>
      <c r="K31478" s="1433"/>
      <c r="L31478" s="1334"/>
    </row>
    <row r="31479" spans="1:12" ht="24" customHeight="1">
      <c r="A31479" s="1355"/>
      <c r="B31479" s="1355"/>
      <c r="C31479" s="1433"/>
      <c r="E31479" s="1433"/>
      <c r="K31479" s="1433"/>
      <c r="L31479" s="1334"/>
    </row>
    <row r="31480" spans="1:12" ht="24" customHeight="1">
      <c r="A31480" s="1355"/>
      <c r="B31480" s="1355"/>
      <c r="C31480" s="1433"/>
      <c r="E31480" s="1433"/>
      <c r="K31480" s="1433"/>
      <c r="L31480" s="1334"/>
    </row>
    <row r="31481" spans="1:12" ht="24" customHeight="1">
      <c r="A31481" s="1355"/>
      <c r="B31481" s="1355"/>
      <c r="C31481" s="1433"/>
      <c r="E31481" s="1433"/>
      <c r="K31481" s="1433"/>
      <c r="L31481" s="1334"/>
    </row>
    <row r="31482" spans="1:12" ht="24" customHeight="1">
      <c r="A31482" s="1355"/>
      <c r="B31482" s="1355"/>
      <c r="C31482" s="1433"/>
      <c r="E31482" s="1433"/>
      <c r="K31482" s="1433"/>
      <c r="L31482" s="1334"/>
    </row>
    <row r="31483" spans="1:12" ht="24" customHeight="1">
      <c r="A31483" s="1355"/>
      <c r="B31483" s="1355"/>
      <c r="C31483" s="1433"/>
      <c r="E31483" s="1433"/>
      <c r="K31483" s="1433"/>
      <c r="L31483" s="1334"/>
    </row>
    <row r="31484" spans="1:12" ht="24" customHeight="1">
      <c r="A31484" s="1355"/>
      <c r="B31484" s="1355"/>
      <c r="C31484" s="1433"/>
      <c r="E31484" s="1433"/>
      <c r="K31484" s="1433"/>
      <c r="L31484" s="1334"/>
    </row>
    <row r="31485" spans="1:12" ht="24" customHeight="1">
      <c r="A31485" s="1355"/>
      <c r="B31485" s="1355"/>
      <c r="C31485" s="1433"/>
      <c r="E31485" s="1433"/>
      <c r="K31485" s="1433"/>
      <c r="L31485" s="1334"/>
    </row>
    <row r="31486" spans="1:12" ht="24" customHeight="1">
      <c r="A31486" s="1355"/>
      <c r="B31486" s="1355"/>
      <c r="C31486" s="1433"/>
      <c r="E31486" s="1433"/>
      <c r="K31486" s="1433"/>
      <c r="L31486" s="1334"/>
    </row>
    <row r="31487" spans="1:12" ht="24" customHeight="1">
      <c r="A31487" s="1355"/>
      <c r="B31487" s="1355"/>
      <c r="C31487" s="1433"/>
      <c r="E31487" s="1433"/>
      <c r="K31487" s="1433"/>
      <c r="L31487" s="1334"/>
    </row>
    <row r="31488" spans="1:12" ht="24" customHeight="1">
      <c r="A31488" s="1355"/>
      <c r="B31488" s="1355"/>
      <c r="C31488" s="1433"/>
      <c r="E31488" s="1433"/>
      <c r="K31488" s="1433"/>
      <c r="L31488" s="1334"/>
    </row>
    <row r="31489" spans="1:12" ht="24" customHeight="1">
      <c r="A31489" s="1355"/>
      <c r="B31489" s="1355"/>
      <c r="C31489" s="1433"/>
      <c r="E31489" s="1433"/>
      <c r="K31489" s="1433"/>
      <c r="L31489" s="1334"/>
    </row>
    <row r="31490" spans="1:12" ht="24" customHeight="1">
      <c r="A31490" s="1355"/>
      <c r="B31490" s="1355"/>
      <c r="C31490" s="1433"/>
      <c r="E31490" s="1433"/>
      <c r="K31490" s="1433"/>
      <c r="L31490" s="1334"/>
    </row>
    <row r="31491" spans="1:12" ht="24" customHeight="1">
      <c r="A31491" s="1355"/>
      <c r="B31491" s="1355"/>
      <c r="C31491" s="1433"/>
      <c r="E31491" s="1433"/>
      <c r="K31491" s="1433"/>
      <c r="L31491" s="1334"/>
    </row>
    <row r="31492" spans="1:12" ht="24" customHeight="1">
      <c r="A31492" s="1355"/>
      <c r="B31492" s="1355"/>
      <c r="C31492" s="1433"/>
      <c r="E31492" s="1433"/>
      <c r="K31492" s="1433"/>
      <c r="L31492" s="1334"/>
    </row>
    <row r="31493" spans="1:12" ht="24" customHeight="1">
      <c r="A31493" s="1355"/>
      <c r="B31493" s="1355"/>
      <c r="C31493" s="1433"/>
      <c r="E31493" s="1433"/>
      <c r="K31493" s="1433"/>
      <c r="L31493" s="1334"/>
    </row>
    <row r="31494" spans="1:12" ht="24" customHeight="1">
      <c r="A31494" s="1355"/>
      <c r="B31494" s="1355"/>
      <c r="C31494" s="1433"/>
      <c r="E31494" s="1433"/>
      <c r="K31494" s="1433"/>
      <c r="L31494" s="1334"/>
    </row>
    <row r="31495" spans="1:12" ht="24" customHeight="1">
      <c r="A31495" s="1355"/>
      <c r="B31495" s="1355"/>
      <c r="C31495" s="1433"/>
      <c r="E31495" s="1433"/>
      <c r="K31495" s="1433"/>
      <c r="L31495" s="1334"/>
    </row>
    <row r="31496" spans="1:12" ht="24" customHeight="1">
      <c r="A31496" s="1355"/>
      <c r="B31496" s="1355"/>
      <c r="C31496" s="1433"/>
      <c r="E31496" s="1433"/>
      <c r="K31496" s="1433"/>
      <c r="L31496" s="1334"/>
    </row>
    <row r="31497" spans="1:12" ht="24" customHeight="1">
      <c r="A31497" s="1355"/>
      <c r="B31497" s="1355"/>
      <c r="C31497" s="1433"/>
      <c r="E31497" s="1433"/>
      <c r="K31497" s="1433"/>
      <c r="L31497" s="1334"/>
    </row>
    <row r="31498" spans="1:12" ht="24" customHeight="1">
      <c r="A31498" s="1355"/>
      <c r="B31498" s="1355"/>
      <c r="C31498" s="1433"/>
      <c r="E31498" s="1433"/>
      <c r="K31498" s="1433"/>
      <c r="L31498" s="1334"/>
    </row>
    <row r="31499" spans="1:12" ht="24" customHeight="1">
      <c r="A31499" s="1355"/>
      <c r="B31499" s="1355"/>
      <c r="C31499" s="1433"/>
      <c r="E31499" s="1433"/>
      <c r="K31499" s="1433"/>
      <c r="L31499" s="1334"/>
    </row>
    <row r="31500" spans="1:12" ht="24" customHeight="1">
      <c r="A31500" s="1355"/>
      <c r="B31500" s="1355"/>
      <c r="C31500" s="1433"/>
      <c r="E31500" s="1433"/>
      <c r="K31500" s="1433"/>
      <c r="L31500" s="1334"/>
    </row>
    <row r="31501" spans="1:12" ht="24" customHeight="1">
      <c r="A31501" s="1355"/>
      <c r="B31501" s="1355"/>
      <c r="C31501" s="1433"/>
      <c r="E31501" s="1433"/>
      <c r="K31501" s="1433"/>
      <c r="L31501" s="1334"/>
    </row>
    <row r="31502" spans="1:12" ht="24" customHeight="1">
      <c r="A31502" s="1355"/>
      <c r="B31502" s="1355"/>
      <c r="C31502" s="1433"/>
      <c r="E31502" s="1433"/>
      <c r="K31502" s="1433"/>
      <c r="L31502" s="1334"/>
    </row>
    <row r="31503" spans="1:12" ht="24" customHeight="1">
      <c r="A31503" s="1355"/>
      <c r="B31503" s="1355"/>
      <c r="C31503" s="1433"/>
      <c r="E31503" s="1433"/>
      <c r="K31503" s="1433"/>
      <c r="L31503" s="1334"/>
    </row>
    <row r="31504" spans="1:12" ht="24" customHeight="1">
      <c r="A31504" s="1355"/>
      <c r="B31504" s="1355"/>
      <c r="C31504" s="1433"/>
      <c r="E31504" s="1433"/>
      <c r="K31504" s="1433"/>
      <c r="L31504" s="1334"/>
    </row>
    <row r="31505" spans="1:12" ht="24" customHeight="1">
      <c r="A31505" s="1355"/>
      <c r="B31505" s="1355"/>
      <c r="C31505" s="1433"/>
      <c r="E31505" s="1433"/>
      <c r="K31505" s="1433"/>
      <c r="L31505" s="1334"/>
    </row>
    <row r="31506" spans="1:12" ht="24" customHeight="1">
      <c r="A31506" s="1355"/>
      <c r="B31506" s="1355"/>
      <c r="C31506" s="1433"/>
      <c r="E31506" s="1433"/>
      <c r="K31506" s="1433"/>
      <c r="L31506" s="1334"/>
    </row>
    <row r="31507" spans="1:12" ht="24" customHeight="1">
      <c r="A31507" s="1355"/>
      <c r="B31507" s="1355"/>
      <c r="C31507" s="1433"/>
      <c r="E31507" s="1433"/>
      <c r="K31507" s="1433"/>
      <c r="L31507" s="1334"/>
    </row>
    <row r="31508" spans="1:12" ht="24" customHeight="1">
      <c r="A31508" s="1355"/>
      <c r="B31508" s="1355"/>
      <c r="C31508" s="1433"/>
      <c r="E31508" s="1433"/>
      <c r="K31508" s="1433"/>
      <c r="L31508" s="1334"/>
    </row>
    <row r="31509" spans="1:12" ht="24" customHeight="1">
      <c r="A31509" s="1355"/>
      <c r="B31509" s="1355"/>
      <c r="C31509" s="1433"/>
      <c r="E31509" s="1433"/>
      <c r="K31509" s="1433"/>
      <c r="L31509" s="1334"/>
    </row>
    <row r="31510" spans="1:12" ht="24" customHeight="1">
      <c r="A31510" s="1355"/>
      <c r="B31510" s="1355"/>
      <c r="C31510" s="1433"/>
      <c r="E31510" s="1433"/>
      <c r="K31510" s="1433"/>
      <c r="L31510" s="1334"/>
    </row>
    <row r="31511" spans="1:12" ht="24" customHeight="1">
      <c r="A31511" s="1355"/>
      <c r="B31511" s="1355"/>
      <c r="C31511" s="1433"/>
      <c r="E31511" s="1433"/>
      <c r="K31511" s="1433"/>
      <c r="L31511" s="1334"/>
    </row>
    <row r="31512" spans="1:12" ht="24" customHeight="1">
      <c r="A31512" s="1355"/>
      <c r="B31512" s="1355"/>
      <c r="C31512" s="1433"/>
      <c r="E31512" s="1433"/>
      <c r="K31512" s="1433"/>
      <c r="L31512" s="1334"/>
    </row>
    <row r="31513" spans="1:12" ht="24" customHeight="1">
      <c r="A31513" s="1355"/>
      <c r="B31513" s="1355"/>
      <c r="C31513" s="1433"/>
      <c r="E31513" s="1433"/>
      <c r="K31513" s="1433"/>
      <c r="L31513" s="1334"/>
    </row>
    <row r="31514" spans="1:12" ht="24" customHeight="1">
      <c r="A31514" s="1355"/>
      <c r="B31514" s="1355"/>
      <c r="C31514" s="1433"/>
      <c r="E31514" s="1433"/>
      <c r="K31514" s="1433"/>
      <c r="L31514" s="1334"/>
    </row>
    <row r="31515" spans="1:12" ht="24" customHeight="1">
      <c r="A31515" s="1355"/>
      <c r="B31515" s="1355"/>
      <c r="C31515" s="1433"/>
      <c r="E31515" s="1433"/>
      <c r="K31515" s="1433"/>
      <c r="L31515" s="1334"/>
    </row>
    <row r="31516" spans="1:12" ht="24" customHeight="1">
      <c r="A31516" s="1355"/>
      <c r="B31516" s="1355"/>
      <c r="C31516" s="1433"/>
      <c r="E31516" s="1433"/>
      <c r="K31516" s="1433"/>
      <c r="L31516" s="1334"/>
    </row>
    <row r="31517" spans="1:12" ht="24" customHeight="1">
      <c r="A31517" s="1355"/>
      <c r="B31517" s="1355"/>
      <c r="C31517" s="1433"/>
      <c r="E31517" s="1433"/>
      <c r="K31517" s="1433"/>
      <c r="L31517" s="1334"/>
    </row>
    <row r="31518" spans="1:12" ht="24" customHeight="1">
      <c r="A31518" s="1355"/>
      <c r="B31518" s="1355"/>
      <c r="C31518" s="1433"/>
      <c r="E31518" s="1433"/>
      <c r="K31518" s="1433"/>
      <c r="L31518" s="1334"/>
    </row>
    <row r="31519" spans="1:12" ht="24" customHeight="1">
      <c r="A31519" s="1355"/>
      <c r="B31519" s="1355"/>
      <c r="C31519" s="1433"/>
      <c r="E31519" s="1433"/>
      <c r="K31519" s="1433"/>
      <c r="L31519" s="1334"/>
    </row>
    <row r="31520" spans="1:12" ht="24" customHeight="1">
      <c r="A31520" s="1355"/>
      <c r="B31520" s="1355"/>
      <c r="C31520" s="1433"/>
      <c r="E31520" s="1433"/>
      <c r="K31520" s="1433"/>
      <c r="L31520" s="1334"/>
    </row>
    <row r="31521" spans="1:12" ht="24" customHeight="1">
      <c r="A31521" s="1355"/>
      <c r="B31521" s="1355"/>
      <c r="C31521" s="1433"/>
      <c r="E31521" s="1433"/>
      <c r="K31521" s="1433"/>
      <c r="L31521" s="1334"/>
    </row>
    <row r="31522" spans="1:12" ht="24" customHeight="1">
      <c r="A31522" s="1355"/>
      <c r="B31522" s="1355"/>
      <c r="C31522" s="1433"/>
      <c r="E31522" s="1433"/>
      <c r="K31522" s="1433"/>
      <c r="L31522" s="1334"/>
    </row>
    <row r="31523" spans="1:12" ht="24" customHeight="1">
      <c r="A31523" s="1355"/>
      <c r="B31523" s="1355"/>
      <c r="C31523" s="1433"/>
      <c r="E31523" s="1433"/>
      <c r="K31523" s="1433"/>
      <c r="L31523" s="1334"/>
    </row>
    <row r="31524" spans="1:12" ht="24" customHeight="1">
      <c r="A31524" s="1355"/>
      <c r="B31524" s="1355"/>
      <c r="C31524" s="1433"/>
      <c r="E31524" s="1433"/>
      <c r="K31524" s="1433"/>
      <c r="L31524" s="1334"/>
    </row>
    <row r="31525" spans="1:12" ht="24" customHeight="1">
      <c r="A31525" s="1355"/>
      <c r="B31525" s="1355"/>
      <c r="C31525" s="1433"/>
      <c r="E31525" s="1433"/>
      <c r="K31525" s="1433"/>
      <c r="L31525" s="1334"/>
    </row>
    <row r="31526" spans="1:12" ht="24" customHeight="1">
      <c r="A31526" s="1355"/>
      <c r="B31526" s="1355"/>
      <c r="C31526" s="1433"/>
      <c r="E31526" s="1433"/>
      <c r="K31526" s="1433"/>
      <c r="L31526" s="1334"/>
    </row>
    <row r="31527" spans="1:12" ht="24" customHeight="1">
      <c r="A31527" s="1355"/>
      <c r="B31527" s="1355"/>
      <c r="C31527" s="1433"/>
      <c r="E31527" s="1433"/>
      <c r="K31527" s="1433"/>
      <c r="L31527" s="1334"/>
    </row>
    <row r="31528" spans="1:12" ht="24" customHeight="1">
      <c r="A31528" s="1355"/>
      <c r="B31528" s="1355"/>
      <c r="C31528" s="1433"/>
      <c r="E31528" s="1433"/>
      <c r="K31528" s="1433"/>
      <c r="L31528" s="1334"/>
    </row>
    <row r="31529" spans="1:12" ht="24" customHeight="1">
      <c r="A31529" s="1355"/>
      <c r="B31529" s="1355"/>
      <c r="C31529" s="1433"/>
      <c r="E31529" s="1433"/>
      <c r="K31529" s="1433"/>
      <c r="L31529" s="1334"/>
    </row>
    <row r="31530" spans="1:12" ht="24" customHeight="1">
      <c r="A31530" s="1355"/>
      <c r="B31530" s="1355"/>
      <c r="C31530" s="1433"/>
      <c r="E31530" s="1433"/>
      <c r="K31530" s="1433"/>
      <c r="L31530" s="1334"/>
    </row>
    <row r="31531" spans="1:12" ht="24" customHeight="1">
      <c r="A31531" s="1355"/>
      <c r="B31531" s="1355"/>
      <c r="C31531" s="1433"/>
      <c r="E31531" s="1433"/>
      <c r="K31531" s="1433"/>
      <c r="L31531" s="1334"/>
    </row>
    <row r="31532" spans="1:12" ht="24" customHeight="1">
      <c r="A31532" s="1355"/>
      <c r="B31532" s="1355"/>
      <c r="C31532" s="1433"/>
      <c r="E31532" s="1433"/>
      <c r="K31532" s="1433"/>
      <c r="L31532" s="1334"/>
    </row>
    <row r="31533" spans="1:12" ht="24" customHeight="1">
      <c r="A31533" s="1355"/>
      <c r="B31533" s="1355"/>
      <c r="C31533" s="1433"/>
      <c r="E31533" s="1433"/>
      <c r="K31533" s="1433"/>
      <c r="L31533" s="1334"/>
    </row>
    <row r="31534" spans="1:12" ht="24" customHeight="1">
      <c r="A31534" s="1355"/>
      <c r="B31534" s="1355"/>
      <c r="C31534" s="1433"/>
      <c r="E31534" s="1433"/>
      <c r="K31534" s="1433"/>
      <c r="L31534" s="1334"/>
    </row>
    <row r="31535" spans="1:12" ht="24" customHeight="1">
      <c r="A31535" s="1355"/>
      <c r="B31535" s="1355"/>
      <c r="C31535" s="1433"/>
      <c r="E31535" s="1433"/>
      <c r="K31535" s="1433"/>
      <c r="L31535" s="1334"/>
    </row>
    <row r="31536" spans="1:12" ht="24" customHeight="1">
      <c r="A31536" s="1355"/>
      <c r="B31536" s="1355"/>
      <c r="C31536" s="1433"/>
      <c r="E31536" s="1433"/>
      <c r="K31536" s="1433"/>
      <c r="L31536" s="1334"/>
    </row>
    <row r="31537" spans="1:12" ht="24" customHeight="1">
      <c r="A31537" s="1355"/>
      <c r="B31537" s="1355"/>
      <c r="C31537" s="1433"/>
      <c r="E31537" s="1433"/>
      <c r="K31537" s="1433"/>
      <c r="L31537" s="1334"/>
    </row>
    <row r="31538" spans="1:12" ht="24" customHeight="1">
      <c r="A31538" s="1355"/>
      <c r="B31538" s="1355"/>
      <c r="C31538" s="1433"/>
      <c r="E31538" s="1433"/>
      <c r="K31538" s="1433"/>
      <c r="L31538" s="1334"/>
    </row>
    <row r="31539" spans="1:12" ht="24" customHeight="1">
      <c r="A31539" s="1355"/>
      <c r="B31539" s="1355"/>
      <c r="C31539" s="1433"/>
      <c r="E31539" s="1433"/>
      <c r="K31539" s="1433"/>
      <c r="L31539" s="1334"/>
    </row>
    <row r="31540" spans="1:12" ht="24" customHeight="1">
      <c r="A31540" s="1355"/>
      <c r="B31540" s="1355"/>
      <c r="C31540" s="1433"/>
      <c r="E31540" s="1433"/>
      <c r="K31540" s="1433"/>
      <c r="L31540" s="1334"/>
    </row>
    <row r="31541" spans="1:12" ht="24" customHeight="1">
      <c r="A31541" s="1355"/>
      <c r="B31541" s="1355"/>
      <c r="C31541" s="1433"/>
      <c r="E31541" s="1433"/>
      <c r="K31541" s="1433"/>
      <c r="L31541" s="1334"/>
    </row>
    <row r="31542" spans="1:12" ht="24" customHeight="1">
      <c r="A31542" s="1355"/>
      <c r="B31542" s="1355"/>
      <c r="C31542" s="1433"/>
      <c r="E31542" s="1433"/>
      <c r="K31542" s="1433"/>
      <c r="L31542" s="1334"/>
    </row>
    <row r="31543" spans="1:12" ht="24" customHeight="1">
      <c r="A31543" s="1355"/>
      <c r="B31543" s="1355"/>
      <c r="C31543" s="1433"/>
      <c r="E31543" s="1433"/>
      <c r="K31543" s="1433"/>
      <c r="L31543" s="1334"/>
    </row>
    <row r="31544" spans="1:12" ht="24" customHeight="1">
      <c r="A31544" s="1355"/>
      <c r="B31544" s="1355"/>
      <c r="C31544" s="1433"/>
      <c r="E31544" s="1433"/>
      <c r="K31544" s="1433"/>
      <c r="L31544" s="1334"/>
    </row>
    <row r="31545" spans="1:12" ht="24" customHeight="1">
      <c r="A31545" s="1355"/>
      <c r="B31545" s="1355"/>
      <c r="C31545" s="1433"/>
      <c r="E31545" s="1433"/>
      <c r="K31545" s="1433"/>
      <c r="L31545" s="1334"/>
    </row>
    <row r="31546" spans="1:12" ht="24" customHeight="1">
      <c r="A31546" s="1355"/>
      <c r="B31546" s="1355"/>
      <c r="C31546" s="1433"/>
      <c r="E31546" s="1433"/>
      <c r="K31546" s="1433"/>
      <c r="L31546" s="1334"/>
    </row>
    <row r="31547" spans="1:12" ht="24" customHeight="1">
      <c r="A31547" s="1355"/>
      <c r="B31547" s="1355"/>
      <c r="C31547" s="1433"/>
      <c r="E31547" s="1433"/>
      <c r="K31547" s="1433"/>
      <c r="L31547" s="1334"/>
    </row>
    <row r="31548" spans="1:12" ht="24" customHeight="1">
      <c r="A31548" s="1355"/>
      <c r="B31548" s="1355"/>
      <c r="C31548" s="1433"/>
      <c r="E31548" s="1433"/>
      <c r="K31548" s="1433"/>
      <c r="L31548" s="1334"/>
    </row>
    <row r="31549" spans="1:12" ht="24" customHeight="1">
      <c r="A31549" s="1355"/>
      <c r="B31549" s="1355"/>
      <c r="C31549" s="1433"/>
      <c r="E31549" s="1433"/>
      <c r="K31549" s="1433"/>
      <c r="L31549" s="1334"/>
    </row>
    <row r="31550" spans="1:12" ht="24" customHeight="1">
      <c r="A31550" s="1355"/>
      <c r="B31550" s="1355"/>
      <c r="C31550" s="1433"/>
      <c r="E31550" s="1433"/>
      <c r="K31550" s="1433"/>
      <c r="L31550" s="1334"/>
    </row>
    <row r="31551" spans="1:12" ht="24" customHeight="1">
      <c r="A31551" s="1355"/>
      <c r="B31551" s="1355"/>
      <c r="C31551" s="1433"/>
      <c r="E31551" s="1433"/>
      <c r="K31551" s="1433"/>
      <c r="L31551" s="1334"/>
    </row>
    <row r="31552" spans="1:12" ht="24" customHeight="1">
      <c r="A31552" s="1355"/>
      <c r="B31552" s="1355"/>
      <c r="C31552" s="1433"/>
      <c r="E31552" s="1433"/>
      <c r="K31552" s="1433"/>
      <c r="L31552" s="1334"/>
    </row>
    <row r="31553" spans="1:12" ht="24" customHeight="1">
      <c r="A31553" s="1355"/>
      <c r="B31553" s="1355"/>
      <c r="C31553" s="1433"/>
      <c r="E31553" s="1433"/>
      <c r="K31553" s="1433"/>
      <c r="L31553" s="1334"/>
    </row>
    <row r="31554" spans="1:12" ht="24" customHeight="1">
      <c r="A31554" s="1355"/>
      <c r="B31554" s="1355"/>
      <c r="C31554" s="1433"/>
      <c r="E31554" s="1433"/>
      <c r="K31554" s="1433"/>
      <c r="L31554" s="1334"/>
    </row>
    <row r="31555" spans="1:12" ht="24" customHeight="1">
      <c r="A31555" s="1355"/>
      <c r="B31555" s="1355"/>
      <c r="C31555" s="1433"/>
      <c r="E31555" s="1433"/>
      <c r="K31555" s="1433"/>
      <c r="L31555" s="1334"/>
    </row>
    <row r="31556" spans="1:12" ht="24" customHeight="1">
      <c r="A31556" s="1355"/>
      <c r="B31556" s="1355"/>
      <c r="C31556" s="1433"/>
      <c r="E31556" s="1433"/>
      <c r="K31556" s="1433"/>
      <c r="L31556" s="1334"/>
    </row>
    <row r="31557" spans="1:12" ht="24" customHeight="1">
      <c r="A31557" s="1355"/>
      <c r="B31557" s="1355"/>
      <c r="C31557" s="1433"/>
      <c r="E31557" s="1433"/>
      <c r="K31557" s="1433"/>
      <c r="L31557" s="1334"/>
    </row>
    <row r="31558" spans="1:12" ht="24" customHeight="1">
      <c r="A31558" s="1355"/>
      <c r="B31558" s="1355"/>
      <c r="C31558" s="1433"/>
      <c r="E31558" s="1433"/>
      <c r="K31558" s="1433"/>
      <c r="L31558" s="1334"/>
    </row>
    <row r="31559" spans="1:12" ht="24" customHeight="1">
      <c r="A31559" s="1355"/>
      <c r="B31559" s="1355"/>
      <c r="C31559" s="1433"/>
      <c r="E31559" s="1433"/>
      <c r="K31559" s="1433"/>
      <c r="L31559" s="1334"/>
    </row>
    <row r="31560" spans="1:12" ht="24" customHeight="1">
      <c r="A31560" s="1355"/>
      <c r="B31560" s="1355"/>
      <c r="C31560" s="1433"/>
      <c r="E31560" s="1433"/>
      <c r="K31560" s="1433"/>
      <c r="L31560" s="1334"/>
    </row>
    <row r="31561" spans="1:12" ht="24" customHeight="1">
      <c r="A31561" s="1355"/>
      <c r="B31561" s="1355"/>
      <c r="C31561" s="1433"/>
      <c r="E31561" s="1433"/>
      <c r="K31561" s="1433"/>
      <c r="L31561" s="1334"/>
    </row>
    <row r="31562" spans="1:12" ht="24" customHeight="1">
      <c r="A31562" s="1355"/>
      <c r="B31562" s="1355"/>
      <c r="C31562" s="1433"/>
      <c r="E31562" s="1433"/>
      <c r="K31562" s="1433"/>
      <c r="L31562" s="1334"/>
    </row>
    <row r="31563" spans="1:12" ht="24" customHeight="1">
      <c r="A31563" s="1355"/>
      <c r="B31563" s="1355"/>
      <c r="C31563" s="1433"/>
      <c r="E31563" s="1433"/>
      <c r="K31563" s="1433"/>
      <c r="L31563" s="1334"/>
    </row>
    <row r="31564" spans="1:12" ht="24" customHeight="1">
      <c r="A31564" s="1355"/>
      <c r="B31564" s="1355"/>
      <c r="C31564" s="1433"/>
      <c r="E31564" s="1433"/>
      <c r="K31564" s="1433"/>
      <c r="L31564" s="1334"/>
    </row>
    <row r="31565" spans="1:12" ht="24" customHeight="1">
      <c r="A31565" s="1355"/>
      <c r="B31565" s="1355"/>
      <c r="C31565" s="1433"/>
      <c r="E31565" s="1433"/>
      <c r="K31565" s="1433"/>
      <c r="L31565" s="1334"/>
    </row>
    <row r="31566" spans="1:12" ht="24" customHeight="1">
      <c r="A31566" s="1355"/>
      <c r="B31566" s="1355"/>
      <c r="C31566" s="1433"/>
      <c r="E31566" s="1433"/>
      <c r="K31566" s="1433"/>
      <c r="L31566" s="1334"/>
    </row>
    <row r="31567" spans="1:12" ht="24" customHeight="1">
      <c r="A31567" s="1355"/>
      <c r="B31567" s="1355"/>
      <c r="C31567" s="1433"/>
      <c r="E31567" s="1433"/>
      <c r="K31567" s="1433"/>
      <c r="L31567" s="1334"/>
    </row>
    <row r="31568" spans="1:12" ht="24" customHeight="1">
      <c r="A31568" s="1355"/>
      <c r="B31568" s="1355"/>
      <c r="C31568" s="1433"/>
      <c r="E31568" s="1433"/>
      <c r="K31568" s="1433"/>
      <c r="L31568" s="1334"/>
    </row>
    <row r="31569" spans="1:12" ht="24" customHeight="1">
      <c r="A31569" s="1355"/>
      <c r="B31569" s="1355"/>
      <c r="C31569" s="1433"/>
      <c r="E31569" s="1433"/>
      <c r="K31569" s="1433"/>
      <c r="L31569" s="1334"/>
    </row>
    <row r="31570" spans="1:12" ht="24" customHeight="1">
      <c r="A31570" s="1355"/>
      <c r="B31570" s="1355"/>
      <c r="C31570" s="1433"/>
      <c r="E31570" s="1433"/>
      <c r="K31570" s="1433"/>
      <c r="L31570" s="1334"/>
    </row>
    <row r="31571" spans="1:12" ht="24" customHeight="1">
      <c r="A31571" s="1355"/>
      <c r="B31571" s="1355"/>
      <c r="C31571" s="1433"/>
      <c r="E31571" s="1433"/>
      <c r="K31571" s="1433"/>
      <c r="L31571" s="1334"/>
    </row>
    <row r="31572" spans="1:12" ht="24" customHeight="1">
      <c r="A31572" s="1355"/>
      <c r="B31572" s="1355"/>
      <c r="C31572" s="1433"/>
      <c r="E31572" s="1433"/>
      <c r="K31572" s="1433"/>
      <c r="L31572" s="1334"/>
    </row>
    <row r="31573" spans="1:12" ht="24" customHeight="1">
      <c r="A31573" s="1355"/>
      <c r="B31573" s="1355"/>
      <c r="C31573" s="1433"/>
      <c r="E31573" s="1433"/>
      <c r="K31573" s="1433"/>
      <c r="L31573" s="1334"/>
    </row>
    <row r="31574" spans="1:12" ht="24" customHeight="1">
      <c r="A31574" s="1355"/>
      <c r="B31574" s="1355"/>
      <c r="C31574" s="1433"/>
      <c r="E31574" s="1433"/>
      <c r="K31574" s="1433"/>
      <c r="L31574" s="1334"/>
    </row>
    <row r="31575" spans="1:12" ht="24" customHeight="1">
      <c r="A31575" s="1355"/>
      <c r="B31575" s="1355"/>
      <c r="C31575" s="1433"/>
      <c r="E31575" s="1433"/>
      <c r="K31575" s="1433"/>
      <c r="L31575" s="1334"/>
    </row>
    <row r="31576" spans="1:12" ht="24" customHeight="1">
      <c r="A31576" s="1355"/>
      <c r="B31576" s="1355"/>
      <c r="C31576" s="1433"/>
      <c r="E31576" s="1433"/>
      <c r="K31576" s="1433"/>
      <c r="L31576" s="1334"/>
    </row>
    <row r="31577" spans="1:12" ht="24" customHeight="1">
      <c r="A31577" s="1355"/>
      <c r="B31577" s="1355"/>
      <c r="C31577" s="1433"/>
      <c r="E31577" s="1433"/>
      <c r="K31577" s="1433"/>
      <c r="L31577" s="1334"/>
    </row>
    <row r="31578" spans="1:12" ht="24" customHeight="1">
      <c r="A31578" s="1355"/>
      <c r="B31578" s="1355"/>
      <c r="C31578" s="1433"/>
      <c r="E31578" s="1433"/>
      <c r="K31578" s="1433"/>
      <c r="L31578" s="1334"/>
    </row>
    <row r="31579" spans="1:12" ht="24" customHeight="1">
      <c r="A31579" s="1355"/>
      <c r="B31579" s="1355"/>
      <c r="C31579" s="1433"/>
      <c r="E31579" s="1433"/>
      <c r="K31579" s="1433"/>
      <c r="L31579" s="1334"/>
    </row>
    <row r="31580" spans="1:12" ht="24" customHeight="1">
      <c r="A31580" s="1355"/>
      <c r="B31580" s="1355"/>
      <c r="C31580" s="1433"/>
      <c r="E31580" s="1433"/>
      <c r="K31580" s="1433"/>
      <c r="L31580" s="1334"/>
    </row>
    <row r="31581" spans="1:12" ht="24" customHeight="1">
      <c r="A31581" s="1355"/>
      <c r="B31581" s="1355"/>
      <c r="C31581" s="1433"/>
      <c r="E31581" s="1433"/>
      <c r="K31581" s="1433"/>
      <c r="L31581" s="1334"/>
    </row>
    <row r="31582" spans="1:12" ht="24" customHeight="1">
      <c r="A31582" s="1355"/>
      <c r="B31582" s="1355"/>
      <c r="C31582" s="1433"/>
      <c r="E31582" s="1433"/>
      <c r="K31582" s="1433"/>
      <c r="L31582" s="1334"/>
    </row>
    <row r="31583" spans="1:12" ht="24" customHeight="1">
      <c r="A31583" s="1355"/>
      <c r="B31583" s="1355"/>
      <c r="C31583" s="1433"/>
      <c r="E31583" s="1433"/>
      <c r="K31583" s="1433"/>
      <c r="L31583" s="1334"/>
    </row>
    <row r="31584" spans="1:12" ht="24" customHeight="1">
      <c r="A31584" s="1355"/>
      <c r="B31584" s="1355"/>
      <c r="C31584" s="1433"/>
      <c r="E31584" s="1433"/>
      <c r="K31584" s="1433"/>
      <c r="L31584" s="1334"/>
    </row>
    <row r="31585" spans="1:12" ht="24" customHeight="1">
      <c r="A31585" s="1355"/>
      <c r="B31585" s="1355"/>
      <c r="C31585" s="1433"/>
      <c r="E31585" s="1433"/>
      <c r="K31585" s="1433"/>
      <c r="L31585" s="1334"/>
    </row>
    <row r="31586" spans="1:12" ht="24" customHeight="1">
      <c r="A31586" s="1355"/>
      <c r="B31586" s="1355"/>
      <c r="C31586" s="1433"/>
      <c r="E31586" s="1433"/>
      <c r="K31586" s="1433"/>
      <c r="L31586" s="1334"/>
    </row>
    <row r="31587" spans="1:12" ht="24" customHeight="1">
      <c r="A31587" s="1355"/>
      <c r="B31587" s="1355"/>
      <c r="C31587" s="1433"/>
      <c r="E31587" s="1433"/>
      <c r="K31587" s="1433"/>
      <c r="L31587" s="1334"/>
    </row>
    <row r="31588" spans="1:12" ht="24" customHeight="1">
      <c r="A31588" s="1355"/>
      <c r="B31588" s="1355"/>
      <c r="C31588" s="1433"/>
      <c r="E31588" s="1433"/>
      <c r="K31588" s="1433"/>
      <c r="L31588" s="1334"/>
    </row>
    <row r="31589" spans="1:12" ht="24" customHeight="1">
      <c r="A31589" s="1355"/>
      <c r="B31589" s="1355"/>
      <c r="C31589" s="1433"/>
      <c r="E31589" s="1433"/>
      <c r="K31589" s="1433"/>
      <c r="L31589" s="1334"/>
    </row>
    <row r="31590" spans="1:12" ht="24" customHeight="1">
      <c r="A31590" s="1355"/>
      <c r="B31590" s="1355"/>
      <c r="C31590" s="1433"/>
      <c r="E31590" s="1433"/>
      <c r="K31590" s="1433"/>
      <c r="L31590" s="1334"/>
    </row>
    <row r="31591" spans="1:12" ht="24" customHeight="1">
      <c r="A31591" s="1355"/>
      <c r="B31591" s="1355"/>
      <c r="C31591" s="1433"/>
      <c r="E31591" s="1433"/>
      <c r="K31591" s="1433"/>
      <c r="L31591" s="1334"/>
    </row>
    <row r="31592" spans="1:12" ht="24" customHeight="1">
      <c r="A31592" s="1355"/>
      <c r="B31592" s="1355"/>
      <c r="C31592" s="1433"/>
      <c r="E31592" s="1433"/>
      <c r="K31592" s="1433"/>
      <c r="L31592" s="1334"/>
    </row>
    <row r="31593" spans="1:12" ht="24" customHeight="1">
      <c r="A31593" s="1355"/>
      <c r="B31593" s="1355"/>
      <c r="C31593" s="1433"/>
      <c r="E31593" s="1433"/>
      <c r="K31593" s="1433"/>
      <c r="L31593" s="1334"/>
    </row>
    <row r="31594" spans="1:12" ht="24" customHeight="1">
      <c r="A31594" s="1355"/>
      <c r="B31594" s="1355"/>
      <c r="C31594" s="1433"/>
      <c r="E31594" s="1433"/>
      <c r="K31594" s="1433"/>
      <c r="L31594" s="1334"/>
    </row>
    <row r="31595" spans="1:12" ht="24" customHeight="1">
      <c r="A31595" s="1355"/>
      <c r="B31595" s="1355"/>
      <c r="C31595" s="1433"/>
      <c r="E31595" s="1433"/>
      <c r="K31595" s="1433"/>
      <c r="L31595" s="1334"/>
    </row>
    <row r="31596" spans="1:12" ht="24" customHeight="1">
      <c r="A31596" s="1355"/>
      <c r="B31596" s="1355"/>
      <c r="C31596" s="1433"/>
      <c r="E31596" s="1433"/>
      <c r="K31596" s="1433"/>
      <c r="L31596" s="1334"/>
    </row>
    <row r="31597" spans="1:12" ht="24" customHeight="1">
      <c r="A31597" s="1355"/>
      <c r="B31597" s="1355"/>
      <c r="C31597" s="1433"/>
      <c r="E31597" s="1433"/>
      <c r="K31597" s="1433"/>
      <c r="L31597" s="1334"/>
    </row>
    <row r="31598" spans="1:12" ht="24" customHeight="1">
      <c r="A31598" s="1355"/>
      <c r="B31598" s="1355"/>
      <c r="C31598" s="1433"/>
      <c r="E31598" s="1433"/>
      <c r="K31598" s="1433"/>
      <c r="L31598" s="1334"/>
    </row>
    <row r="31599" spans="1:12" ht="24" customHeight="1">
      <c r="A31599" s="1355"/>
      <c r="B31599" s="1355"/>
      <c r="C31599" s="1433"/>
      <c r="E31599" s="1433"/>
      <c r="K31599" s="1433"/>
      <c r="L31599" s="1334"/>
    </row>
    <row r="31600" spans="1:12" ht="24" customHeight="1">
      <c r="A31600" s="1355"/>
      <c r="B31600" s="1355"/>
      <c r="C31600" s="1433"/>
      <c r="E31600" s="1433"/>
      <c r="K31600" s="1433"/>
      <c r="L31600" s="1334"/>
    </row>
    <row r="31601" spans="1:12" ht="24" customHeight="1">
      <c r="A31601" s="1355"/>
      <c r="B31601" s="1355"/>
      <c r="C31601" s="1433"/>
      <c r="E31601" s="1433"/>
      <c r="K31601" s="1433"/>
      <c r="L31601" s="1334"/>
    </row>
    <row r="31602" spans="1:12" ht="24" customHeight="1">
      <c r="A31602" s="1355"/>
      <c r="B31602" s="1355"/>
      <c r="C31602" s="1433"/>
      <c r="E31602" s="1433"/>
      <c r="K31602" s="1433"/>
      <c r="L31602" s="1334"/>
    </row>
    <row r="31603" spans="1:12" ht="24" customHeight="1">
      <c r="A31603" s="1355"/>
      <c r="B31603" s="1355"/>
      <c r="C31603" s="1433"/>
      <c r="E31603" s="1433"/>
      <c r="K31603" s="1433"/>
      <c r="L31603" s="1334"/>
    </row>
    <row r="31604" spans="1:12" ht="24" customHeight="1">
      <c r="A31604" s="1355"/>
      <c r="B31604" s="1355"/>
      <c r="C31604" s="1433"/>
      <c r="E31604" s="1433"/>
      <c r="K31604" s="1433"/>
      <c r="L31604" s="1334"/>
    </row>
    <row r="31605" spans="1:12" ht="24" customHeight="1">
      <c r="A31605" s="1355"/>
      <c r="B31605" s="1355"/>
      <c r="C31605" s="1433"/>
      <c r="E31605" s="1433"/>
      <c r="K31605" s="1433"/>
      <c r="L31605" s="1334"/>
    </row>
    <row r="31606" spans="1:12" ht="24" customHeight="1">
      <c r="A31606" s="1355"/>
      <c r="B31606" s="1355"/>
      <c r="C31606" s="1433"/>
      <c r="E31606" s="1433"/>
      <c r="K31606" s="1433"/>
      <c r="L31606" s="1334"/>
    </row>
    <row r="31607" spans="1:12" ht="24" customHeight="1">
      <c r="A31607" s="1355"/>
      <c r="B31607" s="1355"/>
      <c r="C31607" s="1433"/>
      <c r="E31607" s="1433"/>
      <c r="K31607" s="1433"/>
      <c r="L31607" s="1334"/>
    </row>
    <row r="31608" spans="1:12" ht="24" customHeight="1">
      <c r="A31608" s="1355"/>
      <c r="B31608" s="1355"/>
      <c r="C31608" s="1433"/>
      <c r="E31608" s="1433"/>
      <c r="K31608" s="1433"/>
      <c r="L31608" s="1334"/>
    </row>
    <row r="31609" spans="1:12" ht="24" customHeight="1">
      <c r="A31609" s="1355"/>
      <c r="B31609" s="1355"/>
      <c r="C31609" s="1433"/>
      <c r="E31609" s="1433"/>
      <c r="K31609" s="1433"/>
      <c r="L31609" s="1334"/>
    </row>
    <row r="31610" spans="1:12" ht="24" customHeight="1">
      <c r="A31610" s="1355"/>
      <c r="B31610" s="1355"/>
      <c r="C31610" s="1433"/>
      <c r="E31610" s="1433"/>
      <c r="K31610" s="1433"/>
      <c r="L31610" s="1334"/>
    </row>
    <row r="31611" spans="1:12" ht="24" customHeight="1">
      <c r="A31611" s="1355"/>
      <c r="B31611" s="1355"/>
      <c r="C31611" s="1433"/>
      <c r="E31611" s="1433"/>
      <c r="K31611" s="1433"/>
      <c r="L31611" s="1334"/>
    </row>
    <row r="31612" spans="1:12" ht="24" customHeight="1">
      <c r="A31612" s="1355"/>
      <c r="B31612" s="1355"/>
      <c r="C31612" s="1433"/>
      <c r="E31612" s="1433"/>
      <c r="K31612" s="1433"/>
      <c r="L31612" s="1334"/>
    </row>
    <row r="31613" spans="1:12" ht="24" customHeight="1">
      <c r="A31613" s="1355"/>
      <c r="B31613" s="1355"/>
      <c r="C31613" s="1433"/>
      <c r="E31613" s="1433"/>
      <c r="K31613" s="1433"/>
      <c r="L31613" s="1334"/>
    </row>
    <row r="31614" spans="1:12" ht="24" customHeight="1">
      <c r="A31614" s="1355"/>
      <c r="B31614" s="1355"/>
      <c r="C31614" s="1433"/>
      <c r="E31614" s="1433"/>
      <c r="K31614" s="1433"/>
      <c r="L31614" s="1334"/>
    </row>
    <row r="31615" spans="1:12" ht="24" customHeight="1">
      <c r="A31615" s="1355"/>
      <c r="B31615" s="1355"/>
      <c r="C31615" s="1433"/>
      <c r="E31615" s="1433"/>
      <c r="K31615" s="1433"/>
      <c r="L31615" s="1334"/>
    </row>
    <row r="31616" spans="1:12" ht="24" customHeight="1">
      <c r="A31616" s="1355"/>
      <c r="B31616" s="1355"/>
      <c r="C31616" s="1433"/>
      <c r="E31616" s="1433"/>
      <c r="K31616" s="1433"/>
      <c r="L31616" s="1334"/>
    </row>
    <row r="31617" spans="1:12" ht="24" customHeight="1">
      <c r="A31617" s="1355"/>
      <c r="B31617" s="1355"/>
      <c r="C31617" s="1433"/>
      <c r="E31617" s="1433"/>
      <c r="K31617" s="1433"/>
      <c r="L31617" s="1334"/>
    </row>
    <row r="31618" spans="1:12" ht="24" customHeight="1">
      <c r="A31618" s="1355"/>
      <c r="B31618" s="1355"/>
      <c r="C31618" s="1433"/>
      <c r="E31618" s="1433"/>
      <c r="K31618" s="1433"/>
      <c r="L31618" s="1334"/>
    </row>
    <row r="31619" spans="1:12" ht="24" customHeight="1">
      <c r="A31619" s="1355"/>
      <c r="B31619" s="1355"/>
      <c r="C31619" s="1433"/>
      <c r="E31619" s="1433"/>
      <c r="K31619" s="1433"/>
      <c r="L31619" s="1334"/>
    </row>
    <row r="31620" spans="1:12" ht="24" customHeight="1">
      <c r="A31620" s="1355"/>
      <c r="B31620" s="1355"/>
      <c r="C31620" s="1433"/>
      <c r="E31620" s="1433"/>
      <c r="K31620" s="1433"/>
      <c r="L31620" s="1334"/>
    </row>
    <row r="31621" spans="1:12" ht="24" customHeight="1">
      <c r="A31621" s="1355"/>
      <c r="B31621" s="1355"/>
      <c r="C31621" s="1433"/>
      <c r="E31621" s="1433"/>
      <c r="K31621" s="1433"/>
      <c r="L31621" s="1334"/>
    </row>
    <row r="31622" spans="1:12" ht="24" customHeight="1">
      <c r="A31622" s="1355"/>
      <c r="B31622" s="1355"/>
      <c r="C31622" s="1433"/>
      <c r="E31622" s="1433"/>
      <c r="K31622" s="1433"/>
      <c r="L31622" s="1334"/>
    </row>
    <row r="31623" spans="1:12" ht="24" customHeight="1">
      <c r="A31623" s="1355"/>
      <c r="B31623" s="1355"/>
      <c r="C31623" s="1433"/>
      <c r="E31623" s="1433"/>
      <c r="K31623" s="1433"/>
      <c r="L31623" s="1334"/>
    </row>
    <row r="31624" spans="1:12" ht="24" customHeight="1">
      <c r="A31624" s="1355"/>
      <c r="B31624" s="1355"/>
      <c r="C31624" s="1433"/>
      <c r="E31624" s="1433"/>
      <c r="K31624" s="1433"/>
      <c r="L31624" s="1334"/>
    </row>
    <row r="31625" spans="1:12" ht="24" customHeight="1">
      <c r="A31625" s="1355"/>
      <c r="B31625" s="1355"/>
      <c r="C31625" s="1433"/>
      <c r="E31625" s="1433"/>
      <c r="K31625" s="1433"/>
      <c r="L31625" s="1334"/>
    </row>
    <row r="31626" spans="1:12" ht="24" customHeight="1">
      <c r="A31626" s="1355"/>
      <c r="B31626" s="1355"/>
      <c r="C31626" s="1433"/>
      <c r="E31626" s="1433"/>
      <c r="K31626" s="1433"/>
      <c r="L31626" s="1334"/>
    </row>
    <row r="31627" spans="1:12" ht="24" customHeight="1">
      <c r="A31627" s="1355"/>
      <c r="B31627" s="1355"/>
      <c r="C31627" s="1433"/>
      <c r="E31627" s="1433"/>
      <c r="K31627" s="1433"/>
      <c r="L31627" s="1334"/>
    </row>
    <row r="31628" spans="1:12" ht="24" customHeight="1">
      <c r="A31628" s="1355"/>
      <c r="B31628" s="1355"/>
      <c r="C31628" s="1433"/>
      <c r="E31628" s="1433"/>
      <c r="K31628" s="1433"/>
      <c r="L31628" s="1334"/>
    </row>
    <row r="31629" spans="1:12" ht="24" customHeight="1">
      <c r="A31629" s="1355"/>
      <c r="B31629" s="1355"/>
      <c r="C31629" s="1433"/>
      <c r="E31629" s="1433"/>
      <c r="K31629" s="1433"/>
      <c r="L31629" s="1334"/>
    </row>
    <row r="31630" spans="1:12" ht="24" customHeight="1">
      <c r="A31630" s="1355"/>
      <c r="B31630" s="1355"/>
      <c r="C31630" s="1433"/>
      <c r="E31630" s="1433"/>
      <c r="K31630" s="1433"/>
      <c r="L31630" s="1334"/>
    </row>
    <row r="31631" spans="1:12" ht="24" customHeight="1">
      <c r="A31631" s="1355"/>
      <c r="B31631" s="1355"/>
      <c r="C31631" s="1433"/>
      <c r="E31631" s="1433"/>
      <c r="K31631" s="1433"/>
      <c r="L31631" s="1334"/>
    </row>
    <row r="31632" spans="1:12" ht="24" customHeight="1">
      <c r="A31632" s="1355"/>
      <c r="B31632" s="1355"/>
      <c r="C31632" s="1433"/>
      <c r="E31632" s="1433"/>
      <c r="K31632" s="1433"/>
      <c r="L31632" s="1334"/>
    </row>
    <row r="31633" spans="1:12" ht="24" customHeight="1">
      <c r="A31633" s="1355"/>
      <c r="B31633" s="1355"/>
      <c r="C31633" s="1433"/>
      <c r="E31633" s="1433"/>
      <c r="K31633" s="1433"/>
      <c r="L31633" s="1334"/>
    </row>
    <row r="31634" spans="1:12" ht="24" customHeight="1">
      <c r="A31634" s="1355"/>
      <c r="B31634" s="1355"/>
      <c r="C31634" s="1433"/>
      <c r="E31634" s="1433"/>
      <c r="K31634" s="1433"/>
      <c r="L31634" s="1334"/>
    </row>
    <row r="31635" spans="1:12" ht="24" customHeight="1">
      <c r="A31635" s="1355"/>
      <c r="B31635" s="1355"/>
      <c r="C31635" s="1433"/>
      <c r="E31635" s="1433"/>
      <c r="K31635" s="1433"/>
      <c r="L31635" s="1334"/>
    </row>
    <row r="31636" spans="1:12" ht="24" customHeight="1">
      <c r="A31636" s="1355"/>
      <c r="B31636" s="1355"/>
      <c r="C31636" s="1433"/>
      <c r="E31636" s="1433"/>
      <c r="K31636" s="1433"/>
      <c r="L31636" s="1334"/>
    </row>
    <row r="31637" spans="1:12" ht="24" customHeight="1">
      <c r="A31637" s="1355"/>
      <c r="B31637" s="1355"/>
      <c r="C31637" s="1433"/>
      <c r="E31637" s="1433"/>
      <c r="K31637" s="1433"/>
      <c r="L31637" s="1334"/>
    </row>
    <row r="31638" spans="1:12" ht="24" customHeight="1">
      <c r="A31638" s="1355"/>
      <c r="B31638" s="1355"/>
      <c r="C31638" s="1433"/>
      <c r="E31638" s="1433"/>
      <c r="K31638" s="1433"/>
      <c r="L31638" s="1334"/>
    </row>
    <row r="31639" spans="1:12" ht="24" customHeight="1">
      <c r="A31639" s="1355"/>
      <c r="B31639" s="1355"/>
      <c r="C31639" s="1433"/>
      <c r="E31639" s="1433"/>
      <c r="K31639" s="1433"/>
      <c r="L31639" s="1334"/>
    </row>
    <row r="31640" spans="1:12" ht="24" customHeight="1">
      <c r="A31640" s="1355"/>
      <c r="B31640" s="1355"/>
      <c r="C31640" s="1433"/>
      <c r="E31640" s="1433"/>
      <c r="K31640" s="1433"/>
      <c r="L31640" s="1334"/>
    </row>
    <row r="31641" spans="1:12" ht="24" customHeight="1">
      <c r="A31641" s="1355"/>
      <c r="B31641" s="1355"/>
      <c r="C31641" s="1433"/>
      <c r="E31641" s="1433"/>
      <c r="K31641" s="1433"/>
      <c r="L31641" s="1334"/>
    </row>
    <row r="31642" spans="1:12" ht="24" customHeight="1">
      <c r="A31642" s="1355"/>
      <c r="B31642" s="1355"/>
      <c r="C31642" s="1433"/>
      <c r="E31642" s="1433"/>
      <c r="K31642" s="1433"/>
      <c r="L31642" s="1334"/>
    </row>
    <row r="31643" spans="1:12" ht="24" customHeight="1">
      <c r="A31643" s="1355"/>
      <c r="B31643" s="1355"/>
      <c r="C31643" s="1433"/>
      <c r="E31643" s="1433"/>
      <c r="K31643" s="1433"/>
      <c r="L31643" s="1334"/>
    </row>
    <row r="31644" spans="1:12" ht="24" customHeight="1">
      <c r="A31644" s="1355"/>
      <c r="B31644" s="1355"/>
      <c r="C31644" s="1433"/>
      <c r="E31644" s="1433"/>
      <c r="K31644" s="1433"/>
      <c r="L31644" s="1334"/>
    </row>
    <row r="31645" spans="1:12" ht="24" customHeight="1">
      <c r="A31645" s="1355"/>
      <c r="B31645" s="1355"/>
      <c r="C31645" s="1433"/>
      <c r="E31645" s="1433"/>
      <c r="K31645" s="1433"/>
      <c r="L31645" s="1334"/>
    </row>
    <row r="31646" spans="1:12" ht="24" customHeight="1">
      <c r="A31646" s="1355"/>
      <c r="B31646" s="1355"/>
      <c r="C31646" s="1433"/>
      <c r="E31646" s="1433"/>
      <c r="K31646" s="1433"/>
      <c r="L31646" s="1334"/>
    </row>
    <row r="31647" spans="1:12" ht="24" customHeight="1">
      <c r="A31647" s="1355"/>
      <c r="B31647" s="1355"/>
      <c r="C31647" s="1433"/>
      <c r="E31647" s="1433"/>
      <c r="K31647" s="1433"/>
      <c r="L31647" s="1334"/>
    </row>
    <row r="31648" spans="1:12" ht="24" customHeight="1">
      <c r="A31648" s="1355"/>
      <c r="B31648" s="1355"/>
      <c r="C31648" s="1433"/>
      <c r="E31648" s="1433"/>
      <c r="K31648" s="1433"/>
      <c r="L31648" s="1334"/>
    </row>
    <row r="31649" spans="1:12" ht="24" customHeight="1">
      <c r="A31649" s="1355"/>
      <c r="B31649" s="1355"/>
      <c r="C31649" s="1433"/>
      <c r="E31649" s="1433"/>
      <c r="K31649" s="1433"/>
      <c r="L31649" s="1334"/>
    </row>
    <row r="31650" spans="1:12" ht="24" customHeight="1">
      <c r="A31650" s="1355"/>
      <c r="B31650" s="1355"/>
      <c r="C31650" s="1433"/>
      <c r="E31650" s="1433"/>
      <c r="K31650" s="1433"/>
      <c r="L31650" s="1334"/>
    </row>
    <row r="31651" spans="1:12" ht="24" customHeight="1">
      <c r="A31651" s="1355"/>
      <c r="B31651" s="1355"/>
      <c r="C31651" s="1433"/>
      <c r="E31651" s="1433"/>
      <c r="K31651" s="1433"/>
      <c r="L31651" s="1334"/>
    </row>
    <row r="31652" spans="1:12" ht="24" customHeight="1">
      <c r="A31652" s="1355"/>
      <c r="B31652" s="1355"/>
      <c r="C31652" s="1433"/>
      <c r="E31652" s="1433"/>
      <c r="K31652" s="1433"/>
      <c r="L31652" s="1334"/>
    </row>
    <row r="31653" spans="1:12" ht="24" customHeight="1">
      <c r="A31653" s="1355"/>
      <c r="B31653" s="1355"/>
      <c r="C31653" s="1433"/>
      <c r="E31653" s="1433"/>
      <c r="K31653" s="1433"/>
      <c r="L31653" s="1334"/>
    </row>
    <row r="31654" spans="1:12" ht="24" customHeight="1">
      <c r="A31654" s="1355"/>
      <c r="B31654" s="1355"/>
      <c r="C31654" s="1433"/>
      <c r="E31654" s="1433"/>
      <c r="K31654" s="1433"/>
      <c r="L31654" s="1334"/>
    </row>
    <row r="31655" spans="1:12" ht="24" customHeight="1">
      <c r="A31655" s="1355"/>
      <c r="B31655" s="1355"/>
      <c r="C31655" s="1433"/>
      <c r="E31655" s="1433"/>
      <c r="K31655" s="1433"/>
      <c r="L31655" s="1334"/>
    </row>
    <row r="31656" spans="1:12" ht="24" customHeight="1">
      <c r="A31656" s="1355"/>
      <c r="B31656" s="1355"/>
      <c r="C31656" s="1433"/>
      <c r="E31656" s="1433"/>
      <c r="K31656" s="1433"/>
      <c r="L31656" s="1334"/>
    </row>
    <row r="31657" spans="1:12" ht="24" customHeight="1">
      <c r="A31657" s="1355"/>
      <c r="B31657" s="1355"/>
      <c r="C31657" s="1433"/>
      <c r="E31657" s="1433"/>
      <c r="K31657" s="1433"/>
      <c r="L31657" s="1334"/>
    </row>
    <row r="31658" spans="1:12" ht="24" customHeight="1">
      <c r="A31658" s="1355"/>
      <c r="B31658" s="1355"/>
      <c r="C31658" s="1433"/>
      <c r="E31658" s="1433"/>
      <c r="K31658" s="1433"/>
      <c r="L31658" s="1334"/>
    </row>
    <row r="31659" spans="1:12" ht="24" customHeight="1">
      <c r="A31659" s="1355"/>
      <c r="B31659" s="1355"/>
      <c r="C31659" s="1433"/>
      <c r="E31659" s="1433"/>
      <c r="K31659" s="1433"/>
      <c r="L31659" s="1334"/>
    </row>
    <row r="31660" spans="1:12" ht="24" customHeight="1">
      <c r="A31660" s="1355"/>
      <c r="B31660" s="1355"/>
      <c r="C31660" s="1433"/>
      <c r="E31660" s="1433"/>
      <c r="K31660" s="1433"/>
      <c r="L31660" s="1334"/>
    </row>
    <row r="31661" spans="1:12" ht="24" customHeight="1">
      <c r="A31661" s="1355"/>
      <c r="B31661" s="1355"/>
      <c r="C31661" s="1433"/>
      <c r="E31661" s="1433"/>
      <c r="K31661" s="1433"/>
      <c r="L31661" s="1334"/>
    </row>
    <row r="31662" spans="1:12" ht="24" customHeight="1">
      <c r="A31662" s="1355"/>
      <c r="B31662" s="1355"/>
      <c r="C31662" s="1433"/>
      <c r="E31662" s="1433"/>
      <c r="K31662" s="1433"/>
      <c r="L31662" s="1334"/>
    </row>
    <row r="31663" spans="1:12" ht="24" customHeight="1">
      <c r="A31663" s="1355"/>
      <c r="B31663" s="1355"/>
      <c r="C31663" s="1433"/>
      <c r="E31663" s="1433"/>
      <c r="K31663" s="1433"/>
      <c r="L31663" s="1334"/>
    </row>
    <row r="31664" spans="1:12" ht="24" customHeight="1">
      <c r="A31664" s="1355"/>
      <c r="B31664" s="1355"/>
      <c r="C31664" s="1433"/>
      <c r="E31664" s="1433"/>
      <c r="K31664" s="1433"/>
      <c r="L31664" s="1334"/>
    </row>
    <row r="31665" spans="1:12" ht="24" customHeight="1">
      <c r="A31665" s="1355"/>
      <c r="B31665" s="1355"/>
      <c r="C31665" s="1433"/>
      <c r="E31665" s="1433"/>
      <c r="K31665" s="1433"/>
      <c r="L31665" s="1334"/>
    </row>
    <row r="31666" spans="1:12" ht="24" customHeight="1">
      <c r="A31666" s="1355"/>
      <c r="B31666" s="1355"/>
      <c r="C31666" s="1433"/>
      <c r="E31666" s="1433"/>
      <c r="K31666" s="1433"/>
      <c r="L31666" s="1334"/>
    </row>
    <row r="31667" spans="1:12" ht="24" customHeight="1">
      <c r="A31667" s="1355"/>
      <c r="B31667" s="1355"/>
      <c r="C31667" s="1433"/>
      <c r="E31667" s="1433"/>
      <c r="K31667" s="1433"/>
      <c r="L31667" s="1334"/>
    </row>
    <row r="31668" spans="1:12" ht="24" customHeight="1">
      <c r="A31668" s="1355"/>
      <c r="B31668" s="1355"/>
      <c r="C31668" s="1433"/>
      <c r="E31668" s="1433"/>
      <c r="K31668" s="1433"/>
      <c r="L31668" s="1334"/>
    </row>
    <row r="31669" spans="1:12" ht="24" customHeight="1">
      <c r="A31669" s="1355"/>
      <c r="B31669" s="1355"/>
      <c r="C31669" s="1433"/>
      <c r="E31669" s="1433"/>
      <c r="K31669" s="1433"/>
      <c r="L31669" s="1334"/>
    </row>
    <row r="31670" spans="1:12" ht="24" customHeight="1">
      <c r="A31670" s="1355"/>
      <c r="B31670" s="1355"/>
      <c r="C31670" s="1433"/>
      <c r="E31670" s="1433"/>
      <c r="K31670" s="1433"/>
      <c r="L31670" s="1334"/>
    </row>
    <row r="31671" spans="1:12" ht="24" customHeight="1">
      <c r="A31671" s="1355"/>
      <c r="B31671" s="1355"/>
      <c r="C31671" s="1433"/>
      <c r="E31671" s="1433"/>
      <c r="K31671" s="1433"/>
      <c r="L31671" s="1334"/>
    </row>
    <row r="31672" spans="1:12" ht="24" customHeight="1">
      <c r="A31672" s="1355"/>
      <c r="B31672" s="1355"/>
      <c r="C31672" s="1433"/>
      <c r="E31672" s="1433"/>
      <c r="K31672" s="1433"/>
      <c r="L31672" s="1334"/>
    </row>
    <row r="31673" spans="1:12" ht="24" customHeight="1">
      <c r="A31673" s="1355"/>
      <c r="B31673" s="1355"/>
      <c r="C31673" s="1433"/>
      <c r="E31673" s="1433"/>
      <c r="K31673" s="1433"/>
      <c r="L31673" s="1334"/>
    </row>
    <row r="31674" spans="1:12" ht="24" customHeight="1">
      <c r="A31674" s="1355"/>
      <c r="B31674" s="1355"/>
      <c r="C31674" s="1433"/>
      <c r="E31674" s="1433"/>
      <c r="K31674" s="1433"/>
      <c r="L31674" s="1334"/>
    </row>
    <row r="31675" spans="1:12" ht="24" customHeight="1">
      <c r="A31675" s="1355"/>
      <c r="B31675" s="1355"/>
      <c r="C31675" s="1433"/>
      <c r="E31675" s="1433"/>
      <c r="K31675" s="1433"/>
      <c r="L31675" s="1334"/>
    </row>
    <row r="31676" spans="1:12" ht="24" customHeight="1">
      <c r="A31676" s="1355"/>
      <c r="B31676" s="1355"/>
      <c r="C31676" s="1433"/>
      <c r="E31676" s="1433"/>
      <c r="K31676" s="1433"/>
      <c r="L31676" s="1334"/>
    </row>
    <row r="31677" spans="1:12" ht="24" customHeight="1">
      <c r="A31677" s="1355"/>
      <c r="B31677" s="1355"/>
      <c r="C31677" s="1433"/>
      <c r="E31677" s="1433"/>
      <c r="K31677" s="1433"/>
      <c r="L31677" s="1334"/>
    </row>
    <row r="31678" spans="1:12" ht="24" customHeight="1">
      <c r="A31678" s="1355"/>
      <c r="B31678" s="1355"/>
      <c r="C31678" s="1433"/>
      <c r="E31678" s="1433"/>
      <c r="K31678" s="1433"/>
      <c r="L31678" s="1334"/>
    </row>
    <row r="31679" spans="1:12" ht="24" customHeight="1">
      <c r="A31679" s="1355"/>
      <c r="B31679" s="1355"/>
      <c r="C31679" s="1433"/>
      <c r="E31679" s="1433"/>
      <c r="K31679" s="1433"/>
      <c r="L31679" s="1334"/>
    </row>
    <row r="31680" spans="1:12" ht="24" customHeight="1">
      <c r="A31680" s="1355"/>
      <c r="B31680" s="1355"/>
      <c r="C31680" s="1433"/>
      <c r="E31680" s="1433"/>
      <c r="K31680" s="1433"/>
      <c r="L31680" s="1334"/>
    </row>
    <row r="31681" spans="1:12" ht="24" customHeight="1">
      <c r="A31681" s="1355"/>
      <c r="B31681" s="1355"/>
      <c r="C31681" s="1433"/>
      <c r="E31681" s="1433"/>
      <c r="K31681" s="1433"/>
      <c r="L31681" s="1334"/>
    </row>
    <row r="31682" spans="1:12" ht="24" customHeight="1">
      <c r="A31682" s="1355"/>
      <c r="B31682" s="1355"/>
      <c r="C31682" s="1433"/>
      <c r="E31682" s="1433"/>
      <c r="K31682" s="1433"/>
      <c r="L31682" s="1334"/>
    </row>
    <row r="31683" spans="1:12" ht="24" customHeight="1">
      <c r="A31683" s="1355"/>
      <c r="B31683" s="1355"/>
      <c r="C31683" s="1433"/>
      <c r="E31683" s="1433"/>
      <c r="K31683" s="1433"/>
      <c r="L31683" s="1334"/>
    </row>
    <row r="31684" spans="1:12" ht="24" customHeight="1">
      <c r="A31684" s="1355"/>
      <c r="B31684" s="1355"/>
      <c r="C31684" s="1433"/>
      <c r="E31684" s="1433"/>
      <c r="K31684" s="1433"/>
      <c r="L31684" s="1334"/>
    </row>
    <row r="31685" spans="1:12" ht="24" customHeight="1">
      <c r="A31685" s="1355"/>
      <c r="B31685" s="1355"/>
      <c r="C31685" s="1433"/>
      <c r="E31685" s="1433"/>
      <c r="K31685" s="1433"/>
      <c r="L31685" s="1334"/>
    </row>
    <row r="31686" spans="1:12" ht="24" customHeight="1">
      <c r="A31686" s="1355"/>
      <c r="B31686" s="1355"/>
      <c r="C31686" s="1433"/>
      <c r="E31686" s="1433"/>
      <c r="K31686" s="1433"/>
      <c r="L31686" s="1334"/>
    </row>
    <row r="31687" spans="1:12" ht="24" customHeight="1">
      <c r="A31687" s="1355"/>
      <c r="B31687" s="1355"/>
      <c r="C31687" s="1433"/>
      <c r="E31687" s="1433"/>
      <c r="K31687" s="1433"/>
      <c r="L31687" s="1334"/>
    </row>
    <row r="31688" spans="1:12" ht="24" customHeight="1">
      <c r="A31688" s="1355"/>
      <c r="B31688" s="1355"/>
      <c r="C31688" s="1433"/>
      <c r="E31688" s="1433"/>
      <c r="K31688" s="1433"/>
      <c r="L31688" s="1334"/>
    </row>
    <row r="31689" spans="1:12" ht="24" customHeight="1">
      <c r="A31689" s="1355"/>
      <c r="B31689" s="1355"/>
      <c r="C31689" s="1433"/>
      <c r="E31689" s="1433"/>
      <c r="K31689" s="1433"/>
      <c r="L31689" s="1334"/>
    </row>
    <row r="31690" spans="1:12" ht="24" customHeight="1">
      <c r="A31690" s="1355"/>
      <c r="B31690" s="1355"/>
      <c r="C31690" s="1433"/>
      <c r="E31690" s="1433"/>
      <c r="K31690" s="1433"/>
      <c r="L31690" s="1334"/>
    </row>
    <row r="31691" spans="1:12" ht="24" customHeight="1">
      <c r="A31691" s="1355"/>
      <c r="B31691" s="1355"/>
      <c r="C31691" s="1433"/>
      <c r="E31691" s="1433"/>
      <c r="K31691" s="1433"/>
      <c r="L31691" s="1334"/>
    </row>
    <row r="31692" spans="1:12" ht="24" customHeight="1">
      <c r="A31692" s="1355"/>
      <c r="B31692" s="1355"/>
      <c r="C31692" s="1433"/>
      <c r="E31692" s="1433"/>
      <c r="K31692" s="1433"/>
      <c r="L31692" s="1334"/>
    </row>
    <row r="31693" spans="1:12" ht="24" customHeight="1">
      <c r="A31693" s="1355"/>
      <c r="B31693" s="1355"/>
      <c r="C31693" s="1433"/>
      <c r="E31693" s="1433"/>
      <c r="K31693" s="1433"/>
      <c r="L31693" s="1334"/>
    </row>
    <row r="31694" spans="1:12" ht="24" customHeight="1">
      <c r="A31694" s="1355"/>
      <c r="B31694" s="1355"/>
      <c r="C31694" s="1433"/>
      <c r="E31694" s="1433"/>
      <c r="K31694" s="1433"/>
      <c r="L31694" s="1334"/>
    </row>
    <row r="31695" spans="1:12" ht="24" customHeight="1">
      <c r="A31695" s="1355"/>
      <c r="B31695" s="1355"/>
      <c r="C31695" s="1433"/>
      <c r="E31695" s="1433"/>
      <c r="K31695" s="1433"/>
      <c r="L31695" s="1334"/>
    </row>
    <row r="31696" spans="1:12" ht="24" customHeight="1">
      <c r="A31696" s="1355"/>
      <c r="B31696" s="1355"/>
      <c r="C31696" s="1433"/>
      <c r="E31696" s="1433"/>
      <c r="K31696" s="1433"/>
      <c r="L31696" s="1334"/>
    </row>
    <row r="31697" spans="1:12" ht="24" customHeight="1">
      <c r="A31697" s="1355"/>
      <c r="B31697" s="1355"/>
      <c r="C31697" s="1433"/>
      <c r="E31697" s="1433"/>
      <c r="K31697" s="1433"/>
      <c r="L31697" s="1334"/>
    </row>
    <row r="31698" spans="1:12" ht="24" customHeight="1">
      <c r="A31698" s="1355"/>
      <c r="B31698" s="1355"/>
      <c r="C31698" s="1433"/>
      <c r="E31698" s="1433"/>
      <c r="K31698" s="1433"/>
      <c r="L31698" s="1334"/>
    </row>
    <row r="31699" spans="1:12" ht="24" customHeight="1">
      <c r="A31699" s="1355"/>
      <c r="B31699" s="1355"/>
      <c r="C31699" s="1433"/>
      <c r="E31699" s="1433"/>
      <c r="K31699" s="1433"/>
      <c r="L31699" s="1334"/>
    </row>
    <row r="31700" spans="1:12" ht="24" customHeight="1">
      <c r="A31700" s="1355"/>
      <c r="B31700" s="1355"/>
      <c r="C31700" s="1433"/>
      <c r="E31700" s="1433"/>
      <c r="K31700" s="1433"/>
      <c r="L31700" s="1334"/>
    </row>
    <row r="31701" spans="1:12" ht="24" customHeight="1">
      <c r="A31701" s="1355"/>
      <c r="B31701" s="1355"/>
      <c r="C31701" s="1433"/>
      <c r="E31701" s="1433"/>
      <c r="K31701" s="1433"/>
      <c r="L31701" s="1334"/>
    </row>
    <row r="31702" spans="1:12" ht="24" customHeight="1">
      <c r="A31702" s="1355"/>
      <c r="B31702" s="1355"/>
      <c r="C31702" s="1433"/>
      <c r="E31702" s="1433"/>
      <c r="K31702" s="1433"/>
      <c r="L31702" s="1334"/>
    </row>
    <row r="31703" spans="1:12" ht="24" customHeight="1">
      <c r="A31703" s="1355"/>
      <c r="B31703" s="1355"/>
      <c r="C31703" s="1433"/>
      <c r="E31703" s="1433"/>
      <c r="K31703" s="1433"/>
      <c r="L31703" s="1334"/>
    </row>
    <row r="31704" spans="1:12" ht="24" customHeight="1">
      <c r="A31704" s="1355"/>
      <c r="B31704" s="1355"/>
      <c r="C31704" s="1433"/>
      <c r="E31704" s="1433"/>
      <c r="K31704" s="1433"/>
      <c r="L31704" s="1334"/>
    </row>
    <row r="31705" spans="1:12" ht="24" customHeight="1">
      <c r="A31705" s="1355"/>
      <c r="B31705" s="1355"/>
      <c r="C31705" s="1433"/>
      <c r="E31705" s="1433"/>
      <c r="K31705" s="1433"/>
      <c r="L31705" s="1334"/>
    </row>
    <row r="31706" spans="1:12" ht="24" customHeight="1">
      <c r="A31706" s="1355"/>
      <c r="B31706" s="1355"/>
      <c r="C31706" s="1433"/>
      <c r="E31706" s="1433"/>
      <c r="K31706" s="1433"/>
      <c r="L31706" s="1334"/>
    </row>
    <row r="31707" spans="1:12" ht="24" customHeight="1">
      <c r="A31707" s="1355"/>
      <c r="B31707" s="1355"/>
      <c r="C31707" s="1433"/>
      <c r="E31707" s="1433"/>
      <c r="K31707" s="1433"/>
      <c r="L31707" s="1334"/>
    </row>
    <row r="31708" spans="1:12" ht="24" customHeight="1">
      <c r="A31708" s="1355"/>
      <c r="B31708" s="1355"/>
      <c r="C31708" s="1433"/>
      <c r="E31708" s="1433"/>
      <c r="K31708" s="1433"/>
      <c r="L31708" s="1334"/>
    </row>
    <row r="31709" spans="1:12" ht="24" customHeight="1">
      <c r="A31709" s="1355"/>
      <c r="B31709" s="1355"/>
      <c r="C31709" s="1433"/>
      <c r="E31709" s="1433"/>
      <c r="K31709" s="1433"/>
      <c r="L31709" s="1334"/>
    </row>
    <row r="31710" spans="1:12" ht="24" customHeight="1">
      <c r="A31710" s="1355"/>
      <c r="B31710" s="1355"/>
      <c r="C31710" s="1433"/>
      <c r="E31710" s="1433"/>
      <c r="K31710" s="1433"/>
      <c r="L31710" s="1334"/>
    </row>
    <row r="31711" spans="1:12" ht="24" customHeight="1">
      <c r="A31711" s="1355"/>
      <c r="B31711" s="1355"/>
      <c r="C31711" s="1433"/>
      <c r="E31711" s="1433"/>
      <c r="K31711" s="1433"/>
      <c r="L31711" s="1334"/>
    </row>
    <row r="31712" spans="1:12" ht="24" customHeight="1">
      <c r="A31712" s="1355"/>
      <c r="B31712" s="1355"/>
      <c r="C31712" s="1433"/>
      <c r="E31712" s="1433"/>
      <c r="K31712" s="1433"/>
      <c r="L31712" s="1334"/>
    </row>
    <row r="31713" spans="1:12" ht="24" customHeight="1">
      <c r="A31713" s="1355"/>
      <c r="B31713" s="1355"/>
      <c r="C31713" s="1433"/>
      <c r="E31713" s="1433"/>
      <c r="K31713" s="1433"/>
      <c r="L31713" s="1334"/>
    </row>
    <row r="31714" spans="1:12" ht="24" customHeight="1">
      <c r="A31714" s="1355"/>
      <c r="B31714" s="1355"/>
      <c r="C31714" s="1433"/>
      <c r="E31714" s="1433"/>
      <c r="K31714" s="1433"/>
      <c r="L31714" s="1334"/>
    </row>
    <row r="31715" spans="1:12" ht="24" customHeight="1">
      <c r="A31715" s="1355"/>
      <c r="B31715" s="1355"/>
      <c r="C31715" s="1433"/>
      <c r="E31715" s="1433"/>
      <c r="K31715" s="1433"/>
      <c r="L31715" s="1334"/>
    </row>
    <row r="31716" spans="1:12" ht="24" customHeight="1">
      <c r="A31716" s="1355"/>
      <c r="B31716" s="1355"/>
      <c r="C31716" s="1433"/>
      <c r="E31716" s="1433"/>
      <c r="K31716" s="1433"/>
      <c r="L31716" s="1334"/>
    </row>
    <row r="31717" spans="1:12" ht="24" customHeight="1">
      <c r="A31717" s="1355"/>
      <c r="B31717" s="1355"/>
      <c r="C31717" s="1433"/>
      <c r="E31717" s="1433"/>
      <c r="K31717" s="1433"/>
      <c r="L31717" s="1334"/>
    </row>
    <row r="31718" spans="1:12" ht="24" customHeight="1">
      <c r="A31718" s="1355"/>
      <c r="B31718" s="1355"/>
      <c r="C31718" s="1433"/>
      <c r="E31718" s="1433"/>
      <c r="K31718" s="1433"/>
      <c r="L31718" s="1334"/>
    </row>
    <row r="31719" spans="1:12" ht="24" customHeight="1">
      <c r="A31719" s="1355"/>
      <c r="B31719" s="1355"/>
      <c r="C31719" s="1433"/>
      <c r="E31719" s="1433"/>
      <c r="K31719" s="1433"/>
      <c r="L31719" s="1334"/>
    </row>
    <row r="31720" spans="1:12" ht="24" customHeight="1">
      <c r="A31720" s="1355"/>
      <c r="B31720" s="1355"/>
      <c r="C31720" s="1433"/>
      <c r="E31720" s="1433"/>
      <c r="K31720" s="1433"/>
      <c r="L31720" s="1334"/>
    </row>
    <row r="31721" spans="1:12" ht="24" customHeight="1">
      <c r="A31721" s="1355"/>
      <c r="B31721" s="1355"/>
      <c r="C31721" s="1433"/>
      <c r="E31721" s="1433"/>
      <c r="K31721" s="1433"/>
      <c r="L31721" s="1334"/>
    </row>
    <row r="31722" spans="1:12" ht="24" customHeight="1">
      <c r="A31722" s="1355"/>
      <c r="B31722" s="1355"/>
      <c r="C31722" s="1433"/>
      <c r="E31722" s="1433"/>
      <c r="K31722" s="1433"/>
      <c r="L31722" s="1334"/>
    </row>
    <row r="31723" spans="1:12" ht="24" customHeight="1">
      <c r="A31723" s="1355"/>
      <c r="B31723" s="1355"/>
      <c r="C31723" s="1433"/>
      <c r="E31723" s="1433"/>
      <c r="K31723" s="1433"/>
      <c r="L31723" s="1334"/>
    </row>
    <row r="31724" spans="1:12" ht="24" customHeight="1">
      <c r="A31724" s="1355"/>
      <c r="B31724" s="1355"/>
      <c r="C31724" s="1433"/>
      <c r="E31724" s="1433"/>
      <c r="K31724" s="1433"/>
      <c r="L31724" s="1334"/>
    </row>
    <row r="31725" spans="1:12" ht="24" customHeight="1">
      <c r="A31725" s="1355"/>
      <c r="B31725" s="1355"/>
      <c r="C31725" s="1433"/>
      <c r="E31725" s="1433"/>
      <c r="K31725" s="1433"/>
      <c r="L31725" s="1334"/>
    </row>
    <row r="31726" spans="1:12" ht="24" customHeight="1">
      <c r="A31726" s="1355"/>
      <c r="B31726" s="1355"/>
      <c r="C31726" s="1433"/>
      <c r="E31726" s="1433"/>
      <c r="K31726" s="1433"/>
      <c r="L31726" s="1334"/>
    </row>
    <row r="31727" spans="1:12" ht="24" customHeight="1">
      <c r="A31727" s="1355"/>
      <c r="B31727" s="1355"/>
      <c r="C31727" s="1433"/>
      <c r="E31727" s="1433"/>
      <c r="K31727" s="1433"/>
      <c r="L31727" s="1334"/>
    </row>
    <row r="31728" spans="1:12" ht="24" customHeight="1">
      <c r="A31728" s="1355"/>
      <c r="B31728" s="1355"/>
      <c r="C31728" s="1433"/>
      <c r="E31728" s="1433"/>
      <c r="K31728" s="1433"/>
      <c r="L31728" s="1334"/>
    </row>
    <row r="31729" spans="1:12" ht="24" customHeight="1">
      <c r="A31729" s="1355"/>
      <c r="B31729" s="1355"/>
      <c r="C31729" s="1433"/>
      <c r="E31729" s="1433"/>
      <c r="K31729" s="1433"/>
      <c r="L31729" s="1334"/>
    </row>
    <row r="31730" spans="1:12" ht="24" customHeight="1">
      <c r="A31730" s="1355"/>
      <c r="B31730" s="1355"/>
      <c r="C31730" s="1433"/>
      <c r="E31730" s="1433"/>
      <c r="K31730" s="1433"/>
      <c r="L31730" s="1334"/>
    </row>
    <row r="31731" spans="1:12" ht="24" customHeight="1">
      <c r="A31731" s="1355"/>
      <c r="B31731" s="1355"/>
      <c r="C31731" s="1433"/>
      <c r="E31731" s="1433"/>
      <c r="K31731" s="1433"/>
      <c r="L31731" s="1334"/>
    </row>
    <row r="31732" spans="1:12" ht="24" customHeight="1">
      <c r="A31732" s="1355"/>
      <c r="B31732" s="1355"/>
      <c r="C31732" s="1433"/>
      <c r="E31732" s="1433"/>
      <c r="K31732" s="1433"/>
      <c r="L31732" s="1334"/>
    </row>
    <row r="31733" spans="1:12" ht="24" customHeight="1">
      <c r="A31733" s="1355"/>
      <c r="B31733" s="1355"/>
      <c r="C31733" s="1433"/>
      <c r="E31733" s="1433"/>
      <c r="K31733" s="1433"/>
      <c r="L31733" s="1334"/>
    </row>
    <row r="31734" spans="1:12" ht="24" customHeight="1">
      <c r="A31734" s="1355"/>
      <c r="B31734" s="1355"/>
      <c r="C31734" s="1433"/>
      <c r="E31734" s="1433"/>
      <c r="K31734" s="1433"/>
      <c r="L31734" s="1334"/>
    </row>
    <row r="31735" spans="1:12" ht="24" customHeight="1">
      <c r="A31735" s="1355"/>
      <c r="B31735" s="1355"/>
      <c r="C31735" s="1433"/>
      <c r="E31735" s="1433"/>
      <c r="K31735" s="1433"/>
      <c r="L31735" s="1334"/>
    </row>
    <row r="31736" spans="1:12" ht="24" customHeight="1">
      <c r="A31736" s="1355"/>
      <c r="B31736" s="1355"/>
      <c r="C31736" s="1433"/>
      <c r="E31736" s="1433"/>
      <c r="K31736" s="1433"/>
      <c r="L31736" s="1334"/>
    </row>
    <row r="31737" spans="1:12" ht="24" customHeight="1">
      <c r="A31737" s="1355"/>
      <c r="B31737" s="1355"/>
      <c r="C31737" s="1433"/>
      <c r="E31737" s="1433"/>
      <c r="K31737" s="1433"/>
      <c r="L31737" s="1334"/>
    </row>
    <row r="31738" spans="1:12" ht="24" customHeight="1">
      <c r="A31738" s="1355"/>
      <c r="B31738" s="1355"/>
      <c r="C31738" s="1433"/>
      <c r="E31738" s="1433"/>
      <c r="K31738" s="1433"/>
      <c r="L31738" s="1334"/>
    </row>
    <row r="31739" spans="1:12" ht="24" customHeight="1">
      <c r="A31739" s="1355"/>
      <c r="B31739" s="1355"/>
      <c r="C31739" s="1433"/>
      <c r="E31739" s="1433"/>
      <c r="K31739" s="1433"/>
      <c r="L31739" s="1334"/>
    </row>
    <row r="31740" spans="1:12" ht="24" customHeight="1">
      <c r="A31740" s="1355"/>
      <c r="B31740" s="1355"/>
      <c r="C31740" s="1433"/>
      <c r="E31740" s="1433"/>
      <c r="K31740" s="1433"/>
      <c r="L31740" s="1334"/>
    </row>
    <row r="31741" spans="1:12" ht="24" customHeight="1">
      <c r="A31741" s="1355"/>
      <c r="B31741" s="1355"/>
      <c r="C31741" s="1433"/>
      <c r="E31741" s="1433"/>
      <c r="K31741" s="1433"/>
      <c r="L31741" s="1334"/>
    </row>
    <row r="31742" spans="1:12" ht="24" customHeight="1">
      <c r="A31742" s="1355"/>
      <c r="B31742" s="1355"/>
      <c r="C31742" s="1433"/>
      <c r="E31742" s="1433"/>
      <c r="K31742" s="1433"/>
      <c r="L31742" s="1334"/>
    </row>
    <row r="31743" spans="1:12" ht="24" customHeight="1">
      <c r="A31743" s="1355"/>
      <c r="B31743" s="1355"/>
      <c r="C31743" s="1433"/>
      <c r="E31743" s="1433"/>
      <c r="K31743" s="1433"/>
      <c r="L31743" s="1334"/>
    </row>
    <row r="31744" spans="1:12" ht="24" customHeight="1">
      <c r="A31744" s="1355"/>
      <c r="B31744" s="1355"/>
      <c r="C31744" s="1433"/>
      <c r="E31744" s="1433"/>
      <c r="K31744" s="1433"/>
      <c r="L31744" s="1334"/>
    </row>
    <row r="31745" spans="1:12" ht="24" customHeight="1">
      <c r="A31745" s="1355"/>
      <c r="B31745" s="1355"/>
      <c r="C31745" s="1433"/>
      <c r="E31745" s="1433"/>
      <c r="K31745" s="1433"/>
      <c r="L31745" s="1334"/>
    </row>
    <row r="31746" spans="1:12" ht="24" customHeight="1">
      <c r="A31746" s="1355"/>
      <c r="B31746" s="1355"/>
      <c r="C31746" s="1433"/>
      <c r="E31746" s="1433"/>
      <c r="K31746" s="1433"/>
      <c r="L31746" s="1334"/>
    </row>
    <row r="31747" spans="1:12" ht="24" customHeight="1">
      <c r="A31747" s="1355"/>
      <c r="B31747" s="1355"/>
      <c r="C31747" s="1433"/>
      <c r="E31747" s="1433"/>
      <c r="K31747" s="1433"/>
      <c r="L31747" s="1334"/>
    </row>
    <row r="31748" spans="1:12" ht="24" customHeight="1">
      <c r="A31748" s="1355"/>
      <c r="B31748" s="1355"/>
      <c r="C31748" s="1433"/>
      <c r="E31748" s="1433"/>
      <c r="K31748" s="1433"/>
      <c r="L31748" s="1334"/>
    </row>
    <row r="31749" spans="1:12" ht="24" customHeight="1">
      <c r="A31749" s="1355"/>
      <c r="B31749" s="1355"/>
      <c r="C31749" s="1433"/>
      <c r="E31749" s="1433"/>
      <c r="K31749" s="1433"/>
      <c r="L31749" s="1334"/>
    </row>
    <row r="31750" spans="1:12" ht="24" customHeight="1">
      <c r="A31750" s="1355"/>
      <c r="B31750" s="1355"/>
      <c r="C31750" s="1433"/>
      <c r="E31750" s="1433"/>
      <c r="K31750" s="1433"/>
      <c r="L31750" s="1334"/>
    </row>
    <row r="31751" spans="1:12" ht="24" customHeight="1">
      <c r="A31751" s="1355"/>
      <c r="B31751" s="1355"/>
      <c r="C31751" s="1433"/>
      <c r="E31751" s="1433"/>
      <c r="K31751" s="1433"/>
      <c r="L31751" s="1334"/>
    </row>
    <row r="31752" spans="1:12" ht="24" customHeight="1">
      <c r="A31752" s="1355"/>
      <c r="B31752" s="1355"/>
      <c r="C31752" s="1433"/>
      <c r="E31752" s="1433"/>
      <c r="K31752" s="1433"/>
      <c r="L31752" s="1334"/>
    </row>
    <row r="31753" spans="1:12" ht="24" customHeight="1">
      <c r="A31753" s="1355"/>
      <c r="B31753" s="1355"/>
      <c r="C31753" s="1433"/>
      <c r="E31753" s="1433"/>
      <c r="K31753" s="1433"/>
      <c r="L31753" s="1334"/>
    </row>
    <row r="31754" spans="1:12" ht="24" customHeight="1">
      <c r="A31754" s="1355"/>
      <c r="B31754" s="1355"/>
      <c r="C31754" s="1433"/>
      <c r="E31754" s="1433"/>
      <c r="K31754" s="1433"/>
      <c r="L31754" s="1334"/>
    </row>
    <row r="31755" spans="1:12" ht="24" customHeight="1">
      <c r="A31755" s="1355"/>
      <c r="B31755" s="1355"/>
      <c r="C31755" s="1433"/>
      <c r="E31755" s="1433"/>
      <c r="K31755" s="1433"/>
      <c r="L31755" s="1334"/>
    </row>
    <row r="31756" spans="1:12" ht="24" customHeight="1">
      <c r="A31756" s="1355"/>
      <c r="B31756" s="1355"/>
      <c r="C31756" s="1433"/>
      <c r="E31756" s="1433"/>
      <c r="K31756" s="1433"/>
      <c r="L31756" s="1334"/>
    </row>
    <row r="31757" spans="1:12" ht="24" customHeight="1">
      <c r="A31757" s="1355"/>
      <c r="B31757" s="1355"/>
      <c r="C31757" s="1433"/>
      <c r="E31757" s="1433"/>
      <c r="K31757" s="1433"/>
      <c r="L31757" s="1334"/>
    </row>
    <row r="31758" spans="1:12" ht="24" customHeight="1">
      <c r="A31758" s="1355"/>
      <c r="B31758" s="1355"/>
      <c r="C31758" s="1433"/>
      <c r="E31758" s="1433"/>
      <c r="K31758" s="1433"/>
      <c r="L31758" s="1334"/>
    </row>
    <row r="31759" spans="1:12" ht="24" customHeight="1">
      <c r="A31759" s="1355"/>
      <c r="B31759" s="1355"/>
      <c r="C31759" s="1433"/>
      <c r="E31759" s="1433"/>
      <c r="K31759" s="1433"/>
      <c r="L31759" s="1334"/>
    </row>
    <row r="31760" spans="1:12" ht="24" customHeight="1">
      <c r="A31760" s="1355"/>
      <c r="B31760" s="1355"/>
      <c r="C31760" s="1433"/>
      <c r="E31760" s="1433"/>
      <c r="K31760" s="1433"/>
      <c r="L31760" s="1334"/>
    </row>
    <row r="31761" spans="1:12" ht="24" customHeight="1">
      <c r="A31761" s="1355"/>
      <c r="B31761" s="1355"/>
      <c r="C31761" s="1433"/>
      <c r="E31761" s="1433"/>
      <c r="K31761" s="1433"/>
      <c r="L31761" s="1334"/>
    </row>
    <row r="31762" spans="1:12" ht="24" customHeight="1">
      <c r="A31762" s="1355"/>
      <c r="B31762" s="1355"/>
      <c r="C31762" s="1433"/>
      <c r="E31762" s="1433"/>
      <c r="K31762" s="1433"/>
      <c r="L31762" s="1334"/>
    </row>
    <row r="31763" spans="1:12" ht="24" customHeight="1">
      <c r="A31763" s="1355"/>
      <c r="B31763" s="1355"/>
      <c r="C31763" s="1433"/>
      <c r="E31763" s="1433"/>
      <c r="K31763" s="1433"/>
      <c r="L31763" s="1334"/>
    </row>
    <row r="31764" spans="1:12" ht="24" customHeight="1">
      <c r="A31764" s="1355"/>
      <c r="B31764" s="1355"/>
      <c r="C31764" s="1433"/>
      <c r="E31764" s="1433"/>
      <c r="K31764" s="1433"/>
      <c r="L31764" s="1334"/>
    </row>
    <row r="31765" spans="1:12" ht="24" customHeight="1">
      <c r="A31765" s="1355"/>
      <c r="B31765" s="1355"/>
      <c r="C31765" s="1433"/>
      <c r="E31765" s="1433"/>
      <c r="K31765" s="1433"/>
      <c r="L31765" s="1334"/>
    </row>
    <row r="31766" spans="1:12" ht="24" customHeight="1">
      <c r="A31766" s="1355"/>
      <c r="B31766" s="1355"/>
      <c r="C31766" s="1433"/>
      <c r="E31766" s="1433"/>
      <c r="K31766" s="1433"/>
      <c r="L31766" s="1334"/>
    </row>
    <row r="31767" spans="1:12" ht="24" customHeight="1">
      <c r="A31767" s="1355"/>
      <c r="B31767" s="1355"/>
      <c r="C31767" s="1433"/>
      <c r="E31767" s="1433"/>
      <c r="K31767" s="1433"/>
      <c r="L31767" s="1334"/>
    </row>
    <row r="31768" spans="1:12" ht="24" customHeight="1">
      <c r="A31768" s="1355"/>
      <c r="B31768" s="1355"/>
      <c r="C31768" s="1433"/>
      <c r="E31768" s="1433"/>
      <c r="K31768" s="1433"/>
      <c r="L31768" s="1334"/>
    </row>
    <row r="31769" spans="1:12" ht="24" customHeight="1">
      <c r="A31769" s="1355"/>
      <c r="B31769" s="1355"/>
      <c r="C31769" s="1433"/>
      <c r="E31769" s="1433"/>
      <c r="K31769" s="1433"/>
      <c r="L31769" s="1334"/>
    </row>
    <row r="31770" spans="1:12" ht="24" customHeight="1">
      <c r="A31770" s="1355"/>
      <c r="B31770" s="1355"/>
      <c r="C31770" s="1433"/>
      <c r="E31770" s="1433"/>
      <c r="K31770" s="1433"/>
      <c r="L31770" s="1334"/>
    </row>
    <row r="31771" spans="1:12" ht="24" customHeight="1">
      <c r="A31771" s="1355"/>
      <c r="B31771" s="1355"/>
      <c r="C31771" s="1433"/>
      <c r="E31771" s="1433"/>
      <c r="K31771" s="1433"/>
      <c r="L31771" s="1334"/>
    </row>
    <row r="31772" spans="1:12" ht="24" customHeight="1">
      <c r="A31772" s="1355"/>
      <c r="B31772" s="1355"/>
      <c r="C31772" s="1433"/>
      <c r="E31772" s="1433"/>
      <c r="K31772" s="1433"/>
      <c r="L31772" s="1334"/>
    </row>
    <row r="31773" spans="1:12" ht="24" customHeight="1">
      <c r="A31773" s="1355"/>
      <c r="B31773" s="1355"/>
      <c r="C31773" s="1433"/>
      <c r="E31773" s="1433"/>
      <c r="K31773" s="1433"/>
      <c r="L31773" s="1334"/>
    </row>
    <row r="31774" spans="1:12" ht="24" customHeight="1">
      <c r="A31774" s="1355"/>
      <c r="B31774" s="1355"/>
      <c r="C31774" s="1433"/>
      <c r="E31774" s="1433"/>
      <c r="K31774" s="1433"/>
      <c r="L31774" s="1334"/>
    </row>
    <row r="31775" spans="1:12" ht="24" customHeight="1">
      <c r="A31775" s="1355"/>
      <c r="B31775" s="1355"/>
      <c r="C31775" s="1433"/>
      <c r="E31775" s="1433"/>
      <c r="K31775" s="1433"/>
      <c r="L31775" s="1334"/>
    </row>
    <row r="31776" spans="1:12" ht="24" customHeight="1">
      <c r="A31776" s="1355"/>
      <c r="B31776" s="1355"/>
      <c r="C31776" s="1433"/>
      <c r="E31776" s="1433"/>
      <c r="K31776" s="1433"/>
      <c r="L31776" s="1334"/>
    </row>
    <row r="31777" spans="1:12" ht="24" customHeight="1">
      <c r="A31777" s="1355"/>
      <c r="B31777" s="1355"/>
      <c r="C31777" s="1433"/>
      <c r="E31777" s="1433"/>
      <c r="K31777" s="1433"/>
      <c r="L31777" s="1334"/>
    </row>
    <row r="31778" spans="1:12" ht="24" customHeight="1">
      <c r="A31778" s="1355"/>
      <c r="B31778" s="1355"/>
      <c r="C31778" s="1433"/>
      <c r="E31778" s="1433"/>
      <c r="K31778" s="1433"/>
      <c r="L31778" s="1334"/>
    </row>
    <row r="31779" spans="1:12" ht="24" customHeight="1">
      <c r="A31779" s="1355"/>
      <c r="B31779" s="1355"/>
      <c r="C31779" s="1433"/>
      <c r="E31779" s="1433"/>
      <c r="K31779" s="1433"/>
      <c r="L31779" s="1334"/>
    </row>
    <row r="31780" spans="1:12" ht="24" customHeight="1">
      <c r="A31780" s="1355"/>
      <c r="B31780" s="1355"/>
      <c r="C31780" s="1433"/>
      <c r="E31780" s="1433"/>
      <c r="K31780" s="1433"/>
      <c r="L31780" s="1334"/>
    </row>
    <row r="31781" spans="1:12" ht="24" customHeight="1">
      <c r="A31781" s="1355"/>
      <c r="B31781" s="1355"/>
      <c r="C31781" s="1433"/>
      <c r="E31781" s="1433"/>
      <c r="K31781" s="1433"/>
      <c r="L31781" s="1334"/>
    </row>
    <row r="31782" spans="1:12" ht="24" customHeight="1">
      <c r="A31782" s="1355"/>
      <c r="B31782" s="1355"/>
      <c r="C31782" s="1433"/>
      <c r="E31782" s="1433"/>
      <c r="K31782" s="1433"/>
      <c r="L31782" s="1334"/>
    </row>
    <row r="31783" spans="1:12" ht="24" customHeight="1">
      <c r="A31783" s="1355"/>
      <c r="B31783" s="1355"/>
      <c r="C31783" s="1433"/>
      <c r="E31783" s="1433"/>
      <c r="K31783" s="1433"/>
      <c r="L31783" s="1334"/>
    </row>
    <row r="31784" spans="1:12" ht="24" customHeight="1">
      <c r="A31784" s="1355"/>
      <c r="B31784" s="1355"/>
      <c r="C31784" s="1433"/>
      <c r="E31784" s="1433"/>
      <c r="K31784" s="1433"/>
      <c r="L31784" s="1334"/>
    </row>
    <row r="31785" spans="1:12" ht="24" customHeight="1">
      <c r="A31785" s="1355"/>
      <c r="B31785" s="1355"/>
      <c r="C31785" s="1433"/>
      <c r="E31785" s="1433"/>
      <c r="K31785" s="1433"/>
      <c r="L31785" s="1334"/>
    </row>
    <row r="31786" spans="1:12" ht="24" customHeight="1">
      <c r="A31786" s="1355"/>
      <c r="B31786" s="1355"/>
      <c r="C31786" s="1433"/>
      <c r="E31786" s="1433"/>
      <c r="K31786" s="1433"/>
      <c r="L31786" s="1334"/>
    </row>
    <row r="31787" spans="1:12" ht="24" customHeight="1">
      <c r="A31787" s="1355"/>
      <c r="B31787" s="1355"/>
      <c r="C31787" s="1433"/>
      <c r="E31787" s="1433"/>
      <c r="K31787" s="1433"/>
      <c r="L31787" s="1334"/>
    </row>
    <row r="31788" spans="1:12" ht="24" customHeight="1">
      <c r="A31788" s="1355"/>
      <c r="B31788" s="1355"/>
      <c r="C31788" s="1433"/>
      <c r="E31788" s="1433"/>
      <c r="K31788" s="1433"/>
      <c r="L31788" s="1334"/>
    </row>
    <row r="31789" spans="1:12" ht="24" customHeight="1">
      <c r="A31789" s="1355"/>
      <c r="B31789" s="1355"/>
      <c r="C31789" s="1433"/>
      <c r="E31789" s="1433"/>
      <c r="K31789" s="1433"/>
      <c r="L31789" s="1334"/>
    </row>
    <row r="31790" spans="1:12" ht="24" customHeight="1">
      <c r="A31790" s="1355"/>
      <c r="B31790" s="1355"/>
      <c r="C31790" s="1433"/>
      <c r="E31790" s="1433"/>
      <c r="K31790" s="1433"/>
      <c r="L31790" s="1334"/>
    </row>
    <row r="31791" spans="1:12" ht="24" customHeight="1">
      <c r="A31791" s="1355"/>
      <c r="B31791" s="1355"/>
      <c r="C31791" s="1433"/>
      <c r="E31791" s="1433"/>
      <c r="K31791" s="1433"/>
      <c r="L31791" s="1334"/>
    </row>
    <row r="31792" spans="1:12" ht="24" customHeight="1">
      <c r="A31792" s="1355"/>
      <c r="B31792" s="1355"/>
      <c r="C31792" s="1433"/>
      <c r="E31792" s="1433"/>
      <c r="K31792" s="1433"/>
      <c r="L31792" s="1334"/>
    </row>
    <row r="31793" spans="1:12" ht="24" customHeight="1">
      <c r="A31793" s="1355"/>
      <c r="B31793" s="1355"/>
      <c r="C31793" s="1433"/>
      <c r="E31793" s="1433"/>
      <c r="K31793" s="1433"/>
      <c r="L31793" s="1334"/>
    </row>
    <row r="31794" spans="1:12" ht="24" customHeight="1">
      <c r="A31794" s="1355"/>
      <c r="B31794" s="1355"/>
      <c r="C31794" s="1433"/>
      <c r="E31794" s="1433"/>
      <c r="K31794" s="1433"/>
      <c r="L31794" s="1334"/>
    </row>
    <row r="31795" spans="1:12" ht="24" customHeight="1">
      <c r="A31795" s="1355"/>
      <c r="B31795" s="1355"/>
      <c r="C31795" s="1433"/>
      <c r="E31795" s="1433"/>
      <c r="K31795" s="1433"/>
      <c r="L31795" s="1334"/>
    </row>
    <row r="31796" spans="1:12" ht="24" customHeight="1">
      <c r="A31796" s="1355"/>
      <c r="B31796" s="1355"/>
      <c r="C31796" s="1433"/>
      <c r="E31796" s="1433"/>
      <c r="K31796" s="1433"/>
      <c r="L31796" s="1334"/>
    </row>
    <row r="31797" spans="1:12" ht="24" customHeight="1">
      <c r="A31797" s="1355"/>
      <c r="B31797" s="1355"/>
      <c r="C31797" s="1433"/>
      <c r="E31797" s="1433"/>
      <c r="K31797" s="1433"/>
      <c r="L31797" s="1334"/>
    </row>
    <row r="31798" spans="1:12" ht="24" customHeight="1">
      <c r="A31798" s="1355"/>
      <c r="B31798" s="1355"/>
      <c r="C31798" s="1433"/>
      <c r="E31798" s="1433"/>
      <c r="K31798" s="1433"/>
      <c r="L31798" s="1334"/>
    </row>
    <row r="31799" spans="1:12" ht="24" customHeight="1">
      <c r="A31799" s="1355"/>
      <c r="B31799" s="1355"/>
      <c r="C31799" s="1433"/>
      <c r="E31799" s="1433"/>
      <c r="K31799" s="1433"/>
      <c r="L31799" s="1334"/>
    </row>
    <row r="31800" spans="1:12" ht="24" customHeight="1">
      <c r="A31800" s="1355"/>
      <c r="B31800" s="1355"/>
      <c r="C31800" s="1433"/>
      <c r="E31800" s="1433"/>
      <c r="K31800" s="1433"/>
      <c r="L31800" s="1334"/>
    </row>
    <row r="31801" spans="1:12" ht="24" customHeight="1">
      <c r="A31801" s="1355"/>
      <c r="B31801" s="1355"/>
      <c r="C31801" s="1433"/>
      <c r="E31801" s="1433"/>
      <c r="K31801" s="1433"/>
      <c r="L31801" s="1334"/>
    </row>
    <row r="31802" spans="1:12" ht="24" customHeight="1">
      <c r="A31802" s="1355"/>
      <c r="B31802" s="1355"/>
      <c r="C31802" s="1433"/>
      <c r="E31802" s="1433"/>
      <c r="K31802" s="1433"/>
      <c r="L31802" s="1334"/>
    </row>
    <row r="31803" spans="1:12" ht="24" customHeight="1">
      <c r="A31803" s="1355"/>
      <c r="B31803" s="1355"/>
      <c r="C31803" s="1433"/>
      <c r="E31803" s="1433"/>
      <c r="K31803" s="1433"/>
      <c r="L31803" s="1334"/>
    </row>
    <row r="31804" spans="1:12" ht="24" customHeight="1">
      <c r="A31804" s="1355"/>
      <c r="B31804" s="1355"/>
      <c r="C31804" s="1433"/>
      <c r="E31804" s="1433"/>
      <c r="K31804" s="1433"/>
      <c r="L31804" s="1334"/>
    </row>
    <row r="31805" spans="1:12" ht="24" customHeight="1">
      <c r="A31805" s="1355"/>
      <c r="B31805" s="1355"/>
      <c r="C31805" s="1433"/>
      <c r="E31805" s="1433"/>
      <c r="K31805" s="1433"/>
      <c r="L31805" s="1334"/>
    </row>
    <row r="31806" spans="1:12" ht="24" customHeight="1">
      <c r="A31806" s="1355"/>
      <c r="B31806" s="1355"/>
      <c r="C31806" s="1433"/>
      <c r="E31806" s="1433"/>
      <c r="K31806" s="1433"/>
      <c r="L31806" s="1334"/>
    </row>
    <row r="31807" spans="1:12" ht="24" customHeight="1">
      <c r="A31807" s="1355"/>
      <c r="B31807" s="1355"/>
      <c r="C31807" s="1433"/>
      <c r="E31807" s="1433"/>
      <c r="K31807" s="1433"/>
      <c r="L31807" s="1334"/>
    </row>
    <row r="31808" spans="1:12" ht="24" customHeight="1">
      <c r="A31808" s="1355"/>
      <c r="B31808" s="1355"/>
      <c r="C31808" s="1433"/>
      <c r="E31808" s="1433"/>
      <c r="K31808" s="1433"/>
      <c r="L31808" s="1334"/>
    </row>
    <row r="31809" spans="1:12" ht="24" customHeight="1">
      <c r="A31809" s="1355"/>
      <c r="B31809" s="1355"/>
      <c r="C31809" s="1433"/>
      <c r="E31809" s="1433"/>
      <c r="K31809" s="1433"/>
      <c r="L31809" s="1334"/>
    </row>
    <row r="31810" spans="1:12" ht="24" customHeight="1">
      <c r="A31810" s="1355"/>
      <c r="B31810" s="1355"/>
      <c r="C31810" s="1433"/>
      <c r="E31810" s="1433"/>
      <c r="K31810" s="1433"/>
      <c r="L31810" s="1334"/>
    </row>
    <row r="31811" spans="1:12" ht="24" customHeight="1">
      <c r="A31811" s="1355"/>
      <c r="B31811" s="1355"/>
      <c r="C31811" s="1433"/>
      <c r="E31811" s="1433"/>
      <c r="K31811" s="1433"/>
      <c r="L31811" s="1334"/>
    </row>
    <row r="31812" spans="1:12" ht="24" customHeight="1">
      <c r="A31812" s="1355"/>
      <c r="B31812" s="1355"/>
      <c r="C31812" s="1433"/>
      <c r="E31812" s="1433"/>
      <c r="K31812" s="1433"/>
      <c r="L31812" s="1334"/>
    </row>
    <row r="31813" spans="1:12" ht="24" customHeight="1">
      <c r="A31813" s="1355"/>
      <c r="B31813" s="1355"/>
      <c r="C31813" s="1433"/>
      <c r="E31813" s="1433"/>
      <c r="K31813" s="1433"/>
      <c r="L31813" s="1334"/>
    </row>
    <row r="31814" spans="1:12" ht="24" customHeight="1">
      <c r="A31814" s="1355"/>
      <c r="B31814" s="1355"/>
      <c r="C31814" s="1433"/>
      <c r="E31814" s="1433"/>
      <c r="K31814" s="1433"/>
      <c r="L31814" s="1334"/>
    </row>
    <row r="31815" spans="1:12" ht="24" customHeight="1">
      <c r="A31815" s="1355"/>
      <c r="B31815" s="1355"/>
      <c r="C31815" s="1433"/>
      <c r="E31815" s="1433"/>
      <c r="K31815" s="1433"/>
      <c r="L31815" s="1334"/>
    </row>
    <row r="31816" spans="1:12" ht="24" customHeight="1">
      <c r="A31816" s="1355"/>
      <c r="B31816" s="1355"/>
      <c r="C31816" s="1433"/>
      <c r="E31816" s="1433"/>
      <c r="K31816" s="1433"/>
      <c r="L31816" s="1334"/>
    </row>
    <row r="31817" spans="1:12" ht="24" customHeight="1">
      <c r="A31817" s="1355"/>
      <c r="B31817" s="1355"/>
      <c r="C31817" s="1433"/>
      <c r="E31817" s="1433"/>
      <c r="K31817" s="1433"/>
      <c r="L31817" s="1334"/>
    </row>
    <row r="31818" spans="1:12" ht="24" customHeight="1">
      <c r="A31818" s="1355"/>
      <c r="B31818" s="1355"/>
      <c r="C31818" s="1433"/>
      <c r="E31818" s="1433"/>
      <c r="K31818" s="1433"/>
      <c r="L31818" s="1334"/>
    </row>
    <row r="31819" spans="1:12" ht="24" customHeight="1">
      <c r="A31819" s="1355"/>
      <c r="B31819" s="1355"/>
      <c r="C31819" s="1433"/>
      <c r="E31819" s="1433"/>
      <c r="K31819" s="1433"/>
      <c r="L31819" s="1334"/>
    </row>
    <row r="31820" spans="1:12" ht="24" customHeight="1">
      <c r="A31820" s="1355"/>
      <c r="B31820" s="1355"/>
      <c r="C31820" s="1433"/>
      <c r="E31820" s="1433"/>
      <c r="K31820" s="1433"/>
      <c r="L31820" s="1334"/>
    </row>
    <row r="31821" spans="1:12" ht="24" customHeight="1">
      <c r="A31821" s="1355"/>
      <c r="B31821" s="1355"/>
      <c r="C31821" s="1433"/>
      <c r="E31821" s="1433"/>
      <c r="K31821" s="1433"/>
      <c r="L31821" s="1334"/>
    </row>
    <row r="31822" spans="1:12" ht="24" customHeight="1">
      <c r="A31822" s="1355"/>
      <c r="B31822" s="1355"/>
      <c r="C31822" s="1433"/>
      <c r="E31822" s="1433"/>
      <c r="K31822" s="1433"/>
      <c r="L31822" s="1334"/>
    </row>
    <row r="31823" spans="1:12" ht="24" customHeight="1">
      <c r="A31823" s="1355"/>
      <c r="B31823" s="1355"/>
      <c r="C31823" s="1433"/>
      <c r="E31823" s="1433"/>
      <c r="K31823" s="1433"/>
      <c r="L31823" s="1334"/>
    </row>
    <row r="31824" spans="1:12" ht="24" customHeight="1">
      <c r="A31824" s="1355"/>
      <c r="B31824" s="1355"/>
      <c r="C31824" s="1433"/>
      <c r="E31824" s="1433"/>
      <c r="K31824" s="1433"/>
      <c r="L31824" s="1334"/>
    </row>
    <row r="31825" spans="1:12" ht="24" customHeight="1">
      <c r="A31825" s="1355"/>
      <c r="B31825" s="1355"/>
      <c r="C31825" s="1433"/>
      <c r="E31825" s="1433"/>
      <c r="K31825" s="1433"/>
      <c r="L31825" s="1334"/>
    </row>
    <row r="31826" spans="1:12" ht="24" customHeight="1">
      <c r="A31826" s="1355"/>
      <c r="B31826" s="1355"/>
      <c r="C31826" s="1433"/>
      <c r="E31826" s="1433"/>
      <c r="K31826" s="1433"/>
      <c r="L31826" s="1334"/>
    </row>
    <row r="31827" spans="1:12" ht="24" customHeight="1">
      <c r="A31827" s="1355"/>
      <c r="B31827" s="1355"/>
      <c r="C31827" s="1433"/>
      <c r="E31827" s="1433"/>
      <c r="K31827" s="1433"/>
      <c r="L31827" s="1334"/>
    </row>
    <row r="31828" spans="1:12" ht="24" customHeight="1">
      <c r="A31828" s="1355"/>
      <c r="B31828" s="1355"/>
      <c r="C31828" s="1433"/>
      <c r="E31828" s="1433"/>
      <c r="K31828" s="1433"/>
      <c r="L31828" s="1334"/>
    </row>
    <row r="31829" spans="1:12" ht="24" customHeight="1">
      <c r="A31829" s="1355"/>
      <c r="B31829" s="1355"/>
      <c r="C31829" s="1433"/>
      <c r="E31829" s="1433"/>
      <c r="K31829" s="1433"/>
      <c r="L31829" s="1334"/>
    </row>
    <row r="31830" spans="1:12" ht="24" customHeight="1">
      <c r="A31830" s="1355"/>
      <c r="B31830" s="1355"/>
      <c r="C31830" s="1433"/>
      <c r="E31830" s="1433"/>
      <c r="K31830" s="1433"/>
      <c r="L31830" s="1334"/>
    </row>
    <row r="31831" spans="1:12" ht="24" customHeight="1">
      <c r="A31831" s="1355"/>
      <c r="B31831" s="1355"/>
      <c r="C31831" s="1433"/>
      <c r="E31831" s="1433"/>
      <c r="K31831" s="1433"/>
      <c r="L31831" s="1334"/>
    </row>
    <row r="31832" spans="1:12" ht="24" customHeight="1">
      <c r="A31832" s="1355"/>
      <c r="B31832" s="1355"/>
      <c r="C31832" s="1433"/>
      <c r="E31832" s="1433"/>
      <c r="K31832" s="1433"/>
      <c r="L31832" s="1334"/>
    </row>
    <row r="31833" spans="1:12" ht="24" customHeight="1">
      <c r="A31833" s="1355"/>
      <c r="B31833" s="1355"/>
      <c r="C31833" s="1433"/>
      <c r="E31833" s="1433"/>
      <c r="K31833" s="1433"/>
      <c r="L31833" s="1334"/>
    </row>
    <row r="31834" spans="1:12" ht="24" customHeight="1">
      <c r="A31834" s="1355"/>
      <c r="B31834" s="1355"/>
      <c r="C31834" s="1433"/>
      <c r="E31834" s="1433"/>
      <c r="K31834" s="1433"/>
      <c r="L31834" s="1334"/>
    </row>
    <row r="31835" spans="1:12" ht="24" customHeight="1">
      <c r="A31835" s="1355"/>
      <c r="B31835" s="1355"/>
      <c r="C31835" s="1433"/>
      <c r="E31835" s="1433"/>
      <c r="K31835" s="1433"/>
      <c r="L31835" s="1334"/>
    </row>
    <row r="31836" spans="1:12" ht="24" customHeight="1">
      <c r="A31836" s="1355"/>
      <c r="B31836" s="1355"/>
      <c r="C31836" s="1433"/>
      <c r="E31836" s="1433"/>
      <c r="K31836" s="1433"/>
      <c r="L31836" s="1334"/>
    </row>
    <row r="31837" spans="1:12" ht="24" customHeight="1">
      <c r="A31837" s="1355"/>
      <c r="B31837" s="1355"/>
      <c r="C31837" s="1433"/>
      <c r="E31837" s="1433"/>
      <c r="K31837" s="1433"/>
      <c r="L31837" s="1334"/>
    </row>
    <row r="31838" spans="1:12" ht="24" customHeight="1">
      <c r="A31838" s="1355"/>
      <c r="B31838" s="1355"/>
      <c r="C31838" s="1433"/>
      <c r="E31838" s="1433"/>
      <c r="K31838" s="1433"/>
      <c r="L31838" s="1334"/>
    </row>
    <row r="31839" spans="1:12" ht="24" customHeight="1">
      <c r="A31839" s="1355"/>
      <c r="B31839" s="1355"/>
      <c r="C31839" s="1433"/>
      <c r="E31839" s="1433"/>
      <c r="K31839" s="1433"/>
      <c r="L31839" s="1334"/>
    </row>
    <row r="31840" spans="1:12" ht="24" customHeight="1">
      <c r="A31840" s="1355"/>
      <c r="B31840" s="1355"/>
      <c r="C31840" s="1433"/>
      <c r="E31840" s="1433"/>
      <c r="K31840" s="1433"/>
      <c r="L31840" s="1334"/>
    </row>
    <row r="31841" spans="1:12" ht="24" customHeight="1">
      <c r="A31841" s="1355"/>
      <c r="B31841" s="1355"/>
      <c r="C31841" s="1433"/>
      <c r="E31841" s="1433"/>
      <c r="K31841" s="1433"/>
      <c r="L31841" s="1334"/>
    </row>
    <row r="31842" spans="1:12" ht="24" customHeight="1">
      <c r="A31842" s="1355"/>
      <c r="B31842" s="1355"/>
      <c r="C31842" s="1433"/>
      <c r="E31842" s="1433"/>
      <c r="K31842" s="1433"/>
      <c r="L31842" s="1334"/>
    </row>
    <row r="31843" spans="1:12" ht="24" customHeight="1">
      <c r="A31843" s="1355"/>
      <c r="B31843" s="1355"/>
      <c r="C31843" s="1433"/>
      <c r="E31843" s="1433"/>
      <c r="K31843" s="1433"/>
      <c r="L31843" s="1334"/>
    </row>
    <row r="31844" spans="1:12" ht="24" customHeight="1">
      <c r="A31844" s="1355"/>
      <c r="B31844" s="1355"/>
      <c r="C31844" s="1433"/>
      <c r="E31844" s="1433"/>
      <c r="K31844" s="1433"/>
      <c r="L31844" s="1334"/>
    </row>
    <row r="31845" spans="1:12" ht="24" customHeight="1">
      <c r="A31845" s="1355"/>
      <c r="B31845" s="1355"/>
      <c r="C31845" s="1433"/>
      <c r="E31845" s="1433"/>
      <c r="K31845" s="1433"/>
      <c r="L31845" s="1334"/>
    </row>
    <row r="31846" spans="1:12" ht="24" customHeight="1">
      <c r="A31846" s="1355"/>
      <c r="B31846" s="1355"/>
      <c r="C31846" s="1433"/>
      <c r="E31846" s="1433"/>
      <c r="K31846" s="1433"/>
      <c r="L31846" s="1334"/>
    </row>
    <row r="31847" spans="1:12" ht="24" customHeight="1">
      <c r="A31847" s="1355"/>
      <c r="B31847" s="1355"/>
      <c r="C31847" s="1433"/>
      <c r="E31847" s="1433"/>
      <c r="K31847" s="1433"/>
      <c r="L31847" s="1334"/>
    </row>
    <row r="31848" spans="1:12" ht="24" customHeight="1">
      <c r="A31848" s="1355"/>
      <c r="B31848" s="1355"/>
      <c r="C31848" s="1433"/>
      <c r="E31848" s="1433"/>
      <c r="K31848" s="1433"/>
      <c r="L31848" s="1334"/>
    </row>
    <row r="31849" spans="1:12" ht="24" customHeight="1">
      <c r="A31849" s="1355"/>
      <c r="B31849" s="1355"/>
      <c r="C31849" s="1433"/>
      <c r="E31849" s="1433"/>
      <c r="K31849" s="1433"/>
      <c r="L31849" s="1334"/>
    </row>
    <row r="31850" spans="1:12" ht="24" customHeight="1">
      <c r="A31850" s="1355"/>
      <c r="B31850" s="1355"/>
      <c r="C31850" s="1433"/>
      <c r="E31850" s="1433"/>
      <c r="K31850" s="1433"/>
      <c r="L31850" s="1334"/>
    </row>
    <row r="31851" spans="1:12" ht="24" customHeight="1">
      <c r="A31851" s="1355"/>
      <c r="B31851" s="1355"/>
      <c r="C31851" s="1433"/>
      <c r="E31851" s="1433"/>
      <c r="K31851" s="1433"/>
      <c r="L31851" s="1334"/>
    </row>
    <row r="31852" spans="1:12" ht="24" customHeight="1">
      <c r="A31852" s="1355"/>
      <c r="B31852" s="1355"/>
      <c r="C31852" s="1433"/>
      <c r="E31852" s="1433"/>
      <c r="K31852" s="1433"/>
      <c r="L31852" s="1334"/>
    </row>
    <row r="31853" spans="1:12" ht="24" customHeight="1">
      <c r="A31853" s="1355"/>
      <c r="B31853" s="1355"/>
      <c r="C31853" s="1433"/>
      <c r="E31853" s="1433"/>
      <c r="K31853" s="1433"/>
      <c r="L31853" s="1334"/>
    </row>
    <row r="31854" spans="1:12" ht="24" customHeight="1">
      <c r="A31854" s="1355"/>
      <c r="B31854" s="1355"/>
      <c r="C31854" s="1433"/>
      <c r="E31854" s="1433"/>
      <c r="K31854" s="1433"/>
      <c r="L31854" s="1334"/>
    </row>
    <row r="31855" spans="1:12" ht="24" customHeight="1">
      <c r="A31855" s="1355"/>
      <c r="B31855" s="1355"/>
      <c r="C31855" s="1433"/>
      <c r="E31855" s="1433"/>
      <c r="K31855" s="1433"/>
      <c r="L31855" s="1334"/>
    </row>
    <row r="31856" spans="1:12" ht="24" customHeight="1">
      <c r="A31856" s="1355"/>
      <c r="B31856" s="1355"/>
      <c r="C31856" s="1433"/>
      <c r="E31856" s="1433"/>
      <c r="K31856" s="1433"/>
      <c r="L31856" s="1334"/>
    </row>
    <row r="31857" spans="1:12" ht="24" customHeight="1">
      <c r="A31857" s="1355"/>
      <c r="B31857" s="1355"/>
      <c r="C31857" s="1433"/>
      <c r="E31857" s="1433"/>
      <c r="K31857" s="1433"/>
      <c r="L31857" s="1334"/>
    </row>
    <row r="31858" spans="1:12" ht="24" customHeight="1">
      <c r="A31858" s="1355"/>
      <c r="B31858" s="1355"/>
      <c r="C31858" s="1433"/>
      <c r="E31858" s="1433"/>
      <c r="K31858" s="1433"/>
      <c r="L31858" s="1334"/>
    </row>
    <row r="31859" spans="1:12" ht="24" customHeight="1">
      <c r="A31859" s="1355"/>
      <c r="B31859" s="1355"/>
      <c r="C31859" s="1433"/>
      <c r="E31859" s="1433"/>
      <c r="K31859" s="1433"/>
      <c r="L31859" s="1334"/>
    </row>
    <row r="31860" spans="1:12" ht="24" customHeight="1">
      <c r="A31860" s="1355"/>
      <c r="B31860" s="1355"/>
      <c r="C31860" s="1433"/>
      <c r="E31860" s="1433"/>
      <c r="K31860" s="1433"/>
      <c r="L31860" s="1334"/>
    </row>
    <row r="31861" spans="1:12" ht="24" customHeight="1">
      <c r="A31861" s="1355"/>
      <c r="B31861" s="1355"/>
      <c r="C31861" s="1433"/>
      <c r="E31861" s="1433"/>
      <c r="K31861" s="1433"/>
      <c r="L31861" s="1334"/>
    </row>
    <row r="31862" spans="1:12" ht="24" customHeight="1">
      <c r="A31862" s="1355"/>
      <c r="B31862" s="1355"/>
      <c r="C31862" s="1433"/>
      <c r="E31862" s="1433"/>
      <c r="K31862" s="1433"/>
      <c r="L31862" s="1334"/>
    </row>
    <row r="31863" spans="1:12" ht="24" customHeight="1">
      <c r="A31863" s="1355"/>
      <c r="B31863" s="1355"/>
      <c r="C31863" s="1433"/>
      <c r="E31863" s="1433"/>
      <c r="K31863" s="1433"/>
      <c r="L31863" s="1334"/>
    </row>
    <row r="31864" spans="1:12" ht="24" customHeight="1">
      <c r="A31864" s="1355"/>
      <c r="B31864" s="1355"/>
      <c r="C31864" s="1433"/>
      <c r="E31864" s="1433"/>
      <c r="K31864" s="1433"/>
      <c r="L31864" s="1334"/>
    </row>
    <row r="31865" spans="1:12" ht="24" customHeight="1">
      <c r="A31865" s="1355"/>
      <c r="B31865" s="1355"/>
      <c r="C31865" s="1433"/>
      <c r="E31865" s="1433"/>
      <c r="K31865" s="1433"/>
      <c r="L31865" s="1334"/>
    </row>
    <row r="31866" spans="1:12" ht="24" customHeight="1">
      <c r="A31866" s="1355"/>
      <c r="B31866" s="1355"/>
      <c r="C31866" s="1433"/>
      <c r="E31866" s="1433"/>
      <c r="K31866" s="1433"/>
      <c r="L31866" s="1334"/>
    </row>
    <row r="31867" spans="1:12" ht="24" customHeight="1">
      <c r="A31867" s="1355"/>
      <c r="B31867" s="1355"/>
      <c r="C31867" s="1433"/>
      <c r="E31867" s="1433"/>
      <c r="K31867" s="1433"/>
      <c r="L31867" s="1334"/>
    </row>
    <row r="31868" spans="1:12" ht="24" customHeight="1">
      <c r="A31868" s="1355"/>
      <c r="B31868" s="1355"/>
      <c r="C31868" s="1433"/>
      <c r="E31868" s="1433"/>
      <c r="K31868" s="1433"/>
      <c r="L31868" s="1334"/>
    </row>
    <row r="31869" spans="1:12" ht="24" customHeight="1">
      <c r="A31869" s="1355"/>
      <c r="B31869" s="1355"/>
      <c r="C31869" s="1433"/>
      <c r="E31869" s="1433"/>
      <c r="K31869" s="1433"/>
      <c r="L31869" s="1334"/>
    </row>
    <row r="31870" spans="1:12" ht="24" customHeight="1">
      <c r="A31870" s="1355"/>
      <c r="B31870" s="1355"/>
      <c r="C31870" s="1433"/>
      <c r="E31870" s="1433"/>
      <c r="K31870" s="1433"/>
      <c r="L31870" s="1334"/>
    </row>
    <row r="31871" spans="1:12" ht="24" customHeight="1">
      <c r="A31871" s="1355"/>
      <c r="B31871" s="1355"/>
      <c r="C31871" s="1433"/>
      <c r="E31871" s="1433"/>
      <c r="K31871" s="1433"/>
      <c r="L31871" s="1334"/>
    </row>
    <row r="31872" spans="1:12" ht="24" customHeight="1">
      <c r="A31872" s="1355"/>
      <c r="B31872" s="1355"/>
      <c r="C31872" s="1433"/>
      <c r="E31872" s="1433"/>
      <c r="K31872" s="1433"/>
      <c r="L31872" s="1334"/>
    </row>
    <row r="31873" spans="1:12" ht="24" customHeight="1">
      <c r="A31873" s="1355"/>
      <c r="B31873" s="1355"/>
      <c r="C31873" s="1433"/>
      <c r="E31873" s="1433"/>
      <c r="K31873" s="1433"/>
      <c r="L31873" s="1334"/>
    </row>
    <row r="31874" spans="1:12" ht="24" customHeight="1">
      <c r="A31874" s="1355"/>
      <c r="B31874" s="1355"/>
      <c r="C31874" s="1433"/>
      <c r="E31874" s="1433"/>
      <c r="K31874" s="1433"/>
      <c r="L31874" s="1334"/>
    </row>
    <row r="31875" spans="1:12" ht="24" customHeight="1">
      <c r="A31875" s="1355"/>
      <c r="B31875" s="1355"/>
      <c r="C31875" s="1433"/>
      <c r="E31875" s="1433"/>
      <c r="K31875" s="1433"/>
      <c r="L31875" s="1334"/>
    </row>
    <row r="31876" spans="1:12" ht="24" customHeight="1">
      <c r="A31876" s="1355"/>
      <c r="B31876" s="1355"/>
      <c r="C31876" s="1433"/>
      <c r="E31876" s="1433"/>
      <c r="K31876" s="1433"/>
      <c r="L31876" s="1334"/>
    </row>
    <row r="31877" spans="1:12" ht="24" customHeight="1">
      <c r="A31877" s="1355"/>
      <c r="B31877" s="1355"/>
      <c r="C31877" s="1433"/>
      <c r="E31877" s="1433"/>
      <c r="K31877" s="1433"/>
      <c r="L31877" s="1334"/>
    </row>
    <row r="31878" spans="1:12" ht="24" customHeight="1">
      <c r="A31878" s="1355"/>
      <c r="B31878" s="1355"/>
      <c r="C31878" s="1433"/>
      <c r="E31878" s="1433"/>
      <c r="K31878" s="1433"/>
      <c r="L31878" s="1334"/>
    </row>
    <row r="31879" spans="1:12" ht="24" customHeight="1">
      <c r="A31879" s="1355"/>
      <c r="B31879" s="1355"/>
      <c r="C31879" s="1433"/>
      <c r="E31879" s="1433"/>
      <c r="K31879" s="1433"/>
      <c r="L31879" s="1334"/>
    </row>
    <row r="31880" spans="1:12" ht="24" customHeight="1">
      <c r="A31880" s="1355"/>
      <c r="B31880" s="1355"/>
      <c r="C31880" s="1433"/>
      <c r="E31880" s="1433"/>
      <c r="K31880" s="1433"/>
      <c r="L31880" s="1334"/>
    </row>
    <row r="31881" spans="1:12" ht="24" customHeight="1">
      <c r="A31881" s="1355"/>
      <c r="B31881" s="1355"/>
      <c r="C31881" s="1433"/>
      <c r="E31881" s="1433"/>
      <c r="K31881" s="1433"/>
      <c r="L31881" s="1334"/>
    </row>
    <row r="31882" spans="1:12" ht="24" customHeight="1">
      <c r="A31882" s="1355"/>
      <c r="B31882" s="1355"/>
      <c r="C31882" s="1433"/>
      <c r="E31882" s="1433"/>
      <c r="K31882" s="1433"/>
      <c r="L31882" s="1334"/>
    </row>
    <row r="31883" spans="1:12" ht="24" customHeight="1">
      <c r="A31883" s="1355"/>
      <c r="B31883" s="1355"/>
      <c r="C31883" s="1433"/>
      <c r="E31883" s="1433"/>
      <c r="K31883" s="1433"/>
      <c r="L31883" s="1334"/>
    </row>
    <row r="31884" spans="1:12" ht="24" customHeight="1">
      <c r="A31884" s="1355"/>
      <c r="B31884" s="1355"/>
      <c r="C31884" s="1433"/>
      <c r="E31884" s="1433"/>
      <c r="K31884" s="1433"/>
      <c r="L31884" s="1334"/>
    </row>
    <row r="31885" spans="1:12" ht="24" customHeight="1">
      <c r="A31885" s="1355"/>
      <c r="B31885" s="1355"/>
      <c r="C31885" s="1433"/>
      <c r="E31885" s="1433"/>
      <c r="K31885" s="1433"/>
      <c r="L31885" s="1334"/>
    </row>
    <row r="31886" spans="1:12" ht="24" customHeight="1">
      <c r="A31886" s="1355"/>
      <c r="B31886" s="1355"/>
      <c r="C31886" s="1433"/>
      <c r="E31886" s="1433"/>
      <c r="K31886" s="1433"/>
      <c r="L31886" s="1334"/>
    </row>
    <row r="31887" spans="1:12" ht="24" customHeight="1">
      <c r="A31887" s="1355"/>
      <c r="B31887" s="1355"/>
      <c r="C31887" s="1433"/>
      <c r="E31887" s="1433"/>
      <c r="K31887" s="1433"/>
      <c r="L31887" s="1334"/>
    </row>
    <row r="31888" spans="1:12" ht="24" customHeight="1">
      <c r="A31888" s="1355"/>
      <c r="B31888" s="1355"/>
      <c r="C31888" s="1433"/>
      <c r="E31888" s="1433"/>
      <c r="K31888" s="1433"/>
      <c r="L31888" s="1334"/>
    </row>
    <row r="31889" spans="1:12" ht="24" customHeight="1">
      <c r="A31889" s="1355"/>
      <c r="B31889" s="1355"/>
      <c r="C31889" s="1433"/>
      <c r="E31889" s="1433"/>
      <c r="K31889" s="1433"/>
      <c r="L31889" s="1334"/>
    </row>
    <row r="31890" spans="1:12" ht="24" customHeight="1">
      <c r="A31890" s="1355"/>
      <c r="B31890" s="1355"/>
      <c r="C31890" s="1433"/>
      <c r="E31890" s="1433"/>
      <c r="K31890" s="1433"/>
      <c r="L31890" s="1334"/>
    </row>
    <row r="31891" spans="1:12" ht="24" customHeight="1">
      <c r="A31891" s="1355"/>
      <c r="B31891" s="1355"/>
      <c r="C31891" s="1433"/>
      <c r="E31891" s="1433"/>
      <c r="K31891" s="1433"/>
      <c r="L31891" s="1334"/>
    </row>
    <row r="31892" spans="1:12" ht="24" customHeight="1">
      <c r="A31892" s="1355"/>
      <c r="B31892" s="1355"/>
      <c r="C31892" s="1433"/>
      <c r="E31892" s="1433"/>
      <c r="K31892" s="1433"/>
      <c r="L31892" s="1334"/>
    </row>
    <row r="31893" spans="1:12" ht="24" customHeight="1">
      <c r="A31893" s="1355"/>
      <c r="B31893" s="1355"/>
      <c r="C31893" s="1433"/>
      <c r="E31893" s="1433"/>
      <c r="K31893" s="1433"/>
      <c r="L31893" s="1334"/>
    </row>
    <row r="31894" spans="1:12" ht="24" customHeight="1">
      <c r="A31894" s="1355"/>
      <c r="B31894" s="1355"/>
      <c r="C31894" s="1433"/>
      <c r="E31894" s="1433"/>
      <c r="K31894" s="1433"/>
      <c r="L31894" s="1334"/>
    </row>
    <row r="31895" spans="1:12" ht="24" customHeight="1">
      <c r="A31895" s="1355"/>
      <c r="B31895" s="1355"/>
      <c r="C31895" s="1433"/>
      <c r="E31895" s="1433"/>
      <c r="K31895" s="1433"/>
      <c r="L31895" s="1334"/>
    </row>
    <row r="31896" spans="1:12" ht="24" customHeight="1">
      <c r="A31896" s="1355"/>
      <c r="B31896" s="1355"/>
      <c r="C31896" s="1433"/>
      <c r="E31896" s="1433"/>
      <c r="K31896" s="1433"/>
      <c r="L31896" s="1334"/>
    </row>
    <row r="31897" spans="1:12" ht="24" customHeight="1">
      <c r="A31897" s="1355"/>
      <c r="B31897" s="1355"/>
      <c r="C31897" s="1433"/>
      <c r="E31897" s="1433"/>
      <c r="K31897" s="1433"/>
      <c r="L31897" s="1334"/>
    </row>
    <row r="31898" spans="1:12" ht="24" customHeight="1">
      <c r="A31898" s="1355"/>
      <c r="B31898" s="1355"/>
      <c r="C31898" s="1433"/>
      <c r="E31898" s="1433"/>
      <c r="K31898" s="1433"/>
      <c r="L31898" s="1334"/>
    </row>
    <row r="31899" spans="1:12" ht="24" customHeight="1">
      <c r="A31899" s="1355"/>
      <c r="B31899" s="1355"/>
      <c r="C31899" s="1433"/>
      <c r="E31899" s="1433"/>
      <c r="K31899" s="1433"/>
      <c r="L31899" s="1334"/>
    </row>
    <row r="31900" spans="1:12" ht="24" customHeight="1">
      <c r="A31900" s="1355"/>
      <c r="B31900" s="1355"/>
      <c r="C31900" s="1433"/>
      <c r="E31900" s="1433"/>
      <c r="K31900" s="1433"/>
      <c r="L31900" s="1334"/>
    </row>
    <row r="31901" spans="1:12" ht="24" customHeight="1">
      <c r="A31901" s="1355"/>
      <c r="B31901" s="1355"/>
      <c r="C31901" s="1433"/>
      <c r="E31901" s="1433"/>
      <c r="K31901" s="1433"/>
      <c r="L31901" s="1334"/>
    </row>
    <row r="31902" spans="1:12" ht="24" customHeight="1">
      <c r="A31902" s="1355"/>
      <c r="B31902" s="1355"/>
      <c r="C31902" s="1433"/>
      <c r="E31902" s="1433"/>
      <c r="K31902" s="1433"/>
      <c r="L31902" s="1334"/>
    </row>
    <row r="31903" spans="1:12" ht="24" customHeight="1">
      <c r="A31903" s="1355"/>
      <c r="B31903" s="1355"/>
      <c r="C31903" s="1433"/>
      <c r="E31903" s="1433"/>
      <c r="K31903" s="1433"/>
      <c r="L31903" s="1334"/>
    </row>
    <row r="31904" spans="1:12" ht="24" customHeight="1">
      <c r="A31904" s="1355"/>
      <c r="B31904" s="1355"/>
      <c r="C31904" s="1433"/>
      <c r="E31904" s="1433"/>
      <c r="K31904" s="1433"/>
      <c r="L31904" s="1334"/>
    </row>
    <row r="31905" spans="1:12" ht="24" customHeight="1">
      <c r="A31905" s="1355"/>
      <c r="B31905" s="1355"/>
      <c r="C31905" s="1433"/>
      <c r="E31905" s="1433"/>
      <c r="K31905" s="1433"/>
      <c r="L31905" s="1334"/>
    </row>
    <row r="31906" spans="1:12" ht="24" customHeight="1">
      <c r="A31906" s="1355"/>
      <c r="B31906" s="1355"/>
      <c r="C31906" s="1433"/>
      <c r="E31906" s="1433"/>
      <c r="K31906" s="1433"/>
      <c r="L31906" s="1334"/>
    </row>
    <row r="31907" spans="1:12" ht="24" customHeight="1">
      <c r="A31907" s="1355"/>
      <c r="B31907" s="1355"/>
      <c r="C31907" s="1433"/>
      <c r="E31907" s="1433"/>
      <c r="K31907" s="1433"/>
      <c r="L31907" s="1334"/>
    </row>
    <row r="31908" spans="1:12" ht="24" customHeight="1">
      <c r="A31908" s="1355"/>
      <c r="B31908" s="1355"/>
      <c r="C31908" s="1433"/>
      <c r="E31908" s="1433"/>
      <c r="K31908" s="1433"/>
      <c r="L31908" s="1334"/>
    </row>
    <row r="31909" spans="1:12" ht="24" customHeight="1">
      <c r="A31909" s="1355"/>
      <c r="B31909" s="1355"/>
      <c r="C31909" s="1433"/>
      <c r="E31909" s="1433"/>
      <c r="K31909" s="1433"/>
      <c r="L31909" s="1334"/>
    </row>
    <row r="31910" spans="1:12" ht="24" customHeight="1">
      <c r="A31910" s="1355"/>
      <c r="B31910" s="1355"/>
      <c r="C31910" s="1433"/>
      <c r="E31910" s="1433"/>
      <c r="K31910" s="1433"/>
      <c r="L31910" s="1334"/>
    </row>
    <row r="31911" spans="1:12" ht="24" customHeight="1">
      <c r="A31911" s="1355"/>
      <c r="B31911" s="1355"/>
      <c r="C31911" s="1433"/>
      <c r="E31911" s="1433"/>
      <c r="K31911" s="1433"/>
      <c r="L31911" s="1334"/>
    </row>
    <row r="31912" spans="1:12" ht="24" customHeight="1">
      <c r="A31912" s="1355"/>
      <c r="B31912" s="1355"/>
      <c r="C31912" s="1433"/>
      <c r="E31912" s="1433"/>
      <c r="K31912" s="1433"/>
      <c r="L31912" s="1334"/>
    </row>
    <row r="31913" spans="1:12" ht="24" customHeight="1">
      <c r="A31913" s="1355"/>
      <c r="B31913" s="1355"/>
      <c r="C31913" s="1433"/>
      <c r="E31913" s="1433"/>
      <c r="K31913" s="1433"/>
      <c r="L31913" s="1334"/>
    </row>
    <row r="31914" spans="1:12" ht="24" customHeight="1">
      <c r="A31914" s="1355"/>
      <c r="B31914" s="1355"/>
      <c r="C31914" s="1433"/>
      <c r="E31914" s="1433"/>
      <c r="K31914" s="1433"/>
      <c r="L31914" s="1334"/>
    </row>
    <row r="31915" spans="1:12" ht="24" customHeight="1">
      <c r="A31915" s="1355"/>
      <c r="B31915" s="1355"/>
      <c r="C31915" s="1433"/>
      <c r="E31915" s="1433"/>
      <c r="K31915" s="1433"/>
      <c r="L31915" s="1334"/>
    </row>
    <row r="31916" spans="1:12" ht="24" customHeight="1">
      <c r="A31916" s="1355"/>
      <c r="B31916" s="1355"/>
      <c r="C31916" s="1433"/>
      <c r="E31916" s="1433"/>
      <c r="K31916" s="1433"/>
      <c r="L31916" s="1334"/>
    </row>
    <row r="31917" spans="1:12" ht="24" customHeight="1">
      <c r="A31917" s="1355"/>
      <c r="B31917" s="1355"/>
      <c r="C31917" s="1433"/>
      <c r="E31917" s="1433"/>
      <c r="K31917" s="1433"/>
      <c r="L31917" s="1334"/>
    </row>
    <row r="31918" spans="1:12" ht="24" customHeight="1">
      <c r="A31918" s="1355"/>
      <c r="B31918" s="1355"/>
      <c r="C31918" s="1433"/>
      <c r="E31918" s="1433"/>
      <c r="K31918" s="1433"/>
      <c r="L31918" s="1334"/>
    </row>
    <row r="31919" spans="1:12" ht="24" customHeight="1">
      <c r="A31919" s="1355"/>
      <c r="B31919" s="1355"/>
      <c r="C31919" s="1433"/>
      <c r="E31919" s="1433"/>
      <c r="K31919" s="1433"/>
      <c r="L31919" s="1334"/>
    </row>
    <row r="31920" spans="1:12" ht="24" customHeight="1">
      <c r="A31920" s="1355"/>
      <c r="B31920" s="1355"/>
      <c r="C31920" s="1433"/>
      <c r="E31920" s="1433"/>
      <c r="K31920" s="1433"/>
      <c r="L31920" s="1334"/>
    </row>
    <row r="31921" spans="1:12" ht="24" customHeight="1">
      <c r="A31921" s="1355"/>
      <c r="B31921" s="1355"/>
      <c r="C31921" s="1433"/>
      <c r="E31921" s="1433"/>
      <c r="K31921" s="1433"/>
      <c r="L31921" s="1334"/>
    </row>
    <row r="31922" spans="1:12" ht="24" customHeight="1">
      <c r="A31922" s="1355"/>
      <c r="B31922" s="1355"/>
      <c r="C31922" s="1433"/>
      <c r="E31922" s="1433"/>
      <c r="K31922" s="1433"/>
      <c r="L31922" s="1334"/>
    </row>
    <row r="31923" spans="1:12" ht="24" customHeight="1">
      <c r="A31923" s="1355"/>
      <c r="B31923" s="1355"/>
      <c r="C31923" s="1433"/>
      <c r="E31923" s="1433"/>
      <c r="K31923" s="1433"/>
      <c r="L31923" s="1334"/>
    </row>
    <row r="31924" spans="1:12" ht="24" customHeight="1">
      <c r="A31924" s="1355"/>
      <c r="B31924" s="1355"/>
      <c r="C31924" s="1433"/>
      <c r="E31924" s="1433"/>
      <c r="K31924" s="1433"/>
      <c r="L31924" s="1334"/>
    </row>
    <row r="31925" spans="1:12" ht="24" customHeight="1">
      <c r="A31925" s="1355"/>
      <c r="B31925" s="1355"/>
      <c r="C31925" s="1433"/>
      <c r="E31925" s="1433"/>
      <c r="K31925" s="1433"/>
      <c r="L31925" s="1334"/>
    </row>
    <row r="31926" spans="1:12" ht="24" customHeight="1">
      <c r="A31926" s="1355"/>
      <c r="B31926" s="1355"/>
      <c r="C31926" s="1433"/>
      <c r="E31926" s="1433"/>
      <c r="K31926" s="1433"/>
      <c r="L31926" s="1334"/>
    </row>
    <row r="31927" spans="1:12" ht="24" customHeight="1">
      <c r="A31927" s="1355"/>
      <c r="B31927" s="1355"/>
      <c r="C31927" s="1433"/>
      <c r="E31927" s="1433"/>
      <c r="K31927" s="1433"/>
      <c r="L31927" s="1334"/>
    </row>
    <row r="31928" spans="1:12" ht="24" customHeight="1">
      <c r="A31928" s="1355"/>
      <c r="B31928" s="1355"/>
      <c r="C31928" s="1433"/>
      <c r="E31928" s="1433"/>
      <c r="K31928" s="1433"/>
      <c r="L31928" s="1334"/>
    </row>
    <row r="31929" spans="1:12" ht="24" customHeight="1">
      <c r="A31929" s="1355"/>
      <c r="B31929" s="1355"/>
      <c r="C31929" s="1433"/>
      <c r="E31929" s="1433"/>
      <c r="K31929" s="1433"/>
      <c r="L31929" s="1334"/>
    </row>
    <row r="31930" spans="1:12" ht="24" customHeight="1">
      <c r="A31930" s="1355"/>
      <c r="B31930" s="1355"/>
      <c r="C31930" s="1433"/>
      <c r="E31930" s="1433"/>
      <c r="K31930" s="1433"/>
      <c r="L31930" s="1334"/>
    </row>
    <row r="31931" spans="1:12" ht="24" customHeight="1">
      <c r="A31931" s="1355"/>
      <c r="B31931" s="1355"/>
      <c r="C31931" s="1433"/>
      <c r="E31931" s="1433"/>
      <c r="K31931" s="1433"/>
      <c r="L31931" s="1334"/>
    </row>
    <row r="31932" spans="1:12" ht="24" customHeight="1">
      <c r="A31932" s="1355"/>
      <c r="B31932" s="1355"/>
      <c r="C31932" s="1433"/>
      <c r="E31932" s="1433"/>
      <c r="K31932" s="1433"/>
      <c r="L31932" s="1334"/>
    </row>
    <row r="31933" spans="1:12" ht="24" customHeight="1">
      <c r="A31933" s="1355"/>
      <c r="B31933" s="1355"/>
      <c r="C31933" s="1433"/>
      <c r="E31933" s="1433"/>
      <c r="K31933" s="1433"/>
      <c r="L31933" s="1334"/>
    </row>
    <row r="31934" spans="1:12" ht="24" customHeight="1">
      <c r="A31934" s="1355"/>
      <c r="B31934" s="1355"/>
      <c r="C31934" s="1433"/>
      <c r="E31934" s="1433"/>
      <c r="K31934" s="1433"/>
      <c r="L31934" s="1334"/>
    </row>
    <row r="31935" spans="1:12" ht="24" customHeight="1">
      <c r="A31935" s="1355"/>
      <c r="B31935" s="1355"/>
      <c r="C31935" s="1433"/>
      <c r="E31935" s="1433"/>
      <c r="K31935" s="1433"/>
      <c r="L31935" s="1334"/>
    </row>
    <row r="31936" spans="1:12" ht="24" customHeight="1">
      <c r="A31936" s="1355"/>
      <c r="B31936" s="1355"/>
      <c r="C31936" s="1433"/>
      <c r="E31936" s="1433"/>
      <c r="K31936" s="1433"/>
      <c r="L31936" s="1334"/>
    </row>
    <row r="31937" spans="1:12" ht="24" customHeight="1">
      <c r="A31937" s="1355"/>
      <c r="B31937" s="1355"/>
      <c r="C31937" s="1433"/>
      <c r="E31937" s="1433"/>
      <c r="K31937" s="1433"/>
      <c r="L31937" s="1334"/>
    </row>
    <row r="31938" spans="1:12" ht="24" customHeight="1">
      <c r="A31938" s="1355"/>
      <c r="B31938" s="1355"/>
      <c r="C31938" s="1433"/>
      <c r="E31938" s="1433"/>
      <c r="K31938" s="1433"/>
      <c r="L31938" s="1334"/>
    </row>
    <row r="31939" spans="1:12" ht="24" customHeight="1">
      <c r="A31939" s="1355"/>
      <c r="B31939" s="1355"/>
      <c r="C31939" s="1433"/>
      <c r="E31939" s="1433"/>
      <c r="K31939" s="1433"/>
      <c r="L31939" s="1334"/>
    </row>
    <row r="31940" spans="1:12" ht="24" customHeight="1">
      <c r="A31940" s="1355"/>
      <c r="B31940" s="1355"/>
      <c r="C31940" s="1433"/>
      <c r="E31940" s="1433"/>
      <c r="K31940" s="1433"/>
      <c r="L31940" s="1334"/>
    </row>
    <row r="31941" spans="1:12" ht="24" customHeight="1">
      <c r="A31941" s="1355"/>
      <c r="B31941" s="1355"/>
      <c r="C31941" s="1433"/>
      <c r="E31941" s="1433"/>
      <c r="K31941" s="1433"/>
      <c r="L31941" s="1334"/>
    </row>
    <row r="31942" spans="1:12" ht="24" customHeight="1">
      <c r="A31942" s="1355"/>
      <c r="B31942" s="1355"/>
      <c r="C31942" s="1433"/>
      <c r="E31942" s="1433"/>
      <c r="K31942" s="1433"/>
      <c r="L31942" s="1334"/>
    </row>
    <row r="31943" spans="1:12" ht="24" customHeight="1">
      <c r="A31943" s="1355"/>
      <c r="B31943" s="1355"/>
      <c r="C31943" s="1433"/>
      <c r="E31943" s="1433"/>
      <c r="K31943" s="1433"/>
      <c r="L31943" s="1334"/>
    </row>
    <row r="31944" spans="1:12" ht="24" customHeight="1">
      <c r="A31944" s="1355"/>
      <c r="B31944" s="1355"/>
      <c r="C31944" s="1433"/>
      <c r="E31944" s="1433"/>
      <c r="K31944" s="1433"/>
      <c r="L31944" s="1334"/>
    </row>
    <row r="31945" spans="1:12" ht="24" customHeight="1">
      <c r="A31945" s="1355"/>
      <c r="B31945" s="1355"/>
      <c r="C31945" s="1433"/>
      <c r="E31945" s="1433"/>
      <c r="K31945" s="1433"/>
      <c r="L31945" s="1334"/>
    </row>
    <row r="31946" spans="1:12" ht="24" customHeight="1">
      <c r="A31946" s="1355"/>
      <c r="B31946" s="1355"/>
      <c r="C31946" s="1433"/>
      <c r="E31946" s="1433"/>
      <c r="K31946" s="1433"/>
      <c r="L31946" s="1334"/>
    </row>
    <row r="31947" spans="1:12" ht="24" customHeight="1">
      <c r="A31947" s="1355"/>
      <c r="B31947" s="1355"/>
      <c r="C31947" s="1433"/>
      <c r="E31947" s="1433"/>
      <c r="K31947" s="1433"/>
      <c r="L31947" s="1334"/>
    </row>
    <row r="31948" spans="1:12" ht="24" customHeight="1">
      <c r="A31948" s="1355"/>
      <c r="B31948" s="1355"/>
      <c r="C31948" s="1433"/>
      <c r="E31948" s="1433"/>
      <c r="K31948" s="1433"/>
      <c r="L31948" s="1334"/>
    </row>
    <row r="31949" spans="1:12" ht="24" customHeight="1">
      <c r="A31949" s="1355"/>
      <c r="B31949" s="1355"/>
      <c r="C31949" s="1433"/>
      <c r="E31949" s="1433"/>
      <c r="K31949" s="1433"/>
      <c r="L31949" s="1334"/>
    </row>
    <row r="31950" spans="1:12" ht="24" customHeight="1">
      <c r="A31950" s="1355"/>
      <c r="B31950" s="1355"/>
      <c r="C31950" s="1433"/>
      <c r="E31950" s="1433"/>
      <c r="K31950" s="1433"/>
      <c r="L31950" s="1334"/>
    </row>
    <row r="31951" spans="1:12" ht="24" customHeight="1">
      <c r="A31951" s="1355"/>
      <c r="B31951" s="1355"/>
      <c r="C31951" s="1433"/>
      <c r="E31951" s="1433"/>
      <c r="K31951" s="1433"/>
      <c r="L31951" s="1334"/>
    </row>
    <row r="31952" spans="1:12" ht="24" customHeight="1">
      <c r="A31952" s="1355"/>
      <c r="B31952" s="1355"/>
      <c r="C31952" s="1433"/>
      <c r="E31952" s="1433"/>
      <c r="K31952" s="1433"/>
      <c r="L31952" s="1334"/>
    </row>
    <row r="31953" spans="1:12" ht="24" customHeight="1">
      <c r="A31953" s="1355"/>
      <c r="B31953" s="1355"/>
      <c r="C31953" s="1433"/>
      <c r="E31953" s="1433"/>
      <c r="K31953" s="1433"/>
      <c r="L31953" s="1334"/>
    </row>
    <row r="31954" spans="1:12" ht="24" customHeight="1">
      <c r="A31954" s="1355"/>
      <c r="B31954" s="1355"/>
      <c r="C31954" s="1433"/>
      <c r="E31954" s="1433"/>
      <c r="K31954" s="1433"/>
      <c r="L31954" s="1334"/>
    </row>
    <row r="31955" spans="1:12" ht="24" customHeight="1">
      <c r="A31955" s="1355"/>
      <c r="B31955" s="1355"/>
      <c r="C31955" s="1433"/>
      <c r="E31955" s="1433"/>
      <c r="K31955" s="1433"/>
      <c r="L31955" s="1334"/>
    </row>
    <row r="31956" spans="1:12" ht="24" customHeight="1">
      <c r="A31956" s="1355"/>
      <c r="B31956" s="1355"/>
      <c r="C31956" s="1433"/>
      <c r="E31956" s="1433"/>
      <c r="K31956" s="1433"/>
      <c r="L31956" s="1334"/>
    </row>
    <row r="31957" spans="1:12" ht="24" customHeight="1">
      <c r="A31957" s="1355"/>
      <c r="B31957" s="1355"/>
      <c r="C31957" s="1433"/>
      <c r="E31957" s="1433"/>
      <c r="K31957" s="1433"/>
      <c r="L31957" s="1334"/>
    </row>
    <row r="31958" spans="1:12" ht="24" customHeight="1">
      <c r="A31958" s="1355"/>
      <c r="B31958" s="1355"/>
      <c r="C31958" s="1433"/>
      <c r="E31958" s="1433"/>
      <c r="K31958" s="1433"/>
      <c r="L31958" s="1334"/>
    </row>
    <row r="31959" spans="1:12" ht="24" customHeight="1">
      <c r="A31959" s="1355"/>
      <c r="B31959" s="1355"/>
      <c r="C31959" s="1433"/>
      <c r="E31959" s="1433"/>
      <c r="K31959" s="1433"/>
      <c r="L31959" s="1334"/>
    </row>
    <row r="31960" spans="1:12" ht="24" customHeight="1">
      <c r="A31960" s="1355"/>
      <c r="B31960" s="1355"/>
      <c r="C31960" s="1433"/>
      <c r="E31960" s="1433"/>
      <c r="K31960" s="1433"/>
      <c r="L31960" s="1334"/>
    </row>
    <row r="31961" spans="1:12" ht="24" customHeight="1">
      <c r="A31961" s="1355"/>
      <c r="B31961" s="1355"/>
      <c r="C31961" s="1433"/>
      <c r="E31961" s="1433"/>
      <c r="K31961" s="1433"/>
      <c r="L31961" s="1334"/>
    </row>
    <row r="31962" spans="1:12" ht="24" customHeight="1">
      <c r="A31962" s="1355"/>
      <c r="B31962" s="1355"/>
      <c r="C31962" s="1433"/>
      <c r="E31962" s="1433"/>
      <c r="K31962" s="1433"/>
      <c r="L31962" s="1334"/>
    </row>
    <row r="31963" spans="1:12" ht="24" customHeight="1">
      <c r="A31963" s="1355"/>
      <c r="B31963" s="1355"/>
      <c r="C31963" s="1433"/>
      <c r="E31963" s="1433"/>
      <c r="K31963" s="1433"/>
      <c r="L31963" s="1334"/>
    </row>
    <row r="31964" spans="1:12" ht="24" customHeight="1">
      <c r="A31964" s="1355"/>
      <c r="B31964" s="1355"/>
      <c r="C31964" s="1433"/>
      <c r="E31964" s="1433"/>
      <c r="K31964" s="1433"/>
      <c r="L31964" s="1334"/>
    </row>
    <row r="31965" spans="1:12" ht="24" customHeight="1">
      <c r="A31965" s="1355"/>
      <c r="B31965" s="1355"/>
      <c r="C31965" s="1433"/>
      <c r="E31965" s="1433"/>
      <c r="K31965" s="1433"/>
      <c r="L31965" s="1334"/>
    </row>
    <row r="31966" spans="1:12" ht="24" customHeight="1">
      <c r="A31966" s="1355"/>
      <c r="B31966" s="1355"/>
      <c r="C31966" s="1433"/>
      <c r="E31966" s="1433"/>
      <c r="K31966" s="1433"/>
      <c r="L31966" s="1334"/>
    </row>
    <row r="31967" spans="1:12" ht="24" customHeight="1">
      <c r="A31967" s="1355"/>
      <c r="B31967" s="1355"/>
      <c r="C31967" s="1433"/>
      <c r="E31967" s="1433"/>
      <c r="K31967" s="1433"/>
      <c r="L31967" s="1334"/>
    </row>
    <row r="31968" spans="1:12" ht="24" customHeight="1">
      <c r="A31968" s="1355"/>
      <c r="B31968" s="1355"/>
      <c r="C31968" s="1433"/>
      <c r="E31968" s="1433"/>
      <c r="K31968" s="1433"/>
      <c r="L31968" s="1334"/>
    </row>
    <row r="31969" spans="1:12" ht="24" customHeight="1">
      <c r="A31969" s="1355"/>
      <c r="B31969" s="1355"/>
      <c r="C31969" s="1433"/>
      <c r="E31969" s="1433"/>
      <c r="K31969" s="1433"/>
      <c r="L31969" s="1334"/>
    </row>
    <row r="31970" spans="1:12" ht="24" customHeight="1">
      <c r="A31970" s="1355"/>
      <c r="B31970" s="1355"/>
      <c r="C31970" s="1433"/>
      <c r="E31970" s="1433"/>
      <c r="K31970" s="1433"/>
      <c r="L31970" s="1334"/>
    </row>
    <row r="31971" spans="1:12" ht="24" customHeight="1">
      <c r="A31971" s="1355"/>
      <c r="B31971" s="1355"/>
      <c r="C31971" s="1433"/>
      <c r="E31971" s="1433"/>
      <c r="K31971" s="1433"/>
      <c r="L31971" s="1334"/>
    </row>
    <row r="31972" spans="1:12" ht="24" customHeight="1">
      <c r="A31972" s="1355"/>
      <c r="B31972" s="1355"/>
      <c r="C31972" s="1433"/>
      <c r="E31972" s="1433"/>
      <c r="K31972" s="1433"/>
      <c r="L31972" s="1334"/>
    </row>
    <row r="31973" spans="1:12" ht="24" customHeight="1">
      <c r="A31973" s="1355"/>
      <c r="B31973" s="1355"/>
      <c r="C31973" s="1433"/>
      <c r="E31973" s="1433"/>
      <c r="K31973" s="1433"/>
      <c r="L31973" s="1334"/>
    </row>
    <row r="31974" spans="1:12" ht="24" customHeight="1">
      <c r="A31974" s="1355"/>
      <c r="B31974" s="1355"/>
      <c r="C31974" s="1433"/>
      <c r="E31974" s="1433"/>
      <c r="K31974" s="1433"/>
      <c r="L31974" s="1334"/>
    </row>
    <row r="31975" spans="1:12" ht="24" customHeight="1">
      <c r="A31975" s="1355"/>
      <c r="B31975" s="1355"/>
      <c r="C31975" s="1433"/>
      <c r="E31975" s="1433"/>
      <c r="K31975" s="1433"/>
      <c r="L31975" s="1334"/>
    </row>
    <row r="31976" spans="1:12" ht="24" customHeight="1">
      <c r="A31976" s="1355"/>
      <c r="B31976" s="1355"/>
      <c r="C31976" s="1433"/>
      <c r="E31976" s="1433"/>
      <c r="K31976" s="1433"/>
      <c r="L31976" s="1334"/>
    </row>
    <row r="31977" spans="1:12" ht="24" customHeight="1">
      <c r="A31977" s="1355"/>
      <c r="B31977" s="1355"/>
      <c r="C31977" s="1433"/>
      <c r="E31977" s="1433"/>
      <c r="K31977" s="1433"/>
      <c r="L31977" s="1334"/>
    </row>
    <row r="31978" spans="1:12" ht="24" customHeight="1">
      <c r="A31978" s="1355"/>
      <c r="B31978" s="1355"/>
      <c r="C31978" s="1433"/>
      <c r="E31978" s="1433"/>
      <c r="K31978" s="1433"/>
      <c r="L31978" s="1334"/>
    </row>
    <row r="31979" spans="1:12" ht="24" customHeight="1">
      <c r="A31979" s="1355"/>
      <c r="B31979" s="1355"/>
      <c r="C31979" s="1433"/>
      <c r="E31979" s="1433"/>
      <c r="K31979" s="1433"/>
      <c r="L31979" s="1334"/>
    </row>
    <row r="31980" spans="1:12" ht="24" customHeight="1">
      <c r="A31980" s="1355"/>
      <c r="B31980" s="1355"/>
      <c r="C31980" s="1433"/>
      <c r="E31980" s="1433"/>
      <c r="K31980" s="1433"/>
      <c r="L31980" s="1334"/>
    </row>
    <row r="31981" spans="1:12" ht="24" customHeight="1">
      <c r="A31981" s="1355"/>
      <c r="B31981" s="1355"/>
      <c r="C31981" s="1433"/>
      <c r="E31981" s="1433"/>
      <c r="K31981" s="1433"/>
      <c r="L31981" s="1334"/>
    </row>
    <row r="31982" spans="1:12" ht="24" customHeight="1">
      <c r="A31982" s="1355"/>
      <c r="B31982" s="1355"/>
      <c r="C31982" s="1433"/>
      <c r="E31982" s="1433"/>
      <c r="K31982" s="1433"/>
      <c r="L31982" s="1334"/>
    </row>
    <row r="31983" spans="1:12" ht="24" customHeight="1">
      <c r="A31983" s="1355"/>
      <c r="B31983" s="1355"/>
      <c r="C31983" s="1433"/>
      <c r="E31983" s="1433"/>
      <c r="K31983" s="1433"/>
      <c r="L31983" s="1334"/>
    </row>
    <row r="31984" spans="1:12" ht="24" customHeight="1">
      <c r="A31984" s="1355"/>
      <c r="B31984" s="1355"/>
      <c r="C31984" s="1433"/>
      <c r="E31984" s="1433"/>
      <c r="K31984" s="1433"/>
      <c r="L31984" s="1334"/>
    </row>
    <row r="31985" spans="1:12" ht="24" customHeight="1">
      <c r="A31985" s="1355"/>
      <c r="B31985" s="1355"/>
      <c r="C31985" s="1433"/>
      <c r="E31985" s="1433"/>
      <c r="K31985" s="1433"/>
      <c r="L31985" s="1334"/>
    </row>
    <row r="31986" spans="1:12" ht="24" customHeight="1">
      <c r="A31986" s="1355"/>
      <c r="B31986" s="1355"/>
      <c r="C31986" s="1433"/>
      <c r="E31986" s="1433"/>
      <c r="K31986" s="1433"/>
      <c r="L31986" s="1334"/>
    </row>
    <row r="31987" spans="1:12" ht="24" customHeight="1">
      <c r="A31987" s="1355"/>
      <c r="B31987" s="1355"/>
      <c r="C31987" s="1433"/>
      <c r="E31987" s="1433"/>
      <c r="K31987" s="1433"/>
      <c r="L31987" s="1334"/>
    </row>
    <row r="31988" spans="1:12" ht="24" customHeight="1">
      <c r="A31988" s="1355"/>
      <c r="B31988" s="1355"/>
      <c r="C31988" s="1433"/>
      <c r="E31988" s="1433"/>
      <c r="K31988" s="1433"/>
      <c r="L31988" s="1334"/>
    </row>
    <row r="31989" spans="1:12" ht="24" customHeight="1">
      <c r="A31989" s="1355"/>
      <c r="B31989" s="1355"/>
      <c r="C31989" s="1433"/>
      <c r="E31989" s="1433"/>
      <c r="K31989" s="1433"/>
      <c r="L31989" s="1334"/>
    </row>
    <row r="31990" spans="1:12" ht="24" customHeight="1">
      <c r="A31990" s="1355"/>
      <c r="B31990" s="1355"/>
      <c r="C31990" s="1433"/>
      <c r="E31990" s="1433"/>
      <c r="K31990" s="1433"/>
      <c r="L31990" s="1334"/>
    </row>
    <row r="31991" spans="1:12" ht="24" customHeight="1">
      <c r="A31991" s="1355"/>
      <c r="B31991" s="1355"/>
      <c r="C31991" s="1433"/>
      <c r="E31991" s="1433"/>
      <c r="K31991" s="1433"/>
      <c r="L31991" s="1334"/>
    </row>
    <row r="31992" spans="1:12" ht="24" customHeight="1">
      <c r="A31992" s="1355"/>
      <c r="B31992" s="1355"/>
      <c r="C31992" s="1433"/>
      <c r="E31992" s="1433"/>
      <c r="K31992" s="1433"/>
      <c r="L31992" s="1334"/>
    </row>
    <row r="31993" spans="1:12" ht="24" customHeight="1">
      <c r="A31993" s="1355"/>
      <c r="B31993" s="1355"/>
      <c r="C31993" s="1433"/>
      <c r="E31993" s="1433"/>
      <c r="K31993" s="1433"/>
      <c r="L31993" s="1334"/>
    </row>
    <row r="31994" spans="1:12" ht="24" customHeight="1">
      <c r="A31994" s="1355"/>
      <c r="B31994" s="1355"/>
      <c r="C31994" s="1433"/>
      <c r="E31994" s="1433"/>
      <c r="K31994" s="1433"/>
      <c r="L31994" s="1334"/>
    </row>
    <row r="31995" spans="1:12" ht="24" customHeight="1">
      <c r="A31995" s="1355"/>
      <c r="B31995" s="1355"/>
      <c r="C31995" s="1433"/>
      <c r="E31995" s="1433"/>
      <c r="K31995" s="1433"/>
      <c r="L31995" s="1334"/>
    </row>
    <row r="31996" spans="1:12" ht="24" customHeight="1">
      <c r="A31996" s="1355"/>
      <c r="B31996" s="1355"/>
      <c r="C31996" s="1433"/>
      <c r="E31996" s="1433"/>
      <c r="K31996" s="1433"/>
      <c r="L31996" s="1334"/>
    </row>
    <row r="31997" spans="1:12" ht="24" customHeight="1">
      <c r="A31997" s="1355"/>
      <c r="B31997" s="1355"/>
      <c r="C31997" s="1433"/>
      <c r="E31997" s="1433"/>
      <c r="K31997" s="1433"/>
      <c r="L31997" s="1334"/>
    </row>
    <row r="31998" spans="1:12" ht="24" customHeight="1">
      <c r="A31998" s="1355"/>
      <c r="B31998" s="1355"/>
      <c r="C31998" s="1433"/>
      <c r="E31998" s="1433"/>
      <c r="K31998" s="1433"/>
      <c r="L31998" s="1334"/>
    </row>
    <row r="31999" spans="1:12" ht="24" customHeight="1">
      <c r="A31999" s="1355"/>
      <c r="B31999" s="1355"/>
      <c r="C31999" s="1433"/>
      <c r="E31999" s="1433"/>
      <c r="K31999" s="1433"/>
      <c r="L31999" s="1334"/>
    </row>
    <row r="32000" spans="1:12" ht="24" customHeight="1">
      <c r="A32000" s="1355"/>
      <c r="B32000" s="1355"/>
      <c r="C32000" s="1433"/>
      <c r="E32000" s="1433"/>
      <c r="K32000" s="1433"/>
      <c r="L32000" s="1334"/>
    </row>
    <row r="32001" spans="1:12" ht="24" customHeight="1">
      <c r="A32001" s="1355"/>
      <c r="B32001" s="1355"/>
      <c r="C32001" s="1433"/>
      <c r="E32001" s="1433"/>
      <c r="K32001" s="1433"/>
      <c r="L32001" s="1334"/>
    </row>
    <row r="32002" spans="1:12" ht="24" customHeight="1">
      <c r="A32002" s="1355"/>
      <c r="B32002" s="1355"/>
      <c r="C32002" s="1433"/>
      <c r="E32002" s="1433"/>
      <c r="K32002" s="1433"/>
      <c r="L32002" s="1334"/>
    </row>
    <row r="32003" spans="1:12" ht="24" customHeight="1">
      <c r="A32003" s="1355"/>
      <c r="B32003" s="1355"/>
      <c r="C32003" s="1433"/>
      <c r="E32003" s="1433"/>
      <c r="K32003" s="1433"/>
      <c r="L32003" s="1334"/>
    </row>
    <row r="32004" spans="1:12" ht="24" customHeight="1">
      <c r="A32004" s="1355"/>
      <c r="B32004" s="1355"/>
      <c r="C32004" s="1433"/>
      <c r="E32004" s="1433"/>
      <c r="K32004" s="1433"/>
      <c r="L32004" s="1334"/>
    </row>
    <row r="32005" spans="1:12" ht="24" customHeight="1">
      <c r="A32005" s="1355"/>
      <c r="B32005" s="1355"/>
      <c r="C32005" s="1433"/>
      <c r="E32005" s="1433"/>
      <c r="K32005" s="1433"/>
      <c r="L32005" s="1334"/>
    </row>
    <row r="32006" spans="1:12" ht="24" customHeight="1">
      <c r="A32006" s="1355"/>
      <c r="B32006" s="1355"/>
      <c r="C32006" s="1433"/>
      <c r="E32006" s="1433"/>
      <c r="K32006" s="1433"/>
      <c r="L32006" s="1334"/>
    </row>
    <row r="32007" spans="1:12" ht="24" customHeight="1">
      <c r="A32007" s="1355"/>
      <c r="B32007" s="1355"/>
      <c r="C32007" s="1433"/>
      <c r="E32007" s="1433"/>
      <c r="K32007" s="1433"/>
      <c r="L32007" s="1334"/>
    </row>
    <row r="32008" spans="1:12" ht="24" customHeight="1">
      <c r="A32008" s="1355"/>
      <c r="B32008" s="1355"/>
      <c r="C32008" s="1433"/>
      <c r="E32008" s="1433"/>
      <c r="K32008" s="1433"/>
      <c r="L32008" s="1334"/>
    </row>
    <row r="32009" spans="1:12" ht="24" customHeight="1">
      <c r="A32009" s="1355"/>
      <c r="B32009" s="1355"/>
      <c r="C32009" s="1433"/>
      <c r="E32009" s="1433"/>
      <c r="K32009" s="1433"/>
      <c r="L32009" s="1334"/>
    </row>
    <row r="32010" spans="1:12" ht="24" customHeight="1">
      <c r="A32010" s="1355"/>
      <c r="B32010" s="1355"/>
      <c r="C32010" s="1433"/>
      <c r="E32010" s="1433"/>
      <c r="K32010" s="1433"/>
      <c r="L32010" s="1334"/>
    </row>
    <row r="32011" spans="1:12" ht="24" customHeight="1">
      <c r="A32011" s="1355"/>
      <c r="B32011" s="1355"/>
      <c r="C32011" s="1433"/>
      <c r="E32011" s="1433"/>
      <c r="K32011" s="1433"/>
      <c r="L32011" s="1334"/>
    </row>
    <row r="32012" spans="1:12" ht="24" customHeight="1">
      <c r="A32012" s="1355"/>
      <c r="B32012" s="1355"/>
      <c r="C32012" s="1433"/>
      <c r="E32012" s="1433"/>
      <c r="K32012" s="1433"/>
      <c r="L32012" s="1334"/>
    </row>
    <row r="32013" spans="1:12" ht="24" customHeight="1">
      <c r="A32013" s="1355"/>
      <c r="B32013" s="1355"/>
      <c r="C32013" s="1433"/>
      <c r="E32013" s="1433"/>
      <c r="K32013" s="1433"/>
      <c r="L32013" s="1334"/>
    </row>
    <row r="32014" spans="1:12" ht="24" customHeight="1">
      <c r="A32014" s="1355"/>
      <c r="B32014" s="1355"/>
      <c r="C32014" s="1433"/>
      <c r="E32014" s="1433"/>
      <c r="K32014" s="1433"/>
      <c r="L32014" s="1334"/>
    </row>
    <row r="32015" spans="1:12" ht="24" customHeight="1">
      <c r="A32015" s="1355"/>
      <c r="B32015" s="1355"/>
      <c r="C32015" s="1433"/>
      <c r="E32015" s="1433"/>
      <c r="K32015" s="1433"/>
      <c r="L32015" s="1334"/>
    </row>
    <row r="32016" spans="1:12" ht="24" customHeight="1">
      <c r="A32016" s="1355"/>
      <c r="B32016" s="1355"/>
      <c r="C32016" s="1433"/>
      <c r="E32016" s="1433"/>
      <c r="K32016" s="1433"/>
      <c r="L32016" s="1334"/>
    </row>
    <row r="32017" spans="1:12" ht="24" customHeight="1">
      <c r="A32017" s="1355"/>
      <c r="B32017" s="1355"/>
      <c r="C32017" s="1433"/>
      <c r="E32017" s="1433"/>
      <c r="K32017" s="1433"/>
      <c r="L32017" s="1334"/>
    </row>
    <row r="32018" spans="1:12" ht="24" customHeight="1">
      <c r="A32018" s="1355"/>
      <c r="B32018" s="1355"/>
      <c r="C32018" s="1433"/>
      <c r="E32018" s="1433"/>
      <c r="K32018" s="1433"/>
      <c r="L32018" s="1334"/>
    </row>
    <row r="32019" spans="1:12" ht="24" customHeight="1">
      <c r="A32019" s="1355"/>
      <c r="B32019" s="1355"/>
      <c r="C32019" s="1433"/>
      <c r="E32019" s="1433"/>
      <c r="K32019" s="1433"/>
      <c r="L32019" s="1334"/>
    </row>
    <row r="32020" spans="1:12" ht="24" customHeight="1">
      <c r="A32020" s="1355"/>
      <c r="B32020" s="1355"/>
      <c r="C32020" s="1433"/>
      <c r="E32020" s="1433"/>
      <c r="K32020" s="1433"/>
      <c r="L32020" s="1334"/>
    </row>
    <row r="32021" spans="1:12" ht="24" customHeight="1">
      <c r="A32021" s="1355"/>
      <c r="B32021" s="1355"/>
      <c r="C32021" s="1433"/>
      <c r="E32021" s="1433"/>
      <c r="K32021" s="1433"/>
      <c r="L32021" s="1334"/>
    </row>
    <row r="32022" spans="1:12" ht="24" customHeight="1">
      <c r="A32022" s="1355"/>
      <c r="B32022" s="1355"/>
      <c r="C32022" s="1433"/>
      <c r="E32022" s="1433"/>
      <c r="K32022" s="1433"/>
      <c r="L32022" s="1334"/>
    </row>
    <row r="32023" spans="1:12" ht="24" customHeight="1">
      <c r="A32023" s="1355"/>
      <c r="B32023" s="1355"/>
      <c r="C32023" s="1433"/>
      <c r="E32023" s="1433"/>
      <c r="K32023" s="1433"/>
      <c r="L32023" s="1334"/>
    </row>
    <row r="32024" spans="1:12" ht="24" customHeight="1">
      <c r="A32024" s="1355"/>
      <c r="B32024" s="1355"/>
      <c r="C32024" s="1433"/>
      <c r="E32024" s="1433"/>
      <c r="K32024" s="1433"/>
      <c r="L32024" s="1334"/>
    </row>
    <row r="32025" spans="1:12" ht="24" customHeight="1">
      <c r="A32025" s="1355"/>
      <c r="B32025" s="1355"/>
      <c r="C32025" s="1433"/>
      <c r="E32025" s="1433"/>
      <c r="K32025" s="1433"/>
      <c r="L32025" s="1334"/>
    </row>
    <row r="32026" spans="1:12" ht="24" customHeight="1">
      <c r="A32026" s="1355"/>
      <c r="B32026" s="1355"/>
      <c r="C32026" s="1433"/>
      <c r="E32026" s="1433"/>
      <c r="K32026" s="1433"/>
      <c r="L32026" s="1334"/>
    </row>
    <row r="32027" spans="1:12" ht="24" customHeight="1">
      <c r="A32027" s="1355"/>
      <c r="B32027" s="1355"/>
      <c r="C32027" s="1433"/>
      <c r="E32027" s="1433"/>
      <c r="K32027" s="1433"/>
      <c r="L32027" s="1334"/>
    </row>
    <row r="32028" spans="1:12" ht="24" customHeight="1">
      <c r="A32028" s="1355"/>
      <c r="B32028" s="1355"/>
      <c r="C32028" s="1433"/>
      <c r="E32028" s="1433"/>
      <c r="K32028" s="1433"/>
      <c r="L32028" s="1334"/>
    </row>
    <row r="32029" spans="1:12" ht="24" customHeight="1">
      <c r="A32029" s="1355"/>
      <c r="B32029" s="1355"/>
      <c r="C32029" s="1433"/>
      <c r="E32029" s="1433"/>
      <c r="K32029" s="1433"/>
      <c r="L32029" s="1334"/>
    </row>
    <row r="32030" spans="1:12" ht="24" customHeight="1">
      <c r="A32030" s="1355"/>
      <c r="B32030" s="1355"/>
      <c r="C32030" s="1433"/>
      <c r="E32030" s="1433"/>
      <c r="K32030" s="1433"/>
      <c r="L32030" s="1334"/>
    </row>
    <row r="32031" spans="1:12" ht="24" customHeight="1">
      <c r="A32031" s="1355"/>
      <c r="B32031" s="1355"/>
      <c r="C32031" s="1433"/>
      <c r="E32031" s="1433"/>
      <c r="K32031" s="1433"/>
      <c r="L32031" s="1334"/>
    </row>
    <row r="32032" spans="1:12" ht="24" customHeight="1">
      <c r="A32032" s="1355"/>
      <c r="B32032" s="1355"/>
      <c r="C32032" s="1433"/>
      <c r="E32032" s="1433"/>
      <c r="K32032" s="1433"/>
      <c r="L32032" s="1334"/>
    </row>
    <row r="32033" spans="1:12" ht="24" customHeight="1">
      <c r="A32033" s="1355"/>
      <c r="B32033" s="1355"/>
      <c r="C32033" s="1433"/>
      <c r="E32033" s="1433"/>
      <c r="K32033" s="1433"/>
      <c r="L32033" s="1334"/>
    </row>
    <row r="32034" spans="1:12" ht="24" customHeight="1">
      <c r="A32034" s="1355"/>
      <c r="B32034" s="1355"/>
      <c r="C32034" s="1433"/>
      <c r="E32034" s="1433"/>
      <c r="K32034" s="1433"/>
      <c r="L32034" s="1334"/>
    </row>
    <row r="32035" spans="1:12" ht="24" customHeight="1">
      <c r="A32035" s="1355"/>
      <c r="B32035" s="1355"/>
      <c r="C32035" s="1433"/>
      <c r="E32035" s="1433"/>
      <c r="K32035" s="1433"/>
      <c r="L32035" s="1334"/>
    </row>
    <row r="32036" spans="1:12" ht="24" customHeight="1">
      <c r="A32036" s="1355"/>
      <c r="B32036" s="1355"/>
      <c r="C32036" s="1433"/>
      <c r="E32036" s="1433"/>
      <c r="K32036" s="1433"/>
      <c r="L32036" s="1334"/>
    </row>
    <row r="32037" spans="1:12" ht="24" customHeight="1">
      <c r="A32037" s="1355"/>
      <c r="B32037" s="1355"/>
      <c r="C32037" s="1433"/>
      <c r="E32037" s="1433"/>
      <c r="K32037" s="1433"/>
      <c r="L32037" s="1334"/>
    </row>
    <row r="32038" spans="1:12" ht="24" customHeight="1">
      <c r="A32038" s="1355"/>
      <c r="B32038" s="1355"/>
      <c r="C32038" s="1433"/>
      <c r="E32038" s="1433"/>
      <c r="K32038" s="1433"/>
      <c r="L32038" s="1334"/>
    </row>
    <row r="32039" spans="1:12" ht="24" customHeight="1">
      <c r="A32039" s="1355"/>
      <c r="B32039" s="1355"/>
      <c r="C32039" s="1433"/>
      <c r="E32039" s="1433"/>
      <c r="K32039" s="1433"/>
      <c r="L32039" s="1334"/>
    </row>
    <row r="32040" spans="1:12" ht="24" customHeight="1">
      <c r="A32040" s="1355"/>
      <c r="B32040" s="1355"/>
      <c r="C32040" s="1433"/>
      <c r="E32040" s="1433"/>
      <c r="K32040" s="1433"/>
      <c r="L32040" s="1334"/>
    </row>
    <row r="32041" spans="1:12" ht="24" customHeight="1">
      <c r="A32041" s="1355"/>
      <c r="B32041" s="1355"/>
      <c r="C32041" s="1433"/>
      <c r="E32041" s="1433"/>
      <c r="K32041" s="1433"/>
      <c r="L32041" s="1334"/>
    </row>
    <row r="32042" spans="1:12" ht="24" customHeight="1">
      <c r="A32042" s="1355"/>
      <c r="B32042" s="1355"/>
      <c r="C32042" s="1433"/>
      <c r="E32042" s="1433"/>
      <c r="K32042" s="1433"/>
      <c r="L32042" s="1334"/>
    </row>
    <row r="32043" spans="1:12" ht="24" customHeight="1">
      <c r="A32043" s="1355"/>
      <c r="B32043" s="1355"/>
      <c r="C32043" s="1433"/>
      <c r="E32043" s="1433"/>
      <c r="K32043" s="1433"/>
      <c r="L32043" s="1334"/>
    </row>
    <row r="32044" spans="1:12" ht="24" customHeight="1">
      <c r="A32044" s="1355"/>
      <c r="B32044" s="1355"/>
      <c r="C32044" s="1433"/>
      <c r="E32044" s="1433"/>
      <c r="K32044" s="1433"/>
      <c r="L32044" s="1334"/>
    </row>
    <row r="32045" spans="1:12" ht="24" customHeight="1">
      <c r="A32045" s="1355"/>
      <c r="B32045" s="1355"/>
      <c r="C32045" s="1433"/>
      <c r="E32045" s="1433"/>
      <c r="K32045" s="1433"/>
      <c r="L32045" s="1334"/>
    </row>
    <row r="32046" spans="1:12" ht="24" customHeight="1">
      <c r="A32046" s="1355"/>
      <c r="B32046" s="1355"/>
      <c r="C32046" s="1433"/>
      <c r="E32046" s="1433"/>
      <c r="K32046" s="1433"/>
      <c r="L32046" s="1334"/>
    </row>
    <row r="32047" spans="1:12" ht="24" customHeight="1">
      <c r="A32047" s="1355"/>
      <c r="B32047" s="1355"/>
      <c r="C32047" s="1433"/>
      <c r="E32047" s="1433"/>
      <c r="K32047" s="1433"/>
      <c r="L32047" s="1334"/>
    </row>
    <row r="32048" spans="1:12" ht="24" customHeight="1">
      <c r="A32048" s="1355"/>
      <c r="B32048" s="1355"/>
      <c r="C32048" s="1433"/>
      <c r="E32048" s="1433"/>
      <c r="K32048" s="1433"/>
      <c r="L32048" s="1334"/>
    </row>
    <row r="32049" spans="1:12" ht="24" customHeight="1">
      <c r="A32049" s="1355"/>
      <c r="B32049" s="1355"/>
      <c r="C32049" s="1433"/>
      <c r="E32049" s="1433"/>
      <c r="K32049" s="1433"/>
      <c r="L32049" s="1334"/>
    </row>
    <row r="32050" spans="1:12" ht="24" customHeight="1">
      <c r="A32050" s="1355"/>
      <c r="B32050" s="1355"/>
      <c r="C32050" s="1433"/>
      <c r="E32050" s="1433"/>
      <c r="K32050" s="1433"/>
      <c r="L32050" s="1334"/>
    </row>
    <row r="32051" spans="1:12" ht="24" customHeight="1">
      <c r="A32051" s="1355"/>
      <c r="B32051" s="1355"/>
      <c r="C32051" s="1433"/>
      <c r="E32051" s="1433"/>
      <c r="K32051" s="1433"/>
      <c r="L32051" s="1334"/>
    </row>
    <row r="32052" spans="1:12" ht="24" customHeight="1">
      <c r="A32052" s="1355"/>
      <c r="B32052" s="1355"/>
      <c r="C32052" s="1433"/>
      <c r="E32052" s="1433"/>
      <c r="K32052" s="1433"/>
      <c r="L32052" s="1334"/>
    </row>
    <row r="32053" spans="1:12" ht="24" customHeight="1">
      <c r="A32053" s="1355"/>
      <c r="B32053" s="1355"/>
      <c r="C32053" s="1433"/>
      <c r="E32053" s="1433"/>
      <c r="K32053" s="1433"/>
      <c r="L32053" s="1334"/>
    </row>
    <row r="32054" spans="1:12" ht="24" customHeight="1">
      <c r="A32054" s="1355"/>
      <c r="B32054" s="1355"/>
      <c r="C32054" s="1433"/>
      <c r="E32054" s="1433"/>
      <c r="K32054" s="1433"/>
      <c r="L32054" s="1334"/>
    </row>
    <row r="32055" spans="1:12" ht="24" customHeight="1">
      <c r="A32055" s="1355"/>
      <c r="B32055" s="1355"/>
      <c r="C32055" s="1433"/>
      <c r="E32055" s="1433"/>
      <c r="K32055" s="1433"/>
      <c r="L32055" s="1334"/>
    </row>
    <row r="32056" spans="1:12" ht="24" customHeight="1">
      <c r="A32056" s="1355"/>
      <c r="B32056" s="1355"/>
      <c r="C32056" s="1433"/>
      <c r="E32056" s="1433"/>
      <c r="K32056" s="1433"/>
      <c r="L32056" s="1334"/>
    </row>
    <row r="32057" spans="1:12" ht="24" customHeight="1">
      <c r="A32057" s="1355"/>
      <c r="B32057" s="1355"/>
      <c r="C32057" s="1433"/>
      <c r="E32057" s="1433"/>
      <c r="K32057" s="1433"/>
      <c r="L32057" s="1334"/>
    </row>
    <row r="32058" spans="1:12" ht="24" customHeight="1">
      <c r="A32058" s="1355"/>
      <c r="B32058" s="1355"/>
      <c r="C32058" s="1433"/>
      <c r="E32058" s="1433"/>
      <c r="K32058" s="1433"/>
      <c r="L32058" s="1334"/>
    </row>
    <row r="32059" spans="1:12" ht="24" customHeight="1">
      <c r="A32059" s="1355"/>
      <c r="B32059" s="1355"/>
      <c r="C32059" s="1433"/>
      <c r="E32059" s="1433"/>
      <c r="K32059" s="1433"/>
      <c r="L32059" s="1334"/>
    </row>
    <row r="32060" spans="1:12" ht="24" customHeight="1">
      <c r="A32060" s="1355"/>
      <c r="B32060" s="1355"/>
      <c r="C32060" s="1433"/>
      <c r="E32060" s="1433"/>
      <c r="K32060" s="1433"/>
      <c r="L32060" s="1334"/>
    </row>
    <row r="32061" spans="1:12" ht="24" customHeight="1">
      <c r="A32061" s="1355"/>
      <c r="B32061" s="1355"/>
      <c r="C32061" s="1433"/>
      <c r="E32061" s="1433"/>
      <c r="K32061" s="1433"/>
      <c r="L32061" s="1334"/>
    </row>
    <row r="32062" spans="1:12" ht="24" customHeight="1">
      <c r="A32062" s="1355"/>
      <c r="B32062" s="1355"/>
      <c r="C32062" s="1433"/>
      <c r="E32062" s="1433"/>
      <c r="K32062" s="1433"/>
      <c r="L32062" s="1334"/>
    </row>
    <row r="32063" spans="1:12" ht="24" customHeight="1">
      <c r="A32063" s="1355"/>
      <c r="B32063" s="1355"/>
      <c r="C32063" s="1433"/>
      <c r="E32063" s="1433"/>
      <c r="K32063" s="1433"/>
      <c r="L32063" s="1334"/>
    </row>
    <row r="32064" spans="1:12" ht="24" customHeight="1">
      <c r="A32064" s="1355"/>
      <c r="B32064" s="1355"/>
      <c r="C32064" s="1433"/>
      <c r="E32064" s="1433"/>
      <c r="K32064" s="1433"/>
      <c r="L32064" s="1334"/>
    </row>
    <row r="32065" spans="1:12" ht="24" customHeight="1">
      <c r="A32065" s="1355"/>
      <c r="B32065" s="1355"/>
      <c r="C32065" s="1433"/>
      <c r="E32065" s="1433"/>
      <c r="K32065" s="1433"/>
      <c r="L32065" s="1334"/>
    </row>
    <row r="32066" spans="1:12" ht="24" customHeight="1">
      <c r="A32066" s="1355"/>
      <c r="B32066" s="1355"/>
      <c r="C32066" s="1433"/>
      <c r="E32066" s="1433"/>
      <c r="K32066" s="1433"/>
      <c r="L32066" s="1334"/>
    </row>
    <row r="32067" spans="1:12" ht="24" customHeight="1">
      <c r="A32067" s="1355"/>
      <c r="B32067" s="1355"/>
      <c r="C32067" s="1433"/>
      <c r="E32067" s="1433"/>
      <c r="K32067" s="1433"/>
      <c r="L32067" s="1334"/>
    </row>
    <row r="32068" spans="1:12" ht="24" customHeight="1">
      <c r="A32068" s="1355"/>
      <c r="B32068" s="1355"/>
      <c r="C32068" s="1433"/>
      <c r="E32068" s="1433"/>
      <c r="K32068" s="1433"/>
      <c r="L32068" s="1334"/>
    </row>
    <row r="32069" spans="1:12" ht="24" customHeight="1">
      <c r="A32069" s="1355"/>
      <c r="B32069" s="1355"/>
      <c r="C32069" s="1433"/>
      <c r="E32069" s="1433"/>
      <c r="K32069" s="1433"/>
      <c r="L32069" s="1334"/>
    </row>
    <row r="32070" spans="1:12" ht="24" customHeight="1">
      <c r="A32070" s="1355"/>
      <c r="B32070" s="1355"/>
      <c r="C32070" s="1433"/>
      <c r="E32070" s="1433"/>
      <c r="K32070" s="1433"/>
      <c r="L32070" s="1334"/>
    </row>
    <row r="32071" spans="1:12" ht="24" customHeight="1">
      <c r="A32071" s="1355"/>
      <c r="B32071" s="1355"/>
      <c r="C32071" s="1433"/>
      <c r="E32071" s="1433"/>
      <c r="K32071" s="1433"/>
      <c r="L32071" s="1334"/>
    </row>
    <row r="32072" spans="1:12" ht="24" customHeight="1">
      <c r="A32072" s="1355"/>
      <c r="B32072" s="1355"/>
      <c r="C32072" s="1433"/>
      <c r="E32072" s="1433"/>
      <c r="K32072" s="1433"/>
      <c r="L32072" s="1334"/>
    </row>
    <row r="32073" spans="1:12" ht="24" customHeight="1">
      <c r="A32073" s="1355"/>
      <c r="B32073" s="1355"/>
      <c r="C32073" s="1433"/>
      <c r="E32073" s="1433"/>
      <c r="K32073" s="1433"/>
      <c r="L32073" s="1334"/>
    </row>
    <row r="32074" spans="1:12" ht="24" customHeight="1">
      <c r="A32074" s="1355"/>
      <c r="B32074" s="1355"/>
      <c r="C32074" s="1433"/>
      <c r="E32074" s="1433"/>
      <c r="K32074" s="1433"/>
      <c r="L32074" s="1334"/>
    </row>
    <row r="32075" spans="1:12" ht="24" customHeight="1">
      <c r="A32075" s="1355"/>
      <c r="B32075" s="1355"/>
      <c r="C32075" s="1433"/>
      <c r="E32075" s="1433"/>
      <c r="K32075" s="1433"/>
      <c r="L32075" s="1334"/>
    </row>
    <row r="32076" spans="1:12" ht="24" customHeight="1">
      <c r="A32076" s="1355"/>
      <c r="B32076" s="1355"/>
      <c r="C32076" s="1433"/>
      <c r="E32076" s="1433"/>
      <c r="K32076" s="1433"/>
      <c r="L32076" s="1334"/>
    </row>
    <row r="32077" spans="1:12" ht="24" customHeight="1">
      <c r="A32077" s="1355"/>
      <c r="B32077" s="1355"/>
      <c r="C32077" s="1433"/>
      <c r="E32077" s="1433"/>
      <c r="K32077" s="1433"/>
      <c r="L32077" s="1334"/>
    </row>
    <row r="32078" spans="1:12" ht="24" customHeight="1">
      <c r="A32078" s="1355"/>
      <c r="B32078" s="1355"/>
      <c r="C32078" s="1433"/>
      <c r="E32078" s="1433"/>
      <c r="K32078" s="1433"/>
      <c r="L32078" s="1334"/>
    </row>
    <row r="32079" spans="1:12" ht="24" customHeight="1">
      <c r="A32079" s="1355"/>
      <c r="B32079" s="1355"/>
      <c r="C32079" s="1433"/>
      <c r="E32079" s="1433"/>
      <c r="K32079" s="1433"/>
      <c r="L32079" s="1334"/>
    </row>
    <row r="32080" spans="1:12" ht="24" customHeight="1">
      <c r="A32080" s="1355"/>
      <c r="B32080" s="1355"/>
      <c r="C32080" s="1433"/>
      <c r="E32080" s="1433"/>
      <c r="K32080" s="1433"/>
      <c r="L32080" s="1334"/>
    </row>
    <row r="32081" spans="1:12" ht="24" customHeight="1">
      <c r="A32081" s="1355"/>
      <c r="B32081" s="1355"/>
      <c r="C32081" s="1433"/>
      <c r="E32081" s="1433"/>
      <c r="K32081" s="1433"/>
      <c r="L32081" s="1334"/>
    </row>
    <row r="32082" spans="1:12" ht="24" customHeight="1">
      <c r="A32082" s="1355"/>
      <c r="B32082" s="1355"/>
      <c r="C32082" s="1433"/>
      <c r="E32082" s="1433"/>
      <c r="K32082" s="1433"/>
      <c r="L32082" s="1334"/>
    </row>
    <row r="32083" spans="1:12" ht="24" customHeight="1">
      <c r="A32083" s="1355"/>
      <c r="B32083" s="1355"/>
      <c r="C32083" s="1433"/>
      <c r="E32083" s="1433"/>
      <c r="K32083" s="1433"/>
      <c r="L32083" s="1334"/>
    </row>
    <row r="32084" spans="1:12" ht="24" customHeight="1">
      <c r="A32084" s="1355"/>
      <c r="B32084" s="1355"/>
      <c r="C32084" s="1433"/>
      <c r="E32084" s="1433"/>
      <c r="K32084" s="1433"/>
      <c r="L32084" s="1334"/>
    </row>
    <row r="32085" spans="1:12" ht="24" customHeight="1">
      <c r="A32085" s="1355"/>
      <c r="B32085" s="1355"/>
      <c r="C32085" s="1433"/>
      <c r="E32085" s="1433"/>
      <c r="K32085" s="1433"/>
      <c r="L32085" s="1334"/>
    </row>
    <row r="32086" spans="1:12" ht="24" customHeight="1">
      <c r="A32086" s="1355"/>
      <c r="B32086" s="1355"/>
      <c r="C32086" s="1433"/>
      <c r="E32086" s="1433"/>
      <c r="K32086" s="1433"/>
      <c r="L32086" s="1334"/>
    </row>
    <row r="32087" spans="1:12" ht="24" customHeight="1">
      <c r="A32087" s="1355"/>
      <c r="B32087" s="1355"/>
      <c r="C32087" s="1433"/>
      <c r="E32087" s="1433"/>
      <c r="K32087" s="1433"/>
      <c r="L32087" s="1334"/>
    </row>
    <row r="32088" spans="1:12" ht="24" customHeight="1">
      <c r="A32088" s="1355"/>
      <c r="B32088" s="1355"/>
      <c r="C32088" s="1433"/>
      <c r="E32088" s="1433"/>
      <c r="K32088" s="1433"/>
      <c r="L32088" s="1334"/>
    </row>
    <row r="32089" spans="1:12" ht="24" customHeight="1">
      <c r="A32089" s="1355"/>
      <c r="B32089" s="1355"/>
      <c r="C32089" s="1433"/>
      <c r="E32089" s="1433"/>
      <c r="K32089" s="1433"/>
      <c r="L32089" s="1334"/>
    </row>
    <row r="32090" spans="1:12" ht="24" customHeight="1">
      <c r="A32090" s="1355"/>
      <c r="B32090" s="1355"/>
      <c r="C32090" s="1433"/>
      <c r="E32090" s="1433"/>
      <c r="K32090" s="1433"/>
      <c r="L32090" s="1334"/>
    </row>
    <row r="32091" spans="1:12" ht="24" customHeight="1">
      <c r="A32091" s="1355"/>
      <c r="B32091" s="1355"/>
      <c r="C32091" s="1433"/>
      <c r="E32091" s="1433"/>
      <c r="K32091" s="1433"/>
      <c r="L32091" s="1334"/>
    </row>
    <row r="32092" spans="1:12" ht="24" customHeight="1">
      <c r="A32092" s="1355"/>
      <c r="B32092" s="1355"/>
      <c r="C32092" s="1433"/>
      <c r="E32092" s="1433"/>
      <c r="K32092" s="1433"/>
      <c r="L32092" s="1334"/>
    </row>
    <row r="32093" spans="1:12" ht="24" customHeight="1">
      <c r="A32093" s="1355"/>
      <c r="B32093" s="1355"/>
      <c r="C32093" s="1433"/>
      <c r="E32093" s="1433"/>
      <c r="K32093" s="1433"/>
      <c r="L32093" s="1334"/>
    </row>
    <row r="32094" spans="1:12" ht="24" customHeight="1">
      <c r="A32094" s="1355"/>
      <c r="B32094" s="1355"/>
      <c r="C32094" s="1433"/>
      <c r="E32094" s="1433"/>
      <c r="K32094" s="1433"/>
      <c r="L32094" s="1334"/>
    </row>
    <row r="32095" spans="1:12" ht="24" customHeight="1">
      <c r="A32095" s="1355"/>
      <c r="B32095" s="1355"/>
      <c r="C32095" s="1433"/>
      <c r="E32095" s="1433"/>
      <c r="K32095" s="1433"/>
      <c r="L32095" s="1334"/>
    </row>
    <row r="32096" spans="1:12" ht="24" customHeight="1">
      <c r="A32096" s="1355"/>
      <c r="B32096" s="1355"/>
      <c r="C32096" s="1433"/>
      <c r="E32096" s="1433"/>
      <c r="K32096" s="1433"/>
      <c r="L32096" s="1334"/>
    </row>
    <row r="32097" spans="1:12" ht="24" customHeight="1">
      <c r="A32097" s="1355"/>
      <c r="B32097" s="1355"/>
      <c r="C32097" s="1433"/>
      <c r="E32097" s="1433"/>
      <c r="K32097" s="1433"/>
      <c r="L32097" s="1334"/>
    </row>
    <row r="32098" spans="1:12" ht="24" customHeight="1">
      <c r="A32098" s="1355"/>
      <c r="B32098" s="1355"/>
      <c r="C32098" s="1433"/>
      <c r="E32098" s="1433"/>
      <c r="K32098" s="1433"/>
      <c r="L32098" s="1334"/>
    </row>
    <row r="32099" spans="1:12" ht="24" customHeight="1">
      <c r="A32099" s="1355"/>
      <c r="B32099" s="1355"/>
      <c r="C32099" s="1433"/>
      <c r="E32099" s="1433"/>
      <c r="K32099" s="1433"/>
      <c r="L32099" s="1334"/>
    </row>
    <row r="32100" spans="1:12" ht="24" customHeight="1">
      <c r="A32100" s="1355"/>
      <c r="B32100" s="1355"/>
      <c r="C32100" s="1433"/>
      <c r="E32100" s="1433"/>
      <c r="K32100" s="1433"/>
      <c r="L32100" s="1334"/>
    </row>
    <row r="32101" spans="1:12" ht="24" customHeight="1">
      <c r="A32101" s="1355"/>
      <c r="B32101" s="1355"/>
      <c r="C32101" s="1433"/>
      <c r="E32101" s="1433"/>
      <c r="K32101" s="1433"/>
      <c r="L32101" s="1334"/>
    </row>
    <row r="32102" spans="1:12" ht="24" customHeight="1">
      <c r="A32102" s="1355"/>
      <c r="B32102" s="1355"/>
      <c r="C32102" s="1433"/>
      <c r="E32102" s="1433"/>
      <c r="K32102" s="1433"/>
      <c r="L32102" s="1334"/>
    </row>
    <row r="32103" spans="1:12" ht="24" customHeight="1">
      <c r="A32103" s="1355"/>
      <c r="B32103" s="1355"/>
      <c r="C32103" s="1433"/>
      <c r="E32103" s="1433"/>
      <c r="K32103" s="1433"/>
      <c r="L32103" s="1334"/>
    </row>
    <row r="32104" spans="1:12" ht="24" customHeight="1">
      <c r="A32104" s="1355"/>
      <c r="B32104" s="1355"/>
      <c r="C32104" s="1433"/>
      <c r="E32104" s="1433"/>
      <c r="K32104" s="1433"/>
      <c r="L32104" s="1334"/>
    </row>
    <row r="32105" spans="1:12" ht="24" customHeight="1">
      <c r="A32105" s="1355"/>
      <c r="B32105" s="1355"/>
      <c r="C32105" s="1433"/>
      <c r="E32105" s="1433"/>
      <c r="K32105" s="1433"/>
      <c r="L32105" s="1334"/>
    </row>
    <row r="32106" spans="1:12" ht="24" customHeight="1">
      <c r="A32106" s="1355"/>
      <c r="B32106" s="1355"/>
      <c r="C32106" s="1433"/>
      <c r="E32106" s="1433"/>
      <c r="K32106" s="1433"/>
      <c r="L32106" s="1334"/>
    </row>
    <row r="32107" spans="1:12" ht="24" customHeight="1">
      <c r="A32107" s="1355"/>
      <c r="B32107" s="1355"/>
      <c r="C32107" s="1433"/>
      <c r="E32107" s="1433"/>
      <c r="K32107" s="1433"/>
      <c r="L32107" s="1334"/>
    </row>
    <row r="32108" spans="1:12" ht="24" customHeight="1">
      <c r="A32108" s="1355"/>
      <c r="B32108" s="1355"/>
      <c r="C32108" s="1433"/>
      <c r="E32108" s="1433"/>
      <c r="K32108" s="1433"/>
      <c r="L32108" s="1334"/>
    </row>
    <row r="32109" spans="1:12" ht="24" customHeight="1">
      <c r="A32109" s="1355"/>
      <c r="B32109" s="1355"/>
      <c r="C32109" s="1433"/>
      <c r="E32109" s="1433"/>
      <c r="K32109" s="1433"/>
      <c r="L32109" s="1334"/>
    </row>
    <row r="32110" spans="1:12" ht="24" customHeight="1">
      <c r="A32110" s="1355"/>
      <c r="B32110" s="1355"/>
      <c r="C32110" s="1433"/>
      <c r="E32110" s="1433"/>
      <c r="K32110" s="1433"/>
      <c r="L32110" s="1334"/>
    </row>
    <row r="32111" spans="1:12" ht="24" customHeight="1">
      <c r="A32111" s="1355"/>
      <c r="B32111" s="1355"/>
      <c r="C32111" s="1433"/>
      <c r="E32111" s="1433"/>
      <c r="K32111" s="1433"/>
      <c r="L32111" s="1334"/>
    </row>
    <row r="32112" spans="1:12" ht="24" customHeight="1">
      <c r="A32112" s="1355"/>
      <c r="B32112" s="1355"/>
      <c r="C32112" s="1433"/>
      <c r="E32112" s="1433"/>
      <c r="K32112" s="1433"/>
      <c r="L32112" s="1334"/>
    </row>
    <row r="32113" spans="1:12" ht="24" customHeight="1">
      <c r="A32113" s="1355"/>
      <c r="B32113" s="1355"/>
      <c r="C32113" s="1433"/>
      <c r="E32113" s="1433"/>
      <c r="K32113" s="1433"/>
      <c r="L32113" s="1334"/>
    </row>
    <row r="32114" spans="1:12" ht="24" customHeight="1">
      <c r="A32114" s="1355"/>
      <c r="B32114" s="1355"/>
      <c r="C32114" s="1433"/>
      <c r="E32114" s="1433"/>
      <c r="K32114" s="1433"/>
      <c r="L32114" s="1334"/>
    </row>
    <row r="32115" spans="1:12" ht="24" customHeight="1">
      <c r="A32115" s="1355"/>
      <c r="B32115" s="1355"/>
      <c r="C32115" s="1433"/>
      <c r="E32115" s="1433"/>
      <c r="K32115" s="1433"/>
      <c r="L32115" s="1334"/>
    </row>
    <row r="32116" spans="1:12" ht="24" customHeight="1">
      <c r="A32116" s="1355"/>
      <c r="B32116" s="1355"/>
      <c r="C32116" s="1433"/>
      <c r="E32116" s="1433"/>
      <c r="K32116" s="1433"/>
      <c r="L32116" s="1334"/>
    </row>
    <row r="32117" spans="1:12" ht="24" customHeight="1">
      <c r="A32117" s="1355"/>
      <c r="B32117" s="1355"/>
      <c r="C32117" s="1433"/>
      <c r="E32117" s="1433"/>
      <c r="K32117" s="1433"/>
      <c r="L32117" s="1334"/>
    </row>
    <row r="32118" spans="1:12" ht="24" customHeight="1">
      <c r="A32118" s="1355"/>
      <c r="B32118" s="1355"/>
      <c r="C32118" s="1433"/>
      <c r="E32118" s="1433"/>
      <c r="K32118" s="1433"/>
      <c r="L32118" s="1334"/>
    </row>
    <row r="32119" spans="1:12" ht="24" customHeight="1">
      <c r="A32119" s="1355"/>
      <c r="B32119" s="1355"/>
      <c r="C32119" s="1433"/>
      <c r="E32119" s="1433"/>
      <c r="K32119" s="1433"/>
      <c r="L32119" s="1334"/>
    </row>
    <row r="32120" spans="1:12" ht="24" customHeight="1">
      <c r="A32120" s="1355"/>
      <c r="B32120" s="1355"/>
      <c r="C32120" s="1433"/>
      <c r="E32120" s="1433"/>
      <c r="K32120" s="1433"/>
      <c r="L32120" s="1334"/>
    </row>
    <row r="32121" spans="1:12" ht="24" customHeight="1">
      <c r="A32121" s="1355"/>
      <c r="B32121" s="1355"/>
      <c r="C32121" s="1433"/>
      <c r="E32121" s="1433"/>
      <c r="K32121" s="1433"/>
      <c r="L32121" s="1334"/>
    </row>
    <row r="32122" spans="1:12" ht="24" customHeight="1">
      <c r="A32122" s="1355"/>
      <c r="B32122" s="1355"/>
      <c r="C32122" s="1433"/>
      <c r="E32122" s="1433"/>
      <c r="K32122" s="1433"/>
      <c r="L32122" s="1334"/>
    </row>
    <row r="32123" spans="1:12" ht="24" customHeight="1">
      <c r="A32123" s="1355"/>
      <c r="B32123" s="1355"/>
      <c r="C32123" s="1433"/>
      <c r="E32123" s="1433"/>
      <c r="K32123" s="1433"/>
      <c r="L32123" s="1334"/>
    </row>
    <row r="32124" spans="1:12" ht="24" customHeight="1">
      <c r="A32124" s="1355"/>
      <c r="B32124" s="1355"/>
      <c r="C32124" s="1433"/>
      <c r="E32124" s="1433"/>
      <c r="K32124" s="1433"/>
      <c r="L32124" s="1334"/>
    </row>
    <row r="32125" spans="1:12" ht="24" customHeight="1">
      <c r="A32125" s="1355"/>
      <c r="B32125" s="1355"/>
      <c r="C32125" s="1433"/>
      <c r="E32125" s="1433"/>
      <c r="K32125" s="1433"/>
      <c r="L32125" s="1334"/>
    </row>
    <row r="32126" spans="1:12" ht="24" customHeight="1">
      <c r="A32126" s="1355"/>
      <c r="B32126" s="1355"/>
      <c r="C32126" s="1433"/>
      <c r="E32126" s="1433"/>
      <c r="K32126" s="1433"/>
      <c r="L32126" s="1334"/>
    </row>
    <row r="32127" spans="1:12" ht="24" customHeight="1">
      <c r="A32127" s="1355"/>
      <c r="B32127" s="1355"/>
      <c r="C32127" s="1433"/>
      <c r="E32127" s="1433"/>
      <c r="K32127" s="1433"/>
      <c r="L32127" s="1334"/>
    </row>
    <row r="32128" spans="1:12" ht="24" customHeight="1">
      <c r="A32128" s="1355"/>
      <c r="B32128" s="1355"/>
      <c r="C32128" s="1433"/>
      <c r="E32128" s="1433"/>
      <c r="K32128" s="1433"/>
      <c r="L32128" s="1334"/>
    </row>
    <row r="32129" spans="1:12" ht="24" customHeight="1">
      <c r="A32129" s="1355"/>
      <c r="B32129" s="1355"/>
      <c r="C32129" s="1433"/>
      <c r="E32129" s="1433"/>
      <c r="K32129" s="1433"/>
      <c r="L32129" s="1334"/>
    </row>
    <row r="32130" spans="1:12" ht="24" customHeight="1">
      <c r="A32130" s="1355"/>
      <c r="B32130" s="1355"/>
      <c r="C32130" s="1433"/>
      <c r="E32130" s="1433"/>
      <c r="K32130" s="1433"/>
      <c r="L32130" s="1334"/>
    </row>
    <row r="32131" spans="1:12" ht="24" customHeight="1">
      <c r="A32131" s="1355"/>
      <c r="B32131" s="1355"/>
      <c r="C32131" s="1433"/>
      <c r="E32131" s="1433"/>
      <c r="K32131" s="1433"/>
      <c r="L32131" s="1334"/>
    </row>
    <row r="32132" spans="1:12" ht="24" customHeight="1">
      <c r="A32132" s="1355"/>
      <c r="B32132" s="1355"/>
      <c r="C32132" s="1433"/>
      <c r="E32132" s="1433"/>
      <c r="K32132" s="1433"/>
      <c r="L32132" s="1334"/>
    </row>
    <row r="32133" spans="1:12" ht="24" customHeight="1">
      <c r="A32133" s="1355"/>
      <c r="B32133" s="1355"/>
      <c r="C32133" s="1433"/>
      <c r="E32133" s="1433"/>
      <c r="K32133" s="1433"/>
      <c r="L32133" s="1334"/>
    </row>
    <row r="32134" spans="1:12" ht="24" customHeight="1">
      <c r="A32134" s="1355"/>
      <c r="B32134" s="1355"/>
      <c r="C32134" s="1433"/>
      <c r="E32134" s="1433"/>
      <c r="K32134" s="1433"/>
      <c r="L32134" s="1334"/>
    </row>
    <row r="32135" spans="1:12" ht="24" customHeight="1">
      <c r="A32135" s="1355"/>
      <c r="B32135" s="1355"/>
      <c r="C32135" s="1433"/>
      <c r="E32135" s="1433"/>
      <c r="K32135" s="1433"/>
      <c r="L32135" s="1334"/>
    </row>
    <row r="32136" spans="1:12" ht="24" customHeight="1">
      <c r="A32136" s="1355"/>
      <c r="B32136" s="1355"/>
      <c r="C32136" s="1433"/>
      <c r="E32136" s="1433"/>
      <c r="K32136" s="1433"/>
      <c r="L32136" s="1334"/>
    </row>
    <row r="32137" spans="1:12" ht="24" customHeight="1">
      <c r="A32137" s="1355"/>
      <c r="B32137" s="1355"/>
      <c r="C32137" s="1433"/>
      <c r="E32137" s="1433"/>
      <c r="K32137" s="1433"/>
      <c r="L32137" s="1334"/>
    </row>
    <row r="32138" spans="1:12" ht="24" customHeight="1">
      <c r="A32138" s="1355"/>
      <c r="B32138" s="1355"/>
      <c r="C32138" s="1433"/>
      <c r="E32138" s="1433"/>
      <c r="K32138" s="1433"/>
      <c r="L32138" s="1334"/>
    </row>
    <row r="32139" spans="1:12" ht="24" customHeight="1">
      <c r="A32139" s="1355"/>
      <c r="B32139" s="1355"/>
      <c r="C32139" s="1433"/>
      <c r="E32139" s="1433"/>
      <c r="K32139" s="1433"/>
      <c r="L32139" s="1334"/>
    </row>
    <row r="32140" spans="1:12" ht="24" customHeight="1">
      <c r="A32140" s="1355"/>
      <c r="B32140" s="1355"/>
      <c r="C32140" s="1433"/>
      <c r="E32140" s="1433"/>
      <c r="K32140" s="1433"/>
      <c r="L32140" s="1334"/>
    </row>
    <row r="32141" spans="1:12" ht="24" customHeight="1">
      <c r="A32141" s="1355"/>
      <c r="B32141" s="1355"/>
      <c r="C32141" s="1433"/>
      <c r="E32141" s="1433"/>
      <c r="K32141" s="1433"/>
      <c r="L32141" s="1334"/>
    </row>
    <row r="32142" spans="1:12" ht="24" customHeight="1">
      <c r="A32142" s="1355"/>
      <c r="B32142" s="1355"/>
      <c r="C32142" s="1433"/>
      <c r="E32142" s="1433"/>
      <c r="K32142" s="1433"/>
      <c r="L32142" s="1334"/>
    </row>
    <row r="32143" spans="1:12" ht="24" customHeight="1">
      <c r="A32143" s="1355"/>
      <c r="B32143" s="1355"/>
      <c r="C32143" s="1433"/>
      <c r="E32143" s="1433"/>
      <c r="K32143" s="1433"/>
      <c r="L32143" s="1334"/>
    </row>
    <row r="32144" spans="1:12" ht="24" customHeight="1">
      <c r="A32144" s="1355"/>
      <c r="B32144" s="1355"/>
      <c r="C32144" s="1433"/>
      <c r="E32144" s="1433"/>
      <c r="K32144" s="1433"/>
      <c r="L32144" s="1334"/>
    </row>
    <row r="32145" spans="1:12" ht="24" customHeight="1">
      <c r="A32145" s="1355"/>
      <c r="B32145" s="1355"/>
      <c r="C32145" s="1433"/>
      <c r="E32145" s="1433"/>
      <c r="K32145" s="1433"/>
      <c r="L32145" s="1334"/>
    </row>
    <row r="32146" spans="1:12" ht="24" customHeight="1">
      <c r="A32146" s="1355"/>
      <c r="B32146" s="1355"/>
      <c r="C32146" s="1433"/>
      <c r="E32146" s="1433"/>
      <c r="K32146" s="1433"/>
      <c r="L32146" s="1334"/>
    </row>
    <row r="32147" spans="1:12" ht="24" customHeight="1">
      <c r="A32147" s="1355"/>
      <c r="B32147" s="1355"/>
      <c r="C32147" s="1433"/>
      <c r="E32147" s="1433"/>
      <c r="K32147" s="1433"/>
      <c r="L32147" s="1334"/>
    </row>
    <row r="32148" spans="1:12" ht="24" customHeight="1">
      <c r="A32148" s="1355"/>
      <c r="B32148" s="1355"/>
      <c r="C32148" s="1433"/>
      <c r="E32148" s="1433"/>
      <c r="K32148" s="1433"/>
      <c r="L32148" s="1334"/>
    </row>
    <row r="32149" spans="1:12" ht="24" customHeight="1">
      <c r="A32149" s="1355"/>
      <c r="B32149" s="1355"/>
      <c r="C32149" s="1433"/>
      <c r="E32149" s="1433"/>
      <c r="K32149" s="1433"/>
      <c r="L32149" s="1334"/>
    </row>
    <row r="32150" spans="1:12" ht="24" customHeight="1">
      <c r="A32150" s="1355"/>
      <c r="B32150" s="1355"/>
      <c r="C32150" s="1433"/>
      <c r="E32150" s="1433"/>
      <c r="K32150" s="1433"/>
      <c r="L32150" s="1334"/>
    </row>
    <row r="32151" spans="1:12" ht="24" customHeight="1">
      <c r="A32151" s="1355"/>
      <c r="B32151" s="1355"/>
      <c r="C32151" s="1433"/>
      <c r="E32151" s="1433"/>
      <c r="K32151" s="1433"/>
      <c r="L32151" s="1334"/>
    </row>
    <row r="32152" spans="1:12" ht="24" customHeight="1">
      <c r="A32152" s="1355"/>
      <c r="B32152" s="1355"/>
      <c r="C32152" s="1433"/>
      <c r="E32152" s="1433"/>
      <c r="K32152" s="1433"/>
      <c r="L32152" s="1334"/>
    </row>
    <row r="32153" spans="1:12" ht="24" customHeight="1">
      <c r="A32153" s="1355"/>
      <c r="B32153" s="1355"/>
      <c r="C32153" s="1433"/>
      <c r="E32153" s="1433"/>
      <c r="K32153" s="1433"/>
      <c r="L32153" s="1334"/>
    </row>
    <row r="32154" spans="1:12" ht="24" customHeight="1">
      <c r="A32154" s="1355"/>
      <c r="B32154" s="1355"/>
      <c r="C32154" s="1433"/>
      <c r="E32154" s="1433"/>
      <c r="K32154" s="1433"/>
      <c r="L32154" s="1334"/>
    </row>
    <row r="32155" spans="1:12" ht="24" customHeight="1">
      <c r="A32155" s="1355"/>
      <c r="B32155" s="1355"/>
      <c r="C32155" s="1433"/>
      <c r="E32155" s="1433"/>
      <c r="K32155" s="1433"/>
      <c r="L32155" s="1334"/>
    </row>
    <row r="32156" spans="1:12" ht="24" customHeight="1">
      <c r="A32156" s="1355"/>
      <c r="B32156" s="1355"/>
      <c r="C32156" s="1433"/>
      <c r="E32156" s="1433"/>
      <c r="K32156" s="1433"/>
      <c r="L32156" s="1334"/>
    </row>
    <row r="32157" spans="1:12" ht="24" customHeight="1">
      <c r="A32157" s="1355"/>
      <c r="B32157" s="1355"/>
      <c r="C32157" s="1433"/>
      <c r="E32157" s="1433"/>
      <c r="K32157" s="1433"/>
      <c r="L32157" s="1334"/>
    </row>
    <row r="32158" spans="1:12" ht="24" customHeight="1">
      <c r="A32158" s="1355"/>
      <c r="B32158" s="1355"/>
      <c r="C32158" s="1433"/>
      <c r="E32158" s="1433"/>
      <c r="K32158" s="1433"/>
      <c r="L32158" s="1334"/>
    </row>
    <row r="32159" spans="1:12" ht="24" customHeight="1">
      <c r="A32159" s="1355"/>
      <c r="B32159" s="1355"/>
      <c r="C32159" s="1433"/>
      <c r="E32159" s="1433"/>
      <c r="K32159" s="1433"/>
      <c r="L32159" s="1334"/>
    </row>
    <row r="32160" spans="1:12" ht="24" customHeight="1">
      <c r="A32160" s="1355"/>
      <c r="B32160" s="1355"/>
      <c r="C32160" s="1433"/>
      <c r="E32160" s="1433"/>
      <c r="K32160" s="1433"/>
      <c r="L32160" s="1334"/>
    </row>
    <row r="32161" spans="1:12" ht="24" customHeight="1">
      <c r="A32161" s="1355"/>
      <c r="B32161" s="1355"/>
      <c r="C32161" s="1433"/>
      <c r="E32161" s="1433"/>
      <c r="K32161" s="1433"/>
      <c r="L32161" s="1334"/>
    </row>
    <row r="32162" spans="1:12" ht="24" customHeight="1">
      <c r="A32162" s="1355"/>
      <c r="B32162" s="1355"/>
      <c r="C32162" s="1433"/>
      <c r="E32162" s="1433"/>
      <c r="K32162" s="1433"/>
      <c r="L32162" s="1334"/>
    </row>
    <row r="32163" spans="1:12" ht="24" customHeight="1">
      <c r="A32163" s="1355"/>
      <c r="B32163" s="1355"/>
      <c r="C32163" s="1433"/>
      <c r="E32163" s="1433"/>
      <c r="K32163" s="1433"/>
      <c r="L32163" s="1334"/>
    </row>
    <row r="32164" spans="1:12" ht="24" customHeight="1">
      <c r="A32164" s="1355"/>
      <c r="B32164" s="1355"/>
      <c r="C32164" s="1433"/>
      <c r="E32164" s="1433"/>
      <c r="K32164" s="1433"/>
      <c r="L32164" s="1334"/>
    </row>
    <row r="32165" spans="1:12" ht="24" customHeight="1">
      <c r="A32165" s="1355"/>
      <c r="B32165" s="1355"/>
      <c r="C32165" s="1433"/>
      <c r="E32165" s="1433"/>
      <c r="K32165" s="1433"/>
      <c r="L32165" s="1334"/>
    </row>
    <row r="32166" spans="1:12" ht="24" customHeight="1">
      <c r="A32166" s="1355"/>
      <c r="B32166" s="1355"/>
      <c r="C32166" s="1433"/>
      <c r="E32166" s="1433"/>
      <c r="K32166" s="1433"/>
      <c r="L32166" s="1334"/>
    </row>
    <row r="32167" spans="1:12" ht="24" customHeight="1">
      <c r="A32167" s="1355"/>
      <c r="B32167" s="1355"/>
      <c r="C32167" s="1433"/>
      <c r="E32167" s="1433"/>
      <c r="K32167" s="1433"/>
      <c r="L32167" s="1334"/>
    </row>
    <row r="32168" spans="1:12" ht="24" customHeight="1">
      <c r="A32168" s="1355"/>
      <c r="B32168" s="1355"/>
      <c r="C32168" s="1433"/>
      <c r="E32168" s="1433"/>
      <c r="K32168" s="1433"/>
      <c r="L32168" s="1334"/>
    </row>
    <row r="32169" spans="1:12" ht="24" customHeight="1">
      <c r="A32169" s="1355"/>
      <c r="B32169" s="1355"/>
      <c r="C32169" s="1433"/>
      <c r="E32169" s="1433"/>
      <c r="K32169" s="1433"/>
      <c r="L32169" s="1334"/>
    </row>
    <row r="32170" spans="1:12" ht="24" customHeight="1">
      <c r="A32170" s="1355"/>
      <c r="B32170" s="1355"/>
      <c r="C32170" s="1433"/>
      <c r="E32170" s="1433"/>
      <c r="K32170" s="1433"/>
      <c r="L32170" s="1334"/>
    </row>
    <row r="32171" spans="1:12" ht="24" customHeight="1">
      <c r="A32171" s="1355"/>
      <c r="B32171" s="1355"/>
      <c r="C32171" s="1433"/>
      <c r="E32171" s="1433"/>
      <c r="K32171" s="1433"/>
      <c r="L32171" s="1334"/>
    </row>
    <row r="32172" spans="1:12" ht="24" customHeight="1">
      <c r="A32172" s="1355"/>
      <c r="B32172" s="1355"/>
      <c r="C32172" s="1433"/>
      <c r="E32172" s="1433"/>
      <c r="K32172" s="1433"/>
      <c r="L32172" s="1334"/>
    </row>
    <row r="32173" spans="1:12" ht="24" customHeight="1">
      <c r="A32173" s="1355"/>
      <c r="B32173" s="1355"/>
      <c r="C32173" s="1433"/>
      <c r="E32173" s="1433"/>
      <c r="K32173" s="1433"/>
      <c r="L32173" s="1334"/>
    </row>
    <row r="32174" spans="1:12" ht="24" customHeight="1">
      <c r="A32174" s="1355"/>
      <c r="B32174" s="1355"/>
      <c r="C32174" s="1433"/>
      <c r="E32174" s="1433"/>
      <c r="K32174" s="1433"/>
      <c r="L32174" s="1334"/>
    </row>
    <row r="32175" spans="1:12" ht="24" customHeight="1">
      <c r="A32175" s="1355"/>
      <c r="B32175" s="1355"/>
      <c r="C32175" s="1433"/>
      <c r="E32175" s="1433"/>
      <c r="K32175" s="1433"/>
      <c r="L32175" s="1334"/>
    </row>
    <row r="32176" spans="1:12" ht="24" customHeight="1">
      <c r="A32176" s="1355"/>
      <c r="B32176" s="1355"/>
      <c r="C32176" s="1433"/>
      <c r="E32176" s="1433"/>
      <c r="K32176" s="1433"/>
      <c r="L32176" s="1334"/>
    </row>
    <row r="32177" spans="1:12" ht="24" customHeight="1">
      <c r="A32177" s="1355"/>
      <c r="B32177" s="1355"/>
      <c r="C32177" s="1433"/>
      <c r="E32177" s="1433"/>
      <c r="K32177" s="1433"/>
      <c r="L32177" s="1334"/>
    </row>
    <row r="32178" spans="1:12" ht="24" customHeight="1">
      <c r="A32178" s="1355"/>
      <c r="B32178" s="1355"/>
      <c r="C32178" s="1433"/>
      <c r="E32178" s="1433"/>
      <c r="K32178" s="1433"/>
      <c r="L32178" s="1334"/>
    </row>
    <row r="32179" spans="1:12" ht="24" customHeight="1">
      <c r="A32179" s="1355"/>
      <c r="B32179" s="1355"/>
      <c r="C32179" s="1433"/>
      <c r="E32179" s="1433"/>
      <c r="K32179" s="1433"/>
      <c r="L32179" s="1334"/>
    </row>
    <row r="32180" spans="1:12" ht="24" customHeight="1">
      <c r="A32180" s="1355"/>
      <c r="B32180" s="1355"/>
      <c r="C32180" s="1433"/>
      <c r="E32180" s="1433"/>
      <c r="K32180" s="1433"/>
      <c r="L32180" s="1334"/>
    </row>
    <row r="32181" spans="1:12" ht="24" customHeight="1">
      <c r="A32181" s="1355"/>
      <c r="B32181" s="1355"/>
      <c r="C32181" s="1433"/>
      <c r="E32181" s="1433"/>
      <c r="K32181" s="1433"/>
      <c r="L32181" s="1334"/>
    </row>
    <row r="32182" spans="1:12" ht="24" customHeight="1">
      <c r="A32182" s="1355"/>
      <c r="B32182" s="1355"/>
      <c r="C32182" s="1433"/>
      <c r="E32182" s="1433"/>
      <c r="K32182" s="1433"/>
      <c r="L32182" s="1334"/>
    </row>
    <row r="32183" spans="1:12" ht="24" customHeight="1">
      <c r="A32183" s="1355"/>
      <c r="B32183" s="1355"/>
      <c r="C32183" s="1433"/>
      <c r="E32183" s="1433"/>
      <c r="K32183" s="1433"/>
      <c r="L32183" s="1334"/>
    </row>
    <row r="32184" spans="1:12" ht="24" customHeight="1">
      <c r="A32184" s="1355"/>
      <c r="B32184" s="1355"/>
      <c r="C32184" s="1433"/>
      <c r="E32184" s="1433"/>
      <c r="K32184" s="1433"/>
      <c r="L32184" s="1334"/>
    </row>
    <row r="32185" spans="1:12" ht="24" customHeight="1">
      <c r="A32185" s="1355"/>
      <c r="B32185" s="1355"/>
      <c r="C32185" s="1433"/>
      <c r="E32185" s="1433"/>
      <c r="K32185" s="1433"/>
      <c r="L32185" s="1334"/>
    </row>
    <row r="32186" spans="1:12" ht="24" customHeight="1">
      <c r="A32186" s="1355"/>
      <c r="B32186" s="1355"/>
      <c r="C32186" s="1433"/>
      <c r="E32186" s="1433"/>
      <c r="K32186" s="1433"/>
      <c r="L32186" s="1334"/>
    </row>
    <row r="32187" spans="1:12" ht="24" customHeight="1">
      <c r="A32187" s="1355"/>
      <c r="B32187" s="1355"/>
      <c r="C32187" s="1433"/>
      <c r="E32187" s="1433"/>
      <c r="K32187" s="1433"/>
      <c r="L32187" s="1334"/>
    </row>
    <row r="32188" spans="1:12" ht="24" customHeight="1">
      <c r="A32188" s="1355"/>
      <c r="B32188" s="1355"/>
      <c r="C32188" s="1433"/>
      <c r="E32188" s="1433"/>
      <c r="K32188" s="1433"/>
      <c r="L32188" s="1334"/>
    </row>
    <row r="32189" spans="1:12" ht="24" customHeight="1">
      <c r="A32189" s="1355"/>
      <c r="B32189" s="1355"/>
      <c r="C32189" s="1433"/>
      <c r="E32189" s="1433"/>
      <c r="K32189" s="1433"/>
      <c r="L32189" s="1334"/>
    </row>
    <row r="32190" spans="1:12" ht="24" customHeight="1">
      <c r="A32190" s="1355"/>
      <c r="B32190" s="1355"/>
      <c r="C32190" s="1433"/>
      <c r="E32190" s="1433"/>
      <c r="K32190" s="1433"/>
      <c r="L32190" s="1334"/>
    </row>
    <row r="32191" spans="1:12" ht="24" customHeight="1">
      <c r="A32191" s="1355"/>
      <c r="B32191" s="1355"/>
      <c r="C32191" s="1433"/>
      <c r="E32191" s="1433"/>
      <c r="K32191" s="1433"/>
      <c r="L32191" s="1334"/>
    </row>
    <row r="32192" spans="1:12" ht="24" customHeight="1">
      <c r="A32192" s="1355"/>
      <c r="B32192" s="1355"/>
      <c r="C32192" s="1433"/>
      <c r="E32192" s="1433"/>
      <c r="K32192" s="1433"/>
      <c r="L32192" s="1334"/>
    </row>
    <row r="32193" spans="1:12" ht="24" customHeight="1">
      <c r="A32193" s="1355"/>
      <c r="B32193" s="1355"/>
      <c r="C32193" s="1433"/>
      <c r="E32193" s="1433"/>
      <c r="K32193" s="1433"/>
      <c r="L32193" s="1334"/>
    </row>
    <row r="32194" spans="1:12" ht="24" customHeight="1">
      <c r="A32194" s="1355"/>
      <c r="B32194" s="1355"/>
      <c r="C32194" s="1433"/>
      <c r="E32194" s="1433"/>
      <c r="K32194" s="1433"/>
      <c r="L32194" s="1334"/>
    </row>
    <row r="32195" spans="1:12" ht="24" customHeight="1">
      <c r="A32195" s="1355"/>
      <c r="B32195" s="1355"/>
      <c r="C32195" s="1433"/>
      <c r="E32195" s="1433"/>
      <c r="K32195" s="1433"/>
      <c r="L32195" s="1334"/>
    </row>
    <row r="32196" spans="1:12" ht="24" customHeight="1">
      <c r="A32196" s="1355"/>
      <c r="B32196" s="1355"/>
      <c r="C32196" s="1433"/>
      <c r="E32196" s="1433"/>
      <c r="K32196" s="1433"/>
      <c r="L32196" s="1334"/>
    </row>
    <row r="32197" spans="1:12" ht="24" customHeight="1">
      <c r="A32197" s="1355"/>
      <c r="B32197" s="1355"/>
      <c r="C32197" s="1433"/>
      <c r="E32197" s="1433"/>
      <c r="K32197" s="1433"/>
      <c r="L32197" s="1334"/>
    </row>
    <row r="32198" spans="1:12" ht="24" customHeight="1">
      <c r="A32198" s="1355"/>
      <c r="B32198" s="1355"/>
      <c r="C32198" s="1433"/>
      <c r="E32198" s="1433"/>
      <c r="K32198" s="1433"/>
      <c r="L32198" s="1334"/>
    </row>
    <row r="32199" spans="1:12" ht="24" customHeight="1">
      <c r="A32199" s="1355"/>
      <c r="B32199" s="1355"/>
      <c r="C32199" s="1433"/>
      <c r="E32199" s="1433"/>
      <c r="K32199" s="1433"/>
      <c r="L32199" s="1334"/>
    </row>
    <row r="32200" spans="1:12" ht="24" customHeight="1">
      <c r="A32200" s="1355"/>
      <c r="B32200" s="1355"/>
      <c r="C32200" s="1433"/>
      <c r="E32200" s="1433"/>
      <c r="K32200" s="1433"/>
      <c r="L32200" s="1334"/>
    </row>
    <row r="32201" spans="1:12" ht="24" customHeight="1">
      <c r="A32201" s="1355"/>
      <c r="B32201" s="1355"/>
      <c r="C32201" s="1433"/>
      <c r="E32201" s="1433"/>
      <c r="K32201" s="1433"/>
      <c r="L32201" s="1334"/>
    </row>
    <row r="32202" spans="1:12" ht="24" customHeight="1">
      <c r="A32202" s="1355"/>
      <c r="B32202" s="1355"/>
      <c r="C32202" s="1433"/>
      <c r="E32202" s="1433"/>
      <c r="K32202" s="1433"/>
      <c r="L32202" s="1334"/>
    </row>
    <row r="32203" spans="1:12" ht="24" customHeight="1">
      <c r="A32203" s="1355"/>
      <c r="B32203" s="1355"/>
      <c r="C32203" s="1433"/>
      <c r="E32203" s="1433"/>
      <c r="K32203" s="1433"/>
      <c r="L32203" s="1334"/>
    </row>
    <row r="32204" spans="1:12" ht="24" customHeight="1">
      <c r="A32204" s="1355"/>
      <c r="B32204" s="1355"/>
      <c r="C32204" s="1433"/>
      <c r="E32204" s="1433"/>
      <c r="K32204" s="1433"/>
      <c r="L32204" s="1334"/>
    </row>
    <row r="32205" spans="1:12" ht="24" customHeight="1">
      <c r="A32205" s="1355"/>
      <c r="B32205" s="1355"/>
      <c r="C32205" s="1433"/>
      <c r="E32205" s="1433"/>
      <c r="K32205" s="1433"/>
      <c r="L32205" s="1334"/>
    </row>
    <row r="32206" spans="1:12" ht="24" customHeight="1">
      <c r="A32206" s="1355"/>
      <c r="B32206" s="1355"/>
      <c r="C32206" s="1433"/>
      <c r="E32206" s="1433"/>
      <c r="K32206" s="1433"/>
      <c r="L32206" s="1334"/>
    </row>
    <row r="32207" spans="1:12" ht="24" customHeight="1">
      <c r="A32207" s="1355"/>
      <c r="B32207" s="1355"/>
      <c r="C32207" s="1433"/>
      <c r="E32207" s="1433"/>
      <c r="K32207" s="1433"/>
      <c r="L32207" s="1334"/>
    </row>
    <row r="32208" spans="1:12" ht="24" customHeight="1">
      <c r="A32208" s="1355"/>
      <c r="B32208" s="1355"/>
      <c r="C32208" s="1433"/>
      <c r="E32208" s="1433"/>
      <c r="K32208" s="1433"/>
      <c r="L32208" s="1334"/>
    </row>
    <row r="32209" spans="1:12" ht="24" customHeight="1">
      <c r="A32209" s="1355"/>
      <c r="B32209" s="1355"/>
      <c r="C32209" s="1433"/>
      <c r="E32209" s="1433"/>
      <c r="K32209" s="1433"/>
      <c r="L32209" s="1334"/>
    </row>
    <row r="32210" spans="1:12" ht="24" customHeight="1">
      <c r="A32210" s="1355"/>
      <c r="B32210" s="1355"/>
      <c r="C32210" s="1433"/>
      <c r="E32210" s="1433"/>
      <c r="K32210" s="1433"/>
      <c r="L32210" s="1334"/>
    </row>
    <row r="32211" spans="1:12" ht="24" customHeight="1">
      <c r="A32211" s="1355"/>
      <c r="B32211" s="1355"/>
      <c r="C32211" s="1433"/>
      <c r="E32211" s="1433"/>
      <c r="K32211" s="1433"/>
      <c r="L32211" s="1334"/>
    </row>
    <row r="32212" spans="1:12" ht="24" customHeight="1">
      <c r="A32212" s="1355"/>
      <c r="B32212" s="1355"/>
      <c r="C32212" s="1433"/>
      <c r="E32212" s="1433"/>
      <c r="K32212" s="1433"/>
      <c r="L32212" s="1334"/>
    </row>
    <row r="32213" spans="1:12" ht="24" customHeight="1">
      <c r="A32213" s="1355"/>
      <c r="B32213" s="1355"/>
      <c r="C32213" s="1433"/>
      <c r="E32213" s="1433"/>
      <c r="K32213" s="1433"/>
      <c r="L32213" s="1334"/>
    </row>
    <row r="32214" spans="1:12" ht="24" customHeight="1">
      <c r="A32214" s="1355"/>
      <c r="B32214" s="1355"/>
      <c r="C32214" s="1433"/>
      <c r="E32214" s="1433"/>
      <c r="K32214" s="1433"/>
      <c r="L32214" s="1334"/>
    </row>
    <row r="32215" spans="1:12" ht="24" customHeight="1">
      <c r="A32215" s="1355"/>
      <c r="B32215" s="1355"/>
      <c r="C32215" s="1433"/>
      <c r="E32215" s="1433"/>
      <c r="K32215" s="1433"/>
      <c r="L32215" s="1334"/>
    </row>
    <row r="32216" spans="1:12" ht="24" customHeight="1">
      <c r="A32216" s="1355"/>
      <c r="B32216" s="1355"/>
      <c r="C32216" s="1433"/>
      <c r="E32216" s="1433"/>
      <c r="K32216" s="1433"/>
      <c r="L32216" s="1334"/>
    </row>
    <row r="32217" spans="1:12" ht="24" customHeight="1">
      <c r="A32217" s="1355"/>
      <c r="B32217" s="1355"/>
      <c r="C32217" s="1433"/>
      <c r="E32217" s="1433"/>
      <c r="K32217" s="1433"/>
      <c r="L32217" s="1334"/>
    </row>
    <row r="32218" spans="1:12" ht="24" customHeight="1">
      <c r="A32218" s="1355"/>
      <c r="B32218" s="1355"/>
      <c r="C32218" s="1433"/>
      <c r="E32218" s="1433"/>
      <c r="K32218" s="1433"/>
      <c r="L32218" s="1334"/>
    </row>
    <row r="32219" spans="1:12" ht="24" customHeight="1">
      <c r="A32219" s="1355"/>
      <c r="B32219" s="1355"/>
      <c r="C32219" s="1433"/>
      <c r="E32219" s="1433"/>
      <c r="K32219" s="1433"/>
      <c r="L32219" s="1334"/>
    </row>
    <row r="32220" spans="1:12" ht="24" customHeight="1">
      <c r="A32220" s="1355"/>
      <c r="B32220" s="1355"/>
      <c r="C32220" s="1433"/>
      <c r="E32220" s="1433"/>
      <c r="K32220" s="1433"/>
      <c r="L32220" s="1334"/>
    </row>
    <row r="32221" spans="1:12" ht="24" customHeight="1">
      <c r="A32221" s="1355"/>
      <c r="B32221" s="1355"/>
      <c r="C32221" s="1433"/>
      <c r="E32221" s="1433"/>
      <c r="K32221" s="1433"/>
      <c r="L32221" s="1334"/>
    </row>
    <row r="32222" spans="1:12" ht="24" customHeight="1">
      <c r="A32222" s="1355"/>
      <c r="B32222" s="1355"/>
      <c r="C32222" s="1433"/>
      <c r="E32222" s="1433"/>
      <c r="K32222" s="1433"/>
      <c r="L32222" s="1334"/>
    </row>
    <row r="32223" spans="1:12" ht="24" customHeight="1">
      <c r="A32223" s="1355"/>
      <c r="B32223" s="1355"/>
      <c r="C32223" s="1433"/>
      <c r="E32223" s="1433"/>
      <c r="K32223" s="1433"/>
      <c r="L32223" s="1334"/>
    </row>
    <row r="32224" spans="1:12" ht="24" customHeight="1">
      <c r="A32224" s="1355"/>
      <c r="B32224" s="1355"/>
      <c r="C32224" s="1433"/>
      <c r="E32224" s="1433"/>
      <c r="K32224" s="1433"/>
      <c r="L32224" s="1334"/>
    </row>
    <row r="32225" spans="1:12" ht="24" customHeight="1">
      <c r="A32225" s="1355"/>
      <c r="B32225" s="1355"/>
      <c r="C32225" s="1433"/>
      <c r="E32225" s="1433"/>
      <c r="K32225" s="1433"/>
      <c r="L32225" s="1334"/>
    </row>
    <row r="32226" spans="1:12" ht="24" customHeight="1">
      <c r="A32226" s="1355"/>
      <c r="B32226" s="1355"/>
      <c r="C32226" s="1433"/>
      <c r="E32226" s="1433"/>
      <c r="K32226" s="1433"/>
      <c r="L32226" s="1334"/>
    </row>
    <row r="32227" spans="1:12" ht="24" customHeight="1">
      <c r="A32227" s="1355"/>
      <c r="B32227" s="1355"/>
      <c r="C32227" s="1433"/>
      <c r="E32227" s="1433"/>
      <c r="K32227" s="1433"/>
      <c r="L32227" s="1334"/>
    </row>
    <row r="32228" spans="1:12" ht="24" customHeight="1">
      <c r="A32228" s="1355"/>
      <c r="B32228" s="1355"/>
      <c r="C32228" s="1433"/>
      <c r="E32228" s="1433"/>
      <c r="K32228" s="1433"/>
      <c r="L32228" s="1334"/>
    </row>
    <row r="32229" spans="1:12" ht="24" customHeight="1">
      <c r="A32229" s="1355"/>
      <c r="B32229" s="1355"/>
      <c r="C32229" s="1433"/>
      <c r="E32229" s="1433"/>
      <c r="K32229" s="1433"/>
      <c r="L32229" s="1334"/>
    </row>
    <row r="32230" spans="1:12" ht="24" customHeight="1">
      <c r="A32230" s="1355"/>
      <c r="B32230" s="1355"/>
      <c r="C32230" s="1433"/>
      <c r="E32230" s="1433"/>
      <c r="K32230" s="1433"/>
      <c r="L32230" s="1334"/>
    </row>
    <row r="32231" spans="1:12" ht="24" customHeight="1">
      <c r="A32231" s="1355"/>
      <c r="B32231" s="1355"/>
      <c r="C32231" s="1433"/>
      <c r="E32231" s="1433"/>
      <c r="K32231" s="1433"/>
      <c r="L32231" s="1334"/>
    </row>
    <row r="32232" spans="1:12" ht="24" customHeight="1">
      <c r="A32232" s="1355"/>
      <c r="B32232" s="1355"/>
      <c r="C32232" s="1433"/>
      <c r="E32232" s="1433"/>
      <c r="K32232" s="1433"/>
      <c r="L32232" s="1334"/>
    </row>
    <row r="32233" spans="1:12" ht="24" customHeight="1">
      <c r="A32233" s="1355"/>
      <c r="B32233" s="1355"/>
      <c r="C32233" s="1433"/>
      <c r="E32233" s="1433"/>
      <c r="K32233" s="1433"/>
      <c r="L32233" s="1334"/>
    </row>
    <row r="32234" spans="1:12" ht="24" customHeight="1">
      <c r="A32234" s="1355"/>
      <c r="B32234" s="1355"/>
      <c r="C32234" s="1433"/>
      <c r="E32234" s="1433"/>
      <c r="K32234" s="1433"/>
      <c r="L32234" s="1334"/>
    </row>
    <row r="32235" spans="1:12" ht="24" customHeight="1">
      <c r="A32235" s="1355"/>
      <c r="B32235" s="1355"/>
      <c r="C32235" s="1433"/>
      <c r="E32235" s="1433"/>
      <c r="K32235" s="1433"/>
      <c r="L32235" s="1334"/>
    </row>
    <row r="32236" spans="1:12" ht="24" customHeight="1">
      <c r="A32236" s="1355"/>
      <c r="B32236" s="1355"/>
      <c r="C32236" s="1433"/>
      <c r="E32236" s="1433"/>
      <c r="K32236" s="1433"/>
      <c r="L32236" s="1334"/>
    </row>
    <row r="32237" spans="1:12" ht="24" customHeight="1">
      <c r="A32237" s="1355"/>
      <c r="B32237" s="1355"/>
      <c r="C32237" s="1433"/>
      <c r="E32237" s="1433"/>
      <c r="K32237" s="1433"/>
      <c r="L32237" s="1334"/>
    </row>
    <row r="32238" spans="1:12" ht="24" customHeight="1">
      <c r="A32238" s="1355"/>
      <c r="B32238" s="1355"/>
      <c r="C32238" s="1433"/>
      <c r="E32238" s="1433"/>
      <c r="K32238" s="1433"/>
      <c r="L32238" s="1334"/>
    </row>
    <row r="32239" spans="1:12" ht="24" customHeight="1">
      <c r="A32239" s="1355"/>
      <c r="B32239" s="1355"/>
      <c r="C32239" s="1433"/>
      <c r="E32239" s="1433"/>
      <c r="K32239" s="1433"/>
      <c r="L32239" s="1334"/>
    </row>
    <row r="32240" spans="1:12" ht="24" customHeight="1">
      <c r="A32240" s="1355"/>
      <c r="B32240" s="1355"/>
      <c r="C32240" s="1433"/>
      <c r="E32240" s="1433"/>
      <c r="K32240" s="1433"/>
      <c r="L32240" s="1334"/>
    </row>
    <row r="32241" spans="1:12" ht="24" customHeight="1">
      <c r="A32241" s="1355"/>
      <c r="B32241" s="1355"/>
      <c r="C32241" s="1433"/>
      <c r="E32241" s="1433"/>
      <c r="K32241" s="1433"/>
      <c r="L32241" s="1334"/>
    </row>
    <row r="32242" spans="1:12" ht="24" customHeight="1">
      <c r="A32242" s="1355"/>
      <c r="B32242" s="1355"/>
      <c r="C32242" s="1433"/>
      <c r="E32242" s="1433"/>
      <c r="K32242" s="1433"/>
      <c r="L32242" s="1334"/>
    </row>
    <row r="32243" spans="1:12" ht="24" customHeight="1">
      <c r="A32243" s="1355"/>
      <c r="B32243" s="1355"/>
      <c r="C32243" s="1433"/>
      <c r="E32243" s="1433"/>
      <c r="K32243" s="1433"/>
      <c r="L32243" s="1334"/>
    </row>
    <row r="32244" spans="1:12" ht="24" customHeight="1">
      <c r="A32244" s="1355"/>
      <c r="B32244" s="1355"/>
      <c r="C32244" s="1433"/>
      <c r="E32244" s="1433"/>
      <c r="K32244" s="1433"/>
      <c r="L32244" s="1334"/>
    </row>
    <row r="32245" spans="1:12" ht="24" customHeight="1">
      <c r="A32245" s="1355"/>
      <c r="B32245" s="1355"/>
      <c r="C32245" s="1433"/>
      <c r="E32245" s="1433"/>
      <c r="K32245" s="1433"/>
      <c r="L32245" s="1334"/>
    </row>
    <row r="32246" spans="1:12" ht="24" customHeight="1">
      <c r="A32246" s="1355"/>
      <c r="B32246" s="1355"/>
      <c r="C32246" s="1433"/>
      <c r="E32246" s="1433"/>
      <c r="K32246" s="1433"/>
      <c r="L32246" s="1334"/>
    </row>
    <row r="32247" spans="1:12" ht="24" customHeight="1">
      <c r="A32247" s="1355"/>
      <c r="B32247" s="1355"/>
      <c r="C32247" s="1433"/>
      <c r="E32247" s="1433"/>
      <c r="K32247" s="1433"/>
      <c r="L32247" s="1334"/>
    </row>
    <row r="32248" spans="1:12" ht="24" customHeight="1">
      <c r="A32248" s="1355"/>
      <c r="B32248" s="1355"/>
      <c r="C32248" s="1433"/>
      <c r="E32248" s="1433"/>
      <c r="K32248" s="1433"/>
      <c r="L32248" s="1334"/>
    </row>
    <row r="32249" spans="1:12" ht="24" customHeight="1">
      <c r="A32249" s="1355"/>
      <c r="B32249" s="1355"/>
      <c r="C32249" s="1433"/>
      <c r="E32249" s="1433"/>
      <c r="K32249" s="1433"/>
      <c r="L32249" s="1334"/>
    </row>
    <row r="32250" spans="1:12" ht="24" customHeight="1">
      <c r="A32250" s="1355"/>
      <c r="B32250" s="1355"/>
      <c r="C32250" s="1433"/>
      <c r="E32250" s="1433"/>
      <c r="K32250" s="1433"/>
      <c r="L32250" s="1334"/>
    </row>
    <row r="32251" spans="1:12" ht="24" customHeight="1">
      <c r="A32251" s="1355"/>
      <c r="B32251" s="1355"/>
      <c r="C32251" s="1433"/>
      <c r="E32251" s="1433"/>
      <c r="K32251" s="1433"/>
      <c r="L32251" s="1334"/>
    </row>
    <row r="32252" spans="1:12" ht="24" customHeight="1">
      <c r="A32252" s="1355"/>
      <c r="B32252" s="1355"/>
      <c r="C32252" s="1433"/>
      <c r="E32252" s="1433"/>
      <c r="K32252" s="1433"/>
      <c r="L32252" s="1334"/>
    </row>
    <row r="32253" spans="1:12" ht="24" customHeight="1">
      <c r="A32253" s="1355"/>
      <c r="B32253" s="1355"/>
      <c r="C32253" s="1433"/>
      <c r="E32253" s="1433"/>
      <c r="K32253" s="1433"/>
      <c r="L32253" s="1334"/>
    </row>
    <row r="32254" spans="1:12" ht="24" customHeight="1">
      <c r="A32254" s="1355"/>
      <c r="B32254" s="1355"/>
      <c r="C32254" s="1433"/>
      <c r="E32254" s="1433"/>
      <c r="K32254" s="1433"/>
      <c r="L32254" s="1334"/>
    </row>
    <row r="32255" spans="1:12" ht="24" customHeight="1">
      <c r="A32255" s="1355"/>
      <c r="B32255" s="1355"/>
      <c r="C32255" s="1433"/>
      <c r="E32255" s="1433"/>
      <c r="K32255" s="1433"/>
      <c r="L32255" s="1334"/>
    </row>
    <row r="32256" spans="1:12" ht="24" customHeight="1">
      <c r="A32256" s="1355"/>
      <c r="B32256" s="1355"/>
      <c r="C32256" s="1433"/>
      <c r="E32256" s="1433"/>
      <c r="K32256" s="1433"/>
      <c r="L32256" s="1334"/>
    </row>
    <row r="32257" spans="1:12" ht="24" customHeight="1">
      <c r="A32257" s="1355"/>
      <c r="B32257" s="1355"/>
      <c r="C32257" s="1433"/>
      <c r="E32257" s="1433"/>
      <c r="K32257" s="1433"/>
      <c r="L32257" s="1334"/>
    </row>
    <row r="32258" spans="1:12" ht="24" customHeight="1">
      <c r="A32258" s="1355"/>
      <c r="B32258" s="1355"/>
      <c r="C32258" s="1433"/>
      <c r="E32258" s="1433"/>
      <c r="K32258" s="1433"/>
      <c r="L32258" s="1334"/>
    </row>
    <row r="32259" spans="1:12" ht="24" customHeight="1">
      <c r="A32259" s="1355"/>
      <c r="B32259" s="1355"/>
      <c r="C32259" s="1433"/>
      <c r="E32259" s="1433"/>
      <c r="K32259" s="1433"/>
      <c r="L32259" s="1334"/>
    </row>
    <row r="32260" spans="1:12" ht="24" customHeight="1">
      <c r="A32260" s="1355"/>
      <c r="B32260" s="1355"/>
      <c r="C32260" s="1433"/>
      <c r="E32260" s="1433"/>
      <c r="K32260" s="1433"/>
      <c r="L32260" s="1334"/>
    </row>
    <row r="32261" spans="1:12" ht="24" customHeight="1">
      <c r="A32261" s="1355"/>
      <c r="B32261" s="1355"/>
      <c r="C32261" s="1433"/>
      <c r="E32261" s="1433"/>
      <c r="K32261" s="1433"/>
      <c r="L32261" s="1334"/>
    </row>
    <row r="32262" spans="1:12" ht="24" customHeight="1">
      <c r="A32262" s="1355"/>
      <c r="B32262" s="1355"/>
      <c r="C32262" s="1433"/>
      <c r="E32262" s="1433"/>
      <c r="K32262" s="1433"/>
      <c r="L32262" s="1334"/>
    </row>
    <row r="32263" spans="1:12" ht="24" customHeight="1">
      <c r="A32263" s="1355"/>
      <c r="B32263" s="1355"/>
      <c r="C32263" s="1433"/>
      <c r="E32263" s="1433"/>
      <c r="K32263" s="1433"/>
      <c r="L32263" s="1334"/>
    </row>
    <row r="32264" spans="1:12" ht="24" customHeight="1">
      <c r="A32264" s="1355"/>
      <c r="B32264" s="1355"/>
      <c r="C32264" s="1433"/>
      <c r="E32264" s="1433"/>
      <c r="K32264" s="1433"/>
      <c r="L32264" s="1334"/>
    </row>
    <row r="32265" spans="1:12" ht="24" customHeight="1">
      <c r="A32265" s="1355"/>
      <c r="B32265" s="1355"/>
      <c r="C32265" s="1433"/>
      <c r="E32265" s="1433"/>
      <c r="K32265" s="1433"/>
      <c r="L32265" s="1334"/>
    </row>
    <row r="32266" spans="1:12" ht="24" customHeight="1">
      <c r="A32266" s="1355"/>
      <c r="B32266" s="1355"/>
      <c r="C32266" s="1433"/>
      <c r="E32266" s="1433"/>
      <c r="K32266" s="1433"/>
      <c r="L32266" s="1334"/>
    </row>
    <row r="32267" spans="1:12" ht="24" customHeight="1">
      <c r="A32267" s="1355"/>
      <c r="B32267" s="1355"/>
      <c r="C32267" s="1433"/>
      <c r="E32267" s="1433"/>
      <c r="K32267" s="1433"/>
      <c r="L32267" s="1334"/>
    </row>
    <row r="32268" spans="1:12" ht="24" customHeight="1">
      <c r="A32268" s="1355"/>
      <c r="B32268" s="1355"/>
      <c r="C32268" s="1433"/>
      <c r="E32268" s="1433"/>
      <c r="K32268" s="1433"/>
      <c r="L32268" s="1334"/>
    </row>
    <row r="32269" spans="1:12" ht="24" customHeight="1">
      <c r="A32269" s="1355"/>
      <c r="B32269" s="1355"/>
      <c r="C32269" s="1433"/>
      <c r="E32269" s="1433"/>
      <c r="K32269" s="1433"/>
      <c r="L32269" s="1334"/>
    </row>
    <row r="32270" spans="1:12" ht="24" customHeight="1">
      <c r="A32270" s="1355"/>
      <c r="B32270" s="1355"/>
      <c r="C32270" s="1433"/>
      <c r="E32270" s="1433"/>
      <c r="K32270" s="1433"/>
      <c r="L32270" s="1334"/>
    </row>
    <row r="32271" spans="1:12" ht="24" customHeight="1">
      <c r="A32271" s="1355"/>
      <c r="B32271" s="1355"/>
      <c r="C32271" s="1433"/>
      <c r="E32271" s="1433"/>
      <c r="K32271" s="1433"/>
      <c r="L32271" s="1334"/>
    </row>
    <row r="32272" spans="1:12" ht="24" customHeight="1">
      <c r="A32272" s="1355"/>
      <c r="B32272" s="1355"/>
      <c r="C32272" s="1433"/>
      <c r="E32272" s="1433"/>
      <c r="K32272" s="1433"/>
      <c r="L32272" s="1334"/>
    </row>
    <row r="32273" spans="1:12" ht="24" customHeight="1">
      <c r="A32273" s="1355"/>
      <c r="B32273" s="1355"/>
      <c r="C32273" s="1433"/>
      <c r="E32273" s="1433"/>
      <c r="K32273" s="1433"/>
      <c r="L32273" s="1334"/>
    </row>
    <row r="32274" spans="1:12" ht="24" customHeight="1">
      <c r="A32274" s="1355"/>
      <c r="B32274" s="1355"/>
      <c r="C32274" s="1433"/>
      <c r="E32274" s="1433"/>
      <c r="K32274" s="1433"/>
      <c r="L32274" s="1334"/>
    </row>
    <row r="32275" spans="1:12" ht="24" customHeight="1">
      <c r="A32275" s="1355"/>
      <c r="B32275" s="1355"/>
      <c r="C32275" s="1433"/>
      <c r="E32275" s="1433"/>
      <c r="K32275" s="1433"/>
      <c r="L32275" s="1334"/>
    </row>
    <row r="32276" spans="1:12" ht="24" customHeight="1">
      <c r="A32276" s="1355"/>
      <c r="B32276" s="1355"/>
      <c r="C32276" s="1433"/>
      <c r="E32276" s="1433"/>
      <c r="K32276" s="1433"/>
      <c r="L32276" s="1334"/>
    </row>
    <row r="32277" spans="1:12" ht="24" customHeight="1">
      <c r="A32277" s="1355"/>
      <c r="B32277" s="1355"/>
      <c r="C32277" s="1433"/>
      <c r="E32277" s="1433"/>
      <c r="K32277" s="1433"/>
      <c r="L32277" s="1334"/>
    </row>
    <row r="32278" spans="1:12" ht="24" customHeight="1">
      <c r="A32278" s="1355"/>
      <c r="B32278" s="1355"/>
      <c r="C32278" s="1433"/>
      <c r="E32278" s="1433"/>
      <c r="K32278" s="1433"/>
      <c r="L32278" s="1334"/>
    </row>
    <row r="32279" spans="1:12" ht="24" customHeight="1">
      <c r="A32279" s="1355"/>
      <c r="B32279" s="1355"/>
      <c r="C32279" s="1433"/>
      <c r="E32279" s="1433"/>
      <c r="K32279" s="1433"/>
      <c r="L32279" s="1334"/>
    </row>
    <row r="32280" spans="1:12" ht="24" customHeight="1">
      <c r="A32280" s="1355"/>
      <c r="B32280" s="1355"/>
      <c r="C32280" s="1433"/>
      <c r="E32280" s="1433"/>
      <c r="K32280" s="1433"/>
      <c r="L32280" s="1334"/>
    </row>
    <row r="32281" spans="1:12" ht="24" customHeight="1">
      <c r="A32281" s="1355"/>
      <c r="B32281" s="1355"/>
      <c r="C32281" s="1433"/>
      <c r="E32281" s="1433"/>
      <c r="K32281" s="1433"/>
      <c r="L32281" s="1334"/>
    </row>
    <row r="32282" spans="1:12" ht="24" customHeight="1">
      <c r="A32282" s="1355"/>
      <c r="B32282" s="1355"/>
      <c r="C32282" s="1433"/>
      <c r="E32282" s="1433"/>
      <c r="K32282" s="1433"/>
      <c r="L32282" s="1334"/>
    </row>
    <row r="32283" spans="1:12" ht="24" customHeight="1">
      <c r="A32283" s="1355"/>
      <c r="B32283" s="1355"/>
      <c r="C32283" s="1433"/>
      <c r="E32283" s="1433"/>
      <c r="K32283" s="1433"/>
      <c r="L32283" s="1334"/>
    </row>
    <row r="32284" spans="1:12" ht="24" customHeight="1">
      <c r="A32284" s="1355"/>
      <c r="B32284" s="1355"/>
      <c r="C32284" s="1433"/>
      <c r="E32284" s="1433"/>
      <c r="K32284" s="1433"/>
      <c r="L32284" s="1334"/>
    </row>
    <row r="32285" spans="1:12" ht="24" customHeight="1">
      <c r="A32285" s="1355"/>
      <c r="B32285" s="1355"/>
      <c r="C32285" s="1433"/>
      <c r="E32285" s="1433"/>
      <c r="K32285" s="1433"/>
      <c r="L32285" s="1334"/>
    </row>
    <row r="32286" spans="1:12" ht="24" customHeight="1">
      <c r="A32286" s="1355"/>
      <c r="B32286" s="1355"/>
      <c r="C32286" s="1433"/>
      <c r="E32286" s="1433"/>
      <c r="K32286" s="1433"/>
      <c r="L32286" s="1334"/>
    </row>
    <row r="32287" spans="1:12" ht="24" customHeight="1">
      <c r="A32287" s="1355"/>
      <c r="B32287" s="1355"/>
      <c r="C32287" s="1433"/>
      <c r="E32287" s="1433"/>
      <c r="K32287" s="1433"/>
      <c r="L32287" s="1334"/>
    </row>
    <row r="32288" spans="1:12" ht="24" customHeight="1">
      <c r="A32288" s="1355"/>
      <c r="B32288" s="1355"/>
      <c r="C32288" s="1433"/>
      <c r="E32288" s="1433"/>
      <c r="K32288" s="1433"/>
      <c r="L32288" s="1334"/>
    </row>
    <row r="32289" spans="1:12" ht="24" customHeight="1">
      <c r="A32289" s="1355"/>
      <c r="B32289" s="1355"/>
      <c r="C32289" s="1433"/>
      <c r="E32289" s="1433"/>
      <c r="K32289" s="1433"/>
      <c r="L32289" s="1334"/>
    </row>
    <row r="32290" spans="1:12" ht="24" customHeight="1">
      <c r="A32290" s="1355"/>
      <c r="B32290" s="1355"/>
      <c r="C32290" s="1433"/>
      <c r="E32290" s="1433"/>
      <c r="K32290" s="1433"/>
      <c r="L32290" s="1334"/>
    </row>
    <row r="32291" spans="1:12" ht="24" customHeight="1">
      <c r="A32291" s="1355"/>
      <c r="B32291" s="1355"/>
      <c r="C32291" s="1433"/>
      <c r="E32291" s="1433"/>
      <c r="K32291" s="1433"/>
      <c r="L32291" s="1334"/>
    </row>
    <row r="32292" spans="1:12" ht="24" customHeight="1">
      <c r="A32292" s="1355"/>
      <c r="B32292" s="1355"/>
      <c r="C32292" s="1433"/>
      <c r="E32292" s="1433"/>
      <c r="K32292" s="1433"/>
      <c r="L32292" s="1334"/>
    </row>
    <row r="32293" spans="1:12" ht="24" customHeight="1">
      <c r="A32293" s="1355"/>
      <c r="B32293" s="1355"/>
      <c r="C32293" s="1433"/>
      <c r="E32293" s="1433"/>
      <c r="K32293" s="1433"/>
      <c r="L32293" s="1334"/>
    </row>
    <row r="32294" spans="1:12" ht="24" customHeight="1">
      <c r="A32294" s="1355"/>
      <c r="B32294" s="1355"/>
      <c r="C32294" s="1433"/>
      <c r="E32294" s="1433"/>
      <c r="K32294" s="1433"/>
      <c r="L32294" s="1334"/>
    </row>
    <row r="32295" spans="1:12" ht="24" customHeight="1">
      <c r="A32295" s="1355"/>
      <c r="B32295" s="1355"/>
      <c r="C32295" s="1433"/>
      <c r="E32295" s="1433"/>
      <c r="K32295" s="1433"/>
      <c r="L32295" s="1334"/>
    </row>
    <row r="32296" spans="1:12" ht="24" customHeight="1">
      <c r="A32296" s="1355"/>
      <c r="B32296" s="1355"/>
      <c r="C32296" s="1433"/>
      <c r="E32296" s="1433"/>
      <c r="K32296" s="1433"/>
      <c r="L32296" s="1334"/>
    </row>
    <row r="32297" spans="1:12" ht="24" customHeight="1">
      <c r="A32297" s="1355"/>
      <c r="B32297" s="1355"/>
      <c r="C32297" s="1433"/>
      <c r="E32297" s="1433"/>
      <c r="K32297" s="1433"/>
      <c r="L32297" s="1334"/>
    </row>
    <row r="32298" spans="1:12" ht="24" customHeight="1">
      <c r="A32298" s="1355"/>
      <c r="B32298" s="1355"/>
      <c r="C32298" s="1433"/>
      <c r="E32298" s="1433"/>
      <c r="K32298" s="1433"/>
      <c r="L32298" s="1334"/>
    </row>
    <row r="32299" spans="1:12" ht="24" customHeight="1">
      <c r="A32299" s="1355"/>
      <c r="B32299" s="1355"/>
      <c r="C32299" s="1433"/>
      <c r="E32299" s="1433"/>
      <c r="K32299" s="1433"/>
      <c r="L32299" s="1334"/>
    </row>
    <row r="32300" spans="1:12" ht="24" customHeight="1">
      <c r="A32300" s="1355"/>
      <c r="B32300" s="1355"/>
      <c r="C32300" s="1433"/>
      <c r="E32300" s="1433"/>
      <c r="K32300" s="1433"/>
      <c r="L32300" s="1334"/>
    </row>
    <row r="32301" spans="1:12" ht="24" customHeight="1">
      <c r="A32301" s="1355"/>
      <c r="B32301" s="1355"/>
      <c r="C32301" s="1433"/>
      <c r="E32301" s="1433"/>
      <c r="K32301" s="1433"/>
      <c r="L32301" s="1334"/>
    </row>
    <row r="32302" spans="1:12" ht="24" customHeight="1">
      <c r="A32302" s="1355"/>
      <c r="B32302" s="1355"/>
      <c r="C32302" s="1433"/>
      <c r="E32302" s="1433"/>
      <c r="K32302" s="1433"/>
      <c r="L32302" s="1334"/>
    </row>
    <row r="32303" spans="1:12" ht="24" customHeight="1">
      <c r="A32303" s="1355"/>
      <c r="B32303" s="1355"/>
      <c r="C32303" s="1433"/>
      <c r="E32303" s="1433"/>
      <c r="K32303" s="1433"/>
      <c r="L32303" s="1334"/>
    </row>
    <row r="32304" spans="1:12" ht="24" customHeight="1">
      <c r="A32304" s="1355"/>
      <c r="B32304" s="1355"/>
      <c r="C32304" s="1433"/>
      <c r="E32304" s="1433"/>
      <c r="K32304" s="1433"/>
      <c r="L32304" s="1334"/>
    </row>
    <row r="32305" spans="1:12" ht="24" customHeight="1">
      <c r="A32305" s="1355"/>
      <c r="B32305" s="1355"/>
      <c r="C32305" s="1433"/>
      <c r="E32305" s="1433"/>
      <c r="K32305" s="1433"/>
      <c r="L32305" s="1334"/>
    </row>
    <row r="32306" spans="1:12" ht="24" customHeight="1">
      <c r="A32306" s="1355"/>
      <c r="B32306" s="1355"/>
      <c r="C32306" s="1433"/>
      <c r="E32306" s="1433"/>
      <c r="K32306" s="1433"/>
      <c r="L32306" s="1334"/>
    </row>
    <row r="32307" spans="1:12" ht="24" customHeight="1">
      <c r="A32307" s="1355"/>
      <c r="B32307" s="1355"/>
      <c r="C32307" s="1433"/>
      <c r="E32307" s="1433"/>
      <c r="K32307" s="1433"/>
      <c r="L32307" s="1334"/>
    </row>
    <row r="32308" spans="1:12" ht="24" customHeight="1">
      <c r="A32308" s="1355"/>
      <c r="B32308" s="1355"/>
      <c r="C32308" s="1433"/>
      <c r="E32308" s="1433"/>
      <c r="K32308" s="1433"/>
      <c r="L32308" s="1334"/>
    </row>
    <row r="32309" spans="1:12" ht="24" customHeight="1">
      <c r="A32309" s="1355"/>
      <c r="B32309" s="1355"/>
      <c r="C32309" s="1433"/>
      <c r="E32309" s="1433"/>
      <c r="K32309" s="1433"/>
      <c r="L32309" s="1334"/>
    </row>
    <row r="32310" spans="1:12" ht="24" customHeight="1">
      <c r="A32310" s="1355"/>
      <c r="B32310" s="1355"/>
      <c r="C32310" s="1433"/>
      <c r="E32310" s="1433"/>
      <c r="K32310" s="1433"/>
      <c r="L32310" s="1334"/>
    </row>
    <row r="32311" spans="1:12" ht="24" customHeight="1">
      <c r="A32311" s="1355"/>
      <c r="B32311" s="1355"/>
      <c r="C32311" s="1433"/>
      <c r="E32311" s="1433"/>
      <c r="K32311" s="1433"/>
      <c r="L32311" s="1334"/>
    </row>
    <row r="32312" spans="1:12" ht="24" customHeight="1">
      <c r="A32312" s="1355"/>
      <c r="B32312" s="1355"/>
      <c r="C32312" s="1433"/>
      <c r="E32312" s="1433"/>
      <c r="K32312" s="1433"/>
      <c r="L32312" s="1334"/>
    </row>
    <row r="32313" spans="1:12" ht="24" customHeight="1">
      <c r="A32313" s="1355"/>
      <c r="B32313" s="1355"/>
      <c r="C32313" s="1433"/>
      <c r="E32313" s="1433"/>
      <c r="K32313" s="1433"/>
      <c r="L32313" s="1334"/>
    </row>
    <row r="32314" spans="1:12" ht="24" customHeight="1">
      <c r="A32314" s="1355"/>
      <c r="B32314" s="1355"/>
      <c r="C32314" s="1433"/>
      <c r="E32314" s="1433"/>
      <c r="K32314" s="1433"/>
      <c r="L32314" s="1334"/>
    </row>
    <row r="32315" spans="1:12" ht="24" customHeight="1">
      <c r="A32315" s="1355"/>
      <c r="B32315" s="1355"/>
      <c r="C32315" s="1433"/>
      <c r="E32315" s="1433"/>
      <c r="K32315" s="1433"/>
      <c r="L32315" s="1334"/>
    </row>
    <row r="32316" spans="1:12" ht="24" customHeight="1">
      <c r="A32316" s="1355"/>
      <c r="B32316" s="1355"/>
      <c r="C32316" s="1433"/>
      <c r="E32316" s="1433"/>
      <c r="K32316" s="1433"/>
      <c r="L32316" s="1334"/>
    </row>
    <row r="32317" spans="1:12" ht="24" customHeight="1">
      <c r="A32317" s="1355"/>
      <c r="B32317" s="1355"/>
      <c r="C32317" s="1433"/>
      <c r="E32317" s="1433"/>
      <c r="K32317" s="1433"/>
      <c r="L32317" s="1334"/>
    </row>
    <row r="32318" spans="1:12" ht="24" customHeight="1">
      <c r="A32318" s="1355"/>
      <c r="B32318" s="1355"/>
      <c r="C32318" s="1433"/>
      <c r="E32318" s="1433"/>
      <c r="K32318" s="1433"/>
      <c r="L32318" s="1334"/>
    </row>
    <row r="32319" spans="1:12" ht="24" customHeight="1">
      <c r="A32319" s="1355"/>
      <c r="B32319" s="1355"/>
      <c r="C32319" s="1433"/>
      <c r="E32319" s="1433"/>
      <c r="K32319" s="1433"/>
      <c r="L32319" s="1334"/>
    </row>
    <row r="32320" spans="1:12" ht="24" customHeight="1">
      <c r="A32320" s="1355"/>
      <c r="B32320" s="1355"/>
      <c r="C32320" s="1433"/>
      <c r="E32320" s="1433"/>
      <c r="K32320" s="1433"/>
      <c r="L32320" s="1334"/>
    </row>
    <row r="32321" spans="1:12" ht="24" customHeight="1">
      <c r="A32321" s="1355"/>
      <c r="B32321" s="1355"/>
      <c r="C32321" s="1433"/>
      <c r="E32321" s="1433"/>
      <c r="K32321" s="1433"/>
      <c r="L32321" s="1334"/>
    </row>
    <row r="32322" spans="1:12" ht="24" customHeight="1">
      <c r="A32322" s="1355"/>
      <c r="B32322" s="1355"/>
      <c r="C32322" s="1433"/>
      <c r="E32322" s="1433"/>
      <c r="K32322" s="1433"/>
      <c r="L32322" s="1334"/>
    </row>
    <row r="32323" spans="1:12" ht="24" customHeight="1">
      <c r="A32323" s="1355"/>
      <c r="B32323" s="1355"/>
      <c r="C32323" s="1433"/>
      <c r="E32323" s="1433"/>
      <c r="K32323" s="1433"/>
      <c r="L32323" s="1334"/>
    </row>
    <row r="32324" spans="1:12" ht="24" customHeight="1">
      <c r="A32324" s="1355"/>
      <c r="B32324" s="1355"/>
      <c r="C32324" s="1433"/>
      <c r="E32324" s="1433"/>
      <c r="K32324" s="1433"/>
      <c r="L32324" s="1334"/>
    </row>
    <row r="32325" spans="1:12" ht="24" customHeight="1">
      <c r="A32325" s="1355"/>
      <c r="B32325" s="1355"/>
      <c r="C32325" s="1433"/>
      <c r="E32325" s="1433"/>
      <c r="K32325" s="1433"/>
      <c r="L32325" s="1334"/>
    </row>
    <row r="32326" spans="1:12" ht="24" customHeight="1">
      <c r="A32326" s="1355"/>
      <c r="B32326" s="1355"/>
      <c r="C32326" s="1433"/>
      <c r="E32326" s="1433"/>
      <c r="K32326" s="1433"/>
      <c r="L32326" s="1334"/>
    </row>
    <row r="32327" spans="1:12" ht="24" customHeight="1">
      <c r="A32327" s="1355"/>
      <c r="B32327" s="1355"/>
      <c r="C32327" s="1433"/>
      <c r="E32327" s="1433"/>
      <c r="K32327" s="1433"/>
      <c r="L32327" s="1334"/>
    </row>
    <row r="32328" spans="1:12" ht="24" customHeight="1">
      <c r="A32328" s="1355"/>
      <c r="B32328" s="1355"/>
      <c r="C32328" s="1433"/>
      <c r="E32328" s="1433"/>
      <c r="K32328" s="1433"/>
      <c r="L32328" s="1334"/>
    </row>
    <row r="32329" spans="1:12" ht="24" customHeight="1">
      <c r="A32329" s="1355"/>
      <c r="B32329" s="1355"/>
      <c r="C32329" s="1433"/>
      <c r="E32329" s="1433"/>
      <c r="K32329" s="1433"/>
      <c r="L32329" s="1334"/>
    </row>
    <row r="32330" spans="1:12" ht="24" customHeight="1">
      <c r="A32330" s="1355"/>
      <c r="B32330" s="1355"/>
      <c r="C32330" s="1433"/>
      <c r="E32330" s="1433"/>
      <c r="K32330" s="1433"/>
      <c r="L32330" s="1334"/>
    </row>
    <row r="32331" spans="1:12" ht="24" customHeight="1">
      <c r="A32331" s="1355"/>
      <c r="B32331" s="1355"/>
      <c r="C32331" s="1433"/>
      <c r="E32331" s="1433"/>
      <c r="K32331" s="1433"/>
      <c r="L32331" s="1334"/>
    </row>
    <row r="32332" spans="1:12" ht="24" customHeight="1">
      <c r="A32332" s="1355"/>
      <c r="B32332" s="1355"/>
      <c r="C32332" s="1433"/>
      <c r="E32332" s="1433"/>
      <c r="K32332" s="1433"/>
      <c r="L32332" s="1334"/>
    </row>
    <row r="32333" spans="1:12" ht="24" customHeight="1">
      <c r="A32333" s="1355"/>
      <c r="B32333" s="1355"/>
      <c r="C32333" s="1433"/>
      <c r="E32333" s="1433"/>
      <c r="K32333" s="1433"/>
      <c r="L32333" s="1334"/>
    </row>
    <row r="32334" spans="1:12" ht="24" customHeight="1">
      <c r="A32334" s="1355"/>
      <c r="B32334" s="1355"/>
      <c r="C32334" s="1433"/>
      <c r="E32334" s="1433"/>
      <c r="K32334" s="1433"/>
      <c r="L32334" s="1334"/>
    </row>
    <row r="32335" spans="1:12" ht="24" customHeight="1">
      <c r="A32335" s="1355"/>
      <c r="B32335" s="1355"/>
      <c r="C32335" s="1433"/>
      <c r="E32335" s="1433"/>
      <c r="K32335" s="1433"/>
      <c r="L32335" s="1334"/>
    </row>
    <row r="32336" spans="1:12" ht="24" customHeight="1">
      <c r="A32336" s="1355"/>
      <c r="B32336" s="1355"/>
      <c r="C32336" s="1433"/>
      <c r="E32336" s="1433"/>
      <c r="K32336" s="1433"/>
      <c r="L32336" s="1334"/>
    </row>
    <row r="32337" spans="1:12" ht="24" customHeight="1">
      <c r="A32337" s="1355"/>
      <c r="B32337" s="1355"/>
      <c r="C32337" s="1433"/>
      <c r="E32337" s="1433"/>
      <c r="K32337" s="1433"/>
      <c r="L32337" s="1334"/>
    </row>
    <row r="32338" spans="1:12" ht="24" customHeight="1">
      <c r="A32338" s="1355"/>
      <c r="B32338" s="1355"/>
      <c r="C32338" s="1433"/>
      <c r="E32338" s="1433"/>
      <c r="K32338" s="1433"/>
      <c r="L32338" s="1334"/>
    </row>
    <row r="32339" spans="1:12" ht="24" customHeight="1">
      <c r="A32339" s="1355"/>
      <c r="B32339" s="1355"/>
      <c r="C32339" s="1433"/>
      <c r="E32339" s="1433"/>
      <c r="K32339" s="1433"/>
      <c r="L32339" s="1334"/>
    </row>
    <row r="32340" spans="1:12" ht="24" customHeight="1">
      <c r="A32340" s="1355"/>
      <c r="B32340" s="1355"/>
      <c r="C32340" s="1433"/>
      <c r="E32340" s="1433"/>
      <c r="K32340" s="1433"/>
      <c r="L32340" s="1334"/>
    </row>
    <row r="32341" spans="1:12" ht="24" customHeight="1">
      <c r="A32341" s="1355"/>
      <c r="B32341" s="1355"/>
      <c r="C32341" s="1433"/>
      <c r="E32341" s="1433"/>
      <c r="K32341" s="1433"/>
      <c r="L32341" s="1334"/>
    </row>
    <row r="32342" spans="1:12" ht="24" customHeight="1">
      <c r="A32342" s="1355"/>
      <c r="B32342" s="1355"/>
      <c r="C32342" s="1433"/>
      <c r="E32342" s="1433"/>
      <c r="K32342" s="1433"/>
      <c r="L32342" s="1334"/>
    </row>
    <row r="32343" spans="1:12" ht="24" customHeight="1">
      <c r="A32343" s="1355"/>
      <c r="B32343" s="1355"/>
      <c r="C32343" s="1433"/>
      <c r="E32343" s="1433"/>
      <c r="K32343" s="1433"/>
      <c r="L32343" s="1334"/>
    </row>
    <row r="32344" spans="1:12" ht="24" customHeight="1">
      <c r="A32344" s="1355"/>
      <c r="B32344" s="1355"/>
      <c r="C32344" s="1433"/>
      <c r="E32344" s="1433"/>
      <c r="K32344" s="1433"/>
      <c r="L32344" s="1334"/>
    </row>
    <row r="32345" spans="1:12" ht="24" customHeight="1">
      <c r="A32345" s="1355"/>
      <c r="B32345" s="1355"/>
      <c r="C32345" s="1433"/>
      <c r="E32345" s="1433"/>
      <c r="K32345" s="1433"/>
      <c r="L32345" s="1334"/>
    </row>
    <row r="32346" spans="1:12" ht="24" customHeight="1">
      <c r="A32346" s="1355"/>
      <c r="B32346" s="1355"/>
      <c r="C32346" s="1433"/>
      <c r="E32346" s="1433"/>
      <c r="K32346" s="1433"/>
      <c r="L32346" s="1334"/>
    </row>
    <row r="32347" spans="1:12" ht="24" customHeight="1">
      <c r="A32347" s="1355"/>
      <c r="B32347" s="1355"/>
      <c r="C32347" s="1433"/>
      <c r="E32347" s="1433"/>
      <c r="K32347" s="1433"/>
      <c r="L32347" s="1334"/>
    </row>
    <row r="32348" spans="1:12" ht="24" customHeight="1">
      <c r="A32348" s="1355"/>
      <c r="B32348" s="1355"/>
      <c r="C32348" s="1433"/>
      <c r="E32348" s="1433"/>
      <c r="K32348" s="1433"/>
      <c r="L32348" s="1334"/>
    </row>
    <row r="32349" spans="1:12" ht="24" customHeight="1">
      <c r="A32349" s="1355"/>
      <c r="B32349" s="1355"/>
      <c r="C32349" s="1433"/>
      <c r="E32349" s="1433"/>
      <c r="K32349" s="1433"/>
      <c r="L32349" s="1334"/>
    </row>
    <row r="32350" spans="1:12" ht="24" customHeight="1">
      <c r="A32350" s="1355"/>
      <c r="B32350" s="1355"/>
      <c r="C32350" s="1433"/>
      <c r="E32350" s="1433"/>
      <c r="K32350" s="1433"/>
      <c r="L32350" s="1334"/>
    </row>
    <row r="32351" spans="1:12" ht="24" customHeight="1">
      <c r="A32351" s="1355"/>
      <c r="B32351" s="1355"/>
      <c r="C32351" s="1433"/>
      <c r="E32351" s="1433"/>
      <c r="K32351" s="1433"/>
      <c r="L32351" s="1334"/>
    </row>
    <row r="32352" spans="1:12" ht="24" customHeight="1">
      <c r="A32352" s="1355"/>
      <c r="B32352" s="1355"/>
      <c r="C32352" s="1433"/>
      <c r="E32352" s="1433"/>
      <c r="K32352" s="1433"/>
      <c r="L32352" s="1334"/>
    </row>
    <row r="32353" spans="1:12" ht="24" customHeight="1">
      <c r="A32353" s="1355"/>
      <c r="B32353" s="1355"/>
      <c r="C32353" s="1433"/>
      <c r="E32353" s="1433"/>
      <c r="K32353" s="1433"/>
      <c r="L32353" s="1334"/>
    </row>
    <row r="32354" spans="1:12" ht="24" customHeight="1">
      <c r="A32354" s="1355"/>
      <c r="B32354" s="1355"/>
      <c r="C32354" s="1433"/>
      <c r="E32354" s="1433"/>
      <c r="K32354" s="1433"/>
      <c r="L32354" s="1334"/>
    </row>
    <row r="32355" spans="1:12" ht="24" customHeight="1">
      <c r="A32355" s="1355"/>
      <c r="B32355" s="1355"/>
      <c r="C32355" s="1433"/>
      <c r="E32355" s="1433"/>
      <c r="K32355" s="1433"/>
      <c r="L32355" s="1334"/>
    </row>
    <row r="32356" spans="1:12" ht="24" customHeight="1">
      <c r="A32356" s="1355"/>
      <c r="B32356" s="1355"/>
      <c r="C32356" s="1433"/>
      <c r="E32356" s="1433"/>
      <c r="K32356" s="1433"/>
      <c r="L32356" s="1334"/>
    </row>
    <row r="32357" spans="1:12" ht="24" customHeight="1">
      <c r="A32357" s="1355"/>
      <c r="B32357" s="1355"/>
      <c r="C32357" s="1433"/>
      <c r="E32357" s="1433"/>
      <c r="K32357" s="1433"/>
      <c r="L32357" s="1334"/>
    </row>
    <row r="32358" spans="1:12" ht="24" customHeight="1">
      <c r="A32358" s="1355"/>
      <c r="B32358" s="1355"/>
      <c r="C32358" s="1433"/>
      <c r="E32358" s="1433"/>
      <c r="K32358" s="1433"/>
      <c r="L32358" s="1334"/>
    </row>
    <row r="32359" spans="1:12" ht="24" customHeight="1">
      <c r="A32359" s="1355"/>
      <c r="B32359" s="1355"/>
      <c r="C32359" s="1433"/>
      <c r="E32359" s="1433"/>
      <c r="K32359" s="1433"/>
      <c r="L32359" s="1334"/>
    </row>
    <row r="32360" spans="1:12" ht="24" customHeight="1">
      <c r="A32360" s="1355"/>
      <c r="B32360" s="1355"/>
      <c r="C32360" s="1433"/>
      <c r="E32360" s="1433"/>
      <c r="K32360" s="1433"/>
      <c r="L32360" s="1334"/>
    </row>
    <row r="32361" spans="1:12" ht="24" customHeight="1">
      <c r="A32361" s="1355"/>
      <c r="B32361" s="1355"/>
      <c r="C32361" s="1433"/>
      <c r="E32361" s="1433"/>
      <c r="K32361" s="1433"/>
      <c r="L32361" s="1334"/>
    </row>
    <row r="32362" spans="1:12" ht="24" customHeight="1">
      <c r="A32362" s="1355"/>
      <c r="B32362" s="1355"/>
      <c r="C32362" s="1433"/>
      <c r="E32362" s="1433"/>
      <c r="K32362" s="1433"/>
      <c r="L32362" s="1334"/>
    </row>
    <row r="32363" spans="1:12" ht="24" customHeight="1">
      <c r="A32363" s="1355"/>
      <c r="B32363" s="1355"/>
      <c r="C32363" s="1433"/>
      <c r="E32363" s="1433"/>
      <c r="K32363" s="1433"/>
      <c r="L32363" s="1334"/>
    </row>
    <row r="32364" spans="1:12" ht="24" customHeight="1">
      <c r="A32364" s="1355"/>
      <c r="B32364" s="1355"/>
      <c r="C32364" s="1433"/>
      <c r="E32364" s="1433"/>
      <c r="K32364" s="1433"/>
      <c r="L32364" s="1334"/>
    </row>
    <row r="32365" spans="1:12" ht="24" customHeight="1">
      <c r="A32365" s="1355"/>
      <c r="B32365" s="1355"/>
      <c r="C32365" s="1433"/>
      <c r="E32365" s="1433"/>
      <c r="K32365" s="1433"/>
      <c r="L32365" s="1334"/>
    </row>
    <row r="32366" spans="1:12" ht="24" customHeight="1">
      <c r="A32366" s="1355"/>
      <c r="B32366" s="1355"/>
      <c r="C32366" s="1433"/>
      <c r="E32366" s="1433"/>
      <c r="K32366" s="1433"/>
      <c r="L32366" s="1334"/>
    </row>
    <row r="32367" spans="1:12" ht="24" customHeight="1">
      <c r="A32367" s="1355"/>
      <c r="B32367" s="1355"/>
      <c r="C32367" s="1433"/>
      <c r="E32367" s="1433"/>
      <c r="K32367" s="1433"/>
      <c r="L32367" s="1334"/>
    </row>
    <row r="32368" spans="1:12" ht="24" customHeight="1">
      <c r="A32368" s="1355"/>
      <c r="B32368" s="1355"/>
      <c r="C32368" s="1433"/>
      <c r="E32368" s="1433"/>
      <c r="K32368" s="1433"/>
      <c r="L32368" s="1334"/>
    </row>
    <row r="32369" spans="1:12" ht="24" customHeight="1">
      <c r="A32369" s="1355"/>
      <c r="B32369" s="1355"/>
      <c r="C32369" s="1433"/>
      <c r="E32369" s="1433"/>
      <c r="K32369" s="1433"/>
      <c r="L32369" s="1334"/>
    </row>
    <row r="32370" spans="1:12" ht="24" customHeight="1">
      <c r="A32370" s="1355"/>
      <c r="B32370" s="1355"/>
      <c r="C32370" s="1433"/>
      <c r="E32370" s="1433"/>
      <c r="K32370" s="1433"/>
      <c r="L32370" s="1334"/>
    </row>
    <row r="32371" spans="1:12" ht="24" customHeight="1">
      <c r="A32371" s="1355"/>
      <c r="B32371" s="1355"/>
      <c r="C32371" s="1433"/>
      <c r="E32371" s="1433"/>
      <c r="K32371" s="1433"/>
      <c r="L32371" s="1334"/>
    </row>
    <row r="32372" spans="1:12" ht="24" customHeight="1">
      <c r="A32372" s="1355"/>
      <c r="B32372" s="1355"/>
      <c r="C32372" s="1433"/>
      <c r="E32372" s="1433"/>
      <c r="K32372" s="1433"/>
      <c r="L32372" s="1334"/>
    </row>
    <row r="32373" spans="1:12" ht="24" customHeight="1">
      <c r="A32373" s="1355"/>
      <c r="B32373" s="1355"/>
      <c r="C32373" s="1433"/>
      <c r="E32373" s="1433"/>
      <c r="K32373" s="1433"/>
      <c r="L32373" s="1334"/>
    </row>
    <row r="32374" spans="1:12" ht="24" customHeight="1">
      <c r="A32374" s="1355"/>
      <c r="B32374" s="1355"/>
      <c r="C32374" s="1433"/>
      <c r="E32374" s="1433"/>
      <c r="K32374" s="1433"/>
      <c r="L32374" s="1334"/>
    </row>
    <row r="32375" spans="1:12" ht="24" customHeight="1">
      <c r="A32375" s="1355"/>
      <c r="B32375" s="1355"/>
      <c r="C32375" s="1433"/>
      <c r="E32375" s="1433"/>
      <c r="K32375" s="1433"/>
      <c r="L32375" s="1334"/>
    </row>
    <row r="32376" spans="1:12" ht="24" customHeight="1">
      <c r="A32376" s="1355"/>
      <c r="B32376" s="1355"/>
      <c r="C32376" s="1433"/>
      <c r="E32376" s="1433"/>
      <c r="K32376" s="1433"/>
      <c r="L32376" s="1334"/>
    </row>
    <row r="32377" spans="1:12" ht="24" customHeight="1">
      <c r="A32377" s="1355"/>
      <c r="B32377" s="1355"/>
      <c r="C32377" s="1433"/>
      <c r="E32377" s="1433"/>
      <c r="K32377" s="1433"/>
      <c r="L32377" s="1334"/>
    </row>
    <row r="32378" spans="1:12" ht="24" customHeight="1">
      <c r="A32378" s="1355"/>
      <c r="B32378" s="1355"/>
      <c r="C32378" s="1433"/>
      <c r="E32378" s="1433"/>
      <c r="K32378" s="1433"/>
      <c r="L32378" s="1334"/>
    </row>
    <row r="32379" spans="1:12" ht="24" customHeight="1">
      <c r="A32379" s="1355"/>
      <c r="B32379" s="1355"/>
      <c r="C32379" s="1433"/>
      <c r="E32379" s="1433"/>
      <c r="K32379" s="1433"/>
      <c r="L32379" s="1334"/>
    </row>
    <row r="32380" spans="1:12" ht="24" customHeight="1">
      <c r="A32380" s="1355"/>
      <c r="B32380" s="1355"/>
      <c r="C32380" s="1433"/>
      <c r="E32380" s="1433"/>
      <c r="K32380" s="1433"/>
      <c r="L32380" s="1334"/>
    </row>
    <row r="32381" spans="1:12" ht="24" customHeight="1">
      <c r="A32381" s="1355"/>
      <c r="B32381" s="1355"/>
      <c r="C32381" s="1433"/>
      <c r="E32381" s="1433"/>
      <c r="K32381" s="1433"/>
      <c r="L32381" s="1334"/>
    </row>
    <row r="32382" spans="1:12" ht="24" customHeight="1">
      <c r="A32382" s="1355"/>
      <c r="B32382" s="1355"/>
      <c r="C32382" s="1433"/>
      <c r="E32382" s="1433"/>
      <c r="K32382" s="1433"/>
      <c r="L32382" s="1334"/>
    </row>
    <row r="32383" spans="1:12" ht="24" customHeight="1">
      <c r="A32383" s="1355"/>
      <c r="B32383" s="1355"/>
      <c r="C32383" s="1433"/>
      <c r="E32383" s="1433"/>
      <c r="K32383" s="1433"/>
      <c r="L32383" s="1334"/>
    </row>
    <row r="32384" spans="1:12" ht="24" customHeight="1">
      <c r="A32384" s="1355"/>
      <c r="B32384" s="1355"/>
      <c r="C32384" s="1433"/>
      <c r="E32384" s="1433"/>
      <c r="K32384" s="1433"/>
      <c r="L32384" s="1334"/>
    </row>
    <row r="32385" spans="1:12" ht="24" customHeight="1">
      <c r="A32385" s="1355"/>
      <c r="B32385" s="1355"/>
      <c r="C32385" s="1433"/>
      <c r="E32385" s="1433"/>
      <c r="K32385" s="1433"/>
      <c r="L32385" s="1334"/>
    </row>
    <row r="32386" spans="1:12" ht="24" customHeight="1">
      <c r="A32386" s="1355"/>
      <c r="B32386" s="1355"/>
      <c r="C32386" s="1433"/>
      <c r="E32386" s="1433"/>
      <c r="K32386" s="1433"/>
      <c r="L32386" s="1334"/>
    </row>
    <row r="32387" spans="1:12" ht="24" customHeight="1">
      <c r="A32387" s="1355"/>
      <c r="B32387" s="1355"/>
      <c r="C32387" s="1433"/>
      <c r="E32387" s="1433"/>
      <c r="K32387" s="1433"/>
      <c r="L32387" s="1334"/>
    </row>
    <row r="32388" spans="1:12" ht="24" customHeight="1">
      <c r="A32388" s="1355"/>
      <c r="B32388" s="1355"/>
      <c r="C32388" s="1433"/>
      <c r="E32388" s="1433"/>
      <c r="K32388" s="1433"/>
      <c r="L32388" s="1334"/>
    </row>
    <row r="32389" spans="1:12" ht="24" customHeight="1">
      <c r="A32389" s="1355"/>
      <c r="B32389" s="1355"/>
      <c r="C32389" s="1433"/>
      <c r="E32389" s="1433"/>
      <c r="K32389" s="1433"/>
      <c r="L32389" s="1334"/>
    </row>
    <row r="32390" spans="1:12" ht="24" customHeight="1">
      <c r="A32390" s="1355"/>
      <c r="B32390" s="1355"/>
      <c r="C32390" s="1433"/>
      <c r="E32390" s="1433"/>
      <c r="K32390" s="1433"/>
      <c r="L32390" s="1334"/>
    </row>
    <row r="32391" spans="1:12" ht="24" customHeight="1">
      <c r="A32391" s="1355"/>
      <c r="B32391" s="1355"/>
      <c r="C32391" s="1433"/>
      <c r="E32391" s="1433"/>
      <c r="K32391" s="1433"/>
      <c r="L32391" s="1334"/>
    </row>
    <row r="32392" spans="1:12" ht="24" customHeight="1">
      <c r="A32392" s="1355"/>
      <c r="B32392" s="1355"/>
      <c r="C32392" s="1433"/>
      <c r="E32392" s="1433"/>
      <c r="K32392" s="1433"/>
      <c r="L32392" s="1334"/>
    </row>
    <row r="32393" spans="1:12" ht="24" customHeight="1">
      <c r="A32393" s="1355"/>
      <c r="B32393" s="1355"/>
      <c r="C32393" s="1433"/>
      <c r="E32393" s="1433"/>
      <c r="K32393" s="1433"/>
      <c r="L32393" s="1334"/>
    </row>
    <row r="32394" spans="1:12" ht="24" customHeight="1">
      <c r="A32394" s="1355"/>
      <c r="B32394" s="1355"/>
      <c r="C32394" s="1433"/>
      <c r="E32394" s="1433"/>
      <c r="K32394" s="1433"/>
      <c r="L32394" s="1334"/>
    </row>
    <row r="32395" spans="1:12" ht="24" customHeight="1">
      <c r="A32395" s="1355"/>
      <c r="B32395" s="1355"/>
      <c r="C32395" s="1433"/>
      <c r="E32395" s="1433"/>
      <c r="K32395" s="1433"/>
      <c r="L32395" s="1334"/>
    </row>
    <row r="32396" spans="1:12" ht="24" customHeight="1">
      <c r="A32396" s="1355"/>
      <c r="B32396" s="1355"/>
      <c r="C32396" s="1433"/>
      <c r="E32396" s="1433"/>
      <c r="K32396" s="1433"/>
      <c r="L32396" s="1334"/>
    </row>
    <row r="32397" spans="1:12" ht="24" customHeight="1">
      <c r="A32397" s="1355"/>
      <c r="B32397" s="1355"/>
      <c r="C32397" s="1433"/>
      <c r="E32397" s="1433"/>
      <c r="K32397" s="1433"/>
      <c r="L32397" s="1334"/>
    </row>
    <row r="32398" spans="1:12" ht="24" customHeight="1">
      <c r="A32398" s="1355"/>
      <c r="B32398" s="1355"/>
      <c r="C32398" s="1433"/>
      <c r="E32398" s="1433"/>
      <c r="K32398" s="1433"/>
      <c r="L32398" s="1334"/>
    </row>
    <row r="32399" spans="1:12" ht="24" customHeight="1">
      <c r="A32399" s="1355"/>
      <c r="B32399" s="1355"/>
      <c r="C32399" s="1433"/>
      <c r="E32399" s="1433"/>
      <c r="K32399" s="1433"/>
      <c r="L32399" s="1334"/>
    </row>
    <row r="32400" spans="1:12" ht="24" customHeight="1">
      <c r="A32400" s="1355"/>
      <c r="B32400" s="1355"/>
      <c r="C32400" s="1433"/>
      <c r="E32400" s="1433"/>
      <c r="K32400" s="1433"/>
      <c r="L32400" s="1334"/>
    </row>
    <row r="32401" spans="1:12" ht="24" customHeight="1">
      <c r="A32401" s="1355"/>
      <c r="B32401" s="1355"/>
      <c r="C32401" s="1433"/>
      <c r="E32401" s="1433"/>
      <c r="K32401" s="1433"/>
      <c r="L32401" s="1334"/>
    </row>
    <row r="32402" spans="1:12" ht="24" customHeight="1">
      <c r="A32402" s="1355"/>
      <c r="B32402" s="1355"/>
      <c r="C32402" s="1433"/>
      <c r="E32402" s="1433"/>
      <c r="K32402" s="1433"/>
      <c r="L32402" s="1334"/>
    </row>
    <row r="32403" spans="1:12" ht="24" customHeight="1">
      <c r="A32403" s="1355"/>
      <c r="B32403" s="1355"/>
      <c r="C32403" s="1433"/>
      <c r="E32403" s="1433"/>
      <c r="K32403" s="1433"/>
      <c r="L32403" s="1334"/>
    </row>
    <row r="32404" spans="1:12" ht="24" customHeight="1">
      <c r="A32404" s="1355"/>
      <c r="B32404" s="1355"/>
      <c r="C32404" s="1433"/>
      <c r="E32404" s="1433"/>
      <c r="K32404" s="1433"/>
      <c r="L32404" s="1334"/>
    </row>
    <row r="32405" spans="1:12" ht="24" customHeight="1">
      <c r="A32405" s="1355"/>
      <c r="B32405" s="1355"/>
      <c r="C32405" s="1433"/>
      <c r="E32405" s="1433"/>
      <c r="K32405" s="1433"/>
      <c r="L32405" s="1334"/>
    </row>
    <row r="32406" spans="1:12" ht="24" customHeight="1">
      <c r="A32406" s="1355"/>
      <c r="B32406" s="1355"/>
      <c r="C32406" s="1433"/>
      <c r="E32406" s="1433"/>
      <c r="K32406" s="1433"/>
      <c r="L32406" s="1334"/>
    </row>
    <row r="32407" spans="1:12" ht="24" customHeight="1">
      <c r="A32407" s="1355"/>
      <c r="B32407" s="1355"/>
      <c r="C32407" s="1433"/>
      <c r="E32407" s="1433"/>
      <c r="K32407" s="1433"/>
      <c r="L32407" s="1334"/>
    </row>
    <row r="32408" spans="1:12" ht="24" customHeight="1">
      <c r="A32408" s="1355"/>
      <c r="B32408" s="1355"/>
      <c r="C32408" s="1433"/>
      <c r="E32408" s="1433"/>
      <c r="K32408" s="1433"/>
      <c r="L32408" s="1334"/>
    </row>
    <row r="32409" spans="1:12" ht="24" customHeight="1">
      <c r="A32409" s="1355"/>
      <c r="B32409" s="1355"/>
      <c r="C32409" s="1433"/>
      <c r="E32409" s="1433"/>
      <c r="K32409" s="1433"/>
      <c r="L32409" s="1334"/>
    </row>
    <row r="32410" spans="1:12" ht="24" customHeight="1">
      <c r="A32410" s="1355"/>
      <c r="B32410" s="1355"/>
      <c r="C32410" s="1433"/>
      <c r="E32410" s="1433"/>
      <c r="K32410" s="1433"/>
      <c r="L32410" s="1334"/>
    </row>
    <row r="32411" spans="1:12" ht="24" customHeight="1">
      <c r="A32411" s="1355"/>
      <c r="B32411" s="1355"/>
      <c r="C32411" s="1433"/>
      <c r="E32411" s="1433"/>
      <c r="K32411" s="1433"/>
      <c r="L32411" s="1334"/>
    </row>
    <row r="32412" spans="1:12" ht="24" customHeight="1">
      <c r="A32412" s="1355"/>
      <c r="B32412" s="1355"/>
      <c r="C32412" s="1433"/>
      <c r="E32412" s="1433"/>
      <c r="K32412" s="1433"/>
      <c r="L32412" s="1334"/>
    </row>
    <row r="32413" spans="1:12" ht="24" customHeight="1">
      <c r="A32413" s="1355"/>
      <c r="B32413" s="1355"/>
      <c r="C32413" s="1433"/>
      <c r="E32413" s="1433"/>
      <c r="K32413" s="1433"/>
      <c r="L32413" s="1334"/>
    </row>
    <row r="32414" spans="1:12" ht="24" customHeight="1">
      <c r="A32414" s="1355"/>
      <c r="B32414" s="1355"/>
      <c r="C32414" s="1433"/>
      <c r="E32414" s="1433"/>
      <c r="K32414" s="1433"/>
      <c r="L32414" s="1334"/>
    </row>
    <row r="32415" spans="1:12" ht="24" customHeight="1">
      <c r="A32415" s="1355"/>
      <c r="B32415" s="1355"/>
      <c r="C32415" s="1433"/>
      <c r="E32415" s="1433"/>
      <c r="K32415" s="1433"/>
      <c r="L32415" s="1334"/>
    </row>
    <row r="32416" spans="1:12" ht="24" customHeight="1">
      <c r="A32416" s="1355"/>
      <c r="B32416" s="1355"/>
      <c r="C32416" s="1433"/>
      <c r="E32416" s="1433"/>
      <c r="K32416" s="1433"/>
      <c r="L32416" s="1334"/>
    </row>
    <row r="32417" spans="1:12" ht="24" customHeight="1">
      <c r="A32417" s="1355"/>
      <c r="B32417" s="1355"/>
      <c r="C32417" s="1433"/>
      <c r="E32417" s="1433"/>
      <c r="K32417" s="1433"/>
      <c r="L32417" s="1334"/>
    </row>
    <row r="32418" spans="1:12" ht="24" customHeight="1">
      <c r="A32418" s="1355"/>
      <c r="B32418" s="1355"/>
      <c r="C32418" s="1433"/>
      <c r="E32418" s="1433"/>
      <c r="K32418" s="1433"/>
      <c r="L32418" s="1334"/>
    </row>
    <row r="32419" spans="1:12" ht="24" customHeight="1">
      <c r="A32419" s="1355"/>
      <c r="B32419" s="1355"/>
      <c r="C32419" s="1433"/>
      <c r="E32419" s="1433"/>
      <c r="K32419" s="1433"/>
      <c r="L32419" s="1334"/>
    </row>
    <row r="32420" spans="1:12" ht="24" customHeight="1">
      <c r="A32420" s="1355"/>
      <c r="B32420" s="1355"/>
      <c r="C32420" s="1433"/>
      <c r="E32420" s="1433"/>
      <c r="K32420" s="1433"/>
      <c r="L32420" s="1334"/>
    </row>
    <row r="32421" spans="1:12" ht="24" customHeight="1">
      <c r="A32421" s="1355"/>
      <c r="B32421" s="1355"/>
      <c r="C32421" s="1433"/>
      <c r="E32421" s="1433"/>
      <c r="K32421" s="1433"/>
      <c r="L32421" s="1334"/>
    </row>
    <row r="32422" spans="1:12" ht="24" customHeight="1">
      <c r="A32422" s="1355"/>
      <c r="B32422" s="1355"/>
      <c r="C32422" s="1433"/>
      <c r="E32422" s="1433"/>
      <c r="K32422" s="1433"/>
      <c r="L32422" s="1334"/>
    </row>
    <row r="32423" spans="1:12" ht="24" customHeight="1">
      <c r="A32423" s="1355"/>
      <c r="B32423" s="1355"/>
      <c r="C32423" s="1433"/>
      <c r="E32423" s="1433"/>
      <c r="K32423" s="1433"/>
      <c r="L32423" s="1334"/>
    </row>
    <row r="32424" spans="1:12" ht="24" customHeight="1">
      <c r="A32424" s="1355"/>
      <c r="B32424" s="1355"/>
      <c r="C32424" s="1433"/>
      <c r="E32424" s="1433"/>
      <c r="K32424" s="1433"/>
      <c r="L32424" s="1334"/>
    </row>
    <row r="32425" spans="1:12" ht="24" customHeight="1">
      <c r="A32425" s="1355"/>
      <c r="B32425" s="1355"/>
      <c r="C32425" s="1433"/>
      <c r="E32425" s="1433"/>
      <c r="K32425" s="1433"/>
      <c r="L32425" s="1334"/>
    </row>
    <row r="32426" spans="1:12" ht="24" customHeight="1">
      <c r="A32426" s="1355"/>
      <c r="B32426" s="1355"/>
      <c r="C32426" s="1433"/>
      <c r="E32426" s="1433"/>
      <c r="K32426" s="1433"/>
      <c r="L32426" s="1334"/>
    </row>
    <row r="32427" spans="1:12" ht="24" customHeight="1">
      <c r="A32427" s="1355"/>
      <c r="B32427" s="1355"/>
      <c r="C32427" s="1433"/>
      <c r="E32427" s="1433"/>
      <c r="K32427" s="1433"/>
      <c r="L32427" s="1334"/>
    </row>
    <row r="32428" spans="1:12" ht="24" customHeight="1">
      <c r="A32428" s="1355"/>
      <c r="B32428" s="1355"/>
      <c r="C32428" s="1433"/>
      <c r="E32428" s="1433"/>
      <c r="K32428" s="1433"/>
      <c r="L32428" s="1334"/>
    </row>
    <row r="32429" spans="1:12" ht="24" customHeight="1">
      <c r="A32429" s="1355"/>
      <c r="B32429" s="1355"/>
      <c r="C32429" s="1433"/>
      <c r="E32429" s="1433"/>
      <c r="K32429" s="1433"/>
      <c r="L32429" s="1334"/>
    </row>
    <row r="32430" spans="1:12" ht="24" customHeight="1">
      <c r="A32430" s="1355"/>
      <c r="B32430" s="1355"/>
      <c r="C32430" s="1433"/>
      <c r="E32430" s="1433"/>
      <c r="K32430" s="1433"/>
      <c r="L32430" s="1334"/>
    </row>
    <row r="32431" spans="1:12" ht="24" customHeight="1">
      <c r="A32431" s="1355"/>
      <c r="B32431" s="1355"/>
      <c r="C32431" s="1433"/>
      <c r="E32431" s="1433"/>
      <c r="K32431" s="1433"/>
      <c r="L32431" s="1334"/>
    </row>
    <row r="32432" spans="1:12" ht="24" customHeight="1">
      <c r="A32432" s="1355"/>
      <c r="B32432" s="1355"/>
      <c r="C32432" s="1433"/>
      <c r="E32432" s="1433"/>
      <c r="K32432" s="1433"/>
      <c r="L32432" s="1334"/>
    </row>
    <row r="32433" spans="1:12" ht="24" customHeight="1">
      <c r="A32433" s="1355"/>
      <c r="B32433" s="1355"/>
      <c r="C32433" s="1433"/>
      <c r="E32433" s="1433"/>
      <c r="K32433" s="1433"/>
      <c r="L32433" s="1334"/>
    </row>
    <row r="32434" spans="1:12" ht="24" customHeight="1">
      <c r="A32434" s="1355"/>
      <c r="B32434" s="1355"/>
      <c r="C32434" s="1433"/>
      <c r="E32434" s="1433"/>
      <c r="K32434" s="1433"/>
      <c r="L32434" s="1334"/>
    </row>
    <row r="32435" spans="1:12" ht="24" customHeight="1">
      <c r="A32435" s="1355"/>
      <c r="B32435" s="1355"/>
      <c r="C32435" s="1433"/>
      <c r="E32435" s="1433"/>
      <c r="K32435" s="1433"/>
      <c r="L32435" s="1334"/>
    </row>
    <row r="32436" spans="1:12" ht="24" customHeight="1">
      <c r="A32436" s="1355"/>
      <c r="B32436" s="1355"/>
      <c r="C32436" s="1433"/>
      <c r="E32436" s="1433"/>
      <c r="K32436" s="1433"/>
      <c r="L32436" s="1334"/>
    </row>
    <row r="32437" spans="1:12" ht="24" customHeight="1">
      <c r="A32437" s="1355"/>
      <c r="B32437" s="1355"/>
      <c r="C32437" s="1433"/>
      <c r="E32437" s="1433"/>
      <c r="K32437" s="1433"/>
      <c r="L32437" s="1334"/>
    </row>
    <row r="32438" spans="1:12" ht="24" customHeight="1">
      <c r="A32438" s="1355"/>
      <c r="B32438" s="1355"/>
      <c r="C32438" s="1433"/>
      <c r="E32438" s="1433"/>
      <c r="K32438" s="1433"/>
      <c r="L32438" s="1334"/>
    </row>
    <row r="32439" spans="1:12" ht="24" customHeight="1">
      <c r="A32439" s="1355"/>
      <c r="B32439" s="1355"/>
      <c r="C32439" s="1433"/>
      <c r="E32439" s="1433"/>
      <c r="K32439" s="1433"/>
      <c r="L32439" s="1334"/>
    </row>
    <row r="32440" spans="1:12" ht="24" customHeight="1">
      <c r="A32440" s="1355"/>
      <c r="B32440" s="1355"/>
      <c r="C32440" s="1433"/>
      <c r="E32440" s="1433"/>
      <c r="K32440" s="1433"/>
      <c r="L32440" s="1334"/>
    </row>
    <row r="32441" spans="1:12" ht="24" customHeight="1">
      <c r="A32441" s="1355"/>
      <c r="B32441" s="1355"/>
      <c r="C32441" s="1433"/>
      <c r="E32441" s="1433"/>
      <c r="K32441" s="1433"/>
      <c r="L32441" s="1334"/>
    </row>
    <row r="32442" spans="1:12" ht="24" customHeight="1">
      <c r="A32442" s="1355"/>
      <c r="B32442" s="1355"/>
      <c r="C32442" s="1433"/>
      <c r="E32442" s="1433"/>
      <c r="K32442" s="1433"/>
      <c r="L32442" s="1334"/>
    </row>
    <row r="32443" spans="1:12" ht="24" customHeight="1">
      <c r="A32443" s="1355"/>
      <c r="B32443" s="1355"/>
      <c r="C32443" s="1433"/>
      <c r="E32443" s="1433"/>
      <c r="K32443" s="1433"/>
      <c r="L32443" s="1334"/>
    </row>
    <row r="32444" spans="1:12" ht="24" customHeight="1">
      <c r="A32444" s="1355"/>
      <c r="B32444" s="1355"/>
      <c r="C32444" s="1433"/>
      <c r="E32444" s="1433"/>
      <c r="K32444" s="1433"/>
      <c r="L32444" s="1334"/>
    </row>
    <row r="32445" spans="1:12" ht="24" customHeight="1">
      <c r="A32445" s="1355"/>
      <c r="B32445" s="1355"/>
      <c r="C32445" s="1433"/>
      <c r="E32445" s="1433"/>
      <c r="K32445" s="1433"/>
      <c r="L32445" s="1334"/>
    </row>
    <row r="32446" spans="1:12" ht="24" customHeight="1">
      <c r="A32446" s="1355"/>
      <c r="B32446" s="1355"/>
      <c r="C32446" s="1433"/>
      <c r="E32446" s="1433"/>
      <c r="K32446" s="1433"/>
      <c r="L32446" s="1334"/>
    </row>
    <row r="32447" spans="1:12" ht="24" customHeight="1">
      <c r="A32447" s="1355"/>
      <c r="B32447" s="1355"/>
      <c r="C32447" s="1433"/>
      <c r="E32447" s="1433"/>
      <c r="K32447" s="1433"/>
      <c r="L32447" s="1334"/>
    </row>
    <row r="32448" spans="1:12" ht="24" customHeight="1">
      <c r="A32448" s="1355"/>
      <c r="B32448" s="1355"/>
      <c r="C32448" s="1433"/>
      <c r="E32448" s="1433"/>
      <c r="K32448" s="1433"/>
      <c r="L32448" s="1334"/>
    </row>
    <row r="32449" spans="1:12" ht="24" customHeight="1">
      <c r="A32449" s="1355"/>
      <c r="B32449" s="1355"/>
      <c r="C32449" s="1433"/>
      <c r="E32449" s="1433"/>
      <c r="K32449" s="1433"/>
      <c r="L32449" s="1334"/>
    </row>
    <row r="32450" spans="1:12" ht="24" customHeight="1">
      <c r="A32450" s="1355"/>
      <c r="B32450" s="1355"/>
      <c r="C32450" s="1433"/>
      <c r="E32450" s="1433"/>
      <c r="K32450" s="1433"/>
      <c r="L32450" s="1334"/>
    </row>
    <row r="32451" spans="1:12" ht="24" customHeight="1">
      <c r="A32451" s="1355"/>
      <c r="B32451" s="1355"/>
      <c r="C32451" s="1433"/>
      <c r="E32451" s="1433"/>
      <c r="K32451" s="1433"/>
      <c r="L32451" s="1334"/>
    </row>
    <row r="32452" spans="1:12" ht="24" customHeight="1">
      <c r="A32452" s="1355"/>
      <c r="B32452" s="1355"/>
      <c r="C32452" s="1433"/>
      <c r="E32452" s="1433"/>
      <c r="K32452" s="1433"/>
      <c r="L32452" s="1334"/>
    </row>
    <row r="32453" spans="1:12" ht="24" customHeight="1">
      <c r="A32453" s="1355"/>
      <c r="B32453" s="1355"/>
      <c r="C32453" s="1433"/>
      <c r="E32453" s="1433"/>
      <c r="K32453" s="1433"/>
      <c r="L32453" s="1334"/>
    </row>
    <row r="32454" spans="1:12" ht="24" customHeight="1">
      <c r="A32454" s="1355"/>
      <c r="B32454" s="1355"/>
      <c r="C32454" s="1433"/>
      <c r="E32454" s="1433"/>
      <c r="K32454" s="1433"/>
      <c r="L32454" s="1334"/>
    </row>
    <row r="32455" spans="1:12" ht="24" customHeight="1">
      <c r="A32455" s="1355"/>
      <c r="B32455" s="1355"/>
      <c r="C32455" s="1433"/>
      <c r="E32455" s="1433"/>
      <c r="K32455" s="1433"/>
      <c r="L32455" s="1334"/>
    </row>
    <row r="32456" spans="1:12" ht="24" customHeight="1">
      <c r="A32456" s="1355"/>
      <c r="B32456" s="1355"/>
      <c r="C32456" s="1433"/>
      <c r="E32456" s="1433"/>
      <c r="K32456" s="1433"/>
      <c r="L32456" s="1334"/>
    </row>
    <row r="32457" spans="1:12" ht="24" customHeight="1">
      <c r="A32457" s="1355"/>
      <c r="B32457" s="1355"/>
      <c r="C32457" s="1433"/>
      <c r="E32457" s="1433"/>
      <c r="K32457" s="1433"/>
      <c r="L32457" s="1334"/>
    </row>
    <row r="32458" spans="1:12" ht="24" customHeight="1">
      <c r="A32458" s="1355"/>
      <c r="B32458" s="1355"/>
      <c r="C32458" s="1433"/>
      <c r="E32458" s="1433"/>
      <c r="K32458" s="1433"/>
      <c r="L32458" s="1334"/>
    </row>
    <row r="32459" spans="1:12" ht="24" customHeight="1">
      <c r="A32459" s="1355"/>
      <c r="B32459" s="1355"/>
      <c r="C32459" s="1433"/>
      <c r="E32459" s="1433"/>
      <c r="K32459" s="1433"/>
      <c r="L32459" s="1334"/>
    </row>
    <row r="32460" spans="1:12" ht="24" customHeight="1">
      <c r="A32460" s="1355"/>
      <c r="B32460" s="1355"/>
      <c r="C32460" s="1433"/>
      <c r="E32460" s="1433"/>
      <c r="K32460" s="1433"/>
      <c r="L32460" s="1334"/>
    </row>
    <row r="32461" spans="1:12" ht="24" customHeight="1">
      <c r="A32461" s="1355"/>
      <c r="B32461" s="1355"/>
      <c r="C32461" s="1433"/>
      <c r="E32461" s="1433"/>
      <c r="K32461" s="1433"/>
      <c r="L32461" s="1334"/>
    </row>
    <row r="32462" spans="1:12" ht="24" customHeight="1">
      <c r="A32462" s="1355"/>
      <c r="B32462" s="1355"/>
      <c r="C32462" s="1433"/>
      <c r="E32462" s="1433"/>
      <c r="K32462" s="1433"/>
      <c r="L32462" s="1334"/>
    </row>
    <row r="32463" spans="1:12" ht="24" customHeight="1">
      <c r="A32463" s="1355"/>
      <c r="B32463" s="1355"/>
      <c r="C32463" s="1433"/>
      <c r="E32463" s="1433"/>
      <c r="K32463" s="1433"/>
      <c r="L32463" s="1334"/>
    </row>
    <row r="32464" spans="1:12" ht="24" customHeight="1">
      <c r="A32464" s="1355"/>
      <c r="B32464" s="1355"/>
      <c r="C32464" s="1433"/>
      <c r="E32464" s="1433"/>
      <c r="K32464" s="1433"/>
      <c r="L32464" s="1334"/>
    </row>
    <row r="32465" spans="1:12" ht="24" customHeight="1">
      <c r="A32465" s="1355"/>
      <c r="B32465" s="1355"/>
      <c r="C32465" s="1433"/>
      <c r="E32465" s="1433"/>
      <c r="K32465" s="1433"/>
      <c r="L32465" s="1334"/>
    </row>
    <row r="32466" spans="1:12" ht="24" customHeight="1">
      <c r="A32466" s="1355"/>
      <c r="B32466" s="1355"/>
      <c r="C32466" s="1433"/>
      <c r="E32466" s="1433"/>
      <c r="K32466" s="1433"/>
      <c r="L32466" s="1334"/>
    </row>
    <row r="32467" spans="1:12" ht="24" customHeight="1">
      <c r="A32467" s="1355"/>
      <c r="B32467" s="1355"/>
      <c r="C32467" s="1433"/>
      <c r="E32467" s="1433"/>
      <c r="K32467" s="1433"/>
      <c r="L32467" s="1334"/>
    </row>
    <row r="32468" spans="1:12" ht="24" customHeight="1">
      <c r="A32468" s="1355"/>
      <c r="B32468" s="1355"/>
      <c r="C32468" s="1433"/>
      <c r="E32468" s="1433"/>
      <c r="K32468" s="1433"/>
      <c r="L32468" s="1334"/>
    </row>
    <row r="32469" spans="1:12" ht="24" customHeight="1">
      <c r="A32469" s="1355"/>
      <c r="B32469" s="1355"/>
      <c r="C32469" s="1433"/>
      <c r="E32469" s="1433"/>
      <c r="K32469" s="1433"/>
      <c r="L32469" s="1334"/>
    </row>
    <row r="32470" spans="1:12" ht="24" customHeight="1">
      <c r="A32470" s="1355"/>
      <c r="B32470" s="1355"/>
      <c r="C32470" s="1433"/>
      <c r="E32470" s="1433"/>
      <c r="K32470" s="1433"/>
      <c r="L32470" s="1334"/>
    </row>
    <row r="32471" spans="1:12" ht="24" customHeight="1">
      <c r="A32471" s="1355"/>
      <c r="B32471" s="1355"/>
      <c r="C32471" s="1433"/>
      <c r="E32471" s="1433"/>
      <c r="K32471" s="1433"/>
      <c r="L32471" s="1334"/>
    </row>
    <row r="32472" spans="1:12" ht="24" customHeight="1">
      <c r="A32472" s="1355"/>
      <c r="B32472" s="1355"/>
      <c r="C32472" s="1433"/>
      <c r="E32472" s="1433"/>
      <c r="K32472" s="1433"/>
      <c r="L32472" s="1334"/>
    </row>
    <row r="32473" spans="1:12" ht="24" customHeight="1">
      <c r="A32473" s="1355"/>
      <c r="B32473" s="1355"/>
      <c r="C32473" s="1433"/>
      <c r="E32473" s="1433"/>
      <c r="K32473" s="1433"/>
      <c r="L32473" s="1334"/>
    </row>
    <row r="32474" spans="1:12" ht="24" customHeight="1">
      <c r="A32474" s="1355"/>
      <c r="B32474" s="1355"/>
      <c r="C32474" s="1433"/>
      <c r="E32474" s="1433"/>
      <c r="K32474" s="1433"/>
      <c r="L32474" s="1334"/>
    </row>
    <row r="32475" spans="1:12" ht="24" customHeight="1">
      <c r="A32475" s="1355"/>
      <c r="B32475" s="1355"/>
      <c r="C32475" s="1433"/>
      <c r="E32475" s="1433"/>
      <c r="K32475" s="1433"/>
      <c r="L32475" s="1334"/>
    </row>
    <row r="32476" spans="1:12" ht="24" customHeight="1">
      <c r="A32476" s="1355"/>
      <c r="B32476" s="1355"/>
      <c r="C32476" s="1433"/>
      <c r="E32476" s="1433"/>
      <c r="K32476" s="1433"/>
      <c r="L32476" s="1334"/>
    </row>
    <row r="32477" spans="1:12" ht="24" customHeight="1">
      <c r="A32477" s="1355"/>
      <c r="B32477" s="1355"/>
      <c r="C32477" s="1433"/>
      <c r="E32477" s="1433"/>
      <c r="K32477" s="1433"/>
      <c r="L32477" s="1334"/>
    </row>
    <row r="32478" spans="1:12" ht="24" customHeight="1">
      <c r="A32478" s="1355"/>
      <c r="B32478" s="1355"/>
      <c r="C32478" s="1433"/>
      <c r="E32478" s="1433"/>
      <c r="K32478" s="1433"/>
      <c r="L32478" s="1334"/>
    </row>
    <row r="32479" spans="1:12" ht="24" customHeight="1">
      <c r="A32479" s="1355"/>
      <c r="B32479" s="1355"/>
      <c r="C32479" s="1433"/>
      <c r="E32479" s="1433"/>
      <c r="K32479" s="1433"/>
      <c r="L32479" s="1334"/>
    </row>
    <row r="32480" spans="1:12" ht="24" customHeight="1">
      <c r="A32480" s="1355"/>
      <c r="B32480" s="1355"/>
      <c r="C32480" s="1433"/>
      <c r="E32480" s="1433"/>
      <c r="K32480" s="1433"/>
      <c r="L32480" s="1334"/>
    </row>
    <row r="32481" spans="1:12" ht="24" customHeight="1">
      <c r="A32481" s="1355"/>
      <c r="B32481" s="1355"/>
      <c r="C32481" s="1433"/>
      <c r="E32481" s="1433"/>
      <c r="K32481" s="1433"/>
      <c r="L32481" s="1334"/>
    </row>
    <row r="32482" spans="1:12" ht="24" customHeight="1">
      <c r="A32482" s="1355"/>
      <c r="B32482" s="1355"/>
      <c r="C32482" s="1433"/>
      <c r="E32482" s="1433"/>
      <c r="K32482" s="1433"/>
      <c r="L32482" s="1334"/>
    </row>
    <row r="32483" spans="1:12" ht="24" customHeight="1">
      <c r="A32483" s="1355"/>
      <c r="B32483" s="1355"/>
      <c r="C32483" s="1433"/>
      <c r="E32483" s="1433"/>
      <c r="K32483" s="1433"/>
      <c r="L32483" s="1334"/>
    </row>
    <row r="32484" spans="1:12" ht="24" customHeight="1">
      <c r="A32484" s="1355"/>
      <c r="B32484" s="1355"/>
      <c r="C32484" s="1433"/>
      <c r="E32484" s="1433"/>
      <c r="K32484" s="1433"/>
      <c r="L32484" s="1334"/>
    </row>
    <row r="32485" spans="1:12" ht="24" customHeight="1">
      <c r="A32485" s="1355"/>
      <c r="B32485" s="1355"/>
      <c r="C32485" s="1433"/>
      <c r="E32485" s="1433"/>
      <c r="K32485" s="1433"/>
      <c r="L32485" s="1334"/>
    </row>
    <row r="32486" spans="1:12" ht="24" customHeight="1">
      <c r="A32486" s="1355"/>
      <c r="B32486" s="1355"/>
      <c r="C32486" s="1433"/>
      <c r="E32486" s="1433"/>
      <c r="K32486" s="1433"/>
      <c r="L32486" s="1334"/>
    </row>
    <row r="32487" spans="1:12" ht="24" customHeight="1">
      <c r="A32487" s="1355"/>
      <c r="B32487" s="1355"/>
      <c r="C32487" s="1433"/>
      <c r="E32487" s="1433"/>
      <c r="K32487" s="1433"/>
      <c r="L32487" s="1334"/>
    </row>
    <row r="32488" spans="1:12" ht="24" customHeight="1">
      <c r="A32488" s="1355"/>
      <c r="B32488" s="1355"/>
      <c r="C32488" s="1433"/>
      <c r="E32488" s="1433"/>
      <c r="K32488" s="1433"/>
      <c r="L32488" s="1334"/>
    </row>
    <row r="32489" spans="1:12" ht="24" customHeight="1">
      <c r="A32489" s="1355"/>
      <c r="B32489" s="1355"/>
      <c r="C32489" s="1433"/>
      <c r="E32489" s="1433"/>
      <c r="K32489" s="1433"/>
      <c r="L32489" s="1334"/>
    </row>
    <row r="32490" spans="1:12" ht="24" customHeight="1">
      <c r="A32490" s="1355"/>
      <c r="B32490" s="1355"/>
      <c r="C32490" s="1433"/>
      <c r="E32490" s="1433"/>
      <c r="K32490" s="1433"/>
      <c r="L32490" s="1334"/>
    </row>
    <row r="32491" spans="1:12" ht="24" customHeight="1">
      <c r="A32491" s="1355"/>
      <c r="B32491" s="1355"/>
      <c r="C32491" s="1433"/>
      <c r="E32491" s="1433"/>
      <c r="K32491" s="1433"/>
      <c r="L32491" s="1334"/>
    </row>
    <row r="32492" spans="1:12" ht="24" customHeight="1">
      <c r="A32492" s="1355"/>
      <c r="B32492" s="1355"/>
      <c r="C32492" s="1433"/>
      <c r="E32492" s="1433"/>
      <c r="K32492" s="1433"/>
      <c r="L32492" s="1334"/>
    </row>
    <row r="32493" spans="1:12" ht="24" customHeight="1">
      <c r="A32493" s="1355"/>
      <c r="B32493" s="1355"/>
      <c r="C32493" s="1433"/>
      <c r="E32493" s="1433"/>
      <c r="K32493" s="1433"/>
      <c r="L32493" s="1334"/>
    </row>
    <row r="32494" spans="1:12" ht="24" customHeight="1">
      <c r="A32494" s="1355"/>
      <c r="B32494" s="1355"/>
      <c r="C32494" s="1433"/>
      <c r="E32494" s="1433"/>
      <c r="K32494" s="1433"/>
      <c r="L32494" s="1334"/>
    </row>
    <row r="32495" spans="1:12" ht="24" customHeight="1">
      <c r="A32495" s="1355"/>
      <c r="B32495" s="1355"/>
      <c r="C32495" s="1433"/>
      <c r="E32495" s="1433"/>
      <c r="K32495" s="1433"/>
      <c r="L32495" s="1334"/>
    </row>
    <row r="32496" spans="1:12" ht="24" customHeight="1">
      <c r="A32496" s="1355"/>
      <c r="B32496" s="1355"/>
      <c r="C32496" s="1433"/>
      <c r="E32496" s="1433"/>
      <c r="K32496" s="1433"/>
      <c r="L32496" s="1334"/>
    </row>
    <row r="32497" spans="1:12" ht="24" customHeight="1">
      <c r="A32497" s="1355"/>
      <c r="B32497" s="1355"/>
      <c r="C32497" s="1433"/>
      <c r="E32497" s="1433"/>
      <c r="K32497" s="1433"/>
      <c r="L32497" s="1334"/>
    </row>
    <row r="32498" spans="1:12" ht="24" customHeight="1">
      <c r="A32498" s="1355"/>
      <c r="B32498" s="1355"/>
      <c r="C32498" s="1433"/>
      <c r="E32498" s="1433"/>
      <c r="K32498" s="1433"/>
      <c r="L32498" s="1334"/>
    </row>
    <row r="32499" spans="1:12" ht="24" customHeight="1">
      <c r="A32499" s="1355"/>
      <c r="B32499" s="1355"/>
      <c r="C32499" s="1433"/>
      <c r="E32499" s="1433"/>
      <c r="K32499" s="1433"/>
      <c r="L32499" s="1334"/>
    </row>
    <row r="32500" spans="1:12" ht="24" customHeight="1">
      <c r="A32500" s="1355"/>
      <c r="B32500" s="1355"/>
      <c r="C32500" s="1433"/>
      <c r="E32500" s="1433"/>
      <c r="K32500" s="1433"/>
      <c r="L32500" s="1334"/>
    </row>
    <row r="32501" spans="1:12" ht="24" customHeight="1">
      <c r="A32501" s="1355"/>
      <c r="B32501" s="1355"/>
      <c r="C32501" s="1433"/>
      <c r="E32501" s="1433"/>
      <c r="K32501" s="1433"/>
      <c r="L32501" s="1334"/>
    </row>
    <row r="32502" spans="1:12" ht="24" customHeight="1">
      <c r="A32502" s="1355"/>
      <c r="B32502" s="1355"/>
      <c r="C32502" s="1433"/>
      <c r="E32502" s="1433"/>
      <c r="K32502" s="1433"/>
      <c r="L32502" s="1334"/>
    </row>
    <row r="32503" spans="1:12" ht="24" customHeight="1">
      <c r="A32503" s="1355"/>
      <c r="B32503" s="1355"/>
      <c r="C32503" s="1433"/>
      <c r="E32503" s="1433"/>
      <c r="K32503" s="1433"/>
      <c r="L32503" s="1334"/>
    </row>
    <row r="32504" spans="1:12" ht="24" customHeight="1">
      <c r="A32504" s="1355"/>
      <c r="B32504" s="1355"/>
      <c r="C32504" s="1433"/>
      <c r="E32504" s="1433"/>
      <c r="K32504" s="1433"/>
      <c r="L32504" s="1334"/>
    </row>
    <row r="32505" spans="1:12" ht="24" customHeight="1">
      <c r="A32505" s="1355"/>
      <c r="B32505" s="1355"/>
      <c r="C32505" s="1433"/>
      <c r="E32505" s="1433"/>
      <c r="K32505" s="1433"/>
      <c r="L32505" s="1334"/>
    </row>
    <row r="32506" spans="1:12" ht="24" customHeight="1">
      <c r="A32506" s="1355"/>
      <c r="B32506" s="1355"/>
      <c r="C32506" s="1433"/>
      <c r="E32506" s="1433"/>
      <c r="K32506" s="1433"/>
      <c r="L32506" s="1334"/>
    </row>
    <row r="32507" spans="1:12" ht="24" customHeight="1">
      <c r="A32507" s="1355"/>
      <c r="B32507" s="1355"/>
      <c r="C32507" s="1433"/>
      <c r="E32507" s="1433"/>
      <c r="K32507" s="1433"/>
      <c r="L32507" s="1334"/>
    </row>
    <row r="32508" spans="1:12" ht="24" customHeight="1">
      <c r="A32508" s="1355"/>
      <c r="B32508" s="1355"/>
      <c r="C32508" s="1433"/>
      <c r="E32508" s="1433"/>
      <c r="K32508" s="1433"/>
      <c r="L32508" s="1334"/>
    </row>
    <row r="32509" spans="1:12" ht="24" customHeight="1">
      <c r="A32509" s="1355"/>
      <c r="B32509" s="1355"/>
      <c r="C32509" s="1433"/>
      <c r="E32509" s="1433"/>
      <c r="K32509" s="1433"/>
      <c r="L32509" s="1334"/>
    </row>
    <row r="32510" spans="1:12" ht="24" customHeight="1">
      <c r="A32510" s="1355"/>
      <c r="B32510" s="1355"/>
      <c r="C32510" s="1433"/>
      <c r="E32510" s="1433"/>
      <c r="K32510" s="1433"/>
      <c r="L32510" s="1334"/>
    </row>
    <row r="32511" spans="1:12" ht="24" customHeight="1">
      <c r="A32511" s="1355"/>
      <c r="B32511" s="1355"/>
      <c r="C32511" s="1433"/>
      <c r="E32511" s="1433"/>
      <c r="K32511" s="1433"/>
      <c r="L32511" s="1334"/>
    </row>
    <row r="32512" spans="1:12" ht="24" customHeight="1">
      <c r="A32512" s="1355"/>
      <c r="B32512" s="1355"/>
      <c r="C32512" s="1433"/>
      <c r="E32512" s="1433"/>
      <c r="K32512" s="1433"/>
      <c r="L32512" s="1334"/>
    </row>
    <row r="32513" spans="1:12" ht="24" customHeight="1">
      <c r="A32513" s="1355"/>
      <c r="B32513" s="1355"/>
      <c r="C32513" s="1433"/>
      <c r="E32513" s="1433"/>
      <c r="K32513" s="1433"/>
      <c r="L32513" s="1334"/>
    </row>
    <row r="32514" spans="1:12" ht="24" customHeight="1">
      <c r="A32514" s="1355"/>
      <c r="B32514" s="1355"/>
      <c r="C32514" s="1433"/>
      <c r="E32514" s="1433"/>
      <c r="K32514" s="1433"/>
      <c r="L32514" s="1334"/>
    </row>
    <row r="32515" spans="1:12" ht="24" customHeight="1">
      <c r="A32515" s="1355"/>
      <c r="B32515" s="1355"/>
      <c r="C32515" s="1433"/>
      <c r="E32515" s="1433"/>
      <c r="K32515" s="1433"/>
      <c r="L32515" s="1334"/>
    </row>
    <row r="32516" spans="1:12" ht="24" customHeight="1">
      <c r="A32516" s="1355"/>
      <c r="B32516" s="1355"/>
      <c r="C32516" s="1433"/>
      <c r="E32516" s="1433"/>
      <c r="K32516" s="1433"/>
      <c r="L32516" s="1334"/>
    </row>
    <row r="32517" spans="1:12" ht="24" customHeight="1">
      <c r="A32517" s="1355"/>
      <c r="B32517" s="1355"/>
      <c r="C32517" s="1433"/>
      <c r="E32517" s="1433"/>
      <c r="K32517" s="1433"/>
      <c r="L32517" s="1334"/>
    </row>
    <row r="32518" spans="1:12" ht="24" customHeight="1">
      <c r="A32518" s="1355"/>
      <c r="B32518" s="1355"/>
      <c r="C32518" s="1433"/>
      <c r="E32518" s="1433"/>
      <c r="K32518" s="1433"/>
      <c r="L32518" s="1334"/>
    </row>
    <row r="32519" spans="1:12" ht="24" customHeight="1">
      <c r="A32519" s="1355"/>
      <c r="B32519" s="1355"/>
      <c r="C32519" s="1433"/>
      <c r="E32519" s="1433"/>
      <c r="K32519" s="1433"/>
      <c r="L32519" s="1334"/>
    </row>
    <row r="32520" spans="1:12" ht="24" customHeight="1">
      <c r="A32520" s="1355"/>
      <c r="B32520" s="1355"/>
      <c r="C32520" s="1433"/>
      <c r="E32520" s="1433"/>
      <c r="K32520" s="1433"/>
      <c r="L32520" s="1334"/>
    </row>
    <row r="32521" spans="1:12" ht="24" customHeight="1">
      <c r="A32521" s="1355"/>
      <c r="B32521" s="1355"/>
      <c r="C32521" s="1433"/>
      <c r="E32521" s="1433"/>
      <c r="K32521" s="1433"/>
      <c r="L32521" s="1334"/>
    </row>
    <row r="32522" spans="1:12" ht="24" customHeight="1">
      <c r="A32522" s="1355"/>
      <c r="B32522" s="1355"/>
      <c r="C32522" s="1433"/>
      <c r="E32522" s="1433"/>
      <c r="K32522" s="1433"/>
      <c r="L32522" s="1334"/>
    </row>
    <row r="32523" spans="1:12" ht="24" customHeight="1">
      <c r="A32523" s="1355"/>
      <c r="B32523" s="1355"/>
      <c r="C32523" s="1433"/>
      <c r="E32523" s="1433"/>
      <c r="K32523" s="1433"/>
      <c r="L32523" s="1334"/>
    </row>
    <row r="32524" spans="1:12" ht="24" customHeight="1">
      <c r="A32524" s="1355"/>
      <c r="B32524" s="1355"/>
      <c r="C32524" s="1433"/>
      <c r="E32524" s="1433"/>
      <c r="K32524" s="1433"/>
      <c r="L32524" s="1334"/>
    </row>
    <row r="32525" spans="1:12" ht="24" customHeight="1">
      <c r="A32525" s="1355"/>
      <c r="B32525" s="1355"/>
      <c r="C32525" s="1433"/>
      <c r="E32525" s="1433"/>
      <c r="K32525" s="1433"/>
      <c r="L32525" s="1334"/>
    </row>
    <row r="32526" spans="1:12" ht="24" customHeight="1">
      <c r="A32526" s="1355"/>
      <c r="B32526" s="1355"/>
      <c r="C32526" s="1433"/>
      <c r="E32526" s="1433"/>
      <c r="K32526" s="1433"/>
      <c r="L32526" s="1334"/>
    </row>
    <row r="32527" spans="1:12" ht="24" customHeight="1">
      <c r="A32527" s="1355"/>
      <c r="B32527" s="1355"/>
      <c r="C32527" s="1433"/>
      <c r="E32527" s="1433"/>
      <c r="K32527" s="1433"/>
      <c r="L32527" s="1334"/>
    </row>
    <row r="32528" spans="1:12" ht="24" customHeight="1">
      <c r="A32528" s="1355"/>
      <c r="B32528" s="1355"/>
      <c r="C32528" s="1433"/>
      <c r="E32528" s="1433"/>
      <c r="K32528" s="1433"/>
      <c r="L32528" s="1334"/>
    </row>
    <row r="32529" spans="1:12" ht="24" customHeight="1">
      <c r="A32529" s="1355"/>
      <c r="B32529" s="1355"/>
      <c r="C32529" s="1433"/>
      <c r="E32529" s="1433"/>
      <c r="K32529" s="1433"/>
      <c r="L32529" s="1334"/>
    </row>
    <row r="32530" spans="1:12" ht="24" customHeight="1">
      <c r="A32530" s="1355"/>
      <c r="B32530" s="1355"/>
      <c r="C32530" s="1433"/>
      <c r="E32530" s="1433"/>
      <c r="K32530" s="1433"/>
      <c r="L32530" s="1334"/>
    </row>
    <row r="32531" spans="1:12" ht="24" customHeight="1">
      <c r="A32531" s="1355"/>
      <c r="B32531" s="1355"/>
      <c r="C32531" s="1433"/>
      <c r="E32531" s="1433"/>
      <c r="K32531" s="1433"/>
      <c r="L32531" s="1334"/>
    </row>
    <row r="32532" spans="1:12" ht="24" customHeight="1">
      <c r="A32532" s="1355"/>
      <c r="B32532" s="1355"/>
      <c r="C32532" s="1433"/>
      <c r="E32532" s="1433"/>
      <c r="K32532" s="1433"/>
      <c r="L32532" s="1334"/>
    </row>
    <row r="32533" spans="1:12" ht="24" customHeight="1">
      <c r="A32533" s="1355"/>
      <c r="B32533" s="1355"/>
      <c r="C32533" s="1433"/>
      <c r="E32533" s="1433"/>
      <c r="K32533" s="1433"/>
      <c r="L32533" s="1334"/>
    </row>
    <row r="32534" spans="1:12" ht="24" customHeight="1">
      <c r="A32534" s="1355"/>
      <c r="B32534" s="1355"/>
      <c r="C32534" s="1433"/>
      <c r="E32534" s="1433"/>
      <c r="K32534" s="1433"/>
      <c r="L32534" s="1334"/>
    </row>
    <row r="32535" spans="1:12" ht="24" customHeight="1">
      <c r="A32535" s="1355"/>
      <c r="B32535" s="1355"/>
      <c r="C32535" s="1433"/>
      <c r="E32535" s="1433"/>
      <c r="K32535" s="1433"/>
      <c r="L32535" s="1334"/>
    </row>
    <row r="32536" spans="1:12" ht="24" customHeight="1">
      <c r="A32536" s="1355"/>
      <c r="B32536" s="1355"/>
      <c r="C32536" s="1433"/>
      <c r="E32536" s="1433"/>
      <c r="K32536" s="1433"/>
      <c r="L32536" s="1334"/>
    </row>
    <row r="32537" spans="1:12" ht="24" customHeight="1">
      <c r="A32537" s="1355"/>
      <c r="B32537" s="1355"/>
      <c r="C32537" s="1433"/>
      <c r="E32537" s="1433"/>
      <c r="K32537" s="1433"/>
      <c r="L32537" s="1334"/>
    </row>
    <row r="32538" spans="1:12" ht="24" customHeight="1">
      <c r="A32538" s="1355"/>
      <c r="B32538" s="1355"/>
      <c r="C32538" s="1433"/>
      <c r="E32538" s="1433"/>
      <c r="K32538" s="1433"/>
      <c r="L32538" s="1334"/>
    </row>
    <row r="32539" spans="1:12" ht="24" customHeight="1">
      <c r="A32539" s="1355"/>
      <c r="B32539" s="1355"/>
      <c r="C32539" s="1433"/>
      <c r="E32539" s="1433"/>
      <c r="K32539" s="1433"/>
      <c r="L32539" s="1334"/>
    </row>
    <row r="32540" spans="1:12" ht="24" customHeight="1">
      <c r="A32540" s="1355"/>
      <c r="B32540" s="1355"/>
      <c r="C32540" s="1433"/>
      <c r="E32540" s="1433"/>
      <c r="K32540" s="1433"/>
      <c r="L32540" s="1334"/>
    </row>
    <row r="32541" spans="1:12" ht="24" customHeight="1">
      <c r="A32541" s="1355"/>
      <c r="B32541" s="1355"/>
      <c r="C32541" s="1433"/>
      <c r="E32541" s="1433"/>
      <c r="K32541" s="1433"/>
      <c r="L32541" s="1334"/>
    </row>
    <row r="32542" spans="1:12" ht="24" customHeight="1">
      <c r="A32542" s="1355"/>
      <c r="B32542" s="1355"/>
      <c r="C32542" s="1433"/>
      <c r="E32542" s="1433"/>
      <c r="K32542" s="1433"/>
      <c r="L32542" s="1334"/>
    </row>
    <row r="32543" spans="1:12" ht="24" customHeight="1">
      <c r="A32543" s="1355"/>
      <c r="B32543" s="1355"/>
      <c r="C32543" s="1433"/>
      <c r="E32543" s="1433"/>
      <c r="K32543" s="1433"/>
      <c r="L32543" s="1334"/>
    </row>
    <row r="32544" spans="1:12" ht="24" customHeight="1">
      <c r="A32544" s="1355"/>
      <c r="B32544" s="1355"/>
      <c r="C32544" s="1433"/>
      <c r="E32544" s="1433"/>
      <c r="K32544" s="1433"/>
      <c r="L32544" s="1334"/>
    </row>
    <row r="32545" spans="1:12" ht="24" customHeight="1">
      <c r="A32545" s="1355"/>
      <c r="B32545" s="1355"/>
      <c r="C32545" s="1433"/>
      <c r="E32545" s="1433"/>
      <c r="K32545" s="1433"/>
      <c r="L32545" s="1334"/>
    </row>
    <row r="32546" spans="1:12" ht="24" customHeight="1">
      <c r="A32546" s="1355"/>
      <c r="B32546" s="1355"/>
      <c r="C32546" s="1433"/>
      <c r="E32546" s="1433"/>
      <c r="K32546" s="1433"/>
      <c r="L32546" s="1334"/>
    </row>
    <row r="32547" spans="1:12" ht="24" customHeight="1">
      <c r="A32547" s="1355"/>
      <c r="B32547" s="1355"/>
      <c r="C32547" s="1433"/>
      <c r="E32547" s="1433"/>
      <c r="K32547" s="1433"/>
      <c r="L32547" s="1334"/>
    </row>
    <row r="32548" spans="1:12" ht="24" customHeight="1">
      <c r="A32548" s="1355"/>
      <c r="B32548" s="1355"/>
      <c r="C32548" s="1433"/>
      <c r="E32548" s="1433"/>
      <c r="K32548" s="1433"/>
      <c r="L32548" s="1334"/>
    </row>
    <row r="32549" spans="1:12" ht="24" customHeight="1">
      <c r="A32549" s="1355"/>
      <c r="B32549" s="1355"/>
      <c r="C32549" s="1433"/>
      <c r="E32549" s="1433"/>
      <c r="K32549" s="1433"/>
      <c r="L32549" s="1334"/>
    </row>
    <row r="32550" spans="1:12" ht="24" customHeight="1">
      <c r="A32550" s="1355"/>
      <c r="B32550" s="1355"/>
      <c r="C32550" s="1433"/>
      <c r="E32550" s="1433"/>
      <c r="K32550" s="1433"/>
      <c r="L32550" s="1334"/>
    </row>
    <row r="32551" spans="1:12" ht="24" customHeight="1">
      <c r="A32551" s="1355"/>
      <c r="B32551" s="1355"/>
      <c r="C32551" s="1433"/>
      <c r="E32551" s="1433"/>
      <c r="K32551" s="1433"/>
      <c r="L32551" s="1334"/>
    </row>
    <row r="32552" spans="1:12" ht="24" customHeight="1">
      <c r="A32552" s="1355"/>
      <c r="B32552" s="1355"/>
      <c r="C32552" s="1433"/>
      <c r="E32552" s="1433"/>
      <c r="K32552" s="1433"/>
      <c r="L32552" s="1334"/>
    </row>
    <row r="32553" spans="1:12" ht="24" customHeight="1">
      <c r="A32553" s="1355"/>
      <c r="B32553" s="1355"/>
      <c r="C32553" s="1433"/>
      <c r="E32553" s="1433"/>
      <c r="K32553" s="1433"/>
      <c r="L32553" s="1334"/>
    </row>
    <row r="32554" spans="1:12" ht="24" customHeight="1">
      <c r="A32554" s="1355"/>
      <c r="B32554" s="1355"/>
      <c r="C32554" s="1433"/>
      <c r="E32554" s="1433"/>
      <c r="K32554" s="1433"/>
      <c r="L32554" s="1334"/>
    </row>
    <row r="32555" spans="1:12" ht="24" customHeight="1">
      <c r="A32555" s="1355"/>
      <c r="B32555" s="1355"/>
      <c r="C32555" s="1433"/>
      <c r="E32555" s="1433"/>
      <c r="K32555" s="1433"/>
      <c r="L32555" s="1334"/>
    </row>
    <row r="32556" spans="1:12" ht="24" customHeight="1">
      <c r="A32556" s="1355"/>
      <c r="B32556" s="1355"/>
      <c r="C32556" s="1433"/>
      <c r="E32556" s="1433"/>
      <c r="K32556" s="1433"/>
      <c r="L32556" s="1334"/>
    </row>
    <row r="32557" spans="1:12" ht="24" customHeight="1">
      <c r="A32557" s="1355"/>
      <c r="B32557" s="1355"/>
      <c r="C32557" s="1433"/>
      <c r="E32557" s="1433"/>
      <c r="K32557" s="1433"/>
      <c r="L32557" s="1334"/>
    </row>
    <row r="32558" spans="1:12" ht="24" customHeight="1">
      <c r="A32558" s="1355"/>
      <c r="B32558" s="1355"/>
      <c r="C32558" s="1433"/>
      <c r="E32558" s="1433"/>
      <c r="K32558" s="1433"/>
      <c r="L32558" s="1334"/>
    </row>
    <row r="32559" spans="1:12" ht="24" customHeight="1">
      <c r="A32559" s="1355"/>
      <c r="B32559" s="1355"/>
      <c r="C32559" s="1433"/>
      <c r="E32559" s="1433"/>
      <c r="K32559" s="1433"/>
      <c r="L32559" s="1334"/>
    </row>
    <row r="32560" spans="1:12" ht="24" customHeight="1">
      <c r="A32560" s="1355"/>
      <c r="B32560" s="1355"/>
      <c r="C32560" s="1433"/>
      <c r="E32560" s="1433"/>
      <c r="K32560" s="1433"/>
      <c r="L32560" s="1334"/>
    </row>
    <row r="32561" spans="1:12" ht="24" customHeight="1">
      <c r="A32561" s="1355"/>
      <c r="B32561" s="1355"/>
      <c r="C32561" s="1433"/>
      <c r="E32561" s="1433"/>
      <c r="K32561" s="1433"/>
      <c r="L32561" s="1334"/>
    </row>
    <row r="32562" spans="1:12" ht="24" customHeight="1">
      <c r="A32562" s="1355"/>
      <c r="B32562" s="1355"/>
      <c r="C32562" s="1433"/>
      <c r="E32562" s="1433"/>
      <c r="K32562" s="1433"/>
      <c r="L32562" s="1334"/>
    </row>
    <row r="32563" spans="1:12" ht="24" customHeight="1">
      <c r="A32563" s="1355"/>
      <c r="B32563" s="1355"/>
      <c r="C32563" s="1433"/>
      <c r="E32563" s="1433"/>
      <c r="K32563" s="1433"/>
      <c r="L32563" s="1334"/>
    </row>
    <row r="32564" spans="1:12" ht="24" customHeight="1">
      <c r="A32564" s="1355"/>
      <c r="B32564" s="1355"/>
      <c r="C32564" s="1433"/>
      <c r="E32564" s="1433"/>
      <c r="K32564" s="1433"/>
      <c r="L32564" s="1334"/>
    </row>
    <row r="32565" spans="1:12" ht="24" customHeight="1">
      <c r="A32565" s="1355"/>
      <c r="B32565" s="1355"/>
      <c r="C32565" s="1433"/>
      <c r="E32565" s="1433"/>
      <c r="K32565" s="1433"/>
      <c r="L32565" s="1334"/>
    </row>
    <row r="32566" spans="1:12" ht="24" customHeight="1">
      <c r="A32566" s="1355"/>
      <c r="B32566" s="1355"/>
      <c r="C32566" s="1433"/>
      <c r="E32566" s="1433"/>
      <c r="K32566" s="1433"/>
      <c r="L32566" s="1334"/>
    </row>
    <row r="32567" spans="1:12" ht="24" customHeight="1">
      <c r="A32567" s="1355"/>
      <c r="B32567" s="1355"/>
      <c r="C32567" s="1433"/>
      <c r="E32567" s="1433"/>
      <c r="K32567" s="1433"/>
      <c r="L32567" s="1334"/>
    </row>
    <row r="32568" spans="1:12" ht="24" customHeight="1">
      <c r="A32568" s="1355"/>
      <c r="B32568" s="1355"/>
      <c r="C32568" s="1433"/>
      <c r="E32568" s="1433"/>
      <c r="K32568" s="1433"/>
      <c r="L32568" s="1334"/>
    </row>
    <row r="32569" spans="1:12" ht="24" customHeight="1">
      <c r="A32569" s="1355"/>
      <c r="B32569" s="1355"/>
      <c r="C32569" s="1433"/>
      <c r="E32569" s="1433"/>
      <c r="K32569" s="1433"/>
      <c r="L32569" s="1334"/>
    </row>
    <row r="32570" spans="1:12" ht="24" customHeight="1">
      <c r="A32570" s="1355"/>
      <c r="B32570" s="1355"/>
      <c r="C32570" s="1433"/>
      <c r="E32570" s="1433"/>
      <c r="K32570" s="1433"/>
      <c r="L32570" s="1334"/>
    </row>
    <row r="32571" spans="1:12" ht="24" customHeight="1">
      <c r="A32571" s="1355"/>
      <c r="B32571" s="1355"/>
      <c r="C32571" s="1433"/>
      <c r="E32571" s="1433"/>
      <c r="K32571" s="1433"/>
      <c r="L32571" s="1334"/>
    </row>
    <row r="32572" spans="1:12" ht="24" customHeight="1">
      <c r="A32572" s="1355"/>
      <c r="B32572" s="1355"/>
      <c r="C32572" s="1433"/>
      <c r="E32572" s="1433"/>
      <c r="K32572" s="1433"/>
      <c r="L32572" s="1334"/>
    </row>
    <row r="32573" spans="1:12" ht="24" customHeight="1">
      <c r="A32573" s="1355"/>
      <c r="B32573" s="1355"/>
      <c r="C32573" s="1433"/>
      <c r="E32573" s="1433"/>
      <c r="K32573" s="1433"/>
      <c r="L32573" s="1334"/>
    </row>
    <row r="32574" spans="1:12" ht="24" customHeight="1">
      <c r="A32574" s="1355"/>
      <c r="B32574" s="1355"/>
      <c r="C32574" s="1433"/>
      <c r="E32574" s="1433"/>
      <c r="K32574" s="1433"/>
      <c r="L32574" s="1334"/>
    </row>
    <row r="32575" spans="1:12" ht="24" customHeight="1">
      <c r="A32575" s="1355"/>
      <c r="B32575" s="1355"/>
      <c r="C32575" s="1433"/>
      <c r="E32575" s="1433"/>
      <c r="K32575" s="1433"/>
      <c r="L32575" s="1334"/>
    </row>
    <row r="32576" spans="1:12" ht="24" customHeight="1">
      <c r="A32576" s="1355"/>
      <c r="B32576" s="1355"/>
      <c r="C32576" s="1433"/>
      <c r="E32576" s="1433"/>
      <c r="K32576" s="1433"/>
      <c r="L32576" s="1334"/>
    </row>
    <row r="32577" spans="1:12" ht="24" customHeight="1">
      <c r="A32577" s="1355"/>
      <c r="B32577" s="1355"/>
      <c r="C32577" s="1433"/>
      <c r="E32577" s="1433"/>
      <c r="K32577" s="1433"/>
      <c r="L32577" s="1334"/>
    </row>
    <row r="32578" spans="1:12" ht="24" customHeight="1">
      <c r="A32578" s="1355"/>
      <c r="B32578" s="1355"/>
      <c r="C32578" s="1433"/>
      <c r="E32578" s="1433"/>
      <c r="K32578" s="1433"/>
      <c r="L32578" s="1334"/>
    </row>
    <row r="32579" spans="1:12" ht="24" customHeight="1">
      <c r="A32579" s="1355"/>
      <c r="B32579" s="1355"/>
      <c r="C32579" s="1433"/>
      <c r="E32579" s="1433"/>
      <c r="K32579" s="1433"/>
      <c r="L32579" s="1334"/>
    </row>
    <row r="32580" spans="1:12" ht="24" customHeight="1">
      <c r="A32580" s="1355"/>
      <c r="B32580" s="1355"/>
      <c r="C32580" s="1433"/>
      <c r="E32580" s="1433"/>
      <c r="K32580" s="1433"/>
      <c r="L32580" s="1334"/>
    </row>
    <row r="32581" spans="1:12" ht="24" customHeight="1">
      <c r="A32581" s="1355"/>
      <c r="B32581" s="1355"/>
      <c r="C32581" s="1433"/>
      <c r="E32581" s="1433"/>
      <c r="K32581" s="1433"/>
      <c r="L32581" s="1334"/>
    </row>
    <row r="32582" spans="1:12" ht="24" customHeight="1">
      <c r="A32582" s="1355"/>
      <c r="B32582" s="1355"/>
      <c r="C32582" s="1433"/>
      <c r="E32582" s="1433"/>
      <c r="K32582" s="1433"/>
      <c r="L32582" s="1334"/>
    </row>
    <row r="32583" spans="1:12" ht="24" customHeight="1">
      <c r="A32583" s="1355"/>
      <c r="B32583" s="1355"/>
      <c r="C32583" s="1433"/>
      <c r="E32583" s="1433"/>
      <c r="K32583" s="1433"/>
      <c r="L32583" s="1334"/>
    </row>
    <row r="32584" spans="1:12" ht="24" customHeight="1">
      <c r="A32584" s="1355"/>
      <c r="B32584" s="1355"/>
      <c r="C32584" s="1433"/>
      <c r="E32584" s="1433"/>
      <c r="K32584" s="1433"/>
      <c r="L32584" s="1334"/>
    </row>
    <row r="32585" spans="1:12" ht="24" customHeight="1">
      <c r="A32585" s="1355"/>
      <c r="B32585" s="1355"/>
      <c r="C32585" s="1433"/>
      <c r="E32585" s="1433"/>
      <c r="K32585" s="1433"/>
      <c r="L32585" s="1334"/>
    </row>
    <row r="32586" spans="1:12" ht="24" customHeight="1">
      <c r="A32586" s="1355"/>
      <c r="B32586" s="1355"/>
      <c r="C32586" s="1433"/>
      <c r="E32586" s="1433"/>
      <c r="K32586" s="1433"/>
      <c r="L32586" s="1334"/>
    </row>
    <row r="32587" spans="1:12" ht="24" customHeight="1">
      <c r="A32587" s="1355"/>
      <c r="B32587" s="1355"/>
      <c r="C32587" s="1433"/>
      <c r="E32587" s="1433"/>
      <c r="K32587" s="1433"/>
      <c r="L32587" s="1334"/>
    </row>
    <row r="32588" spans="1:12" ht="24" customHeight="1">
      <c r="A32588" s="1355"/>
      <c r="B32588" s="1355"/>
      <c r="C32588" s="1433"/>
      <c r="E32588" s="1433"/>
      <c r="K32588" s="1433"/>
      <c r="L32588" s="1334"/>
    </row>
    <row r="32589" spans="1:12" ht="24" customHeight="1">
      <c r="A32589" s="1355"/>
      <c r="B32589" s="1355"/>
      <c r="C32589" s="1433"/>
      <c r="E32589" s="1433"/>
      <c r="K32589" s="1433"/>
      <c r="L32589" s="1334"/>
    </row>
    <row r="32590" spans="1:12" ht="24" customHeight="1">
      <c r="A32590" s="1355"/>
      <c r="B32590" s="1355"/>
      <c r="C32590" s="1433"/>
      <c r="E32590" s="1433"/>
      <c r="K32590" s="1433"/>
      <c r="L32590" s="1334"/>
    </row>
    <row r="32591" spans="1:12" ht="24" customHeight="1">
      <c r="A32591" s="1355"/>
      <c r="B32591" s="1355"/>
      <c r="C32591" s="1433"/>
      <c r="E32591" s="1433"/>
      <c r="K32591" s="1433"/>
      <c r="L32591" s="1334"/>
    </row>
    <row r="32592" spans="1:12" ht="24" customHeight="1">
      <c r="A32592" s="1355"/>
      <c r="B32592" s="1355"/>
      <c r="C32592" s="1433"/>
      <c r="E32592" s="1433"/>
      <c r="K32592" s="1433"/>
      <c r="L32592" s="1334"/>
    </row>
    <row r="32593" spans="1:12" ht="24" customHeight="1">
      <c r="A32593" s="1355"/>
      <c r="B32593" s="1355"/>
      <c r="C32593" s="1433"/>
      <c r="E32593" s="1433"/>
      <c r="K32593" s="1433"/>
      <c r="L32593" s="1334"/>
    </row>
    <row r="32594" spans="1:12" ht="24" customHeight="1">
      <c r="A32594" s="1355"/>
      <c r="B32594" s="1355"/>
      <c r="C32594" s="1433"/>
      <c r="E32594" s="1433"/>
      <c r="K32594" s="1433"/>
      <c r="L32594" s="1334"/>
    </row>
    <row r="32595" spans="1:12" ht="24" customHeight="1">
      <c r="A32595" s="1355"/>
      <c r="B32595" s="1355"/>
      <c r="C32595" s="1433"/>
      <c r="E32595" s="1433"/>
      <c r="K32595" s="1433"/>
      <c r="L32595" s="1334"/>
    </row>
    <row r="32596" spans="1:12" ht="24" customHeight="1">
      <c r="A32596" s="1355"/>
      <c r="B32596" s="1355"/>
      <c r="C32596" s="1433"/>
      <c r="E32596" s="1433"/>
      <c r="K32596" s="1433"/>
      <c r="L32596" s="1334"/>
    </row>
    <row r="32597" spans="1:12" ht="24" customHeight="1">
      <c r="A32597" s="1355"/>
      <c r="B32597" s="1355"/>
      <c r="C32597" s="1433"/>
      <c r="E32597" s="1433"/>
      <c r="K32597" s="1433"/>
      <c r="L32597" s="1334"/>
    </row>
    <row r="32598" spans="1:12" ht="24" customHeight="1">
      <c r="A32598" s="1355"/>
      <c r="B32598" s="1355"/>
      <c r="C32598" s="1433"/>
      <c r="E32598" s="1433"/>
      <c r="K32598" s="1433"/>
      <c r="L32598" s="1334"/>
    </row>
    <row r="32599" spans="1:12" ht="24" customHeight="1">
      <c r="A32599" s="1355"/>
      <c r="B32599" s="1355"/>
      <c r="C32599" s="1433"/>
      <c r="E32599" s="1433"/>
      <c r="K32599" s="1433"/>
      <c r="L32599" s="1334"/>
    </row>
    <row r="32600" spans="1:12" ht="24" customHeight="1">
      <c r="A32600" s="1355"/>
      <c r="B32600" s="1355"/>
      <c r="C32600" s="1433"/>
      <c r="E32600" s="1433"/>
      <c r="K32600" s="1433"/>
      <c r="L32600" s="1334"/>
    </row>
    <row r="32601" spans="1:12" ht="24" customHeight="1">
      <c r="A32601" s="1355"/>
      <c r="B32601" s="1355"/>
      <c r="C32601" s="1433"/>
      <c r="E32601" s="1433"/>
      <c r="K32601" s="1433"/>
      <c r="L32601" s="1334"/>
    </row>
    <row r="32602" spans="1:12" ht="24" customHeight="1">
      <c r="A32602" s="1355"/>
      <c r="B32602" s="1355"/>
      <c r="C32602" s="1433"/>
      <c r="E32602" s="1433"/>
      <c r="K32602" s="1433"/>
      <c r="L32602" s="1334"/>
    </row>
    <row r="32603" spans="1:12" ht="24" customHeight="1">
      <c r="A32603" s="1355"/>
      <c r="B32603" s="1355"/>
      <c r="C32603" s="1433"/>
      <c r="E32603" s="1433"/>
      <c r="K32603" s="1433"/>
      <c r="L32603" s="1334"/>
    </row>
    <row r="32604" spans="1:12" ht="24" customHeight="1">
      <c r="A32604" s="1355"/>
      <c r="B32604" s="1355"/>
      <c r="C32604" s="1433"/>
      <c r="E32604" s="1433"/>
      <c r="K32604" s="1433"/>
      <c r="L32604" s="1334"/>
    </row>
    <row r="32605" spans="1:12" ht="24" customHeight="1">
      <c r="A32605" s="1355"/>
      <c r="B32605" s="1355"/>
      <c r="C32605" s="1433"/>
      <c r="E32605" s="1433"/>
      <c r="K32605" s="1433"/>
      <c r="L32605" s="1334"/>
    </row>
    <row r="32606" spans="1:12" ht="24" customHeight="1">
      <c r="A32606" s="1355"/>
      <c r="B32606" s="1355"/>
      <c r="C32606" s="1433"/>
      <c r="E32606" s="1433"/>
      <c r="K32606" s="1433"/>
      <c r="L32606" s="1334"/>
    </row>
    <row r="32607" spans="1:12" ht="24" customHeight="1">
      <c r="A32607" s="1355"/>
      <c r="B32607" s="1355"/>
      <c r="C32607" s="1433"/>
      <c r="E32607" s="1433"/>
      <c r="K32607" s="1433"/>
      <c r="L32607" s="1334"/>
    </row>
    <row r="32608" spans="1:12" ht="24" customHeight="1">
      <c r="A32608" s="1355"/>
      <c r="B32608" s="1355"/>
      <c r="C32608" s="1433"/>
      <c r="E32608" s="1433"/>
      <c r="K32608" s="1433"/>
      <c r="L32608" s="1334"/>
    </row>
    <row r="32609" spans="1:12" ht="24" customHeight="1">
      <c r="A32609" s="1355"/>
      <c r="B32609" s="1355"/>
      <c r="C32609" s="1433"/>
      <c r="E32609" s="1433"/>
      <c r="K32609" s="1433"/>
      <c r="L32609" s="1334"/>
    </row>
    <row r="32610" spans="1:12" ht="24" customHeight="1">
      <c r="A32610" s="1355"/>
      <c r="B32610" s="1355"/>
      <c r="C32610" s="1433"/>
      <c r="E32610" s="1433"/>
      <c r="K32610" s="1433"/>
      <c r="L32610" s="1334"/>
    </row>
    <row r="32611" spans="1:12" ht="24" customHeight="1">
      <c r="A32611" s="1355"/>
      <c r="B32611" s="1355"/>
      <c r="C32611" s="1433"/>
      <c r="E32611" s="1433"/>
      <c r="K32611" s="1433"/>
      <c r="L32611" s="1334"/>
    </row>
    <row r="32612" spans="1:12" ht="24" customHeight="1">
      <c r="A32612" s="1355"/>
      <c r="B32612" s="1355"/>
      <c r="C32612" s="1433"/>
      <c r="E32612" s="1433"/>
      <c r="K32612" s="1433"/>
      <c r="L32612" s="1334"/>
    </row>
    <row r="32613" spans="1:12" ht="24" customHeight="1">
      <c r="A32613" s="1355"/>
      <c r="B32613" s="1355"/>
      <c r="C32613" s="1433"/>
      <c r="E32613" s="1433"/>
      <c r="K32613" s="1433"/>
      <c r="L32613" s="1334"/>
    </row>
    <row r="32614" spans="1:12" ht="24" customHeight="1">
      <c r="A32614" s="1355"/>
      <c r="B32614" s="1355"/>
      <c r="C32614" s="1433"/>
      <c r="E32614" s="1433"/>
      <c r="K32614" s="1433"/>
      <c r="L32614" s="1334"/>
    </row>
    <row r="32615" spans="1:12" ht="24" customHeight="1">
      <c r="A32615" s="1355"/>
      <c r="B32615" s="1355"/>
      <c r="C32615" s="1433"/>
      <c r="E32615" s="1433"/>
      <c r="K32615" s="1433"/>
      <c r="L32615" s="1334"/>
    </row>
    <row r="32616" spans="1:12" ht="24" customHeight="1">
      <c r="A32616" s="1355"/>
      <c r="B32616" s="1355"/>
      <c r="C32616" s="1433"/>
      <c r="E32616" s="1433"/>
      <c r="K32616" s="1433"/>
      <c r="L32616" s="1334"/>
    </row>
    <row r="32617" spans="1:12" ht="24" customHeight="1">
      <c r="A32617" s="1355"/>
      <c r="B32617" s="1355"/>
      <c r="C32617" s="1433"/>
      <c r="E32617" s="1433"/>
      <c r="K32617" s="1433"/>
      <c r="L32617" s="1334"/>
    </row>
    <row r="32618" spans="1:12" ht="24" customHeight="1">
      <c r="A32618" s="1355"/>
      <c r="B32618" s="1355"/>
      <c r="C32618" s="1433"/>
      <c r="E32618" s="1433"/>
      <c r="K32618" s="1433"/>
      <c r="L32618" s="1334"/>
    </row>
    <row r="32619" spans="1:12" ht="24" customHeight="1">
      <c r="A32619" s="1355"/>
      <c r="B32619" s="1355"/>
      <c r="C32619" s="1433"/>
      <c r="E32619" s="1433"/>
      <c r="K32619" s="1433"/>
      <c r="L32619" s="1334"/>
    </row>
    <row r="32620" spans="1:12" ht="24" customHeight="1">
      <c r="A32620" s="1355"/>
      <c r="B32620" s="1355"/>
      <c r="C32620" s="1433"/>
      <c r="E32620" s="1433"/>
      <c r="K32620" s="1433"/>
      <c r="L32620" s="1334"/>
    </row>
    <row r="32621" spans="1:12" ht="24" customHeight="1">
      <c r="A32621" s="1355"/>
      <c r="B32621" s="1355"/>
      <c r="C32621" s="1433"/>
      <c r="E32621" s="1433"/>
      <c r="K32621" s="1433"/>
      <c r="L32621" s="1334"/>
    </row>
    <row r="32622" spans="1:12" ht="24" customHeight="1">
      <c r="A32622" s="1355"/>
      <c r="B32622" s="1355"/>
      <c r="C32622" s="1433"/>
      <c r="E32622" s="1433"/>
      <c r="K32622" s="1433"/>
      <c r="L32622" s="1334"/>
    </row>
    <row r="32623" spans="1:12" ht="24" customHeight="1">
      <c r="A32623" s="1355"/>
      <c r="B32623" s="1355"/>
      <c r="C32623" s="1433"/>
      <c r="E32623" s="1433"/>
      <c r="K32623" s="1433"/>
      <c r="L32623" s="1334"/>
    </row>
    <row r="32624" spans="1:12" ht="24" customHeight="1">
      <c r="A32624" s="1355"/>
      <c r="B32624" s="1355"/>
      <c r="C32624" s="1433"/>
      <c r="E32624" s="1433"/>
      <c r="K32624" s="1433"/>
      <c r="L32624" s="1334"/>
    </row>
    <row r="32625" spans="1:12" ht="24" customHeight="1">
      <c r="A32625" s="1355"/>
      <c r="B32625" s="1355"/>
      <c r="C32625" s="1433"/>
      <c r="E32625" s="1433"/>
      <c r="K32625" s="1433"/>
      <c r="L32625" s="1334"/>
    </row>
    <row r="32626" spans="1:12" ht="24" customHeight="1">
      <c r="A32626" s="1355"/>
      <c r="B32626" s="1355"/>
      <c r="C32626" s="1433"/>
      <c r="E32626" s="1433"/>
      <c r="K32626" s="1433"/>
      <c r="L32626" s="1334"/>
    </row>
    <row r="32627" spans="1:12" ht="24" customHeight="1">
      <c r="A32627" s="1355"/>
      <c r="B32627" s="1355"/>
      <c r="C32627" s="1433"/>
      <c r="E32627" s="1433"/>
      <c r="K32627" s="1433"/>
      <c r="L32627" s="1334"/>
    </row>
    <row r="32628" spans="1:12" ht="24" customHeight="1">
      <c r="A32628" s="1355"/>
      <c r="B32628" s="1355"/>
      <c r="C32628" s="1433"/>
      <c r="E32628" s="1433"/>
      <c r="K32628" s="1433"/>
      <c r="L32628" s="1334"/>
    </row>
    <row r="32629" spans="1:12" ht="24" customHeight="1">
      <c r="A32629" s="1355"/>
      <c r="B32629" s="1355"/>
      <c r="C32629" s="1433"/>
      <c r="E32629" s="1433"/>
      <c r="K32629" s="1433"/>
      <c r="L32629" s="1334"/>
    </row>
    <row r="32630" spans="1:12" ht="24" customHeight="1">
      <c r="A32630" s="1355"/>
      <c r="B32630" s="1355"/>
      <c r="C32630" s="1433"/>
      <c r="E32630" s="1433"/>
      <c r="K32630" s="1433"/>
      <c r="L32630" s="1334"/>
    </row>
    <row r="32631" spans="1:12" ht="24" customHeight="1">
      <c r="A32631" s="1355"/>
      <c r="B32631" s="1355"/>
      <c r="C32631" s="1433"/>
      <c r="E32631" s="1433"/>
      <c r="K32631" s="1433"/>
      <c r="L32631" s="1334"/>
    </row>
    <row r="32632" spans="1:12" ht="24" customHeight="1">
      <c r="A32632" s="1355"/>
      <c r="B32632" s="1355"/>
      <c r="C32632" s="1433"/>
      <c r="E32632" s="1433"/>
      <c r="K32632" s="1433"/>
      <c r="L32632" s="1334"/>
    </row>
    <row r="32633" spans="1:12" ht="24" customHeight="1">
      <c r="A32633" s="1355"/>
      <c r="B32633" s="1355"/>
      <c r="C32633" s="1433"/>
      <c r="E32633" s="1433"/>
      <c r="K32633" s="1433"/>
      <c r="L32633" s="1334"/>
    </row>
    <row r="32634" spans="1:12" ht="24" customHeight="1">
      <c r="A32634" s="1355"/>
      <c r="B32634" s="1355"/>
      <c r="C32634" s="1433"/>
      <c r="E32634" s="1433"/>
      <c r="K32634" s="1433"/>
      <c r="L32634" s="1334"/>
    </row>
    <row r="32635" spans="1:12" ht="24" customHeight="1">
      <c r="A32635" s="1355"/>
      <c r="B32635" s="1355"/>
      <c r="C32635" s="1433"/>
      <c r="E32635" s="1433"/>
      <c r="K32635" s="1433"/>
      <c r="L32635" s="1334"/>
    </row>
    <row r="32636" spans="1:12" ht="24" customHeight="1">
      <c r="A32636" s="1355"/>
      <c r="B32636" s="1355"/>
      <c r="C32636" s="1433"/>
      <c r="E32636" s="1433"/>
      <c r="K32636" s="1433"/>
      <c r="L32636" s="1334"/>
    </row>
    <row r="32637" spans="1:12" ht="24" customHeight="1">
      <c r="A32637" s="1355"/>
      <c r="B32637" s="1355"/>
      <c r="C32637" s="1433"/>
      <c r="E32637" s="1433"/>
      <c r="K32637" s="1433"/>
      <c r="L32637" s="1334"/>
    </row>
    <row r="32638" spans="1:12" ht="24" customHeight="1">
      <c r="A32638" s="1355"/>
      <c r="B32638" s="1355"/>
      <c r="C32638" s="1433"/>
      <c r="E32638" s="1433"/>
      <c r="K32638" s="1433"/>
      <c r="L32638" s="1334"/>
    </row>
    <row r="32639" spans="1:12" ht="24" customHeight="1">
      <c r="A32639" s="1355"/>
      <c r="B32639" s="1355"/>
      <c r="C32639" s="1433"/>
      <c r="E32639" s="1433"/>
      <c r="K32639" s="1433"/>
      <c r="L32639" s="1334"/>
    </row>
    <row r="32640" spans="1:12" ht="24" customHeight="1">
      <c r="A32640" s="1355"/>
      <c r="B32640" s="1355"/>
      <c r="C32640" s="1433"/>
      <c r="E32640" s="1433"/>
      <c r="K32640" s="1433"/>
      <c r="L32640" s="1334"/>
    </row>
    <row r="32641" spans="1:12" ht="24" customHeight="1">
      <c r="A32641" s="1355"/>
      <c r="B32641" s="1355"/>
      <c r="C32641" s="1433"/>
      <c r="E32641" s="1433"/>
      <c r="K32641" s="1433"/>
      <c r="L32641" s="1334"/>
    </row>
    <row r="32642" spans="1:12" ht="24" customHeight="1">
      <c r="A32642" s="1355"/>
      <c r="B32642" s="1355"/>
      <c r="C32642" s="1433"/>
      <c r="E32642" s="1433"/>
      <c r="K32642" s="1433"/>
      <c r="L32642" s="1334"/>
    </row>
    <row r="32643" spans="1:12" ht="24" customHeight="1">
      <c r="A32643" s="1355"/>
      <c r="B32643" s="1355"/>
      <c r="C32643" s="1433"/>
      <c r="E32643" s="1433"/>
      <c r="K32643" s="1433"/>
      <c r="L32643" s="1334"/>
    </row>
    <row r="32644" spans="1:12" ht="24" customHeight="1">
      <c r="A32644" s="1355"/>
      <c r="B32644" s="1355"/>
      <c r="C32644" s="1433"/>
      <c r="E32644" s="1433"/>
      <c r="K32644" s="1433"/>
      <c r="L32644" s="1334"/>
    </row>
    <row r="32645" spans="1:12" ht="24" customHeight="1">
      <c r="A32645" s="1355"/>
      <c r="B32645" s="1355"/>
      <c r="C32645" s="1433"/>
      <c r="E32645" s="1433"/>
      <c r="K32645" s="1433"/>
      <c r="L32645" s="1334"/>
    </row>
    <row r="32646" spans="1:12" ht="24" customHeight="1">
      <c r="A32646" s="1355"/>
      <c r="B32646" s="1355"/>
      <c r="C32646" s="1433"/>
      <c r="E32646" s="1433"/>
      <c r="K32646" s="1433"/>
      <c r="L32646" s="1334"/>
    </row>
    <row r="32647" spans="1:12" ht="24" customHeight="1">
      <c r="A32647" s="1355"/>
      <c r="B32647" s="1355"/>
      <c r="C32647" s="1433"/>
      <c r="E32647" s="1433"/>
      <c r="K32647" s="1433"/>
      <c r="L32647" s="1334"/>
    </row>
    <row r="32648" spans="1:12" ht="24" customHeight="1">
      <c r="A32648" s="1355"/>
      <c r="B32648" s="1355"/>
      <c r="C32648" s="1433"/>
      <c r="E32648" s="1433"/>
      <c r="K32648" s="1433"/>
      <c r="L32648" s="1334"/>
    </row>
    <row r="32649" spans="1:12" ht="24" customHeight="1">
      <c r="A32649" s="1355"/>
      <c r="B32649" s="1355"/>
      <c r="C32649" s="1433"/>
      <c r="E32649" s="1433"/>
      <c r="K32649" s="1433"/>
      <c r="L32649" s="1334"/>
    </row>
    <row r="32650" spans="1:12" ht="24" customHeight="1">
      <c r="A32650" s="1355"/>
      <c r="B32650" s="1355"/>
      <c r="C32650" s="1433"/>
      <c r="E32650" s="1433"/>
      <c r="K32650" s="1433"/>
      <c r="L32650" s="1334"/>
    </row>
    <row r="32651" spans="1:12" ht="24" customHeight="1">
      <c r="A32651" s="1355"/>
      <c r="B32651" s="1355"/>
      <c r="C32651" s="1433"/>
      <c r="E32651" s="1433"/>
      <c r="K32651" s="1433"/>
      <c r="L32651" s="1334"/>
    </row>
    <row r="32652" spans="1:12" ht="24" customHeight="1">
      <c r="A32652" s="1355"/>
      <c r="B32652" s="1355"/>
      <c r="C32652" s="1433"/>
      <c r="E32652" s="1433"/>
      <c r="K32652" s="1433"/>
      <c r="L32652" s="1334"/>
    </row>
    <row r="32653" spans="1:12" ht="24" customHeight="1">
      <c r="A32653" s="1355"/>
      <c r="B32653" s="1355"/>
      <c r="C32653" s="1433"/>
      <c r="E32653" s="1433"/>
      <c r="K32653" s="1433"/>
      <c r="L32653" s="1334"/>
    </row>
    <row r="32654" spans="1:12" ht="24" customHeight="1">
      <c r="A32654" s="1355"/>
      <c r="B32654" s="1355"/>
      <c r="C32654" s="1433"/>
      <c r="E32654" s="1433"/>
      <c r="K32654" s="1433"/>
      <c r="L32654" s="1334"/>
    </row>
    <row r="32655" spans="1:12" ht="24" customHeight="1">
      <c r="A32655" s="1355"/>
      <c r="B32655" s="1355"/>
      <c r="C32655" s="1433"/>
      <c r="E32655" s="1433"/>
      <c r="K32655" s="1433"/>
      <c r="L32655" s="1334"/>
    </row>
    <row r="32656" spans="1:12" ht="24" customHeight="1">
      <c r="A32656" s="1355"/>
      <c r="B32656" s="1355"/>
      <c r="C32656" s="1433"/>
      <c r="E32656" s="1433"/>
      <c r="K32656" s="1433"/>
      <c r="L32656" s="1334"/>
    </row>
    <row r="32657" spans="1:12" ht="24" customHeight="1">
      <c r="A32657" s="1355"/>
      <c r="B32657" s="1355"/>
      <c r="C32657" s="1433"/>
      <c r="E32657" s="1433"/>
      <c r="K32657" s="1433"/>
      <c r="L32657" s="1334"/>
    </row>
    <row r="32658" spans="1:12" ht="24" customHeight="1">
      <c r="A32658" s="1355"/>
      <c r="B32658" s="1355"/>
      <c r="C32658" s="1433"/>
      <c r="E32658" s="1433"/>
      <c r="K32658" s="1433"/>
      <c r="L32658" s="1334"/>
    </row>
    <row r="32659" spans="1:12" ht="24" customHeight="1">
      <c r="A32659" s="1355"/>
      <c r="B32659" s="1355"/>
      <c r="C32659" s="1433"/>
      <c r="E32659" s="1433"/>
      <c r="K32659" s="1433"/>
      <c r="L32659" s="1334"/>
    </row>
    <row r="32660" spans="1:12" ht="24" customHeight="1">
      <c r="A32660" s="1355"/>
      <c r="B32660" s="1355"/>
      <c r="C32660" s="1433"/>
      <c r="E32660" s="1433"/>
      <c r="K32660" s="1433"/>
      <c r="L32660" s="1334"/>
    </row>
    <row r="32661" spans="1:12" ht="24" customHeight="1">
      <c r="A32661" s="1355"/>
      <c r="B32661" s="1355"/>
      <c r="C32661" s="1433"/>
      <c r="E32661" s="1433"/>
      <c r="K32661" s="1433"/>
      <c r="L32661" s="1334"/>
    </row>
    <row r="32662" spans="1:12" ht="24" customHeight="1">
      <c r="A32662" s="1355"/>
      <c r="B32662" s="1355"/>
      <c r="C32662" s="1433"/>
      <c r="E32662" s="1433"/>
      <c r="K32662" s="1433"/>
      <c r="L32662" s="1334"/>
    </row>
    <row r="32663" spans="1:12" ht="24" customHeight="1">
      <c r="A32663" s="1355"/>
      <c r="B32663" s="1355"/>
      <c r="C32663" s="1433"/>
      <c r="E32663" s="1433"/>
      <c r="K32663" s="1433"/>
      <c r="L32663" s="1334"/>
    </row>
    <row r="32664" spans="1:12" ht="24" customHeight="1">
      <c r="A32664" s="1355"/>
      <c r="B32664" s="1355"/>
      <c r="C32664" s="1433"/>
      <c r="E32664" s="1433"/>
      <c r="K32664" s="1433"/>
      <c r="L32664" s="1334"/>
    </row>
    <row r="32665" spans="1:12" ht="24" customHeight="1">
      <c r="A32665" s="1355"/>
      <c r="B32665" s="1355"/>
      <c r="C32665" s="1433"/>
      <c r="E32665" s="1433"/>
      <c r="K32665" s="1433"/>
      <c r="L32665" s="1334"/>
    </row>
    <row r="32666" spans="1:12" ht="24" customHeight="1">
      <c r="A32666" s="1355"/>
      <c r="B32666" s="1355"/>
      <c r="C32666" s="1433"/>
      <c r="E32666" s="1433"/>
      <c r="K32666" s="1433"/>
      <c r="L32666" s="1334"/>
    </row>
    <row r="32667" spans="1:12" ht="24" customHeight="1">
      <c r="A32667" s="1355"/>
      <c r="B32667" s="1355"/>
      <c r="C32667" s="1433"/>
      <c r="E32667" s="1433"/>
      <c r="K32667" s="1433"/>
      <c r="L32667" s="1334"/>
    </row>
    <row r="32668" spans="1:12" ht="24" customHeight="1">
      <c r="A32668" s="1355"/>
      <c r="B32668" s="1355"/>
      <c r="C32668" s="1433"/>
      <c r="E32668" s="1433"/>
      <c r="K32668" s="1433"/>
      <c r="L32668" s="1334"/>
    </row>
    <row r="32669" spans="1:12" ht="24" customHeight="1">
      <c r="A32669" s="1355"/>
      <c r="B32669" s="1355"/>
      <c r="C32669" s="1433"/>
      <c r="E32669" s="1433"/>
      <c r="K32669" s="1433"/>
      <c r="L32669" s="1334"/>
    </row>
    <row r="32670" spans="1:12" ht="24" customHeight="1">
      <c r="A32670" s="1355"/>
      <c r="B32670" s="1355"/>
      <c r="C32670" s="1433"/>
      <c r="E32670" s="1433"/>
      <c r="K32670" s="1433"/>
      <c r="L32670" s="1334"/>
    </row>
    <row r="32671" spans="1:12" ht="24" customHeight="1">
      <c r="A32671" s="1355"/>
      <c r="B32671" s="1355"/>
      <c r="C32671" s="1433"/>
      <c r="E32671" s="1433"/>
      <c r="K32671" s="1433"/>
      <c r="L32671" s="1334"/>
    </row>
    <row r="32672" spans="1:12" ht="24" customHeight="1">
      <c r="A32672" s="1355"/>
      <c r="B32672" s="1355"/>
      <c r="C32672" s="1433"/>
      <c r="E32672" s="1433"/>
      <c r="K32672" s="1433"/>
      <c r="L32672" s="1334"/>
    </row>
    <row r="32673" spans="1:12" ht="24" customHeight="1">
      <c r="A32673" s="1355"/>
      <c r="B32673" s="1355"/>
      <c r="C32673" s="1433"/>
      <c r="E32673" s="1433"/>
      <c r="K32673" s="1433"/>
      <c r="L32673" s="1334"/>
    </row>
    <row r="32674" spans="1:12" ht="24" customHeight="1">
      <c r="A32674" s="1355"/>
      <c r="B32674" s="1355"/>
      <c r="C32674" s="1433"/>
      <c r="E32674" s="1433"/>
      <c r="K32674" s="1433"/>
      <c r="L32674" s="1334"/>
    </row>
    <row r="32675" spans="1:12" ht="24" customHeight="1">
      <c r="A32675" s="1355"/>
      <c r="B32675" s="1355"/>
      <c r="C32675" s="1433"/>
      <c r="E32675" s="1433"/>
      <c r="K32675" s="1433"/>
      <c r="L32675" s="1334"/>
    </row>
    <row r="32676" spans="1:12" ht="24" customHeight="1">
      <c r="A32676" s="1355"/>
      <c r="B32676" s="1355"/>
      <c r="C32676" s="1433"/>
      <c r="E32676" s="1433"/>
      <c r="K32676" s="1433"/>
      <c r="L32676" s="1334"/>
    </row>
    <row r="32677" spans="1:12" ht="24" customHeight="1">
      <c r="A32677" s="1355"/>
      <c r="B32677" s="1355"/>
      <c r="C32677" s="1433"/>
      <c r="E32677" s="1433"/>
      <c r="K32677" s="1433"/>
      <c r="L32677" s="1334"/>
    </row>
    <row r="32678" spans="1:12" ht="24" customHeight="1">
      <c r="A32678" s="1355"/>
      <c r="B32678" s="1355"/>
      <c r="C32678" s="1433"/>
      <c r="E32678" s="1433"/>
      <c r="K32678" s="1433"/>
      <c r="L32678" s="1334"/>
    </row>
    <row r="32679" spans="1:12" ht="24" customHeight="1">
      <c r="A32679" s="1355"/>
      <c r="B32679" s="1355"/>
      <c r="C32679" s="1433"/>
      <c r="E32679" s="1433"/>
      <c r="K32679" s="1433"/>
      <c r="L32679" s="1334"/>
    </row>
    <row r="32680" spans="1:12" ht="24" customHeight="1">
      <c r="A32680" s="1355"/>
      <c r="B32680" s="1355"/>
      <c r="C32680" s="1433"/>
      <c r="E32680" s="1433"/>
      <c r="K32680" s="1433"/>
      <c r="L32680" s="1334"/>
    </row>
    <row r="32681" spans="1:12" ht="24" customHeight="1">
      <c r="A32681" s="1355"/>
      <c r="B32681" s="1355"/>
      <c r="C32681" s="1433"/>
      <c r="E32681" s="1433"/>
      <c r="K32681" s="1433"/>
      <c r="L32681" s="1334"/>
    </row>
    <row r="32682" spans="1:12" ht="24" customHeight="1">
      <c r="A32682" s="1355"/>
      <c r="B32682" s="1355"/>
      <c r="C32682" s="1433"/>
      <c r="E32682" s="1433"/>
      <c r="K32682" s="1433"/>
      <c r="L32682" s="1334"/>
    </row>
    <row r="32683" spans="1:12" ht="24" customHeight="1">
      <c r="A32683" s="1355"/>
      <c r="B32683" s="1355"/>
      <c r="C32683" s="1433"/>
      <c r="E32683" s="1433"/>
      <c r="K32683" s="1433"/>
      <c r="L32683" s="1334"/>
    </row>
    <row r="32684" spans="1:12" ht="24" customHeight="1">
      <c r="A32684" s="1355"/>
      <c r="B32684" s="1355"/>
      <c r="C32684" s="1433"/>
      <c r="E32684" s="1433"/>
      <c r="K32684" s="1433"/>
      <c r="L32684" s="1334"/>
    </row>
    <row r="32685" spans="1:12" ht="24" customHeight="1">
      <c r="A32685" s="1355"/>
      <c r="B32685" s="1355"/>
      <c r="C32685" s="1433"/>
      <c r="E32685" s="1433"/>
      <c r="K32685" s="1433"/>
      <c r="L32685" s="1334"/>
    </row>
    <row r="32686" spans="1:12" ht="24" customHeight="1">
      <c r="A32686" s="1355"/>
      <c r="B32686" s="1355"/>
      <c r="C32686" s="1433"/>
      <c r="E32686" s="1433"/>
      <c r="K32686" s="1433"/>
      <c r="L32686" s="1334"/>
    </row>
    <row r="32687" spans="1:12" ht="24" customHeight="1">
      <c r="A32687" s="1355"/>
      <c r="B32687" s="1355"/>
      <c r="C32687" s="1433"/>
      <c r="E32687" s="1433"/>
      <c r="K32687" s="1433"/>
      <c r="L32687" s="1334"/>
    </row>
    <row r="32688" spans="1:12" ht="24" customHeight="1">
      <c r="A32688" s="1355"/>
      <c r="B32688" s="1355"/>
      <c r="C32688" s="1433"/>
      <c r="E32688" s="1433"/>
      <c r="K32688" s="1433"/>
      <c r="L32688" s="1334"/>
    </row>
    <row r="32689" spans="1:12" ht="24" customHeight="1">
      <c r="A32689" s="1355"/>
      <c r="B32689" s="1355"/>
      <c r="C32689" s="1433"/>
      <c r="E32689" s="1433"/>
      <c r="K32689" s="1433"/>
      <c r="L32689" s="1334"/>
    </row>
    <row r="32690" spans="1:12" ht="24" customHeight="1">
      <c r="A32690" s="1355"/>
      <c r="B32690" s="1355"/>
      <c r="C32690" s="1433"/>
      <c r="E32690" s="1433"/>
      <c r="K32690" s="1433"/>
      <c r="L32690" s="1334"/>
    </row>
    <row r="32691" spans="1:12" ht="24" customHeight="1">
      <c r="A32691" s="1355"/>
      <c r="B32691" s="1355"/>
      <c r="C32691" s="1433"/>
      <c r="E32691" s="1433"/>
      <c r="K32691" s="1433"/>
      <c r="L32691" s="1334"/>
    </row>
    <row r="32692" spans="1:12" ht="24" customHeight="1">
      <c r="A32692" s="1355"/>
      <c r="B32692" s="1355"/>
      <c r="C32692" s="1433"/>
      <c r="E32692" s="1433"/>
      <c r="K32692" s="1433"/>
      <c r="L32692" s="1334"/>
    </row>
    <row r="32693" spans="1:12" ht="24" customHeight="1">
      <c r="A32693" s="1355"/>
      <c r="B32693" s="1355"/>
      <c r="C32693" s="1433"/>
      <c r="E32693" s="1433"/>
      <c r="K32693" s="1433"/>
      <c r="L32693" s="1334"/>
    </row>
    <row r="32694" spans="1:12" ht="24" customHeight="1">
      <c r="A32694" s="1355"/>
      <c r="B32694" s="1355"/>
      <c r="C32694" s="1433"/>
      <c r="E32694" s="1433"/>
      <c r="K32694" s="1433"/>
      <c r="L32694" s="1334"/>
    </row>
    <row r="32695" spans="1:12" ht="24" customHeight="1">
      <c r="A32695" s="1355"/>
      <c r="B32695" s="1355"/>
      <c r="C32695" s="1433"/>
      <c r="E32695" s="1433"/>
      <c r="K32695" s="1433"/>
      <c r="L32695" s="1334"/>
    </row>
    <row r="32696" spans="1:12" ht="24" customHeight="1">
      <c r="A32696" s="1355"/>
      <c r="B32696" s="1355"/>
      <c r="C32696" s="1433"/>
      <c r="E32696" s="1433"/>
      <c r="K32696" s="1433"/>
      <c r="L32696" s="1334"/>
    </row>
    <row r="32697" spans="1:12" ht="24" customHeight="1">
      <c r="A32697" s="1355"/>
      <c r="B32697" s="1355"/>
      <c r="C32697" s="1433"/>
      <c r="E32697" s="1433"/>
      <c r="K32697" s="1433"/>
      <c r="L32697" s="1334"/>
    </row>
    <row r="32698" spans="1:12" ht="24" customHeight="1">
      <c r="A32698" s="1355"/>
      <c r="B32698" s="1355"/>
      <c r="C32698" s="1433"/>
      <c r="E32698" s="1433"/>
      <c r="K32698" s="1433"/>
      <c r="L32698" s="1334"/>
    </row>
    <row r="32699" spans="1:12" ht="24" customHeight="1">
      <c r="A32699" s="1355"/>
      <c r="B32699" s="1355"/>
      <c r="C32699" s="1433"/>
      <c r="E32699" s="1433"/>
      <c r="K32699" s="1433"/>
      <c r="L32699" s="1334"/>
    </row>
    <row r="32700" spans="1:12" ht="24" customHeight="1">
      <c r="A32700" s="1355"/>
      <c r="B32700" s="1355"/>
      <c r="C32700" s="1433"/>
      <c r="E32700" s="1433"/>
      <c r="K32700" s="1433"/>
      <c r="L32700" s="1334"/>
    </row>
    <row r="32701" spans="1:12" ht="24" customHeight="1">
      <c r="A32701" s="1355"/>
      <c r="B32701" s="1355"/>
      <c r="C32701" s="1433"/>
      <c r="E32701" s="1433"/>
      <c r="K32701" s="1433"/>
      <c r="L32701" s="1334"/>
    </row>
    <row r="32702" spans="1:12" ht="24" customHeight="1">
      <c r="A32702" s="1355"/>
      <c r="B32702" s="1355"/>
      <c r="C32702" s="1433"/>
      <c r="E32702" s="1433"/>
      <c r="K32702" s="1433"/>
      <c r="L32702" s="1334"/>
    </row>
    <row r="32703" spans="1:12" ht="24" customHeight="1">
      <c r="A32703" s="1355"/>
      <c r="B32703" s="1355"/>
      <c r="C32703" s="1433"/>
      <c r="E32703" s="1433"/>
      <c r="K32703" s="1433"/>
      <c r="L32703" s="1334"/>
    </row>
    <row r="32704" spans="1:12" ht="24" customHeight="1">
      <c r="A32704" s="1355"/>
      <c r="B32704" s="1355"/>
      <c r="C32704" s="1433"/>
      <c r="E32704" s="1433"/>
      <c r="K32704" s="1433"/>
      <c r="L32704" s="1334"/>
    </row>
    <row r="32705" spans="1:12" ht="24" customHeight="1">
      <c r="A32705" s="1355"/>
      <c r="B32705" s="1355"/>
      <c r="C32705" s="1433"/>
      <c r="E32705" s="1433"/>
      <c r="K32705" s="1433"/>
      <c r="L32705" s="1334"/>
    </row>
    <row r="32706" spans="1:12" ht="24" customHeight="1">
      <c r="A32706" s="1355"/>
      <c r="B32706" s="1355"/>
      <c r="C32706" s="1433"/>
      <c r="E32706" s="1433"/>
      <c r="K32706" s="1433"/>
      <c r="L32706" s="1334"/>
    </row>
    <row r="32707" spans="1:12" ht="24" customHeight="1">
      <c r="A32707" s="1355"/>
      <c r="B32707" s="1355"/>
      <c r="C32707" s="1433"/>
      <c r="E32707" s="1433"/>
      <c r="K32707" s="1433"/>
      <c r="L32707" s="1334"/>
    </row>
    <row r="32708" spans="1:12" ht="24" customHeight="1">
      <c r="A32708" s="1355"/>
      <c r="B32708" s="1355"/>
      <c r="C32708" s="1433"/>
      <c r="E32708" s="1433"/>
      <c r="K32708" s="1433"/>
      <c r="L32708" s="1334"/>
    </row>
    <row r="32709" spans="1:12" ht="24" customHeight="1">
      <c r="A32709" s="1355"/>
      <c r="B32709" s="1355"/>
      <c r="C32709" s="1433"/>
      <c r="E32709" s="1433"/>
      <c r="K32709" s="1433"/>
      <c r="L32709" s="1334"/>
    </row>
    <row r="32710" spans="1:12" ht="24" customHeight="1">
      <c r="A32710" s="1355"/>
      <c r="B32710" s="1355"/>
      <c r="C32710" s="1433"/>
      <c r="E32710" s="1433"/>
      <c r="K32710" s="1433"/>
      <c r="L32710" s="1334"/>
    </row>
    <row r="32711" spans="1:12" ht="24" customHeight="1">
      <c r="A32711" s="1355"/>
      <c r="B32711" s="1355"/>
      <c r="C32711" s="1433"/>
      <c r="E32711" s="1433"/>
      <c r="K32711" s="1433"/>
      <c r="L32711" s="1334"/>
    </row>
    <row r="32712" spans="1:12" ht="24" customHeight="1">
      <c r="A32712" s="1355"/>
      <c r="B32712" s="1355"/>
      <c r="C32712" s="1433"/>
      <c r="E32712" s="1433"/>
      <c r="K32712" s="1433"/>
      <c r="L32712" s="1334"/>
    </row>
    <row r="32713" spans="1:12" ht="24" customHeight="1">
      <c r="A32713" s="1355"/>
      <c r="B32713" s="1355"/>
      <c r="C32713" s="1433"/>
      <c r="E32713" s="1433"/>
      <c r="K32713" s="1433"/>
      <c r="L32713" s="1334"/>
    </row>
    <row r="32714" spans="1:12" ht="24" customHeight="1">
      <c r="A32714" s="1355"/>
      <c r="B32714" s="1355"/>
      <c r="C32714" s="1433"/>
      <c r="E32714" s="1433"/>
      <c r="K32714" s="1433"/>
      <c r="L32714" s="1334"/>
    </row>
    <row r="32715" spans="1:12" ht="24" customHeight="1">
      <c r="A32715" s="1355"/>
      <c r="B32715" s="1355"/>
      <c r="C32715" s="1433"/>
      <c r="E32715" s="1433"/>
      <c r="K32715" s="1433"/>
      <c r="L32715" s="1334"/>
    </row>
    <row r="32716" spans="1:12" ht="24" customHeight="1">
      <c r="A32716" s="1355"/>
      <c r="B32716" s="1355"/>
      <c r="C32716" s="1433"/>
      <c r="E32716" s="1433"/>
      <c r="K32716" s="1433"/>
      <c r="L32716" s="1334"/>
    </row>
    <row r="32717" spans="1:12" ht="24" customHeight="1">
      <c r="A32717" s="1355"/>
      <c r="B32717" s="1355"/>
      <c r="C32717" s="1433"/>
      <c r="E32717" s="1433"/>
      <c r="K32717" s="1433"/>
      <c r="L32717" s="1334"/>
    </row>
    <row r="32718" spans="1:12" ht="24" customHeight="1">
      <c r="A32718" s="1355"/>
      <c r="B32718" s="1355"/>
      <c r="C32718" s="1433"/>
      <c r="E32718" s="1433"/>
      <c r="K32718" s="1433"/>
      <c r="L32718" s="1334"/>
    </row>
    <row r="32719" spans="1:12" ht="24" customHeight="1">
      <c r="A32719" s="1355"/>
      <c r="B32719" s="1355"/>
      <c r="C32719" s="1433"/>
      <c r="E32719" s="1433"/>
      <c r="K32719" s="1433"/>
      <c r="L32719" s="1334"/>
    </row>
    <row r="32720" spans="1:12" ht="24" customHeight="1">
      <c r="A32720" s="1355"/>
      <c r="B32720" s="1355"/>
      <c r="C32720" s="1433"/>
      <c r="E32720" s="1433"/>
      <c r="K32720" s="1433"/>
      <c r="L32720" s="1334"/>
    </row>
    <row r="32721" spans="1:12" ht="24" customHeight="1">
      <c r="A32721" s="1355"/>
      <c r="B32721" s="1355"/>
      <c r="C32721" s="1433"/>
      <c r="E32721" s="1433"/>
      <c r="K32721" s="1433"/>
      <c r="L32721" s="1334"/>
    </row>
    <row r="32722" spans="1:12" ht="24" customHeight="1">
      <c r="A32722" s="1355"/>
      <c r="B32722" s="1355"/>
      <c r="C32722" s="1433"/>
      <c r="E32722" s="1433"/>
      <c r="K32722" s="1433"/>
      <c r="L32722" s="1334"/>
    </row>
    <row r="32723" spans="1:12" ht="24" customHeight="1">
      <c r="A32723" s="1355"/>
      <c r="B32723" s="1355"/>
      <c r="C32723" s="1433"/>
      <c r="E32723" s="1433"/>
      <c r="K32723" s="1433"/>
      <c r="L32723" s="1334"/>
    </row>
    <row r="32724" spans="1:12" ht="24" customHeight="1">
      <c r="A32724" s="1355"/>
      <c r="B32724" s="1355"/>
      <c r="C32724" s="1433"/>
      <c r="E32724" s="1433"/>
      <c r="K32724" s="1433"/>
      <c r="L32724" s="1334"/>
    </row>
    <row r="32725" spans="1:12" ht="24" customHeight="1">
      <c r="A32725" s="1355"/>
      <c r="B32725" s="1355"/>
      <c r="C32725" s="1433"/>
      <c r="E32725" s="1433"/>
      <c r="K32725" s="1433"/>
      <c r="L32725" s="1334"/>
    </row>
    <row r="32726" spans="1:12" ht="24" customHeight="1">
      <c r="A32726" s="1355"/>
      <c r="B32726" s="1355"/>
      <c r="C32726" s="1433"/>
      <c r="E32726" s="1433"/>
      <c r="K32726" s="1433"/>
      <c r="L32726" s="1334"/>
    </row>
    <row r="32727" spans="1:12" ht="24" customHeight="1">
      <c r="A32727" s="1355"/>
      <c r="B32727" s="1355"/>
      <c r="C32727" s="1433"/>
      <c r="E32727" s="1433"/>
      <c r="K32727" s="1433"/>
      <c r="L32727" s="1334"/>
    </row>
    <row r="32728" spans="1:12" ht="24" customHeight="1">
      <c r="A32728" s="1355"/>
      <c r="B32728" s="1355"/>
      <c r="C32728" s="1433"/>
      <c r="E32728" s="1433"/>
      <c r="K32728" s="1433"/>
      <c r="L32728" s="1334"/>
    </row>
    <row r="32729" spans="1:12" ht="24" customHeight="1">
      <c r="A32729" s="1355"/>
      <c r="B32729" s="1355"/>
      <c r="C32729" s="1433"/>
      <c r="E32729" s="1433"/>
      <c r="K32729" s="1433"/>
      <c r="L32729" s="1334"/>
    </row>
    <row r="32730" spans="1:12" ht="24" customHeight="1">
      <c r="A32730" s="1355"/>
      <c r="B32730" s="1355"/>
      <c r="C32730" s="1433"/>
      <c r="E32730" s="1433"/>
      <c r="K32730" s="1433"/>
      <c r="L32730" s="1334"/>
    </row>
    <row r="32731" spans="1:12" ht="24" customHeight="1">
      <c r="A32731" s="1355"/>
      <c r="B32731" s="1355"/>
      <c r="C32731" s="1433"/>
      <c r="E32731" s="1433"/>
      <c r="K32731" s="1433"/>
      <c r="L32731" s="1334"/>
    </row>
    <row r="32732" spans="1:12" ht="24" customHeight="1">
      <c r="A32732" s="1355"/>
      <c r="B32732" s="1355"/>
      <c r="C32732" s="1433"/>
      <c r="E32732" s="1433"/>
      <c r="K32732" s="1433"/>
      <c r="L32732" s="1334"/>
    </row>
    <row r="32733" spans="1:12" ht="24" customHeight="1">
      <c r="A32733" s="1355"/>
      <c r="B32733" s="1355"/>
      <c r="C32733" s="1433"/>
      <c r="E32733" s="1433"/>
      <c r="K32733" s="1433"/>
      <c r="L32733" s="1334"/>
    </row>
    <row r="32734" spans="1:12" ht="24" customHeight="1">
      <c r="A32734" s="1355"/>
      <c r="B32734" s="1355"/>
      <c r="C32734" s="1433"/>
      <c r="E32734" s="1433"/>
      <c r="K32734" s="1433"/>
      <c r="L32734" s="1334"/>
    </row>
    <row r="32735" spans="1:12" ht="24" customHeight="1">
      <c r="A32735" s="1355"/>
      <c r="B32735" s="1355"/>
      <c r="C32735" s="1433"/>
      <c r="E32735" s="1433"/>
      <c r="K32735" s="1433"/>
      <c r="L32735" s="1334"/>
    </row>
    <row r="32736" spans="1:12" ht="24" customHeight="1">
      <c r="A32736" s="1355"/>
      <c r="B32736" s="1355"/>
      <c r="C32736" s="1433"/>
      <c r="E32736" s="1433"/>
      <c r="K32736" s="1433"/>
      <c r="L32736" s="1334"/>
    </row>
    <row r="32737" spans="1:12" ht="24" customHeight="1">
      <c r="A32737" s="1355"/>
      <c r="B32737" s="1355"/>
      <c r="C32737" s="1433"/>
      <c r="E32737" s="1433"/>
      <c r="K32737" s="1433"/>
      <c r="L32737" s="1334"/>
    </row>
    <row r="32738" spans="1:12" ht="24" customHeight="1">
      <c r="A32738" s="1355"/>
      <c r="B32738" s="1355"/>
      <c r="C32738" s="1433"/>
      <c r="E32738" s="1433"/>
      <c r="K32738" s="1433"/>
      <c r="L32738" s="1334"/>
    </row>
    <row r="32739" spans="1:12" ht="24" customHeight="1">
      <c r="A32739" s="1355"/>
      <c r="B32739" s="1355"/>
      <c r="C32739" s="1433"/>
      <c r="E32739" s="1433"/>
      <c r="K32739" s="1433"/>
      <c r="L32739" s="1334"/>
    </row>
    <row r="32740" spans="1:12" ht="24" customHeight="1">
      <c r="A32740" s="1355"/>
      <c r="B32740" s="1355"/>
      <c r="C32740" s="1433"/>
      <c r="E32740" s="1433"/>
      <c r="K32740" s="1433"/>
      <c r="L32740" s="1334"/>
    </row>
    <row r="32741" spans="1:12" ht="24" customHeight="1">
      <c r="A32741" s="1355"/>
      <c r="B32741" s="1355"/>
      <c r="C32741" s="1433"/>
      <c r="E32741" s="1433"/>
      <c r="K32741" s="1433"/>
      <c r="L32741" s="1334"/>
    </row>
    <row r="32742" spans="1:12" ht="24" customHeight="1">
      <c r="A32742" s="1355"/>
      <c r="B32742" s="1355"/>
      <c r="C32742" s="1433"/>
      <c r="E32742" s="1433"/>
      <c r="K32742" s="1433"/>
      <c r="L32742" s="1334"/>
    </row>
    <row r="32743" spans="1:12" ht="24" customHeight="1">
      <c r="A32743" s="1355"/>
      <c r="B32743" s="1355"/>
      <c r="C32743" s="1433"/>
      <c r="E32743" s="1433"/>
      <c r="K32743" s="1433"/>
      <c r="L32743" s="1334"/>
    </row>
    <row r="32744" spans="1:12" ht="24" customHeight="1">
      <c r="A32744" s="1355"/>
      <c r="B32744" s="1355"/>
      <c r="C32744" s="1433"/>
      <c r="E32744" s="1433"/>
      <c r="K32744" s="1433"/>
      <c r="L32744" s="1334"/>
    </row>
    <row r="32745" spans="1:12" ht="24" customHeight="1">
      <c r="A32745" s="1355"/>
      <c r="B32745" s="1355"/>
      <c r="C32745" s="1433"/>
      <c r="E32745" s="1433"/>
      <c r="K32745" s="1433"/>
      <c r="L32745" s="1334"/>
    </row>
    <row r="32746" spans="1:12" ht="24" customHeight="1">
      <c r="A32746" s="1355"/>
      <c r="B32746" s="1355"/>
      <c r="C32746" s="1433"/>
      <c r="E32746" s="1433"/>
      <c r="K32746" s="1433"/>
      <c r="L32746" s="1334"/>
    </row>
    <row r="32747" spans="1:12" ht="24" customHeight="1">
      <c r="A32747" s="1355"/>
      <c r="B32747" s="1355"/>
      <c r="C32747" s="1433"/>
      <c r="E32747" s="1433"/>
      <c r="K32747" s="1433"/>
      <c r="L32747" s="1334"/>
    </row>
    <row r="32748" spans="1:12" ht="24" customHeight="1">
      <c r="A32748" s="1355"/>
      <c r="B32748" s="1355"/>
      <c r="C32748" s="1433"/>
      <c r="E32748" s="1433"/>
      <c r="K32748" s="1433"/>
      <c r="L32748" s="1334"/>
    </row>
    <row r="32749" spans="1:12" ht="24" customHeight="1">
      <c r="A32749" s="1355"/>
      <c r="B32749" s="1355"/>
      <c r="C32749" s="1433"/>
      <c r="E32749" s="1433"/>
      <c r="K32749" s="1433"/>
      <c r="L32749" s="1334"/>
    </row>
    <row r="32750" spans="1:12" ht="24" customHeight="1">
      <c r="A32750" s="1355"/>
      <c r="B32750" s="1355"/>
      <c r="C32750" s="1433"/>
      <c r="E32750" s="1433"/>
      <c r="K32750" s="1433"/>
      <c r="L32750" s="1334"/>
    </row>
    <row r="32751" spans="1:12" ht="24" customHeight="1">
      <c r="A32751" s="1355"/>
      <c r="B32751" s="1355"/>
      <c r="C32751" s="1433"/>
      <c r="E32751" s="1433"/>
      <c r="K32751" s="1433"/>
      <c r="L32751" s="1334"/>
    </row>
    <row r="32752" spans="1:12" ht="24" customHeight="1">
      <c r="A32752" s="1355"/>
      <c r="B32752" s="1355"/>
      <c r="C32752" s="1433"/>
      <c r="E32752" s="1433"/>
      <c r="K32752" s="1433"/>
      <c r="L32752" s="1334"/>
    </row>
    <row r="32753" spans="1:12" ht="24" customHeight="1">
      <c r="A32753" s="1355"/>
      <c r="B32753" s="1355"/>
      <c r="C32753" s="1433"/>
      <c r="E32753" s="1433"/>
      <c r="K32753" s="1433"/>
      <c r="L32753" s="1334"/>
    </row>
    <row r="32754" spans="1:12" ht="24" customHeight="1">
      <c r="A32754" s="1355"/>
      <c r="B32754" s="1355"/>
      <c r="C32754" s="1433"/>
      <c r="E32754" s="1433"/>
      <c r="K32754" s="1433"/>
      <c r="L32754" s="1334"/>
    </row>
    <row r="32755" spans="1:12" ht="24" customHeight="1">
      <c r="A32755" s="1355"/>
      <c r="B32755" s="1355"/>
      <c r="C32755" s="1433"/>
      <c r="E32755" s="1433"/>
      <c r="K32755" s="1433"/>
      <c r="L32755" s="1334"/>
    </row>
    <row r="32756" spans="1:12" ht="24" customHeight="1">
      <c r="A32756" s="1355"/>
      <c r="B32756" s="1355"/>
      <c r="C32756" s="1433"/>
      <c r="E32756" s="1433"/>
      <c r="K32756" s="1433"/>
      <c r="L32756" s="1334"/>
    </row>
    <row r="32757" spans="1:12" ht="24" customHeight="1">
      <c r="A32757" s="1355"/>
      <c r="B32757" s="1355"/>
      <c r="C32757" s="1433"/>
      <c r="E32757" s="1433"/>
      <c r="K32757" s="1433"/>
      <c r="L32757" s="1334"/>
    </row>
    <row r="32758" spans="1:12" ht="24" customHeight="1">
      <c r="A32758" s="1355"/>
      <c r="B32758" s="1355"/>
      <c r="C32758" s="1433"/>
      <c r="E32758" s="1433"/>
      <c r="K32758" s="1433"/>
      <c r="L32758" s="1334"/>
    </row>
    <row r="32759" spans="1:12" ht="24" customHeight="1">
      <c r="A32759" s="1355"/>
      <c r="B32759" s="1355"/>
      <c r="C32759" s="1433"/>
      <c r="E32759" s="1433"/>
      <c r="K32759" s="1433"/>
      <c r="L32759" s="1334"/>
    </row>
    <row r="32760" spans="1:12" ht="24" customHeight="1">
      <c r="A32760" s="1355"/>
      <c r="B32760" s="1355"/>
      <c r="C32760" s="1433"/>
      <c r="E32760" s="1433"/>
      <c r="K32760" s="1433"/>
      <c r="L32760" s="1334"/>
    </row>
    <row r="32761" spans="1:12" ht="24" customHeight="1">
      <c r="A32761" s="1355"/>
      <c r="B32761" s="1355"/>
      <c r="C32761" s="1433"/>
      <c r="E32761" s="1433"/>
      <c r="K32761" s="1433"/>
      <c r="L32761" s="1334"/>
    </row>
    <row r="32762" spans="1:12" ht="24" customHeight="1">
      <c r="A32762" s="1355"/>
      <c r="B32762" s="1355"/>
      <c r="C32762" s="1433"/>
      <c r="E32762" s="1433"/>
      <c r="K32762" s="1433"/>
      <c r="L32762" s="1334"/>
    </row>
    <row r="32763" spans="1:12" ht="24" customHeight="1">
      <c r="A32763" s="1355"/>
      <c r="B32763" s="1355"/>
      <c r="C32763" s="1433"/>
      <c r="E32763" s="1433"/>
      <c r="K32763" s="1433"/>
      <c r="L32763" s="1334"/>
    </row>
    <row r="32764" spans="1:12" ht="24" customHeight="1">
      <c r="A32764" s="1355"/>
      <c r="B32764" s="1355"/>
      <c r="C32764" s="1433"/>
      <c r="E32764" s="1433"/>
      <c r="K32764" s="1433"/>
      <c r="L32764" s="1334"/>
    </row>
    <row r="32765" spans="1:12" ht="24" customHeight="1">
      <c r="A32765" s="1355"/>
      <c r="B32765" s="1355"/>
      <c r="C32765" s="1433"/>
      <c r="E32765" s="1433"/>
      <c r="K32765" s="1433"/>
      <c r="L32765" s="1334"/>
    </row>
    <row r="32766" spans="1:12" ht="24" customHeight="1">
      <c r="A32766" s="1355"/>
      <c r="B32766" s="1355"/>
      <c r="C32766" s="1433"/>
      <c r="E32766" s="1433"/>
      <c r="K32766" s="1433"/>
      <c r="L32766" s="1334"/>
    </row>
    <row r="32767" spans="1:12" ht="24" customHeight="1">
      <c r="A32767" s="1355"/>
      <c r="B32767" s="1355"/>
      <c r="C32767" s="1433"/>
      <c r="E32767" s="1433"/>
      <c r="K32767" s="1433"/>
      <c r="L32767" s="1334"/>
    </row>
    <row r="32768" spans="1:12" ht="24" customHeight="1">
      <c r="A32768" s="1355"/>
      <c r="B32768" s="1355"/>
      <c r="C32768" s="1433"/>
      <c r="E32768" s="1433"/>
      <c r="K32768" s="1433"/>
      <c r="L32768" s="1334"/>
    </row>
    <row r="32769" spans="1:12" ht="24" customHeight="1">
      <c r="A32769" s="1355"/>
      <c r="B32769" s="1355"/>
      <c r="C32769" s="1433"/>
      <c r="E32769" s="1433"/>
      <c r="K32769" s="1433"/>
      <c r="L32769" s="1334"/>
    </row>
    <row r="32770" spans="1:12" ht="24" customHeight="1">
      <c r="A32770" s="1355"/>
      <c r="B32770" s="1355"/>
      <c r="C32770" s="1433"/>
      <c r="E32770" s="1433"/>
      <c r="K32770" s="1433"/>
      <c r="L32770" s="1334"/>
    </row>
    <row r="32771" spans="1:12" ht="24" customHeight="1">
      <c r="A32771" s="1355"/>
      <c r="B32771" s="1355"/>
      <c r="C32771" s="1433"/>
      <c r="E32771" s="1433"/>
      <c r="K32771" s="1433"/>
      <c r="L32771" s="1334"/>
    </row>
    <row r="32772" spans="1:12" ht="24" customHeight="1">
      <c r="A32772" s="1355"/>
      <c r="B32772" s="1355"/>
      <c r="C32772" s="1433"/>
      <c r="E32772" s="1433"/>
      <c r="K32772" s="1433"/>
      <c r="L32772" s="1334"/>
    </row>
    <row r="32773" spans="1:12" ht="24" customHeight="1">
      <c r="A32773" s="1355"/>
      <c r="B32773" s="1355"/>
      <c r="C32773" s="1433"/>
      <c r="E32773" s="1433"/>
      <c r="K32773" s="1433"/>
      <c r="L32773" s="1334"/>
    </row>
    <row r="32774" spans="1:12" ht="24" customHeight="1">
      <c r="A32774" s="1355"/>
      <c r="B32774" s="1355"/>
      <c r="C32774" s="1433"/>
      <c r="E32774" s="1433"/>
      <c r="K32774" s="1433"/>
      <c r="L32774" s="1334"/>
    </row>
    <row r="32775" spans="1:12" ht="24" customHeight="1">
      <c r="A32775" s="1355"/>
      <c r="B32775" s="1355"/>
      <c r="C32775" s="1433"/>
      <c r="E32775" s="1433"/>
      <c r="K32775" s="1433"/>
      <c r="L32775" s="1334"/>
    </row>
    <row r="32776" spans="1:12" ht="24" customHeight="1">
      <c r="A32776" s="1355"/>
      <c r="B32776" s="1355"/>
      <c r="C32776" s="1433"/>
      <c r="E32776" s="1433"/>
      <c r="K32776" s="1433"/>
      <c r="L32776" s="1334"/>
    </row>
    <row r="32777" spans="1:12" ht="24" customHeight="1">
      <c r="A32777" s="1355"/>
      <c r="B32777" s="1355"/>
      <c r="C32777" s="1433"/>
      <c r="E32777" s="1433"/>
      <c r="K32777" s="1433"/>
      <c r="L32777" s="1334"/>
    </row>
    <row r="32778" spans="1:12" ht="24" customHeight="1">
      <c r="A32778" s="1355"/>
      <c r="B32778" s="1355"/>
      <c r="C32778" s="1433"/>
      <c r="E32778" s="1433"/>
      <c r="K32778" s="1433"/>
      <c r="L32778" s="1334"/>
    </row>
    <row r="32779" spans="1:12" ht="24" customHeight="1">
      <c r="A32779" s="1355"/>
      <c r="B32779" s="1355"/>
      <c r="C32779" s="1433"/>
      <c r="E32779" s="1433"/>
      <c r="K32779" s="1433"/>
      <c r="L32779" s="1334"/>
    </row>
    <row r="32780" spans="1:12" ht="24" customHeight="1">
      <c r="A32780" s="1355"/>
      <c r="B32780" s="1355"/>
      <c r="C32780" s="1433"/>
      <c r="E32780" s="1433"/>
      <c r="K32780" s="1433"/>
      <c r="L32780" s="1334"/>
    </row>
    <row r="32781" spans="1:12" ht="24" customHeight="1">
      <c r="A32781" s="1355"/>
      <c r="B32781" s="1355"/>
      <c r="C32781" s="1433"/>
      <c r="E32781" s="1433"/>
      <c r="K32781" s="1433"/>
      <c r="L32781" s="1334"/>
    </row>
    <row r="32782" spans="1:12" ht="24" customHeight="1">
      <c r="A32782" s="1355"/>
      <c r="B32782" s="1355"/>
      <c r="C32782" s="1433"/>
      <c r="E32782" s="1433"/>
      <c r="K32782" s="1433"/>
      <c r="L32782" s="1334"/>
    </row>
    <row r="32783" spans="1:12" ht="24" customHeight="1">
      <c r="A32783" s="1355"/>
      <c r="B32783" s="1355"/>
      <c r="C32783" s="1433"/>
      <c r="E32783" s="1433"/>
      <c r="K32783" s="1433"/>
      <c r="L32783" s="1334"/>
    </row>
    <row r="32784" spans="1:12" ht="24" customHeight="1">
      <c r="A32784" s="1355"/>
      <c r="B32784" s="1355"/>
      <c r="C32784" s="1433"/>
      <c r="E32784" s="1433"/>
      <c r="K32784" s="1433"/>
      <c r="L32784" s="1334"/>
    </row>
    <row r="32785" spans="1:12" ht="24" customHeight="1">
      <c r="A32785" s="1355"/>
      <c r="B32785" s="1355"/>
      <c r="C32785" s="1433"/>
      <c r="E32785" s="1433"/>
      <c r="K32785" s="1433"/>
      <c r="L32785" s="1334"/>
    </row>
    <row r="32786" spans="1:12" ht="24" customHeight="1">
      <c r="A32786" s="1355"/>
      <c r="B32786" s="1355"/>
      <c r="C32786" s="1433"/>
      <c r="E32786" s="1433"/>
      <c r="K32786" s="1433"/>
      <c r="L32786" s="1334"/>
    </row>
    <row r="32787" spans="1:12" ht="24" customHeight="1">
      <c r="A32787" s="1355"/>
      <c r="B32787" s="1355"/>
      <c r="C32787" s="1433"/>
      <c r="E32787" s="1433"/>
      <c r="K32787" s="1433"/>
      <c r="L32787" s="1334"/>
    </row>
    <row r="32788" spans="1:12" ht="24" customHeight="1">
      <c r="A32788" s="1355"/>
      <c r="B32788" s="1355"/>
      <c r="C32788" s="1433"/>
      <c r="E32788" s="1433"/>
      <c r="K32788" s="1433"/>
      <c r="L32788" s="1334"/>
    </row>
    <row r="32789" spans="1:12" ht="24" customHeight="1">
      <c r="A32789" s="1355"/>
      <c r="B32789" s="1355"/>
      <c r="C32789" s="1433"/>
      <c r="E32789" s="1433"/>
      <c r="K32789" s="1433"/>
      <c r="L32789" s="1334"/>
    </row>
    <row r="32790" spans="1:12" ht="24" customHeight="1">
      <c r="A32790" s="1355"/>
      <c r="B32790" s="1355"/>
      <c r="C32790" s="1433"/>
      <c r="E32790" s="1433"/>
      <c r="K32790" s="1433"/>
      <c r="L32790" s="1334"/>
    </row>
    <row r="32791" spans="1:12" ht="24" customHeight="1">
      <c r="A32791" s="1355"/>
      <c r="B32791" s="1355"/>
      <c r="C32791" s="1433"/>
      <c r="E32791" s="1433"/>
      <c r="K32791" s="1433"/>
      <c r="L32791" s="1334"/>
    </row>
    <row r="32792" spans="1:12" ht="24" customHeight="1">
      <c r="A32792" s="1355"/>
      <c r="B32792" s="1355"/>
      <c r="C32792" s="1433"/>
      <c r="E32792" s="1433"/>
      <c r="K32792" s="1433"/>
      <c r="L32792" s="1334"/>
    </row>
    <row r="32793" spans="1:12" ht="24" customHeight="1">
      <c r="A32793" s="1355"/>
      <c r="B32793" s="1355"/>
      <c r="C32793" s="1433"/>
      <c r="E32793" s="1433"/>
      <c r="K32793" s="1433"/>
      <c r="L32793" s="1334"/>
    </row>
    <row r="32794" spans="1:12" ht="24" customHeight="1">
      <c r="A32794" s="1355"/>
      <c r="B32794" s="1355"/>
      <c r="C32794" s="1433"/>
      <c r="E32794" s="1433"/>
      <c r="K32794" s="1433"/>
      <c r="L32794" s="1334"/>
    </row>
    <row r="32795" spans="1:12" ht="24" customHeight="1">
      <c r="A32795" s="1355"/>
      <c r="B32795" s="1355"/>
      <c r="C32795" s="1433"/>
      <c r="E32795" s="1433"/>
      <c r="K32795" s="1433"/>
      <c r="L32795" s="1334"/>
    </row>
    <row r="32796" spans="1:12" ht="24" customHeight="1">
      <c r="A32796" s="1355"/>
      <c r="B32796" s="1355"/>
      <c r="C32796" s="1433"/>
      <c r="E32796" s="1433"/>
      <c r="K32796" s="1433"/>
      <c r="L32796" s="1334"/>
    </row>
    <row r="32797" spans="1:12" ht="24" customHeight="1">
      <c r="A32797" s="1355"/>
      <c r="B32797" s="1355"/>
      <c r="C32797" s="1433"/>
      <c r="E32797" s="1433"/>
      <c r="K32797" s="1433"/>
      <c r="L32797" s="1334"/>
    </row>
    <row r="32798" spans="1:12" ht="24" customHeight="1">
      <c r="A32798" s="1355"/>
      <c r="B32798" s="1355"/>
      <c r="C32798" s="1433"/>
      <c r="E32798" s="1433"/>
      <c r="K32798" s="1433"/>
      <c r="L32798" s="1334"/>
    </row>
    <row r="32799" spans="1:12" ht="24" customHeight="1">
      <c r="A32799" s="1355"/>
      <c r="B32799" s="1355"/>
      <c r="C32799" s="1433"/>
      <c r="E32799" s="1433"/>
      <c r="K32799" s="1433"/>
      <c r="L32799" s="1334"/>
    </row>
    <row r="32800" spans="1:12" ht="24" customHeight="1">
      <c r="A32800" s="1355"/>
      <c r="B32800" s="1355"/>
      <c r="C32800" s="1433"/>
      <c r="E32800" s="1433"/>
      <c r="K32800" s="1433"/>
      <c r="L32800" s="1334"/>
    </row>
    <row r="32801" spans="1:12" ht="24" customHeight="1">
      <c r="A32801" s="1355"/>
      <c r="B32801" s="1355"/>
      <c r="C32801" s="1433"/>
      <c r="E32801" s="1433"/>
      <c r="K32801" s="1433"/>
      <c r="L32801" s="1334"/>
    </row>
    <row r="32802" spans="1:12" ht="24" customHeight="1">
      <c r="A32802" s="1355"/>
      <c r="B32802" s="1355"/>
      <c r="C32802" s="1433"/>
      <c r="E32802" s="1433"/>
      <c r="K32802" s="1433"/>
      <c r="L32802" s="1334"/>
    </row>
    <row r="32803" spans="1:12" ht="24" customHeight="1">
      <c r="A32803" s="1355"/>
      <c r="B32803" s="1355"/>
      <c r="C32803" s="1433"/>
      <c r="E32803" s="1433"/>
      <c r="K32803" s="1433"/>
      <c r="L32803" s="1334"/>
    </row>
    <row r="32804" spans="1:12" ht="24" customHeight="1">
      <c r="A32804" s="1355"/>
      <c r="B32804" s="1355"/>
      <c r="C32804" s="1433"/>
      <c r="E32804" s="1433"/>
      <c r="K32804" s="1433"/>
      <c r="L32804" s="1334"/>
    </row>
    <row r="32805" spans="1:12" ht="24" customHeight="1">
      <c r="A32805" s="1355"/>
      <c r="B32805" s="1355"/>
      <c r="C32805" s="1433"/>
      <c r="E32805" s="1433"/>
      <c r="K32805" s="1433"/>
      <c r="L32805" s="1334"/>
    </row>
    <row r="32806" spans="1:12" ht="24" customHeight="1">
      <c r="A32806" s="1355"/>
      <c r="B32806" s="1355"/>
      <c r="C32806" s="1433"/>
      <c r="E32806" s="1433"/>
      <c r="K32806" s="1433"/>
      <c r="L32806" s="1334"/>
    </row>
    <row r="32807" spans="1:12" ht="24" customHeight="1">
      <c r="A32807" s="1355"/>
      <c r="B32807" s="1355"/>
      <c r="C32807" s="1433"/>
      <c r="E32807" s="1433"/>
      <c r="K32807" s="1433"/>
      <c r="L32807" s="1334"/>
    </row>
    <row r="32808" spans="1:12" ht="24" customHeight="1">
      <c r="A32808" s="1355"/>
      <c r="B32808" s="1355"/>
      <c r="C32808" s="1433"/>
      <c r="E32808" s="1433"/>
      <c r="K32808" s="1433"/>
      <c r="L32808" s="1334"/>
    </row>
    <row r="32809" spans="1:12" ht="24" customHeight="1">
      <c r="A32809" s="1355"/>
      <c r="B32809" s="1355"/>
      <c r="C32809" s="1433"/>
      <c r="E32809" s="1433"/>
      <c r="K32809" s="1433"/>
      <c r="L32809" s="1334"/>
    </row>
    <row r="32810" spans="1:12" ht="24" customHeight="1">
      <c r="A32810" s="1355"/>
      <c r="B32810" s="1355"/>
      <c r="C32810" s="1433"/>
      <c r="E32810" s="1433"/>
      <c r="K32810" s="1433"/>
      <c r="L32810" s="1334"/>
    </row>
    <row r="32811" spans="1:12" ht="24" customHeight="1">
      <c r="A32811" s="1355"/>
      <c r="B32811" s="1355"/>
      <c r="C32811" s="1433"/>
      <c r="E32811" s="1433"/>
      <c r="K32811" s="1433"/>
      <c r="L32811" s="1334"/>
    </row>
    <row r="32812" spans="1:12" ht="24" customHeight="1">
      <c r="A32812" s="1355"/>
      <c r="B32812" s="1355"/>
      <c r="C32812" s="1433"/>
      <c r="E32812" s="1433"/>
      <c r="K32812" s="1433"/>
      <c r="L32812" s="1334"/>
    </row>
    <row r="32813" spans="1:12" ht="24" customHeight="1">
      <c r="A32813" s="1355"/>
      <c r="B32813" s="1355"/>
      <c r="C32813" s="1433"/>
      <c r="E32813" s="1433"/>
      <c r="K32813" s="1433"/>
      <c r="L32813" s="1334"/>
    </row>
    <row r="32814" spans="1:12" ht="24" customHeight="1">
      <c r="A32814" s="1355"/>
      <c r="B32814" s="1355"/>
      <c r="C32814" s="1433"/>
      <c r="E32814" s="1433"/>
      <c r="K32814" s="1433"/>
      <c r="L32814" s="1334"/>
    </row>
    <row r="32815" spans="1:12" ht="24" customHeight="1">
      <c r="A32815" s="1355"/>
      <c r="B32815" s="1355"/>
      <c r="C32815" s="1433"/>
      <c r="E32815" s="1433"/>
      <c r="K32815" s="1433"/>
      <c r="L32815" s="1334"/>
    </row>
    <row r="32816" spans="1:12" ht="24" customHeight="1">
      <c r="A32816" s="1355"/>
      <c r="B32816" s="1355"/>
      <c r="C32816" s="1433"/>
      <c r="E32816" s="1433"/>
      <c r="K32816" s="1433"/>
      <c r="L32816" s="1334"/>
    </row>
    <row r="32817" spans="1:12" ht="24" customHeight="1">
      <c r="A32817" s="1355"/>
      <c r="B32817" s="1355"/>
      <c r="C32817" s="1433"/>
      <c r="E32817" s="1433"/>
      <c r="K32817" s="1433"/>
      <c r="L32817" s="1334"/>
    </row>
    <row r="32818" spans="1:12" ht="24" customHeight="1">
      <c r="A32818" s="1355"/>
      <c r="B32818" s="1355"/>
      <c r="C32818" s="1433"/>
      <c r="E32818" s="1433"/>
      <c r="K32818" s="1433"/>
      <c r="L32818" s="1334"/>
    </row>
    <row r="32819" spans="1:12" ht="24" customHeight="1">
      <c r="A32819" s="1355"/>
      <c r="B32819" s="1355"/>
      <c r="C32819" s="1433"/>
      <c r="E32819" s="1433"/>
      <c r="K32819" s="1433"/>
      <c r="L32819" s="1334"/>
    </row>
    <row r="32820" spans="1:12" ht="24" customHeight="1">
      <c r="A32820" s="1355"/>
      <c r="B32820" s="1355"/>
      <c r="C32820" s="1433"/>
      <c r="E32820" s="1433"/>
      <c r="K32820" s="1433"/>
      <c r="L32820" s="1334"/>
    </row>
    <row r="32821" spans="1:12" ht="24" customHeight="1">
      <c r="A32821" s="1355"/>
      <c r="B32821" s="1355"/>
      <c r="C32821" s="1433"/>
      <c r="E32821" s="1433"/>
      <c r="K32821" s="1433"/>
      <c r="L32821" s="1334"/>
    </row>
    <row r="32822" spans="1:12" ht="24" customHeight="1">
      <c r="A32822" s="1355"/>
      <c r="B32822" s="1355"/>
      <c r="C32822" s="1433"/>
      <c r="E32822" s="1433"/>
      <c r="K32822" s="1433"/>
      <c r="L32822" s="1334"/>
    </row>
    <row r="32823" spans="1:12" ht="24" customHeight="1">
      <c r="A32823" s="1355"/>
      <c r="B32823" s="1355"/>
      <c r="C32823" s="1433"/>
      <c r="E32823" s="1433"/>
      <c r="K32823" s="1433"/>
      <c r="L32823" s="1334"/>
    </row>
    <row r="32824" spans="1:12" ht="24" customHeight="1">
      <c r="A32824" s="1355"/>
      <c r="B32824" s="1355"/>
      <c r="C32824" s="1433"/>
      <c r="E32824" s="1433"/>
      <c r="K32824" s="1433"/>
      <c r="L32824" s="1334"/>
    </row>
    <row r="32825" spans="1:12" ht="24" customHeight="1">
      <c r="A32825" s="1355"/>
      <c r="B32825" s="1355"/>
      <c r="C32825" s="1433"/>
      <c r="E32825" s="1433"/>
      <c r="K32825" s="1433"/>
      <c r="L32825" s="1334"/>
    </row>
    <row r="32826" spans="1:12" ht="24" customHeight="1">
      <c r="A32826" s="1355"/>
      <c r="B32826" s="1355"/>
      <c r="C32826" s="1433"/>
      <c r="E32826" s="1433"/>
      <c r="K32826" s="1433"/>
      <c r="L32826" s="1334"/>
    </row>
    <row r="32827" spans="1:12" ht="24" customHeight="1">
      <c r="A32827" s="1355"/>
      <c r="B32827" s="1355"/>
      <c r="C32827" s="1433"/>
      <c r="E32827" s="1433"/>
      <c r="K32827" s="1433"/>
      <c r="L32827" s="1334"/>
    </row>
    <row r="32828" spans="1:12" ht="24" customHeight="1">
      <c r="A32828" s="1355"/>
      <c r="B32828" s="1355"/>
      <c r="C32828" s="1433"/>
      <c r="E32828" s="1433"/>
      <c r="K32828" s="1433"/>
      <c r="L32828" s="1334"/>
    </row>
    <row r="32829" spans="1:12" ht="24" customHeight="1">
      <c r="A32829" s="1355"/>
      <c r="B32829" s="1355"/>
      <c r="C32829" s="1433"/>
      <c r="E32829" s="1433"/>
      <c r="K32829" s="1433"/>
      <c r="L32829" s="1334"/>
    </row>
    <row r="32830" spans="1:12" ht="24" customHeight="1">
      <c r="A32830" s="1355"/>
      <c r="B32830" s="1355"/>
      <c r="C32830" s="1433"/>
      <c r="E32830" s="1433"/>
      <c r="K32830" s="1433"/>
      <c r="L32830" s="1334"/>
    </row>
    <row r="32831" spans="1:12" ht="24" customHeight="1">
      <c r="A32831" s="1355"/>
      <c r="B32831" s="1355"/>
      <c r="C32831" s="1433"/>
      <c r="E32831" s="1433"/>
      <c r="K32831" s="1433"/>
      <c r="L32831" s="1334"/>
    </row>
    <row r="32832" spans="1:12" ht="24" customHeight="1">
      <c r="A32832" s="1355"/>
      <c r="B32832" s="1355"/>
      <c r="C32832" s="1433"/>
      <c r="E32832" s="1433"/>
      <c r="K32832" s="1433"/>
      <c r="L32832" s="1334"/>
    </row>
    <row r="32833" spans="1:12" ht="24" customHeight="1">
      <c r="A32833" s="1355"/>
      <c r="B32833" s="1355"/>
      <c r="C32833" s="1433"/>
      <c r="E32833" s="1433"/>
      <c r="K32833" s="1433"/>
      <c r="L32833" s="1334"/>
    </row>
    <row r="32834" spans="1:12" ht="24" customHeight="1">
      <c r="A32834" s="1355"/>
      <c r="B32834" s="1355"/>
      <c r="C32834" s="1433"/>
      <c r="E32834" s="1433"/>
      <c r="K32834" s="1433"/>
      <c r="L32834" s="1334"/>
    </row>
    <row r="32835" spans="1:12" ht="24" customHeight="1">
      <c r="A32835" s="1355"/>
      <c r="B32835" s="1355"/>
      <c r="C32835" s="1433"/>
      <c r="E32835" s="1433"/>
      <c r="K32835" s="1433"/>
      <c r="L32835" s="1334"/>
    </row>
    <row r="32836" spans="1:12" ht="24" customHeight="1">
      <c r="A32836" s="1355"/>
      <c r="B32836" s="1355"/>
      <c r="C32836" s="1433"/>
      <c r="E32836" s="1433"/>
      <c r="K32836" s="1433"/>
      <c r="L32836" s="1334"/>
    </row>
    <row r="32837" spans="1:12" ht="24" customHeight="1">
      <c r="A32837" s="1355"/>
      <c r="B32837" s="1355"/>
      <c r="C32837" s="1433"/>
      <c r="E32837" s="1433"/>
      <c r="K32837" s="1433"/>
      <c r="L32837" s="1334"/>
    </row>
    <row r="32838" spans="1:12" ht="24" customHeight="1">
      <c r="A32838" s="1355"/>
      <c r="B32838" s="1355"/>
      <c r="C32838" s="1433"/>
      <c r="E32838" s="1433"/>
      <c r="K32838" s="1433"/>
      <c r="L32838" s="1334"/>
    </row>
    <row r="32839" spans="1:12" ht="24" customHeight="1">
      <c r="A32839" s="1355"/>
      <c r="B32839" s="1355"/>
      <c r="C32839" s="1433"/>
      <c r="E32839" s="1433"/>
      <c r="K32839" s="1433"/>
      <c r="L32839" s="1334"/>
    </row>
    <row r="32840" spans="1:12" ht="24" customHeight="1">
      <c r="A32840" s="1355"/>
      <c r="B32840" s="1355"/>
      <c r="C32840" s="1433"/>
      <c r="E32840" s="1433"/>
      <c r="K32840" s="1433"/>
      <c r="L32840" s="1334"/>
    </row>
    <row r="32841" spans="1:12" ht="24" customHeight="1">
      <c r="A32841" s="1355"/>
      <c r="B32841" s="1355"/>
      <c r="C32841" s="1433"/>
      <c r="E32841" s="1433"/>
      <c r="K32841" s="1433"/>
      <c r="L32841" s="1334"/>
    </row>
    <row r="32842" spans="1:12" ht="24" customHeight="1">
      <c r="A32842" s="1355"/>
      <c r="B32842" s="1355"/>
      <c r="C32842" s="1433"/>
      <c r="E32842" s="1433"/>
      <c r="K32842" s="1433"/>
      <c r="L32842" s="1334"/>
    </row>
    <row r="32843" spans="1:12" ht="24" customHeight="1">
      <c r="A32843" s="1355"/>
      <c r="B32843" s="1355"/>
      <c r="C32843" s="1433"/>
      <c r="E32843" s="1433"/>
      <c r="K32843" s="1433"/>
      <c r="L32843" s="1334"/>
    </row>
    <row r="32844" spans="1:12" ht="24" customHeight="1">
      <c r="A32844" s="1355"/>
      <c r="B32844" s="1355"/>
      <c r="C32844" s="1433"/>
      <c r="E32844" s="1433"/>
      <c r="K32844" s="1433"/>
      <c r="L32844" s="1334"/>
    </row>
    <row r="32845" spans="1:12" ht="24" customHeight="1">
      <c r="A32845" s="1355"/>
      <c r="B32845" s="1355"/>
      <c r="C32845" s="1433"/>
      <c r="E32845" s="1433"/>
      <c r="K32845" s="1433"/>
      <c r="L32845" s="1334"/>
    </row>
    <row r="32846" spans="1:12" ht="24" customHeight="1">
      <c r="A32846" s="1355"/>
      <c r="B32846" s="1355"/>
      <c r="C32846" s="1433"/>
      <c r="E32846" s="1433"/>
      <c r="K32846" s="1433"/>
      <c r="L32846" s="1334"/>
    </row>
    <row r="32847" spans="1:12" ht="24" customHeight="1">
      <c r="A32847" s="1355"/>
      <c r="B32847" s="1355"/>
      <c r="C32847" s="1433"/>
      <c r="E32847" s="1433"/>
      <c r="K32847" s="1433"/>
      <c r="L32847" s="1334"/>
    </row>
    <row r="32848" spans="1:12" ht="24" customHeight="1">
      <c r="A32848" s="1355"/>
      <c r="B32848" s="1355"/>
      <c r="C32848" s="1433"/>
      <c r="E32848" s="1433"/>
      <c r="K32848" s="1433"/>
      <c r="L32848" s="1334"/>
    </row>
    <row r="32849" spans="1:12" ht="24" customHeight="1">
      <c r="A32849" s="1355"/>
      <c r="B32849" s="1355"/>
      <c r="C32849" s="1433"/>
      <c r="E32849" s="1433"/>
      <c r="K32849" s="1433"/>
      <c r="L32849" s="1334"/>
    </row>
    <row r="32850" spans="1:12" ht="24" customHeight="1">
      <c r="A32850" s="1355"/>
      <c r="B32850" s="1355"/>
      <c r="C32850" s="1433"/>
      <c r="E32850" s="1433"/>
      <c r="K32850" s="1433"/>
      <c r="L32850" s="1334"/>
    </row>
    <row r="32851" spans="1:12" ht="24" customHeight="1">
      <c r="A32851" s="1355"/>
      <c r="B32851" s="1355"/>
      <c r="C32851" s="1433"/>
      <c r="E32851" s="1433"/>
      <c r="K32851" s="1433"/>
      <c r="L32851" s="1334"/>
    </row>
    <row r="32852" spans="1:12" ht="24" customHeight="1">
      <c r="A32852" s="1355"/>
      <c r="B32852" s="1355"/>
      <c r="C32852" s="1433"/>
      <c r="E32852" s="1433"/>
      <c r="K32852" s="1433"/>
      <c r="L32852" s="1334"/>
    </row>
    <row r="32853" spans="1:12" ht="24" customHeight="1">
      <c r="A32853" s="1355"/>
      <c r="B32853" s="1355"/>
      <c r="C32853" s="1433"/>
      <c r="E32853" s="1433"/>
      <c r="K32853" s="1433"/>
      <c r="L32853" s="1334"/>
    </row>
    <row r="32854" spans="1:12" ht="24" customHeight="1">
      <c r="A32854" s="1355"/>
      <c r="B32854" s="1355"/>
      <c r="C32854" s="1433"/>
      <c r="E32854" s="1433"/>
      <c r="K32854" s="1433"/>
      <c r="L32854" s="1334"/>
    </row>
    <row r="32855" spans="1:12" ht="24" customHeight="1">
      <c r="A32855" s="1355"/>
      <c r="B32855" s="1355"/>
      <c r="C32855" s="1433"/>
      <c r="E32855" s="1433"/>
      <c r="K32855" s="1433"/>
      <c r="L32855" s="1334"/>
    </row>
    <row r="32856" spans="1:12" ht="24" customHeight="1">
      <c r="A32856" s="1355"/>
      <c r="B32856" s="1355"/>
      <c r="C32856" s="1433"/>
      <c r="E32856" s="1433"/>
      <c r="K32856" s="1433"/>
      <c r="L32856" s="1334"/>
    </row>
    <row r="32857" spans="1:12" ht="24" customHeight="1">
      <c r="A32857" s="1355"/>
      <c r="B32857" s="1355"/>
      <c r="C32857" s="1433"/>
      <c r="E32857" s="1433"/>
      <c r="K32857" s="1433"/>
      <c r="L32857" s="1334"/>
    </row>
    <row r="32858" spans="1:12" ht="24" customHeight="1">
      <c r="A32858" s="1355"/>
      <c r="B32858" s="1355"/>
      <c r="C32858" s="1433"/>
      <c r="E32858" s="1433"/>
      <c r="K32858" s="1433"/>
      <c r="L32858" s="1334"/>
    </row>
    <row r="32859" spans="1:12" ht="24" customHeight="1">
      <c r="A32859" s="1355"/>
      <c r="B32859" s="1355"/>
      <c r="C32859" s="1433"/>
      <c r="E32859" s="1433"/>
      <c r="K32859" s="1433"/>
      <c r="L32859" s="1334"/>
    </row>
    <row r="32860" spans="1:12" ht="24" customHeight="1">
      <c r="A32860" s="1355"/>
      <c r="B32860" s="1355"/>
      <c r="C32860" s="1433"/>
      <c r="E32860" s="1433"/>
      <c r="K32860" s="1433"/>
      <c r="L32860" s="1334"/>
    </row>
    <row r="32861" spans="1:12" ht="24" customHeight="1">
      <c r="A32861" s="1355"/>
      <c r="B32861" s="1355"/>
      <c r="C32861" s="1433"/>
      <c r="E32861" s="1433"/>
      <c r="K32861" s="1433"/>
      <c r="L32861" s="1334"/>
    </row>
    <row r="32862" spans="1:12" ht="24" customHeight="1">
      <c r="A32862" s="1355"/>
      <c r="B32862" s="1355"/>
      <c r="C32862" s="1433"/>
      <c r="E32862" s="1433"/>
      <c r="K32862" s="1433"/>
      <c r="L32862" s="1334"/>
    </row>
    <row r="32863" spans="1:12" ht="24" customHeight="1">
      <c r="A32863" s="1355"/>
      <c r="B32863" s="1355"/>
      <c r="C32863" s="1433"/>
      <c r="E32863" s="1433"/>
      <c r="K32863" s="1433"/>
      <c r="L32863" s="1334"/>
    </row>
    <row r="32864" spans="1:12" ht="24" customHeight="1">
      <c r="A32864" s="1355"/>
      <c r="B32864" s="1355"/>
      <c r="C32864" s="1433"/>
      <c r="E32864" s="1433"/>
      <c r="K32864" s="1433"/>
      <c r="L32864" s="1334"/>
    </row>
    <row r="32865" spans="1:12" ht="24" customHeight="1">
      <c r="A32865" s="1355"/>
      <c r="B32865" s="1355"/>
      <c r="C32865" s="1433"/>
      <c r="E32865" s="1433"/>
      <c r="K32865" s="1433"/>
      <c r="L32865" s="1334"/>
    </row>
    <row r="32866" spans="1:12" ht="24" customHeight="1">
      <c r="A32866" s="1355"/>
      <c r="B32866" s="1355"/>
      <c r="C32866" s="1433"/>
      <c r="E32866" s="1433"/>
      <c r="K32866" s="1433"/>
      <c r="L32866" s="1334"/>
    </row>
    <row r="32867" spans="1:12" ht="24" customHeight="1">
      <c r="A32867" s="1355"/>
      <c r="B32867" s="1355"/>
      <c r="C32867" s="1433"/>
      <c r="E32867" s="1433"/>
      <c r="K32867" s="1433"/>
      <c r="L32867" s="1334"/>
    </row>
    <row r="32868" spans="1:12" ht="24" customHeight="1">
      <c r="A32868" s="1355"/>
      <c r="B32868" s="1355"/>
      <c r="C32868" s="1433"/>
      <c r="E32868" s="1433"/>
      <c r="K32868" s="1433"/>
      <c r="L32868" s="1334"/>
    </row>
    <row r="32869" spans="1:12" ht="24" customHeight="1">
      <c r="A32869" s="1355"/>
      <c r="B32869" s="1355"/>
      <c r="C32869" s="1433"/>
      <c r="E32869" s="1433"/>
      <c r="K32869" s="1433"/>
      <c r="L32869" s="1334"/>
    </row>
    <row r="32870" spans="1:12" ht="24" customHeight="1">
      <c r="A32870" s="1355"/>
      <c r="B32870" s="1355"/>
      <c r="C32870" s="1433"/>
      <c r="E32870" s="1433"/>
      <c r="K32870" s="1433"/>
      <c r="L32870" s="1334"/>
    </row>
    <row r="32871" spans="1:12" ht="24" customHeight="1">
      <c r="A32871" s="1355"/>
      <c r="B32871" s="1355"/>
      <c r="C32871" s="1433"/>
      <c r="E32871" s="1433"/>
      <c r="K32871" s="1433"/>
      <c r="L32871" s="1334"/>
    </row>
    <row r="32872" spans="1:12" ht="24" customHeight="1">
      <c r="A32872" s="1355"/>
      <c r="B32872" s="1355"/>
      <c r="C32872" s="1433"/>
      <c r="E32872" s="1433"/>
      <c r="K32872" s="1433"/>
      <c r="L32872" s="1334"/>
    </row>
    <row r="32873" spans="1:12" ht="24" customHeight="1">
      <c r="A32873" s="1355"/>
      <c r="B32873" s="1355"/>
      <c r="C32873" s="1433"/>
      <c r="E32873" s="1433"/>
      <c r="K32873" s="1433"/>
      <c r="L32873" s="1334"/>
    </row>
    <row r="32874" spans="1:12" ht="24" customHeight="1">
      <c r="A32874" s="1355"/>
      <c r="B32874" s="1355"/>
      <c r="C32874" s="1433"/>
      <c r="E32874" s="1433"/>
      <c r="K32874" s="1433"/>
      <c r="L32874" s="1334"/>
    </row>
    <row r="32875" spans="1:12" ht="24" customHeight="1">
      <c r="A32875" s="1355"/>
      <c r="B32875" s="1355"/>
      <c r="C32875" s="1433"/>
      <c r="E32875" s="1433"/>
      <c r="K32875" s="1433"/>
      <c r="L32875" s="1334"/>
    </row>
    <row r="32876" spans="1:12" ht="24" customHeight="1">
      <c r="A32876" s="1355"/>
      <c r="B32876" s="1355"/>
      <c r="C32876" s="1433"/>
      <c r="E32876" s="1433"/>
      <c r="K32876" s="1433"/>
      <c r="L32876" s="1334"/>
    </row>
    <row r="32877" spans="1:12" ht="24" customHeight="1">
      <c r="A32877" s="1355"/>
      <c r="B32877" s="1355"/>
      <c r="C32877" s="1433"/>
      <c r="E32877" s="1433"/>
      <c r="K32877" s="1433"/>
      <c r="L32877" s="1334"/>
    </row>
    <row r="32878" spans="1:12" ht="24" customHeight="1">
      <c r="A32878" s="1355"/>
      <c r="B32878" s="1355"/>
      <c r="C32878" s="1433"/>
      <c r="E32878" s="1433"/>
      <c r="K32878" s="1433"/>
      <c r="L32878" s="1334"/>
    </row>
    <row r="32879" spans="1:12" ht="24" customHeight="1">
      <c r="A32879" s="1355"/>
      <c r="B32879" s="1355"/>
      <c r="C32879" s="1433"/>
      <c r="E32879" s="1433"/>
      <c r="K32879" s="1433"/>
      <c r="L32879" s="1334"/>
    </row>
    <row r="32880" spans="1:12" ht="24" customHeight="1">
      <c r="A32880" s="1355"/>
      <c r="B32880" s="1355"/>
      <c r="C32880" s="1433"/>
      <c r="E32880" s="1433"/>
      <c r="K32880" s="1433"/>
      <c r="L32880" s="1334"/>
    </row>
    <row r="32881" spans="1:12" ht="24" customHeight="1">
      <c r="A32881" s="1355"/>
      <c r="B32881" s="1355"/>
      <c r="C32881" s="1433"/>
      <c r="E32881" s="1433"/>
      <c r="K32881" s="1433"/>
      <c r="L32881" s="1334"/>
    </row>
    <row r="32882" spans="1:12" ht="24" customHeight="1">
      <c r="A32882" s="1355"/>
      <c r="B32882" s="1355"/>
      <c r="C32882" s="1433"/>
      <c r="E32882" s="1433"/>
      <c r="K32882" s="1433"/>
      <c r="L32882" s="1334"/>
    </row>
    <row r="32883" spans="1:12" ht="24" customHeight="1">
      <c r="A32883" s="1355"/>
      <c r="B32883" s="1355"/>
      <c r="C32883" s="1433"/>
      <c r="E32883" s="1433"/>
      <c r="K32883" s="1433"/>
      <c r="L32883" s="1334"/>
    </row>
    <row r="32884" spans="1:12" ht="24" customHeight="1">
      <c r="A32884" s="1355"/>
      <c r="B32884" s="1355"/>
      <c r="C32884" s="1433"/>
      <c r="E32884" s="1433"/>
      <c r="K32884" s="1433"/>
      <c r="L32884" s="1334"/>
    </row>
    <row r="32885" spans="1:12" ht="24" customHeight="1">
      <c r="A32885" s="1355"/>
      <c r="B32885" s="1355"/>
      <c r="C32885" s="1433"/>
      <c r="E32885" s="1433"/>
      <c r="K32885" s="1433"/>
      <c r="L32885" s="1334"/>
    </row>
    <row r="32886" spans="1:12" ht="24" customHeight="1">
      <c r="A32886" s="1355"/>
      <c r="B32886" s="1355"/>
      <c r="C32886" s="1433"/>
      <c r="E32886" s="1433"/>
      <c r="K32886" s="1433"/>
      <c r="L32886" s="1334"/>
    </row>
    <row r="32887" spans="1:12" ht="24" customHeight="1">
      <c r="A32887" s="1355"/>
      <c r="B32887" s="1355"/>
      <c r="C32887" s="1433"/>
      <c r="E32887" s="1433"/>
      <c r="K32887" s="1433"/>
      <c r="L32887" s="1334"/>
    </row>
    <row r="32888" spans="1:12" ht="24" customHeight="1">
      <c r="A32888" s="1355"/>
      <c r="B32888" s="1355"/>
      <c r="C32888" s="1433"/>
      <c r="E32888" s="1433"/>
      <c r="K32888" s="1433"/>
      <c r="L32888" s="1334"/>
    </row>
    <row r="32889" spans="1:12" ht="24" customHeight="1">
      <c r="A32889" s="1355"/>
      <c r="B32889" s="1355"/>
      <c r="C32889" s="1433"/>
      <c r="E32889" s="1433"/>
      <c r="K32889" s="1433"/>
      <c r="L32889" s="1334"/>
    </row>
    <row r="32890" spans="1:12" ht="24" customHeight="1">
      <c r="A32890" s="1355"/>
      <c r="B32890" s="1355"/>
      <c r="C32890" s="1433"/>
      <c r="E32890" s="1433"/>
      <c r="K32890" s="1433"/>
      <c r="L32890" s="1334"/>
    </row>
    <row r="32891" spans="1:12" ht="24" customHeight="1">
      <c r="A32891" s="1355"/>
      <c r="B32891" s="1355"/>
      <c r="C32891" s="1433"/>
      <c r="E32891" s="1433"/>
      <c r="K32891" s="1433"/>
      <c r="L32891" s="1334"/>
    </row>
    <row r="32892" spans="1:12" ht="24" customHeight="1">
      <c r="A32892" s="1355"/>
      <c r="B32892" s="1355"/>
      <c r="C32892" s="1433"/>
      <c r="E32892" s="1433"/>
      <c r="K32892" s="1433"/>
      <c r="L32892" s="1334"/>
    </row>
    <row r="32893" spans="1:12" ht="24" customHeight="1">
      <c r="A32893" s="1355"/>
      <c r="B32893" s="1355"/>
      <c r="C32893" s="1433"/>
      <c r="E32893" s="1433"/>
      <c r="K32893" s="1433"/>
      <c r="L32893" s="1334"/>
    </row>
    <row r="32894" spans="1:12" ht="24" customHeight="1">
      <c r="A32894" s="1355"/>
      <c r="B32894" s="1355"/>
      <c r="C32894" s="1433"/>
      <c r="E32894" s="1433"/>
      <c r="K32894" s="1433"/>
      <c r="L32894" s="1334"/>
    </row>
    <row r="32895" spans="1:12" ht="24" customHeight="1">
      <c r="A32895" s="1355"/>
      <c r="B32895" s="1355"/>
      <c r="C32895" s="1433"/>
      <c r="E32895" s="1433"/>
      <c r="K32895" s="1433"/>
      <c r="L32895" s="1334"/>
    </row>
    <row r="32896" spans="1:12" ht="24" customHeight="1">
      <c r="A32896" s="1355"/>
      <c r="B32896" s="1355"/>
      <c r="C32896" s="1433"/>
      <c r="E32896" s="1433"/>
      <c r="K32896" s="1433"/>
      <c r="L32896" s="1334"/>
    </row>
    <row r="32897" spans="1:12" ht="24" customHeight="1">
      <c r="A32897" s="1355"/>
      <c r="B32897" s="1355"/>
      <c r="C32897" s="1433"/>
      <c r="E32897" s="1433"/>
      <c r="K32897" s="1433"/>
      <c r="L32897" s="1334"/>
    </row>
    <row r="32898" spans="1:12" ht="24" customHeight="1">
      <c r="A32898" s="1355"/>
      <c r="B32898" s="1355"/>
      <c r="C32898" s="1433"/>
      <c r="E32898" s="1433"/>
      <c r="K32898" s="1433"/>
      <c r="L32898" s="1334"/>
    </row>
    <row r="32899" spans="1:12" ht="24" customHeight="1">
      <c r="A32899" s="1355"/>
      <c r="B32899" s="1355"/>
      <c r="C32899" s="1433"/>
      <c r="E32899" s="1433"/>
      <c r="K32899" s="1433"/>
      <c r="L32899" s="1334"/>
    </row>
    <row r="32900" spans="1:12" ht="24" customHeight="1">
      <c r="A32900" s="1355"/>
      <c r="B32900" s="1355"/>
      <c r="C32900" s="1433"/>
      <c r="E32900" s="1433"/>
      <c r="K32900" s="1433"/>
      <c r="L32900" s="1334"/>
    </row>
    <row r="32901" spans="1:12" ht="24" customHeight="1">
      <c r="A32901" s="1355"/>
      <c r="B32901" s="1355"/>
      <c r="C32901" s="1433"/>
      <c r="E32901" s="1433"/>
      <c r="K32901" s="1433"/>
      <c r="L32901" s="1334"/>
    </row>
    <row r="32902" spans="1:12" ht="24" customHeight="1">
      <c r="A32902" s="1355"/>
      <c r="B32902" s="1355"/>
      <c r="C32902" s="1433"/>
      <c r="E32902" s="1433"/>
      <c r="K32902" s="1433"/>
      <c r="L32902" s="1334"/>
    </row>
    <row r="32903" spans="1:12" ht="24" customHeight="1">
      <c r="A32903" s="1355"/>
      <c r="B32903" s="1355"/>
      <c r="C32903" s="1433"/>
      <c r="E32903" s="1433"/>
      <c r="K32903" s="1433"/>
      <c r="L32903" s="1334"/>
    </row>
    <row r="32904" spans="1:12" ht="24" customHeight="1">
      <c r="A32904" s="1355"/>
      <c r="B32904" s="1355"/>
      <c r="C32904" s="1433"/>
      <c r="E32904" s="1433"/>
      <c r="K32904" s="1433"/>
      <c r="L32904" s="1334"/>
    </row>
    <row r="32905" spans="1:12" ht="24" customHeight="1">
      <c r="A32905" s="1355"/>
      <c r="B32905" s="1355"/>
      <c r="C32905" s="1433"/>
      <c r="E32905" s="1433"/>
      <c r="K32905" s="1433"/>
      <c r="L32905" s="1334"/>
    </row>
    <row r="32906" spans="1:12" ht="24" customHeight="1">
      <c r="A32906" s="1355"/>
      <c r="B32906" s="1355"/>
      <c r="C32906" s="1433"/>
      <c r="E32906" s="1433"/>
      <c r="K32906" s="1433"/>
      <c r="L32906" s="1334"/>
    </row>
    <row r="32907" spans="1:12" ht="24" customHeight="1">
      <c r="A32907" s="1355"/>
      <c r="B32907" s="1355"/>
      <c r="C32907" s="1433"/>
      <c r="E32907" s="1433"/>
      <c r="K32907" s="1433"/>
      <c r="L32907" s="1334"/>
    </row>
    <row r="32908" spans="1:12" ht="24" customHeight="1">
      <c r="A32908" s="1355"/>
      <c r="B32908" s="1355"/>
      <c r="C32908" s="1433"/>
      <c r="E32908" s="1433"/>
      <c r="K32908" s="1433"/>
      <c r="L32908" s="1334"/>
    </row>
    <row r="32909" spans="1:12" ht="24" customHeight="1">
      <c r="A32909" s="1355"/>
      <c r="B32909" s="1355"/>
      <c r="C32909" s="1433"/>
      <c r="E32909" s="1433"/>
      <c r="K32909" s="1433"/>
      <c r="L32909" s="1334"/>
    </row>
    <row r="32910" spans="1:12" ht="24" customHeight="1">
      <c r="A32910" s="1355"/>
      <c r="B32910" s="1355"/>
      <c r="C32910" s="1433"/>
      <c r="E32910" s="1433"/>
      <c r="K32910" s="1433"/>
      <c r="L32910" s="1334"/>
    </row>
    <row r="32911" spans="1:12" ht="24" customHeight="1">
      <c r="A32911" s="1355"/>
      <c r="B32911" s="1355"/>
      <c r="C32911" s="1433"/>
      <c r="E32911" s="1433"/>
      <c r="K32911" s="1433"/>
      <c r="L32911" s="1334"/>
    </row>
    <row r="32912" spans="1:12" ht="24" customHeight="1">
      <c r="A32912" s="1355"/>
      <c r="B32912" s="1355"/>
      <c r="C32912" s="1433"/>
      <c r="E32912" s="1433"/>
      <c r="K32912" s="1433"/>
      <c r="L32912" s="1334"/>
    </row>
    <row r="32913" spans="1:12" ht="24" customHeight="1">
      <c r="A32913" s="1355"/>
      <c r="B32913" s="1355"/>
      <c r="C32913" s="1433"/>
      <c r="E32913" s="1433"/>
      <c r="K32913" s="1433"/>
      <c r="L32913" s="1334"/>
    </row>
    <row r="32914" spans="1:12" ht="24" customHeight="1">
      <c r="A32914" s="1355"/>
      <c r="B32914" s="1355"/>
      <c r="C32914" s="1433"/>
      <c r="E32914" s="1433"/>
      <c r="K32914" s="1433"/>
      <c r="L32914" s="1334"/>
    </row>
    <row r="32915" spans="1:12" ht="24" customHeight="1">
      <c r="A32915" s="1355"/>
      <c r="B32915" s="1355"/>
      <c r="C32915" s="1433"/>
      <c r="E32915" s="1433"/>
      <c r="K32915" s="1433"/>
      <c r="L32915" s="1334"/>
    </row>
    <row r="32916" spans="1:12" ht="24" customHeight="1">
      <c r="A32916" s="1355"/>
      <c r="B32916" s="1355"/>
      <c r="C32916" s="1433"/>
      <c r="E32916" s="1433"/>
      <c r="K32916" s="1433"/>
      <c r="L32916" s="1334"/>
    </row>
    <row r="32917" spans="1:12" ht="24" customHeight="1">
      <c r="A32917" s="1355"/>
      <c r="B32917" s="1355"/>
      <c r="C32917" s="1433"/>
      <c r="E32917" s="1433"/>
      <c r="K32917" s="1433"/>
      <c r="L32917" s="1334"/>
    </row>
    <row r="32918" spans="1:12" ht="24" customHeight="1">
      <c r="A32918" s="1355"/>
      <c r="B32918" s="1355"/>
      <c r="C32918" s="1433"/>
      <c r="E32918" s="1433"/>
      <c r="K32918" s="1433"/>
      <c r="L32918" s="1334"/>
    </row>
    <row r="32919" spans="1:12" ht="24" customHeight="1">
      <c r="A32919" s="1355"/>
      <c r="B32919" s="1355"/>
      <c r="C32919" s="1433"/>
      <c r="E32919" s="1433"/>
      <c r="K32919" s="1433"/>
      <c r="L32919" s="1334"/>
    </row>
    <row r="32920" spans="1:12" ht="24" customHeight="1">
      <c r="A32920" s="1355"/>
      <c r="B32920" s="1355"/>
      <c r="C32920" s="1433"/>
      <c r="E32920" s="1433"/>
      <c r="K32920" s="1433"/>
      <c r="L32920" s="1334"/>
    </row>
    <row r="32921" spans="1:12" ht="24" customHeight="1">
      <c r="A32921" s="1355"/>
      <c r="B32921" s="1355"/>
      <c r="C32921" s="1433"/>
      <c r="E32921" s="1433"/>
      <c r="K32921" s="1433"/>
      <c r="L32921" s="1334"/>
    </row>
    <row r="32922" spans="1:12" ht="24" customHeight="1">
      <c r="A32922" s="1355"/>
      <c r="B32922" s="1355"/>
      <c r="C32922" s="1433"/>
      <c r="E32922" s="1433"/>
      <c r="K32922" s="1433"/>
      <c r="L32922" s="1334"/>
    </row>
    <row r="32923" spans="1:12" ht="24" customHeight="1">
      <c r="A32923" s="1355"/>
      <c r="B32923" s="1355"/>
      <c r="C32923" s="1433"/>
      <c r="E32923" s="1433"/>
      <c r="K32923" s="1433"/>
      <c r="L32923" s="1334"/>
    </row>
    <row r="32924" spans="1:12" ht="24" customHeight="1">
      <c r="A32924" s="1355"/>
      <c r="B32924" s="1355"/>
      <c r="C32924" s="1433"/>
      <c r="E32924" s="1433"/>
      <c r="K32924" s="1433"/>
      <c r="L32924" s="1334"/>
    </row>
    <row r="32925" spans="1:12" ht="24" customHeight="1">
      <c r="A32925" s="1355"/>
      <c r="B32925" s="1355"/>
      <c r="C32925" s="1433"/>
      <c r="E32925" s="1433"/>
      <c r="K32925" s="1433"/>
      <c r="L32925" s="1334"/>
    </row>
    <row r="32926" spans="1:12" ht="24" customHeight="1">
      <c r="A32926" s="1355"/>
      <c r="B32926" s="1355"/>
      <c r="C32926" s="1433"/>
      <c r="E32926" s="1433"/>
      <c r="K32926" s="1433"/>
      <c r="L32926" s="1334"/>
    </row>
    <row r="32927" spans="1:12" ht="24" customHeight="1">
      <c r="A32927" s="1355"/>
      <c r="B32927" s="1355"/>
      <c r="C32927" s="1433"/>
      <c r="E32927" s="1433"/>
      <c r="K32927" s="1433"/>
      <c r="L32927" s="1334"/>
    </row>
    <row r="32928" spans="1:12" ht="24" customHeight="1">
      <c r="A32928" s="1355"/>
      <c r="B32928" s="1355"/>
      <c r="C32928" s="1433"/>
      <c r="E32928" s="1433"/>
      <c r="K32928" s="1433"/>
      <c r="L32928" s="1334"/>
    </row>
    <row r="32929" spans="1:12" ht="24" customHeight="1">
      <c r="A32929" s="1355"/>
      <c r="B32929" s="1355"/>
      <c r="C32929" s="1433"/>
      <c r="E32929" s="1433"/>
      <c r="K32929" s="1433"/>
      <c r="L32929" s="1334"/>
    </row>
    <row r="32930" spans="1:12" ht="24" customHeight="1">
      <c r="A32930" s="1355"/>
      <c r="B32930" s="1355"/>
      <c r="C32930" s="1433"/>
      <c r="E32930" s="1433"/>
      <c r="K32930" s="1433"/>
      <c r="L32930" s="1334"/>
    </row>
    <row r="32931" spans="1:12" ht="24" customHeight="1">
      <c r="A32931" s="1355"/>
      <c r="B32931" s="1355"/>
      <c r="C32931" s="1433"/>
      <c r="E32931" s="1433"/>
      <c r="K32931" s="1433"/>
      <c r="L32931" s="1334"/>
    </row>
    <row r="32932" spans="1:12" ht="24" customHeight="1">
      <c r="A32932" s="1355"/>
      <c r="B32932" s="1355"/>
      <c r="C32932" s="1433"/>
      <c r="E32932" s="1433"/>
      <c r="K32932" s="1433"/>
      <c r="L32932" s="1334"/>
    </row>
    <row r="32933" spans="1:12" ht="24" customHeight="1">
      <c r="A32933" s="1355"/>
      <c r="B32933" s="1355"/>
      <c r="C32933" s="1433"/>
      <c r="E32933" s="1433"/>
      <c r="K32933" s="1433"/>
      <c r="L32933" s="1334"/>
    </row>
    <row r="32934" spans="1:12" ht="24" customHeight="1">
      <c r="A32934" s="1355"/>
      <c r="B32934" s="1355"/>
      <c r="C32934" s="1433"/>
      <c r="E32934" s="1433"/>
      <c r="K32934" s="1433"/>
      <c r="L32934" s="1334"/>
    </row>
    <row r="32935" spans="1:12" ht="24" customHeight="1">
      <c r="A32935" s="1355"/>
      <c r="B32935" s="1355"/>
      <c r="C32935" s="1433"/>
      <c r="E32935" s="1433"/>
      <c r="K32935" s="1433"/>
      <c r="L32935" s="1334"/>
    </row>
    <row r="32936" spans="1:12" ht="24" customHeight="1">
      <c r="A32936" s="1355"/>
      <c r="B32936" s="1355"/>
      <c r="C32936" s="1433"/>
      <c r="E32936" s="1433"/>
      <c r="K32936" s="1433"/>
      <c r="L32936" s="1334"/>
    </row>
    <row r="32937" spans="1:12" ht="24" customHeight="1">
      <c r="A32937" s="1355"/>
      <c r="B32937" s="1355"/>
      <c r="C32937" s="1433"/>
      <c r="E32937" s="1433"/>
      <c r="K32937" s="1433"/>
      <c r="L32937" s="1334"/>
    </row>
    <row r="32938" spans="1:12" ht="24" customHeight="1">
      <c r="A32938" s="1355"/>
      <c r="B32938" s="1355"/>
      <c r="C32938" s="1433"/>
      <c r="E32938" s="1433"/>
      <c r="K32938" s="1433"/>
      <c r="L32938" s="1334"/>
    </row>
    <row r="32939" spans="1:12" ht="24" customHeight="1">
      <c r="A32939" s="1355"/>
      <c r="B32939" s="1355"/>
      <c r="C32939" s="1433"/>
      <c r="E32939" s="1433"/>
      <c r="K32939" s="1433"/>
      <c r="L32939" s="1334"/>
    </row>
    <row r="32940" spans="1:12" ht="24" customHeight="1">
      <c r="A32940" s="1355"/>
      <c r="B32940" s="1355"/>
      <c r="C32940" s="1433"/>
      <c r="E32940" s="1433"/>
      <c r="K32940" s="1433"/>
      <c r="L32940" s="1334"/>
    </row>
    <row r="32941" spans="1:12" ht="24" customHeight="1">
      <c r="A32941" s="1355"/>
      <c r="B32941" s="1355"/>
      <c r="C32941" s="1433"/>
      <c r="E32941" s="1433"/>
      <c r="K32941" s="1433"/>
      <c r="L32941" s="1334"/>
    </row>
    <row r="32942" spans="1:12" ht="24" customHeight="1">
      <c r="A32942" s="1355"/>
      <c r="B32942" s="1355"/>
      <c r="C32942" s="1433"/>
      <c r="E32942" s="1433"/>
      <c r="K32942" s="1433"/>
      <c r="L32942" s="1334"/>
    </row>
    <row r="32943" spans="1:12" ht="24" customHeight="1">
      <c r="A32943" s="1355"/>
      <c r="B32943" s="1355"/>
      <c r="C32943" s="1433"/>
      <c r="E32943" s="1433"/>
      <c r="K32943" s="1433"/>
      <c r="L32943" s="1334"/>
    </row>
    <row r="32944" spans="1:12" ht="24" customHeight="1">
      <c r="A32944" s="1355"/>
      <c r="B32944" s="1355"/>
      <c r="C32944" s="1433"/>
      <c r="E32944" s="1433"/>
      <c r="K32944" s="1433"/>
      <c r="L32944" s="1334"/>
    </row>
    <row r="32945" spans="1:12" ht="24" customHeight="1">
      <c r="A32945" s="1355"/>
      <c r="B32945" s="1355"/>
      <c r="C32945" s="1433"/>
      <c r="E32945" s="1433"/>
      <c r="K32945" s="1433"/>
      <c r="L32945" s="1334"/>
    </row>
    <row r="32946" spans="1:12" ht="24" customHeight="1">
      <c r="A32946" s="1355"/>
      <c r="B32946" s="1355"/>
      <c r="C32946" s="1433"/>
      <c r="E32946" s="1433"/>
      <c r="K32946" s="1433"/>
      <c r="L32946" s="1334"/>
    </row>
    <row r="32947" spans="1:12" ht="24" customHeight="1">
      <c r="A32947" s="1355"/>
      <c r="B32947" s="1355"/>
      <c r="C32947" s="1433"/>
      <c r="E32947" s="1433"/>
      <c r="K32947" s="1433"/>
      <c r="L32947" s="1334"/>
    </row>
    <row r="32948" spans="1:12" ht="24" customHeight="1">
      <c r="A32948" s="1355"/>
      <c r="B32948" s="1355"/>
      <c r="C32948" s="1433"/>
      <c r="E32948" s="1433"/>
      <c r="K32948" s="1433"/>
      <c r="L32948" s="1334"/>
    </row>
    <row r="32949" spans="1:12" ht="24" customHeight="1">
      <c r="A32949" s="1355"/>
      <c r="B32949" s="1355"/>
      <c r="C32949" s="1433"/>
      <c r="E32949" s="1433"/>
      <c r="K32949" s="1433"/>
      <c r="L32949" s="1334"/>
    </row>
    <row r="32950" spans="1:12" ht="24" customHeight="1">
      <c r="A32950" s="1355"/>
      <c r="B32950" s="1355"/>
      <c r="C32950" s="1433"/>
      <c r="E32950" s="1433"/>
      <c r="K32950" s="1433"/>
      <c r="L32950" s="1334"/>
    </row>
    <row r="32951" spans="1:12" ht="24" customHeight="1">
      <c r="A32951" s="1355"/>
      <c r="B32951" s="1355"/>
      <c r="C32951" s="1433"/>
      <c r="E32951" s="1433"/>
      <c r="K32951" s="1433"/>
      <c r="L32951" s="1334"/>
    </row>
    <row r="32952" spans="1:12" ht="24" customHeight="1">
      <c r="A32952" s="1355"/>
      <c r="B32952" s="1355"/>
      <c r="C32952" s="1433"/>
      <c r="E32952" s="1433"/>
      <c r="K32952" s="1433"/>
      <c r="L32952" s="1334"/>
    </row>
    <row r="32953" spans="1:12" ht="24" customHeight="1">
      <c r="A32953" s="1355"/>
      <c r="B32953" s="1355"/>
      <c r="C32953" s="1433"/>
      <c r="E32953" s="1433"/>
      <c r="K32953" s="1433"/>
      <c r="L32953" s="1334"/>
    </row>
    <row r="32954" spans="1:12" ht="24" customHeight="1">
      <c r="A32954" s="1355"/>
      <c r="B32954" s="1355"/>
      <c r="C32954" s="1433"/>
      <c r="E32954" s="1433"/>
      <c r="K32954" s="1433"/>
      <c r="L32954" s="1334"/>
    </row>
    <row r="32955" spans="1:12" ht="24" customHeight="1">
      <c r="A32955" s="1355"/>
      <c r="B32955" s="1355"/>
      <c r="C32955" s="1433"/>
      <c r="E32955" s="1433"/>
      <c r="K32955" s="1433"/>
      <c r="L32955" s="1334"/>
    </row>
    <row r="32956" spans="1:12" ht="24" customHeight="1">
      <c r="A32956" s="1355"/>
      <c r="B32956" s="1355"/>
      <c r="C32956" s="1433"/>
      <c r="E32956" s="1433"/>
      <c r="K32956" s="1433"/>
      <c r="L32956" s="1334"/>
    </row>
    <row r="32957" spans="1:12" ht="24" customHeight="1">
      <c r="A32957" s="1355"/>
      <c r="B32957" s="1355"/>
      <c r="C32957" s="1433"/>
      <c r="E32957" s="1433"/>
      <c r="K32957" s="1433"/>
      <c r="L32957" s="1334"/>
    </row>
    <row r="32958" spans="1:12" ht="24" customHeight="1">
      <c r="A32958" s="1355"/>
      <c r="B32958" s="1355"/>
      <c r="C32958" s="1433"/>
      <c r="E32958" s="1433"/>
      <c r="K32958" s="1433"/>
      <c r="L32958" s="1334"/>
    </row>
    <row r="32959" spans="1:12" ht="24" customHeight="1">
      <c r="A32959" s="1355"/>
      <c r="B32959" s="1355"/>
      <c r="C32959" s="1433"/>
      <c r="E32959" s="1433"/>
      <c r="K32959" s="1433"/>
      <c r="L32959" s="1334"/>
    </row>
    <row r="32960" spans="1:12" ht="24" customHeight="1">
      <c r="A32960" s="1355"/>
      <c r="B32960" s="1355"/>
      <c r="C32960" s="1433"/>
      <c r="E32960" s="1433"/>
      <c r="K32960" s="1433"/>
      <c r="L32960" s="1334"/>
    </row>
    <row r="32961" spans="1:12" ht="24" customHeight="1">
      <c r="A32961" s="1355"/>
      <c r="B32961" s="1355"/>
      <c r="C32961" s="1433"/>
      <c r="E32961" s="1433"/>
      <c r="K32961" s="1433"/>
      <c r="L32961" s="1334"/>
    </row>
    <row r="32962" spans="1:12" ht="24" customHeight="1">
      <c r="A32962" s="1355"/>
      <c r="B32962" s="1355"/>
      <c r="C32962" s="1433"/>
      <c r="E32962" s="1433"/>
      <c r="K32962" s="1433"/>
      <c r="L32962" s="1334"/>
    </row>
    <row r="32963" spans="1:12" ht="24" customHeight="1">
      <c r="A32963" s="1355"/>
      <c r="B32963" s="1355"/>
      <c r="C32963" s="1433"/>
      <c r="E32963" s="1433"/>
      <c r="K32963" s="1433"/>
      <c r="L32963" s="1334"/>
    </row>
    <row r="32964" spans="1:12" ht="24" customHeight="1">
      <c r="A32964" s="1355"/>
      <c r="B32964" s="1355"/>
      <c r="C32964" s="1433"/>
      <c r="E32964" s="1433"/>
      <c r="K32964" s="1433"/>
      <c r="L32964" s="1334"/>
    </row>
    <row r="32965" spans="1:12" ht="24" customHeight="1">
      <c r="A32965" s="1355"/>
      <c r="B32965" s="1355"/>
      <c r="C32965" s="1433"/>
      <c r="E32965" s="1433"/>
      <c r="K32965" s="1433"/>
      <c r="L32965" s="1334"/>
    </row>
    <row r="32966" spans="1:12" ht="24" customHeight="1">
      <c r="A32966" s="1355"/>
      <c r="B32966" s="1355"/>
      <c r="C32966" s="1433"/>
      <c r="E32966" s="1433"/>
      <c r="K32966" s="1433"/>
      <c r="L32966" s="1334"/>
    </row>
    <row r="32967" spans="1:12" ht="24" customHeight="1">
      <c r="A32967" s="1355"/>
      <c r="B32967" s="1355"/>
      <c r="C32967" s="1433"/>
      <c r="E32967" s="1433"/>
      <c r="K32967" s="1433"/>
      <c r="L32967" s="1334"/>
    </row>
    <row r="32968" spans="1:12" ht="24" customHeight="1">
      <c r="A32968" s="1355"/>
      <c r="B32968" s="1355"/>
      <c r="C32968" s="1433"/>
      <c r="E32968" s="1433"/>
      <c r="K32968" s="1433"/>
      <c r="L32968" s="1334"/>
    </row>
    <row r="32969" spans="1:12" ht="24" customHeight="1">
      <c r="A32969" s="1355"/>
      <c r="B32969" s="1355"/>
      <c r="C32969" s="1433"/>
      <c r="E32969" s="1433"/>
      <c r="K32969" s="1433"/>
      <c r="L32969" s="1334"/>
    </row>
    <row r="32970" spans="1:12" ht="24" customHeight="1">
      <c r="A32970" s="1355"/>
      <c r="B32970" s="1355"/>
      <c r="C32970" s="1433"/>
      <c r="E32970" s="1433"/>
      <c r="K32970" s="1433"/>
      <c r="L32970" s="1334"/>
    </row>
    <row r="32971" spans="1:12" ht="24" customHeight="1">
      <c r="A32971" s="1355"/>
      <c r="B32971" s="1355"/>
      <c r="C32971" s="1433"/>
      <c r="E32971" s="1433"/>
      <c r="K32971" s="1433"/>
      <c r="L32971" s="1334"/>
    </row>
    <row r="32972" spans="1:12" ht="24" customHeight="1">
      <c r="A32972" s="1355"/>
      <c r="B32972" s="1355"/>
      <c r="C32972" s="1433"/>
      <c r="E32972" s="1433"/>
      <c r="K32972" s="1433"/>
      <c r="L32972" s="1334"/>
    </row>
    <row r="32973" spans="1:12" ht="24" customHeight="1">
      <c r="A32973" s="1355"/>
      <c r="B32973" s="1355"/>
      <c r="C32973" s="1433"/>
      <c r="E32973" s="1433"/>
      <c r="K32973" s="1433"/>
      <c r="L32973" s="1334"/>
    </row>
    <row r="32974" spans="1:12" ht="24" customHeight="1">
      <c r="A32974" s="1355"/>
      <c r="B32974" s="1355"/>
      <c r="C32974" s="1433"/>
      <c r="E32974" s="1433"/>
      <c r="K32974" s="1433"/>
      <c r="L32974" s="1334"/>
    </row>
    <row r="32975" spans="1:12" ht="24" customHeight="1">
      <c r="A32975" s="1355"/>
      <c r="B32975" s="1355"/>
      <c r="C32975" s="1433"/>
      <c r="E32975" s="1433"/>
      <c r="K32975" s="1433"/>
      <c r="L32975" s="1334"/>
    </row>
    <row r="32976" spans="1:12" ht="24" customHeight="1">
      <c r="A32976" s="1355"/>
      <c r="B32976" s="1355"/>
      <c r="C32976" s="1433"/>
      <c r="E32976" s="1433"/>
      <c r="K32976" s="1433"/>
      <c r="L32976" s="1334"/>
    </row>
    <row r="32977" spans="1:12" ht="24" customHeight="1">
      <c r="A32977" s="1355"/>
      <c r="B32977" s="1355"/>
      <c r="C32977" s="1433"/>
      <c r="E32977" s="1433"/>
      <c r="K32977" s="1433"/>
      <c r="L32977" s="1334"/>
    </row>
    <row r="32978" spans="1:12" ht="24" customHeight="1">
      <c r="A32978" s="1355"/>
      <c r="B32978" s="1355"/>
      <c r="C32978" s="1433"/>
      <c r="E32978" s="1433"/>
      <c r="K32978" s="1433"/>
      <c r="L32978" s="1334"/>
    </row>
    <row r="32979" spans="1:12" ht="24" customHeight="1">
      <c r="A32979" s="1355"/>
      <c r="B32979" s="1355"/>
      <c r="C32979" s="1433"/>
      <c r="E32979" s="1433"/>
      <c r="K32979" s="1433"/>
      <c r="L32979" s="1334"/>
    </row>
    <row r="32980" spans="1:12" ht="24" customHeight="1">
      <c r="A32980" s="1355"/>
      <c r="B32980" s="1355"/>
      <c r="C32980" s="1433"/>
      <c r="E32980" s="1433"/>
      <c r="K32980" s="1433"/>
      <c r="L32980" s="1334"/>
    </row>
    <row r="32981" spans="1:12" ht="24" customHeight="1">
      <c r="A32981" s="1355"/>
      <c r="B32981" s="1355"/>
      <c r="C32981" s="1433"/>
      <c r="E32981" s="1433"/>
      <c r="K32981" s="1433"/>
      <c r="L32981" s="1334"/>
    </row>
    <row r="32982" spans="1:12" ht="24" customHeight="1">
      <c r="A32982" s="1355"/>
      <c r="B32982" s="1355"/>
      <c r="C32982" s="1433"/>
      <c r="E32982" s="1433"/>
      <c r="K32982" s="1433"/>
      <c r="L32982" s="1334"/>
    </row>
    <row r="32983" spans="1:12" ht="24" customHeight="1">
      <c r="A32983" s="1355"/>
      <c r="B32983" s="1355"/>
      <c r="C32983" s="1433"/>
      <c r="E32983" s="1433"/>
      <c r="K32983" s="1433"/>
      <c r="L32983" s="1334"/>
    </row>
    <row r="32984" spans="1:12" ht="24" customHeight="1">
      <c r="A32984" s="1355"/>
      <c r="B32984" s="1355"/>
      <c r="C32984" s="1433"/>
      <c r="E32984" s="1433"/>
      <c r="K32984" s="1433"/>
      <c r="L32984" s="1334"/>
    </row>
    <row r="32985" spans="1:12" ht="24" customHeight="1">
      <c r="A32985" s="1355"/>
      <c r="B32985" s="1355"/>
      <c r="C32985" s="1433"/>
      <c r="E32985" s="1433"/>
      <c r="K32985" s="1433"/>
      <c r="L32985" s="1334"/>
    </row>
    <row r="32986" spans="1:12" ht="24" customHeight="1">
      <c r="A32986" s="1355"/>
      <c r="B32986" s="1355"/>
      <c r="C32986" s="1433"/>
      <c r="E32986" s="1433"/>
      <c r="K32986" s="1433"/>
      <c r="L32986" s="1334"/>
    </row>
    <row r="32987" spans="1:12" ht="24" customHeight="1">
      <c r="A32987" s="1355"/>
      <c r="B32987" s="1355"/>
      <c r="C32987" s="1433"/>
      <c r="E32987" s="1433"/>
      <c r="K32987" s="1433"/>
      <c r="L32987" s="1334"/>
    </row>
    <row r="32988" spans="1:12" ht="24" customHeight="1">
      <c r="A32988" s="1355"/>
      <c r="B32988" s="1355"/>
      <c r="C32988" s="1433"/>
      <c r="E32988" s="1433"/>
      <c r="K32988" s="1433"/>
      <c r="L32988" s="1334"/>
    </row>
    <row r="32989" spans="1:12" ht="24" customHeight="1">
      <c r="A32989" s="1355"/>
      <c r="B32989" s="1355"/>
      <c r="C32989" s="1433"/>
      <c r="E32989" s="1433"/>
      <c r="K32989" s="1433"/>
      <c r="L32989" s="1334"/>
    </row>
    <row r="32990" spans="1:12" ht="24" customHeight="1">
      <c r="A32990" s="1355"/>
      <c r="B32990" s="1355"/>
      <c r="C32990" s="1433"/>
      <c r="E32990" s="1433"/>
      <c r="K32990" s="1433"/>
      <c r="L32990" s="1334"/>
    </row>
    <row r="32991" spans="1:12" ht="24" customHeight="1">
      <c r="A32991" s="1355"/>
      <c r="B32991" s="1355"/>
      <c r="C32991" s="1433"/>
      <c r="E32991" s="1433"/>
      <c r="K32991" s="1433"/>
      <c r="L32991" s="1334"/>
    </row>
    <row r="32992" spans="1:12" ht="24" customHeight="1">
      <c r="A32992" s="1355"/>
      <c r="B32992" s="1355"/>
      <c r="C32992" s="1433"/>
      <c r="E32992" s="1433"/>
      <c r="K32992" s="1433"/>
      <c r="L32992" s="1334"/>
    </row>
    <row r="32993" spans="1:12" ht="24" customHeight="1">
      <c r="A32993" s="1355"/>
      <c r="B32993" s="1355"/>
      <c r="C32993" s="1433"/>
      <c r="E32993" s="1433"/>
      <c r="K32993" s="1433"/>
      <c r="L32993" s="1334"/>
    </row>
    <row r="32994" spans="1:12" ht="24" customHeight="1">
      <c r="A32994" s="1355"/>
      <c r="B32994" s="1355"/>
      <c r="C32994" s="1433"/>
      <c r="E32994" s="1433"/>
      <c r="K32994" s="1433"/>
      <c r="L32994" s="1334"/>
    </row>
    <row r="32995" spans="1:12" ht="24" customHeight="1">
      <c r="A32995" s="1355"/>
      <c r="B32995" s="1355"/>
      <c r="C32995" s="1433"/>
      <c r="E32995" s="1433"/>
      <c r="K32995" s="1433"/>
      <c r="L32995" s="1334"/>
    </row>
    <row r="32996" spans="1:12" ht="24" customHeight="1">
      <c r="A32996" s="1355"/>
      <c r="B32996" s="1355"/>
      <c r="C32996" s="1433"/>
      <c r="E32996" s="1433"/>
      <c r="K32996" s="1433"/>
      <c r="L32996" s="1334"/>
    </row>
    <row r="32997" spans="1:12" ht="24" customHeight="1">
      <c r="A32997" s="1355"/>
      <c r="B32997" s="1355"/>
      <c r="C32997" s="1433"/>
      <c r="E32997" s="1433"/>
      <c r="K32997" s="1433"/>
      <c r="L32997" s="1334"/>
    </row>
    <row r="32998" spans="1:12" ht="24" customHeight="1">
      <c r="A32998" s="1355"/>
      <c r="B32998" s="1355"/>
      <c r="C32998" s="1433"/>
      <c r="E32998" s="1433"/>
      <c r="K32998" s="1433"/>
      <c r="L32998" s="1334"/>
    </row>
    <row r="32999" spans="1:12" ht="24" customHeight="1">
      <c r="A32999" s="1355"/>
      <c r="B32999" s="1355"/>
      <c r="C32999" s="1433"/>
      <c r="E32999" s="1433"/>
      <c r="K32999" s="1433"/>
      <c r="L32999" s="1334"/>
    </row>
    <row r="33000" spans="1:12" ht="24" customHeight="1">
      <c r="A33000" s="1355"/>
      <c r="B33000" s="1355"/>
      <c r="C33000" s="1433"/>
      <c r="E33000" s="1433"/>
      <c r="K33000" s="1433"/>
      <c r="L33000" s="1334"/>
    </row>
    <row r="33001" spans="1:12" ht="24" customHeight="1">
      <c r="A33001" s="1355"/>
      <c r="B33001" s="1355"/>
      <c r="C33001" s="1433"/>
      <c r="E33001" s="1433"/>
      <c r="K33001" s="1433"/>
      <c r="L33001" s="1334"/>
    </row>
    <row r="33002" spans="1:12" ht="24" customHeight="1">
      <c r="A33002" s="1355"/>
      <c r="B33002" s="1355"/>
      <c r="C33002" s="1433"/>
      <c r="E33002" s="1433"/>
      <c r="K33002" s="1433"/>
      <c r="L33002" s="1334"/>
    </row>
    <row r="33003" spans="1:12" ht="24" customHeight="1">
      <c r="A33003" s="1355"/>
      <c r="B33003" s="1355"/>
      <c r="C33003" s="1433"/>
      <c r="E33003" s="1433"/>
      <c r="K33003" s="1433"/>
      <c r="L33003" s="1334"/>
    </row>
    <row r="33004" spans="1:12" ht="24" customHeight="1">
      <c r="A33004" s="1355"/>
      <c r="B33004" s="1355"/>
      <c r="C33004" s="1433"/>
      <c r="E33004" s="1433"/>
      <c r="K33004" s="1433"/>
      <c r="L33004" s="1334"/>
    </row>
    <row r="33005" spans="1:12" ht="24" customHeight="1">
      <c r="A33005" s="1355"/>
      <c r="B33005" s="1355"/>
      <c r="C33005" s="1433"/>
      <c r="E33005" s="1433"/>
      <c r="K33005" s="1433"/>
      <c r="L33005" s="1334"/>
    </row>
    <row r="33006" spans="1:12" ht="24" customHeight="1">
      <c r="A33006" s="1355"/>
      <c r="B33006" s="1355"/>
      <c r="C33006" s="1433"/>
      <c r="E33006" s="1433"/>
      <c r="K33006" s="1433"/>
      <c r="L33006" s="1334"/>
    </row>
    <row r="33007" spans="1:12" ht="24" customHeight="1">
      <c r="A33007" s="1355"/>
      <c r="B33007" s="1355"/>
      <c r="C33007" s="1433"/>
      <c r="E33007" s="1433"/>
      <c r="K33007" s="1433"/>
      <c r="L33007" s="1334"/>
    </row>
    <row r="33008" spans="1:12" ht="24" customHeight="1">
      <c r="A33008" s="1355"/>
      <c r="B33008" s="1355"/>
      <c r="C33008" s="1433"/>
      <c r="E33008" s="1433"/>
      <c r="K33008" s="1433"/>
      <c r="L33008" s="1334"/>
    </row>
    <row r="33009" spans="1:12" ht="24" customHeight="1">
      <c r="A33009" s="1355"/>
      <c r="B33009" s="1355"/>
      <c r="C33009" s="1433"/>
      <c r="E33009" s="1433"/>
      <c r="K33009" s="1433"/>
      <c r="L33009" s="1334"/>
    </row>
    <row r="33010" spans="1:12" ht="24" customHeight="1">
      <c r="A33010" s="1355"/>
      <c r="B33010" s="1355"/>
      <c r="C33010" s="1433"/>
      <c r="E33010" s="1433"/>
      <c r="K33010" s="1433"/>
      <c r="L33010" s="1334"/>
    </row>
    <row r="33011" spans="1:12" ht="24" customHeight="1">
      <c r="A33011" s="1355"/>
      <c r="B33011" s="1355"/>
      <c r="C33011" s="1433"/>
      <c r="E33011" s="1433"/>
      <c r="K33011" s="1433"/>
      <c r="L33011" s="1334"/>
    </row>
    <row r="33012" spans="1:12" ht="24" customHeight="1">
      <c r="A33012" s="1355"/>
      <c r="B33012" s="1355"/>
      <c r="C33012" s="1433"/>
      <c r="E33012" s="1433"/>
      <c r="K33012" s="1433"/>
      <c r="L33012" s="1334"/>
    </row>
    <row r="33013" spans="1:12" ht="24" customHeight="1">
      <c r="A33013" s="1355"/>
      <c r="B33013" s="1355"/>
      <c r="C33013" s="1433"/>
      <c r="E33013" s="1433"/>
      <c r="K33013" s="1433"/>
      <c r="L33013" s="1334"/>
    </row>
    <row r="33014" spans="1:12" ht="24" customHeight="1">
      <c r="A33014" s="1355"/>
      <c r="B33014" s="1355"/>
      <c r="C33014" s="1433"/>
      <c r="E33014" s="1433"/>
      <c r="K33014" s="1433"/>
      <c r="L33014" s="1334"/>
    </row>
    <row r="33015" spans="1:12" ht="24" customHeight="1">
      <c r="A33015" s="1355"/>
      <c r="B33015" s="1355"/>
      <c r="C33015" s="1433"/>
      <c r="E33015" s="1433"/>
      <c r="K33015" s="1433"/>
      <c r="L33015" s="1334"/>
    </row>
    <row r="33016" spans="1:12" ht="24" customHeight="1">
      <c r="A33016" s="1355"/>
      <c r="B33016" s="1355"/>
      <c r="C33016" s="1433"/>
      <c r="E33016" s="1433"/>
      <c r="K33016" s="1433"/>
      <c r="L33016" s="1334"/>
    </row>
    <row r="33017" spans="1:12" ht="24" customHeight="1">
      <c r="A33017" s="1355"/>
      <c r="B33017" s="1355"/>
      <c r="C33017" s="1433"/>
      <c r="E33017" s="1433"/>
      <c r="K33017" s="1433"/>
      <c r="L33017" s="1334"/>
    </row>
    <row r="33018" spans="1:12" ht="24" customHeight="1">
      <c r="A33018" s="1355"/>
      <c r="B33018" s="1355"/>
      <c r="C33018" s="1433"/>
      <c r="E33018" s="1433"/>
      <c r="K33018" s="1433"/>
      <c r="L33018" s="1334"/>
    </row>
    <row r="33019" spans="1:12" ht="24" customHeight="1">
      <c r="A33019" s="1355"/>
      <c r="B33019" s="1355"/>
      <c r="C33019" s="1433"/>
      <c r="E33019" s="1433"/>
      <c r="K33019" s="1433"/>
      <c r="L33019" s="1334"/>
    </row>
    <row r="33020" spans="1:12" ht="24" customHeight="1">
      <c r="A33020" s="1355"/>
      <c r="B33020" s="1355"/>
      <c r="C33020" s="1433"/>
      <c r="E33020" s="1433"/>
      <c r="K33020" s="1433"/>
      <c r="L33020" s="1334"/>
    </row>
    <row r="33021" spans="1:12" ht="24" customHeight="1">
      <c r="A33021" s="1355"/>
      <c r="B33021" s="1355"/>
      <c r="C33021" s="1433"/>
      <c r="E33021" s="1433"/>
      <c r="K33021" s="1433"/>
      <c r="L33021" s="1334"/>
    </row>
    <row r="33022" spans="1:12" ht="24" customHeight="1">
      <c r="A33022" s="1355"/>
      <c r="B33022" s="1355"/>
      <c r="C33022" s="1433"/>
      <c r="E33022" s="1433"/>
      <c r="K33022" s="1433"/>
      <c r="L33022" s="1334"/>
    </row>
    <row r="33023" spans="1:12" ht="24" customHeight="1">
      <c r="A33023" s="1355"/>
      <c r="B33023" s="1355"/>
      <c r="C33023" s="1433"/>
      <c r="E33023" s="1433"/>
      <c r="K33023" s="1433"/>
      <c r="L33023" s="1334"/>
    </row>
    <row r="33024" spans="1:12" ht="24" customHeight="1">
      <c r="A33024" s="1355"/>
      <c r="B33024" s="1355"/>
      <c r="C33024" s="1433"/>
      <c r="E33024" s="1433"/>
      <c r="K33024" s="1433"/>
      <c r="L33024" s="1334"/>
    </row>
    <row r="33025" spans="1:12" ht="24" customHeight="1">
      <c r="A33025" s="1355"/>
      <c r="B33025" s="1355"/>
      <c r="C33025" s="1433"/>
      <c r="E33025" s="1433"/>
      <c r="K33025" s="1433"/>
      <c r="L33025" s="1334"/>
    </row>
    <row r="33026" spans="1:12" ht="24" customHeight="1">
      <c r="A33026" s="1355"/>
      <c r="B33026" s="1355"/>
      <c r="C33026" s="1433"/>
      <c r="E33026" s="1433"/>
      <c r="K33026" s="1433"/>
      <c r="L33026" s="1334"/>
    </row>
    <row r="33027" spans="1:12" ht="24" customHeight="1">
      <c r="A33027" s="1355"/>
      <c r="B33027" s="1355"/>
      <c r="C33027" s="1433"/>
      <c r="E33027" s="1433"/>
      <c r="K33027" s="1433"/>
      <c r="L33027" s="1334"/>
    </row>
    <row r="33028" spans="1:12" ht="24" customHeight="1">
      <c r="A33028" s="1355"/>
      <c r="B33028" s="1355"/>
      <c r="C33028" s="1433"/>
      <c r="E33028" s="1433"/>
      <c r="K33028" s="1433"/>
      <c r="L33028" s="1334"/>
    </row>
    <row r="33029" spans="1:12" ht="24" customHeight="1">
      <c r="A33029" s="1355"/>
      <c r="B33029" s="1355"/>
      <c r="C33029" s="1433"/>
      <c r="E33029" s="1433"/>
      <c r="K33029" s="1433"/>
      <c r="L33029" s="1334"/>
    </row>
    <row r="33030" spans="1:12" ht="24" customHeight="1">
      <c r="A33030" s="1355"/>
      <c r="B33030" s="1355"/>
      <c r="C33030" s="1433"/>
      <c r="E33030" s="1433"/>
      <c r="K33030" s="1433"/>
      <c r="L33030" s="1334"/>
    </row>
    <row r="33031" spans="1:12" ht="24" customHeight="1">
      <c r="A33031" s="1355"/>
      <c r="B33031" s="1355"/>
      <c r="C33031" s="1433"/>
      <c r="E33031" s="1433"/>
      <c r="K33031" s="1433"/>
      <c r="L33031" s="1334"/>
    </row>
    <row r="33032" spans="1:12" ht="24" customHeight="1">
      <c r="A33032" s="1355"/>
      <c r="B33032" s="1355"/>
      <c r="C33032" s="1433"/>
      <c r="E33032" s="1433"/>
      <c r="K33032" s="1433"/>
      <c r="L33032" s="1334"/>
    </row>
    <row r="33033" spans="1:12" ht="24" customHeight="1">
      <c r="A33033" s="1355"/>
      <c r="B33033" s="1355"/>
      <c r="C33033" s="1433"/>
      <c r="E33033" s="1433"/>
      <c r="K33033" s="1433"/>
      <c r="L33033" s="1334"/>
    </row>
    <row r="33034" spans="1:12" ht="24" customHeight="1">
      <c r="A33034" s="1355"/>
      <c r="B33034" s="1355"/>
      <c r="C33034" s="1433"/>
      <c r="E33034" s="1433"/>
      <c r="K33034" s="1433"/>
      <c r="L33034" s="1334"/>
    </row>
    <row r="33035" spans="1:12" ht="24" customHeight="1">
      <c r="A33035" s="1355"/>
      <c r="B33035" s="1355"/>
      <c r="C33035" s="1433"/>
      <c r="E33035" s="1433"/>
      <c r="K33035" s="1433"/>
      <c r="L33035" s="1334"/>
    </row>
    <row r="33036" spans="1:12" ht="24" customHeight="1">
      <c r="A33036" s="1355"/>
      <c r="B33036" s="1355"/>
      <c r="C33036" s="1433"/>
      <c r="E33036" s="1433"/>
      <c r="K33036" s="1433"/>
      <c r="L33036" s="1334"/>
    </row>
    <row r="33037" spans="1:12" ht="24" customHeight="1">
      <c r="A33037" s="1355"/>
      <c r="B33037" s="1355"/>
      <c r="C33037" s="1433"/>
      <c r="E33037" s="1433"/>
      <c r="K33037" s="1433"/>
      <c r="L33037" s="1334"/>
    </row>
    <row r="33038" spans="1:12" ht="24" customHeight="1">
      <c r="A33038" s="1355"/>
      <c r="B33038" s="1355"/>
      <c r="C33038" s="1433"/>
      <c r="E33038" s="1433"/>
      <c r="K33038" s="1433"/>
      <c r="L33038" s="1334"/>
    </row>
    <row r="33039" spans="1:12" ht="24" customHeight="1">
      <c r="A33039" s="1355"/>
      <c r="B33039" s="1355"/>
      <c r="C33039" s="1433"/>
      <c r="E33039" s="1433"/>
      <c r="K33039" s="1433"/>
      <c r="L33039" s="1334"/>
    </row>
    <row r="33040" spans="1:12" ht="24" customHeight="1">
      <c r="A33040" s="1355"/>
      <c r="B33040" s="1355"/>
      <c r="C33040" s="1433"/>
      <c r="E33040" s="1433"/>
      <c r="K33040" s="1433"/>
      <c r="L33040" s="1334"/>
    </row>
    <row r="33041" spans="1:12" ht="24" customHeight="1">
      <c r="A33041" s="1355"/>
      <c r="B33041" s="1355"/>
      <c r="C33041" s="1433"/>
      <c r="E33041" s="1433"/>
      <c r="K33041" s="1433"/>
      <c r="L33041" s="1334"/>
    </row>
    <row r="33042" spans="1:12" ht="24" customHeight="1">
      <c r="A33042" s="1355"/>
      <c r="B33042" s="1355"/>
      <c r="C33042" s="1433"/>
      <c r="E33042" s="1433"/>
      <c r="K33042" s="1433"/>
      <c r="L33042" s="1334"/>
    </row>
    <row r="33043" spans="1:12" ht="24" customHeight="1">
      <c r="A33043" s="1355"/>
      <c r="B33043" s="1355"/>
      <c r="C33043" s="1433"/>
      <c r="E33043" s="1433"/>
      <c r="K33043" s="1433"/>
      <c r="L33043" s="1334"/>
    </row>
    <row r="33044" spans="1:12" ht="24" customHeight="1">
      <c r="A33044" s="1355"/>
      <c r="B33044" s="1355"/>
      <c r="C33044" s="1433"/>
      <c r="E33044" s="1433"/>
      <c r="K33044" s="1433"/>
      <c r="L33044" s="1334"/>
    </row>
    <row r="33045" spans="1:12" ht="24" customHeight="1">
      <c r="A33045" s="1355"/>
      <c r="B33045" s="1355"/>
      <c r="C33045" s="1433"/>
      <c r="E33045" s="1433"/>
      <c r="K33045" s="1433"/>
      <c r="L33045" s="1334"/>
    </row>
    <row r="33046" spans="1:12" ht="24" customHeight="1">
      <c r="A33046" s="1355"/>
      <c r="B33046" s="1355"/>
      <c r="C33046" s="1433"/>
      <c r="E33046" s="1433"/>
      <c r="K33046" s="1433"/>
      <c r="L33046" s="1334"/>
    </row>
    <row r="33047" spans="1:12" ht="24" customHeight="1">
      <c r="A33047" s="1355"/>
      <c r="B33047" s="1355"/>
      <c r="C33047" s="1433"/>
      <c r="E33047" s="1433"/>
      <c r="K33047" s="1433"/>
      <c r="L33047" s="1334"/>
    </row>
    <row r="33048" spans="1:12" ht="24" customHeight="1">
      <c r="A33048" s="1355"/>
      <c r="B33048" s="1355"/>
      <c r="C33048" s="1433"/>
      <c r="E33048" s="1433"/>
      <c r="K33048" s="1433"/>
      <c r="L33048" s="1334"/>
    </row>
    <row r="33049" spans="1:12" ht="24" customHeight="1">
      <c r="A33049" s="1355"/>
      <c r="B33049" s="1355"/>
      <c r="C33049" s="1433"/>
      <c r="E33049" s="1433"/>
      <c r="K33049" s="1433"/>
      <c r="L33049" s="1334"/>
    </row>
    <row r="33050" spans="1:12" ht="24" customHeight="1">
      <c r="A33050" s="1355"/>
      <c r="B33050" s="1355"/>
      <c r="C33050" s="1433"/>
      <c r="E33050" s="1433"/>
      <c r="K33050" s="1433"/>
      <c r="L33050" s="1334"/>
    </row>
    <row r="33051" spans="1:12" ht="24" customHeight="1">
      <c r="A33051" s="1355"/>
      <c r="B33051" s="1355"/>
      <c r="C33051" s="1433"/>
      <c r="E33051" s="1433"/>
      <c r="K33051" s="1433"/>
      <c r="L33051" s="1334"/>
    </row>
    <row r="33052" spans="1:12" ht="24" customHeight="1">
      <c r="A33052" s="1355"/>
      <c r="B33052" s="1355"/>
      <c r="C33052" s="1433"/>
      <c r="E33052" s="1433"/>
      <c r="K33052" s="1433"/>
      <c r="L33052" s="1334"/>
    </row>
    <row r="33053" spans="1:12" ht="24" customHeight="1">
      <c r="A33053" s="1355"/>
      <c r="B33053" s="1355"/>
      <c r="C33053" s="1433"/>
      <c r="E33053" s="1433"/>
      <c r="K33053" s="1433"/>
      <c r="L33053" s="1334"/>
    </row>
    <row r="33054" spans="1:12" ht="24" customHeight="1">
      <c r="A33054" s="1355"/>
      <c r="B33054" s="1355"/>
      <c r="C33054" s="1433"/>
      <c r="E33054" s="1433"/>
      <c r="K33054" s="1433"/>
      <c r="L33054" s="1334"/>
    </row>
    <row r="33055" spans="1:12" ht="24" customHeight="1">
      <c r="A33055" s="1355"/>
      <c r="B33055" s="1355"/>
      <c r="C33055" s="1433"/>
      <c r="E33055" s="1433"/>
      <c r="K33055" s="1433"/>
      <c r="L33055" s="1334"/>
    </row>
    <row r="33056" spans="1:12" ht="24" customHeight="1">
      <c r="A33056" s="1355"/>
      <c r="B33056" s="1355"/>
      <c r="C33056" s="1433"/>
      <c r="E33056" s="1433"/>
      <c r="K33056" s="1433"/>
      <c r="L33056" s="1334"/>
    </row>
    <row r="33057" spans="1:12" ht="24" customHeight="1">
      <c r="A33057" s="1355"/>
      <c r="B33057" s="1355"/>
      <c r="C33057" s="1433"/>
      <c r="E33057" s="1433"/>
      <c r="K33057" s="1433"/>
      <c r="L33057" s="1334"/>
    </row>
    <row r="33058" spans="1:12" ht="24" customHeight="1">
      <c r="A33058" s="1355"/>
      <c r="B33058" s="1355"/>
      <c r="C33058" s="1433"/>
      <c r="E33058" s="1433"/>
      <c r="K33058" s="1433"/>
      <c r="L33058" s="1334"/>
    </row>
    <row r="33059" spans="1:12" ht="24" customHeight="1">
      <c r="A33059" s="1355"/>
      <c r="B33059" s="1355"/>
      <c r="C33059" s="1433"/>
      <c r="E33059" s="1433"/>
      <c r="K33059" s="1433"/>
      <c r="L33059" s="1334"/>
    </row>
    <row r="33060" spans="1:12" ht="24" customHeight="1">
      <c r="A33060" s="1355"/>
      <c r="B33060" s="1355"/>
      <c r="C33060" s="1433"/>
      <c r="E33060" s="1433"/>
      <c r="K33060" s="1433"/>
      <c r="L33060" s="1334"/>
    </row>
    <row r="33061" spans="1:12" ht="24" customHeight="1">
      <c r="A33061" s="1355"/>
      <c r="B33061" s="1355"/>
      <c r="C33061" s="1433"/>
      <c r="E33061" s="1433"/>
      <c r="K33061" s="1433"/>
      <c r="L33061" s="1334"/>
    </row>
    <row r="33062" spans="1:12" ht="24" customHeight="1">
      <c r="A33062" s="1355"/>
      <c r="B33062" s="1355"/>
      <c r="C33062" s="1433"/>
      <c r="E33062" s="1433"/>
      <c r="K33062" s="1433"/>
      <c r="L33062" s="1334"/>
    </row>
    <row r="33063" spans="1:12" ht="24" customHeight="1">
      <c r="A33063" s="1355"/>
      <c r="B33063" s="1355"/>
      <c r="C33063" s="1433"/>
      <c r="E33063" s="1433"/>
      <c r="K33063" s="1433"/>
      <c r="L33063" s="1334"/>
    </row>
    <row r="33064" spans="1:12" ht="24" customHeight="1">
      <c r="A33064" s="1355"/>
      <c r="B33064" s="1355"/>
      <c r="C33064" s="1433"/>
      <c r="E33064" s="1433"/>
      <c r="K33064" s="1433"/>
      <c r="L33064" s="1334"/>
    </row>
    <row r="33065" spans="1:12" ht="24" customHeight="1">
      <c r="A33065" s="1355"/>
      <c r="B33065" s="1355"/>
      <c r="C33065" s="1433"/>
      <c r="E33065" s="1433"/>
      <c r="K33065" s="1433"/>
      <c r="L33065" s="1334"/>
    </row>
    <row r="33066" spans="1:12" ht="24" customHeight="1">
      <c r="A33066" s="1355"/>
      <c r="B33066" s="1355"/>
      <c r="C33066" s="1433"/>
      <c r="E33066" s="1433"/>
      <c r="K33066" s="1433"/>
      <c r="L33066" s="1334"/>
    </row>
    <row r="33067" spans="1:12" ht="24" customHeight="1">
      <c r="A33067" s="1355"/>
      <c r="B33067" s="1355"/>
      <c r="C33067" s="1433"/>
      <c r="E33067" s="1433"/>
      <c r="K33067" s="1433"/>
      <c r="L33067" s="1334"/>
    </row>
    <row r="33068" spans="1:12" ht="24" customHeight="1">
      <c r="A33068" s="1355"/>
      <c r="B33068" s="1355"/>
      <c r="C33068" s="1433"/>
      <c r="E33068" s="1433"/>
      <c r="K33068" s="1433"/>
      <c r="L33068" s="1334"/>
    </row>
    <row r="33069" spans="1:12" ht="24" customHeight="1">
      <c r="A33069" s="1355"/>
      <c r="B33069" s="1355"/>
      <c r="C33069" s="1433"/>
      <c r="E33069" s="1433"/>
      <c r="K33069" s="1433"/>
      <c r="L33069" s="1334"/>
    </row>
    <row r="33070" spans="1:12" ht="24" customHeight="1">
      <c r="A33070" s="1355"/>
      <c r="B33070" s="1355"/>
      <c r="C33070" s="1433"/>
      <c r="E33070" s="1433"/>
      <c r="K33070" s="1433"/>
      <c r="L33070" s="1334"/>
    </row>
    <row r="33071" spans="1:12" ht="24" customHeight="1">
      <c r="A33071" s="1355"/>
      <c r="B33071" s="1355"/>
      <c r="C33071" s="1433"/>
      <c r="E33071" s="1433"/>
      <c r="K33071" s="1433"/>
      <c r="L33071" s="1334"/>
    </row>
    <row r="33072" spans="1:12" ht="24" customHeight="1">
      <c r="A33072" s="1355"/>
      <c r="B33072" s="1355"/>
      <c r="C33072" s="1433"/>
      <c r="E33072" s="1433"/>
      <c r="K33072" s="1433"/>
      <c r="L33072" s="1334"/>
    </row>
    <row r="33073" spans="1:12" ht="24" customHeight="1">
      <c r="A33073" s="1355"/>
      <c r="B33073" s="1355"/>
      <c r="C33073" s="1433"/>
      <c r="E33073" s="1433"/>
      <c r="K33073" s="1433"/>
      <c r="L33073" s="1334"/>
    </row>
    <row r="33074" spans="1:12" ht="24" customHeight="1">
      <c r="A33074" s="1355"/>
      <c r="B33074" s="1355"/>
      <c r="C33074" s="1433"/>
      <c r="E33074" s="1433"/>
      <c r="K33074" s="1433"/>
      <c r="L33074" s="1334"/>
    </row>
    <row r="33075" spans="1:12" ht="24" customHeight="1">
      <c r="A33075" s="1355"/>
      <c r="B33075" s="1355"/>
      <c r="C33075" s="1433"/>
      <c r="E33075" s="1433"/>
      <c r="K33075" s="1433"/>
      <c r="L33075" s="1334"/>
    </row>
    <row r="33076" spans="1:12" ht="24" customHeight="1">
      <c r="A33076" s="1355"/>
      <c r="B33076" s="1355"/>
      <c r="C33076" s="1433"/>
      <c r="E33076" s="1433"/>
      <c r="K33076" s="1433"/>
      <c r="L33076" s="1334"/>
    </row>
    <row r="33077" spans="1:12" ht="24" customHeight="1">
      <c r="A33077" s="1355"/>
      <c r="B33077" s="1355"/>
      <c r="C33077" s="1433"/>
      <c r="E33077" s="1433"/>
      <c r="K33077" s="1433"/>
      <c r="L33077" s="1334"/>
    </row>
    <row r="33078" spans="1:12" ht="24" customHeight="1">
      <c r="A33078" s="1355"/>
      <c r="B33078" s="1355"/>
      <c r="C33078" s="1433"/>
      <c r="E33078" s="1433"/>
      <c r="K33078" s="1433"/>
      <c r="L33078" s="1334"/>
    </row>
    <row r="33079" spans="1:12" ht="24" customHeight="1">
      <c r="A33079" s="1355"/>
      <c r="B33079" s="1355"/>
      <c r="C33079" s="1433"/>
      <c r="E33079" s="1433"/>
      <c r="K33079" s="1433"/>
      <c r="L33079" s="1334"/>
    </row>
    <row r="33080" spans="1:12" ht="24" customHeight="1">
      <c r="A33080" s="1355"/>
      <c r="B33080" s="1355"/>
      <c r="C33080" s="1433"/>
      <c r="E33080" s="1433"/>
      <c r="K33080" s="1433"/>
      <c r="L33080" s="1334"/>
    </row>
    <row r="33081" spans="1:12" ht="24" customHeight="1">
      <c r="A33081" s="1355"/>
      <c r="B33081" s="1355"/>
      <c r="C33081" s="1433"/>
      <c r="E33081" s="1433"/>
      <c r="K33081" s="1433"/>
      <c r="L33081" s="1334"/>
    </row>
    <row r="33082" spans="1:12" ht="24" customHeight="1">
      <c r="A33082" s="1355"/>
      <c r="B33082" s="1355"/>
      <c r="C33082" s="1433"/>
      <c r="E33082" s="1433"/>
      <c r="K33082" s="1433"/>
      <c r="L33082" s="1334"/>
    </row>
    <row r="33083" spans="1:12" ht="24" customHeight="1">
      <c r="A33083" s="1355"/>
      <c r="B33083" s="1355"/>
      <c r="C33083" s="1433"/>
      <c r="E33083" s="1433"/>
      <c r="K33083" s="1433"/>
      <c r="L33083" s="1334"/>
    </row>
    <row r="33084" spans="1:12" ht="24" customHeight="1">
      <c r="A33084" s="1355"/>
      <c r="B33084" s="1355"/>
      <c r="C33084" s="1433"/>
      <c r="E33084" s="1433"/>
      <c r="K33084" s="1433"/>
      <c r="L33084" s="1334"/>
    </row>
    <row r="33085" spans="1:12" ht="24" customHeight="1">
      <c r="A33085" s="1355"/>
      <c r="B33085" s="1355"/>
      <c r="C33085" s="1433"/>
      <c r="E33085" s="1433"/>
      <c r="K33085" s="1433"/>
      <c r="L33085" s="1334"/>
    </row>
    <row r="33086" spans="1:12" ht="24" customHeight="1">
      <c r="A33086" s="1355"/>
      <c r="B33086" s="1355"/>
      <c r="C33086" s="1433"/>
      <c r="E33086" s="1433"/>
      <c r="K33086" s="1433"/>
      <c r="L33086" s="1334"/>
    </row>
    <row r="33087" spans="1:12" ht="24" customHeight="1">
      <c r="A33087" s="1355"/>
      <c r="B33087" s="1355"/>
      <c r="C33087" s="1433"/>
      <c r="E33087" s="1433"/>
      <c r="K33087" s="1433"/>
      <c r="L33087" s="1334"/>
    </row>
    <row r="33088" spans="1:12" ht="24" customHeight="1">
      <c r="A33088" s="1355"/>
      <c r="B33088" s="1355"/>
      <c r="C33088" s="1433"/>
      <c r="E33088" s="1433"/>
      <c r="K33088" s="1433"/>
      <c r="L33088" s="1334"/>
    </row>
    <row r="33089" spans="1:12" ht="24" customHeight="1">
      <c r="A33089" s="1355"/>
      <c r="B33089" s="1355"/>
      <c r="C33089" s="1433"/>
      <c r="E33089" s="1433"/>
      <c r="K33089" s="1433"/>
      <c r="L33089" s="1334"/>
    </row>
    <row r="33090" spans="1:12" ht="24" customHeight="1">
      <c r="A33090" s="1355"/>
      <c r="B33090" s="1355"/>
      <c r="C33090" s="1433"/>
      <c r="E33090" s="1433"/>
      <c r="K33090" s="1433"/>
      <c r="L33090" s="1334"/>
    </row>
    <row r="33091" spans="1:12" ht="24" customHeight="1">
      <c r="A33091" s="1355"/>
      <c r="B33091" s="1355"/>
      <c r="C33091" s="1433"/>
      <c r="E33091" s="1433"/>
      <c r="K33091" s="1433"/>
      <c r="L33091" s="1334"/>
    </row>
    <row r="33092" spans="1:12" ht="24" customHeight="1">
      <c r="A33092" s="1355"/>
      <c r="B33092" s="1355"/>
      <c r="C33092" s="1433"/>
      <c r="E33092" s="1433"/>
      <c r="K33092" s="1433"/>
      <c r="L33092" s="1334"/>
    </row>
    <row r="33093" spans="1:12" ht="24" customHeight="1">
      <c r="A33093" s="1355"/>
      <c r="B33093" s="1355"/>
      <c r="C33093" s="1433"/>
      <c r="E33093" s="1433"/>
      <c r="K33093" s="1433"/>
      <c r="L33093" s="1334"/>
    </row>
    <row r="33094" spans="1:12" ht="24" customHeight="1">
      <c r="A33094" s="1355"/>
      <c r="B33094" s="1355"/>
      <c r="C33094" s="1433"/>
      <c r="E33094" s="1433"/>
      <c r="K33094" s="1433"/>
      <c r="L33094" s="1334"/>
    </row>
    <row r="33095" spans="1:12" ht="24" customHeight="1">
      <c r="A33095" s="1355"/>
      <c r="B33095" s="1355"/>
      <c r="C33095" s="1433"/>
      <c r="E33095" s="1433"/>
      <c r="K33095" s="1433"/>
      <c r="L33095" s="1334"/>
    </row>
    <row r="33096" spans="1:12" ht="24" customHeight="1">
      <c r="A33096" s="1355"/>
      <c r="B33096" s="1355"/>
      <c r="C33096" s="1433"/>
      <c r="E33096" s="1433"/>
      <c r="K33096" s="1433"/>
      <c r="L33096" s="1334"/>
    </row>
    <row r="33097" spans="1:12" ht="24" customHeight="1">
      <c r="A33097" s="1355"/>
      <c r="B33097" s="1355"/>
      <c r="C33097" s="1433"/>
      <c r="E33097" s="1433"/>
      <c r="K33097" s="1433"/>
      <c r="L33097" s="1334"/>
    </row>
    <row r="33098" spans="1:12" ht="24" customHeight="1">
      <c r="A33098" s="1355"/>
      <c r="B33098" s="1355"/>
      <c r="C33098" s="1433"/>
      <c r="E33098" s="1433"/>
      <c r="K33098" s="1433"/>
      <c r="L33098" s="1334"/>
    </row>
    <row r="33099" spans="1:12" ht="24" customHeight="1">
      <c r="A33099" s="1355"/>
      <c r="B33099" s="1355"/>
      <c r="C33099" s="1433"/>
      <c r="E33099" s="1433"/>
      <c r="K33099" s="1433"/>
      <c r="L33099" s="1334"/>
    </row>
    <row r="33100" spans="1:12" ht="24" customHeight="1">
      <c r="A33100" s="1355"/>
      <c r="B33100" s="1355"/>
      <c r="C33100" s="1433"/>
      <c r="E33100" s="1433"/>
      <c r="K33100" s="1433"/>
      <c r="L33100" s="1334"/>
    </row>
    <row r="33101" spans="1:12" ht="24" customHeight="1">
      <c r="A33101" s="1355"/>
      <c r="B33101" s="1355"/>
      <c r="C33101" s="1433"/>
      <c r="E33101" s="1433"/>
      <c r="K33101" s="1433"/>
      <c r="L33101" s="1334"/>
    </row>
    <row r="33102" spans="1:12" ht="24" customHeight="1">
      <c r="A33102" s="1355"/>
      <c r="B33102" s="1355"/>
      <c r="C33102" s="1433"/>
      <c r="E33102" s="1433"/>
      <c r="K33102" s="1433"/>
      <c r="L33102" s="1334"/>
    </row>
    <row r="33103" spans="1:12" ht="24" customHeight="1">
      <c r="A33103" s="1355"/>
      <c r="B33103" s="1355"/>
      <c r="C33103" s="1433"/>
      <c r="E33103" s="1433"/>
      <c r="K33103" s="1433"/>
      <c r="L33103" s="1334"/>
    </row>
    <row r="33104" spans="1:12" ht="24" customHeight="1">
      <c r="A33104" s="1355"/>
      <c r="B33104" s="1355"/>
      <c r="C33104" s="1433"/>
      <c r="E33104" s="1433"/>
      <c r="K33104" s="1433"/>
      <c r="L33104" s="1334"/>
    </row>
    <row r="33105" spans="1:12" ht="24" customHeight="1">
      <c r="A33105" s="1355"/>
      <c r="B33105" s="1355"/>
      <c r="C33105" s="1433"/>
      <c r="E33105" s="1433"/>
      <c r="K33105" s="1433"/>
      <c r="L33105" s="1334"/>
    </row>
    <row r="33106" spans="1:12" ht="24" customHeight="1">
      <c r="A33106" s="1355"/>
      <c r="B33106" s="1355"/>
      <c r="C33106" s="1433"/>
      <c r="E33106" s="1433"/>
      <c r="K33106" s="1433"/>
      <c r="L33106" s="1334"/>
    </row>
    <row r="33107" spans="1:12" ht="24" customHeight="1">
      <c r="A33107" s="1355"/>
      <c r="B33107" s="1355"/>
      <c r="C33107" s="1433"/>
      <c r="E33107" s="1433"/>
      <c r="K33107" s="1433"/>
      <c r="L33107" s="1334"/>
    </row>
    <row r="33108" spans="1:12" ht="24" customHeight="1">
      <c r="A33108" s="1355"/>
      <c r="B33108" s="1355"/>
      <c r="C33108" s="1433"/>
      <c r="E33108" s="1433"/>
      <c r="K33108" s="1433"/>
      <c r="L33108" s="1334"/>
    </row>
    <row r="33109" spans="1:12" ht="24" customHeight="1">
      <c r="A33109" s="1355"/>
      <c r="B33109" s="1355"/>
      <c r="C33109" s="1433"/>
      <c r="E33109" s="1433"/>
      <c r="K33109" s="1433"/>
      <c r="L33109" s="1334"/>
    </row>
    <row r="33110" spans="1:12" ht="24" customHeight="1">
      <c r="A33110" s="1355"/>
      <c r="B33110" s="1355"/>
      <c r="C33110" s="1433"/>
      <c r="E33110" s="1433"/>
      <c r="K33110" s="1433"/>
      <c r="L33110" s="1334"/>
    </row>
    <row r="33111" spans="1:12" ht="24" customHeight="1">
      <c r="A33111" s="1355"/>
      <c r="B33111" s="1355"/>
      <c r="C33111" s="1433"/>
      <c r="E33111" s="1433"/>
      <c r="K33111" s="1433"/>
      <c r="L33111" s="1334"/>
    </row>
    <row r="33112" spans="1:12" ht="24" customHeight="1">
      <c r="A33112" s="1355"/>
      <c r="B33112" s="1355"/>
      <c r="C33112" s="1433"/>
      <c r="E33112" s="1433"/>
      <c r="K33112" s="1433"/>
      <c r="L33112" s="1334"/>
    </row>
    <row r="33113" spans="1:12" ht="24" customHeight="1">
      <c r="A33113" s="1355"/>
      <c r="B33113" s="1355"/>
      <c r="C33113" s="1433"/>
      <c r="E33113" s="1433"/>
      <c r="K33113" s="1433"/>
      <c r="L33113" s="1334"/>
    </row>
    <row r="33114" spans="1:12" ht="24" customHeight="1">
      <c r="A33114" s="1355"/>
      <c r="B33114" s="1355"/>
      <c r="C33114" s="1433"/>
      <c r="E33114" s="1433"/>
      <c r="K33114" s="1433"/>
      <c r="L33114" s="1334"/>
    </row>
    <row r="33115" spans="1:12" ht="24" customHeight="1">
      <c r="A33115" s="1355"/>
      <c r="B33115" s="1355"/>
      <c r="C33115" s="1433"/>
      <c r="E33115" s="1433"/>
      <c r="K33115" s="1433"/>
      <c r="L33115" s="1334"/>
    </row>
    <row r="33116" spans="1:12" ht="24" customHeight="1">
      <c r="A33116" s="1355"/>
      <c r="B33116" s="1355"/>
      <c r="C33116" s="1433"/>
      <c r="E33116" s="1433"/>
      <c r="K33116" s="1433"/>
      <c r="L33116" s="1334"/>
    </row>
    <row r="33117" spans="1:12" ht="24" customHeight="1">
      <c r="A33117" s="1355"/>
      <c r="B33117" s="1355"/>
      <c r="C33117" s="1433"/>
      <c r="E33117" s="1433"/>
      <c r="K33117" s="1433"/>
      <c r="L33117" s="1334"/>
    </row>
    <row r="33118" spans="1:12" ht="24" customHeight="1">
      <c r="A33118" s="1355"/>
      <c r="B33118" s="1355"/>
      <c r="C33118" s="1433"/>
      <c r="E33118" s="1433"/>
      <c r="K33118" s="1433"/>
      <c r="L33118" s="1334"/>
    </row>
    <row r="33119" spans="1:12" ht="24" customHeight="1">
      <c r="A33119" s="1355"/>
      <c r="B33119" s="1355"/>
      <c r="C33119" s="1433"/>
      <c r="E33119" s="1433"/>
      <c r="K33119" s="1433"/>
      <c r="L33119" s="1334"/>
    </row>
    <row r="33120" spans="1:12" ht="24" customHeight="1">
      <c r="A33120" s="1355"/>
      <c r="B33120" s="1355"/>
      <c r="C33120" s="1433"/>
      <c r="E33120" s="1433"/>
      <c r="K33120" s="1433"/>
      <c r="L33120" s="1334"/>
    </row>
    <row r="33121" spans="1:12" ht="24" customHeight="1">
      <c r="A33121" s="1355"/>
      <c r="B33121" s="1355"/>
      <c r="C33121" s="1433"/>
      <c r="E33121" s="1433"/>
      <c r="K33121" s="1433"/>
      <c r="L33121" s="1334"/>
    </row>
    <row r="33122" spans="1:12" ht="24" customHeight="1">
      <c r="A33122" s="1355"/>
      <c r="B33122" s="1355"/>
      <c r="C33122" s="1433"/>
      <c r="E33122" s="1433"/>
      <c r="K33122" s="1433"/>
      <c r="L33122" s="1334"/>
    </row>
    <row r="33123" spans="1:12" ht="24" customHeight="1">
      <c r="A33123" s="1355"/>
      <c r="B33123" s="1355"/>
      <c r="C33123" s="1433"/>
      <c r="E33123" s="1433"/>
      <c r="K33123" s="1433"/>
      <c r="L33123" s="1334"/>
    </row>
    <row r="33124" spans="1:12" ht="24" customHeight="1">
      <c r="A33124" s="1355"/>
      <c r="B33124" s="1355"/>
      <c r="C33124" s="1433"/>
      <c r="E33124" s="1433"/>
      <c r="K33124" s="1433"/>
      <c r="L33124" s="1334"/>
    </row>
    <row r="33125" spans="1:12" ht="24" customHeight="1">
      <c r="A33125" s="1355"/>
      <c r="B33125" s="1355"/>
      <c r="C33125" s="1433"/>
      <c r="E33125" s="1433"/>
      <c r="K33125" s="1433"/>
      <c r="L33125" s="1334"/>
    </row>
    <row r="33126" spans="1:12" ht="24" customHeight="1">
      <c r="A33126" s="1355"/>
      <c r="B33126" s="1355"/>
      <c r="C33126" s="1433"/>
      <c r="E33126" s="1433"/>
      <c r="K33126" s="1433"/>
      <c r="L33126" s="1334"/>
    </row>
    <row r="33127" spans="1:12" ht="24" customHeight="1">
      <c r="A33127" s="1355"/>
      <c r="B33127" s="1355"/>
      <c r="C33127" s="1433"/>
      <c r="E33127" s="1433"/>
      <c r="K33127" s="1433"/>
      <c r="L33127" s="1334"/>
    </row>
    <row r="33128" spans="1:12" ht="24" customHeight="1">
      <c r="A33128" s="1355"/>
      <c r="B33128" s="1355"/>
      <c r="C33128" s="1433"/>
      <c r="E33128" s="1433"/>
      <c r="K33128" s="1433"/>
      <c r="L33128" s="1334"/>
    </row>
    <row r="33129" spans="1:12" ht="24" customHeight="1">
      <c r="A33129" s="1355"/>
      <c r="B33129" s="1355"/>
      <c r="C33129" s="1433"/>
      <c r="E33129" s="1433"/>
      <c r="K33129" s="1433"/>
      <c r="L33129" s="1334"/>
    </row>
    <row r="33130" spans="1:12" ht="24" customHeight="1">
      <c r="A33130" s="1355"/>
      <c r="B33130" s="1355"/>
      <c r="C33130" s="1433"/>
      <c r="E33130" s="1433"/>
      <c r="K33130" s="1433"/>
      <c r="L33130" s="1334"/>
    </row>
    <row r="33131" spans="1:12" ht="24" customHeight="1">
      <c r="A33131" s="1355"/>
      <c r="B33131" s="1355"/>
      <c r="C33131" s="1433"/>
      <c r="E33131" s="1433"/>
      <c r="K33131" s="1433"/>
      <c r="L33131" s="1334"/>
    </row>
    <row r="33132" spans="1:12" ht="24" customHeight="1">
      <c r="A33132" s="1355"/>
      <c r="B33132" s="1355"/>
      <c r="C33132" s="1433"/>
      <c r="E33132" s="1433"/>
      <c r="K33132" s="1433"/>
      <c r="L33132" s="1334"/>
    </row>
    <row r="33133" spans="1:12" ht="24" customHeight="1">
      <c r="A33133" s="1355"/>
      <c r="B33133" s="1355"/>
      <c r="C33133" s="1433"/>
      <c r="E33133" s="1433"/>
      <c r="K33133" s="1433"/>
      <c r="L33133" s="1334"/>
    </row>
    <row r="33134" spans="1:12" ht="24" customHeight="1">
      <c r="A33134" s="1355"/>
      <c r="B33134" s="1355"/>
      <c r="C33134" s="1433"/>
      <c r="E33134" s="1433"/>
      <c r="K33134" s="1433"/>
      <c r="L33134" s="1334"/>
    </row>
    <row r="33135" spans="1:12" ht="24" customHeight="1">
      <c r="A33135" s="1355"/>
      <c r="B33135" s="1355"/>
      <c r="C33135" s="1433"/>
      <c r="E33135" s="1433"/>
      <c r="K33135" s="1433"/>
      <c r="L33135" s="1334"/>
    </row>
    <row r="33136" spans="1:12" ht="24" customHeight="1">
      <c r="A33136" s="1355"/>
      <c r="B33136" s="1355"/>
      <c r="C33136" s="1433"/>
      <c r="E33136" s="1433"/>
      <c r="K33136" s="1433"/>
      <c r="L33136" s="1334"/>
    </row>
    <row r="33137" spans="1:12" ht="24" customHeight="1">
      <c r="A33137" s="1355"/>
      <c r="B33137" s="1355"/>
      <c r="C33137" s="1433"/>
      <c r="E33137" s="1433"/>
      <c r="K33137" s="1433"/>
      <c r="L33137" s="1334"/>
    </row>
    <row r="33138" spans="1:12" ht="24" customHeight="1">
      <c r="A33138" s="1355"/>
      <c r="B33138" s="1355"/>
      <c r="C33138" s="1433"/>
      <c r="E33138" s="1433"/>
      <c r="K33138" s="1433"/>
      <c r="L33138" s="1334"/>
    </row>
    <row r="33139" spans="1:12" ht="24" customHeight="1">
      <c r="A33139" s="1355"/>
      <c r="B33139" s="1355"/>
      <c r="C33139" s="1433"/>
      <c r="E33139" s="1433"/>
      <c r="K33139" s="1433"/>
      <c r="L33139" s="1334"/>
    </row>
    <row r="33140" spans="1:12" ht="24" customHeight="1">
      <c r="A33140" s="1355"/>
      <c r="B33140" s="1355"/>
      <c r="C33140" s="1433"/>
      <c r="E33140" s="1433"/>
      <c r="K33140" s="1433"/>
      <c r="L33140" s="1334"/>
    </row>
    <row r="33141" spans="1:12" ht="24" customHeight="1">
      <c r="A33141" s="1355"/>
      <c r="B33141" s="1355"/>
      <c r="C33141" s="1433"/>
      <c r="E33141" s="1433"/>
      <c r="K33141" s="1433"/>
      <c r="L33141" s="1334"/>
    </row>
    <row r="33142" spans="1:12" ht="24" customHeight="1">
      <c r="A33142" s="1355"/>
      <c r="B33142" s="1355"/>
      <c r="C33142" s="1433"/>
      <c r="E33142" s="1433"/>
      <c r="K33142" s="1433"/>
      <c r="L33142" s="1334"/>
    </row>
    <row r="33143" spans="1:12" ht="24" customHeight="1">
      <c r="A33143" s="1355"/>
      <c r="B33143" s="1355"/>
      <c r="C33143" s="1433"/>
      <c r="E33143" s="1433"/>
      <c r="K33143" s="1433"/>
      <c r="L33143" s="1334"/>
    </row>
    <row r="33144" spans="1:12" ht="24" customHeight="1">
      <c r="A33144" s="1355"/>
      <c r="B33144" s="1355"/>
      <c r="C33144" s="1433"/>
      <c r="E33144" s="1433"/>
      <c r="K33144" s="1433"/>
      <c r="L33144" s="1334"/>
    </row>
    <row r="33145" spans="1:12" ht="24" customHeight="1">
      <c r="A33145" s="1355"/>
      <c r="B33145" s="1355"/>
      <c r="C33145" s="1433"/>
      <c r="E33145" s="1433"/>
      <c r="K33145" s="1433"/>
      <c r="L33145" s="1334"/>
    </row>
    <row r="33146" spans="1:12" ht="24" customHeight="1">
      <c r="A33146" s="1355"/>
      <c r="B33146" s="1355"/>
      <c r="C33146" s="1433"/>
      <c r="E33146" s="1433"/>
      <c r="K33146" s="1433"/>
      <c r="L33146" s="1334"/>
    </row>
    <row r="33147" spans="1:12" ht="24" customHeight="1">
      <c r="A33147" s="1355"/>
      <c r="B33147" s="1355"/>
      <c r="C33147" s="1433"/>
      <c r="E33147" s="1433"/>
      <c r="K33147" s="1433"/>
      <c r="L33147" s="1334"/>
    </row>
    <row r="33148" spans="1:12" ht="24" customHeight="1">
      <c r="A33148" s="1355"/>
      <c r="B33148" s="1355"/>
      <c r="C33148" s="1433"/>
      <c r="E33148" s="1433"/>
      <c r="K33148" s="1433"/>
      <c r="L33148" s="1334"/>
    </row>
    <row r="33149" spans="1:12" ht="24" customHeight="1">
      <c r="A33149" s="1355"/>
      <c r="B33149" s="1355"/>
      <c r="C33149" s="1433"/>
      <c r="E33149" s="1433"/>
      <c r="K33149" s="1433"/>
      <c r="L33149" s="1334"/>
    </row>
    <row r="33150" spans="1:12" ht="24" customHeight="1">
      <c r="A33150" s="1355"/>
      <c r="B33150" s="1355"/>
      <c r="C33150" s="1433"/>
      <c r="E33150" s="1433"/>
      <c r="K33150" s="1433"/>
      <c r="L33150" s="1334"/>
    </row>
    <row r="33151" spans="1:12" ht="24" customHeight="1">
      <c r="A33151" s="1355"/>
      <c r="B33151" s="1355"/>
      <c r="C33151" s="1433"/>
      <c r="E33151" s="1433"/>
      <c r="K33151" s="1433"/>
      <c r="L33151" s="1334"/>
    </row>
    <row r="33152" spans="1:12" ht="24" customHeight="1">
      <c r="A33152" s="1355"/>
      <c r="B33152" s="1355"/>
      <c r="C33152" s="1433"/>
      <c r="E33152" s="1433"/>
      <c r="K33152" s="1433"/>
      <c r="L33152" s="1334"/>
    </row>
    <row r="33153" spans="1:12" ht="24" customHeight="1">
      <c r="A33153" s="1355"/>
      <c r="B33153" s="1355"/>
      <c r="C33153" s="1433"/>
      <c r="E33153" s="1433"/>
      <c r="K33153" s="1433"/>
      <c r="L33153" s="1334"/>
    </row>
    <row r="33154" spans="1:12" ht="24" customHeight="1">
      <c r="A33154" s="1355"/>
      <c r="B33154" s="1355"/>
      <c r="C33154" s="1433"/>
      <c r="E33154" s="1433"/>
      <c r="K33154" s="1433"/>
      <c r="L33154" s="1334"/>
    </row>
    <row r="33155" spans="1:12" ht="24" customHeight="1">
      <c r="A33155" s="1355"/>
      <c r="B33155" s="1355"/>
      <c r="C33155" s="1433"/>
      <c r="E33155" s="1433"/>
      <c r="K33155" s="1433"/>
      <c r="L33155" s="1334"/>
    </row>
    <row r="33156" spans="1:12" ht="24" customHeight="1">
      <c r="A33156" s="1355"/>
      <c r="B33156" s="1355"/>
      <c r="C33156" s="1433"/>
      <c r="E33156" s="1433"/>
      <c r="K33156" s="1433"/>
      <c r="L33156" s="1334"/>
    </row>
    <row r="33157" spans="1:12" ht="24" customHeight="1">
      <c r="A33157" s="1355"/>
      <c r="B33157" s="1355"/>
      <c r="C33157" s="1433"/>
      <c r="E33157" s="1433"/>
      <c r="K33157" s="1433"/>
      <c r="L33157" s="1334"/>
    </row>
    <row r="33158" spans="1:12" ht="24" customHeight="1">
      <c r="A33158" s="1355"/>
      <c r="B33158" s="1355"/>
      <c r="C33158" s="1433"/>
      <c r="E33158" s="1433"/>
      <c r="K33158" s="1433"/>
      <c r="L33158" s="1334"/>
    </row>
    <row r="33159" spans="1:12" ht="24" customHeight="1">
      <c r="A33159" s="1355"/>
      <c r="B33159" s="1355"/>
      <c r="C33159" s="1433"/>
      <c r="E33159" s="1433"/>
      <c r="K33159" s="1433"/>
      <c r="L33159" s="1334"/>
    </row>
    <row r="33160" spans="1:12" ht="24" customHeight="1">
      <c r="A33160" s="1355"/>
      <c r="B33160" s="1355"/>
      <c r="C33160" s="1433"/>
      <c r="E33160" s="1433"/>
      <c r="K33160" s="1433"/>
      <c r="L33160" s="1334"/>
    </row>
    <row r="33161" spans="1:12" ht="24" customHeight="1">
      <c r="A33161" s="1355"/>
      <c r="B33161" s="1355"/>
      <c r="C33161" s="1433"/>
      <c r="E33161" s="1433"/>
      <c r="K33161" s="1433"/>
      <c r="L33161" s="1334"/>
    </row>
    <row r="33162" spans="1:12" ht="24" customHeight="1">
      <c r="A33162" s="1355"/>
      <c r="B33162" s="1355"/>
      <c r="C33162" s="1433"/>
      <c r="E33162" s="1433"/>
      <c r="K33162" s="1433"/>
      <c r="L33162" s="1334"/>
    </row>
    <row r="33163" spans="1:12" ht="24" customHeight="1">
      <c r="A33163" s="1355"/>
      <c r="B33163" s="1355"/>
      <c r="C33163" s="1433"/>
      <c r="E33163" s="1433"/>
      <c r="K33163" s="1433"/>
      <c r="L33163" s="1334"/>
    </row>
    <row r="33164" spans="1:12" ht="24" customHeight="1">
      <c r="A33164" s="1355"/>
      <c r="B33164" s="1355"/>
      <c r="C33164" s="1433"/>
      <c r="E33164" s="1433"/>
      <c r="K33164" s="1433"/>
      <c r="L33164" s="1334"/>
    </row>
    <row r="33165" spans="1:12" ht="24" customHeight="1">
      <c r="A33165" s="1355"/>
      <c r="B33165" s="1355"/>
      <c r="C33165" s="1433"/>
      <c r="E33165" s="1433"/>
      <c r="K33165" s="1433"/>
      <c r="L33165" s="1334"/>
    </row>
    <row r="33166" spans="1:12" ht="24" customHeight="1">
      <c r="A33166" s="1355"/>
      <c r="B33166" s="1355"/>
      <c r="C33166" s="1433"/>
      <c r="E33166" s="1433"/>
      <c r="K33166" s="1433"/>
      <c r="L33166" s="1334"/>
    </row>
    <row r="33167" spans="1:12" ht="24" customHeight="1">
      <c r="A33167" s="1355"/>
      <c r="B33167" s="1355"/>
      <c r="C33167" s="1433"/>
      <c r="E33167" s="1433"/>
      <c r="K33167" s="1433"/>
      <c r="L33167" s="1334"/>
    </row>
    <row r="33168" spans="1:12" ht="24" customHeight="1">
      <c r="A33168" s="1355"/>
      <c r="B33168" s="1355"/>
      <c r="C33168" s="1433"/>
      <c r="E33168" s="1433"/>
      <c r="K33168" s="1433"/>
      <c r="L33168" s="1334"/>
    </row>
    <row r="33169" spans="1:12" ht="24" customHeight="1">
      <c r="A33169" s="1355"/>
      <c r="B33169" s="1355"/>
      <c r="C33169" s="1433"/>
      <c r="E33169" s="1433"/>
      <c r="K33169" s="1433"/>
      <c r="L33169" s="1334"/>
    </row>
    <row r="33170" spans="1:12" ht="24" customHeight="1">
      <c r="A33170" s="1355"/>
      <c r="B33170" s="1355"/>
      <c r="C33170" s="1433"/>
      <c r="E33170" s="1433"/>
      <c r="K33170" s="1433"/>
      <c r="L33170" s="1334"/>
    </row>
    <row r="33171" spans="1:12" ht="24" customHeight="1">
      <c r="A33171" s="1355"/>
      <c r="B33171" s="1355"/>
      <c r="C33171" s="1433"/>
      <c r="E33171" s="1433"/>
      <c r="K33171" s="1433"/>
      <c r="L33171" s="1334"/>
    </row>
    <row r="33172" spans="1:12" ht="24" customHeight="1">
      <c r="A33172" s="1355"/>
      <c r="B33172" s="1355"/>
      <c r="C33172" s="1433"/>
      <c r="E33172" s="1433"/>
      <c r="K33172" s="1433"/>
      <c r="L33172" s="1334"/>
    </row>
    <row r="33173" spans="1:12" ht="24" customHeight="1">
      <c r="A33173" s="1355"/>
      <c r="B33173" s="1355"/>
      <c r="C33173" s="1433"/>
      <c r="E33173" s="1433"/>
      <c r="K33173" s="1433"/>
      <c r="L33173" s="1334"/>
    </row>
    <row r="33174" spans="1:12" ht="24" customHeight="1">
      <c r="A33174" s="1355"/>
      <c r="B33174" s="1355"/>
      <c r="C33174" s="1433"/>
      <c r="E33174" s="1433"/>
      <c r="K33174" s="1433"/>
      <c r="L33174" s="1334"/>
    </row>
    <row r="33175" spans="1:12" ht="24" customHeight="1">
      <c r="A33175" s="1355"/>
      <c r="B33175" s="1355"/>
      <c r="C33175" s="1433"/>
      <c r="E33175" s="1433"/>
      <c r="K33175" s="1433"/>
      <c r="L33175" s="1334"/>
    </row>
    <row r="33176" spans="1:12" ht="24" customHeight="1">
      <c r="A33176" s="1355"/>
      <c r="B33176" s="1355"/>
      <c r="C33176" s="1433"/>
      <c r="E33176" s="1433"/>
      <c r="K33176" s="1433"/>
      <c r="L33176" s="1334"/>
    </row>
    <row r="33177" spans="1:12" ht="24" customHeight="1">
      <c r="A33177" s="1355"/>
      <c r="B33177" s="1355"/>
      <c r="C33177" s="1433"/>
      <c r="E33177" s="1433"/>
      <c r="K33177" s="1433"/>
      <c r="L33177" s="1334"/>
    </row>
    <row r="33178" spans="1:12" ht="24" customHeight="1">
      <c r="A33178" s="1355"/>
      <c r="B33178" s="1355"/>
      <c r="C33178" s="1433"/>
      <c r="E33178" s="1433"/>
      <c r="K33178" s="1433"/>
      <c r="L33178" s="1334"/>
    </row>
    <row r="33179" spans="1:12" ht="24" customHeight="1">
      <c r="A33179" s="1355"/>
      <c r="B33179" s="1355"/>
      <c r="C33179" s="1433"/>
      <c r="E33179" s="1433"/>
      <c r="K33179" s="1433"/>
      <c r="L33179" s="1334"/>
    </row>
    <row r="33180" spans="1:12" ht="24" customHeight="1">
      <c r="A33180" s="1355"/>
      <c r="B33180" s="1355"/>
      <c r="C33180" s="1433"/>
      <c r="E33180" s="1433"/>
      <c r="K33180" s="1433"/>
      <c r="L33180" s="1334"/>
    </row>
    <row r="33181" spans="1:12" ht="24" customHeight="1">
      <c r="A33181" s="1355"/>
      <c r="B33181" s="1355"/>
      <c r="C33181" s="1433"/>
      <c r="E33181" s="1433"/>
      <c r="K33181" s="1433"/>
      <c r="L33181" s="1334"/>
    </row>
    <row r="33182" spans="1:12" ht="24" customHeight="1">
      <c r="A33182" s="1355"/>
      <c r="B33182" s="1355"/>
      <c r="C33182" s="1433"/>
      <c r="E33182" s="1433"/>
      <c r="K33182" s="1433"/>
      <c r="L33182" s="1334"/>
    </row>
    <row r="33183" spans="1:12" ht="24" customHeight="1">
      <c r="A33183" s="1355"/>
      <c r="B33183" s="1355"/>
      <c r="C33183" s="1433"/>
      <c r="E33183" s="1433"/>
      <c r="K33183" s="1433"/>
      <c r="L33183" s="1334"/>
    </row>
    <row r="33184" spans="1:12" ht="24" customHeight="1">
      <c r="A33184" s="1355"/>
      <c r="B33184" s="1355"/>
      <c r="C33184" s="1433"/>
      <c r="E33184" s="1433"/>
      <c r="K33184" s="1433"/>
      <c r="L33184" s="1334"/>
    </row>
    <row r="33185" spans="1:12" ht="24" customHeight="1">
      <c r="A33185" s="1355"/>
      <c r="B33185" s="1355"/>
      <c r="C33185" s="1433"/>
      <c r="E33185" s="1433"/>
      <c r="K33185" s="1433"/>
      <c r="L33185" s="1334"/>
    </row>
    <row r="33186" spans="1:12" ht="24" customHeight="1">
      <c r="A33186" s="1355"/>
      <c r="B33186" s="1355"/>
      <c r="C33186" s="1433"/>
      <c r="E33186" s="1433"/>
      <c r="K33186" s="1433"/>
      <c r="L33186" s="1334"/>
    </row>
    <row r="33187" spans="1:12" ht="24" customHeight="1">
      <c r="A33187" s="1355"/>
      <c r="B33187" s="1355"/>
      <c r="C33187" s="1433"/>
      <c r="E33187" s="1433"/>
      <c r="K33187" s="1433"/>
      <c r="L33187" s="1334"/>
    </row>
    <row r="33188" spans="1:12" ht="24" customHeight="1">
      <c r="A33188" s="1355"/>
      <c r="B33188" s="1355"/>
      <c r="C33188" s="1433"/>
      <c r="E33188" s="1433"/>
      <c r="K33188" s="1433"/>
      <c r="L33188" s="1334"/>
    </row>
    <row r="33189" spans="1:12" ht="24" customHeight="1">
      <c r="A33189" s="1355"/>
      <c r="B33189" s="1355"/>
      <c r="C33189" s="1433"/>
      <c r="E33189" s="1433"/>
      <c r="K33189" s="1433"/>
      <c r="L33189" s="1334"/>
    </row>
    <row r="33190" spans="1:12" ht="24" customHeight="1">
      <c r="A33190" s="1355"/>
      <c r="B33190" s="1355"/>
      <c r="C33190" s="1433"/>
      <c r="E33190" s="1433"/>
      <c r="K33190" s="1433"/>
      <c r="L33190" s="1334"/>
    </row>
    <row r="33191" spans="1:12" ht="24" customHeight="1">
      <c r="A33191" s="1355"/>
      <c r="B33191" s="1355"/>
      <c r="C33191" s="1433"/>
      <c r="E33191" s="1433"/>
      <c r="K33191" s="1433"/>
      <c r="L33191" s="1334"/>
    </row>
    <row r="33192" spans="1:12" ht="24" customHeight="1">
      <c r="A33192" s="1355"/>
      <c r="B33192" s="1355"/>
      <c r="C33192" s="1433"/>
      <c r="E33192" s="1433"/>
      <c r="K33192" s="1433"/>
      <c r="L33192" s="1334"/>
    </row>
    <row r="33193" spans="1:12" ht="24" customHeight="1">
      <c r="A33193" s="1355"/>
      <c r="B33193" s="1355"/>
      <c r="C33193" s="1433"/>
      <c r="E33193" s="1433"/>
      <c r="K33193" s="1433"/>
      <c r="L33193" s="1334"/>
    </row>
    <row r="33194" spans="1:12" ht="24" customHeight="1">
      <c r="A33194" s="1355"/>
      <c r="B33194" s="1355"/>
      <c r="C33194" s="1433"/>
      <c r="E33194" s="1433"/>
      <c r="K33194" s="1433"/>
      <c r="L33194" s="1334"/>
    </row>
    <row r="33195" spans="1:12" ht="24" customHeight="1">
      <c r="A33195" s="1355"/>
      <c r="B33195" s="1355"/>
      <c r="C33195" s="1433"/>
      <c r="E33195" s="1433"/>
      <c r="K33195" s="1433"/>
      <c r="L33195" s="1334"/>
    </row>
    <row r="33196" spans="1:12" ht="24" customHeight="1">
      <c r="A33196" s="1355"/>
      <c r="B33196" s="1355"/>
      <c r="C33196" s="1433"/>
      <c r="E33196" s="1433"/>
      <c r="K33196" s="1433"/>
      <c r="L33196" s="1334"/>
    </row>
    <row r="33197" spans="1:12" ht="24" customHeight="1">
      <c r="A33197" s="1355"/>
      <c r="B33197" s="1355"/>
      <c r="C33197" s="1433"/>
      <c r="E33197" s="1433"/>
      <c r="K33197" s="1433"/>
      <c r="L33197" s="1334"/>
    </row>
    <row r="33198" spans="1:12" ht="24" customHeight="1">
      <c r="A33198" s="1355"/>
      <c r="B33198" s="1355"/>
      <c r="C33198" s="1433"/>
      <c r="E33198" s="1433"/>
      <c r="K33198" s="1433"/>
      <c r="L33198" s="1334"/>
    </row>
    <row r="33199" spans="1:12" ht="24" customHeight="1">
      <c r="A33199" s="1355"/>
      <c r="B33199" s="1355"/>
      <c r="C33199" s="1433"/>
      <c r="E33199" s="1433"/>
      <c r="K33199" s="1433"/>
      <c r="L33199" s="1334"/>
    </row>
    <row r="33200" spans="1:12" ht="24" customHeight="1">
      <c r="A33200" s="1355"/>
      <c r="B33200" s="1355"/>
      <c r="C33200" s="1433"/>
      <c r="E33200" s="1433"/>
      <c r="K33200" s="1433"/>
      <c r="L33200" s="1334"/>
    </row>
    <row r="33201" spans="1:12" ht="24" customHeight="1">
      <c r="A33201" s="1355"/>
      <c r="B33201" s="1355"/>
      <c r="C33201" s="1433"/>
      <c r="E33201" s="1433"/>
      <c r="K33201" s="1433"/>
      <c r="L33201" s="1334"/>
    </row>
    <row r="33202" spans="1:12" ht="24" customHeight="1">
      <c r="A33202" s="1355"/>
      <c r="B33202" s="1355"/>
      <c r="C33202" s="1433"/>
      <c r="E33202" s="1433"/>
      <c r="K33202" s="1433"/>
      <c r="L33202" s="1334"/>
    </row>
    <row r="33203" spans="1:12" ht="24" customHeight="1">
      <c r="A33203" s="1355"/>
      <c r="B33203" s="1355"/>
      <c r="C33203" s="1433"/>
      <c r="E33203" s="1433"/>
      <c r="K33203" s="1433"/>
      <c r="L33203" s="1334"/>
    </row>
    <row r="33204" spans="1:12" ht="24" customHeight="1">
      <c r="A33204" s="1355"/>
      <c r="B33204" s="1355"/>
      <c r="C33204" s="1433"/>
      <c r="E33204" s="1433"/>
      <c r="K33204" s="1433"/>
      <c r="L33204" s="1334"/>
    </row>
    <row r="33205" spans="1:12" ht="24" customHeight="1">
      <c r="A33205" s="1355"/>
      <c r="B33205" s="1355"/>
      <c r="C33205" s="1433"/>
      <c r="E33205" s="1433"/>
      <c r="K33205" s="1433"/>
      <c r="L33205" s="1334"/>
    </row>
    <row r="33206" spans="1:12" ht="24" customHeight="1">
      <c r="A33206" s="1355"/>
      <c r="B33206" s="1355"/>
      <c r="C33206" s="1433"/>
      <c r="E33206" s="1433"/>
      <c r="K33206" s="1433"/>
      <c r="L33206" s="1334"/>
    </row>
    <row r="33207" spans="1:12" ht="24" customHeight="1">
      <c r="A33207" s="1355"/>
      <c r="B33207" s="1355"/>
      <c r="C33207" s="1433"/>
      <c r="E33207" s="1433"/>
      <c r="K33207" s="1433"/>
      <c r="L33207" s="1334"/>
    </row>
    <row r="33208" spans="1:12" ht="24" customHeight="1">
      <c r="A33208" s="1355"/>
      <c r="B33208" s="1355"/>
      <c r="C33208" s="1433"/>
      <c r="E33208" s="1433"/>
      <c r="K33208" s="1433"/>
      <c r="L33208" s="1334"/>
    </row>
    <row r="33209" spans="1:12" ht="24" customHeight="1">
      <c r="A33209" s="1355"/>
      <c r="B33209" s="1355"/>
      <c r="C33209" s="1433"/>
      <c r="E33209" s="1433"/>
      <c r="K33209" s="1433"/>
      <c r="L33209" s="1334"/>
    </row>
    <row r="33210" spans="1:12" ht="24" customHeight="1">
      <c r="A33210" s="1355"/>
      <c r="B33210" s="1355"/>
      <c r="C33210" s="1433"/>
      <c r="E33210" s="1433"/>
      <c r="K33210" s="1433"/>
      <c r="L33210" s="1334"/>
    </row>
    <row r="33211" spans="1:12" ht="24" customHeight="1">
      <c r="A33211" s="1355"/>
      <c r="B33211" s="1355"/>
      <c r="C33211" s="1433"/>
      <c r="E33211" s="1433"/>
      <c r="K33211" s="1433"/>
      <c r="L33211" s="1334"/>
    </row>
    <row r="33212" spans="1:12" ht="24" customHeight="1">
      <c r="A33212" s="1355"/>
      <c r="B33212" s="1355"/>
      <c r="C33212" s="1433"/>
      <c r="E33212" s="1433"/>
      <c r="K33212" s="1433"/>
      <c r="L33212" s="1334"/>
    </row>
    <row r="33213" spans="1:12" ht="24" customHeight="1">
      <c r="A33213" s="1355"/>
      <c r="B33213" s="1355"/>
      <c r="C33213" s="1433"/>
      <c r="E33213" s="1433"/>
      <c r="K33213" s="1433"/>
      <c r="L33213" s="1334"/>
    </row>
    <row r="33214" spans="1:12" ht="24" customHeight="1">
      <c r="A33214" s="1355"/>
      <c r="B33214" s="1355"/>
      <c r="C33214" s="1433"/>
      <c r="E33214" s="1433"/>
      <c r="K33214" s="1433"/>
      <c r="L33214" s="1334"/>
    </row>
    <row r="33215" spans="1:12" ht="24" customHeight="1">
      <c r="A33215" s="1355"/>
      <c r="B33215" s="1355"/>
      <c r="C33215" s="1433"/>
      <c r="E33215" s="1433"/>
      <c r="K33215" s="1433"/>
      <c r="L33215" s="1334"/>
    </row>
    <row r="33216" spans="1:12" ht="24" customHeight="1">
      <c r="A33216" s="1355"/>
      <c r="B33216" s="1355"/>
      <c r="C33216" s="1433"/>
      <c r="E33216" s="1433"/>
      <c r="K33216" s="1433"/>
      <c r="L33216" s="1334"/>
    </row>
    <row r="33217" spans="1:12" ht="24" customHeight="1">
      <c r="A33217" s="1355"/>
      <c r="B33217" s="1355"/>
      <c r="C33217" s="1433"/>
      <c r="E33217" s="1433"/>
      <c r="K33217" s="1433"/>
      <c r="L33217" s="1334"/>
    </row>
    <row r="33218" spans="1:12" ht="24" customHeight="1">
      <c r="A33218" s="1355"/>
      <c r="B33218" s="1355"/>
      <c r="C33218" s="1433"/>
      <c r="E33218" s="1433"/>
      <c r="K33218" s="1433"/>
      <c r="L33218" s="1334"/>
    </row>
    <row r="33219" spans="1:12" ht="24" customHeight="1">
      <c r="A33219" s="1355"/>
      <c r="B33219" s="1355"/>
      <c r="C33219" s="1433"/>
      <c r="E33219" s="1433"/>
      <c r="K33219" s="1433"/>
      <c r="L33219" s="1334"/>
    </row>
    <row r="33220" spans="1:12" ht="24" customHeight="1">
      <c r="A33220" s="1355"/>
      <c r="B33220" s="1355"/>
      <c r="C33220" s="1433"/>
      <c r="E33220" s="1433"/>
      <c r="K33220" s="1433"/>
      <c r="L33220" s="1334"/>
    </row>
    <row r="33221" spans="1:12" ht="24" customHeight="1">
      <c r="A33221" s="1355"/>
      <c r="B33221" s="1355"/>
      <c r="C33221" s="1433"/>
      <c r="E33221" s="1433"/>
      <c r="K33221" s="1433"/>
      <c r="L33221" s="1334"/>
    </row>
    <row r="33222" spans="1:12" ht="24" customHeight="1">
      <c r="A33222" s="1355"/>
      <c r="B33222" s="1355"/>
      <c r="C33222" s="1433"/>
      <c r="E33222" s="1433"/>
      <c r="K33222" s="1433"/>
      <c r="L33222" s="1334"/>
    </row>
    <row r="33223" spans="1:12" ht="24" customHeight="1">
      <c r="A33223" s="1355"/>
      <c r="B33223" s="1355"/>
      <c r="C33223" s="1433"/>
      <c r="E33223" s="1433"/>
      <c r="K33223" s="1433"/>
      <c r="L33223" s="1334"/>
    </row>
    <row r="33224" spans="1:12" ht="24" customHeight="1">
      <c r="A33224" s="1355"/>
      <c r="B33224" s="1355"/>
      <c r="C33224" s="1433"/>
      <c r="E33224" s="1433"/>
      <c r="K33224" s="1433"/>
      <c r="L33224" s="1334"/>
    </row>
    <row r="33225" spans="1:12" ht="24" customHeight="1">
      <c r="A33225" s="1355"/>
      <c r="B33225" s="1355"/>
      <c r="C33225" s="1433"/>
      <c r="E33225" s="1433"/>
      <c r="K33225" s="1433"/>
      <c r="L33225" s="1334"/>
    </row>
    <row r="33226" spans="1:12" ht="24" customHeight="1">
      <c r="A33226" s="1355"/>
      <c r="B33226" s="1355"/>
      <c r="C33226" s="1433"/>
      <c r="E33226" s="1433"/>
      <c r="K33226" s="1433"/>
      <c r="L33226" s="1334"/>
    </row>
    <row r="33227" spans="1:12" ht="24" customHeight="1">
      <c r="A33227" s="1355"/>
      <c r="B33227" s="1355"/>
      <c r="C33227" s="1433"/>
      <c r="E33227" s="1433"/>
      <c r="K33227" s="1433"/>
      <c r="L33227" s="1334"/>
    </row>
    <row r="33228" spans="1:12" ht="24" customHeight="1">
      <c r="A33228" s="1355"/>
      <c r="B33228" s="1355"/>
      <c r="C33228" s="1433"/>
      <c r="E33228" s="1433"/>
      <c r="K33228" s="1433"/>
      <c r="L33228" s="1334"/>
    </row>
    <row r="33229" spans="1:12" ht="24" customHeight="1">
      <c r="A33229" s="1355"/>
      <c r="B33229" s="1355"/>
      <c r="C33229" s="1433"/>
      <c r="E33229" s="1433"/>
      <c r="K33229" s="1433"/>
      <c r="L33229" s="1334"/>
    </row>
    <row r="33230" spans="1:12" ht="24" customHeight="1">
      <c r="A33230" s="1355"/>
      <c r="B33230" s="1355"/>
      <c r="C33230" s="1433"/>
      <c r="E33230" s="1433"/>
      <c r="K33230" s="1433"/>
      <c r="L33230" s="1334"/>
    </row>
    <row r="33231" spans="1:12" ht="24" customHeight="1">
      <c r="A33231" s="1355"/>
      <c r="B33231" s="1355"/>
      <c r="C33231" s="1433"/>
      <c r="E33231" s="1433"/>
      <c r="K33231" s="1433"/>
      <c r="L33231" s="1334"/>
    </row>
    <row r="33232" spans="1:12" ht="24" customHeight="1">
      <c r="A33232" s="1355"/>
      <c r="B33232" s="1355"/>
      <c r="C33232" s="1433"/>
      <c r="E33232" s="1433"/>
      <c r="K33232" s="1433"/>
      <c r="L33232" s="1334"/>
    </row>
    <row r="33233" spans="1:12" ht="24" customHeight="1">
      <c r="A33233" s="1355"/>
      <c r="B33233" s="1355"/>
      <c r="C33233" s="1433"/>
      <c r="E33233" s="1433"/>
      <c r="K33233" s="1433"/>
      <c r="L33233" s="1334"/>
    </row>
    <row r="33234" spans="1:12" ht="24" customHeight="1">
      <c r="A33234" s="1355"/>
      <c r="B33234" s="1355"/>
      <c r="C33234" s="1433"/>
      <c r="E33234" s="1433"/>
      <c r="K33234" s="1433"/>
      <c r="L33234" s="1334"/>
    </row>
    <row r="33235" spans="1:12" ht="24" customHeight="1">
      <c r="A33235" s="1355"/>
      <c r="B33235" s="1355"/>
      <c r="C33235" s="1433"/>
      <c r="E33235" s="1433"/>
      <c r="K33235" s="1433"/>
      <c r="L33235" s="1334"/>
    </row>
    <row r="33236" spans="1:12" ht="24" customHeight="1">
      <c r="A33236" s="1355"/>
      <c r="B33236" s="1355"/>
      <c r="C33236" s="1433"/>
      <c r="E33236" s="1433"/>
      <c r="K33236" s="1433"/>
      <c r="L33236" s="1334"/>
    </row>
    <row r="33237" spans="1:12" ht="24" customHeight="1">
      <c r="A33237" s="1355"/>
      <c r="B33237" s="1355"/>
      <c r="C33237" s="1433"/>
      <c r="E33237" s="1433"/>
      <c r="K33237" s="1433"/>
      <c r="L33237" s="1334"/>
    </row>
    <row r="33238" spans="1:12" ht="24" customHeight="1">
      <c r="A33238" s="1355"/>
      <c r="B33238" s="1355"/>
      <c r="C33238" s="1433"/>
      <c r="E33238" s="1433"/>
      <c r="K33238" s="1433"/>
      <c r="L33238" s="1334"/>
    </row>
    <row r="33239" spans="1:12" ht="24" customHeight="1">
      <c r="A33239" s="1355"/>
      <c r="B33239" s="1355"/>
      <c r="C33239" s="1433"/>
      <c r="E33239" s="1433"/>
      <c r="K33239" s="1433"/>
      <c r="L33239" s="1334"/>
    </row>
    <row r="33240" spans="1:12" ht="24" customHeight="1">
      <c r="A33240" s="1355"/>
      <c r="B33240" s="1355"/>
      <c r="C33240" s="1433"/>
      <c r="E33240" s="1433"/>
      <c r="K33240" s="1433"/>
      <c r="L33240" s="1334"/>
    </row>
    <row r="33241" spans="1:12" ht="24" customHeight="1">
      <c r="A33241" s="1355"/>
      <c r="B33241" s="1355"/>
      <c r="C33241" s="1433"/>
      <c r="E33241" s="1433"/>
      <c r="K33241" s="1433"/>
      <c r="L33241" s="1334"/>
    </row>
    <row r="33242" spans="1:12" ht="24" customHeight="1">
      <c r="A33242" s="1355"/>
      <c r="B33242" s="1355"/>
      <c r="C33242" s="1433"/>
      <c r="E33242" s="1433"/>
      <c r="K33242" s="1433"/>
      <c r="L33242" s="1334"/>
    </row>
    <row r="33243" spans="1:12" ht="24" customHeight="1">
      <c r="A33243" s="1355"/>
      <c r="B33243" s="1355"/>
      <c r="C33243" s="1433"/>
      <c r="E33243" s="1433"/>
      <c r="K33243" s="1433"/>
      <c r="L33243" s="1334"/>
    </row>
    <row r="33244" spans="1:12" ht="24" customHeight="1">
      <c r="A33244" s="1355"/>
      <c r="B33244" s="1355"/>
      <c r="C33244" s="1433"/>
      <c r="E33244" s="1433"/>
      <c r="K33244" s="1433"/>
      <c r="L33244" s="1334"/>
    </row>
    <row r="33245" spans="1:12" ht="24" customHeight="1">
      <c r="A33245" s="1355"/>
      <c r="B33245" s="1355"/>
      <c r="C33245" s="1433"/>
      <c r="E33245" s="1433"/>
      <c r="K33245" s="1433"/>
      <c r="L33245" s="1334"/>
    </row>
    <row r="33246" spans="1:12" ht="24" customHeight="1">
      <c r="A33246" s="1355"/>
      <c r="B33246" s="1355"/>
      <c r="C33246" s="1433"/>
      <c r="E33246" s="1433"/>
      <c r="K33246" s="1433"/>
      <c r="L33246" s="1334"/>
    </row>
    <row r="33247" spans="1:12" ht="24" customHeight="1">
      <c r="A33247" s="1355"/>
      <c r="B33247" s="1355"/>
      <c r="C33247" s="1433"/>
      <c r="E33247" s="1433"/>
      <c r="K33247" s="1433"/>
      <c r="L33247" s="1334"/>
    </row>
    <row r="33248" spans="1:12" ht="24" customHeight="1">
      <c r="A33248" s="1355"/>
      <c r="B33248" s="1355"/>
      <c r="C33248" s="1433"/>
      <c r="E33248" s="1433"/>
      <c r="K33248" s="1433"/>
      <c r="L33248" s="1334"/>
    </row>
    <row r="33249" spans="1:12" ht="24" customHeight="1">
      <c r="A33249" s="1355"/>
      <c r="B33249" s="1355"/>
      <c r="C33249" s="1433"/>
      <c r="E33249" s="1433"/>
      <c r="K33249" s="1433"/>
      <c r="L33249" s="1334"/>
    </row>
    <row r="33250" spans="1:12" ht="24" customHeight="1">
      <c r="A33250" s="1355"/>
      <c r="B33250" s="1355"/>
      <c r="C33250" s="1433"/>
      <c r="E33250" s="1433"/>
      <c r="K33250" s="1433"/>
      <c r="L33250" s="1334"/>
    </row>
    <row r="33251" spans="1:12" ht="24" customHeight="1">
      <c r="A33251" s="1355"/>
      <c r="B33251" s="1355"/>
      <c r="C33251" s="1433"/>
      <c r="E33251" s="1433"/>
      <c r="K33251" s="1433"/>
      <c r="L33251" s="1334"/>
    </row>
    <row r="33252" spans="1:12" ht="24" customHeight="1">
      <c r="A33252" s="1355"/>
      <c r="B33252" s="1355"/>
      <c r="C33252" s="1433"/>
      <c r="E33252" s="1433"/>
      <c r="K33252" s="1433"/>
      <c r="L33252" s="1334"/>
    </row>
    <row r="33253" spans="1:12" ht="24" customHeight="1">
      <c r="A33253" s="1355"/>
      <c r="B33253" s="1355"/>
      <c r="C33253" s="1433"/>
      <c r="E33253" s="1433"/>
      <c r="K33253" s="1433"/>
      <c r="L33253" s="1334"/>
    </row>
    <row r="33254" spans="1:12" ht="24" customHeight="1">
      <c r="A33254" s="1355"/>
      <c r="B33254" s="1355"/>
      <c r="C33254" s="1433"/>
      <c r="E33254" s="1433"/>
      <c r="K33254" s="1433"/>
      <c r="L33254" s="1334"/>
    </row>
    <row r="33255" spans="1:12" ht="24" customHeight="1">
      <c r="A33255" s="1355"/>
      <c r="B33255" s="1355"/>
      <c r="C33255" s="1433"/>
      <c r="E33255" s="1433"/>
      <c r="K33255" s="1433"/>
      <c r="L33255" s="1334"/>
    </row>
    <row r="33256" spans="1:12" ht="24" customHeight="1">
      <c r="A33256" s="1355"/>
      <c r="B33256" s="1355"/>
      <c r="C33256" s="1433"/>
      <c r="E33256" s="1433"/>
      <c r="K33256" s="1433"/>
      <c r="L33256" s="1334"/>
    </row>
    <row r="33257" spans="1:12" ht="24" customHeight="1">
      <c r="A33257" s="1355"/>
      <c r="B33257" s="1355"/>
      <c r="C33257" s="1433"/>
      <c r="E33257" s="1433"/>
      <c r="K33257" s="1433"/>
      <c r="L33257" s="1334"/>
    </row>
    <row r="33258" spans="1:12" ht="24" customHeight="1">
      <c r="A33258" s="1355"/>
      <c r="B33258" s="1355"/>
      <c r="C33258" s="1433"/>
      <c r="E33258" s="1433"/>
      <c r="K33258" s="1433"/>
      <c r="L33258" s="1334"/>
    </row>
    <row r="33259" spans="1:12" ht="24" customHeight="1">
      <c r="A33259" s="1355"/>
      <c r="B33259" s="1355"/>
      <c r="C33259" s="1433"/>
      <c r="E33259" s="1433"/>
      <c r="K33259" s="1433"/>
      <c r="L33259" s="1334"/>
    </row>
    <row r="33260" spans="1:12" ht="24" customHeight="1">
      <c r="A33260" s="1355"/>
      <c r="B33260" s="1355"/>
      <c r="C33260" s="1433"/>
      <c r="E33260" s="1433"/>
      <c r="K33260" s="1433"/>
      <c r="L33260" s="1334"/>
    </row>
    <row r="33261" spans="1:12" ht="24" customHeight="1">
      <c r="A33261" s="1355"/>
      <c r="B33261" s="1355"/>
      <c r="C33261" s="1433"/>
      <c r="E33261" s="1433"/>
      <c r="K33261" s="1433"/>
      <c r="L33261" s="1334"/>
    </row>
    <row r="33262" spans="1:12" ht="24" customHeight="1">
      <c r="A33262" s="1355"/>
      <c r="B33262" s="1355"/>
      <c r="C33262" s="1433"/>
      <c r="E33262" s="1433"/>
      <c r="K33262" s="1433"/>
      <c r="L33262" s="1334"/>
    </row>
    <row r="33263" spans="1:12" ht="24" customHeight="1">
      <c r="A33263" s="1355"/>
      <c r="B33263" s="1355"/>
      <c r="C33263" s="1433"/>
      <c r="E33263" s="1433"/>
      <c r="K33263" s="1433"/>
      <c r="L33263" s="1334"/>
    </row>
    <row r="33264" spans="1:12" ht="24" customHeight="1">
      <c r="A33264" s="1355"/>
      <c r="B33264" s="1355"/>
      <c r="C33264" s="1433"/>
      <c r="E33264" s="1433"/>
      <c r="K33264" s="1433"/>
      <c r="L33264" s="1334"/>
    </row>
    <row r="33265" spans="1:12" ht="24" customHeight="1">
      <c r="A33265" s="1355"/>
      <c r="B33265" s="1355"/>
      <c r="C33265" s="1433"/>
      <c r="E33265" s="1433"/>
      <c r="K33265" s="1433"/>
      <c r="L33265" s="1334"/>
    </row>
    <row r="33266" spans="1:12" ht="24" customHeight="1">
      <c r="A33266" s="1355"/>
      <c r="B33266" s="1355"/>
      <c r="C33266" s="1433"/>
      <c r="E33266" s="1433"/>
      <c r="K33266" s="1433"/>
      <c r="L33266" s="1334"/>
    </row>
    <row r="33267" spans="1:12" ht="24" customHeight="1">
      <c r="A33267" s="1355"/>
      <c r="B33267" s="1355"/>
      <c r="C33267" s="1433"/>
      <c r="E33267" s="1433"/>
      <c r="K33267" s="1433"/>
      <c r="L33267" s="1334"/>
    </row>
    <row r="33268" spans="1:12" ht="24" customHeight="1">
      <c r="A33268" s="1355"/>
      <c r="B33268" s="1355"/>
      <c r="C33268" s="1433"/>
      <c r="E33268" s="1433"/>
      <c r="K33268" s="1433"/>
      <c r="L33268" s="1334"/>
    </row>
    <row r="33269" spans="1:12" ht="24" customHeight="1">
      <c r="A33269" s="1355"/>
      <c r="B33269" s="1355"/>
      <c r="C33269" s="1433"/>
      <c r="E33269" s="1433"/>
      <c r="K33269" s="1433"/>
      <c r="L33269" s="1334"/>
    </row>
    <row r="33270" spans="1:12" ht="24" customHeight="1">
      <c r="A33270" s="1355"/>
      <c r="B33270" s="1355"/>
      <c r="C33270" s="1433"/>
      <c r="E33270" s="1433"/>
      <c r="K33270" s="1433"/>
      <c r="L33270" s="1334"/>
    </row>
    <row r="33271" spans="1:12" ht="24" customHeight="1">
      <c r="A33271" s="1355"/>
      <c r="B33271" s="1355"/>
      <c r="C33271" s="1433"/>
      <c r="E33271" s="1433"/>
      <c r="K33271" s="1433"/>
      <c r="L33271" s="1334"/>
    </row>
    <row r="33272" spans="1:12" ht="24" customHeight="1">
      <c r="A33272" s="1355"/>
      <c r="B33272" s="1355"/>
      <c r="C33272" s="1433"/>
      <c r="E33272" s="1433"/>
      <c r="K33272" s="1433"/>
      <c r="L33272" s="1334"/>
    </row>
    <row r="33273" spans="1:12" ht="24" customHeight="1">
      <c r="A33273" s="1355"/>
      <c r="B33273" s="1355"/>
      <c r="C33273" s="1433"/>
      <c r="E33273" s="1433"/>
      <c r="K33273" s="1433"/>
      <c r="L33273" s="1334"/>
    </row>
    <row r="33274" spans="1:12" ht="24" customHeight="1">
      <c r="A33274" s="1355"/>
      <c r="B33274" s="1355"/>
      <c r="C33274" s="1433"/>
      <c r="E33274" s="1433"/>
      <c r="K33274" s="1433"/>
      <c r="L33274" s="1334"/>
    </row>
    <row r="33275" spans="1:12" ht="24" customHeight="1">
      <c r="A33275" s="1355"/>
      <c r="B33275" s="1355"/>
      <c r="C33275" s="1433"/>
      <c r="E33275" s="1433"/>
      <c r="K33275" s="1433"/>
      <c r="L33275" s="1334"/>
    </row>
    <row r="33276" spans="1:12" ht="24" customHeight="1">
      <c r="A33276" s="1355"/>
      <c r="B33276" s="1355"/>
      <c r="C33276" s="1433"/>
      <c r="E33276" s="1433"/>
      <c r="K33276" s="1433"/>
      <c r="L33276" s="1334"/>
    </row>
    <row r="33277" spans="1:12" ht="24" customHeight="1">
      <c r="A33277" s="1355"/>
      <c r="B33277" s="1355"/>
      <c r="C33277" s="1433"/>
      <c r="E33277" s="1433"/>
      <c r="K33277" s="1433"/>
      <c r="L33277" s="1334"/>
    </row>
    <row r="33278" spans="1:12" ht="24" customHeight="1">
      <c r="A33278" s="1355"/>
      <c r="B33278" s="1355"/>
      <c r="C33278" s="1433"/>
      <c r="E33278" s="1433"/>
      <c r="K33278" s="1433"/>
      <c r="L33278" s="1334"/>
    </row>
    <row r="33279" spans="1:12" ht="24" customHeight="1">
      <c r="A33279" s="1355"/>
      <c r="B33279" s="1355"/>
      <c r="C33279" s="1433"/>
      <c r="E33279" s="1433"/>
      <c r="K33279" s="1433"/>
      <c r="L33279" s="1334"/>
    </row>
    <row r="33280" spans="1:12" ht="24" customHeight="1">
      <c r="A33280" s="1355"/>
      <c r="B33280" s="1355"/>
      <c r="C33280" s="1433"/>
      <c r="E33280" s="1433"/>
      <c r="K33280" s="1433"/>
      <c r="L33280" s="1334"/>
    </row>
    <row r="33281" spans="1:12" ht="24" customHeight="1">
      <c r="A33281" s="1355"/>
      <c r="B33281" s="1355"/>
      <c r="C33281" s="1433"/>
      <c r="E33281" s="1433"/>
      <c r="K33281" s="1433"/>
      <c r="L33281" s="1334"/>
    </row>
    <row r="33282" spans="1:12" ht="24" customHeight="1">
      <c r="A33282" s="1355"/>
      <c r="B33282" s="1355"/>
      <c r="C33282" s="1433"/>
      <c r="E33282" s="1433"/>
      <c r="K33282" s="1433"/>
      <c r="L33282" s="1334"/>
    </row>
    <row r="33283" spans="1:12" ht="24" customHeight="1">
      <c r="A33283" s="1355"/>
      <c r="B33283" s="1355"/>
      <c r="C33283" s="1433"/>
      <c r="E33283" s="1433"/>
      <c r="K33283" s="1433"/>
      <c r="L33283" s="1334"/>
    </row>
    <row r="33284" spans="1:12" ht="24" customHeight="1">
      <c r="A33284" s="1355"/>
      <c r="B33284" s="1355"/>
      <c r="C33284" s="1433"/>
      <c r="E33284" s="1433"/>
      <c r="K33284" s="1433"/>
      <c r="L33284" s="1334"/>
    </row>
    <row r="33285" spans="1:12" ht="24" customHeight="1">
      <c r="A33285" s="1355"/>
      <c r="B33285" s="1355"/>
      <c r="C33285" s="1433"/>
      <c r="E33285" s="1433"/>
      <c r="K33285" s="1433"/>
      <c r="L33285" s="1334"/>
    </row>
    <row r="33286" spans="1:12" ht="24" customHeight="1">
      <c r="A33286" s="1355"/>
      <c r="B33286" s="1355"/>
      <c r="C33286" s="1433"/>
      <c r="E33286" s="1433"/>
      <c r="K33286" s="1433"/>
      <c r="L33286" s="1334"/>
    </row>
    <row r="33287" spans="1:12" ht="24" customHeight="1">
      <c r="A33287" s="1355"/>
      <c r="B33287" s="1355"/>
      <c r="C33287" s="1433"/>
      <c r="E33287" s="1433"/>
      <c r="K33287" s="1433"/>
      <c r="L33287" s="1334"/>
    </row>
    <row r="33288" spans="1:12" ht="24" customHeight="1">
      <c r="A33288" s="1355"/>
      <c r="B33288" s="1355"/>
      <c r="C33288" s="1433"/>
      <c r="E33288" s="1433"/>
      <c r="K33288" s="1433"/>
      <c r="L33288" s="1334"/>
    </row>
    <row r="33289" spans="1:12" ht="24" customHeight="1">
      <c r="A33289" s="1355"/>
      <c r="B33289" s="1355"/>
      <c r="C33289" s="1433"/>
      <c r="E33289" s="1433"/>
      <c r="K33289" s="1433"/>
      <c r="L33289" s="1334"/>
    </row>
    <row r="33290" spans="1:12" ht="24" customHeight="1">
      <c r="A33290" s="1355"/>
      <c r="B33290" s="1355"/>
      <c r="C33290" s="1433"/>
      <c r="E33290" s="1433"/>
      <c r="K33290" s="1433"/>
      <c r="L33290" s="1334"/>
    </row>
    <row r="33291" spans="1:12" ht="24" customHeight="1">
      <c r="A33291" s="1355"/>
      <c r="B33291" s="1355"/>
      <c r="C33291" s="1433"/>
      <c r="E33291" s="1433"/>
      <c r="K33291" s="1433"/>
      <c r="L33291" s="1334"/>
    </row>
    <row r="33292" spans="1:12" ht="24" customHeight="1">
      <c r="A33292" s="1355"/>
      <c r="B33292" s="1355"/>
      <c r="C33292" s="1433"/>
      <c r="E33292" s="1433"/>
      <c r="K33292" s="1433"/>
      <c r="L33292" s="1334"/>
    </row>
    <row r="33293" spans="1:12" ht="24" customHeight="1">
      <c r="A33293" s="1355"/>
      <c r="B33293" s="1355"/>
      <c r="C33293" s="1433"/>
      <c r="E33293" s="1433"/>
      <c r="K33293" s="1433"/>
      <c r="L33293" s="1334"/>
    </row>
    <row r="33294" spans="1:12" ht="24" customHeight="1">
      <c r="A33294" s="1355"/>
      <c r="B33294" s="1355"/>
      <c r="C33294" s="1433"/>
      <c r="E33294" s="1433"/>
      <c r="K33294" s="1433"/>
      <c r="L33294" s="1334"/>
    </row>
    <row r="33295" spans="1:12" ht="24" customHeight="1">
      <c r="A33295" s="1355"/>
      <c r="B33295" s="1355"/>
      <c r="C33295" s="1433"/>
      <c r="E33295" s="1433"/>
      <c r="K33295" s="1433"/>
      <c r="L33295" s="1334"/>
    </row>
    <row r="33296" spans="1:12" ht="24" customHeight="1">
      <c r="A33296" s="1355"/>
      <c r="B33296" s="1355"/>
      <c r="C33296" s="1433"/>
      <c r="E33296" s="1433"/>
      <c r="K33296" s="1433"/>
      <c r="L33296" s="1334"/>
    </row>
    <row r="33297" spans="1:12" ht="24" customHeight="1">
      <c r="A33297" s="1355"/>
      <c r="B33297" s="1355"/>
      <c r="C33297" s="1433"/>
      <c r="E33297" s="1433"/>
      <c r="K33297" s="1433"/>
      <c r="L33297" s="1334"/>
    </row>
    <row r="33298" spans="1:12" ht="24" customHeight="1">
      <c r="A33298" s="1355"/>
      <c r="B33298" s="1355"/>
      <c r="C33298" s="1433"/>
      <c r="E33298" s="1433"/>
      <c r="K33298" s="1433"/>
      <c r="L33298" s="1334"/>
    </row>
    <row r="33299" spans="1:12" ht="24" customHeight="1">
      <c r="A33299" s="1355"/>
      <c r="B33299" s="1355"/>
      <c r="C33299" s="1433"/>
      <c r="E33299" s="1433"/>
      <c r="K33299" s="1433"/>
      <c r="L33299" s="1334"/>
    </row>
    <row r="33300" spans="1:12" ht="24" customHeight="1">
      <c r="A33300" s="1355"/>
      <c r="B33300" s="1355"/>
      <c r="C33300" s="1433"/>
      <c r="E33300" s="1433"/>
      <c r="K33300" s="1433"/>
      <c r="L33300" s="1334"/>
    </row>
    <row r="33301" spans="1:12" ht="24" customHeight="1">
      <c r="A33301" s="1355"/>
      <c r="B33301" s="1355"/>
      <c r="C33301" s="1433"/>
      <c r="E33301" s="1433"/>
      <c r="K33301" s="1433"/>
      <c r="L33301" s="1334"/>
    </row>
    <row r="33302" spans="1:12" ht="24" customHeight="1">
      <c r="A33302" s="1355"/>
      <c r="B33302" s="1355"/>
      <c r="C33302" s="1433"/>
      <c r="E33302" s="1433"/>
      <c r="K33302" s="1433"/>
      <c r="L33302" s="1334"/>
    </row>
    <row r="33303" spans="1:12" ht="24" customHeight="1">
      <c r="A33303" s="1355"/>
      <c r="B33303" s="1355"/>
      <c r="C33303" s="1433"/>
      <c r="E33303" s="1433"/>
      <c r="K33303" s="1433"/>
      <c r="L33303" s="1334"/>
    </row>
    <row r="33304" spans="1:12" ht="24" customHeight="1">
      <c r="A33304" s="1355"/>
      <c r="B33304" s="1355"/>
      <c r="C33304" s="1433"/>
      <c r="E33304" s="1433"/>
      <c r="K33304" s="1433"/>
      <c r="L33304" s="1334"/>
    </row>
    <row r="33305" spans="1:12" ht="24" customHeight="1">
      <c r="A33305" s="1355"/>
      <c r="B33305" s="1355"/>
      <c r="C33305" s="1433"/>
      <c r="E33305" s="1433"/>
      <c r="K33305" s="1433"/>
      <c r="L33305" s="1334"/>
    </row>
    <row r="33306" spans="1:12" ht="24" customHeight="1">
      <c r="A33306" s="1355"/>
      <c r="B33306" s="1355"/>
      <c r="C33306" s="1433"/>
      <c r="E33306" s="1433"/>
      <c r="K33306" s="1433"/>
      <c r="L33306" s="1334"/>
    </row>
    <row r="33307" spans="1:12" ht="24" customHeight="1">
      <c r="A33307" s="1355"/>
      <c r="B33307" s="1355"/>
      <c r="C33307" s="1433"/>
      <c r="E33307" s="1433"/>
      <c r="K33307" s="1433"/>
      <c r="L33307" s="1334"/>
    </row>
    <row r="33308" spans="1:12" ht="24" customHeight="1">
      <c r="A33308" s="1355"/>
      <c r="B33308" s="1355"/>
      <c r="C33308" s="1433"/>
      <c r="E33308" s="1433"/>
      <c r="K33308" s="1433"/>
      <c r="L33308" s="1334"/>
    </row>
    <row r="33309" spans="1:12" ht="24" customHeight="1">
      <c r="A33309" s="1355"/>
      <c r="B33309" s="1355"/>
      <c r="C33309" s="1433"/>
      <c r="E33309" s="1433"/>
      <c r="K33309" s="1433"/>
      <c r="L33309" s="1334"/>
    </row>
    <row r="33310" spans="1:12" ht="24" customHeight="1">
      <c r="A33310" s="1355"/>
      <c r="B33310" s="1355"/>
      <c r="C33310" s="1433"/>
      <c r="E33310" s="1433"/>
      <c r="K33310" s="1433"/>
      <c r="L33310" s="1334"/>
    </row>
    <row r="33311" spans="1:12" ht="24" customHeight="1">
      <c r="A33311" s="1355"/>
      <c r="B33311" s="1355"/>
      <c r="C33311" s="1433"/>
      <c r="E33311" s="1433"/>
      <c r="K33311" s="1433"/>
      <c r="L33311" s="1334"/>
    </row>
    <row r="33312" spans="1:12" ht="24" customHeight="1">
      <c r="A33312" s="1355"/>
      <c r="B33312" s="1355"/>
      <c r="C33312" s="1433"/>
      <c r="E33312" s="1433"/>
      <c r="K33312" s="1433"/>
      <c r="L33312" s="1334"/>
    </row>
    <row r="33313" spans="1:12" ht="24" customHeight="1">
      <c r="A33313" s="1355"/>
      <c r="B33313" s="1355"/>
      <c r="C33313" s="1433"/>
      <c r="E33313" s="1433"/>
      <c r="K33313" s="1433"/>
      <c r="L33313" s="1334"/>
    </row>
    <row r="33314" spans="1:12" ht="24" customHeight="1">
      <c r="A33314" s="1355"/>
      <c r="B33314" s="1355"/>
      <c r="C33314" s="1433"/>
      <c r="E33314" s="1433"/>
      <c r="K33314" s="1433"/>
      <c r="L33314" s="1334"/>
    </row>
    <row r="33315" spans="1:12" ht="24" customHeight="1">
      <c r="A33315" s="1355"/>
      <c r="B33315" s="1355"/>
      <c r="C33315" s="1433"/>
      <c r="E33315" s="1433"/>
      <c r="K33315" s="1433"/>
      <c r="L33315" s="1334"/>
    </row>
    <row r="33316" spans="1:12" ht="24" customHeight="1">
      <c r="A33316" s="1355"/>
      <c r="B33316" s="1355"/>
      <c r="C33316" s="1433"/>
      <c r="E33316" s="1433"/>
      <c r="K33316" s="1433"/>
      <c r="L33316" s="1334"/>
    </row>
    <row r="33317" spans="1:12" ht="24" customHeight="1">
      <c r="A33317" s="1355"/>
      <c r="B33317" s="1355"/>
      <c r="C33317" s="1433"/>
      <c r="E33317" s="1433"/>
      <c r="K33317" s="1433"/>
      <c r="L33317" s="1334"/>
    </row>
    <row r="33318" spans="1:12" ht="24" customHeight="1">
      <c r="A33318" s="1355"/>
      <c r="B33318" s="1355"/>
      <c r="C33318" s="1433"/>
      <c r="E33318" s="1433"/>
      <c r="K33318" s="1433"/>
      <c r="L33318" s="1334"/>
    </row>
    <row r="33319" spans="1:12" ht="24" customHeight="1">
      <c r="A33319" s="1355"/>
      <c r="B33319" s="1355"/>
      <c r="C33319" s="1433"/>
      <c r="E33319" s="1433"/>
      <c r="K33319" s="1433"/>
      <c r="L33319" s="1334"/>
    </row>
    <row r="33320" spans="1:12" ht="24" customHeight="1">
      <c r="A33320" s="1355"/>
      <c r="B33320" s="1355"/>
      <c r="C33320" s="1433"/>
      <c r="E33320" s="1433"/>
      <c r="K33320" s="1433"/>
      <c r="L33320" s="1334"/>
    </row>
    <row r="33321" spans="1:12" ht="24" customHeight="1">
      <c r="A33321" s="1355"/>
      <c r="B33321" s="1355"/>
      <c r="C33321" s="1433"/>
      <c r="E33321" s="1433"/>
      <c r="K33321" s="1433"/>
      <c r="L33321" s="1334"/>
    </row>
    <row r="33322" spans="1:12" ht="24" customHeight="1">
      <c r="A33322" s="1355"/>
      <c r="B33322" s="1355"/>
      <c r="C33322" s="1433"/>
      <c r="E33322" s="1433"/>
      <c r="K33322" s="1433"/>
      <c r="L33322" s="1334"/>
    </row>
    <row r="33323" spans="1:12" ht="24" customHeight="1">
      <c r="A33323" s="1355"/>
      <c r="B33323" s="1355"/>
      <c r="C33323" s="1433"/>
      <c r="E33323" s="1433"/>
      <c r="K33323" s="1433"/>
      <c r="L33323" s="1334"/>
    </row>
    <row r="33324" spans="1:12" ht="24" customHeight="1">
      <c r="A33324" s="1355"/>
      <c r="B33324" s="1355"/>
      <c r="C33324" s="1433"/>
      <c r="E33324" s="1433"/>
      <c r="K33324" s="1433"/>
      <c r="L33324" s="1334"/>
    </row>
    <row r="33325" spans="1:12" ht="24" customHeight="1">
      <c r="A33325" s="1355"/>
      <c r="B33325" s="1355"/>
      <c r="C33325" s="1433"/>
      <c r="E33325" s="1433"/>
      <c r="K33325" s="1433"/>
      <c r="L33325" s="1334"/>
    </row>
    <row r="33326" spans="1:12" ht="24" customHeight="1">
      <c r="A33326" s="1355"/>
      <c r="B33326" s="1355"/>
      <c r="C33326" s="1433"/>
      <c r="E33326" s="1433"/>
      <c r="K33326" s="1433"/>
      <c r="L33326" s="1334"/>
    </row>
    <row r="33327" spans="1:12" ht="24" customHeight="1">
      <c r="A33327" s="1355"/>
      <c r="B33327" s="1355"/>
      <c r="C33327" s="1433"/>
      <c r="E33327" s="1433"/>
      <c r="K33327" s="1433"/>
      <c r="L33327" s="1334"/>
    </row>
    <row r="33328" spans="1:12" ht="24" customHeight="1">
      <c r="A33328" s="1355"/>
      <c r="B33328" s="1355"/>
      <c r="C33328" s="1433"/>
      <c r="E33328" s="1433"/>
      <c r="K33328" s="1433"/>
      <c r="L33328" s="1334"/>
    </row>
    <row r="33329" spans="1:12" ht="24" customHeight="1">
      <c r="A33329" s="1355"/>
      <c r="B33329" s="1355"/>
      <c r="C33329" s="1433"/>
      <c r="E33329" s="1433"/>
      <c r="K33329" s="1433"/>
      <c r="L33329" s="1334"/>
    </row>
    <row r="33330" spans="1:12" ht="24" customHeight="1">
      <c r="A33330" s="1355"/>
      <c r="B33330" s="1355"/>
      <c r="C33330" s="1433"/>
      <c r="E33330" s="1433"/>
      <c r="K33330" s="1433"/>
      <c r="L33330" s="1334"/>
    </row>
    <row r="33331" spans="1:12" ht="24" customHeight="1">
      <c r="A33331" s="1355"/>
      <c r="B33331" s="1355"/>
      <c r="C33331" s="1433"/>
      <c r="E33331" s="1433"/>
      <c r="K33331" s="1433"/>
      <c r="L33331" s="1334"/>
    </row>
    <row r="33332" spans="1:12" ht="24" customHeight="1">
      <c r="A33332" s="1355"/>
      <c r="B33332" s="1355"/>
      <c r="C33332" s="1433"/>
      <c r="E33332" s="1433"/>
      <c r="K33332" s="1433"/>
      <c r="L33332" s="1334"/>
    </row>
    <row r="33333" spans="1:12" ht="24" customHeight="1">
      <c r="A33333" s="1355"/>
      <c r="B33333" s="1355"/>
      <c r="C33333" s="1433"/>
      <c r="E33333" s="1433"/>
      <c r="K33333" s="1433"/>
      <c r="L33333" s="1334"/>
    </row>
    <row r="33334" spans="1:12" ht="24" customHeight="1">
      <c r="A33334" s="1355"/>
      <c r="B33334" s="1355"/>
      <c r="C33334" s="1433"/>
      <c r="E33334" s="1433"/>
      <c r="K33334" s="1433"/>
      <c r="L33334" s="1334"/>
    </row>
    <row r="33335" spans="1:12" ht="24" customHeight="1">
      <c r="A33335" s="1355"/>
      <c r="B33335" s="1355"/>
      <c r="C33335" s="1433"/>
      <c r="E33335" s="1433"/>
      <c r="K33335" s="1433"/>
      <c r="L33335" s="1334"/>
    </row>
    <row r="33336" spans="1:12" ht="24" customHeight="1">
      <c r="A33336" s="1355"/>
      <c r="B33336" s="1355"/>
      <c r="C33336" s="1433"/>
      <c r="E33336" s="1433"/>
      <c r="K33336" s="1433"/>
      <c r="L33336" s="1334"/>
    </row>
    <row r="33337" spans="1:12" ht="24" customHeight="1">
      <c r="A33337" s="1355"/>
      <c r="B33337" s="1355"/>
      <c r="C33337" s="1433"/>
      <c r="E33337" s="1433"/>
      <c r="K33337" s="1433"/>
      <c r="L33337" s="1334"/>
    </row>
    <row r="33338" spans="1:12" ht="24" customHeight="1">
      <c r="A33338" s="1355"/>
      <c r="B33338" s="1355"/>
      <c r="C33338" s="1433"/>
      <c r="E33338" s="1433"/>
      <c r="K33338" s="1433"/>
      <c r="L33338" s="1334"/>
    </row>
    <row r="33339" spans="1:12" ht="24" customHeight="1">
      <c r="A33339" s="1355"/>
      <c r="B33339" s="1355"/>
      <c r="C33339" s="1433"/>
      <c r="E33339" s="1433"/>
      <c r="K33339" s="1433"/>
      <c r="L33339" s="1334"/>
    </row>
    <row r="33340" spans="1:12" ht="24" customHeight="1">
      <c r="A33340" s="1355"/>
      <c r="B33340" s="1355"/>
      <c r="C33340" s="1433"/>
      <c r="E33340" s="1433"/>
      <c r="K33340" s="1433"/>
      <c r="L33340" s="1334"/>
    </row>
    <row r="33341" spans="1:12" ht="24" customHeight="1">
      <c r="A33341" s="1355"/>
      <c r="B33341" s="1355"/>
      <c r="C33341" s="1433"/>
      <c r="E33341" s="1433"/>
      <c r="K33341" s="1433"/>
      <c r="L33341" s="1334"/>
    </row>
    <row r="33342" spans="1:12" ht="24" customHeight="1">
      <c r="A33342" s="1355"/>
      <c r="B33342" s="1355"/>
      <c r="C33342" s="1433"/>
      <c r="E33342" s="1433"/>
      <c r="K33342" s="1433"/>
      <c r="L33342" s="1334"/>
    </row>
    <row r="33343" spans="1:12" ht="24" customHeight="1">
      <c r="A33343" s="1355"/>
      <c r="B33343" s="1355"/>
      <c r="C33343" s="1433"/>
      <c r="E33343" s="1433"/>
      <c r="K33343" s="1433"/>
      <c r="L33343" s="1334"/>
    </row>
    <row r="33344" spans="1:12" ht="24" customHeight="1">
      <c r="A33344" s="1355"/>
      <c r="B33344" s="1355"/>
      <c r="C33344" s="1433"/>
      <c r="E33344" s="1433"/>
      <c r="K33344" s="1433"/>
      <c r="L33344" s="1334"/>
    </row>
    <row r="33345" spans="1:12" ht="24" customHeight="1">
      <c r="A33345" s="1355"/>
      <c r="B33345" s="1355"/>
      <c r="C33345" s="1433"/>
      <c r="E33345" s="1433"/>
      <c r="K33345" s="1433"/>
      <c r="L33345" s="1334"/>
    </row>
    <row r="33346" spans="1:12" ht="24" customHeight="1">
      <c r="A33346" s="1355"/>
      <c r="B33346" s="1355"/>
      <c r="C33346" s="1433"/>
      <c r="E33346" s="1433"/>
      <c r="K33346" s="1433"/>
      <c r="L33346" s="1334"/>
    </row>
    <row r="33347" spans="1:12" ht="24" customHeight="1">
      <c r="A33347" s="1355"/>
      <c r="B33347" s="1355"/>
      <c r="C33347" s="1433"/>
      <c r="E33347" s="1433"/>
      <c r="K33347" s="1433"/>
      <c r="L33347" s="1334"/>
    </row>
    <row r="33348" spans="1:12" ht="24" customHeight="1">
      <c r="A33348" s="1355"/>
      <c r="B33348" s="1355"/>
      <c r="C33348" s="1433"/>
      <c r="E33348" s="1433"/>
      <c r="K33348" s="1433"/>
      <c r="L33348" s="1334"/>
    </row>
    <row r="33349" spans="1:12" ht="24" customHeight="1">
      <c r="A33349" s="1355"/>
      <c r="B33349" s="1355"/>
      <c r="C33349" s="1433"/>
      <c r="E33349" s="1433"/>
      <c r="K33349" s="1433"/>
      <c r="L33349" s="1334"/>
    </row>
    <row r="33350" spans="1:12" ht="24" customHeight="1">
      <c r="A33350" s="1355"/>
      <c r="B33350" s="1355"/>
      <c r="C33350" s="1433"/>
      <c r="E33350" s="1433"/>
      <c r="K33350" s="1433"/>
      <c r="L33350" s="1334"/>
    </row>
    <row r="33351" spans="1:12" ht="24" customHeight="1">
      <c r="A33351" s="1355"/>
      <c r="B33351" s="1355"/>
      <c r="C33351" s="1433"/>
      <c r="E33351" s="1433"/>
      <c r="K33351" s="1433"/>
      <c r="L33351" s="1334"/>
    </row>
    <row r="33352" spans="1:12" ht="24" customHeight="1">
      <c r="A33352" s="1355"/>
      <c r="B33352" s="1355"/>
      <c r="C33352" s="1433"/>
      <c r="E33352" s="1433"/>
      <c r="K33352" s="1433"/>
      <c r="L33352" s="1334"/>
    </row>
    <row r="33353" spans="1:12" ht="24" customHeight="1">
      <c r="A33353" s="1355"/>
      <c r="B33353" s="1355"/>
      <c r="C33353" s="1433"/>
      <c r="E33353" s="1433"/>
      <c r="K33353" s="1433"/>
      <c r="L33353" s="1334"/>
    </row>
    <row r="33354" spans="1:12" ht="24" customHeight="1">
      <c r="A33354" s="1355"/>
      <c r="B33354" s="1355"/>
      <c r="C33354" s="1433"/>
      <c r="E33354" s="1433"/>
      <c r="K33354" s="1433"/>
      <c r="L33354" s="1334"/>
    </row>
    <row r="33355" spans="1:12" ht="24" customHeight="1">
      <c r="A33355" s="1355"/>
      <c r="B33355" s="1355"/>
      <c r="C33355" s="1433"/>
      <c r="E33355" s="1433"/>
      <c r="K33355" s="1433"/>
      <c r="L33355" s="1334"/>
    </row>
    <row r="33356" spans="1:12" ht="24" customHeight="1">
      <c r="A33356" s="1355"/>
      <c r="B33356" s="1355"/>
      <c r="C33356" s="1433"/>
      <c r="E33356" s="1433"/>
      <c r="K33356" s="1433"/>
      <c r="L33356" s="1334"/>
    </row>
    <row r="33357" spans="1:12" ht="24" customHeight="1">
      <c r="A33357" s="1355"/>
      <c r="B33357" s="1355"/>
      <c r="C33357" s="1433"/>
      <c r="E33357" s="1433"/>
      <c r="K33357" s="1433"/>
      <c r="L33357" s="1334"/>
    </row>
    <row r="33358" spans="1:12" ht="24" customHeight="1">
      <c r="A33358" s="1355"/>
      <c r="B33358" s="1355"/>
      <c r="C33358" s="1433"/>
      <c r="E33358" s="1433"/>
      <c r="K33358" s="1433"/>
      <c r="L33358" s="1334"/>
    </row>
    <row r="33359" spans="1:12" ht="24" customHeight="1">
      <c r="A33359" s="1355"/>
      <c r="B33359" s="1355"/>
      <c r="C33359" s="1433"/>
      <c r="E33359" s="1433"/>
      <c r="K33359" s="1433"/>
      <c r="L33359" s="1334"/>
    </row>
    <row r="33360" spans="1:12" ht="24" customHeight="1">
      <c r="A33360" s="1355"/>
      <c r="B33360" s="1355"/>
      <c r="C33360" s="1433"/>
      <c r="E33360" s="1433"/>
      <c r="K33360" s="1433"/>
      <c r="L33360" s="1334"/>
    </row>
    <row r="33361" spans="1:12" ht="24" customHeight="1">
      <c r="A33361" s="1355"/>
      <c r="B33361" s="1355"/>
      <c r="C33361" s="1433"/>
      <c r="E33361" s="1433"/>
      <c r="K33361" s="1433"/>
      <c r="L33361" s="1334"/>
    </row>
    <row r="33362" spans="1:12" ht="24" customHeight="1">
      <c r="A33362" s="1355"/>
      <c r="B33362" s="1355"/>
      <c r="C33362" s="1433"/>
      <c r="E33362" s="1433"/>
      <c r="K33362" s="1433"/>
      <c r="L33362" s="1334"/>
    </row>
    <row r="33363" spans="1:12" ht="24" customHeight="1">
      <c r="A33363" s="1355"/>
      <c r="B33363" s="1355"/>
      <c r="C33363" s="1433"/>
      <c r="E33363" s="1433"/>
      <c r="K33363" s="1433"/>
      <c r="L33363" s="1334"/>
    </row>
    <row r="33364" spans="1:12" ht="24" customHeight="1">
      <c r="A33364" s="1355"/>
      <c r="B33364" s="1355"/>
      <c r="C33364" s="1433"/>
      <c r="E33364" s="1433"/>
      <c r="K33364" s="1433"/>
      <c r="L33364" s="1334"/>
    </row>
    <row r="33365" spans="1:12" ht="24" customHeight="1">
      <c r="A33365" s="1355"/>
      <c r="B33365" s="1355"/>
      <c r="C33365" s="1433"/>
      <c r="E33365" s="1433"/>
      <c r="K33365" s="1433"/>
      <c r="L33365" s="1334"/>
    </row>
    <row r="33366" spans="1:12" ht="24" customHeight="1">
      <c r="A33366" s="1355"/>
      <c r="B33366" s="1355"/>
      <c r="C33366" s="1433"/>
      <c r="E33366" s="1433"/>
      <c r="K33366" s="1433"/>
      <c r="L33366" s="1334"/>
    </row>
    <row r="33367" spans="1:12" ht="24" customHeight="1">
      <c r="A33367" s="1355"/>
      <c r="B33367" s="1355"/>
      <c r="C33367" s="1433"/>
      <c r="E33367" s="1433"/>
      <c r="K33367" s="1433"/>
      <c r="L33367" s="1334"/>
    </row>
    <row r="33368" spans="1:12" ht="24" customHeight="1">
      <c r="A33368" s="1355"/>
      <c r="B33368" s="1355"/>
      <c r="C33368" s="1433"/>
      <c r="E33368" s="1433"/>
      <c r="K33368" s="1433"/>
      <c r="L33368" s="1334"/>
    </row>
    <row r="33369" spans="1:12" ht="24" customHeight="1">
      <c r="A33369" s="1355"/>
      <c r="B33369" s="1355"/>
      <c r="C33369" s="1433"/>
      <c r="E33369" s="1433"/>
      <c r="K33369" s="1433"/>
      <c r="L33369" s="1334"/>
    </row>
    <row r="33370" spans="1:12" ht="24" customHeight="1">
      <c r="A33370" s="1355"/>
      <c r="B33370" s="1355"/>
      <c r="C33370" s="1433"/>
      <c r="E33370" s="1433"/>
      <c r="K33370" s="1433"/>
      <c r="L33370" s="1334"/>
    </row>
    <row r="33371" spans="1:12" ht="24" customHeight="1">
      <c r="A33371" s="1355"/>
      <c r="B33371" s="1355"/>
      <c r="C33371" s="1433"/>
      <c r="E33371" s="1433"/>
      <c r="K33371" s="1433"/>
      <c r="L33371" s="1334"/>
    </row>
    <row r="33372" spans="1:12" ht="24" customHeight="1">
      <c r="A33372" s="1355"/>
      <c r="B33372" s="1355"/>
      <c r="C33372" s="1433"/>
      <c r="E33372" s="1433"/>
      <c r="K33372" s="1433"/>
      <c r="L33372" s="1334"/>
    </row>
    <row r="33373" spans="1:12" ht="24" customHeight="1">
      <c r="A33373" s="1355"/>
      <c r="B33373" s="1355"/>
      <c r="C33373" s="1433"/>
      <c r="E33373" s="1433"/>
      <c r="K33373" s="1433"/>
      <c r="L33373" s="1334"/>
    </row>
    <row r="33374" spans="1:12" ht="24" customHeight="1">
      <c r="A33374" s="1355"/>
      <c r="B33374" s="1355"/>
      <c r="C33374" s="1433"/>
      <c r="E33374" s="1433"/>
      <c r="K33374" s="1433"/>
      <c r="L33374" s="1334"/>
    </row>
    <row r="33375" spans="1:12" ht="24" customHeight="1">
      <c r="A33375" s="1355"/>
      <c r="B33375" s="1355"/>
      <c r="C33375" s="1433"/>
      <c r="E33375" s="1433"/>
      <c r="K33375" s="1433"/>
      <c r="L33375" s="1334"/>
    </row>
    <row r="33376" spans="1:12" ht="24" customHeight="1">
      <c r="A33376" s="1355"/>
      <c r="B33376" s="1355"/>
      <c r="C33376" s="1433"/>
      <c r="E33376" s="1433"/>
      <c r="K33376" s="1433"/>
      <c r="L33376" s="1334"/>
    </row>
    <row r="33377" spans="1:12" ht="24" customHeight="1">
      <c r="A33377" s="1355"/>
      <c r="B33377" s="1355"/>
      <c r="C33377" s="1433"/>
      <c r="E33377" s="1433"/>
      <c r="K33377" s="1433"/>
      <c r="L33377" s="1334"/>
    </row>
    <row r="33378" spans="1:12" ht="24" customHeight="1">
      <c r="A33378" s="1355"/>
      <c r="B33378" s="1355"/>
      <c r="C33378" s="1433"/>
      <c r="E33378" s="1433"/>
      <c r="K33378" s="1433"/>
      <c r="L33378" s="1334"/>
    </row>
    <row r="33379" spans="1:12" ht="24" customHeight="1">
      <c r="A33379" s="1355"/>
      <c r="B33379" s="1355"/>
      <c r="C33379" s="1433"/>
      <c r="E33379" s="1433"/>
      <c r="K33379" s="1433"/>
      <c r="L33379" s="1334"/>
    </row>
    <row r="33380" spans="1:12" ht="24" customHeight="1">
      <c r="A33380" s="1355"/>
      <c r="B33380" s="1355"/>
      <c r="C33380" s="1433"/>
      <c r="E33380" s="1433"/>
      <c r="K33380" s="1433"/>
      <c r="L33380" s="1334"/>
    </row>
    <row r="33381" spans="1:12" ht="24" customHeight="1">
      <c r="A33381" s="1355"/>
      <c r="B33381" s="1355"/>
      <c r="C33381" s="1433"/>
      <c r="E33381" s="1433"/>
      <c r="K33381" s="1433"/>
      <c r="L33381" s="1334"/>
    </row>
    <row r="33382" spans="1:12" ht="24" customHeight="1">
      <c r="A33382" s="1355"/>
      <c r="B33382" s="1355"/>
      <c r="C33382" s="1433"/>
      <c r="E33382" s="1433"/>
      <c r="K33382" s="1433"/>
      <c r="L33382" s="1334"/>
    </row>
    <row r="33383" spans="1:12" ht="24" customHeight="1">
      <c r="A33383" s="1355"/>
      <c r="B33383" s="1355"/>
      <c r="C33383" s="1433"/>
      <c r="E33383" s="1433"/>
      <c r="K33383" s="1433"/>
      <c r="L33383" s="1334"/>
    </row>
    <row r="33384" spans="1:12" ht="24" customHeight="1">
      <c r="A33384" s="1355"/>
      <c r="B33384" s="1355"/>
      <c r="C33384" s="1433"/>
      <c r="E33384" s="1433"/>
      <c r="K33384" s="1433"/>
      <c r="L33384" s="1334"/>
    </row>
    <row r="33385" spans="1:12" ht="24" customHeight="1">
      <c r="A33385" s="1355"/>
      <c r="B33385" s="1355"/>
      <c r="C33385" s="1433"/>
      <c r="E33385" s="1433"/>
      <c r="K33385" s="1433"/>
      <c r="L33385" s="1334"/>
    </row>
    <row r="33386" spans="1:12" ht="24" customHeight="1">
      <c r="A33386" s="1355"/>
      <c r="B33386" s="1355"/>
      <c r="C33386" s="1433"/>
      <c r="E33386" s="1433"/>
      <c r="K33386" s="1433"/>
      <c r="L33386" s="1334"/>
    </row>
    <row r="33387" spans="1:12" ht="24" customHeight="1">
      <c r="A33387" s="1355"/>
      <c r="B33387" s="1355"/>
      <c r="C33387" s="1433"/>
      <c r="E33387" s="1433"/>
      <c r="K33387" s="1433"/>
      <c r="L33387" s="1334"/>
    </row>
    <row r="33388" spans="1:12" ht="24" customHeight="1">
      <c r="A33388" s="1355"/>
      <c r="B33388" s="1355"/>
      <c r="C33388" s="1433"/>
      <c r="E33388" s="1433"/>
      <c r="K33388" s="1433"/>
      <c r="L33388" s="1334"/>
    </row>
    <row r="33389" spans="1:12" ht="24" customHeight="1">
      <c r="A33389" s="1355"/>
      <c r="B33389" s="1355"/>
      <c r="C33389" s="1433"/>
      <c r="E33389" s="1433"/>
      <c r="K33389" s="1433"/>
      <c r="L33389" s="1334"/>
    </row>
    <row r="33390" spans="1:12" ht="24" customHeight="1">
      <c r="A33390" s="1355"/>
      <c r="B33390" s="1355"/>
      <c r="C33390" s="1433"/>
      <c r="E33390" s="1433"/>
      <c r="K33390" s="1433"/>
      <c r="L33390" s="1334"/>
    </row>
    <row r="33391" spans="1:12" ht="24" customHeight="1">
      <c r="A33391" s="1355"/>
      <c r="B33391" s="1355"/>
      <c r="C33391" s="1433"/>
      <c r="E33391" s="1433"/>
      <c r="K33391" s="1433"/>
      <c r="L33391" s="1334"/>
    </row>
    <row r="33392" spans="1:12" ht="24" customHeight="1">
      <c r="A33392" s="1355"/>
      <c r="B33392" s="1355"/>
      <c r="C33392" s="1433"/>
      <c r="E33392" s="1433"/>
      <c r="K33392" s="1433"/>
      <c r="L33392" s="1334"/>
    </row>
    <row r="33393" spans="1:12" ht="24" customHeight="1">
      <c r="A33393" s="1355"/>
      <c r="B33393" s="1355"/>
      <c r="C33393" s="1433"/>
      <c r="E33393" s="1433"/>
      <c r="K33393" s="1433"/>
      <c r="L33393" s="1334"/>
    </row>
    <row r="33394" spans="1:12" ht="24" customHeight="1">
      <c r="A33394" s="1355"/>
      <c r="B33394" s="1355"/>
      <c r="C33394" s="1433"/>
      <c r="E33394" s="1433"/>
      <c r="K33394" s="1433"/>
      <c r="L33394" s="1334"/>
    </row>
    <row r="33395" spans="1:12" ht="24" customHeight="1">
      <c r="A33395" s="1355"/>
      <c r="B33395" s="1355"/>
      <c r="C33395" s="1433"/>
      <c r="E33395" s="1433"/>
      <c r="K33395" s="1433"/>
      <c r="L33395" s="1334"/>
    </row>
    <row r="33396" spans="1:12" ht="24" customHeight="1">
      <c r="A33396" s="1355"/>
      <c r="B33396" s="1355"/>
      <c r="C33396" s="1433"/>
      <c r="E33396" s="1433"/>
      <c r="K33396" s="1433"/>
      <c r="L33396" s="1334"/>
    </row>
    <row r="33397" spans="1:12" ht="24" customHeight="1">
      <c r="A33397" s="1355"/>
      <c r="B33397" s="1355"/>
      <c r="C33397" s="1433"/>
      <c r="E33397" s="1433"/>
      <c r="K33397" s="1433"/>
      <c r="L33397" s="1334"/>
    </row>
    <row r="33398" spans="1:12" ht="24" customHeight="1">
      <c r="A33398" s="1355"/>
      <c r="B33398" s="1355"/>
      <c r="C33398" s="1433"/>
      <c r="E33398" s="1433"/>
      <c r="K33398" s="1433"/>
      <c r="L33398" s="1334"/>
    </row>
    <row r="33399" spans="1:12" ht="24" customHeight="1">
      <c r="A33399" s="1355"/>
      <c r="B33399" s="1355"/>
      <c r="C33399" s="1433"/>
      <c r="E33399" s="1433"/>
      <c r="K33399" s="1433"/>
      <c r="L33399" s="1334"/>
    </row>
    <row r="33400" spans="1:12" ht="24" customHeight="1">
      <c r="A33400" s="1355"/>
      <c r="B33400" s="1355"/>
      <c r="C33400" s="1433"/>
      <c r="E33400" s="1433"/>
      <c r="K33400" s="1433"/>
      <c r="L33400" s="1334"/>
    </row>
    <row r="33401" spans="1:12" ht="24" customHeight="1">
      <c r="A33401" s="1355"/>
      <c r="B33401" s="1355"/>
      <c r="C33401" s="1433"/>
      <c r="E33401" s="1433"/>
      <c r="K33401" s="1433"/>
      <c r="L33401" s="1334"/>
    </row>
    <row r="33402" spans="1:12" ht="24" customHeight="1">
      <c r="A33402" s="1355"/>
      <c r="B33402" s="1355"/>
      <c r="C33402" s="1433"/>
      <c r="E33402" s="1433"/>
      <c r="K33402" s="1433"/>
      <c r="L33402" s="1334"/>
    </row>
    <row r="33403" spans="1:12" ht="24" customHeight="1">
      <c r="A33403" s="1355"/>
      <c r="B33403" s="1355"/>
      <c r="C33403" s="1433"/>
      <c r="E33403" s="1433"/>
      <c r="K33403" s="1433"/>
      <c r="L33403" s="1334"/>
    </row>
    <row r="33404" spans="1:12" ht="24" customHeight="1">
      <c r="A33404" s="1355"/>
      <c r="B33404" s="1355"/>
      <c r="C33404" s="1433"/>
      <c r="E33404" s="1433"/>
      <c r="K33404" s="1433"/>
      <c r="L33404" s="1334"/>
    </row>
    <row r="33405" spans="1:12" ht="24" customHeight="1">
      <c r="A33405" s="1355"/>
      <c r="B33405" s="1355"/>
      <c r="C33405" s="1433"/>
      <c r="E33405" s="1433"/>
      <c r="K33405" s="1433"/>
      <c r="L33405" s="1334"/>
    </row>
    <row r="33406" spans="1:12" ht="24" customHeight="1">
      <c r="A33406" s="1355"/>
      <c r="B33406" s="1355"/>
      <c r="C33406" s="1433"/>
      <c r="E33406" s="1433"/>
      <c r="K33406" s="1433"/>
      <c r="L33406" s="1334"/>
    </row>
    <row r="33407" spans="1:12" ht="24" customHeight="1">
      <c r="A33407" s="1355"/>
      <c r="B33407" s="1355"/>
      <c r="C33407" s="1433"/>
      <c r="E33407" s="1433"/>
      <c r="K33407" s="1433"/>
      <c r="L33407" s="1334"/>
    </row>
    <row r="33408" spans="1:12" ht="24" customHeight="1">
      <c r="A33408" s="1355"/>
      <c r="B33408" s="1355"/>
      <c r="C33408" s="1433"/>
      <c r="E33408" s="1433"/>
      <c r="K33408" s="1433"/>
      <c r="L33408" s="1334"/>
    </row>
    <row r="33409" spans="1:12" ht="24" customHeight="1">
      <c r="A33409" s="1355"/>
      <c r="B33409" s="1355"/>
      <c r="C33409" s="1433"/>
      <c r="E33409" s="1433"/>
      <c r="K33409" s="1433"/>
      <c r="L33409" s="1334"/>
    </row>
    <row r="33410" spans="1:12" ht="24" customHeight="1">
      <c r="A33410" s="1355"/>
      <c r="B33410" s="1355"/>
      <c r="C33410" s="1433"/>
      <c r="E33410" s="1433"/>
      <c r="K33410" s="1433"/>
      <c r="L33410" s="1334"/>
    </row>
    <row r="33411" spans="1:12" ht="24" customHeight="1">
      <c r="A33411" s="1355"/>
      <c r="B33411" s="1355"/>
      <c r="C33411" s="1433"/>
      <c r="E33411" s="1433"/>
      <c r="K33411" s="1433"/>
      <c r="L33411" s="1334"/>
    </row>
    <row r="33412" spans="1:12" ht="24" customHeight="1">
      <c r="A33412" s="1355"/>
      <c r="B33412" s="1355"/>
      <c r="C33412" s="1433"/>
      <c r="E33412" s="1433"/>
      <c r="K33412" s="1433"/>
      <c r="L33412" s="1334"/>
    </row>
    <row r="33413" spans="1:12" ht="24" customHeight="1">
      <c r="A33413" s="1355"/>
      <c r="B33413" s="1355"/>
      <c r="C33413" s="1433"/>
      <c r="E33413" s="1433"/>
      <c r="K33413" s="1433"/>
      <c r="L33413" s="1334"/>
    </row>
    <row r="33414" spans="1:12" ht="24" customHeight="1">
      <c r="A33414" s="1355"/>
      <c r="B33414" s="1355"/>
      <c r="C33414" s="1433"/>
      <c r="E33414" s="1433"/>
      <c r="K33414" s="1433"/>
      <c r="L33414" s="1334"/>
    </row>
    <row r="33415" spans="1:12" ht="24" customHeight="1">
      <c r="A33415" s="1355"/>
      <c r="B33415" s="1355"/>
      <c r="C33415" s="1433"/>
      <c r="E33415" s="1433"/>
      <c r="K33415" s="1433"/>
      <c r="L33415" s="1334"/>
    </row>
    <row r="33416" spans="1:12" ht="24" customHeight="1">
      <c r="A33416" s="1355"/>
      <c r="B33416" s="1355"/>
      <c r="C33416" s="1433"/>
      <c r="E33416" s="1433"/>
      <c r="K33416" s="1433"/>
      <c r="L33416" s="1334"/>
    </row>
    <row r="33417" spans="1:12" ht="24" customHeight="1">
      <c r="A33417" s="1355"/>
      <c r="B33417" s="1355"/>
      <c r="C33417" s="1433"/>
      <c r="E33417" s="1433"/>
      <c r="K33417" s="1433"/>
      <c r="L33417" s="1334"/>
    </row>
    <row r="33418" spans="1:12" ht="24" customHeight="1">
      <c r="A33418" s="1355"/>
      <c r="B33418" s="1355"/>
      <c r="C33418" s="1433"/>
      <c r="E33418" s="1433"/>
      <c r="K33418" s="1433"/>
      <c r="L33418" s="1334"/>
    </row>
    <row r="33419" spans="1:12" ht="24" customHeight="1">
      <c r="A33419" s="1355"/>
      <c r="B33419" s="1355"/>
      <c r="C33419" s="1433"/>
      <c r="E33419" s="1433"/>
      <c r="K33419" s="1433"/>
      <c r="L33419" s="1334"/>
    </row>
    <row r="33420" spans="1:12" ht="24" customHeight="1">
      <c r="A33420" s="1355"/>
      <c r="B33420" s="1355"/>
      <c r="C33420" s="1433"/>
      <c r="E33420" s="1433"/>
      <c r="K33420" s="1433"/>
      <c r="L33420" s="1334"/>
    </row>
    <row r="33421" spans="1:12" ht="24" customHeight="1">
      <c r="A33421" s="1355"/>
      <c r="B33421" s="1355"/>
      <c r="C33421" s="1433"/>
      <c r="E33421" s="1433"/>
      <c r="K33421" s="1433"/>
      <c r="L33421" s="1334"/>
    </row>
    <row r="33422" spans="1:12" ht="24" customHeight="1">
      <c r="A33422" s="1355"/>
      <c r="B33422" s="1355"/>
      <c r="C33422" s="1433"/>
      <c r="E33422" s="1433"/>
      <c r="K33422" s="1433"/>
      <c r="L33422" s="1334"/>
    </row>
    <row r="33423" spans="1:12" ht="24" customHeight="1">
      <c r="A33423" s="1355"/>
      <c r="B33423" s="1355"/>
      <c r="C33423" s="1433"/>
      <c r="E33423" s="1433"/>
      <c r="K33423" s="1433"/>
      <c r="L33423" s="1334"/>
    </row>
    <row r="33424" spans="1:12" ht="24" customHeight="1">
      <c r="A33424" s="1355"/>
      <c r="B33424" s="1355"/>
      <c r="C33424" s="1433"/>
      <c r="E33424" s="1433"/>
      <c r="K33424" s="1433"/>
      <c r="L33424" s="1334"/>
    </row>
    <row r="33425" spans="1:12" ht="24" customHeight="1">
      <c r="A33425" s="1355"/>
      <c r="B33425" s="1355"/>
      <c r="C33425" s="1433"/>
      <c r="E33425" s="1433"/>
      <c r="K33425" s="1433"/>
      <c r="L33425" s="1334"/>
    </row>
    <row r="33426" spans="1:12" ht="24" customHeight="1">
      <c r="A33426" s="1355"/>
      <c r="B33426" s="1355"/>
      <c r="C33426" s="1433"/>
      <c r="E33426" s="1433"/>
      <c r="K33426" s="1433"/>
      <c r="L33426" s="1334"/>
    </row>
    <row r="33427" spans="1:12" ht="24" customHeight="1">
      <c r="A33427" s="1355"/>
      <c r="B33427" s="1355"/>
      <c r="C33427" s="1433"/>
      <c r="E33427" s="1433"/>
      <c r="K33427" s="1433"/>
      <c r="L33427" s="1334"/>
    </row>
    <row r="33428" spans="1:12" ht="24" customHeight="1">
      <c r="A33428" s="1355"/>
      <c r="B33428" s="1355"/>
      <c r="C33428" s="1433"/>
      <c r="E33428" s="1433"/>
      <c r="K33428" s="1433"/>
      <c r="L33428" s="1334"/>
    </row>
    <row r="33429" spans="1:12" ht="24" customHeight="1">
      <c r="A33429" s="1355"/>
      <c r="B33429" s="1355"/>
      <c r="C33429" s="1433"/>
      <c r="E33429" s="1433"/>
      <c r="K33429" s="1433"/>
      <c r="L33429" s="1334"/>
    </row>
    <row r="33430" spans="1:12" ht="24" customHeight="1">
      <c r="A33430" s="1355"/>
      <c r="B33430" s="1355"/>
      <c r="C33430" s="1433"/>
      <c r="E33430" s="1433"/>
      <c r="K33430" s="1433"/>
      <c r="L33430" s="1334"/>
    </row>
    <row r="33431" spans="1:12" ht="24" customHeight="1">
      <c r="A33431" s="1355"/>
      <c r="B33431" s="1355"/>
      <c r="C33431" s="1433"/>
      <c r="E33431" s="1433"/>
      <c r="K33431" s="1433"/>
      <c r="L33431" s="1334"/>
    </row>
    <row r="33432" spans="1:12" ht="24" customHeight="1">
      <c r="A33432" s="1355"/>
      <c r="B33432" s="1355"/>
      <c r="C33432" s="1433"/>
      <c r="E33432" s="1433"/>
      <c r="K33432" s="1433"/>
      <c r="L33432" s="1334"/>
    </row>
    <row r="33433" spans="1:12" ht="24" customHeight="1">
      <c r="A33433" s="1355"/>
      <c r="B33433" s="1355"/>
      <c r="C33433" s="1433"/>
      <c r="E33433" s="1433"/>
      <c r="K33433" s="1433"/>
      <c r="L33433" s="1334"/>
    </row>
    <row r="33434" spans="1:12" ht="24" customHeight="1">
      <c r="A33434" s="1355"/>
      <c r="B33434" s="1355"/>
      <c r="C33434" s="1433"/>
      <c r="E33434" s="1433"/>
      <c r="K33434" s="1433"/>
      <c r="L33434" s="1334"/>
    </row>
    <row r="33435" spans="1:12" ht="24" customHeight="1">
      <c r="A33435" s="1355"/>
      <c r="B33435" s="1355"/>
      <c r="C33435" s="1433"/>
      <c r="E33435" s="1433"/>
      <c r="K33435" s="1433"/>
      <c r="L33435" s="1334"/>
    </row>
    <row r="33436" spans="1:12" ht="24" customHeight="1">
      <c r="A33436" s="1355"/>
      <c r="B33436" s="1355"/>
      <c r="C33436" s="1433"/>
      <c r="E33436" s="1433"/>
      <c r="K33436" s="1433"/>
      <c r="L33436" s="1334"/>
    </row>
    <row r="33437" spans="1:12" ht="24" customHeight="1">
      <c r="A33437" s="1355"/>
      <c r="B33437" s="1355"/>
      <c r="C33437" s="1433"/>
      <c r="E33437" s="1433"/>
      <c r="K33437" s="1433"/>
      <c r="L33437" s="1334"/>
    </row>
    <row r="33438" spans="1:12" ht="24" customHeight="1">
      <c r="A33438" s="1355"/>
      <c r="B33438" s="1355"/>
      <c r="C33438" s="1433"/>
      <c r="E33438" s="1433"/>
      <c r="K33438" s="1433"/>
      <c r="L33438" s="1334"/>
    </row>
    <row r="33439" spans="1:12" ht="24" customHeight="1">
      <c r="A33439" s="1355"/>
      <c r="B33439" s="1355"/>
      <c r="C33439" s="1433"/>
      <c r="E33439" s="1433"/>
      <c r="K33439" s="1433"/>
      <c r="L33439" s="1334"/>
    </row>
    <row r="33440" spans="1:12" ht="24" customHeight="1">
      <c r="A33440" s="1355"/>
      <c r="B33440" s="1355"/>
      <c r="C33440" s="1433"/>
      <c r="E33440" s="1433"/>
      <c r="K33440" s="1433"/>
      <c r="L33440" s="1334"/>
    </row>
    <row r="33441" spans="1:12" ht="24" customHeight="1">
      <c r="A33441" s="1355"/>
      <c r="B33441" s="1355"/>
      <c r="C33441" s="1433"/>
      <c r="E33441" s="1433"/>
      <c r="K33441" s="1433"/>
      <c r="L33441" s="1334"/>
    </row>
    <row r="33442" spans="1:12" ht="24" customHeight="1">
      <c r="A33442" s="1355"/>
      <c r="B33442" s="1355"/>
      <c r="C33442" s="1433"/>
      <c r="E33442" s="1433"/>
      <c r="K33442" s="1433"/>
      <c r="L33442" s="1334"/>
    </row>
    <row r="33443" spans="1:12" ht="24" customHeight="1">
      <c r="A33443" s="1355"/>
      <c r="B33443" s="1355"/>
      <c r="C33443" s="1433"/>
      <c r="E33443" s="1433"/>
      <c r="K33443" s="1433"/>
      <c r="L33443" s="1334"/>
    </row>
    <row r="33444" spans="1:12" ht="24" customHeight="1">
      <c r="A33444" s="1355"/>
      <c r="B33444" s="1355"/>
      <c r="C33444" s="1433"/>
      <c r="E33444" s="1433"/>
      <c r="K33444" s="1433"/>
      <c r="L33444" s="1334"/>
    </row>
    <row r="33445" spans="1:12" ht="24" customHeight="1">
      <c r="A33445" s="1355"/>
      <c r="B33445" s="1355"/>
      <c r="C33445" s="1433"/>
      <c r="E33445" s="1433"/>
      <c r="K33445" s="1433"/>
      <c r="L33445" s="1334"/>
    </row>
    <row r="33446" spans="1:12" ht="24" customHeight="1">
      <c r="A33446" s="1355"/>
      <c r="B33446" s="1355"/>
      <c r="C33446" s="1433"/>
      <c r="E33446" s="1433"/>
      <c r="K33446" s="1433"/>
      <c r="L33446" s="1334"/>
    </row>
    <row r="33447" spans="1:12" ht="24" customHeight="1">
      <c r="A33447" s="1355"/>
      <c r="B33447" s="1355"/>
      <c r="C33447" s="1433"/>
      <c r="E33447" s="1433"/>
      <c r="K33447" s="1433"/>
      <c r="L33447" s="1334"/>
    </row>
    <row r="33448" spans="1:12" ht="24" customHeight="1">
      <c r="A33448" s="1355"/>
      <c r="B33448" s="1355"/>
      <c r="C33448" s="1433"/>
      <c r="E33448" s="1433"/>
      <c r="K33448" s="1433"/>
      <c r="L33448" s="1334"/>
    </row>
    <row r="33449" spans="1:12" ht="24" customHeight="1">
      <c r="A33449" s="1355"/>
      <c r="B33449" s="1355"/>
      <c r="C33449" s="1433"/>
      <c r="E33449" s="1433"/>
      <c r="K33449" s="1433"/>
      <c r="L33449" s="1334"/>
    </row>
    <row r="33450" spans="1:12" ht="24" customHeight="1">
      <c r="A33450" s="1355"/>
      <c r="B33450" s="1355"/>
      <c r="C33450" s="1433"/>
      <c r="E33450" s="1433"/>
      <c r="K33450" s="1433"/>
      <c r="L33450" s="1334"/>
    </row>
    <row r="33451" spans="1:12" ht="24" customHeight="1">
      <c r="A33451" s="1355"/>
      <c r="B33451" s="1355"/>
      <c r="C33451" s="1433"/>
      <c r="E33451" s="1433"/>
      <c r="K33451" s="1433"/>
      <c r="L33451" s="1334"/>
    </row>
    <row r="33452" spans="1:12" ht="24" customHeight="1">
      <c r="A33452" s="1355"/>
      <c r="B33452" s="1355"/>
      <c r="C33452" s="1433"/>
      <c r="E33452" s="1433"/>
      <c r="K33452" s="1433"/>
      <c r="L33452" s="1334"/>
    </row>
    <row r="33453" spans="1:12" ht="24" customHeight="1">
      <c r="A33453" s="1355"/>
      <c r="B33453" s="1355"/>
      <c r="C33453" s="1433"/>
      <c r="E33453" s="1433"/>
      <c r="K33453" s="1433"/>
      <c r="L33453" s="1334"/>
    </row>
    <row r="33454" spans="1:12" ht="24" customHeight="1">
      <c r="A33454" s="1355"/>
      <c r="B33454" s="1355"/>
      <c r="C33454" s="1433"/>
      <c r="E33454" s="1433"/>
      <c r="K33454" s="1433"/>
      <c r="L33454" s="1334"/>
    </row>
    <row r="33455" spans="1:12" ht="24" customHeight="1">
      <c r="A33455" s="1355"/>
      <c r="B33455" s="1355"/>
      <c r="C33455" s="1433"/>
      <c r="E33455" s="1433"/>
      <c r="K33455" s="1433"/>
      <c r="L33455" s="1334"/>
    </row>
    <row r="33456" spans="1:12" ht="24" customHeight="1">
      <c r="A33456" s="1355"/>
      <c r="B33456" s="1355"/>
      <c r="C33456" s="1433"/>
      <c r="E33456" s="1433"/>
      <c r="K33456" s="1433"/>
      <c r="L33456" s="1334"/>
    </row>
    <row r="33457" spans="1:12" ht="24" customHeight="1">
      <c r="A33457" s="1355"/>
      <c r="B33457" s="1355"/>
      <c r="C33457" s="1433"/>
      <c r="E33457" s="1433"/>
      <c r="K33457" s="1433"/>
      <c r="L33457" s="1334"/>
    </row>
    <row r="33458" spans="1:12" ht="24" customHeight="1">
      <c r="A33458" s="1355"/>
      <c r="B33458" s="1355"/>
      <c r="C33458" s="1433"/>
      <c r="E33458" s="1433"/>
      <c r="K33458" s="1433"/>
      <c r="L33458" s="1334"/>
    </row>
    <row r="33459" spans="1:12" ht="24" customHeight="1">
      <c r="A33459" s="1355"/>
      <c r="B33459" s="1355"/>
      <c r="C33459" s="1433"/>
      <c r="E33459" s="1433"/>
      <c r="K33459" s="1433"/>
      <c r="L33459" s="1334"/>
    </row>
    <row r="33460" spans="1:12" ht="24" customHeight="1">
      <c r="A33460" s="1355"/>
      <c r="B33460" s="1355"/>
      <c r="C33460" s="1433"/>
      <c r="E33460" s="1433"/>
      <c r="K33460" s="1433"/>
      <c r="L33460" s="1334"/>
    </row>
    <row r="33461" spans="1:12" ht="24" customHeight="1">
      <c r="A33461" s="1355"/>
      <c r="B33461" s="1355"/>
      <c r="C33461" s="1433"/>
      <c r="E33461" s="1433"/>
      <c r="K33461" s="1433"/>
      <c r="L33461" s="1334"/>
    </row>
    <row r="33462" spans="1:12" ht="24" customHeight="1">
      <c r="A33462" s="1355"/>
      <c r="B33462" s="1355"/>
      <c r="C33462" s="1433"/>
      <c r="E33462" s="1433"/>
      <c r="K33462" s="1433"/>
      <c r="L33462" s="1334"/>
    </row>
    <row r="33463" spans="1:12" ht="24" customHeight="1">
      <c r="A33463" s="1355"/>
      <c r="B33463" s="1355"/>
      <c r="C33463" s="1433"/>
      <c r="E33463" s="1433"/>
      <c r="K33463" s="1433"/>
      <c r="L33463" s="1334"/>
    </row>
    <row r="33464" spans="1:12" ht="24" customHeight="1">
      <c r="A33464" s="1355"/>
      <c r="B33464" s="1355"/>
      <c r="C33464" s="1433"/>
      <c r="E33464" s="1433"/>
      <c r="K33464" s="1433"/>
      <c r="L33464" s="1334"/>
    </row>
    <row r="33465" spans="1:12" ht="24" customHeight="1">
      <c r="A33465" s="1355"/>
      <c r="B33465" s="1355"/>
      <c r="C33465" s="1433"/>
      <c r="E33465" s="1433"/>
      <c r="K33465" s="1433"/>
      <c r="L33465" s="1334"/>
    </row>
    <row r="33466" spans="1:12" ht="24" customHeight="1">
      <c r="A33466" s="1355"/>
      <c r="B33466" s="1355"/>
      <c r="C33466" s="1433"/>
      <c r="E33466" s="1433"/>
      <c r="K33466" s="1433"/>
      <c r="L33466" s="1334"/>
    </row>
    <row r="33467" spans="1:12" ht="24" customHeight="1">
      <c r="A33467" s="1355"/>
      <c r="B33467" s="1355"/>
      <c r="C33467" s="1433"/>
      <c r="E33467" s="1433"/>
      <c r="K33467" s="1433"/>
      <c r="L33467" s="1334"/>
    </row>
    <row r="33468" spans="1:12" ht="24" customHeight="1">
      <c r="A33468" s="1355"/>
      <c r="B33468" s="1355"/>
      <c r="C33468" s="1433"/>
      <c r="E33468" s="1433"/>
      <c r="K33468" s="1433"/>
      <c r="L33468" s="1334"/>
    </row>
    <row r="33469" spans="1:12" ht="24" customHeight="1">
      <c r="A33469" s="1355"/>
      <c r="B33469" s="1355"/>
      <c r="C33469" s="1433"/>
      <c r="E33469" s="1433"/>
      <c r="K33469" s="1433"/>
      <c r="L33469" s="1334"/>
    </row>
    <row r="33470" spans="1:12" ht="24" customHeight="1">
      <c r="A33470" s="1355"/>
      <c r="B33470" s="1355"/>
      <c r="C33470" s="1433"/>
      <c r="E33470" s="1433"/>
      <c r="K33470" s="1433"/>
      <c r="L33470" s="1334"/>
    </row>
    <row r="33471" spans="1:12" ht="24" customHeight="1">
      <c r="A33471" s="1355"/>
      <c r="B33471" s="1355"/>
      <c r="C33471" s="1433"/>
      <c r="E33471" s="1433"/>
      <c r="K33471" s="1433"/>
      <c r="L33471" s="1334"/>
    </row>
    <row r="33472" spans="1:12" ht="24" customHeight="1">
      <c r="A33472" s="1355"/>
      <c r="B33472" s="1355"/>
      <c r="C33472" s="1433"/>
      <c r="E33472" s="1433"/>
      <c r="K33472" s="1433"/>
      <c r="L33472" s="1334"/>
    </row>
    <row r="33473" spans="1:12" ht="24" customHeight="1">
      <c r="A33473" s="1355"/>
      <c r="B33473" s="1355"/>
      <c r="C33473" s="1433"/>
      <c r="E33473" s="1433"/>
      <c r="K33473" s="1433"/>
      <c r="L33473" s="1334"/>
    </row>
    <row r="33474" spans="1:12" ht="24" customHeight="1">
      <c r="A33474" s="1355"/>
      <c r="B33474" s="1355"/>
      <c r="C33474" s="1433"/>
      <c r="E33474" s="1433"/>
      <c r="K33474" s="1433"/>
      <c r="L33474" s="1334"/>
    </row>
    <row r="33475" spans="1:12" ht="24" customHeight="1">
      <c r="A33475" s="1355"/>
      <c r="B33475" s="1355"/>
      <c r="C33475" s="1433"/>
      <c r="E33475" s="1433"/>
      <c r="K33475" s="1433"/>
      <c r="L33475" s="1334"/>
    </row>
    <row r="33476" spans="1:12" ht="24" customHeight="1">
      <c r="A33476" s="1355"/>
      <c r="B33476" s="1355"/>
      <c r="C33476" s="1433"/>
      <c r="E33476" s="1433"/>
      <c r="K33476" s="1433"/>
      <c r="L33476" s="1334"/>
    </row>
    <row r="33477" spans="1:12" ht="24" customHeight="1">
      <c r="A33477" s="1355"/>
      <c r="B33477" s="1355"/>
      <c r="C33477" s="1433"/>
      <c r="E33477" s="1433"/>
      <c r="K33477" s="1433"/>
      <c r="L33477" s="1334"/>
    </row>
    <row r="33478" spans="1:12" ht="24" customHeight="1">
      <c r="A33478" s="1355"/>
      <c r="B33478" s="1355"/>
      <c r="C33478" s="1433"/>
      <c r="E33478" s="1433"/>
      <c r="K33478" s="1433"/>
      <c r="L33478" s="1334"/>
    </row>
    <row r="33479" spans="1:12" ht="24" customHeight="1">
      <c r="A33479" s="1355"/>
      <c r="B33479" s="1355"/>
      <c r="C33479" s="1433"/>
      <c r="E33479" s="1433"/>
      <c r="K33479" s="1433"/>
      <c r="L33479" s="1334"/>
    </row>
    <row r="33480" spans="1:12" ht="24" customHeight="1">
      <c r="A33480" s="1355"/>
      <c r="B33480" s="1355"/>
      <c r="C33480" s="1433"/>
      <c r="E33480" s="1433"/>
      <c r="K33480" s="1433"/>
      <c r="L33480" s="1334"/>
    </row>
    <row r="33481" spans="1:12" ht="24" customHeight="1">
      <c r="A33481" s="1355"/>
      <c r="B33481" s="1355"/>
      <c r="C33481" s="1433"/>
      <c r="E33481" s="1433"/>
      <c r="K33481" s="1433"/>
      <c r="L33481" s="1334"/>
    </row>
    <row r="33482" spans="1:12" ht="24" customHeight="1">
      <c r="A33482" s="1355"/>
      <c r="B33482" s="1355"/>
      <c r="C33482" s="1433"/>
      <c r="E33482" s="1433"/>
      <c r="K33482" s="1433"/>
      <c r="L33482" s="1334"/>
    </row>
    <row r="33483" spans="1:12" ht="24" customHeight="1">
      <c r="A33483" s="1355"/>
      <c r="B33483" s="1355"/>
      <c r="C33483" s="1433"/>
      <c r="E33483" s="1433"/>
      <c r="K33483" s="1433"/>
      <c r="L33483" s="1334"/>
    </row>
    <row r="33484" spans="1:12" ht="24" customHeight="1">
      <c r="A33484" s="1355"/>
      <c r="B33484" s="1355"/>
      <c r="C33484" s="1433"/>
      <c r="E33484" s="1433"/>
      <c r="K33484" s="1433"/>
      <c r="L33484" s="1334"/>
    </row>
    <row r="33485" spans="1:12" ht="24" customHeight="1">
      <c r="A33485" s="1355"/>
      <c r="B33485" s="1355"/>
      <c r="C33485" s="1433"/>
      <c r="E33485" s="1433"/>
      <c r="K33485" s="1433"/>
      <c r="L33485" s="1334"/>
    </row>
    <row r="33486" spans="1:12" ht="24" customHeight="1">
      <c r="A33486" s="1355"/>
      <c r="B33486" s="1355"/>
      <c r="C33486" s="1433"/>
      <c r="E33486" s="1433"/>
      <c r="K33486" s="1433"/>
      <c r="L33486" s="1334"/>
    </row>
    <row r="33487" spans="1:12" ht="24" customHeight="1">
      <c r="A33487" s="1355"/>
      <c r="B33487" s="1355"/>
      <c r="C33487" s="1433"/>
      <c r="E33487" s="1433"/>
      <c r="K33487" s="1433"/>
      <c r="L33487" s="1334"/>
    </row>
    <row r="33488" spans="1:12" ht="24" customHeight="1">
      <c r="A33488" s="1355"/>
      <c r="B33488" s="1355"/>
      <c r="C33488" s="1433"/>
      <c r="E33488" s="1433"/>
      <c r="K33488" s="1433"/>
      <c r="L33488" s="1334"/>
    </row>
    <row r="33489" spans="1:12" ht="24" customHeight="1">
      <c r="A33489" s="1355"/>
      <c r="B33489" s="1355"/>
      <c r="C33489" s="1433"/>
      <c r="E33489" s="1433"/>
      <c r="K33489" s="1433"/>
      <c r="L33489" s="1334"/>
    </row>
    <row r="33490" spans="1:12" ht="24" customHeight="1">
      <c r="A33490" s="1355"/>
      <c r="B33490" s="1355"/>
      <c r="C33490" s="1433"/>
      <c r="E33490" s="1433"/>
      <c r="K33490" s="1433"/>
      <c r="L33490" s="1334"/>
    </row>
    <row r="33491" spans="1:12" ht="24" customHeight="1">
      <c r="A33491" s="1355"/>
      <c r="B33491" s="1355"/>
      <c r="C33491" s="1433"/>
      <c r="E33491" s="1433"/>
      <c r="K33491" s="1433"/>
      <c r="L33491" s="1334"/>
    </row>
    <row r="33492" spans="1:12" ht="24" customHeight="1">
      <c r="A33492" s="1355"/>
      <c r="B33492" s="1355"/>
      <c r="C33492" s="1433"/>
      <c r="E33492" s="1433"/>
      <c r="K33492" s="1433"/>
      <c r="L33492" s="1334"/>
    </row>
    <row r="33493" spans="1:12" ht="24" customHeight="1">
      <c r="A33493" s="1355"/>
      <c r="B33493" s="1355"/>
      <c r="C33493" s="1433"/>
      <c r="E33493" s="1433"/>
      <c r="K33493" s="1433"/>
      <c r="L33493" s="1334"/>
    </row>
    <row r="33494" spans="1:12" ht="24" customHeight="1">
      <c r="A33494" s="1355"/>
      <c r="B33494" s="1355"/>
      <c r="C33494" s="1433"/>
      <c r="E33494" s="1433"/>
      <c r="K33494" s="1433"/>
      <c r="L33494" s="1334"/>
    </row>
    <row r="33495" spans="1:12" ht="24" customHeight="1">
      <c r="A33495" s="1355"/>
      <c r="B33495" s="1355"/>
      <c r="C33495" s="1433"/>
      <c r="E33495" s="1433"/>
      <c r="K33495" s="1433"/>
      <c r="L33495" s="1334"/>
    </row>
    <row r="33496" spans="1:12" ht="24" customHeight="1">
      <c r="A33496" s="1355"/>
      <c r="B33496" s="1355"/>
      <c r="C33496" s="1433"/>
      <c r="E33496" s="1433"/>
      <c r="K33496" s="1433"/>
      <c r="L33496" s="1334"/>
    </row>
    <row r="33497" spans="1:12" ht="24" customHeight="1">
      <c r="A33497" s="1355"/>
      <c r="B33497" s="1355"/>
      <c r="C33497" s="1433"/>
      <c r="E33497" s="1433"/>
      <c r="K33497" s="1433"/>
      <c r="L33497" s="1334"/>
    </row>
    <row r="33498" spans="1:12" ht="24" customHeight="1">
      <c r="A33498" s="1355"/>
      <c r="B33498" s="1355"/>
      <c r="C33498" s="1433"/>
      <c r="E33498" s="1433"/>
      <c r="K33498" s="1433"/>
      <c r="L33498" s="1334"/>
    </row>
    <row r="33499" spans="1:12" ht="24" customHeight="1">
      <c r="A33499" s="1355"/>
      <c r="B33499" s="1355"/>
      <c r="C33499" s="1433"/>
      <c r="E33499" s="1433"/>
      <c r="K33499" s="1433"/>
      <c r="L33499" s="1334"/>
    </row>
    <row r="33500" spans="1:12" ht="24" customHeight="1">
      <c r="A33500" s="1355"/>
      <c r="B33500" s="1355"/>
      <c r="C33500" s="1433"/>
      <c r="E33500" s="1433"/>
      <c r="K33500" s="1433"/>
      <c r="L33500" s="1334"/>
    </row>
    <row r="33501" spans="1:12" ht="24" customHeight="1">
      <c r="A33501" s="1355"/>
      <c r="B33501" s="1355"/>
      <c r="C33501" s="1433"/>
      <c r="E33501" s="1433"/>
      <c r="K33501" s="1433"/>
      <c r="L33501" s="1334"/>
    </row>
    <row r="33502" spans="1:12" ht="24" customHeight="1">
      <c r="A33502" s="1355"/>
      <c r="B33502" s="1355"/>
      <c r="C33502" s="1433"/>
      <c r="E33502" s="1433"/>
      <c r="K33502" s="1433"/>
      <c r="L33502" s="1334"/>
    </row>
    <row r="33503" spans="1:12" ht="24" customHeight="1">
      <c r="A33503" s="1355"/>
      <c r="B33503" s="1355"/>
      <c r="C33503" s="1433"/>
      <c r="E33503" s="1433"/>
      <c r="K33503" s="1433"/>
      <c r="L33503" s="1334"/>
    </row>
    <row r="33504" spans="1:12" ht="24" customHeight="1">
      <c r="A33504" s="1355"/>
      <c r="B33504" s="1355"/>
      <c r="C33504" s="1433"/>
      <c r="E33504" s="1433"/>
      <c r="K33504" s="1433"/>
      <c r="L33504" s="1334"/>
    </row>
    <row r="33505" spans="1:12" ht="24" customHeight="1">
      <c r="A33505" s="1355"/>
      <c r="B33505" s="1355"/>
      <c r="C33505" s="1433"/>
      <c r="E33505" s="1433"/>
      <c r="K33505" s="1433"/>
      <c r="L33505" s="1334"/>
    </row>
    <row r="33506" spans="1:12" ht="24" customHeight="1">
      <c r="A33506" s="1355"/>
      <c r="B33506" s="1355"/>
      <c r="C33506" s="1433"/>
      <c r="E33506" s="1433"/>
      <c r="K33506" s="1433"/>
      <c r="L33506" s="1334"/>
    </row>
    <row r="33507" spans="1:12" ht="24" customHeight="1">
      <c r="A33507" s="1355"/>
      <c r="B33507" s="1355"/>
      <c r="C33507" s="1433"/>
      <c r="E33507" s="1433"/>
      <c r="K33507" s="1433"/>
      <c r="L33507" s="1334"/>
    </row>
    <row r="33508" spans="1:12" ht="24" customHeight="1">
      <c r="A33508" s="1355"/>
      <c r="B33508" s="1355"/>
      <c r="C33508" s="1433"/>
      <c r="E33508" s="1433"/>
      <c r="K33508" s="1433"/>
      <c r="L33508" s="1334"/>
    </row>
    <row r="33509" spans="1:12" ht="24" customHeight="1">
      <c r="A33509" s="1355"/>
      <c r="B33509" s="1355"/>
      <c r="C33509" s="1433"/>
      <c r="E33509" s="1433"/>
      <c r="K33509" s="1433"/>
      <c r="L33509" s="1334"/>
    </row>
    <row r="33510" spans="1:12" ht="24" customHeight="1">
      <c r="A33510" s="1355"/>
      <c r="B33510" s="1355"/>
      <c r="C33510" s="1433"/>
      <c r="E33510" s="1433"/>
      <c r="K33510" s="1433"/>
      <c r="L33510" s="1334"/>
    </row>
    <row r="33511" spans="1:12" ht="24" customHeight="1">
      <c r="A33511" s="1355"/>
      <c r="B33511" s="1355"/>
      <c r="C33511" s="1433"/>
      <c r="E33511" s="1433"/>
      <c r="K33511" s="1433"/>
      <c r="L33511" s="1334"/>
    </row>
    <row r="33512" spans="1:12" ht="24" customHeight="1">
      <c r="A33512" s="1355"/>
      <c r="B33512" s="1355"/>
      <c r="C33512" s="1433"/>
      <c r="E33512" s="1433"/>
      <c r="K33512" s="1433"/>
      <c r="L33512" s="1334"/>
    </row>
    <row r="33513" spans="1:12" ht="24" customHeight="1">
      <c r="A33513" s="1355"/>
      <c r="B33513" s="1355"/>
      <c r="C33513" s="1433"/>
      <c r="E33513" s="1433"/>
      <c r="K33513" s="1433"/>
      <c r="L33513" s="1334"/>
    </row>
    <row r="33514" spans="1:12" ht="24" customHeight="1">
      <c r="A33514" s="1355"/>
      <c r="B33514" s="1355"/>
      <c r="C33514" s="1433"/>
      <c r="E33514" s="1433"/>
      <c r="K33514" s="1433"/>
      <c r="L33514" s="1334"/>
    </row>
    <row r="33515" spans="1:12" ht="24" customHeight="1">
      <c r="A33515" s="1355"/>
      <c r="B33515" s="1355"/>
      <c r="C33515" s="1433"/>
      <c r="E33515" s="1433"/>
      <c r="K33515" s="1433"/>
      <c r="L33515" s="1334"/>
    </row>
    <row r="33516" spans="1:12" ht="24" customHeight="1">
      <c r="A33516" s="1355"/>
      <c r="B33516" s="1355"/>
      <c r="C33516" s="1433"/>
      <c r="E33516" s="1433"/>
      <c r="K33516" s="1433"/>
      <c r="L33516" s="1334"/>
    </row>
    <row r="33517" spans="1:12" ht="24" customHeight="1">
      <c r="A33517" s="1355"/>
      <c r="B33517" s="1355"/>
      <c r="C33517" s="1433"/>
      <c r="E33517" s="1433"/>
      <c r="K33517" s="1433"/>
      <c r="L33517" s="1334"/>
    </row>
    <row r="33518" spans="1:12" ht="24" customHeight="1">
      <c r="A33518" s="1355"/>
      <c r="B33518" s="1355"/>
      <c r="C33518" s="1433"/>
      <c r="E33518" s="1433"/>
      <c r="K33518" s="1433"/>
      <c r="L33518" s="1334"/>
    </row>
    <row r="33519" spans="1:12" ht="24" customHeight="1">
      <c r="A33519" s="1355"/>
      <c r="B33519" s="1355"/>
      <c r="C33519" s="1433"/>
      <c r="E33519" s="1433"/>
      <c r="K33519" s="1433"/>
      <c r="L33519" s="1334"/>
    </row>
    <row r="33520" spans="1:12" ht="24" customHeight="1">
      <c r="A33520" s="1355"/>
      <c r="B33520" s="1355"/>
      <c r="C33520" s="1433"/>
      <c r="E33520" s="1433"/>
      <c r="K33520" s="1433"/>
      <c r="L33520" s="1334"/>
    </row>
    <row r="33521" spans="1:12" ht="24" customHeight="1">
      <c r="A33521" s="1355"/>
      <c r="B33521" s="1355"/>
      <c r="C33521" s="1433"/>
      <c r="E33521" s="1433"/>
      <c r="K33521" s="1433"/>
      <c r="L33521" s="1334"/>
    </row>
    <row r="33522" spans="1:12" ht="24" customHeight="1">
      <c r="A33522" s="1355"/>
      <c r="B33522" s="1355"/>
      <c r="C33522" s="1433"/>
      <c r="E33522" s="1433"/>
      <c r="K33522" s="1433"/>
      <c r="L33522" s="1334"/>
    </row>
    <row r="33523" spans="1:12" ht="24" customHeight="1">
      <c r="A33523" s="1355"/>
      <c r="B33523" s="1355"/>
      <c r="C33523" s="1433"/>
      <c r="E33523" s="1433"/>
      <c r="K33523" s="1433"/>
      <c r="L33523" s="1334"/>
    </row>
    <row r="33524" spans="1:12" ht="24" customHeight="1">
      <c r="A33524" s="1355"/>
      <c r="B33524" s="1355"/>
      <c r="C33524" s="1433"/>
      <c r="E33524" s="1433"/>
      <c r="K33524" s="1433"/>
      <c r="L33524" s="1334"/>
    </row>
    <row r="33525" spans="1:12" ht="24" customHeight="1">
      <c r="A33525" s="1355"/>
      <c r="B33525" s="1355"/>
      <c r="C33525" s="1433"/>
      <c r="E33525" s="1433"/>
      <c r="K33525" s="1433"/>
      <c r="L33525" s="1334"/>
    </row>
    <row r="33526" spans="1:12" ht="24" customHeight="1">
      <c r="A33526" s="1355"/>
      <c r="B33526" s="1355"/>
      <c r="C33526" s="1433"/>
      <c r="E33526" s="1433"/>
      <c r="K33526" s="1433"/>
      <c r="L33526" s="1334"/>
    </row>
    <row r="33527" spans="1:12" ht="24" customHeight="1">
      <c r="A33527" s="1355"/>
      <c r="B33527" s="1355"/>
      <c r="C33527" s="1433"/>
      <c r="E33527" s="1433"/>
      <c r="K33527" s="1433"/>
      <c r="L33527" s="1334"/>
    </row>
    <row r="33528" spans="1:12" ht="24" customHeight="1">
      <c r="A33528" s="1355"/>
      <c r="B33528" s="1355"/>
      <c r="C33528" s="1433"/>
      <c r="E33528" s="1433"/>
      <c r="K33528" s="1433"/>
      <c r="L33528" s="1334"/>
    </row>
    <row r="33529" spans="1:12" ht="24" customHeight="1">
      <c r="A33529" s="1355"/>
      <c r="B33529" s="1355"/>
      <c r="C33529" s="1433"/>
      <c r="E33529" s="1433"/>
      <c r="K33529" s="1433"/>
      <c r="L33529" s="1334"/>
    </row>
    <row r="33530" spans="1:12" ht="24" customHeight="1">
      <c r="A33530" s="1355"/>
      <c r="B33530" s="1355"/>
      <c r="C33530" s="1433"/>
      <c r="E33530" s="1433"/>
      <c r="K33530" s="1433"/>
      <c r="L33530" s="1334"/>
    </row>
    <row r="33531" spans="1:12" ht="24" customHeight="1">
      <c r="A33531" s="1355"/>
      <c r="B33531" s="1355"/>
      <c r="C33531" s="1433"/>
      <c r="E33531" s="1433"/>
      <c r="K33531" s="1433"/>
      <c r="L33531" s="1334"/>
    </row>
    <row r="33532" spans="1:12" ht="24" customHeight="1">
      <c r="A33532" s="1355"/>
      <c r="B33532" s="1355"/>
      <c r="C33532" s="1433"/>
      <c r="E33532" s="1433"/>
      <c r="K33532" s="1433"/>
      <c r="L33532" s="1334"/>
    </row>
    <row r="33533" spans="1:12" ht="24" customHeight="1">
      <c r="A33533" s="1355"/>
      <c r="B33533" s="1355"/>
      <c r="C33533" s="1433"/>
      <c r="E33533" s="1433"/>
      <c r="K33533" s="1433"/>
      <c r="L33533" s="1334"/>
    </row>
    <row r="33534" spans="1:12" ht="24" customHeight="1">
      <c r="A33534" s="1355"/>
      <c r="B33534" s="1355"/>
      <c r="C33534" s="1433"/>
      <c r="E33534" s="1433"/>
      <c r="K33534" s="1433"/>
      <c r="L33534" s="1334"/>
    </row>
    <row r="33535" spans="1:12" ht="24" customHeight="1">
      <c r="A33535" s="1355"/>
      <c r="B33535" s="1355"/>
      <c r="C33535" s="1433"/>
      <c r="E33535" s="1433"/>
      <c r="K33535" s="1433"/>
      <c r="L33535" s="1334"/>
    </row>
    <row r="33536" spans="1:12" ht="24" customHeight="1">
      <c r="A33536" s="1355"/>
      <c r="B33536" s="1355"/>
      <c r="C33536" s="1433"/>
      <c r="E33536" s="1433"/>
      <c r="K33536" s="1433"/>
      <c r="L33536" s="1334"/>
    </row>
    <row r="33537" spans="1:12" ht="24" customHeight="1">
      <c r="A33537" s="1355"/>
      <c r="B33537" s="1355"/>
      <c r="C33537" s="1433"/>
      <c r="E33537" s="1433"/>
      <c r="K33537" s="1433"/>
      <c r="L33537" s="1334"/>
    </row>
    <row r="33538" spans="1:12" ht="24" customHeight="1">
      <c r="A33538" s="1355"/>
      <c r="B33538" s="1355"/>
      <c r="C33538" s="1433"/>
      <c r="E33538" s="1433"/>
      <c r="K33538" s="1433"/>
      <c r="L33538" s="1334"/>
    </row>
    <row r="33539" spans="1:12" ht="24" customHeight="1">
      <c r="A33539" s="1355"/>
      <c r="B33539" s="1355"/>
      <c r="C33539" s="1433"/>
      <c r="E33539" s="1433"/>
      <c r="K33539" s="1433"/>
      <c r="L33539" s="1334"/>
    </row>
    <row r="33540" spans="1:12" ht="24" customHeight="1">
      <c r="A33540" s="1355"/>
      <c r="B33540" s="1355"/>
      <c r="C33540" s="1433"/>
      <c r="E33540" s="1433"/>
      <c r="K33540" s="1433"/>
      <c r="L33540" s="1334"/>
    </row>
    <row r="33541" spans="1:12" ht="24" customHeight="1">
      <c r="A33541" s="1355"/>
      <c r="B33541" s="1355"/>
      <c r="C33541" s="1433"/>
      <c r="E33541" s="1433"/>
      <c r="K33541" s="1433"/>
      <c r="L33541" s="1334"/>
    </row>
    <row r="33542" spans="1:12" ht="24" customHeight="1">
      <c r="A33542" s="1355"/>
      <c r="B33542" s="1355"/>
      <c r="C33542" s="1433"/>
      <c r="E33542" s="1433"/>
      <c r="K33542" s="1433"/>
      <c r="L33542" s="1334"/>
    </row>
    <row r="33543" spans="1:12" ht="24" customHeight="1">
      <c r="A33543" s="1355"/>
      <c r="B33543" s="1355"/>
      <c r="C33543" s="1433"/>
      <c r="E33543" s="1433"/>
      <c r="K33543" s="1433"/>
      <c r="L33543" s="1334"/>
    </row>
    <row r="33544" spans="1:12" ht="24" customHeight="1">
      <c r="A33544" s="1355"/>
      <c r="B33544" s="1355"/>
      <c r="C33544" s="1433"/>
      <c r="E33544" s="1433"/>
      <c r="K33544" s="1433"/>
      <c r="L33544" s="1334"/>
    </row>
    <row r="33545" spans="1:12" ht="24" customHeight="1">
      <c r="A33545" s="1355"/>
      <c r="B33545" s="1355"/>
      <c r="C33545" s="1433"/>
      <c r="E33545" s="1433"/>
      <c r="K33545" s="1433"/>
      <c r="L33545" s="1334"/>
    </row>
    <row r="33546" spans="1:12" ht="24" customHeight="1">
      <c r="A33546" s="1355"/>
      <c r="B33546" s="1355"/>
      <c r="C33546" s="1433"/>
      <c r="E33546" s="1433"/>
      <c r="K33546" s="1433"/>
      <c r="L33546" s="1334"/>
    </row>
    <row r="33547" spans="1:12" ht="24" customHeight="1">
      <c r="A33547" s="1355"/>
      <c r="B33547" s="1355"/>
      <c r="C33547" s="1433"/>
      <c r="E33547" s="1433"/>
      <c r="K33547" s="1433"/>
      <c r="L33547" s="1334"/>
    </row>
    <row r="33548" spans="1:12" ht="24" customHeight="1">
      <c r="A33548" s="1355"/>
      <c r="B33548" s="1355"/>
      <c r="C33548" s="1433"/>
      <c r="E33548" s="1433"/>
      <c r="K33548" s="1433"/>
      <c r="L33548" s="1334"/>
    </row>
    <row r="33549" spans="1:12" ht="24" customHeight="1">
      <c r="A33549" s="1355"/>
      <c r="B33549" s="1355"/>
      <c r="C33549" s="1433"/>
      <c r="E33549" s="1433"/>
      <c r="K33549" s="1433"/>
      <c r="L33549" s="1334"/>
    </row>
    <row r="33550" spans="1:12" ht="24" customHeight="1">
      <c r="A33550" s="1355"/>
      <c r="B33550" s="1355"/>
      <c r="C33550" s="1433"/>
      <c r="E33550" s="1433"/>
      <c r="K33550" s="1433"/>
      <c r="L33550" s="1334"/>
    </row>
    <row r="33551" spans="1:12" ht="24" customHeight="1">
      <c r="A33551" s="1355"/>
      <c r="B33551" s="1355"/>
      <c r="C33551" s="1433"/>
      <c r="E33551" s="1433"/>
      <c r="K33551" s="1433"/>
      <c r="L33551" s="1334"/>
    </row>
    <row r="33552" spans="1:12" ht="24" customHeight="1">
      <c r="A33552" s="1355"/>
      <c r="B33552" s="1355"/>
      <c r="C33552" s="1433"/>
      <c r="E33552" s="1433"/>
      <c r="K33552" s="1433"/>
      <c r="L33552" s="1334"/>
    </row>
    <row r="33553" spans="1:12" ht="24" customHeight="1">
      <c r="A33553" s="1355"/>
      <c r="B33553" s="1355"/>
      <c r="C33553" s="1433"/>
      <c r="E33553" s="1433"/>
      <c r="K33553" s="1433"/>
      <c r="L33553" s="1334"/>
    </row>
    <row r="33554" spans="1:12" ht="24" customHeight="1">
      <c r="A33554" s="1355"/>
      <c r="B33554" s="1355"/>
      <c r="C33554" s="1433"/>
      <c r="E33554" s="1433"/>
      <c r="K33554" s="1433"/>
      <c r="L33554" s="1334"/>
    </row>
    <row r="33555" spans="1:12" ht="24" customHeight="1">
      <c r="A33555" s="1355"/>
      <c r="B33555" s="1355"/>
      <c r="C33555" s="1433"/>
      <c r="E33555" s="1433"/>
      <c r="K33555" s="1433"/>
      <c r="L33555" s="1334"/>
    </row>
    <row r="33556" spans="1:12" ht="24" customHeight="1">
      <c r="A33556" s="1355"/>
      <c r="B33556" s="1355"/>
      <c r="C33556" s="1433"/>
      <c r="E33556" s="1433"/>
      <c r="K33556" s="1433"/>
      <c r="L33556" s="1334"/>
    </row>
    <row r="33557" spans="1:12" ht="24" customHeight="1">
      <c r="A33557" s="1355"/>
      <c r="B33557" s="1355"/>
      <c r="C33557" s="1433"/>
      <c r="E33557" s="1433"/>
      <c r="K33557" s="1433"/>
      <c r="L33557" s="1334"/>
    </row>
    <row r="33558" spans="1:12" ht="24" customHeight="1">
      <c r="A33558" s="1355"/>
      <c r="B33558" s="1355"/>
      <c r="C33558" s="1433"/>
      <c r="E33558" s="1433"/>
      <c r="K33558" s="1433"/>
      <c r="L33558" s="1334"/>
    </row>
    <row r="33559" spans="1:12" ht="24" customHeight="1">
      <c r="A33559" s="1355"/>
      <c r="B33559" s="1355"/>
      <c r="C33559" s="1433"/>
      <c r="E33559" s="1433"/>
      <c r="K33559" s="1433"/>
      <c r="L33559" s="1334"/>
    </row>
    <row r="33560" spans="1:12" ht="24" customHeight="1">
      <c r="A33560" s="1355"/>
      <c r="B33560" s="1355"/>
      <c r="C33560" s="1433"/>
      <c r="E33560" s="1433"/>
      <c r="K33560" s="1433"/>
      <c r="L33560" s="1334"/>
    </row>
    <row r="33561" spans="1:12" ht="24" customHeight="1">
      <c r="A33561" s="1355"/>
      <c r="B33561" s="1355"/>
      <c r="C33561" s="1433"/>
      <c r="E33561" s="1433"/>
      <c r="K33561" s="1433"/>
      <c r="L33561" s="1334"/>
    </row>
    <row r="33562" spans="1:12" ht="24" customHeight="1">
      <c r="A33562" s="1355"/>
      <c r="B33562" s="1355"/>
      <c r="C33562" s="1433"/>
      <c r="E33562" s="1433"/>
      <c r="K33562" s="1433"/>
      <c r="L33562" s="1334"/>
    </row>
    <row r="33563" spans="1:12" ht="24" customHeight="1">
      <c r="A33563" s="1355"/>
      <c r="B33563" s="1355"/>
      <c r="C33563" s="1433"/>
      <c r="E33563" s="1433"/>
      <c r="K33563" s="1433"/>
      <c r="L33563" s="1334"/>
    </row>
    <row r="33564" spans="1:12" ht="24" customHeight="1">
      <c r="A33564" s="1355"/>
      <c r="B33564" s="1355"/>
      <c r="C33564" s="1433"/>
      <c r="E33564" s="1433"/>
      <c r="K33564" s="1433"/>
      <c r="L33564" s="1334"/>
    </row>
    <row r="33565" spans="1:12" ht="24" customHeight="1">
      <c r="A33565" s="1355"/>
      <c r="B33565" s="1355"/>
      <c r="C33565" s="1433"/>
      <c r="E33565" s="1433"/>
      <c r="K33565" s="1433"/>
      <c r="L33565" s="1334"/>
    </row>
    <row r="33566" spans="1:12" ht="24" customHeight="1">
      <c r="A33566" s="1355"/>
      <c r="B33566" s="1355"/>
      <c r="C33566" s="1433"/>
      <c r="E33566" s="1433"/>
      <c r="K33566" s="1433"/>
      <c r="L33566" s="1334"/>
    </row>
    <row r="33567" spans="1:12" ht="24" customHeight="1">
      <c r="A33567" s="1355"/>
      <c r="B33567" s="1355"/>
      <c r="C33567" s="1433"/>
      <c r="E33567" s="1433"/>
      <c r="K33567" s="1433"/>
      <c r="L33567" s="1334"/>
    </row>
    <row r="33568" spans="1:12" ht="24" customHeight="1">
      <c r="A33568" s="1355"/>
      <c r="B33568" s="1355"/>
      <c r="C33568" s="1433"/>
      <c r="E33568" s="1433"/>
      <c r="K33568" s="1433"/>
      <c r="L33568" s="1334"/>
    </row>
    <row r="33569" spans="1:12" ht="24" customHeight="1">
      <c r="A33569" s="1355"/>
      <c r="B33569" s="1355"/>
      <c r="C33569" s="1433"/>
      <c r="E33569" s="1433"/>
      <c r="K33569" s="1433"/>
      <c r="L33569" s="1334"/>
    </row>
    <row r="33570" spans="1:12" ht="24" customHeight="1">
      <c r="A33570" s="1355"/>
      <c r="B33570" s="1355"/>
      <c r="C33570" s="1433"/>
      <c r="E33570" s="1433"/>
      <c r="K33570" s="1433"/>
      <c r="L33570" s="1334"/>
    </row>
    <row r="33571" spans="1:12" ht="24" customHeight="1">
      <c r="A33571" s="1355"/>
      <c r="B33571" s="1355"/>
      <c r="C33571" s="1433"/>
      <c r="E33571" s="1433"/>
      <c r="K33571" s="1433"/>
      <c r="L33571" s="1334"/>
    </row>
    <row r="33572" spans="1:12" ht="24" customHeight="1">
      <c r="A33572" s="1355"/>
      <c r="B33572" s="1355"/>
      <c r="C33572" s="1433"/>
      <c r="E33572" s="1433"/>
      <c r="K33572" s="1433"/>
      <c r="L33572" s="1334"/>
    </row>
    <row r="33573" spans="1:12" ht="24" customHeight="1">
      <c r="A33573" s="1355"/>
      <c r="B33573" s="1355"/>
      <c r="C33573" s="1433"/>
      <c r="E33573" s="1433"/>
      <c r="K33573" s="1433"/>
      <c r="L33573" s="1334"/>
    </row>
    <row r="33574" spans="1:12" ht="24" customHeight="1">
      <c r="A33574" s="1355"/>
      <c r="B33574" s="1355"/>
      <c r="C33574" s="1433"/>
      <c r="E33574" s="1433"/>
      <c r="K33574" s="1433"/>
      <c r="L33574" s="1334"/>
    </row>
    <row r="33575" spans="1:12" ht="24" customHeight="1">
      <c r="A33575" s="1355"/>
      <c r="B33575" s="1355"/>
      <c r="C33575" s="1433"/>
      <c r="E33575" s="1433"/>
      <c r="K33575" s="1433"/>
      <c r="L33575" s="1334"/>
    </row>
    <row r="33576" spans="1:12" ht="24" customHeight="1">
      <c r="A33576" s="1355"/>
      <c r="B33576" s="1355"/>
      <c r="C33576" s="1433"/>
      <c r="E33576" s="1433"/>
      <c r="K33576" s="1433"/>
      <c r="L33576" s="1334"/>
    </row>
    <row r="33577" spans="1:12" ht="24" customHeight="1">
      <c r="A33577" s="1355"/>
      <c r="B33577" s="1355"/>
      <c r="C33577" s="1433"/>
      <c r="E33577" s="1433"/>
      <c r="K33577" s="1433"/>
      <c r="L33577" s="1334"/>
    </row>
    <row r="33578" spans="1:12" ht="24" customHeight="1">
      <c r="A33578" s="1355"/>
      <c r="B33578" s="1355"/>
      <c r="C33578" s="1433"/>
      <c r="E33578" s="1433"/>
      <c r="K33578" s="1433"/>
      <c r="L33578" s="1334"/>
    </row>
    <row r="33579" spans="1:12" ht="24" customHeight="1">
      <c r="A33579" s="1355"/>
      <c r="B33579" s="1355"/>
      <c r="C33579" s="1433"/>
      <c r="E33579" s="1433"/>
      <c r="K33579" s="1433"/>
      <c r="L33579" s="1334"/>
    </row>
    <row r="33580" spans="1:12" ht="24" customHeight="1">
      <c r="A33580" s="1355"/>
      <c r="B33580" s="1355"/>
      <c r="C33580" s="1433"/>
      <c r="E33580" s="1433"/>
      <c r="K33580" s="1433"/>
      <c r="L33580" s="1334"/>
    </row>
    <row r="33581" spans="1:12" ht="24" customHeight="1">
      <c r="A33581" s="1355"/>
      <c r="B33581" s="1355"/>
      <c r="C33581" s="1433"/>
      <c r="E33581" s="1433"/>
      <c r="K33581" s="1433"/>
      <c r="L33581" s="1334"/>
    </row>
    <row r="33582" spans="1:12" ht="24" customHeight="1">
      <c r="A33582" s="1355"/>
      <c r="B33582" s="1355"/>
      <c r="C33582" s="1433"/>
      <c r="E33582" s="1433"/>
      <c r="K33582" s="1433"/>
      <c r="L33582" s="1334"/>
    </row>
    <row r="33583" spans="1:12" ht="24" customHeight="1">
      <c r="A33583" s="1355"/>
      <c r="B33583" s="1355"/>
      <c r="C33583" s="1433"/>
      <c r="E33583" s="1433"/>
      <c r="K33583" s="1433"/>
      <c r="L33583" s="1334"/>
    </row>
    <row r="33584" spans="1:12" ht="24" customHeight="1">
      <c r="A33584" s="1355"/>
      <c r="B33584" s="1355"/>
      <c r="C33584" s="1433"/>
      <c r="E33584" s="1433"/>
      <c r="K33584" s="1433"/>
      <c r="L33584" s="1334"/>
    </row>
    <row r="33585" spans="1:12" ht="24" customHeight="1">
      <c r="A33585" s="1355"/>
      <c r="B33585" s="1355"/>
      <c r="C33585" s="1433"/>
      <c r="E33585" s="1433"/>
      <c r="K33585" s="1433"/>
      <c r="L33585" s="1334"/>
    </row>
    <row r="33586" spans="1:12" ht="24" customHeight="1">
      <c r="A33586" s="1355"/>
      <c r="B33586" s="1355"/>
      <c r="C33586" s="1433"/>
      <c r="E33586" s="1433"/>
      <c r="K33586" s="1433"/>
      <c r="L33586" s="1334"/>
    </row>
    <row r="33587" spans="1:12" ht="24" customHeight="1">
      <c r="A33587" s="1355"/>
      <c r="B33587" s="1355"/>
      <c r="C33587" s="1433"/>
      <c r="E33587" s="1433"/>
      <c r="K33587" s="1433"/>
      <c r="L33587" s="1334"/>
    </row>
    <row r="33588" spans="1:12" ht="24" customHeight="1">
      <c r="A33588" s="1355"/>
      <c r="B33588" s="1355"/>
      <c r="C33588" s="1433"/>
      <c r="E33588" s="1433"/>
      <c r="K33588" s="1433"/>
      <c r="L33588" s="1334"/>
    </row>
    <row r="33589" spans="1:12" ht="24" customHeight="1">
      <c r="A33589" s="1355"/>
      <c r="B33589" s="1355"/>
      <c r="C33589" s="1433"/>
      <c r="E33589" s="1433"/>
      <c r="K33589" s="1433"/>
      <c r="L33589" s="1334"/>
    </row>
    <row r="33590" spans="1:12" ht="24" customHeight="1">
      <c r="A33590" s="1355"/>
      <c r="B33590" s="1355"/>
      <c r="C33590" s="1433"/>
      <c r="E33590" s="1433"/>
      <c r="K33590" s="1433"/>
      <c r="L33590" s="1334"/>
    </row>
    <row r="33591" spans="1:12" ht="24" customHeight="1">
      <c r="A33591" s="1355"/>
      <c r="B33591" s="1355"/>
      <c r="C33591" s="1433"/>
      <c r="E33591" s="1433"/>
      <c r="K33591" s="1433"/>
      <c r="L33591" s="1334"/>
    </row>
    <row r="33592" spans="1:12" ht="24" customHeight="1">
      <c r="A33592" s="1355"/>
      <c r="B33592" s="1355"/>
      <c r="C33592" s="1433"/>
      <c r="E33592" s="1433"/>
      <c r="K33592" s="1433"/>
      <c r="L33592" s="1334"/>
    </row>
    <row r="33593" spans="1:12" ht="24" customHeight="1">
      <c r="A33593" s="1355"/>
      <c r="B33593" s="1355"/>
      <c r="C33593" s="1433"/>
      <c r="E33593" s="1433"/>
      <c r="K33593" s="1433"/>
      <c r="L33593" s="1334"/>
    </row>
    <row r="33594" spans="1:12" ht="24" customHeight="1">
      <c r="A33594" s="1355"/>
      <c r="B33594" s="1355"/>
      <c r="C33594" s="1433"/>
      <c r="E33594" s="1433"/>
      <c r="K33594" s="1433"/>
      <c r="L33594" s="1334"/>
    </row>
    <row r="33595" spans="1:12" ht="24" customHeight="1">
      <c r="A33595" s="1355"/>
      <c r="B33595" s="1355"/>
      <c r="C33595" s="1433"/>
      <c r="E33595" s="1433"/>
      <c r="K33595" s="1433"/>
      <c r="L33595" s="1334"/>
    </row>
    <row r="33596" spans="1:12" ht="24" customHeight="1">
      <c r="A33596" s="1355"/>
      <c r="B33596" s="1355"/>
      <c r="C33596" s="1433"/>
      <c r="E33596" s="1433"/>
      <c r="K33596" s="1433"/>
      <c r="L33596" s="1334"/>
    </row>
    <row r="33597" spans="1:12" ht="24" customHeight="1">
      <c r="A33597" s="1355"/>
      <c r="B33597" s="1355"/>
      <c r="C33597" s="1433"/>
      <c r="E33597" s="1433"/>
      <c r="K33597" s="1433"/>
      <c r="L33597" s="1334"/>
    </row>
    <row r="33598" spans="1:12" ht="24" customHeight="1">
      <c r="A33598" s="1355"/>
      <c r="B33598" s="1355"/>
      <c r="C33598" s="1433"/>
      <c r="E33598" s="1433"/>
      <c r="K33598" s="1433"/>
      <c r="L33598" s="1334"/>
    </row>
    <row r="33599" spans="1:12" ht="24" customHeight="1">
      <c r="A33599" s="1355"/>
      <c r="B33599" s="1355"/>
      <c r="C33599" s="1433"/>
      <c r="E33599" s="1433"/>
      <c r="K33599" s="1433"/>
      <c r="L33599" s="1334"/>
    </row>
    <row r="33600" spans="1:12" ht="24" customHeight="1">
      <c r="A33600" s="1355"/>
      <c r="B33600" s="1355"/>
      <c r="C33600" s="1433"/>
      <c r="E33600" s="1433"/>
      <c r="K33600" s="1433"/>
      <c r="L33600" s="1334"/>
    </row>
    <row r="33601" spans="1:12" ht="24" customHeight="1">
      <c r="A33601" s="1355"/>
      <c r="B33601" s="1355"/>
      <c r="C33601" s="1433"/>
      <c r="E33601" s="1433"/>
      <c r="K33601" s="1433"/>
      <c r="L33601" s="1334"/>
    </row>
    <row r="33602" spans="1:12" ht="24" customHeight="1">
      <c r="A33602" s="1355"/>
      <c r="B33602" s="1355"/>
      <c r="C33602" s="1433"/>
      <c r="E33602" s="1433"/>
      <c r="K33602" s="1433"/>
      <c r="L33602" s="1334"/>
    </row>
    <row r="33603" spans="1:12" ht="24" customHeight="1">
      <c r="A33603" s="1355"/>
      <c r="B33603" s="1355"/>
      <c r="C33603" s="1433"/>
      <c r="E33603" s="1433"/>
      <c r="K33603" s="1433"/>
      <c r="L33603" s="1334"/>
    </row>
    <row r="33604" spans="1:12" ht="24" customHeight="1">
      <c r="A33604" s="1355"/>
      <c r="B33604" s="1355"/>
      <c r="C33604" s="1433"/>
      <c r="E33604" s="1433"/>
      <c r="K33604" s="1433"/>
      <c r="L33604" s="1334"/>
    </row>
    <row r="33605" spans="1:12" ht="24" customHeight="1">
      <c r="A33605" s="1355"/>
      <c r="B33605" s="1355"/>
      <c r="C33605" s="1433"/>
      <c r="E33605" s="1433"/>
      <c r="K33605" s="1433"/>
      <c r="L33605" s="1334"/>
    </row>
    <row r="33606" spans="1:12" ht="24" customHeight="1">
      <c r="A33606" s="1355"/>
      <c r="B33606" s="1355"/>
      <c r="C33606" s="1433"/>
      <c r="E33606" s="1433"/>
      <c r="K33606" s="1433"/>
      <c r="L33606" s="1334"/>
    </row>
    <row r="33607" spans="1:12" ht="24" customHeight="1">
      <c r="A33607" s="1355"/>
      <c r="B33607" s="1355"/>
      <c r="C33607" s="1433"/>
      <c r="E33607" s="1433"/>
      <c r="K33607" s="1433"/>
      <c r="L33607" s="1334"/>
    </row>
    <row r="33608" spans="1:12" ht="24" customHeight="1">
      <c r="A33608" s="1355"/>
      <c r="B33608" s="1355"/>
      <c r="C33608" s="1433"/>
      <c r="E33608" s="1433"/>
      <c r="K33608" s="1433"/>
      <c r="L33608" s="1334"/>
    </row>
    <row r="33609" spans="1:12" ht="24" customHeight="1">
      <c r="A33609" s="1355"/>
      <c r="B33609" s="1355"/>
      <c r="C33609" s="1433"/>
      <c r="E33609" s="1433"/>
      <c r="K33609" s="1433"/>
      <c r="L33609" s="1334"/>
    </row>
    <row r="33610" spans="1:12" ht="24" customHeight="1">
      <c r="A33610" s="1355"/>
      <c r="B33610" s="1355"/>
      <c r="C33610" s="1433"/>
      <c r="E33610" s="1433"/>
      <c r="K33610" s="1433"/>
      <c r="L33610" s="1334"/>
    </row>
    <row r="33611" spans="1:12" ht="24" customHeight="1">
      <c r="A33611" s="1355"/>
      <c r="B33611" s="1355"/>
      <c r="C33611" s="1433"/>
      <c r="E33611" s="1433"/>
      <c r="K33611" s="1433"/>
      <c r="L33611" s="1334"/>
    </row>
    <row r="33612" spans="1:12" ht="24" customHeight="1">
      <c r="A33612" s="1355"/>
      <c r="B33612" s="1355"/>
      <c r="C33612" s="1433"/>
      <c r="E33612" s="1433"/>
      <c r="K33612" s="1433"/>
      <c r="L33612" s="1334"/>
    </row>
    <row r="33613" spans="1:12" ht="24" customHeight="1">
      <c r="A33613" s="1355"/>
      <c r="B33613" s="1355"/>
      <c r="C33613" s="1433"/>
      <c r="E33613" s="1433"/>
      <c r="K33613" s="1433"/>
      <c r="L33613" s="1334"/>
    </row>
    <row r="33614" spans="1:12" ht="24" customHeight="1">
      <c r="A33614" s="1355"/>
      <c r="B33614" s="1355"/>
      <c r="C33614" s="1433"/>
      <c r="E33614" s="1433"/>
      <c r="K33614" s="1433"/>
      <c r="L33614" s="1334"/>
    </row>
    <row r="33615" spans="1:12" ht="24" customHeight="1">
      <c r="A33615" s="1355"/>
      <c r="B33615" s="1355"/>
      <c r="C33615" s="1433"/>
      <c r="E33615" s="1433"/>
      <c r="K33615" s="1433"/>
      <c r="L33615" s="1334"/>
    </row>
    <row r="33616" spans="1:12" ht="24" customHeight="1">
      <c r="A33616" s="1355"/>
      <c r="B33616" s="1355"/>
      <c r="C33616" s="1433"/>
      <c r="E33616" s="1433"/>
      <c r="K33616" s="1433"/>
      <c r="L33616" s="1334"/>
    </row>
    <row r="33617" spans="1:12" ht="24" customHeight="1">
      <c r="A33617" s="1355"/>
      <c r="B33617" s="1355"/>
      <c r="C33617" s="1433"/>
      <c r="E33617" s="1433"/>
      <c r="K33617" s="1433"/>
      <c r="L33617" s="1334"/>
    </row>
    <row r="33618" spans="1:12" ht="24" customHeight="1">
      <c r="A33618" s="1355"/>
      <c r="B33618" s="1355"/>
      <c r="C33618" s="1433"/>
      <c r="E33618" s="1433"/>
      <c r="K33618" s="1433"/>
      <c r="L33618" s="1334"/>
    </row>
    <row r="33619" spans="1:12" ht="24" customHeight="1">
      <c r="A33619" s="1355"/>
      <c r="B33619" s="1355"/>
      <c r="C33619" s="1433"/>
      <c r="E33619" s="1433"/>
      <c r="K33619" s="1433"/>
      <c r="L33619" s="1334"/>
    </row>
    <row r="33620" spans="1:12" ht="24" customHeight="1">
      <c r="A33620" s="1355"/>
      <c r="B33620" s="1355"/>
      <c r="C33620" s="1433"/>
      <c r="E33620" s="1433"/>
      <c r="K33620" s="1433"/>
      <c r="L33620" s="1334"/>
    </row>
    <row r="33621" spans="1:12" ht="24" customHeight="1">
      <c r="A33621" s="1355"/>
      <c r="B33621" s="1355"/>
      <c r="C33621" s="1433"/>
      <c r="E33621" s="1433"/>
      <c r="K33621" s="1433"/>
      <c r="L33621" s="1334"/>
    </row>
    <row r="33622" spans="1:12" ht="24" customHeight="1">
      <c r="A33622" s="1355"/>
      <c r="B33622" s="1355"/>
      <c r="C33622" s="1433"/>
      <c r="E33622" s="1433"/>
      <c r="K33622" s="1433"/>
      <c r="L33622" s="1334"/>
    </row>
    <row r="33623" spans="1:12" ht="24" customHeight="1">
      <c r="A33623" s="1355"/>
      <c r="B33623" s="1355"/>
      <c r="C33623" s="1433"/>
      <c r="E33623" s="1433"/>
      <c r="K33623" s="1433"/>
      <c r="L33623" s="1334"/>
    </row>
    <row r="33624" spans="1:12" ht="24" customHeight="1">
      <c r="A33624" s="1355"/>
      <c r="B33624" s="1355"/>
      <c r="C33624" s="1433"/>
      <c r="E33624" s="1433"/>
      <c r="K33624" s="1433"/>
      <c r="L33624" s="1334"/>
    </row>
    <row r="33625" spans="1:12" ht="24" customHeight="1">
      <c r="A33625" s="1355"/>
      <c r="B33625" s="1355"/>
      <c r="C33625" s="1433"/>
      <c r="E33625" s="1433"/>
      <c r="K33625" s="1433"/>
      <c r="L33625" s="1334"/>
    </row>
    <row r="33626" spans="1:12" ht="24" customHeight="1">
      <c r="A33626" s="1355"/>
      <c r="B33626" s="1355"/>
      <c r="C33626" s="1433"/>
      <c r="E33626" s="1433"/>
      <c r="K33626" s="1433"/>
      <c r="L33626" s="1334"/>
    </row>
    <row r="33627" spans="1:12" ht="24" customHeight="1">
      <c r="A33627" s="1355"/>
      <c r="B33627" s="1355"/>
      <c r="C33627" s="1433"/>
      <c r="E33627" s="1433"/>
      <c r="K33627" s="1433"/>
      <c r="L33627" s="1334"/>
    </row>
    <row r="33628" spans="1:12" ht="24" customHeight="1">
      <c r="A33628" s="1355"/>
      <c r="B33628" s="1355"/>
      <c r="C33628" s="1433"/>
      <c r="E33628" s="1433"/>
      <c r="K33628" s="1433"/>
      <c r="L33628" s="1334"/>
    </row>
    <row r="33629" spans="1:12" ht="24" customHeight="1">
      <c r="A33629" s="1355"/>
      <c r="B33629" s="1355"/>
      <c r="C33629" s="1433"/>
      <c r="E33629" s="1433"/>
      <c r="K33629" s="1433"/>
      <c r="L33629" s="1334"/>
    </row>
    <row r="33630" spans="1:12" ht="24" customHeight="1">
      <c r="A33630" s="1355"/>
      <c r="B33630" s="1355"/>
      <c r="C33630" s="1433"/>
      <c r="E33630" s="1433"/>
      <c r="K33630" s="1433"/>
      <c r="L33630" s="1334"/>
    </row>
    <row r="33631" spans="1:12" ht="24" customHeight="1">
      <c r="A33631" s="1355"/>
      <c r="B33631" s="1355"/>
      <c r="C33631" s="1433"/>
      <c r="E33631" s="1433"/>
      <c r="K33631" s="1433"/>
      <c r="L33631" s="1334"/>
    </row>
    <row r="33632" spans="1:12" ht="24" customHeight="1">
      <c r="A33632" s="1355"/>
      <c r="B33632" s="1355"/>
      <c r="C33632" s="1433"/>
      <c r="E33632" s="1433"/>
      <c r="K33632" s="1433"/>
      <c r="L33632" s="1334"/>
    </row>
    <row r="33633" spans="1:12" ht="24" customHeight="1">
      <c r="A33633" s="1355"/>
      <c r="B33633" s="1355"/>
      <c r="C33633" s="1433"/>
      <c r="E33633" s="1433"/>
      <c r="K33633" s="1433"/>
      <c r="L33633" s="1334"/>
    </row>
    <row r="33634" spans="1:12" ht="24" customHeight="1">
      <c r="A33634" s="1355"/>
      <c r="B33634" s="1355"/>
      <c r="C33634" s="1433"/>
      <c r="E33634" s="1433"/>
      <c r="K33634" s="1433"/>
      <c r="L33634" s="1334"/>
    </row>
    <row r="33635" spans="1:12" ht="24" customHeight="1">
      <c r="A33635" s="1355"/>
      <c r="B33635" s="1355"/>
      <c r="C33635" s="1433"/>
      <c r="E33635" s="1433"/>
      <c r="K33635" s="1433"/>
      <c r="L33635" s="1334"/>
    </row>
    <row r="33636" spans="1:12" ht="24" customHeight="1">
      <c r="A33636" s="1355"/>
      <c r="B33636" s="1355"/>
      <c r="C33636" s="1433"/>
      <c r="E33636" s="1433"/>
      <c r="K33636" s="1433"/>
      <c r="L33636" s="1334"/>
    </row>
    <row r="33637" spans="1:12" ht="24" customHeight="1">
      <c r="A33637" s="1355"/>
      <c r="B33637" s="1355"/>
      <c r="C33637" s="1433"/>
      <c r="E33637" s="1433"/>
      <c r="K33637" s="1433"/>
      <c r="L33637" s="1334"/>
    </row>
    <row r="33638" spans="1:12" ht="24" customHeight="1">
      <c r="A33638" s="1355"/>
      <c r="B33638" s="1355"/>
      <c r="C33638" s="1433"/>
      <c r="E33638" s="1433"/>
      <c r="K33638" s="1433"/>
      <c r="L33638" s="1334"/>
    </row>
    <row r="33639" spans="1:12" ht="24" customHeight="1">
      <c r="A33639" s="1355"/>
      <c r="B33639" s="1355"/>
      <c r="C33639" s="1433"/>
      <c r="E33639" s="1433"/>
      <c r="K33639" s="1433"/>
      <c r="L33639" s="1334"/>
    </row>
    <row r="33640" spans="1:12" ht="24" customHeight="1">
      <c r="A33640" s="1355"/>
      <c r="B33640" s="1355"/>
      <c r="C33640" s="1433"/>
      <c r="E33640" s="1433"/>
      <c r="K33640" s="1433"/>
      <c r="L33640" s="1334"/>
    </row>
    <row r="33641" spans="1:12" ht="24" customHeight="1">
      <c r="A33641" s="1355"/>
      <c r="B33641" s="1355"/>
      <c r="C33641" s="1433"/>
      <c r="E33641" s="1433"/>
      <c r="K33641" s="1433"/>
      <c r="L33641" s="1334"/>
    </row>
    <row r="33642" spans="1:12" ht="24" customHeight="1">
      <c r="A33642" s="1355"/>
      <c r="B33642" s="1355"/>
      <c r="C33642" s="1433"/>
      <c r="E33642" s="1433"/>
      <c r="K33642" s="1433"/>
      <c r="L33642" s="1334"/>
    </row>
    <row r="33643" spans="1:12" ht="24" customHeight="1">
      <c r="A33643" s="1355"/>
      <c r="B33643" s="1355"/>
      <c r="C33643" s="1433"/>
      <c r="E33643" s="1433"/>
      <c r="K33643" s="1433"/>
      <c r="L33643" s="1334"/>
    </row>
    <row r="33644" spans="1:12" ht="24" customHeight="1">
      <c r="A33644" s="1355"/>
      <c r="B33644" s="1355"/>
      <c r="C33644" s="1433"/>
      <c r="E33644" s="1433"/>
      <c r="K33644" s="1433"/>
      <c r="L33644" s="1334"/>
    </row>
    <row r="33645" spans="1:12" ht="24" customHeight="1">
      <c r="A33645" s="1355"/>
      <c r="B33645" s="1355"/>
      <c r="C33645" s="1433"/>
      <c r="E33645" s="1433"/>
      <c r="K33645" s="1433"/>
      <c r="L33645" s="1334"/>
    </row>
    <row r="33646" spans="1:12" ht="24" customHeight="1">
      <c r="A33646" s="1355"/>
      <c r="B33646" s="1355"/>
      <c r="C33646" s="1433"/>
      <c r="E33646" s="1433"/>
      <c r="K33646" s="1433"/>
      <c r="L33646" s="1334"/>
    </row>
    <row r="33647" spans="1:12" ht="24" customHeight="1">
      <c r="A33647" s="1355"/>
      <c r="B33647" s="1355"/>
      <c r="C33647" s="1433"/>
      <c r="E33647" s="1433"/>
      <c r="K33647" s="1433"/>
      <c r="L33647" s="1334"/>
    </row>
    <row r="33648" spans="1:12" ht="24" customHeight="1">
      <c r="A33648" s="1355"/>
      <c r="B33648" s="1355"/>
      <c r="C33648" s="1433"/>
      <c r="E33648" s="1433"/>
      <c r="K33648" s="1433"/>
      <c r="L33648" s="1334"/>
    </row>
    <row r="33649" spans="1:12" ht="24" customHeight="1">
      <c r="A33649" s="1355"/>
      <c r="B33649" s="1355"/>
      <c r="C33649" s="1433"/>
      <c r="E33649" s="1433"/>
      <c r="K33649" s="1433"/>
      <c r="L33649" s="1334"/>
    </row>
    <row r="33650" spans="1:12" ht="24" customHeight="1">
      <c r="A33650" s="1355"/>
      <c r="B33650" s="1355"/>
      <c r="C33650" s="1433"/>
      <c r="E33650" s="1433"/>
      <c r="K33650" s="1433"/>
      <c r="L33650" s="1334"/>
    </row>
    <row r="33651" spans="1:12" ht="24" customHeight="1">
      <c r="A33651" s="1355"/>
      <c r="B33651" s="1355"/>
      <c r="C33651" s="1433"/>
      <c r="E33651" s="1433"/>
      <c r="K33651" s="1433"/>
      <c r="L33651" s="1334"/>
    </row>
    <row r="33652" spans="1:12" ht="24" customHeight="1">
      <c r="A33652" s="1355"/>
      <c r="B33652" s="1355"/>
      <c r="C33652" s="1433"/>
      <c r="E33652" s="1433"/>
      <c r="K33652" s="1433"/>
      <c r="L33652" s="1334"/>
    </row>
    <row r="33653" spans="1:12" ht="24" customHeight="1">
      <c r="A33653" s="1355"/>
      <c r="B33653" s="1355"/>
      <c r="C33653" s="1433"/>
      <c r="E33653" s="1433"/>
      <c r="K33653" s="1433"/>
      <c r="L33653" s="1334"/>
    </row>
    <row r="33654" spans="1:12" ht="24" customHeight="1">
      <c r="A33654" s="1355"/>
      <c r="B33654" s="1355"/>
      <c r="C33654" s="1433"/>
      <c r="E33654" s="1433"/>
      <c r="K33654" s="1433"/>
      <c r="L33654" s="1334"/>
    </row>
    <row r="33655" spans="1:12" ht="24" customHeight="1">
      <c r="A33655" s="1355"/>
      <c r="B33655" s="1355"/>
      <c r="C33655" s="1433"/>
      <c r="E33655" s="1433"/>
      <c r="K33655" s="1433"/>
      <c r="L33655" s="1334"/>
    </row>
    <row r="33656" spans="1:12" ht="24" customHeight="1">
      <c r="A33656" s="1355"/>
      <c r="B33656" s="1355"/>
      <c r="C33656" s="1433"/>
      <c r="E33656" s="1433"/>
      <c r="K33656" s="1433"/>
      <c r="L33656" s="1334"/>
    </row>
    <row r="33657" spans="1:12" ht="24" customHeight="1">
      <c r="A33657" s="1355"/>
      <c r="B33657" s="1355"/>
      <c r="C33657" s="1433"/>
      <c r="E33657" s="1433"/>
      <c r="K33657" s="1433"/>
      <c r="L33657" s="1334"/>
    </row>
    <row r="33658" spans="1:12" ht="24" customHeight="1">
      <c r="A33658" s="1355"/>
      <c r="B33658" s="1355"/>
      <c r="C33658" s="1433"/>
      <c r="E33658" s="1433"/>
      <c r="K33658" s="1433"/>
      <c r="L33658" s="1334"/>
    </row>
    <row r="33659" spans="1:12" ht="24" customHeight="1">
      <c r="A33659" s="1355"/>
      <c r="B33659" s="1355"/>
      <c r="C33659" s="1433"/>
      <c r="E33659" s="1433"/>
      <c r="K33659" s="1433"/>
      <c r="L33659" s="1334"/>
    </row>
    <row r="33660" spans="1:12" ht="24" customHeight="1">
      <c r="A33660" s="1355"/>
      <c r="B33660" s="1355"/>
      <c r="C33660" s="1433"/>
      <c r="E33660" s="1433"/>
      <c r="K33660" s="1433"/>
      <c r="L33660" s="1334"/>
    </row>
    <row r="33661" spans="1:12" ht="24" customHeight="1">
      <c r="A33661" s="1355"/>
      <c r="B33661" s="1355"/>
      <c r="C33661" s="1433"/>
      <c r="E33661" s="1433"/>
      <c r="K33661" s="1433"/>
      <c r="L33661" s="1334"/>
    </row>
    <row r="33662" spans="1:12" ht="24" customHeight="1">
      <c r="A33662" s="1355"/>
      <c r="B33662" s="1355"/>
      <c r="C33662" s="1433"/>
      <c r="E33662" s="1433"/>
      <c r="K33662" s="1433"/>
      <c r="L33662" s="1334"/>
    </row>
    <row r="33663" spans="1:12" ht="24" customHeight="1">
      <c r="A33663" s="1355"/>
      <c r="B33663" s="1355"/>
      <c r="C33663" s="1433"/>
      <c r="E33663" s="1433"/>
      <c r="K33663" s="1433"/>
      <c r="L33663" s="1334"/>
    </row>
    <row r="33664" spans="1:12" ht="24" customHeight="1">
      <c r="A33664" s="1355"/>
      <c r="B33664" s="1355"/>
      <c r="C33664" s="1433"/>
      <c r="E33664" s="1433"/>
      <c r="K33664" s="1433"/>
      <c r="L33664" s="1334"/>
    </row>
    <row r="33665" spans="1:12" ht="24" customHeight="1">
      <c r="A33665" s="1355"/>
      <c r="B33665" s="1355"/>
      <c r="C33665" s="1433"/>
      <c r="E33665" s="1433"/>
      <c r="K33665" s="1433"/>
      <c r="L33665" s="1334"/>
    </row>
    <row r="33666" spans="1:12" ht="24" customHeight="1">
      <c r="A33666" s="1355"/>
      <c r="B33666" s="1355"/>
      <c r="C33666" s="1433"/>
      <c r="E33666" s="1433"/>
      <c r="K33666" s="1433"/>
      <c r="L33666" s="1334"/>
    </row>
    <row r="33667" spans="1:12" ht="24" customHeight="1">
      <c r="A33667" s="1355"/>
      <c r="B33667" s="1355"/>
      <c r="C33667" s="1433"/>
      <c r="E33667" s="1433"/>
      <c r="K33667" s="1433"/>
      <c r="L33667" s="1334"/>
    </row>
    <row r="33668" spans="1:12" ht="24" customHeight="1">
      <c r="A33668" s="1355"/>
      <c r="B33668" s="1355"/>
      <c r="C33668" s="1433"/>
      <c r="E33668" s="1433"/>
      <c r="K33668" s="1433"/>
      <c r="L33668" s="1334"/>
    </row>
    <row r="33669" spans="1:12" ht="24" customHeight="1">
      <c r="A33669" s="1355"/>
      <c r="B33669" s="1355"/>
      <c r="C33669" s="1433"/>
      <c r="E33669" s="1433"/>
      <c r="K33669" s="1433"/>
      <c r="L33669" s="1334"/>
    </row>
    <row r="33670" spans="1:12" ht="24" customHeight="1">
      <c r="A33670" s="1355"/>
      <c r="B33670" s="1355"/>
      <c r="C33670" s="1433"/>
      <c r="E33670" s="1433"/>
      <c r="K33670" s="1433"/>
      <c r="L33670" s="1334"/>
    </row>
    <row r="33671" spans="1:12" ht="24" customHeight="1">
      <c r="A33671" s="1355"/>
      <c r="B33671" s="1355"/>
      <c r="C33671" s="1433"/>
      <c r="E33671" s="1433"/>
      <c r="K33671" s="1433"/>
      <c r="L33671" s="1334"/>
    </row>
    <row r="33672" spans="1:12" ht="24" customHeight="1">
      <c r="A33672" s="1355"/>
      <c r="B33672" s="1355"/>
      <c r="C33672" s="1433"/>
      <c r="E33672" s="1433"/>
      <c r="K33672" s="1433"/>
      <c r="L33672" s="1334"/>
    </row>
    <row r="33673" spans="1:12" ht="24" customHeight="1">
      <c r="A33673" s="1355"/>
      <c r="B33673" s="1355"/>
      <c r="C33673" s="1433"/>
      <c r="E33673" s="1433"/>
      <c r="K33673" s="1433"/>
      <c r="L33673" s="1334"/>
    </row>
    <row r="33674" spans="1:12" ht="24" customHeight="1">
      <c r="A33674" s="1355"/>
      <c r="B33674" s="1355"/>
      <c r="C33674" s="1433"/>
      <c r="E33674" s="1433"/>
      <c r="K33674" s="1433"/>
      <c r="L33674" s="1334"/>
    </row>
    <row r="33675" spans="1:12" ht="24" customHeight="1">
      <c r="A33675" s="1355"/>
      <c r="B33675" s="1355"/>
      <c r="C33675" s="1433"/>
      <c r="E33675" s="1433"/>
      <c r="K33675" s="1433"/>
      <c r="L33675" s="1334"/>
    </row>
    <row r="33676" spans="1:12" ht="24" customHeight="1">
      <c r="A33676" s="1355"/>
      <c r="B33676" s="1355"/>
      <c r="C33676" s="1433"/>
      <c r="E33676" s="1433"/>
      <c r="K33676" s="1433"/>
      <c r="L33676" s="1334"/>
    </row>
    <row r="33677" spans="1:12" ht="24" customHeight="1">
      <c r="A33677" s="1355"/>
      <c r="B33677" s="1355"/>
      <c r="C33677" s="1433"/>
      <c r="E33677" s="1433"/>
      <c r="K33677" s="1433"/>
      <c r="L33677" s="1334"/>
    </row>
    <row r="33678" spans="1:12" ht="24" customHeight="1">
      <c r="A33678" s="1355"/>
      <c r="B33678" s="1355"/>
      <c r="C33678" s="1433"/>
      <c r="E33678" s="1433"/>
      <c r="K33678" s="1433"/>
      <c r="L33678" s="1334"/>
    </row>
    <row r="33679" spans="1:12" ht="24" customHeight="1">
      <c r="A33679" s="1355"/>
      <c r="B33679" s="1355"/>
      <c r="C33679" s="1433"/>
      <c r="E33679" s="1433"/>
      <c r="K33679" s="1433"/>
      <c r="L33679" s="1334"/>
    </row>
    <row r="33680" spans="1:12" ht="24" customHeight="1">
      <c r="A33680" s="1355"/>
      <c r="B33680" s="1355"/>
      <c r="C33680" s="1433"/>
      <c r="E33680" s="1433"/>
      <c r="K33680" s="1433"/>
      <c r="L33680" s="1334"/>
    </row>
    <row r="33681" spans="1:12" ht="24" customHeight="1">
      <c r="A33681" s="1355"/>
      <c r="B33681" s="1355"/>
      <c r="C33681" s="1433"/>
      <c r="E33681" s="1433"/>
      <c r="K33681" s="1433"/>
      <c r="L33681" s="1334"/>
    </row>
    <row r="33682" spans="1:12" ht="24" customHeight="1">
      <c r="A33682" s="1355"/>
      <c r="B33682" s="1355"/>
      <c r="C33682" s="1433"/>
      <c r="E33682" s="1433"/>
      <c r="K33682" s="1433"/>
      <c r="L33682" s="1334"/>
    </row>
    <row r="33683" spans="1:12" ht="24" customHeight="1">
      <c r="A33683" s="1355"/>
      <c r="B33683" s="1355"/>
      <c r="C33683" s="1433"/>
      <c r="E33683" s="1433"/>
      <c r="K33683" s="1433"/>
      <c r="L33683" s="1334"/>
    </row>
    <row r="33684" spans="1:12" ht="24" customHeight="1">
      <c r="A33684" s="1355"/>
      <c r="B33684" s="1355"/>
      <c r="C33684" s="1433"/>
      <c r="E33684" s="1433"/>
      <c r="K33684" s="1433"/>
      <c r="L33684" s="1334"/>
    </row>
    <row r="33685" spans="1:12" ht="24" customHeight="1">
      <c r="A33685" s="1355"/>
      <c r="B33685" s="1355"/>
      <c r="C33685" s="1433"/>
      <c r="E33685" s="1433"/>
      <c r="K33685" s="1433"/>
      <c r="L33685" s="1334"/>
    </row>
    <row r="33686" spans="1:12" ht="24" customHeight="1">
      <c r="A33686" s="1355"/>
      <c r="B33686" s="1355"/>
      <c r="C33686" s="1433"/>
      <c r="E33686" s="1433"/>
      <c r="K33686" s="1433"/>
      <c r="L33686" s="1334"/>
    </row>
    <row r="33687" spans="1:12" ht="24" customHeight="1">
      <c r="A33687" s="1355"/>
      <c r="B33687" s="1355"/>
      <c r="C33687" s="1433"/>
      <c r="E33687" s="1433"/>
      <c r="K33687" s="1433"/>
      <c r="L33687" s="1334"/>
    </row>
    <row r="33688" spans="1:12" ht="24" customHeight="1">
      <c r="A33688" s="1355"/>
      <c r="B33688" s="1355"/>
      <c r="C33688" s="1433"/>
      <c r="E33688" s="1433"/>
      <c r="K33688" s="1433"/>
      <c r="L33688" s="1334"/>
    </row>
    <row r="33689" spans="1:12" ht="24" customHeight="1">
      <c r="A33689" s="1355"/>
      <c r="B33689" s="1355"/>
      <c r="C33689" s="1433"/>
      <c r="E33689" s="1433"/>
      <c r="K33689" s="1433"/>
      <c r="L33689" s="1334"/>
    </row>
    <row r="33690" spans="1:12" ht="24" customHeight="1">
      <c r="A33690" s="1355"/>
      <c r="B33690" s="1355"/>
      <c r="C33690" s="1433"/>
      <c r="E33690" s="1433"/>
      <c r="K33690" s="1433"/>
      <c r="L33690" s="1334"/>
    </row>
    <row r="33691" spans="1:12" ht="24" customHeight="1">
      <c r="A33691" s="1355"/>
      <c r="B33691" s="1355"/>
      <c r="C33691" s="1433"/>
      <c r="E33691" s="1433"/>
      <c r="K33691" s="1433"/>
      <c r="L33691" s="1334"/>
    </row>
    <row r="33692" spans="1:12" ht="24" customHeight="1">
      <c r="A33692" s="1355"/>
      <c r="B33692" s="1355"/>
      <c r="C33692" s="1433"/>
      <c r="E33692" s="1433"/>
      <c r="K33692" s="1433"/>
      <c r="L33692" s="1334"/>
    </row>
    <row r="33693" spans="1:12" ht="24" customHeight="1">
      <c r="A33693" s="1355"/>
      <c r="B33693" s="1355"/>
      <c r="C33693" s="1433"/>
      <c r="E33693" s="1433"/>
      <c r="K33693" s="1433"/>
      <c r="L33693" s="1334"/>
    </row>
    <row r="33694" spans="1:12" ht="24" customHeight="1">
      <c r="A33694" s="1355"/>
      <c r="B33694" s="1355"/>
      <c r="C33694" s="1433"/>
      <c r="E33694" s="1433"/>
      <c r="K33694" s="1433"/>
      <c r="L33694" s="1334"/>
    </row>
    <row r="33695" spans="1:12" ht="24" customHeight="1">
      <c r="A33695" s="1355"/>
      <c r="B33695" s="1355"/>
      <c r="C33695" s="1433"/>
      <c r="E33695" s="1433"/>
      <c r="K33695" s="1433"/>
      <c r="L33695" s="1334"/>
    </row>
    <row r="33696" spans="1:12" ht="24" customHeight="1">
      <c r="A33696" s="1355"/>
      <c r="B33696" s="1355"/>
      <c r="C33696" s="1433"/>
      <c r="E33696" s="1433"/>
      <c r="K33696" s="1433"/>
      <c r="L33696" s="1334"/>
    </row>
    <row r="33697" spans="1:12" ht="24" customHeight="1">
      <c r="A33697" s="1355"/>
      <c r="B33697" s="1355"/>
      <c r="C33697" s="1433"/>
      <c r="E33697" s="1433"/>
      <c r="K33697" s="1433"/>
      <c r="L33697" s="1334"/>
    </row>
    <row r="33698" spans="1:12" ht="24" customHeight="1">
      <c r="A33698" s="1355"/>
      <c r="B33698" s="1355"/>
      <c r="C33698" s="1433"/>
      <c r="E33698" s="1433"/>
      <c r="K33698" s="1433"/>
      <c r="L33698" s="1334"/>
    </row>
    <row r="33699" spans="1:12" ht="24" customHeight="1">
      <c r="A33699" s="1355"/>
      <c r="B33699" s="1355"/>
      <c r="C33699" s="1433"/>
      <c r="E33699" s="1433"/>
      <c r="K33699" s="1433"/>
      <c r="L33699" s="1334"/>
    </row>
    <row r="33700" spans="1:12" ht="24" customHeight="1">
      <c r="A33700" s="1355"/>
      <c r="B33700" s="1355"/>
      <c r="C33700" s="1433"/>
      <c r="E33700" s="1433"/>
      <c r="K33700" s="1433"/>
      <c r="L33700" s="1334"/>
    </row>
    <row r="33701" spans="1:12" ht="24" customHeight="1">
      <c r="A33701" s="1355"/>
      <c r="B33701" s="1355"/>
      <c r="C33701" s="1433"/>
      <c r="E33701" s="1433"/>
      <c r="K33701" s="1433"/>
      <c r="L33701" s="1334"/>
    </row>
    <row r="33702" spans="1:12" ht="24" customHeight="1">
      <c r="A33702" s="1355"/>
      <c r="B33702" s="1355"/>
      <c r="C33702" s="1433"/>
      <c r="E33702" s="1433"/>
      <c r="K33702" s="1433"/>
      <c r="L33702" s="1334"/>
    </row>
    <row r="33703" spans="1:12" ht="24" customHeight="1">
      <c r="A33703" s="1355"/>
      <c r="B33703" s="1355"/>
      <c r="C33703" s="1433"/>
      <c r="E33703" s="1433"/>
      <c r="K33703" s="1433"/>
      <c r="L33703" s="1334"/>
    </row>
    <row r="33704" spans="1:12" ht="24" customHeight="1">
      <c r="A33704" s="1355"/>
      <c r="B33704" s="1355"/>
      <c r="C33704" s="1433"/>
      <c r="E33704" s="1433"/>
      <c r="K33704" s="1433"/>
      <c r="L33704" s="1334"/>
    </row>
    <row r="33705" spans="1:12" ht="24" customHeight="1">
      <c r="A33705" s="1355"/>
      <c r="B33705" s="1355"/>
      <c r="C33705" s="1433"/>
      <c r="E33705" s="1433"/>
      <c r="K33705" s="1433"/>
      <c r="L33705" s="1334"/>
    </row>
    <row r="33706" spans="1:12" ht="24" customHeight="1">
      <c r="A33706" s="1355"/>
      <c r="B33706" s="1355"/>
      <c r="C33706" s="1433"/>
      <c r="E33706" s="1433"/>
      <c r="K33706" s="1433"/>
      <c r="L33706" s="1334"/>
    </row>
    <row r="33707" spans="1:12" ht="24" customHeight="1">
      <c r="A33707" s="1355"/>
      <c r="B33707" s="1355"/>
      <c r="C33707" s="1433"/>
      <c r="E33707" s="1433"/>
      <c r="K33707" s="1433"/>
      <c r="L33707" s="1334"/>
    </row>
    <row r="33708" spans="1:12" ht="24" customHeight="1">
      <c r="A33708" s="1355"/>
      <c r="B33708" s="1355"/>
      <c r="C33708" s="1433"/>
      <c r="E33708" s="1433"/>
      <c r="K33708" s="1433"/>
      <c r="L33708" s="1334"/>
    </row>
    <row r="33709" spans="1:12" ht="24" customHeight="1">
      <c r="A33709" s="1355"/>
      <c r="B33709" s="1355"/>
      <c r="C33709" s="1433"/>
      <c r="E33709" s="1433"/>
      <c r="K33709" s="1433"/>
      <c r="L33709" s="1334"/>
    </row>
    <row r="33710" spans="1:12" ht="24" customHeight="1">
      <c r="A33710" s="1355"/>
      <c r="B33710" s="1355"/>
      <c r="C33710" s="1433"/>
      <c r="E33710" s="1433"/>
      <c r="K33710" s="1433"/>
      <c r="L33710" s="1334"/>
    </row>
    <row r="33711" spans="1:12" ht="24" customHeight="1">
      <c r="A33711" s="1355"/>
      <c r="B33711" s="1355"/>
      <c r="C33711" s="1433"/>
      <c r="E33711" s="1433"/>
      <c r="K33711" s="1433"/>
      <c r="L33711" s="1334"/>
    </row>
    <row r="33712" spans="1:12" ht="24" customHeight="1">
      <c r="A33712" s="1355"/>
      <c r="B33712" s="1355"/>
      <c r="C33712" s="1433"/>
      <c r="E33712" s="1433"/>
      <c r="K33712" s="1433"/>
      <c r="L33712" s="1334"/>
    </row>
    <row r="33713" spans="1:12" ht="24" customHeight="1">
      <c r="A33713" s="1355"/>
      <c r="B33713" s="1355"/>
      <c r="C33713" s="1433"/>
      <c r="E33713" s="1433"/>
      <c r="K33713" s="1433"/>
      <c r="L33713" s="1334"/>
    </row>
    <row r="33714" spans="1:12" ht="24" customHeight="1">
      <c r="A33714" s="1355"/>
      <c r="B33714" s="1355"/>
      <c r="C33714" s="1433"/>
      <c r="E33714" s="1433"/>
      <c r="K33714" s="1433"/>
      <c r="L33714" s="1334"/>
    </row>
    <row r="33715" spans="1:12" ht="24" customHeight="1">
      <c r="A33715" s="1355"/>
      <c r="B33715" s="1355"/>
      <c r="C33715" s="1433"/>
      <c r="E33715" s="1433"/>
      <c r="K33715" s="1433"/>
      <c r="L33715" s="1334"/>
    </row>
    <row r="33716" spans="1:12" ht="24" customHeight="1">
      <c r="A33716" s="1355"/>
      <c r="B33716" s="1355"/>
      <c r="C33716" s="1433"/>
      <c r="E33716" s="1433"/>
      <c r="K33716" s="1433"/>
      <c r="L33716" s="1334"/>
    </row>
    <row r="33717" spans="1:12" ht="24" customHeight="1">
      <c r="A33717" s="1355"/>
      <c r="B33717" s="1355"/>
      <c r="C33717" s="1433"/>
      <c r="E33717" s="1433"/>
      <c r="K33717" s="1433"/>
      <c r="L33717" s="1334"/>
    </row>
    <row r="33718" spans="1:12" ht="24" customHeight="1">
      <c r="A33718" s="1355"/>
      <c r="B33718" s="1355"/>
      <c r="C33718" s="1433"/>
      <c r="E33718" s="1433"/>
      <c r="K33718" s="1433"/>
      <c r="L33718" s="1334"/>
    </row>
    <row r="33719" spans="1:12" ht="24" customHeight="1">
      <c r="A33719" s="1355"/>
      <c r="B33719" s="1355"/>
      <c r="C33719" s="1433"/>
      <c r="E33719" s="1433"/>
      <c r="K33719" s="1433"/>
      <c r="L33719" s="1334"/>
    </row>
    <row r="33720" spans="1:12" ht="24" customHeight="1">
      <c r="A33720" s="1355"/>
      <c r="B33720" s="1355"/>
      <c r="C33720" s="1433"/>
      <c r="E33720" s="1433"/>
      <c r="K33720" s="1433"/>
      <c r="L33720" s="1334"/>
    </row>
    <row r="33721" spans="1:12" ht="24" customHeight="1">
      <c r="A33721" s="1355"/>
      <c r="B33721" s="1355"/>
      <c r="C33721" s="1433"/>
      <c r="E33721" s="1433"/>
      <c r="K33721" s="1433"/>
      <c r="L33721" s="1334"/>
    </row>
    <row r="33722" spans="1:12" ht="24" customHeight="1">
      <c r="A33722" s="1355"/>
      <c r="B33722" s="1355"/>
      <c r="C33722" s="1433"/>
      <c r="E33722" s="1433"/>
      <c r="K33722" s="1433"/>
      <c r="L33722" s="1334"/>
    </row>
    <row r="33723" spans="1:12" ht="24" customHeight="1">
      <c r="A33723" s="1355"/>
      <c r="B33723" s="1355"/>
      <c r="C33723" s="1433"/>
      <c r="E33723" s="1433"/>
      <c r="K33723" s="1433"/>
      <c r="L33723" s="1334"/>
    </row>
    <row r="33724" spans="1:12" ht="24" customHeight="1">
      <c r="A33724" s="1355"/>
      <c r="B33724" s="1355"/>
      <c r="C33724" s="1433"/>
      <c r="E33724" s="1433"/>
      <c r="K33724" s="1433"/>
      <c r="L33724" s="1334"/>
    </row>
    <row r="33725" spans="1:12" ht="24" customHeight="1">
      <c r="A33725" s="1355"/>
      <c r="B33725" s="1355"/>
      <c r="C33725" s="1433"/>
      <c r="E33725" s="1433"/>
      <c r="K33725" s="1433"/>
      <c r="L33725" s="1334"/>
    </row>
    <row r="33726" spans="1:12" ht="24" customHeight="1">
      <c r="A33726" s="1355"/>
      <c r="B33726" s="1355"/>
      <c r="C33726" s="1433"/>
      <c r="E33726" s="1433"/>
      <c r="K33726" s="1433"/>
      <c r="L33726" s="1334"/>
    </row>
    <row r="33727" spans="1:12" ht="24" customHeight="1">
      <c r="A33727" s="1355"/>
      <c r="B33727" s="1355"/>
      <c r="C33727" s="1433"/>
      <c r="E33727" s="1433"/>
      <c r="K33727" s="1433"/>
      <c r="L33727" s="1334"/>
    </row>
    <row r="33728" spans="1:12" ht="24" customHeight="1">
      <c r="A33728" s="1355"/>
      <c r="B33728" s="1355"/>
      <c r="C33728" s="1433"/>
      <c r="E33728" s="1433"/>
      <c r="K33728" s="1433"/>
      <c r="L33728" s="1334"/>
    </row>
    <row r="33729" spans="1:12" ht="24" customHeight="1">
      <c r="A33729" s="1355"/>
      <c r="B33729" s="1355"/>
      <c r="C33729" s="1433"/>
      <c r="E33729" s="1433"/>
      <c r="K33729" s="1433"/>
      <c r="L33729" s="1334"/>
    </row>
    <row r="33730" spans="1:12" ht="24" customHeight="1">
      <c r="A33730" s="1355"/>
      <c r="B33730" s="1355"/>
      <c r="C33730" s="1433"/>
      <c r="E33730" s="1433"/>
      <c r="K33730" s="1433"/>
      <c r="L33730" s="1334"/>
    </row>
    <row r="33731" spans="1:12" ht="24" customHeight="1">
      <c r="A33731" s="1355"/>
      <c r="B33731" s="1355"/>
      <c r="C33731" s="1433"/>
      <c r="E33731" s="1433"/>
      <c r="K33731" s="1433"/>
      <c r="L33731" s="1334"/>
    </row>
    <row r="33732" spans="1:12" ht="24" customHeight="1">
      <c r="A33732" s="1355"/>
      <c r="B33732" s="1355"/>
      <c r="C33732" s="1433"/>
      <c r="E33732" s="1433"/>
      <c r="K33732" s="1433"/>
      <c r="L33732" s="1334"/>
    </row>
    <row r="33733" spans="1:12" ht="24" customHeight="1">
      <c r="A33733" s="1355"/>
      <c r="B33733" s="1355"/>
      <c r="C33733" s="1433"/>
      <c r="E33733" s="1433"/>
      <c r="K33733" s="1433"/>
      <c r="L33733" s="1334"/>
    </row>
    <row r="33734" spans="1:12" ht="24" customHeight="1">
      <c r="A33734" s="1355"/>
      <c r="B33734" s="1355"/>
      <c r="C33734" s="1433"/>
      <c r="E33734" s="1433"/>
      <c r="K33734" s="1433"/>
      <c r="L33734" s="1334"/>
    </row>
    <row r="33735" spans="1:12" ht="24" customHeight="1">
      <c r="A33735" s="1355"/>
      <c r="B33735" s="1355"/>
      <c r="C33735" s="1433"/>
      <c r="E33735" s="1433"/>
      <c r="K33735" s="1433"/>
      <c r="L33735" s="1334"/>
    </row>
    <row r="33736" spans="1:12" ht="24" customHeight="1">
      <c r="A33736" s="1355"/>
      <c r="B33736" s="1355"/>
      <c r="C33736" s="1433"/>
      <c r="E33736" s="1433"/>
      <c r="K33736" s="1433"/>
      <c r="L33736" s="1334"/>
    </row>
    <row r="33737" spans="1:12" ht="24" customHeight="1">
      <c r="A33737" s="1355"/>
      <c r="B33737" s="1355"/>
      <c r="C33737" s="1433"/>
      <c r="E33737" s="1433"/>
      <c r="K33737" s="1433"/>
      <c r="L33737" s="1334"/>
    </row>
    <row r="33738" spans="1:12" ht="24" customHeight="1">
      <c r="A33738" s="1355"/>
      <c r="B33738" s="1355"/>
      <c r="C33738" s="1433"/>
      <c r="E33738" s="1433"/>
      <c r="K33738" s="1433"/>
      <c r="L33738" s="1334"/>
    </row>
    <row r="33739" spans="1:12" ht="24" customHeight="1">
      <c r="A33739" s="1355"/>
      <c r="B33739" s="1355"/>
      <c r="C33739" s="1433"/>
      <c r="E33739" s="1433"/>
      <c r="K33739" s="1433"/>
      <c r="L33739" s="1334"/>
    </row>
    <row r="33740" spans="1:12" ht="24" customHeight="1">
      <c r="A33740" s="1355"/>
      <c r="B33740" s="1355"/>
      <c r="C33740" s="1433"/>
      <c r="E33740" s="1433"/>
      <c r="K33740" s="1433"/>
      <c r="L33740" s="1334"/>
    </row>
    <row r="33741" spans="1:12" ht="24" customHeight="1">
      <c r="A33741" s="1355"/>
      <c r="B33741" s="1355"/>
      <c r="C33741" s="1433"/>
      <c r="E33741" s="1433"/>
      <c r="K33741" s="1433"/>
      <c r="L33741" s="1334"/>
    </row>
    <row r="33742" spans="1:12" ht="24" customHeight="1">
      <c r="A33742" s="1355"/>
      <c r="B33742" s="1355"/>
      <c r="C33742" s="1433"/>
      <c r="E33742" s="1433"/>
      <c r="K33742" s="1433"/>
      <c r="L33742" s="1334"/>
    </row>
    <row r="33743" spans="1:12" ht="24" customHeight="1">
      <c r="A33743" s="1355"/>
      <c r="B33743" s="1355"/>
      <c r="C33743" s="1433"/>
      <c r="E33743" s="1433"/>
      <c r="K33743" s="1433"/>
      <c r="L33743" s="1334"/>
    </row>
    <row r="33744" spans="1:12" ht="24" customHeight="1">
      <c r="A33744" s="1355"/>
      <c r="B33744" s="1355"/>
      <c r="C33744" s="1433"/>
      <c r="E33744" s="1433"/>
      <c r="K33744" s="1433"/>
      <c r="L33744" s="1334"/>
    </row>
    <row r="33745" spans="1:12" ht="24" customHeight="1">
      <c r="A33745" s="1355"/>
      <c r="B33745" s="1355"/>
      <c r="C33745" s="1433"/>
      <c r="E33745" s="1433"/>
      <c r="K33745" s="1433"/>
      <c r="L33745" s="1334"/>
    </row>
    <row r="33746" spans="1:12" ht="24" customHeight="1">
      <c r="A33746" s="1355"/>
      <c r="B33746" s="1355"/>
      <c r="C33746" s="1433"/>
      <c r="E33746" s="1433"/>
      <c r="K33746" s="1433"/>
      <c r="L33746" s="1334"/>
    </row>
    <row r="33747" spans="1:12" ht="24" customHeight="1">
      <c r="A33747" s="1355"/>
      <c r="B33747" s="1355"/>
      <c r="C33747" s="1433"/>
      <c r="E33747" s="1433"/>
      <c r="K33747" s="1433"/>
      <c r="L33747" s="1334"/>
    </row>
    <row r="33748" spans="1:12" ht="24" customHeight="1">
      <c r="A33748" s="1355"/>
      <c r="B33748" s="1355"/>
      <c r="C33748" s="1433"/>
      <c r="E33748" s="1433"/>
      <c r="K33748" s="1433"/>
      <c r="L33748" s="1334"/>
    </row>
    <row r="33749" spans="1:12" ht="24" customHeight="1">
      <c r="A33749" s="1355"/>
      <c r="B33749" s="1355"/>
      <c r="C33749" s="1433"/>
      <c r="E33749" s="1433"/>
      <c r="K33749" s="1433"/>
      <c r="L33749" s="1334"/>
    </row>
    <row r="33750" spans="1:12" ht="24" customHeight="1">
      <c r="A33750" s="1355"/>
      <c r="B33750" s="1355"/>
      <c r="C33750" s="1433"/>
      <c r="E33750" s="1433"/>
      <c r="K33750" s="1433"/>
      <c r="L33750" s="1334"/>
    </row>
    <row r="33751" spans="1:12" ht="24" customHeight="1">
      <c r="A33751" s="1355"/>
      <c r="B33751" s="1355"/>
      <c r="C33751" s="1433"/>
      <c r="E33751" s="1433"/>
      <c r="K33751" s="1433"/>
      <c r="L33751" s="1334"/>
    </row>
    <row r="33752" spans="1:12" ht="24" customHeight="1">
      <c r="A33752" s="1355"/>
      <c r="B33752" s="1355"/>
      <c r="C33752" s="1433"/>
      <c r="E33752" s="1433"/>
      <c r="K33752" s="1433"/>
      <c r="L33752" s="1334"/>
    </row>
    <row r="33753" spans="1:12" ht="24" customHeight="1">
      <c r="A33753" s="1355"/>
      <c r="B33753" s="1355"/>
      <c r="C33753" s="1433"/>
      <c r="E33753" s="1433"/>
      <c r="K33753" s="1433"/>
      <c r="L33753" s="1334"/>
    </row>
    <row r="33754" spans="1:12" ht="24" customHeight="1">
      <c r="A33754" s="1355"/>
      <c r="B33754" s="1355"/>
      <c r="C33754" s="1433"/>
      <c r="E33754" s="1433"/>
      <c r="K33754" s="1433"/>
      <c r="L33754" s="1334"/>
    </row>
    <row r="33755" spans="1:12" ht="24" customHeight="1">
      <c r="A33755" s="1355"/>
      <c r="B33755" s="1355"/>
      <c r="C33755" s="1433"/>
      <c r="E33755" s="1433"/>
      <c r="K33755" s="1433"/>
      <c r="L33755" s="1334"/>
    </row>
    <row r="33756" spans="1:12" ht="24" customHeight="1">
      <c r="A33756" s="1355"/>
      <c r="B33756" s="1355"/>
      <c r="C33756" s="1433"/>
      <c r="E33756" s="1433"/>
      <c r="K33756" s="1433"/>
      <c r="L33756" s="1334"/>
    </row>
    <row r="33757" spans="1:12" ht="24" customHeight="1">
      <c r="A33757" s="1355"/>
      <c r="B33757" s="1355"/>
      <c r="C33757" s="1433"/>
      <c r="E33757" s="1433"/>
      <c r="K33757" s="1433"/>
      <c r="L33757" s="1334"/>
    </row>
    <row r="33758" spans="1:12" ht="24" customHeight="1">
      <c r="A33758" s="1355"/>
      <c r="B33758" s="1355"/>
      <c r="C33758" s="1433"/>
      <c r="E33758" s="1433"/>
      <c r="K33758" s="1433"/>
      <c r="L33758" s="1334"/>
    </row>
    <row r="33759" spans="1:12" ht="24" customHeight="1">
      <c r="A33759" s="1355"/>
      <c r="B33759" s="1355"/>
      <c r="C33759" s="1433"/>
      <c r="E33759" s="1433"/>
      <c r="K33759" s="1433"/>
      <c r="L33759" s="1334"/>
    </row>
    <row r="33760" spans="1:12" ht="24" customHeight="1">
      <c r="A33760" s="1355"/>
      <c r="B33760" s="1355"/>
      <c r="C33760" s="1433"/>
      <c r="E33760" s="1433"/>
      <c r="K33760" s="1433"/>
      <c r="L33760" s="1334"/>
    </row>
    <row r="33761" spans="1:12" ht="24" customHeight="1">
      <c r="A33761" s="1355"/>
      <c r="B33761" s="1355"/>
      <c r="C33761" s="1433"/>
      <c r="E33761" s="1433"/>
      <c r="K33761" s="1433"/>
      <c r="L33761" s="1334"/>
    </row>
    <row r="33762" spans="1:12" ht="24" customHeight="1">
      <c r="A33762" s="1355"/>
      <c r="B33762" s="1355"/>
      <c r="C33762" s="1433"/>
      <c r="E33762" s="1433"/>
      <c r="K33762" s="1433"/>
      <c r="L33762" s="1334"/>
    </row>
    <row r="33763" spans="1:12" ht="24" customHeight="1">
      <c r="A33763" s="1355"/>
      <c r="B33763" s="1355"/>
      <c r="C33763" s="1433"/>
      <c r="E33763" s="1433"/>
      <c r="K33763" s="1433"/>
      <c r="L33763" s="1334"/>
    </row>
    <row r="33764" spans="1:12" ht="24" customHeight="1">
      <c r="A33764" s="1355"/>
      <c r="B33764" s="1355"/>
      <c r="C33764" s="1433"/>
      <c r="E33764" s="1433"/>
      <c r="K33764" s="1433"/>
      <c r="L33764" s="1334"/>
    </row>
    <row r="33765" spans="1:12" ht="24" customHeight="1">
      <c r="A33765" s="1355"/>
      <c r="B33765" s="1355"/>
      <c r="C33765" s="1433"/>
      <c r="E33765" s="1433"/>
      <c r="K33765" s="1433"/>
      <c r="L33765" s="1334"/>
    </row>
    <row r="33766" spans="1:12" ht="24" customHeight="1">
      <c r="A33766" s="1355"/>
      <c r="B33766" s="1355"/>
      <c r="C33766" s="1433"/>
      <c r="E33766" s="1433"/>
      <c r="K33766" s="1433"/>
      <c r="L33766" s="1334"/>
    </row>
    <row r="33767" spans="1:12" ht="24" customHeight="1">
      <c r="A33767" s="1355"/>
      <c r="B33767" s="1355"/>
      <c r="C33767" s="1433"/>
      <c r="E33767" s="1433"/>
      <c r="K33767" s="1433"/>
      <c r="L33767" s="1334"/>
    </row>
    <row r="33768" spans="1:12" ht="24" customHeight="1">
      <c r="A33768" s="1355"/>
      <c r="B33768" s="1355"/>
      <c r="C33768" s="1433"/>
      <c r="E33768" s="1433"/>
      <c r="K33768" s="1433"/>
      <c r="L33768" s="1334"/>
    </row>
    <row r="33769" spans="1:12" ht="24" customHeight="1">
      <c r="A33769" s="1355"/>
      <c r="B33769" s="1355"/>
      <c r="C33769" s="1433"/>
      <c r="E33769" s="1433"/>
      <c r="K33769" s="1433"/>
      <c r="L33769" s="1334"/>
    </row>
    <row r="33770" spans="1:12" ht="24" customHeight="1">
      <c r="A33770" s="1355"/>
      <c r="B33770" s="1355"/>
      <c r="C33770" s="1433"/>
      <c r="E33770" s="1433"/>
      <c r="K33770" s="1433"/>
      <c r="L33770" s="1334"/>
    </row>
    <row r="33771" spans="1:12" ht="24" customHeight="1">
      <c r="A33771" s="1355"/>
      <c r="B33771" s="1355"/>
      <c r="C33771" s="1433"/>
      <c r="E33771" s="1433"/>
      <c r="K33771" s="1433"/>
      <c r="L33771" s="1334"/>
    </row>
    <row r="33772" spans="1:12" ht="24" customHeight="1">
      <c r="A33772" s="1355"/>
      <c r="B33772" s="1355"/>
      <c r="C33772" s="1433"/>
      <c r="E33772" s="1433"/>
      <c r="K33772" s="1433"/>
      <c r="L33772" s="1334"/>
    </row>
    <row r="33773" spans="1:12" ht="24" customHeight="1">
      <c r="A33773" s="1355"/>
      <c r="B33773" s="1355"/>
      <c r="C33773" s="1433"/>
      <c r="E33773" s="1433"/>
      <c r="K33773" s="1433"/>
      <c r="L33773" s="1334"/>
    </row>
    <row r="33774" spans="1:12" ht="24" customHeight="1">
      <c r="A33774" s="1355"/>
      <c r="B33774" s="1355"/>
      <c r="C33774" s="1433"/>
      <c r="E33774" s="1433"/>
      <c r="K33774" s="1433"/>
      <c r="L33774" s="1334"/>
    </row>
    <row r="33775" spans="1:12" ht="24" customHeight="1">
      <c r="A33775" s="1355"/>
      <c r="B33775" s="1355"/>
      <c r="C33775" s="1433"/>
      <c r="E33775" s="1433"/>
      <c r="K33775" s="1433"/>
      <c r="L33775" s="1334"/>
    </row>
    <row r="33776" spans="1:12" ht="24" customHeight="1">
      <c r="A33776" s="1355"/>
      <c r="B33776" s="1355"/>
      <c r="C33776" s="1433"/>
      <c r="E33776" s="1433"/>
      <c r="K33776" s="1433"/>
      <c r="L33776" s="1334"/>
    </row>
    <row r="33777" spans="1:12" ht="24" customHeight="1">
      <c r="A33777" s="1355"/>
      <c r="B33777" s="1355"/>
      <c r="C33777" s="1433"/>
      <c r="E33777" s="1433"/>
      <c r="K33777" s="1433"/>
      <c r="L33777" s="1334"/>
    </row>
    <row r="33778" spans="1:12" ht="24" customHeight="1">
      <c r="A33778" s="1355"/>
      <c r="B33778" s="1355"/>
      <c r="C33778" s="1433"/>
      <c r="E33778" s="1433"/>
      <c r="K33778" s="1433"/>
      <c r="L33778" s="1334"/>
    </row>
    <row r="33779" spans="1:12" ht="24" customHeight="1">
      <c r="A33779" s="1355"/>
      <c r="B33779" s="1355"/>
      <c r="C33779" s="1433"/>
      <c r="E33779" s="1433"/>
      <c r="K33779" s="1433"/>
      <c r="L33779" s="1334"/>
    </row>
    <row r="33780" spans="1:12" ht="24" customHeight="1">
      <c r="A33780" s="1355"/>
      <c r="B33780" s="1355"/>
      <c r="C33780" s="1433"/>
      <c r="E33780" s="1433"/>
      <c r="K33780" s="1433"/>
      <c r="L33780" s="1334"/>
    </row>
    <row r="33781" spans="1:12" ht="24" customHeight="1">
      <c r="A33781" s="1355"/>
      <c r="B33781" s="1355"/>
      <c r="C33781" s="1433"/>
      <c r="E33781" s="1433"/>
      <c r="K33781" s="1433"/>
      <c r="L33781" s="1334"/>
    </row>
    <row r="33782" spans="1:12" ht="24" customHeight="1">
      <c r="A33782" s="1355"/>
      <c r="B33782" s="1355"/>
      <c r="C33782" s="1433"/>
      <c r="E33782" s="1433"/>
      <c r="K33782" s="1433"/>
      <c r="L33782" s="1334"/>
    </row>
    <row r="33783" spans="1:12" ht="24" customHeight="1">
      <c r="A33783" s="1355"/>
      <c r="B33783" s="1355"/>
      <c r="C33783" s="1433"/>
      <c r="E33783" s="1433"/>
      <c r="K33783" s="1433"/>
      <c r="L33783" s="1334"/>
    </row>
    <row r="33784" spans="1:12" ht="24" customHeight="1">
      <c r="A33784" s="1355"/>
      <c r="B33784" s="1355"/>
      <c r="C33784" s="1433"/>
      <c r="E33784" s="1433"/>
      <c r="K33784" s="1433"/>
      <c r="L33784" s="1334"/>
    </row>
    <row r="33785" spans="1:12" ht="24" customHeight="1">
      <c r="A33785" s="1355"/>
      <c r="B33785" s="1355"/>
      <c r="C33785" s="1433"/>
      <c r="E33785" s="1433"/>
      <c r="K33785" s="1433"/>
      <c r="L33785" s="1334"/>
    </row>
    <row r="33786" spans="1:12" ht="24" customHeight="1">
      <c r="A33786" s="1355"/>
      <c r="B33786" s="1355"/>
      <c r="C33786" s="1433"/>
      <c r="E33786" s="1433"/>
      <c r="K33786" s="1433"/>
      <c r="L33786" s="1334"/>
    </row>
    <row r="33787" spans="1:12" ht="24" customHeight="1">
      <c r="A33787" s="1355"/>
      <c r="B33787" s="1355"/>
      <c r="C33787" s="1433"/>
      <c r="E33787" s="1433"/>
      <c r="K33787" s="1433"/>
      <c r="L33787" s="1334"/>
    </row>
    <row r="33788" spans="1:12" ht="24" customHeight="1">
      <c r="A33788" s="1355"/>
      <c r="B33788" s="1355"/>
      <c r="C33788" s="1433"/>
      <c r="E33788" s="1433"/>
      <c r="K33788" s="1433"/>
      <c r="L33788" s="1334"/>
    </row>
    <row r="33789" spans="1:12" ht="24" customHeight="1">
      <c r="A33789" s="1355"/>
      <c r="B33789" s="1355"/>
      <c r="C33789" s="1433"/>
      <c r="E33789" s="1433"/>
      <c r="K33789" s="1433"/>
      <c r="L33789" s="1334"/>
    </row>
    <row r="33790" spans="1:12" ht="24" customHeight="1">
      <c r="A33790" s="1355"/>
      <c r="B33790" s="1355"/>
      <c r="C33790" s="1433"/>
      <c r="E33790" s="1433"/>
      <c r="K33790" s="1433"/>
      <c r="L33790" s="1334"/>
    </row>
    <row r="33791" spans="1:12" ht="24" customHeight="1">
      <c r="A33791" s="1355"/>
      <c r="B33791" s="1355"/>
      <c r="C33791" s="1433"/>
      <c r="E33791" s="1433"/>
      <c r="K33791" s="1433"/>
      <c r="L33791" s="1334"/>
    </row>
    <row r="33792" spans="1:12" ht="24" customHeight="1">
      <c r="A33792" s="1355"/>
      <c r="B33792" s="1355"/>
      <c r="C33792" s="1433"/>
      <c r="E33792" s="1433"/>
      <c r="K33792" s="1433"/>
      <c r="L33792" s="1334"/>
    </row>
    <row r="33793" spans="1:12" ht="24" customHeight="1">
      <c r="A33793" s="1355"/>
      <c r="B33793" s="1355"/>
      <c r="C33793" s="1433"/>
      <c r="E33793" s="1433"/>
      <c r="K33793" s="1433"/>
      <c r="L33793" s="1334"/>
    </row>
    <row r="33794" spans="1:12" ht="24" customHeight="1">
      <c r="A33794" s="1355"/>
      <c r="B33794" s="1355"/>
      <c r="C33794" s="1433"/>
      <c r="E33794" s="1433"/>
      <c r="K33794" s="1433"/>
      <c r="L33794" s="1334"/>
    </row>
    <row r="33795" spans="1:12" ht="24" customHeight="1">
      <c r="A33795" s="1355"/>
      <c r="B33795" s="1355"/>
      <c r="C33795" s="1433"/>
      <c r="E33795" s="1433"/>
      <c r="K33795" s="1433"/>
      <c r="L33795" s="1334"/>
    </row>
    <row r="33796" spans="1:12" ht="24" customHeight="1">
      <c r="A33796" s="1355"/>
      <c r="B33796" s="1355"/>
      <c r="C33796" s="1433"/>
      <c r="E33796" s="1433"/>
      <c r="K33796" s="1433"/>
      <c r="L33796" s="1334"/>
    </row>
    <row r="33797" spans="1:12" ht="24" customHeight="1">
      <c r="A33797" s="1355"/>
      <c r="B33797" s="1355"/>
      <c r="C33797" s="1433"/>
      <c r="E33797" s="1433"/>
      <c r="K33797" s="1433"/>
      <c r="L33797" s="1334"/>
    </row>
    <row r="33798" spans="1:12" ht="24" customHeight="1">
      <c r="A33798" s="1355"/>
      <c r="B33798" s="1355"/>
      <c r="C33798" s="1433"/>
      <c r="E33798" s="1433"/>
      <c r="K33798" s="1433"/>
      <c r="L33798" s="1334"/>
    </row>
    <row r="33799" spans="1:12" ht="24" customHeight="1">
      <c r="A33799" s="1355"/>
      <c r="B33799" s="1355"/>
      <c r="C33799" s="1433"/>
      <c r="E33799" s="1433"/>
      <c r="K33799" s="1433"/>
      <c r="L33799" s="1334"/>
    </row>
    <row r="33800" spans="1:12" ht="24" customHeight="1">
      <c r="A33800" s="1355"/>
      <c r="B33800" s="1355"/>
      <c r="C33800" s="1433"/>
      <c r="E33800" s="1433"/>
      <c r="K33800" s="1433"/>
      <c r="L33800" s="1334"/>
    </row>
    <row r="33801" spans="1:12" ht="24" customHeight="1">
      <c r="A33801" s="1355"/>
      <c r="B33801" s="1355"/>
      <c r="C33801" s="1433"/>
      <c r="E33801" s="1433"/>
      <c r="K33801" s="1433"/>
      <c r="L33801" s="1334"/>
    </row>
    <row r="33802" spans="1:12" ht="24" customHeight="1">
      <c r="A33802" s="1355"/>
      <c r="B33802" s="1355"/>
      <c r="C33802" s="1433"/>
      <c r="E33802" s="1433"/>
      <c r="K33802" s="1433"/>
      <c r="L33802" s="1334"/>
    </row>
    <row r="33803" spans="1:12" ht="24" customHeight="1">
      <c r="A33803" s="1355"/>
      <c r="B33803" s="1355"/>
      <c r="C33803" s="1433"/>
      <c r="E33803" s="1433"/>
      <c r="K33803" s="1433"/>
      <c r="L33803" s="1334"/>
    </row>
    <row r="33804" spans="1:12" ht="24" customHeight="1">
      <c r="A33804" s="1355"/>
      <c r="B33804" s="1355"/>
      <c r="C33804" s="1433"/>
      <c r="E33804" s="1433"/>
      <c r="K33804" s="1433"/>
      <c r="L33804" s="1334"/>
    </row>
    <row r="33805" spans="1:12" ht="24" customHeight="1">
      <c r="A33805" s="1355"/>
      <c r="B33805" s="1355"/>
      <c r="C33805" s="1433"/>
      <c r="E33805" s="1433"/>
      <c r="K33805" s="1433"/>
      <c r="L33805" s="1334"/>
    </row>
    <row r="33806" spans="1:12" ht="24" customHeight="1">
      <c r="A33806" s="1355"/>
      <c r="B33806" s="1355"/>
      <c r="C33806" s="1433"/>
      <c r="E33806" s="1433"/>
      <c r="K33806" s="1433"/>
      <c r="L33806" s="1334"/>
    </row>
    <row r="33807" spans="1:12" ht="24" customHeight="1">
      <c r="A33807" s="1355"/>
      <c r="B33807" s="1355"/>
      <c r="C33807" s="1433"/>
      <c r="E33807" s="1433"/>
      <c r="K33807" s="1433"/>
      <c r="L33807" s="1334"/>
    </row>
    <row r="33808" spans="1:12" ht="24" customHeight="1">
      <c r="A33808" s="1355"/>
      <c r="B33808" s="1355"/>
      <c r="C33808" s="1433"/>
      <c r="E33808" s="1433"/>
      <c r="K33808" s="1433"/>
      <c r="L33808" s="1334"/>
    </row>
    <row r="33809" spans="1:12" ht="24" customHeight="1">
      <c r="A33809" s="1355"/>
      <c r="B33809" s="1355"/>
      <c r="C33809" s="1433"/>
      <c r="E33809" s="1433"/>
      <c r="K33809" s="1433"/>
      <c r="L33809" s="1334"/>
    </row>
    <row r="33810" spans="1:12" ht="24" customHeight="1">
      <c r="A33810" s="1355"/>
      <c r="B33810" s="1355"/>
      <c r="C33810" s="1433"/>
      <c r="E33810" s="1433"/>
      <c r="K33810" s="1433"/>
      <c r="L33810" s="1334"/>
    </row>
    <row r="33811" spans="1:12" ht="24" customHeight="1">
      <c r="A33811" s="1355"/>
      <c r="B33811" s="1355"/>
      <c r="C33811" s="1433"/>
      <c r="E33811" s="1433"/>
      <c r="K33811" s="1433"/>
      <c r="L33811" s="1334"/>
    </row>
    <row r="33812" spans="1:12" ht="24" customHeight="1">
      <c r="A33812" s="1355"/>
      <c r="B33812" s="1355"/>
      <c r="C33812" s="1433"/>
      <c r="E33812" s="1433"/>
      <c r="K33812" s="1433"/>
      <c r="L33812" s="1334"/>
    </row>
    <row r="33813" spans="1:12" ht="24" customHeight="1">
      <c r="A33813" s="1355"/>
      <c r="B33813" s="1355"/>
      <c r="C33813" s="1433"/>
      <c r="E33813" s="1433"/>
      <c r="K33813" s="1433"/>
      <c r="L33813" s="1334"/>
    </row>
    <row r="33814" spans="1:12" ht="24" customHeight="1">
      <c r="A33814" s="1355"/>
      <c r="B33814" s="1355"/>
      <c r="C33814" s="1433"/>
      <c r="E33814" s="1433"/>
      <c r="K33814" s="1433"/>
      <c r="L33814" s="1334"/>
    </row>
    <row r="33815" spans="1:12" ht="24" customHeight="1">
      <c r="A33815" s="1355"/>
      <c r="B33815" s="1355"/>
      <c r="C33815" s="1433"/>
      <c r="E33815" s="1433"/>
      <c r="K33815" s="1433"/>
      <c r="L33815" s="1334"/>
    </row>
    <row r="33816" spans="1:12" ht="24" customHeight="1">
      <c r="A33816" s="1355"/>
      <c r="B33816" s="1355"/>
      <c r="C33816" s="1433"/>
      <c r="E33816" s="1433"/>
      <c r="K33816" s="1433"/>
      <c r="L33816" s="1334"/>
    </row>
    <row r="33817" spans="1:12" ht="24" customHeight="1">
      <c r="A33817" s="1355"/>
      <c r="B33817" s="1355"/>
      <c r="C33817" s="1433"/>
      <c r="E33817" s="1433"/>
      <c r="K33817" s="1433"/>
      <c r="L33817" s="1334"/>
    </row>
    <row r="33818" spans="1:12" ht="24" customHeight="1">
      <c r="A33818" s="1355"/>
      <c r="B33818" s="1355"/>
      <c r="C33818" s="1433"/>
      <c r="E33818" s="1433"/>
      <c r="K33818" s="1433"/>
      <c r="L33818" s="1334"/>
    </row>
    <row r="33819" spans="1:12" ht="24" customHeight="1">
      <c r="A33819" s="1355"/>
      <c r="B33819" s="1355"/>
      <c r="C33819" s="1433"/>
      <c r="E33819" s="1433"/>
      <c r="K33819" s="1433"/>
      <c r="L33819" s="1334"/>
    </row>
    <row r="33820" spans="1:12" ht="24" customHeight="1">
      <c r="A33820" s="1355"/>
      <c r="B33820" s="1355"/>
      <c r="C33820" s="1433"/>
      <c r="E33820" s="1433"/>
      <c r="K33820" s="1433"/>
      <c r="L33820" s="1334"/>
    </row>
    <row r="33821" spans="1:12" ht="24" customHeight="1">
      <c r="A33821" s="1355"/>
      <c r="B33821" s="1355"/>
      <c r="C33821" s="1433"/>
      <c r="E33821" s="1433"/>
      <c r="K33821" s="1433"/>
      <c r="L33821" s="1334"/>
    </row>
    <row r="33822" spans="1:12" ht="24" customHeight="1">
      <c r="A33822" s="1355"/>
      <c r="B33822" s="1355"/>
      <c r="C33822" s="1433"/>
      <c r="E33822" s="1433"/>
      <c r="K33822" s="1433"/>
      <c r="L33822" s="1334"/>
    </row>
    <row r="33823" spans="1:12" ht="24" customHeight="1">
      <c r="A33823" s="1355"/>
      <c r="B33823" s="1355"/>
      <c r="C33823" s="1433"/>
      <c r="E33823" s="1433"/>
      <c r="K33823" s="1433"/>
      <c r="L33823" s="1334"/>
    </row>
    <row r="33824" spans="1:12" ht="24" customHeight="1">
      <c r="A33824" s="1355"/>
      <c r="B33824" s="1355"/>
      <c r="C33824" s="1433"/>
      <c r="E33824" s="1433"/>
      <c r="K33824" s="1433"/>
      <c r="L33824" s="1334"/>
    </row>
    <row r="33825" spans="1:12" ht="24" customHeight="1">
      <c r="A33825" s="1355"/>
      <c r="B33825" s="1355"/>
      <c r="C33825" s="1433"/>
      <c r="E33825" s="1433"/>
      <c r="K33825" s="1433"/>
      <c r="L33825" s="1334"/>
    </row>
    <row r="33826" spans="1:12" ht="24" customHeight="1">
      <c r="A33826" s="1355"/>
      <c r="B33826" s="1355"/>
      <c r="C33826" s="1433"/>
      <c r="E33826" s="1433"/>
      <c r="K33826" s="1433"/>
      <c r="L33826" s="1334"/>
    </row>
    <row r="33827" spans="1:12" ht="24" customHeight="1">
      <c r="A33827" s="1355"/>
      <c r="B33827" s="1355"/>
      <c r="C33827" s="1433"/>
      <c r="E33827" s="1433"/>
      <c r="K33827" s="1433"/>
      <c r="L33827" s="1334"/>
    </row>
    <row r="33828" spans="1:12" ht="24" customHeight="1">
      <c r="A33828" s="1355"/>
      <c r="B33828" s="1355"/>
      <c r="C33828" s="1433"/>
      <c r="E33828" s="1433"/>
      <c r="K33828" s="1433"/>
      <c r="L33828" s="1334"/>
    </row>
    <row r="33829" spans="1:12" ht="24" customHeight="1">
      <c r="A33829" s="1355"/>
      <c r="B33829" s="1355"/>
      <c r="C33829" s="1433"/>
      <c r="E33829" s="1433"/>
      <c r="K33829" s="1433"/>
      <c r="L33829" s="1334"/>
    </row>
    <row r="33830" spans="1:12" ht="24" customHeight="1">
      <c r="A33830" s="1355"/>
      <c r="B33830" s="1355"/>
      <c r="C33830" s="1433"/>
      <c r="E33830" s="1433"/>
      <c r="K33830" s="1433"/>
      <c r="L33830" s="1334"/>
    </row>
    <row r="33831" spans="1:12" ht="24" customHeight="1">
      <c r="A33831" s="1355"/>
      <c r="B33831" s="1355"/>
      <c r="C33831" s="1433"/>
      <c r="E33831" s="1433"/>
      <c r="K33831" s="1433"/>
      <c r="L33831" s="1334"/>
    </row>
    <row r="33832" spans="1:12" ht="24" customHeight="1">
      <c r="A33832" s="1355"/>
      <c r="B33832" s="1355"/>
      <c r="C33832" s="1433"/>
      <c r="E33832" s="1433"/>
      <c r="K33832" s="1433"/>
      <c r="L33832" s="1334"/>
    </row>
    <row r="33833" spans="1:12" ht="24" customHeight="1">
      <c r="A33833" s="1355"/>
      <c r="B33833" s="1355"/>
      <c r="C33833" s="1433"/>
      <c r="E33833" s="1433"/>
      <c r="K33833" s="1433"/>
      <c r="L33833" s="1334"/>
    </row>
    <row r="33834" spans="1:12" ht="24" customHeight="1">
      <c r="A33834" s="1355"/>
      <c r="B33834" s="1355"/>
      <c r="C33834" s="1433"/>
      <c r="E33834" s="1433"/>
      <c r="K33834" s="1433"/>
      <c r="L33834" s="1334"/>
    </row>
    <row r="33835" spans="1:12" ht="24" customHeight="1">
      <c r="A33835" s="1355"/>
      <c r="B33835" s="1355"/>
      <c r="C33835" s="1433"/>
      <c r="E33835" s="1433"/>
      <c r="K33835" s="1433"/>
      <c r="L33835" s="1334"/>
    </row>
    <row r="33836" spans="1:12" ht="24" customHeight="1">
      <c r="A33836" s="1355"/>
      <c r="B33836" s="1355"/>
      <c r="C33836" s="1433"/>
      <c r="E33836" s="1433"/>
      <c r="K33836" s="1433"/>
      <c r="L33836" s="1334"/>
    </row>
    <row r="33837" spans="1:12" ht="24" customHeight="1">
      <c r="A33837" s="1355"/>
      <c r="B33837" s="1355"/>
      <c r="C33837" s="1433"/>
      <c r="E33837" s="1433"/>
      <c r="K33837" s="1433"/>
      <c r="L33837" s="1334"/>
    </row>
    <row r="33838" spans="1:12" ht="24" customHeight="1">
      <c r="A33838" s="1355"/>
      <c r="B33838" s="1355"/>
      <c r="C33838" s="1433"/>
      <c r="E33838" s="1433"/>
      <c r="K33838" s="1433"/>
      <c r="L33838" s="1334"/>
    </row>
    <row r="33839" spans="1:12" ht="24" customHeight="1">
      <c r="A33839" s="1355"/>
      <c r="B33839" s="1355"/>
      <c r="C33839" s="1433"/>
      <c r="E33839" s="1433"/>
      <c r="K33839" s="1433"/>
      <c r="L33839" s="1334"/>
    </row>
    <row r="33840" spans="1:12" ht="24" customHeight="1">
      <c r="A33840" s="1355"/>
      <c r="B33840" s="1355"/>
      <c r="C33840" s="1433"/>
      <c r="E33840" s="1433"/>
      <c r="K33840" s="1433"/>
      <c r="L33840" s="1334"/>
    </row>
    <row r="33841" spans="1:12" ht="24" customHeight="1">
      <c r="A33841" s="1355"/>
      <c r="B33841" s="1355"/>
      <c r="C33841" s="1433"/>
      <c r="E33841" s="1433"/>
      <c r="K33841" s="1433"/>
      <c r="L33841" s="1334"/>
    </row>
    <row r="33842" spans="1:12" ht="24" customHeight="1">
      <c r="A33842" s="1355"/>
      <c r="B33842" s="1355"/>
      <c r="C33842" s="1433"/>
      <c r="E33842" s="1433"/>
      <c r="K33842" s="1433"/>
      <c r="L33842" s="1334"/>
    </row>
    <row r="33843" spans="1:12" ht="24" customHeight="1">
      <c r="A33843" s="1355"/>
      <c r="B33843" s="1355"/>
      <c r="C33843" s="1433"/>
      <c r="E33843" s="1433"/>
      <c r="K33843" s="1433"/>
      <c r="L33843" s="1334"/>
    </row>
    <row r="33844" spans="1:12" ht="24" customHeight="1">
      <c r="A33844" s="1355"/>
      <c r="B33844" s="1355"/>
      <c r="C33844" s="1433"/>
      <c r="E33844" s="1433"/>
      <c r="K33844" s="1433"/>
      <c r="L33844" s="1334"/>
    </row>
    <row r="33845" spans="1:12" ht="24" customHeight="1">
      <c r="A33845" s="1355"/>
      <c r="B33845" s="1355"/>
      <c r="C33845" s="1433"/>
      <c r="E33845" s="1433"/>
      <c r="K33845" s="1433"/>
      <c r="L33845" s="1334"/>
    </row>
    <row r="33846" spans="1:12" ht="24" customHeight="1">
      <c r="A33846" s="1355"/>
      <c r="B33846" s="1355"/>
      <c r="C33846" s="1433"/>
      <c r="E33846" s="1433"/>
      <c r="K33846" s="1433"/>
      <c r="L33846" s="1334"/>
    </row>
    <row r="33847" spans="1:12" ht="24" customHeight="1">
      <c r="A33847" s="1355"/>
      <c r="B33847" s="1355"/>
      <c r="C33847" s="1433"/>
      <c r="E33847" s="1433"/>
      <c r="K33847" s="1433"/>
      <c r="L33847" s="1334"/>
    </row>
    <row r="33848" spans="1:12" ht="24" customHeight="1">
      <c r="A33848" s="1355"/>
      <c r="B33848" s="1355"/>
      <c r="C33848" s="1433"/>
      <c r="E33848" s="1433"/>
      <c r="K33848" s="1433"/>
      <c r="L33848" s="1334"/>
    </row>
    <row r="33849" spans="1:12" ht="24" customHeight="1">
      <c r="A33849" s="1355"/>
      <c r="B33849" s="1355"/>
      <c r="C33849" s="1433"/>
      <c r="E33849" s="1433"/>
      <c r="K33849" s="1433"/>
      <c r="L33849" s="1334"/>
    </row>
    <row r="33850" spans="1:12" ht="24" customHeight="1">
      <c r="A33850" s="1355"/>
      <c r="B33850" s="1355"/>
      <c r="C33850" s="1433"/>
      <c r="E33850" s="1433"/>
      <c r="K33850" s="1433"/>
      <c r="L33850" s="1334"/>
    </row>
    <row r="33851" spans="1:12" ht="24" customHeight="1">
      <c r="A33851" s="1355"/>
      <c r="B33851" s="1355"/>
      <c r="C33851" s="1433"/>
      <c r="E33851" s="1433"/>
      <c r="K33851" s="1433"/>
      <c r="L33851" s="1334"/>
    </row>
    <row r="33852" spans="1:12" ht="24" customHeight="1">
      <c r="A33852" s="1355"/>
      <c r="B33852" s="1355"/>
      <c r="C33852" s="1433"/>
      <c r="E33852" s="1433"/>
      <c r="K33852" s="1433"/>
      <c r="L33852" s="1334"/>
    </row>
    <row r="33853" spans="1:12" ht="24" customHeight="1">
      <c r="A33853" s="1355"/>
      <c r="B33853" s="1355"/>
      <c r="C33853" s="1433"/>
      <c r="E33853" s="1433"/>
      <c r="K33853" s="1433"/>
      <c r="L33853" s="1334"/>
    </row>
    <row r="33854" spans="1:12" ht="24" customHeight="1">
      <c r="A33854" s="1355"/>
      <c r="B33854" s="1355"/>
      <c r="C33854" s="1433"/>
      <c r="E33854" s="1433"/>
      <c r="K33854" s="1433"/>
      <c r="L33854" s="1334"/>
    </row>
    <row r="33855" spans="1:12" ht="24" customHeight="1">
      <c r="A33855" s="1355"/>
      <c r="B33855" s="1355"/>
      <c r="C33855" s="1433"/>
      <c r="E33855" s="1433"/>
      <c r="K33855" s="1433"/>
      <c r="L33855" s="1334"/>
    </row>
    <row r="33856" spans="1:12" ht="24" customHeight="1">
      <c r="A33856" s="1355"/>
      <c r="B33856" s="1355"/>
      <c r="C33856" s="1433"/>
      <c r="E33856" s="1433"/>
      <c r="K33856" s="1433"/>
      <c r="L33856" s="1334"/>
    </row>
    <row r="33857" spans="1:12" ht="24" customHeight="1">
      <c r="A33857" s="1355"/>
      <c r="B33857" s="1355"/>
      <c r="C33857" s="1433"/>
      <c r="E33857" s="1433"/>
      <c r="K33857" s="1433"/>
      <c r="L33857" s="1334"/>
    </row>
    <row r="33858" spans="1:12" ht="24" customHeight="1">
      <c r="A33858" s="1355"/>
      <c r="B33858" s="1355"/>
      <c r="C33858" s="1433"/>
      <c r="E33858" s="1433"/>
      <c r="K33858" s="1433"/>
      <c r="L33858" s="1334"/>
    </row>
    <row r="33859" spans="1:12" ht="24" customHeight="1">
      <c r="A33859" s="1355"/>
      <c r="B33859" s="1355"/>
      <c r="C33859" s="1433"/>
      <c r="E33859" s="1433"/>
      <c r="K33859" s="1433"/>
      <c r="L33859" s="1334"/>
    </row>
    <row r="33860" spans="1:12" ht="24" customHeight="1">
      <c r="A33860" s="1355"/>
      <c r="B33860" s="1355"/>
      <c r="C33860" s="1433"/>
      <c r="E33860" s="1433"/>
      <c r="K33860" s="1433"/>
      <c r="L33860" s="1334"/>
    </row>
    <row r="33861" spans="1:12" ht="24" customHeight="1">
      <c r="A33861" s="1355"/>
      <c r="B33861" s="1355"/>
      <c r="C33861" s="1433"/>
      <c r="E33861" s="1433"/>
      <c r="K33861" s="1433"/>
      <c r="L33861" s="1334"/>
    </row>
    <row r="33862" spans="1:12" ht="24" customHeight="1">
      <c r="A33862" s="1355"/>
      <c r="B33862" s="1355"/>
      <c r="C33862" s="1433"/>
      <c r="E33862" s="1433"/>
      <c r="K33862" s="1433"/>
      <c r="L33862" s="1334"/>
    </row>
    <row r="33863" spans="1:12" ht="24" customHeight="1">
      <c r="A33863" s="1355"/>
      <c r="B33863" s="1355"/>
      <c r="C33863" s="1433"/>
      <c r="E33863" s="1433"/>
      <c r="K33863" s="1433"/>
      <c r="L33863" s="1334"/>
    </row>
    <row r="33864" spans="1:12" ht="24" customHeight="1">
      <c r="A33864" s="1355"/>
      <c r="B33864" s="1355"/>
      <c r="C33864" s="1433"/>
      <c r="E33864" s="1433"/>
      <c r="K33864" s="1433"/>
      <c r="L33864" s="1334"/>
    </row>
    <row r="33865" spans="1:12" ht="24" customHeight="1">
      <c r="A33865" s="1355"/>
      <c r="B33865" s="1355"/>
      <c r="C33865" s="1433"/>
      <c r="E33865" s="1433"/>
      <c r="K33865" s="1433"/>
      <c r="L33865" s="1334"/>
    </row>
    <row r="33866" spans="1:12" ht="24" customHeight="1">
      <c r="A33866" s="1355"/>
      <c r="B33866" s="1355"/>
      <c r="C33866" s="1433"/>
      <c r="E33866" s="1433"/>
      <c r="K33866" s="1433"/>
      <c r="L33866" s="1334"/>
    </row>
    <row r="33867" spans="1:12" ht="24" customHeight="1">
      <c r="A33867" s="1355"/>
      <c r="B33867" s="1355"/>
      <c r="C33867" s="1433"/>
      <c r="E33867" s="1433"/>
      <c r="K33867" s="1433"/>
      <c r="L33867" s="1334"/>
    </row>
    <row r="33868" spans="1:12" ht="24" customHeight="1">
      <c r="A33868" s="1355"/>
      <c r="B33868" s="1355"/>
      <c r="C33868" s="1433"/>
      <c r="E33868" s="1433"/>
      <c r="K33868" s="1433"/>
      <c r="L33868" s="1334"/>
    </row>
    <row r="33869" spans="1:12" ht="24" customHeight="1">
      <c r="A33869" s="1355"/>
      <c r="B33869" s="1355"/>
      <c r="C33869" s="1433"/>
      <c r="E33869" s="1433"/>
      <c r="K33869" s="1433"/>
      <c r="L33869" s="1334"/>
    </row>
    <row r="33870" spans="1:12" ht="24" customHeight="1">
      <c r="A33870" s="1355"/>
      <c r="B33870" s="1355"/>
      <c r="C33870" s="1433"/>
      <c r="E33870" s="1433"/>
      <c r="K33870" s="1433"/>
      <c r="L33870" s="1334"/>
    </row>
    <row r="33871" spans="1:12" ht="24" customHeight="1">
      <c r="A33871" s="1355"/>
      <c r="B33871" s="1355"/>
      <c r="C33871" s="1433"/>
      <c r="E33871" s="1433"/>
      <c r="K33871" s="1433"/>
      <c r="L33871" s="1334"/>
    </row>
    <row r="33872" spans="1:12" ht="24" customHeight="1">
      <c r="A33872" s="1355"/>
      <c r="B33872" s="1355"/>
      <c r="C33872" s="1433"/>
      <c r="E33872" s="1433"/>
      <c r="K33872" s="1433"/>
      <c r="L33872" s="1334"/>
    </row>
    <row r="33873" spans="1:12" ht="24" customHeight="1">
      <c r="A33873" s="1355"/>
      <c r="B33873" s="1355"/>
      <c r="C33873" s="1433"/>
      <c r="E33873" s="1433"/>
      <c r="K33873" s="1433"/>
      <c r="L33873" s="1334"/>
    </row>
    <row r="33874" spans="1:12" ht="24" customHeight="1">
      <c r="A33874" s="1355"/>
      <c r="B33874" s="1355"/>
      <c r="C33874" s="1433"/>
      <c r="E33874" s="1433"/>
      <c r="K33874" s="1433"/>
      <c r="L33874" s="1334"/>
    </row>
    <row r="33875" spans="1:12" ht="24" customHeight="1">
      <c r="A33875" s="1355"/>
      <c r="B33875" s="1355"/>
      <c r="C33875" s="1433"/>
      <c r="E33875" s="1433"/>
      <c r="K33875" s="1433"/>
      <c r="L33875" s="1334"/>
    </row>
    <row r="33876" spans="1:12" ht="24" customHeight="1">
      <c r="A33876" s="1355"/>
      <c r="B33876" s="1355"/>
      <c r="C33876" s="1433"/>
      <c r="E33876" s="1433"/>
      <c r="K33876" s="1433"/>
      <c r="L33876" s="1334"/>
    </row>
    <row r="33877" spans="1:12" ht="24" customHeight="1">
      <c r="A33877" s="1355"/>
      <c r="B33877" s="1355"/>
      <c r="C33877" s="1433"/>
      <c r="E33877" s="1433"/>
      <c r="K33877" s="1433"/>
      <c r="L33877" s="1334"/>
    </row>
    <row r="33878" spans="1:12" ht="24" customHeight="1">
      <c r="A33878" s="1355"/>
      <c r="B33878" s="1355"/>
      <c r="C33878" s="1433"/>
      <c r="E33878" s="1433"/>
      <c r="K33878" s="1433"/>
      <c r="L33878" s="1334"/>
    </row>
    <row r="33879" spans="1:12" ht="24" customHeight="1">
      <c r="A33879" s="1355"/>
      <c r="B33879" s="1355"/>
      <c r="C33879" s="1433"/>
      <c r="E33879" s="1433"/>
      <c r="K33879" s="1433"/>
      <c r="L33879" s="1334"/>
    </row>
    <row r="33880" spans="1:12" ht="24" customHeight="1">
      <c r="A33880" s="1355"/>
      <c r="B33880" s="1355"/>
      <c r="C33880" s="1433"/>
      <c r="E33880" s="1433"/>
      <c r="K33880" s="1433"/>
      <c r="L33880" s="1334"/>
    </row>
    <row r="33881" spans="1:12" ht="24" customHeight="1">
      <c r="A33881" s="1355"/>
      <c r="B33881" s="1355"/>
      <c r="C33881" s="1433"/>
      <c r="E33881" s="1433"/>
      <c r="K33881" s="1433"/>
      <c r="L33881" s="1334"/>
    </row>
    <row r="33882" spans="1:12" ht="24" customHeight="1">
      <c r="A33882" s="1355"/>
      <c r="B33882" s="1355"/>
      <c r="C33882" s="1433"/>
      <c r="E33882" s="1433"/>
      <c r="K33882" s="1433"/>
      <c r="L33882" s="1334"/>
    </row>
    <row r="33883" spans="1:12" ht="24" customHeight="1">
      <c r="A33883" s="1355"/>
      <c r="B33883" s="1355"/>
      <c r="C33883" s="1433"/>
      <c r="E33883" s="1433"/>
      <c r="K33883" s="1433"/>
      <c r="L33883" s="1334"/>
    </row>
    <row r="33884" spans="1:12" ht="24" customHeight="1">
      <c r="A33884" s="1355"/>
      <c r="B33884" s="1355"/>
      <c r="C33884" s="1433"/>
      <c r="E33884" s="1433"/>
      <c r="K33884" s="1433"/>
      <c r="L33884" s="1334"/>
    </row>
    <row r="33885" spans="1:12" ht="24" customHeight="1">
      <c r="A33885" s="1355"/>
      <c r="B33885" s="1355"/>
      <c r="C33885" s="1433"/>
      <c r="E33885" s="1433"/>
      <c r="K33885" s="1433"/>
      <c r="L33885" s="1334"/>
    </row>
    <row r="33886" spans="1:12" ht="24" customHeight="1">
      <c r="A33886" s="1355"/>
      <c r="B33886" s="1355"/>
      <c r="C33886" s="1433"/>
      <c r="E33886" s="1433"/>
      <c r="K33886" s="1433"/>
      <c r="L33886" s="1334"/>
    </row>
    <row r="33887" spans="1:12" ht="24" customHeight="1">
      <c r="A33887" s="1355"/>
      <c r="B33887" s="1355"/>
      <c r="C33887" s="1433"/>
      <c r="E33887" s="1433"/>
      <c r="K33887" s="1433"/>
      <c r="L33887" s="1334"/>
    </row>
    <row r="33888" spans="1:12" ht="24" customHeight="1">
      <c r="A33888" s="1355"/>
      <c r="B33888" s="1355"/>
      <c r="C33888" s="1433"/>
      <c r="E33888" s="1433"/>
      <c r="K33888" s="1433"/>
      <c r="L33888" s="1334"/>
    </row>
    <row r="33889" spans="1:12" ht="24" customHeight="1">
      <c r="A33889" s="1355"/>
      <c r="B33889" s="1355"/>
      <c r="C33889" s="1433"/>
      <c r="E33889" s="1433"/>
      <c r="K33889" s="1433"/>
      <c r="L33889" s="1334"/>
    </row>
    <row r="33890" spans="1:12" ht="24" customHeight="1">
      <c r="A33890" s="1355"/>
      <c r="B33890" s="1355"/>
      <c r="C33890" s="1433"/>
      <c r="E33890" s="1433"/>
      <c r="K33890" s="1433"/>
      <c r="L33890" s="1334"/>
    </row>
    <row r="33891" spans="1:12" ht="24" customHeight="1">
      <c r="A33891" s="1355"/>
      <c r="B33891" s="1355"/>
      <c r="C33891" s="1433"/>
      <c r="E33891" s="1433"/>
      <c r="K33891" s="1433"/>
      <c r="L33891" s="1334"/>
    </row>
    <row r="33892" spans="1:12" ht="24" customHeight="1">
      <c r="A33892" s="1355"/>
      <c r="B33892" s="1355"/>
      <c r="C33892" s="1433"/>
      <c r="E33892" s="1433"/>
      <c r="K33892" s="1433"/>
      <c r="L33892" s="1334"/>
    </row>
    <row r="33893" spans="1:12" ht="24" customHeight="1">
      <c r="A33893" s="1355"/>
      <c r="B33893" s="1355"/>
      <c r="C33893" s="1433"/>
      <c r="E33893" s="1433"/>
      <c r="K33893" s="1433"/>
      <c r="L33893" s="1334"/>
    </row>
    <row r="33894" spans="1:12" ht="24" customHeight="1">
      <c r="A33894" s="1355"/>
      <c r="B33894" s="1355"/>
      <c r="C33894" s="1433"/>
      <c r="E33894" s="1433"/>
      <c r="K33894" s="1433"/>
      <c r="L33894" s="1334"/>
    </row>
    <row r="33895" spans="1:12" ht="24" customHeight="1">
      <c r="A33895" s="1355"/>
      <c r="B33895" s="1355"/>
      <c r="C33895" s="1433"/>
      <c r="E33895" s="1433"/>
      <c r="K33895" s="1433"/>
      <c r="L33895" s="1334"/>
    </row>
    <row r="33896" spans="1:12" ht="24" customHeight="1">
      <c r="A33896" s="1355"/>
      <c r="B33896" s="1355"/>
      <c r="C33896" s="1433"/>
      <c r="E33896" s="1433"/>
      <c r="K33896" s="1433"/>
      <c r="L33896" s="1334"/>
    </row>
    <row r="33897" spans="1:12" ht="24" customHeight="1">
      <c r="A33897" s="1355"/>
      <c r="B33897" s="1355"/>
      <c r="C33897" s="1433"/>
      <c r="E33897" s="1433"/>
      <c r="K33897" s="1433"/>
      <c r="L33897" s="1334"/>
    </row>
    <row r="33898" spans="1:12" ht="24" customHeight="1">
      <c r="A33898" s="1355"/>
      <c r="B33898" s="1355"/>
      <c r="C33898" s="1433"/>
      <c r="E33898" s="1433"/>
      <c r="K33898" s="1433"/>
      <c r="L33898" s="1334"/>
    </row>
    <row r="33899" spans="1:12" ht="24" customHeight="1">
      <c r="A33899" s="1355"/>
      <c r="B33899" s="1355"/>
      <c r="C33899" s="1433"/>
      <c r="E33899" s="1433"/>
      <c r="K33899" s="1433"/>
      <c r="L33899" s="1334"/>
    </row>
    <row r="33900" spans="1:12" ht="24" customHeight="1">
      <c r="A33900" s="1355"/>
      <c r="B33900" s="1355"/>
      <c r="C33900" s="1433"/>
      <c r="E33900" s="1433"/>
      <c r="K33900" s="1433"/>
      <c r="L33900" s="1334"/>
    </row>
    <row r="33901" spans="1:12" ht="24" customHeight="1">
      <c r="A33901" s="1355"/>
      <c r="B33901" s="1355"/>
      <c r="C33901" s="1433"/>
      <c r="E33901" s="1433"/>
      <c r="K33901" s="1433"/>
      <c r="L33901" s="1334"/>
    </row>
    <row r="33902" spans="1:12" ht="24" customHeight="1">
      <c r="A33902" s="1355"/>
      <c r="B33902" s="1355"/>
      <c r="C33902" s="1433"/>
      <c r="E33902" s="1433"/>
      <c r="K33902" s="1433"/>
      <c r="L33902" s="1334"/>
    </row>
    <row r="33903" spans="1:12" ht="24" customHeight="1">
      <c r="A33903" s="1355"/>
      <c r="B33903" s="1355"/>
      <c r="C33903" s="1433"/>
      <c r="E33903" s="1433"/>
      <c r="K33903" s="1433"/>
      <c r="L33903" s="1334"/>
    </row>
    <row r="33904" spans="1:12" ht="24" customHeight="1">
      <c r="A33904" s="1355"/>
      <c r="B33904" s="1355"/>
      <c r="C33904" s="1433"/>
      <c r="E33904" s="1433"/>
      <c r="K33904" s="1433"/>
      <c r="L33904" s="1334"/>
    </row>
    <row r="33905" spans="1:12" ht="24" customHeight="1">
      <c r="A33905" s="1355"/>
      <c r="B33905" s="1355"/>
      <c r="C33905" s="1433"/>
      <c r="E33905" s="1433"/>
      <c r="K33905" s="1433"/>
      <c r="L33905" s="1334"/>
    </row>
    <row r="33906" spans="1:12" ht="24" customHeight="1">
      <c r="A33906" s="1355"/>
      <c r="B33906" s="1355"/>
      <c r="C33906" s="1433"/>
      <c r="E33906" s="1433"/>
      <c r="K33906" s="1433"/>
      <c r="L33906" s="1334"/>
    </row>
    <row r="33907" spans="1:12" ht="24" customHeight="1">
      <c r="A33907" s="1355"/>
      <c r="B33907" s="1355"/>
      <c r="C33907" s="1433"/>
      <c r="E33907" s="1433"/>
      <c r="K33907" s="1433"/>
      <c r="L33907" s="1334"/>
    </row>
    <row r="33908" spans="1:12" ht="24" customHeight="1">
      <c r="A33908" s="1355"/>
      <c r="B33908" s="1355"/>
      <c r="C33908" s="1433"/>
      <c r="E33908" s="1433"/>
      <c r="K33908" s="1433"/>
      <c r="L33908" s="1334"/>
    </row>
    <row r="33909" spans="1:12" ht="24" customHeight="1">
      <c r="A33909" s="1355"/>
      <c r="B33909" s="1355"/>
      <c r="C33909" s="1433"/>
      <c r="E33909" s="1433"/>
      <c r="K33909" s="1433"/>
      <c r="L33909" s="1334"/>
    </row>
    <row r="33910" spans="1:12" ht="24" customHeight="1">
      <c r="A33910" s="1355"/>
      <c r="B33910" s="1355"/>
      <c r="C33910" s="1433"/>
      <c r="E33910" s="1433"/>
      <c r="K33910" s="1433"/>
      <c r="L33910" s="1334"/>
    </row>
    <row r="33911" spans="1:12" ht="24" customHeight="1">
      <c r="A33911" s="1355"/>
      <c r="B33911" s="1355"/>
      <c r="C33911" s="1433"/>
      <c r="E33911" s="1433"/>
      <c r="K33911" s="1433"/>
      <c r="L33911" s="1334"/>
    </row>
    <row r="33912" spans="1:12" ht="24" customHeight="1">
      <c r="A33912" s="1355"/>
      <c r="B33912" s="1355"/>
      <c r="C33912" s="1433"/>
      <c r="E33912" s="1433"/>
      <c r="K33912" s="1433"/>
      <c r="L33912" s="1334"/>
    </row>
    <row r="33913" spans="1:12" ht="24" customHeight="1">
      <c r="A33913" s="1355"/>
      <c r="B33913" s="1355"/>
      <c r="C33913" s="1433"/>
      <c r="E33913" s="1433"/>
      <c r="K33913" s="1433"/>
      <c r="L33913" s="1334"/>
    </row>
    <row r="33914" spans="1:12" ht="24" customHeight="1">
      <c r="A33914" s="1355"/>
      <c r="B33914" s="1355"/>
      <c r="C33914" s="1433"/>
      <c r="E33914" s="1433"/>
      <c r="K33914" s="1433"/>
      <c r="L33914" s="1334"/>
    </row>
    <row r="33915" spans="1:12" ht="24" customHeight="1">
      <c r="A33915" s="1355"/>
      <c r="B33915" s="1355"/>
      <c r="C33915" s="1433"/>
      <c r="E33915" s="1433"/>
      <c r="K33915" s="1433"/>
      <c r="L33915" s="1334"/>
    </row>
    <row r="33916" spans="1:12" ht="24" customHeight="1">
      <c r="A33916" s="1355"/>
      <c r="B33916" s="1355"/>
      <c r="C33916" s="1433"/>
      <c r="E33916" s="1433"/>
      <c r="K33916" s="1433"/>
      <c r="L33916" s="1334"/>
    </row>
    <row r="33917" spans="1:12" ht="24" customHeight="1">
      <c r="A33917" s="1355"/>
      <c r="B33917" s="1355"/>
      <c r="C33917" s="1433"/>
      <c r="E33917" s="1433"/>
      <c r="K33917" s="1433"/>
      <c r="L33917" s="1334"/>
    </row>
    <row r="33918" spans="1:12" ht="24" customHeight="1">
      <c r="A33918" s="1355"/>
      <c r="B33918" s="1355"/>
      <c r="C33918" s="1433"/>
      <c r="E33918" s="1433"/>
      <c r="K33918" s="1433"/>
      <c r="L33918" s="1334"/>
    </row>
    <row r="33919" spans="1:12" ht="24" customHeight="1">
      <c r="A33919" s="1355"/>
      <c r="B33919" s="1355"/>
      <c r="C33919" s="1433"/>
      <c r="E33919" s="1433"/>
      <c r="K33919" s="1433"/>
      <c r="L33919" s="1334"/>
    </row>
    <row r="33920" spans="1:12" ht="24" customHeight="1">
      <c r="A33920" s="1355"/>
      <c r="B33920" s="1355"/>
      <c r="C33920" s="1433"/>
      <c r="E33920" s="1433"/>
      <c r="K33920" s="1433"/>
      <c r="L33920" s="1334"/>
    </row>
    <row r="33921" spans="1:12" ht="24" customHeight="1">
      <c r="A33921" s="1355"/>
      <c r="B33921" s="1355"/>
      <c r="C33921" s="1433"/>
      <c r="E33921" s="1433"/>
      <c r="K33921" s="1433"/>
      <c r="L33921" s="1334"/>
    </row>
    <row r="33922" spans="1:12" ht="24" customHeight="1">
      <c r="A33922" s="1355"/>
      <c r="B33922" s="1355"/>
      <c r="C33922" s="1433"/>
      <c r="E33922" s="1433"/>
      <c r="K33922" s="1433"/>
      <c r="L33922" s="1334"/>
    </row>
    <row r="33923" spans="1:12" ht="24" customHeight="1">
      <c r="A33923" s="1355"/>
      <c r="B33923" s="1355"/>
      <c r="C33923" s="1433"/>
      <c r="E33923" s="1433"/>
      <c r="K33923" s="1433"/>
      <c r="L33923" s="1334"/>
    </row>
    <row r="33924" spans="1:12" ht="24" customHeight="1">
      <c r="A33924" s="1355"/>
      <c r="B33924" s="1355"/>
      <c r="C33924" s="1433"/>
      <c r="E33924" s="1433"/>
      <c r="K33924" s="1433"/>
      <c r="L33924" s="1334"/>
    </row>
    <row r="33925" spans="1:12" ht="24" customHeight="1">
      <c r="A33925" s="1355"/>
      <c r="B33925" s="1355"/>
      <c r="C33925" s="1433"/>
      <c r="E33925" s="1433"/>
      <c r="K33925" s="1433"/>
      <c r="L33925" s="1334"/>
    </row>
    <row r="33926" spans="1:12" ht="24" customHeight="1">
      <c r="A33926" s="1355"/>
      <c r="B33926" s="1355"/>
      <c r="C33926" s="1433"/>
      <c r="E33926" s="1433"/>
      <c r="K33926" s="1433"/>
      <c r="L33926" s="1334"/>
    </row>
    <row r="33927" spans="1:12" ht="24" customHeight="1">
      <c r="A33927" s="1355"/>
      <c r="B33927" s="1355"/>
      <c r="C33927" s="1433"/>
      <c r="E33927" s="1433"/>
      <c r="K33927" s="1433"/>
      <c r="L33927" s="1334"/>
    </row>
    <row r="33928" spans="1:12" ht="24" customHeight="1">
      <c r="A33928" s="1355"/>
      <c r="B33928" s="1355"/>
      <c r="C33928" s="1433"/>
      <c r="E33928" s="1433"/>
      <c r="K33928" s="1433"/>
      <c r="L33928" s="1334"/>
    </row>
    <row r="33929" spans="1:12" ht="24" customHeight="1">
      <c r="A33929" s="1355"/>
      <c r="B33929" s="1355"/>
      <c r="C33929" s="1433"/>
      <c r="E33929" s="1433"/>
      <c r="K33929" s="1433"/>
      <c r="L33929" s="1334"/>
    </row>
    <row r="33930" spans="1:12" ht="24" customHeight="1">
      <c r="A33930" s="1355"/>
      <c r="B33930" s="1355"/>
      <c r="C33930" s="1433"/>
      <c r="E33930" s="1433"/>
      <c r="K33930" s="1433"/>
      <c r="L33930" s="1334"/>
    </row>
    <row r="33931" spans="1:12" ht="24" customHeight="1">
      <c r="A33931" s="1355"/>
      <c r="B33931" s="1355"/>
      <c r="C33931" s="1433"/>
      <c r="E33931" s="1433"/>
      <c r="K33931" s="1433"/>
      <c r="L33931" s="1334"/>
    </row>
    <row r="33932" spans="1:12" ht="24" customHeight="1">
      <c r="A33932" s="1355"/>
      <c r="B33932" s="1355"/>
      <c r="C33932" s="1433"/>
      <c r="E33932" s="1433"/>
      <c r="K33932" s="1433"/>
      <c r="L33932" s="1334"/>
    </row>
    <row r="33933" spans="1:12" ht="24" customHeight="1">
      <c r="A33933" s="1355"/>
      <c r="B33933" s="1355"/>
      <c r="C33933" s="1433"/>
      <c r="E33933" s="1433"/>
      <c r="K33933" s="1433"/>
      <c r="L33933" s="1334"/>
    </row>
    <row r="33934" spans="1:12" ht="24" customHeight="1">
      <c r="A33934" s="1355"/>
      <c r="B33934" s="1355"/>
      <c r="C33934" s="1433"/>
      <c r="E33934" s="1433"/>
      <c r="K33934" s="1433"/>
      <c r="L33934" s="1334"/>
    </row>
    <row r="33935" spans="1:12" ht="24" customHeight="1">
      <c r="A33935" s="1355"/>
      <c r="B33935" s="1355"/>
      <c r="C33935" s="1433"/>
      <c r="E33935" s="1433"/>
      <c r="K33935" s="1433"/>
      <c r="L33935" s="1334"/>
    </row>
    <row r="33936" spans="1:12" ht="24" customHeight="1">
      <c r="A33936" s="1355"/>
      <c r="B33936" s="1355"/>
      <c r="C33936" s="1433"/>
      <c r="E33936" s="1433"/>
      <c r="K33936" s="1433"/>
      <c r="L33936" s="1334"/>
    </row>
    <row r="33937" spans="1:12" ht="24" customHeight="1">
      <c r="A33937" s="1355"/>
      <c r="B33937" s="1355"/>
      <c r="C33937" s="1433"/>
      <c r="E33937" s="1433"/>
      <c r="K33937" s="1433"/>
      <c r="L33937" s="1334"/>
    </row>
    <row r="33938" spans="1:12" ht="24" customHeight="1">
      <c r="A33938" s="1355"/>
      <c r="B33938" s="1355"/>
      <c r="C33938" s="1433"/>
      <c r="E33938" s="1433"/>
      <c r="K33938" s="1433"/>
      <c r="L33938" s="1334"/>
    </row>
    <row r="33939" spans="1:12" ht="24" customHeight="1">
      <c r="A33939" s="1355"/>
      <c r="B33939" s="1355"/>
      <c r="C33939" s="1433"/>
      <c r="E33939" s="1433"/>
      <c r="K33939" s="1433"/>
      <c r="L33939" s="1334"/>
    </row>
    <row r="33940" spans="1:12" ht="24" customHeight="1">
      <c r="A33940" s="1355"/>
      <c r="B33940" s="1355"/>
      <c r="C33940" s="1433"/>
      <c r="E33940" s="1433"/>
      <c r="K33940" s="1433"/>
      <c r="L33940" s="1334"/>
    </row>
    <row r="33941" spans="1:12" ht="24" customHeight="1">
      <c r="A33941" s="1355"/>
      <c r="B33941" s="1355"/>
      <c r="C33941" s="1433"/>
      <c r="E33941" s="1433"/>
      <c r="K33941" s="1433"/>
      <c r="L33941" s="1334"/>
    </row>
    <row r="33942" spans="1:12" ht="24" customHeight="1">
      <c r="A33942" s="1355"/>
      <c r="B33942" s="1355"/>
      <c r="C33942" s="1433"/>
      <c r="E33942" s="1433"/>
      <c r="K33942" s="1433"/>
      <c r="L33942" s="1334"/>
    </row>
    <row r="33943" spans="1:12" ht="24" customHeight="1">
      <c r="A33943" s="1355"/>
      <c r="B33943" s="1355"/>
      <c r="C33943" s="1433"/>
      <c r="E33943" s="1433"/>
      <c r="K33943" s="1433"/>
      <c r="L33943" s="1334"/>
    </row>
    <row r="33944" spans="1:12" ht="24" customHeight="1">
      <c r="A33944" s="1355"/>
      <c r="B33944" s="1355"/>
      <c r="C33944" s="1433"/>
      <c r="E33944" s="1433"/>
      <c r="K33944" s="1433"/>
      <c r="L33944" s="1334"/>
    </row>
    <row r="33945" spans="1:12" ht="24" customHeight="1">
      <c r="A33945" s="1355"/>
      <c r="B33945" s="1355"/>
      <c r="C33945" s="1433"/>
      <c r="E33945" s="1433"/>
      <c r="K33945" s="1433"/>
      <c r="L33945" s="1334"/>
    </row>
    <row r="33946" spans="1:12" ht="24" customHeight="1">
      <c r="A33946" s="1355"/>
      <c r="B33946" s="1355"/>
      <c r="C33946" s="1433"/>
      <c r="E33946" s="1433"/>
      <c r="K33946" s="1433"/>
      <c r="L33946" s="1334"/>
    </row>
    <row r="33947" spans="1:12" ht="24" customHeight="1">
      <c r="A33947" s="1355"/>
      <c r="B33947" s="1355"/>
      <c r="C33947" s="1433"/>
      <c r="E33947" s="1433"/>
      <c r="K33947" s="1433"/>
      <c r="L33947" s="1334"/>
    </row>
    <row r="33948" spans="1:12" ht="24" customHeight="1">
      <c r="A33948" s="1355"/>
      <c r="B33948" s="1355"/>
      <c r="C33948" s="1433"/>
      <c r="E33948" s="1433"/>
      <c r="K33948" s="1433"/>
      <c r="L33948" s="1334"/>
    </row>
    <row r="33949" spans="1:12" ht="24" customHeight="1">
      <c r="A33949" s="1355"/>
      <c r="B33949" s="1355"/>
      <c r="C33949" s="1433"/>
      <c r="E33949" s="1433"/>
      <c r="K33949" s="1433"/>
      <c r="L33949" s="1334"/>
    </row>
    <row r="33950" spans="1:12" ht="24" customHeight="1">
      <c r="A33950" s="1355"/>
      <c r="B33950" s="1355"/>
      <c r="C33950" s="1433"/>
      <c r="E33950" s="1433"/>
      <c r="K33950" s="1433"/>
      <c r="L33950" s="1334"/>
    </row>
    <row r="33951" spans="1:12" ht="24" customHeight="1">
      <c r="A33951" s="1355"/>
      <c r="B33951" s="1355"/>
      <c r="C33951" s="1433"/>
      <c r="E33951" s="1433"/>
      <c r="K33951" s="1433"/>
      <c r="L33951" s="1334"/>
    </row>
    <row r="33952" spans="1:12" ht="24" customHeight="1">
      <c r="A33952" s="1355"/>
      <c r="B33952" s="1355"/>
      <c r="C33952" s="1433"/>
      <c r="E33952" s="1433"/>
      <c r="K33952" s="1433"/>
      <c r="L33952" s="1334"/>
    </row>
    <row r="33953" spans="1:12" ht="24" customHeight="1">
      <c r="A33953" s="1355"/>
      <c r="B33953" s="1355"/>
      <c r="C33953" s="1433"/>
      <c r="E33953" s="1433"/>
      <c r="K33953" s="1433"/>
      <c r="L33953" s="1334"/>
    </row>
    <row r="33954" spans="1:12" ht="24" customHeight="1">
      <c r="A33954" s="1355"/>
      <c r="B33954" s="1355"/>
      <c r="C33954" s="1433"/>
      <c r="E33954" s="1433"/>
      <c r="K33954" s="1433"/>
      <c r="L33954" s="1334"/>
    </row>
    <row r="33955" spans="1:12" ht="24" customHeight="1">
      <c r="A33955" s="1355"/>
      <c r="B33955" s="1355"/>
      <c r="C33955" s="1433"/>
      <c r="E33955" s="1433"/>
      <c r="K33955" s="1433"/>
      <c r="L33955" s="1334"/>
    </row>
    <row r="33956" spans="1:12" ht="24" customHeight="1">
      <c r="A33956" s="1355"/>
      <c r="B33956" s="1355"/>
      <c r="C33956" s="1433"/>
      <c r="E33956" s="1433"/>
      <c r="K33956" s="1433"/>
      <c r="L33956" s="1334"/>
    </row>
    <row r="33957" spans="1:12" ht="24" customHeight="1">
      <c r="A33957" s="1355"/>
      <c r="B33957" s="1355"/>
      <c r="C33957" s="1433"/>
      <c r="E33957" s="1433"/>
      <c r="K33957" s="1433"/>
      <c r="L33957" s="1334"/>
    </row>
    <row r="33958" spans="1:12" ht="24" customHeight="1">
      <c r="A33958" s="1355"/>
      <c r="B33958" s="1355"/>
      <c r="C33958" s="1433"/>
      <c r="E33958" s="1433"/>
      <c r="K33958" s="1433"/>
      <c r="L33958" s="1334"/>
    </row>
    <row r="33959" spans="1:12" ht="24" customHeight="1">
      <c r="A33959" s="1355"/>
      <c r="B33959" s="1355"/>
      <c r="C33959" s="1433"/>
      <c r="E33959" s="1433"/>
      <c r="K33959" s="1433"/>
      <c r="L33959" s="1334"/>
    </row>
    <row r="33960" spans="1:12" ht="24" customHeight="1">
      <c r="A33960" s="1355"/>
      <c r="B33960" s="1355"/>
      <c r="C33960" s="1433"/>
      <c r="E33960" s="1433"/>
      <c r="K33960" s="1433"/>
      <c r="L33960" s="1334"/>
    </row>
    <row r="33961" spans="1:12" ht="24" customHeight="1">
      <c r="A33961" s="1355"/>
      <c r="B33961" s="1355"/>
      <c r="C33961" s="1433"/>
      <c r="E33961" s="1433"/>
      <c r="K33961" s="1433"/>
      <c r="L33961" s="1334"/>
    </row>
    <row r="33962" spans="1:12" ht="24" customHeight="1">
      <c r="A33962" s="1355"/>
      <c r="B33962" s="1355"/>
      <c r="C33962" s="1433"/>
      <c r="E33962" s="1433"/>
      <c r="K33962" s="1433"/>
      <c r="L33962" s="1334"/>
    </row>
    <row r="33963" spans="1:12" ht="24" customHeight="1">
      <c r="A33963" s="1355"/>
      <c r="B33963" s="1355"/>
      <c r="C33963" s="1433"/>
      <c r="E33963" s="1433"/>
      <c r="K33963" s="1433"/>
      <c r="L33963" s="1334"/>
    </row>
    <row r="33964" spans="1:12" ht="24" customHeight="1">
      <c r="A33964" s="1355"/>
      <c r="B33964" s="1355"/>
      <c r="C33964" s="1433"/>
      <c r="E33964" s="1433"/>
      <c r="K33964" s="1433"/>
      <c r="L33964" s="1334"/>
    </row>
    <row r="33965" spans="1:12" ht="24" customHeight="1">
      <c r="A33965" s="1355"/>
      <c r="B33965" s="1355"/>
      <c r="C33965" s="1433"/>
      <c r="E33965" s="1433"/>
      <c r="K33965" s="1433"/>
      <c r="L33965" s="1334"/>
    </row>
    <row r="33966" spans="1:12" ht="24" customHeight="1">
      <c r="A33966" s="1355"/>
      <c r="B33966" s="1355"/>
      <c r="C33966" s="1433"/>
      <c r="E33966" s="1433"/>
      <c r="K33966" s="1433"/>
      <c r="L33966" s="1334"/>
    </row>
    <row r="33967" spans="1:12" ht="24" customHeight="1">
      <c r="A33967" s="1355"/>
      <c r="B33967" s="1355"/>
      <c r="C33967" s="1433"/>
      <c r="E33967" s="1433"/>
      <c r="K33967" s="1433"/>
      <c r="L33967" s="1334"/>
    </row>
    <row r="33968" spans="1:12" ht="24" customHeight="1">
      <c r="A33968" s="1355"/>
      <c r="B33968" s="1355"/>
      <c r="C33968" s="1433"/>
      <c r="E33968" s="1433"/>
      <c r="K33968" s="1433"/>
      <c r="L33968" s="1334"/>
    </row>
    <row r="33969" spans="1:12" ht="24" customHeight="1">
      <c r="A33969" s="1355"/>
      <c r="B33969" s="1355"/>
      <c r="C33969" s="1433"/>
      <c r="E33969" s="1433"/>
      <c r="K33969" s="1433"/>
      <c r="L33969" s="1334"/>
    </row>
    <row r="33970" spans="1:12" ht="24" customHeight="1">
      <c r="A33970" s="1355"/>
      <c r="B33970" s="1355"/>
      <c r="C33970" s="1433"/>
      <c r="E33970" s="1433"/>
      <c r="K33970" s="1433"/>
      <c r="L33970" s="1334"/>
    </row>
    <row r="33971" spans="1:12" ht="24" customHeight="1">
      <c r="A33971" s="1355"/>
      <c r="B33971" s="1355"/>
      <c r="C33971" s="1433"/>
      <c r="E33971" s="1433"/>
      <c r="K33971" s="1433"/>
      <c r="L33971" s="1334"/>
    </row>
    <row r="33972" spans="1:12" ht="24" customHeight="1">
      <c r="A33972" s="1355"/>
      <c r="B33972" s="1355"/>
      <c r="C33972" s="1433"/>
      <c r="E33972" s="1433"/>
      <c r="K33972" s="1433"/>
      <c r="L33972" s="1334"/>
    </row>
    <row r="33973" spans="1:12" ht="24" customHeight="1">
      <c r="A33973" s="1355"/>
      <c r="B33973" s="1355"/>
      <c r="C33973" s="1433"/>
      <c r="E33973" s="1433"/>
      <c r="K33973" s="1433"/>
      <c r="L33973" s="1334"/>
    </row>
    <row r="33974" spans="1:12" ht="24" customHeight="1">
      <c r="A33974" s="1355"/>
      <c r="B33974" s="1355"/>
      <c r="C33974" s="1433"/>
      <c r="E33974" s="1433"/>
      <c r="K33974" s="1433"/>
      <c r="L33974" s="1334"/>
    </row>
    <row r="33975" spans="1:12" ht="24" customHeight="1">
      <c r="A33975" s="1355"/>
      <c r="B33975" s="1355"/>
      <c r="C33975" s="1433"/>
      <c r="E33975" s="1433"/>
      <c r="K33975" s="1433"/>
      <c r="L33975" s="1334"/>
    </row>
    <row r="33976" spans="1:12" ht="24" customHeight="1">
      <c r="A33976" s="1355"/>
      <c r="B33976" s="1355"/>
      <c r="C33976" s="1433"/>
      <c r="E33976" s="1433"/>
      <c r="K33976" s="1433"/>
      <c r="L33976" s="1334"/>
    </row>
    <row r="33977" spans="1:12" ht="24" customHeight="1">
      <c r="A33977" s="1355"/>
      <c r="B33977" s="1355"/>
      <c r="C33977" s="1433"/>
      <c r="E33977" s="1433"/>
      <c r="K33977" s="1433"/>
      <c r="L33977" s="1334"/>
    </row>
    <row r="33978" spans="1:12" ht="24" customHeight="1">
      <c r="A33978" s="1355"/>
      <c r="B33978" s="1355"/>
      <c r="C33978" s="1433"/>
      <c r="E33978" s="1433"/>
      <c r="K33978" s="1433"/>
      <c r="L33978" s="1334"/>
    </row>
    <row r="33979" spans="1:12" ht="24" customHeight="1">
      <c r="A33979" s="1355"/>
      <c r="B33979" s="1355"/>
      <c r="C33979" s="1433"/>
      <c r="E33979" s="1433"/>
      <c r="K33979" s="1433"/>
      <c r="L33979" s="1334"/>
    </row>
    <row r="33980" spans="1:12" ht="24" customHeight="1">
      <c r="A33980" s="1355"/>
      <c r="B33980" s="1355"/>
      <c r="C33980" s="1433"/>
      <c r="E33980" s="1433"/>
      <c r="K33980" s="1433"/>
      <c r="L33980" s="1334"/>
    </row>
    <row r="33981" spans="1:12" ht="24" customHeight="1">
      <c r="A33981" s="1355"/>
      <c r="B33981" s="1355"/>
      <c r="C33981" s="1433"/>
      <c r="E33981" s="1433"/>
      <c r="K33981" s="1433"/>
      <c r="L33981" s="1334"/>
    </row>
    <row r="33982" spans="1:12" ht="24" customHeight="1">
      <c r="A33982" s="1355"/>
      <c r="B33982" s="1355"/>
      <c r="C33982" s="1433"/>
      <c r="E33982" s="1433"/>
      <c r="K33982" s="1433"/>
      <c r="L33982" s="1334"/>
    </row>
    <row r="33983" spans="1:12" ht="24" customHeight="1">
      <c r="A33983" s="1355"/>
      <c r="B33983" s="1355"/>
      <c r="C33983" s="1433"/>
      <c r="E33983" s="1433"/>
      <c r="K33983" s="1433"/>
      <c r="L33983" s="1334"/>
    </row>
    <row r="33984" spans="1:12" ht="24" customHeight="1">
      <c r="A33984" s="1355"/>
      <c r="B33984" s="1355"/>
      <c r="C33984" s="1433"/>
      <c r="E33984" s="1433"/>
      <c r="K33984" s="1433"/>
      <c r="L33984" s="1334"/>
    </row>
    <row r="33985" spans="1:12" ht="24" customHeight="1">
      <c r="A33985" s="1355"/>
      <c r="B33985" s="1355"/>
      <c r="C33985" s="1433"/>
      <c r="E33985" s="1433"/>
      <c r="K33985" s="1433"/>
      <c r="L33985" s="1334"/>
    </row>
    <row r="33986" spans="1:12" ht="24" customHeight="1">
      <c r="A33986" s="1355"/>
      <c r="B33986" s="1355"/>
      <c r="C33986" s="1433"/>
      <c r="E33986" s="1433"/>
      <c r="K33986" s="1433"/>
      <c r="L33986" s="1334"/>
    </row>
    <row r="33987" spans="1:12" ht="24" customHeight="1">
      <c r="A33987" s="1355"/>
      <c r="B33987" s="1355"/>
      <c r="C33987" s="1433"/>
      <c r="E33987" s="1433"/>
      <c r="K33987" s="1433"/>
      <c r="L33987" s="1334"/>
    </row>
    <row r="33988" spans="1:12" ht="24" customHeight="1">
      <c r="A33988" s="1355"/>
      <c r="B33988" s="1355"/>
      <c r="C33988" s="1433"/>
      <c r="E33988" s="1433"/>
      <c r="K33988" s="1433"/>
      <c r="L33988" s="1334"/>
    </row>
    <row r="33989" spans="1:12" ht="24" customHeight="1">
      <c r="A33989" s="1355"/>
      <c r="B33989" s="1355"/>
      <c r="C33989" s="1433"/>
      <c r="E33989" s="1433"/>
      <c r="K33989" s="1433"/>
      <c r="L33989" s="1334"/>
    </row>
    <row r="33990" spans="1:12" ht="24" customHeight="1">
      <c r="A33990" s="1355"/>
      <c r="B33990" s="1355"/>
      <c r="C33990" s="1433"/>
      <c r="E33990" s="1433"/>
      <c r="K33990" s="1433"/>
      <c r="L33990" s="1334"/>
    </row>
    <row r="33991" spans="1:12" ht="24" customHeight="1">
      <c r="A33991" s="1355"/>
      <c r="B33991" s="1355"/>
      <c r="C33991" s="1433"/>
      <c r="E33991" s="1433"/>
      <c r="K33991" s="1433"/>
      <c r="L33991" s="1334"/>
    </row>
    <row r="33992" spans="1:12" ht="24" customHeight="1">
      <c r="A33992" s="1355"/>
      <c r="B33992" s="1355"/>
      <c r="C33992" s="1433"/>
      <c r="E33992" s="1433"/>
      <c r="K33992" s="1433"/>
      <c r="L33992" s="1334"/>
    </row>
    <row r="33993" spans="1:12" ht="24" customHeight="1">
      <c r="A33993" s="1355"/>
      <c r="B33993" s="1355"/>
      <c r="C33993" s="1433"/>
      <c r="E33993" s="1433"/>
      <c r="K33993" s="1433"/>
      <c r="L33993" s="1334"/>
    </row>
    <row r="33994" spans="1:12" ht="24" customHeight="1">
      <c r="A33994" s="1355"/>
      <c r="B33994" s="1355"/>
      <c r="C33994" s="1433"/>
      <c r="E33994" s="1433"/>
      <c r="K33994" s="1433"/>
      <c r="L33994" s="1334"/>
    </row>
    <row r="33995" spans="1:12" ht="24" customHeight="1">
      <c r="A33995" s="1355"/>
      <c r="B33995" s="1355"/>
      <c r="C33995" s="1433"/>
      <c r="E33995" s="1433"/>
      <c r="K33995" s="1433"/>
      <c r="L33995" s="1334"/>
    </row>
    <row r="33996" spans="1:12" ht="24" customHeight="1">
      <c r="A33996" s="1355"/>
      <c r="B33996" s="1355"/>
      <c r="C33996" s="1433"/>
      <c r="E33996" s="1433"/>
      <c r="K33996" s="1433"/>
      <c r="L33996" s="1334"/>
    </row>
    <row r="33997" spans="1:12" ht="24" customHeight="1">
      <c r="A33997" s="1355"/>
      <c r="B33997" s="1355"/>
      <c r="C33997" s="1433"/>
      <c r="E33997" s="1433"/>
      <c r="K33997" s="1433"/>
      <c r="L33997" s="1334"/>
    </row>
    <row r="33998" spans="1:12" ht="24" customHeight="1">
      <c r="A33998" s="1355"/>
      <c r="B33998" s="1355"/>
      <c r="C33998" s="1433"/>
      <c r="E33998" s="1433"/>
      <c r="K33998" s="1433"/>
      <c r="L33998" s="1334"/>
    </row>
    <row r="33999" spans="1:12" ht="24" customHeight="1">
      <c r="A33999" s="1355"/>
      <c r="B33999" s="1355"/>
      <c r="C33999" s="1433"/>
      <c r="E33999" s="1433"/>
      <c r="K33999" s="1433"/>
      <c r="L33999" s="1334"/>
    </row>
    <row r="34000" spans="1:12" ht="24" customHeight="1">
      <c r="A34000" s="1355"/>
      <c r="B34000" s="1355"/>
      <c r="C34000" s="1433"/>
      <c r="E34000" s="1433"/>
      <c r="K34000" s="1433"/>
      <c r="L34000" s="1334"/>
    </row>
    <row r="34001" spans="1:12" ht="24" customHeight="1">
      <c r="A34001" s="1355"/>
      <c r="B34001" s="1355"/>
      <c r="C34001" s="1433"/>
      <c r="E34001" s="1433"/>
      <c r="K34001" s="1433"/>
      <c r="L34001" s="1334"/>
    </row>
    <row r="34002" spans="1:12" ht="24" customHeight="1">
      <c r="A34002" s="1355"/>
      <c r="B34002" s="1355"/>
      <c r="C34002" s="1433"/>
      <c r="E34002" s="1433"/>
      <c r="K34002" s="1433"/>
      <c r="L34002" s="1334"/>
    </row>
    <row r="34003" spans="1:12" ht="24" customHeight="1">
      <c r="A34003" s="1355"/>
      <c r="B34003" s="1355"/>
      <c r="C34003" s="1433"/>
      <c r="E34003" s="1433"/>
      <c r="K34003" s="1433"/>
      <c r="L34003" s="1334"/>
    </row>
    <row r="34004" spans="1:12" ht="24" customHeight="1">
      <c r="A34004" s="1355"/>
      <c r="B34004" s="1355"/>
      <c r="C34004" s="1433"/>
      <c r="E34004" s="1433"/>
      <c r="K34004" s="1433"/>
      <c r="L34004" s="1334"/>
    </row>
    <row r="34005" spans="1:12" ht="24" customHeight="1">
      <c r="A34005" s="1355"/>
      <c r="B34005" s="1355"/>
      <c r="C34005" s="1433"/>
      <c r="E34005" s="1433"/>
      <c r="K34005" s="1433"/>
      <c r="L34005" s="1334"/>
    </row>
    <row r="34006" spans="1:12" ht="24" customHeight="1">
      <c r="A34006" s="1355"/>
      <c r="B34006" s="1355"/>
      <c r="C34006" s="1433"/>
      <c r="E34006" s="1433"/>
      <c r="K34006" s="1433"/>
      <c r="L34006" s="1334"/>
    </row>
    <row r="34007" spans="1:12" ht="24" customHeight="1">
      <c r="A34007" s="1355"/>
      <c r="B34007" s="1355"/>
      <c r="C34007" s="1433"/>
      <c r="E34007" s="1433"/>
      <c r="K34007" s="1433"/>
      <c r="L34007" s="1334"/>
    </row>
    <row r="34008" spans="1:12" ht="24" customHeight="1">
      <c r="A34008" s="1355"/>
      <c r="B34008" s="1355"/>
      <c r="C34008" s="1433"/>
      <c r="E34008" s="1433"/>
      <c r="K34008" s="1433"/>
      <c r="L34008" s="1334"/>
    </row>
    <row r="34009" spans="1:12" ht="24" customHeight="1">
      <c r="A34009" s="1355"/>
      <c r="B34009" s="1355"/>
      <c r="C34009" s="1433"/>
      <c r="E34009" s="1433"/>
      <c r="K34009" s="1433"/>
      <c r="L34009" s="1334"/>
    </row>
    <row r="34010" spans="1:12" ht="24" customHeight="1">
      <c r="A34010" s="1355"/>
      <c r="B34010" s="1355"/>
      <c r="C34010" s="1433"/>
      <c r="E34010" s="1433"/>
      <c r="K34010" s="1433"/>
      <c r="L34010" s="1334"/>
    </row>
    <row r="34011" spans="1:12" ht="24" customHeight="1">
      <c r="A34011" s="1355"/>
      <c r="B34011" s="1355"/>
      <c r="C34011" s="1433"/>
      <c r="E34011" s="1433"/>
      <c r="K34011" s="1433"/>
      <c r="L34011" s="1334"/>
    </row>
    <row r="34012" spans="1:12" ht="24" customHeight="1">
      <c r="A34012" s="1355"/>
      <c r="B34012" s="1355"/>
      <c r="C34012" s="1433"/>
      <c r="E34012" s="1433"/>
      <c r="K34012" s="1433"/>
      <c r="L34012" s="1334"/>
    </row>
    <row r="34013" spans="1:12" ht="24" customHeight="1">
      <c r="A34013" s="1355"/>
      <c r="B34013" s="1355"/>
      <c r="C34013" s="1433"/>
      <c r="E34013" s="1433"/>
      <c r="K34013" s="1433"/>
      <c r="L34013" s="1334"/>
    </row>
    <row r="34014" spans="1:12" ht="24" customHeight="1">
      <c r="A34014" s="1355"/>
      <c r="B34014" s="1355"/>
      <c r="C34014" s="1433"/>
      <c r="E34014" s="1433"/>
      <c r="K34014" s="1433"/>
      <c r="L34014" s="1334"/>
    </row>
    <row r="34015" spans="1:12" ht="24" customHeight="1">
      <c r="A34015" s="1355"/>
      <c r="B34015" s="1355"/>
      <c r="C34015" s="1433"/>
      <c r="E34015" s="1433"/>
      <c r="K34015" s="1433"/>
      <c r="L34015" s="1334"/>
    </row>
    <row r="34016" spans="1:12" ht="24" customHeight="1">
      <c r="A34016" s="1355"/>
      <c r="B34016" s="1355"/>
      <c r="C34016" s="1433"/>
      <c r="E34016" s="1433"/>
      <c r="K34016" s="1433"/>
      <c r="L34016" s="1334"/>
    </row>
    <row r="34017" spans="1:12" ht="24" customHeight="1">
      <c r="A34017" s="1355"/>
      <c r="B34017" s="1355"/>
      <c r="C34017" s="1433"/>
      <c r="E34017" s="1433"/>
      <c r="K34017" s="1433"/>
      <c r="L34017" s="1334"/>
    </row>
    <row r="34018" spans="1:12" ht="24" customHeight="1">
      <c r="A34018" s="1355"/>
      <c r="B34018" s="1355"/>
      <c r="C34018" s="1433"/>
      <c r="E34018" s="1433"/>
      <c r="K34018" s="1433"/>
      <c r="L34018" s="1334"/>
    </row>
    <row r="34019" spans="1:12" ht="24" customHeight="1">
      <c r="A34019" s="1355"/>
      <c r="B34019" s="1355"/>
      <c r="C34019" s="1433"/>
      <c r="E34019" s="1433"/>
      <c r="K34019" s="1433"/>
      <c r="L34019" s="1334"/>
    </row>
    <row r="34020" spans="1:12" ht="24" customHeight="1">
      <c r="A34020" s="1355"/>
      <c r="B34020" s="1355"/>
      <c r="C34020" s="1433"/>
      <c r="E34020" s="1433"/>
      <c r="K34020" s="1433"/>
      <c r="L34020" s="1334"/>
    </row>
    <row r="34021" spans="1:12" ht="24" customHeight="1">
      <c r="A34021" s="1355"/>
      <c r="B34021" s="1355"/>
      <c r="C34021" s="1433"/>
      <c r="E34021" s="1433"/>
      <c r="K34021" s="1433"/>
      <c r="L34021" s="1334"/>
    </row>
    <row r="34022" spans="1:12" ht="24" customHeight="1">
      <c r="A34022" s="1355"/>
      <c r="B34022" s="1355"/>
      <c r="C34022" s="1433"/>
      <c r="E34022" s="1433"/>
      <c r="K34022" s="1433"/>
      <c r="L34022" s="1334"/>
    </row>
    <row r="34023" spans="1:12" ht="24" customHeight="1">
      <c r="A34023" s="1355"/>
      <c r="B34023" s="1355"/>
      <c r="C34023" s="1433"/>
      <c r="E34023" s="1433"/>
      <c r="K34023" s="1433"/>
      <c r="L34023" s="1334"/>
    </row>
    <row r="34024" spans="1:12" ht="24" customHeight="1">
      <c r="A34024" s="1355"/>
      <c r="B34024" s="1355"/>
      <c r="C34024" s="1433"/>
      <c r="E34024" s="1433"/>
      <c r="K34024" s="1433"/>
      <c r="L34024" s="1334"/>
    </row>
    <row r="34025" spans="1:12" ht="24" customHeight="1">
      <c r="A34025" s="1355"/>
      <c r="B34025" s="1355"/>
      <c r="C34025" s="1433"/>
      <c r="E34025" s="1433"/>
      <c r="K34025" s="1433"/>
      <c r="L34025" s="1334"/>
    </row>
    <row r="34026" spans="1:12" ht="24" customHeight="1">
      <c r="A34026" s="1355"/>
      <c r="B34026" s="1355"/>
      <c r="C34026" s="1433"/>
      <c r="E34026" s="1433"/>
      <c r="K34026" s="1433"/>
      <c r="L34026" s="1334"/>
    </row>
    <row r="34027" spans="1:12" ht="24" customHeight="1">
      <c r="A34027" s="1355"/>
      <c r="B34027" s="1355"/>
      <c r="C34027" s="1433"/>
      <c r="E34027" s="1433"/>
      <c r="K34027" s="1433"/>
      <c r="L34027" s="1334"/>
    </row>
    <row r="34028" spans="1:12" ht="24" customHeight="1">
      <c r="A34028" s="1355"/>
      <c r="B34028" s="1355"/>
      <c r="C34028" s="1433"/>
      <c r="E34028" s="1433"/>
      <c r="K34028" s="1433"/>
      <c r="L34028" s="1334"/>
    </row>
    <row r="34029" spans="1:12" ht="24" customHeight="1">
      <c r="A34029" s="1355"/>
      <c r="B34029" s="1355"/>
      <c r="C34029" s="1433"/>
      <c r="E34029" s="1433"/>
      <c r="K34029" s="1433"/>
      <c r="L34029" s="1334"/>
    </row>
    <row r="34030" spans="1:12" ht="24" customHeight="1">
      <c r="A34030" s="1355"/>
      <c r="B34030" s="1355"/>
      <c r="C34030" s="1433"/>
      <c r="E34030" s="1433"/>
      <c r="K34030" s="1433"/>
      <c r="L34030" s="1334"/>
    </row>
    <row r="34031" spans="1:12" ht="24" customHeight="1">
      <c r="A34031" s="1355"/>
      <c r="B34031" s="1355"/>
      <c r="C34031" s="1433"/>
      <c r="E34031" s="1433"/>
      <c r="K34031" s="1433"/>
      <c r="L34031" s="1334"/>
    </row>
    <row r="34032" spans="1:12" ht="24" customHeight="1">
      <c r="A34032" s="1355"/>
      <c r="B34032" s="1355"/>
      <c r="C34032" s="1433"/>
      <c r="E34032" s="1433"/>
      <c r="K34032" s="1433"/>
      <c r="L34032" s="1334"/>
    </row>
    <row r="34033" spans="1:12" ht="24" customHeight="1">
      <c r="A34033" s="1355"/>
      <c r="B34033" s="1355"/>
      <c r="C34033" s="1433"/>
      <c r="E34033" s="1433"/>
      <c r="K34033" s="1433"/>
      <c r="L34033" s="1334"/>
    </row>
    <row r="34034" spans="1:12" ht="24" customHeight="1">
      <c r="A34034" s="1355"/>
      <c r="B34034" s="1355"/>
      <c r="C34034" s="1433"/>
      <c r="E34034" s="1433"/>
      <c r="K34034" s="1433"/>
      <c r="L34034" s="1334"/>
    </row>
    <row r="34035" spans="1:12" ht="24" customHeight="1">
      <c r="A34035" s="1355"/>
      <c r="B34035" s="1355"/>
      <c r="C34035" s="1433"/>
      <c r="E34035" s="1433"/>
      <c r="K34035" s="1433"/>
      <c r="L34035" s="1334"/>
    </row>
    <row r="34036" spans="1:12" ht="24" customHeight="1">
      <c r="A34036" s="1355"/>
      <c r="B34036" s="1355"/>
      <c r="C34036" s="1433"/>
      <c r="E34036" s="1433"/>
      <c r="K34036" s="1433"/>
      <c r="L34036" s="1334"/>
    </row>
    <row r="34037" spans="1:12" ht="24" customHeight="1">
      <c r="A34037" s="1355"/>
      <c r="B34037" s="1355"/>
      <c r="C34037" s="1433"/>
      <c r="E34037" s="1433"/>
      <c r="K34037" s="1433"/>
      <c r="L34037" s="1334"/>
    </row>
    <row r="34038" spans="1:12" ht="24" customHeight="1">
      <c r="A34038" s="1355"/>
      <c r="B34038" s="1355"/>
      <c r="C34038" s="1433"/>
      <c r="E34038" s="1433"/>
      <c r="K34038" s="1433"/>
      <c r="L34038" s="1334"/>
    </row>
    <row r="34039" spans="1:12" ht="24" customHeight="1">
      <c r="A34039" s="1355"/>
      <c r="B34039" s="1355"/>
      <c r="C34039" s="1433"/>
      <c r="E34039" s="1433"/>
      <c r="K34039" s="1433"/>
      <c r="L34039" s="1334"/>
    </row>
    <row r="34040" spans="1:12" ht="24" customHeight="1">
      <c r="A34040" s="1355"/>
      <c r="B34040" s="1355"/>
      <c r="C34040" s="1433"/>
      <c r="E34040" s="1433"/>
      <c r="K34040" s="1433"/>
      <c r="L34040" s="1334"/>
    </row>
    <row r="34041" spans="1:12" ht="24" customHeight="1">
      <c r="A34041" s="1355"/>
      <c r="B34041" s="1355"/>
      <c r="C34041" s="1433"/>
      <c r="E34041" s="1433"/>
      <c r="K34041" s="1433"/>
      <c r="L34041" s="1334"/>
    </row>
    <row r="34042" spans="1:12" ht="24" customHeight="1">
      <c r="A34042" s="1355"/>
      <c r="B34042" s="1355"/>
      <c r="C34042" s="1433"/>
      <c r="E34042" s="1433"/>
      <c r="K34042" s="1433"/>
      <c r="L34042" s="1334"/>
    </row>
    <row r="34043" spans="1:12" ht="24" customHeight="1">
      <c r="A34043" s="1355"/>
      <c r="B34043" s="1355"/>
      <c r="C34043" s="1433"/>
      <c r="E34043" s="1433"/>
      <c r="K34043" s="1433"/>
      <c r="L34043" s="1334"/>
    </row>
    <row r="34044" spans="1:12" ht="24" customHeight="1">
      <c r="A34044" s="1355"/>
      <c r="B34044" s="1355"/>
      <c r="C34044" s="1433"/>
      <c r="E34044" s="1433"/>
      <c r="K34044" s="1433"/>
      <c r="L34044" s="1334"/>
    </row>
    <row r="34045" spans="1:12" ht="24" customHeight="1">
      <c r="A34045" s="1355"/>
      <c r="B34045" s="1355"/>
      <c r="C34045" s="1433"/>
      <c r="E34045" s="1433"/>
      <c r="K34045" s="1433"/>
      <c r="L34045" s="1334"/>
    </row>
    <row r="34046" spans="1:12" ht="24" customHeight="1">
      <c r="A34046" s="1355"/>
      <c r="B34046" s="1355"/>
      <c r="C34046" s="1433"/>
      <c r="E34046" s="1433"/>
      <c r="K34046" s="1433"/>
      <c r="L34046" s="1334"/>
    </row>
    <row r="34047" spans="1:12" ht="24" customHeight="1">
      <c r="A34047" s="1355"/>
      <c r="B34047" s="1355"/>
      <c r="C34047" s="1433"/>
      <c r="E34047" s="1433"/>
      <c r="K34047" s="1433"/>
      <c r="L34047" s="1334"/>
    </row>
    <row r="34048" spans="1:12" ht="24" customHeight="1">
      <c r="A34048" s="1355"/>
      <c r="B34048" s="1355"/>
      <c r="C34048" s="1433"/>
      <c r="E34048" s="1433"/>
      <c r="K34048" s="1433"/>
      <c r="L34048" s="1334"/>
    </row>
    <row r="34049" spans="1:12" ht="24" customHeight="1">
      <c r="A34049" s="1355"/>
      <c r="B34049" s="1355"/>
      <c r="C34049" s="1433"/>
      <c r="E34049" s="1433"/>
      <c r="K34049" s="1433"/>
      <c r="L34049" s="1334"/>
    </row>
    <row r="34050" spans="1:12" ht="24" customHeight="1">
      <c r="A34050" s="1355"/>
      <c r="B34050" s="1355"/>
      <c r="C34050" s="1433"/>
      <c r="E34050" s="1433"/>
      <c r="K34050" s="1433"/>
      <c r="L34050" s="1334"/>
    </row>
    <row r="34051" spans="1:12" ht="24" customHeight="1">
      <c r="A34051" s="1355"/>
      <c r="B34051" s="1355"/>
      <c r="C34051" s="1433"/>
      <c r="E34051" s="1433"/>
      <c r="K34051" s="1433"/>
      <c r="L34051" s="1334"/>
    </row>
    <row r="34052" spans="1:12" ht="24" customHeight="1">
      <c r="A34052" s="1355"/>
      <c r="B34052" s="1355"/>
      <c r="C34052" s="1433"/>
      <c r="E34052" s="1433"/>
      <c r="K34052" s="1433"/>
      <c r="L34052" s="1334"/>
    </row>
    <row r="34053" spans="1:12" ht="24" customHeight="1">
      <c r="A34053" s="1355"/>
      <c r="B34053" s="1355"/>
      <c r="C34053" s="1433"/>
      <c r="E34053" s="1433"/>
      <c r="K34053" s="1433"/>
      <c r="L34053" s="1334"/>
    </row>
    <row r="34054" spans="1:12" ht="24" customHeight="1">
      <c r="A34054" s="1355"/>
      <c r="B34054" s="1355"/>
      <c r="C34054" s="1433"/>
      <c r="E34054" s="1433"/>
      <c r="K34054" s="1433"/>
      <c r="L34054" s="1334"/>
    </row>
    <row r="34055" spans="1:12" ht="24" customHeight="1">
      <c r="A34055" s="1355"/>
      <c r="B34055" s="1355"/>
      <c r="C34055" s="1433"/>
      <c r="E34055" s="1433"/>
      <c r="K34055" s="1433"/>
      <c r="L34055" s="1334"/>
    </row>
    <row r="34056" spans="1:12" ht="24" customHeight="1">
      <c r="A34056" s="1355"/>
      <c r="B34056" s="1355"/>
      <c r="C34056" s="1433"/>
      <c r="E34056" s="1433"/>
      <c r="K34056" s="1433"/>
      <c r="L34056" s="1334"/>
    </row>
    <row r="34057" spans="1:12" ht="24" customHeight="1">
      <c r="A34057" s="1355"/>
      <c r="B34057" s="1355"/>
      <c r="C34057" s="1433"/>
      <c r="E34057" s="1433"/>
      <c r="K34057" s="1433"/>
      <c r="L34057" s="1334"/>
    </row>
    <row r="34058" spans="1:12" ht="24" customHeight="1">
      <c r="A34058" s="1355"/>
      <c r="B34058" s="1355"/>
      <c r="C34058" s="1433"/>
      <c r="E34058" s="1433"/>
      <c r="K34058" s="1433"/>
      <c r="L34058" s="1334"/>
    </row>
    <row r="34059" spans="1:12" ht="24" customHeight="1">
      <c r="A34059" s="1355"/>
      <c r="B34059" s="1355"/>
      <c r="C34059" s="1433"/>
      <c r="E34059" s="1433"/>
      <c r="K34059" s="1433"/>
      <c r="L34059" s="1334"/>
    </row>
    <row r="34060" spans="1:12" ht="24" customHeight="1">
      <c r="A34060" s="1355"/>
      <c r="B34060" s="1355"/>
      <c r="C34060" s="1433"/>
      <c r="E34060" s="1433"/>
      <c r="K34060" s="1433"/>
      <c r="L34060" s="1334"/>
    </row>
    <row r="34061" spans="1:12" ht="24" customHeight="1">
      <c r="A34061" s="1355"/>
      <c r="B34061" s="1355"/>
      <c r="C34061" s="1433"/>
      <c r="E34061" s="1433"/>
      <c r="K34061" s="1433"/>
      <c r="L34061" s="1334"/>
    </row>
    <row r="34062" spans="1:12" ht="24" customHeight="1">
      <c r="A34062" s="1355"/>
      <c r="B34062" s="1355"/>
      <c r="C34062" s="1433"/>
      <c r="E34062" s="1433"/>
      <c r="K34062" s="1433"/>
      <c r="L34062" s="1334"/>
    </row>
    <row r="34063" spans="1:12" ht="24" customHeight="1">
      <c r="A34063" s="1355"/>
      <c r="B34063" s="1355"/>
      <c r="C34063" s="1433"/>
      <c r="E34063" s="1433"/>
      <c r="K34063" s="1433"/>
      <c r="L34063" s="1334"/>
    </row>
    <row r="34064" spans="1:12" ht="24" customHeight="1">
      <c r="A34064" s="1355"/>
      <c r="B34064" s="1355"/>
      <c r="C34064" s="1433"/>
      <c r="E34064" s="1433"/>
      <c r="K34064" s="1433"/>
      <c r="L34064" s="1334"/>
    </row>
    <row r="34065" spans="1:12" ht="24" customHeight="1">
      <c r="A34065" s="1355"/>
      <c r="B34065" s="1355"/>
      <c r="C34065" s="1433"/>
      <c r="E34065" s="1433"/>
      <c r="K34065" s="1433"/>
      <c r="L34065" s="1334"/>
    </row>
    <row r="34066" spans="1:12" ht="24" customHeight="1">
      <c r="A34066" s="1355"/>
      <c r="B34066" s="1355"/>
      <c r="C34066" s="1433"/>
      <c r="E34066" s="1433"/>
      <c r="K34066" s="1433"/>
      <c r="L34066" s="1334"/>
    </row>
    <row r="34067" spans="1:12" ht="24" customHeight="1">
      <c r="A34067" s="1355"/>
      <c r="B34067" s="1355"/>
      <c r="C34067" s="1433"/>
      <c r="E34067" s="1433"/>
      <c r="K34067" s="1433"/>
      <c r="L34067" s="1334"/>
    </row>
    <row r="34068" spans="1:12" ht="24" customHeight="1">
      <c r="A34068" s="1355"/>
      <c r="B34068" s="1355"/>
      <c r="C34068" s="1433"/>
      <c r="E34068" s="1433"/>
      <c r="K34068" s="1433"/>
      <c r="L34068" s="1334"/>
    </row>
    <row r="34069" spans="1:12" ht="24" customHeight="1">
      <c r="A34069" s="1355"/>
      <c r="B34069" s="1355"/>
      <c r="C34069" s="1433"/>
      <c r="E34069" s="1433"/>
      <c r="K34069" s="1433"/>
      <c r="L34069" s="1334"/>
    </row>
    <row r="34070" spans="1:12" ht="24" customHeight="1">
      <c r="A34070" s="1355"/>
      <c r="B34070" s="1355"/>
      <c r="C34070" s="1433"/>
      <c r="E34070" s="1433"/>
      <c r="K34070" s="1433"/>
      <c r="L34070" s="1334"/>
    </row>
    <row r="34071" spans="1:12" ht="24" customHeight="1">
      <c r="A34071" s="1355"/>
      <c r="B34071" s="1355"/>
      <c r="C34071" s="1433"/>
      <c r="E34071" s="1433"/>
      <c r="K34071" s="1433"/>
      <c r="L34071" s="1334"/>
    </row>
    <row r="34072" spans="1:12" ht="24" customHeight="1">
      <c r="A34072" s="1355"/>
      <c r="B34072" s="1355"/>
      <c r="C34072" s="1433"/>
      <c r="E34072" s="1433"/>
      <c r="K34072" s="1433"/>
      <c r="L34072" s="1334"/>
    </row>
    <row r="34073" spans="1:12" ht="24" customHeight="1">
      <c r="A34073" s="1355"/>
      <c r="B34073" s="1355"/>
      <c r="C34073" s="1433"/>
      <c r="E34073" s="1433"/>
      <c r="K34073" s="1433"/>
      <c r="L34073" s="1334"/>
    </row>
    <row r="34074" spans="1:12" ht="24" customHeight="1">
      <c r="A34074" s="1355"/>
      <c r="B34074" s="1355"/>
      <c r="C34074" s="1433"/>
      <c r="E34074" s="1433"/>
      <c r="K34074" s="1433"/>
      <c r="L34074" s="1334"/>
    </row>
    <row r="34075" spans="1:12" ht="24" customHeight="1">
      <c r="A34075" s="1355"/>
      <c r="B34075" s="1355"/>
      <c r="C34075" s="1433"/>
      <c r="E34075" s="1433"/>
      <c r="K34075" s="1433"/>
      <c r="L34075" s="1334"/>
    </row>
    <row r="34076" spans="1:12" ht="24" customHeight="1">
      <c r="A34076" s="1355"/>
      <c r="B34076" s="1355"/>
      <c r="C34076" s="1433"/>
      <c r="E34076" s="1433"/>
      <c r="K34076" s="1433"/>
      <c r="L34076" s="1334"/>
    </row>
    <row r="34077" spans="1:12" ht="24" customHeight="1">
      <c r="A34077" s="1355"/>
      <c r="B34077" s="1355"/>
      <c r="C34077" s="1433"/>
      <c r="E34077" s="1433"/>
      <c r="K34077" s="1433"/>
      <c r="L34077" s="1334"/>
    </row>
    <row r="34078" spans="1:12" ht="24" customHeight="1">
      <c r="A34078" s="1355"/>
      <c r="B34078" s="1355"/>
      <c r="C34078" s="1433"/>
      <c r="E34078" s="1433"/>
      <c r="K34078" s="1433"/>
      <c r="L34078" s="1334"/>
    </row>
    <row r="34079" spans="1:12" ht="24" customHeight="1">
      <c r="A34079" s="1355"/>
      <c r="B34079" s="1355"/>
      <c r="C34079" s="1433"/>
      <c r="E34079" s="1433"/>
      <c r="K34079" s="1433"/>
      <c r="L34079" s="1334"/>
    </row>
    <row r="34080" spans="1:12" ht="24" customHeight="1">
      <c r="A34080" s="1355"/>
      <c r="B34080" s="1355"/>
      <c r="C34080" s="1433"/>
      <c r="E34080" s="1433"/>
      <c r="K34080" s="1433"/>
      <c r="L34080" s="1334"/>
    </row>
    <row r="34081" spans="1:12" ht="24" customHeight="1">
      <c r="A34081" s="1355"/>
      <c r="B34081" s="1355"/>
      <c r="C34081" s="1433"/>
      <c r="E34081" s="1433"/>
      <c r="K34081" s="1433"/>
      <c r="L34081" s="1334"/>
    </row>
    <row r="34082" spans="1:12" ht="24" customHeight="1">
      <c r="A34082" s="1355"/>
      <c r="B34082" s="1355"/>
      <c r="C34082" s="1433"/>
      <c r="E34082" s="1433"/>
      <c r="K34082" s="1433"/>
      <c r="L34082" s="1334"/>
    </row>
    <row r="34083" spans="1:12" ht="24" customHeight="1">
      <c r="A34083" s="1355"/>
      <c r="B34083" s="1355"/>
      <c r="C34083" s="1433"/>
      <c r="E34083" s="1433"/>
      <c r="K34083" s="1433"/>
      <c r="L34083" s="1334"/>
    </row>
    <row r="34084" spans="1:12" ht="24" customHeight="1">
      <c r="A34084" s="1355"/>
      <c r="B34084" s="1355"/>
      <c r="C34084" s="1433"/>
      <c r="E34084" s="1433"/>
      <c r="K34084" s="1433"/>
      <c r="L34084" s="1334"/>
    </row>
    <row r="34085" spans="1:12" ht="24" customHeight="1">
      <c r="A34085" s="1355"/>
      <c r="B34085" s="1355"/>
      <c r="C34085" s="1433"/>
      <c r="E34085" s="1433"/>
      <c r="K34085" s="1433"/>
      <c r="L34085" s="1334"/>
    </row>
    <row r="34086" spans="1:12" ht="24" customHeight="1">
      <c r="A34086" s="1355"/>
      <c r="B34086" s="1355"/>
      <c r="C34086" s="1433"/>
      <c r="E34086" s="1433"/>
      <c r="K34086" s="1433"/>
      <c r="L34086" s="1334"/>
    </row>
    <row r="34087" spans="1:12" ht="24" customHeight="1">
      <c r="A34087" s="1355"/>
      <c r="B34087" s="1355"/>
      <c r="C34087" s="1433"/>
      <c r="E34087" s="1433"/>
      <c r="K34087" s="1433"/>
      <c r="L34087" s="1334"/>
    </row>
    <row r="34088" spans="1:12" ht="24" customHeight="1">
      <c r="A34088" s="1355"/>
      <c r="B34088" s="1355"/>
      <c r="C34088" s="1433"/>
      <c r="E34088" s="1433"/>
      <c r="K34088" s="1433"/>
      <c r="L34088" s="1334"/>
    </row>
    <row r="34089" spans="1:12" ht="24" customHeight="1">
      <c r="A34089" s="1355"/>
      <c r="B34089" s="1355"/>
      <c r="C34089" s="1433"/>
      <c r="E34089" s="1433"/>
      <c r="K34089" s="1433"/>
      <c r="L34089" s="1334"/>
    </row>
    <row r="34090" spans="1:12" ht="24" customHeight="1">
      <c r="A34090" s="1355"/>
      <c r="B34090" s="1355"/>
      <c r="C34090" s="1433"/>
      <c r="E34090" s="1433"/>
      <c r="K34090" s="1433"/>
      <c r="L34090" s="1334"/>
    </row>
    <row r="34091" spans="1:12" ht="24" customHeight="1">
      <c r="A34091" s="1355"/>
      <c r="B34091" s="1355"/>
      <c r="C34091" s="1433"/>
      <c r="E34091" s="1433"/>
      <c r="K34091" s="1433"/>
      <c r="L34091" s="1334"/>
    </row>
    <row r="34092" spans="1:12" ht="24" customHeight="1">
      <c r="A34092" s="1355"/>
      <c r="B34092" s="1355"/>
      <c r="C34092" s="1433"/>
      <c r="E34092" s="1433"/>
      <c r="K34092" s="1433"/>
      <c r="L34092" s="1334"/>
    </row>
    <row r="34093" spans="1:12" ht="24" customHeight="1">
      <c r="A34093" s="1355"/>
      <c r="B34093" s="1355"/>
      <c r="C34093" s="1433"/>
      <c r="E34093" s="1433"/>
      <c r="K34093" s="1433"/>
      <c r="L34093" s="1334"/>
    </row>
    <row r="34094" spans="1:12" ht="24" customHeight="1">
      <c r="A34094" s="1355"/>
      <c r="B34094" s="1355"/>
      <c r="C34094" s="1433"/>
      <c r="E34094" s="1433"/>
      <c r="K34094" s="1433"/>
      <c r="L34094" s="1334"/>
    </row>
    <row r="34095" spans="1:12" ht="24" customHeight="1">
      <c r="A34095" s="1355"/>
      <c r="B34095" s="1355"/>
      <c r="C34095" s="1433"/>
      <c r="E34095" s="1433"/>
      <c r="K34095" s="1433"/>
      <c r="L34095" s="1334"/>
    </row>
    <row r="34096" spans="1:12" ht="24" customHeight="1">
      <c r="A34096" s="1355"/>
      <c r="B34096" s="1355"/>
      <c r="C34096" s="1433"/>
      <c r="E34096" s="1433"/>
      <c r="K34096" s="1433"/>
      <c r="L34096" s="1334"/>
    </row>
    <row r="34097" spans="1:12" ht="24" customHeight="1">
      <c r="A34097" s="1355"/>
      <c r="B34097" s="1355"/>
      <c r="C34097" s="1433"/>
      <c r="E34097" s="1433"/>
      <c r="K34097" s="1433"/>
      <c r="L34097" s="1334"/>
    </row>
    <row r="34098" spans="1:12" ht="24" customHeight="1">
      <c r="A34098" s="1355"/>
      <c r="B34098" s="1355"/>
      <c r="C34098" s="1433"/>
      <c r="E34098" s="1433"/>
      <c r="K34098" s="1433"/>
      <c r="L34098" s="1334"/>
    </row>
    <row r="34099" spans="1:12" ht="24" customHeight="1">
      <c r="A34099" s="1355"/>
      <c r="B34099" s="1355"/>
      <c r="C34099" s="1433"/>
      <c r="E34099" s="1433"/>
      <c r="K34099" s="1433"/>
      <c r="L34099" s="1334"/>
    </row>
    <row r="34100" spans="1:12" ht="24" customHeight="1">
      <c r="A34100" s="1355"/>
      <c r="B34100" s="1355"/>
      <c r="C34100" s="1433"/>
      <c r="E34100" s="1433"/>
      <c r="K34100" s="1433"/>
      <c r="L34100" s="1334"/>
    </row>
    <row r="34101" spans="1:12" ht="24" customHeight="1">
      <c r="A34101" s="1355"/>
      <c r="B34101" s="1355"/>
      <c r="C34101" s="1433"/>
      <c r="E34101" s="1433"/>
      <c r="K34101" s="1433"/>
      <c r="L34101" s="1334"/>
    </row>
    <row r="34102" spans="1:12" ht="24" customHeight="1">
      <c r="A34102" s="1355"/>
      <c r="B34102" s="1355"/>
      <c r="C34102" s="1433"/>
      <c r="E34102" s="1433"/>
      <c r="K34102" s="1433"/>
      <c r="L34102" s="1334"/>
    </row>
    <row r="34103" spans="1:12" ht="24" customHeight="1">
      <c r="A34103" s="1355"/>
      <c r="B34103" s="1355"/>
      <c r="C34103" s="1433"/>
      <c r="E34103" s="1433"/>
      <c r="K34103" s="1433"/>
      <c r="L34103" s="1334"/>
    </row>
    <row r="34104" spans="1:12" ht="24" customHeight="1">
      <c r="A34104" s="1355"/>
      <c r="B34104" s="1355"/>
      <c r="C34104" s="1433"/>
      <c r="E34104" s="1433"/>
      <c r="K34104" s="1433"/>
      <c r="L34104" s="1334"/>
    </row>
    <row r="34105" spans="1:12" ht="24" customHeight="1">
      <c r="A34105" s="1355"/>
      <c r="B34105" s="1355"/>
      <c r="C34105" s="1433"/>
      <c r="E34105" s="1433"/>
      <c r="K34105" s="1433"/>
      <c r="L34105" s="1334"/>
    </row>
    <row r="34106" spans="1:12" ht="24" customHeight="1">
      <c r="A34106" s="1355"/>
      <c r="B34106" s="1355"/>
      <c r="C34106" s="1433"/>
      <c r="E34106" s="1433"/>
      <c r="K34106" s="1433"/>
      <c r="L34106" s="1334"/>
    </row>
    <row r="34107" spans="1:12" ht="24" customHeight="1">
      <c r="A34107" s="1355"/>
      <c r="B34107" s="1355"/>
      <c r="C34107" s="1433"/>
      <c r="E34107" s="1433"/>
      <c r="K34107" s="1433"/>
      <c r="L34107" s="1334"/>
    </row>
    <row r="34108" spans="1:12" ht="24" customHeight="1">
      <c r="A34108" s="1355"/>
      <c r="B34108" s="1355"/>
      <c r="C34108" s="1433"/>
      <c r="E34108" s="1433"/>
      <c r="K34108" s="1433"/>
      <c r="L34108" s="1334"/>
    </row>
    <row r="34109" spans="1:12" ht="24" customHeight="1">
      <c r="A34109" s="1355"/>
      <c r="B34109" s="1355"/>
      <c r="C34109" s="1433"/>
      <c r="E34109" s="1433"/>
      <c r="K34109" s="1433"/>
      <c r="L34109" s="1334"/>
    </row>
    <row r="34110" spans="1:12" ht="24" customHeight="1">
      <c r="A34110" s="1355"/>
      <c r="B34110" s="1355"/>
      <c r="C34110" s="1433"/>
      <c r="E34110" s="1433"/>
      <c r="K34110" s="1433"/>
      <c r="L34110" s="1334"/>
    </row>
    <row r="34111" spans="1:12" ht="24" customHeight="1">
      <c r="A34111" s="1355"/>
      <c r="B34111" s="1355"/>
      <c r="C34111" s="1433"/>
      <c r="E34111" s="1433"/>
      <c r="K34111" s="1433"/>
      <c r="L34111" s="1334"/>
    </row>
    <row r="34112" spans="1:12" ht="24" customHeight="1">
      <c r="A34112" s="1355"/>
      <c r="B34112" s="1355"/>
      <c r="C34112" s="1433"/>
      <c r="E34112" s="1433"/>
      <c r="K34112" s="1433"/>
      <c r="L34112" s="1334"/>
    </row>
    <row r="34113" spans="1:12" ht="24" customHeight="1">
      <c r="A34113" s="1355"/>
      <c r="B34113" s="1355"/>
      <c r="C34113" s="1433"/>
      <c r="E34113" s="1433"/>
      <c r="K34113" s="1433"/>
      <c r="L34113" s="1334"/>
    </row>
    <row r="34114" spans="1:12" ht="24" customHeight="1">
      <c r="A34114" s="1355"/>
      <c r="B34114" s="1355"/>
      <c r="C34114" s="1433"/>
      <c r="E34114" s="1433"/>
      <c r="K34114" s="1433"/>
      <c r="L34114" s="1334"/>
    </row>
    <row r="34115" spans="1:12" ht="24" customHeight="1">
      <c r="A34115" s="1355"/>
      <c r="B34115" s="1355"/>
      <c r="C34115" s="1433"/>
      <c r="E34115" s="1433"/>
      <c r="K34115" s="1433"/>
      <c r="L34115" s="1334"/>
    </row>
    <row r="34116" spans="1:12" ht="24" customHeight="1">
      <c r="A34116" s="1355"/>
      <c r="B34116" s="1355"/>
      <c r="C34116" s="1433"/>
      <c r="E34116" s="1433"/>
      <c r="K34116" s="1433"/>
      <c r="L34116" s="1334"/>
    </row>
    <row r="34117" spans="1:12" ht="24" customHeight="1">
      <c r="A34117" s="1355"/>
      <c r="B34117" s="1355"/>
      <c r="C34117" s="1433"/>
      <c r="E34117" s="1433"/>
      <c r="K34117" s="1433"/>
      <c r="L34117" s="1334"/>
    </row>
    <row r="34118" spans="1:12" ht="24" customHeight="1">
      <c r="A34118" s="1355"/>
      <c r="B34118" s="1355"/>
      <c r="C34118" s="1433"/>
      <c r="E34118" s="1433"/>
      <c r="K34118" s="1433"/>
      <c r="L34118" s="1334"/>
    </row>
    <row r="34119" spans="1:12" ht="24" customHeight="1">
      <c r="A34119" s="1355"/>
      <c r="B34119" s="1355"/>
      <c r="C34119" s="1433"/>
      <c r="E34119" s="1433"/>
      <c r="K34119" s="1433"/>
      <c r="L34119" s="1334"/>
    </row>
    <row r="34120" spans="1:12" ht="24" customHeight="1">
      <c r="A34120" s="1355"/>
      <c r="B34120" s="1355"/>
      <c r="C34120" s="1433"/>
      <c r="E34120" s="1433"/>
      <c r="K34120" s="1433"/>
      <c r="L34120" s="1334"/>
    </row>
    <row r="34121" spans="1:12" ht="24" customHeight="1">
      <c r="A34121" s="1355"/>
      <c r="B34121" s="1355"/>
      <c r="C34121" s="1433"/>
      <c r="E34121" s="1433"/>
      <c r="K34121" s="1433"/>
      <c r="L34121" s="1334"/>
    </row>
    <row r="34122" spans="1:12" ht="24" customHeight="1">
      <c r="A34122" s="1355"/>
      <c r="B34122" s="1355"/>
      <c r="C34122" s="1433"/>
      <c r="E34122" s="1433"/>
      <c r="K34122" s="1433"/>
      <c r="L34122" s="1334"/>
    </row>
    <row r="34123" spans="1:12" ht="24" customHeight="1">
      <c r="A34123" s="1355"/>
      <c r="B34123" s="1355"/>
      <c r="C34123" s="1433"/>
      <c r="E34123" s="1433"/>
      <c r="K34123" s="1433"/>
      <c r="L34123" s="1334"/>
    </row>
    <row r="34124" spans="1:12" ht="24" customHeight="1">
      <c r="A34124" s="1355"/>
      <c r="B34124" s="1355"/>
      <c r="C34124" s="1433"/>
      <c r="E34124" s="1433"/>
      <c r="K34124" s="1433"/>
      <c r="L34124" s="1334"/>
    </row>
    <row r="34125" spans="1:12" ht="24" customHeight="1">
      <c r="A34125" s="1355"/>
      <c r="B34125" s="1355"/>
      <c r="C34125" s="1433"/>
      <c r="E34125" s="1433"/>
      <c r="K34125" s="1433"/>
      <c r="L34125" s="1334"/>
    </row>
    <row r="34126" spans="1:12" ht="24" customHeight="1">
      <c r="A34126" s="1355"/>
      <c r="B34126" s="1355"/>
      <c r="C34126" s="1433"/>
      <c r="E34126" s="1433"/>
      <c r="K34126" s="1433"/>
      <c r="L34126" s="1334"/>
    </row>
    <row r="34127" spans="1:12" ht="24" customHeight="1">
      <c r="A34127" s="1355"/>
      <c r="B34127" s="1355"/>
      <c r="C34127" s="1433"/>
      <c r="E34127" s="1433"/>
      <c r="K34127" s="1433"/>
      <c r="L34127" s="1334"/>
    </row>
    <row r="34128" spans="1:12" ht="24" customHeight="1">
      <c r="A34128" s="1355"/>
      <c r="B34128" s="1355"/>
      <c r="C34128" s="1433"/>
      <c r="E34128" s="1433"/>
      <c r="K34128" s="1433"/>
      <c r="L34128" s="1334"/>
    </row>
    <row r="34129" spans="1:12" ht="24" customHeight="1">
      <c r="A34129" s="1355"/>
      <c r="B34129" s="1355"/>
      <c r="C34129" s="1433"/>
      <c r="E34129" s="1433"/>
      <c r="K34129" s="1433"/>
      <c r="L34129" s="1334"/>
    </row>
    <row r="34130" spans="1:12" ht="24" customHeight="1">
      <c r="A34130" s="1355"/>
      <c r="B34130" s="1355"/>
      <c r="C34130" s="1433"/>
      <c r="E34130" s="1433"/>
      <c r="K34130" s="1433"/>
      <c r="L34130" s="1334"/>
    </row>
    <row r="34131" spans="1:12" ht="24" customHeight="1">
      <c r="A34131" s="1355"/>
      <c r="B34131" s="1355"/>
      <c r="C34131" s="1433"/>
      <c r="E34131" s="1433"/>
      <c r="K34131" s="1433"/>
      <c r="L34131" s="1334"/>
    </row>
    <row r="34132" spans="1:12" ht="24" customHeight="1">
      <c r="A34132" s="1355"/>
      <c r="B34132" s="1355"/>
      <c r="C34132" s="1433"/>
      <c r="E34132" s="1433"/>
      <c r="K34132" s="1433"/>
      <c r="L34132" s="1334"/>
    </row>
    <row r="34133" spans="1:12" ht="24" customHeight="1">
      <c r="A34133" s="1355"/>
      <c r="B34133" s="1355"/>
      <c r="C34133" s="1433"/>
      <c r="E34133" s="1433"/>
      <c r="K34133" s="1433"/>
      <c r="L34133" s="1334"/>
    </row>
    <row r="34134" spans="1:12" ht="24" customHeight="1">
      <c r="A34134" s="1355"/>
      <c r="B34134" s="1355"/>
      <c r="C34134" s="1433"/>
      <c r="E34134" s="1433"/>
      <c r="K34134" s="1433"/>
      <c r="L34134" s="1334"/>
    </row>
    <row r="34135" spans="1:12" ht="24" customHeight="1">
      <c r="A34135" s="1355"/>
      <c r="B34135" s="1355"/>
      <c r="C34135" s="1433"/>
      <c r="E34135" s="1433"/>
      <c r="K34135" s="1433"/>
      <c r="L34135" s="1334"/>
    </row>
    <row r="34136" spans="1:12" ht="24" customHeight="1">
      <c r="A34136" s="1355"/>
      <c r="B34136" s="1355"/>
      <c r="C34136" s="1433"/>
      <c r="E34136" s="1433"/>
      <c r="K34136" s="1433"/>
      <c r="L34136" s="1334"/>
    </row>
    <row r="34137" spans="1:12" ht="24" customHeight="1">
      <c r="A34137" s="1355"/>
      <c r="B34137" s="1355"/>
      <c r="C34137" s="1433"/>
      <c r="E34137" s="1433"/>
      <c r="K34137" s="1433"/>
      <c r="L34137" s="1334"/>
    </row>
    <row r="34138" spans="1:12" ht="24" customHeight="1">
      <c r="A34138" s="1355"/>
      <c r="B34138" s="1355"/>
      <c r="C34138" s="1433"/>
      <c r="E34138" s="1433"/>
      <c r="K34138" s="1433"/>
      <c r="L34138" s="1334"/>
    </row>
    <row r="34139" spans="1:12" ht="24" customHeight="1">
      <c r="A34139" s="1355"/>
      <c r="B34139" s="1355"/>
      <c r="C34139" s="1433"/>
      <c r="E34139" s="1433"/>
      <c r="K34139" s="1433"/>
      <c r="L34139" s="1334"/>
    </row>
    <row r="34140" spans="1:12" ht="24" customHeight="1">
      <c r="A34140" s="1355"/>
      <c r="B34140" s="1355"/>
      <c r="C34140" s="1433"/>
      <c r="E34140" s="1433"/>
      <c r="K34140" s="1433"/>
      <c r="L34140" s="1334"/>
    </row>
    <row r="34141" spans="1:12" ht="24" customHeight="1">
      <c r="A34141" s="1355"/>
      <c r="B34141" s="1355"/>
      <c r="C34141" s="1433"/>
      <c r="E34141" s="1433"/>
      <c r="K34141" s="1433"/>
      <c r="L34141" s="1334"/>
    </row>
    <row r="34142" spans="1:12" ht="24" customHeight="1">
      <c r="A34142" s="1355"/>
      <c r="B34142" s="1355"/>
      <c r="C34142" s="1433"/>
      <c r="E34142" s="1433"/>
      <c r="K34142" s="1433"/>
      <c r="L34142" s="1334"/>
    </row>
    <row r="34143" spans="1:12" ht="24" customHeight="1">
      <c r="A34143" s="1355"/>
      <c r="B34143" s="1355"/>
      <c r="C34143" s="1433"/>
      <c r="E34143" s="1433"/>
      <c r="K34143" s="1433"/>
      <c r="L34143" s="1334"/>
    </row>
    <row r="34144" spans="1:12" ht="24" customHeight="1">
      <c r="A34144" s="1355"/>
      <c r="B34144" s="1355"/>
      <c r="C34144" s="1433"/>
      <c r="E34144" s="1433"/>
      <c r="K34144" s="1433"/>
      <c r="L34144" s="1334"/>
    </row>
    <row r="34145" spans="1:12" ht="24" customHeight="1">
      <c r="A34145" s="1355"/>
      <c r="B34145" s="1355"/>
      <c r="C34145" s="1433"/>
      <c r="E34145" s="1433"/>
      <c r="K34145" s="1433"/>
      <c r="L34145" s="1334"/>
    </row>
    <row r="34146" spans="1:12" ht="24" customHeight="1">
      <c r="A34146" s="1355"/>
      <c r="B34146" s="1355"/>
      <c r="C34146" s="1433"/>
      <c r="E34146" s="1433"/>
      <c r="K34146" s="1433"/>
      <c r="L34146" s="1334"/>
    </row>
    <row r="34147" spans="1:12" ht="24" customHeight="1">
      <c r="A34147" s="1355"/>
      <c r="B34147" s="1355"/>
      <c r="C34147" s="1433"/>
      <c r="E34147" s="1433"/>
      <c r="K34147" s="1433"/>
      <c r="L34147" s="1334"/>
    </row>
    <row r="34148" spans="1:12" ht="24" customHeight="1">
      <c r="A34148" s="1355"/>
      <c r="B34148" s="1355"/>
      <c r="C34148" s="1433"/>
      <c r="E34148" s="1433"/>
      <c r="K34148" s="1433"/>
      <c r="L34148" s="1334"/>
    </row>
    <row r="34149" spans="1:12" ht="24" customHeight="1">
      <c r="A34149" s="1355"/>
      <c r="B34149" s="1355"/>
      <c r="C34149" s="1433"/>
      <c r="E34149" s="1433"/>
      <c r="K34149" s="1433"/>
      <c r="L34149" s="1334"/>
    </row>
    <row r="34150" spans="1:12" ht="24" customHeight="1">
      <c r="A34150" s="1355"/>
      <c r="B34150" s="1355"/>
      <c r="C34150" s="1433"/>
      <c r="E34150" s="1433"/>
      <c r="K34150" s="1433"/>
      <c r="L34150" s="1334"/>
    </row>
    <row r="34151" spans="1:12" ht="24" customHeight="1">
      <c r="A34151" s="1355"/>
      <c r="B34151" s="1355"/>
      <c r="C34151" s="1433"/>
      <c r="E34151" s="1433"/>
      <c r="K34151" s="1433"/>
      <c r="L34151" s="1334"/>
    </row>
    <row r="34152" spans="1:12" ht="24" customHeight="1">
      <c r="A34152" s="1355"/>
      <c r="B34152" s="1355"/>
      <c r="C34152" s="1433"/>
      <c r="E34152" s="1433"/>
      <c r="K34152" s="1433"/>
      <c r="L34152" s="1334"/>
    </row>
    <row r="34153" spans="1:12" ht="24" customHeight="1">
      <c r="A34153" s="1355"/>
      <c r="B34153" s="1355"/>
      <c r="C34153" s="1433"/>
      <c r="E34153" s="1433"/>
      <c r="K34153" s="1433"/>
      <c r="L34153" s="1334"/>
    </row>
    <row r="34154" spans="1:12" ht="24" customHeight="1">
      <c r="A34154" s="1355"/>
      <c r="B34154" s="1355"/>
      <c r="C34154" s="1433"/>
      <c r="E34154" s="1433"/>
      <c r="K34154" s="1433"/>
      <c r="L34154" s="1334"/>
    </row>
    <row r="34155" spans="1:12" ht="24" customHeight="1">
      <c r="A34155" s="1355"/>
      <c r="B34155" s="1355"/>
      <c r="C34155" s="1433"/>
      <c r="E34155" s="1433"/>
      <c r="K34155" s="1433"/>
      <c r="L34155" s="1334"/>
    </row>
    <row r="34156" spans="1:12" ht="24" customHeight="1">
      <c r="A34156" s="1355"/>
      <c r="B34156" s="1355"/>
      <c r="C34156" s="1433"/>
      <c r="E34156" s="1433"/>
      <c r="K34156" s="1433"/>
      <c r="L34156" s="1334"/>
    </row>
    <row r="34157" spans="1:12" ht="24" customHeight="1">
      <c r="A34157" s="1355"/>
      <c r="B34157" s="1355"/>
      <c r="C34157" s="1433"/>
      <c r="E34157" s="1433"/>
      <c r="K34157" s="1433"/>
      <c r="L34157" s="1334"/>
    </row>
    <row r="34158" spans="1:12" ht="24" customHeight="1">
      <c r="A34158" s="1355"/>
      <c r="B34158" s="1355"/>
      <c r="C34158" s="1433"/>
      <c r="E34158" s="1433"/>
      <c r="K34158" s="1433"/>
      <c r="L34158" s="1334"/>
    </row>
    <row r="34159" spans="1:12" ht="24" customHeight="1">
      <c r="A34159" s="1355"/>
      <c r="B34159" s="1355"/>
      <c r="C34159" s="1433"/>
      <c r="E34159" s="1433"/>
      <c r="K34159" s="1433"/>
      <c r="L34159" s="1334"/>
    </row>
    <row r="34160" spans="1:12" ht="24" customHeight="1">
      <c r="A34160" s="1355"/>
      <c r="B34160" s="1355"/>
      <c r="C34160" s="1433"/>
      <c r="E34160" s="1433"/>
      <c r="K34160" s="1433"/>
      <c r="L34160" s="1334"/>
    </row>
    <row r="34161" spans="1:12" ht="24" customHeight="1">
      <c r="A34161" s="1355"/>
      <c r="B34161" s="1355"/>
      <c r="C34161" s="1433"/>
      <c r="E34161" s="1433"/>
      <c r="K34161" s="1433"/>
      <c r="L34161" s="1334"/>
    </row>
    <row r="34162" spans="1:12" ht="24" customHeight="1">
      <c r="A34162" s="1355"/>
      <c r="B34162" s="1355"/>
      <c r="C34162" s="1433"/>
      <c r="E34162" s="1433"/>
      <c r="K34162" s="1433"/>
      <c r="L34162" s="1334"/>
    </row>
    <row r="34163" spans="1:12" ht="24" customHeight="1">
      <c r="A34163" s="1355"/>
      <c r="B34163" s="1355"/>
      <c r="C34163" s="1433"/>
      <c r="E34163" s="1433"/>
      <c r="K34163" s="1433"/>
      <c r="L34163" s="1334"/>
    </row>
    <row r="34164" spans="1:12" ht="24" customHeight="1">
      <c r="A34164" s="1355"/>
      <c r="B34164" s="1355"/>
      <c r="C34164" s="1433"/>
      <c r="E34164" s="1433"/>
      <c r="K34164" s="1433"/>
      <c r="L34164" s="1334"/>
    </row>
    <row r="34165" spans="1:12" ht="24" customHeight="1">
      <c r="A34165" s="1355"/>
      <c r="B34165" s="1355"/>
      <c r="C34165" s="1433"/>
      <c r="E34165" s="1433"/>
      <c r="K34165" s="1433"/>
      <c r="L34165" s="1334"/>
    </row>
    <row r="34166" spans="1:12" ht="24" customHeight="1">
      <c r="A34166" s="1355"/>
      <c r="B34166" s="1355"/>
      <c r="C34166" s="1433"/>
      <c r="E34166" s="1433"/>
      <c r="K34166" s="1433"/>
      <c r="L34166" s="1334"/>
    </row>
    <row r="34167" spans="1:12" ht="24" customHeight="1">
      <c r="A34167" s="1355"/>
      <c r="B34167" s="1355"/>
      <c r="C34167" s="1433"/>
      <c r="E34167" s="1433"/>
      <c r="K34167" s="1433"/>
      <c r="L34167" s="1334"/>
    </row>
    <row r="34168" spans="1:12" ht="24" customHeight="1">
      <c r="A34168" s="1355"/>
      <c r="B34168" s="1355"/>
      <c r="C34168" s="1433"/>
      <c r="E34168" s="1433"/>
      <c r="K34168" s="1433"/>
      <c r="L34168" s="1334"/>
    </row>
    <row r="34169" spans="1:12" ht="24" customHeight="1">
      <c r="A34169" s="1355"/>
      <c r="B34169" s="1355"/>
      <c r="C34169" s="1433"/>
      <c r="E34169" s="1433"/>
      <c r="K34169" s="1433"/>
      <c r="L34169" s="1334"/>
    </row>
    <row r="34170" spans="1:12" ht="24" customHeight="1">
      <c r="A34170" s="1355"/>
      <c r="B34170" s="1355"/>
      <c r="C34170" s="1433"/>
      <c r="E34170" s="1433"/>
      <c r="K34170" s="1433"/>
      <c r="L34170" s="1334"/>
    </row>
    <row r="34171" spans="1:12" ht="24" customHeight="1">
      <c r="A34171" s="1355"/>
      <c r="B34171" s="1355"/>
      <c r="C34171" s="1433"/>
      <c r="E34171" s="1433"/>
      <c r="K34171" s="1433"/>
      <c r="L34171" s="1334"/>
    </row>
    <row r="34172" spans="1:12" ht="24" customHeight="1">
      <c r="A34172" s="1355"/>
      <c r="B34172" s="1355"/>
      <c r="C34172" s="1433"/>
      <c r="E34172" s="1433"/>
      <c r="K34172" s="1433"/>
      <c r="L34172" s="1334"/>
    </row>
    <row r="34173" spans="1:12" ht="24" customHeight="1">
      <c r="A34173" s="1355"/>
      <c r="B34173" s="1355"/>
      <c r="C34173" s="1433"/>
      <c r="E34173" s="1433"/>
      <c r="K34173" s="1433"/>
      <c r="L34173" s="1334"/>
    </row>
    <row r="34174" spans="1:12" ht="24" customHeight="1">
      <c r="A34174" s="1355"/>
      <c r="B34174" s="1355"/>
      <c r="C34174" s="1433"/>
      <c r="E34174" s="1433"/>
      <c r="K34174" s="1433"/>
      <c r="L34174" s="1334"/>
    </row>
    <row r="34175" spans="1:12" ht="24" customHeight="1">
      <c r="A34175" s="1355"/>
      <c r="B34175" s="1355"/>
      <c r="C34175" s="1433"/>
      <c r="E34175" s="1433"/>
      <c r="K34175" s="1433"/>
      <c r="L34175" s="1334"/>
    </row>
    <row r="34176" spans="1:12" ht="24" customHeight="1">
      <c r="A34176" s="1355"/>
      <c r="B34176" s="1355"/>
      <c r="C34176" s="1433"/>
      <c r="E34176" s="1433"/>
      <c r="K34176" s="1433"/>
      <c r="L34176" s="1334"/>
    </row>
    <row r="34177" spans="1:12" ht="24" customHeight="1">
      <c r="A34177" s="1355"/>
      <c r="B34177" s="1355"/>
      <c r="C34177" s="1433"/>
      <c r="E34177" s="1433"/>
      <c r="K34177" s="1433"/>
      <c r="L34177" s="1334"/>
    </row>
    <row r="34178" spans="1:12" ht="24" customHeight="1">
      <c r="A34178" s="1355"/>
      <c r="B34178" s="1355"/>
      <c r="C34178" s="1433"/>
      <c r="E34178" s="1433"/>
      <c r="K34178" s="1433"/>
      <c r="L34178" s="1334"/>
    </row>
    <row r="34179" spans="1:12" ht="24" customHeight="1">
      <c r="A34179" s="1355"/>
      <c r="B34179" s="1355"/>
      <c r="C34179" s="1433"/>
      <c r="E34179" s="1433"/>
      <c r="K34179" s="1433"/>
      <c r="L34179" s="1334"/>
    </row>
    <row r="34180" spans="1:12" ht="24" customHeight="1">
      <c r="A34180" s="1355"/>
      <c r="B34180" s="1355"/>
      <c r="C34180" s="1433"/>
      <c r="E34180" s="1433"/>
      <c r="K34180" s="1433"/>
      <c r="L34180" s="1334"/>
    </row>
    <row r="34181" spans="1:12" ht="24" customHeight="1">
      <c r="A34181" s="1355"/>
      <c r="B34181" s="1355"/>
      <c r="C34181" s="1433"/>
      <c r="E34181" s="1433"/>
      <c r="K34181" s="1433"/>
      <c r="L34181" s="1334"/>
    </row>
    <row r="34182" spans="1:12" ht="24" customHeight="1">
      <c r="A34182" s="1355"/>
      <c r="B34182" s="1355"/>
      <c r="C34182" s="1433"/>
      <c r="E34182" s="1433"/>
      <c r="K34182" s="1433"/>
      <c r="L34182" s="1334"/>
    </row>
    <row r="34183" spans="1:12" ht="24" customHeight="1">
      <c r="A34183" s="1355"/>
      <c r="B34183" s="1355"/>
      <c r="C34183" s="1433"/>
      <c r="E34183" s="1433"/>
      <c r="K34183" s="1433"/>
      <c r="L34183" s="1334"/>
    </row>
    <row r="34184" spans="1:12" ht="24" customHeight="1">
      <c r="A34184" s="1355"/>
      <c r="B34184" s="1355"/>
      <c r="C34184" s="1433"/>
      <c r="E34184" s="1433"/>
      <c r="K34184" s="1433"/>
      <c r="L34184" s="1334"/>
    </row>
    <row r="34185" spans="1:12" ht="24" customHeight="1">
      <c r="A34185" s="1355"/>
      <c r="B34185" s="1355"/>
      <c r="C34185" s="1433"/>
      <c r="E34185" s="1433"/>
      <c r="K34185" s="1433"/>
      <c r="L34185" s="1334"/>
    </row>
    <row r="34186" spans="1:12" ht="24" customHeight="1">
      <c r="A34186" s="1355"/>
      <c r="B34186" s="1355"/>
      <c r="C34186" s="1433"/>
      <c r="E34186" s="1433"/>
      <c r="K34186" s="1433"/>
      <c r="L34186" s="1334"/>
    </row>
    <row r="34187" spans="1:12" ht="24" customHeight="1">
      <c r="A34187" s="1355"/>
      <c r="B34187" s="1355"/>
      <c r="C34187" s="1433"/>
      <c r="E34187" s="1433"/>
      <c r="K34187" s="1433"/>
      <c r="L34187" s="1334"/>
    </row>
    <row r="34188" spans="1:12" ht="24" customHeight="1">
      <c r="A34188" s="1355"/>
      <c r="B34188" s="1355"/>
      <c r="C34188" s="1433"/>
      <c r="E34188" s="1433"/>
      <c r="K34188" s="1433"/>
      <c r="L34188" s="1334"/>
    </row>
    <row r="34189" spans="1:12" ht="24" customHeight="1">
      <c r="A34189" s="1355"/>
      <c r="B34189" s="1355"/>
      <c r="C34189" s="1433"/>
      <c r="E34189" s="1433"/>
      <c r="K34189" s="1433"/>
      <c r="L34189" s="1334"/>
    </row>
    <row r="34190" spans="1:12" ht="24" customHeight="1">
      <c r="A34190" s="1355"/>
      <c r="B34190" s="1355"/>
      <c r="C34190" s="1433"/>
      <c r="E34190" s="1433"/>
      <c r="K34190" s="1433"/>
      <c r="L34190" s="1334"/>
    </row>
    <row r="34191" spans="1:12" ht="24" customHeight="1">
      <c r="A34191" s="1355"/>
      <c r="B34191" s="1355"/>
      <c r="C34191" s="1433"/>
      <c r="E34191" s="1433"/>
      <c r="K34191" s="1433"/>
      <c r="L34191" s="1334"/>
    </row>
    <row r="34192" spans="1:12" ht="24" customHeight="1">
      <c r="A34192" s="1355"/>
      <c r="B34192" s="1355"/>
      <c r="C34192" s="1433"/>
      <c r="E34192" s="1433"/>
      <c r="K34192" s="1433"/>
      <c r="L34192" s="1334"/>
    </row>
    <row r="34193" spans="1:12" ht="24" customHeight="1">
      <c r="A34193" s="1355"/>
      <c r="B34193" s="1355"/>
      <c r="C34193" s="1433"/>
      <c r="E34193" s="1433"/>
      <c r="K34193" s="1433"/>
      <c r="L34193" s="1334"/>
    </row>
    <row r="34194" spans="1:12" ht="24" customHeight="1">
      <c r="A34194" s="1355"/>
      <c r="B34194" s="1355"/>
      <c r="C34194" s="1433"/>
      <c r="E34194" s="1433"/>
      <c r="K34194" s="1433"/>
      <c r="L34194" s="1334"/>
    </row>
    <row r="34195" spans="1:12" ht="24" customHeight="1">
      <c r="A34195" s="1355"/>
      <c r="B34195" s="1355"/>
      <c r="C34195" s="1433"/>
      <c r="E34195" s="1433"/>
      <c r="K34195" s="1433"/>
      <c r="L34195" s="1334"/>
    </row>
    <row r="34196" spans="1:12" ht="24" customHeight="1">
      <c r="A34196" s="1355"/>
      <c r="B34196" s="1355"/>
      <c r="C34196" s="1433"/>
      <c r="E34196" s="1433"/>
      <c r="K34196" s="1433"/>
      <c r="L34196" s="1334"/>
    </row>
    <row r="34197" spans="1:12" ht="24" customHeight="1">
      <c r="A34197" s="1355"/>
      <c r="B34197" s="1355"/>
      <c r="C34197" s="1433"/>
      <c r="E34197" s="1433"/>
      <c r="K34197" s="1433"/>
      <c r="L34197" s="1334"/>
    </row>
    <row r="34198" spans="1:12" ht="24" customHeight="1">
      <c r="A34198" s="1355"/>
      <c r="B34198" s="1355"/>
      <c r="C34198" s="1433"/>
      <c r="E34198" s="1433"/>
      <c r="K34198" s="1433"/>
      <c r="L34198" s="1334"/>
    </row>
    <row r="34199" spans="1:12" ht="24" customHeight="1">
      <c r="A34199" s="1355"/>
      <c r="B34199" s="1355"/>
      <c r="C34199" s="1433"/>
      <c r="E34199" s="1433"/>
      <c r="K34199" s="1433"/>
      <c r="L34199" s="1334"/>
    </row>
    <row r="34200" spans="1:12" ht="24" customHeight="1">
      <c r="A34200" s="1355"/>
      <c r="B34200" s="1355"/>
      <c r="C34200" s="1433"/>
      <c r="E34200" s="1433"/>
      <c r="K34200" s="1433"/>
      <c r="L34200" s="1334"/>
    </row>
    <row r="34201" spans="1:12" ht="24" customHeight="1">
      <c r="A34201" s="1355"/>
      <c r="B34201" s="1355"/>
      <c r="C34201" s="1433"/>
      <c r="E34201" s="1433"/>
      <c r="K34201" s="1433"/>
      <c r="L34201" s="1334"/>
    </row>
    <row r="34202" spans="1:12" ht="24" customHeight="1">
      <c r="A34202" s="1355"/>
      <c r="B34202" s="1355"/>
      <c r="C34202" s="1433"/>
      <c r="E34202" s="1433"/>
      <c r="K34202" s="1433"/>
      <c r="L34202" s="1334"/>
    </row>
    <row r="34203" spans="1:12" ht="24" customHeight="1">
      <c r="A34203" s="1355"/>
      <c r="B34203" s="1355"/>
      <c r="C34203" s="1433"/>
      <c r="E34203" s="1433"/>
      <c r="K34203" s="1433"/>
      <c r="L34203" s="1334"/>
    </row>
    <row r="34204" spans="1:12" ht="24" customHeight="1">
      <c r="A34204" s="1355"/>
      <c r="B34204" s="1355"/>
      <c r="C34204" s="1433"/>
      <c r="E34204" s="1433"/>
      <c r="K34204" s="1433"/>
      <c r="L34204" s="1334"/>
    </row>
    <row r="34205" spans="1:12" ht="24" customHeight="1">
      <c r="A34205" s="1355"/>
      <c r="B34205" s="1355"/>
      <c r="C34205" s="1433"/>
      <c r="E34205" s="1433"/>
      <c r="K34205" s="1433"/>
      <c r="L34205" s="1334"/>
    </row>
    <row r="34206" spans="1:12" ht="24" customHeight="1">
      <c r="A34206" s="1355"/>
      <c r="B34206" s="1355"/>
      <c r="C34206" s="1433"/>
      <c r="E34206" s="1433"/>
      <c r="K34206" s="1433"/>
      <c r="L34206" s="1334"/>
    </row>
    <row r="34207" spans="1:12" ht="24" customHeight="1">
      <c r="A34207" s="1355"/>
      <c r="B34207" s="1355"/>
      <c r="C34207" s="1433"/>
      <c r="E34207" s="1433"/>
      <c r="K34207" s="1433"/>
      <c r="L34207" s="1334"/>
    </row>
    <row r="34208" spans="1:12" ht="24" customHeight="1">
      <c r="A34208" s="1355"/>
      <c r="B34208" s="1355"/>
      <c r="C34208" s="1433"/>
      <c r="E34208" s="1433"/>
      <c r="K34208" s="1433"/>
      <c r="L34208" s="1334"/>
    </row>
    <row r="34209" spans="1:12" ht="24" customHeight="1">
      <c r="A34209" s="1355"/>
      <c r="B34209" s="1355"/>
      <c r="C34209" s="1433"/>
      <c r="E34209" s="1433"/>
      <c r="K34209" s="1433"/>
      <c r="L34209" s="1334"/>
    </row>
    <row r="34210" spans="1:12" ht="24" customHeight="1">
      <c r="A34210" s="1355"/>
      <c r="B34210" s="1355"/>
      <c r="C34210" s="1433"/>
      <c r="E34210" s="1433"/>
      <c r="K34210" s="1433"/>
      <c r="L34210" s="1334"/>
    </row>
    <row r="34211" spans="1:12" ht="24" customHeight="1">
      <c r="A34211" s="1355"/>
      <c r="B34211" s="1355"/>
      <c r="C34211" s="1433"/>
      <c r="E34211" s="1433"/>
      <c r="K34211" s="1433"/>
      <c r="L34211" s="1334"/>
    </row>
    <row r="34212" spans="1:12" ht="24" customHeight="1">
      <c r="A34212" s="1355"/>
      <c r="B34212" s="1355"/>
      <c r="C34212" s="1433"/>
      <c r="E34212" s="1433"/>
      <c r="K34212" s="1433"/>
      <c r="L34212" s="1334"/>
    </row>
    <row r="34213" spans="1:12" ht="24" customHeight="1">
      <c r="A34213" s="1355"/>
      <c r="B34213" s="1355"/>
      <c r="C34213" s="1433"/>
      <c r="E34213" s="1433"/>
      <c r="K34213" s="1433"/>
      <c r="L34213" s="1334"/>
    </row>
    <row r="34214" spans="1:12" ht="24" customHeight="1">
      <c r="A34214" s="1355"/>
      <c r="B34214" s="1355"/>
      <c r="C34214" s="1433"/>
      <c r="E34214" s="1433"/>
      <c r="K34214" s="1433"/>
      <c r="L34214" s="1334"/>
    </row>
    <row r="34215" spans="1:12" ht="24" customHeight="1">
      <c r="A34215" s="1355"/>
      <c r="B34215" s="1355"/>
      <c r="C34215" s="1433"/>
      <c r="E34215" s="1433"/>
      <c r="K34215" s="1433"/>
      <c r="L34215" s="1334"/>
    </row>
    <row r="34216" spans="1:12" ht="24" customHeight="1">
      <c r="A34216" s="1355"/>
      <c r="B34216" s="1355"/>
      <c r="C34216" s="1433"/>
      <c r="E34216" s="1433"/>
      <c r="K34216" s="1433"/>
      <c r="L34216" s="1334"/>
    </row>
    <row r="34217" spans="1:12" ht="24" customHeight="1">
      <c r="A34217" s="1355"/>
      <c r="B34217" s="1355"/>
      <c r="C34217" s="1433"/>
      <c r="E34217" s="1433"/>
      <c r="K34217" s="1433"/>
      <c r="L34217" s="1334"/>
    </row>
    <row r="34218" spans="1:12" ht="24" customHeight="1">
      <c r="A34218" s="1355"/>
      <c r="B34218" s="1355"/>
      <c r="C34218" s="1433"/>
      <c r="E34218" s="1433"/>
      <c r="K34218" s="1433"/>
      <c r="L34218" s="1334"/>
    </row>
    <row r="34219" spans="1:12" ht="24" customHeight="1">
      <c r="A34219" s="1355"/>
      <c r="B34219" s="1355"/>
      <c r="C34219" s="1433"/>
      <c r="E34219" s="1433"/>
      <c r="K34219" s="1433"/>
      <c r="L34219" s="1334"/>
    </row>
    <row r="34220" spans="1:12" ht="24" customHeight="1">
      <c r="A34220" s="1355"/>
      <c r="B34220" s="1355"/>
      <c r="C34220" s="1433"/>
      <c r="E34220" s="1433"/>
      <c r="K34220" s="1433"/>
      <c r="L34220" s="1334"/>
    </row>
    <row r="34221" spans="1:12" ht="24" customHeight="1">
      <c r="A34221" s="1355"/>
      <c r="B34221" s="1355"/>
      <c r="C34221" s="1433"/>
      <c r="E34221" s="1433"/>
      <c r="K34221" s="1433"/>
      <c r="L34221" s="1334"/>
    </row>
    <row r="34222" spans="1:12" ht="24" customHeight="1">
      <c r="A34222" s="1355"/>
      <c r="B34222" s="1355"/>
      <c r="C34222" s="1433"/>
      <c r="E34222" s="1433"/>
      <c r="K34222" s="1433"/>
      <c r="L34222" s="1334"/>
    </row>
    <row r="34223" spans="1:12" ht="24" customHeight="1">
      <c r="A34223" s="1355"/>
      <c r="B34223" s="1355"/>
      <c r="C34223" s="1433"/>
      <c r="E34223" s="1433"/>
      <c r="K34223" s="1433"/>
      <c r="L34223" s="1334"/>
    </row>
    <row r="34224" spans="1:12" ht="24" customHeight="1">
      <c r="A34224" s="1355"/>
      <c r="B34224" s="1355"/>
      <c r="C34224" s="1433"/>
      <c r="E34224" s="1433"/>
      <c r="K34224" s="1433"/>
      <c r="L34224" s="1334"/>
    </row>
    <row r="34225" spans="1:12" ht="24" customHeight="1">
      <c r="A34225" s="1355"/>
      <c r="B34225" s="1355"/>
      <c r="C34225" s="1433"/>
      <c r="E34225" s="1433"/>
      <c r="K34225" s="1433"/>
      <c r="L34225" s="1334"/>
    </row>
    <row r="34226" spans="1:12" ht="24" customHeight="1">
      <c r="A34226" s="1355"/>
      <c r="B34226" s="1355"/>
      <c r="C34226" s="1433"/>
      <c r="E34226" s="1433"/>
      <c r="K34226" s="1433"/>
      <c r="L34226" s="1334"/>
    </row>
    <row r="34227" spans="1:12" ht="24" customHeight="1">
      <c r="A34227" s="1355"/>
      <c r="B34227" s="1355"/>
      <c r="C34227" s="1433"/>
      <c r="E34227" s="1433"/>
      <c r="K34227" s="1433"/>
      <c r="L34227" s="1334"/>
    </row>
    <row r="34228" spans="1:12" ht="24" customHeight="1">
      <c r="A34228" s="1355"/>
      <c r="B34228" s="1355"/>
      <c r="C34228" s="1433"/>
      <c r="E34228" s="1433"/>
      <c r="K34228" s="1433"/>
      <c r="L34228" s="1334"/>
    </row>
    <row r="34229" spans="1:12" ht="24" customHeight="1">
      <c r="A34229" s="1355"/>
      <c r="B34229" s="1355"/>
      <c r="C34229" s="1433"/>
      <c r="E34229" s="1433"/>
      <c r="K34229" s="1433"/>
      <c r="L34229" s="1334"/>
    </row>
    <row r="34230" spans="1:12" ht="24" customHeight="1">
      <c r="A34230" s="1355"/>
      <c r="B34230" s="1355"/>
      <c r="C34230" s="1433"/>
      <c r="E34230" s="1433"/>
      <c r="K34230" s="1433"/>
      <c r="L34230" s="1334"/>
    </row>
    <row r="34231" spans="1:12" ht="24" customHeight="1">
      <c r="A34231" s="1355"/>
      <c r="B34231" s="1355"/>
      <c r="C34231" s="1433"/>
      <c r="E34231" s="1433"/>
      <c r="K34231" s="1433"/>
      <c r="L34231" s="1334"/>
    </row>
    <row r="34232" spans="1:12" ht="24" customHeight="1">
      <c r="A34232" s="1355"/>
      <c r="B34232" s="1355"/>
      <c r="C34232" s="1433"/>
      <c r="E34232" s="1433"/>
      <c r="K34232" s="1433"/>
      <c r="L34232" s="1334"/>
    </row>
    <row r="34233" spans="1:12" ht="24" customHeight="1">
      <c r="A34233" s="1355"/>
      <c r="B34233" s="1355"/>
      <c r="C34233" s="1433"/>
      <c r="E34233" s="1433"/>
      <c r="K34233" s="1433"/>
      <c r="L34233" s="1334"/>
    </row>
    <row r="34234" spans="1:12" ht="24" customHeight="1">
      <c r="A34234" s="1355"/>
      <c r="B34234" s="1355"/>
      <c r="C34234" s="1433"/>
      <c r="E34234" s="1433"/>
      <c r="K34234" s="1433"/>
      <c r="L34234" s="1334"/>
    </row>
    <row r="34235" spans="1:12" ht="24" customHeight="1">
      <c r="A34235" s="1355"/>
      <c r="B34235" s="1355"/>
      <c r="C34235" s="1433"/>
      <c r="E34235" s="1433"/>
      <c r="K34235" s="1433"/>
      <c r="L34235" s="1334"/>
    </row>
    <row r="34236" spans="1:12" ht="24" customHeight="1">
      <c r="A34236" s="1355"/>
      <c r="B34236" s="1355"/>
      <c r="C34236" s="1433"/>
      <c r="E34236" s="1433"/>
      <c r="K34236" s="1433"/>
      <c r="L34236" s="1334"/>
    </row>
    <row r="34237" spans="1:12" ht="24" customHeight="1">
      <c r="A34237" s="1355"/>
      <c r="B34237" s="1355"/>
      <c r="C34237" s="1433"/>
      <c r="E34237" s="1433"/>
      <c r="K34237" s="1433"/>
      <c r="L34237" s="1334"/>
    </row>
    <row r="34238" spans="1:12" ht="24" customHeight="1">
      <c r="A34238" s="1355"/>
      <c r="B34238" s="1355"/>
      <c r="C34238" s="1433"/>
      <c r="E34238" s="1433"/>
      <c r="K34238" s="1433"/>
      <c r="L34238" s="1334"/>
    </row>
    <row r="34239" spans="1:12" ht="24" customHeight="1">
      <c r="A34239" s="1355"/>
      <c r="B34239" s="1355"/>
      <c r="C34239" s="1433"/>
      <c r="E34239" s="1433"/>
      <c r="K34239" s="1433"/>
      <c r="L34239" s="1334"/>
    </row>
    <row r="34240" spans="1:12" ht="24" customHeight="1">
      <c r="A34240" s="1355"/>
      <c r="B34240" s="1355"/>
      <c r="C34240" s="1433"/>
      <c r="E34240" s="1433"/>
      <c r="K34240" s="1433"/>
      <c r="L34240" s="1334"/>
    </row>
    <row r="34241" spans="1:12" ht="24" customHeight="1">
      <c r="A34241" s="1355"/>
      <c r="B34241" s="1355"/>
      <c r="C34241" s="1433"/>
      <c r="E34241" s="1433"/>
      <c r="K34241" s="1433"/>
      <c r="L34241" s="1334"/>
    </row>
    <row r="34242" spans="1:12" ht="24" customHeight="1">
      <c r="A34242" s="1355"/>
      <c r="B34242" s="1355"/>
      <c r="C34242" s="1433"/>
      <c r="E34242" s="1433"/>
      <c r="K34242" s="1433"/>
      <c r="L34242" s="1334"/>
    </row>
    <row r="34243" spans="1:12" ht="24" customHeight="1">
      <c r="A34243" s="1355"/>
      <c r="B34243" s="1355"/>
      <c r="C34243" s="1433"/>
      <c r="E34243" s="1433"/>
      <c r="K34243" s="1433"/>
      <c r="L34243" s="1334"/>
    </row>
    <row r="34244" spans="1:12" ht="24" customHeight="1">
      <c r="A34244" s="1355"/>
      <c r="B34244" s="1355"/>
      <c r="C34244" s="1433"/>
      <c r="E34244" s="1433"/>
      <c r="K34244" s="1433"/>
      <c r="L34244" s="1334"/>
    </row>
    <row r="34245" spans="1:12" ht="24" customHeight="1">
      <c r="A34245" s="1355"/>
      <c r="B34245" s="1355"/>
      <c r="C34245" s="1433"/>
      <c r="E34245" s="1433"/>
      <c r="K34245" s="1433"/>
      <c r="L34245" s="1334"/>
    </row>
    <row r="34246" spans="1:12" ht="24" customHeight="1">
      <c r="A34246" s="1355"/>
      <c r="B34246" s="1355"/>
      <c r="C34246" s="1433"/>
      <c r="E34246" s="1433"/>
      <c r="K34246" s="1433"/>
      <c r="L34246" s="1334"/>
    </row>
    <row r="34247" spans="1:12" ht="24" customHeight="1">
      <c r="A34247" s="1355"/>
      <c r="B34247" s="1355"/>
      <c r="C34247" s="1433"/>
      <c r="E34247" s="1433"/>
      <c r="K34247" s="1433"/>
      <c r="L34247" s="1334"/>
    </row>
    <row r="34248" spans="1:12" ht="24" customHeight="1">
      <c r="A34248" s="1355"/>
      <c r="B34248" s="1355"/>
      <c r="C34248" s="1433"/>
      <c r="E34248" s="1433"/>
      <c r="K34248" s="1433"/>
      <c r="L34248" s="1334"/>
    </row>
    <row r="34249" spans="1:12" ht="24" customHeight="1">
      <c r="A34249" s="1355"/>
      <c r="B34249" s="1355"/>
      <c r="C34249" s="1433"/>
      <c r="E34249" s="1433"/>
      <c r="K34249" s="1433"/>
      <c r="L34249" s="1334"/>
    </row>
    <row r="34250" spans="1:12" ht="24" customHeight="1">
      <c r="A34250" s="1355"/>
      <c r="B34250" s="1355"/>
      <c r="C34250" s="1433"/>
      <c r="E34250" s="1433"/>
      <c r="K34250" s="1433"/>
      <c r="L34250" s="1334"/>
    </row>
    <row r="34251" spans="1:12" ht="24" customHeight="1">
      <c r="A34251" s="1355"/>
      <c r="B34251" s="1355"/>
      <c r="C34251" s="1433"/>
      <c r="E34251" s="1433"/>
      <c r="K34251" s="1433"/>
      <c r="L34251" s="1334"/>
    </row>
    <row r="34252" spans="1:12" ht="24" customHeight="1">
      <c r="A34252" s="1355"/>
      <c r="B34252" s="1355"/>
      <c r="C34252" s="1433"/>
      <c r="E34252" s="1433"/>
      <c r="K34252" s="1433"/>
      <c r="L34252" s="1334"/>
    </row>
    <row r="34253" spans="1:12" ht="24" customHeight="1">
      <c r="A34253" s="1355"/>
      <c r="B34253" s="1355"/>
      <c r="C34253" s="1433"/>
      <c r="E34253" s="1433"/>
      <c r="K34253" s="1433"/>
      <c r="L34253" s="1334"/>
    </row>
    <row r="34254" spans="1:12" ht="24" customHeight="1">
      <c r="A34254" s="1355"/>
      <c r="B34254" s="1355"/>
      <c r="C34254" s="1433"/>
      <c r="E34254" s="1433"/>
      <c r="K34254" s="1433"/>
      <c r="L34254" s="1334"/>
    </row>
    <row r="34255" spans="1:12" ht="24" customHeight="1">
      <c r="A34255" s="1355"/>
      <c r="B34255" s="1355"/>
      <c r="C34255" s="1433"/>
      <c r="E34255" s="1433"/>
      <c r="K34255" s="1433"/>
      <c r="L34255" s="1334"/>
    </row>
    <row r="34256" spans="1:12" ht="24" customHeight="1">
      <c r="A34256" s="1355"/>
      <c r="B34256" s="1355"/>
      <c r="C34256" s="1433"/>
      <c r="E34256" s="1433"/>
      <c r="K34256" s="1433"/>
      <c r="L34256" s="1334"/>
    </row>
    <row r="34257" spans="1:12" ht="24" customHeight="1">
      <c r="A34257" s="1355"/>
      <c r="B34257" s="1355"/>
      <c r="C34257" s="1433"/>
      <c r="E34257" s="1433"/>
      <c r="K34257" s="1433"/>
      <c r="L34257" s="1334"/>
    </row>
    <row r="34258" spans="1:12" ht="24" customHeight="1">
      <c r="A34258" s="1355"/>
      <c r="B34258" s="1355"/>
      <c r="C34258" s="1433"/>
      <c r="E34258" s="1433"/>
      <c r="K34258" s="1433"/>
      <c r="L34258" s="1334"/>
    </row>
    <row r="34259" spans="1:12" ht="24" customHeight="1">
      <c r="A34259" s="1355"/>
      <c r="B34259" s="1355"/>
      <c r="C34259" s="1433"/>
      <c r="E34259" s="1433"/>
      <c r="K34259" s="1433"/>
      <c r="L34259" s="1334"/>
    </row>
    <row r="34260" spans="1:12" ht="24" customHeight="1">
      <c r="A34260" s="1355"/>
      <c r="B34260" s="1355"/>
      <c r="C34260" s="1433"/>
      <c r="E34260" s="1433"/>
      <c r="K34260" s="1433"/>
      <c r="L34260" s="1334"/>
    </row>
    <row r="34261" spans="1:12" ht="24" customHeight="1">
      <c r="A34261" s="1355"/>
      <c r="B34261" s="1355"/>
      <c r="C34261" s="1433"/>
      <c r="E34261" s="1433"/>
      <c r="K34261" s="1433"/>
      <c r="L34261" s="1334"/>
    </row>
    <row r="34262" spans="1:12" ht="24" customHeight="1">
      <c r="A34262" s="1355"/>
      <c r="B34262" s="1355"/>
      <c r="C34262" s="1433"/>
      <c r="E34262" s="1433"/>
      <c r="K34262" s="1433"/>
      <c r="L34262" s="1334"/>
    </row>
    <row r="34263" spans="1:12" ht="24" customHeight="1">
      <c r="A34263" s="1355"/>
      <c r="B34263" s="1355"/>
      <c r="C34263" s="1433"/>
      <c r="E34263" s="1433"/>
      <c r="K34263" s="1433"/>
      <c r="L34263" s="1334"/>
    </row>
    <row r="34264" spans="1:12" ht="24" customHeight="1">
      <c r="A34264" s="1355"/>
      <c r="B34264" s="1355"/>
      <c r="C34264" s="1433"/>
      <c r="E34264" s="1433"/>
      <c r="K34264" s="1433"/>
      <c r="L34264" s="1334"/>
    </row>
    <row r="34265" spans="1:12" ht="24" customHeight="1">
      <c r="A34265" s="1355"/>
      <c r="B34265" s="1355"/>
      <c r="C34265" s="1433"/>
      <c r="E34265" s="1433"/>
      <c r="K34265" s="1433"/>
      <c r="L34265" s="1334"/>
    </row>
    <row r="34266" spans="1:12" ht="24" customHeight="1">
      <c r="A34266" s="1355"/>
      <c r="B34266" s="1355"/>
      <c r="C34266" s="1433"/>
      <c r="E34266" s="1433"/>
      <c r="K34266" s="1433"/>
      <c r="L34266" s="1334"/>
    </row>
    <row r="34267" spans="1:12" ht="24" customHeight="1">
      <c r="A34267" s="1355"/>
      <c r="B34267" s="1355"/>
      <c r="C34267" s="1433"/>
      <c r="E34267" s="1433"/>
      <c r="K34267" s="1433"/>
      <c r="L34267" s="1334"/>
    </row>
    <row r="34268" spans="1:12" ht="24" customHeight="1">
      <c r="A34268" s="1355"/>
      <c r="B34268" s="1355"/>
      <c r="C34268" s="1433"/>
      <c r="E34268" s="1433"/>
      <c r="K34268" s="1433"/>
      <c r="L34268" s="1334"/>
    </row>
    <row r="34269" spans="1:12" ht="24" customHeight="1">
      <c r="A34269" s="1355"/>
      <c r="B34269" s="1355"/>
      <c r="C34269" s="1433"/>
      <c r="E34269" s="1433"/>
      <c r="K34269" s="1433"/>
      <c r="L34269" s="1334"/>
    </row>
    <row r="34270" spans="1:12" ht="24" customHeight="1">
      <c r="A34270" s="1355"/>
      <c r="B34270" s="1355"/>
      <c r="C34270" s="1433"/>
      <c r="E34270" s="1433"/>
      <c r="K34270" s="1433"/>
      <c r="L34270" s="1334"/>
    </row>
    <row r="34271" spans="1:12" ht="24" customHeight="1">
      <c r="A34271" s="1355"/>
      <c r="B34271" s="1355"/>
      <c r="C34271" s="1433"/>
      <c r="E34271" s="1433"/>
      <c r="K34271" s="1433"/>
      <c r="L34271" s="1334"/>
    </row>
    <row r="34272" spans="1:12" ht="24" customHeight="1">
      <c r="A34272" s="1355"/>
      <c r="B34272" s="1355"/>
      <c r="C34272" s="1433"/>
      <c r="E34272" s="1433"/>
      <c r="K34272" s="1433"/>
      <c r="L34272" s="1334"/>
    </row>
    <row r="34273" spans="1:12" ht="24" customHeight="1">
      <c r="A34273" s="1355"/>
      <c r="B34273" s="1355"/>
      <c r="C34273" s="1433"/>
      <c r="E34273" s="1433"/>
      <c r="K34273" s="1433"/>
      <c r="L34273" s="1334"/>
    </row>
    <row r="34274" spans="1:12" ht="24" customHeight="1">
      <c r="A34274" s="1355"/>
      <c r="B34274" s="1355"/>
      <c r="C34274" s="1433"/>
      <c r="E34274" s="1433"/>
      <c r="K34274" s="1433"/>
      <c r="L34274" s="1334"/>
    </row>
    <row r="34275" spans="1:12" ht="24" customHeight="1">
      <c r="A34275" s="1355"/>
      <c r="B34275" s="1355"/>
      <c r="C34275" s="1433"/>
      <c r="E34275" s="1433"/>
      <c r="K34275" s="1433"/>
      <c r="L34275" s="1334"/>
    </row>
    <row r="34276" spans="1:12" ht="24" customHeight="1">
      <c r="A34276" s="1355"/>
      <c r="B34276" s="1355"/>
      <c r="C34276" s="1433"/>
      <c r="E34276" s="1433"/>
      <c r="K34276" s="1433"/>
      <c r="L34276" s="1334"/>
    </row>
    <row r="34277" spans="1:12" ht="24" customHeight="1">
      <c r="A34277" s="1355"/>
      <c r="B34277" s="1355"/>
      <c r="C34277" s="1433"/>
      <c r="E34277" s="1433"/>
      <c r="K34277" s="1433"/>
      <c r="L34277" s="1334"/>
    </row>
    <row r="34278" spans="1:12" ht="24" customHeight="1">
      <c r="A34278" s="1355"/>
      <c r="B34278" s="1355"/>
      <c r="C34278" s="1433"/>
      <c r="E34278" s="1433"/>
      <c r="K34278" s="1433"/>
      <c r="L34278" s="1334"/>
    </row>
    <row r="34279" spans="1:12" ht="24" customHeight="1">
      <c r="A34279" s="1355"/>
      <c r="B34279" s="1355"/>
      <c r="C34279" s="1433"/>
      <c r="E34279" s="1433"/>
      <c r="K34279" s="1433"/>
      <c r="L34279" s="1334"/>
    </row>
    <row r="34280" spans="1:12" ht="24" customHeight="1">
      <c r="A34280" s="1355"/>
      <c r="B34280" s="1355"/>
      <c r="C34280" s="1433"/>
      <c r="E34280" s="1433"/>
      <c r="K34280" s="1433"/>
      <c r="L34280" s="1334"/>
    </row>
    <row r="34281" spans="1:12" ht="24" customHeight="1">
      <c r="A34281" s="1355"/>
      <c r="B34281" s="1355"/>
      <c r="C34281" s="1433"/>
      <c r="E34281" s="1433"/>
      <c r="K34281" s="1433"/>
      <c r="L34281" s="1334"/>
    </row>
    <row r="34282" spans="1:12" ht="24" customHeight="1">
      <c r="A34282" s="1355"/>
      <c r="B34282" s="1355"/>
      <c r="C34282" s="1433"/>
      <c r="E34282" s="1433"/>
      <c r="K34282" s="1433"/>
      <c r="L34282" s="1334"/>
    </row>
    <row r="34283" spans="1:12" ht="24" customHeight="1">
      <c r="A34283" s="1355"/>
      <c r="B34283" s="1355"/>
      <c r="C34283" s="1433"/>
      <c r="E34283" s="1433"/>
      <c r="K34283" s="1433"/>
      <c r="L34283" s="1334"/>
    </row>
    <row r="34284" spans="1:12" ht="24" customHeight="1">
      <c r="A34284" s="1355"/>
      <c r="B34284" s="1355"/>
      <c r="C34284" s="1433"/>
      <c r="E34284" s="1433"/>
      <c r="K34284" s="1433"/>
      <c r="L34284" s="1334"/>
    </row>
    <row r="34285" spans="1:12" ht="24" customHeight="1">
      <c r="A34285" s="1355"/>
      <c r="B34285" s="1355"/>
      <c r="C34285" s="1433"/>
      <c r="E34285" s="1433"/>
      <c r="K34285" s="1433"/>
      <c r="L34285" s="1334"/>
    </row>
    <row r="34286" spans="1:12" ht="24" customHeight="1">
      <c r="A34286" s="1355"/>
      <c r="B34286" s="1355"/>
      <c r="C34286" s="1433"/>
      <c r="E34286" s="1433"/>
      <c r="K34286" s="1433"/>
      <c r="L34286" s="1334"/>
    </row>
    <row r="34287" spans="1:12" ht="24" customHeight="1">
      <c r="A34287" s="1355"/>
      <c r="B34287" s="1355"/>
      <c r="C34287" s="1433"/>
      <c r="E34287" s="1433"/>
      <c r="K34287" s="1433"/>
      <c r="L34287" s="1334"/>
    </row>
    <row r="34288" spans="1:12" ht="24" customHeight="1">
      <c r="A34288" s="1355"/>
      <c r="B34288" s="1355"/>
      <c r="C34288" s="1433"/>
      <c r="E34288" s="1433"/>
      <c r="K34288" s="1433"/>
      <c r="L34288" s="1334"/>
    </row>
    <row r="34289" spans="1:12" ht="24" customHeight="1">
      <c r="A34289" s="1355"/>
      <c r="B34289" s="1355"/>
      <c r="C34289" s="1433"/>
      <c r="E34289" s="1433"/>
      <c r="K34289" s="1433"/>
      <c r="L34289" s="1334"/>
    </row>
    <row r="34290" spans="1:12" ht="24" customHeight="1">
      <c r="A34290" s="1355"/>
      <c r="B34290" s="1355"/>
      <c r="C34290" s="1433"/>
      <c r="E34290" s="1433"/>
      <c r="K34290" s="1433"/>
      <c r="L34290" s="1334"/>
    </row>
    <row r="34291" spans="1:12" ht="24" customHeight="1">
      <c r="A34291" s="1355"/>
      <c r="B34291" s="1355"/>
      <c r="C34291" s="1433"/>
      <c r="E34291" s="1433"/>
      <c r="K34291" s="1433"/>
      <c r="L34291" s="1334"/>
    </row>
    <row r="34292" spans="1:12" ht="24" customHeight="1">
      <c r="A34292" s="1355"/>
      <c r="B34292" s="1355"/>
      <c r="C34292" s="1433"/>
      <c r="E34292" s="1433"/>
      <c r="K34292" s="1433"/>
      <c r="L34292" s="1334"/>
    </row>
    <row r="34293" spans="1:12" ht="24" customHeight="1">
      <c r="A34293" s="1355"/>
      <c r="B34293" s="1355"/>
      <c r="C34293" s="1433"/>
      <c r="E34293" s="1433"/>
      <c r="K34293" s="1433"/>
      <c r="L34293" s="1334"/>
    </row>
    <row r="34294" spans="1:12" ht="24" customHeight="1">
      <c r="A34294" s="1355"/>
      <c r="B34294" s="1355"/>
      <c r="C34294" s="1433"/>
      <c r="E34294" s="1433"/>
      <c r="K34294" s="1433"/>
      <c r="L34294" s="1334"/>
    </row>
    <row r="34295" spans="1:12" ht="24" customHeight="1">
      <c r="A34295" s="1355"/>
      <c r="B34295" s="1355"/>
      <c r="C34295" s="1433"/>
      <c r="E34295" s="1433"/>
      <c r="K34295" s="1433"/>
      <c r="L34295" s="1334"/>
    </row>
    <row r="34296" spans="1:12" ht="24" customHeight="1">
      <c r="A34296" s="1355"/>
      <c r="B34296" s="1355"/>
      <c r="C34296" s="1433"/>
      <c r="E34296" s="1433"/>
      <c r="K34296" s="1433"/>
      <c r="L34296" s="1334"/>
    </row>
    <row r="34297" spans="1:12" ht="24" customHeight="1">
      <c r="A34297" s="1355"/>
      <c r="B34297" s="1355"/>
      <c r="C34297" s="1433"/>
      <c r="E34297" s="1433"/>
      <c r="K34297" s="1433"/>
      <c r="L34297" s="1334"/>
    </row>
    <row r="34298" spans="1:12" ht="24" customHeight="1">
      <c r="A34298" s="1355"/>
      <c r="B34298" s="1355"/>
      <c r="C34298" s="1433"/>
      <c r="E34298" s="1433"/>
      <c r="K34298" s="1433"/>
      <c r="L34298" s="1334"/>
    </row>
    <row r="34299" spans="1:12" ht="24" customHeight="1">
      <c r="A34299" s="1355"/>
      <c r="B34299" s="1355"/>
      <c r="C34299" s="1433"/>
      <c r="E34299" s="1433"/>
      <c r="K34299" s="1433"/>
      <c r="L34299" s="1334"/>
    </row>
    <row r="34300" spans="1:12" ht="24" customHeight="1">
      <c r="A34300" s="1355"/>
      <c r="B34300" s="1355"/>
      <c r="C34300" s="1433"/>
      <c r="E34300" s="1433"/>
      <c r="K34300" s="1433"/>
      <c r="L34300" s="1334"/>
    </row>
    <row r="34301" spans="1:12" ht="24" customHeight="1">
      <c r="A34301" s="1355"/>
      <c r="B34301" s="1355"/>
      <c r="C34301" s="1433"/>
      <c r="E34301" s="1433"/>
      <c r="K34301" s="1433"/>
      <c r="L34301" s="1334"/>
    </row>
    <row r="34302" spans="1:12" ht="24" customHeight="1">
      <c r="A34302" s="1355"/>
      <c r="B34302" s="1355"/>
      <c r="C34302" s="1433"/>
      <c r="E34302" s="1433"/>
      <c r="K34302" s="1433"/>
      <c r="L34302" s="1334"/>
    </row>
    <row r="34303" spans="1:12" ht="24" customHeight="1">
      <c r="A34303" s="1355"/>
      <c r="B34303" s="1355"/>
      <c r="C34303" s="1433"/>
      <c r="E34303" s="1433"/>
      <c r="K34303" s="1433"/>
      <c r="L34303" s="1334"/>
    </row>
    <row r="34304" spans="1:12" ht="24" customHeight="1">
      <c r="A34304" s="1355"/>
      <c r="B34304" s="1355"/>
      <c r="C34304" s="1433"/>
      <c r="E34304" s="1433"/>
      <c r="K34304" s="1433"/>
      <c r="L34304" s="1334"/>
    </row>
    <row r="34305" spans="1:12" ht="24" customHeight="1">
      <c r="A34305" s="1355"/>
      <c r="B34305" s="1355"/>
      <c r="C34305" s="1433"/>
      <c r="E34305" s="1433"/>
      <c r="K34305" s="1433"/>
      <c r="L34305" s="1334"/>
    </row>
    <row r="34306" spans="1:12" ht="24" customHeight="1">
      <c r="A34306" s="1355"/>
      <c r="B34306" s="1355"/>
      <c r="C34306" s="1433"/>
      <c r="E34306" s="1433"/>
      <c r="K34306" s="1433"/>
      <c r="L34306" s="1334"/>
    </row>
    <row r="34307" spans="1:12" ht="24" customHeight="1">
      <c r="A34307" s="1355"/>
      <c r="B34307" s="1355"/>
      <c r="C34307" s="1433"/>
      <c r="E34307" s="1433"/>
      <c r="K34307" s="1433"/>
      <c r="L34307" s="1334"/>
    </row>
    <row r="34308" spans="1:12" ht="24" customHeight="1">
      <c r="A34308" s="1355"/>
      <c r="B34308" s="1355"/>
      <c r="C34308" s="1433"/>
      <c r="E34308" s="1433"/>
      <c r="K34308" s="1433"/>
      <c r="L34308" s="1334"/>
    </row>
    <row r="34309" spans="1:12" ht="24" customHeight="1">
      <c r="A34309" s="1355"/>
      <c r="B34309" s="1355"/>
      <c r="C34309" s="1433"/>
      <c r="E34309" s="1433"/>
      <c r="K34309" s="1433"/>
      <c r="L34309" s="1334"/>
    </row>
    <row r="34310" spans="1:12" ht="24" customHeight="1">
      <c r="A34310" s="1355"/>
      <c r="B34310" s="1355"/>
      <c r="C34310" s="1433"/>
      <c r="E34310" s="1433"/>
      <c r="K34310" s="1433"/>
      <c r="L34310" s="1334"/>
    </row>
    <row r="34311" spans="1:12" ht="24" customHeight="1">
      <c r="A34311" s="1355"/>
      <c r="B34311" s="1355"/>
      <c r="C34311" s="1433"/>
      <c r="E34311" s="1433"/>
      <c r="K34311" s="1433"/>
      <c r="L34311" s="1334"/>
    </row>
    <row r="34312" spans="1:12" ht="24" customHeight="1">
      <c r="A34312" s="1355"/>
      <c r="B34312" s="1355"/>
      <c r="C34312" s="1433"/>
      <c r="E34312" s="1433"/>
      <c r="K34312" s="1433"/>
      <c r="L34312" s="1334"/>
    </row>
    <row r="34313" spans="1:12" ht="24" customHeight="1">
      <c r="A34313" s="1355"/>
      <c r="B34313" s="1355"/>
      <c r="C34313" s="1433"/>
      <c r="E34313" s="1433"/>
      <c r="K34313" s="1433"/>
      <c r="L34313" s="1334"/>
    </row>
    <row r="34314" spans="1:12" ht="24" customHeight="1">
      <c r="A34314" s="1355"/>
      <c r="B34314" s="1355"/>
      <c r="C34314" s="1433"/>
      <c r="E34314" s="1433"/>
      <c r="K34314" s="1433"/>
      <c r="L34314" s="1334"/>
    </row>
    <row r="34315" spans="1:12" ht="24" customHeight="1">
      <c r="A34315" s="1355"/>
      <c r="B34315" s="1355"/>
      <c r="C34315" s="1433"/>
      <c r="E34315" s="1433"/>
      <c r="K34315" s="1433"/>
      <c r="L34315" s="1334"/>
    </row>
    <row r="34316" spans="1:12" ht="24" customHeight="1">
      <c r="A34316" s="1355"/>
      <c r="B34316" s="1355"/>
      <c r="C34316" s="1433"/>
      <c r="E34316" s="1433"/>
      <c r="K34316" s="1433"/>
      <c r="L34316" s="1334"/>
    </row>
    <row r="34317" spans="1:12" ht="24" customHeight="1">
      <c r="A34317" s="1355"/>
      <c r="B34317" s="1355"/>
      <c r="C34317" s="1433"/>
      <c r="E34317" s="1433"/>
      <c r="K34317" s="1433"/>
      <c r="L34317" s="1334"/>
    </row>
    <row r="34318" spans="1:12" ht="24" customHeight="1">
      <c r="A34318" s="1355"/>
      <c r="B34318" s="1355"/>
      <c r="C34318" s="1433"/>
      <c r="E34318" s="1433"/>
      <c r="K34318" s="1433"/>
      <c r="L34318" s="1334"/>
    </row>
    <row r="34319" spans="1:12" ht="24" customHeight="1">
      <c r="A34319" s="1355"/>
      <c r="B34319" s="1355"/>
      <c r="C34319" s="1433"/>
      <c r="E34319" s="1433"/>
      <c r="K34319" s="1433"/>
      <c r="L34319" s="1334"/>
    </row>
    <row r="34320" spans="1:12" ht="24" customHeight="1">
      <c r="A34320" s="1355"/>
      <c r="B34320" s="1355"/>
      <c r="C34320" s="1433"/>
      <c r="E34320" s="1433"/>
      <c r="K34320" s="1433"/>
      <c r="L34320" s="1334"/>
    </row>
    <row r="34321" spans="1:12" ht="24" customHeight="1">
      <c r="A34321" s="1355"/>
      <c r="B34321" s="1355"/>
      <c r="C34321" s="1433"/>
      <c r="E34321" s="1433"/>
      <c r="K34321" s="1433"/>
      <c r="L34321" s="1334"/>
    </row>
    <row r="34322" spans="1:12" ht="24" customHeight="1">
      <c r="A34322" s="1355"/>
      <c r="B34322" s="1355"/>
      <c r="C34322" s="1433"/>
      <c r="E34322" s="1433"/>
      <c r="K34322" s="1433"/>
      <c r="L34322" s="1334"/>
    </row>
    <row r="34323" spans="1:12" ht="24" customHeight="1">
      <c r="A34323" s="1355"/>
      <c r="B34323" s="1355"/>
      <c r="C34323" s="1433"/>
      <c r="E34323" s="1433"/>
      <c r="K34323" s="1433"/>
      <c r="L34323" s="1334"/>
    </row>
    <row r="34324" spans="1:12" ht="24" customHeight="1">
      <c r="A34324" s="1355"/>
      <c r="B34324" s="1355"/>
      <c r="C34324" s="1433"/>
      <c r="E34324" s="1433"/>
      <c r="K34324" s="1433"/>
      <c r="L34324" s="1334"/>
    </row>
    <row r="34325" spans="1:12" ht="24" customHeight="1">
      <c r="A34325" s="1355"/>
      <c r="B34325" s="1355"/>
      <c r="C34325" s="1433"/>
      <c r="E34325" s="1433"/>
      <c r="K34325" s="1433"/>
      <c r="L34325" s="1334"/>
    </row>
    <row r="34326" spans="1:12" ht="24" customHeight="1">
      <c r="A34326" s="1355"/>
      <c r="B34326" s="1355"/>
      <c r="C34326" s="1433"/>
      <c r="E34326" s="1433"/>
      <c r="K34326" s="1433"/>
      <c r="L34326" s="1334"/>
    </row>
    <row r="34327" spans="1:12" ht="24" customHeight="1">
      <c r="A34327" s="1355"/>
      <c r="B34327" s="1355"/>
      <c r="C34327" s="1433"/>
      <c r="E34327" s="1433"/>
      <c r="K34327" s="1433"/>
      <c r="L34327" s="1334"/>
    </row>
    <row r="34328" spans="1:12" ht="24" customHeight="1">
      <c r="A34328" s="1355"/>
      <c r="B34328" s="1355"/>
      <c r="C34328" s="1433"/>
      <c r="E34328" s="1433"/>
      <c r="K34328" s="1433"/>
      <c r="L34328" s="1334"/>
    </row>
    <row r="34329" spans="1:12" ht="24" customHeight="1">
      <c r="A34329" s="1355"/>
      <c r="B34329" s="1355"/>
      <c r="C34329" s="1433"/>
      <c r="E34329" s="1433"/>
      <c r="K34329" s="1433"/>
      <c r="L34329" s="1334"/>
    </row>
    <row r="34330" spans="1:12" ht="24" customHeight="1">
      <c r="A34330" s="1355"/>
      <c r="B34330" s="1355"/>
      <c r="C34330" s="1433"/>
      <c r="E34330" s="1433"/>
      <c r="K34330" s="1433"/>
      <c r="L34330" s="1334"/>
    </row>
    <row r="34331" spans="1:12" ht="24" customHeight="1">
      <c r="A34331" s="1355"/>
      <c r="B34331" s="1355"/>
      <c r="C34331" s="1433"/>
      <c r="E34331" s="1433"/>
      <c r="K34331" s="1433"/>
      <c r="L34331" s="1334"/>
    </row>
    <row r="34332" spans="1:12" ht="24" customHeight="1">
      <c r="A34332" s="1355"/>
      <c r="B34332" s="1355"/>
      <c r="C34332" s="1433"/>
      <c r="E34332" s="1433"/>
      <c r="K34332" s="1433"/>
      <c r="L34332" s="1334"/>
    </row>
    <row r="34333" spans="1:12" ht="24" customHeight="1">
      <c r="A34333" s="1355"/>
      <c r="B34333" s="1355"/>
      <c r="C34333" s="1433"/>
      <c r="E34333" s="1433"/>
      <c r="K34333" s="1433"/>
      <c r="L34333" s="1334"/>
    </row>
    <row r="34334" spans="1:12" ht="24" customHeight="1">
      <c r="A34334" s="1355"/>
      <c r="B34334" s="1355"/>
      <c r="C34334" s="1433"/>
      <c r="E34334" s="1433"/>
      <c r="K34334" s="1433"/>
      <c r="L34334" s="1334"/>
    </row>
    <row r="34335" spans="1:12" ht="24" customHeight="1">
      <c r="A34335" s="1355"/>
      <c r="B34335" s="1355"/>
      <c r="C34335" s="1433"/>
      <c r="E34335" s="1433"/>
      <c r="K34335" s="1433"/>
      <c r="L34335" s="1334"/>
    </row>
    <row r="34336" spans="1:12" ht="24" customHeight="1">
      <c r="A34336" s="1355"/>
      <c r="B34336" s="1355"/>
      <c r="C34336" s="1433"/>
      <c r="E34336" s="1433"/>
      <c r="K34336" s="1433"/>
      <c r="L34336" s="1334"/>
    </row>
    <row r="34337" spans="1:12" ht="24" customHeight="1">
      <c r="A34337" s="1355"/>
      <c r="B34337" s="1355"/>
      <c r="C34337" s="1433"/>
      <c r="E34337" s="1433"/>
      <c r="K34337" s="1433"/>
      <c r="L34337" s="1334"/>
    </row>
    <row r="34338" spans="1:12" ht="24" customHeight="1">
      <c r="A34338" s="1355"/>
      <c r="B34338" s="1355"/>
      <c r="C34338" s="1433"/>
      <c r="E34338" s="1433"/>
      <c r="K34338" s="1433"/>
      <c r="L34338" s="1334"/>
    </row>
    <row r="34339" spans="1:12" ht="24" customHeight="1">
      <c r="A34339" s="1355"/>
      <c r="B34339" s="1355"/>
      <c r="C34339" s="1433"/>
      <c r="E34339" s="1433"/>
      <c r="K34339" s="1433"/>
      <c r="L34339" s="1334"/>
    </row>
    <row r="34340" spans="1:12" ht="24" customHeight="1">
      <c r="A34340" s="1355"/>
      <c r="B34340" s="1355"/>
      <c r="C34340" s="1433"/>
      <c r="E34340" s="1433"/>
      <c r="K34340" s="1433"/>
      <c r="L34340" s="1334"/>
    </row>
    <row r="34341" spans="1:12" ht="24" customHeight="1">
      <c r="A34341" s="1355"/>
      <c r="B34341" s="1355"/>
      <c r="C34341" s="1433"/>
      <c r="E34341" s="1433"/>
      <c r="K34341" s="1433"/>
      <c r="L34341" s="1334"/>
    </row>
    <row r="34342" spans="1:12" ht="24" customHeight="1">
      <c r="A34342" s="1355"/>
      <c r="B34342" s="1355"/>
      <c r="C34342" s="1433"/>
      <c r="E34342" s="1433"/>
      <c r="K34342" s="1433"/>
      <c r="L34342" s="1334"/>
    </row>
    <row r="34343" spans="1:12" ht="24" customHeight="1">
      <c r="A34343" s="1355"/>
      <c r="B34343" s="1355"/>
      <c r="C34343" s="1433"/>
      <c r="E34343" s="1433"/>
      <c r="K34343" s="1433"/>
      <c r="L34343" s="1334"/>
    </row>
    <row r="34344" spans="1:12" ht="24" customHeight="1">
      <c r="A34344" s="1355"/>
      <c r="B34344" s="1355"/>
      <c r="C34344" s="1433"/>
      <c r="E34344" s="1433"/>
      <c r="K34344" s="1433"/>
      <c r="L34344" s="1334"/>
    </row>
    <row r="34345" spans="1:12" ht="24" customHeight="1">
      <c r="A34345" s="1355"/>
      <c r="B34345" s="1355"/>
      <c r="C34345" s="1433"/>
      <c r="E34345" s="1433"/>
      <c r="K34345" s="1433"/>
      <c r="L34345" s="1334"/>
    </row>
    <row r="34346" spans="1:12" ht="24" customHeight="1">
      <c r="A34346" s="1355"/>
      <c r="B34346" s="1355"/>
      <c r="C34346" s="1433"/>
      <c r="E34346" s="1433"/>
      <c r="K34346" s="1433"/>
      <c r="L34346" s="1334"/>
    </row>
    <row r="34347" spans="1:12" ht="24" customHeight="1">
      <c r="A34347" s="1355"/>
      <c r="B34347" s="1355"/>
      <c r="C34347" s="1433"/>
      <c r="E34347" s="1433"/>
      <c r="K34347" s="1433"/>
      <c r="L34347" s="1334"/>
    </row>
    <row r="34348" spans="1:12" ht="24" customHeight="1">
      <c r="A34348" s="1355"/>
      <c r="B34348" s="1355"/>
      <c r="C34348" s="1433"/>
      <c r="E34348" s="1433"/>
      <c r="K34348" s="1433"/>
      <c r="L34348" s="1334"/>
    </row>
    <row r="34349" spans="1:12" ht="24" customHeight="1">
      <c r="A34349" s="1355"/>
      <c r="B34349" s="1355"/>
      <c r="C34349" s="1433"/>
      <c r="E34349" s="1433"/>
      <c r="K34349" s="1433"/>
      <c r="L34349" s="1334"/>
    </row>
    <row r="34350" spans="1:12" ht="24" customHeight="1">
      <c r="A34350" s="1355"/>
      <c r="B34350" s="1355"/>
      <c r="C34350" s="1433"/>
      <c r="E34350" s="1433"/>
      <c r="K34350" s="1433"/>
      <c r="L34350" s="1334"/>
    </row>
    <row r="34351" spans="1:12" ht="24" customHeight="1">
      <c r="A34351" s="1355"/>
      <c r="B34351" s="1355"/>
      <c r="C34351" s="1433"/>
      <c r="E34351" s="1433"/>
      <c r="K34351" s="1433"/>
      <c r="L34351" s="1334"/>
    </row>
    <row r="34352" spans="1:12" ht="24" customHeight="1">
      <c r="A34352" s="1355"/>
      <c r="B34352" s="1355"/>
      <c r="C34352" s="1433"/>
      <c r="E34352" s="1433"/>
      <c r="K34352" s="1433"/>
      <c r="L34352" s="1334"/>
    </row>
    <row r="34353" spans="1:12" ht="24" customHeight="1">
      <c r="A34353" s="1355"/>
      <c r="B34353" s="1355"/>
      <c r="C34353" s="1433"/>
      <c r="E34353" s="1433"/>
      <c r="K34353" s="1433"/>
      <c r="L34353" s="1334"/>
    </row>
    <row r="34354" spans="1:12" ht="24" customHeight="1">
      <c r="A34354" s="1355"/>
      <c r="B34354" s="1355"/>
      <c r="C34354" s="1433"/>
      <c r="E34354" s="1433"/>
      <c r="K34354" s="1433"/>
      <c r="L34354" s="1334"/>
    </row>
    <row r="34355" spans="1:12" ht="24" customHeight="1">
      <c r="A34355" s="1355"/>
      <c r="B34355" s="1355"/>
      <c r="C34355" s="1433"/>
      <c r="E34355" s="1433"/>
      <c r="K34355" s="1433"/>
      <c r="L34355" s="1334"/>
    </row>
    <row r="34356" spans="1:12" ht="24" customHeight="1">
      <c r="A34356" s="1355"/>
      <c r="B34356" s="1355"/>
      <c r="C34356" s="1433"/>
      <c r="E34356" s="1433"/>
      <c r="K34356" s="1433"/>
      <c r="L34356" s="1334"/>
    </row>
    <row r="34357" spans="1:12" ht="24" customHeight="1">
      <c r="A34357" s="1355"/>
      <c r="B34357" s="1355"/>
      <c r="C34357" s="1433"/>
      <c r="E34357" s="1433"/>
      <c r="K34357" s="1433"/>
      <c r="L34357" s="1334"/>
    </row>
    <row r="34358" spans="1:12" ht="24" customHeight="1">
      <c r="A34358" s="1355"/>
      <c r="B34358" s="1355"/>
      <c r="C34358" s="1433"/>
      <c r="E34358" s="1433"/>
      <c r="K34358" s="1433"/>
      <c r="L34358" s="1334"/>
    </row>
    <row r="34359" spans="1:12" ht="24" customHeight="1">
      <c r="A34359" s="1355"/>
      <c r="B34359" s="1355"/>
      <c r="C34359" s="1433"/>
      <c r="E34359" s="1433"/>
      <c r="K34359" s="1433"/>
      <c r="L34359" s="1334"/>
    </row>
    <row r="34360" spans="1:12" ht="24" customHeight="1">
      <c r="A34360" s="1355"/>
      <c r="B34360" s="1355"/>
      <c r="C34360" s="1433"/>
      <c r="E34360" s="1433"/>
      <c r="K34360" s="1433"/>
      <c r="L34360" s="1334"/>
    </row>
    <row r="34361" spans="1:12" ht="24" customHeight="1">
      <c r="A34361" s="1355"/>
      <c r="B34361" s="1355"/>
      <c r="C34361" s="1433"/>
      <c r="E34361" s="1433"/>
      <c r="K34361" s="1433"/>
      <c r="L34361" s="1334"/>
    </row>
    <row r="34362" spans="1:12" ht="24" customHeight="1">
      <c r="A34362" s="1355"/>
      <c r="B34362" s="1355"/>
      <c r="C34362" s="1433"/>
      <c r="E34362" s="1433"/>
      <c r="K34362" s="1433"/>
      <c r="L34362" s="1334"/>
    </row>
    <row r="34363" spans="1:12" ht="24" customHeight="1">
      <c r="A34363" s="1355"/>
      <c r="B34363" s="1355"/>
      <c r="C34363" s="1433"/>
      <c r="E34363" s="1433"/>
      <c r="K34363" s="1433"/>
      <c r="L34363" s="1334"/>
    </row>
    <row r="34364" spans="1:12" ht="24" customHeight="1">
      <c r="A34364" s="1355"/>
      <c r="B34364" s="1355"/>
      <c r="C34364" s="1433"/>
      <c r="E34364" s="1433"/>
      <c r="K34364" s="1433"/>
      <c r="L34364" s="1334"/>
    </row>
    <row r="34365" spans="1:12" ht="24" customHeight="1">
      <c r="A34365" s="1355"/>
      <c r="B34365" s="1355"/>
      <c r="C34365" s="1433"/>
      <c r="E34365" s="1433"/>
      <c r="K34365" s="1433"/>
      <c r="L34365" s="1334"/>
    </row>
    <row r="34366" spans="1:12" ht="24" customHeight="1">
      <c r="A34366" s="1355"/>
      <c r="B34366" s="1355"/>
      <c r="C34366" s="1433"/>
      <c r="E34366" s="1433"/>
      <c r="K34366" s="1433"/>
      <c r="L34366" s="1334"/>
    </row>
    <row r="34367" spans="1:12" ht="24" customHeight="1">
      <c r="A34367" s="1355"/>
      <c r="B34367" s="1355"/>
      <c r="C34367" s="1433"/>
      <c r="E34367" s="1433"/>
      <c r="K34367" s="1433"/>
      <c r="L34367" s="1334"/>
    </row>
    <row r="34368" spans="1:12" ht="24" customHeight="1">
      <c r="A34368" s="1355"/>
      <c r="B34368" s="1355"/>
      <c r="C34368" s="1433"/>
      <c r="E34368" s="1433"/>
      <c r="K34368" s="1433"/>
      <c r="L34368" s="1334"/>
    </row>
    <row r="34369" spans="1:12" ht="24" customHeight="1">
      <c r="A34369" s="1355"/>
      <c r="B34369" s="1355"/>
      <c r="C34369" s="1433"/>
      <c r="E34369" s="1433"/>
      <c r="K34369" s="1433"/>
      <c r="L34369" s="1334"/>
    </row>
    <row r="34370" spans="1:12" ht="24" customHeight="1">
      <c r="A34370" s="1355"/>
      <c r="B34370" s="1355"/>
      <c r="C34370" s="1433"/>
      <c r="E34370" s="1433"/>
      <c r="K34370" s="1433"/>
      <c r="L34370" s="1334"/>
    </row>
    <row r="34371" spans="1:12" ht="24" customHeight="1">
      <c r="A34371" s="1355"/>
      <c r="B34371" s="1355"/>
      <c r="C34371" s="1433"/>
      <c r="E34371" s="1433"/>
      <c r="K34371" s="1433"/>
      <c r="L34371" s="1334"/>
    </row>
    <row r="34372" spans="1:12" ht="24" customHeight="1">
      <c r="A34372" s="1355"/>
      <c r="B34372" s="1355"/>
      <c r="C34372" s="1433"/>
      <c r="E34372" s="1433"/>
      <c r="K34372" s="1433"/>
      <c r="L34372" s="1334"/>
    </row>
    <row r="34373" spans="1:12" ht="24" customHeight="1">
      <c r="A34373" s="1355"/>
      <c r="B34373" s="1355"/>
      <c r="C34373" s="1433"/>
      <c r="E34373" s="1433"/>
      <c r="K34373" s="1433"/>
      <c r="L34373" s="1334"/>
    </row>
    <row r="34374" spans="1:12" ht="24" customHeight="1">
      <c r="A34374" s="1355"/>
      <c r="B34374" s="1355"/>
      <c r="C34374" s="1433"/>
      <c r="E34374" s="1433"/>
      <c r="K34374" s="1433"/>
      <c r="L34374" s="1334"/>
    </row>
    <row r="34375" spans="1:12" ht="24" customHeight="1">
      <c r="A34375" s="1355"/>
      <c r="B34375" s="1355"/>
      <c r="C34375" s="1433"/>
      <c r="E34375" s="1433"/>
      <c r="K34375" s="1433"/>
      <c r="L34375" s="1334"/>
    </row>
    <row r="34376" spans="1:12" ht="24" customHeight="1">
      <c r="A34376" s="1355"/>
      <c r="B34376" s="1355"/>
      <c r="C34376" s="1433"/>
      <c r="E34376" s="1433"/>
      <c r="K34376" s="1433"/>
      <c r="L34376" s="1334"/>
    </row>
    <row r="34377" spans="1:12" ht="24" customHeight="1">
      <c r="A34377" s="1355"/>
      <c r="B34377" s="1355"/>
      <c r="C34377" s="1433"/>
      <c r="E34377" s="1433"/>
      <c r="K34377" s="1433"/>
      <c r="L34377" s="1334"/>
    </row>
    <row r="34378" spans="1:12" ht="24" customHeight="1">
      <c r="A34378" s="1355"/>
      <c r="B34378" s="1355"/>
      <c r="C34378" s="1433"/>
      <c r="E34378" s="1433"/>
      <c r="K34378" s="1433"/>
      <c r="L34378" s="1334"/>
    </row>
    <row r="34379" spans="1:12" ht="24" customHeight="1">
      <c r="A34379" s="1355"/>
      <c r="B34379" s="1355"/>
      <c r="C34379" s="1433"/>
      <c r="E34379" s="1433"/>
      <c r="K34379" s="1433"/>
      <c r="L34379" s="1334"/>
    </row>
    <row r="34380" spans="1:12" ht="24" customHeight="1">
      <c r="A34380" s="1355"/>
      <c r="B34380" s="1355"/>
      <c r="C34380" s="1433"/>
      <c r="E34380" s="1433"/>
      <c r="K34380" s="1433"/>
      <c r="L34380" s="1334"/>
    </row>
    <row r="34381" spans="1:12" ht="24" customHeight="1">
      <c r="A34381" s="1355"/>
      <c r="B34381" s="1355"/>
      <c r="C34381" s="1433"/>
      <c r="E34381" s="1433"/>
      <c r="K34381" s="1433"/>
      <c r="L34381" s="1334"/>
    </row>
    <row r="34382" spans="1:12" ht="24" customHeight="1">
      <c r="A34382" s="1355"/>
      <c r="B34382" s="1355"/>
      <c r="C34382" s="1433"/>
      <c r="E34382" s="1433"/>
      <c r="K34382" s="1433"/>
      <c r="L34382" s="1334"/>
    </row>
    <row r="34383" spans="1:12" ht="24" customHeight="1">
      <c r="A34383" s="1355"/>
      <c r="B34383" s="1355"/>
      <c r="C34383" s="1433"/>
      <c r="E34383" s="1433"/>
      <c r="K34383" s="1433"/>
      <c r="L34383" s="1334"/>
    </row>
    <row r="34384" spans="1:12" ht="24" customHeight="1">
      <c r="A34384" s="1355"/>
      <c r="B34384" s="1355"/>
      <c r="C34384" s="1433"/>
      <c r="E34384" s="1433"/>
      <c r="K34384" s="1433"/>
      <c r="L34384" s="1334"/>
    </row>
    <row r="34385" spans="1:12" ht="24" customHeight="1">
      <c r="A34385" s="1355"/>
      <c r="B34385" s="1355"/>
      <c r="C34385" s="1433"/>
      <c r="E34385" s="1433"/>
      <c r="K34385" s="1433"/>
      <c r="L34385" s="1334"/>
    </row>
    <row r="34386" spans="1:12" ht="24" customHeight="1">
      <c r="A34386" s="1355"/>
      <c r="B34386" s="1355"/>
      <c r="C34386" s="1433"/>
      <c r="E34386" s="1433"/>
      <c r="K34386" s="1433"/>
      <c r="L34386" s="1334"/>
    </row>
    <row r="34387" spans="1:12" ht="24" customHeight="1">
      <c r="A34387" s="1355"/>
      <c r="B34387" s="1355"/>
      <c r="C34387" s="1433"/>
      <c r="E34387" s="1433"/>
      <c r="K34387" s="1433"/>
      <c r="L34387" s="1334"/>
    </row>
    <row r="34388" spans="1:12" ht="24" customHeight="1">
      <c r="A34388" s="1355"/>
      <c r="B34388" s="1355"/>
      <c r="C34388" s="1433"/>
      <c r="E34388" s="1433"/>
      <c r="K34388" s="1433"/>
      <c r="L34388" s="1334"/>
    </row>
    <row r="34389" spans="1:12" ht="24" customHeight="1">
      <c r="A34389" s="1355"/>
      <c r="B34389" s="1355"/>
      <c r="C34389" s="1433"/>
      <c r="E34389" s="1433"/>
      <c r="K34389" s="1433"/>
      <c r="L34389" s="1334"/>
    </row>
    <row r="34390" spans="1:12" ht="24" customHeight="1">
      <c r="A34390" s="1355"/>
      <c r="B34390" s="1355"/>
      <c r="C34390" s="1433"/>
      <c r="E34390" s="1433"/>
      <c r="K34390" s="1433"/>
      <c r="L34390" s="1334"/>
    </row>
    <row r="34391" spans="1:12" ht="24" customHeight="1">
      <c r="A34391" s="1355"/>
      <c r="B34391" s="1355"/>
      <c r="C34391" s="1433"/>
      <c r="E34391" s="1433"/>
      <c r="K34391" s="1433"/>
      <c r="L34391" s="1334"/>
    </row>
    <row r="34392" spans="1:12" ht="24" customHeight="1">
      <c r="A34392" s="1355"/>
      <c r="B34392" s="1355"/>
      <c r="C34392" s="1433"/>
      <c r="E34392" s="1433"/>
      <c r="K34392" s="1433"/>
      <c r="L34392" s="1334"/>
    </row>
    <row r="34393" spans="1:12" ht="24" customHeight="1">
      <c r="A34393" s="1355"/>
      <c r="B34393" s="1355"/>
      <c r="C34393" s="1433"/>
      <c r="E34393" s="1433"/>
      <c r="K34393" s="1433"/>
      <c r="L34393" s="1334"/>
    </row>
    <row r="34394" spans="1:12" ht="24" customHeight="1">
      <c r="A34394" s="1355"/>
      <c r="B34394" s="1355"/>
      <c r="C34394" s="1433"/>
      <c r="E34394" s="1433"/>
      <c r="K34394" s="1433"/>
      <c r="L34394" s="1334"/>
    </row>
    <row r="34395" spans="1:12" ht="24" customHeight="1">
      <c r="A34395" s="1355"/>
      <c r="B34395" s="1355"/>
      <c r="C34395" s="1433"/>
      <c r="E34395" s="1433"/>
      <c r="K34395" s="1433"/>
      <c r="L34395" s="1334"/>
    </row>
    <row r="34396" spans="1:12" ht="24" customHeight="1">
      <c r="A34396" s="1355"/>
      <c r="B34396" s="1355"/>
      <c r="C34396" s="1433"/>
      <c r="E34396" s="1433"/>
      <c r="K34396" s="1433"/>
      <c r="L34396" s="1334"/>
    </row>
    <row r="34397" spans="1:12" ht="24" customHeight="1">
      <c r="A34397" s="1355"/>
      <c r="B34397" s="1355"/>
      <c r="C34397" s="1433"/>
      <c r="E34397" s="1433"/>
      <c r="K34397" s="1433"/>
      <c r="L34397" s="1334"/>
    </row>
    <row r="34398" spans="1:12" ht="24" customHeight="1">
      <c r="A34398" s="1355"/>
      <c r="B34398" s="1355"/>
      <c r="C34398" s="1433"/>
      <c r="E34398" s="1433"/>
      <c r="K34398" s="1433"/>
      <c r="L34398" s="1334"/>
    </row>
    <row r="34399" spans="1:12" ht="24" customHeight="1">
      <c r="A34399" s="1355"/>
      <c r="B34399" s="1355"/>
      <c r="C34399" s="1433"/>
      <c r="E34399" s="1433"/>
      <c r="K34399" s="1433"/>
      <c r="L34399" s="1334"/>
    </row>
    <row r="34400" spans="1:12" ht="24" customHeight="1">
      <c r="A34400" s="1355"/>
      <c r="B34400" s="1355"/>
      <c r="C34400" s="1433"/>
      <c r="E34400" s="1433"/>
      <c r="K34400" s="1433"/>
      <c r="L34400" s="1334"/>
    </row>
    <row r="34401" spans="1:12" ht="24" customHeight="1">
      <c r="A34401" s="1355"/>
      <c r="B34401" s="1355"/>
      <c r="C34401" s="1433"/>
      <c r="E34401" s="1433"/>
      <c r="K34401" s="1433"/>
      <c r="L34401" s="1334"/>
    </row>
    <row r="34402" spans="1:12" ht="24" customHeight="1">
      <c r="A34402" s="1355"/>
      <c r="B34402" s="1355"/>
      <c r="C34402" s="1433"/>
      <c r="E34402" s="1433"/>
      <c r="K34402" s="1433"/>
      <c r="L34402" s="1334"/>
    </row>
    <row r="34403" spans="1:12" ht="24" customHeight="1">
      <c r="A34403" s="1355"/>
      <c r="B34403" s="1355"/>
      <c r="C34403" s="1433"/>
      <c r="E34403" s="1433"/>
      <c r="K34403" s="1433"/>
      <c r="L34403" s="1334"/>
    </row>
    <row r="34404" spans="1:12" ht="24" customHeight="1">
      <c r="A34404" s="1355"/>
      <c r="B34404" s="1355"/>
      <c r="C34404" s="1433"/>
      <c r="E34404" s="1433"/>
      <c r="K34404" s="1433"/>
      <c r="L34404" s="1334"/>
    </row>
    <row r="34405" spans="1:12" ht="24" customHeight="1">
      <c r="A34405" s="1355"/>
      <c r="B34405" s="1355"/>
      <c r="C34405" s="1433"/>
      <c r="E34405" s="1433"/>
      <c r="K34405" s="1433"/>
      <c r="L34405" s="1334"/>
    </row>
    <row r="34406" spans="1:12" ht="24" customHeight="1">
      <c r="A34406" s="1355"/>
      <c r="B34406" s="1355"/>
      <c r="C34406" s="1433"/>
      <c r="E34406" s="1433"/>
      <c r="K34406" s="1433"/>
      <c r="L34406" s="1334"/>
    </row>
    <row r="34407" spans="1:12" ht="24" customHeight="1">
      <c r="A34407" s="1355"/>
      <c r="B34407" s="1355"/>
      <c r="C34407" s="1433"/>
      <c r="E34407" s="1433"/>
      <c r="K34407" s="1433"/>
      <c r="L34407" s="1334"/>
    </row>
    <row r="34408" spans="1:12" ht="24" customHeight="1">
      <c r="A34408" s="1355"/>
      <c r="B34408" s="1355"/>
      <c r="C34408" s="1433"/>
      <c r="E34408" s="1433"/>
      <c r="K34408" s="1433"/>
      <c r="L34408" s="1334"/>
    </row>
    <row r="34409" spans="1:12" ht="24" customHeight="1">
      <c r="A34409" s="1355"/>
      <c r="B34409" s="1355"/>
      <c r="C34409" s="1433"/>
      <c r="E34409" s="1433"/>
      <c r="K34409" s="1433"/>
      <c r="L34409" s="1334"/>
    </row>
    <row r="34410" spans="1:12" ht="24" customHeight="1">
      <c r="A34410" s="1355"/>
      <c r="B34410" s="1355"/>
      <c r="C34410" s="1433"/>
      <c r="E34410" s="1433"/>
      <c r="K34410" s="1433"/>
      <c r="L34410" s="1334"/>
    </row>
    <row r="34411" spans="1:12" ht="24" customHeight="1">
      <c r="A34411" s="1355"/>
      <c r="B34411" s="1355"/>
      <c r="C34411" s="1433"/>
      <c r="E34411" s="1433"/>
      <c r="K34411" s="1433"/>
      <c r="L34411" s="1334"/>
    </row>
    <row r="34412" spans="1:12" ht="24" customHeight="1">
      <c r="A34412" s="1355"/>
      <c r="B34412" s="1355"/>
      <c r="C34412" s="1433"/>
      <c r="E34412" s="1433"/>
      <c r="K34412" s="1433"/>
      <c r="L34412" s="1334"/>
    </row>
    <row r="34413" spans="1:12" ht="24" customHeight="1">
      <c r="A34413" s="1355"/>
      <c r="B34413" s="1355"/>
      <c r="C34413" s="1433"/>
      <c r="E34413" s="1433"/>
      <c r="K34413" s="1433"/>
      <c r="L34413" s="1334"/>
    </row>
    <row r="34414" spans="1:12" ht="24" customHeight="1">
      <c r="A34414" s="1355"/>
      <c r="B34414" s="1355"/>
      <c r="C34414" s="1433"/>
      <c r="E34414" s="1433"/>
      <c r="K34414" s="1433"/>
      <c r="L34414" s="1334"/>
    </row>
    <row r="34415" spans="1:12" ht="24" customHeight="1">
      <c r="A34415" s="1355"/>
      <c r="B34415" s="1355"/>
      <c r="C34415" s="1433"/>
      <c r="E34415" s="1433"/>
      <c r="K34415" s="1433"/>
      <c r="L34415" s="1334"/>
    </row>
    <row r="34416" spans="1:12" ht="24" customHeight="1">
      <c r="A34416" s="1355"/>
      <c r="B34416" s="1355"/>
      <c r="C34416" s="1433"/>
      <c r="E34416" s="1433"/>
      <c r="K34416" s="1433"/>
      <c r="L34416" s="1334"/>
    </row>
    <row r="34417" spans="1:12" ht="24" customHeight="1">
      <c r="A34417" s="1355"/>
      <c r="B34417" s="1355"/>
      <c r="C34417" s="1433"/>
      <c r="E34417" s="1433"/>
      <c r="K34417" s="1433"/>
      <c r="L34417" s="1334"/>
    </row>
    <row r="34418" spans="1:12" ht="24" customHeight="1">
      <c r="A34418" s="1355"/>
      <c r="B34418" s="1355"/>
      <c r="C34418" s="1433"/>
      <c r="E34418" s="1433"/>
      <c r="K34418" s="1433"/>
      <c r="L34418" s="1334"/>
    </row>
    <row r="34419" spans="1:12" ht="24" customHeight="1">
      <c r="A34419" s="1355"/>
      <c r="B34419" s="1355"/>
      <c r="C34419" s="1433"/>
      <c r="E34419" s="1433"/>
      <c r="K34419" s="1433"/>
      <c r="L34419" s="1334"/>
    </row>
    <row r="34420" spans="1:12" ht="24" customHeight="1">
      <c r="A34420" s="1355"/>
      <c r="B34420" s="1355"/>
      <c r="C34420" s="1433"/>
      <c r="E34420" s="1433"/>
      <c r="K34420" s="1433"/>
      <c r="L34420" s="1334"/>
    </row>
    <row r="34421" spans="1:12" ht="24" customHeight="1">
      <c r="A34421" s="1355"/>
      <c r="B34421" s="1355"/>
      <c r="C34421" s="1433"/>
      <c r="E34421" s="1433"/>
      <c r="K34421" s="1433"/>
      <c r="L34421" s="1334"/>
    </row>
    <row r="34422" spans="1:12" ht="24" customHeight="1">
      <c r="A34422" s="1355"/>
      <c r="B34422" s="1355"/>
      <c r="C34422" s="1433"/>
      <c r="E34422" s="1433"/>
      <c r="K34422" s="1433"/>
      <c r="L34422" s="1334"/>
    </row>
    <row r="34423" spans="1:12" ht="24" customHeight="1">
      <c r="A34423" s="1355"/>
      <c r="B34423" s="1355"/>
      <c r="C34423" s="1433"/>
      <c r="E34423" s="1433"/>
      <c r="K34423" s="1433"/>
      <c r="L34423" s="1334"/>
    </row>
    <row r="34424" spans="1:12" ht="24" customHeight="1">
      <c r="A34424" s="1355"/>
      <c r="B34424" s="1355"/>
      <c r="C34424" s="1433"/>
      <c r="E34424" s="1433"/>
      <c r="K34424" s="1433"/>
      <c r="L34424" s="1334"/>
    </row>
    <row r="34425" spans="1:12" ht="24" customHeight="1">
      <c r="A34425" s="1355"/>
      <c r="B34425" s="1355"/>
      <c r="C34425" s="1433"/>
      <c r="E34425" s="1433"/>
      <c r="K34425" s="1433"/>
      <c r="L34425" s="1334"/>
    </row>
    <row r="34426" spans="1:12" ht="24" customHeight="1">
      <c r="A34426" s="1355"/>
      <c r="B34426" s="1355"/>
      <c r="C34426" s="1433"/>
      <c r="E34426" s="1433"/>
      <c r="K34426" s="1433"/>
      <c r="L34426" s="1334"/>
    </row>
    <row r="34427" spans="1:12" ht="24" customHeight="1">
      <c r="A34427" s="1355"/>
      <c r="B34427" s="1355"/>
      <c r="C34427" s="1433"/>
      <c r="E34427" s="1433"/>
      <c r="K34427" s="1433"/>
      <c r="L34427" s="1334"/>
    </row>
    <row r="34428" spans="1:12" ht="24" customHeight="1">
      <c r="A34428" s="1355"/>
      <c r="B34428" s="1355"/>
      <c r="C34428" s="1433"/>
      <c r="E34428" s="1433"/>
      <c r="K34428" s="1433"/>
      <c r="L34428" s="1334"/>
    </row>
    <row r="34429" spans="1:12" ht="24" customHeight="1">
      <c r="A34429" s="1355"/>
      <c r="B34429" s="1355"/>
      <c r="C34429" s="1433"/>
      <c r="E34429" s="1433"/>
      <c r="K34429" s="1433"/>
      <c r="L34429" s="1334"/>
    </row>
    <row r="34430" spans="1:12" ht="24" customHeight="1">
      <c r="A34430" s="1355"/>
      <c r="B34430" s="1355"/>
      <c r="C34430" s="1433"/>
      <c r="E34430" s="1433"/>
      <c r="K34430" s="1433"/>
      <c r="L34430" s="1334"/>
    </row>
    <row r="34431" spans="1:12" ht="24" customHeight="1">
      <c r="A34431" s="1355"/>
      <c r="B34431" s="1355"/>
      <c r="C34431" s="1433"/>
      <c r="E34431" s="1433"/>
      <c r="K34431" s="1433"/>
      <c r="L34431" s="1334"/>
    </row>
    <row r="34432" spans="1:12" ht="24" customHeight="1">
      <c r="A34432" s="1355"/>
      <c r="B34432" s="1355"/>
      <c r="C34432" s="1433"/>
      <c r="E34432" s="1433"/>
      <c r="K34432" s="1433"/>
      <c r="L34432" s="1334"/>
    </row>
    <row r="34433" spans="1:12" ht="24" customHeight="1">
      <c r="A34433" s="1355"/>
      <c r="B34433" s="1355"/>
      <c r="C34433" s="1433"/>
      <c r="E34433" s="1433"/>
      <c r="K34433" s="1433"/>
      <c r="L34433" s="1334"/>
    </row>
    <row r="34434" spans="1:12" ht="24" customHeight="1">
      <c r="A34434" s="1355"/>
      <c r="B34434" s="1355"/>
      <c r="C34434" s="1433"/>
      <c r="E34434" s="1433"/>
      <c r="K34434" s="1433"/>
      <c r="L34434" s="1334"/>
    </row>
    <row r="34435" spans="1:12" ht="24" customHeight="1">
      <c r="A34435" s="1355"/>
      <c r="B34435" s="1355"/>
      <c r="C34435" s="1433"/>
      <c r="E34435" s="1433"/>
      <c r="K34435" s="1433"/>
      <c r="L34435" s="1334"/>
    </row>
    <row r="34436" spans="1:12" ht="24" customHeight="1">
      <c r="A34436" s="1355"/>
      <c r="B34436" s="1355"/>
      <c r="C34436" s="1433"/>
      <c r="E34436" s="1433"/>
      <c r="K34436" s="1433"/>
      <c r="L34436" s="1334"/>
    </row>
    <row r="34437" spans="1:12" ht="24" customHeight="1">
      <c r="A34437" s="1355"/>
      <c r="B34437" s="1355"/>
      <c r="C34437" s="1433"/>
      <c r="E34437" s="1433"/>
      <c r="K34437" s="1433"/>
      <c r="L34437" s="1334"/>
    </row>
    <row r="34438" spans="1:12" ht="24" customHeight="1">
      <c r="A34438" s="1355"/>
      <c r="B34438" s="1355"/>
      <c r="C34438" s="1433"/>
      <c r="E34438" s="1433"/>
      <c r="K34438" s="1433"/>
      <c r="L34438" s="1334"/>
    </row>
    <row r="34439" spans="1:12" ht="24" customHeight="1">
      <c r="A34439" s="1355"/>
      <c r="B34439" s="1355"/>
      <c r="C34439" s="1433"/>
      <c r="E34439" s="1433"/>
      <c r="K34439" s="1433"/>
      <c r="L34439" s="1334"/>
    </row>
    <row r="34440" spans="1:12" ht="24" customHeight="1">
      <c r="A34440" s="1355"/>
      <c r="B34440" s="1355"/>
      <c r="C34440" s="1433"/>
      <c r="E34440" s="1433"/>
      <c r="K34440" s="1433"/>
      <c r="L34440" s="1334"/>
    </row>
    <row r="34441" spans="1:12" ht="24" customHeight="1">
      <c r="A34441" s="1355"/>
      <c r="B34441" s="1355"/>
      <c r="C34441" s="1433"/>
      <c r="E34441" s="1433"/>
      <c r="K34441" s="1433"/>
      <c r="L34441" s="1334"/>
    </row>
    <row r="34442" spans="1:12" ht="24" customHeight="1">
      <c r="A34442" s="1355"/>
      <c r="B34442" s="1355"/>
      <c r="C34442" s="1433"/>
      <c r="E34442" s="1433"/>
      <c r="K34442" s="1433"/>
      <c r="L34442" s="1334"/>
    </row>
    <row r="34443" spans="1:12" ht="24" customHeight="1">
      <c r="A34443" s="1355"/>
      <c r="B34443" s="1355"/>
      <c r="C34443" s="1433"/>
      <c r="E34443" s="1433"/>
      <c r="K34443" s="1433"/>
      <c r="L34443" s="1334"/>
    </row>
    <row r="34444" spans="1:12" ht="24" customHeight="1">
      <c r="A34444" s="1355"/>
      <c r="B34444" s="1355"/>
      <c r="C34444" s="1433"/>
      <c r="E34444" s="1433"/>
      <c r="K34444" s="1433"/>
      <c r="L34444" s="1334"/>
    </row>
    <row r="34445" spans="1:12" ht="24" customHeight="1">
      <c r="A34445" s="1355"/>
      <c r="B34445" s="1355"/>
      <c r="C34445" s="1433"/>
      <c r="E34445" s="1433"/>
      <c r="K34445" s="1433"/>
      <c r="L34445" s="1334"/>
    </row>
    <row r="34446" spans="1:12" ht="24" customHeight="1">
      <c r="A34446" s="1355"/>
      <c r="B34446" s="1355"/>
      <c r="C34446" s="1433"/>
      <c r="E34446" s="1433"/>
      <c r="K34446" s="1433"/>
      <c r="L34446" s="1334"/>
    </row>
    <row r="34447" spans="1:12" ht="24" customHeight="1">
      <c r="A34447" s="1355"/>
      <c r="B34447" s="1355"/>
      <c r="C34447" s="1433"/>
      <c r="E34447" s="1433"/>
      <c r="K34447" s="1433"/>
      <c r="L34447" s="1334"/>
    </row>
    <row r="34448" spans="1:12" ht="24" customHeight="1">
      <c r="A34448" s="1355"/>
      <c r="B34448" s="1355"/>
      <c r="C34448" s="1433"/>
      <c r="E34448" s="1433"/>
      <c r="K34448" s="1433"/>
      <c r="L34448" s="1334"/>
    </row>
    <row r="34449" spans="1:12" ht="24" customHeight="1">
      <c r="A34449" s="1355"/>
      <c r="B34449" s="1355"/>
      <c r="C34449" s="1433"/>
      <c r="E34449" s="1433"/>
      <c r="K34449" s="1433"/>
      <c r="L34449" s="1334"/>
    </row>
    <row r="34450" spans="1:12" ht="24" customHeight="1">
      <c r="A34450" s="1355"/>
      <c r="B34450" s="1355"/>
      <c r="C34450" s="1433"/>
      <c r="E34450" s="1433"/>
      <c r="K34450" s="1433"/>
      <c r="L34450" s="1334"/>
    </row>
    <row r="34451" spans="1:12" ht="24" customHeight="1">
      <c r="A34451" s="1355"/>
      <c r="B34451" s="1355"/>
      <c r="C34451" s="1433"/>
      <c r="E34451" s="1433"/>
      <c r="K34451" s="1433"/>
      <c r="L34451" s="1334"/>
    </row>
    <row r="34452" spans="1:12" ht="24" customHeight="1">
      <c r="A34452" s="1355"/>
      <c r="B34452" s="1355"/>
      <c r="C34452" s="1433"/>
      <c r="E34452" s="1433"/>
      <c r="K34452" s="1433"/>
      <c r="L34452" s="1334"/>
    </row>
    <row r="34453" spans="1:12" ht="24" customHeight="1">
      <c r="A34453" s="1355"/>
      <c r="B34453" s="1355"/>
      <c r="C34453" s="1433"/>
      <c r="E34453" s="1433"/>
      <c r="K34453" s="1433"/>
      <c r="L34453" s="1334"/>
    </row>
    <row r="34454" spans="1:12" ht="24" customHeight="1">
      <c r="A34454" s="1355"/>
      <c r="B34454" s="1355"/>
      <c r="C34454" s="1433"/>
      <c r="E34454" s="1433"/>
      <c r="K34454" s="1433"/>
      <c r="L34454" s="1334"/>
    </row>
    <row r="34455" spans="1:12" ht="24" customHeight="1">
      <c r="A34455" s="1355"/>
      <c r="B34455" s="1355"/>
      <c r="C34455" s="1433"/>
      <c r="E34455" s="1433"/>
      <c r="K34455" s="1433"/>
      <c r="L34455" s="1334"/>
    </row>
    <row r="34456" spans="1:12" ht="24" customHeight="1">
      <c r="A34456" s="1355"/>
      <c r="B34456" s="1355"/>
      <c r="C34456" s="1433"/>
      <c r="E34456" s="1433"/>
      <c r="K34456" s="1433"/>
      <c r="L34456" s="1334"/>
    </row>
    <row r="34457" spans="1:12" ht="24" customHeight="1">
      <c r="A34457" s="1355"/>
      <c r="B34457" s="1355"/>
      <c r="C34457" s="1433"/>
      <c r="E34457" s="1433"/>
      <c r="K34457" s="1433"/>
      <c r="L34457" s="1334"/>
    </row>
    <row r="34458" spans="1:12" ht="24" customHeight="1">
      <c r="A34458" s="1355"/>
      <c r="B34458" s="1355"/>
      <c r="C34458" s="1433"/>
      <c r="E34458" s="1433"/>
      <c r="K34458" s="1433"/>
      <c r="L34458" s="1334"/>
    </row>
    <row r="34459" spans="1:12" ht="24" customHeight="1">
      <c r="A34459" s="1355"/>
      <c r="B34459" s="1355"/>
      <c r="C34459" s="1433"/>
      <c r="E34459" s="1433"/>
      <c r="K34459" s="1433"/>
      <c r="L34459" s="1334"/>
    </row>
    <row r="34460" spans="1:12" ht="24" customHeight="1">
      <c r="A34460" s="1355"/>
      <c r="B34460" s="1355"/>
      <c r="C34460" s="1433"/>
      <c r="E34460" s="1433"/>
      <c r="K34460" s="1433"/>
      <c r="L34460" s="1334"/>
    </row>
    <row r="34461" spans="1:12" ht="24" customHeight="1">
      <c r="A34461" s="1355"/>
      <c r="B34461" s="1355"/>
      <c r="C34461" s="1433"/>
      <c r="E34461" s="1433"/>
      <c r="K34461" s="1433"/>
      <c r="L34461" s="1334"/>
    </row>
    <row r="34462" spans="1:12" ht="24" customHeight="1">
      <c r="A34462" s="1355"/>
      <c r="B34462" s="1355"/>
      <c r="C34462" s="1433"/>
      <c r="E34462" s="1433"/>
      <c r="K34462" s="1433"/>
      <c r="L34462" s="1334"/>
    </row>
    <row r="34463" spans="1:12" ht="24" customHeight="1">
      <c r="A34463" s="1355"/>
      <c r="B34463" s="1355"/>
      <c r="C34463" s="1433"/>
      <c r="E34463" s="1433"/>
      <c r="K34463" s="1433"/>
      <c r="L34463" s="1334"/>
    </row>
    <row r="34464" spans="1:12" ht="24" customHeight="1">
      <c r="A34464" s="1355"/>
      <c r="B34464" s="1355"/>
      <c r="C34464" s="1433"/>
      <c r="E34464" s="1433"/>
      <c r="K34464" s="1433"/>
      <c r="L34464" s="1334"/>
    </row>
    <row r="34465" spans="1:12" ht="24" customHeight="1">
      <c r="A34465" s="1355"/>
      <c r="B34465" s="1355"/>
      <c r="C34465" s="1433"/>
      <c r="E34465" s="1433"/>
      <c r="K34465" s="1433"/>
      <c r="L34465" s="1334"/>
    </row>
    <row r="34466" spans="1:12" ht="24" customHeight="1">
      <c r="A34466" s="1355"/>
      <c r="B34466" s="1355"/>
      <c r="C34466" s="1433"/>
      <c r="E34466" s="1433"/>
      <c r="K34466" s="1433"/>
      <c r="L34466" s="1334"/>
    </row>
    <row r="34467" spans="1:12" ht="24" customHeight="1">
      <c r="A34467" s="1355"/>
      <c r="B34467" s="1355"/>
      <c r="C34467" s="1433"/>
      <c r="E34467" s="1433"/>
      <c r="K34467" s="1433"/>
      <c r="L34467" s="1334"/>
    </row>
    <row r="34468" spans="1:12" ht="24" customHeight="1">
      <c r="A34468" s="1355"/>
      <c r="B34468" s="1355"/>
      <c r="C34468" s="1433"/>
      <c r="E34468" s="1433"/>
      <c r="K34468" s="1433"/>
      <c r="L34468" s="1334"/>
    </row>
    <row r="34469" spans="1:12" ht="24" customHeight="1">
      <c r="A34469" s="1355"/>
      <c r="B34469" s="1355"/>
      <c r="C34469" s="1433"/>
      <c r="E34469" s="1433"/>
      <c r="K34469" s="1433"/>
      <c r="L34469" s="1334"/>
    </row>
    <row r="34470" spans="1:12" ht="24" customHeight="1">
      <c r="A34470" s="1355"/>
      <c r="B34470" s="1355"/>
      <c r="C34470" s="1433"/>
      <c r="E34470" s="1433"/>
      <c r="K34470" s="1433"/>
      <c r="L34470" s="1334"/>
    </row>
    <row r="34471" spans="1:12" ht="24" customHeight="1">
      <c r="A34471" s="1355"/>
      <c r="B34471" s="1355"/>
      <c r="C34471" s="1433"/>
      <c r="E34471" s="1433"/>
      <c r="K34471" s="1433"/>
      <c r="L34471" s="1334"/>
    </row>
    <row r="34472" spans="1:12" ht="24" customHeight="1">
      <c r="A34472" s="1355"/>
      <c r="B34472" s="1355"/>
      <c r="C34472" s="1433"/>
      <c r="E34472" s="1433"/>
      <c r="K34472" s="1433"/>
      <c r="L34472" s="1334"/>
    </row>
    <row r="34473" spans="1:12" ht="24" customHeight="1">
      <c r="A34473" s="1355"/>
      <c r="B34473" s="1355"/>
      <c r="C34473" s="1433"/>
      <c r="E34473" s="1433"/>
      <c r="K34473" s="1433"/>
      <c r="L34473" s="1334"/>
    </row>
    <row r="34474" spans="1:12" ht="24" customHeight="1">
      <c r="A34474" s="1355"/>
      <c r="B34474" s="1355"/>
      <c r="C34474" s="1433"/>
      <c r="E34474" s="1433"/>
      <c r="K34474" s="1433"/>
      <c r="L34474" s="1334"/>
    </row>
    <row r="34475" spans="1:12" ht="24" customHeight="1">
      <c r="A34475" s="1355"/>
      <c r="B34475" s="1355"/>
      <c r="C34475" s="1433"/>
      <c r="E34475" s="1433"/>
      <c r="K34475" s="1433"/>
      <c r="L34475" s="1334"/>
    </row>
    <row r="34476" spans="1:12" ht="24" customHeight="1">
      <c r="A34476" s="1355"/>
      <c r="B34476" s="1355"/>
      <c r="C34476" s="1433"/>
      <c r="E34476" s="1433"/>
      <c r="K34476" s="1433"/>
      <c r="L34476" s="1334"/>
    </row>
    <row r="34477" spans="1:12" ht="24" customHeight="1">
      <c r="A34477" s="1355"/>
      <c r="B34477" s="1355"/>
      <c r="C34477" s="1433"/>
      <c r="E34477" s="1433"/>
      <c r="K34477" s="1433"/>
      <c r="L34477" s="1334"/>
    </row>
    <row r="34478" spans="1:12" ht="24" customHeight="1">
      <c r="A34478" s="1355"/>
      <c r="B34478" s="1355"/>
      <c r="C34478" s="1433"/>
      <c r="E34478" s="1433"/>
      <c r="K34478" s="1433"/>
      <c r="L34478" s="1334"/>
    </row>
    <row r="34479" spans="1:12" ht="24" customHeight="1">
      <c r="A34479" s="1355"/>
      <c r="B34479" s="1355"/>
      <c r="C34479" s="1433"/>
      <c r="E34479" s="1433"/>
      <c r="K34479" s="1433"/>
      <c r="L34479" s="1334"/>
    </row>
    <row r="34480" spans="1:12" ht="24" customHeight="1">
      <c r="A34480" s="1355"/>
      <c r="B34480" s="1355"/>
      <c r="C34480" s="1433"/>
      <c r="E34480" s="1433"/>
      <c r="K34480" s="1433"/>
      <c r="L34480" s="1334"/>
    </row>
    <row r="34481" spans="1:12" ht="24" customHeight="1">
      <c r="A34481" s="1355"/>
      <c r="B34481" s="1355"/>
      <c r="C34481" s="1433"/>
      <c r="E34481" s="1433"/>
      <c r="K34481" s="1433"/>
      <c r="L34481" s="1334"/>
    </row>
    <row r="34482" spans="1:12" ht="24" customHeight="1">
      <c r="A34482" s="1355"/>
      <c r="B34482" s="1355"/>
      <c r="C34482" s="1433"/>
      <c r="E34482" s="1433"/>
      <c r="K34482" s="1433"/>
      <c r="L34482" s="1334"/>
    </row>
    <row r="34483" spans="1:12" ht="24" customHeight="1">
      <c r="A34483" s="1355"/>
      <c r="B34483" s="1355"/>
      <c r="C34483" s="1433"/>
      <c r="E34483" s="1433"/>
      <c r="K34483" s="1433"/>
      <c r="L34483" s="1334"/>
    </row>
    <row r="34484" spans="1:12" ht="24" customHeight="1">
      <c r="A34484" s="1355"/>
      <c r="B34484" s="1355"/>
      <c r="C34484" s="1433"/>
      <c r="E34484" s="1433"/>
      <c r="K34484" s="1433"/>
      <c r="L34484" s="1334"/>
    </row>
    <row r="34485" spans="1:12" ht="24" customHeight="1">
      <c r="A34485" s="1355"/>
      <c r="B34485" s="1355"/>
      <c r="C34485" s="1433"/>
      <c r="E34485" s="1433"/>
      <c r="K34485" s="1433"/>
      <c r="L34485" s="1334"/>
    </row>
    <row r="34486" spans="1:12" ht="24" customHeight="1">
      <c r="A34486" s="1355"/>
      <c r="B34486" s="1355"/>
      <c r="C34486" s="1433"/>
      <c r="E34486" s="1433"/>
      <c r="K34486" s="1433"/>
      <c r="L34486" s="1334"/>
    </row>
    <row r="34487" spans="1:12" ht="24" customHeight="1">
      <c r="A34487" s="1355"/>
      <c r="B34487" s="1355"/>
      <c r="C34487" s="1433"/>
      <c r="E34487" s="1433"/>
      <c r="K34487" s="1433"/>
      <c r="L34487" s="1334"/>
    </row>
    <row r="34488" spans="1:12" ht="24" customHeight="1">
      <c r="A34488" s="1355"/>
      <c r="B34488" s="1355"/>
      <c r="C34488" s="1433"/>
      <c r="E34488" s="1433"/>
      <c r="K34488" s="1433"/>
      <c r="L34488" s="1334"/>
    </row>
    <row r="34489" spans="1:12" ht="24" customHeight="1">
      <c r="A34489" s="1355"/>
      <c r="B34489" s="1355"/>
      <c r="C34489" s="1433"/>
      <c r="E34489" s="1433"/>
      <c r="K34489" s="1433"/>
      <c r="L34489" s="1334"/>
    </row>
    <row r="34490" spans="1:12" ht="24" customHeight="1">
      <c r="A34490" s="1355"/>
      <c r="B34490" s="1355"/>
      <c r="C34490" s="1433"/>
      <c r="E34490" s="1433"/>
      <c r="K34490" s="1433"/>
      <c r="L34490" s="1334"/>
    </row>
    <row r="34491" spans="1:12" ht="24" customHeight="1">
      <c r="A34491" s="1355"/>
      <c r="B34491" s="1355"/>
      <c r="C34491" s="1433"/>
      <c r="E34491" s="1433"/>
      <c r="K34491" s="1433"/>
      <c r="L34491" s="1334"/>
    </row>
    <row r="34492" spans="1:12" ht="24" customHeight="1">
      <c r="A34492" s="1355"/>
      <c r="B34492" s="1355"/>
      <c r="C34492" s="1433"/>
      <c r="E34492" s="1433"/>
      <c r="K34492" s="1433"/>
      <c r="L34492" s="1334"/>
    </row>
    <row r="34493" spans="1:12" ht="24" customHeight="1">
      <c r="A34493" s="1355"/>
      <c r="B34493" s="1355"/>
      <c r="C34493" s="1433"/>
      <c r="E34493" s="1433"/>
      <c r="K34493" s="1433"/>
      <c r="L34493" s="1334"/>
    </row>
    <row r="34494" spans="1:12" ht="24" customHeight="1">
      <c r="A34494" s="1355"/>
      <c r="B34494" s="1355"/>
      <c r="C34494" s="1433"/>
      <c r="E34494" s="1433"/>
      <c r="K34494" s="1433"/>
      <c r="L34494" s="1334"/>
    </row>
    <row r="34495" spans="1:12" ht="24" customHeight="1">
      <c r="A34495" s="1355"/>
      <c r="B34495" s="1355"/>
      <c r="C34495" s="1433"/>
      <c r="E34495" s="1433"/>
      <c r="K34495" s="1433"/>
      <c r="L34495" s="1334"/>
    </row>
    <row r="34496" spans="1:12" ht="24" customHeight="1">
      <c r="A34496" s="1355"/>
      <c r="B34496" s="1355"/>
      <c r="C34496" s="1433"/>
      <c r="E34496" s="1433"/>
      <c r="K34496" s="1433"/>
      <c r="L34496" s="1334"/>
    </row>
    <row r="34497" spans="1:12" ht="24" customHeight="1">
      <c r="A34497" s="1355"/>
      <c r="B34497" s="1355"/>
      <c r="C34497" s="1433"/>
      <c r="E34497" s="1433"/>
      <c r="K34497" s="1433"/>
      <c r="L34497" s="1334"/>
    </row>
    <row r="34498" spans="1:12" ht="24" customHeight="1">
      <c r="A34498" s="1355"/>
      <c r="B34498" s="1355"/>
      <c r="C34498" s="1433"/>
      <c r="E34498" s="1433"/>
      <c r="K34498" s="1433"/>
      <c r="L34498" s="1334"/>
    </row>
    <row r="34499" spans="1:12" ht="24" customHeight="1">
      <c r="A34499" s="1355"/>
      <c r="B34499" s="1355"/>
      <c r="C34499" s="1433"/>
      <c r="E34499" s="1433"/>
      <c r="K34499" s="1433"/>
      <c r="L34499" s="1334"/>
    </row>
    <row r="34500" spans="1:12" ht="24" customHeight="1">
      <c r="A34500" s="1355"/>
      <c r="B34500" s="1355"/>
      <c r="C34500" s="1433"/>
      <c r="E34500" s="1433"/>
      <c r="K34500" s="1433"/>
      <c r="L34500" s="1334"/>
    </row>
    <row r="34501" spans="1:12" ht="24" customHeight="1">
      <c r="A34501" s="1355"/>
      <c r="B34501" s="1355"/>
      <c r="C34501" s="1433"/>
      <c r="E34501" s="1433"/>
      <c r="K34501" s="1433"/>
      <c r="L34501" s="1334"/>
    </row>
    <row r="34502" spans="1:12" ht="24" customHeight="1">
      <c r="A34502" s="1355"/>
      <c r="B34502" s="1355"/>
      <c r="C34502" s="1433"/>
      <c r="E34502" s="1433"/>
      <c r="K34502" s="1433"/>
      <c r="L34502" s="1334"/>
    </row>
    <row r="34503" spans="1:12" ht="24" customHeight="1">
      <c r="A34503" s="1355"/>
      <c r="B34503" s="1355"/>
      <c r="C34503" s="1433"/>
      <c r="E34503" s="1433"/>
      <c r="K34503" s="1433"/>
      <c r="L34503" s="1334"/>
    </row>
    <row r="34504" spans="1:12" ht="24" customHeight="1">
      <c r="A34504" s="1355"/>
      <c r="B34504" s="1355"/>
      <c r="C34504" s="1433"/>
      <c r="E34504" s="1433"/>
      <c r="K34504" s="1433"/>
      <c r="L34504" s="1334"/>
    </row>
    <row r="34505" spans="1:12" ht="24" customHeight="1">
      <c r="A34505" s="1355"/>
      <c r="B34505" s="1355"/>
      <c r="C34505" s="1433"/>
      <c r="E34505" s="1433"/>
      <c r="K34505" s="1433"/>
      <c r="L34505" s="1334"/>
    </row>
    <row r="34506" spans="1:12" ht="24" customHeight="1">
      <c r="A34506" s="1355"/>
      <c r="B34506" s="1355"/>
      <c r="C34506" s="1433"/>
      <c r="E34506" s="1433"/>
      <c r="K34506" s="1433"/>
      <c r="L34506" s="1334"/>
    </row>
    <row r="34507" spans="1:12" ht="24" customHeight="1">
      <c r="A34507" s="1355"/>
      <c r="B34507" s="1355"/>
      <c r="C34507" s="1433"/>
      <c r="E34507" s="1433"/>
      <c r="K34507" s="1433"/>
      <c r="L34507" s="1334"/>
    </row>
    <row r="34508" spans="1:12" ht="24" customHeight="1">
      <c r="A34508" s="1355"/>
      <c r="B34508" s="1355"/>
      <c r="C34508" s="1433"/>
      <c r="E34508" s="1433"/>
      <c r="K34508" s="1433"/>
      <c r="L34508" s="1334"/>
    </row>
    <row r="34509" spans="1:12" ht="24" customHeight="1">
      <c r="A34509" s="1355"/>
      <c r="B34509" s="1355"/>
      <c r="C34509" s="1433"/>
      <c r="E34509" s="1433"/>
      <c r="K34509" s="1433"/>
      <c r="L34509" s="1334"/>
    </row>
    <row r="34510" spans="1:12" ht="24" customHeight="1">
      <c r="A34510" s="1355"/>
      <c r="B34510" s="1355"/>
      <c r="C34510" s="1433"/>
      <c r="E34510" s="1433"/>
      <c r="K34510" s="1433"/>
      <c r="L34510" s="1334"/>
    </row>
    <row r="34511" spans="1:12" ht="24" customHeight="1">
      <c r="A34511" s="1355"/>
      <c r="B34511" s="1355"/>
      <c r="C34511" s="1433"/>
      <c r="E34511" s="1433"/>
      <c r="K34511" s="1433"/>
      <c r="L34511" s="1334"/>
    </row>
    <row r="34512" spans="1:12" ht="24" customHeight="1">
      <c r="A34512" s="1355"/>
      <c r="B34512" s="1355"/>
      <c r="C34512" s="1433"/>
      <c r="E34512" s="1433"/>
      <c r="K34512" s="1433"/>
      <c r="L34512" s="1334"/>
    </row>
    <row r="34513" spans="1:12" ht="24" customHeight="1">
      <c r="A34513" s="1355"/>
      <c r="B34513" s="1355"/>
      <c r="C34513" s="1433"/>
      <c r="E34513" s="1433"/>
      <c r="K34513" s="1433"/>
      <c r="L34513" s="1334"/>
    </row>
    <row r="34514" spans="1:12" ht="24" customHeight="1">
      <c r="A34514" s="1355"/>
      <c r="B34514" s="1355"/>
      <c r="C34514" s="1433"/>
      <c r="E34514" s="1433"/>
      <c r="K34514" s="1433"/>
      <c r="L34514" s="1334"/>
    </row>
    <row r="34515" spans="1:12" ht="24" customHeight="1">
      <c r="A34515" s="1355"/>
      <c r="B34515" s="1355"/>
      <c r="C34515" s="1433"/>
      <c r="E34515" s="1433"/>
      <c r="K34515" s="1433"/>
      <c r="L34515" s="1334"/>
    </row>
    <row r="34516" spans="1:12" ht="24" customHeight="1">
      <c r="A34516" s="1355"/>
      <c r="B34516" s="1355"/>
      <c r="C34516" s="1433"/>
      <c r="E34516" s="1433"/>
      <c r="K34516" s="1433"/>
      <c r="L34516" s="1334"/>
    </row>
    <row r="34517" spans="1:12" ht="24" customHeight="1">
      <c r="A34517" s="1355"/>
      <c r="B34517" s="1355"/>
      <c r="C34517" s="1433"/>
      <c r="E34517" s="1433"/>
      <c r="K34517" s="1433"/>
      <c r="L34517" s="1334"/>
    </row>
    <row r="34518" spans="1:12" ht="24" customHeight="1">
      <c r="A34518" s="1355"/>
      <c r="B34518" s="1355"/>
      <c r="C34518" s="1433"/>
      <c r="E34518" s="1433"/>
      <c r="K34518" s="1433"/>
      <c r="L34518" s="1334"/>
    </row>
    <row r="34519" spans="1:12" ht="24" customHeight="1">
      <c r="A34519" s="1355"/>
      <c r="B34519" s="1355"/>
      <c r="C34519" s="1433"/>
      <c r="E34519" s="1433"/>
      <c r="K34519" s="1433"/>
      <c r="L34519" s="1334"/>
    </row>
    <row r="34520" spans="1:12" ht="24" customHeight="1">
      <c r="A34520" s="1355"/>
      <c r="B34520" s="1355"/>
      <c r="C34520" s="1433"/>
      <c r="E34520" s="1433"/>
      <c r="K34520" s="1433"/>
      <c r="L34520" s="1334"/>
    </row>
    <row r="34521" spans="1:12" ht="24" customHeight="1">
      <c r="A34521" s="1355"/>
      <c r="B34521" s="1355"/>
      <c r="C34521" s="1433"/>
      <c r="E34521" s="1433"/>
      <c r="K34521" s="1433"/>
      <c r="L34521" s="1334"/>
    </row>
    <row r="34522" spans="1:12" ht="24" customHeight="1">
      <c r="A34522" s="1355"/>
      <c r="B34522" s="1355"/>
      <c r="C34522" s="1433"/>
      <c r="E34522" s="1433"/>
      <c r="K34522" s="1433"/>
      <c r="L34522" s="1334"/>
    </row>
    <row r="34523" spans="1:12" ht="24" customHeight="1">
      <c r="A34523" s="1355"/>
      <c r="B34523" s="1355"/>
      <c r="C34523" s="1433"/>
      <c r="E34523" s="1433"/>
      <c r="K34523" s="1433"/>
      <c r="L34523" s="1334"/>
    </row>
    <row r="34524" spans="1:12" ht="24" customHeight="1">
      <c r="A34524" s="1355"/>
      <c r="B34524" s="1355"/>
      <c r="C34524" s="1433"/>
      <c r="E34524" s="1433"/>
      <c r="K34524" s="1433"/>
      <c r="L34524" s="1334"/>
    </row>
    <row r="34525" spans="1:12" ht="24" customHeight="1">
      <c r="A34525" s="1355"/>
      <c r="B34525" s="1355"/>
      <c r="C34525" s="1433"/>
      <c r="E34525" s="1433"/>
      <c r="K34525" s="1433"/>
      <c r="L34525" s="1334"/>
    </row>
    <row r="34526" spans="1:12" ht="24" customHeight="1">
      <c r="A34526" s="1355"/>
      <c r="B34526" s="1355"/>
      <c r="C34526" s="1433"/>
      <c r="E34526" s="1433"/>
      <c r="K34526" s="1433"/>
      <c r="L34526" s="1334"/>
    </row>
    <row r="34527" spans="1:12" ht="24" customHeight="1">
      <c r="A34527" s="1355"/>
      <c r="B34527" s="1355"/>
      <c r="C34527" s="1433"/>
      <c r="E34527" s="1433"/>
      <c r="K34527" s="1433"/>
      <c r="L34527" s="1334"/>
    </row>
    <row r="34528" spans="1:12" ht="24" customHeight="1">
      <c r="A34528" s="1355"/>
      <c r="B34528" s="1355"/>
      <c r="C34528" s="1433"/>
      <c r="E34528" s="1433"/>
      <c r="K34528" s="1433"/>
      <c r="L34528" s="1334"/>
    </row>
    <row r="34529" spans="1:12" ht="24" customHeight="1">
      <c r="A34529" s="1355"/>
      <c r="B34529" s="1355"/>
      <c r="C34529" s="1433"/>
      <c r="E34529" s="1433"/>
      <c r="K34529" s="1433"/>
      <c r="L34529" s="1334"/>
    </row>
    <row r="34530" spans="1:12" ht="24" customHeight="1">
      <c r="A34530" s="1355"/>
      <c r="B34530" s="1355"/>
      <c r="C34530" s="1433"/>
      <c r="E34530" s="1433"/>
      <c r="K34530" s="1433"/>
      <c r="L34530" s="1334"/>
    </row>
    <row r="34531" spans="1:12" ht="24" customHeight="1">
      <c r="A34531" s="1355"/>
      <c r="B34531" s="1355"/>
      <c r="C34531" s="1433"/>
      <c r="E34531" s="1433"/>
      <c r="K34531" s="1433"/>
      <c r="L34531" s="1334"/>
    </row>
    <row r="34532" spans="1:12" ht="24" customHeight="1">
      <c r="A34532" s="1355"/>
      <c r="B34532" s="1355"/>
      <c r="C34532" s="1433"/>
      <c r="E34532" s="1433"/>
      <c r="K34532" s="1433"/>
      <c r="L34532" s="1334"/>
    </row>
    <row r="34533" spans="1:12" ht="24" customHeight="1">
      <c r="A34533" s="1355"/>
      <c r="B34533" s="1355"/>
      <c r="C34533" s="1433"/>
      <c r="E34533" s="1433"/>
      <c r="K34533" s="1433"/>
      <c r="L34533" s="1334"/>
    </row>
    <row r="34534" spans="1:12" ht="24" customHeight="1">
      <c r="A34534" s="1355"/>
      <c r="B34534" s="1355"/>
      <c r="C34534" s="1433"/>
      <c r="E34534" s="1433"/>
      <c r="K34534" s="1433"/>
      <c r="L34534" s="1334"/>
    </row>
    <row r="34535" spans="1:12" ht="24" customHeight="1">
      <c r="A34535" s="1355"/>
      <c r="B34535" s="1355"/>
      <c r="C34535" s="1433"/>
      <c r="E34535" s="1433"/>
      <c r="K34535" s="1433"/>
      <c r="L34535" s="1334"/>
    </row>
    <row r="34536" spans="1:12" ht="24" customHeight="1">
      <c r="A34536" s="1355"/>
      <c r="B34536" s="1355"/>
      <c r="C34536" s="1433"/>
      <c r="E34536" s="1433"/>
      <c r="K34536" s="1433"/>
      <c r="L34536" s="1334"/>
    </row>
    <row r="34537" spans="1:12" ht="24" customHeight="1">
      <c r="A34537" s="1355"/>
      <c r="B34537" s="1355"/>
      <c r="C34537" s="1433"/>
      <c r="E34537" s="1433"/>
      <c r="K34537" s="1433"/>
      <c r="L34537" s="1334"/>
    </row>
    <row r="34538" spans="1:12" ht="24" customHeight="1">
      <c r="A34538" s="1355"/>
      <c r="B34538" s="1355"/>
      <c r="C34538" s="1433"/>
      <c r="E34538" s="1433"/>
      <c r="K34538" s="1433"/>
      <c r="L34538" s="1334"/>
    </row>
    <row r="34539" spans="1:12" ht="24" customHeight="1">
      <c r="A34539" s="1355"/>
      <c r="B34539" s="1355"/>
      <c r="C34539" s="1433"/>
      <c r="E34539" s="1433"/>
      <c r="K34539" s="1433"/>
      <c r="L34539" s="1334"/>
    </row>
    <row r="34540" spans="1:12" ht="24" customHeight="1">
      <c r="A34540" s="1355"/>
      <c r="B34540" s="1355"/>
      <c r="C34540" s="1433"/>
      <c r="E34540" s="1433"/>
      <c r="K34540" s="1433"/>
      <c r="L34540" s="1334"/>
    </row>
    <row r="34541" spans="1:12" ht="24" customHeight="1">
      <c r="A34541" s="1355"/>
      <c r="B34541" s="1355"/>
      <c r="C34541" s="1433"/>
      <c r="E34541" s="1433"/>
      <c r="K34541" s="1433"/>
      <c r="L34541" s="1334"/>
    </row>
    <row r="34542" spans="1:12" ht="24" customHeight="1">
      <c r="A34542" s="1355"/>
      <c r="B34542" s="1355"/>
      <c r="C34542" s="1433"/>
      <c r="E34542" s="1433"/>
      <c r="K34542" s="1433"/>
      <c r="L34542" s="1334"/>
    </row>
    <row r="34543" spans="1:12" ht="24" customHeight="1">
      <c r="A34543" s="1355"/>
      <c r="B34543" s="1355"/>
      <c r="C34543" s="1433"/>
      <c r="E34543" s="1433"/>
      <c r="K34543" s="1433"/>
      <c r="L34543" s="1334"/>
    </row>
    <row r="34544" spans="1:12" ht="24" customHeight="1">
      <c r="A34544" s="1355"/>
      <c r="B34544" s="1355"/>
      <c r="C34544" s="1433"/>
      <c r="E34544" s="1433"/>
      <c r="K34544" s="1433"/>
      <c r="L34544" s="1334"/>
    </row>
    <row r="34545" spans="1:12" ht="24" customHeight="1">
      <c r="A34545" s="1355"/>
      <c r="B34545" s="1355"/>
      <c r="C34545" s="1433"/>
      <c r="E34545" s="1433"/>
      <c r="K34545" s="1433"/>
      <c r="L34545" s="1334"/>
    </row>
    <row r="34546" spans="1:12" ht="24" customHeight="1">
      <c r="A34546" s="1355"/>
      <c r="B34546" s="1355"/>
      <c r="C34546" s="1433"/>
      <c r="E34546" s="1433"/>
      <c r="K34546" s="1433"/>
      <c r="L34546" s="1334"/>
    </row>
    <row r="34547" spans="1:12" ht="24" customHeight="1">
      <c r="A34547" s="1355"/>
      <c r="B34547" s="1355"/>
      <c r="C34547" s="1433"/>
      <c r="E34547" s="1433"/>
      <c r="K34547" s="1433"/>
      <c r="L34547" s="1334"/>
    </row>
    <row r="34548" spans="1:12" ht="24" customHeight="1">
      <c r="A34548" s="1355"/>
      <c r="B34548" s="1355"/>
      <c r="C34548" s="1433"/>
      <c r="E34548" s="1433"/>
      <c r="K34548" s="1433"/>
      <c r="L34548" s="1334"/>
    </row>
    <row r="34549" spans="1:12" ht="24" customHeight="1">
      <c r="A34549" s="1355"/>
      <c r="B34549" s="1355"/>
      <c r="C34549" s="1433"/>
      <c r="E34549" s="1433"/>
      <c r="K34549" s="1433"/>
      <c r="L34549" s="1334"/>
    </row>
    <row r="34550" spans="1:12" ht="24" customHeight="1">
      <c r="A34550" s="1355"/>
      <c r="B34550" s="1355"/>
      <c r="C34550" s="1433"/>
      <c r="E34550" s="1433"/>
      <c r="K34550" s="1433"/>
      <c r="L34550" s="1334"/>
    </row>
    <row r="34551" spans="1:12" ht="24" customHeight="1">
      <c r="A34551" s="1355"/>
      <c r="B34551" s="1355"/>
      <c r="C34551" s="1433"/>
      <c r="E34551" s="1433"/>
      <c r="K34551" s="1433"/>
      <c r="L34551" s="1334"/>
    </row>
    <row r="34552" spans="1:12" ht="24" customHeight="1">
      <c r="A34552" s="1355"/>
      <c r="B34552" s="1355"/>
      <c r="C34552" s="1433"/>
      <c r="E34552" s="1433"/>
      <c r="K34552" s="1433"/>
      <c r="L34552" s="1334"/>
    </row>
    <row r="34553" spans="1:12" ht="24" customHeight="1">
      <c r="A34553" s="1355"/>
      <c r="B34553" s="1355"/>
      <c r="C34553" s="1433"/>
      <c r="E34553" s="1433"/>
      <c r="K34553" s="1433"/>
      <c r="L34553" s="1334"/>
    </row>
    <row r="34554" spans="1:12" ht="24" customHeight="1">
      <c r="A34554" s="1355"/>
      <c r="B34554" s="1355"/>
      <c r="C34554" s="1433"/>
      <c r="E34554" s="1433"/>
      <c r="K34554" s="1433"/>
      <c r="L34554" s="1334"/>
    </row>
    <row r="34555" spans="1:12" ht="24" customHeight="1">
      <c r="A34555" s="1355"/>
      <c r="B34555" s="1355"/>
      <c r="C34555" s="1433"/>
      <c r="E34555" s="1433"/>
      <c r="K34555" s="1433"/>
      <c r="L34555" s="1334"/>
    </row>
    <row r="34556" spans="1:12" ht="24" customHeight="1">
      <c r="A34556" s="1355"/>
      <c r="B34556" s="1355"/>
      <c r="C34556" s="1433"/>
      <c r="E34556" s="1433"/>
      <c r="K34556" s="1433"/>
      <c r="L34556" s="1334"/>
    </row>
    <row r="34557" spans="1:12" ht="24" customHeight="1">
      <c r="A34557" s="1355"/>
      <c r="B34557" s="1355"/>
      <c r="C34557" s="1433"/>
      <c r="E34557" s="1433"/>
      <c r="K34557" s="1433"/>
      <c r="L34557" s="1334"/>
    </row>
    <row r="34558" spans="1:12" ht="24" customHeight="1">
      <c r="A34558" s="1355"/>
      <c r="B34558" s="1355"/>
      <c r="C34558" s="1433"/>
      <c r="E34558" s="1433"/>
      <c r="K34558" s="1433"/>
      <c r="L34558" s="1334"/>
    </row>
    <row r="34559" spans="1:12" ht="24" customHeight="1">
      <c r="A34559" s="1355"/>
      <c r="B34559" s="1355"/>
      <c r="C34559" s="1433"/>
      <c r="E34559" s="1433"/>
      <c r="K34559" s="1433"/>
      <c r="L34559" s="1334"/>
    </row>
    <row r="34560" spans="1:12" ht="24" customHeight="1">
      <c r="A34560" s="1355"/>
      <c r="B34560" s="1355"/>
      <c r="C34560" s="1433"/>
      <c r="E34560" s="1433"/>
      <c r="K34560" s="1433"/>
      <c r="L34560" s="1334"/>
    </row>
    <row r="34561" spans="1:12" ht="24" customHeight="1">
      <c r="A34561" s="1355"/>
      <c r="B34561" s="1355"/>
      <c r="C34561" s="1433"/>
      <c r="E34561" s="1433"/>
      <c r="K34561" s="1433"/>
      <c r="L34561" s="1334"/>
    </row>
    <row r="34562" spans="1:12" ht="24" customHeight="1">
      <c r="A34562" s="1355"/>
      <c r="B34562" s="1355"/>
      <c r="C34562" s="1433"/>
      <c r="E34562" s="1433"/>
      <c r="K34562" s="1433"/>
      <c r="L34562" s="1334"/>
    </row>
    <row r="34563" spans="1:12" ht="24" customHeight="1">
      <c r="A34563" s="1355"/>
      <c r="B34563" s="1355"/>
      <c r="C34563" s="1433"/>
      <c r="E34563" s="1433"/>
      <c r="K34563" s="1433"/>
      <c r="L34563" s="1334"/>
    </row>
    <row r="34564" spans="1:12" ht="24" customHeight="1">
      <c r="A34564" s="1355"/>
      <c r="B34564" s="1355"/>
      <c r="C34564" s="1433"/>
      <c r="E34564" s="1433"/>
      <c r="K34564" s="1433"/>
      <c r="L34564" s="1334"/>
    </row>
    <row r="34565" spans="1:12" ht="24" customHeight="1">
      <c r="A34565" s="1355"/>
      <c r="B34565" s="1355"/>
      <c r="C34565" s="1433"/>
      <c r="E34565" s="1433"/>
      <c r="K34565" s="1433"/>
      <c r="L34565" s="1334"/>
    </row>
    <row r="34566" spans="1:12" ht="24" customHeight="1">
      <c r="A34566" s="1355"/>
      <c r="B34566" s="1355"/>
      <c r="C34566" s="1433"/>
      <c r="E34566" s="1433"/>
      <c r="K34566" s="1433"/>
      <c r="L34566" s="1334"/>
    </row>
    <row r="34567" spans="1:12" ht="24" customHeight="1">
      <c r="A34567" s="1355"/>
      <c r="B34567" s="1355"/>
      <c r="C34567" s="1433"/>
      <c r="E34567" s="1433"/>
      <c r="K34567" s="1433"/>
      <c r="L34567" s="1334"/>
    </row>
    <row r="34568" spans="1:12" ht="24" customHeight="1">
      <c r="A34568" s="1355"/>
      <c r="B34568" s="1355"/>
      <c r="C34568" s="1433"/>
      <c r="E34568" s="1433"/>
      <c r="K34568" s="1433"/>
      <c r="L34568" s="1334"/>
    </row>
    <row r="34569" spans="1:12" ht="24" customHeight="1">
      <c r="A34569" s="1355"/>
      <c r="B34569" s="1355"/>
      <c r="C34569" s="1433"/>
      <c r="E34569" s="1433"/>
      <c r="K34569" s="1433"/>
      <c r="L34569" s="1334"/>
    </row>
    <row r="34570" spans="1:12" ht="24" customHeight="1">
      <c r="A34570" s="1355"/>
      <c r="B34570" s="1355"/>
      <c r="C34570" s="1433"/>
      <c r="E34570" s="1433"/>
      <c r="K34570" s="1433"/>
      <c r="L34570" s="1334"/>
    </row>
    <row r="34571" spans="1:12" ht="24" customHeight="1">
      <c r="A34571" s="1355"/>
      <c r="B34571" s="1355"/>
      <c r="C34571" s="1433"/>
      <c r="E34571" s="1433"/>
      <c r="K34571" s="1433"/>
      <c r="L34571" s="1334"/>
    </row>
    <row r="34572" spans="1:12" ht="24" customHeight="1">
      <c r="A34572" s="1355"/>
      <c r="B34572" s="1355"/>
      <c r="C34572" s="1433"/>
      <c r="E34572" s="1433"/>
      <c r="K34572" s="1433"/>
      <c r="L34572" s="1334"/>
    </row>
    <row r="34573" spans="1:12" ht="24" customHeight="1">
      <c r="A34573" s="1355"/>
      <c r="B34573" s="1355"/>
      <c r="C34573" s="1433"/>
      <c r="E34573" s="1433"/>
      <c r="K34573" s="1433"/>
      <c r="L34573" s="1334"/>
    </row>
    <row r="34574" spans="1:12" ht="24" customHeight="1">
      <c r="A34574" s="1355"/>
      <c r="B34574" s="1355"/>
      <c r="C34574" s="1433"/>
      <c r="E34574" s="1433"/>
      <c r="K34574" s="1433"/>
      <c r="L34574" s="1334"/>
    </row>
    <row r="34575" spans="1:12" ht="24" customHeight="1">
      <c r="A34575" s="1355"/>
      <c r="B34575" s="1355"/>
      <c r="C34575" s="1433"/>
      <c r="E34575" s="1433"/>
      <c r="K34575" s="1433"/>
      <c r="L34575" s="1334"/>
    </row>
    <row r="34576" spans="1:12" ht="24" customHeight="1">
      <c r="A34576" s="1355"/>
      <c r="B34576" s="1355"/>
      <c r="C34576" s="1433"/>
      <c r="E34576" s="1433"/>
      <c r="K34576" s="1433"/>
      <c r="L34576" s="1334"/>
    </row>
    <row r="34577" spans="1:12" ht="24" customHeight="1">
      <c r="A34577" s="1355"/>
      <c r="B34577" s="1355"/>
      <c r="C34577" s="1433"/>
      <c r="E34577" s="1433"/>
      <c r="K34577" s="1433"/>
      <c r="L34577" s="1334"/>
    </row>
    <row r="34578" spans="1:12" ht="24" customHeight="1">
      <c r="A34578" s="1355"/>
      <c r="B34578" s="1355"/>
      <c r="C34578" s="1433"/>
      <c r="E34578" s="1433"/>
      <c r="K34578" s="1433"/>
      <c r="L34578" s="1334"/>
    </row>
    <row r="34579" spans="1:12" ht="24" customHeight="1">
      <c r="A34579" s="1355"/>
      <c r="B34579" s="1355"/>
      <c r="C34579" s="1433"/>
      <c r="E34579" s="1433"/>
      <c r="K34579" s="1433"/>
      <c r="L34579" s="1334"/>
    </row>
    <row r="34580" spans="1:12" ht="24" customHeight="1">
      <c r="A34580" s="1355"/>
      <c r="B34580" s="1355"/>
      <c r="C34580" s="1433"/>
      <c r="E34580" s="1433"/>
      <c r="K34580" s="1433"/>
      <c r="L34580" s="1334"/>
    </row>
    <row r="34581" spans="1:12" ht="24" customHeight="1">
      <c r="A34581" s="1355"/>
      <c r="B34581" s="1355"/>
      <c r="C34581" s="1433"/>
      <c r="E34581" s="1433"/>
      <c r="K34581" s="1433"/>
      <c r="L34581" s="1334"/>
    </row>
    <row r="34582" spans="1:12" ht="24" customHeight="1">
      <c r="A34582" s="1355"/>
      <c r="B34582" s="1355"/>
      <c r="C34582" s="1433"/>
      <c r="E34582" s="1433"/>
      <c r="K34582" s="1433"/>
      <c r="L34582" s="1334"/>
    </row>
    <row r="34583" spans="1:12" ht="24" customHeight="1">
      <c r="A34583" s="1355"/>
      <c r="B34583" s="1355"/>
      <c r="C34583" s="1433"/>
      <c r="E34583" s="1433"/>
      <c r="K34583" s="1433"/>
      <c r="L34583" s="1334"/>
    </row>
    <row r="34584" spans="1:12" ht="24" customHeight="1">
      <c r="A34584" s="1355"/>
      <c r="B34584" s="1355"/>
      <c r="C34584" s="1433"/>
      <c r="E34584" s="1433"/>
      <c r="K34584" s="1433"/>
      <c r="L34584" s="1334"/>
    </row>
    <row r="34585" spans="1:12" ht="24" customHeight="1">
      <c r="A34585" s="1355"/>
      <c r="B34585" s="1355"/>
      <c r="C34585" s="1433"/>
      <c r="E34585" s="1433"/>
      <c r="K34585" s="1433"/>
      <c r="L34585" s="1334"/>
    </row>
    <row r="34586" spans="1:12" ht="24" customHeight="1">
      <c r="A34586" s="1355"/>
      <c r="B34586" s="1355"/>
      <c r="C34586" s="1433"/>
      <c r="E34586" s="1433"/>
      <c r="K34586" s="1433"/>
      <c r="L34586" s="1334"/>
    </row>
    <row r="34587" spans="1:12" ht="24" customHeight="1">
      <c r="A34587" s="1355"/>
      <c r="B34587" s="1355"/>
      <c r="C34587" s="1433"/>
      <c r="E34587" s="1433"/>
      <c r="K34587" s="1433"/>
      <c r="L34587" s="1334"/>
    </row>
    <row r="34588" spans="1:12" ht="24" customHeight="1">
      <c r="A34588" s="1355"/>
      <c r="B34588" s="1355"/>
      <c r="C34588" s="1433"/>
      <c r="E34588" s="1433"/>
      <c r="K34588" s="1433"/>
      <c r="L34588" s="1334"/>
    </row>
    <row r="34589" spans="1:12" ht="24" customHeight="1">
      <c r="A34589" s="1355"/>
      <c r="B34589" s="1355"/>
      <c r="C34589" s="1433"/>
      <c r="E34589" s="1433"/>
      <c r="K34589" s="1433"/>
      <c r="L34589" s="1334"/>
    </row>
    <row r="34590" spans="1:12" ht="24" customHeight="1">
      <c r="A34590" s="1355"/>
      <c r="B34590" s="1355"/>
      <c r="C34590" s="1433"/>
      <c r="E34590" s="1433"/>
      <c r="K34590" s="1433"/>
      <c r="L34590" s="1334"/>
    </row>
    <row r="34591" spans="1:12" ht="24" customHeight="1">
      <c r="A34591" s="1355"/>
      <c r="B34591" s="1355"/>
      <c r="C34591" s="1433"/>
      <c r="E34591" s="1433"/>
      <c r="K34591" s="1433"/>
      <c r="L34591" s="1334"/>
    </row>
    <row r="34592" spans="1:12" ht="24" customHeight="1">
      <c r="A34592" s="1355"/>
      <c r="B34592" s="1355"/>
      <c r="C34592" s="1433"/>
      <c r="E34592" s="1433"/>
      <c r="K34592" s="1433"/>
      <c r="L34592" s="1334"/>
    </row>
    <row r="34593" spans="1:12" ht="24" customHeight="1">
      <c r="A34593" s="1355"/>
      <c r="B34593" s="1355"/>
      <c r="C34593" s="1433"/>
      <c r="E34593" s="1433"/>
      <c r="K34593" s="1433"/>
      <c r="L34593" s="1334"/>
    </row>
    <row r="34594" spans="1:12" ht="24" customHeight="1">
      <c r="A34594" s="1355"/>
      <c r="B34594" s="1355"/>
      <c r="C34594" s="1433"/>
      <c r="E34594" s="1433"/>
      <c r="K34594" s="1433"/>
      <c r="L34594" s="1334"/>
    </row>
    <row r="34595" spans="1:12" ht="24" customHeight="1">
      <c r="A34595" s="1355"/>
      <c r="B34595" s="1355"/>
      <c r="C34595" s="1433"/>
      <c r="E34595" s="1433"/>
      <c r="K34595" s="1433"/>
      <c r="L34595" s="1334"/>
    </row>
    <row r="34596" spans="1:12" ht="24" customHeight="1">
      <c r="A34596" s="1355"/>
      <c r="B34596" s="1355"/>
      <c r="C34596" s="1433"/>
      <c r="E34596" s="1433"/>
      <c r="K34596" s="1433"/>
      <c r="L34596" s="1334"/>
    </row>
    <row r="34597" spans="1:12" ht="24" customHeight="1">
      <c r="A34597" s="1355"/>
      <c r="B34597" s="1355"/>
      <c r="C34597" s="1433"/>
      <c r="E34597" s="1433"/>
      <c r="K34597" s="1433"/>
      <c r="L34597" s="1334"/>
    </row>
    <row r="34598" spans="1:12" ht="24" customHeight="1">
      <c r="A34598" s="1355"/>
      <c r="B34598" s="1355"/>
      <c r="C34598" s="1433"/>
      <c r="E34598" s="1433"/>
      <c r="K34598" s="1433"/>
      <c r="L34598" s="1334"/>
    </row>
    <row r="34599" spans="1:12" ht="24" customHeight="1">
      <c r="A34599" s="1355"/>
      <c r="B34599" s="1355"/>
      <c r="C34599" s="1433"/>
      <c r="E34599" s="1433"/>
      <c r="K34599" s="1433"/>
      <c r="L34599" s="1334"/>
    </row>
    <row r="34600" spans="1:12" ht="24" customHeight="1">
      <c r="A34600" s="1355"/>
      <c r="B34600" s="1355"/>
      <c r="C34600" s="1433"/>
      <c r="E34600" s="1433"/>
      <c r="K34600" s="1433"/>
      <c r="L34600" s="1334"/>
    </row>
    <row r="34601" spans="1:12" ht="24" customHeight="1">
      <c r="A34601" s="1355"/>
      <c r="B34601" s="1355"/>
      <c r="C34601" s="1433"/>
      <c r="E34601" s="1433"/>
      <c r="K34601" s="1433"/>
      <c r="L34601" s="1334"/>
    </row>
    <row r="34602" spans="1:12" ht="24" customHeight="1">
      <c r="A34602" s="1355"/>
      <c r="B34602" s="1355"/>
      <c r="C34602" s="1433"/>
      <c r="E34602" s="1433"/>
      <c r="K34602" s="1433"/>
      <c r="L34602" s="1334"/>
    </row>
    <row r="34603" spans="1:12" ht="24" customHeight="1">
      <c r="A34603" s="1355"/>
      <c r="B34603" s="1355"/>
      <c r="C34603" s="1433"/>
      <c r="E34603" s="1433"/>
      <c r="K34603" s="1433"/>
      <c r="L34603" s="1334"/>
    </row>
    <row r="34604" spans="1:12" ht="24" customHeight="1">
      <c r="A34604" s="1355"/>
      <c r="B34604" s="1355"/>
      <c r="C34604" s="1433"/>
      <c r="E34604" s="1433"/>
      <c r="K34604" s="1433"/>
      <c r="L34604" s="1334"/>
    </row>
    <row r="34605" spans="1:12" ht="24" customHeight="1">
      <c r="A34605" s="1355"/>
      <c r="B34605" s="1355"/>
      <c r="C34605" s="1433"/>
      <c r="E34605" s="1433"/>
      <c r="K34605" s="1433"/>
      <c r="L34605" s="1334"/>
    </row>
    <row r="34606" spans="1:12" ht="24" customHeight="1">
      <c r="A34606" s="1355"/>
      <c r="B34606" s="1355"/>
      <c r="C34606" s="1433"/>
      <c r="E34606" s="1433"/>
      <c r="K34606" s="1433"/>
      <c r="L34606" s="1334"/>
    </row>
    <row r="34607" spans="1:12" ht="24" customHeight="1">
      <c r="A34607" s="1355"/>
      <c r="B34607" s="1355"/>
      <c r="C34607" s="1433"/>
      <c r="E34607" s="1433"/>
      <c r="K34607" s="1433"/>
      <c r="L34607" s="1334"/>
    </row>
    <row r="34608" spans="1:12" ht="24" customHeight="1">
      <c r="A34608" s="1355"/>
      <c r="B34608" s="1355"/>
      <c r="C34608" s="1433"/>
      <c r="E34608" s="1433"/>
      <c r="K34608" s="1433"/>
      <c r="L34608" s="1334"/>
    </row>
    <row r="34609" spans="1:12" ht="24" customHeight="1">
      <c r="A34609" s="1355"/>
      <c r="B34609" s="1355"/>
      <c r="C34609" s="1433"/>
      <c r="E34609" s="1433"/>
      <c r="K34609" s="1433"/>
      <c r="L34609" s="1334"/>
    </row>
    <row r="34610" spans="1:12" ht="24" customHeight="1">
      <c r="A34610" s="1355"/>
      <c r="B34610" s="1355"/>
      <c r="C34610" s="1433"/>
      <c r="E34610" s="1433"/>
      <c r="K34610" s="1433"/>
      <c r="L34610" s="1334"/>
    </row>
    <row r="34611" spans="1:12" ht="24" customHeight="1">
      <c r="A34611" s="1355"/>
      <c r="B34611" s="1355"/>
      <c r="C34611" s="1433"/>
      <c r="E34611" s="1433"/>
      <c r="K34611" s="1433"/>
      <c r="L34611" s="1334"/>
    </row>
    <row r="34612" spans="1:12" ht="24" customHeight="1">
      <c r="A34612" s="1355"/>
      <c r="B34612" s="1355"/>
      <c r="C34612" s="1433"/>
      <c r="E34612" s="1433"/>
      <c r="K34612" s="1433"/>
      <c r="L34612" s="1334"/>
    </row>
    <row r="34613" spans="1:12" ht="24" customHeight="1">
      <c r="A34613" s="1355"/>
      <c r="B34613" s="1355"/>
      <c r="C34613" s="1433"/>
      <c r="E34613" s="1433"/>
      <c r="K34613" s="1433"/>
      <c r="L34613" s="1334"/>
    </row>
    <row r="34614" spans="1:12" ht="24" customHeight="1">
      <c r="A34614" s="1355"/>
      <c r="B34614" s="1355"/>
      <c r="C34614" s="1433"/>
      <c r="E34614" s="1433"/>
      <c r="K34614" s="1433"/>
      <c r="L34614" s="1334"/>
    </row>
    <row r="34615" spans="1:12" ht="24" customHeight="1">
      <c r="A34615" s="1355"/>
      <c r="B34615" s="1355"/>
      <c r="C34615" s="1433"/>
      <c r="E34615" s="1433"/>
      <c r="K34615" s="1433"/>
      <c r="L34615" s="1334"/>
    </row>
    <row r="34616" spans="1:12" ht="24" customHeight="1">
      <c r="A34616" s="1355"/>
      <c r="B34616" s="1355"/>
      <c r="C34616" s="1433"/>
      <c r="E34616" s="1433"/>
      <c r="K34616" s="1433"/>
      <c r="L34616" s="1334"/>
    </row>
    <row r="34617" spans="1:12" ht="24" customHeight="1">
      <c r="A34617" s="1355"/>
      <c r="B34617" s="1355"/>
      <c r="C34617" s="1433"/>
      <c r="E34617" s="1433"/>
      <c r="K34617" s="1433"/>
      <c r="L34617" s="1334"/>
    </row>
    <row r="34618" spans="1:12" ht="24" customHeight="1">
      <c r="A34618" s="1355"/>
      <c r="B34618" s="1355"/>
      <c r="C34618" s="1433"/>
      <c r="E34618" s="1433"/>
      <c r="K34618" s="1433"/>
      <c r="L34618" s="1334"/>
    </row>
    <row r="34619" spans="1:12" ht="24" customHeight="1">
      <c r="A34619" s="1355"/>
      <c r="B34619" s="1355"/>
      <c r="C34619" s="1433"/>
      <c r="E34619" s="1433"/>
      <c r="K34619" s="1433"/>
      <c r="L34619" s="1334"/>
    </row>
    <row r="34620" spans="1:12" ht="24" customHeight="1">
      <c r="A34620" s="1355"/>
      <c r="B34620" s="1355"/>
      <c r="C34620" s="1433"/>
      <c r="E34620" s="1433"/>
      <c r="K34620" s="1433"/>
      <c r="L34620" s="1334"/>
    </row>
    <row r="34621" spans="1:12" ht="24" customHeight="1">
      <c r="A34621" s="1355"/>
      <c r="B34621" s="1355"/>
      <c r="C34621" s="1433"/>
      <c r="E34621" s="1433"/>
      <c r="K34621" s="1433"/>
      <c r="L34621" s="1334"/>
    </row>
    <row r="34622" spans="1:12" ht="24" customHeight="1">
      <c r="A34622" s="1355"/>
      <c r="B34622" s="1355"/>
      <c r="C34622" s="1433"/>
      <c r="E34622" s="1433"/>
      <c r="K34622" s="1433"/>
      <c r="L34622" s="1334"/>
    </row>
    <row r="34623" spans="1:12" ht="24" customHeight="1">
      <c r="A34623" s="1355"/>
      <c r="B34623" s="1355"/>
      <c r="C34623" s="1433"/>
      <c r="E34623" s="1433"/>
      <c r="K34623" s="1433"/>
      <c r="L34623" s="1334"/>
    </row>
    <row r="34624" spans="1:12" ht="24" customHeight="1">
      <c r="A34624" s="1355"/>
      <c r="B34624" s="1355"/>
      <c r="C34624" s="1433"/>
      <c r="E34624" s="1433"/>
      <c r="K34624" s="1433"/>
      <c r="L34624" s="1334"/>
    </row>
    <row r="34625" spans="1:12" ht="24" customHeight="1">
      <c r="A34625" s="1355"/>
      <c r="B34625" s="1355"/>
      <c r="C34625" s="1433"/>
      <c r="E34625" s="1433"/>
      <c r="K34625" s="1433"/>
      <c r="L34625" s="1334"/>
    </row>
    <row r="34626" spans="1:12" ht="24" customHeight="1">
      <c r="A34626" s="1355"/>
      <c r="B34626" s="1355"/>
      <c r="C34626" s="1433"/>
      <c r="E34626" s="1433"/>
      <c r="K34626" s="1433"/>
      <c r="L34626" s="1334"/>
    </row>
    <row r="34627" spans="1:12" ht="24" customHeight="1">
      <c r="A34627" s="1355"/>
      <c r="B34627" s="1355"/>
      <c r="C34627" s="1433"/>
      <c r="E34627" s="1433"/>
      <c r="K34627" s="1433"/>
      <c r="L34627" s="1334"/>
    </row>
    <row r="34628" spans="1:12" ht="24" customHeight="1">
      <c r="A34628" s="1355"/>
      <c r="B34628" s="1355"/>
      <c r="C34628" s="1433"/>
      <c r="E34628" s="1433"/>
      <c r="K34628" s="1433"/>
      <c r="L34628" s="1334"/>
    </row>
    <row r="34629" spans="1:12" ht="24" customHeight="1">
      <c r="A34629" s="1355"/>
      <c r="B34629" s="1355"/>
      <c r="C34629" s="1433"/>
      <c r="E34629" s="1433"/>
      <c r="K34629" s="1433"/>
      <c r="L34629" s="1334"/>
    </row>
    <row r="34630" spans="1:12" ht="24" customHeight="1">
      <c r="A34630" s="1355"/>
      <c r="B34630" s="1355"/>
      <c r="C34630" s="1433"/>
      <c r="E34630" s="1433"/>
      <c r="K34630" s="1433"/>
      <c r="L34630" s="1334"/>
    </row>
    <row r="34631" spans="1:12" ht="24" customHeight="1">
      <c r="A34631" s="1355"/>
      <c r="B34631" s="1355"/>
      <c r="C34631" s="1433"/>
      <c r="E34631" s="1433"/>
      <c r="K34631" s="1433"/>
      <c r="L34631" s="1334"/>
    </row>
    <row r="34632" spans="1:12" ht="24" customHeight="1">
      <c r="A34632" s="1355"/>
      <c r="B34632" s="1355"/>
      <c r="C34632" s="1433"/>
      <c r="E34632" s="1433"/>
      <c r="K34632" s="1433"/>
      <c r="L34632" s="1334"/>
    </row>
    <row r="34633" spans="1:12" ht="24" customHeight="1">
      <c r="A34633" s="1355"/>
      <c r="B34633" s="1355"/>
      <c r="C34633" s="1433"/>
      <c r="E34633" s="1433"/>
      <c r="K34633" s="1433"/>
      <c r="L34633" s="1334"/>
    </row>
    <row r="34634" spans="1:12" ht="24" customHeight="1">
      <c r="A34634" s="1355"/>
      <c r="B34634" s="1355"/>
      <c r="C34634" s="1433"/>
      <c r="E34634" s="1433"/>
      <c r="K34634" s="1433"/>
      <c r="L34634" s="1334"/>
    </row>
    <row r="34635" spans="1:12" ht="24" customHeight="1">
      <c r="A34635" s="1355"/>
      <c r="B34635" s="1355"/>
      <c r="C34635" s="1433"/>
      <c r="E34635" s="1433"/>
      <c r="K34635" s="1433"/>
      <c r="L34635" s="1334"/>
    </row>
    <row r="34636" spans="1:12" ht="24" customHeight="1">
      <c r="A34636" s="1355"/>
      <c r="B34636" s="1355"/>
      <c r="C34636" s="1433"/>
      <c r="E34636" s="1433"/>
      <c r="K34636" s="1433"/>
      <c r="L34636" s="1334"/>
    </row>
    <row r="34637" spans="1:12" ht="24" customHeight="1">
      <c r="A34637" s="1355"/>
      <c r="B34637" s="1355"/>
      <c r="C34637" s="1433"/>
      <c r="E34637" s="1433"/>
      <c r="K34637" s="1433"/>
      <c r="L34637" s="1334"/>
    </row>
    <row r="34638" spans="1:12" ht="24" customHeight="1">
      <c r="A34638" s="1355"/>
      <c r="B34638" s="1355"/>
      <c r="C34638" s="1433"/>
      <c r="E34638" s="1433"/>
      <c r="K34638" s="1433"/>
      <c r="L34638" s="1334"/>
    </row>
    <row r="34639" spans="1:12" ht="24" customHeight="1">
      <c r="A34639" s="1355"/>
      <c r="B34639" s="1355"/>
      <c r="C34639" s="1433"/>
      <c r="E34639" s="1433"/>
      <c r="K34639" s="1433"/>
      <c r="L34639" s="1334"/>
    </row>
    <row r="34640" spans="1:12" ht="24" customHeight="1">
      <c r="A34640" s="1355"/>
      <c r="B34640" s="1355"/>
      <c r="C34640" s="1433"/>
      <c r="E34640" s="1433"/>
      <c r="K34640" s="1433"/>
      <c r="L34640" s="1334"/>
    </row>
    <row r="34641" spans="1:12" ht="24" customHeight="1">
      <c r="A34641" s="1355"/>
      <c r="B34641" s="1355"/>
      <c r="C34641" s="1433"/>
      <c r="E34641" s="1433"/>
      <c r="K34641" s="1433"/>
      <c r="L34641" s="1334"/>
    </row>
    <row r="34642" spans="1:12" ht="24" customHeight="1">
      <c r="A34642" s="1355"/>
      <c r="B34642" s="1355"/>
      <c r="C34642" s="1433"/>
      <c r="E34642" s="1433"/>
      <c r="K34642" s="1433"/>
      <c r="L34642" s="1334"/>
    </row>
    <row r="34643" spans="1:12" ht="24" customHeight="1">
      <c r="A34643" s="1355"/>
      <c r="B34643" s="1355"/>
      <c r="C34643" s="1433"/>
      <c r="E34643" s="1433"/>
      <c r="K34643" s="1433"/>
      <c r="L34643" s="1334"/>
    </row>
    <row r="34644" spans="1:12" ht="24" customHeight="1">
      <c r="A34644" s="1355"/>
      <c r="B34644" s="1355"/>
      <c r="C34644" s="1433"/>
      <c r="E34644" s="1433"/>
      <c r="K34644" s="1433"/>
      <c r="L34644" s="1334"/>
    </row>
    <row r="34645" spans="1:12" ht="24" customHeight="1">
      <c r="A34645" s="1355"/>
      <c r="B34645" s="1355"/>
      <c r="C34645" s="1433"/>
      <c r="E34645" s="1433"/>
      <c r="K34645" s="1433"/>
      <c r="L34645" s="1334"/>
    </row>
    <row r="34646" spans="1:12" ht="24" customHeight="1">
      <c r="A34646" s="1355"/>
      <c r="B34646" s="1355"/>
      <c r="C34646" s="1433"/>
      <c r="E34646" s="1433"/>
      <c r="K34646" s="1433"/>
      <c r="L34646" s="1334"/>
    </row>
    <row r="34647" spans="1:12" ht="24" customHeight="1">
      <c r="A34647" s="1355"/>
      <c r="B34647" s="1355"/>
      <c r="C34647" s="1433"/>
      <c r="E34647" s="1433"/>
      <c r="K34647" s="1433"/>
      <c r="L34647" s="1334"/>
    </row>
    <row r="34648" spans="1:12" ht="24" customHeight="1">
      <c r="A34648" s="1355"/>
      <c r="B34648" s="1355"/>
      <c r="C34648" s="1433"/>
      <c r="E34648" s="1433"/>
      <c r="K34648" s="1433"/>
      <c r="L34648" s="1334"/>
    </row>
    <row r="34649" spans="1:12" ht="24" customHeight="1">
      <c r="A34649" s="1355"/>
      <c r="B34649" s="1355"/>
      <c r="C34649" s="1433"/>
      <c r="E34649" s="1433"/>
      <c r="K34649" s="1433"/>
      <c r="L34649" s="1334"/>
    </row>
    <row r="34650" spans="1:12" ht="24" customHeight="1">
      <c r="A34650" s="1355"/>
      <c r="B34650" s="1355"/>
      <c r="C34650" s="1433"/>
      <c r="E34650" s="1433"/>
      <c r="K34650" s="1433"/>
      <c r="L34650" s="1334"/>
    </row>
    <row r="34651" spans="1:12" ht="24" customHeight="1">
      <c r="A34651" s="1355"/>
      <c r="B34651" s="1355"/>
      <c r="C34651" s="1433"/>
      <c r="E34651" s="1433"/>
      <c r="K34651" s="1433"/>
      <c r="L34651" s="1334"/>
    </row>
    <row r="34652" spans="1:12" ht="24" customHeight="1">
      <c r="A34652" s="1355"/>
      <c r="B34652" s="1355"/>
      <c r="C34652" s="1433"/>
      <c r="E34652" s="1433"/>
      <c r="K34652" s="1433"/>
      <c r="L34652" s="1334"/>
    </row>
    <row r="34653" spans="1:12" ht="24" customHeight="1">
      <c r="A34653" s="1355"/>
      <c r="B34653" s="1355"/>
      <c r="C34653" s="1433"/>
      <c r="E34653" s="1433"/>
      <c r="K34653" s="1433"/>
      <c r="L34653" s="1334"/>
    </row>
    <row r="34654" spans="1:12" ht="24" customHeight="1">
      <c r="A34654" s="1355"/>
      <c r="B34654" s="1355"/>
      <c r="C34654" s="1433"/>
      <c r="E34654" s="1433"/>
      <c r="K34654" s="1433"/>
      <c r="L34654" s="1334"/>
    </row>
    <row r="34655" spans="1:12" ht="24" customHeight="1">
      <c r="A34655" s="1355"/>
      <c r="B34655" s="1355"/>
      <c r="C34655" s="1433"/>
      <c r="E34655" s="1433"/>
      <c r="K34655" s="1433"/>
      <c r="L34655" s="1334"/>
    </row>
    <row r="34656" spans="1:12" ht="24" customHeight="1">
      <c r="A34656" s="1355"/>
      <c r="B34656" s="1355"/>
      <c r="C34656" s="1433"/>
      <c r="E34656" s="1433"/>
      <c r="K34656" s="1433"/>
      <c r="L34656" s="1334"/>
    </row>
    <row r="34657" spans="1:12" ht="24" customHeight="1">
      <c r="A34657" s="1355"/>
      <c r="B34657" s="1355"/>
      <c r="C34657" s="1433"/>
      <c r="E34657" s="1433"/>
      <c r="K34657" s="1433"/>
      <c r="L34657" s="1334"/>
    </row>
    <row r="34658" spans="1:12" ht="24" customHeight="1">
      <c r="A34658" s="1355"/>
      <c r="B34658" s="1355"/>
      <c r="C34658" s="1433"/>
      <c r="E34658" s="1433"/>
      <c r="K34658" s="1433"/>
      <c r="L34658" s="1334"/>
    </row>
    <row r="34659" spans="1:12" ht="24" customHeight="1">
      <c r="A34659" s="1355"/>
      <c r="B34659" s="1355"/>
      <c r="C34659" s="1433"/>
      <c r="E34659" s="1433"/>
      <c r="K34659" s="1433"/>
      <c r="L34659" s="1334"/>
    </row>
    <row r="34660" spans="1:12" ht="24" customHeight="1">
      <c r="A34660" s="1355"/>
      <c r="B34660" s="1355"/>
      <c r="C34660" s="1433"/>
      <c r="E34660" s="1433"/>
      <c r="K34660" s="1433"/>
      <c r="L34660" s="1334"/>
    </row>
    <row r="34661" spans="1:12" ht="24" customHeight="1">
      <c r="A34661" s="1355"/>
      <c r="B34661" s="1355"/>
      <c r="C34661" s="1433"/>
      <c r="E34661" s="1433"/>
      <c r="K34661" s="1433"/>
      <c r="L34661" s="1334"/>
    </row>
    <row r="34662" spans="1:12" ht="24" customHeight="1">
      <c r="A34662" s="1355"/>
      <c r="B34662" s="1355"/>
      <c r="C34662" s="1433"/>
      <c r="E34662" s="1433"/>
      <c r="K34662" s="1433"/>
      <c r="L34662" s="1334"/>
    </row>
    <row r="34663" spans="1:12" ht="24" customHeight="1">
      <c r="A34663" s="1355"/>
      <c r="B34663" s="1355"/>
      <c r="C34663" s="1433"/>
      <c r="E34663" s="1433"/>
      <c r="K34663" s="1433"/>
      <c r="L34663" s="1334"/>
    </row>
    <row r="34664" spans="1:12" ht="24" customHeight="1">
      <c r="A34664" s="1355"/>
      <c r="B34664" s="1355"/>
      <c r="C34664" s="1433"/>
      <c r="E34664" s="1433"/>
      <c r="K34664" s="1433"/>
      <c r="L34664" s="1334"/>
    </row>
    <row r="34665" spans="1:12" ht="24" customHeight="1">
      <c r="A34665" s="1355"/>
      <c r="B34665" s="1355"/>
      <c r="C34665" s="1433"/>
      <c r="E34665" s="1433"/>
      <c r="K34665" s="1433"/>
      <c r="L34665" s="1334"/>
    </row>
    <row r="34666" spans="1:12" ht="24" customHeight="1">
      <c r="A34666" s="1355"/>
      <c r="B34666" s="1355"/>
      <c r="C34666" s="1433"/>
      <c r="E34666" s="1433"/>
      <c r="K34666" s="1433"/>
      <c r="L34666" s="1334"/>
    </row>
    <row r="34667" spans="1:12" ht="24" customHeight="1">
      <c r="A34667" s="1355"/>
      <c r="B34667" s="1355"/>
      <c r="C34667" s="1433"/>
      <c r="E34667" s="1433"/>
      <c r="K34667" s="1433"/>
      <c r="L34667" s="1334"/>
    </row>
    <row r="34668" spans="1:12" ht="24" customHeight="1">
      <c r="A34668" s="1355"/>
      <c r="B34668" s="1355"/>
      <c r="C34668" s="1433"/>
      <c r="E34668" s="1433"/>
      <c r="K34668" s="1433"/>
      <c r="L34668" s="1334"/>
    </row>
    <row r="34669" spans="1:12" ht="24" customHeight="1">
      <c r="A34669" s="1355"/>
      <c r="B34669" s="1355"/>
      <c r="C34669" s="1433"/>
      <c r="E34669" s="1433"/>
      <c r="K34669" s="1433"/>
      <c r="L34669" s="1334"/>
    </row>
    <row r="34670" spans="1:12" ht="24" customHeight="1">
      <c r="A34670" s="1355"/>
      <c r="B34670" s="1355"/>
      <c r="C34670" s="1433"/>
      <c r="E34670" s="1433"/>
      <c r="K34670" s="1433"/>
      <c r="L34670" s="1334"/>
    </row>
    <row r="34671" spans="1:12" ht="24" customHeight="1">
      <c r="A34671" s="1355"/>
      <c r="B34671" s="1355"/>
      <c r="C34671" s="1433"/>
      <c r="E34671" s="1433"/>
      <c r="K34671" s="1433"/>
      <c r="L34671" s="1334"/>
    </row>
    <row r="34672" spans="1:12" ht="24" customHeight="1">
      <c r="A34672" s="1355"/>
      <c r="B34672" s="1355"/>
      <c r="C34672" s="1433"/>
      <c r="E34672" s="1433"/>
      <c r="K34672" s="1433"/>
      <c r="L34672" s="1334"/>
    </row>
    <row r="34673" spans="1:12" ht="24" customHeight="1">
      <c r="A34673" s="1355"/>
      <c r="B34673" s="1355"/>
      <c r="C34673" s="1433"/>
      <c r="E34673" s="1433"/>
      <c r="K34673" s="1433"/>
      <c r="L34673" s="1334"/>
    </row>
    <row r="34674" spans="1:12" ht="24" customHeight="1">
      <c r="A34674" s="1355"/>
      <c r="B34674" s="1355"/>
      <c r="C34674" s="1433"/>
      <c r="E34674" s="1433"/>
      <c r="K34674" s="1433"/>
      <c r="L34674" s="1334"/>
    </row>
    <row r="34675" spans="1:12" ht="24" customHeight="1">
      <c r="A34675" s="1355"/>
      <c r="B34675" s="1355"/>
      <c r="C34675" s="1433"/>
      <c r="E34675" s="1433"/>
      <c r="K34675" s="1433"/>
      <c r="L34675" s="1334"/>
    </row>
    <row r="34676" spans="1:12" ht="24" customHeight="1">
      <c r="A34676" s="1355"/>
      <c r="B34676" s="1355"/>
      <c r="C34676" s="1433"/>
      <c r="E34676" s="1433"/>
      <c r="K34676" s="1433"/>
      <c r="L34676" s="1334"/>
    </row>
    <row r="34677" spans="1:12" ht="24" customHeight="1">
      <c r="A34677" s="1355"/>
      <c r="B34677" s="1355"/>
      <c r="C34677" s="1433"/>
      <c r="E34677" s="1433"/>
      <c r="K34677" s="1433"/>
      <c r="L34677" s="1334"/>
    </row>
    <row r="34678" spans="1:12" ht="24" customHeight="1">
      <c r="A34678" s="1355"/>
      <c r="B34678" s="1355"/>
      <c r="C34678" s="1433"/>
      <c r="E34678" s="1433"/>
      <c r="K34678" s="1433"/>
      <c r="L34678" s="1334"/>
    </row>
    <row r="34679" spans="1:12" ht="24" customHeight="1">
      <c r="A34679" s="1355"/>
      <c r="B34679" s="1355"/>
      <c r="C34679" s="1433"/>
      <c r="E34679" s="1433"/>
      <c r="K34679" s="1433"/>
      <c r="L34679" s="1334"/>
    </row>
    <row r="34680" spans="1:12" ht="24" customHeight="1">
      <c r="A34680" s="1355"/>
      <c r="B34680" s="1355"/>
      <c r="C34680" s="1433"/>
      <c r="E34680" s="1433"/>
      <c r="K34680" s="1433"/>
      <c r="L34680" s="1334"/>
    </row>
    <row r="34681" spans="1:12" ht="24" customHeight="1">
      <c r="A34681" s="1355"/>
      <c r="B34681" s="1355"/>
      <c r="C34681" s="1433"/>
      <c r="E34681" s="1433"/>
      <c r="K34681" s="1433"/>
      <c r="L34681" s="1334"/>
    </row>
    <row r="34682" spans="1:12" ht="24" customHeight="1">
      <c r="A34682" s="1355"/>
      <c r="B34682" s="1355"/>
      <c r="C34682" s="1433"/>
      <c r="E34682" s="1433"/>
      <c r="K34682" s="1433"/>
      <c r="L34682" s="1334"/>
    </row>
    <row r="34683" spans="1:12" ht="24" customHeight="1">
      <c r="A34683" s="1355"/>
      <c r="B34683" s="1355"/>
      <c r="C34683" s="1433"/>
      <c r="E34683" s="1433"/>
      <c r="K34683" s="1433"/>
      <c r="L34683" s="1334"/>
    </row>
    <row r="34684" spans="1:12" ht="24" customHeight="1">
      <c r="A34684" s="1355"/>
      <c r="B34684" s="1355"/>
      <c r="C34684" s="1433"/>
      <c r="E34684" s="1433"/>
      <c r="K34684" s="1433"/>
      <c r="L34684" s="1334"/>
    </row>
    <row r="34685" spans="1:12" ht="24" customHeight="1">
      <c r="A34685" s="1355"/>
      <c r="B34685" s="1355"/>
      <c r="C34685" s="1433"/>
      <c r="E34685" s="1433"/>
      <c r="K34685" s="1433"/>
      <c r="L34685" s="1334"/>
    </row>
    <row r="34686" spans="1:12" ht="24" customHeight="1">
      <c r="A34686" s="1355"/>
      <c r="B34686" s="1355"/>
      <c r="C34686" s="1433"/>
      <c r="E34686" s="1433"/>
      <c r="K34686" s="1433"/>
      <c r="L34686" s="1334"/>
    </row>
    <row r="34687" spans="1:12" ht="24" customHeight="1">
      <c r="A34687" s="1355"/>
      <c r="B34687" s="1355"/>
      <c r="C34687" s="1433"/>
      <c r="E34687" s="1433"/>
      <c r="K34687" s="1433"/>
      <c r="L34687" s="1334"/>
    </row>
    <row r="34688" spans="1:12" ht="24" customHeight="1">
      <c r="A34688" s="1355"/>
      <c r="B34688" s="1355"/>
      <c r="C34688" s="1433"/>
      <c r="E34688" s="1433"/>
      <c r="K34688" s="1433"/>
      <c r="L34688" s="1334"/>
    </row>
    <row r="34689" spans="1:12" ht="24" customHeight="1">
      <c r="A34689" s="1355"/>
      <c r="B34689" s="1355"/>
      <c r="C34689" s="1433"/>
      <c r="E34689" s="1433"/>
      <c r="K34689" s="1433"/>
      <c r="L34689" s="1334"/>
    </row>
    <row r="34690" spans="1:12" ht="24" customHeight="1">
      <c r="A34690" s="1355"/>
      <c r="B34690" s="1355"/>
      <c r="C34690" s="1433"/>
      <c r="E34690" s="1433"/>
      <c r="K34690" s="1433"/>
      <c r="L34690" s="1334"/>
    </row>
    <row r="34691" spans="1:12" ht="24" customHeight="1">
      <c r="A34691" s="1355"/>
      <c r="B34691" s="1355"/>
      <c r="C34691" s="1433"/>
      <c r="E34691" s="1433"/>
      <c r="K34691" s="1433"/>
      <c r="L34691" s="1334"/>
    </row>
    <row r="34692" spans="1:12" ht="24" customHeight="1">
      <c r="A34692" s="1355"/>
      <c r="B34692" s="1355"/>
      <c r="C34692" s="1433"/>
      <c r="E34692" s="1433"/>
      <c r="K34692" s="1433"/>
      <c r="L34692" s="1334"/>
    </row>
    <row r="34693" spans="1:12" ht="24" customHeight="1">
      <c r="A34693" s="1355"/>
      <c r="B34693" s="1355"/>
      <c r="C34693" s="1433"/>
      <c r="E34693" s="1433"/>
      <c r="K34693" s="1433"/>
      <c r="L34693" s="1334"/>
    </row>
    <row r="34694" spans="1:12" ht="24" customHeight="1">
      <c r="A34694" s="1355"/>
      <c r="B34694" s="1355"/>
      <c r="C34694" s="1433"/>
      <c r="E34694" s="1433"/>
      <c r="K34694" s="1433"/>
      <c r="L34694" s="1334"/>
    </row>
    <row r="34695" spans="1:12" ht="24" customHeight="1">
      <c r="A34695" s="1355"/>
      <c r="B34695" s="1355"/>
      <c r="C34695" s="1433"/>
      <c r="E34695" s="1433"/>
      <c r="K34695" s="1433"/>
      <c r="L34695" s="1334"/>
    </row>
    <row r="34696" spans="1:12" ht="24" customHeight="1">
      <c r="A34696" s="1355"/>
      <c r="B34696" s="1355"/>
      <c r="C34696" s="1433"/>
      <c r="E34696" s="1433"/>
      <c r="K34696" s="1433"/>
      <c r="L34696" s="1334"/>
    </row>
    <row r="34697" spans="1:12" ht="24" customHeight="1">
      <c r="A34697" s="1355"/>
      <c r="B34697" s="1355"/>
      <c r="C34697" s="1433"/>
      <c r="E34697" s="1433"/>
      <c r="K34697" s="1433"/>
      <c r="L34697" s="1334"/>
    </row>
    <row r="34698" spans="1:12" ht="24" customHeight="1">
      <c r="A34698" s="1355"/>
      <c r="B34698" s="1355"/>
      <c r="C34698" s="1433"/>
      <c r="E34698" s="1433"/>
      <c r="K34698" s="1433"/>
      <c r="L34698" s="1334"/>
    </row>
    <row r="34699" spans="1:12" ht="24" customHeight="1">
      <c r="A34699" s="1355"/>
      <c r="B34699" s="1355"/>
      <c r="C34699" s="1433"/>
      <c r="E34699" s="1433"/>
      <c r="K34699" s="1433"/>
      <c r="L34699" s="1334"/>
    </row>
    <row r="34700" spans="1:12" ht="24" customHeight="1">
      <c r="A34700" s="1355"/>
      <c r="B34700" s="1355"/>
      <c r="C34700" s="1433"/>
      <c r="E34700" s="1433"/>
      <c r="K34700" s="1433"/>
      <c r="L34700" s="1334"/>
    </row>
    <row r="34701" spans="1:12" ht="24" customHeight="1">
      <c r="A34701" s="1355"/>
      <c r="B34701" s="1355"/>
      <c r="C34701" s="1433"/>
      <c r="E34701" s="1433"/>
      <c r="K34701" s="1433"/>
      <c r="L34701" s="1334"/>
    </row>
    <row r="34702" spans="1:12" ht="24" customHeight="1">
      <c r="A34702" s="1355"/>
      <c r="B34702" s="1355"/>
      <c r="C34702" s="1433"/>
      <c r="E34702" s="1433"/>
      <c r="K34702" s="1433"/>
      <c r="L34702" s="1334"/>
    </row>
    <row r="34703" spans="1:12" ht="24" customHeight="1">
      <c r="A34703" s="1355"/>
      <c r="B34703" s="1355"/>
      <c r="C34703" s="1433"/>
      <c r="E34703" s="1433"/>
      <c r="K34703" s="1433"/>
      <c r="L34703" s="1334"/>
    </row>
    <row r="34704" spans="1:12" ht="24" customHeight="1">
      <c r="A34704" s="1355"/>
      <c r="B34704" s="1355"/>
      <c r="C34704" s="1433"/>
      <c r="E34704" s="1433"/>
      <c r="K34704" s="1433"/>
      <c r="L34704" s="1334"/>
    </row>
    <row r="34705" spans="1:12" ht="24" customHeight="1">
      <c r="A34705" s="1355"/>
      <c r="B34705" s="1355"/>
      <c r="C34705" s="1433"/>
      <c r="E34705" s="1433"/>
      <c r="K34705" s="1433"/>
      <c r="L34705" s="1334"/>
    </row>
    <row r="34706" spans="1:12" ht="24" customHeight="1">
      <c r="A34706" s="1355"/>
      <c r="B34706" s="1355"/>
      <c r="C34706" s="1433"/>
      <c r="E34706" s="1433"/>
      <c r="K34706" s="1433"/>
      <c r="L34706" s="1334"/>
    </row>
    <row r="34707" spans="1:12" ht="24" customHeight="1">
      <c r="A34707" s="1355"/>
      <c r="B34707" s="1355"/>
      <c r="C34707" s="1433"/>
      <c r="E34707" s="1433"/>
      <c r="K34707" s="1433"/>
      <c r="L34707" s="1334"/>
    </row>
    <row r="34708" spans="1:12" ht="24" customHeight="1">
      <c r="A34708" s="1355"/>
      <c r="B34708" s="1355"/>
      <c r="C34708" s="1433"/>
      <c r="E34708" s="1433"/>
      <c r="K34708" s="1433"/>
      <c r="L34708" s="1334"/>
    </row>
    <row r="34709" spans="1:12" ht="24" customHeight="1">
      <c r="A34709" s="1355"/>
      <c r="B34709" s="1355"/>
      <c r="C34709" s="1433"/>
      <c r="E34709" s="1433"/>
      <c r="K34709" s="1433"/>
      <c r="L34709" s="1334"/>
    </row>
    <row r="34710" spans="1:12" ht="24" customHeight="1">
      <c r="A34710" s="1355"/>
      <c r="B34710" s="1355"/>
      <c r="C34710" s="1433"/>
      <c r="E34710" s="1433"/>
      <c r="K34710" s="1433"/>
      <c r="L34710" s="1334"/>
    </row>
    <row r="34711" spans="1:12" ht="24" customHeight="1">
      <c r="A34711" s="1355"/>
      <c r="B34711" s="1355"/>
      <c r="C34711" s="1433"/>
      <c r="E34711" s="1433"/>
      <c r="K34711" s="1433"/>
      <c r="L34711" s="1334"/>
    </row>
    <row r="34712" spans="1:12" ht="24" customHeight="1">
      <c r="A34712" s="1355"/>
      <c r="B34712" s="1355"/>
      <c r="C34712" s="1433"/>
      <c r="E34712" s="1433"/>
      <c r="K34712" s="1433"/>
      <c r="L34712" s="1334"/>
    </row>
    <row r="34713" spans="1:12" ht="24" customHeight="1">
      <c r="A34713" s="1355"/>
      <c r="B34713" s="1355"/>
      <c r="C34713" s="1433"/>
      <c r="E34713" s="1433"/>
      <c r="K34713" s="1433"/>
      <c r="L34713" s="1334"/>
    </row>
    <row r="34714" spans="1:12" ht="24" customHeight="1">
      <c r="A34714" s="1355"/>
      <c r="B34714" s="1355"/>
      <c r="C34714" s="1433"/>
      <c r="E34714" s="1433"/>
      <c r="K34714" s="1433"/>
      <c r="L34714" s="1334"/>
    </row>
    <row r="34715" spans="1:12" ht="24" customHeight="1">
      <c r="A34715" s="1355"/>
      <c r="B34715" s="1355"/>
      <c r="C34715" s="1433"/>
      <c r="E34715" s="1433"/>
      <c r="K34715" s="1433"/>
      <c r="L34715" s="1334"/>
    </row>
    <row r="34716" spans="1:12" ht="24" customHeight="1">
      <c r="A34716" s="1355"/>
      <c r="B34716" s="1355"/>
      <c r="C34716" s="1433"/>
      <c r="E34716" s="1433"/>
      <c r="K34716" s="1433"/>
      <c r="L34716" s="1334"/>
    </row>
    <row r="34717" spans="1:12" ht="24" customHeight="1">
      <c r="A34717" s="1355"/>
      <c r="B34717" s="1355"/>
      <c r="C34717" s="1433"/>
      <c r="E34717" s="1433"/>
      <c r="K34717" s="1433"/>
      <c r="L34717" s="1334"/>
    </row>
    <row r="34718" spans="1:12" ht="24" customHeight="1">
      <c r="A34718" s="1355"/>
      <c r="B34718" s="1355"/>
      <c r="C34718" s="1433"/>
      <c r="E34718" s="1433"/>
      <c r="K34718" s="1433"/>
      <c r="L34718" s="1334"/>
    </row>
    <row r="34719" spans="1:12" ht="24" customHeight="1">
      <c r="A34719" s="1355"/>
      <c r="B34719" s="1355"/>
      <c r="C34719" s="1433"/>
      <c r="E34719" s="1433"/>
      <c r="K34719" s="1433"/>
      <c r="L34719" s="1334"/>
    </row>
    <row r="34720" spans="1:12" ht="24" customHeight="1">
      <c r="A34720" s="1355"/>
      <c r="B34720" s="1355"/>
      <c r="C34720" s="1433"/>
      <c r="E34720" s="1433"/>
      <c r="K34720" s="1433"/>
      <c r="L34720" s="1334"/>
    </row>
    <row r="34721" spans="1:12" ht="24" customHeight="1">
      <c r="A34721" s="1355"/>
      <c r="B34721" s="1355"/>
      <c r="C34721" s="1433"/>
      <c r="E34721" s="1433"/>
      <c r="K34721" s="1433"/>
      <c r="L34721" s="1334"/>
    </row>
    <row r="34722" spans="1:12" ht="24" customHeight="1">
      <c r="A34722" s="1355"/>
      <c r="B34722" s="1355"/>
      <c r="C34722" s="1433"/>
      <c r="E34722" s="1433"/>
      <c r="K34722" s="1433"/>
      <c r="L34722" s="1334"/>
    </row>
    <row r="34723" spans="1:12" ht="24" customHeight="1">
      <c r="A34723" s="1355"/>
      <c r="B34723" s="1355"/>
      <c r="C34723" s="1433"/>
      <c r="E34723" s="1433"/>
      <c r="K34723" s="1433"/>
      <c r="L34723" s="1334"/>
    </row>
    <row r="34724" spans="1:12" ht="24" customHeight="1">
      <c r="A34724" s="1355"/>
      <c r="B34724" s="1355"/>
      <c r="C34724" s="1433"/>
      <c r="E34724" s="1433"/>
      <c r="K34724" s="1433"/>
      <c r="L34724" s="1334"/>
    </row>
    <row r="34725" spans="1:12" ht="24" customHeight="1">
      <c r="A34725" s="1355"/>
      <c r="B34725" s="1355"/>
      <c r="C34725" s="1433"/>
      <c r="E34725" s="1433"/>
      <c r="K34725" s="1433"/>
      <c r="L34725" s="1334"/>
    </row>
    <row r="34726" spans="1:12" ht="24" customHeight="1">
      <c r="A34726" s="1355"/>
      <c r="B34726" s="1355"/>
      <c r="C34726" s="1433"/>
      <c r="E34726" s="1433"/>
      <c r="K34726" s="1433"/>
      <c r="L34726" s="1334"/>
    </row>
    <row r="34727" spans="1:12" ht="24" customHeight="1">
      <c r="A34727" s="1355"/>
      <c r="B34727" s="1355"/>
      <c r="C34727" s="1433"/>
      <c r="E34727" s="1433"/>
      <c r="K34727" s="1433"/>
      <c r="L34727" s="1334"/>
    </row>
    <row r="34728" spans="1:12" ht="24" customHeight="1">
      <c r="A34728" s="1355"/>
      <c r="B34728" s="1355"/>
      <c r="C34728" s="1433"/>
      <c r="E34728" s="1433"/>
      <c r="K34728" s="1433"/>
      <c r="L34728" s="1334"/>
    </row>
    <row r="34729" spans="1:12" ht="24" customHeight="1">
      <c r="A34729" s="1355"/>
      <c r="B34729" s="1355"/>
      <c r="C34729" s="1433"/>
      <c r="E34729" s="1433"/>
      <c r="K34729" s="1433"/>
      <c r="L34729" s="1334"/>
    </row>
    <row r="34730" spans="1:12" ht="24" customHeight="1">
      <c r="A34730" s="1355"/>
      <c r="B34730" s="1355"/>
      <c r="C34730" s="1433"/>
      <c r="E34730" s="1433"/>
      <c r="K34730" s="1433"/>
      <c r="L34730" s="1334"/>
    </row>
    <row r="34731" spans="1:12" ht="24" customHeight="1">
      <c r="A34731" s="1355"/>
      <c r="B34731" s="1355"/>
      <c r="C34731" s="1433"/>
      <c r="E34731" s="1433"/>
      <c r="K34731" s="1433"/>
      <c r="L34731" s="1334"/>
    </row>
    <row r="34732" spans="1:12" ht="24" customHeight="1">
      <c r="A34732" s="1355"/>
      <c r="B34732" s="1355"/>
      <c r="C34732" s="1433"/>
      <c r="E34732" s="1433"/>
      <c r="K34732" s="1433"/>
      <c r="L34732" s="1334"/>
    </row>
    <row r="34733" spans="1:12" ht="24" customHeight="1">
      <c r="A34733" s="1355"/>
      <c r="B34733" s="1355"/>
      <c r="C34733" s="1433"/>
      <c r="E34733" s="1433"/>
      <c r="K34733" s="1433"/>
      <c r="L34733" s="1334"/>
    </row>
    <row r="34734" spans="1:12" ht="24" customHeight="1">
      <c r="A34734" s="1355"/>
      <c r="B34734" s="1355"/>
      <c r="C34734" s="1433"/>
      <c r="E34734" s="1433"/>
      <c r="K34734" s="1433"/>
      <c r="L34734" s="1334"/>
    </row>
    <row r="34735" spans="1:12" ht="24" customHeight="1">
      <c r="A34735" s="1355"/>
      <c r="B34735" s="1355"/>
      <c r="C34735" s="1433"/>
      <c r="E34735" s="1433"/>
      <c r="K34735" s="1433"/>
      <c r="L34735" s="1334"/>
    </row>
    <row r="34736" spans="1:12" ht="24" customHeight="1">
      <c r="A34736" s="1355"/>
      <c r="B34736" s="1355"/>
      <c r="C34736" s="1433"/>
      <c r="E34736" s="1433"/>
      <c r="K34736" s="1433"/>
      <c r="L34736" s="1334"/>
    </row>
    <row r="34737" spans="1:12" ht="24" customHeight="1">
      <c r="A34737" s="1355"/>
      <c r="B34737" s="1355"/>
      <c r="C34737" s="1433"/>
      <c r="E34737" s="1433"/>
      <c r="K34737" s="1433"/>
      <c r="L34737" s="1334"/>
    </row>
    <row r="34738" spans="1:12" ht="24" customHeight="1">
      <c r="A34738" s="1355"/>
      <c r="B34738" s="1355"/>
      <c r="C34738" s="1433"/>
      <c r="E34738" s="1433"/>
      <c r="K34738" s="1433"/>
      <c r="L34738" s="1334"/>
    </row>
    <row r="34739" spans="1:12" ht="24" customHeight="1">
      <c r="A34739" s="1355"/>
      <c r="B34739" s="1355"/>
      <c r="C34739" s="1433"/>
      <c r="E34739" s="1433"/>
      <c r="K34739" s="1433"/>
      <c r="L34739" s="1334"/>
    </row>
    <row r="34740" spans="1:12" ht="24" customHeight="1">
      <c r="A34740" s="1355"/>
      <c r="B34740" s="1355"/>
      <c r="C34740" s="1433"/>
      <c r="E34740" s="1433"/>
      <c r="K34740" s="1433"/>
      <c r="L34740" s="1334"/>
    </row>
    <row r="34741" spans="1:12" ht="24" customHeight="1">
      <c r="A34741" s="1355"/>
      <c r="B34741" s="1355"/>
      <c r="C34741" s="1433"/>
      <c r="E34741" s="1433"/>
      <c r="K34741" s="1433"/>
      <c r="L34741" s="1334"/>
    </row>
    <row r="34742" spans="1:12" ht="24" customHeight="1">
      <c r="A34742" s="1355"/>
      <c r="B34742" s="1355"/>
      <c r="C34742" s="1433"/>
      <c r="E34742" s="1433"/>
      <c r="K34742" s="1433"/>
      <c r="L34742" s="1334"/>
    </row>
    <row r="34743" spans="1:12" ht="24" customHeight="1">
      <c r="A34743" s="1355"/>
      <c r="B34743" s="1355"/>
      <c r="C34743" s="1433"/>
      <c r="E34743" s="1433"/>
      <c r="K34743" s="1433"/>
      <c r="L34743" s="1334"/>
    </row>
    <row r="34744" spans="1:12" ht="24" customHeight="1">
      <c r="A34744" s="1355"/>
      <c r="B34744" s="1355"/>
      <c r="C34744" s="1433"/>
      <c r="E34744" s="1433"/>
      <c r="K34744" s="1433"/>
      <c r="L34744" s="1334"/>
    </row>
    <row r="34745" spans="1:12" ht="24" customHeight="1">
      <c r="A34745" s="1355"/>
      <c r="B34745" s="1355"/>
      <c r="C34745" s="1433"/>
      <c r="E34745" s="1433"/>
      <c r="K34745" s="1433"/>
      <c r="L34745" s="1334"/>
    </row>
    <row r="34746" spans="1:12" ht="24" customHeight="1">
      <c r="A34746" s="1355"/>
      <c r="B34746" s="1355"/>
      <c r="C34746" s="1433"/>
      <c r="E34746" s="1433"/>
      <c r="K34746" s="1433"/>
      <c r="L34746" s="1334"/>
    </row>
    <row r="34747" spans="1:12" ht="24" customHeight="1">
      <c r="A34747" s="1355"/>
      <c r="B34747" s="1355"/>
      <c r="C34747" s="1433"/>
      <c r="E34747" s="1433"/>
      <c r="K34747" s="1433"/>
      <c r="L34747" s="1334"/>
    </row>
    <row r="34748" spans="1:12" ht="24" customHeight="1">
      <c r="A34748" s="1355"/>
      <c r="B34748" s="1355"/>
      <c r="C34748" s="1433"/>
      <c r="E34748" s="1433"/>
      <c r="K34748" s="1433"/>
      <c r="L34748" s="1334"/>
    </row>
    <row r="34749" spans="1:12" ht="24" customHeight="1">
      <c r="A34749" s="1355"/>
      <c r="B34749" s="1355"/>
      <c r="C34749" s="1433"/>
      <c r="E34749" s="1433"/>
      <c r="K34749" s="1433"/>
      <c r="L34749" s="1334"/>
    </row>
    <row r="34750" spans="1:12" ht="24" customHeight="1">
      <c r="A34750" s="1355"/>
      <c r="B34750" s="1355"/>
      <c r="C34750" s="1433"/>
      <c r="E34750" s="1433"/>
      <c r="K34750" s="1433"/>
      <c r="L34750" s="1334"/>
    </row>
    <row r="34751" spans="1:12" ht="24" customHeight="1">
      <c r="A34751" s="1355"/>
      <c r="B34751" s="1355"/>
      <c r="C34751" s="1433"/>
      <c r="E34751" s="1433"/>
      <c r="K34751" s="1433"/>
      <c r="L34751" s="1334"/>
    </row>
    <row r="34752" spans="1:12" ht="24" customHeight="1">
      <c r="A34752" s="1355"/>
      <c r="B34752" s="1355"/>
      <c r="C34752" s="1433"/>
      <c r="E34752" s="1433"/>
      <c r="K34752" s="1433"/>
      <c r="L34752" s="1334"/>
    </row>
    <row r="34753" spans="1:12" ht="24" customHeight="1">
      <c r="A34753" s="1355"/>
      <c r="B34753" s="1355"/>
      <c r="C34753" s="1433"/>
      <c r="E34753" s="1433"/>
      <c r="K34753" s="1433"/>
      <c r="L34753" s="1334"/>
    </row>
    <row r="34754" spans="1:12" ht="24" customHeight="1">
      <c r="A34754" s="1355"/>
      <c r="B34754" s="1355"/>
      <c r="C34754" s="1433"/>
      <c r="E34754" s="1433"/>
      <c r="K34754" s="1433"/>
      <c r="L34754" s="1334"/>
    </row>
    <row r="34755" spans="1:12" ht="24" customHeight="1">
      <c r="A34755" s="1355"/>
      <c r="B34755" s="1355"/>
      <c r="C34755" s="1433"/>
      <c r="E34755" s="1433"/>
      <c r="K34755" s="1433"/>
      <c r="L34755" s="1334"/>
    </row>
    <row r="34756" spans="1:12" ht="24" customHeight="1">
      <c r="A34756" s="1355"/>
      <c r="B34756" s="1355"/>
      <c r="C34756" s="1433"/>
      <c r="E34756" s="1433"/>
      <c r="K34756" s="1433"/>
      <c r="L34756" s="1334"/>
    </row>
    <row r="34757" spans="1:12" ht="24" customHeight="1">
      <c r="A34757" s="1355"/>
      <c r="B34757" s="1355"/>
      <c r="C34757" s="1433"/>
      <c r="E34757" s="1433"/>
      <c r="K34757" s="1433"/>
      <c r="L34757" s="1334"/>
    </row>
    <row r="34758" spans="1:12" ht="24" customHeight="1">
      <c r="A34758" s="1355"/>
      <c r="B34758" s="1355"/>
      <c r="C34758" s="1433"/>
      <c r="E34758" s="1433"/>
      <c r="K34758" s="1433"/>
      <c r="L34758" s="1334"/>
    </row>
    <row r="34759" spans="1:12" ht="24" customHeight="1">
      <c r="A34759" s="1355"/>
      <c r="B34759" s="1355"/>
      <c r="C34759" s="1433"/>
      <c r="E34759" s="1433"/>
      <c r="K34759" s="1433"/>
      <c r="L34759" s="1334"/>
    </row>
    <row r="34760" spans="1:12" ht="24" customHeight="1">
      <c r="A34760" s="1355"/>
      <c r="B34760" s="1355"/>
      <c r="C34760" s="1433"/>
      <c r="E34760" s="1433"/>
      <c r="K34760" s="1433"/>
      <c r="L34760" s="1334"/>
    </row>
    <row r="34761" spans="1:12" ht="24" customHeight="1">
      <c r="A34761" s="1355"/>
      <c r="B34761" s="1355"/>
      <c r="C34761" s="1433"/>
      <c r="E34761" s="1433"/>
      <c r="K34761" s="1433"/>
      <c r="L34761" s="1334"/>
    </row>
    <row r="34762" spans="1:12" ht="24" customHeight="1">
      <c r="A34762" s="1355"/>
      <c r="B34762" s="1355"/>
      <c r="C34762" s="1433"/>
      <c r="E34762" s="1433"/>
      <c r="K34762" s="1433"/>
      <c r="L34762" s="1334"/>
    </row>
    <row r="34763" spans="1:12" ht="24" customHeight="1">
      <c r="A34763" s="1355"/>
      <c r="B34763" s="1355"/>
      <c r="C34763" s="1433"/>
      <c r="E34763" s="1433"/>
      <c r="K34763" s="1433"/>
      <c r="L34763" s="1334"/>
    </row>
    <row r="34764" spans="1:12" ht="24" customHeight="1">
      <c r="A34764" s="1355"/>
      <c r="B34764" s="1355"/>
      <c r="C34764" s="1433"/>
      <c r="E34764" s="1433"/>
      <c r="K34764" s="1433"/>
      <c r="L34764" s="1334"/>
    </row>
    <row r="34765" spans="1:12" ht="24" customHeight="1">
      <c r="A34765" s="1355"/>
      <c r="B34765" s="1355"/>
      <c r="C34765" s="1433"/>
      <c r="E34765" s="1433"/>
      <c r="K34765" s="1433"/>
      <c r="L34765" s="1334"/>
    </row>
    <row r="34766" spans="1:12" ht="24" customHeight="1">
      <c r="A34766" s="1355"/>
      <c r="B34766" s="1355"/>
      <c r="C34766" s="1433"/>
      <c r="E34766" s="1433"/>
      <c r="K34766" s="1433"/>
      <c r="L34766" s="1334"/>
    </row>
    <row r="34767" spans="1:12" ht="24" customHeight="1">
      <c r="A34767" s="1355"/>
      <c r="B34767" s="1355"/>
      <c r="C34767" s="1433"/>
      <c r="E34767" s="1433"/>
      <c r="K34767" s="1433"/>
      <c r="L34767" s="1334"/>
    </row>
    <row r="34768" spans="1:12" ht="24" customHeight="1">
      <c r="A34768" s="1355"/>
      <c r="B34768" s="1355"/>
      <c r="C34768" s="1433"/>
      <c r="E34768" s="1433"/>
      <c r="K34768" s="1433"/>
      <c r="L34768" s="1334"/>
    </row>
    <row r="34769" spans="1:12" ht="24" customHeight="1">
      <c r="A34769" s="1355"/>
      <c r="B34769" s="1355"/>
      <c r="C34769" s="1433"/>
      <c r="E34769" s="1433"/>
      <c r="K34769" s="1433"/>
      <c r="L34769" s="1334"/>
    </row>
    <row r="34770" spans="1:12" ht="24" customHeight="1">
      <c r="A34770" s="1355"/>
      <c r="B34770" s="1355"/>
      <c r="C34770" s="1433"/>
      <c r="E34770" s="1433"/>
      <c r="K34770" s="1433"/>
      <c r="L34770" s="1334"/>
    </row>
    <row r="34771" spans="1:12" ht="24" customHeight="1">
      <c r="A34771" s="1355"/>
      <c r="B34771" s="1355"/>
      <c r="C34771" s="1433"/>
      <c r="E34771" s="1433"/>
      <c r="K34771" s="1433"/>
      <c r="L34771" s="1334"/>
    </row>
    <row r="34772" spans="1:12" ht="24" customHeight="1">
      <c r="A34772" s="1355"/>
      <c r="B34772" s="1355"/>
      <c r="C34772" s="1433"/>
      <c r="E34772" s="1433"/>
      <c r="K34772" s="1433"/>
      <c r="L34772" s="1334"/>
    </row>
    <row r="34773" spans="1:12" ht="24" customHeight="1">
      <c r="A34773" s="1355"/>
      <c r="B34773" s="1355"/>
      <c r="C34773" s="1433"/>
      <c r="E34773" s="1433"/>
      <c r="K34773" s="1433"/>
      <c r="L34773" s="1334"/>
    </row>
    <row r="34774" spans="1:12" ht="24" customHeight="1">
      <c r="A34774" s="1355"/>
      <c r="B34774" s="1355"/>
      <c r="C34774" s="1433"/>
      <c r="E34774" s="1433"/>
      <c r="K34774" s="1433"/>
      <c r="L34774" s="1334"/>
    </row>
    <row r="34775" spans="1:12" ht="24" customHeight="1">
      <c r="A34775" s="1355"/>
      <c r="B34775" s="1355"/>
      <c r="C34775" s="1433"/>
      <c r="E34775" s="1433"/>
      <c r="K34775" s="1433"/>
      <c r="L34775" s="1334"/>
    </row>
    <row r="34776" spans="1:12" ht="24" customHeight="1">
      <c r="A34776" s="1355"/>
      <c r="B34776" s="1355"/>
      <c r="C34776" s="1433"/>
      <c r="E34776" s="1433"/>
      <c r="K34776" s="1433"/>
      <c r="L34776" s="1334"/>
    </row>
    <row r="34777" spans="1:12" ht="24" customHeight="1">
      <c r="A34777" s="1355"/>
      <c r="B34777" s="1355"/>
      <c r="C34777" s="1433"/>
      <c r="E34777" s="1433"/>
      <c r="K34777" s="1433"/>
      <c r="L34777" s="1334"/>
    </row>
    <row r="34778" spans="1:12" ht="24" customHeight="1">
      <c r="A34778" s="1355"/>
      <c r="B34778" s="1355"/>
      <c r="C34778" s="1433"/>
      <c r="E34778" s="1433"/>
      <c r="K34778" s="1433"/>
      <c r="L34778" s="1334"/>
    </row>
    <row r="34779" spans="1:12" ht="24" customHeight="1">
      <c r="A34779" s="1355"/>
      <c r="B34779" s="1355"/>
      <c r="C34779" s="1433"/>
      <c r="E34779" s="1433"/>
      <c r="K34779" s="1433"/>
      <c r="L34779" s="1334"/>
    </row>
    <row r="34780" spans="1:12" ht="24" customHeight="1">
      <c r="A34780" s="1355"/>
      <c r="B34780" s="1355"/>
      <c r="C34780" s="1433"/>
      <c r="E34780" s="1433"/>
      <c r="K34780" s="1433"/>
      <c r="L34780" s="1334"/>
    </row>
    <row r="34781" spans="1:12" ht="24" customHeight="1">
      <c r="A34781" s="1355"/>
      <c r="B34781" s="1355"/>
      <c r="C34781" s="1433"/>
      <c r="E34781" s="1433"/>
      <c r="K34781" s="1433"/>
      <c r="L34781" s="1334"/>
    </row>
    <row r="34782" spans="1:12" ht="24" customHeight="1">
      <c r="A34782" s="1355"/>
      <c r="B34782" s="1355"/>
      <c r="C34782" s="1433"/>
      <c r="E34782" s="1433"/>
      <c r="K34782" s="1433"/>
      <c r="L34782" s="1334"/>
    </row>
    <row r="34783" spans="1:12" ht="24" customHeight="1">
      <c r="A34783" s="1355"/>
      <c r="B34783" s="1355"/>
      <c r="C34783" s="1433"/>
      <c r="E34783" s="1433"/>
      <c r="K34783" s="1433"/>
      <c r="L34783" s="1334"/>
    </row>
    <row r="34784" spans="1:12" ht="24" customHeight="1">
      <c r="A34784" s="1355"/>
      <c r="B34784" s="1355"/>
      <c r="C34784" s="1433"/>
      <c r="E34784" s="1433"/>
      <c r="K34784" s="1433"/>
      <c r="L34784" s="1334"/>
    </row>
    <row r="34785" spans="1:12" ht="24" customHeight="1">
      <c r="A34785" s="1355"/>
      <c r="B34785" s="1355"/>
      <c r="C34785" s="1433"/>
      <c r="E34785" s="1433"/>
      <c r="K34785" s="1433"/>
      <c r="L34785" s="1334"/>
    </row>
    <row r="34786" spans="1:12" ht="24" customHeight="1">
      <c r="A34786" s="1355"/>
      <c r="B34786" s="1355"/>
      <c r="C34786" s="1433"/>
      <c r="E34786" s="1433"/>
      <c r="K34786" s="1433"/>
      <c r="L34786" s="1334"/>
    </row>
    <row r="34787" spans="1:12" ht="24" customHeight="1">
      <c r="A34787" s="1355"/>
      <c r="B34787" s="1355"/>
      <c r="C34787" s="1433"/>
      <c r="E34787" s="1433"/>
      <c r="K34787" s="1433"/>
      <c r="L34787" s="1334"/>
    </row>
    <row r="34788" spans="1:12" ht="24" customHeight="1">
      <c r="A34788" s="1355"/>
      <c r="B34788" s="1355"/>
      <c r="C34788" s="1433"/>
      <c r="E34788" s="1433"/>
      <c r="K34788" s="1433"/>
      <c r="L34788" s="1334"/>
    </row>
    <row r="34789" spans="1:12" ht="24" customHeight="1">
      <c r="A34789" s="1355"/>
      <c r="B34789" s="1355"/>
      <c r="C34789" s="1433"/>
      <c r="E34789" s="1433"/>
      <c r="K34789" s="1433"/>
      <c r="L34789" s="1334"/>
    </row>
    <row r="34790" spans="1:12" ht="24" customHeight="1">
      <c r="A34790" s="1355"/>
      <c r="B34790" s="1355"/>
      <c r="C34790" s="1433"/>
      <c r="E34790" s="1433"/>
      <c r="K34790" s="1433"/>
      <c r="L34790" s="1334"/>
    </row>
    <row r="34791" spans="1:12" ht="24" customHeight="1">
      <c r="A34791" s="1355"/>
      <c r="B34791" s="1355"/>
      <c r="C34791" s="1433"/>
      <c r="E34791" s="1433"/>
      <c r="K34791" s="1433"/>
      <c r="L34791" s="1334"/>
    </row>
    <row r="34792" spans="1:12" ht="24" customHeight="1">
      <c r="A34792" s="1355"/>
      <c r="B34792" s="1355"/>
      <c r="C34792" s="1433"/>
      <c r="E34792" s="1433"/>
      <c r="K34792" s="1433"/>
      <c r="L34792" s="1334"/>
    </row>
    <row r="34793" spans="1:12" ht="24" customHeight="1">
      <c r="A34793" s="1355"/>
      <c r="B34793" s="1355"/>
      <c r="C34793" s="1433"/>
      <c r="E34793" s="1433"/>
      <c r="K34793" s="1433"/>
      <c r="L34793" s="1334"/>
    </row>
    <row r="34794" spans="1:12" ht="24" customHeight="1">
      <c r="A34794" s="1355"/>
      <c r="B34794" s="1355"/>
      <c r="C34794" s="1433"/>
      <c r="E34794" s="1433"/>
      <c r="K34794" s="1433"/>
      <c r="L34794" s="1334"/>
    </row>
    <row r="34795" spans="1:12" ht="24" customHeight="1">
      <c r="A34795" s="1355"/>
      <c r="B34795" s="1355"/>
      <c r="C34795" s="1433"/>
      <c r="E34795" s="1433"/>
      <c r="K34795" s="1433"/>
      <c r="L34795" s="1334"/>
    </row>
    <row r="34796" spans="1:12" ht="24" customHeight="1">
      <c r="A34796" s="1355"/>
      <c r="B34796" s="1355"/>
      <c r="C34796" s="1433"/>
      <c r="E34796" s="1433"/>
      <c r="K34796" s="1433"/>
      <c r="L34796" s="1334"/>
    </row>
    <row r="34797" spans="1:12" ht="24" customHeight="1">
      <c r="A34797" s="1355"/>
      <c r="B34797" s="1355"/>
      <c r="C34797" s="1433"/>
      <c r="E34797" s="1433"/>
      <c r="K34797" s="1433"/>
      <c r="L34797" s="1334"/>
    </row>
    <row r="34798" spans="1:12" ht="24" customHeight="1">
      <c r="A34798" s="1355"/>
      <c r="B34798" s="1355"/>
      <c r="C34798" s="1433"/>
      <c r="E34798" s="1433"/>
      <c r="K34798" s="1433"/>
      <c r="L34798" s="1334"/>
    </row>
    <row r="34799" spans="1:12" ht="24" customHeight="1">
      <c r="A34799" s="1355"/>
      <c r="B34799" s="1355"/>
      <c r="C34799" s="1433"/>
      <c r="E34799" s="1433"/>
      <c r="K34799" s="1433"/>
      <c r="L34799" s="1334"/>
    </row>
    <row r="34800" spans="1:12" ht="24" customHeight="1">
      <c r="A34800" s="1355"/>
      <c r="B34800" s="1355"/>
      <c r="C34800" s="1433"/>
      <c r="E34800" s="1433"/>
      <c r="K34800" s="1433"/>
      <c r="L34800" s="1334"/>
    </row>
    <row r="34801" spans="1:12" ht="24" customHeight="1">
      <c r="A34801" s="1355"/>
      <c r="B34801" s="1355"/>
      <c r="C34801" s="1433"/>
      <c r="E34801" s="1433"/>
      <c r="K34801" s="1433"/>
      <c r="L34801" s="1334"/>
    </row>
    <row r="34802" spans="1:12" ht="24" customHeight="1">
      <c r="A34802" s="1355"/>
      <c r="B34802" s="1355"/>
      <c r="C34802" s="1433"/>
      <c r="E34802" s="1433"/>
      <c r="K34802" s="1433"/>
      <c r="L34802" s="1334"/>
    </row>
    <row r="34803" spans="1:12" ht="24" customHeight="1">
      <c r="A34803" s="1355"/>
      <c r="B34803" s="1355"/>
      <c r="C34803" s="1433"/>
      <c r="E34803" s="1433"/>
      <c r="K34803" s="1433"/>
      <c r="L34803" s="1334"/>
    </row>
    <row r="34804" spans="1:12" ht="24" customHeight="1">
      <c r="A34804" s="1355"/>
      <c r="B34804" s="1355"/>
      <c r="C34804" s="1433"/>
      <c r="E34804" s="1433"/>
      <c r="K34804" s="1433"/>
      <c r="L34804" s="1334"/>
    </row>
    <row r="34805" spans="1:12" ht="24" customHeight="1">
      <c r="A34805" s="1355"/>
      <c r="B34805" s="1355"/>
      <c r="C34805" s="1433"/>
      <c r="E34805" s="1433"/>
      <c r="K34805" s="1433"/>
      <c r="L34805" s="1334"/>
    </row>
    <row r="34806" spans="1:12" ht="24" customHeight="1">
      <c r="A34806" s="1355"/>
      <c r="B34806" s="1355"/>
      <c r="C34806" s="1433"/>
      <c r="E34806" s="1433"/>
      <c r="K34806" s="1433"/>
      <c r="L34806" s="1334"/>
    </row>
    <row r="34807" spans="1:12" ht="24" customHeight="1">
      <c r="A34807" s="1355"/>
      <c r="B34807" s="1355"/>
      <c r="C34807" s="1433"/>
      <c r="E34807" s="1433"/>
      <c r="K34807" s="1433"/>
      <c r="L34807" s="1334"/>
    </row>
    <row r="34808" spans="1:12" ht="24" customHeight="1">
      <c r="A34808" s="1355"/>
      <c r="B34808" s="1355"/>
      <c r="C34808" s="1433"/>
      <c r="E34808" s="1433"/>
      <c r="K34808" s="1433"/>
      <c r="L34808" s="1334"/>
    </row>
    <row r="34809" spans="1:12" ht="24" customHeight="1">
      <c r="A34809" s="1355"/>
      <c r="B34809" s="1355"/>
      <c r="C34809" s="1433"/>
      <c r="E34809" s="1433"/>
      <c r="K34809" s="1433"/>
      <c r="L34809" s="1334"/>
    </row>
    <row r="34810" spans="1:12" ht="24" customHeight="1">
      <c r="A34810" s="1355"/>
      <c r="B34810" s="1355"/>
      <c r="C34810" s="1433"/>
      <c r="E34810" s="1433"/>
      <c r="K34810" s="1433"/>
      <c r="L34810" s="1334"/>
    </row>
    <row r="34811" spans="1:12" ht="24" customHeight="1">
      <c r="A34811" s="1355"/>
      <c r="B34811" s="1355"/>
      <c r="C34811" s="1433"/>
      <c r="E34811" s="1433"/>
      <c r="K34811" s="1433"/>
      <c r="L34811" s="1334"/>
    </row>
    <row r="34812" spans="1:12" ht="24" customHeight="1">
      <c r="A34812" s="1355"/>
      <c r="B34812" s="1355"/>
      <c r="C34812" s="1433"/>
      <c r="E34812" s="1433"/>
      <c r="K34812" s="1433"/>
      <c r="L34812" s="1334"/>
    </row>
    <row r="34813" spans="1:12" ht="24" customHeight="1">
      <c r="A34813" s="1355"/>
      <c r="B34813" s="1355"/>
      <c r="C34813" s="1433"/>
      <c r="E34813" s="1433"/>
      <c r="K34813" s="1433"/>
      <c r="L34813" s="1334"/>
    </row>
    <row r="34814" spans="1:12" ht="24" customHeight="1">
      <c r="A34814" s="1355"/>
      <c r="B34814" s="1355"/>
      <c r="C34814" s="1433"/>
      <c r="E34814" s="1433"/>
      <c r="K34814" s="1433"/>
      <c r="L34814" s="1334"/>
    </row>
    <row r="34815" spans="1:12" ht="24" customHeight="1">
      <c r="A34815" s="1355"/>
      <c r="B34815" s="1355"/>
      <c r="C34815" s="1433"/>
      <c r="E34815" s="1433"/>
      <c r="K34815" s="1433"/>
      <c r="L34815" s="1334"/>
    </row>
    <row r="34816" spans="1:12" ht="24" customHeight="1">
      <c r="A34816" s="1355"/>
      <c r="B34816" s="1355"/>
      <c r="C34816" s="1433"/>
      <c r="E34816" s="1433"/>
      <c r="K34816" s="1433"/>
      <c r="L34816" s="1334"/>
    </row>
    <row r="34817" spans="1:12" ht="24" customHeight="1">
      <c r="A34817" s="1355"/>
      <c r="B34817" s="1355"/>
      <c r="C34817" s="1433"/>
      <c r="E34817" s="1433"/>
      <c r="K34817" s="1433"/>
      <c r="L34817" s="1334"/>
    </row>
    <row r="34818" spans="1:12" ht="24" customHeight="1">
      <c r="A34818" s="1355"/>
      <c r="B34818" s="1355"/>
      <c r="C34818" s="1433"/>
      <c r="E34818" s="1433"/>
      <c r="K34818" s="1433"/>
      <c r="L34818" s="1334"/>
    </row>
    <row r="34819" spans="1:12" ht="24" customHeight="1">
      <c r="A34819" s="1355"/>
      <c r="B34819" s="1355"/>
      <c r="C34819" s="1433"/>
      <c r="E34819" s="1433"/>
      <c r="K34819" s="1433"/>
      <c r="L34819" s="1334"/>
    </row>
    <row r="34820" spans="1:12" ht="24" customHeight="1">
      <c r="A34820" s="1355"/>
      <c r="B34820" s="1355"/>
      <c r="C34820" s="1433"/>
      <c r="E34820" s="1433"/>
      <c r="K34820" s="1433"/>
      <c r="L34820" s="1334"/>
    </row>
    <row r="34821" spans="1:12" ht="24" customHeight="1">
      <c r="A34821" s="1355"/>
      <c r="B34821" s="1355"/>
      <c r="C34821" s="1433"/>
      <c r="E34821" s="1433"/>
      <c r="K34821" s="1433"/>
      <c r="L34821" s="1334"/>
    </row>
    <row r="34822" spans="1:12" ht="24" customHeight="1">
      <c r="A34822" s="1355"/>
      <c r="B34822" s="1355"/>
      <c r="C34822" s="1433"/>
      <c r="E34822" s="1433"/>
      <c r="K34822" s="1433"/>
      <c r="L34822" s="1334"/>
    </row>
    <row r="34823" spans="1:12" ht="24" customHeight="1">
      <c r="A34823" s="1355"/>
      <c r="B34823" s="1355"/>
      <c r="C34823" s="1433"/>
      <c r="E34823" s="1433"/>
      <c r="K34823" s="1433"/>
      <c r="L34823" s="1334"/>
    </row>
    <row r="34824" spans="1:12" ht="24" customHeight="1">
      <c r="A34824" s="1355"/>
      <c r="B34824" s="1355"/>
      <c r="C34824" s="1433"/>
      <c r="E34824" s="1433"/>
      <c r="K34824" s="1433"/>
      <c r="L34824" s="1334"/>
    </row>
    <row r="34825" spans="1:12" ht="24" customHeight="1">
      <c r="A34825" s="1355"/>
      <c r="B34825" s="1355"/>
      <c r="C34825" s="1433"/>
      <c r="E34825" s="1433"/>
      <c r="K34825" s="1433"/>
      <c r="L34825" s="1334"/>
    </row>
    <row r="34826" spans="1:12" ht="24" customHeight="1">
      <c r="A34826" s="1355"/>
      <c r="B34826" s="1355"/>
      <c r="C34826" s="1433"/>
      <c r="E34826" s="1433"/>
      <c r="K34826" s="1433"/>
      <c r="L34826" s="1334"/>
    </row>
    <row r="34827" spans="1:12" ht="24" customHeight="1">
      <c r="A34827" s="1355"/>
      <c r="B34827" s="1355"/>
      <c r="C34827" s="1433"/>
      <c r="E34827" s="1433"/>
      <c r="K34827" s="1433"/>
      <c r="L34827" s="1334"/>
    </row>
    <row r="34828" spans="1:12" ht="24" customHeight="1">
      <c r="A34828" s="1355"/>
      <c r="B34828" s="1355"/>
      <c r="C34828" s="1433"/>
      <c r="E34828" s="1433"/>
      <c r="K34828" s="1433"/>
      <c r="L34828" s="1334"/>
    </row>
    <row r="34829" spans="1:12" ht="24" customHeight="1">
      <c r="A34829" s="1355"/>
      <c r="B34829" s="1355"/>
      <c r="C34829" s="1433"/>
      <c r="E34829" s="1433"/>
      <c r="K34829" s="1433"/>
      <c r="L34829" s="1334"/>
    </row>
    <row r="34830" spans="1:12" ht="24" customHeight="1">
      <c r="A34830" s="1355"/>
      <c r="B34830" s="1355"/>
      <c r="C34830" s="1433"/>
      <c r="E34830" s="1433"/>
      <c r="K34830" s="1433"/>
      <c r="L34830" s="1334"/>
    </row>
    <row r="34831" spans="1:12" ht="24" customHeight="1">
      <c r="A34831" s="1355"/>
      <c r="B34831" s="1355"/>
      <c r="C34831" s="1433"/>
      <c r="E34831" s="1433"/>
      <c r="K34831" s="1433"/>
      <c r="L34831" s="1334"/>
    </row>
    <row r="34832" spans="1:12" ht="24" customHeight="1">
      <c r="A34832" s="1355"/>
      <c r="B34832" s="1355"/>
      <c r="C34832" s="1433"/>
      <c r="E34832" s="1433"/>
      <c r="K34832" s="1433"/>
      <c r="L34832" s="1334"/>
    </row>
    <row r="34833" spans="1:12" ht="24" customHeight="1">
      <c r="A34833" s="1355"/>
      <c r="B34833" s="1355"/>
      <c r="C34833" s="1433"/>
      <c r="E34833" s="1433"/>
      <c r="K34833" s="1433"/>
      <c r="L34833" s="1334"/>
    </row>
    <row r="34834" spans="1:12" ht="24" customHeight="1">
      <c r="A34834" s="1355"/>
      <c r="B34834" s="1355"/>
      <c r="C34834" s="1433"/>
      <c r="E34834" s="1433"/>
      <c r="K34834" s="1433"/>
      <c r="L34834" s="1334"/>
    </row>
    <row r="34835" spans="1:12" ht="24" customHeight="1">
      <c r="A34835" s="1355"/>
      <c r="B34835" s="1355"/>
      <c r="C34835" s="1433"/>
      <c r="E34835" s="1433"/>
      <c r="K34835" s="1433"/>
      <c r="L34835" s="1334"/>
    </row>
    <row r="34836" spans="1:12" ht="24" customHeight="1">
      <c r="A34836" s="1355"/>
      <c r="B34836" s="1355"/>
      <c r="C34836" s="1433"/>
      <c r="E34836" s="1433"/>
      <c r="K34836" s="1433"/>
      <c r="L34836" s="1334"/>
    </row>
    <row r="34837" spans="1:12" ht="24" customHeight="1">
      <c r="A34837" s="1355"/>
      <c r="B34837" s="1355"/>
      <c r="C34837" s="1433"/>
      <c r="E34837" s="1433"/>
      <c r="K34837" s="1433"/>
      <c r="L34837" s="1334"/>
    </row>
    <row r="34838" spans="1:12" ht="24" customHeight="1">
      <c r="A34838" s="1355"/>
      <c r="B34838" s="1355"/>
      <c r="C34838" s="1433"/>
      <c r="E34838" s="1433"/>
      <c r="K34838" s="1433"/>
      <c r="L34838" s="1334"/>
    </row>
    <row r="34839" spans="1:12" ht="24" customHeight="1">
      <c r="A34839" s="1355"/>
      <c r="B34839" s="1355"/>
      <c r="C34839" s="1433"/>
      <c r="E34839" s="1433"/>
      <c r="K34839" s="1433"/>
      <c r="L34839" s="1334"/>
    </row>
    <row r="34840" spans="1:12" ht="24" customHeight="1">
      <c r="A34840" s="1355"/>
      <c r="B34840" s="1355"/>
      <c r="C34840" s="1433"/>
      <c r="E34840" s="1433"/>
      <c r="K34840" s="1433"/>
      <c r="L34840" s="1334"/>
    </row>
    <row r="34841" spans="1:12" ht="24" customHeight="1">
      <c r="A34841" s="1355"/>
      <c r="B34841" s="1355"/>
      <c r="C34841" s="1433"/>
      <c r="E34841" s="1433"/>
      <c r="K34841" s="1433"/>
      <c r="L34841" s="1334"/>
    </row>
    <row r="34842" spans="1:12" ht="24" customHeight="1">
      <c r="A34842" s="1355"/>
      <c r="B34842" s="1355"/>
      <c r="C34842" s="1433"/>
      <c r="E34842" s="1433"/>
      <c r="K34842" s="1433"/>
      <c r="L34842" s="1334"/>
    </row>
    <row r="34843" spans="1:12" ht="24" customHeight="1">
      <c r="A34843" s="1355"/>
      <c r="B34843" s="1355"/>
      <c r="C34843" s="1433"/>
      <c r="E34843" s="1433"/>
      <c r="K34843" s="1433"/>
      <c r="L34843" s="1334"/>
    </row>
    <row r="34844" spans="1:12" ht="24" customHeight="1">
      <c r="A34844" s="1355"/>
      <c r="B34844" s="1355"/>
      <c r="C34844" s="1433"/>
      <c r="E34844" s="1433"/>
      <c r="K34844" s="1433"/>
      <c r="L34844" s="1334"/>
    </row>
    <row r="34845" spans="1:12" ht="24" customHeight="1">
      <c r="A34845" s="1355"/>
      <c r="B34845" s="1355"/>
      <c r="C34845" s="1433"/>
      <c r="E34845" s="1433"/>
      <c r="K34845" s="1433"/>
      <c r="L34845" s="1334"/>
    </row>
    <row r="34846" spans="1:12" ht="24" customHeight="1">
      <c r="A34846" s="1355"/>
      <c r="B34846" s="1355"/>
      <c r="C34846" s="1433"/>
      <c r="E34846" s="1433"/>
      <c r="K34846" s="1433"/>
      <c r="L34846" s="1334"/>
    </row>
    <row r="34847" spans="1:12" ht="24" customHeight="1">
      <c r="A34847" s="1355"/>
      <c r="B34847" s="1355"/>
      <c r="C34847" s="1433"/>
      <c r="E34847" s="1433"/>
      <c r="K34847" s="1433"/>
      <c r="L34847" s="1334"/>
    </row>
    <row r="34848" spans="1:12" ht="24" customHeight="1">
      <c r="A34848" s="1355"/>
      <c r="B34848" s="1355"/>
      <c r="C34848" s="1433"/>
      <c r="E34848" s="1433"/>
      <c r="K34848" s="1433"/>
      <c r="L34848" s="1334"/>
    </row>
    <row r="34849" spans="1:12" ht="24" customHeight="1">
      <c r="A34849" s="1355"/>
      <c r="B34849" s="1355"/>
      <c r="C34849" s="1433"/>
      <c r="E34849" s="1433"/>
      <c r="K34849" s="1433"/>
      <c r="L34849" s="1334"/>
    </row>
    <row r="34850" spans="1:12" ht="24" customHeight="1">
      <c r="A34850" s="1355"/>
      <c r="B34850" s="1355"/>
      <c r="C34850" s="1433"/>
      <c r="E34850" s="1433"/>
      <c r="K34850" s="1433"/>
      <c r="L34850" s="1334"/>
    </row>
    <row r="34851" spans="1:12" ht="24" customHeight="1">
      <c r="A34851" s="1355"/>
      <c r="B34851" s="1355"/>
      <c r="C34851" s="1433"/>
      <c r="E34851" s="1433"/>
      <c r="K34851" s="1433"/>
      <c r="L34851" s="1334"/>
    </row>
    <row r="34852" spans="1:12" ht="24" customHeight="1">
      <c r="A34852" s="1355"/>
      <c r="B34852" s="1355"/>
      <c r="C34852" s="1433"/>
      <c r="E34852" s="1433"/>
      <c r="K34852" s="1433"/>
      <c r="L34852" s="1334"/>
    </row>
    <row r="34853" spans="1:12" ht="24" customHeight="1">
      <c r="A34853" s="1355"/>
      <c r="B34853" s="1355"/>
      <c r="C34853" s="1433"/>
      <c r="E34853" s="1433"/>
      <c r="K34853" s="1433"/>
      <c r="L34853" s="1334"/>
    </row>
    <row r="34854" spans="1:12" ht="24" customHeight="1">
      <c r="A34854" s="1355"/>
      <c r="B34854" s="1355"/>
      <c r="C34854" s="1433"/>
      <c r="E34854" s="1433"/>
      <c r="K34854" s="1433"/>
      <c r="L34854" s="1334"/>
    </row>
    <row r="34855" spans="1:12" ht="24" customHeight="1">
      <c r="A34855" s="1355"/>
      <c r="B34855" s="1355"/>
      <c r="C34855" s="1433"/>
      <c r="E34855" s="1433"/>
      <c r="K34855" s="1433"/>
      <c r="L34855" s="1334"/>
    </row>
    <row r="34856" spans="1:12" ht="24" customHeight="1">
      <c r="A34856" s="1355"/>
      <c r="B34856" s="1355"/>
      <c r="C34856" s="1433"/>
      <c r="E34856" s="1433"/>
      <c r="K34856" s="1433"/>
      <c r="L34856" s="1334"/>
    </row>
    <row r="34857" spans="1:12" ht="24" customHeight="1">
      <c r="A34857" s="1355"/>
      <c r="B34857" s="1355"/>
      <c r="C34857" s="1433"/>
      <c r="E34857" s="1433"/>
      <c r="K34857" s="1433"/>
      <c r="L34857" s="1334"/>
    </row>
    <row r="34858" spans="1:12" ht="24" customHeight="1">
      <c r="A34858" s="1355"/>
      <c r="B34858" s="1355"/>
      <c r="C34858" s="1433"/>
      <c r="E34858" s="1433"/>
      <c r="K34858" s="1433"/>
      <c r="L34858" s="1334"/>
    </row>
    <row r="34859" spans="1:12" ht="24" customHeight="1">
      <c r="A34859" s="1355"/>
      <c r="B34859" s="1355"/>
      <c r="C34859" s="1433"/>
      <c r="E34859" s="1433"/>
      <c r="K34859" s="1433"/>
      <c r="L34859" s="1334"/>
    </row>
    <row r="34860" spans="1:12" ht="24" customHeight="1">
      <c r="A34860" s="1355"/>
      <c r="B34860" s="1355"/>
      <c r="C34860" s="1433"/>
      <c r="E34860" s="1433"/>
      <c r="K34860" s="1433"/>
      <c r="L34860" s="1334"/>
    </row>
    <row r="34861" spans="1:12" ht="24" customHeight="1">
      <c r="A34861" s="1355"/>
      <c r="B34861" s="1355"/>
      <c r="C34861" s="1433"/>
      <c r="E34861" s="1433"/>
      <c r="K34861" s="1433"/>
      <c r="L34861" s="1334"/>
    </row>
    <row r="34862" spans="1:12" ht="24" customHeight="1">
      <c r="A34862" s="1355"/>
      <c r="B34862" s="1355"/>
      <c r="C34862" s="1433"/>
      <c r="E34862" s="1433"/>
      <c r="K34862" s="1433"/>
      <c r="L34862" s="1334"/>
    </row>
    <row r="34863" spans="1:12" ht="24" customHeight="1">
      <c r="A34863" s="1355"/>
      <c r="B34863" s="1355"/>
      <c r="C34863" s="1433"/>
      <c r="E34863" s="1433"/>
      <c r="K34863" s="1433"/>
      <c r="L34863" s="1334"/>
    </row>
    <row r="34864" spans="1:12" ht="24" customHeight="1">
      <c r="A34864" s="1355"/>
      <c r="B34864" s="1355"/>
      <c r="C34864" s="1433"/>
      <c r="E34864" s="1433"/>
      <c r="K34864" s="1433"/>
      <c r="L34864" s="1334"/>
    </row>
    <row r="34865" spans="1:12" ht="24" customHeight="1">
      <c r="A34865" s="1355"/>
      <c r="B34865" s="1355"/>
      <c r="C34865" s="1433"/>
      <c r="E34865" s="1433"/>
      <c r="K34865" s="1433"/>
      <c r="L34865" s="1334"/>
    </row>
    <row r="34866" spans="1:12" ht="24" customHeight="1">
      <c r="A34866" s="1355"/>
      <c r="B34866" s="1355"/>
      <c r="C34866" s="1433"/>
      <c r="E34866" s="1433"/>
      <c r="K34866" s="1433"/>
      <c r="L34866" s="1334"/>
    </row>
    <row r="34867" spans="1:12" ht="24" customHeight="1">
      <c r="A34867" s="1355"/>
      <c r="B34867" s="1355"/>
      <c r="C34867" s="1433"/>
      <c r="E34867" s="1433"/>
      <c r="K34867" s="1433"/>
      <c r="L34867" s="1334"/>
    </row>
    <row r="34868" spans="1:12" ht="24" customHeight="1">
      <c r="A34868" s="1355"/>
      <c r="B34868" s="1355"/>
      <c r="C34868" s="1433"/>
      <c r="E34868" s="1433"/>
      <c r="K34868" s="1433"/>
      <c r="L34868" s="1334"/>
    </row>
    <row r="34869" spans="1:12" ht="24" customHeight="1">
      <c r="A34869" s="1355"/>
      <c r="B34869" s="1355"/>
      <c r="C34869" s="1433"/>
      <c r="E34869" s="1433"/>
      <c r="K34869" s="1433"/>
      <c r="L34869" s="1334"/>
    </row>
    <row r="34870" spans="1:12" ht="24" customHeight="1">
      <c r="A34870" s="1355"/>
      <c r="B34870" s="1355"/>
      <c r="C34870" s="1433"/>
      <c r="E34870" s="1433"/>
      <c r="K34870" s="1433"/>
      <c r="L34870" s="1334"/>
    </row>
    <row r="34871" spans="1:12" ht="24" customHeight="1">
      <c r="A34871" s="1355"/>
      <c r="B34871" s="1355"/>
      <c r="C34871" s="1433"/>
      <c r="E34871" s="1433"/>
      <c r="K34871" s="1433"/>
      <c r="L34871" s="1334"/>
    </row>
    <row r="34872" spans="1:12" ht="24" customHeight="1">
      <c r="A34872" s="1355"/>
      <c r="B34872" s="1355"/>
      <c r="C34872" s="1433"/>
      <c r="E34872" s="1433"/>
      <c r="K34872" s="1433"/>
      <c r="L34872" s="1334"/>
    </row>
    <row r="34873" spans="1:12" ht="24" customHeight="1">
      <c r="A34873" s="1355"/>
      <c r="B34873" s="1355"/>
      <c r="C34873" s="1433"/>
      <c r="E34873" s="1433"/>
      <c r="K34873" s="1433"/>
      <c r="L34873" s="1334"/>
    </row>
    <row r="34874" spans="1:12" ht="24" customHeight="1">
      <c r="A34874" s="1355"/>
      <c r="B34874" s="1355"/>
      <c r="C34874" s="1433"/>
      <c r="E34874" s="1433"/>
      <c r="K34874" s="1433"/>
      <c r="L34874" s="1334"/>
    </row>
    <row r="34875" spans="1:12" ht="24" customHeight="1">
      <c r="A34875" s="1355"/>
      <c r="B34875" s="1355"/>
      <c r="C34875" s="1433"/>
      <c r="E34875" s="1433"/>
      <c r="K34875" s="1433"/>
      <c r="L34875" s="1334"/>
    </row>
    <row r="34876" spans="1:12" ht="24" customHeight="1">
      <c r="A34876" s="1355"/>
      <c r="B34876" s="1355"/>
      <c r="C34876" s="1433"/>
      <c r="E34876" s="1433"/>
      <c r="K34876" s="1433"/>
      <c r="L34876" s="1334"/>
    </row>
    <row r="34877" spans="1:12" ht="24" customHeight="1">
      <c r="A34877" s="1355"/>
      <c r="B34877" s="1355"/>
      <c r="C34877" s="1433"/>
      <c r="E34877" s="1433"/>
      <c r="K34877" s="1433"/>
      <c r="L34877" s="1334"/>
    </row>
    <row r="34878" spans="1:12" ht="24" customHeight="1">
      <c r="A34878" s="1355"/>
      <c r="B34878" s="1355"/>
      <c r="C34878" s="1433"/>
      <c r="E34878" s="1433"/>
      <c r="K34878" s="1433"/>
      <c r="L34878" s="1334"/>
    </row>
    <row r="34879" spans="1:12" ht="24" customHeight="1">
      <c r="A34879" s="1355"/>
      <c r="B34879" s="1355"/>
      <c r="C34879" s="1433"/>
      <c r="E34879" s="1433"/>
      <c r="K34879" s="1433"/>
      <c r="L34879" s="1334"/>
    </row>
    <row r="34880" spans="1:12" ht="24" customHeight="1">
      <c r="A34880" s="1355"/>
      <c r="B34880" s="1355"/>
      <c r="C34880" s="1433"/>
      <c r="E34880" s="1433"/>
      <c r="K34880" s="1433"/>
      <c r="L34880" s="1334"/>
    </row>
    <row r="34881" spans="1:12" ht="24" customHeight="1">
      <c r="A34881" s="1355"/>
      <c r="B34881" s="1355"/>
      <c r="C34881" s="1433"/>
      <c r="E34881" s="1433"/>
      <c r="K34881" s="1433"/>
      <c r="L34881" s="1334"/>
    </row>
    <row r="34882" spans="1:12" ht="24" customHeight="1">
      <c r="A34882" s="1355"/>
      <c r="B34882" s="1355"/>
      <c r="C34882" s="1433"/>
      <c r="E34882" s="1433"/>
      <c r="K34882" s="1433"/>
      <c r="L34882" s="1334"/>
    </row>
    <row r="34883" spans="1:12" ht="24" customHeight="1">
      <c r="A34883" s="1355"/>
      <c r="B34883" s="1355"/>
      <c r="C34883" s="1433"/>
      <c r="E34883" s="1433"/>
      <c r="K34883" s="1433"/>
      <c r="L34883" s="1334"/>
    </row>
    <row r="34884" spans="1:12" ht="24" customHeight="1">
      <c r="A34884" s="1355"/>
      <c r="B34884" s="1355"/>
      <c r="C34884" s="1433"/>
      <c r="E34884" s="1433"/>
      <c r="K34884" s="1433"/>
      <c r="L34884" s="1334"/>
    </row>
    <row r="34885" spans="1:12" ht="24" customHeight="1">
      <c r="A34885" s="1355"/>
      <c r="B34885" s="1355"/>
      <c r="C34885" s="1433"/>
      <c r="E34885" s="1433"/>
      <c r="K34885" s="1433"/>
      <c r="L34885" s="1334"/>
    </row>
    <row r="34886" spans="1:12" ht="24" customHeight="1">
      <c r="A34886" s="1355"/>
      <c r="B34886" s="1355"/>
      <c r="C34886" s="1433"/>
      <c r="E34886" s="1433"/>
      <c r="K34886" s="1433"/>
      <c r="L34886" s="1334"/>
    </row>
    <row r="34887" spans="1:12" ht="24" customHeight="1">
      <c r="A34887" s="1355"/>
      <c r="B34887" s="1355"/>
      <c r="C34887" s="1433"/>
      <c r="E34887" s="1433"/>
      <c r="K34887" s="1433"/>
      <c r="L34887" s="1334"/>
    </row>
    <row r="34888" spans="1:12" ht="24" customHeight="1">
      <c r="A34888" s="1355"/>
      <c r="B34888" s="1355"/>
      <c r="C34888" s="1433"/>
      <c r="E34888" s="1433"/>
      <c r="K34888" s="1433"/>
      <c r="L34888" s="1334"/>
    </row>
    <row r="34889" spans="1:12" ht="24" customHeight="1">
      <c r="A34889" s="1355"/>
      <c r="B34889" s="1355"/>
      <c r="C34889" s="1433"/>
      <c r="E34889" s="1433"/>
      <c r="K34889" s="1433"/>
      <c r="L34889" s="1334"/>
    </row>
    <row r="34890" spans="1:12" ht="24" customHeight="1">
      <c r="A34890" s="1355"/>
      <c r="B34890" s="1355"/>
      <c r="C34890" s="1433"/>
      <c r="E34890" s="1433"/>
      <c r="K34890" s="1433"/>
      <c r="L34890" s="1334"/>
    </row>
    <row r="34891" spans="1:12" ht="24" customHeight="1">
      <c r="A34891" s="1355"/>
      <c r="B34891" s="1355"/>
      <c r="C34891" s="1433"/>
      <c r="E34891" s="1433"/>
      <c r="K34891" s="1433"/>
      <c r="L34891" s="1334"/>
    </row>
    <row r="34892" spans="1:12" ht="24" customHeight="1">
      <c r="A34892" s="1355"/>
      <c r="B34892" s="1355"/>
      <c r="C34892" s="1433"/>
      <c r="E34892" s="1433"/>
      <c r="K34892" s="1433"/>
      <c r="L34892" s="1334"/>
    </row>
    <row r="34893" spans="1:12" ht="24" customHeight="1">
      <c r="A34893" s="1355"/>
      <c r="B34893" s="1355"/>
      <c r="C34893" s="1433"/>
      <c r="E34893" s="1433"/>
      <c r="K34893" s="1433"/>
      <c r="L34893" s="1334"/>
    </row>
    <row r="34894" spans="1:12" ht="24" customHeight="1">
      <c r="A34894" s="1355"/>
      <c r="B34894" s="1355"/>
      <c r="C34894" s="1433"/>
      <c r="E34894" s="1433"/>
      <c r="K34894" s="1433"/>
      <c r="L34894" s="1334"/>
    </row>
    <row r="34895" spans="1:12" ht="24" customHeight="1">
      <c r="A34895" s="1355"/>
      <c r="B34895" s="1355"/>
      <c r="C34895" s="1433"/>
      <c r="E34895" s="1433"/>
      <c r="K34895" s="1433"/>
      <c r="L34895" s="1334"/>
    </row>
    <row r="34896" spans="1:12" ht="24" customHeight="1">
      <c r="A34896" s="1355"/>
      <c r="B34896" s="1355"/>
      <c r="C34896" s="1433"/>
      <c r="E34896" s="1433"/>
      <c r="K34896" s="1433"/>
      <c r="L34896" s="1334"/>
    </row>
    <row r="34897" spans="1:12" ht="24" customHeight="1">
      <c r="A34897" s="1355"/>
      <c r="B34897" s="1355"/>
      <c r="C34897" s="1433"/>
      <c r="E34897" s="1433"/>
      <c r="K34897" s="1433"/>
      <c r="L34897" s="1334"/>
    </row>
    <row r="34898" spans="1:12" ht="24" customHeight="1">
      <c r="A34898" s="1355"/>
      <c r="B34898" s="1355"/>
      <c r="C34898" s="1433"/>
      <c r="E34898" s="1433"/>
      <c r="K34898" s="1433"/>
      <c r="L34898" s="1334"/>
    </row>
    <row r="34899" spans="1:12" ht="24" customHeight="1">
      <c r="A34899" s="1355"/>
      <c r="B34899" s="1355"/>
      <c r="C34899" s="1433"/>
      <c r="E34899" s="1433"/>
      <c r="K34899" s="1433"/>
      <c r="L34899" s="1334"/>
    </row>
    <row r="34900" spans="1:12" ht="24" customHeight="1">
      <c r="A34900" s="1355"/>
      <c r="B34900" s="1355"/>
      <c r="C34900" s="1433"/>
      <c r="E34900" s="1433"/>
      <c r="K34900" s="1433"/>
      <c r="L34900" s="1334"/>
    </row>
    <row r="34901" spans="1:12" ht="24" customHeight="1">
      <c r="A34901" s="1355"/>
      <c r="B34901" s="1355"/>
      <c r="C34901" s="1433"/>
      <c r="E34901" s="1433"/>
      <c r="K34901" s="1433"/>
      <c r="L34901" s="1334"/>
    </row>
    <row r="34902" spans="1:12" ht="24" customHeight="1">
      <c r="A34902" s="1355"/>
      <c r="B34902" s="1355"/>
      <c r="C34902" s="1433"/>
      <c r="E34902" s="1433"/>
      <c r="K34902" s="1433"/>
      <c r="L34902" s="1334"/>
    </row>
    <row r="34903" spans="1:12" ht="24" customHeight="1">
      <c r="A34903" s="1355"/>
      <c r="B34903" s="1355"/>
      <c r="C34903" s="1433"/>
      <c r="E34903" s="1433"/>
      <c r="K34903" s="1433"/>
      <c r="L34903" s="1334"/>
    </row>
    <row r="34904" spans="1:12" ht="24" customHeight="1">
      <c r="A34904" s="1355"/>
      <c r="B34904" s="1355"/>
      <c r="C34904" s="1433"/>
      <c r="E34904" s="1433"/>
      <c r="K34904" s="1433"/>
      <c r="L34904" s="1334"/>
    </row>
    <row r="34905" spans="1:12" ht="24" customHeight="1">
      <c r="A34905" s="1355"/>
      <c r="B34905" s="1355"/>
      <c r="C34905" s="1433"/>
      <c r="E34905" s="1433"/>
      <c r="K34905" s="1433"/>
      <c r="L34905" s="1334"/>
    </row>
    <row r="34906" spans="1:12" ht="24" customHeight="1">
      <c r="A34906" s="1355"/>
      <c r="B34906" s="1355"/>
      <c r="C34906" s="1433"/>
      <c r="E34906" s="1433"/>
      <c r="K34906" s="1433"/>
      <c r="L34906" s="1334"/>
    </row>
    <row r="34907" spans="1:12" ht="24" customHeight="1">
      <c r="A34907" s="1355"/>
      <c r="B34907" s="1355"/>
      <c r="C34907" s="1433"/>
      <c r="E34907" s="1433"/>
      <c r="K34907" s="1433"/>
      <c r="L34907" s="1334"/>
    </row>
    <row r="34908" spans="1:12" ht="24" customHeight="1">
      <c r="A34908" s="1355"/>
      <c r="B34908" s="1355"/>
      <c r="C34908" s="1433"/>
      <c r="E34908" s="1433"/>
      <c r="K34908" s="1433"/>
      <c r="L34908" s="1334"/>
    </row>
    <row r="34909" spans="1:12" ht="24" customHeight="1">
      <c r="A34909" s="1355"/>
      <c r="B34909" s="1355"/>
      <c r="C34909" s="1433"/>
      <c r="E34909" s="1433"/>
      <c r="K34909" s="1433"/>
      <c r="L34909" s="1334"/>
    </row>
    <row r="34910" spans="1:12" ht="24" customHeight="1">
      <c r="A34910" s="1355"/>
      <c r="B34910" s="1355"/>
      <c r="C34910" s="1433"/>
      <c r="E34910" s="1433"/>
      <c r="K34910" s="1433"/>
      <c r="L34910" s="1334"/>
    </row>
    <row r="34911" spans="1:12" ht="24" customHeight="1">
      <c r="A34911" s="1355"/>
      <c r="B34911" s="1355"/>
      <c r="C34911" s="1433"/>
      <c r="E34911" s="1433"/>
      <c r="K34911" s="1433"/>
      <c r="L34911" s="1334"/>
    </row>
    <row r="34912" spans="1:12" ht="24" customHeight="1">
      <c r="A34912" s="1355"/>
      <c r="B34912" s="1355"/>
      <c r="C34912" s="1433"/>
      <c r="E34912" s="1433"/>
      <c r="K34912" s="1433"/>
      <c r="L34912" s="1334"/>
    </row>
    <row r="34913" spans="1:12" ht="24" customHeight="1">
      <c r="A34913" s="1355"/>
      <c r="B34913" s="1355"/>
      <c r="C34913" s="1433"/>
      <c r="E34913" s="1433"/>
      <c r="K34913" s="1433"/>
      <c r="L34913" s="1334"/>
    </row>
    <row r="34914" spans="1:12" ht="24" customHeight="1">
      <c r="A34914" s="1355"/>
      <c r="B34914" s="1355"/>
      <c r="C34914" s="1433"/>
      <c r="E34914" s="1433"/>
      <c r="K34914" s="1433"/>
      <c r="L34914" s="1334"/>
    </row>
    <row r="34915" spans="1:12" ht="24" customHeight="1">
      <c r="A34915" s="1355"/>
      <c r="B34915" s="1355"/>
      <c r="C34915" s="1433"/>
      <c r="E34915" s="1433"/>
      <c r="K34915" s="1433"/>
      <c r="L34915" s="1334"/>
    </row>
    <row r="34916" spans="1:12" ht="24" customHeight="1">
      <c r="A34916" s="1355"/>
      <c r="B34916" s="1355"/>
      <c r="C34916" s="1433"/>
      <c r="E34916" s="1433"/>
      <c r="K34916" s="1433"/>
      <c r="L34916" s="1334"/>
    </row>
    <row r="34917" spans="1:12" ht="24" customHeight="1">
      <c r="A34917" s="1355"/>
      <c r="B34917" s="1355"/>
      <c r="C34917" s="1433"/>
      <c r="E34917" s="1433"/>
      <c r="K34917" s="1433"/>
      <c r="L34917" s="1334"/>
    </row>
    <row r="34918" spans="1:12" ht="24" customHeight="1">
      <c r="A34918" s="1355"/>
      <c r="B34918" s="1355"/>
      <c r="C34918" s="1433"/>
      <c r="E34918" s="1433"/>
      <c r="K34918" s="1433"/>
      <c r="L34918" s="1334"/>
    </row>
    <row r="34919" spans="1:12" ht="24" customHeight="1">
      <c r="A34919" s="1355"/>
      <c r="B34919" s="1355"/>
      <c r="C34919" s="1433"/>
      <c r="E34919" s="1433"/>
      <c r="K34919" s="1433"/>
      <c r="L34919" s="1334"/>
    </row>
    <row r="34920" spans="1:12" ht="24" customHeight="1">
      <c r="A34920" s="1355"/>
      <c r="B34920" s="1355"/>
      <c r="C34920" s="1433"/>
      <c r="E34920" s="1433"/>
      <c r="K34920" s="1433"/>
      <c r="L34920" s="1334"/>
    </row>
    <row r="34921" spans="1:12" ht="24" customHeight="1">
      <c r="A34921" s="1355"/>
      <c r="B34921" s="1355"/>
      <c r="C34921" s="1433"/>
      <c r="E34921" s="1433"/>
      <c r="K34921" s="1433"/>
      <c r="L34921" s="1334"/>
    </row>
    <row r="34922" spans="1:12" ht="24" customHeight="1">
      <c r="A34922" s="1355"/>
      <c r="B34922" s="1355"/>
      <c r="C34922" s="1433"/>
      <c r="E34922" s="1433"/>
      <c r="K34922" s="1433"/>
      <c r="L34922" s="1334"/>
    </row>
    <row r="34923" spans="1:12" ht="24" customHeight="1">
      <c r="A34923" s="1355"/>
      <c r="B34923" s="1355"/>
      <c r="C34923" s="1433"/>
      <c r="E34923" s="1433"/>
      <c r="K34923" s="1433"/>
      <c r="L34923" s="1334"/>
    </row>
    <row r="34924" spans="1:12" ht="24" customHeight="1">
      <c r="A34924" s="1355"/>
      <c r="B34924" s="1355"/>
      <c r="C34924" s="1433"/>
      <c r="E34924" s="1433"/>
      <c r="K34924" s="1433"/>
      <c r="L34924" s="1334"/>
    </row>
    <row r="34925" spans="1:12" ht="24" customHeight="1">
      <c r="A34925" s="1355"/>
      <c r="B34925" s="1355"/>
      <c r="C34925" s="1433"/>
      <c r="E34925" s="1433"/>
      <c r="K34925" s="1433"/>
      <c r="L34925" s="1334"/>
    </row>
    <row r="34926" spans="1:12" ht="24" customHeight="1">
      <c r="A34926" s="1355"/>
      <c r="B34926" s="1355"/>
      <c r="C34926" s="1433"/>
      <c r="E34926" s="1433"/>
      <c r="K34926" s="1433"/>
      <c r="L34926" s="1334"/>
    </row>
    <row r="34927" spans="1:12" ht="24" customHeight="1">
      <c r="A34927" s="1355"/>
      <c r="B34927" s="1355"/>
      <c r="C34927" s="1433"/>
      <c r="E34927" s="1433"/>
      <c r="K34927" s="1433"/>
      <c r="L34927" s="1334"/>
    </row>
    <row r="34928" spans="1:12" ht="24" customHeight="1">
      <c r="A34928" s="1355"/>
      <c r="B34928" s="1355"/>
      <c r="C34928" s="1433"/>
      <c r="E34928" s="1433"/>
      <c r="K34928" s="1433"/>
      <c r="L34928" s="1334"/>
    </row>
    <row r="34929" spans="1:12" ht="24" customHeight="1">
      <c r="A34929" s="1355"/>
      <c r="B34929" s="1355"/>
      <c r="C34929" s="1433"/>
      <c r="E34929" s="1433"/>
      <c r="K34929" s="1433"/>
      <c r="L34929" s="1334"/>
    </row>
    <row r="34930" spans="1:12" ht="24" customHeight="1">
      <c r="A34930" s="1355"/>
      <c r="B34930" s="1355"/>
      <c r="C34930" s="1433"/>
      <c r="E34930" s="1433"/>
      <c r="K34930" s="1433"/>
      <c r="L34930" s="1334"/>
    </row>
    <row r="34931" spans="1:12" ht="24" customHeight="1">
      <c r="A34931" s="1355"/>
      <c r="B34931" s="1355"/>
      <c r="C34931" s="1433"/>
      <c r="E34931" s="1433"/>
      <c r="K34931" s="1433"/>
      <c r="L34931" s="1334"/>
    </row>
    <row r="34932" spans="1:12" ht="24" customHeight="1">
      <c r="A34932" s="1355"/>
      <c r="B34932" s="1355"/>
      <c r="C34932" s="1433"/>
      <c r="E34932" s="1433"/>
      <c r="K34932" s="1433"/>
      <c r="L34932" s="1334"/>
    </row>
    <row r="34933" spans="1:12" ht="24" customHeight="1">
      <c r="A34933" s="1355"/>
      <c r="B34933" s="1355"/>
      <c r="C34933" s="1433"/>
      <c r="E34933" s="1433"/>
      <c r="K34933" s="1433"/>
      <c r="L34933" s="1334"/>
    </row>
    <row r="34934" spans="1:12" ht="24" customHeight="1">
      <c r="A34934" s="1355"/>
      <c r="B34934" s="1355"/>
      <c r="C34934" s="1433"/>
      <c r="E34934" s="1433"/>
      <c r="K34934" s="1433"/>
      <c r="L34934" s="1334"/>
    </row>
    <row r="34935" spans="1:12" ht="24" customHeight="1">
      <c r="A34935" s="1355"/>
      <c r="B34935" s="1355"/>
      <c r="C34935" s="1433"/>
      <c r="E34935" s="1433"/>
      <c r="K34935" s="1433"/>
      <c r="L34935" s="1334"/>
    </row>
    <row r="34936" spans="1:12" ht="24" customHeight="1">
      <c r="A34936" s="1355"/>
      <c r="B34936" s="1355"/>
      <c r="C34936" s="1433"/>
      <c r="E34936" s="1433"/>
      <c r="K34936" s="1433"/>
      <c r="L34936" s="1334"/>
    </row>
    <row r="34937" spans="1:12" ht="24" customHeight="1">
      <c r="A34937" s="1355"/>
      <c r="B34937" s="1355"/>
      <c r="C34937" s="1433"/>
      <c r="E34937" s="1433"/>
      <c r="K34937" s="1433"/>
      <c r="L34937" s="1334"/>
    </row>
    <row r="34938" spans="1:12" ht="24" customHeight="1">
      <c r="A34938" s="1355"/>
      <c r="B34938" s="1355"/>
      <c r="C34938" s="1433"/>
      <c r="E34938" s="1433"/>
      <c r="K34938" s="1433"/>
      <c r="L34938" s="1334"/>
    </row>
    <row r="34939" spans="1:12" ht="24" customHeight="1">
      <c r="A34939" s="1355"/>
      <c r="B34939" s="1355"/>
      <c r="C34939" s="1433"/>
      <c r="E34939" s="1433"/>
      <c r="K34939" s="1433"/>
      <c r="L34939" s="1334"/>
    </row>
    <row r="34940" spans="1:12" ht="24" customHeight="1">
      <c r="A34940" s="1355"/>
      <c r="B34940" s="1355"/>
      <c r="C34940" s="1433"/>
      <c r="E34940" s="1433"/>
      <c r="K34940" s="1433"/>
      <c r="L34940" s="1334"/>
    </row>
    <row r="34941" spans="1:12" ht="24" customHeight="1">
      <c r="A34941" s="1355"/>
      <c r="B34941" s="1355"/>
      <c r="C34941" s="1433"/>
      <c r="E34941" s="1433"/>
      <c r="K34941" s="1433"/>
      <c r="L34941" s="1334"/>
    </row>
    <row r="34942" spans="1:12" ht="24" customHeight="1">
      <c r="A34942" s="1355"/>
      <c r="B34942" s="1355"/>
      <c r="C34942" s="1433"/>
      <c r="E34942" s="1433"/>
      <c r="K34942" s="1433"/>
      <c r="L34942" s="1334"/>
    </row>
    <row r="34943" spans="1:12" ht="24" customHeight="1">
      <c r="A34943" s="1355"/>
      <c r="B34943" s="1355"/>
      <c r="C34943" s="1433"/>
      <c r="E34943" s="1433"/>
      <c r="K34943" s="1433"/>
      <c r="L34943" s="1334"/>
    </row>
    <row r="34944" spans="1:12" ht="24" customHeight="1">
      <c r="A34944" s="1355"/>
      <c r="B34944" s="1355"/>
      <c r="C34944" s="1433"/>
      <c r="E34944" s="1433"/>
      <c r="K34944" s="1433"/>
      <c r="L34944" s="1334"/>
    </row>
    <row r="34945" spans="1:12" ht="24" customHeight="1">
      <c r="A34945" s="1355"/>
      <c r="B34945" s="1355"/>
      <c r="C34945" s="1433"/>
      <c r="E34945" s="1433"/>
      <c r="K34945" s="1433"/>
      <c r="L34945" s="1334"/>
    </row>
    <row r="34946" spans="1:12" ht="24" customHeight="1">
      <c r="A34946" s="1355"/>
      <c r="B34946" s="1355"/>
      <c r="C34946" s="1433"/>
      <c r="E34946" s="1433"/>
      <c r="K34946" s="1433"/>
      <c r="L34946" s="1334"/>
    </row>
    <row r="34947" spans="1:12" ht="24" customHeight="1">
      <c r="A34947" s="1355"/>
      <c r="B34947" s="1355"/>
      <c r="C34947" s="1433"/>
      <c r="E34947" s="1433"/>
      <c r="K34947" s="1433"/>
      <c r="L34947" s="1334"/>
    </row>
    <row r="34948" spans="1:12" ht="24" customHeight="1">
      <c r="A34948" s="1355"/>
      <c r="B34948" s="1355"/>
      <c r="C34948" s="1433"/>
      <c r="E34948" s="1433"/>
      <c r="K34948" s="1433"/>
      <c r="L34948" s="1334"/>
    </row>
    <row r="34949" spans="1:12" ht="24" customHeight="1">
      <c r="A34949" s="1355"/>
      <c r="B34949" s="1355"/>
      <c r="C34949" s="1433"/>
      <c r="E34949" s="1433"/>
      <c r="K34949" s="1433"/>
      <c r="L34949" s="1334"/>
    </row>
    <row r="34950" spans="1:12" ht="24" customHeight="1">
      <c r="A34950" s="1355"/>
      <c r="B34950" s="1355"/>
      <c r="C34950" s="1433"/>
      <c r="E34950" s="1433"/>
      <c r="K34950" s="1433"/>
      <c r="L34950" s="1334"/>
    </row>
    <row r="34951" spans="1:12" ht="24" customHeight="1">
      <c r="A34951" s="1355"/>
      <c r="B34951" s="1355"/>
      <c r="C34951" s="1433"/>
      <c r="E34951" s="1433"/>
      <c r="K34951" s="1433"/>
      <c r="L34951" s="1334"/>
    </row>
    <row r="34952" spans="1:12" ht="24" customHeight="1">
      <c r="A34952" s="1355"/>
      <c r="B34952" s="1355"/>
      <c r="C34952" s="1433"/>
      <c r="E34952" s="1433"/>
      <c r="K34952" s="1433"/>
      <c r="L34952" s="1334"/>
    </row>
    <row r="34953" spans="1:12" ht="24" customHeight="1">
      <c r="A34953" s="1355"/>
      <c r="B34953" s="1355"/>
      <c r="C34953" s="1433"/>
      <c r="E34953" s="1433"/>
      <c r="K34953" s="1433"/>
      <c r="L34953" s="1334"/>
    </row>
    <row r="34954" spans="1:12" ht="24" customHeight="1">
      <c r="A34954" s="1355"/>
      <c r="B34954" s="1355"/>
      <c r="C34954" s="1433"/>
      <c r="E34954" s="1433"/>
      <c r="K34954" s="1433"/>
      <c r="L34954" s="1334"/>
    </row>
    <row r="34955" spans="1:12" ht="24" customHeight="1">
      <c r="A34955" s="1355"/>
      <c r="B34955" s="1355"/>
      <c r="C34955" s="1433"/>
      <c r="E34955" s="1433"/>
      <c r="K34955" s="1433"/>
      <c r="L34955" s="1334"/>
    </row>
    <row r="34956" spans="1:12" ht="24" customHeight="1">
      <c r="A34956" s="1355"/>
      <c r="B34956" s="1355"/>
      <c r="C34956" s="1433"/>
      <c r="E34956" s="1433"/>
      <c r="K34956" s="1433"/>
      <c r="L34956" s="1334"/>
    </row>
    <row r="34957" spans="1:12" ht="24" customHeight="1">
      <c r="A34957" s="1355"/>
      <c r="B34957" s="1355"/>
      <c r="C34957" s="1433"/>
      <c r="E34957" s="1433"/>
      <c r="K34957" s="1433"/>
      <c r="L34957" s="1334"/>
    </row>
    <row r="34958" spans="1:12" ht="24" customHeight="1">
      <c r="A34958" s="1355"/>
      <c r="B34958" s="1355"/>
      <c r="C34958" s="1433"/>
      <c r="E34958" s="1433"/>
      <c r="K34958" s="1433"/>
      <c r="L34958" s="1334"/>
    </row>
    <row r="34959" spans="1:12" ht="24" customHeight="1">
      <c r="A34959" s="1355"/>
      <c r="B34959" s="1355"/>
      <c r="C34959" s="1433"/>
      <c r="E34959" s="1433"/>
      <c r="K34959" s="1433"/>
      <c r="L34959" s="1334"/>
    </row>
    <row r="34960" spans="1:12" ht="24" customHeight="1">
      <c r="A34960" s="1355"/>
      <c r="B34960" s="1355"/>
      <c r="C34960" s="1433"/>
      <c r="E34960" s="1433"/>
      <c r="K34960" s="1433"/>
      <c r="L34960" s="1334"/>
    </row>
    <row r="34961" spans="1:12" ht="24" customHeight="1">
      <c r="A34961" s="1355"/>
      <c r="B34961" s="1355"/>
      <c r="C34961" s="1433"/>
      <c r="E34961" s="1433"/>
      <c r="K34961" s="1433"/>
      <c r="L34961" s="1334"/>
    </row>
    <row r="34962" spans="1:12" ht="24" customHeight="1">
      <c r="A34962" s="1355"/>
      <c r="B34962" s="1355"/>
      <c r="C34962" s="1433"/>
      <c r="E34962" s="1433"/>
      <c r="K34962" s="1433"/>
      <c r="L34962" s="1334"/>
    </row>
    <row r="34963" spans="1:12" ht="24" customHeight="1">
      <c r="A34963" s="1355"/>
      <c r="B34963" s="1355"/>
      <c r="C34963" s="1433"/>
      <c r="E34963" s="1433"/>
      <c r="K34963" s="1433"/>
      <c r="L34963" s="1334"/>
    </row>
    <row r="34964" spans="1:12" ht="24" customHeight="1">
      <c r="A34964" s="1355"/>
      <c r="B34964" s="1355"/>
      <c r="C34964" s="1433"/>
      <c r="E34964" s="1433"/>
      <c r="K34964" s="1433"/>
      <c r="L34964" s="1334"/>
    </row>
    <row r="34965" spans="1:12" ht="24" customHeight="1">
      <c r="A34965" s="1355"/>
      <c r="B34965" s="1355"/>
      <c r="C34965" s="1433"/>
      <c r="E34965" s="1433"/>
      <c r="K34965" s="1433"/>
      <c r="L34965" s="1334"/>
    </row>
    <row r="34966" spans="1:12" ht="24" customHeight="1">
      <c r="A34966" s="1355"/>
      <c r="B34966" s="1355"/>
      <c r="C34966" s="1433"/>
      <c r="E34966" s="1433"/>
      <c r="K34966" s="1433"/>
      <c r="L34966" s="1334"/>
    </row>
    <row r="34967" spans="1:12" ht="24" customHeight="1">
      <c r="A34967" s="1355"/>
      <c r="B34967" s="1355"/>
      <c r="C34967" s="1433"/>
      <c r="E34967" s="1433"/>
      <c r="K34967" s="1433"/>
      <c r="L34967" s="1334"/>
    </row>
    <row r="34968" spans="1:12" ht="24" customHeight="1">
      <c r="A34968" s="1355"/>
      <c r="B34968" s="1355"/>
      <c r="C34968" s="1433"/>
      <c r="E34968" s="1433"/>
      <c r="K34968" s="1433"/>
      <c r="L34968" s="1334"/>
    </row>
    <row r="34969" spans="1:12" ht="24" customHeight="1">
      <c r="A34969" s="1355"/>
      <c r="B34969" s="1355"/>
      <c r="C34969" s="1433"/>
      <c r="E34969" s="1433"/>
      <c r="K34969" s="1433"/>
      <c r="L34969" s="1334"/>
    </row>
    <row r="34970" spans="1:12" ht="24" customHeight="1">
      <c r="A34970" s="1355"/>
      <c r="B34970" s="1355"/>
      <c r="C34970" s="1433"/>
      <c r="E34970" s="1433"/>
      <c r="K34970" s="1433"/>
      <c r="L34970" s="1334"/>
    </row>
    <row r="34971" spans="1:12" ht="24" customHeight="1">
      <c r="A34971" s="1355"/>
      <c r="B34971" s="1355"/>
      <c r="C34971" s="1433"/>
      <c r="E34971" s="1433"/>
      <c r="K34971" s="1433"/>
      <c r="L34971" s="1334"/>
    </row>
    <row r="34972" spans="1:12" ht="24" customHeight="1">
      <c r="A34972" s="1355"/>
      <c r="B34972" s="1355"/>
      <c r="C34972" s="1433"/>
      <c r="E34972" s="1433"/>
      <c r="K34972" s="1433"/>
      <c r="L34972" s="1334"/>
    </row>
    <row r="34973" spans="1:12" ht="24" customHeight="1">
      <c r="A34973" s="1355"/>
      <c r="B34973" s="1355"/>
      <c r="C34973" s="1433"/>
      <c r="E34973" s="1433"/>
      <c r="K34973" s="1433"/>
      <c r="L34973" s="1334"/>
    </row>
    <row r="34974" spans="1:12" ht="24" customHeight="1">
      <c r="A34974" s="1355"/>
      <c r="B34974" s="1355"/>
      <c r="C34974" s="1433"/>
      <c r="E34974" s="1433"/>
      <c r="K34974" s="1433"/>
      <c r="L34974" s="1334"/>
    </row>
    <row r="34975" spans="1:12" ht="24" customHeight="1">
      <c r="A34975" s="1355"/>
      <c r="B34975" s="1355"/>
      <c r="C34975" s="1433"/>
      <c r="E34975" s="1433"/>
      <c r="K34975" s="1433"/>
      <c r="L34975" s="1334"/>
    </row>
    <row r="34976" spans="1:12" ht="24" customHeight="1">
      <c r="A34976" s="1355"/>
      <c r="B34976" s="1355"/>
      <c r="C34976" s="1433"/>
      <c r="E34976" s="1433"/>
      <c r="K34976" s="1433"/>
      <c r="L34976" s="1334"/>
    </row>
    <row r="34977" spans="1:12" ht="24" customHeight="1">
      <c r="A34977" s="1355"/>
      <c r="B34977" s="1355"/>
      <c r="C34977" s="1433"/>
      <c r="E34977" s="1433"/>
      <c r="K34977" s="1433"/>
      <c r="L34977" s="1334"/>
    </row>
    <row r="34978" spans="1:12" ht="24" customHeight="1">
      <c r="A34978" s="1355"/>
      <c r="B34978" s="1355"/>
      <c r="C34978" s="1433"/>
      <c r="E34978" s="1433"/>
      <c r="K34978" s="1433"/>
      <c r="L34978" s="1334"/>
    </row>
    <row r="34979" spans="1:12" ht="24" customHeight="1">
      <c r="A34979" s="1355"/>
      <c r="B34979" s="1355"/>
      <c r="C34979" s="1433"/>
      <c r="E34979" s="1433"/>
      <c r="K34979" s="1433"/>
      <c r="L34979" s="1334"/>
    </row>
    <row r="34980" spans="1:12" ht="24" customHeight="1">
      <c r="A34980" s="1355"/>
      <c r="B34980" s="1355"/>
      <c r="C34980" s="1433"/>
      <c r="E34980" s="1433"/>
      <c r="K34980" s="1433"/>
      <c r="L34980" s="1334"/>
    </row>
    <row r="34981" spans="1:12" ht="24" customHeight="1">
      <c r="A34981" s="1355"/>
      <c r="B34981" s="1355"/>
      <c r="C34981" s="1433"/>
      <c r="E34981" s="1433"/>
      <c r="K34981" s="1433"/>
      <c r="L34981" s="1334"/>
    </row>
    <row r="34982" spans="1:12" ht="24" customHeight="1">
      <c r="A34982" s="1355"/>
      <c r="B34982" s="1355"/>
      <c r="C34982" s="1433"/>
      <c r="E34982" s="1433"/>
      <c r="K34982" s="1433"/>
      <c r="L34982" s="1334"/>
    </row>
    <row r="34983" spans="1:12" ht="24" customHeight="1">
      <c r="A34983" s="1355"/>
      <c r="B34983" s="1355"/>
      <c r="C34983" s="1433"/>
      <c r="E34983" s="1433"/>
      <c r="K34983" s="1433"/>
      <c r="L34983" s="1334"/>
    </row>
    <row r="34984" spans="1:12" ht="24" customHeight="1">
      <c r="A34984" s="1355"/>
      <c r="B34984" s="1355"/>
      <c r="C34984" s="1433"/>
      <c r="E34984" s="1433"/>
      <c r="K34984" s="1433"/>
      <c r="L34984" s="1334"/>
    </row>
    <row r="34985" spans="1:12" ht="24" customHeight="1">
      <c r="A34985" s="1355"/>
      <c r="B34985" s="1355"/>
      <c r="C34985" s="1433"/>
      <c r="E34985" s="1433"/>
      <c r="K34985" s="1433"/>
      <c r="L34985" s="1334"/>
    </row>
    <row r="34986" spans="1:12" ht="24" customHeight="1">
      <c r="A34986" s="1355"/>
      <c r="B34986" s="1355"/>
      <c r="C34986" s="1433"/>
      <c r="E34986" s="1433"/>
      <c r="K34986" s="1433"/>
      <c r="L34986" s="1334"/>
    </row>
    <row r="34987" spans="1:12" ht="24" customHeight="1">
      <c r="A34987" s="1355"/>
      <c r="B34987" s="1355"/>
      <c r="C34987" s="1433"/>
      <c r="E34987" s="1433"/>
      <c r="K34987" s="1433"/>
      <c r="L34987" s="1334"/>
    </row>
    <row r="34988" spans="1:12" ht="24" customHeight="1">
      <c r="A34988" s="1355"/>
      <c r="B34988" s="1355"/>
      <c r="C34988" s="1433"/>
      <c r="E34988" s="1433"/>
      <c r="K34988" s="1433"/>
      <c r="L34988" s="1334"/>
    </row>
    <row r="34989" spans="1:12" ht="24" customHeight="1">
      <c r="A34989" s="1355"/>
      <c r="B34989" s="1355"/>
      <c r="C34989" s="1433"/>
      <c r="E34989" s="1433"/>
      <c r="K34989" s="1433"/>
      <c r="L34989" s="1334"/>
    </row>
    <row r="34990" spans="1:12" ht="24" customHeight="1">
      <c r="A34990" s="1355"/>
      <c r="B34990" s="1355"/>
      <c r="C34990" s="1433"/>
      <c r="E34990" s="1433"/>
      <c r="K34990" s="1433"/>
      <c r="L34990" s="1334"/>
    </row>
    <row r="34991" spans="1:12" ht="24" customHeight="1">
      <c r="A34991" s="1355"/>
      <c r="B34991" s="1355"/>
      <c r="C34991" s="1433"/>
      <c r="E34991" s="1433"/>
      <c r="K34991" s="1433"/>
      <c r="L34991" s="1334"/>
    </row>
    <row r="34992" spans="1:12" ht="24" customHeight="1">
      <c r="A34992" s="1355"/>
      <c r="B34992" s="1355"/>
      <c r="C34992" s="1433"/>
      <c r="E34992" s="1433"/>
      <c r="K34992" s="1433"/>
      <c r="L34992" s="1334"/>
    </row>
    <row r="34993" spans="1:12" ht="24" customHeight="1">
      <c r="A34993" s="1355"/>
      <c r="B34993" s="1355"/>
      <c r="C34993" s="1433"/>
      <c r="E34993" s="1433"/>
      <c r="K34993" s="1433"/>
      <c r="L34993" s="1334"/>
    </row>
    <row r="34994" spans="1:12" ht="24" customHeight="1">
      <c r="A34994" s="1355"/>
      <c r="B34994" s="1355"/>
      <c r="C34994" s="1433"/>
      <c r="E34994" s="1433"/>
      <c r="K34994" s="1433"/>
      <c r="L34994" s="1334"/>
    </row>
    <row r="34995" spans="1:12" ht="24" customHeight="1">
      <c r="A34995" s="1355"/>
      <c r="B34995" s="1355"/>
      <c r="C34995" s="1433"/>
      <c r="E34995" s="1433"/>
      <c r="K34995" s="1433"/>
      <c r="L34995" s="1334"/>
    </row>
    <row r="34996" spans="1:12" ht="24" customHeight="1">
      <c r="A34996" s="1355"/>
      <c r="B34996" s="1355"/>
      <c r="C34996" s="1433"/>
      <c r="E34996" s="1433"/>
      <c r="K34996" s="1433"/>
      <c r="L34996" s="1334"/>
    </row>
    <row r="34997" spans="1:12" ht="24" customHeight="1">
      <c r="A34997" s="1355"/>
      <c r="B34997" s="1355"/>
      <c r="C34997" s="1433"/>
      <c r="E34997" s="1433"/>
      <c r="K34997" s="1433"/>
      <c r="L34997" s="1334"/>
    </row>
    <row r="34998" spans="1:12" ht="24" customHeight="1">
      <c r="A34998" s="1355"/>
      <c r="B34998" s="1355"/>
      <c r="C34998" s="1433"/>
      <c r="E34998" s="1433"/>
      <c r="K34998" s="1433"/>
      <c r="L34998" s="1334"/>
    </row>
    <row r="34999" spans="1:12" ht="24" customHeight="1">
      <c r="A34999" s="1355"/>
      <c r="B34999" s="1355"/>
      <c r="C34999" s="1433"/>
      <c r="E34999" s="1433"/>
      <c r="K34999" s="1433"/>
      <c r="L34999" s="1334"/>
    </row>
    <row r="35000" spans="1:12" ht="24" customHeight="1">
      <c r="A35000" s="1355"/>
      <c r="B35000" s="1355"/>
      <c r="C35000" s="1433"/>
      <c r="E35000" s="1433"/>
      <c r="K35000" s="1433"/>
      <c r="L35000" s="1334"/>
    </row>
    <row r="35001" spans="1:12" ht="24" customHeight="1">
      <c r="A35001" s="1355"/>
      <c r="B35001" s="1355"/>
      <c r="C35001" s="1433"/>
      <c r="E35001" s="1433"/>
      <c r="K35001" s="1433"/>
      <c r="L35001" s="1334"/>
    </row>
    <row r="35002" spans="1:12" ht="24" customHeight="1">
      <c r="A35002" s="1355"/>
      <c r="B35002" s="1355"/>
      <c r="C35002" s="1433"/>
      <c r="E35002" s="1433"/>
      <c r="K35002" s="1433"/>
      <c r="L35002" s="1334"/>
    </row>
    <row r="35003" spans="1:12" ht="24" customHeight="1">
      <c r="A35003" s="1355"/>
      <c r="B35003" s="1355"/>
      <c r="C35003" s="1433"/>
      <c r="E35003" s="1433"/>
      <c r="K35003" s="1433"/>
      <c r="L35003" s="1334"/>
    </row>
    <row r="35004" spans="1:12" ht="24" customHeight="1">
      <c r="A35004" s="1355"/>
      <c r="B35004" s="1355"/>
      <c r="C35004" s="1433"/>
      <c r="E35004" s="1433"/>
      <c r="K35004" s="1433"/>
      <c r="L35004" s="1334"/>
    </row>
    <row r="35005" spans="1:12" ht="24" customHeight="1">
      <c r="A35005" s="1355"/>
      <c r="B35005" s="1355"/>
      <c r="C35005" s="1433"/>
      <c r="E35005" s="1433"/>
      <c r="K35005" s="1433"/>
      <c r="L35005" s="1334"/>
    </row>
    <row r="35006" spans="1:12" ht="24" customHeight="1">
      <c r="A35006" s="1355"/>
      <c r="B35006" s="1355"/>
      <c r="C35006" s="1433"/>
      <c r="E35006" s="1433"/>
      <c r="K35006" s="1433"/>
      <c r="L35006" s="1334"/>
    </row>
    <row r="35007" spans="1:12" ht="24" customHeight="1">
      <c r="A35007" s="1355"/>
      <c r="B35007" s="1355"/>
      <c r="C35007" s="1433"/>
      <c r="E35007" s="1433"/>
      <c r="K35007" s="1433"/>
      <c r="L35007" s="1334"/>
    </row>
    <row r="35008" spans="1:12" ht="24" customHeight="1">
      <c r="A35008" s="1355"/>
      <c r="B35008" s="1355"/>
      <c r="C35008" s="1433"/>
      <c r="E35008" s="1433"/>
      <c r="K35008" s="1433"/>
      <c r="L35008" s="1334"/>
    </row>
    <row r="35009" spans="1:12" ht="24" customHeight="1">
      <c r="A35009" s="1355"/>
      <c r="B35009" s="1355"/>
      <c r="C35009" s="1433"/>
      <c r="E35009" s="1433"/>
      <c r="K35009" s="1433"/>
      <c r="L35009" s="1334"/>
    </row>
    <row r="35010" spans="1:12" ht="24" customHeight="1">
      <c r="A35010" s="1355"/>
      <c r="B35010" s="1355"/>
      <c r="C35010" s="1433"/>
      <c r="E35010" s="1433"/>
      <c r="K35010" s="1433"/>
      <c r="L35010" s="1334"/>
    </row>
    <row r="35011" spans="1:12" ht="24" customHeight="1">
      <c r="A35011" s="1355"/>
      <c r="B35011" s="1355"/>
      <c r="C35011" s="1433"/>
      <c r="E35011" s="1433"/>
      <c r="K35011" s="1433"/>
      <c r="L35011" s="1334"/>
    </row>
    <row r="35012" spans="1:12" ht="24" customHeight="1">
      <c r="A35012" s="1355"/>
      <c r="B35012" s="1355"/>
      <c r="C35012" s="1433"/>
      <c r="E35012" s="1433"/>
      <c r="K35012" s="1433"/>
      <c r="L35012" s="1334"/>
    </row>
    <row r="35013" spans="1:12" ht="24" customHeight="1">
      <c r="A35013" s="1355"/>
      <c r="B35013" s="1355"/>
      <c r="C35013" s="1433"/>
      <c r="E35013" s="1433"/>
      <c r="K35013" s="1433"/>
      <c r="L35013" s="1334"/>
    </row>
    <row r="35014" spans="1:12" ht="24" customHeight="1">
      <c r="A35014" s="1355"/>
      <c r="B35014" s="1355"/>
      <c r="C35014" s="1433"/>
      <c r="E35014" s="1433"/>
      <c r="K35014" s="1433"/>
      <c r="L35014" s="1334"/>
    </row>
    <row r="35015" spans="1:12" ht="24" customHeight="1">
      <c r="A35015" s="1355"/>
      <c r="B35015" s="1355"/>
      <c r="C35015" s="1433"/>
      <c r="E35015" s="1433"/>
      <c r="K35015" s="1433"/>
      <c r="L35015" s="1334"/>
    </row>
    <row r="35016" spans="1:12" ht="24" customHeight="1">
      <c r="A35016" s="1355"/>
      <c r="B35016" s="1355"/>
      <c r="C35016" s="1433"/>
      <c r="E35016" s="1433"/>
      <c r="K35016" s="1433"/>
      <c r="L35016" s="1334"/>
    </row>
    <row r="35017" spans="1:12" ht="24" customHeight="1">
      <c r="A35017" s="1355"/>
      <c r="B35017" s="1355"/>
      <c r="C35017" s="1433"/>
      <c r="E35017" s="1433"/>
      <c r="K35017" s="1433"/>
      <c r="L35017" s="1334"/>
    </row>
    <row r="35018" spans="1:12" ht="24" customHeight="1">
      <c r="A35018" s="1355"/>
      <c r="B35018" s="1355"/>
      <c r="C35018" s="1433"/>
      <c r="E35018" s="1433"/>
      <c r="K35018" s="1433"/>
      <c r="L35018" s="1334"/>
    </row>
    <row r="35019" spans="1:12" ht="24" customHeight="1">
      <c r="A35019" s="1355"/>
      <c r="B35019" s="1355"/>
      <c r="C35019" s="1433"/>
      <c r="E35019" s="1433"/>
      <c r="K35019" s="1433"/>
      <c r="L35019" s="1334"/>
    </row>
    <row r="35020" spans="1:12" ht="24" customHeight="1">
      <c r="A35020" s="1355"/>
      <c r="B35020" s="1355"/>
      <c r="C35020" s="1433"/>
      <c r="E35020" s="1433"/>
      <c r="K35020" s="1433"/>
      <c r="L35020" s="1334"/>
    </row>
    <row r="35021" spans="1:12" ht="24" customHeight="1">
      <c r="A35021" s="1355"/>
      <c r="B35021" s="1355"/>
      <c r="C35021" s="1433"/>
      <c r="E35021" s="1433"/>
      <c r="K35021" s="1433"/>
      <c r="L35021" s="1334"/>
    </row>
    <row r="35022" spans="1:12" ht="24" customHeight="1">
      <c r="A35022" s="1355"/>
      <c r="B35022" s="1355"/>
      <c r="C35022" s="1433"/>
      <c r="E35022" s="1433"/>
      <c r="K35022" s="1433"/>
      <c r="L35022" s="1334"/>
    </row>
    <row r="35023" spans="1:12" ht="24" customHeight="1">
      <c r="A35023" s="1355"/>
      <c r="B35023" s="1355"/>
      <c r="C35023" s="1433"/>
      <c r="E35023" s="1433"/>
      <c r="K35023" s="1433"/>
      <c r="L35023" s="1334"/>
    </row>
    <row r="35024" spans="1:12" ht="24" customHeight="1">
      <c r="A35024" s="1355"/>
      <c r="B35024" s="1355"/>
      <c r="C35024" s="1433"/>
      <c r="E35024" s="1433"/>
      <c r="K35024" s="1433"/>
      <c r="L35024" s="1334"/>
    </row>
    <row r="35025" spans="1:12" ht="24" customHeight="1">
      <c r="A35025" s="1355"/>
      <c r="B35025" s="1355"/>
      <c r="C35025" s="1433"/>
      <c r="E35025" s="1433"/>
      <c r="K35025" s="1433"/>
      <c r="L35025" s="1334"/>
    </row>
    <row r="35026" spans="1:12" ht="24" customHeight="1">
      <c r="A35026" s="1355"/>
      <c r="B35026" s="1355"/>
      <c r="C35026" s="1433"/>
      <c r="E35026" s="1433"/>
      <c r="K35026" s="1433"/>
      <c r="L35026" s="1334"/>
    </row>
    <row r="35027" spans="1:12" ht="24" customHeight="1">
      <c r="A35027" s="1355"/>
      <c r="B35027" s="1355"/>
      <c r="C35027" s="1433"/>
      <c r="E35027" s="1433"/>
      <c r="K35027" s="1433"/>
      <c r="L35027" s="1334"/>
    </row>
    <row r="35028" spans="1:12" ht="24" customHeight="1">
      <c r="A35028" s="1355"/>
      <c r="B35028" s="1355"/>
      <c r="C35028" s="1433"/>
      <c r="E35028" s="1433"/>
      <c r="K35028" s="1433"/>
      <c r="L35028" s="1334"/>
    </row>
    <row r="35029" spans="1:12" ht="24" customHeight="1">
      <c r="A35029" s="1355"/>
      <c r="B35029" s="1355"/>
      <c r="C35029" s="1433"/>
      <c r="E35029" s="1433"/>
      <c r="K35029" s="1433"/>
      <c r="L35029" s="1334"/>
    </row>
    <row r="35030" spans="1:12" ht="24" customHeight="1">
      <c r="A35030" s="1355"/>
      <c r="B35030" s="1355"/>
      <c r="C35030" s="1433"/>
      <c r="E35030" s="1433"/>
      <c r="K35030" s="1433"/>
      <c r="L35030" s="1334"/>
    </row>
    <row r="35031" spans="1:12" ht="24" customHeight="1">
      <c r="A35031" s="1355"/>
      <c r="B35031" s="1355"/>
      <c r="C35031" s="1433"/>
      <c r="E35031" s="1433"/>
      <c r="K35031" s="1433"/>
      <c r="L35031" s="1334"/>
    </row>
    <row r="35032" spans="1:12" ht="24" customHeight="1">
      <c r="A35032" s="1355"/>
      <c r="B35032" s="1355"/>
      <c r="C35032" s="1433"/>
      <c r="E35032" s="1433"/>
      <c r="K35032" s="1433"/>
      <c r="L35032" s="1334"/>
    </row>
    <row r="35033" spans="1:12" ht="24" customHeight="1">
      <c r="A35033" s="1355"/>
      <c r="B35033" s="1355"/>
      <c r="C35033" s="1433"/>
      <c r="E35033" s="1433"/>
      <c r="K35033" s="1433"/>
      <c r="L35033" s="1334"/>
    </row>
    <row r="35034" spans="1:12" ht="24" customHeight="1">
      <c r="A35034" s="1355"/>
      <c r="B35034" s="1355"/>
      <c r="C35034" s="1433"/>
      <c r="E35034" s="1433"/>
      <c r="K35034" s="1433"/>
      <c r="L35034" s="1334"/>
    </row>
    <row r="35035" spans="1:12" ht="24" customHeight="1">
      <c r="A35035" s="1355"/>
      <c r="B35035" s="1355"/>
      <c r="C35035" s="1433"/>
      <c r="E35035" s="1433"/>
      <c r="K35035" s="1433"/>
      <c r="L35035" s="1334"/>
    </row>
    <row r="35036" spans="1:12" ht="24" customHeight="1">
      <c r="A35036" s="1355"/>
      <c r="B35036" s="1355"/>
      <c r="C35036" s="1433"/>
      <c r="E35036" s="1433"/>
      <c r="K35036" s="1433"/>
      <c r="L35036" s="1334"/>
    </row>
    <row r="35037" spans="1:12" ht="24" customHeight="1">
      <c r="A35037" s="1355"/>
      <c r="B35037" s="1355"/>
      <c r="C35037" s="1433"/>
      <c r="E35037" s="1433"/>
      <c r="K35037" s="1433"/>
      <c r="L35037" s="1334"/>
    </row>
    <row r="35038" spans="1:12" ht="24" customHeight="1">
      <c r="A35038" s="1355"/>
      <c r="B35038" s="1355"/>
      <c r="C35038" s="1433"/>
      <c r="E35038" s="1433"/>
      <c r="K35038" s="1433"/>
      <c r="L35038" s="1334"/>
    </row>
    <row r="35039" spans="1:12" ht="24" customHeight="1">
      <c r="A35039" s="1355"/>
      <c r="B35039" s="1355"/>
      <c r="C35039" s="1433"/>
      <c r="E35039" s="1433"/>
      <c r="K35039" s="1433"/>
      <c r="L35039" s="1334"/>
    </row>
    <row r="35040" spans="1:12" ht="24" customHeight="1">
      <c r="A35040" s="1355"/>
      <c r="B35040" s="1355"/>
      <c r="C35040" s="1433"/>
      <c r="E35040" s="1433"/>
      <c r="K35040" s="1433"/>
      <c r="L35040" s="1334"/>
    </row>
    <row r="35041" spans="1:12" ht="24" customHeight="1">
      <c r="A35041" s="1355"/>
      <c r="B35041" s="1355"/>
      <c r="C35041" s="1433"/>
      <c r="E35041" s="1433"/>
      <c r="K35041" s="1433"/>
      <c r="L35041" s="1334"/>
    </row>
    <row r="35042" spans="1:12" ht="24" customHeight="1">
      <c r="A35042" s="1355"/>
      <c r="B35042" s="1355"/>
      <c r="C35042" s="1433"/>
      <c r="E35042" s="1433"/>
      <c r="K35042" s="1433"/>
      <c r="L35042" s="1334"/>
    </row>
    <row r="35043" spans="1:12" ht="24" customHeight="1">
      <c r="A35043" s="1355"/>
      <c r="B35043" s="1355"/>
      <c r="C35043" s="1433"/>
      <c r="E35043" s="1433"/>
      <c r="K35043" s="1433"/>
      <c r="L35043" s="1334"/>
    </row>
    <row r="35044" spans="1:12" ht="24" customHeight="1">
      <c r="A35044" s="1355"/>
      <c r="B35044" s="1355"/>
      <c r="C35044" s="1433"/>
      <c r="E35044" s="1433"/>
      <c r="K35044" s="1433"/>
      <c r="L35044" s="1334"/>
    </row>
    <row r="35045" spans="1:12" ht="24" customHeight="1">
      <c r="A35045" s="1355"/>
      <c r="B35045" s="1355"/>
      <c r="C35045" s="1433"/>
      <c r="E35045" s="1433"/>
      <c r="K35045" s="1433"/>
      <c r="L35045" s="1334"/>
    </row>
    <row r="35046" spans="1:12" ht="24" customHeight="1">
      <c r="A35046" s="1355"/>
      <c r="B35046" s="1355"/>
      <c r="C35046" s="1433"/>
      <c r="E35046" s="1433"/>
      <c r="K35046" s="1433"/>
      <c r="L35046" s="1334"/>
    </row>
    <row r="35047" spans="1:12" ht="24" customHeight="1">
      <c r="A35047" s="1355"/>
      <c r="B35047" s="1355"/>
      <c r="C35047" s="1433"/>
      <c r="E35047" s="1433"/>
      <c r="K35047" s="1433"/>
      <c r="L35047" s="1334"/>
    </row>
    <row r="35048" spans="1:12" ht="24" customHeight="1">
      <c r="A35048" s="1355"/>
      <c r="B35048" s="1355"/>
      <c r="C35048" s="1433"/>
      <c r="E35048" s="1433"/>
      <c r="K35048" s="1433"/>
      <c r="L35048" s="1334"/>
    </row>
    <row r="35049" spans="1:12" ht="24" customHeight="1">
      <c r="A35049" s="1355"/>
      <c r="B35049" s="1355"/>
      <c r="C35049" s="1433"/>
      <c r="E35049" s="1433"/>
      <c r="K35049" s="1433"/>
      <c r="L35049" s="1334"/>
    </row>
    <row r="35050" spans="1:12" ht="24" customHeight="1">
      <c r="A35050" s="1355"/>
      <c r="B35050" s="1355"/>
      <c r="C35050" s="1433"/>
      <c r="E35050" s="1433"/>
      <c r="K35050" s="1433"/>
      <c r="L35050" s="1334"/>
    </row>
    <row r="35051" spans="1:12" ht="24" customHeight="1">
      <c r="A35051" s="1355"/>
      <c r="B35051" s="1355"/>
      <c r="C35051" s="1433"/>
      <c r="E35051" s="1433"/>
      <c r="K35051" s="1433"/>
      <c r="L35051" s="1334"/>
    </row>
    <row r="35052" spans="1:12" ht="24" customHeight="1">
      <c r="A35052" s="1355"/>
      <c r="B35052" s="1355"/>
      <c r="C35052" s="1433"/>
      <c r="E35052" s="1433"/>
      <c r="K35052" s="1433"/>
      <c r="L35052" s="1334"/>
    </row>
    <row r="35053" spans="1:12" ht="24" customHeight="1">
      <c r="A35053" s="1355"/>
      <c r="B35053" s="1355"/>
      <c r="C35053" s="1433"/>
      <c r="E35053" s="1433"/>
      <c r="K35053" s="1433"/>
      <c r="L35053" s="1334"/>
    </row>
    <row r="35054" spans="1:12" ht="24" customHeight="1">
      <c r="A35054" s="1355"/>
      <c r="B35054" s="1355"/>
      <c r="C35054" s="1433"/>
      <c r="E35054" s="1433"/>
      <c r="K35054" s="1433"/>
      <c r="L35054" s="1334"/>
    </row>
    <row r="35055" spans="1:12" ht="24" customHeight="1">
      <c r="A35055" s="1355"/>
      <c r="B35055" s="1355"/>
      <c r="C35055" s="1433"/>
      <c r="E35055" s="1433"/>
      <c r="K35055" s="1433"/>
      <c r="L35055" s="1334"/>
    </row>
    <row r="35056" spans="1:12" ht="24" customHeight="1">
      <c r="A35056" s="1355"/>
      <c r="B35056" s="1355"/>
      <c r="C35056" s="1433"/>
      <c r="E35056" s="1433"/>
      <c r="K35056" s="1433"/>
      <c r="L35056" s="1334"/>
    </row>
    <row r="35057" spans="1:12" ht="24" customHeight="1">
      <c r="A35057" s="1355"/>
      <c r="B35057" s="1355"/>
      <c r="C35057" s="1433"/>
      <c r="E35057" s="1433"/>
      <c r="K35057" s="1433"/>
      <c r="L35057" s="1334"/>
    </row>
    <row r="35058" spans="1:12" ht="24" customHeight="1">
      <c r="A35058" s="1355"/>
      <c r="B35058" s="1355"/>
      <c r="C35058" s="1433"/>
      <c r="E35058" s="1433"/>
      <c r="K35058" s="1433"/>
      <c r="L35058" s="1334"/>
    </row>
    <row r="35059" spans="1:12" ht="24" customHeight="1">
      <c r="A35059" s="1355"/>
      <c r="B35059" s="1355"/>
      <c r="C35059" s="1433"/>
      <c r="E35059" s="1433"/>
      <c r="K35059" s="1433"/>
      <c r="L35059" s="1334"/>
    </row>
    <row r="35060" spans="1:12" ht="24" customHeight="1">
      <c r="A35060" s="1355"/>
      <c r="B35060" s="1355"/>
      <c r="C35060" s="1433"/>
      <c r="E35060" s="1433"/>
      <c r="K35060" s="1433"/>
      <c r="L35060" s="1334"/>
    </row>
    <row r="35061" spans="1:12" ht="24" customHeight="1">
      <c r="A35061" s="1355"/>
      <c r="B35061" s="1355"/>
      <c r="C35061" s="1433"/>
      <c r="E35061" s="1433"/>
      <c r="K35061" s="1433"/>
      <c r="L35061" s="1334"/>
    </row>
    <row r="35062" spans="1:12" ht="24" customHeight="1">
      <c r="A35062" s="1355"/>
      <c r="B35062" s="1355"/>
      <c r="C35062" s="1433"/>
      <c r="E35062" s="1433"/>
      <c r="K35062" s="1433"/>
      <c r="L35062" s="1334"/>
    </row>
    <row r="35063" spans="1:12" ht="24" customHeight="1">
      <c r="A35063" s="1355"/>
      <c r="B35063" s="1355"/>
      <c r="C35063" s="1433"/>
      <c r="E35063" s="1433"/>
      <c r="K35063" s="1433"/>
      <c r="L35063" s="1334"/>
    </row>
    <row r="35064" spans="1:12" ht="24" customHeight="1">
      <c r="A35064" s="1355"/>
      <c r="B35064" s="1355"/>
      <c r="C35064" s="1433"/>
      <c r="E35064" s="1433"/>
      <c r="K35064" s="1433"/>
      <c r="L35064" s="1334"/>
    </row>
    <row r="35065" spans="1:12" ht="24" customHeight="1">
      <c r="A35065" s="1355"/>
      <c r="B35065" s="1355"/>
      <c r="C35065" s="1433"/>
      <c r="E35065" s="1433"/>
      <c r="K35065" s="1433"/>
      <c r="L35065" s="1334"/>
    </row>
    <row r="35066" spans="1:12" ht="24" customHeight="1">
      <c r="A35066" s="1355"/>
      <c r="B35066" s="1355"/>
      <c r="C35066" s="1433"/>
      <c r="E35066" s="1433"/>
      <c r="K35066" s="1433"/>
      <c r="L35066" s="1334"/>
    </row>
    <row r="35067" spans="1:12" ht="24" customHeight="1">
      <c r="A35067" s="1355"/>
      <c r="B35067" s="1355"/>
      <c r="C35067" s="1433"/>
      <c r="E35067" s="1433"/>
      <c r="K35067" s="1433"/>
      <c r="L35067" s="1334"/>
    </row>
    <row r="35068" spans="1:12" ht="24" customHeight="1">
      <c r="A35068" s="1355"/>
      <c r="B35068" s="1355"/>
      <c r="C35068" s="1433"/>
      <c r="E35068" s="1433"/>
      <c r="K35068" s="1433"/>
      <c r="L35068" s="1334"/>
    </row>
    <row r="35069" spans="1:12" ht="24" customHeight="1">
      <c r="A35069" s="1355"/>
      <c r="B35069" s="1355"/>
      <c r="C35069" s="1433"/>
      <c r="E35069" s="1433"/>
      <c r="K35069" s="1433"/>
      <c r="L35069" s="1334"/>
    </row>
    <row r="35070" spans="1:12" ht="24" customHeight="1">
      <c r="A35070" s="1355"/>
      <c r="B35070" s="1355"/>
      <c r="C35070" s="1433"/>
      <c r="E35070" s="1433"/>
      <c r="K35070" s="1433"/>
      <c r="L35070" s="1334"/>
    </row>
    <row r="35071" spans="1:12" ht="24" customHeight="1">
      <c r="A35071" s="1355"/>
      <c r="B35071" s="1355"/>
      <c r="C35071" s="1433"/>
      <c r="E35071" s="1433"/>
      <c r="K35071" s="1433"/>
      <c r="L35071" s="1334"/>
    </row>
    <row r="35072" spans="1:12" ht="24" customHeight="1">
      <c r="A35072" s="1355"/>
      <c r="B35072" s="1355"/>
      <c r="C35072" s="1433"/>
      <c r="E35072" s="1433"/>
      <c r="K35072" s="1433"/>
      <c r="L35072" s="1334"/>
    </row>
    <row r="35073" spans="1:12" ht="24" customHeight="1">
      <c r="A35073" s="1355"/>
      <c r="B35073" s="1355"/>
      <c r="C35073" s="1433"/>
      <c r="E35073" s="1433"/>
      <c r="K35073" s="1433"/>
      <c r="L35073" s="1334"/>
    </row>
    <row r="35074" spans="1:12" ht="24" customHeight="1">
      <c r="A35074" s="1355"/>
      <c r="B35074" s="1355"/>
      <c r="C35074" s="1433"/>
      <c r="E35074" s="1433"/>
      <c r="K35074" s="1433"/>
      <c r="L35074" s="1334"/>
    </row>
    <row r="35075" spans="1:12" ht="24" customHeight="1">
      <c r="A35075" s="1355"/>
      <c r="B35075" s="1355"/>
      <c r="C35075" s="1433"/>
      <c r="E35075" s="1433"/>
      <c r="K35075" s="1433"/>
      <c r="L35075" s="1334"/>
    </row>
    <row r="35076" spans="1:12" ht="24" customHeight="1">
      <c r="A35076" s="1355"/>
      <c r="B35076" s="1355"/>
      <c r="C35076" s="1433"/>
      <c r="E35076" s="1433"/>
      <c r="K35076" s="1433"/>
      <c r="L35076" s="1334"/>
    </row>
    <row r="35077" spans="1:12" ht="24" customHeight="1">
      <c r="A35077" s="1355"/>
      <c r="B35077" s="1355"/>
      <c r="C35077" s="1433"/>
      <c r="E35077" s="1433"/>
      <c r="K35077" s="1433"/>
      <c r="L35077" s="1334"/>
    </row>
    <row r="35078" spans="1:12" ht="24" customHeight="1">
      <c r="A35078" s="1355"/>
      <c r="B35078" s="1355"/>
      <c r="C35078" s="1433"/>
      <c r="E35078" s="1433"/>
      <c r="K35078" s="1433"/>
      <c r="L35078" s="1334"/>
    </row>
    <row r="35079" spans="1:12" ht="24" customHeight="1">
      <c r="A35079" s="1355"/>
      <c r="B35079" s="1355"/>
      <c r="C35079" s="1433"/>
      <c r="E35079" s="1433"/>
      <c r="K35079" s="1433"/>
      <c r="L35079" s="1334"/>
    </row>
    <row r="35080" spans="1:12" ht="24" customHeight="1">
      <c r="A35080" s="1355"/>
      <c r="B35080" s="1355"/>
      <c r="C35080" s="1433"/>
      <c r="E35080" s="1433"/>
      <c r="K35080" s="1433"/>
      <c r="L35080" s="1334"/>
    </row>
    <row r="35081" spans="1:12" ht="24" customHeight="1">
      <c r="A35081" s="1355"/>
      <c r="B35081" s="1355"/>
      <c r="C35081" s="1433"/>
      <c r="E35081" s="1433"/>
      <c r="K35081" s="1433"/>
      <c r="L35081" s="1334"/>
    </row>
    <row r="35082" spans="1:12" ht="24" customHeight="1">
      <c r="A35082" s="1355"/>
      <c r="B35082" s="1355"/>
      <c r="C35082" s="1433"/>
      <c r="E35082" s="1433"/>
      <c r="K35082" s="1433"/>
      <c r="L35082" s="1334"/>
    </row>
    <row r="35083" spans="1:12" ht="24" customHeight="1">
      <c r="A35083" s="1355"/>
      <c r="B35083" s="1355"/>
      <c r="C35083" s="1433"/>
      <c r="E35083" s="1433"/>
      <c r="K35083" s="1433"/>
      <c r="L35083" s="1334"/>
    </row>
    <row r="35084" spans="1:12" ht="24" customHeight="1">
      <c r="A35084" s="1355"/>
      <c r="B35084" s="1355"/>
      <c r="C35084" s="1433"/>
      <c r="E35084" s="1433"/>
      <c r="K35084" s="1433"/>
      <c r="L35084" s="1334"/>
    </row>
    <row r="35085" spans="1:12" ht="24" customHeight="1">
      <c r="A35085" s="1355"/>
      <c r="B35085" s="1355"/>
      <c r="C35085" s="1433"/>
      <c r="E35085" s="1433"/>
      <c r="K35085" s="1433"/>
      <c r="L35085" s="1334"/>
    </row>
    <row r="35086" spans="1:12" ht="24" customHeight="1">
      <c r="A35086" s="1355"/>
      <c r="B35086" s="1355"/>
      <c r="C35086" s="1433"/>
      <c r="E35086" s="1433"/>
      <c r="K35086" s="1433"/>
      <c r="L35086" s="1334"/>
    </row>
    <row r="35087" spans="1:12" ht="24" customHeight="1">
      <c r="A35087" s="1355"/>
      <c r="B35087" s="1355"/>
      <c r="C35087" s="1433"/>
      <c r="E35087" s="1433"/>
      <c r="K35087" s="1433"/>
      <c r="L35087" s="1334"/>
    </row>
    <row r="35088" spans="1:12" ht="24" customHeight="1">
      <c r="A35088" s="1355"/>
      <c r="B35088" s="1355"/>
      <c r="C35088" s="1433"/>
      <c r="E35088" s="1433"/>
      <c r="K35088" s="1433"/>
      <c r="L35088" s="1334"/>
    </row>
    <row r="35089" spans="1:12" ht="24" customHeight="1">
      <c r="A35089" s="1355"/>
      <c r="B35089" s="1355"/>
      <c r="C35089" s="1433"/>
      <c r="E35089" s="1433"/>
      <c r="K35089" s="1433"/>
      <c r="L35089" s="1334"/>
    </row>
    <row r="35090" spans="1:12" ht="24" customHeight="1">
      <c r="A35090" s="1355"/>
      <c r="B35090" s="1355"/>
      <c r="C35090" s="1433"/>
      <c r="E35090" s="1433"/>
      <c r="K35090" s="1433"/>
      <c r="L35090" s="1334"/>
    </row>
    <row r="35091" spans="1:12" ht="24" customHeight="1">
      <c r="A35091" s="1355"/>
      <c r="B35091" s="1355"/>
      <c r="C35091" s="1433"/>
      <c r="E35091" s="1433"/>
      <c r="K35091" s="1433"/>
      <c r="L35091" s="1334"/>
    </row>
    <row r="35092" spans="1:12" ht="24" customHeight="1">
      <c r="A35092" s="1355"/>
      <c r="B35092" s="1355"/>
      <c r="C35092" s="1433"/>
      <c r="E35092" s="1433"/>
      <c r="K35092" s="1433"/>
      <c r="L35092" s="1334"/>
    </row>
    <row r="35093" spans="1:12" ht="24" customHeight="1">
      <c r="A35093" s="1355"/>
      <c r="B35093" s="1355"/>
      <c r="C35093" s="1433"/>
      <c r="E35093" s="1433"/>
      <c r="K35093" s="1433"/>
      <c r="L35093" s="1334"/>
    </row>
    <row r="35094" spans="1:12" ht="24" customHeight="1">
      <c r="A35094" s="1355"/>
      <c r="B35094" s="1355"/>
      <c r="C35094" s="1433"/>
      <c r="E35094" s="1433"/>
      <c r="K35094" s="1433"/>
      <c r="L35094" s="1334"/>
    </row>
    <row r="35095" spans="1:12" ht="24" customHeight="1">
      <c r="A35095" s="1355"/>
      <c r="B35095" s="1355"/>
      <c r="C35095" s="1433"/>
      <c r="E35095" s="1433"/>
      <c r="K35095" s="1433"/>
      <c r="L35095" s="1334"/>
    </row>
    <row r="35096" spans="1:12" ht="24" customHeight="1">
      <c r="A35096" s="1355"/>
      <c r="B35096" s="1355"/>
      <c r="C35096" s="1433"/>
      <c r="E35096" s="1433"/>
      <c r="K35096" s="1433"/>
      <c r="L35096" s="1334"/>
    </row>
    <row r="35097" spans="1:12" ht="24" customHeight="1">
      <c r="A35097" s="1355"/>
      <c r="B35097" s="1355"/>
      <c r="C35097" s="1433"/>
      <c r="E35097" s="1433"/>
      <c r="K35097" s="1433"/>
      <c r="L35097" s="1334"/>
    </row>
    <row r="35098" spans="1:12" ht="24" customHeight="1">
      <c r="A35098" s="1355"/>
      <c r="B35098" s="1355"/>
      <c r="C35098" s="1433"/>
      <c r="E35098" s="1433"/>
      <c r="K35098" s="1433"/>
      <c r="L35098" s="1334"/>
    </row>
    <row r="35099" spans="1:12" ht="24" customHeight="1">
      <c r="A35099" s="1355"/>
      <c r="B35099" s="1355"/>
      <c r="C35099" s="1433"/>
      <c r="E35099" s="1433"/>
      <c r="K35099" s="1433"/>
      <c r="L35099" s="1334"/>
    </row>
    <row r="35100" spans="1:12" ht="24" customHeight="1">
      <c r="A35100" s="1355"/>
      <c r="B35100" s="1355"/>
      <c r="C35100" s="1433"/>
      <c r="E35100" s="1433"/>
      <c r="K35100" s="1433"/>
      <c r="L35100" s="1334"/>
    </row>
    <row r="35101" spans="1:12" ht="24" customHeight="1">
      <c r="A35101" s="1355"/>
      <c r="B35101" s="1355"/>
      <c r="C35101" s="1433"/>
      <c r="E35101" s="1433"/>
      <c r="K35101" s="1433"/>
      <c r="L35101" s="1334"/>
    </row>
    <row r="35102" spans="1:12" ht="24" customHeight="1">
      <c r="A35102" s="1355"/>
      <c r="B35102" s="1355"/>
      <c r="C35102" s="1433"/>
      <c r="E35102" s="1433"/>
      <c r="K35102" s="1433"/>
      <c r="L35102" s="1334"/>
    </row>
    <row r="35103" spans="1:12" ht="24" customHeight="1">
      <c r="A35103" s="1355"/>
      <c r="B35103" s="1355"/>
      <c r="C35103" s="1433"/>
      <c r="E35103" s="1433"/>
      <c r="K35103" s="1433"/>
      <c r="L35103" s="1334"/>
    </row>
    <row r="35104" spans="1:12" ht="24" customHeight="1">
      <c r="A35104" s="1355"/>
      <c r="B35104" s="1355"/>
      <c r="C35104" s="1433"/>
      <c r="E35104" s="1433"/>
      <c r="K35104" s="1433"/>
      <c r="L35104" s="1334"/>
    </row>
    <row r="35105" spans="1:12" ht="24" customHeight="1">
      <c r="A35105" s="1355"/>
      <c r="B35105" s="1355"/>
      <c r="C35105" s="1433"/>
      <c r="E35105" s="1433"/>
      <c r="K35105" s="1433"/>
      <c r="L35105" s="1334"/>
    </row>
    <row r="35106" spans="1:12" ht="24" customHeight="1">
      <c r="A35106" s="1355"/>
      <c r="B35106" s="1355"/>
      <c r="C35106" s="1433"/>
      <c r="E35106" s="1433"/>
      <c r="K35106" s="1433"/>
      <c r="L35106" s="1334"/>
    </row>
    <row r="35107" spans="1:12" ht="24" customHeight="1">
      <c r="A35107" s="1355"/>
      <c r="B35107" s="1355"/>
      <c r="C35107" s="1433"/>
      <c r="E35107" s="1433"/>
      <c r="K35107" s="1433"/>
      <c r="L35107" s="1334"/>
    </row>
    <row r="35108" spans="1:12" ht="24" customHeight="1">
      <c r="A35108" s="1355"/>
      <c r="B35108" s="1355"/>
      <c r="C35108" s="1433"/>
      <c r="E35108" s="1433"/>
      <c r="K35108" s="1433"/>
      <c r="L35108" s="1334"/>
    </row>
    <row r="35109" spans="1:12" ht="24" customHeight="1">
      <c r="A35109" s="1355"/>
      <c r="B35109" s="1355"/>
      <c r="C35109" s="1433"/>
      <c r="E35109" s="1433"/>
      <c r="K35109" s="1433"/>
      <c r="L35109" s="1334"/>
    </row>
    <row r="35110" spans="1:12" ht="24" customHeight="1">
      <c r="A35110" s="1355"/>
      <c r="B35110" s="1355"/>
      <c r="C35110" s="1433"/>
      <c r="E35110" s="1433"/>
      <c r="K35110" s="1433"/>
      <c r="L35110" s="1334"/>
    </row>
    <row r="35111" spans="1:12" ht="24" customHeight="1">
      <c r="A35111" s="1355"/>
      <c r="B35111" s="1355"/>
      <c r="C35111" s="1433"/>
      <c r="E35111" s="1433"/>
      <c r="K35111" s="1433"/>
      <c r="L35111" s="1334"/>
    </row>
    <row r="35112" spans="1:12" ht="24" customHeight="1">
      <c r="A35112" s="1355"/>
      <c r="B35112" s="1355"/>
      <c r="C35112" s="1433"/>
      <c r="E35112" s="1433"/>
      <c r="K35112" s="1433"/>
      <c r="L35112" s="1334"/>
    </row>
    <row r="35113" spans="1:12" ht="24" customHeight="1">
      <c r="A35113" s="1355"/>
      <c r="B35113" s="1355"/>
      <c r="C35113" s="1433"/>
      <c r="E35113" s="1433"/>
      <c r="K35113" s="1433"/>
      <c r="L35113" s="1334"/>
    </row>
    <row r="35114" spans="1:12" ht="24" customHeight="1">
      <c r="A35114" s="1355"/>
      <c r="B35114" s="1355"/>
      <c r="C35114" s="1433"/>
      <c r="E35114" s="1433"/>
      <c r="K35114" s="1433"/>
      <c r="L35114" s="1334"/>
    </row>
    <row r="35115" spans="1:12" ht="24" customHeight="1">
      <c r="A35115" s="1355"/>
      <c r="B35115" s="1355"/>
      <c r="C35115" s="1433"/>
      <c r="E35115" s="1433"/>
      <c r="K35115" s="1433"/>
      <c r="L35115" s="1334"/>
    </row>
    <row r="35116" spans="1:12" ht="24" customHeight="1">
      <c r="A35116" s="1355"/>
      <c r="B35116" s="1355"/>
      <c r="C35116" s="1433"/>
      <c r="E35116" s="1433"/>
      <c r="K35116" s="1433"/>
      <c r="L35116" s="1334"/>
    </row>
    <row r="35117" spans="1:12" ht="24" customHeight="1">
      <c r="A35117" s="1355"/>
      <c r="B35117" s="1355"/>
      <c r="C35117" s="1433"/>
      <c r="E35117" s="1433"/>
      <c r="K35117" s="1433"/>
      <c r="L35117" s="1334"/>
    </row>
    <row r="35118" spans="1:12" ht="24" customHeight="1">
      <c r="A35118" s="1355"/>
      <c r="B35118" s="1355"/>
      <c r="C35118" s="1433"/>
      <c r="E35118" s="1433"/>
      <c r="K35118" s="1433"/>
      <c r="L35118" s="1334"/>
    </row>
    <row r="35119" spans="1:12" ht="24" customHeight="1">
      <c r="A35119" s="1355"/>
      <c r="B35119" s="1355"/>
      <c r="C35119" s="1433"/>
      <c r="E35119" s="1433"/>
      <c r="K35119" s="1433"/>
      <c r="L35119" s="1334"/>
    </row>
    <row r="35120" spans="1:12" ht="24" customHeight="1">
      <c r="A35120" s="1355"/>
      <c r="B35120" s="1355"/>
      <c r="C35120" s="1433"/>
      <c r="E35120" s="1433"/>
      <c r="K35120" s="1433"/>
      <c r="L35120" s="1334"/>
    </row>
    <row r="35121" spans="1:12" ht="24" customHeight="1">
      <c r="A35121" s="1355"/>
      <c r="B35121" s="1355"/>
      <c r="C35121" s="1433"/>
      <c r="E35121" s="1433"/>
      <c r="K35121" s="1433"/>
      <c r="L35121" s="1334"/>
    </row>
    <row r="35122" spans="1:12" ht="24" customHeight="1">
      <c r="A35122" s="1355"/>
      <c r="B35122" s="1355"/>
      <c r="C35122" s="1433"/>
      <c r="E35122" s="1433"/>
      <c r="K35122" s="1433"/>
      <c r="L35122" s="1334"/>
    </row>
    <row r="35123" spans="1:12" ht="24" customHeight="1">
      <c r="A35123" s="1355"/>
      <c r="B35123" s="1355"/>
      <c r="C35123" s="1433"/>
      <c r="E35123" s="1433"/>
      <c r="K35123" s="1433"/>
      <c r="L35123" s="1334"/>
    </row>
    <row r="35124" spans="1:12" ht="24" customHeight="1">
      <c r="A35124" s="1355"/>
      <c r="B35124" s="1355"/>
      <c r="C35124" s="1433"/>
      <c r="E35124" s="1433"/>
      <c r="K35124" s="1433"/>
      <c r="L35124" s="1334"/>
    </row>
    <row r="35125" spans="1:12" ht="24" customHeight="1">
      <c r="A35125" s="1355"/>
      <c r="B35125" s="1355"/>
      <c r="C35125" s="1433"/>
      <c r="E35125" s="1433"/>
      <c r="K35125" s="1433"/>
      <c r="L35125" s="1334"/>
    </row>
    <row r="35126" spans="1:12" ht="24" customHeight="1">
      <c r="A35126" s="1355"/>
      <c r="B35126" s="1355"/>
      <c r="C35126" s="1433"/>
      <c r="E35126" s="1433"/>
      <c r="K35126" s="1433"/>
      <c r="L35126" s="1334"/>
    </row>
    <row r="35127" spans="1:12" ht="24" customHeight="1">
      <c r="A35127" s="1355"/>
      <c r="B35127" s="1355"/>
      <c r="C35127" s="1433"/>
      <c r="E35127" s="1433"/>
      <c r="K35127" s="1433"/>
      <c r="L35127" s="1334"/>
    </row>
    <row r="35128" spans="1:12" ht="24" customHeight="1">
      <c r="A35128" s="1355"/>
      <c r="B35128" s="1355"/>
      <c r="C35128" s="1433"/>
      <c r="E35128" s="1433"/>
      <c r="K35128" s="1433"/>
      <c r="L35128" s="1334"/>
    </row>
    <row r="35129" spans="1:12" ht="24" customHeight="1">
      <c r="A35129" s="1355"/>
      <c r="B35129" s="1355"/>
      <c r="C35129" s="1433"/>
      <c r="E35129" s="1433"/>
      <c r="K35129" s="1433"/>
      <c r="L35129" s="1334"/>
    </row>
    <row r="35130" spans="1:12" ht="24" customHeight="1">
      <c r="A35130" s="1355"/>
      <c r="B35130" s="1355"/>
      <c r="C35130" s="1433"/>
      <c r="E35130" s="1433"/>
      <c r="K35130" s="1433"/>
      <c r="L35130" s="1334"/>
    </row>
    <row r="35131" spans="1:12" ht="24" customHeight="1">
      <c r="A35131" s="1355"/>
      <c r="B35131" s="1355"/>
      <c r="C35131" s="1433"/>
      <c r="E35131" s="1433"/>
      <c r="K35131" s="1433"/>
      <c r="L35131" s="1334"/>
    </row>
    <row r="35132" spans="1:12" ht="24" customHeight="1">
      <c r="A35132" s="1355"/>
      <c r="B35132" s="1355"/>
      <c r="C35132" s="1433"/>
      <c r="E35132" s="1433"/>
      <c r="K35132" s="1433"/>
      <c r="L35132" s="1334"/>
    </row>
    <row r="35133" spans="1:12" ht="24" customHeight="1">
      <c r="A35133" s="1355"/>
      <c r="B35133" s="1355"/>
      <c r="C35133" s="1433"/>
      <c r="E35133" s="1433"/>
      <c r="K35133" s="1433"/>
      <c r="L35133" s="1334"/>
    </row>
    <row r="35134" spans="1:12" ht="24" customHeight="1">
      <c r="A35134" s="1355"/>
      <c r="B35134" s="1355"/>
      <c r="C35134" s="1433"/>
      <c r="E35134" s="1433"/>
      <c r="K35134" s="1433"/>
      <c r="L35134" s="1334"/>
    </row>
    <row r="35135" spans="1:12" ht="24" customHeight="1">
      <c r="A35135" s="1355"/>
      <c r="B35135" s="1355"/>
      <c r="C35135" s="1433"/>
      <c r="E35135" s="1433"/>
      <c r="K35135" s="1433"/>
      <c r="L35135" s="1334"/>
    </row>
    <row r="35136" spans="1:12" ht="24" customHeight="1">
      <c r="A35136" s="1355"/>
      <c r="B35136" s="1355"/>
      <c r="C35136" s="1433"/>
      <c r="E35136" s="1433"/>
      <c r="K35136" s="1433"/>
      <c r="L35136" s="1334"/>
    </row>
    <row r="35137" spans="1:12" ht="24" customHeight="1">
      <c r="A35137" s="1355"/>
      <c r="B35137" s="1355"/>
      <c r="C35137" s="1433"/>
      <c r="E35137" s="1433"/>
      <c r="K35137" s="1433"/>
      <c r="L35137" s="1334"/>
    </row>
    <row r="35138" spans="1:12" ht="24" customHeight="1">
      <c r="A35138" s="1355"/>
      <c r="B35138" s="1355"/>
      <c r="C35138" s="1433"/>
      <c r="E35138" s="1433"/>
      <c r="K35138" s="1433"/>
      <c r="L35138" s="1334"/>
    </row>
    <row r="35139" spans="1:12" ht="24" customHeight="1">
      <c r="A35139" s="1355"/>
      <c r="B35139" s="1355"/>
      <c r="C35139" s="1433"/>
      <c r="E35139" s="1433"/>
      <c r="K35139" s="1433"/>
      <c r="L35139" s="1334"/>
    </row>
    <row r="35140" spans="1:12" ht="24" customHeight="1">
      <c r="A35140" s="1355"/>
      <c r="B35140" s="1355"/>
      <c r="C35140" s="1433"/>
      <c r="E35140" s="1433"/>
      <c r="K35140" s="1433"/>
      <c r="L35140" s="1334"/>
    </row>
    <row r="35141" spans="1:12" ht="24" customHeight="1">
      <c r="A35141" s="1355"/>
      <c r="B35141" s="1355"/>
      <c r="C35141" s="1433"/>
      <c r="E35141" s="1433"/>
      <c r="K35141" s="1433"/>
      <c r="L35141" s="1334"/>
    </row>
    <row r="35142" spans="1:12" ht="24" customHeight="1">
      <c r="A35142" s="1355"/>
      <c r="B35142" s="1355"/>
      <c r="C35142" s="1433"/>
      <c r="E35142" s="1433"/>
      <c r="K35142" s="1433"/>
      <c r="L35142" s="1334"/>
    </row>
    <row r="35143" spans="1:12" ht="24" customHeight="1">
      <c r="A35143" s="1355"/>
      <c r="B35143" s="1355"/>
      <c r="C35143" s="1433"/>
      <c r="E35143" s="1433"/>
      <c r="K35143" s="1433"/>
      <c r="L35143" s="1334"/>
    </row>
    <row r="35144" spans="1:12" ht="24" customHeight="1">
      <c r="A35144" s="1355"/>
      <c r="B35144" s="1355"/>
      <c r="C35144" s="1433"/>
      <c r="E35144" s="1433"/>
      <c r="K35144" s="1433"/>
      <c r="L35144" s="1334"/>
    </row>
    <row r="35145" spans="1:12" ht="24" customHeight="1">
      <c r="A35145" s="1355"/>
      <c r="B35145" s="1355"/>
      <c r="C35145" s="1433"/>
      <c r="E35145" s="1433"/>
      <c r="K35145" s="1433"/>
      <c r="L35145" s="1334"/>
    </row>
    <row r="35146" spans="1:12" ht="24" customHeight="1">
      <c r="A35146" s="1355"/>
      <c r="B35146" s="1355"/>
      <c r="C35146" s="1433"/>
      <c r="E35146" s="1433"/>
      <c r="K35146" s="1433"/>
      <c r="L35146" s="1334"/>
    </row>
    <row r="35147" spans="1:12" ht="24" customHeight="1">
      <c r="A35147" s="1355"/>
      <c r="B35147" s="1355"/>
      <c r="C35147" s="1433"/>
      <c r="E35147" s="1433"/>
      <c r="K35147" s="1433"/>
      <c r="L35147" s="1334"/>
    </row>
    <row r="35148" spans="1:12" ht="24" customHeight="1">
      <c r="A35148" s="1355"/>
      <c r="B35148" s="1355"/>
      <c r="C35148" s="1433"/>
      <c r="E35148" s="1433"/>
      <c r="K35148" s="1433"/>
      <c r="L35148" s="1334"/>
    </row>
    <row r="35149" spans="1:12" ht="24" customHeight="1">
      <c r="A35149" s="1355"/>
      <c r="B35149" s="1355"/>
      <c r="C35149" s="1433"/>
      <c r="E35149" s="1433"/>
      <c r="K35149" s="1433"/>
      <c r="L35149" s="1334"/>
    </row>
    <row r="35150" spans="1:12" ht="24" customHeight="1">
      <c r="A35150" s="1355"/>
      <c r="B35150" s="1355"/>
      <c r="C35150" s="1433"/>
      <c r="E35150" s="1433"/>
      <c r="K35150" s="1433"/>
      <c r="L35150" s="1334"/>
    </row>
    <row r="35151" spans="1:12" ht="24" customHeight="1">
      <c r="A35151" s="1355"/>
      <c r="B35151" s="1355"/>
      <c r="C35151" s="1433"/>
      <c r="E35151" s="1433"/>
      <c r="K35151" s="1433"/>
      <c r="L35151" s="1334"/>
    </row>
    <row r="35152" spans="1:12" ht="24" customHeight="1">
      <c r="A35152" s="1355"/>
      <c r="B35152" s="1355"/>
      <c r="C35152" s="1433"/>
      <c r="E35152" s="1433"/>
      <c r="K35152" s="1433"/>
      <c r="L35152" s="1334"/>
    </row>
    <row r="35153" spans="1:12" ht="24" customHeight="1">
      <c r="A35153" s="1355"/>
      <c r="B35153" s="1355"/>
      <c r="C35153" s="1433"/>
      <c r="E35153" s="1433"/>
      <c r="K35153" s="1433"/>
      <c r="L35153" s="1334"/>
    </row>
    <row r="35154" spans="1:12" ht="24" customHeight="1">
      <c r="A35154" s="1355"/>
      <c r="B35154" s="1355"/>
      <c r="C35154" s="1433"/>
      <c r="E35154" s="1433"/>
      <c r="K35154" s="1433"/>
      <c r="L35154" s="1334"/>
    </row>
    <row r="35155" spans="1:12" ht="24" customHeight="1">
      <c r="A35155" s="1355"/>
      <c r="B35155" s="1355"/>
      <c r="C35155" s="1433"/>
      <c r="E35155" s="1433"/>
      <c r="K35155" s="1433"/>
      <c r="L35155" s="1334"/>
    </row>
    <row r="35156" spans="1:12" ht="24" customHeight="1">
      <c r="A35156" s="1355"/>
      <c r="B35156" s="1355"/>
      <c r="C35156" s="1433"/>
      <c r="E35156" s="1433"/>
      <c r="K35156" s="1433"/>
      <c r="L35156" s="1334"/>
    </row>
    <row r="35157" spans="1:12" ht="24" customHeight="1">
      <c r="A35157" s="1355"/>
      <c r="B35157" s="1355"/>
      <c r="C35157" s="1433"/>
      <c r="E35157" s="1433"/>
      <c r="K35157" s="1433"/>
      <c r="L35157" s="1334"/>
    </row>
    <row r="35158" spans="1:12" ht="24" customHeight="1">
      <c r="A35158" s="1355"/>
      <c r="B35158" s="1355"/>
      <c r="C35158" s="1433"/>
      <c r="E35158" s="1433"/>
      <c r="K35158" s="1433"/>
      <c r="L35158" s="1334"/>
    </row>
    <row r="35159" spans="1:12" ht="24" customHeight="1">
      <c r="A35159" s="1355"/>
      <c r="B35159" s="1355"/>
      <c r="C35159" s="1433"/>
      <c r="E35159" s="1433"/>
      <c r="K35159" s="1433"/>
      <c r="L35159" s="1334"/>
    </row>
    <row r="35160" spans="1:12" ht="24" customHeight="1">
      <c r="A35160" s="1355"/>
      <c r="B35160" s="1355"/>
      <c r="C35160" s="1433"/>
      <c r="E35160" s="1433"/>
      <c r="K35160" s="1433"/>
      <c r="L35160" s="1334"/>
    </row>
    <row r="35161" spans="1:12" ht="24" customHeight="1">
      <c r="A35161" s="1355"/>
      <c r="B35161" s="1355"/>
      <c r="C35161" s="1433"/>
      <c r="E35161" s="1433"/>
      <c r="K35161" s="1433"/>
      <c r="L35161" s="1334"/>
    </row>
    <row r="35162" spans="1:12" ht="24" customHeight="1">
      <c r="A35162" s="1355"/>
      <c r="B35162" s="1355"/>
      <c r="C35162" s="1433"/>
      <c r="E35162" s="1433"/>
      <c r="K35162" s="1433"/>
      <c r="L35162" s="1334"/>
    </row>
    <row r="35163" spans="1:12" ht="24" customHeight="1">
      <c r="A35163" s="1355"/>
      <c r="B35163" s="1355"/>
      <c r="C35163" s="1433"/>
      <c r="E35163" s="1433"/>
      <c r="K35163" s="1433"/>
      <c r="L35163" s="1334"/>
    </row>
    <row r="35164" spans="1:12" ht="24" customHeight="1">
      <c r="A35164" s="1355"/>
      <c r="B35164" s="1355"/>
      <c r="C35164" s="1433"/>
      <c r="E35164" s="1433"/>
      <c r="K35164" s="1433"/>
      <c r="L35164" s="1334"/>
    </row>
    <row r="35165" spans="1:12" ht="24" customHeight="1">
      <c r="A35165" s="1355"/>
      <c r="B35165" s="1355"/>
      <c r="C35165" s="1433"/>
      <c r="E35165" s="1433"/>
      <c r="K35165" s="1433"/>
      <c r="L35165" s="1334"/>
    </row>
    <row r="35166" spans="1:12" ht="24" customHeight="1">
      <c r="A35166" s="1355"/>
      <c r="B35166" s="1355"/>
      <c r="C35166" s="1433"/>
      <c r="E35166" s="1433"/>
      <c r="K35166" s="1433"/>
      <c r="L35166" s="1334"/>
    </row>
    <row r="35167" spans="1:12" ht="24" customHeight="1">
      <c r="A35167" s="1355"/>
      <c r="B35167" s="1355"/>
      <c r="C35167" s="1433"/>
      <c r="E35167" s="1433"/>
      <c r="K35167" s="1433"/>
      <c r="L35167" s="1334"/>
    </row>
    <row r="35168" spans="1:12" ht="24" customHeight="1">
      <c r="A35168" s="1355"/>
      <c r="B35168" s="1355"/>
      <c r="C35168" s="1433"/>
      <c r="E35168" s="1433"/>
      <c r="K35168" s="1433"/>
      <c r="L35168" s="1334"/>
    </row>
    <row r="35169" spans="1:12" ht="24" customHeight="1">
      <c r="A35169" s="1355"/>
      <c r="B35169" s="1355"/>
      <c r="C35169" s="1433"/>
      <c r="E35169" s="1433"/>
      <c r="K35169" s="1433"/>
      <c r="L35169" s="1334"/>
    </row>
    <row r="35170" spans="1:12" ht="24" customHeight="1">
      <c r="A35170" s="1355"/>
      <c r="B35170" s="1355"/>
      <c r="C35170" s="1433"/>
      <c r="E35170" s="1433"/>
      <c r="K35170" s="1433"/>
      <c r="L35170" s="1334"/>
    </row>
    <row r="35171" spans="1:12" ht="24" customHeight="1">
      <c r="A35171" s="1355"/>
      <c r="B35171" s="1355"/>
      <c r="C35171" s="1433"/>
      <c r="E35171" s="1433"/>
      <c r="K35171" s="1433"/>
      <c r="L35171" s="1334"/>
    </row>
    <row r="35172" spans="1:12" ht="24" customHeight="1">
      <c r="A35172" s="1355"/>
      <c r="B35172" s="1355"/>
      <c r="C35172" s="1433"/>
      <c r="E35172" s="1433"/>
      <c r="K35172" s="1433"/>
      <c r="L35172" s="1334"/>
    </row>
    <row r="35173" spans="1:12" ht="24" customHeight="1">
      <c r="A35173" s="1355"/>
      <c r="B35173" s="1355"/>
      <c r="C35173" s="1433"/>
      <c r="E35173" s="1433"/>
      <c r="K35173" s="1433"/>
      <c r="L35173" s="1334"/>
    </row>
    <row r="35174" spans="1:12" ht="24" customHeight="1">
      <c r="A35174" s="1355"/>
      <c r="B35174" s="1355"/>
      <c r="C35174" s="1433"/>
      <c r="E35174" s="1433"/>
      <c r="K35174" s="1433"/>
      <c r="L35174" s="1334"/>
    </row>
    <row r="35175" spans="1:12" ht="24" customHeight="1">
      <c r="A35175" s="1355"/>
      <c r="B35175" s="1355"/>
      <c r="C35175" s="1433"/>
      <c r="E35175" s="1433"/>
      <c r="K35175" s="1433"/>
      <c r="L35175" s="1334"/>
    </row>
    <row r="35176" spans="1:12" ht="24" customHeight="1">
      <c r="A35176" s="1355"/>
      <c r="B35176" s="1355"/>
      <c r="C35176" s="1433"/>
      <c r="E35176" s="1433"/>
      <c r="K35176" s="1433"/>
      <c r="L35176" s="1334"/>
    </row>
    <row r="35177" spans="1:12" ht="24" customHeight="1">
      <c r="A35177" s="1355"/>
      <c r="B35177" s="1355"/>
      <c r="C35177" s="1433"/>
      <c r="E35177" s="1433"/>
      <c r="K35177" s="1433"/>
      <c r="L35177" s="1334"/>
    </row>
    <row r="35178" spans="1:12" ht="24" customHeight="1">
      <c r="A35178" s="1355"/>
      <c r="B35178" s="1355"/>
      <c r="C35178" s="1433"/>
      <c r="E35178" s="1433"/>
      <c r="K35178" s="1433"/>
      <c r="L35178" s="1334"/>
    </row>
    <row r="35179" spans="1:12" ht="24" customHeight="1">
      <c r="A35179" s="1355"/>
      <c r="B35179" s="1355"/>
      <c r="C35179" s="1433"/>
      <c r="E35179" s="1433"/>
      <c r="K35179" s="1433"/>
      <c r="L35179" s="1334"/>
    </row>
    <row r="35180" spans="1:12" ht="24" customHeight="1">
      <c r="A35180" s="1355"/>
      <c r="B35180" s="1355"/>
      <c r="C35180" s="1433"/>
      <c r="E35180" s="1433"/>
      <c r="K35180" s="1433"/>
      <c r="L35180" s="1334"/>
    </row>
    <row r="35181" spans="1:12" ht="24" customHeight="1">
      <c r="A35181" s="1355"/>
      <c r="B35181" s="1355"/>
      <c r="C35181" s="1433"/>
      <c r="E35181" s="1433"/>
      <c r="K35181" s="1433"/>
      <c r="L35181" s="1334"/>
    </row>
    <row r="35182" spans="1:12" ht="24" customHeight="1">
      <c r="A35182" s="1355"/>
      <c r="B35182" s="1355"/>
      <c r="C35182" s="1433"/>
      <c r="E35182" s="1433"/>
      <c r="K35182" s="1433"/>
      <c r="L35182" s="1334"/>
    </row>
    <row r="35183" spans="1:12" ht="24" customHeight="1">
      <c r="A35183" s="1355"/>
      <c r="B35183" s="1355"/>
      <c r="C35183" s="1433"/>
      <c r="E35183" s="1433"/>
      <c r="K35183" s="1433"/>
      <c r="L35183" s="1334"/>
    </row>
    <row r="35184" spans="1:12" ht="24" customHeight="1">
      <c r="A35184" s="1355"/>
      <c r="B35184" s="1355"/>
      <c r="C35184" s="1433"/>
      <c r="E35184" s="1433"/>
      <c r="K35184" s="1433"/>
      <c r="L35184" s="1334"/>
    </row>
    <row r="35185" spans="1:12" ht="24" customHeight="1">
      <c r="A35185" s="1355"/>
      <c r="B35185" s="1355"/>
      <c r="C35185" s="1433"/>
      <c r="E35185" s="1433"/>
      <c r="K35185" s="1433"/>
      <c r="L35185" s="1334"/>
    </row>
    <row r="35186" spans="1:12" ht="24" customHeight="1">
      <c r="A35186" s="1355"/>
      <c r="B35186" s="1355"/>
      <c r="C35186" s="1433"/>
      <c r="E35186" s="1433"/>
      <c r="K35186" s="1433"/>
      <c r="L35186" s="1334"/>
    </row>
    <row r="35187" spans="1:12" ht="24" customHeight="1">
      <c r="A35187" s="1355"/>
      <c r="B35187" s="1355"/>
      <c r="C35187" s="1433"/>
      <c r="E35187" s="1433"/>
      <c r="K35187" s="1433"/>
      <c r="L35187" s="1334"/>
    </row>
    <row r="35188" spans="1:12" ht="24" customHeight="1">
      <c r="A35188" s="1355"/>
      <c r="B35188" s="1355"/>
      <c r="C35188" s="1433"/>
      <c r="E35188" s="1433"/>
      <c r="K35188" s="1433"/>
      <c r="L35188" s="1334"/>
    </row>
    <row r="35189" spans="1:12" ht="24" customHeight="1">
      <c r="A35189" s="1355"/>
      <c r="B35189" s="1355"/>
      <c r="C35189" s="1433"/>
      <c r="E35189" s="1433"/>
      <c r="K35189" s="1433"/>
      <c r="L35189" s="1334"/>
    </row>
    <row r="35190" spans="1:12" ht="24" customHeight="1">
      <c r="A35190" s="1355"/>
      <c r="B35190" s="1355"/>
      <c r="C35190" s="1433"/>
      <c r="E35190" s="1433"/>
      <c r="K35190" s="1433"/>
      <c r="L35190" s="1334"/>
    </row>
    <row r="35191" spans="1:12" ht="24" customHeight="1">
      <c r="A35191" s="1355"/>
      <c r="B35191" s="1355"/>
      <c r="C35191" s="1433"/>
      <c r="E35191" s="1433"/>
      <c r="K35191" s="1433"/>
      <c r="L35191" s="1334"/>
    </row>
    <row r="35192" spans="1:12" ht="24" customHeight="1">
      <c r="A35192" s="1355"/>
      <c r="B35192" s="1355"/>
      <c r="C35192" s="1433"/>
      <c r="E35192" s="1433"/>
      <c r="K35192" s="1433"/>
      <c r="L35192" s="1334"/>
    </row>
    <row r="35193" spans="1:12" ht="24" customHeight="1">
      <c r="A35193" s="1355"/>
      <c r="B35193" s="1355"/>
      <c r="C35193" s="1433"/>
      <c r="E35193" s="1433"/>
      <c r="K35193" s="1433"/>
      <c r="L35193" s="1334"/>
    </row>
    <row r="35194" spans="1:12" ht="24" customHeight="1">
      <c r="A35194" s="1355"/>
      <c r="B35194" s="1355"/>
      <c r="C35194" s="1433"/>
      <c r="E35194" s="1433"/>
      <c r="K35194" s="1433"/>
      <c r="L35194" s="1334"/>
    </row>
    <row r="35195" spans="1:12" ht="24" customHeight="1">
      <c r="A35195" s="1355"/>
      <c r="B35195" s="1355"/>
      <c r="C35195" s="1433"/>
      <c r="E35195" s="1433"/>
      <c r="K35195" s="1433"/>
      <c r="L35195" s="1334"/>
    </row>
    <row r="35196" spans="1:12" ht="24" customHeight="1">
      <c r="A35196" s="1355"/>
      <c r="B35196" s="1355"/>
      <c r="C35196" s="1433"/>
      <c r="E35196" s="1433"/>
      <c r="K35196" s="1433"/>
      <c r="L35196" s="1334"/>
    </row>
    <row r="35197" spans="1:12" ht="24" customHeight="1">
      <c r="A35197" s="1355"/>
      <c r="B35197" s="1355"/>
      <c r="C35197" s="1433"/>
      <c r="E35197" s="1433"/>
      <c r="K35197" s="1433"/>
      <c r="L35197" s="1334"/>
    </row>
    <row r="35198" spans="1:12" ht="24" customHeight="1">
      <c r="A35198" s="1355"/>
      <c r="B35198" s="1355"/>
      <c r="C35198" s="1433"/>
      <c r="E35198" s="1433"/>
      <c r="K35198" s="1433"/>
      <c r="L35198" s="1334"/>
    </row>
    <row r="35199" spans="1:12" ht="24" customHeight="1">
      <c r="A35199" s="1355"/>
      <c r="B35199" s="1355"/>
      <c r="C35199" s="1433"/>
      <c r="E35199" s="1433"/>
      <c r="K35199" s="1433"/>
      <c r="L35199" s="1334"/>
    </row>
    <row r="35200" spans="1:12" ht="24" customHeight="1">
      <c r="A35200" s="1355"/>
      <c r="B35200" s="1355"/>
      <c r="C35200" s="1433"/>
      <c r="E35200" s="1433"/>
      <c r="K35200" s="1433"/>
      <c r="L35200" s="1334"/>
    </row>
    <row r="35201" spans="1:12" ht="24" customHeight="1">
      <c r="A35201" s="1355"/>
      <c r="B35201" s="1355"/>
      <c r="C35201" s="1433"/>
      <c r="E35201" s="1433"/>
      <c r="K35201" s="1433"/>
      <c r="L35201" s="1334"/>
    </row>
    <row r="35202" spans="1:12" ht="24" customHeight="1">
      <c r="A35202" s="1355"/>
      <c r="B35202" s="1355"/>
      <c r="C35202" s="1433"/>
      <c r="E35202" s="1433"/>
      <c r="K35202" s="1433"/>
      <c r="L35202" s="1334"/>
    </row>
    <row r="35203" spans="1:12" ht="24" customHeight="1">
      <c r="A35203" s="1355"/>
      <c r="B35203" s="1355"/>
      <c r="C35203" s="1433"/>
      <c r="E35203" s="1433"/>
      <c r="K35203" s="1433"/>
      <c r="L35203" s="1334"/>
    </row>
    <row r="35204" spans="1:12" ht="24" customHeight="1">
      <c r="A35204" s="1355"/>
      <c r="B35204" s="1355"/>
      <c r="C35204" s="1433"/>
      <c r="E35204" s="1433"/>
      <c r="K35204" s="1433"/>
      <c r="L35204" s="1334"/>
    </row>
    <row r="35205" spans="1:12" ht="24" customHeight="1">
      <c r="A35205" s="1355"/>
      <c r="B35205" s="1355"/>
      <c r="C35205" s="1433"/>
      <c r="E35205" s="1433"/>
      <c r="K35205" s="1433"/>
      <c r="L35205" s="1334"/>
    </row>
    <row r="35206" spans="1:12" ht="24" customHeight="1">
      <c r="A35206" s="1355"/>
      <c r="B35206" s="1355"/>
      <c r="C35206" s="1433"/>
      <c r="E35206" s="1433"/>
      <c r="K35206" s="1433"/>
      <c r="L35206" s="1334"/>
    </row>
    <row r="35207" spans="1:12" ht="24" customHeight="1">
      <c r="A35207" s="1355"/>
      <c r="B35207" s="1355"/>
      <c r="C35207" s="1433"/>
      <c r="E35207" s="1433"/>
      <c r="K35207" s="1433"/>
      <c r="L35207" s="1334"/>
    </row>
    <row r="35208" spans="1:12" ht="24" customHeight="1">
      <c r="A35208" s="1355"/>
      <c r="B35208" s="1355"/>
      <c r="C35208" s="1433"/>
      <c r="E35208" s="1433"/>
      <c r="K35208" s="1433"/>
      <c r="L35208" s="1334"/>
    </row>
    <row r="35209" spans="1:12" ht="24" customHeight="1">
      <c r="A35209" s="1355"/>
      <c r="B35209" s="1355"/>
      <c r="C35209" s="1433"/>
      <c r="E35209" s="1433"/>
      <c r="K35209" s="1433"/>
      <c r="L35209" s="1334"/>
    </row>
    <row r="35210" spans="1:12" ht="24" customHeight="1">
      <c r="A35210" s="1355"/>
      <c r="B35210" s="1355"/>
      <c r="C35210" s="1433"/>
      <c r="E35210" s="1433"/>
      <c r="K35210" s="1433"/>
      <c r="L35210" s="1334"/>
    </row>
    <row r="35211" spans="1:12" ht="24" customHeight="1">
      <c r="A35211" s="1355"/>
      <c r="B35211" s="1355"/>
      <c r="C35211" s="1433"/>
      <c r="E35211" s="1433"/>
      <c r="K35211" s="1433"/>
      <c r="L35211" s="1334"/>
    </row>
    <row r="35212" spans="1:12" ht="24" customHeight="1">
      <c r="A35212" s="1355"/>
      <c r="B35212" s="1355"/>
      <c r="C35212" s="1433"/>
      <c r="E35212" s="1433"/>
      <c r="K35212" s="1433"/>
      <c r="L35212" s="1334"/>
    </row>
    <row r="35213" spans="1:12" ht="24" customHeight="1">
      <c r="A35213" s="1355"/>
      <c r="B35213" s="1355"/>
      <c r="C35213" s="1433"/>
      <c r="E35213" s="1433"/>
      <c r="K35213" s="1433"/>
      <c r="L35213" s="1334"/>
    </row>
    <row r="35214" spans="1:12" ht="24" customHeight="1">
      <c r="A35214" s="1355"/>
      <c r="B35214" s="1355"/>
      <c r="C35214" s="1433"/>
      <c r="E35214" s="1433"/>
      <c r="K35214" s="1433"/>
      <c r="L35214" s="1334"/>
    </row>
    <row r="35215" spans="1:12" ht="24" customHeight="1">
      <c r="A35215" s="1355"/>
      <c r="B35215" s="1355"/>
      <c r="C35215" s="1433"/>
      <c r="E35215" s="1433"/>
      <c r="K35215" s="1433"/>
      <c r="L35215" s="1334"/>
    </row>
    <row r="35216" spans="1:12" ht="24" customHeight="1">
      <c r="A35216" s="1355"/>
      <c r="B35216" s="1355"/>
      <c r="C35216" s="1433"/>
      <c r="E35216" s="1433"/>
      <c r="K35216" s="1433"/>
      <c r="L35216" s="1334"/>
    </row>
    <row r="35217" spans="1:12" ht="24" customHeight="1">
      <c r="A35217" s="1355"/>
      <c r="B35217" s="1355"/>
      <c r="C35217" s="1433"/>
      <c r="E35217" s="1433"/>
      <c r="K35217" s="1433"/>
      <c r="L35217" s="1334"/>
    </row>
    <row r="35218" spans="1:12" ht="24" customHeight="1">
      <c r="A35218" s="1355"/>
      <c r="B35218" s="1355"/>
      <c r="C35218" s="1433"/>
      <c r="E35218" s="1433"/>
      <c r="K35218" s="1433"/>
      <c r="L35218" s="1334"/>
    </row>
    <row r="35219" spans="1:12" ht="24" customHeight="1">
      <c r="A35219" s="1355"/>
      <c r="B35219" s="1355"/>
      <c r="C35219" s="1433"/>
      <c r="E35219" s="1433"/>
      <c r="K35219" s="1433"/>
      <c r="L35219" s="1334"/>
    </row>
    <row r="35220" spans="1:12" ht="24" customHeight="1">
      <c r="A35220" s="1355"/>
      <c r="B35220" s="1355"/>
      <c r="C35220" s="1433"/>
      <c r="E35220" s="1433"/>
      <c r="K35220" s="1433"/>
      <c r="L35220" s="1334"/>
    </row>
    <row r="35221" spans="1:12" ht="24" customHeight="1">
      <c r="A35221" s="1355"/>
      <c r="B35221" s="1355"/>
      <c r="C35221" s="1433"/>
      <c r="E35221" s="1433"/>
      <c r="K35221" s="1433"/>
      <c r="L35221" s="1334"/>
    </row>
    <row r="35222" spans="1:12" ht="24" customHeight="1">
      <c r="A35222" s="1355"/>
      <c r="B35222" s="1355"/>
      <c r="C35222" s="1433"/>
      <c r="E35222" s="1433"/>
      <c r="K35222" s="1433"/>
      <c r="L35222" s="1334"/>
    </row>
    <row r="35223" spans="1:12" ht="24" customHeight="1">
      <c r="A35223" s="1355"/>
      <c r="B35223" s="1355"/>
      <c r="C35223" s="1433"/>
      <c r="E35223" s="1433"/>
      <c r="K35223" s="1433"/>
      <c r="L35223" s="1334"/>
    </row>
    <row r="35224" spans="1:12" ht="24" customHeight="1">
      <c r="A35224" s="1355"/>
      <c r="B35224" s="1355"/>
      <c r="C35224" s="1433"/>
      <c r="E35224" s="1433"/>
      <c r="K35224" s="1433"/>
      <c r="L35224" s="1334"/>
    </row>
    <row r="35225" spans="1:12" ht="24" customHeight="1">
      <c r="A35225" s="1355"/>
      <c r="B35225" s="1355"/>
      <c r="C35225" s="1433"/>
      <c r="E35225" s="1433"/>
      <c r="K35225" s="1433"/>
      <c r="L35225" s="1334"/>
    </row>
    <row r="35226" spans="1:12" ht="24" customHeight="1">
      <c r="A35226" s="1355"/>
      <c r="B35226" s="1355"/>
      <c r="C35226" s="1433"/>
      <c r="E35226" s="1433"/>
      <c r="K35226" s="1433"/>
      <c r="L35226" s="1334"/>
    </row>
    <row r="35227" spans="1:12" ht="24" customHeight="1">
      <c r="A35227" s="1355"/>
      <c r="B35227" s="1355"/>
      <c r="C35227" s="1433"/>
      <c r="E35227" s="1433"/>
      <c r="K35227" s="1433"/>
      <c r="L35227" s="1334"/>
    </row>
    <row r="35228" spans="1:12" ht="24" customHeight="1">
      <c r="A35228" s="1355"/>
      <c r="B35228" s="1355"/>
      <c r="C35228" s="1433"/>
      <c r="E35228" s="1433"/>
      <c r="K35228" s="1433"/>
      <c r="L35228" s="1334"/>
    </row>
    <row r="35229" spans="1:12" ht="24" customHeight="1">
      <c r="A35229" s="1355"/>
      <c r="B35229" s="1355"/>
      <c r="C35229" s="1433"/>
      <c r="E35229" s="1433"/>
      <c r="K35229" s="1433"/>
      <c r="L35229" s="1334"/>
    </row>
    <row r="35230" spans="1:12" ht="24" customHeight="1">
      <c r="A35230" s="1355"/>
      <c r="B35230" s="1355"/>
      <c r="C35230" s="1433"/>
      <c r="E35230" s="1433"/>
      <c r="K35230" s="1433"/>
      <c r="L35230" s="1334"/>
    </row>
    <row r="35231" spans="1:12" ht="24" customHeight="1">
      <c r="A35231" s="1355"/>
      <c r="B35231" s="1355"/>
      <c r="C35231" s="1433"/>
      <c r="E35231" s="1433"/>
      <c r="K35231" s="1433"/>
      <c r="L35231" s="1334"/>
    </row>
    <row r="35232" spans="1:12" ht="24" customHeight="1">
      <c r="A35232" s="1355"/>
      <c r="B35232" s="1355"/>
      <c r="C35232" s="1433"/>
      <c r="E35232" s="1433"/>
      <c r="K35232" s="1433"/>
      <c r="L35232" s="1334"/>
    </row>
    <row r="35233" spans="1:12" ht="24" customHeight="1">
      <c r="A35233" s="1355"/>
      <c r="B35233" s="1355"/>
      <c r="C35233" s="1433"/>
      <c r="E35233" s="1433"/>
      <c r="K35233" s="1433"/>
      <c r="L35233" s="1334"/>
    </row>
    <row r="35234" spans="1:12" ht="24" customHeight="1">
      <c r="A35234" s="1355"/>
      <c r="B35234" s="1355"/>
      <c r="C35234" s="1433"/>
      <c r="E35234" s="1433"/>
      <c r="K35234" s="1433"/>
      <c r="L35234" s="1334"/>
    </row>
    <row r="35235" spans="1:12" ht="24" customHeight="1">
      <c r="A35235" s="1355"/>
      <c r="B35235" s="1355"/>
      <c r="C35235" s="1433"/>
      <c r="E35235" s="1433"/>
      <c r="K35235" s="1433"/>
      <c r="L35235" s="1334"/>
    </row>
    <row r="35236" spans="1:12" ht="24" customHeight="1">
      <c r="A35236" s="1355"/>
      <c r="B35236" s="1355"/>
      <c r="C35236" s="1433"/>
      <c r="E35236" s="1433"/>
      <c r="K35236" s="1433"/>
      <c r="L35236" s="1334"/>
    </row>
    <row r="35237" spans="1:12" ht="24" customHeight="1">
      <c r="A35237" s="1355"/>
      <c r="B35237" s="1355"/>
      <c r="C35237" s="1433"/>
      <c r="E35237" s="1433"/>
      <c r="K35237" s="1433"/>
      <c r="L35237" s="1334"/>
    </row>
    <row r="35238" spans="1:12" ht="24" customHeight="1">
      <c r="A35238" s="1355"/>
      <c r="B35238" s="1355"/>
      <c r="C35238" s="1433"/>
      <c r="E35238" s="1433"/>
      <c r="K35238" s="1433"/>
      <c r="L35238" s="1334"/>
    </row>
    <row r="35239" spans="1:12" ht="24" customHeight="1">
      <c r="A35239" s="1355"/>
      <c r="B35239" s="1355"/>
      <c r="C35239" s="1433"/>
      <c r="E35239" s="1433"/>
      <c r="K35239" s="1433"/>
      <c r="L35239" s="1334"/>
    </row>
    <row r="35240" spans="1:12" ht="24" customHeight="1">
      <c r="A35240" s="1355"/>
      <c r="B35240" s="1355"/>
      <c r="C35240" s="1433"/>
      <c r="E35240" s="1433"/>
      <c r="K35240" s="1433"/>
      <c r="L35240" s="1334"/>
    </row>
    <row r="35241" spans="1:12" ht="24" customHeight="1">
      <c r="A35241" s="1355"/>
      <c r="B35241" s="1355"/>
      <c r="C35241" s="1433"/>
      <c r="E35241" s="1433"/>
      <c r="K35241" s="1433"/>
      <c r="L35241" s="1334"/>
    </row>
    <row r="35242" spans="1:12" ht="24" customHeight="1">
      <c r="A35242" s="1355"/>
      <c r="B35242" s="1355"/>
      <c r="C35242" s="1433"/>
      <c r="E35242" s="1433"/>
      <c r="K35242" s="1433"/>
      <c r="L35242" s="1334"/>
    </row>
    <row r="35243" spans="1:12" ht="24" customHeight="1">
      <c r="A35243" s="1355"/>
      <c r="B35243" s="1355"/>
      <c r="C35243" s="1433"/>
      <c r="E35243" s="1433"/>
      <c r="K35243" s="1433"/>
      <c r="L35243" s="1334"/>
    </row>
    <row r="35244" spans="1:12" ht="24" customHeight="1">
      <c r="A35244" s="1355"/>
      <c r="B35244" s="1355"/>
      <c r="C35244" s="1433"/>
      <c r="E35244" s="1433"/>
      <c r="K35244" s="1433"/>
      <c r="L35244" s="1334"/>
    </row>
    <row r="35245" spans="1:12" ht="24" customHeight="1">
      <c r="A35245" s="1355"/>
      <c r="B35245" s="1355"/>
      <c r="C35245" s="1433"/>
      <c r="E35245" s="1433"/>
      <c r="K35245" s="1433"/>
      <c r="L35245" s="1334"/>
    </row>
    <row r="35246" spans="1:12" ht="24" customHeight="1">
      <c r="A35246" s="1355"/>
      <c r="B35246" s="1355"/>
      <c r="C35246" s="1433"/>
      <c r="E35246" s="1433"/>
      <c r="K35246" s="1433"/>
      <c r="L35246" s="1334"/>
    </row>
    <row r="35247" spans="1:12" ht="24" customHeight="1">
      <c r="A35247" s="1355"/>
      <c r="B35247" s="1355"/>
      <c r="C35247" s="1433"/>
      <c r="E35247" s="1433"/>
      <c r="K35247" s="1433"/>
      <c r="L35247" s="1334"/>
    </row>
    <row r="35248" spans="1:12" ht="24" customHeight="1">
      <c r="A35248" s="1355"/>
      <c r="B35248" s="1355"/>
      <c r="C35248" s="1433"/>
      <c r="E35248" s="1433"/>
      <c r="K35248" s="1433"/>
      <c r="L35248" s="1334"/>
    </row>
    <row r="35249" spans="1:12" ht="24" customHeight="1">
      <c r="A35249" s="1355"/>
      <c r="B35249" s="1355"/>
      <c r="C35249" s="1433"/>
      <c r="E35249" s="1433"/>
      <c r="K35249" s="1433"/>
      <c r="L35249" s="1334"/>
    </row>
    <row r="35250" spans="1:12" ht="24" customHeight="1">
      <c r="A35250" s="1355"/>
      <c r="B35250" s="1355"/>
      <c r="C35250" s="1433"/>
      <c r="E35250" s="1433"/>
      <c r="K35250" s="1433"/>
      <c r="L35250" s="1334"/>
    </row>
    <row r="35251" spans="1:12" ht="24" customHeight="1">
      <c r="A35251" s="1355"/>
      <c r="B35251" s="1355"/>
      <c r="C35251" s="1433"/>
      <c r="E35251" s="1433"/>
      <c r="K35251" s="1433"/>
      <c r="L35251" s="1334"/>
    </row>
    <row r="35252" spans="1:12" ht="24" customHeight="1">
      <c r="A35252" s="1355"/>
      <c r="B35252" s="1355"/>
      <c r="C35252" s="1433"/>
      <c r="E35252" s="1433"/>
      <c r="K35252" s="1433"/>
      <c r="L35252" s="1334"/>
    </row>
    <row r="35253" spans="1:12" ht="24" customHeight="1">
      <c r="A35253" s="1355"/>
      <c r="B35253" s="1355"/>
      <c r="C35253" s="1433"/>
      <c r="E35253" s="1433"/>
      <c r="K35253" s="1433"/>
      <c r="L35253" s="1334"/>
    </row>
    <row r="35254" spans="1:12" ht="24" customHeight="1">
      <c r="A35254" s="1355"/>
      <c r="B35254" s="1355"/>
      <c r="C35254" s="1433"/>
      <c r="E35254" s="1433"/>
      <c r="K35254" s="1433"/>
      <c r="L35254" s="1334"/>
    </row>
    <row r="35255" spans="1:12" ht="24" customHeight="1">
      <c r="A35255" s="1355"/>
      <c r="B35255" s="1355"/>
      <c r="C35255" s="1433"/>
      <c r="E35255" s="1433"/>
      <c r="K35255" s="1433"/>
      <c r="L35255" s="1334"/>
    </row>
    <row r="35256" spans="1:12" ht="24" customHeight="1">
      <c r="A35256" s="1355"/>
      <c r="B35256" s="1355"/>
      <c r="C35256" s="1433"/>
      <c r="E35256" s="1433"/>
      <c r="K35256" s="1433"/>
      <c r="L35256" s="1334"/>
    </row>
    <row r="35257" spans="1:12" ht="24" customHeight="1">
      <c r="A35257" s="1355"/>
      <c r="B35257" s="1355"/>
      <c r="C35257" s="1433"/>
      <c r="E35257" s="1433"/>
      <c r="K35257" s="1433"/>
      <c r="L35257" s="1334"/>
    </row>
    <row r="35258" spans="1:12" ht="24" customHeight="1">
      <c r="A35258" s="1355"/>
      <c r="B35258" s="1355"/>
      <c r="C35258" s="1433"/>
      <c r="E35258" s="1433"/>
      <c r="K35258" s="1433"/>
      <c r="L35258" s="1334"/>
    </row>
    <row r="35259" spans="1:12" ht="24" customHeight="1">
      <c r="A35259" s="1355"/>
      <c r="B35259" s="1355"/>
      <c r="C35259" s="1433"/>
      <c r="E35259" s="1433"/>
      <c r="K35259" s="1433"/>
      <c r="L35259" s="1334"/>
    </row>
    <row r="35260" spans="1:12" ht="24" customHeight="1">
      <c r="A35260" s="1355"/>
      <c r="B35260" s="1355"/>
      <c r="C35260" s="1433"/>
      <c r="E35260" s="1433"/>
      <c r="K35260" s="1433"/>
      <c r="L35260" s="1334"/>
    </row>
    <row r="35261" spans="1:12" ht="24" customHeight="1">
      <c r="A35261" s="1355"/>
      <c r="B35261" s="1355"/>
      <c r="C35261" s="1433"/>
      <c r="E35261" s="1433"/>
      <c r="K35261" s="1433"/>
      <c r="L35261" s="1334"/>
    </row>
    <row r="35262" spans="1:12" ht="24" customHeight="1">
      <c r="A35262" s="1355"/>
      <c r="B35262" s="1355"/>
      <c r="C35262" s="1433"/>
      <c r="E35262" s="1433"/>
      <c r="K35262" s="1433"/>
      <c r="L35262" s="1334"/>
    </row>
    <row r="35263" spans="1:12" ht="24" customHeight="1">
      <c r="A35263" s="1355"/>
      <c r="B35263" s="1355"/>
      <c r="C35263" s="1433"/>
      <c r="E35263" s="1433"/>
      <c r="K35263" s="1433"/>
      <c r="L35263" s="1334"/>
    </row>
    <row r="35264" spans="1:12" ht="24" customHeight="1">
      <c r="A35264" s="1355"/>
      <c r="B35264" s="1355"/>
      <c r="C35264" s="1433"/>
      <c r="E35264" s="1433"/>
      <c r="K35264" s="1433"/>
      <c r="L35264" s="1334"/>
    </row>
    <row r="35265" spans="1:12" ht="24" customHeight="1">
      <c r="A35265" s="1355"/>
      <c r="B35265" s="1355"/>
      <c r="C35265" s="1433"/>
      <c r="E35265" s="1433"/>
      <c r="K35265" s="1433"/>
      <c r="L35265" s="1334"/>
    </row>
    <row r="35266" spans="1:12" ht="24" customHeight="1">
      <c r="A35266" s="1355"/>
      <c r="B35266" s="1355"/>
      <c r="C35266" s="1433"/>
      <c r="E35266" s="1433"/>
      <c r="K35266" s="1433"/>
      <c r="L35266" s="1334"/>
    </row>
    <row r="35267" spans="1:12" ht="24" customHeight="1">
      <c r="A35267" s="1355"/>
      <c r="B35267" s="1355"/>
      <c r="C35267" s="1433"/>
      <c r="E35267" s="1433"/>
      <c r="K35267" s="1433"/>
      <c r="L35267" s="1334"/>
    </row>
    <row r="35268" spans="1:12" ht="24" customHeight="1">
      <c r="A35268" s="1355"/>
      <c r="B35268" s="1355"/>
      <c r="C35268" s="1433"/>
      <c r="E35268" s="1433"/>
      <c r="K35268" s="1433"/>
      <c r="L35268" s="1334"/>
    </row>
    <row r="35269" spans="1:12" ht="24" customHeight="1">
      <c r="A35269" s="1355"/>
      <c r="B35269" s="1355"/>
      <c r="C35269" s="1433"/>
      <c r="E35269" s="1433"/>
      <c r="K35269" s="1433"/>
      <c r="L35269" s="1334"/>
    </row>
    <row r="35270" spans="1:12" ht="24" customHeight="1">
      <c r="A35270" s="1355"/>
      <c r="B35270" s="1355"/>
      <c r="C35270" s="1433"/>
      <c r="E35270" s="1433"/>
      <c r="K35270" s="1433"/>
      <c r="L35270" s="1334"/>
    </row>
    <row r="35271" spans="1:12" ht="24" customHeight="1">
      <c r="A35271" s="1355"/>
      <c r="B35271" s="1355"/>
      <c r="C35271" s="1433"/>
      <c r="E35271" s="1433"/>
      <c r="K35271" s="1433"/>
      <c r="L35271" s="1334"/>
    </row>
    <row r="35272" spans="1:12" ht="24" customHeight="1">
      <c r="A35272" s="1355"/>
      <c r="B35272" s="1355"/>
      <c r="C35272" s="1433"/>
      <c r="E35272" s="1433"/>
      <c r="K35272" s="1433"/>
      <c r="L35272" s="1334"/>
    </row>
    <row r="35273" spans="1:12" ht="24" customHeight="1">
      <c r="A35273" s="1355"/>
      <c r="B35273" s="1355"/>
      <c r="C35273" s="1433"/>
      <c r="E35273" s="1433"/>
      <c r="K35273" s="1433"/>
      <c r="L35273" s="1334"/>
    </row>
    <row r="35274" spans="1:12" ht="24" customHeight="1">
      <c r="A35274" s="1355"/>
      <c r="B35274" s="1355"/>
      <c r="C35274" s="1433"/>
      <c r="E35274" s="1433"/>
      <c r="K35274" s="1433"/>
      <c r="L35274" s="1334"/>
    </row>
    <row r="35275" spans="1:12" ht="24" customHeight="1">
      <c r="A35275" s="1355"/>
      <c r="B35275" s="1355"/>
      <c r="C35275" s="1433"/>
      <c r="E35275" s="1433"/>
      <c r="K35275" s="1433"/>
      <c r="L35275" s="1334"/>
    </row>
    <row r="35276" spans="1:12" ht="24" customHeight="1">
      <c r="A35276" s="1355"/>
      <c r="B35276" s="1355"/>
      <c r="C35276" s="1433"/>
      <c r="E35276" s="1433"/>
      <c r="K35276" s="1433"/>
      <c r="L35276" s="1334"/>
    </row>
    <row r="35277" spans="1:12" ht="24" customHeight="1">
      <c r="A35277" s="1355"/>
      <c r="B35277" s="1355"/>
      <c r="C35277" s="1433"/>
      <c r="E35277" s="1433"/>
      <c r="K35277" s="1433"/>
      <c r="L35277" s="1334"/>
    </row>
    <row r="35278" spans="1:12" ht="24" customHeight="1">
      <c r="A35278" s="1355"/>
      <c r="B35278" s="1355"/>
      <c r="C35278" s="1433"/>
      <c r="E35278" s="1433"/>
      <c r="K35278" s="1433"/>
      <c r="L35278" s="1334"/>
    </row>
    <row r="35279" spans="1:12" ht="24" customHeight="1">
      <c r="A35279" s="1355"/>
      <c r="B35279" s="1355"/>
      <c r="C35279" s="1433"/>
      <c r="E35279" s="1433"/>
      <c r="K35279" s="1433"/>
      <c r="L35279" s="1334"/>
    </row>
    <row r="35280" spans="1:12" ht="24" customHeight="1">
      <c r="A35280" s="1355"/>
      <c r="B35280" s="1355"/>
      <c r="C35280" s="1433"/>
      <c r="E35280" s="1433"/>
      <c r="K35280" s="1433"/>
      <c r="L35280" s="1334"/>
    </row>
    <row r="35281" spans="1:12" ht="24" customHeight="1">
      <c r="A35281" s="1355"/>
      <c r="B35281" s="1355"/>
      <c r="C35281" s="1433"/>
      <c r="E35281" s="1433"/>
      <c r="K35281" s="1433"/>
      <c r="L35281" s="1334"/>
    </row>
    <row r="35282" spans="1:12" ht="24" customHeight="1">
      <c r="A35282" s="1355"/>
      <c r="B35282" s="1355"/>
      <c r="C35282" s="1433"/>
      <c r="E35282" s="1433"/>
      <c r="K35282" s="1433"/>
      <c r="L35282" s="1334"/>
    </row>
    <row r="35283" spans="1:12" ht="24" customHeight="1">
      <c r="A35283" s="1355"/>
      <c r="B35283" s="1355"/>
      <c r="C35283" s="1433"/>
      <c r="E35283" s="1433"/>
      <c r="K35283" s="1433"/>
      <c r="L35283" s="1334"/>
    </row>
    <row r="35284" spans="1:12" ht="24" customHeight="1">
      <c r="A35284" s="1355"/>
      <c r="B35284" s="1355"/>
      <c r="C35284" s="1433"/>
      <c r="E35284" s="1433"/>
      <c r="K35284" s="1433"/>
      <c r="L35284" s="1334"/>
    </row>
    <row r="35285" spans="1:12" ht="24" customHeight="1">
      <c r="A35285" s="1355"/>
      <c r="B35285" s="1355"/>
      <c r="C35285" s="1433"/>
      <c r="E35285" s="1433"/>
      <c r="K35285" s="1433"/>
      <c r="L35285" s="1334"/>
    </row>
    <row r="35286" spans="1:12" ht="24" customHeight="1">
      <c r="A35286" s="1355"/>
      <c r="B35286" s="1355"/>
      <c r="C35286" s="1433"/>
      <c r="E35286" s="1433"/>
      <c r="K35286" s="1433"/>
      <c r="L35286" s="1334"/>
    </row>
    <row r="35287" spans="1:12" ht="24" customHeight="1">
      <c r="A35287" s="1355"/>
      <c r="B35287" s="1355"/>
      <c r="C35287" s="1433"/>
      <c r="E35287" s="1433"/>
      <c r="K35287" s="1433"/>
      <c r="L35287" s="1334"/>
    </row>
    <row r="35288" spans="1:12" ht="24" customHeight="1">
      <c r="A35288" s="1355"/>
      <c r="B35288" s="1355"/>
      <c r="C35288" s="1433"/>
      <c r="E35288" s="1433"/>
      <c r="K35288" s="1433"/>
      <c r="L35288" s="1334"/>
    </row>
    <row r="35289" spans="1:12" ht="24" customHeight="1">
      <c r="A35289" s="1355"/>
      <c r="B35289" s="1355"/>
      <c r="C35289" s="1433"/>
      <c r="E35289" s="1433"/>
      <c r="K35289" s="1433"/>
      <c r="L35289" s="1334"/>
    </row>
    <row r="35290" spans="1:12" ht="24" customHeight="1">
      <c r="A35290" s="1355"/>
      <c r="B35290" s="1355"/>
      <c r="C35290" s="1433"/>
      <c r="E35290" s="1433"/>
      <c r="K35290" s="1433"/>
      <c r="L35290" s="1334"/>
    </row>
    <row r="35291" spans="1:12" ht="24" customHeight="1">
      <c r="A35291" s="1355"/>
      <c r="B35291" s="1355"/>
      <c r="C35291" s="1433"/>
      <c r="E35291" s="1433"/>
      <c r="K35291" s="1433"/>
      <c r="L35291" s="1334"/>
    </row>
    <row r="35292" spans="1:12" ht="24" customHeight="1">
      <c r="A35292" s="1355"/>
      <c r="B35292" s="1355"/>
      <c r="C35292" s="1433"/>
      <c r="E35292" s="1433"/>
      <c r="K35292" s="1433"/>
      <c r="L35292" s="1334"/>
    </row>
    <row r="35293" spans="1:12" ht="24" customHeight="1">
      <c r="A35293" s="1355"/>
      <c r="B35293" s="1355"/>
      <c r="C35293" s="1433"/>
      <c r="E35293" s="1433"/>
      <c r="K35293" s="1433"/>
      <c r="L35293" s="1334"/>
    </row>
    <row r="35294" spans="1:12" ht="24" customHeight="1">
      <c r="A35294" s="1355"/>
      <c r="B35294" s="1355"/>
      <c r="C35294" s="1433"/>
      <c r="E35294" s="1433"/>
      <c r="K35294" s="1433"/>
      <c r="L35294" s="1334"/>
    </row>
    <row r="35295" spans="1:12" ht="24" customHeight="1">
      <c r="A35295" s="1355"/>
      <c r="B35295" s="1355"/>
      <c r="C35295" s="1433"/>
      <c r="E35295" s="1433"/>
      <c r="K35295" s="1433"/>
      <c r="L35295" s="1334"/>
    </row>
    <row r="35296" spans="1:12" ht="24" customHeight="1">
      <c r="A35296" s="1355"/>
      <c r="B35296" s="1355"/>
      <c r="C35296" s="1433"/>
      <c r="E35296" s="1433"/>
      <c r="K35296" s="1433"/>
      <c r="L35296" s="1334"/>
    </row>
    <row r="35297" spans="1:12" ht="24" customHeight="1">
      <c r="A35297" s="1355"/>
      <c r="B35297" s="1355"/>
      <c r="C35297" s="1433"/>
      <c r="E35297" s="1433"/>
      <c r="K35297" s="1433"/>
      <c r="L35297" s="1334"/>
    </row>
    <row r="35298" spans="1:12" ht="24" customHeight="1">
      <c r="A35298" s="1355"/>
      <c r="B35298" s="1355"/>
      <c r="C35298" s="1433"/>
      <c r="E35298" s="1433"/>
      <c r="K35298" s="1433"/>
      <c r="L35298" s="1334"/>
    </row>
    <row r="35299" spans="1:12" ht="24" customHeight="1">
      <c r="A35299" s="1355"/>
      <c r="B35299" s="1355"/>
      <c r="C35299" s="1433"/>
      <c r="E35299" s="1433"/>
      <c r="K35299" s="1433"/>
      <c r="L35299" s="1334"/>
    </row>
    <row r="35300" spans="1:12" ht="24" customHeight="1">
      <c r="A35300" s="1355"/>
      <c r="B35300" s="1355"/>
      <c r="C35300" s="1433"/>
      <c r="E35300" s="1433"/>
      <c r="K35300" s="1433"/>
      <c r="L35300" s="1334"/>
    </row>
    <row r="35301" spans="1:12" ht="24" customHeight="1">
      <c r="A35301" s="1355"/>
      <c r="B35301" s="1355"/>
      <c r="C35301" s="1433"/>
      <c r="E35301" s="1433"/>
      <c r="K35301" s="1433"/>
      <c r="L35301" s="1334"/>
    </row>
    <row r="35302" spans="1:12" ht="24" customHeight="1">
      <c r="A35302" s="1355"/>
      <c r="B35302" s="1355"/>
      <c r="C35302" s="1433"/>
      <c r="E35302" s="1433"/>
      <c r="K35302" s="1433"/>
      <c r="L35302" s="1334"/>
    </row>
    <row r="35303" spans="1:12" ht="24" customHeight="1">
      <c r="A35303" s="1355"/>
      <c r="B35303" s="1355"/>
      <c r="C35303" s="1433"/>
      <c r="E35303" s="1433"/>
      <c r="K35303" s="1433"/>
      <c r="L35303" s="1334"/>
    </row>
    <row r="35304" spans="1:12" ht="24" customHeight="1">
      <c r="A35304" s="1355"/>
      <c r="B35304" s="1355"/>
      <c r="C35304" s="1433"/>
      <c r="E35304" s="1433"/>
      <c r="K35304" s="1433"/>
      <c r="L35304" s="1334"/>
    </row>
    <row r="35305" spans="1:12" ht="24" customHeight="1">
      <c r="A35305" s="1355"/>
      <c r="B35305" s="1355"/>
      <c r="C35305" s="1433"/>
      <c r="E35305" s="1433"/>
      <c r="K35305" s="1433"/>
      <c r="L35305" s="1334"/>
    </row>
    <row r="35306" spans="1:12" ht="24" customHeight="1">
      <c r="A35306" s="1355"/>
      <c r="B35306" s="1355"/>
      <c r="C35306" s="1433"/>
      <c r="E35306" s="1433"/>
      <c r="K35306" s="1433"/>
      <c r="L35306" s="1334"/>
    </row>
    <row r="35307" spans="1:12" ht="24" customHeight="1">
      <c r="A35307" s="1355"/>
      <c r="B35307" s="1355"/>
      <c r="C35307" s="1433"/>
      <c r="E35307" s="1433"/>
      <c r="K35307" s="1433"/>
      <c r="L35307" s="1334"/>
    </row>
    <row r="35308" spans="1:12" ht="24" customHeight="1">
      <c r="A35308" s="1355"/>
      <c r="B35308" s="1355"/>
      <c r="C35308" s="1433"/>
      <c r="E35308" s="1433"/>
      <c r="K35308" s="1433"/>
      <c r="L35308" s="1334"/>
    </row>
    <row r="35309" spans="1:12" ht="24" customHeight="1">
      <c r="A35309" s="1355"/>
      <c r="B35309" s="1355"/>
      <c r="C35309" s="1433"/>
      <c r="E35309" s="1433"/>
      <c r="K35309" s="1433"/>
      <c r="L35309" s="1334"/>
    </row>
    <row r="35310" spans="1:12" ht="24" customHeight="1">
      <c r="A35310" s="1355"/>
      <c r="B35310" s="1355"/>
      <c r="C35310" s="1433"/>
      <c r="E35310" s="1433"/>
      <c r="K35310" s="1433"/>
      <c r="L35310" s="1334"/>
    </row>
    <row r="35311" spans="1:12" ht="24" customHeight="1">
      <c r="A35311" s="1355"/>
      <c r="B35311" s="1355"/>
      <c r="C35311" s="1433"/>
      <c r="E35311" s="1433"/>
      <c r="K35311" s="1433"/>
      <c r="L35311" s="1334"/>
    </row>
    <row r="35312" spans="1:12" ht="24" customHeight="1">
      <c r="A35312" s="1355"/>
      <c r="B35312" s="1355"/>
      <c r="C35312" s="1433"/>
      <c r="E35312" s="1433"/>
      <c r="K35312" s="1433"/>
      <c r="L35312" s="1334"/>
    </row>
    <row r="35313" spans="1:12" ht="24" customHeight="1">
      <c r="A35313" s="1355"/>
      <c r="B35313" s="1355"/>
      <c r="C35313" s="1433"/>
      <c r="E35313" s="1433"/>
      <c r="K35313" s="1433"/>
      <c r="L35313" s="1334"/>
    </row>
    <row r="35314" spans="1:12" ht="24" customHeight="1">
      <c r="A35314" s="1355"/>
      <c r="B35314" s="1355"/>
      <c r="C35314" s="1433"/>
      <c r="E35314" s="1433"/>
      <c r="K35314" s="1433"/>
      <c r="L35314" s="1334"/>
    </row>
    <row r="35315" spans="1:12" ht="24" customHeight="1">
      <c r="A35315" s="1355"/>
      <c r="B35315" s="1355"/>
      <c r="C35315" s="1433"/>
      <c r="E35315" s="1433"/>
      <c r="K35315" s="1433"/>
      <c r="L35315" s="1334"/>
    </row>
    <row r="35316" spans="1:12" ht="24" customHeight="1">
      <c r="A35316" s="1355"/>
      <c r="B35316" s="1355"/>
      <c r="C35316" s="1433"/>
      <c r="E35316" s="1433"/>
      <c r="K35316" s="1433"/>
      <c r="L35316" s="1334"/>
    </row>
    <row r="35317" spans="1:12" ht="24" customHeight="1">
      <c r="A35317" s="1355"/>
      <c r="B35317" s="1355"/>
      <c r="C35317" s="1433"/>
      <c r="E35317" s="1433"/>
      <c r="K35317" s="1433"/>
      <c r="L35317" s="1334"/>
    </row>
    <row r="35318" spans="1:12" ht="24" customHeight="1">
      <c r="A35318" s="1355"/>
      <c r="B35318" s="1355"/>
      <c r="C35318" s="1433"/>
      <c r="E35318" s="1433"/>
      <c r="K35318" s="1433"/>
      <c r="L35318" s="1334"/>
    </row>
    <row r="35319" spans="1:12" ht="24" customHeight="1">
      <c r="A35319" s="1355"/>
      <c r="B35319" s="1355"/>
      <c r="C35319" s="1433"/>
      <c r="E35319" s="1433"/>
      <c r="K35319" s="1433"/>
      <c r="L35319" s="1334"/>
    </row>
    <row r="35320" spans="1:12" ht="24" customHeight="1">
      <c r="A35320" s="1355"/>
      <c r="B35320" s="1355"/>
      <c r="C35320" s="1433"/>
      <c r="E35320" s="1433"/>
      <c r="K35320" s="1433"/>
      <c r="L35320" s="1334"/>
    </row>
    <row r="35321" spans="1:12" ht="24" customHeight="1">
      <c r="A35321" s="1355"/>
      <c r="B35321" s="1355"/>
      <c r="C35321" s="1433"/>
      <c r="E35321" s="1433"/>
      <c r="K35321" s="1433"/>
      <c r="L35321" s="1334"/>
    </row>
    <row r="35322" spans="1:12" ht="24" customHeight="1">
      <c r="A35322" s="1355"/>
      <c r="B35322" s="1355"/>
      <c r="C35322" s="1433"/>
      <c r="E35322" s="1433"/>
      <c r="K35322" s="1433"/>
      <c r="L35322" s="1334"/>
    </row>
    <row r="35323" spans="1:12" ht="24" customHeight="1">
      <c r="A35323" s="1355"/>
      <c r="B35323" s="1355"/>
      <c r="C35323" s="1433"/>
      <c r="E35323" s="1433"/>
      <c r="K35323" s="1433"/>
      <c r="L35323" s="1334"/>
    </row>
    <row r="35324" spans="1:12" ht="24" customHeight="1">
      <c r="A35324" s="1355"/>
      <c r="B35324" s="1355"/>
      <c r="C35324" s="1433"/>
      <c r="E35324" s="1433"/>
      <c r="K35324" s="1433"/>
      <c r="L35324" s="1334"/>
    </row>
    <row r="35325" spans="1:12" ht="24" customHeight="1">
      <c r="A35325" s="1355"/>
      <c r="B35325" s="1355"/>
      <c r="C35325" s="1433"/>
      <c r="E35325" s="1433"/>
      <c r="K35325" s="1433"/>
      <c r="L35325" s="1334"/>
    </row>
    <row r="35326" spans="1:12" ht="24" customHeight="1">
      <c r="A35326" s="1355"/>
      <c r="B35326" s="1355"/>
      <c r="C35326" s="1433"/>
      <c r="E35326" s="1433"/>
      <c r="K35326" s="1433"/>
      <c r="L35326" s="1334"/>
    </row>
    <row r="35327" spans="1:12" ht="24" customHeight="1">
      <c r="A35327" s="1355"/>
      <c r="B35327" s="1355"/>
      <c r="C35327" s="1433"/>
      <c r="E35327" s="1433"/>
      <c r="K35327" s="1433"/>
      <c r="L35327" s="1334"/>
    </row>
    <row r="35328" spans="1:12" ht="24" customHeight="1">
      <c r="A35328" s="1355"/>
      <c r="B35328" s="1355"/>
      <c r="C35328" s="1433"/>
      <c r="E35328" s="1433"/>
      <c r="K35328" s="1433"/>
      <c r="L35328" s="1334"/>
    </row>
    <row r="35329" spans="1:12" ht="24" customHeight="1">
      <c r="A35329" s="1355"/>
      <c r="B35329" s="1355"/>
      <c r="C35329" s="1433"/>
      <c r="E35329" s="1433"/>
      <c r="K35329" s="1433"/>
      <c r="L35329" s="1334"/>
    </row>
    <row r="35330" spans="1:12" ht="24" customHeight="1">
      <c r="A35330" s="1355"/>
      <c r="B35330" s="1355"/>
      <c r="C35330" s="1433"/>
      <c r="E35330" s="1433"/>
      <c r="K35330" s="1433"/>
      <c r="L35330" s="1334"/>
    </row>
    <row r="35331" spans="1:12" ht="24" customHeight="1">
      <c r="A35331" s="1355"/>
      <c r="B35331" s="1355"/>
      <c r="C35331" s="1433"/>
      <c r="E35331" s="1433"/>
      <c r="K35331" s="1433"/>
      <c r="L35331" s="1334"/>
    </row>
    <row r="35332" spans="1:12" ht="24" customHeight="1">
      <c r="A35332" s="1355"/>
      <c r="B35332" s="1355"/>
      <c r="C35332" s="1433"/>
      <c r="E35332" s="1433"/>
      <c r="K35332" s="1433"/>
      <c r="L35332" s="1334"/>
    </row>
    <row r="35333" spans="1:12" ht="24" customHeight="1">
      <c r="A35333" s="1355"/>
      <c r="B35333" s="1355"/>
      <c r="C35333" s="1433"/>
      <c r="E35333" s="1433"/>
      <c r="K35333" s="1433"/>
      <c r="L35333" s="1334"/>
    </row>
    <row r="35334" spans="1:12" ht="24" customHeight="1">
      <c r="A35334" s="1355"/>
      <c r="B35334" s="1355"/>
      <c r="C35334" s="1433"/>
      <c r="E35334" s="1433"/>
      <c r="K35334" s="1433"/>
      <c r="L35334" s="1334"/>
    </row>
    <row r="35335" spans="1:12" ht="24" customHeight="1">
      <c r="A35335" s="1355"/>
      <c r="B35335" s="1355"/>
      <c r="C35335" s="1433"/>
      <c r="E35335" s="1433"/>
      <c r="K35335" s="1433"/>
      <c r="L35335" s="1334"/>
    </row>
    <row r="35336" spans="1:12" ht="24" customHeight="1">
      <c r="A35336" s="1355"/>
      <c r="B35336" s="1355"/>
      <c r="C35336" s="1433"/>
      <c r="E35336" s="1433"/>
      <c r="K35336" s="1433"/>
      <c r="L35336" s="1334"/>
    </row>
    <row r="35337" spans="1:12" ht="24" customHeight="1">
      <c r="A35337" s="1355"/>
      <c r="B35337" s="1355"/>
      <c r="C35337" s="1433"/>
      <c r="E35337" s="1433"/>
      <c r="K35337" s="1433"/>
      <c r="L35337" s="1334"/>
    </row>
    <row r="35338" spans="1:12" ht="24" customHeight="1">
      <c r="A35338" s="1355"/>
      <c r="B35338" s="1355"/>
      <c r="C35338" s="1433"/>
      <c r="E35338" s="1433"/>
      <c r="K35338" s="1433"/>
      <c r="L35338" s="1334"/>
    </row>
    <row r="35339" spans="1:12" ht="24" customHeight="1">
      <c r="A35339" s="1355"/>
      <c r="B35339" s="1355"/>
      <c r="C35339" s="1433"/>
      <c r="E35339" s="1433"/>
      <c r="K35339" s="1433"/>
      <c r="L35339" s="1334"/>
    </row>
    <row r="35340" spans="1:12" ht="24" customHeight="1">
      <c r="A35340" s="1355"/>
      <c r="B35340" s="1355"/>
      <c r="C35340" s="1433"/>
      <c r="E35340" s="1433"/>
      <c r="K35340" s="1433"/>
      <c r="L35340" s="1334"/>
    </row>
    <row r="35341" spans="1:12" ht="24" customHeight="1">
      <c r="A35341" s="1355"/>
      <c r="B35341" s="1355"/>
      <c r="C35341" s="1433"/>
      <c r="E35341" s="1433"/>
      <c r="K35341" s="1433"/>
      <c r="L35341" s="1334"/>
    </row>
    <row r="35342" spans="1:12" ht="24" customHeight="1">
      <c r="A35342" s="1355"/>
      <c r="B35342" s="1355"/>
      <c r="C35342" s="1433"/>
      <c r="E35342" s="1433"/>
      <c r="K35342" s="1433"/>
      <c r="L35342" s="1334"/>
    </row>
    <row r="35343" spans="1:12" ht="24" customHeight="1">
      <c r="A35343" s="1355"/>
      <c r="B35343" s="1355"/>
      <c r="C35343" s="1433"/>
      <c r="E35343" s="1433"/>
      <c r="K35343" s="1433"/>
      <c r="L35343" s="1334"/>
    </row>
    <row r="35344" spans="1:12" ht="24" customHeight="1">
      <c r="A35344" s="1355"/>
      <c r="B35344" s="1355"/>
      <c r="C35344" s="1433"/>
      <c r="E35344" s="1433"/>
      <c r="K35344" s="1433"/>
      <c r="L35344" s="1334"/>
    </row>
    <row r="35345" spans="1:12" ht="24" customHeight="1">
      <c r="A35345" s="1355"/>
      <c r="B35345" s="1355"/>
      <c r="C35345" s="1433"/>
      <c r="E35345" s="1433"/>
      <c r="K35345" s="1433"/>
      <c r="L35345" s="1334"/>
    </row>
    <row r="35346" spans="1:12" ht="24" customHeight="1">
      <c r="A35346" s="1355"/>
      <c r="B35346" s="1355"/>
      <c r="C35346" s="1433"/>
      <c r="E35346" s="1433"/>
      <c r="K35346" s="1433"/>
      <c r="L35346" s="1334"/>
    </row>
    <row r="35347" spans="1:12" ht="24" customHeight="1">
      <c r="A35347" s="1355"/>
      <c r="B35347" s="1355"/>
      <c r="C35347" s="1433"/>
      <c r="E35347" s="1433"/>
      <c r="K35347" s="1433"/>
      <c r="L35347" s="1334"/>
    </row>
    <row r="35348" spans="1:12" ht="24" customHeight="1">
      <c r="A35348" s="1355"/>
      <c r="B35348" s="1355"/>
      <c r="C35348" s="1433"/>
      <c r="E35348" s="1433"/>
      <c r="K35348" s="1433"/>
      <c r="L35348" s="1334"/>
    </row>
    <row r="35349" spans="1:12" ht="24" customHeight="1">
      <c r="A35349" s="1355"/>
      <c r="B35349" s="1355"/>
      <c r="C35349" s="1433"/>
      <c r="E35349" s="1433"/>
      <c r="K35349" s="1433"/>
      <c r="L35349" s="1334"/>
    </row>
    <row r="35350" spans="1:12" ht="24" customHeight="1">
      <c r="A35350" s="1355"/>
      <c r="B35350" s="1355"/>
      <c r="C35350" s="1433"/>
      <c r="E35350" s="1433"/>
      <c r="K35350" s="1433"/>
      <c r="L35350" s="1334"/>
    </row>
    <row r="35351" spans="1:12" ht="24" customHeight="1">
      <c r="A35351" s="1355"/>
      <c r="B35351" s="1355"/>
      <c r="C35351" s="1433"/>
      <c r="E35351" s="1433"/>
      <c r="K35351" s="1433"/>
      <c r="L35351" s="1334"/>
    </row>
    <row r="35352" spans="1:12" ht="24" customHeight="1">
      <c r="A35352" s="1355"/>
      <c r="B35352" s="1355"/>
      <c r="C35352" s="1433"/>
      <c r="E35352" s="1433"/>
      <c r="K35352" s="1433"/>
      <c r="L35352" s="1334"/>
    </row>
    <row r="35353" spans="1:12" ht="24" customHeight="1">
      <c r="A35353" s="1355"/>
      <c r="B35353" s="1355"/>
      <c r="C35353" s="1433"/>
      <c r="E35353" s="1433"/>
      <c r="K35353" s="1433"/>
      <c r="L35353" s="1334"/>
    </row>
    <row r="35354" spans="1:12" ht="24" customHeight="1">
      <c r="A35354" s="1355"/>
      <c r="B35354" s="1355"/>
      <c r="C35354" s="1433"/>
      <c r="E35354" s="1433"/>
      <c r="K35354" s="1433"/>
      <c r="L35354" s="1334"/>
    </row>
    <row r="35355" spans="1:12" ht="24" customHeight="1">
      <c r="A35355" s="1355"/>
      <c r="B35355" s="1355"/>
      <c r="C35355" s="1433"/>
      <c r="E35355" s="1433"/>
      <c r="K35355" s="1433"/>
      <c r="L35355" s="1334"/>
    </row>
    <row r="35356" spans="1:12" ht="24" customHeight="1">
      <c r="A35356" s="1355"/>
      <c r="B35356" s="1355"/>
      <c r="C35356" s="1433"/>
      <c r="E35356" s="1433"/>
      <c r="K35356" s="1433"/>
      <c r="L35356" s="1334"/>
    </row>
    <row r="35357" spans="1:12" ht="24" customHeight="1">
      <c r="A35357" s="1355"/>
      <c r="B35357" s="1355"/>
      <c r="C35357" s="1433"/>
      <c r="E35357" s="1433"/>
      <c r="K35357" s="1433"/>
      <c r="L35357" s="1334"/>
    </row>
    <row r="35358" spans="1:12" ht="24" customHeight="1">
      <c r="A35358" s="1355"/>
      <c r="B35358" s="1355"/>
      <c r="C35358" s="1433"/>
      <c r="E35358" s="1433"/>
      <c r="K35358" s="1433"/>
      <c r="L35358" s="1334"/>
    </row>
    <row r="35359" spans="1:12" ht="24" customHeight="1">
      <c r="A35359" s="1355"/>
      <c r="B35359" s="1355"/>
      <c r="C35359" s="1433"/>
      <c r="E35359" s="1433"/>
      <c r="K35359" s="1433"/>
      <c r="L35359" s="1334"/>
    </row>
    <row r="35360" spans="1:12" ht="24" customHeight="1">
      <c r="A35360" s="1355"/>
      <c r="B35360" s="1355"/>
      <c r="C35360" s="1433"/>
      <c r="E35360" s="1433"/>
      <c r="K35360" s="1433"/>
      <c r="L35360" s="1334"/>
    </row>
    <row r="35361" spans="1:12" ht="24" customHeight="1">
      <c r="A35361" s="1355"/>
      <c r="B35361" s="1355"/>
      <c r="C35361" s="1433"/>
      <c r="E35361" s="1433"/>
      <c r="K35361" s="1433"/>
      <c r="L35361" s="1334"/>
    </row>
    <row r="35362" spans="1:12" ht="24" customHeight="1">
      <c r="A35362" s="1355"/>
      <c r="B35362" s="1355"/>
      <c r="C35362" s="1433"/>
      <c r="E35362" s="1433"/>
      <c r="K35362" s="1433"/>
      <c r="L35362" s="1334"/>
    </row>
    <row r="35363" spans="1:12" ht="24" customHeight="1">
      <c r="A35363" s="1355"/>
      <c r="B35363" s="1355"/>
      <c r="C35363" s="1433"/>
      <c r="E35363" s="1433"/>
      <c r="K35363" s="1433"/>
      <c r="L35363" s="1334"/>
    </row>
    <row r="35364" spans="1:12" ht="24" customHeight="1">
      <c r="A35364" s="1355"/>
      <c r="B35364" s="1355"/>
      <c r="C35364" s="1433"/>
      <c r="E35364" s="1433"/>
      <c r="K35364" s="1433"/>
      <c r="L35364" s="1334"/>
    </row>
    <row r="35365" spans="1:12" ht="24" customHeight="1">
      <c r="A35365" s="1355"/>
      <c r="B35365" s="1355"/>
      <c r="C35365" s="1433"/>
      <c r="E35365" s="1433"/>
      <c r="K35365" s="1433"/>
      <c r="L35365" s="1334"/>
    </row>
    <row r="35366" spans="1:12" ht="24" customHeight="1">
      <c r="A35366" s="1355"/>
      <c r="B35366" s="1355"/>
      <c r="C35366" s="1433"/>
      <c r="E35366" s="1433"/>
      <c r="K35366" s="1433"/>
      <c r="L35366" s="1334"/>
    </row>
    <row r="35367" spans="1:12" ht="24" customHeight="1">
      <c r="A35367" s="1355"/>
      <c r="B35367" s="1355"/>
      <c r="C35367" s="1433"/>
      <c r="E35367" s="1433"/>
      <c r="K35367" s="1433"/>
      <c r="L35367" s="1334"/>
    </row>
    <row r="35368" spans="1:12" ht="24" customHeight="1">
      <c r="A35368" s="1355"/>
      <c r="B35368" s="1355"/>
      <c r="C35368" s="1433"/>
      <c r="E35368" s="1433"/>
      <c r="K35368" s="1433"/>
      <c r="L35368" s="1334"/>
    </row>
    <row r="35369" spans="1:12" ht="24" customHeight="1">
      <c r="A35369" s="1355"/>
      <c r="B35369" s="1355"/>
      <c r="C35369" s="1433"/>
      <c r="E35369" s="1433"/>
      <c r="K35369" s="1433"/>
      <c r="L35369" s="1334"/>
    </row>
    <row r="35370" spans="1:12" ht="24" customHeight="1">
      <c r="A35370" s="1355"/>
      <c r="B35370" s="1355"/>
      <c r="C35370" s="1433"/>
      <c r="E35370" s="1433"/>
      <c r="K35370" s="1433"/>
      <c r="L35370" s="1334"/>
    </row>
    <row r="35371" spans="1:12" ht="24" customHeight="1">
      <c r="A35371" s="1355"/>
      <c r="B35371" s="1355"/>
      <c r="C35371" s="1433"/>
      <c r="E35371" s="1433"/>
      <c r="K35371" s="1433"/>
      <c r="L35371" s="1334"/>
    </row>
    <row r="35372" spans="1:12" ht="24" customHeight="1">
      <c r="A35372" s="1355"/>
      <c r="B35372" s="1355"/>
      <c r="C35372" s="1433"/>
      <c r="E35372" s="1433"/>
      <c r="K35372" s="1433"/>
      <c r="L35372" s="1334"/>
    </row>
    <row r="35373" spans="1:12" ht="24" customHeight="1">
      <c r="A35373" s="1355"/>
      <c r="B35373" s="1355"/>
      <c r="C35373" s="1433"/>
      <c r="E35373" s="1433"/>
      <c r="K35373" s="1433"/>
      <c r="L35373" s="1334"/>
    </row>
    <row r="35374" spans="1:12" ht="24" customHeight="1">
      <c r="A35374" s="1355"/>
      <c r="B35374" s="1355"/>
      <c r="C35374" s="1433"/>
      <c r="E35374" s="1433"/>
      <c r="K35374" s="1433"/>
      <c r="L35374" s="1334"/>
    </row>
    <row r="35375" spans="1:12" ht="24" customHeight="1">
      <c r="A35375" s="1355"/>
      <c r="B35375" s="1355"/>
      <c r="C35375" s="1433"/>
      <c r="E35375" s="1433"/>
      <c r="K35375" s="1433"/>
      <c r="L35375" s="1334"/>
    </row>
    <row r="35376" spans="1:12" ht="24" customHeight="1">
      <c r="A35376" s="1355"/>
      <c r="B35376" s="1355"/>
      <c r="C35376" s="1433"/>
      <c r="E35376" s="1433"/>
      <c r="K35376" s="1433"/>
      <c r="L35376" s="1334"/>
    </row>
    <row r="35377" spans="1:12" ht="24" customHeight="1">
      <c r="A35377" s="1355"/>
      <c r="B35377" s="1355"/>
      <c r="C35377" s="1433"/>
      <c r="E35377" s="1433"/>
      <c r="K35377" s="1433"/>
      <c r="L35377" s="1334"/>
    </row>
    <row r="35378" spans="1:12" ht="24" customHeight="1">
      <c r="A35378" s="1355"/>
      <c r="B35378" s="1355"/>
      <c r="C35378" s="1433"/>
      <c r="E35378" s="1433"/>
      <c r="K35378" s="1433"/>
      <c r="L35378" s="1334"/>
    </row>
    <row r="35379" spans="1:12" ht="24" customHeight="1">
      <c r="A35379" s="1355"/>
      <c r="B35379" s="1355"/>
      <c r="C35379" s="1433"/>
      <c r="E35379" s="1433"/>
      <c r="K35379" s="1433"/>
      <c r="L35379" s="1334"/>
    </row>
    <row r="35380" spans="1:12" ht="24" customHeight="1">
      <c r="A35380" s="1355"/>
      <c r="B35380" s="1355"/>
      <c r="C35380" s="1433"/>
      <c r="E35380" s="1433"/>
      <c r="K35380" s="1433"/>
      <c r="L35380" s="1334"/>
    </row>
    <row r="35381" spans="1:12" ht="24" customHeight="1">
      <c r="A35381" s="1355"/>
      <c r="B35381" s="1355"/>
      <c r="C35381" s="1433"/>
      <c r="E35381" s="1433"/>
      <c r="K35381" s="1433"/>
      <c r="L35381" s="1334"/>
    </row>
    <row r="35382" spans="1:12" ht="24" customHeight="1">
      <c r="A35382" s="1355"/>
      <c r="B35382" s="1355"/>
      <c r="C35382" s="1433"/>
      <c r="E35382" s="1433"/>
      <c r="K35382" s="1433"/>
      <c r="L35382" s="1334"/>
    </row>
    <row r="35383" spans="1:12" ht="24" customHeight="1">
      <c r="A35383" s="1355"/>
      <c r="B35383" s="1355"/>
      <c r="C35383" s="1433"/>
      <c r="E35383" s="1433"/>
      <c r="K35383" s="1433"/>
      <c r="L35383" s="1334"/>
    </row>
    <row r="35384" spans="1:12" ht="24" customHeight="1">
      <c r="A35384" s="1355"/>
      <c r="B35384" s="1355"/>
      <c r="C35384" s="1433"/>
      <c r="E35384" s="1433"/>
      <c r="K35384" s="1433"/>
      <c r="L35384" s="1334"/>
    </row>
    <row r="35385" spans="1:12" ht="24" customHeight="1">
      <c r="A35385" s="1355"/>
      <c r="B35385" s="1355"/>
      <c r="C35385" s="1433"/>
      <c r="E35385" s="1433"/>
      <c r="K35385" s="1433"/>
      <c r="L35385" s="1334"/>
    </row>
    <row r="35386" spans="1:12" ht="24" customHeight="1">
      <c r="A35386" s="1355"/>
      <c r="B35386" s="1355"/>
      <c r="C35386" s="1433"/>
      <c r="E35386" s="1433"/>
      <c r="K35386" s="1433"/>
      <c r="L35386" s="1334"/>
    </row>
    <row r="35387" spans="1:12" ht="24" customHeight="1">
      <c r="A35387" s="1355"/>
      <c r="B35387" s="1355"/>
      <c r="C35387" s="1433"/>
      <c r="E35387" s="1433"/>
      <c r="K35387" s="1433"/>
      <c r="L35387" s="1334"/>
    </row>
    <row r="35388" spans="1:12" ht="24" customHeight="1">
      <c r="A35388" s="1355"/>
      <c r="B35388" s="1355"/>
      <c r="C35388" s="1433"/>
      <c r="E35388" s="1433"/>
      <c r="K35388" s="1433"/>
      <c r="L35388" s="1334"/>
    </row>
    <row r="35389" spans="1:12" ht="24" customHeight="1">
      <c r="A35389" s="1355"/>
      <c r="B35389" s="1355"/>
      <c r="C35389" s="1433"/>
      <c r="E35389" s="1433"/>
      <c r="K35389" s="1433"/>
      <c r="L35389" s="1334"/>
    </row>
    <row r="35390" spans="1:12" ht="24" customHeight="1">
      <c r="A35390" s="1355"/>
      <c r="B35390" s="1355"/>
      <c r="C35390" s="1433"/>
      <c r="E35390" s="1433"/>
      <c r="K35390" s="1433"/>
      <c r="L35390" s="1334"/>
    </row>
    <row r="35391" spans="1:12" ht="24" customHeight="1">
      <c r="A35391" s="1355"/>
      <c r="B35391" s="1355"/>
      <c r="C35391" s="1433"/>
      <c r="E35391" s="1433"/>
      <c r="K35391" s="1433"/>
      <c r="L35391" s="1334"/>
    </row>
    <row r="35392" spans="1:12" ht="24" customHeight="1">
      <c r="A35392" s="1355"/>
      <c r="B35392" s="1355"/>
      <c r="C35392" s="1433"/>
      <c r="E35392" s="1433"/>
      <c r="K35392" s="1433"/>
      <c r="L35392" s="1334"/>
    </row>
    <row r="35393" spans="1:12" ht="24" customHeight="1">
      <c r="A35393" s="1355"/>
      <c r="B35393" s="1355"/>
      <c r="C35393" s="1433"/>
      <c r="E35393" s="1433"/>
      <c r="K35393" s="1433"/>
      <c r="L35393" s="1334"/>
    </row>
    <row r="35394" spans="1:12" ht="24" customHeight="1">
      <c r="A35394" s="1355"/>
      <c r="B35394" s="1355"/>
      <c r="C35394" s="1433"/>
      <c r="E35394" s="1433"/>
      <c r="K35394" s="1433"/>
      <c r="L35394" s="1334"/>
    </row>
    <row r="35395" spans="1:12" ht="24" customHeight="1">
      <c r="A35395" s="1355"/>
      <c r="B35395" s="1355"/>
      <c r="C35395" s="1433"/>
      <c r="E35395" s="1433"/>
      <c r="K35395" s="1433"/>
      <c r="L35395" s="1334"/>
    </row>
    <row r="35396" spans="1:12" ht="24" customHeight="1">
      <c r="A35396" s="1355"/>
      <c r="B35396" s="1355"/>
      <c r="C35396" s="1433"/>
      <c r="E35396" s="1433"/>
      <c r="K35396" s="1433"/>
      <c r="L35396" s="1334"/>
    </row>
    <row r="35397" spans="1:12" ht="24" customHeight="1">
      <c r="A35397" s="1355"/>
      <c r="B35397" s="1355"/>
      <c r="C35397" s="1433"/>
      <c r="E35397" s="1433"/>
      <c r="K35397" s="1433"/>
      <c r="L35397" s="1334"/>
    </row>
    <row r="35398" spans="1:12" ht="24" customHeight="1">
      <c r="A35398" s="1355"/>
      <c r="B35398" s="1355"/>
      <c r="C35398" s="1433"/>
      <c r="E35398" s="1433"/>
      <c r="K35398" s="1433"/>
      <c r="L35398" s="1334"/>
    </row>
    <row r="35399" spans="1:12" ht="24" customHeight="1">
      <c r="A35399" s="1355"/>
      <c r="B35399" s="1355"/>
      <c r="C35399" s="1433"/>
      <c r="E35399" s="1433"/>
      <c r="K35399" s="1433"/>
      <c r="L35399" s="1334"/>
    </row>
    <row r="35400" spans="1:12" ht="24" customHeight="1">
      <c r="A35400" s="1355"/>
      <c r="B35400" s="1355"/>
      <c r="C35400" s="1433"/>
      <c r="E35400" s="1433"/>
      <c r="K35400" s="1433"/>
      <c r="L35400" s="1334"/>
    </row>
    <row r="35401" spans="1:12" ht="24" customHeight="1">
      <c r="A35401" s="1355"/>
      <c r="B35401" s="1355"/>
      <c r="C35401" s="1433"/>
      <c r="E35401" s="1433"/>
      <c r="K35401" s="1433"/>
      <c r="L35401" s="1334"/>
    </row>
    <row r="35402" spans="1:12" ht="24" customHeight="1">
      <c r="A35402" s="1355"/>
      <c r="B35402" s="1355"/>
      <c r="C35402" s="1433"/>
      <c r="E35402" s="1433"/>
      <c r="K35402" s="1433"/>
      <c r="L35402" s="1334"/>
    </row>
    <row r="35403" spans="1:12" ht="24" customHeight="1">
      <c r="A35403" s="1355"/>
      <c r="B35403" s="1355"/>
      <c r="C35403" s="1433"/>
      <c r="E35403" s="1433"/>
      <c r="K35403" s="1433"/>
      <c r="L35403" s="1334"/>
    </row>
    <row r="35404" spans="1:12" ht="24" customHeight="1">
      <c r="A35404" s="1355"/>
      <c r="B35404" s="1355"/>
      <c r="C35404" s="1433"/>
      <c r="E35404" s="1433"/>
      <c r="K35404" s="1433"/>
      <c r="L35404" s="1334"/>
    </row>
    <row r="35405" spans="1:12" ht="24" customHeight="1">
      <c r="A35405" s="1355"/>
      <c r="B35405" s="1355"/>
      <c r="C35405" s="1433"/>
      <c r="E35405" s="1433"/>
      <c r="K35405" s="1433"/>
      <c r="L35405" s="1334"/>
    </row>
    <row r="35406" spans="1:12" ht="24" customHeight="1">
      <c r="A35406" s="1355"/>
      <c r="B35406" s="1355"/>
      <c r="C35406" s="1433"/>
      <c r="E35406" s="1433"/>
      <c r="K35406" s="1433"/>
      <c r="L35406" s="1334"/>
    </row>
    <row r="35407" spans="1:12" ht="24" customHeight="1">
      <c r="A35407" s="1355"/>
      <c r="B35407" s="1355"/>
      <c r="C35407" s="1433"/>
      <c r="E35407" s="1433"/>
      <c r="K35407" s="1433"/>
      <c r="L35407" s="1334"/>
    </row>
    <row r="35408" spans="1:12" ht="24" customHeight="1">
      <c r="A35408" s="1355"/>
      <c r="B35408" s="1355"/>
      <c r="C35408" s="1433"/>
      <c r="E35408" s="1433"/>
      <c r="K35408" s="1433"/>
      <c r="L35408" s="1334"/>
    </row>
    <row r="35409" spans="1:12" ht="24" customHeight="1">
      <c r="A35409" s="1355"/>
      <c r="B35409" s="1355"/>
      <c r="C35409" s="1433"/>
      <c r="E35409" s="1433"/>
      <c r="K35409" s="1433"/>
      <c r="L35409" s="1334"/>
    </row>
    <row r="35410" spans="1:12" ht="24" customHeight="1">
      <c r="A35410" s="1355"/>
      <c r="B35410" s="1355"/>
      <c r="C35410" s="1433"/>
      <c r="E35410" s="1433"/>
      <c r="K35410" s="1433"/>
      <c r="L35410" s="1334"/>
    </row>
    <row r="35411" spans="1:12" ht="24" customHeight="1">
      <c r="A35411" s="1355"/>
      <c r="B35411" s="1355"/>
      <c r="C35411" s="1433"/>
      <c r="E35411" s="1433"/>
      <c r="K35411" s="1433"/>
      <c r="L35411" s="1334"/>
    </row>
    <row r="35412" spans="1:12" ht="24" customHeight="1">
      <c r="A35412" s="1355"/>
      <c r="B35412" s="1355"/>
      <c r="C35412" s="1433"/>
      <c r="E35412" s="1433"/>
      <c r="K35412" s="1433"/>
      <c r="L35412" s="1334"/>
    </row>
    <row r="35413" spans="1:12" ht="24" customHeight="1">
      <c r="A35413" s="1355"/>
      <c r="B35413" s="1355"/>
      <c r="C35413" s="1433"/>
      <c r="E35413" s="1433"/>
      <c r="K35413" s="1433"/>
      <c r="L35413" s="1334"/>
    </row>
    <row r="35414" spans="1:12" ht="24" customHeight="1">
      <c r="A35414" s="1355"/>
      <c r="B35414" s="1355"/>
      <c r="C35414" s="1433"/>
      <c r="E35414" s="1433"/>
      <c r="K35414" s="1433"/>
      <c r="L35414" s="1334"/>
    </row>
    <row r="35415" spans="1:12" ht="24" customHeight="1">
      <c r="A35415" s="1355"/>
      <c r="B35415" s="1355"/>
      <c r="C35415" s="1433"/>
      <c r="E35415" s="1433"/>
      <c r="K35415" s="1433"/>
      <c r="L35415" s="1334"/>
    </row>
    <row r="35416" spans="1:12" ht="24" customHeight="1">
      <c r="A35416" s="1355"/>
      <c r="B35416" s="1355"/>
      <c r="C35416" s="1433"/>
      <c r="E35416" s="1433"/>
      <c r="K35416" s="1433"/>
      <c r="L35416" s="1334"/>
    </row>
    <row r="35417" spans="1:12" ht="24" customHeight="1">
      <c r="A35417" s="1355"/>
      <c r="B35417" s="1355"/>
      <c r="C35417" s="1433"/>
      <c r="E35417" s="1433"/>
      <c r="K35417" s="1433"/>
      <c r="L35417" s="1334"/>
    </row>
    <row r="35418" spans="1:12" ht="24" customHeight="1">
      <c r="A35418" s="1355"/>
      <c r="B35418" s="1355"/>
      <c r="C35418" s="1433"/>
      <c r="E35418" s="1433"/>
      <c r="K35418" s="1433"/>
      <c r="L35418" s="1334"/>
    </row>
    <row r="35419" spans="1:12" ht="24" customHeight="1">
      <c r="A35419" s="1355"/>
      <c r="B35419" s="1355"/>
      <c r="C35419" s="1433"/>
      <c r="E35419" s="1433"/>
      <c r="K35419" s="1433"/>
      <c r="L35419" s="1334"/>
    </row>
    <row r="35420" spans="1:12" ht="24" customHeight="1">
      <c r="A35420" s="1355"/>
      <c r="B35420" s="1355"/>
      <c r="C35420" s="1433"/>
      <c r="E35420" s="1433"/>
      <c r="K35420" s="1433"/>
      <c r="L35420" s="1334"/>
    </row>
    <row r="35421" spans="1:12" ht="24" customHeight="1">
      <c r="A35421" s="1355"/>
      <c r="B35421" s="1355"/>
      <c r="C35421" s="1433"/>
      <c r="E35421" s="1433"/>
      <c r="K35421" s="1433"/>
      <c r="L35421" s="1334"/>
    </row>
    <row r="35422" spans="1:12" ht="24" customHeight="1">
      <c r="A35422" s="1355"/>
      <c r="B35422" s="1355"/>
      <c r="C35422" s="1433"/>
      <c r="E35422" s="1433"/>
      <c r="K35422" s="1433"/>
      <c r="L35422" s="1334"/>
    </row>
    <row r="35423" spans="1:12" ht="24" customHeight="1">
      <c r="A35423" s="1355"/>
      <c r="B35423" s="1355"/>
      <c r="C35423" s="1433"/>
      <c r="E35423" s="1433"/>
      <c r="K35423" s="1433"/>
      <c r="L35423" s="1334"/>
    </row>
    <row r="35424" spans="1:12" ht="24" customHeight="1">
      <c r="A35424" s="1355"/>
      <c r="B35424" s="1355"/>
      <c r="C35424" s="1433"/>
      <c r="E35424" s="1433"/>
      <c r="K35424" s="1433"/>
      <c r="L35424" s="1334"/>
    </row>
    <row r="35425" spans="1:12" ht="24" customHeight="1">
      <c r="A35425" s="1355"/>
      <c r="B35425" s="1355"/>
      <c r="C35425" s="1433"/>
      <c r="E35425" s="1433"/>
      <c r="K35425" s="1433"/>
      <c r="L35425" s="1334"/>
    </row>
    <row r="35426" spans="1:12" ht="24" customHeight="1">
      <c r="A35426" s="1355"/>
      <c r="B35426" s="1355"/>
      <c r="C35426" s="1433"/>
      <c r="E35426" s="1433"/>
      <c r="K35426" s="1433"/>
      <c r="L35426" s="1334"/>
    </row>
    <row r="35427" spans="1:12" ht="24" customHeight="1">
      <c r="A35427" s="1355"/>
      <c r="B35427" s="1355"/>
      <c r="C35427" s="1433"/>
      <c r="E35427" s="1433"/>
      <c r="K35427" s="1433"/>
      <c r="L35427" s="1334"/>
    </row>
    <row r="35428" spans="1:12" ht="24" customHeight="1">
      <c r="A35428" s="1355"/>
      <c r="B35428" s="1355"/>
      <c r="C35428" s="1433"/>
      <c r="E35428" s="1433"/>
      <c r="K35428" s="1433"/>
      <c r="L35428" s="1334"/>
    </row>
    <row r="35429" spans="1:12" ht="24" customHeight="1">
      <c r="A35429" s="1355"/>
      <c r="B35429" s="1355"/>
      <c r="C35429" s="1433"/>
      <c r="E35429" s="1433"/>
      <c r="K35429" s="1433"/>
      <c r="L35429" s="1334"/>
    </row>
    <row r="35430" spans="1:12" ht="24" customHeight="1">
      <c r="A35430" s="1355"/>
      <c r="B35430" s="1355"/>
      <c r="C35430" s="1433"/>
      <c r="E35430" s="1433"/>
      <c r="K35430" s="1433"/>
      <c r="L35430" s="1334"/>
    </row>
    <row r="35431" spans="1:12" ht="24" customHeight="1">
      <c r="A35431" s="1355"/>
      <c r="B35431" s="1355"/>
      <c r="C35431" s="1433"/>
      <c r="E35431" s="1433"/>
      <c r="K35431" s="1433"/>
      <c r="L35431" s="1334"/>
    </row>
    <row r="35432" spans="1:12" ht="24" customHeight="1">
      <c r="A35432" s="1355"/>
      <c r="B35432" s="1355"/>
      <c r="C35432" s="1433"/>
      <c r="E35432" s="1433"/>
      <c r="K35432" s="1433"/>
      <c r="L35432" s="1334"/>
    </row>
    <row r="35433" spans="1:12" ht="24" customHeight="1">
      <c r="A35433" s="1355"/>
      <c r="B35433" s="1355"/>
      <c r="C35433" s="1433"/>
      <c r="E35433" s="1433"/>
      <c r="K35433" s="1433"/>
      <c r="L35433" s="1334"/>
    </row>
    <row r="35434" spans="1:12" ht="24" customHeight="1">
      <c r="A35434" s="1355"/>
      <c r="B35434" s="1355"/>
      <c r="C35434" s="1433"/>
      <c r="E35434" s="1433"/>
      <c r="K35434" s="1433"/>
      <c r="L35434" s="1334"/>
    </row>
    <row r="35435" spans="1:12" ht="24" customHeight="1">
      <c r="A35435" s="1355"/>
      <c r="B35435" s="1355"/>
      <c r="C35435" s="1433"/>
      <c r="E35435" s="1433"/>
      <c r="K35435" s="1433"/>
      <c r="L35435" s="1334"/>
    </row>
    <row r="35436" spans="1:12" ht="24" customHeight="1">
      <c r="A35436" s="1355"/>
      <c r="B35436" s="1355"/>
      <c r="C35436" s="1433"/>
      <c r="E35436" s="1433"/>
      <c r="K35436" s="1433"/>
      <c r="L35436" s="1334"/>
    </row>
    <row r="35437" spans="1:12" ht="24" customHeight="1">
      <c r="A35437" s="1355"/>
      <c r="B35437" s="1355"/>
      <c r="C35437" s="1433"/>
      <c r="E35437" s="1433"/>
      <c r="K35437" s="1433"/>
      <c r="L35437" s="1334"/>
    </row>
    <row r="35438" spans="1:12" ht="24" customHeight="1">
      <c r="A35438" s="1355"/>
      <c r="B35438" s="1355"/>
      <c r="C35438" s="1433"/>
      <c r="E35438" s="1433"/>
      <c r="K35438" s="1433"/>
      <c r="L35438" s="1334"/>
    </row>
    <row r="35439" spans="1:12" ht="24" customHeight="1">
      <c r="A35439" s="1355"/>
      <c r="B35439" s="1355"/>
      <c r="C35439" s="1433"/>
      <c r="E35439" s="1433"/>
      <c r="K35439" s="1433"/>
      <c r="L35439" s="1334"/>
    </row>
    <row r="35440" spans="1:12" ht="24" customHeight="1">
      <c r="A35440" s="1355"/>
      <c r="B35440" s="1355"/>
      <c r="C35440" s="1433"/>
      <c r="E35440" s="1433"/>
      <c r="K35440" s="1433"/>
      <c r="L35440" s="1334"/>
    </row>
    <row r="35441" spans="1:12" ht="24" customHeight="1">
      <c r="A35441" s="1355"/>
      <c r="B35441" s="1355"/>
      <c r="C35441" s="1433"/>
      <c r="E35441" s="1433"/>
      <c r="K35441" s="1433"/>
      <c r="L35441" s="1334"/>
    </row>
    <row r="35442" spans="1:12" ht="24" customHeight="1">
      <c r="A35442" s="1355"/>
      <c r="B35442" s="1355"/>
      <c r="C35442" s="1433"/>
      <c r="E35442" s="1433"/>
      <c r="K35442" s="1433"/>
      <c r="L35442" s="1334"/>
    </row>
    <row r="35443" spans="1:12" ht="24" customHeight="1">
      <c r="A35443" s="1355"/>
      <c r="B35443" s="1355"/>
      <c r="C35443" s="1433"/>
      <c r="E35443" s="1433"/>
      <c r="K35443" s="1433"/>
      <c r="L35443" s="1334"/>
    </row>
    <row r="35444" spans="1:12" ht="24" customHeight="1">
      <c r="A35444" s="1355"/>
      <c r="B35444" s="1355"/>
      <c r="C35444" s="1433"/>
      <c r="E35444" s="1433"/>
      <c r="K35444" s="1433"/>
      <c r="L35444" s="1334"/>
    </row>
    <row r="35445" spans="1:12" ht="24" customHeight="1">
      <c r="A35445" s="1355"/>
      <c r="B35445" s="1355"/>
      <c r="C35445" s="1433"/>
      <c r="E35445" s="1433"/>
      <c r="K35445" s="1433"/>
      <c r="L35445" s="1334"/>
    </row>
    <row r="35446" spans="1:12" ht="24" customHeight="1">
      <c r="A35446" s="1355"/>
      <c r="B35446" s="1355"/>
      <c r="C35446" s="1433"/>
      <c r="E35446" s="1433"/>
      <c r="K35446" s="1433"/>
      <c r="L35446" s="1334"/>
    </row>
    <row r="35447" spans="1:12" ht="24" customHeight="1">
      <c r="A35447" s="1355"/>
      <c r="B35447" s="1355"/>
      <c r="C35447" s="1433"/>
      <c r="E35447" s="1433"/>
      <c r="K35447" s="1433"/>
      <c r="L35447" s="1334"/>
    </row>
    <row r="35448" spans="1:12" ht="24" customHeight="1">
      <c r="A35448" s="1355"/>
      <c r="B35448" s="1355"/>
      <c r="C35448" s="1433"/>
      <c r="E35448" s="1433"/>
      <c r="K35448" s="1433"/>
      <c r="L35448" s="1334"/>
    </row>
    <row r="35449" spans="1:12" ht="24" customHeight="1">
      <c r="A35449" s="1355"/>
      <c r="B35449" s="1355"/>
      <c r="C35449" s="1433"/>
      <c r="E35449" s="1433"/>
      <c r="K35449" s="1433"/>
      <c r="L35449" s="1334"/>
    </row>
    <row r="35450" spans="1:12" ht="24" customHeight="1">
      <c r="A35450" s="1355"/>
      <c r="B35450" s="1355"/>
      <c r="C35450" s="1433"/>
      <c r="E35450" s="1433"/>
      <c r="K35450" s="1433"/>
      <c r="L35450" s="1334"/>
    </row>
    <row r="35451" spans="1:12" ht="24" customHeight="1">
      <c r="A35451" s="1355"/>
      <c r="B35451" s="1355"/>
      <c r="C35451" s="1433"/>
      <c r="E35451" s="1433"/>
      <c r="K35451" s="1433"/>
      <c r="L35451" s="1334"/>
    </row>
    <row r="35452" spans="1:12" ht="24" customHeight="1">
      <c r="A35452" s="1355"/>
      <c r="B35452" s="1355"/>
      <c r="C35452" s="1433"/>
      <c r="E35452" s="1433"/>
      <c r="K35452" s="1433"/>
      <c r="L35452" s="1334"/>
    </row>
    <row r="35453" spans="1:12" ht="24" customHeight="1">
      <c r="A35453" s="1355"/>
      <c r="B35453" s="1355"/>
      <c r="C35453" s="1433"/>
      <c r="E35453" s="1433"/>
      <c r="K35453" s="1433"/>
      <c r="L35453" s="1334"/>
    </row>
    <row r="35454" spans="1:12" ht="24" customHeight="1">
      <c r="A35454" s="1355"/>
      <c r="B35454" s="1355"/>
      <c r="C35454" s="1433"/>
      <c r="E35454" s="1433"/>
      <c r="K35454" s="1433"/>
      <c r="L35454" s="1334"/>
    </row>
    <row r="35455" spans="1:12" ht="24" customHeight="1">
      <c r="A35455" s="1355"/>
      <c r="B35455" s="1355"/>
      <c r="C35455" s="1433"/>
      <c r="E35455" s="1433"/>
      <c r="K35455" s="1433"/>
      <c r="L35455" s="1334"/>
    </row>
    <row r="35456" spans="1:12" ht="24" customHeight="1">
      <c r="A35456" s="1355"/>
      <c r="B35456" s="1355"/>
      <c r="C35456" s="1433"/>
      <c r="E35456" s="1433"/>
      <c r="K35456" s="1433"/>
      <c r="L35456" s="1334"/>
    </row>
    <row r="35457" spans="1:12" ht="24" customHeight="1">
      <c r="A35457" s="1355"/>
      <c r="B35457" s="1355"/>
      <c r="C35457" s="1433"/>
      <c r="E35457" s="1433"/>
      <c r="K35457" s="1433"/>
      <c r="L35457" s="1334"/>
    </row>
    <row r="35458" spans="1:12" ht="24" customHeight="1">
      <c r="A35458" s="1355"/>
      <c r="B35458" s="1355"/>
      <c r="C35458" s="1433"/>
      <c r="E35458" s="1433"/>
      <c r="K35458" s="1433"/>
      <c r="L35458" s="1334"/>
    </row>
    <row r="35459" spans="1:12" ht="24" customHeight="1">
      <c r="A35459" s="1355"/>
      <c r="B35459" s="1355"/>
      <c r="C35459" s="1433"/>
      <c r="E35459" s="1433"/>
      <c r="K35459" s="1433"/>
      <c r="L35459" s="1334"/>
    </row>
    <row r="35460" spans="1:12" ht="24" customHeight="1">
      <c r="A35460" s="1355"/>
      <c r="B35460" s="1355"/>
      <c r="C35460" s="1433"/>
      <c r="E35460" s="1433"/>
      <c r="K35460" s="1433"/>
      <c r="L35460" s="1334"/>
    </row>
    <row r="35461" spans="1:12" ht="24" customHeight="1">
      <c r="A35461" s="1355"/>
      <c r="B35461" s="1355"/>
      <c r="C35461" s="1433"/>
      <c r="E35461" s="1433"/>
      <c r="K35461" s="1433"/>
      <c r="L35461" s="1334"/>
    </row>
    <row r="35462" spans="1:12" ht="24" customHeight="1">
      <c r="A35462" s="1355"/>
      <c r="B35462" s="1355"/>
      <c r="C35462" s="1433"/>
      <c r="E35462" s="1433"/>
      <c r="K35462" s="1433"/>
      <c r="L35462" s="1334"/>
    </row>
    <row r="35463" spans="1:12" ht="24" customHeight="1">
      <c r="A35463" s="1355"/>
      <c r="B35463" s="1355"/>
      <c r="C35463" s="1433"/>
      <c r="E35463" s="1433"/>
      <c r="K35463" s="1433"/>
      <c r="L35463" s="1334"/>
    </row>
    <row r="35464" spans="1:12" ht="24" customHeight="1">
      <c r="A35464" s="1355"/>
      <c r="B35464" s="1355"/>
      <c r="C35464" s="1433"/>
      <c r="E35464" s="1433"/>
      <c r="K35464" s="1433"/>
      <c r="L35464" s="1334"/>
    </row>
    <row r="35465" spans="1:12" ht="24" customHeight="1">
      <c r="A35465" s="1355"/>
      <c r="B35465" s="1355"/>
      <c r="C35465" s="1433"/>
      <c r="E35465" s="1433"/>
      <c r="K35465" s="1433"/>
      <c r="L35465" s="1334"/>
    </row>
    <row r="35466" spans="1:12" ht="24" customHeight="1">
      <c r="A35466" s="1355"/>
      <c r="B35466" s="1355"/>
      <c r="C35466" s="1433"/>
      <c r="E35466" s="1433"/>
      <c r="K35466" s="1433"/>
      <c r="L35466" s="1334"/>
    </row>
    <row r="35467" spans="1:12" ht="24" customHeight="1">
      <c r="A35467" s="1355"/>
      <c r="B35467" s="1355"/>
      <c r="C35467" s="1433"/>
      <c r="E35467" s="1433"/>
      <c r="K35467" s="1433"/>
      <c r="L35467" s="1334"/>
    </row>
    <row r="35468" spans="1:12" ht="24" customHeight="1">
      <c r="A35468" s="1355"/>
      <c r="B35468" s="1355"/>
      <c r="C35468" s="1433"/>
      <c r="E35468" s="1433"/>
      <c r="K35468" s="1433"/>
      <c r="L35468" s="1334"/>
    </row>
    <row r="35469" spans="1:12" ht="24" customHeight="1">
      <c r="A35469" s="1355"/>
      <c r="B35469" s="1355"/>
      <c r="C35469" s="1433"/>
      <c r="E35469" s="1433"/>
      <c r="K35469" s="1433"/>
      <c r="L35469" s="1334"/>
    </row>
    <row r="35470" spans="1:12" ht="24" customHeight="1">
      <c r="A35470" s="1355"/>
      <c r="B35470" s="1355"/>
      <c r="C35470" s="1433"/>
      <c r="E35470" s="1433"/>
      <c r="K35470" s="1433"/>
      <c r="L35470" s="1334"/>
    </row>
    <row r="35471" spans="1:12" ht="24" customHeight="1">
      <c r="A35471" s="1355"/>
      <c r="B35471" s="1355"/>
      <c r="C35471" s="1433"/>
      <c r="E35471" s="1433"/>
      <c r="K35471" s="1433"/>
      <c r="L35471" s="1334"/>
    </row>
    <row r="35472" spans="1:12" ht="24" customHeight="1">
      <c r="A35472" s="1355"/>
      <c r="B35472" s="1355"/>
      <c r="C35472" s="1433"/>
      <c r="E35472" s="1433"/>
      <c r="K35472" s="1433"/>
      <c r="L35472" s="1334"/>
    </row>
    <row r="35473" spans="1:12" ht="24" customHeight="1">
      <c r="A35473" s="1355"/>
      <c r="B35473" s="1355"/>
      <c r="C35473" s="1433"/>
      <c r="E35473" s="1433"/>
      <c r="K35473" s="1433"/>
      <c r="L35473" s="1334"/>
    </row>
    <row r="35474" spans="1:12" ht="24" customHeight="1">
      <c r="A35474" s="1355"/>
      <c r="B35474" s="1355"/>
      <c r="C35474" s="1433"/>
      <c r="E35474" s="1433"/>
      <c r="K35474" s="1433"/>
      <c r="L35474" s="1334"/>
    </row>
    <row r="35475" spans="1:12" ht="24" customHeight="1">
      <c r="A35475" s="1355"/>
      <c r="B35475" s="1355"/>
      <c r="C35475" s="1433"/>
      <c r="E35475" s="1433"/>
      <c r="K35475" s="1433"/>
      <c r="L35475" s="1334"/>
    </row>
    <row r="35476" spans="1:12" ht="24" customHeight="1">
      <c r="A35476" s="1355"/>
      <c r="B35476" s="1355"/>
      <c r="C35476" s="1433"/>
      <c r="E35476" s="1433"/>
      <c r="K35476" s="1433"/>
      <c r="L35476" s="1334"/>
    </row>
    <row r="35477" spans="1:12" ht="24" customHeight="1">
      <c r="A35477" s="1355"/>
      <c r="B35477" s="1355"/>
      <c r="C35477" s="1433"/>
      <c r="E35477" s="1433"/>
      <c r="K35477" s="1433"/>
      <c r="L35477" s="1334"/>
    </row>
    <row r="35478" spans="1:12" ht="24" customHeight="1">
      <c r="A35478" s="1355"/>
      <c r="B35478" s="1355"/>
      <c r="C35478" s="1433"/>
      <c r="E35478" s="1433"/>
      <c r="K35478" s="1433"/>
      <c r="L35478" s="1334"/>
    </row>
    <row r="35479" spans="1:12" ht="24" customHeight="1">
      <c r="A35479" s="1355"/>
      <c r="B35479" s="1355"/>
      <c r="C35479" s="1433"/>
      <c r="E35479" s="1433"/>
      <c r="K35479" s="1433"/>
      <c r="L35479" s="1334"/>
    </row>
    <row r="35480" spans="1:12" ht="24" customHeight="1">
      <c r="A35480" s="1355"/>
      <c r="B35480" s="1355"/>
      <c r="C35480" s="1433"/>
      <c r="E35480" s="1433"/>
      <c r="K35480" s="1433"/>
      <c r="L35480" s="1334"/>
    </row>
    <row r="35481" spans="1:12" ht="24" customHeight="1">
      <c r="A35481" s="1355"/>
      <c r="B35481" s="1355"/>
      <c r="C35481" s="1433"/>
      <c r="E35481" s="1433"/>
      <c r="K35481" s="1433"/>
      <c r="L35481" s="1334"/>
    </row>
    <row r="35482" spans="1:12" ht="24" customHeight="1">
      <c r="A35482" s="1355"/>
      <c r="B35482" s="1355"/>
      <c r="C35482" s="1433"/>
      <c r="E35482" s="1433"/>
      <c r="K35482" s="1433"/>
      <c r="L35482" s="1334"/>
    </row>
    <row r="35483" spans="1:12" ht="24" customHeight="1">
      <c r="A35483" s="1355"/>
      <c r="B35483" s="1355"/>
      <c r="C35483" s="1433"/>
      <c r="E35483" s="1433"/>
      <c r="K35483" s="1433"/>
      <c r="L35483" s="1334"/>
    </row>
    <row r="35484" spans="1:12" ht="24" customHeight="1">
      <c r="A35484" s="1355"/>
      <c r="B35484" s="1355"/>
      <c r="C35484" s="1433"/>
      <c r="E35484" s="1433"/>
      <c r="K35484" s="1433"/>
      <c r="L35484" s="1334"/>
    </row>
    <row r="35485" spans="1:12" ht="24" customHeight="1">
      <c r="A35485" s="1355"/>
      <c r="B35485" s="1355"/>
      <c r="C35485" s="1433"/>
      <c r="E35485" s="1433"/>
      <c r="K35485" s="1433"/>
      <c r="L35485" s="1334"/>
    </row>
    <row r="35486" spans="1:12" ht="24" customHeight="1">
      <c r="A35486" s="1355"/>
      <c r="B35486" s="1355"/>
      <c r="C35486" s="1433"/>
      <c r="E35486" s="1433"/>
      <c r="K35486" s="1433"/>
      <c r="L35486" s="1334"/>
    </row>
    <row r="35487" spans="1:12" ht="24" customHeight="1">
      <c r="A35487" s="1355"/>
      <c r="B35487" s="1355"/>
      <c r="C35487" s="1433"/>
      <c r="E35487" s="1433"/>
      <c r="K35487" s="1433"/>
      <c r="L35487" s="1334"/>
    </row>
    <row r="35488" spans="1:12" ht="24" customHeight="1">
      <c r="A35488" s="1355"/>
      <c r="B35488" s="1355"/>
      <c r="C35488" s="1433"/>
      <c r="E35488" s="1433"/>
      <c r="K35488" s="1433"/>
      <c r="L35488" s="1334"/>
    </row>
    <row r="35489" spans="1:12" ht="24" customHeight="1">
      <c r="A35489" s="1355"/>
      <c r="B35489" s="1355"/>
      <c r="C35489" s="1433"/>
      <c r="E35489" s="1433"/>
      <c r="K35489" s="1433"/>
      <c r="L35489" s="1334"/>
    </row>
    <row r="35490" spans="1:12" ht="24" customHeight="1">
      <c r="A35490" s="1355"/>
      <c r="B35490" s="1355"/>
      <c r="C35490" s="1433"/>
      <c r="E35490" s="1433"/>
      <c r="K35490" s="1433"/>
      <c r="L35490" s="1334"/>
    </row>
    <row r="35491" spans="1:12" ht="24" customHeight="1">
      <c r="A35491" s="1355"/>
      <c r="B35491" s="1355"/>
      <c r="C35491" s="1433"/>
      <c r="E35491" s="1433"/>
      <c r="K35491" s="1433"/>
      <c r="L35491" s="1334"/>
    </row>
    <row r="35492" spans="1:12" ht="24" customHeight="1">
      <c r="A35492" s="1355"/>
      <c r="B35492" s="1355"/>
      <c r="C35492" s="1433"/>
      <c r="E35492" s="1433"/>
      <c r="K35492" s="1433"/>
      <c r="L35492" s="1334"/>
    </row>
    <row r="35493" spans="1:12" ht="24" customHeight="1">
      <c r="A35493" s="1355"/>
      <c r="B35493" s="1355"/>
      <c r="C35493" s="1433"/>
      <c r="E35493" s="1433"/>
      <c r="K35493" s="1433"/>
      <c r="L35493" s="1334"/>
    </row>
    <row r="35494" spans="1:12" ht="24" customHeight="1">
      <c r="A35494" s="1355"/>
      <c r="B35494" s="1355"/>
      <c r="C35494" s="1433"/>
      <c r="E35494" s="1433"/>
      <c r="K35494" s="1433"/>
      <c r="L35494" s="1334"/>
    </row>
    <row r="35495" spans="1:12" ht="24" customHeight="1">
      <c r="A35495" s="1355"/>
      <c r="B35495" s="1355"/>
      <c r="C35495" s="1433"/>
      <c r="E35495" s="1433"/>
      <c r="K35495" s="1433"/>
      <c r="L35495" s="1334"/>
    </row>
    <row r="35496" spans="1:12" ht="24" customHeight="1">
      <c r="A35496" s="1355"/>
      <c r="B35496" s="1355"/>
      <c r="C35496" s="1433"/>
      <c r="E35496" s="1433"/>
      <c r="K35496" s="1433"/>
      <c r="L35496" s="1334"/>
    </row>
    <row r="35497" spans="1:12" ht="24" customHeight="1">
      <c r="A35497" s="1355"/>
      <c r="B35497" s="1355"/>
      <c r="C35497" s="1433"/>
      <c r="E35497" s="1433"/>
      <c r="K35497" s="1433"/>
      <c r="L35497" s="1334"/>
    </row>
    <row r="35498" spans="1:12" ht="24" customHeight="1">
      <c r="A35498" s="1355"/>
      <c r="B35498" s="1355"/>
      <c r="C35498" s="1433"/>
      <c r="E35498" s="1433"/>
      <c r="K35498" s="1433"/>
      <c r="L35498" s="1334"/>
    </row>
    <row r="35499" spans="1:12" ht="24" customHeight="1">
      <c r="A35499" s="1355"/>
      <c r="B35499" s="1355"/>
      <c r="C35499" s="1433"/>
      <c r="E35499" s="1433"/>
      <c r="K35499" s="1433"/>
      <c r="L35499" s="1334"/>
    </row>
    <row r="35500" spans="1:12" ht="24" customHeight="1">
      <c r="A35500" s="1355"/>
      <c r="B35500" s="1355"/>
      <c r="C35500" s="1433"/>
      <c r="E35500" s="1433"/>
      <c r="K35500" s="1433"/>
      <c r="L35500" s="1334"/>
    </row>
    <row r="35501" spans="1:12" ht="24" customHeight="1">
      <c r="A35501" s="1355"/>
      <c r="B35501" s="1355"/>
      <c r="C35501" s="1433"/>
      <c r="E35501" s="1433"/>
      <c r="K35501" s="1433"/>
      <c r="L35501" s="1334"/>
    </row>
    <row r="35502" spans="1:12" ht="24" customHeight="1">
      <c r="A35502" s="1355"/>
      <c r="B35502" s="1355"/>
      <c r="C35502" s="1433"/>
      <c r="E35502" s="1433"/>
      <c r="K35502" s="1433"/>
      <c r="L35502" s="1334"/>
    </row>
    <row r="35503" spans="1:12" ht="24" customHeight="1">
      <c r="A35503" s="1355"/>
      <c r="B35503" s="1355"/>
      <c r="C35503" s="1433"/>
      <c r="E35503" s="1433"/>
      <c r="K35503" s="1433"/>
      <c r="L35503" s="1334"/>
    </row>
    <row r="35504" spans="1:12" ht="24" customHeight="1">
      <c r="A35504" s="1355"/>
      <c r="B35504" s="1355"/>
      <c r="C35504" s="1433"/>
      <c r="E35504" s="1433"/>
      <c r="K35504" s="1433"/>
      <c r="L35504" s="1334"/>
    </row>
    <row r="35505" spans="1:12" ht="24" customHeight="1">
      <c r="A35505" s="1355"/>
      <c r="B35505" s="1355"/>
      <c r="C35505" s="1433"/>
      <c r="E35505" s="1433"/>
      <c r="K35505" s="1433"/>
      <c r="L35505" s="1334"/>
    </row>
    <row r="35506" spans="1:12" ht="24" customHeight="1">
      <c r="A35506" s="1355"/>
      <c r="B35506" s="1355"/>
      <c r="C35506" s="1433"/>
      <c r="E35506" s="1433"/>
      <c r="K35506" s="1433"/>
      <c r="L35506" s="1334"/>
    </row>
    <row r="35507" spans="1:12" ht="24" customHeight="1">
      <c r="A35507" s="1355"/>
      <c r="B35507" s="1355"/>
      <c r="C35507" s="1433"/>
      <c r="E35507" s="1433"/>
      <c r="K35507" s="1433"/>
      <c r="L35507" s="1334"/>
    </row>
    <row r="35508" spans="1:12" ht="24" customHeight="1">
      <c r="A35508" s="1355"/>
      <c r="B35508" s="1355"/>
      <c r="C35508" s="1433"/>
      <c r="E35508" s="1433"/>
      <c r="K35508" s="1433"/>
      <c r="L35508" s="1334"/>
    </row>
    <row r="35509" spans="1:12" ht="24" customHeight="1">
      <c r="A35509" s="1355"/>
      <c r="B35509" s="1355"/>
      <c r="C35509" s="1433"/>
      <c r="E35509" s="1433"/>
      <c r="K35509" s="1433"/>
      <c r="L35509" s="1334"/>
    </row>
    <row r="35510" spans="1:12" ht="24" customHeight="1">
      <c r="A35510" s="1355"/>
      <c r="B35510" s="1355"/>
      <c r="C35510" s="1433"/>
      <c r="E35510" s="1433"/>
      <c r="K35510" s="1433"/>
      <c r="L35510" s="1334"/>
    </row>
    <row r="35511" spans="1:12" ht="24" customHeight="1">
      <c r="A35511" s="1355"/>
      <c r="B35511" s="1355"/>
      <c r="C35511" s="1433"/>
      <c r="E35511" s="1433"/>
      <c r="K35511" s="1433"/>
      <c r="L35511" s="1334"/>
    </row>
    <row r="35512" spans="1:12" ht="24" customHeight="1">
      <c r="A35512" s="1355"/>
      <c r="B35512" s="1355"/>
      <c r="C35512" s="1433"/>
      <c r="E35512" s="1433"/>
      <c r="K35512" s="1433"/>
      <c r="L35512" s="1334"/>
    </row>
    <row r="35513" spans="1:12" ht="24" customHeight="1">
      <c r="A35513" s="1355"/>
      <c r="B35513" s="1355"/>
      <c r="C35513" s="1433"/>
      <c r="E35513" s="1433"/>
      <c r="K35513" s="1433"/>
      <c r="L35513" s="1334"/>
    </row>
    <row r="35514" spans="1:12" ht="24" customHeight="1">
      <c r="A35514" s="1355"/>
      <c r="B35514" s="1355"/>
      <c r="C35514" s="1433"/>
      <c r="E35514" s="1433"/>
      <c r="K35514" s="1433"/>
      <c r="L35514" s="1334"/>
    </row>
    <row r="35515" spans="1:12" ht="24" customHeight="1">
      <c r="A35515" s="1355"/>
      <c r="B35515" s="1355"/>
      <c r="C35515" s="1433"/>
      <c r="E35515" s="1433"/>
      <c r="K35515" s="1433"/>
      <c r="L35515" s="1334"/>
    </row>
    <row r="35516" spans="1:12" ht="24" customHeight="1">
      <c r="A35516" s="1355"/>
      <c r="B35516" s="1355"/>
      <c r="C35516" s="1433"/>
      <c r="E35516" s="1433"/>
      <c r="K35516" s="1433"/>
      <c r="L35516" s="1334"/>
    </row>
    <row r="35517" spans="1:12" ht="24" customHeight="1">
      <c r="A35517" s="1355"/>
      <c r="B35517" s="1355"/>
      <c r="C35517" s="1433"/>
      <c r="E35517" s="1433"/>
      <c r="K35517" s="1433"/>
      <c r="L35517" s="1334"/>
    </row>
    <row r="35518" spans="1:12" ht="24" customHeight="1">
      <c r="A35518" s="1355"/>
      <c r="B35518" s="1355"/>
      <c r="C35518" s="1433"/>
      <c r="E35518" s="1433"/>
      <c r="K35518" s="1433"/>
      <c r="L35518" s="1334"/>
    </row>
    <row r="35519" spans="1:12" ht="24" customHeight="1">
      <c r="A35519" s="1355"/>
      <c r="B35519" s="1355"/>
      <c r="C35519" s="1433"/>
      <c r="E35519" s="1433"/>
      <c r="K35519" s="1433"/>
      <c r="L35519" s="1334"/>
    </row>
    <row r="35520" spans="1:12" ht="24" customHeight="1">
      <c r="A35520" s="1355"/>
      <c r="B35520" s="1355"/>
      <c r="C35520" s="1433"/>
      <c r="E35520" s="1433"/>
      <c r="K35520" s="1433"/>
      <c r="L35520" s="1334"/>
    </row>
    <row r="35521" spans="1:12" ht="24" customHeight="1">
      <c r="A35521" s="1355"/>
      <c r="B35521" s="1355"/>
      <c r="C35521" s="1433"/>
      <c r="E35521" s="1433"/>
      <c r="K35521" s="1433"/>
      <c r="L35521" s="1334"/>
    </row>
    <row r="35522" spans="1:12" ht="24" customHeight="1">
      <c r="A35522" s="1355"/>
      <c r="B35522" s="1355"/>
      <c r="C35522" s="1433"/>
      <c r="E35522" s="1433"/>
      <c r="K35522" s="1433"/>
      <c r="L35522" s="1334"/>
    </row>
    <row r="35523" spans="1:12" ht="24" customHeight="1">
      <c r="A35523" s="1355"/>
      <c r="B35523" s="1355"/>
      <c r="C35523" s="1433"/>
      <c r="E35523" s="1433"/>
      <c r="K35523" s="1433"/>
      <c r="L35523" s="1334"/>
    </row>
    <row r="35524" spans="1:12" ht="24" customHeight="1">
      <c r="A35524" s="1355"/>
      <c r="B35524" s="1355"/>
      <c r="C35524" s="1433"/>
      <c r="E35524" s="1433"/>
      <c r="K35524" s="1433"/>
      <c r="L35524" s="1334"/>
    </row>
    <row r="35525" spans="1:12" ht="24" customHeight="1">
      <c r="A35525" s="1355"/>
      <c r="B35525" s="1355"/>
      <c r="C35525" s="1433"/>
      <c r="E35525" s="1433"/>
      <c r="K35525" s="1433"/>
      <c r="L35525" s="1334"/>
    </row>
    <row r="35526" spans="1:12" ht="24" customHeight="1">
      <c r="A35526" s="1355"/>
      <c r="B35526" s="1355"/>
      <c r="C35526" s="1433"/>
      <c r="E35526" s="1433"/>
      <c r="K35526" s="1433"/>
      <c r="L35526" s="1334"/>
    </row>
    <row r="35527" spans="1:12" ht="24" customHeight="1">
      <c r="A35527" s="1355"/>
      <c r="B35527" s="1355"/>
      <c r="C35527" s="1433"/>
      <c r="E35527" s="1433"/>
      <c r="K35527" s="1433"/>
      <c r="L35527" s="1334"/>
    </row>
    <row r="35528" spans="1:12" ht="24" customHeight="1">
      <c r="A35528" s="1355"/>
      <c r="B35528" s="1355"/>
      <c r="C35528" s="1433"/>
      <c r="E35528" s="1433"/>
      <c r="K35528" s="1433"/>
      <c r="L35528" s="1334"/>
    </row>
    <row r="35529" spans="1:12" ht="24" customHeight="1">
      <c r="A35529" s="1355"/>
      <c r="B35529" s="1355"/>
      <c r="C35529" s="1433"/>
      <c r="E35529" s="1433"/>
      <c r="K35529" s="1433"/>
      <c r="L35529" s="1334"/>
    </row>
    <row r="35530" spans="1:12" ht="24" customHeight="1">
      <c r="A35530" s="1355"/>
      <c r="B35530" s="1355"/>
      <c r="C35530" s="1433"/>
      <c r="E35530" s="1433"/>
      <c r="K35530" s="1433"/>
      <c r="L35530" s="1334"/>
    </row>
    <row r="35531" spans="1:12" ht="24" customHeight="1">
      <c r="A35531" s="1355"/>
      <c r="B35531" s="1355"/>
      <c r="C35531" s="1433"/>
      <c r="E35531" s="1433"/>
      <c r="K35531" s="1433"/>
      <c r="L35531" s="1334"/>
    </row>
    <row r="35532" spans="1:12" ht="24" customHeight="1">
      <c r="A35532" s="1355"/>
      <c r="B35532" s="1355"/>
      <c r="C35532" s="1433"/>
      <c r="E35532" s="1433"/>
      <c r="K35532" s="1433"/>
      <c r="L35532" s="1334"/>
    </row>
    <row r="35533" spans="1:12" ht="24" customHeight="1">
      <c r="A35533" s="1355"/>
      <c r="B35533" s="1355"/>
      <c r="C35533" s="1433"/>
      <c r="E35533" s="1433"/>
      <c r="K35533" s="1433"/>
      <c r="L35533" s="1334"/>
    </row>
    <row r="35534" spans="1:12" ht="24" customHeight="1">
      <c r="A35534" s="1355"/>
      <c r="B35534" s="1355"/>
      <c r="C35534" s="1433"/>
      <c r="E35534" s="1433"/>
      <c r="K35534" s="1433"/>
      <c r="L35534" s="1334"/>
    </row>
    <row r="35535" spans="1:12" ht="24" customHeight="1">
      <c r="A35535" s="1355"/>
      <c r="B35535" s="1355"/>
      <c r="C35535" s="1433"/>
      <c r="E35535" s="1433"/>
      <c r="K35535" s="1433"/>
      <c r="L35535" s="1334"/>
    </row>
    <row r="35536" spans="1:12" ht="24" customHeight="1">
      <c r="A35536" s="1355"/>
      <c r="B35536" s="1355"/>
      <c r="C35536" s="1433"/>
      <c r="E35536" s="1433"/>
      <c r="K35536" s="1433"/>
      <c r="L35536" s="1334"/>
    </row>
    <row r="35537" spans="1:12" ht="24" customHeight="1">
      <c r="A35537" s="1355"/>
      <c r="B35537" s="1355"/>
      <c r="C35537" s="1433"/>
      <c r="E35537" s="1433"/>
      <c r="K35537" s="1433"/>
      <c r="L35537" s="1334"/>
    </row>
    <row r="35538" spans="1:12" ht="24" customHeight="1">
      <c r="A35538" s="1355"/>
      <c r="B35538" s="1355"/>
      <c r="C35538" s="1433"/>
      <c r="E35538" s="1433"/>
      <c r="K35538" s="1433"/>
      <c r="L35538" s="1334"/>
    </row>
    <row r="35539" spans="1:12" ht="24" customHeight="1">
      <c r="A35539" s="1355"/>
      <c r="B35539" s="1355"/>
      <c r="C35539" s="1433"/>
      <c r="E35539" s="1433"/>
      <c r="K35539" s="1433"/>
      <c r="L35539" s="1334"/>
    </row>
    <row r="35540" spans="1:12" ht="24" customHeight="1">
      <c r="A35540" s="1355"/>
      <c r="B35540" s="1355"/>
      <c r="C35540" s="1433"/>
      <c r="E35540" s="1433"/>
      <c r="K35540" s="1433"/>
      <c r="L35540" s="1334"/>
    </row>
    <row r="35541" spans="1:12" ht="24" customHeight="1">
      <c r="A35541" s="1355"/>
      <c r="B35541" s="1355"/>
      <c r="C35541" s="1433"/>
      <c r="E35541" s="1433"/>
      <c r="K35541" s="1433"/>
      <c r="L35541" s="1334"/>
    </row>
    <row r="35542" spans="1:12" ht="24" customHeight="1">
      <c r="A35542" s="1355"/>
      <c r="B35542" s="1355"/>
      <c r="C35542" s="1433"/>
      <c r="E35542" s="1433"/>
      <c r="K35542" s="1433"/>
      <c r="L35542" s="1334"/>
    </row>
    <row r="35543" spans="1:12" ht="24" customHeight="1">
      <c r="A35543" s="1355"/>
      <c r="B35543" s="1355"/>
      <c r="C35543" s="1433"/>
      <c r="E35543" s="1433"/>
      <c r="K35543" s="1433"/>
      <c r="L35543" s="1334"/>
    </row>
    <row r="35544" spans="1:12" ht="24" customHeight="1">
      <c r="A35544" s="1355"/>
      <c r="B35544" s="1355"/>
      <c r="C35544" s="1433"/>
      <c r="E35544" s="1433"/>
      <c r="K35544" s="1433"/>
      <c r="L35544" s="1334"/>
    </row>
    <row r="35545" spans="1:12" ht="24" customHeight="1">
      <c r="A35545" s="1355"/>
      <c r="B35545" s="1355"/>
      <c r="C35545" s="1433"/>
      <c r="E35545" s="1433"/>
      <c r="K35545" s="1433"/>
      <c r="L35545" s="1334"/>
    </row>
    <row r="35546" spans="1:12" ht="24" customHeight="1">
      <c r="A35546" s="1355"/>
      <c r="B35546" s="1355"/>
      <c r="C35546" s="1433"/>
      <c r="E35546" s="1433"/>
      <c r="K35546" s="1433"/>
      <c r="L35546" s="1334"/>
    </row>
    <row r="35547" spans="1:12" ht="24" customHeight="1">
      <c r="A35547" s="1355"/>
      <c r="B35547" s="1355"/>
      <c r="C35547" s="1433"/>
      <c r="E35547" s="1433"/>
      <c r="K35547" s="1433"/>
      <c r="L35547" s="1334"/>
    </row>
    <row r="35548" spans="1:12" ht="24" customHeight="1">
      <c r="A35548" s="1355"/>
      <c r="B35548" s="1355"/>
      <c r="C35548" s="1433"/>
      <c r="E35548" s="1433"/>
      <c r="K35548" s="1433"/>
      <c r="L35548" s="1334"/>
    </row>
    <row r="35549" spans="1:12" ht="24" customHeight="1">
      <c r="A35549" s="1355"/>
      <c r="B35549" s="1355"/>
      <c r="C35549" s="1433"/>
      <c r="E35549" s="1433"/>
      <c r="K35549" s="1433"/>
      <c r="L35549" s="1334"/>
    </row>
    <row r="35550" spans="1:12" ht="24" customHeight="1">
      <c r="A35550" s="1355"/>
      <c r="B35550" s="1355"/>
      <c r="C35550" s="1433"/>
      <c r="E35550" s="1433"/>
      <c r="K35550" s="1433"/>
      <c r="L35550" s="1334"/>
    </row>
    <row r="35551" spans="1:12" ht="24" customHeight="1">
      <c r="A35551" s="1355"/>
      <c r="B35551" s="1355"/>
      <c r="C35551" s="1433"/>
      <c r="E35551" s="1433"/>
      <c r="K35551" s="1433"/>
      <c r="L35551" s="1334"/>
    </row>
    <row r="35552" spans="1:12" ht="24" customHeight="1">
      <c r="A35552" s="1355"/>
      <c r="B35552" s="1355"/>
      <c r="C35552" s="1433"/>
      <c r="E35552" s="1433"/>
      <c r="K35552" s="1433"/>
      <c r="L35552" s="1334"/>
    </row>
    <row r="35553" spans="1:12" ht="24" customHeight="1">
      <c r="A35553" s="1355"/>
      <c r="B35553" s="1355"/>
      <c r="C35553" s="1433"/>
      <c r="E35553" s="1433"/>
      <c r="K35553" s="1433"/>
      <c r="L35553" s="1334"/>
    </row>
    <row r="35554" spans="1:12" ht="24" customHeight="1">
      <c r="A35554" s="1355"/>
      <c r="B35554" s="1355"/>
      <c r="C35554" s="1433"/>
      <c r="E35554" s="1433"/>
      <c r="K35554" s="1433"/>
      <c r="L35554" s="1334"/>
    </row>
    <row r="35555" spans="1:12" ht="24" customHeight="1">
      <c r="A35555" s="1355"/>
      <c r="B35555" s="1355"/>
      <c r="C35555" s="1433"/>
      <c r="E35555" s="1433"/>
      <c r="K35555" s="1433"/>
      <c r="L35555" s="1334"/>
    </row>
    <row r="35556" spans="1:12" ht="24" customHeight="1">
      <c r="A35556" s="1355"/>
      <c r="B35556" s="1355"/>
      <c r="C35556" s="1433"/>
      <c r="E35556" s="1433"/>
      <c r="K35556" s="1433"/>
      <c r="L35556" s="1334"/>
    </row>
    <row r="35557" spans="1:12" ht="24" customHeight="1">
      <c r="A35557" s="1355"/>
      <c r="B35557" s="1355"/>
      <c r="C35557" s="1433"/>
      <c r="E35557" s="1433"/>
      <c r="K35557" s="1433"/>
      <c r="L35557" s="1334"/>
    </row>
    <row r="35558" spans="1:12" ht="24" customHeight="1">
      <c r="A35558" s="1355"/>
      <c r="B35558" s="1355"/>
      <c r="C35558" s="1433"/>
      <c r="E35558" s="1433"/>
      <c r="K35558" s="1433"/>
      <c r="L35558" s="1334"/>
    </row>
    <row r="35559" spans="1:12" ht="24" customHeight="1">
      <c r="A35559" s="1355"/>
      <c r="B35559" s="1355"/>
      <c r="C35559" s="1433"/>
      <c r="E35559" s="1433"/>
      <c r="K35559" s="1433"/>
      <c r="L35559" s="1334"/>
    </row>
    <row r="35560" spans="1:12" ht="24" customHeight="1">
      <c r="A35560" s="1355"/>
      <c r="B35560" s="1355"/>
      <c r="C35560" s="1433"/>
      <c r="E35560" s="1433"/>
      <c r="K35560" s="1433"/>
      <c r="L35560" s="1334"/>
    </row>
    <row r="35561" spans="1:12" ht="24" customHeight="1">
      <c r="A35561" s="1355"/>
      <c r="B35561" s="1355"/>
      <c r="C35561" s="1433"/>
      <c r="E35561" s="1433"/>
      <c r="K35561" s="1433"/>
      <c r="L35561" s="1334"/>
    </row>
    <row r="35562" spans="1:12" ht="24" customHeight="1">
      <c r="A35562" s="1355"/>
      <c r="B35562" s="1355"/>
      <c r="C35562" s="1433"/>
      <c r="E35562" s="1433"/>
      <c r="K35562" s="1433"/>
      <c r="L35562" s="1334"/>
    </row>
    <row r="35563" spans="1:12" ht="24" customHeight="1">
      <c r="A35563" s="1355"/>
      <c r="B35563" s="1355"/>
      <c r="C35563" s="1433"/>
      <c r="E35563" s="1433"/>
      <c r="K35563" s="1433"/>
      <c r="L35563" s="1334"/>
    </row>
    <row r="35564" spans="1:12" ht="24" customHeight="1">
      <c r="A35564" s="1355"/>
      <c r="B35564" s="1355"/>
      <c r="C35564" s="1433"/>
      <c r="E35564" s="1433"/>
      <c r="K35564" s="1433"/>
      <c r="L35564" s="1334"/>
    </row>
    <row r="35565" spans="1:12" ht="24" customHeight="1">
      <c r="A35565" s="1355"/>
      <c r="B35565" s="1355"/>
      <c r="C35565" s="1433"/>
      <c r="E35565" s="1433"/>
      <c r="K35565" s="1433"/>
      <c r="L35565" s="1334"/>
    </row>
    <row r="35566" spans="1:12" ht="24" customHeight="1">
      <c r="A35566" s="1355"/>
      <c r="B35566" s="1355"/>
      <c r="C35566" s="1433"/>
      <c r="E35566" s="1433"/>
      <c r="K35566" s="1433"/>
      <c r="L35566" s="1334"/>
    </row>
    <row r="35567" spans="1:12" ht="24" customHeight="1">
      <c r="A35567" s="1355"/>
      <c r="B35567" s="1355"/>
      <c r="C35567" s="1433"/>
      <c r="E35567" s="1433"/>
      <c r="K35567" s="1433"/>
      <c r="L35567" s="1334"/>
    </row>
    <row r="35568" spans="1:12" ht="24" customHeight="1">
      <c r="A35568" s="1355"/>
      <c r="B35568" s="1355"/>
      <c r="C35568" s="1433"/>
      <c r="E35568" s="1433"/>
      <c r="K35568" s="1433"/>
      <c r="L35568" s="1334"/>
    </row>
    <row r="35569" spans="1:12" ht="24" customHeight="1">
      <c r="A35569" s="1355"/>
      <c r="B35569" s="1355"/>
      <c r="C35569" s="1433"/>
      <c r="E35569" s="1433"/>
      <c r="K35569" s="1433"/>
      <c r="L35569" s="1334"/>
    </row>
    <row r="35570" spans="1:12" ht="24" customHeight="1">
      <c r="A35570" s="1355"/>
      <c r="B35570" s="1355"/>
      <c r="C35570" s="1433"/>
      <c r="E35570" s="1433"/>
      <c r="K35570" s="1433"/>
      <c r="L35570" s="1334"/>
    </row>
    <row r="35571" spans="1:12" ht="24" customHeight="1">
      <c r="A35571" s="1355"/>
      <c r="B35571" s="1355"/>
      <c r="C35571" s="1433"/>
      <c r="E35571" s="1433"/>
      <c r="K35571" s="1433"/>
      <c r="L35571" s="1334"/>
    </row>
    <row r="35572" spans="1:12" ht="24" customHeight="1">
      <c r="A35572" s="1355"/>
      <c r="B35572" s="1355"/>
      <c r="C35572" s="1433"/>
      <c r="E35572" s="1433"/>
      <c r="K35572" s="1433"/>
      <c r="L35572" s="1334"/>
    </row>
    <row r="35573" spans="1:12" ht="24" customHeight="1">
      <c r="A35573" s="1355"/>
      <c r="B35573" s="1355"/>
      <c r="C35573" s="1433"/>
      <c r="E35573" s="1433"/>
      <c r="K35573" s="1433"/>
      <c r="L35573" s="1334"/>
    </row>
    <row r="35574" spans="1:12" ht="24" customHeight="1">
      <c r="A35574" s="1355"/>
      <c r="B35574" s="1355"/>
      <c r="C35574" s="1433"/>
      <c r="E35574" s="1433"/>
      <c r="K35574" s="1433"/>
      <c r="L35574" s="1334"/>
    </row>
    <row r="35575" spans="1:12" ht="24" customHeight="1">
      <c r="A35575" s="1355"/>
      <c r="B35575" s="1355"/>
      <c r="C35575" s="1433"/>
      <c r="E35575" s="1433"/>
      <c r="K35575" s="1433"/>
      <c r="L35575" s="1334"/>
    </row>
    <row r="35576" spans="1:12" ht="24" customHeight="1">
      <c r="A35576" s="1355"/>
      <c r="B35576" s="1355"/>
      <c r="C35576" s="1433"/>
      <c r="E35576" s="1433"/>
      <c r="K35576" s="1433"/>
      <c r="L35576" s="1334"/>
    </row>
    <row r="35577" spans="1:12" ht="24" customHeight="1">
      <c r="A35577" s="1355"/>
      <c r="B35577" s="1355"/>
      <c r="C35577" s="1433"/>
      <c r="E35577" s="1433"/>
      <c r="K35577" s="1433"/>
      <c r="L35577" s="1334"/>
    </row>
    <row r="35578" spans="1:12" ht="24" customHeight="1">
      <c r="A35578" s="1355"/>
      <c r="B35578" s="1355"/>
      <c r="C35578" s="1433"/>
      <c r="E35578" s="1433"/>
      <c r="K35578" s="1433"/>
      <c r="L35578" s="1334"/>
    </row>
    <row r="35579" spans="1:12" ht="24" customHeight="1">
      <c r="A35579" s="1355"/>
      <c r="B35579" s="1355"/>
      <c r="C35579" s="1433"/>
      <c r="E35579" s="1433"/>
      <c r="K35579" s="1433"/>
      <c r="L35579" s="1334"/>
    </row>
    <row r="35580" spans="1:12" ht="24" customHeight="1">
      <c r="A35580" s="1355"/>
      <c r="B35580" s="1355"/>
      <c r="C35580" s="1433"/>
      <c r="E35580" s="1433"/>
      <c r="K35580" s="1433"/>
      <c r="L35580" s="1334"/>
    </row>
    <row r="35581" spans="1:12" ht="24" customHeight="1">
      <c r="A35581" s="1355"/>
      <c r="B35581" s="1355"/>
      <c r="C35581" s="1433"/>
      <c r="E35581" s="1433"/>
      <c r="K35581" s="1433"/>
      <c r="L35581" s="1334"/>
    </row>
    <row r="35582" spans="1:12" ht="24" customHeight="1">
      <c r="A35582" s="1355"/>
      <c r="B35582" s="1355"/>
      <c r="C35582" s="1433"/>
      <c r="E35582" s="1433"/>
      <c r="K35582" s="1433"/>
      <c r="L35582" s="1334"/>
    </row>
    <row r="35583" spans="1:12" ht="24" customHeight="1">
      <c r="A35583" s="1355"/>
      <c r="B35583" s="1355"/>
      <c r="C35583" s="1433"/>
      <c r="E35583" s="1433"/>
      <c r="K35583" s="1433"/>
      <c r="L35583" s="1334"/>
    </row>
    <row r="35584" spans="1:12" ht="24" customHeight="1">
      <c r="A35584" s="1355"/>
      <c r="B35584" s="1355"/>
      <c r="C35584" s="1433"/>
      <c r="E35584" s="1433"/>
      <c r="K35584" s="1433"/>
      <c r="L35584" s="1334"/>
    </row>
    <row r="35585" spans="1:12" ht="24" customHeight="1">
      <c r="A35585" s="1355"/>
      <c r="B35585" s="1355"/>
      <c r="C35585" s="1433"/>
      <c r="E35585" s="1433"/>
      <c r="K35585" s="1433"/>
      <c r="L35585" s="1334"/>
    </row>
    <row r="35586" spans="1:12" ht="24" customHeight="1">
      <c r="A35586" s="1355"/>
      <c r="B35586" s="1355"/>
      <c r="C35586" s="1433"/>
      <c r="E35586" s="1433"/>
      <c r="K35586" s="1433"/>
      <c r="L35586" s="1334"/>
    </row>
    <row r="35587" spans="1:12" ht="24" customHeight="1">
      <c r="A35587" s="1355"/>
      <c r="B35587" s="1355"/>
      <c r="C35587" s="1433"/>
      <c r="E35587" s="1433"/>
      <c r="K35587" s="1433"/>
      <c r="L35587" s="1334"/>
    </row>
    <row r="35588" spans="1:12" ht="24" customHeight="1">
      <c r="A35588" s="1355"/>
      <c r="B35588" s="1355"/>
      <c r="C35588" s="1433"/>
      <c r="E35588" s="1433"/>
      <c r="K35588" s="1433"/>
      <c r="L35588" s="1334"/>
    </row>
    <row r="35589" spans="1:12" ht="24" customHeight="1">
      <c r="A35589" s="1355"/>
      <c r="B35589" s="1355"/>
      <c r="C35589" s="1433"/>
      <c r="E35589" s="1433"/>
      <c r="K35589" s="1433"/>
      <c r="L35589" s="1334"/>
    </row>
    <row r="35590" spans="1:12" ht="24" customHeight="1">
      <c r="A35590" s="1355"/>
      <c r="B35590" s="1355"/>
      <c r="C35590" s="1433"/>
      <c r="E35590" s="1433"/>
      <c r="K35590" s="1433"/>
      <c r="L35590" s="1334"/>
    </row>
    <row r="35591" spans="1:12" ht="24" customHeight="1">
      <c r="A35591" s="1355"/>
      <c r="B35591" s="1355"/>
      <c r="C35591" s="1433"/>
      <c r="E35591" s="1433"/>
      <c r="K35591" s="1433"/>
      <c r="L35591" s="1334"/>
    </row>
    <row r="35592" spans="1:12" ht="24" customHeight="1">
      <c r="A35592" s="1355"/>
      <c r="B35592" s="1355"/>
      <c r="C35592" s="1433"/>
      <c r="E35592" s="1433"/>
      <c r="K35592" s="1433"/>
      <c r="L35592" s="1334"/>
    </row>
    <row r="35593" spans="1:12" ht="24" customHeight="1">
      <c r="A35593" s="1355"/>
      <c r="B35593" s="1355"/>
      <c r="C35593" s="1433"/>
      <c r="E35593" s="1433"/>
      <c r="K35593" s="1433"/>
      <c r="L35593" s="1334"/>
    </row>
    <row r="35594" spans="1:12" ht="24" customHeight="1">
      <c r="A35594" s="1355"/>
      <c r="B35594" s="1355"/>
      <c r="C35594" s="1433"/>
      <c r="E35594" s="1433"/>
      <c r="K35594" s="1433"/>
      <c r="L35594" s="1334"/>
    </row>
    <row r="35595" spans="1:12" ht="24" customHeight="1">
      <c r="A35595" s="1355"/>
      <c r="B35595" s="1355"/>
      <c r="C35595" s="1433"/>
      <c r="E35595" s="1433"/>
      <c r="K35595" s="1433"/>
      <c r="L35595" s="1334"/>
    </row>
    <row r="35596" spans="1:12" ht="24" customHeight="1">
      <c r="A35596" s="1355"/>
      <c r="B35596" s="1355"/>
      <c r="C35596" s="1433"/>
      <c r="E35596" s="1433"/>
      <c r="K35596" s="1433"/>
      <c r="L35596" s="1334"/>
    </row>
    <row r="35597" spans="1:12" ht="24" customHeight="1">
      <c r="A35597" s="1355"/>
      <c r="B35597" s="1355"/>
      <c r="C35597" s="1433"/>
      <c r="E35597" s="1433"/>
      <c r="K35597" s="1433"/>
      <c r="L35597" s="1334"/>
    </row>
    <row r="35598" spans="1:12" ht="24" customHeight="1">
      <c r="A35598" s="1355"/>
      <c r="B35598" s="1355"/>
      <c r="C35598" s="1433"/>
      <c r="E35598" s="1433"/>
      <c r="K35598" s="1433"/>
      <c r="L35598" s="1334"/>
    </row>
    <row r="35599" spans="1:12" ht="24" customHeight="1">
      <c r="A35599" s="1355"/>
      <c r="B35599" s="1355"/>
      <c r="C35599" s="1433"/>
      <c r="E35599" s="1433"/>
      <c r="K35599" s="1433"/>
      <c r="L35599" s="1334"/>
    </row>
    <row r="35600" spans="1:12" ht="24" customHeight="1">
      <c r="A35600" s="1355"/>
      <c r="B35600" s="1355"/>
      <c r="C35600" s="1433"/>
      <c r="E35600" s="1433"/>
      <c r="K35600" s="1433"/>
      <c r="L35600" s="1334"/>
    </row>
    <row r="35601" spans="1:12" ht="24" customHeight="1">
      <c r="A35601" s="1355"/>
      <c r="B35601" s="1355"/>
      <c r="C35601" s="1433"/>
      <c r="E35601" s="1433"/>
      <c r="K35601" s="1433"/>
      <c r="L35601" s="1334"/>
    </row>
    <row r="35602" spans="1:12" ht="24" customHeight="1">
      <c r="A35602" s="1355"/>
      <c r="B35602" s="1355"/>
      <c r="C35602" s="1433"/>
      <c r="E35602" s="1433"/>
      <c r="K35602" s="1433"/>
      <c r="L35602" s="1334"/>
    </row>
    <row r="35603" spans="1:12" ht="24" customHeight="1">
      <c r="A35603" s="1355"/>
      <c r="B35603" s="1355"/>
      <c r="C35603" s="1433"/>
      <c r="E35603" s="1433"/>
      <c r="K35603" s="1433"/>
      <c r="L35603" s="1334"/>
    </row>
    <row r="35604" spans="1:12" ht="24" customHeight="1">
      <c r="A35604" s="1355"/>
      <c r="B35604" s="1355"/>
      <c r="C35604" s="1433"/>
      <c r="E35604" s="1433"/>
      <c r="K35604" s="1433"/>
      <c r="L35604" s="1334"/>
    </row>
    <row r="35605" spans="1:12" ht="24" customHeight="1">
      <c r="A35605" s="1355"/>
      <c r="B35605" s="1355"/>
      <c r="C35605" s="1433"/>
      <c r="E35605" s="1433"/>
      <c r="K35605" s="1433"/>
      <c r="L35605" s="1334"/>
    </row>
    <row r="35606" spans="1:12" ht="24" customHeight="1">
      <c r="A35606" s="1355"/>
      <c r="B35606" s="1355"/>
      <c r="C35606" s="1433"/>
      <c r="E35606" s="1433"/>
      <c r="K35606" s="1433"/>
      <c r="L35606" s="1334"/>
    </row>
    <row r="35607" spans="1:12" ht="24" customHeight="1">
      <c r="A35607" s="1355"/>
      <c r="B35607" s="1355"/>
      <c r="C35607" s="1433"/>
      <c r="E35607" s="1433"/>
      <c r="K35607" s="1433"/>
      <c r="L35607" s="1334"/>
    </row>
    <row r="35608" spans="1:12" ht="24" customHeight="1">
      <c r="A35608" s="1355"/>
      <c r="B35608" s="1355"/>
      <c r="C35608" s="1433"/>
      <c r="E35608" s="1433"/>
      <c r="K35608" s="1433"/>
      <c r="L35608" s="1334"/>
    </row>
    <row r="35609" spans="1:12" ht="24" customHeight="1">
      <c r="A35609" s="1355"/>
      <c r="B35609" s="1355"/>
      <c r="C35609" s="1433"/>
      <c r="E35609" s="1433"/>
      <c r="K35609" s="1433"/>
      <c r="L35609" s="1334"/>
    </row>
    <row r="35610" spans="1:12" ht="24" customHeight="1">
      <c r="A35610" s="1355"/>
      <c r="B35610" s="1355"/>
      <c r="C35610" s="1433"/>
      <c r="E35610" s="1433"/>
      <c r="K35610" s="1433"/>
      <c r="L35610" s="1334"/>
    </row>
    <row r="35611" spans="1:12" ht="24" customHeight="1">
      <c r="A35611" s="1355"/>
      <c r="B35611" s="1355"/>
      <c r="C35611" s="1433"/>
      <c r="E35611" s="1433"/>
      <c r="K35611" s="1433"/>
      <c r="L35611" s="1334"/>
    </row>
    <row r="35612" spans="1:12" ht="24" customHeight="1">
      <c r="A35612" s="1355"/>
      <c r="B35612" s="1355"/>
      <c r="C35612" s="1433"/>
      <c r="E35612" s="1433"/>
      <c r="K35612" s="1433"/>
      <c r="L35612" s="1334"/>
    </row>
    <row r="35613" spans="1:12" ht="24" customHeight="1">
      <c r="A35613" s="1355"/>
      <c r="B35613" s="1355"/>
      <c r="C35613" s="1433"/>
      <c r="E35613" s="1433"/>
      <c r="K35613" s="1433"/>
      <c r="L35613" s="1334"/>
    </row>
    <row r="35614" spans="1:12" ht="24" customHeight="1">
      <c r="A35614" s="1355"/>
      <c r="B35614" s="1355"/>
      <c r="C35614" s="1433"/>
      <c r="E35614" s="1433"/>
      <c r="K35614" s="1433"/>
      <c r="L35614" s="1334"/>
    </row>
    <row r="35615" spans="1:12" ht="24" customHeight="1">
      <c r="A35615" s="1355"/>
      <c r="B35615" s="1355"/>
      <c r="C35615" s="1433"/>
      <c r="E35615" s="1433"/>
      <c r="K35615" s="1433"/>
      <c r="L35615" s="1334"/>
    </row>
    <row r="35616" spans="1:12" ht="24" customHeight="1">
      <c r="A35616" s="1355"/>
      <c r="B35616" s="1355"/>
      <c r="C35616" s="1433"/>
      <c r="E35616" s="1433"/>
      <c r="K35616" s="1433"/>
      <c r="L35616" s="1334"/>
    </row>
    <row r="35617" spans="1:12" ht="24" customHeight="1">
      <c r="A35617" s="1355"/>
      <c r="B35617" s="1355"/>
      <c r="C35617" s="1433"/>
      <c r="E35617" s="1433"/>
      <c r="K35617" s="1433"/>
      <c r="L35617" s="1334"/>
    </row>
    <row r="35618" spans="1:12" ht="24" customHeight="1">
      <c r="A35618" s="1355"/>
      <c r="B35618" s="1355"/>
      <c r="C35618" s="1433"/>
      <c r="E35618" s="1433"/>
      <c r="K35618" s="1433"/>
      <c r="L35618" s="1334"/>
    </row>
    <row r="35619" spans="1:12" ht="24" customHeight="1">
      <c r="A35619" s="1355"/>
      <c r="B35619" s="1355"/>
      <c r="C35619" s="1433"/>
      <c r="E35619" s="1433"/>
      <c r="K35619" s="1433"/>
      <c r="L35619" s="1334"/>
    </row>
    <row r="35620" spans="1:12" ht="24" customHeight="1">
      <c r="A35620" s="1355"/>
      <c r="B35620" s="1355"/>
      <c r="C35620" s="1433"/>
      <c r="E35620" s="1433"/>
      <c r="K35620" s="1433"/>
      <c r="L35620" s="1334"/>
    </row>
    <row r="35621" spans="1:12" ht="24" customHeight="1">
      <c r="A35621" s="1355"/>
      <c r="B35621" s="1355"/>
      <c r="C35621" s="1433"/>
      <c r="E35621" s="1433"/>
      <c r="K35621" s="1433"/>
      <c r="L35621" s="1334"/>
    </row>
    <row r="35622" spans="1:12" ht="24" customHeight="1">
      <c r="A35622" s="1355"/>
      <c r="B35622" s="1355"/>
      <c r="C35622" s="1433"/>
      <c r="E35622" s="1433"/>
      <c r="K35622" s="1433"/>
      <c r="L35622" s="1334"/>
    </row>
    <row r="35623" spans="1:12" ht="24" customHeight="1">
      <c r="A35623" s="1355"/>
      <c r="B35623" s="1355"/>
      <c r="C35623" s="1433"/>
      <c r="E35623" s="1433"/>
      <c r="K35623" s="1433"/>
      <c r="L35623" s="1334"/>
    </row>
    <row r="35624" spans="1:12" ht="24" customHeight="1">
      <c r="A35624" s="1355"/>
      <c r="B35624" s="1355"/>
      <c r="C35624" s="1433"/>
      <c r="E35624" s="1433"/>
      <c r="K35624" s="1433"/>
      <c r="L35624" s="1334"/>
    </row>
    <row r="35625" spans="1:12" ht="24" customHeight="1">
      <c r="A35625" s="1355"/>
      <c r="B35625" s="1355"/>
      <c r="C35625" s="1433"/>
      <c r="E35625" s="1433"/>
      <c r="K35625" s="1433"/>
      <c r="L35625" s="1334"/>
    </row>
    <row r="35626" spans="1:12" ht="24" customHeight="1">
      <c r="A35626" s="1355"/>
      <c r="B35626" s="1355"/>
      <c r="C35626" s="1433"/>
      <c r="E35626" s="1433"/>
      <c r="K35626" s="1433"/>
      <c r="L35626" s="1334"/>
    </row>
    <row r="35627" spans="1:12" ht="24" customHeight="1">
      <c r="A35627" s="1355"/>
      <c r="B35627" s="1355"/>
      <c r="C35627" s="1433"/>
      <c r="E35627" s="1433"/>
      <c r="K35627" s="1433"/>
      <c r="L35627" s="1334"/>
    </row>
    <row r="35628" spans="1:12" ht="24" customHeight="1">
      <c r="A35628" s="1355"/>
      <c r="B35628" s="1355"/>
      <c r="C35628" s="1433"/>
      <c r="E35628" s="1433"/>
      <c r="K35628" s="1433"/>
      <c r="L35628" s="1334"/>
    </row>
    <row r="35629" spans="1:12" ht="24" customHeight="1">
      <c r="A35629" s="1355"/>
      <c r="B35629" s="1355"/>
      <c r="C35629" s="1433"/>
      <c r="E35629" s="1433"/>
      <c r="K35629" s="1433"/>
      <c r="L35629" s="1334"/>
    </row>
    <row r="35630" spans="1:12" ht="24" customHeight="1">
      <c r="A35630" s="1355"/>
      <c r="B35630" s="1355"/>
      <c r="C35630" s="1433"/>
      <c r="E35630" s="1433"/>
      <c r="K35630" s="1433"/>
      <c r="L35630" s="1334"/>
    </row>
    <row r="35631" spans="1:12" ht="24" customHeight="1">
      <c r="A35631" s="1355"/>
      <c r="B35631" s="1355"/>
      <c r="C35631" s="1433"/>
      <c r="E35631" s="1433"/>
      <c r="K35631" s="1433"/>
      <c r="L35631" s="1334"/>
    </row>
    <row r="35632" spans="1:12" ht="24" customHeight="1">
      <c r="A35632" s="1355"/>
      <c r="B35632" s="1355"/>
      <c r="C35632" s="1433"/>
      <c r="E35632" s="1433"/>
      <c r="K35632" s="1433"/>
      <c r="L35632" s="1334"/>
    </row>
    <row r="35633" spans="1:12" ht="24" customHeight="1">
      <c r="A35633" s="1355"/>
      <c r="B35633" s="1355"/>
      <c r="C35633" s="1433"/>
      <c r="E35633" s="1433"/>
      <c r="K35633" s="1433"/>
      <c r="L35633" s="1334"/>
    </row>
    <row r="35634" spans="1:12" ht="24" customHeight="1">
      <c r="A35634" s="1355"/>
      <c r="B35634" s="1355"/>
      <c r="C35634" s="1433"/>
      <c r="E35634" s="1433"/>
      <c r="K35634" s="1433"/>
      <c r="L35634" s="1334"/>
    </row>
    <row r="35635" spans="1:12" ht="24" customHeight="1">
      <c r="A35635" s="1355"/>
      <c r="B35635" s="1355"/>
      <c r="C35635" s="1433"/>
      <c r="E35635" s="1433"/>
      <c r="K35635" s="1433"/>
      <c r="L35635" s="1334"/>
    </row>
    <row r="35636" spans="1:12" ht="24" customHeight="1">
      <c r="A35636" s="1355"/>
      <c r="B35636" s="1355"/>
      <c r="C35636" s="1433"/>
      <c r="E35636" s="1433"/>
      <c r="K35636" s="1433"/>
      <c r="L35636" s="1334"/>
    </row>
    <row r="35637" spans="1:12" ht="24" customHeight="1">
      <c r="A35637" s="1355"/>
      <c r="B35637" s="1355"/>
      <c r="C35637" s="1433"/>
      <c r="E35637" s="1433"/>
      <c r="K35637" s="1433"/>
      <c r="L35637" s="1334"/>
    </row>
    <row r="35638" spans="1:12" ht="24" customHeight="1">
      <c r="A35638" s="1355"/>
      <c r="B35638" s="1355"/>
      <c r="C35638" s="1433"/>
      <c r="E35638" s="1433"/>
      <c r="K35638" s="1433"/>
      <c r="L35638" s="1334"/>
    </row>
    <row r="35639" spans="1:12" ht="24" customHeight="1">
      <c r="A35639" s="1355"/>
      <c r="B35639" s="1355"/>
      <c r="C35639" s="1433"/>
      <c r="E35639" s="1433"/>
      <c r="K35639" s="1433"/>
      <c r="L35639" s="1334"/>
    </row>
    <row r="35640" spans="1:12" ht="24" customHeight="1">
      <c r="A35640" s="1355"/>
      <c r="B35640" s="1355"/>
      <c r="C35640" s="1433"/>
      <c r="E35640" s="1433"/>
      <c r="K35640" s="1433"/>
      <c r="L35640" s="1334"/>
    </row>
    <row r="35641" spans="1:12" ht="24" customHeight="1">
      <c r="A35641" s="1355"/>
      <c r="B35641" s="1355"/>
      <c r="C35641" s="1433"/>
      <c r="E35641" s="1433"/>
      <c r="K35641" s="1433"/>
      <c r="L35641" s="1334"/>
    </row>
    <row r="35642" spans="1:12" ht="24" customHeight="1">
      <c r="A35642" s="1355"/>
      <c r="B35642" s="1355"/>
      <c r="C35642" s="1433"/>
      <c r="E35642" s="1433"/>
      <c r="K35642" s="1433"/>
      <c r="L35642" s="1334"/>
    </row>
    <row r="35643" spans="1:12" ht="24" customHeight="1">
      <c r="A35643" s="1355"/>
      <c r="B35643" s="1355"/>
      <c r="C35643" s="1433"/>
      <c r="E35643" s="1433"/>
      <c r="K35643" s="1433"/>
      <c r="L35643" s="1334"/>
    </row>
    <row r="35644" spans="1:12" ht="24" customHeight="1">
      <c r="A35644" s="1355"/>
      <c r="B35644" s="1355"/>
      <c r="C35644" s="1433"/>
      <c r="E35644" s="1433"/>
      <c r="K35644" s="1433"/>
      <c r="L35644" s="1334"/>
    </row>
    <row r="35645" spans="1:12" ht="24" customHeight="1">
      <c r="A35645" s="1355"/>
      <c r="B35645" s="1355"/>
      <c r="C35645" s="1433"/>
      <c r="E35645" s="1433"/>
      <c r="K35645" s="1433"/>
      <c r="L35645" s="1334"/>
    </row>
    <row r="35646" spans="1:12" ht="24" customHeight="1">
      <c r="A35646" s="1355"/>
      <c r="B35646" s="1355"/>
      <c r="C35646" s="1433"/>
      <c r="E35646" s="1433"/>
      <c r="K35646" s="1433"/>
      <c r="L35646" s="1334"/>
    </row>
    <row r="35647" spans="1:12" ht="24" customHeight="1">
      <c r="A35647" s="1355"/>
      <c r="B35647" s="1355"/>
      <c r="C35647" s="1433"/>
      <c r="E35647" s="1433"/>
      <c r="K35647" s="1433"/>
      <c r="L35647" s="1334"/>
    </row>
    <row r="35648" spans="1:12" ht="24" customHeight="1">
      <c r="A35648" s="1355"/>
      <c r="B35648" s="1355"/>
      <c r="C35648" s="1433"/>
      <c r="E35648" s="1433"/>
      <c r="K35648" s="1433"/>
      <c r="L35648" s="1334"/>
    </row>
    <row r="35649" spans="1:12" ht="24" customHeight="1">
      <c r="A35649" s="1355"/>
      <c r="B35649" s="1355"/>
      <c r="C35649" s="1433"/>
      <c r="E35649" s="1433"/>
      <c r="K35649" s="1433"/>
      <c r="L35649" s="1334"/>
    </row>
    <row r="35650" spans="1:12" ht="24" customHeight="1">
      <c r="A35650" s="1355"/>
      <c r="B35650" s="1355"/>
      <c r="C35650" s="1433"/>
      <c r="E35650" s="1433"/>
      <c r="K35650" s="1433"/>
      <c r="L35650" s="1334"/>
    </row>
    <row r="35651" spans="1:12" ht="24" customHeight="1">
      <c r="A35651" s="1355"/>
      <c r="B35651" s="1355"/>
      <c r="C35651" s="1433"/>
      <c r="E35651" s="1433"/>
      <c r="K35651" s="1433"/>
      <c r="L35651" s="1334"/>
    </row>
    <row r="35652" spans="1:12" ht="24" customHeight="1">
      <c r="A35652" s="1355"/>
      <c r="B35652" s="1355"/>
      <c r="C35652" s="1433"/>
      <c r="E35652" s="1433"/>
      <c r="K35652" s="1433"/>
      <c r="L35652" s="1334"/>
    </row>
    <row r="35653" spans="1:12" ht="24" customHeight="1">
      <c r="A35653" s="1355"/>
      <c r="B35653" s="1355"/>
      <c r="C35653" s="1433"/>
      <c r="E35653" s="1433"/>
      <c r="K35653" s="1433"/>
      <c r="L35653" s="1334"/>
    </row>
    <row r="35654" spans="1:12" ht="24" customHeight="1">
      <c r="A35654" s="1355"/>
      <c r="B35654" s="1355"/>
      <c r="C35654" s="1433"/>
      <c r="E35654" s="1433"/>
      <c r="K35654" s="1433"/>
      <c r="L35654" s="1334"/>
    </row>
    <row r="35655" spans="1:12" ht="24" customHeight="1">
      <c r="A35655" s="1355"/>
      <c r="B35655" s="1355"/>
      <c r="C35655" s="1433"/>
      <c r="E35655" s="1433"/>
      <c r="K35655" s="1433"/>
      <c r="L35655" s="1334"/>
    </row>
    <row r="35656" spans="1:12" ht="24" customHeight="1">
      <c r="A35656" s="1355"/>
      <c r="B35656" s="1355"/>
      <c r="C35656" s="1433"/>
      <c r="E35656" s="1433"/>
      <c r="K35656" s="1433"/>
      <c r="L35656" s="1334"/>
    </row>
    <row r="35657" spans="1:12" ht="24" customHeight="1">
      <c r="A35657" s="1355"/>
      <c r="B35657" s="1355"/>
      <c r="C35657" s="1433"/>
      <c r="E35657" s="1433"/>
      <c r="K35657" s="1433"/>
      <c r="L35657" s="1334"/>
    </row>
    <row r="35658" spans="1:12" ht="24" customHeight="1">
      <c r="A35658" s="1355"/>
      <c r="B35658" s="1355"/>
      <c r="C35658" s="1433"/>
      <c r="E35658" s="1433"/>
      <c r="K35658" s="1433"/>
      <c r="L35658" s="1334"/>
    </row>
    <row r="35659" spans="1:12" ht="24" customHeight="1">
      <c r="A35659" s="1355"/>
      <c r="B35659" s="1355"/>
      <c r="C35659" s="1433"/>
      <c r="E35659" s="1433"/>
      <c r="K35659" s="1433"/>
      <c r="L35659" s="1334"/>
    </row>
    <row r="35660" spans="1:12" ht="24" customHeight="1">
      <c r="A35660" s="1355"/>
      <c r="B35660" s="1355"/>
      <c r="C35660" s="1433"/>
      <c r="E35660" s="1433"/>
      <c r="K35660" s="1433"/>
      <c r="L35660" s="1334"/>
    </row>
    <row r="35661" spans="1:12" ht="24" customHeight="1">
      <c r="A35661" s="1355"/>
      <c r="B35661" s="1355"/>
      <c r="C35661" s="1433"/>
      <c r="E35661" s="1433"/>
      <c r="K35661" s="1433"/>
      <c r="L35661" s="1334"/>
    </row>
    <row r="35662" spans="1:12" ht="24" customHeight="1">
      <c r="A35662" s="1355"/>
      <c r="B35662" s="1355"/>
      <c r="C35662" s="1433"/>
      <c r="E35662" s="1433"/>
      <c r="K35662" s="1433"/>
      <c r="L35662" s="1334"/>
    </row>
    <row r="35663" spans="1:12" ht="24" customHeight="1">
      <c r="A35663" s="1355"/>
      <c r="B35663" s="1355"/>
      <c r="C35663" s="1433"/>
      <c r="E35663" s="1433"/>
      <c r="K35663" s="1433"/>
      <c r="L35663" s="1334"/>
    </row>
    <row r="35664" spans="1:12" ht="24" customHeight="1">
      <c r="A35664" s="1355"/>
      <c r="B35664" s="1355"/>
      <c r="C35664" s="1433"/>
      <c r="E35664" s="1433"/>
      <c r="K35664" s="1433"/>
      <c r="L35664" s="1334"/>
    </row>
    <row r="35665" spans="1:12" ht="24" customHeight="1">
      <c r="A35665" s="1355"/>
      <c r="B35665" s="1355"/>
      <c r="C35665" s="1433"/>
      <c r="E35665" s="1433"/>
      <c r="K35665" s="1433"/>
      <c r="L35665" s="1334"/>
    </row>
    <row r="35666" spans="1:12" ht="24" customHeight="1">
      <c r="A35666" s="1355"/>
      <c r="B35666" s="1355"/>
      <c r="C35666" s="1433"/>
      <c r="E35666" s="1433"/>
      <c r="K35666" s="1433"/>
      <c r="L35666" s="1334"/>
    </row>
    <row r="35667" spans="1:12" ht="24" customHeight="1">
      <c r="A35667" s="1355"/>
      <c r="B35667" s="1355"/>
      <c r="C35667" s="1433"/>
      <c r="E35667" s="1433"/>
      <c r="K35667" s="1433"/>
      <c r="L35667" s="1334"/>
    </row>
    <row r="35668" spans="1:12" ht="24" customHeight="1">
      <c r="A35668" s="1355"/>
      <c r="B35668" s="1355"/>
      <c r="C35668" s="1433"/>
      <c r="E35668" s="1433"/>
      <c r="K35668" s="1433"/>
      <c r="L35668" s="1334"/>
    </row>
    <row r="35669" spans="1:12" ht="24" customHeight="1">
      <c r="A35669" s="1355"/>
      <c r="B35669" s="1355"/>
      <c r="C35669" s="1433"/>
      <c r="E35669" s="1433"/>
      <c r="K35669" s="1433"/>
      <c r="L35669" s="1334"/>
    </row>
    <row r="35670" spans="1:12" ht="24" customHeight="1">
      <c r="A35670" s="1355"/>
      <c r="B35670" s="1355"/>
      <c r="C35670" s="1433"/>
      <c r="E35670" s="1433"/>
      <c r="K35670" s="1433"/>
      <c r="L35670" s="1334"/>
    </row>
    <row r="35671" spans="1:12" ht="24" customHeight="1">
      <c r="A35671" s="1355"/>
      <c r="B35671" s="1355"/>
      <c r="C35671" s="1433"/>
      <c r="E35671" s="1433"/>
      <c r="K35671" s="1433"/>
      <c r="L35671" s="1334"/>
    </row>
    <row r="35672" spans="1:12" ht="24" customHeight="1">
      <c r="A35672" s="1355"/>
      <c r="B35672" s="1355"/>
      <c r="C35672" s="1433"/>
      <c r="E35672" s="1433"/>
      <c r="K35672" s="1433"/>
      <c r="L35672" s="1334"/>
    </row>
    <row r="35673" spans="1:12" ht="24" customHeight="1">
      <c r="A35673" s="1355"/>
      <c r="B35673" s="1355"/>
      <c r="C35673" s="1433"/>
      <c r="E35673" s="1433"/>
      <c r="K35673" s="1433"/>
      <c r="L35673" s="1334"/>
    </row>
    <row r="35674" spans="1:12" ht="24" customHeight="1">
      <c r="A35674" s="1355"/>
      <c r="B35674" s="1355"/>
      <c r="C35674" s="1433"/>
      <c r="E35674" s="1433"/>
      <c r="K35674" s="1433"/>
      <c r="L35674" s="1334"/>
    </row>
    <row r="35675" spans="1:12" ht="24" customHeight="1">
      <c r="A35675" s="1355"/>
      <c r="B35675" s="1355"/>
      <c r="C35675" s="1433"/>
      <c r="E35675" s="1433"/>
      <c r="K35675" s="1433"/>
      <c r="L35675" s="1334"/>
    </row>
    <row r="35676" spans="1:12" ht="24" customHeight="1">
      <c r="A35676" s="1355"/>
      <c r="B35676" s="1355"/>
      <c r="C35676" s="1433"/>
      <c r="E35676" s="1433"/>
      <c r="K35676" s="1433"/>
      <c r="L35676" s="1334"/>
    </row>
    <row r="35677" spans="1:12" ht="24" customHeight="1">
      <c r="A35677" s="1355"/>
      <c r="B35677" s="1355"/>
      <c r="C35677" s="1433"/>
      <c r="E35677" s="1433"/>
      <c r="K35677" s="1433"/>
      <c r="L35677" s="1334"/>
    </row>
    <row r="35678" spans="1:12" ht="24" customHeight="1">
      <c r="A35678" s="1355"/>
      <c r="B35678" s="1355"/>
      <c r="C35678" s="1433"/>
      <c r="E35678" s="1433"/>
      <c r="K35678" s="1433"/>
      <c r="L35678" s="1334"/>
    </row>
    <row r="35679" spans="1:12" ht="24" customHeight="1">
      <c r="A35679" s="1355"/>
      <c r="B35679" s="1355"/>
      <c r="C35679" s="1433"/>
      <c r="E35679" s="1433"/>
      <c r="K35679" s="1433"/>
      <c r="L35679" s="1334"/>
    </row>
    <row r="35680" spans="1:12" ht="24" customHeight="1">
      <c r="A35680" s="1355"/>
      <c r="B35680" s="1355"/>
      <c r="C35680" s="1433"/>
      <c r="E35680" s="1433"/>
      <c r="K35680" s="1433"/>
      <c r="L35680" s="1334"/>
    </row>
    <row r="35681" spans="1:12" ht="24" customHeight="1">
      <c r="A35681" s="1355"/>
      <c r="B35681" s="1355"/>
      <c r="C35681" s="1433"/>
      <c r="E35681" s="1433"/>
      <c r="K35681" s="1433"/>
      <c r="L35681" s="1334"/>
    </row>
    <row r="35682" spans="1:12" ht="24" customHeight="1">
      <c r="A35682" s="1355"/>
      <c r="B35682" s="1355"/>
      <c r="C35682" s="1433"/>
      <c r="E35682" s="1433"/>
      <c r="K35682" s="1433"/>
      <c r="L35682" s="1334"/>
    </row>
    <row r="35683" spans="1:12" ht="24" customHeight="1">
      <c r="A35683" s="1355"/>
      <c r="B35683" s="1355"/>
      <c r="C35683" s="1433"/>
      <c r="E35683" s="1433"/>
      <c r="K35683" s="1433"/>
      <c r="L35683" s="1334"/>
    </row>
    <row r="35684" spans="1:12" ht="24" customHeight="1">
      <c r="A35684" s="1355"/>
      <c r="B35684" s="1355"/>
      <c r="C35684" s="1433"/>
      <c r="E35684" s="1433"/>
      <c r="K35684" s="1433"/>
      <c r="L35684" s="1334"/>
    </row>
    <row r="35685" spans="1:12" ht="24" customHeight="1">
      <c r="A35685" s="1355"/>
      <c r="B35685" s="1355"/>
      <c r="C35685" s="1433"/>
      <c r="E35685" s="1433"/>
      <c r="K35685" s="1433"/>
      <c r="L35685" s="1334"/>
    </row>
    <row r="35686" spans="1:12" ht="24" customHeight="1">
      <c r="A35686" s="1355"/>
      <c r="B35686" s="1355"/>
      <c r="C35686" s="1433"/>
      <c r="E35686" s="1433"/>
      <c r="K35686" s="1433"/>
      <c r="L35686" s="1334"/>
    </row>
    <row r="35687" spans="1:12" ht="24" customHeight="1">
      <c r="A35687" s="1355"/>
      <c r="B35687" s="1355"/>
      <c r="C35687" s="1433"/>
      <c r="E35687" s="1433"/>
      <c r="K35687" s="1433"/>
      <c r="L35687" s="1334"/>
    </row>
    <row r="35688" spans="1:12" ht="24" customHeight="1">
      <c r="A35688" s="1355"/>
      <c r="B35688" s="1355"/>
      <c r="C35688" s="1433"/>
      <c r="E35688" s="1433"/>
      <c r="K35688" s="1433"/>
      <c r="L35688" s="1334"/>
    </row>
    <row r="35689" spans="1:12" ht="24" customHeight="1">
      <c r="A35689" s="1355"/>
      <c r="B35689" s="1355"/>
      <c r="C35689" s="1433"/>
      <c r="E35689" s="1433"/>
      <c r="K35689" s="1433"/>
      <c r="L35689" s="1334"/>
    </row>
    <row r="35690" spans="1:12" ht="24" customHeight="1">
      <c r="A35690" s="1355"/>
      <c r="B35690" s="1355"/>
      <c r="C35690" s="1433"/>
      <c r="E35690" s="1433"/>
      <c r="K35690" s="1433"/>
      <c r="L35690" s="1334"/>
    </row>
    <row r="35691" spans="1:12" ht="24" customHeight="1">
      <c r="A35691" s="1355"/>
      <c r="B35691" s="1355"/>
      <c r="C35691" s="1433"/>
      <c r="E35691" s="1433"/>
      <c r="K35691" s="1433"/>
      <c r="L35691" s="1334"/>
    </row>
    <row r="35692" spans="1:12" ht="24" customHeight="1">
      <c r="A35692" s="1355"/>
      <c r="B35692" s="1355"/>
      <c r="C35692" s="1433"/>
      <c r="E35692" s="1433"/>
      <c r="K35692" s="1433"/>
      <c r="L35692" s="1334"/>
    </row>
    <row r="35693" spans="1:12" ht="24" customHeight="1">
      <c r="A35693" s="1355"/>
      <c r="B35693" s="1355"/>
      <c r="C35693" s="1433"/>
      <c r="E35693" s="1433"/>
      <c r="K35693" s="1433"/>
      <c r="L35693" s="1334"/>
    </row>
    <row r="35694" spans="1:12" ht="24" customHeight="1">
      <c r="A35694" s="1355"/>
      <c r="B35694" s="1355"/>
      <c r="C35694" s="1433"/>
      <c r="E35694" s="1433"/>
      <c r="K35694" s="1433"/>
      <c r="L35694" s="1334"/>
    </row>
    <row r="35695" spans="1:12" ht="24" customHeight="1">
      <c r="A35695" s="1355"/>
      <c r="B35695" s="1355"/>
      <c r="C35695" s="1433"/>
      <c r="E35695" s="1433"/>
      <c r="K35695" s="1433"/>
      <c r="L35695" s="1334"/>
    </row>
    <row r="35696" spans="1:12" ht="24" customHeight="1">
      <c r="A35696" s="1355"/>
      <c r="B35696" s="1355"/>
      <c r="C35696" s="1433"/>
      <c r="E35696" s="1433"/>
      <c r="K35696" s="1433"/>
      <c r="L35696" s="1334"/>
    </row>
    <row r="35697" spans="1:12" ht="24" customHeight="1">
      <c r="A35697" s="1355"/>
      <c r="B35697" s="1355"/>
      <c r="C35697" s="1433"/>
      <c r="E35697" s="1433"/>
      <c r="K35697" s="1433"/>
      <c r="L35697" s="1334"/>
    </row>
    <row r="35698" spans="1:12" ht="24" customHeight="1">
      <c r="A35698" s="1355"/>
      <c r="B35698" s="1355"/>
      <c r="C35698" s="1433"/>
      <c r="E35698" s="1433"/>
      <c r="K35698" s="1433"/>
      <c r="L35698" s="1334"/>
    </row>
    <row r="35699" spans="1:12" ht="24" customHeight="1">
      <c r="A35699" s="1355"/>
      <c r="B35699" s="1355"/>
      <c r="C35699" s="1433"/>
      <c r="E35699" s="1433"/>
      <c r="K35699" s="1433"/>
      <c r="L35699" s="1334"/>
    </row>
    <row r="35700" spans="1:12" ht="24" customHeight="1">
      <c r="A35700" s="1355"/>
      <c r="B35700" s="1355"/>
      <c r="C35700" s="1433"/>
      <c r="E35700" s="1433"/>
      <c r="K35700" s="1433"/>
      <c r="L35700" s="1334"/>
    </row>
    <row r="35701" spans="1:12" ht="24" customHeight="1">
      <c r="A35701" s="1355"/>
      <c r="B35701" s="1355"/>
      <c r="C35701" s="1433"/>
      <c r="E35701" s="1433"/>
      <c r="K35701" s="1433"/>
      <c r="L35701" s="1334"/>
    </row>
    <row r="35702" spans="1:12" ht="24" customHeight="1">
      <c r="A35702" s="1355"/>
      <c r="B35702" s="1355"/>
      <c r="C35702" s="1433"/>
      <c r="E35702" s="1433"/>
      <c r="K35702" s="1433"/>
      <c r="L35702" s="1334"/>
    </row>
    <row r="35703" spans="1:12" ht="24" customHeight="1">
      <c r="A35703" s="1355"/>
      <c r="B35703" s="1355"/>
      <c r="C35703" s="1433"/>
      <c r="E35703" s="1433"/>
      <c r="K35703" s="1433"/>
      <c r="L35703" s="1334"/>
    </row>
    <row r="35704" spans="1:12" ht="24" customHeight="1">
      <c r="A35704" s="1355"/>
      <c r="B35704" s="1355"/>
      <c r="C35704" s="1433"/>
      <c r="E35704" s="1433"/>
      <c r="K35704" s="1433"/>
      <c r="L35704" s="1334"/>
    </row>
    <row r="35705" spans="1:12" ht="24" customHeight="1">
      <c r="A35705" s="1355"/>
      <c r="B35705" s="1355"/>
      <c r="C35705" s="1433"/>
      <c r="E35705" s="1433"/>
      <c r="K35705" s="1433"/>
      <c r="L35705" s="1334"/>
    </row>
    <row r="35706" spans="1:12" ht="24" customHeight="1">
      <c r="A35706" s="1355"/>
      <c r="B35706" s="1355"/>
      <c r="C35706" s="1433"/>
      <c r="E35706" s="1433"/>
      <c r="K35706" s="1433"/>
      <c r="L35706" s="1334"/>
    </row>
    <row r="35707" spans="1:12" ht="24" customHeight="1">
      <c r="A35707" s="1355"/>
      <c r="B35707" s="1355"/>
      <c r="C35707" s="1433"/>
      <c r="E35707" s="1433"/>
      <c r="K35707" s="1433"/>
      <c r="L35707" s="1334"/>
    </row>
    <row r="35708" spans="1:12" ht="24" customHeight="1">
      <c r="A35708" s="1355"/>
      <c r="B35708" s="1355"/>
      <c r="C35708" s="1433"/>
      <c r="E35708" s="1433"/>
      <c r="K35708" s="1433"/>
      <c r="L35708" s="1334"/>
    </row>
    <row r="35709" spans="1:12" ht="24" customHeight="1">
      <c r="A35709" s="1355"/>
      <c r="B35709" s="1355"/>
      <c r="C35709" s="1433"/>
      <c r="E35709" s="1433"/>
      <c r="K35709" s="1433"/>
      <c r="L35709" s="1334"/>
    </row>
    <row r="35710" spans="1:12" ht="24" customHeight="1">
      <c r="A35710" s="1355"/>
      <c r="B35710" s="1355"/>
      <c r="C35710" s="1433"/>
      <c r="E35710" s="1433"/>
      <c r="K35710" s="1433"/>
      <c r="L35710" s="1334"/>
    </row>
    <row r="35711" spans="1:12" ht="24" customHeight="1">
      <c r="A35711" s="1355"/>
      <c r="B35711" s="1355"/>
      <c r="C35711" s="1433"/>
      <c r="E35711" s="1433"/>
      <c r="K35711" s="1433"/>
      <c r="L35711" s="1334"/>
    </row>
    <row r="35712" spans="1:12" ht="24" customHeight="1">
      <c r="A35712" s="1355"/>
      <c r="B35712" s="1355"/>
      <c r="C35712" s="1433"/>
      <c r="E35712" s="1433"/>
      <c r="K35712" s="1433"/>
      <c r="L35712" s="1334"/>
    </row>
    <row r="35713" spans="1:12" ht="24" customHeight="1">
      <c r="A35713" s="1355"/>
      <c r="B35713" s="1355"/>
      <c r="C35713" s="1433"/>
      <c r="E35713" s="1433"/>
      <c r="K35713" s="1433"/>
      <c r="L35713" s="1334"/>
    </row>
    <row r="35714" spans="1:12" ht="24" customHeight="1">
      <c r="A35714" s="1355"/>
      <c r="B35714" s="1355"/>
      <c r="C35714" s="1433"/>
      <c r="E35714" s="1433"/>
      <c r="K35714" s="1433"/>
      <c r="L35714" s="1334"/>
    </row>
    <row r="35715" spans="1:12" ht="24" customHeight="1">
      <c r="A35715" s="1355"/>
      <c r="B35715" s="1355"/>
      <c r="C35715" s="1433"/>
      <c r="E35715" s="1433"/>
      <c r="K35715" s="1433"/>
      <c r="L35715" s="1334"/>
    </row>
    <row r="35716" spans="1:12" ht="24" customHeight="1">
      <c r="A35716" s="1355"/>
      <c r="B35716" s="1355"/>
      <c r="C35716" s="1433"/>
      <c r="E35716" s="1433"/>
      <c r="K35716" s="1433"/>
      <c r="L35716" s="1334"/>
    </row>
    <row r="35717" spans="1:12" ht="24" customHeight="1">
      <c r="A35717" s="1355"/>
      <c r="B35717" s="1355"/>
      <c r="C35717" s="1433"/>
      <c r="E35717" s="1433"/>
      <c r="K35717" s="1433"/>
      <c r="L35717" s="1334"/>
    </row>
    <row r="35718" spans="1:12" ht="24" customHeight="1">
      <c r="A35718" s="1355"/>
      <c r="B35718" s="1355"/>
      <c r="C35718" s="1433"/>
      <c r="E35718" s="1433"/>
      <c r="K35718" s="1433"/>
      <c r="L35718" s="1334"/>
    </row>
    <row r="35719" spans="1:12" ht="24" customHeight="1">
      <c r="A35719" s="1355"/>
      <c r="B35719" s="1355"/>
      <c r="C35719" s="1433"/>
      <c r="E35719" s="1433"/>
      <c r="K35719" s="1433"/>
      <c r="L35719" s="1334"/>
    </row>
    <row r="35720" spans="1:12" ht="24" customHeight="1">
      <c r="A35720" s="1355"/>
      <c r="B35720" s="1355"/>
      <c r="C35720" s="1433"/>
      <c r="E35720" s="1433"/>
      <c r="K35720" s="1433"/>
      <c r="L35720" s="1334"/>
    </row>
    <row r="35721" spans="1:12" ht="24" customHeight="1">
      <c r="A35721" s="1355"/>
      <c r="B35721" s="1355"/>
      <c r="C35721" s="1433"/>
      <c r="E35721" s="1433"/>
      <c r="K35721" s="1433"/>
      <c r="L35721" s="1334"/>
    </row>
    <row r="35722" spans="1:12" ht="24" customHeight="1">
      <c r="A35722" s="1355"/>
      <c r="B35722" s="1355"/>
      <c r="C35722" s="1433"/>
      <c r="E35722" s="1433"/>
      <c r="K35722" s="1433"/>
      <c r="L35722" s="1334"/>
    </row>
    <row r="35723" spans="1:12" ht="24" customHeight="1">
      <c r="A35723" s="1355"/>
      <c r="B35723" s="1355"/>
      <c r="C35723" s="1433"/>
      <c r="E35723" s="1433"/>
      <c r="K35723" s="1433"/>
      <c r="L35723" s="1334"/>
    </row>
    <row r="35724" spans="1:12" ht="24" customHeight="1">
      <c r="A35724" s="1355"/>
      <c r="B35724" s="1355"/>
      <c r="C35724" s="1433"/>
      <c r="E35724" s="1433"/>
      <c r="K35724" s="1433"/>
      <c r="L35724" s="1334"/>
    </row>
    <row r="35725" spans="1:12" ht="24" customHeight="1">
      <c r="A35725" s="1355"/>
      <c r="B35725" s="1355"/>
      <c r="C35725" s="1433"/>
      <c r="E35725" s="1433"/>
      <c r="K35725" s="1433"/>
      <c r="L35725" s="1334"/>
    </row>
    <row r="35726" spans="1:12" ht="24" customHeight="1">
      <c r="A35726" s="1355"/>
      <c r="B35726" s="1355"/>
      <c r="C35726" s="1433"/>
      <c r="E35726" s="1433"/>
      <c r="K35726" s="1433"/>
      <c r="L35726" s="1334"/>
    </row>
    <row r="35727" spans="1:12" ht="24" customHeight="1">
      <c r="A35727" s="1355"/>
      <c r="B35727" s="1355"/>
      <c r="C35727" s="1433"/>
      <c r="E35727" s="1433"/>
      <c r="K35727" s="1433"/>
      <c r="L35727" s="1334"/>
    </row>
    <row r="35728" spans="1:12" ht="24" customHeight="1">
      <c r="A35728" s="1355"/>
      <c r="B35728" s="1355"/>
      <c r="C35728" s="1433"/>
      <c r="E35728" s="1433"/>
      <c r="K35728" s="1433"/>
      <c r="L35728" s="1334"/>
    </row>
    <row r="35729" spans="1:12" ht="24" customHeight="1">
      <c r="A35729" s="1355"/>
      <c r="B35729" s="1355"/>
      <c r="C35729" s="1433"/>
      <c r="E35729" s="1433"/>
      <c r="K35729" s="1433"/>
      <c r="L35729" s="1334"/>
    </row>
    <row r="35730" spans="1:12" ht="24" customHeight="1">
      <c r="A35730" s="1355"/>
      <c r="B35730" s="1355"/>
      <c r="C35730" s="1433"/>
      <c r="E35730" s="1433"/>
      <c r="K35730" s="1433"/>
      <c r="L35730" s="1334"/>
    </row>
    <row r="35731" spans="1:12" ht="24" customHeight="1">
      <c r="A35731" s="1355"/>
      <c r="B35731" s="1355"/>
      <c r="C35731" s="1433"/>
      <c r="E35731" s="1433"/>
      <c r="K35731" s="1433"/>
      <c r="L35731" s="1334"/>
    </row>
    <row r="35732" spans="1:12" ht="24" customHeight="1">
      <c r="A35732" s="1355"/>
      <c r="B35732" s="1355"/>
      <c r="C35732" s="1433"/>
      <c r="E35732" s="1433"/>
      <c r="K35732" s="1433"/>
      <c r="L35732" s="1334"/>
    </row>
    <row r="35733" spans="1:12" ht="24" customHeight="1">
      <c r="A35733" s="1355"/>
      <c r="B35733" s="1355"/>
      <c r="C35733" s="1433"/>
      <c r="E35733" s="1433"/>
      <c r="K35733" s="1433"/>
      <c r="L35733" s="1334"/>
    </row>
    <row r="35734" spans="1:12" ht="24" customHeight="1">
      <c r="A35734" s="1355"/>
      <c r="B35734" s="1355"/>
      <c r="C35734" s="1433"/>
      <c r="E35734" s="1433"/>
      <c r="K35734" s="1433"/>
      <c r="L35734" s="1334"/>
    </row>
    <row r="35735" spans="1:12" ht="24" customHeight="1">
      <c r="A35735" s="1355"/>
      <c r="B35735" s="1355"/>
      <c r="C35735" s="1433"/>
      <c r="E35735" s="1433"/>
      <c r="K35735" s="1433"/>
      <c r="L35735" s="1334"/>
    </row>
    <row r="35736" spans="1:12" ht="24" customHeight="1">
      <c r="A35736" s="1355"/>
      <c r="B35736" s="1355"/>
      <c r="C35736" s="1433"/>
      <c r="E35736" s="1433"/>
      <c r="K35736" s="1433"/>
      <c r="L35736" s="1334"/>
    </row>
    <row r="35737" spans="1:12" ht="24" customHeight="1">
      <c r="A35737" s="1355"/>
      <c r="B35737" s="1355"/>
      <c r="C35737" s="1433"/>
      <c r="E35737" s="1433"/>
      <c r="K35737" s="1433"/>
      <c r="L35737" s="1334"/>
    </row>
    <row r="35738" spans="1:12" ht="24" customHeight="1">
      <c r="A35738" s="1355"/>
      <c r="B35738" s="1355"/>
      <c r="C35738" s="1433"/>
      <c r="E35738" s="1433"/>
      <c r="K35738" s="1433"/>
      <c r="L35738" s="1334"/>
    </row>
    <row r="35739" spans="1:12" ht="24" customHeight="1">
      <c r="A35739" s="1355"/>
      <c r="B35739" s="1355"/>
      <c r="C35739" s="1433"/>
      <c r="E35739" s="1433"/>
      <c r="K35739" s="1433"/>
      <c r="L35739" s="1334"/>
    </row>
    <row r="35740" spans="1:12" ht="24" customHeight="1">
      <c r="A35740" s="1355"/>
      <c r="B35740" s="1355"/>
      <c r="C35740" s="1433"/>
      <c r="E35740" s="1433"/>
      <c r="K35740" s="1433"/>
      <c r="L35740" s="1334"/>
    </row>
    <row r="35741" spans="1:12" ht="24" customHeight="1">
      <c r="A35741" s="1355"/>
      <c r="B35741" s="1355"/>
      <c r="C35741" s="1433"/>
      <c r="E35741" s="1433"/>
      <c r="K35741" s="1433"/>
      <c r="L35741" s="1334"/>
    </row>
    <row r="35742" spans="1:12" ht="24" customHeight="1">
      <c r="A35742" s="1355"/>
      <c r="B35742" s="1355"/>
      <c r="C35742" s="1433"/>
      <c r="E35742" s="1433"/>
      <c r="K35742" s="1433"/>
      <c r="L35742" s="1334"/>
    </row>
    <row r="35743" spans="1:12" ht="24" customHeight="1">
      <c r="A35743" s="1355"/>
      <c r="B35743" s="1355"/>
      <c r="C35743" s="1433"/>
      <c r="E35743" s="1433"/>
      <c r="K35743" s="1433"/>
      <c r="L35743" s="1334"/>
    </row>
    <row r="35744" spans="1:12" ht="24" customHeight="1">
      <c r="A35744" s="1355"/>
      <c r="B35744" s="1355"/>
      <c r="C35744" s="1433"/>
      <c r="E35744" s="1433"/>
      <c r="K35744" s="1433"/>
      <c r="L35744" s="1334"/>
    </row>
    <row r="35745" spans="1:12" ht="24" customHeight="1">
      <c r="A35745" s="1355"/>
      <c r="B35745" s="1355"/>
      <c r="C35745" s="1433"/>
      <c r="E35745" s="1433"/>
      <c r="K35745" s="1433"/>
      <c r="L35745" s="1334"/>
    </row>
    <row r="35746" spans="1:12" ht="24" customHeight="1">
      <c r="A35746" s="1355"/>
      <c r="B35746" s="1355"/>
      <c r="C35746" s="1433"/>
      <c r="E35746" s="1433"/>
      <c r="K35746" s="1433"/>
      <c r="L35746" s="1334"/>
    </row>
    <row r="35747" spans="1:12" ht="24" customHeight="1">
      <c r="A35747" s="1355"/>
      <c r="B35747" s="1355"/>
      <c r="C35747" s="1433"/>
      <c r="E35747" s="1433"/>
      <c r="K35747" s="1433"/>
      <c r="L35747" s="1334"/>
    </row>
    <row r="35748" spans="1:12" ht="24" customHeight="1">
      <c r="A35748" s="1355"/>
      <c r="B35748" s="1355"/>
      <c r="C35748" s="1433"/>
      <c r="E35748" s="1433"/>
      <c r="K35748" s="1433"/>
      <c r="L35748" s="1334"/>
    </row>
    <row r="35749" spans="1:12" ht="24" customHeight="1">
      <c r="A35749" s="1355"/>
      <c r="B35749" s="1355"/>
      <c r="C35749" s="1433"/>
      <c r="E35749" s="1433"/>
      <c r="K35749" s="1433"/>
      <c r="L35749" s="1334"/>
    </row>
    <row r="35750" spans="1:12" ht="24" customHeight="1">
      <c r="A35750" s="1355"/>
      <c r="B35750" s="1355"/>
      <c r="C35750" s="1433"/>
      <c r="E35750" s="1433"/>
      <c r="K35750" s="1433"/>
      <c r="L35750" s="1334"/>
    </row>
    <row r="35751" spans="1:12" ht="24" customHeight="1">
      <c r="A35751" s="1355"/>
      <c r="B35751" s="1355"/>
      <c r="C35751" s="1433"/>
      <c r="E35751" s="1433"/>
      <c r="K35751" s="1433"/>
      <c r="L35751" s="1334"/>
    </row>
    <row r="35752" spans="1:12" ht="24" customHeight="1">
      <c r="A35752" s="1355"/>
      <c r="B35752" s="1355"/>
      <c r="C35752" s="1433"/>
      <c r="E35752" s="1433"/>
      <c r="K35752" s="1433"/>
      <c r="L35752" s="1334"/>
    </row>
    <row r="35753" spans="1:12" ht="24" customHeight="1">
      <c r="A35753" s="1355"/>
      <c r="B35753" s="1355"/>
      <c r="C35753" s="1433"/>
      <c r="E35753" s="1433"/>
      <c r="K35753" s="1433"/>
      <c r="L35753" s="1334"/>
    </row>
    <row r="35754" spans="1:12" ht="24" customHeight="1">
      <c r="A35754" s="1355"/>
      <c r="B35754" s="1355"/>
      <c r="C35754" s="1433"/>
      <c r="E35754" s="1433"/>
      <c r="K35754" s="1433"/>
      <c r="L35754" s="1334"/>
    </row>
    <row r="35755" spans="1:12" ht="24" customHeight="1">
      <c r="A35755" s="1355"/>
      <c r="B35755" s="1355"/>
      <c r="C35755" s="1433"/>
      <c r="E35755" s="1433"/>
      <c r="K35755" s="1433"/>
      <c r="L35755" s="1334"/>
    </row>
    <row r="35756" spans="1:12" ht="24" customHeight="1">
      <c r="A35756" s="1355"/>
      <c r="B35756" s="1355"/>
      <c r="C35756" s="1433"/>
      <c r="E35756" s="1433"/>
      <c r="K35756" s="1433"/>
      <c r="L35756" s="1334"/>
    </row>
    <row r="35757" spans="1:12" ht="24" customHeight="1">
      <c r="A35757" s="1355"/>
      <c r="B35757" s="1355"/>
      <c r="C35757" s="1433"/>
      <c r="E35757" s="1433"/>
      <c r="K35757" s="1433"/>
      <c r="L35757" s="1334"/>
    </row>
    <row r="35758" spans="1:12" ht="24" customHeight="1">
      <c r="A35758" s="1355"/>
      <c r="B35758" s="1355"/>
      <c r="C35758" s="1433"/>
      <c r="E35758" s="1433"/>
      <c r="K35758" s="1433"/>
      <c r="L35758" s="1334"/>
    </row>
    <row r="35759" spans="1:12" ht="24" customHeight="1">
      <c r="A35759" s="1355"/>
      <c r="B35759" s="1355"/>
      <c r="C35759" s="1433"/>
      <c r="E35759" s="1433"/>
      <c r="K35759" s="1433"/>
      <c r="L35759" s="1334"/>
    </row>
    <row r="35760" spans="1:12" ht="24" customHeight="1">
      <c r="A35760" s="1355"/>
      <c r="B35760" s="1355"/>
      <c r="C35760" s="1433"/>
      <c r="E35760" s="1433"/>
      <c r="K35760" s="1433"/>
      <c r="L35760" s="1334"/>
    </row>
    <row r="35761" spans="1:12" ht="24" customHeight="1">
      <c r="A35761" s="1355"/>
      <c r="B35761" s="1355"/>
      <c r="C35761" s="1433"/>
      <c r="E35761" s="1433"/>
      <c r="K35761" s="1433"/>
      <c r="L35761" s="1334"/>
    </row>
    <row r="35762" spans="1:12" ht="24" customHeight="1">
      <c r="A35762" s="1355"/>
      <c r="B35762" s="1355"/>
      <c r="C35762" s="1433"/>
      <c r="E35762" s="1433"/>
      <c r="K35762" s="1433"/>
      <c r="L35762" s="1334"/>
    </row>
    <row r="35763" spans="1:12" ht="24" customHeight="1">
      <c r="A35763" s="1355"/>
      <c r="B35763" s="1355"/>
      <c r="C35763" s="1433"/>
      <c r="E35763" s="1433"/>
      <c r="K35763" s="1433"/>
      <c r="L35763" s="1334"/>
    </row>
    <row r="35764" spans="1:12" ht="24" customHeight="1">
      <c r="A35764" s="1355"/>
      <c r="B35764" s="1355"/>
      <c r="C35764" s="1433"/>
      <c r="E35764" s="1433"/>
      <c r="K35764" s="1433"/>
      <c r="L35764" s="1334"/>
    </row>
    <row r="35765" spans="1:12" ht="24" customHeight="1">
      <c r="A35765" s="1355"/>
      <c r="B35765" s="1355"/>
      <c r="C35765" s="1433"/>
      <c r="E35765" s="1433"/>
      <c r="K35765" s="1433"/>
      <c r="L35765" s="1334"/>
    </row>
    <row r="35766" spans="1:12" ht="24" customHeight="1">
      <c r="A35766" s="1355"/>
      <c r="B35766" s="1355"/>
      <c r="C35766" s="1433"/>
      <c r="E35766" s="1433"/>
      <c r="K35766" s="1433"/>
      <c r="L35766" s="1334"/>
    </row>
    <row r="35767" spans="1:12" ht="24" customHeight="1">
      <c r="A35767" s="1355"/>
      <c r="B35767" s="1355"/>
      <c r="C35767" s="1433"/>
      <c r="E35767" s="1433"/>
      <c r="K35767" s="1433"/>
      <c r="L35767" s="1334"/>
    </row>
    <row r="35768" spans="1:12" ht="24" customHeight="1">
      <c r="A35768" s="1355"/>
      <c r="B35768" s="1355"/>
      <c r="C35768" s="1433"/>
      <c r="E35768" s="1433"/>
      <c r="K35768" s="1433"/>
      <c r="L35768" s="1334"/>
    </row>
    <row r="35769" spans="1:12" ht="24" customHeight="1">
      <c r="A35769" s="1355"/>
      <c r="B35769" s="1355"/>
      <c r="C35769" s="1433"/>
      <c r="E35769" s="1433"/>
      <c r="K35769" s="1433"/>
      <c r="L35769" s="1334"/>
    </row>
    <row r="35770" spans="1:12" ht="24" customHeight="1">
      <c r="A35770" s="1355"/>
      <c r="B35770" s="1355"/>
      <c r="C35770" s="1433"/>
      <c r="E35770" s="1433"/>
      <c r="K35770" s="1433"/>
      <c r="L35770" s="1334"/>
    </row>
    <row r="35771" spans="1:12" ht="24" customHeight="1">
      <c r="A35771" s="1355"/>
      <c r="B35771" s="1355"/>
      <c r="C35771" s="1433"/>
      <c r="E35771" s="1433"/>
      <c r="K35771" s="1433"/>
      <c r="L35771" s="1334"/>
    </row>
    <row r="35772" spans="1:12" ht="24" customHeight="1">
      <c r="A35772" s="1355"/>
      <c r="B35772" s="1355"/>
      <c r="C35772" s="1433"/>
      <c r="E35772" s="1433"/>
      <c r="K35772" s="1433"/>
      <c r="L35772" s="1334"/>
    </row>
    <row r="35773" spans="1:12" ht="24" customHeight="1">
      <c r="A35773" s="1355"/>
      <c r="B35773" s="1355"/>
      <c r="C35773" s="1433"/>
      <c r="E35773" s="1433"/>
      <c r="K35773" s="1433"/>
      <c r="L35773" s="1334"/>
    </row>
    <row r="35774" spans="1:12" ht="24" customHeight="1">
      <c r="A35774" s="1355"/>
      <c r="B35774" s="1355"/>
      <c r="C35774" s="1433"/>
      <c r="E35774" s="1433"/>
      <c r="K35774" s="1433"/>
      <c r="L35774" s="1334"/>
    </row>
    <row r="35775" spans="1:12" ht="24" customHeight="1">
      <c r="A35775" s="1355"/>
      <c r="B35775" s="1355"/>
      <c r="C35775" s="1433"/>
      <c r="E35775" s="1433"/>
      <c r="K35775" s="1433"/>
      <c r="L35775" s="1334"/>
    </row>
    <row r="35776" spans="1:12" ht="24" customHeight="1">
      <c r="A35776" s="1355"/>
      <c r="B35776" s="1355"/>
      <c r="C35776" s="1433"/>
      <c r="E35776" s="1433"/>
      <c r="K35776" s="1433"/>
      <c r="L35776" s="1334"/>
    </row>
    <row r="35777" spans="1:12" ht="24" customHeight="1">
      <c r="A35777" s="1355"/>
      <c r="B35777" s="1355"/>
      <c r="C35777" s="1433"/>
      <c r="E35777" s="1433"/>
      <c r="K35777" s="1433"/>
      <c r="L35777" s="1334"/>
    </row>
    <row r="35778" spans="1:12" ht="24" customHeight="1">
      <c r="A35778" s="1355"/>
      <c r="B35778" s="1355"/>
      <c r="C35778" s="1433"/>
      <c r="E35778" s="1433"/>
      <c r="K35778" s="1433"/>
      <c r="L35778" s="1334"/>
    </row>
    <row r="35779" spans="1:12" ht="24" customHeight="1">
      <c r="A35779" s="1355"/>
      <c r="B35779" s="1355"/>
      <c r="C35779" s="1433"/>
      <c r="E35779" s="1433"/>
      <c r="K35779" s="1433"/>
      <c r="L35779" s="1334"/>
    </row>
    <row r="35780" spans="1:12" ht="24" customHeight="1">
      <c r="A35780" s="1355"/>
      <c r="B35780" s="1355"/>
      <c r="C35780" s="1433"/>
      <c r="E35780" s="1433"/>
      <c r="K35780" s="1433"/>
      <c r="L35780" s="1334"/>
    </row>
    <row r="35781" spans="1:12" ht="24" customHeight="1">
      <c r="A35781" s="1355"/>
      <c r="B35781" s="1355"/>
      <c r="C35781" s="1433"/>
      <c r="E35781" s="1433"/>
      <c r="K35781" s="1433"/>
      <c r="L35781" s="1334"/>
    </row>
    <row r="35782" spans="1:12" ht="24" customHeight="1">
      <c r="A35782" s="1355"/>
      <c r="B35782" s="1355"/>
      <c r="C35782" s="1433"/>
      <c r="E35782" s="1433"/>
      <c r="K35782" s="1433"/>
      <c r="L35782" s="1334"/>
    </row>
    <row r="35783" spans="1:12" ht="24" customHeight="1">
      <c r="A35783" s="1355"/>
      <c r="B35783" s="1355"/>
      <c r="C35783" s="1433"/>
      <c r="E35783" s="1433"/>
      <c r="K35783" s="1433"/>
      <c r="L35783" s="1334"/>
    </row>
    <row r="35784" spans="1:12" ht="24" customHeight="1">
      <c r="A35784" s="1355"/>
      <c r="B35784" s="1355"/>
      <c r="C35784" s="1433"/>
      <c r="E35784" s="1433"/>
      <c r="K35784" s="1433"/>
      <c r="L35784" s="1334"/>
    </row>
    <row r="35785" spans="1:12" ht="24" customHeight="1">
      <c r="A35785" s="1355"/>
      <c r="B35785" s="1355"/>
      <c r="C35785" s="1433"/>
      <c r="E35785" s="1433"/>
      <c r="K35785" s="1433"/>
      <c r="L35785" s="1334"/>
    </row>
    <row r="35786" spans="1:12" ht="24" customHeight="1">
      <c r="A35786" s="1355"/>
      <c r="B35786" s="1355"/>
      <c r="C35786" s="1433"/>
      <c r="E35786" s="1433"/>
      <c r="K35786" s="1433"/>
      <c r="L35786" s="1334"/>
    </row>
    <row r="35787" spans="1:12" ht="24" customHeight="1">
      <c r="A35787" s="1355"/>
      <c r="B35787" s="1355"/>
      <c r="C35787" s="1433"/>
      <c r="E35787" s="1433"/>
      <c r="K35787" s="1433"/>
      <c r="L35787" s="1334"/>
    </row>
    <row r="35788" spans="1:12" ht="24" customHeight="1">
      <c r="A35788" s="1355"/>
      <c r="B35788" s="1355"/>
      <c r="C35788" s="1433"/>
      <c r="E35788" s="1433"/>
      <c r="K35788" s="1433"/>
      <c r="L35788" s="1334"/>
    </row>
    <row r="35789" spans="1:12" ht="24" customHeight="1">
      <c r="A35789" s="1355"/>
      <c r="B35789" s="1355"/>
      <c r="C35789" s="1433"/>
      <c r="E35789" s="1433"/>
      <c r="K35789" s="1433"/>
      <c r="L35789" s="1334"/>
    </row>
    <row r="35790" spans="1:12" ht="24" customHeight="1">
      <c r="A35790" s="1355"/>
      <c r="B35790" s="1355"/>
      <c r="C35790" s="1433"/>
      <c r="E35790" s="1433"/>
      <c r="K35790" s="1433"/>
      <c r="L35790" s="1334"/>
    </row>
    <row r="35791" spans="1:12" ht="24" customHeight="1">
      <c r="A35791" s="1355"/>
      <c r="B35791" s="1355"/>
      <c r="C35791" s="1433"/>
      <c r="E35791" s="1433"/>
      <c r="K35791" s="1433"/>
      <c r="L35791" s="1334"/>
    </row>
    <row r="35792" spans="1:12" ht="24" customHeight="1">
      <c r="A35792" s="1355"/>
      <c r="B35792" s="1355"/>
      <c r="C35792" s="1433"/>
      <c r="E35792" s="1433"/>
      <c r="K35792" s="1433"/>
      <c r="L35792" s="1334"/>
    </row>
    <row r="35793" spans="1:12" ht="24" customHeight="1">
      <c r="A35793" s="1355"/>
      <c r="B35793" s="1355"/>
      <c r="C35793" s="1433"/>
      <c r="E35793" s="1433"/>
      <c r="K35793" s="1433"/>
      <c r="L35793" s="1334"/>
    </row>
    <row r="35794" spans="1:12" ht="24" customHeight="1">
      <c r="A35794" s="1355"/>
      <c r="B35794" s="1355"/>
      <c r="C35794" s="1433"/>
      <c r="E35794" s="1433"/>
      <c r="K35794" s="1433"/>
      <c r="L35794" s="1334"/>
    </row>
    <row r="35795" spans="1:12" ht="24" customHeight="1">
      <c r="A35795" s="1355"/>
      <c r="B35795" s="1355"/>
      <c r="C35795" s="1433"/>
      <c r="E35795" s="1433"/>
      <c r="K35795" s="1433"/>
      <c r="L35795" s="1334"/>
    </row>
    <row r="35796" spans="1:12" ht="24" customHeight="1">
      <c r="A35796" s="1355"/>
      <c r="B35796" s="1355"/>
      <c r="C35796" s="1433"/>
      <c r="E35796" s="1433"/>
      <c r="K35796" s="1433"/>
      <c r="L35796" s="1334"/>
    </row>
    <row r="35797" spans="1:12" ht="24" customHeight="1">
      <c r="A35797" s="1355"/>
      <c r="B35797" s="1355"/>
      <c r="C35797" s="1433"/>
      <c r="E35797" s="1433"/>
      <c r="K35797" s="1433"/>
      <c r="L35797" s="1334"/>
    </row>
    <row r="35798" spans="1:12" ht="24" customHeight="1">
      <c r="A35798" s="1355"/>
      <c r="B35798" s="1355"/>
      <c r="C35798" s="1433"/>
      <c r="E35798" s="1433"/>
      <c r="K35798" s="1433"/>
      <c r="L35798" s="1334"/>
    </row>
    <row r="35799" spans="1:12" ht="24" customHeight="1">
      <c r="A35799" s="1355"/>
      <c r="B35799" s="1355"/>
      <c r="C35799" s="1433"/>
      <c r="E35799" s="1433"/>
      <c r="K35799" s="1433"/>
      <c r="L35799" s="1334"/>
    </row>
    <row r="35800" spans="1:12" ht="24" customHeight="1">
      <c r="A35800" s="1355"/>
      <c r="B35800" s="1355"/>
      <c r="C35800" s="1433"/>
      <c r="E35800" s="1433"/>
      <c r="K35800" s="1433"/>
      <c r="L35800" s="1334"/>
    </row>
    <row r="35801" spans="1:12" ht="24" customHeight="1">
      <c r="A35801" s="1355"/>
      <c r="B35801" s="1355"/>
      <c r="C35801" s="1433"/>
      <c r="E35801" s="1433"/>
      <c r="K35801" s="1433"/>
      <c r="L35801" s="1334"/>
    </row>
    <row r="35802" spans="1:12" ht="24" customHeight="1">
      <c r="A35802" s="1355"/>
      <c r="B35802" s="1355"/>
      <c r="C35802" s="1433"/>
      <c r="E35802" s="1433"/>
      <c r="K35802" s="1433"/>
      <c r="L35802" s="1334"/>
    </row>
    <row r="35803" spans="1:12" ht="24" customHeight="1">
      <c r="A35803" s="1355"/>
      <c r="B35803" s="1355"/>
      <c r="C35803" s="1433"/>
      <c r="E35803" s="1433"/>
      <c r="K35803" s="1433"/>
      <c r="L35803" s="1334"/>
    </row>
    <row r="35804" spans="1:12" ht="24" customHeight="1">
      <c r="A35804" s="1355"/>
      <c r="B35804" s="1355"/>
      <c r="C35804" s="1433"/>
      <c r="E35804" s="1433"/>
      <c r="K35804" s="1433"/>
      <c r="L35804" s="1334"/>
    </row>
    <row r="35805" spans="1:12" ht="24" customHeight="1">
      <c r="A35805" s="1355"/>
      <c r="B35805" s="1355"/>
      <c r="C35805" s="1433"/>
      <c r="E35805" s="1433"/>
      <c r="K35805" s="1433"/>
      <c r="L35805" s="1334"/>
    </row>
    <row r="35806" spans="1:12" ht="24" customHeight="1">
      <c r="A35806" s="1355"/>
      <c r="B35806" s="1355"/>
      <c r="C35806" s="1433"/>
      <c r="E35806" s="1433"/>
      <c r="K35806" s="1433"/>
      <c r="L35806" s="1334"/>
    </row>
    <row r="35807" spans="1:12" ht="24" customHeight="1">
      <c r="A35807" s="1355"/>
      <c r="B35807" s="1355"/>
      <c r="C35807" s="1433"/>
      <c r="E35807" s="1433"/>
      <c r="K35807" s="1433"/>
      <c r="L35807" s="1334"/>
    </row>
    <row r="35808" spans="1:12" ht="24" customHeight="1">
      <c r="A35808" s="1355"/>
      <c r="B35808" s="1355"/>
      <c r="C35808" s="1433"/>
      <c r="E35808" s="1433"/>
      <c r="K35808" s="1433"/>
      <c r="L35808" s="1334"/>
    </row>
    <row r="35809" spans="1:12" ht="24" customHeight="1">
      <c r="A35809" s="1355"/>
      <c r="B35809" s="1355"/>
      <c r="C35809" s="1433"/>
      <c r="E35809" s="1433"/>
      <c r="K35809" s="1433"/>
      <c r="L35809" s="1334"/>
    </row>
    <row r="35810" spans="1:12" ht="24" customHeight="1">
      <c r="A35810" s="1355"/>
      <c r="B35810" s="1355"/>
      <c r="C35810" s="1433"/>
      <c r="E35810" s="1433"/>
      <c r="K35810" s="1433"/>
      <c r="L35810" s="1334"/>
    </row>
    <row r="35811" spans="1:12" ht="24" customHeight="1">
      <c r="A35811" s="1355"/>
      <c r="B35811" s="1355"/>
      <c r="C35811" s="1433"/>
      <c r="E35811" s="1433"/>
      <c r="K35811" s="1433"/>
      <c r="L35811" s="1334"/>
    </row>
    <row r="35812" spans="1:12" ht="24" customHeight="1">
      <c r="A35812" s="1355"/>
      <c r="B35812" s="1355"/>
      <c r="C35812" s="1433"/>
      <c r="E35812" s="1433"/>
      <c r="K35812" s="1433"/>
      <c r="L35812" s="1334"/>
    </row>
    <row r="35813" spans="1:12" ht="24" customHeight="1">
      <c r="A35813" s="1355"/>
      <c r="B35813" s="1355"/>
      <c r="C35813" s="1433"/>
      <c r="E35813" s="1433"/>
      <c r="K35813" s="1433"/>
      <c r="L35813" s="1334"/>
    </row>
    <row r="35814" spans="1:12" ht="24" customHeight="1">
      <c r="A35814" s="1355"/>
      <c r="B35814" s="1355"/>
      <c r="C35814" s="1433"/>
      <c r="E35814" s="1433"/>
      <c r="K35814" s="1433"/>
      <c r="L35814" s="1334"/>
    </row>
    <row r="35815" spans="1:12" ht="24" customHeight="1">
      <c r="A35815" s="1355"/>
      <c r="B35815" s="1355"/>
      <c r="C35815" s="1433"/>
      <c r="E35815" s="1433"/>
      <c r="K35815" s="1433"/>
      <c r="L35815" s="1334"/>
    </row>
    <row r="35816" spans="1:12" ht="24" customHeight="1">
      <c r="A35816" s="1355"/>
      <c r="B35816" s="1355"/>
      <c r="C35816" s="1433"/>
      <c r="E35816" s="1433"/>
      <c r="K35816" s="1433"/>
      <c r="L35816" s="1334"/>
    </row>
    <row r="35817" spans="1:12" ht="24" customHeight="1">
      <c r="A35817" s="1355"/>
      <c r="B35817" s="1355"/>
      <c r="C35817" s="1433"/>
      <c r="E35817" s="1433"/>
      <c r="K35817" s="1433"/>
      <c r="L35817" s="1334"/>
    </row>
    <row r="35818" spans="1:12" ht="24" customHeight="1">
      <c r="A35818" s="1355"/>
      <c r="B35818" s="1355"/>
      <c r="C35818" s="1433"/>
      <c r="E35818" s="1433"/>
      <c r="K35818" s="1433"/>
      <c r="L35818" s="1334"/>
    </row>
    <row r="35819" spans="1:12" ht="24" customHeight="1">
      <c r="A35819" s="1355"/>
      <c r="B35819" s="1355"/>
      <c r="C35819" s="1433"/>
      <c r="E35819" s="1433"/>
      <c r="K35819" s="1433"/>
      <c r="L35819" s="1334"/>
    </row>
    <row r="35820" spans="1:12" ht="24" customHeight="1">
      <c r="A35820" s="1355"/>
      <c r="B35820" s="1355"/>
      <c r="C35820" s="1433"/>
      <c r="E35820" s="1433"/>
      <c r="K35820" s="1433"/>
      <c r="L35820" s="1334"/>
    </row>
    <row r="35821" spans="1:12" ht="24" customHeight="1">
      <c r="A35821" s="1355"/>
      <c r="B35821" s="1355"/>
      <c r="C35821" s="1433"/>
      <c r="E35821" s="1433"/>
      <c r="K35821" s="1433"/>
      <c r="L35821" s="1334"/>
    </row>
    <row r="35822" spans="1:12" ht="24" customHeight="1">
      <c r="A35822" s="1355"/>
      <c r="B35822" s="1355"/>
      <c r="C35822" s="1433"/>
      <c r="E35822" s="1433"/>
      <c r="K35822" s="1433"/>
      <c r="L35822" s="1334"/>
    </row>
    <row r="35823" spans="1:12" ht="24" customHeight="1">
      <c r="A35823" s="1355"/>
      <c r="B35823" s="1355"/>
      <c r="C35823" s="1433"/>
      <c r="E35823" s="1433"/>
      <c r="K35823" s="1433"/>
      <c r="L35823" s="1334"/>
    </row>
    <row r="35824" spans="1:12" ht="24" customHeight="1">
      <c r="A35824" s="1355"/>
      <c r="B35824" s="1355"/>
      <c r="C35824" s="1433"/>
      <c r="E35824" s="1433"/>
      <c r="K35824" s="1433"/>
      <c r="L35824" s="1334"/>
    </row>
    <row r="35825" spans="1:12" ht="24" customHeight="1">
      <c r="A35825" s="1355"/>
      <c r="B35825" s="1355"/>
      <c r="C35825" s="1433"/>
      <c r="E35825" s="1433"/>
      <c r="K35825" s="1433"/>
      <c r="L35825" s="1334"/>
    </row>
    <row r="35826" spans="1:12" ht="24" customHeight="1">
      <c r="A35826" s="1355"/>
      <c r="B35826" s="1355"/>
      <c r="C35826" s="1433"/>
      <c r="E35826" s="1433"/>
      <c r="K35826" s="1433"/>
      <c r="L35826" s="1334"/>
    </row>
    <row r="35827" spans="1:12" ht="24" customHeight="1">
      <c r="A35827" s="1355"/>
      <c r="B35827" s="1355"/>
      <c r="C35827" s="1433"/>
      <c r="E35827" s="1433"/>
      <c r="K35827" s="1433"/>
      <c r="L35827" s="1334"/>
    </row>
    <row r="35828" spans="1:12" ht="24" customHeight="1">
      <c r="A35828" s="1355"/>
      <c r="B35828" s="1355"/>
      <c r="C35828" s="1433"/>
      <c r="E35828" s="1433"/>
      <c r="K35828" s="1433"/>
      <c r="L35828" s="1334"/>
    </row>
    <row r="35829" spans="1:12" ht="24" customHeight="1">
      <c r="A35829" s="1355"/>
      <c r="B35829" s="1355"/>
      <c r="C35829" s="1433"/>
      <c r="E35829" s="1433"/>
      <c r="K35829" s="1433"/>
      <c r="L35829" s="1334"/>
    </row>
    <row r="35830" spans="1:12" ht="24" customHeight="1">
      <c r="A35830" s="1355"/>
      <c r="B35830" s="1355"/>
      <c r="C35830" s="1433"/>
      <c r="E35830" s="1433"/>
      <c r="K35830" s="1433"/>
      <c r="L35830" s="1334"/>
    </row>
    <row r="35831" spans="1:12" ht="24" customHeight="1">
      <c r="A35831" s="1355"/>
      <c r="B35831" s="1355"/>
      <c r="C35831" s="1433"/>
      <c r="E35831" s="1433"/>
      <c r="K35831" s="1433"/>
      <c r="L35831" s="1334"/>
    </row>
    <row r="35832" spans="1:12" ht="24" customHeight="1">
      <c r="A35832" s="1355"/>
      <c r="B35832" s="1355"/>
      <c r="C35832" s="1433"/>
      <c r="E35832" s="1433"/>
      <c r="K35832" s="1433"/>
      <c r="L35832" s="1334"/>
    </row>
    <row r="35833" spans="1:12" ht="24" customHeight="1">
      <c r="A35833" s="1355"/>
      <c r="B35833" s="1355"/>
      <c r="C35833" s="1433"/>
      <c r="E35833" s="1433"/>
      <c r="K35833" s="1433"/>
      <c r="L35833" s="1334"/>
    </row>
    <row r="35834" spans="1:12" ht="24" customHeight="1">
      <c r="A35834" s="1355"/>
      <c r="B35834" s="1355"/>
      <c r="C35834" s="1433"/>
      <c r="E35834" s="1433"/>
      <c r="K35834" s="1433"/>
      <c r="L35834" s="1334"/>
    </row>
    <row r="35835" spans="1:12" ht="24" customHeight="1">
      <c r="A35835" s="1355"/>
      <c r="B35835" s="1355"/>
      <c r="C35835" s="1433"/>
      <c r="E35835" s="1433"/>
      <c r="K35835" s="1433"/>
      <c r="L35835" s="1334"/>
    </row>
    <row r="35836" spans="1:12" ht="24" customHeight="1">
      <c r="A35836" s="1355"/>
      <c r="B35836" s="1355"/>
      <c r="C35836" s="1433"/>
      <c r="E35836" s="1433"/>
      <c r="K35836" s="1433"/>
      <c r="L35836" s="1334"/>
    </row>
    <row r="35837" spans="1:12" ht="24" customHeight="1">
      <c r="A35837" s="1355"/>
      <c r="B35837" s="1355"/>
      <c r="C35837" s="1433"/>
      <c r="E35837" s="1433"/>
      <c r="K35837" s="1433"/>
      <c r="L35837" s="1334"/>
    </row>
    <row r="35838" spans="1:12" ht="24" customHeight="1">
      <c r="A35838" s="1355"/>
      <c r="B35838" s="1355"/>
      <c r="C35838" s="1433"/>
      <c r="E35838" s="1433"/>
      <c r="K35838" s="1433"/>
      <c r="L35838" s="1334"/>
    </row>
    <row r="35839" spans="1:12" ht="24" customHeight="1">
      <c r="A35839" s="1355"/>
      <c r="B35839" s="1355"/>
      <c r="C35839" s="1433"/>
      <c r="E35839" s="1433"/>
      <c r="K35839" s="1433"/>
      <c r="L35839" s="1334"/>
    </row>
    <row r="35840" spans="1:12" ht="24" customHeight="1">
      <c r="A35840" s="1355"/>
      <c r="B35840" s="1355"/>
      <c r="C35840" s="1433"/>
      <c r="E35840" s="1433"/>
      <c r="K35840" s="1433"/>
      <c r="L35840" s="1334"/>
    </row>
    <row r="35841" spans="1:12" ht="24" customHeight="1">
      <c r="A35841" s="1355"/>
      <c r="B35841" s="1355"/>
      <c r="C35841" s="1433"/>
      <c r="E35841" s="1433"/>
      <c r="K35841" s="1433"/>
      <c r="L35841" s="1334"/>
    </row>
    <row r="35842" spans="1:12" ht="24" customHeight="1">
      <c r="A35842" s="1355"/>
      <c r="B35842" s="1355"/>
      <c r="C35842" s="1433"/>
      <c r="E35842" s="1433"/>
      <c r="K35842" s="1433"/>
      <c r="L35842" s="1334"/>
    </row>
    <row r="35843" spans="1:12" ht="24" customHeight="1">
      <c r="A35843" s="1355"/>
      <c r="B35843" s="1355"/>
      <c r="C35843" s="1433"/>
      <c r="E35843" s="1433"/>
      <c r="K35843" s="1433"/>
      <c r="L35843" s="1334"/>
    </row>
    <row r="35844" spans="1:12" ht="24" customHeight="1">
      <c r="A35844" s="1355"/>
      <c r="B35844" s="1355"/>
      <c r="C35844" s="1433"/>
      <c r="E35844" s="1433"/>
      <c r="K35844" s="1433"/>
      <c r="L35844" s="1334"/>
    </row>
    <row r="35845" spans="1:12" ht="24" customHeight="1">
      <c r="A35845" s="1355"/>
      <c r="B35845" s="1355"/>
      <c r="C35845" s="1433"/>
      <c r="E35845" s="1433"/>
      <c r="K35845" s="1433"/>
      <c r="L35845" s="1334"/>
    </row>
    <row r="35846" spans="1:12" ht="24" customHeight="1">
      <c r="A35846" s="1355"/>
      <c r="B35846" s="1355"/>
      <c r="C35846" s="1433"/>
      <c r="E35846" s="1433"/>
      <c r="K35846" s="1433"/>
      <c r="L35846" s="1334"/>
    </row>
    <row r="35847" spans="1:12" ht="24" customHeight="1">
      <c r="A35847" s="1355"/>
      <c r="B35847" s="1355"/>
      <c r="C35847" s="1433"/>
      <c r="E35847" s="1433"/>
      <c r="K35847" s="1433"/>
      <c r="L35847" s="1334"/>
    </row>
    <row r="35848" spans="1:12" ht="24" customHeight="1">
      <c r="A35848" s="1355"/>
      <c r="B35848" s="1355"/>
      <c r="C35848" s="1433"/>
      <c r="E35848" s="1433"/>
      <c r="K35848" s="1433"/>
      <c r="L35848" s="1334"/>
    </row>
    <row r="35849" spans="1:12" ht="24" customHeight="1">
      <c r="A35849" s="1355"/>
      <c r="B35849" s="1355"/>
      <c r="C35849" s="1433"/>
      <c r="E35849" s="1433"/>
      <c r="K35849" s="1433"/>
      <c r="L35849" s="1334"/>
    </row>
    <row r="35850" spans="1:12" ht="24" customHeight="1">
      <c r="A35850" s="1355"/>
      <c r="B35850" s="1355"/>
      <c r="C35850" s="1433"/>
      <c r="E35850" s="1433"/>
      <c r="K35850" s="1433"/>
      <c r="L35850" s="1334"/>
    </row>
    <row r="35851" spans="1:12" ht="24" customHeight="1">
      <c r="A35851" s="1355"/>
      <c r="B35851" s="1355"/>
      <c r="C35851" s="1433"/>
      <c r="E35851" s="1433"/>
      <c r="K35851" s="1433"/>
      <c r="L35851" s="1334"/>
    </row>
    <row r="35852" spans="1:12" ht="24" customHeight="1">
      <c r="A35852" s="1355"/>
      <c r="B35852" s="1355"/>
      <c r="C35852" s="1433"/>
      <c r="E35852" s="1433"/>
      <c r="K35852" s="1433"/>
      <c r="L35852" s="1334"/>
    </row>
    <row r="35853" spans="1:12" ht="24" customHeight="1">
      <c r="A35853" s="1355"/>
      <c r="B35853" s="1355"/>
      <c r="C35853" s="1433"/>
      <c r="E35853" s="1433"/>
      <c r="K35853" s="1433"/>
      <c r="L35853" s="1334"/>
    </row>
    <row r="35854" spans="1:12" ht="24" customHeight="1">
      <c r="A35854" s="1355"/>
      <c r="B35854" s="1355"/>
      <c r="C35854" s="1433"/>
      <c r="E35854" s="1433"/>
      <c r="K35854" s="1433"/>
      <c r="L35854" s="1334"/>
    </row>
    <row r="35855" spans="1:12" ht="24" customHeight="1">
      <c r="A35855" s="1355"/>
      <c r="B35855" s="1355"/>
      <c r="C35855" s="1433"/>
      <c r="E35855" s="1433"/>
      <c r="K35855" s="1433"/>
      <c r="L35855" s="1334"/>
    </row>
    <row r="35856" spans="1:12" ht="24" customHeight="1">
      <c r="A35856" s="1355"/>
      <c r="B35856" s="1355"/>
      <c r="C35856" s="1433"/>
      <c r="E35856" s="1433"/>
      <c r="K35856" s="1433"/>
      <c r="L35856" s="1334"/>
    </row>
    <row r="35857" spans="1:12" ht="24" customHeight="1">
      <c r="A35857" s="1355"/>
      <c r="B35857" s="1355"/>
      <c r="C35857" s="1433"/>
      <c r="E35857" s="1433"/>
      <c r="K35857" s="1433"/>
      <c r="L35857" s="1334"/>
    </row>
    <row r="35858" spans="1:12" ht="24" customHeight="1">
      <c r="A35858" s="1355"/>
      <c r="B35858" s="1355"/>
      <c r="C35858" s="1433"/>
      <c r="E35858" s="1433"/>
      <c r="K35858" s="1433"/>
      <c r="L35858" s="1334"/>
    </row>
    <row r="35859" spans="1:12" ht="24" customHeight="1">
      <c r="A35859" s="1355"/>
      <c r="B35859" s="1355"/>
      <c r="C35859" s="1433"/>
      <c r="E35859" s="1433"/>
      <c r="K35859" s="1433"/>
      <c r="L35859" s="1334"/>
    </row>
    <row r="35860" spans="1:12" ht="24" customHeight="1">
      <c r="A35860" s="1355"/>
      <c r="B35860" s="1355"/>
      <c r="C35860" s="1433"/>
      <c r="E35860" s="1433"/>
      <c r="K35860" s="1433"/>
      <c r="L35860" s="1334"/>
    </row>
    <row r="35861" spans="1:12" ht="24" customHeight="1">
      <c r="A35861" s="1355"/>
      <c r="B35861" s="1355"/>
      <c r="C35861" s="1433"/>
      <c r="E35861" s="1433"/>
      <c r="K35861" s="1433"/>
      <c r="L35861" s="1334"/>
    </row>
    <row r="35862" spans="1:12" ht="24" customHeight="1">
      <c r="A35862" s="1355"/>
      <c r="B35862" s="1355"/>
      <c r="C35862" s="1433"/>
      <c r="E35862" s="1433"/>
      <c r="K35862" s="1433"/>
      <c r="L35862" s="1334"/>
    </row>
    <row r="35863" spans="1:12" ht="24" customHeight="1">
      <c r="A35863" s="1355"/>
      <c r="B35863" s="1355"/>
      <c r="C35863" s="1433"/>
      <c r="E35863" s="1433"/>
      <c r="K35863" s="1433"/>
      <c r="L35863" s="1334"/>
    </row>
    <row r="35864" spans="1:12" ht="24" customHeight="1">
      <c r="A35864" s="1355"/>
      <c r="B35864" s="1355"/>
      <c r="C35864" s="1433"/>
      <c r="E35864" s="1433"/>
      <c r="K35864" s="1433"/>
      <c r="L35864" s="1334"/>
    </row>
    <row r="35865" spans="1:12" ht="24" customHeight="1">
      <c r="A35865" s="1355"/>
      <c r="B35865" s="1355"/>
      <c r="C35865" s="1433"/>
      <c r="E35865" s="1433"/>
      <c r="K35865" s="1433"/>
      <c r="L35865" s="1334"/>
    </row>
    <row r="35866" spans="1:12" ht="24" customHeight="1">
      <c r="A35866" s="1355"/>
      <c r="B35866" s="1355"/>
      <c r="C35866" s="1433"/>
      <c r="E35866" s="1433"/>
      <c r="K35866" s="1433"/>
      <c r="L35866" s="1334"/>
    </row>
    <row r="35867" spans="1:12" ht="24" customHeight="1">
      <c r="A35867" s="1355"/>
      <c r="B35867" s="1355"/>
      <c r="C35867" s="1433"/>
      <c r="E35867" s="1433"/>
      <c r="K35867" s="1433"/>
      <c r="L35867" s="1334"/>
    </row>
    <row r="35868" spans="1:12" ht="24" customHeight="1">
      <c r="A35868" s="1355"/>
      <c r="B35868" s="1355"/>
      <c r="C35868" s="1433"/>
      <c r="E35868" s="1433"/>
      <c r="K35868" s="1433"/>
      <c r="L35868" s="1334"/>
    </row>
    <row r="35869" spans="1:12" ht="24" customHeight="1">
      <c r="A35869" s="1355"/>
      <c r="B35869" s="1355"/>
      <c r="C35869" s="1433"/>
      <c r="E35869" s="1433"/>
      <c r="K35869" s="1433"/>
      <c r="L35869" s="1334"/>
    </row>
    <row r="35870" spans="1:12" ht="24" customHeight="1">
      <c r="A35870" s="1355"/>
      <c r="B35870" s="1355"/>
      <c r="C35870" s="1433"/>
      <c r="E35870" s="1433"/>
      <c r="K35870" s="1433"/>
      <c r="L35870" s="1334"/>
    </row>
    <row r="35871" spans="1:12" ht="24" customHeight="1">
      <c r="A35871" s="1355"/>
      <c r="B35871" s="1355"/>
      <c r="C35871" s="1433"/>
      <c r="E35871" s="1433"/>
      <c r="K35871" s="1433"/>
      <c r="L35871" s="1334"/>
    </row>
    <row r="35872" spans="1:12" ht="24" customHeight="1">
      <c r="A35872" s="1355"/>
      <c r="B35872" s="1355"/>
      <c r="C35872" s="1433"/>
      <c r="E35872" s="1433"/>
      <c r="K35872" s="1433"/>
      <c r="L35872" s="1334"/>
    </row>
    <row r="35873" spans="1:12" ht="24" customHeight="1">
      <c r="A35873" s="1355"/>
      <c r="B35873" s="1355"/>
      <c r="C35873" s="1433"/>
      <c r="E35873" s="1433"/>
      <c r="K35873" s="1433"/>
      <c r="L35873" s="1334"/>
    </row>
    <row r="35874" spans="1:12" ht="24" customHeight="1">
      <c r="A35874" s="1355"/>
      <c r="B35874" s="1355"/>
      <c r="C35874" s="1433"/>
      <c r="E35874" s="1433"/>
      <c r="K35874" s="1433"/>
      <c r="L35874" s="1334"/>
    </row>
    <row r="35875" spans="1:12" ht="24" customHeight="1">
      <c r="A35875" s="1355"/>
      <c r="B35875" s="1355"/>
      <c r="C35875" s="1433"/>
      <c r="E35875" s="1433"/>
      <c r="K35875" s="1433"/>
      <c r="L35875" s="1334"/>
    </row>
    <row r="35876" spans="1:12" ht="24" customHeight="1">
      <c r="A35876" s="1355"/>
      <c r="B35876" s="1355"/>
      <c r="C35876" s="1433"/>
      <c r="E35876" s="1433"/>
      <c r="K35876" s="1433"/>
      <c r="L35876" s="1334"/>
    </row>
    <row r="35877" spans="1:12" ht="24" customHeight="1">
      <c r="A35877" s="1355"/>
      <c r="B35877" s="1355"/>
      <c r="C35877" s="1433"/>
      <c r="E35877" s="1433"/>
      <c r="K35877" s="1433"/>
      <c r="L35877" s="1334"/>
    </row>
    <row r="35878" spans="1:12" ht="24" customHeight="1">
      <c r="A35878" s="1355"/>
      <c r="B35878" s="1355"/>
      <c r="C35878" s="1433"/>
      <c r="E35878" s="1433"/>
      <c r="K35878" s="1433"/>
      <c r="L35878" s="1334"/>
    </row>
    <row r="35879" spans="1:12" ht="24" customHeight="1">
      <c r="A35879" s="1355"/>
      <c r="B35879" s="1355"/>
      <c r="C35879" s="1433"/>
      <c r="E35879" s="1433"/>
      <c r="K35879" s="1433"/>
      <c r="L35879" s="1334"/>
    </row>
    <row r="35880" spans="1:12" ht="24" customHeight="1">
      <c r="A35880" s="1355"/>
      <c r="B35880" s="1355"/>
      <c r="C35880" s="1433"/>
      <c r="E35880" s="1433"/>
      <c r="K35880" s="1433"/>
      <c r="L35880" s="1334"/>
    </row>
    <row r="35881" spans="1:12" ht="24" customHeight="1">
      <c r="A35881" s="1355"/>
      <c r="B35881" s="1355"/>
      <c r="C35881" s="1433"/>
      <c r="E35881" s="1433"/>
      <c r="K35881" s="1433"/>
      <c r="L35881" s="1334"/>
    </row>
    <row r="35882" spans="1:12" ht="24" customHeight="1">
      <c r="A35882" s="1355"/>
      <c r="B35882" s="1355"/>
      <c r="C35882" s="1433"/>
      <c r="E35882" s="1433"/>
      <c r="K35882" s="1433"/>
      <c r="L35882" s="1334"/>
    </row>
    <row r="35883" spans="1:12" ht="24" customHeight="1">
      <c r="A35883" s="1355"/>
      <c r="B35883" s="1355"/>
      <c r="C35883" s="1433"/>
      <c r="E35883" s="1433"/>
      <c r="K35883" s="1433"/>
      <c r="L35883" s="1334"/>
    </row>
    <row r="35884" spans="1:12" ht="24" customHeight="1">
      <c r="A35884" s="1355"/>
      <c r="B35884" s="1355"/>
      <c r="C35884" s="1433"/>
      <c r="E35884" s="1433"/>
      <c r="K35884" s="1433"/>
      <c r="L35884" s="1334"/>
    </row>
    <row r="35885" spans="1:12" ht="24" customHeight="1">
      <c r="A35885" s="1355"/>
      <c r="B35885" s="1355"/>
      <c r="C35885" s="1433"/>
      <c r="E35885" s="1433"/>
      <c r="K35885" s="1433"/>
      <c r="L35885" s="1334"/>
    </row>
    <row r="35886" spans="1:12" ht="24" customHeight="1">
      <c r="A35886" s="1355"/>
      <c r="B35886" s="1355"/>
      <c r="C35886" s="1433"/>
      <c r="E35886" s="1433"/>
      <c r="K35886" s="1433"/>
      <c r="L35886" s="1334"/>
    </row>
    <row r="35887" spans="1:12" ht="24" customHeight="1">
      <c r="A35887" s="1355"/>
      <c r="B35887" s="1355"/>
      <c r="C35887" s="1433"/>
      <c r="E35887" s="1433"/>
      <c r="K35887" s="1433"/>
      <c r="L35887" s="1334"/>
    </row>
    <row r="35888" spans="1:12" ht="24" customHeight="1">
      <c r="A35888" s="1355"/>
      <c r="B35888" s="1355"/>
      <c r="C35888" s="1433"/>
      <c r="E35888" s="1433"/>
      <c r="K35888" s="1433"/>
      <c r="L35888" s="1334"/>
    </row>
    <row r="35889" spans="1:12" ht="24" customHeight="1">
      <c r="A35889" s="1355"/>
      <c r="B35889" s="1355"/>
      <c r="C35889" s="1433"/>
      <c r="E35889" s="1433"/>
      <c r="K35889" s="1433"/>
      <c r="L35889" s="1334"/>
    </row>
    <row r="35890" spans="1:12" ht="24" customHeight="1">
      <c r="A35890" s="1355"/>
      <c r="B35890" s="1355"/>
      <c r="C35890" s="1433"/>
      <c r="E35890" s="1433"/>
      <c r="K35890" s="1433"/>
      <c r="L35890" s="1334"/>
    </row>
    <row r="35891" spans="1:12" ht="24" customHeight="1">
      <c r="A35891" s="1355"/>
      <c r="B35891" s="1355"/>
      <c r="C35891" s="1433"/>
      <c r="E35891" s="1433"/>
      <c r="K35891" s="1433"/>
      <c r="L35891" s="1334"/>
    </row>
    <row r="35892" spans="1:12" ht="24" customHeight="1">
      <c r="A35892" s="1355"/>
      <c r="B35892" s="1355"/>
      <c r="C35892" s="1433"/>
      <c r="E35892" s="1433"/>
      <c r="K35892" s="1433"/>
      <c r="L35892" s="1334"/>
    </row>
    <row r="35893" spans="1:12" ht="24" customHeight="1">
      <c r="A35893" s="1355"/>
      <c r="B35893" s="1355"/>
      <c r="C35893" s="1433"/>
      <c r="E35893" s="1433"/>
      <c r="K35893" s="1433"/>
      <c r="L35893" s="1334"/>
    </row>
    <row r="35894" spans="1:12" ht="24" customHeight="1">
      <c r="A35894" s="1355"/>
      <c r="B35894" s="1355"/>
      <c r="C35894" s="1433"/>
      <c r="E35894" s="1433"/>
      <c r="K35894" s="1433"/>
      <c r="L35894" s="1334"/>
    </row>
    <row r="35895" spans="1:12" ht="24" customHeight="1">
      <c r="A35895" s="1355"/>
      <c r="B35895" s="1355"/>
      <c r="C35895" s="1433"/>
      <c r="E35895" s="1433"/>
      <c r="K35895" s="1433"/>
      <c r="L35895" s="1334"/>
    </row>
    <row r="35896" spans="1:12" ht="24" customHeight="1">
      <c r="A35896" s="1355"/>
      <c r="B35896" s="1355"/>
      <c r="C35896" s="1433"/>
      <c r="E35896" s="1433"/>
      <c r="K35896" s="1433"/>
      <c r="L35896" s="1334"/>
    </row>
    <row r="35897" spans="1:12" ht="24" customHeight="1">
      <c r="A35897" s="1355"/>
      <c r="B35897" s="1355"/>
      <c r="C35897" s="1433"/>
      <c r="E35897" s="1433"/>
      <c r="K35897" s="1433"/>
      <c r="L35897" s="1334"/>
    </row>
    <row r="35898" spans="1:12" ht="24" customHeight="1">
      <c r="A35898" s="1355"/>
      <c r="B35898" s="1355"/>
      <c r="C35898" s="1433"/>
      <c r="E35898" s="1433"/>
      <c r="K35898" s="1433"/>
      <c r="L35898" s="1334"/>
    </row>
    <row r="35899" spans="1:12" ht="24" customHeight="1">
      <c r="A35899" s="1355"/>
      <c r="B35899" s="1355"/>
      <c r="C35899" s="1433"/>
      <c r="E35899" s="1433"/>
      <c r="K35899" s="1433"/>
      <c r="L35899" s="1334"/>
    </row>
    <row r="35900" spans="1:12" ht="24" customHeight="1">
      <c r="A35900" s="1355"/>
      <c r="B35900" s="1355"/>
      <c r="C35900" s="1433"/>
      <c r="E35900" s="1433"/>
      <c r="K35900" s="1433"/>
      <c r="L35900" s="1334"/>
    </row>
    <row r="35901" spans="1:12" ht="24" customHeight="1">
      <c r="A35901" s="1355"/>
      <c r="B35901" s="1355"/>
      <c r="C35901" s="1433"/>
      <c r="E35901" s="1433"/>
      <c r="K35901" s="1433"/>
      <c r="L35901" s="1334"/>
    </row>
    <row r="35902" spans="1:12" ht="24" customHeight="1">
      <c r="A35902" s="1355"/>
      <c r="B35902" s="1355"/>
      <c r="C35902" s="1433"/>
      <c r="E35902" s="1433"/>
      <c r="K35902" s="1433"/>
      <c r="L35902" s="1334"/>
    </row>
    <row r="35903" spans="1:12" ht="24" customHeight="1">
      <c r="A35903" s="1355"/>
      <c r="B35903" s="1355"/>
      <c r="C35903" s="1433"/>
      <c r="E35903" s="1433"/>
      <c r="K35903" s="1433"/>
      <c r="L35903" s="1334"/>
    </row>
    <row r="35904" spans="1:12" ht="24" customHeight="1">
      <c r="A35904" s="1355"/>
      <c r="B35904" s="1355"/>
      <c r="C35904" s="1433"/>
      <c r="E35904" s="1433"/>
      <c r="K35904" s="1433"/>
      <c r="L35904" s="1334"/>
    </row>
    <row r="35905" spans="1:12" ht="24" customHeight="1">
      <c r="A35905" s="1355"/>
      <c r="B35905" s="1355"/>
      <c r="C35905" s="1433"/>
      <c r="E35905" s="1433"/>
      <c r="K35905" s="1433"/>
      <c r="L35905" s="1334"/>
    </row>
    <row r="35906" spans="1:12" ht="24" customHeight="1">
      <c r="A35906" s="1355"/>
      <c r="B35906" s="1355"/>
      <c r="C35906" s="1433"/>
      <c r="E35906" s="1433"/>
      <c r="K35906" s="1433"/>
      <c r="L35906" s="1334"/>
    </row>
    <row r="35907" spans="1:12" ht="24" customHeight="1">
      <c r="A35907" s="1355"/>
      <c r="B35907" s="1355"/>
      <c r="C35907" s="1433"/>
      <c r="E35907" s="1433"/>
      <c r="K35907" s="1433"/>
      <c r="L35907" s="1334"/>
    </row>
    <row r="35908" spans="1:12" ht="24" customHeight="1">
      <c r="A35908" s="1355"/>
      <c r="B35908" s="1355"/>
      <c r="C35908" s="1433"/>
      <c r="E35908" s="1433"/>
      <c r="K35908" s="1433"/>
      <c r="L35908" s="1334"/>
    </row>
    <row r="35909" spans="1:12" ht="24" customHeight="1">
      <c r="A35909" s="1355"/>
      <c r="B35909" s="1355"/>
      <c r="C35909" s="1433"/>
      <c r="E35909" s="1433"/>
      <c r="K35909" s="1433"/>
      <c r="L35909" s="1334"/>
    </row>
    <row r="35910" spans="1:12" ht="24" customHeight="1">
      <c r="A35910" s="1355"/>
      <c r="B35910" s="1355"/>
      <c r="C35910" s="1433"/>
      <c r="E35910" s="1433"/>
      <c r="K35910" s="1433"/>
      <c r="L35910" s="1334"/>
    </row>
    <row r="35911" spans="1:12" ht="24" customHeight="1">
      <c r="A35911" s="1355"/>
      <c r="B35911" s="1355"/>
      <c r="C35911" s="1433"/>
      <c r="E35911" s="1433"/>
      <c r="K35911" s="1433"/>
      <c r="L35911" s="1334"/>
    </row>
    <row r="35912" spans="1:12" ht="24" customHeight="1">
      <c r="A35912" s="1355"/>
      <c r="B35912" s="1355"/>
      <c r="C35912" s="1433"/>
      <c r="E35912" s="1433"/>
      <c r="K35912" s="1433"/>
      <c r="L35912" s="1334"/>
    </row>
    <row r="35913" spans="1:12" ht="24" customHeight="1">
      <c r="A35913" s="1355"/>
      <c r="B35913" s="1355"/>
      <c r="C35913" s="1433"/>
      <c r="E35913" s="1433"/>
      <c r="K35913" s="1433"/>
      <c r="L35913" s="1334"/>
    </row>
    <row r="35914" spans="1:12" ht="24" customHeight="1">
      <c r="A35914" s="1355"/>
      <c r="B35914" s="1355"/>
      <c r="C35914" s="1433"/>
      <c r="E35914" s="1433"/>
      <c r="K35914" s="1433"/>
      <c r="L35914" s="1334"/>
    </row>
    <row r="35915" spans="1:12" ht="24" customHeight="1">
      <c r="A35915" s="1355"/>
      <c r="B35915" s="1355"/>
      <c r="C35915" s="1433"/>
      <c r="E35915" s="1433"/>
      <c r="K35915" s="1433"/>
      <c r="L35915" s="1334"/>
    </row>
    <row r="35916" spans="1:12" ht="24" customHeight="1">
      <c r="A35916" s="1355"/>
      <c r="B35916" s="1355"/>
      <c r="C35916" s="1433"/>
      <c r="E35916" s="1433"/>
      <c r="K35916" s="1433"/>
      <c r="L35916" s="1334"/>
    </row>
    <row r="35917" spans="1:12" ht="24" customHeight="1">
      <c r="A35917" s="1355"/>
      <c r="B35917" s="1355"/>
      <c r="C35917" s="1433"/>
      <c r="E35917" s="1433"/>
      <c r="K35917" s="1433"/>
      <c r="L35917" s="1334"/>
    </row>
    <row r="35918" spans="1:12" ht="24" customHeight="1">
      <c r="A35918" s="1355"/>
      <c r="B35918" s="1355"/>
      <c r="C35918" s="1433"/>
      <c r="E35918" s="1433"/>
      <c r="K35918" s="1433"/>
      <c r="L35918" s="1334"/>
    </row>
    <row r="35919" spans="1:12" ht="24" customHeight="1">
      <c r="A35919" s="1355"/>
      <c r="B35919" s="1355"/>
      <c r="C35919" s="1433"/>
      <c r="E35919" s="1433"/>
      <c r="K35919" s="1433"/>
      <c r="L35919" s="1334"/>
    </row>
    <row r="35920" spans="1:12" ht="24" customHeight="1">
      <c r="A35920" s="1355"/>
      <c r="B35920" s="1355"/>
      <c r="C35920" s="1433"/>
      <c r="E35920" s="1433"/>
      <c r="K35920" s="1433"/>
      <c r="L35920" s="1334"/>
    </row>
    <row r="35921" spans="1:12" ht="24" customHeight="1">
      <c r="A35921" s="1355"/>
      <c r="B35921" s="1355"/>
      <c r="C35921" s="1433"/>
      <c r="E35921" s="1433"/>
      <c r="K35921" s="1433"/>
      <c r="L35921" s="1334"/>
    </row>
    <row r="35922" spans="1:12" ht="24" customHeight="1">
      <c r="A35922" s="1355"/>
      <c r="B35922" s="1355"/>
      <c r="C35922" s="1433"/>
      <c r="E35922" s="1433"/>
      <c r="K35922" s="1433"/>
      <c r="L35922" s="1334"/>
    </row>
    <row r="35923" spans="1:12" ht="24" customHeight="1">
      <c r="A35923" s="1355"/>
      <c r="B35923" s="1355"/>
      <c r="C35923" s="1433"/>
      <c r="E35923" s="1433"/>
      <c r="K35923" s="1433"/>
      <c r="L35923" s="1334"/>
    </row>
    <row r="35924" spans="1:12" ht="24" customHeight="1">
      <c r="A35924" s="1355"/>
      <c r="B35924" s="1355"/>
      <c r="C35924" s="1433"/>
      <c r="E35924" s="1433"/>
      <c r="K35924" s="1433"/>
      <c r="L35924" s="1334"/>
    </row>
    <row r="35925" spans="1:12" ht="24" customHeight="1">
      <c r="A35925" s="1355"/>
      <c r="B35925" s="1355"/>
      <c r="C35925" s="1433"/>
      <c r="E35925" s="1433"/>
      <c r="K35925" s="1433"/>
      <c r="L35925" s="1334"/>
    </row>
    <row r="35926" spans="1:12" ht="24" customHeight="1">
      <c r="A35926" s="1355"/>
      <c r="B35926" s="1355"/>
      <c r="C35926" s="1433"/>
      <c r="E35926" s="1433"/>
      <c r="K35926" s="1433"/>
      <c r="L35926" s="1334"/>
    </row>
    <row r="35927" spans="1:12" ht="24" customHeight="1">
      <c r="A35927" s="1355"/>
      <c r="B35927" s="1355"/>
      <c r="C35927" s="1433"/>
      <c r="E35927" s="1433"/>
      <c r="K35927" s="1433"/>
      <c r="L35927" s="1334"/>
    </row>
    <row r="35928" spans="1:12" ht="24" customHeight="1">
      <c r="A35928" s="1355"/>
      <c r="B35928" s="1355"/>
      <c r="C35928" s="1433"/>
      <c r="E35928" s="1433"/>
      <c r="K35928" s="1433"/>
      <c r="L35928" s="1334"/>
    </row>
    <row r="35929" spans="1:12" ht="24" customHeight="1">
      <c r="A35929" s="1355"/>
      <c r="B35929" s="1355"/>
      <c r="C35929" s="1433"/>
      <c r="E35929" s="1433"/>
      <c r="K35929" s="1433"/>
      <c r="L35929" s="1334"/>
    </row>
    <row r="35930" spans="1:12" ht="24" customHeight="1">
      <c r="A35930" s="1355"/>
      <c r="B35930" s="1355"/>
      <c r="C35930" s="1433"/>
      <c r="E35930" s="1433"/>
      <c r="K35930" s="1433"/>
      <c r="L35930" s="1334"/>
    </row>
    <row r="35931" spans="1:12" ht="24" customHeight="1">
      <c r="A35931" s="1355"/>
      <c r="B35931" s="1355"/>
      <c r="C35931" s="1433"/>
      <c r="E35931" s="1433"/>
      <c r="K35931" s="1433"/>
      <c r="L35931" s="1334"/>
    </row>
    <row r="35932" spans="1:12" ht="24" customHeight="1">
      <c r="A35932" s="1355"/>
      <c r="B35932" s="1355"/>
      <c r="C35932" s="1433"/>
      <c r="E35932" s="1433"/>
      <c r="K35932" s="1433"/>
      <c r="L35932" s="1334"/>
    </row>
    <row r="35933" spans="1:12" ht="24" customHeight="1">
      <c r="A35933" s="1355"/>
      <c r="B35933" s="1355"/>
      <c r="C35933" s="1433"/>
      <c r="E35933" s="1433"/>
      <c r="K35933" s="1433"/>
      <c r="L35933" s="1334"/>
    </row>
    <row r="35934" spans="1:12" ht="24" customHeight="1">
      <c r="A35934" s="1355"/>
      <c r="B35934" s="1355"/>
      <c r="C35934" s="1433"/>
      <c r="E35934" s="1433"/>
      <c r="K35934" s="1433"/>
      <c r="L35934" s="1334"/>
    </row>
    <row r="35935" spans="1:12" ht="24" customHeight="1">
      <c r="A35935" s="1355"/>
      <c r="B35935" s="1355"/>
      <c r="C35935" s="1433"/>
      <c r="E35935" s="1433"/>
      <c r="K35935" s="1433"/>
      <c r="L35935" s="1334"/>
    </row>
    <row r="35936" spans="1:12" ht="24" customHeight="1">
      <c r="A35936" s="1355"/>
      <c r="B35936" s="1355"/>
      <c r="C35936" s="1433"/>
      <c r="E35936" s="1433"/>
      <c r="K35936" s="1433"/>
      <c r="L35936" s="1334"/>
    </row>
    <row r="35937" spans="1:12" ht="24" customHeight="1">
      <c r="A35937" s="1355"/>
      <c r="B35937" s="1355"/>
      <c r="C35937" s="1433"/>
      <c r="E35937" s="1433"/>
      <c r="K35937" s="1433"/>
      <c r="L35937" s="1334"/>
    </row>
    <row r="35938" spans="1:12" ht="24" customHeight="1">
      <c r="A35938" s="1355"/>
      <c r="B35938" s="1355"/>
      <c r="C35938" s="1433"/>
      <c r="E35938" s="1433"/>
      <c r="K35938" s="1433"/>
      <c r="L35938" s="1334"/>
    </row>
    <row r="35939" spans="1:12" ht="24" customHeight="1">
      <c r="A35939" s="1355"/>
      <c r="B35939" s="1355"/>
      <c r="C35939" s="1433"/>
      <c r="E35939" s="1433"/>
      <c r="K35939" s="1433"/>
      <c r="L35939" s="1334"/>
    </row>
    <row r="35940" spans="1:12" ht="24" customHeight="1">
      <c r="A35940" s="1355"/>
      <c r="B35940" s="1355"/>
      <c r="C35940" s="1433"/>
      <c r="E35940" s="1433"/>
      <c r="K35940" s="1433"/>
      <c r="L35940" s="1334"/>
    </row>
    <row r="35941" spans="1:12" ht="24" customHeight="1">
      <c r="A35941" s="1355"/>
      <c r="B35941" s="1355"/>
      <c r="C35941" s="1433"/>
      <c r="E35941" s="1433"/>
      <c r="K35941" s="1433"/>
      <c r="L35941" s="1334"/>
    </row>
    <row r="35942" spans="1:12" ht="24" customHeight="1">
      <c r="A35942" s="1355"/>
      <c r="B35942" s="1355"/>
      <c r="C35942" s="1433"/>
      <c r="E35942" s="1433"/>
      <c r="K35942" s="1433"/>
      <c r="L35942" s="1334"/>
    </row>
    <row r="35943" spans="1:12" ht="24" customHeight="1">
      <c r="A35943" s="1355"/>
      <c r="B35943" s="1355"/>
      <c r="C35943" s="1433"/>
      <c r="E35943" s="1433"/>
      <c r="K35943" s="1433"/>
      <c r="L35943" s="1334"/>
    </row>
    <row r="35944" spans="1:12" ht="24" customHeight="1">
      <c r="A35944" s="1355"/>
      <c r="B35944" s="1355"/>
      <c r="C35944" s="1433"/>
      <c r="E35944" s="1433"/>
      <c r="K35944" s="1433"/>
      <c r="L35944" s="1334"/>
    </row>
    <row r="35945" spans="1:12" ht="24" customHeight="1">
      <c r="A35945" s="1355"/>
      <c r="B35945" s="1355"/>
      <c r="C35945" s="1433"/>
      <c r="E35945" s="1433"/>
      <c r="K35945" s="1433"/>
      <c r="L35945" s="1334"/>
    </row>
    <row r="35946" spans="1:12" ht="24" customHeight="1">
      <c r="A35946" s="1355"/>
      <c r="B35946" s="1355"/>
      <c r="C35946" s="1433"/>
      <c r="E35946" s="1433"/>
      <c r="K35946" s="1433"/>
      <c r="L35946" s="1334"/>
    </row>
    <row r="35947" spans="1:12" ht="24" customHeight="1">
      <c r="A35947" s="1355"/>
      <c r="B35947" s="1355"/>
      <c r="C35947" s="1433"/>
      <c r="E35947" s="1433"/>
      <c r="K35947" s="1433"/>
      <c r="L35947" s="1334"/>
    </row>
    <row r="35948" spans="1:12" ht="24" customHeight="1">
      <c r="A35948" s="1355"/>
      <c r="B35948" s="1355"/>
      <c r="C35948" s="1433"/>
      <c r="E35948" s="1433"/>
      <c r="K35948" s="1433"/>
      <c r="L35948" s="1334"/>
    </row>
    <row r="35949" spans="1:12" ht="24" customHeight="1">
      <c r="A35949" s="1355"/>
      <c r="B35949" s="1355"/>
      <c r="C35949" s="1433"/>
      <c r="E35949" s="1433"/>
      <c r="K35949" s="1433"/>
      <c r="L35949" s="1334"/>
    </row>
    <row r="35950" spans="1:12" ht="24" customHeight="1">
      <c r="A35950" s="1355"/>
      <c r="B35950" s="1355"/>
      <c r="C35950" s="1433"/>
      <c r="E35950" s="1433"/>
      <c r="K35950" s="1433"/>
      <c r="L35950" s="1334"/>
    </row>
    <row r="35951" spans="1:12" ht="24" customHeight="1">
      <c r="A35951" s="1355"/>
      <c r="B35951" s="1355"/>
      <c r="C35951" s="1433"/>
      <c r="E35951" s="1433"/>
      <c r="K35951" s="1433"/>
      <c r="L35951" s="1334"/>
    </row>
    <row r="35952" spans="1:12" ht="24" customHeight="1">
      <c r="A35952" s="1355"/>
      <c r="B35952" s="1355"/>
      <c r="C35952" s="1433"/>
      <c r="E35952" s="1433"/>
      <c r="K35952" s="1433"/>
      <c r="L35952" s="1334"/>
    </row>
    <row r="35953" spans="1:12" ht="24" customHeight="1">
      <c r="A35953" s="1355"/>
      <c r="B35953" s="1355"/>
      <c r="C35953" s="1433"/>
      <c r="E35953" s="1433"/>
      <c r="K35953" s="1433"/>
      <c r="L35953" s="1334"/>
    </row>
    <row r="35954" spans="1:12" ht="24" customHeight="1">
      <c r="A35954" s="1355"/>
      <c r="B35954" s="1355"/>
      <c r="C35954" s="1433"/>
      <c r="E35954" s="1433"/>
      <c r="K35954" s="1433"/>
      <c r="L35954" s="1334"/>
    </row>
    <row r="35955" spans="1:12" ht="24" customHeight="1">
      <c r="A35955" s="1355"/>
      <c r="B35955" s="1355"/>
      <c r="C35955" s="1433"/>
      <c r="E35955" s="1433"/>
      <c r="K35955" s="1433"/>
      <c r="L35955" s="1334"/>
    </row>
    <row r="35956" spans="1:12" ht="24" customHeight="1">
      <c r="A35956" s="1355"/>
      <c r="B35956" s="1355"/>
      <c r="C35956" s="1433"/>
      <c r="E35956" s="1433"/>
      <c r="K35956" s="1433"/>
      <c r="L35956" s="1334"/>
    </row>
    <row r="35957" spans="1:12" ht="24" customHeight="1">
      <c r="A35957" s="1355"/>
      <c r="B35957" s="1355"/>
      <c r="C35957" s="1433"/>
      <c r="E35957" s="1433"/>
      <c r="K35957" s="1433"/>
      <c r="L35957" s="1334"/>
    </row>
    <row r="35958" spans="1:12" ht="24" customHeight="1">
      <c r="A35958" s="1355"/>
      <c r="B35958" s="1355"/>
      <c r="C35958" s="1433"/>
      <c r="E35958" s="1433"/>
      <c r="K35958" s="1433"/>
      <c r="L35958" s="1334"/>
    </row>
    <row r="35959" spans="1:12" ht="24" customHeight="1">
      <c r="A35959" s="1355"/>
      <c r="B35959" s="1355"/>
      <c r="C35959" s="1433"/>
      <c r="E35959" s="1433"/>
      <c r="K35959" s="1433"/>
      <c r="L35959" s="1334"/>
    </row>
    <row r="35960" spans="1:12" ht="24" customHeight="1">
      <c r="A35960" s="1355"/>
      <c r="B35960" s="1355"/>
      <c r="C35960" s="1433"/>
      <c r="E35960" s="1433"/>
      <c r="K35960" s="1433"/>
      <c r="L35960" s="1334"/>
    </row>
    <row r="35961" spans="1:12" ht="24" customHeight="1">
      <c r="A35961" s="1355"/>
      <c r="B35961" s="1355"/>
      <c r="C35961" s="1433"/>
      <c r="E35961" s="1433"/>
      <c r="K35961" s="1433"/>
      <c r="L35961" s="1334"/>
    </row>
    <row r="35962" spans="1:12" ht="24" customHeight="1">
      <c r="A35962" s="1355"/>
      <c r="B35962" s="1355"/>
      <c r="C35962" s="1433"/>
      <c r="E35962" s="1433"/>
      <c r="K35962" s="1433"/>
      <c r="L35962" s="1334"/>
    </row>
    <row r="35963" spans="1:12" ht="24" customHeight="1">
      <c r="A35963" s="1355"/>
      <c r="B35963" s="1355"/>
      <c r="C35963" s="1433"/>
      <c r="E35963" s="1433"/>
      <c r="K35963" s="1433"/>
      <c r="L35963" s="1334"/>
    </row>
    <row r="35964" spans="1:12" ht="24" customHeight="1">
      <c r="A35964" s="1355"/>
      <c r="B35964" s="1355"/>
      <c r="C35964" s="1433"/>
      <c r="E35964" s="1433"/>
      <c r="K35964" s="1433"/>
      <c r="L35964" s="1334"/>
    </row>
    <row r="35965" spans="1:12" ht="24" customHeight="1">
      <c r="A35965" s="1355"/>
      <c r="B35965" s="1355"/>
      <c r="C35965" s="1433"/>
      <c r="E35965" s="1433"/>
      <c r="K35965" s="1433"/>
      <c r="L35965" s="1334"/>
    </row>
    <row r="35966" spans="1:12" ht="24" customHeight="1">
      <c r="A35966" s="1355"/>
      <c r="B35966" s="1355"/>
      <c r="C35966" s="1433"/>
      <c r="E35966" s="1433"/>
      <c r="K35966" s="1433"/>
      <c r="L35966" s="1334"/>
    </row>
    <row r="35967" spans="1:12" ht="24" customHeight="1">
      <c r="A35967" s="1355"/>
      <c r="B35967" s="1355"/>
      <c r="C35967" s="1433"/>
      <c r="E35967" s="1433"/>
      <c r="K35967" s="1433"/>
      <c r="L35967" s="1334"/>
    </row>
    <row r="35968" spans="1:12" ht="24" customHeight="1">
      <c r="A35968" s="1355"/>
      <c r="B35968" s="1355"/>
      <c r="C35968" s="1433"/>
      <c r="E35968" s="1433"/>
      <c r="K35968" s="1433"/>
      <c r="L35968" s="1334"/>
    </row>
    <row r="35969" spans="1:12" ht="24" customHeight="1">
      <c r="A35969" s="1355"/>
      <c r="B35969" s="1355"/>
      <c r="C35969" s="1433"/>
      <c r="E35969" s="1433"/>
      <c r="K35969" s="1433"/>
      <c r="L35969" s="1334"/>
    </row>
    <row r="35970" spans="1:12" ht="24" customHeight="1">
      <c r="A35970" s="1355"/>
      <c r="B35970" s="1355"/>
      <c r="C35970" s="1433"/>
      <c r="E35970" s="1433"/>
      <c r="K35970" s="1433"/>
      <c r="L35970" s="1334"/>
    </row>
    <row r="35971" spans="1:12" ht="24" customHeight="1">
      <c r="A35971" s="1355"/>
      <c r="B35971" s="1355"/>
      <c r="C35971" s="1433"/>
      <c r="E35971" s="1433"/>
      <c r="K35971" s="1433"/>
      <c r="L35971" s="1334"/>
    </row>
    <row r="35972" spans="1:12" ht="24" customHeight="1">
      <c r="A35972" s="1355"/>
      <c r="B35972" s="1355"/>
      <c r="C35972" s="1433"/>
      <c r="E35972" s="1433"/>
      <c r="K35972" s="1433"/>
      <c r="L35972" s="1334"/>
    </row>
    <row r="35973" spans="1:12" ht="24" customHeight="1">
      <c r="A35973" s="1355"/>
      <c r="B35973" s="1355"/>
      <c r="C35973" s="1433"/>
      <c r="E35973" s="1433"/>
      <c r="K35973" s="1433"/>
      <c r="L35973" s="1334"/>
    </row>
    <row r="35974" spans="1:12" ht="24" customHeight="1">
      <c r="A35974" s="1355"/>
      <c r="B35974" s="1355"/>
      <c r="C35974" s="1433"/>
      <c r="E35974" s="1433"/>
      <c r="K35974" s="1433"/>
      <c r="L35974" s="1334"/>
    </row>
    <row r="35975" spans="1:12" ht="24" customHeight="1">
      <c r="A35975" s="1355"/>
      <c r="B35975" s="1355"/>
      <c r="C35975" s="1433"/>
      <c r="E35975" s="1433"/>
      <c r="K35975" s="1433"/>
      <c r="L35975" s="1334"/>
    </row>
    <row r="35976" spans="1:12" ht="24" customHeight="1">
      <c r="A35976" s="1355"/>
      <c r="B35976" s="1355"/>
      <c r="C35976" s="1433"/>
      <c r="E35976" s="1433"/>
      <c r="K35976" s="1433"/>
      <c r="L35976" s="1334"/>
    </row>
    <row r="35977" spans="1:12" ht="24" customHeight="1">
      <c r="A35977" s="1355"/>
      <c r="B35977" s="1355"/>
      <c r="C35977" s="1433"/>
      <c r="E35977" s="1433"/>
      <c r="K35977" s="1433"/>
      <c r="L35977" s="1334"/>
    </row>
    <row r="35978" spans="1:12" ht="24" customHeight="1">
      <c r="A35978" s="1355"/>
      <c r="B35978" s="1355"/>
      <c r="C35978" s="1433"/>
      <c r="E35978" s="1433"/>
      <c r="K35978" s="1433"/>
      <c r="L35978" s="1334"/>
    </row>
    <row r="35979" spans="1:12" ht="24" customHeight="1">
      <c r="A35979" s="1355"/>
      <c r="B35979" s="1355"/>
      <c r="C35979" s="1433"/>
      <c r="E35979" s="1433"/>
      <c r="K35979" s="1433"/>
      <c r="L35979" s="1334"/>
    </row>
    <row r="35980" spans="1:12" ht="24" customHeight="1">
      <c r="A35980" s="1355"/>
      <c r="B35980" s="1355"/>
      <c r="C35980" s="1433"/>
      <c r="E35980" s="1433"/>
      <c r="K35980" s="1433"/>
      <c r="L35980" s="1334"/>
    </row>
    <row r="35981" spans="1:12" ht="24" customHeight="1">
      <c r="A35981" s="1355"/>
      <c r="B35981" s="1355"/>
      <c r="C35981" s="1433"/>
      <c r="E35981" s="1433"/>
      <c r="K35981" s="1433"/>
      <c r="L35981" s="1334"/>
    </row>
    <row r="35982" spans="1:12" ht="24" customHeight="1">
      <c r="A35982" s="1355"/>
      <c r="B35982" s="1355"/>
      <c r="C35982" s="1433"/>
      <c r="E35982" s="1433"/>
      <c r="K35982" s="1433"/>
      <c r="L35982" s="1334"/>
    </row>
    <row r="35983" spans="1:12" ht="24" customHeight="1">
      <c r="A35983" s="1355"/>
      <c r="B35983" s="1355"/>
      <c r="C35983" s="1433"/>
      <c r="E35983" s="1433"/>
      <c r="K35983" s="1433"/>
      <c r="L35983" s="1334"/>
    </row>
    <row r="35984" spans="1:12" ht="24" customHeight="1">
      <c r="A35984" s="1355"/>
      <c r="B35984" s="1355"/>
      <c r="C35984" s="1433"/>
      <c r="E35984" s="1433"/>
      <c r="K35984" s="1433"/>
      <c r="L35984" s="1334"/>
    </row>
    <row r="35985" spans="1:12" ht="24" customHeight="1">
      <c r="A35985" s="1355"/>
      <c r="B35985" s="1355"/>
      <c r="C35985" s="1433"/>
      <c r="E35985" s="1433"/>
      <c r="K35985" s="1433"/>
      <c r="L35985" s="1334"/>
    </row>
    <row r="35986" spans="1:12" ht="24" customHeight="1">
      <c r="A35986" s="1355"/>
      <c r="B35986" s="1355"/>
      <c r="C35986" s="1433"/>
      <c r="E35986" s="1433"/>
      <c r="K35986" s="1433"/>
      <c r="L35986" s="1334"/>
    </row>
    <row r="35987" spans="1:12" ht="24" customHeight="1">
      <c r="A35987" s="1355"/>
      <c r="B35987" s="1355"/>
      <c r="C35987" s="1433"/>
      <c r="E35987" s="1433"/>
      <c r="K35987" s="1433"/>
      <c r="L35987" s="1334"/>
    </row>
    <row r="35988" spans="1:12" ht="24" customHeight="1">
      <c r="A35988" s="1355"/>
      <c r="B35988" s="1355"/>
      <c r="C35988" s="1433"/>
      <c r="E35988" s="1433"/>
      <c r="K35988" s="1433"/>
      <c r="L35988" s="1334"/>
    </row>
    <row r="35989" spans="1:12" ht="24" customHeight="1">
      <c r="A35989" s="1355"/>
      <c r="B35989" s="1355"/>
      <c r="C35989" s="1433"/>
      <c r="E35989" s="1433"/>
      <c r="K35989" s="1433"/>
      <c r="L35989" s="1334"/>
    </row>
    <row r="35990" spans="1:12" ht="24" customHeight="1">
      <c r="A35990" s="1355"/>
      <c r="B35990" s="1355"/>
      <c r="C35990" s="1433"/>
      <c r="E35990" s="1433"/>
      <c r="K35990" s="1433"/>
      <c r="L35990" s="1334"/>
    </row>
    <row r="35991" spans="1:12" ht="24" customHeight="1">
      <c r="A35991" s="1355"/>
      <c r="B35991" s="1355"/>
      <c r="C35991" s="1433"/>
      <c r="E35991" s="1433"/>
      <c r="K35991" s="1433"/>
      <c r="L35991" s="1334"/>
    </row>
    <row r="35992" spans="1:12" ht="24" customHeight="1">
      <c r="A35992" s="1355"/>
      <c r="B35992" s="1355"/>
      <c r="C35992" s="1433"/>
      <c r="E35992" s="1433"/>
      <c r="K35992" s="1433"/>
      <c r="L35992" s="1334"/>
    </row>
    <row r="35993" spans="1:12" ht="24" customHeight="1">
      <c r="A35993" s="1355"/>
      <c r="B35993" s="1355"/>
      <c r="C35993" s="1433"/>
      <c r="E35993" s="1433"/>
      <c r="K35993" s="1433"/>
      <c r="L35993" s="1334"/>
    </row>
    <row r="35994" spans="1:12" ht="24" customHeight="1">
      <c r="A35994" s="1355"/>
      <c r="B35994" s="1355"/>
      <c r="C35994" s="1433"/>
      <c r="E35994" s="1433"/>
      <c r="K35994" s="1433"/>
      <c r="L35994" s="1334"/>
    </row>
    <row r="35995" spans="1:12" ht="24" customHeight="1">
      <c r="A35995" s="1355"/>
      <c r="B35995" s="1355"/>
      <c r="C35995" s="1433"/>
      <c r="E35995" s="1433"/>
      <c r="K35995" s="1433"/>
      <c r="L35995" s="1334"/>
    </row>
    <row r="35996" spans="1:12" ht="24" customHeight="1">
      <c r="A35996" s="1355"/>
      <c r="B35996" s="1355"/>
      <c r="C35996" s="1433"/>
      <c r="E35996" s="1433"/>
      <c r="K35996" s="1433"/>
      <c r="L35996" s="1334"/>
    </row>
    <row r="35997" spans="1:12" ht="24" customHeight="1">
      <c r="A35997" s="1355"/>
      <c r="B35997" s="1355"/>
      <c r="C35997" s="1433"/>
      <c r="E35997" s="1433"/>
      <c r="K35997" s="1433"/>
      <c r="L35997" s="1334"/>
    </row>
    <row r="35998" spans="1:12" ht="24" customHeight="1">
      <c r="A35998" s="1355"/>
      <c r="B35998" s="1355"/>
      <c r="C35998" s="1433"/>
      <c r="E35998" s="1433"/>
      <c r="K35998" s="1433"/>
      <c r="L35998" s="1334"/>
    </row>
    <row r="35999" spans="1:12" ht="24" customHeight="1">
      <c r="A35999" s="1355"/>
      <c r="B35999" s="1355"/>
      <c r="C35999" s="1433"/>
      <c r="E35999" s="1433"/>
      <c r="K35999" s="1433"/>
      <c r="L35999" s="1334"/>
    </row>
    <row r="36000" spans="1:12" ht="24" customHeight="1">
      <c r="A36000" s="1355"/>
      <c r="B36000" s="1355"/>
      <c r="C36000" s="1433"/>
      <c r="E36000" s="1433"/>
      <c r="K36000" s="1433"/>
      <c r="L36000" s="1334"/>
    </row>
    <row r="36001" spans="1:12" ht="24" customHeight="1">
      <c r="A36001" s="1355"/>
      <c r="B36001" s="1355"/>
      <c r="C36001" s="1433"/>
      <c r="E36001" s="1433"/>
      <c r="K36001" s="1433"/>
      <c r="L36001" s="1334"/>
    </row>
    <row r="36002" spans="1:12" ht="24" customHeight="1">
      <c r="A36002" s="1355"/>
      <c r="B36002" s="1355"/>
      <c r="C36002" s="1433"/>
      <c r="E36002" s="1433"/>
      <c r="K36002" s="1433"/>
      <c r="L36002" s="1334"/>
    </row>
    <row r="36003" spans="1:12" ht="24" customHeight="1">
      <c r="A36003" s="1355"/>
      <c r="B36003" s="1355"/>
      <c r="C36003" s="1433"/>
      <c r="E36003" s="1433"/>
      <c r="K36003" s="1433"/>
      <c r="L36003" s="1334"/>
    </row>
    <row r="36004" spans="1:12" ht="24" customHeight="1">
      <c r="A36004" s="1355"/>
      <c r="B36004" s="1355"/>
      <c r="C36004" s="1433"/>
      <c r="E36004" s="1433"/>
      <c r="K36004" s="1433"/>
      <c r="L36004" s="1334"/>
    </row>
    <row r="36005" spans="1:12" ht="24" customHeight="1">
      <c r="A36005" s="1355"/>
      <c r="B36005" s="1355"/>
      <c r="C36005" s="1433"/>
      <c r="E36005" s="1433"/>
      <c r="K36005" s="1433"/>
      <c r="L36005" s="1334"/>
    </row>
    <row r="36006" spans="1:12" ht="24" customHeight="1">
      <c r="A36006" s="1355"/>
      <c r="B36006" s="1355"/>
      <c r="C36006" s="1433"/>
      <c r="E36006" s="1433"/>
      <c r="K36006" s="1433"/>
      <c r="L36006" s="1334"/>
    </row>
    <row r="36007" spans="1:12" ht="24" customHeight="1">
      <c r="A36007" s="1355"/>
      <c r="B36007" s="1355"/>
      <c r="C36007" s="1433"/>
      <c r="E36007" s="1433"/>
      <c r="K36007" s="1433"/>
      <c r="L36007" s="1334"/>
    </row>
    <row r="36008" spans="1:12" ht="24" customHeight="1">
      <c r="A36008" s="1355"/>
      <c r="B36008" s="1355"/>
      <c r="C36008" s="1433"/>
      <c r="E36008" s="1433"/>
      <c r="K36008" s="1433"/>
      <c r="L36008" s="1334"/>
    </row>
    <row r="36009" spans="1:12" ht="24" customHeight="1">
      <c r="A36009" s="1355"/>
      <c r="B36009" s="1355"/>
      <c r="C36009" s="1433"/>
      <c r="E36009" s="1433"/>
      <c r="K36009" s="1433"/>
      <c r="L36009" s="1334"/>
    </row>
    <row r="36010" spans="1:12" ht="24" customHeight="1">
      <c r="A36010" s="1355"/>
      <c r="B36010" s="1355"/>
      <c r="C36010" s="1433"/>
      <c r="E36010" s="1433"/>
      <c r="K36010" s="1433"/>
      <c r="L36010" s="1334"/>
    </row>
    <row r="36011" spans="1:12" ht="24" customHeight="1">
      <c r="A36011" s="1355"/>
      <c r="B36011" s="1355"/>
      <c r="C36011" s="1433"/>
      <c r="E36011" s="1433"/>
      <c r="K36011" s="1433"/>
      <c r="L36011" s="1334"/>
    </row>
    <row r="36012" spans="1:12" ht="24" customHeight="1">
      <c r="A36012" s="1355"/>
      <c r="B36012" s="1355"/>
      <c r="C36012" s="1433"/>
      <c r="E36012" s="1433"/>
      <c r="K36012" s="1433"/>
      <c r="L36012" s="1334"/>
    </row>
    <row r="36013" spans="1:12" ht="24" customHeight="1">
      <c r="A36013" s="1355"/>
      <c r="B36013" s="1355"/>
      <c r="C36013" s="1433"/>
      <c r="E36013" s="1433"/>
      <c r="K36013" s="1433"/>
      <c r="L36013" s="1334"/>
    </row>
    <row r="36014" spans="1:12" ht="24" customHeight="1">
      <c r="A36014" s="1355"/>
      <c r="B36014" s="1355"/>
      <c r="C36014" s="1433"/>
      <c r="E36014" s="1433"/>
      <c r="K36014" s="1433"/>
      <c r="L36014" s="1334"/>
    </row>
    <row r="36015" spans="1:12" ht="24" customHeight="1">
      <c r="A36015" s="1355"/>
      <c r="B36015" s="1355"/>
      <c r="C36015" s="1433"/>
      <c r="E36015" s="1433"/>
      <c r="K36015" s="1433"/>
      <c r="L36015" s="1334"/>
    </row>
    <row r="36016" spans="1:12" ht="24" customHeight="1">
      <c r="A36016" s="1355"/>
      <c r="B36016" s="1355"/>
      <c r="C36016" s="1433"/>
      <c r="E36016" s="1433"/>
      <c r="K36016" s="1433"/>
      <c r="L36016" s="1334"/>
    </row>
    <row r="36017" spans="1:12" ht="24" customHeight="1">
      <c r="A36017" s="1355"/>
      <c r="B36017" s="1355"/>
      <c r="C36017" s="1433"/>
      <c r="E36017" s="1433"/>
      <c r="K36017" s="1433"/>
      <c r="L36017" s="1334"/>
    </row>
    <row r="36018" spans="1:12" ht="24" customHeight="1">
      <c r="A36018" s="1355"/>
      <c r="B36018" s="1355"/>
      <c r="C36018" s="1433"/>
      <c r="E36018" s="1433"/>
      <c r="K36018" s="1433"/>
      <c r="L36018" s="1334"/>
    </row>
    <row r="36019" spans="1:12" ht="24" customHeight="1">
      <c r="A36019" s="1355"/>
      <c r="B36019" s="1355"/>
      <c r="C36019" s="1433"/>
      <c r="E36019" s="1433"/>
      <c r="K36019" s="1433"/>
      <c r="L36019" s="1334"/>
    </row>
    <row r="36020" spans="1:12" ht="24" customHeight="1">
      <c r="A36020" s="1355"/>
      <c r="B36020" s="1355"/>
      <c r="C36020" s="1433"/>
      <c r="E36020" s="1433"/>
      <c r="K36020" s="1433"/>
      <c r="L36020" s="1334"/>
    </row>
    <row r="36021" spans="1:12" ht="24" customHeight="1">
      <c r="A36021" s="1355"/>
      <c r="B36021" s="1355"/>
      <c r="C36021" s="1433"/>
      <c r="E36021" s="1433"/>
      <c r="K36021" s="1433"/>
      <c r="L36021" s="1334"/>
    </row>
    <row r="36022" spans="1:12" ht="24" customHeight="1">
      <c r="A36022" s="1355"/>
      <c r="B36022" s="1355"/>
      <c r="C36022" s="1433"/>
      <c r="E36022" s="1433"/>
      <c r="K36022" s="1433"/>
      <c r="L36022" s="1334"/>
    </row>
    <row r="36023" spans="1:12" ht="24" customHeight="1">
      <c r="A36023" s="1355"/>
      <c r="B36023" s="1355"/>
      <c r="C36023" s="1433"/>
      <c r="E36023" s="1433"/>
      <c r="K36023" s="1433"/>
      <c r="L36023" s="1334"/>
    </row>
    <row r="36024" spans="1:12" ht="24" customHeight="1">
      <c r="A36024" s="1355"/>
      <c r="B36024" s="1355"/>
      <c r="C36024" s="1433"/>
      <c r="E36024" s="1433"/>
      <c r="K36024" s="1433"/>
      <c r="L36024" s="1334"/>
    </row>
    <row r="36025" spans="1:12" ht="24" customHeight="1">
      <c r="A36025" s="1355"/>
      <c r="B36025" s="1355"/>
      <c r="C36025" s="1433"/>
      <c r="E36025" s="1433"/>
      <c r="K36025" s="1433"/>
      <c r="L36025" s="1334"/>
    </row>
    <row r="36026" spans="1:12" ht="24" customHeight="1">
      <c r="A36026" s="1355"/>
      <c r="B36026" s="1355"/>
      <c r="C36026" s="1433"/>
      <c r="E36026" s="1433"/>
      <c r="K36026" s="1433"/>
      <c r="L36026" s="1334"/>
    </row>
    <row r="36027" spans="1:12" ht="24" customHeight="1">
      <c r="A36027" s="1355"/>
      <c r="B36027" s="1355"/>
      <c r="C36027" s="1433"/>
      <c r="E36027" s="1433"/>
      <c r="K36027" s="1433"/>
      <c r="L36027" s="1334"/>
    </row>
    <row r="36028" spans="1:12" ht="24" customHeight="1">
      <c r="A36028" s="1355"/>
      <c r="B36028" s="1355"/>
      <c r="C36028" s="1433"/>
      <c r="E36028" s="1433"/>
      <c r="K36028" s="1433"/>
      <c r="L36028" s="1334"/>
    </row>
    <row r="36029" spans="1:12" ht="24" customHeight="1">
      <c r="A36029" s="1355"/>
      <c r="B36029" s="1355"/>
      <c r="C36029" s="1433"/>
      <c r="E36029" s="1433"/>
      <c r="K36029" s="1433"/>
      <c r="L36029" s="1334"/>
    </row>
    <row r="36030" spans="1:12" ht="24" customHeight="1">
      <c r="A36030" s="1355"/>
      <c r="B36030" s="1355"/>
      <c r="C36030" s="1433"/>
      <c r="E36030" s="1433"/>
      <c r="K36030" s="1433"/>
      <c r="L36030" s="1334"/>
    </row>
    <row r="36031" spans="1:12" ht="24" customHeight="1">
      <c r="A36031" s="1355"/>
      <c r="B36031" s="1355"/>
      <c r="C36031" s="1433"/>
      <c r="E36031" s="1433"/>
      <c r="K36031" s="1433"/>
      <c r="L36031" s="1334"/>
    </row>
    <row r="36032" spans="1:12" ht="24" customHeight="1">
      <c r="A36032" s="1355"/>
      <c r="B36032" s="1355"/>
      <c r="C36032" s="1433"/>
      <c r="E36032" s="1433"/>
      <c r="K36032" s="1433"/>
      <c r="L36032" s="1334"/>
    </row>
    <row r="36033" spans="1:12" ht="24" customHeight="1">
      <c r="A36033" s="1355"/>
      <c r="B36033" s="1355"/>
      <c r="C36033" s="1433"/>
      <c r="E36033" s="1433"/>
      <c r="K36033" s="1433"/>
      <c r="L36033" s="1334"/>
    </row>
    <row r="36034" spans="1:12" ht="24" customHeight="1">
      <c r="A36034" s="1355"/>
      <c r="B36034" s="1355"/>
      <c r="C36034" s="1433"/>
      <c r="E36034" s="1433"/>
      <c r="K36034" s="1433"/>
      <c r="L36034" s="1334"/>
    </row>
    <row r="36035" spans="1:12" ht="24" customHeight="1">
      <c r="A36035" s="1355"/>
      <c r="B36035" s="1355"/>
      <c r="C36035" s="1433"/>
      <c r="E36035" s="1433"/>
      <c r="K36035" s="1433"/>
      <c r="L36035" s="1334"/>
    </row>
    <row r="36036" spans="1:12" ht="24" customHeight="1">
      <c r="A36036" s="1355"/>
      <c r="B36036" s="1355"/>
      <c r="C36036" s="1433"/>
      <c r="E36036" s="1433"/>
      <c r="K36036" s="1433"/>
      <c r="L36036" s="1334"/>
    </row>
    <row r="36037" spans="1:12" ht="24" customHeight="1">
      <c r="A36037" s="1355"/>
      <c r="B36037" s="1355"/>
      <c r="C36037" s="1433"/>
      <c r="E36037" s="1433"/>
      <c r="K36037" s="1433"/>
      <c r="L36037" s="1334"/>
    </row>
    <row r="36038" spans="1:12" ht="24" customHeight="1">
      <c r="A36038" s="1355"/>
      <c r="B36038" s="1355"/>
      <c r="C36038" s="1433"/>
      <c r="E36038" s="1433"/>
      <c r="K36038" s="1433"/>
      <c r="L36038" s="1334"/>
    </row>
    <row r="36039" spans="1:12" ht="24" customHeight="1">
      <c r="A36039" s="1355"/>
      <c r="B36039" s="1355"/>
      <c r="C36039" s="1433"/>
      <c r="E36039" s="1433"/>
      <c r="K36039" s="1433"/>
      <c r="L36039" s="1334"/>
    </row>
    <row r="36040" spans="1:12" ht="24" customHeight="1">
      <c r="A36040" s="1355"/>
      <c r="B36040" s="1355"/>
      <c r="C36040" s="1433"/>
      <c r="E36040" s="1433"/>
      <c r="K36040" s="1433"/>
      <c r="L36040" s="1334"/>
    </row>
    <row r="36041" spans="1:12" ht="24" customHeight="1">
      <c r="A36041" s="1355"/>
      <c r="B36041" s="1355"/>
      <c r="C36041" s="1433"/>
      <c r="E36041" s="1433"/>
      <c r="K36041" s="1433"/>
      <c r="L36041" s="1334"/>
    </row>
    <row r="36042" spans="1:12" ht="24" customHeight="1">
      <c r="A36042" s="1355"/>
      <c r="B36042" s="1355"/>
      <c r="C36042" s="1433"/>
      <c r="E36042" s="1433"/>
      <c r="K36042" s="1433"/>
      <c r="L36042" s="1334"/>
    </row>
    <row r="36043" spans="1:12" ht="24" customHeight="1">
      <c r="A36043" s="1355"/>
      <c r="B36043" s="1355"/>
      <c r="C36043" s="1433"/>
      <c r="E36043" s="1433"/>
      <c r="K36043" s="1433"/>
      <c r="L36043" s="1334"/>
    </row>
    <row r="36044" spans="1:12" ht="24" customHeight="1">
      <c r="A36044" s="1355"/>
      <c r="B36044" s="1355"/>
      <c r="C36044" s="1433"/>
      <c r="E36044" s="1433"/>
      <c r="K36044" s="1433"/>
      <c r="L36044" s="1334"/>
    </row>
    <row r="36045" spans="1:12" ht="24" customHeight="1">
      <c r="A36045" s="1355"/>
      <c r="B36045" s="1355"/>
      <c r="C36045" s="1433"/>
      <c r="E36045" s="1433"/>
      <c r="K36045" s="1433"/>
      <c r="L36045" s="1334"/>
    </row>
    <row r="36046" spans="1:12" ht="24" customHeight="1">
      <c r="A36046" s="1355"/>
      <c r="B36046" s="1355"/>
      <c r="C36046" s="1433"/>
      <c r="E36046" s="1433"/>
      <c r="K36046" s="1433"/>
      <c r="L36046" s="1334"/>
    </row>
    <row r="36047" spans="1:12" ht="24" customHeight="1">
      <c r="A36047" s="1355"/>
      <c r="B36047" s="1355"/>
      <c r="C36047" s="1433"/>
      <c r="E36047" s="1433"/>
      <c r="K36047" s="1433"/>
      <c r="L36047" s="1334"/>
    </row>
    <row r="36048" spans="1:12" ht="24" customHeight="1">
      <c r="A36048" s="1355"/>
      <c r="B36048" s="1355"/>
      <c r="C36048" s="1433"/>
      <c r="E36048" s="1433"/>
      <c r="K36048" s="1433"/>
      <c r="L36048" s="1334"/>
    </row>
    <row r="36049" spans="1:12" ht="24" customHeight="1">
      <c r="A36049" s="1355"/>
      <c r="B36049" s="1355"/>
      <c r="C36049" s="1433"/>
      <c r="E36049" s="1433"/>
      <c r="K36049" s="1433"/>
      <c r="L36049" s="1334"/>
    </row>
    <row r="36050" spans="1:12" ht="24" customHeight="1">
      <c r="A36050" s="1355"/>
      <c r="B36050" s="1355"/>
      <c r="C36050" s="1433"/>
      <c r="E36050" s="1433"/>
      <c r="K36050" s="1433"/>
      <c r="L36050" s="1334"/>
    </row>
    <row r="36051" spans="1:12" ht="24" customHeight="1">
      <c r="A36051" s="1355"/>
      <c r="B36051" s="1355"/>
      <c r="C36051" s="1433"/>
      <c r="E36051" s="1433"/>
      <c r="K36051" s="1433"/>
      <c r="L36051" s="1334"/>
    </row>
    <row r="36052" spans="1:12" ht="24" customHeight="1">
      <c r="A36052" s="1355"/>
      <c r="B36052" s="1355"/>
      <c r="C36052" s="1433"/>
      <c r="E36052" s="1433"/>
      <c r="K36052" s="1433"/>
      <c r="L36052" s="1334"/>
    </row>
    <row r="36053" spans="1:12" ht="24" customHeight="1">
      <c r="A36053" s="1355"/>
      <c r="B36053" s="1355"/>
      <c r="C36053" s="1433"/>
      <c r="E36053" s="1433"/>
      <c r="K36053" s="1433"/>
      <c r="L36053" s="1334"/>
    </row>
    <row r="36054" spans="1:12" ht="24" customHeight="1">
      <c r="A36054" s="1355"/>
      <c r="B36054" s="1355"/>
      <c r="C36054" s="1433"/>
      <c r="E36054" s="1433"/>
      <c r="K36054" s="1433"/>
      <c r="L36054" s="1334"/>
    </row>
    <row r="36055" spans="1:12" ht="24" customHeight="1">
      <c r="A36055" s="1355"/>
      <c r="B36055" s="1355"/>
      <c r="C36055" s="1433"/>
      <c r="E36055" s="1433"/>
      <c r="K36055" s="1433"/>
      <c r="L36055" s="1334"/>
    </row>
    <row r="36056" spans="1:12" ht="24" customHeight="1">
      <c r="A36056" s="1355"/>
      <c r="B36056" s="1355"/>
      <c r="C36056" s="1433"/>
      <c r="E36056" s="1433"/>
      <c r="K36056" s="1433"/>
      <c r="L36056" s="1334"/>
    </row>
    <row r="36057" spans="1:12" ht="24" customHeight="1">
      <c r="A36057" s="1355"/>
      <c r="B36057" s="1355"/>
      <c r="C36057" s="1433"/>
      <c r="E36057" s="1433"/>
      <c r="K36057" s="1433"/>
      <c r="L36057" s="1334"/>
    </row>
    <row r="36058" spans="1:12" ht="24" customHeight="1">
      <c r="A36058" s="1355"/>
      <c r="B36058" s="1355"/>
      <c r="C36058" s="1433"/>
      <c r="E36058" s="1433"/>
      <c r="K36058" s="1433"/>
      <c r="L36058" s="1334"/>
    </row>
    <row r="36059" spans="1:12" ht="24" customHeight="1">
      <c r="A36059" s="1355"/>
      <c r="B36059" s="1355"/>
      <c r="C36059" s="1433"/>
      <c r="E36059" s="1433"/>
      <c r="K36059" s="1433"/>
      <c r="L36059" s="1334"/>
    </row>
    <row r="36060" spans="1:12" ht="24" customHeight="1">
      <c r="A36060" s="1355"/>
      <c r="B36060" s="1355"/>
      <c r="C36060" s="1433"/>
      <c r="E36060" s="1433"/>
      <c r="K36060" s="1433"/>
      <c r="L36060" s="1334"/>
    </row>
    <row r="36061" spans="1:12" ht="24" customHeight="1">
      <c r="A36061" s="1355"/>
      <c r="B36061" s="1355"/>
      <c r="C36061" s="1433"/>
      <c r="E36061" s="1433"/>
      <c r="K36061" s="1433"/>
      <c r="L36061" s="1334"/>
    </row>
    <row r="36062" spans="1:12" ht="24" customHeight="1">
      <c r="A36062" s="1355"/>
      <c r="B36062" s="1355"/>
      <c r="C36062" s="1433"/>
      <c r="E36062" s="1433"/>
      <c r="K36062" s="1433"/>
      <c r="L36062" s="1334"/>
    </row>
    <row r="36063" spans="1:12" ht="24" customHeight="1">
      <c r="A36063" s="1355"/>
      <c r="B36063" s="1355"/>
      <c r="C36063" s="1433"/>
      <c r="E36063" s="1433"/>
      <c r="K36063" s="1433"/>
      <c r="L36063" s="1334"/>
    </row>
    <row r="36064" spans="1:12" ht="24" customHeight="1">
      <c r="A36064" s="1355"/>
      <c r="B36064" s="1355"/>
      <c r="C36064" s="1433"/>
      <c r="E36064" s="1433"/>
      <c r="K36064" s="1433"/>
      <c r="L36064" s="1334"/>
    </row>
    <row r="36065" spans="1:12" ht="24" customHeight="1">
      <c r="A36065" s="1355"/>
      <c r="B36065" s="1355"/>
      <c r="C36065" s="1433"/>
      <c r="E36065" s="1433"/>
      <c r="K36065" s="1433"/>
      <c r="L36065" s="1334"/>
    </row>
    <row r="36066" spans="1:12" ht="24" customHeight="1">
      <c r="A36066" s="1355"/>
      <c r="B36066" s="1355"/>
      <c r="C36066" s="1433"/>
      <c r="E36066" s="1433"/>
      <c r="K36066" s="1433"/>
      <c r="L36066" s="1334"/>
    </row>
    <row r="36067" spans="1:12" ht="24" customHeight="1">
      <c r="A36067" s="1355"/>
      <c r="B36067" s="1355"/>
      <c r="C36067" s="1433"/>
      <c r="E36067" s="1433"/>
      <c r="K36067" s="1433"/>
      <c r="L36067" s="1334"/>
    </row>
    <row r="36068" spans="1:12" ht="24" customHeight="1">
      <c r="A36068" s="1355"/>
      <c r="B36068" s="1355"/>
      <c r="C36068" s="1433"/>
      <c r="E36068" s="1433"/>
      <c r="K36068" s="1433"/>
      <c r="L36068" s="1334"/>
    </row>
    <row r="36069" spans="1:12" ht="24" customHeight="1">
      <c r="A36069" s="1355"/>
      <c r="B36069" s="1355"/>
      <c r="C36069" s="1433"/>
      <c r="E36069" s="1433"/>
      <c r="K36069" s="1433"/>
      <c r="L36069" s="1334"/>
    </row>
    <row r="36070" spans="1:12" ht="24" customHeight="1">
      <c r="A36070" s="1355"/>
      <c r="B36070" s="1355"/>
      <c r="C36070" s="1433"/>
      <c r="E36070" s="1433"/>
      <c r="K36070" s="1433"/>
      <c r="L36070" s="1334"/>
    </row>
    <row r="36071" spans="1:12" ht="24" customHeight="1">
      <c r="A36071" s="1355"/>
      <c r="B36071" s="1355"/>
      <c r="C36071" s="1433"/>
      <c r="E36071" s="1433"/>
      <c r="K36071" s="1433"/>
      <c r="L36071" s="1334"/>
    </row>
    <row r="36072" spans="1:12" ht="24" customHeight="1">
      <c r="A36072" s="1355"/>
      <c r="B36072" s="1355"/>
      <c r="C36072" s="1433"/>
      <c r="E36072" s="1433"/>
      <c r="K36072" s="1433"/>
      <c r="L36072" s="1334"/>
    </row>
    <row r="36073" spans="1:12" ht="24" customHeight="1">
      <c r="A36073" s="1355"/>
      <c r="B36073" s="1355"/>
      <c r="C36073" s="1433"/>
      <c r="E36073" s="1433"/>
      <c r="K36073" s="1433"/>
      <c r="L36073" s="1334"/>
    </row>
    <row r="36074" spans="1:12" ht="24" customHeight="1">
      <c r="A36074" s="1355"/>
      <c r="B36074" s="1355"/>
      <c r="C36074" s="1433"/>
      <c r="E36074" s="1433"/>
      <c r="K36074" s="1433"/>
      <c r="L36074" s="1334"/>
    </row>
    <row r="36075" spans="1:12" ht="24" customHeight="1">
      <c r="A36075" s="1355"/>
      <c r="B36075" s="1355"/>
      <c r="C36075" s="1433"/>
      <c r="E36075" s="1433"/>
      <c r="K36075" s="1433"/>
      <c r="L36075" s="1334"/>
    </row>
    <row r="36076" spans="1:12" ht="24" customHeight="1">
      <c r="A36076" s="1355"/>
      <c r="B36076" s="1355"/>
      <c r="C36076" s="1433"/>
      <c r="E36076" s="1433"/>
      <c r="K36076" s="1433"/>
      <c r="L36076" s="1334"/>
    </row>
    <row r="36077" spans="1:12" ht="24" customHeight="1">
      <c r="A36077" s="1355"/>
      <c r="B36077" s="1355"/>
      <c r="C36077" s="1433"/>
      <c r="E36077" s="1433"/>
      <c r="K36077" s="1433"/>
      <c r="L36077" s="1334"/>
    </row>
    <row r="36078" spans="1:12" ht="24" customHeight="1">
      <c r="A36078" s="1355"/>
      <c r="B36078" s="1355"/>
      <c r="C36078" s="1433"/>
      <c r="E36078" s="1433"/>
      <c r="K36078" s="1433"/>
      <c r="L36078" s="1334"/>
    </row>
    <row r="36079" spans="1:12" ht="24" customHeight="1">
      <c r="A36079" s="1355"/>
      <c r="B36079" s="1355"/>
      <c r="C36079" s="1433"/>
      <c r="E36079" s="1433"/>
      <c r="K36079" s="1433"/>
      <c r="L36079" s="1334"/>
    </row>
    <row r="36080" spans="1:12" ht="24" customHeight="1">
      <c r="A36080" s="1355"/>
      <c r="B36080" s="1355"/>
      <c r="C36080" s="1433"/>
      <c r="E36080" s="1433"/>
      <c r="K36080" s="1433"/>
      <c r="L36080" s="1334"/>
    </row>
    <row r="36081" spans="1:12" ht="24" customHeight="1">
      <c r="A36081" s="1355"/>
      <c r="B36081" s="1355"/>
      <c r="C36081" s="1433"/>
      <c r="E36081" s="1433"/>
      <c r="K36081" s="1433"/>
      <c r="L36081" s="1334"/>
    </row>
    <row r="36082" spans="1:12" ht="24" customHeight="1">
      <c r="A36082" s="1355"/>
      <c r="B36082" s="1355"/>
      <c r="C36082" s="1433"/>
      <c r="E36082" s="1433"/>
      <c r="K36082" s="1433"/>
      <c r="L36082" s="1334"/>
    </row>
    <row r="36083" spans="1:12" ht="24" customHeight="1">
      <c r="A36083" s="1355"/>
      <c r="B36083" s="1355"/>
      <c r="C36083" s="1433"/>
      <c r="E36083" s="1433"/>
      <c r="K36083" s="1433"/>
      <c r="L36083" s="1334"/>
    </row>
    <row r="36084" spans="1:12" ht="24" customHeight="1">
      <c r="A36084" s="1355"/>
      <c r="B36084" s="1355"/>
      <c r="C36084" s="1433"/>
      <c r="E36084" s="1433"/>
      <c r="K36084" s="1433"/>
      <c r="L36084" s="1334"/>
    </row>
    <row r="36085" spans="1:12" ht="24" customHeight="1">
      <c r="A36085" s="1355"/>
      <c r="B36085" s="1355"/>
      <c r="C36085" s="1433"/>
      <c r="E36085" s="1433"/>
      <c r="K36085" s="1433"/>
      <c r="L36085" s="1334"/>
    </row>
    <row r="36086" spans="1:12" ht="24" customHeight="1">
      <c r="A36086" s="1355"/>
      <c r="B36086" s="1355"/>
      <c r="C36086" s="1433"/>
      <c r="E36086" s="1433"/>
      <c r="K36086" s="1433"/>
      <c r="L36086" s="1334"/>
    </row>
    <row r="36087" spans="1:12" ht="24" customHeight="1">
      <c r="A36087" s="1355"/>
      <c r="B36087" s="1355"/>
      <c r="C36087" s="1433"/>
      <c r="E36087" s="1433"/>
      <c r="K36087" s="1433"/>
      <c r="L36087" s="1334"/>
    </row>
    <row r="36088" spans="1:12" ht="24" customHeight="1">
      <c r="A36088" s="1355"/>
      <c r="B36088" s="1355"/>
      <c r="C36088" s="1433"/>
      <c r="E36088" s="1433"/>
      <c r="K36088" s="1433"/>
      <c r="L36088" s="1334"/>
    </row>
    <row r="36089" spans="1:12" ht="24" customHeight="1">
      <c r="A36089" s="1355"/>
      <c r="B36089" s="1355"/>
      <c r="C36089" s="1433"/>
      <c r="E36089" s="1433"/>
      <c r="K36089" s="1433"/>
      <c r="L36089" s="1334"/>
    </row>
    <row r="36090" spans="1:12" ht="24" customHeight="1">
      <c r="A36090" s="1355"/>
      <c r="B36090" s="1355"/>
      <c r="C36090" s="1433"/>
      <c r="E36090" s="1433"/>
      <c r="K36090" s="1433"/>
      <c r="L36090" s="1334"/>
    </row>
    <row r="36091" spans="1:12" ht="24" customHeight="1">
      <c r="A36091" s="1355"/>
      <c r="B36091" s="1355"/>
      <c r="C36091" s="1433"/>
      <c r="E36091" s="1433"/>
      <c r="K36091" s="1433"/>
      <c r="L36091" s="1334"/>
    </row>
    <row r="36092" spans="1:12" ht="24" customHeight="1">
      <c r="A36092" s="1355"/>
      <c r="B36092" s="1355"/>
      <c r="C36092" s="1433"/>
      <c r="E36092" s="1433"/>
      <c r="K36092" s="1433"/>
      <c r="L36092" s="1334"/>
    </row>
    <row r="36093" spans="1:12" ht="24" customHeight="1">
      <c r="A36093" s="1355"/>
      <c r="B36093" s="1355"/>
      <c r="C36093" s="1433"/>
      <c r="E36093" s="1433"/>
      <c r="K36093" s="1433"/>
      <c r="L36093" s="1334"/>
    </row>
    <row r="36094" spans="1:12" ht="24" customHeight="1">
      <c r="A36094" s="1355"/>
      <c r="B36094" s="1355"/>
      <c r="C36094" s="1433"/>
      <c r="E36094" s="1433"/>
      <c r="K36094" s="1433"/>
      <c r="L36094" s="1334"/>
    </row>
    <row r="36095" spans="1:12" ht="24" customHeight="1">
      <c r="A36095" s="1355"/>
      <c r="B36095" s="1355"/>
      <c r="C36095" s="1433"/>
      <c r="E36095" s="1433"/>
      <c r="K36095" s="1433"/>
      <c r="L36095" s="1334"/>
    </row>
    <row r="36096" spans="1:12" ht="24" customHeight="1">
      <c r="A36096" s="1355"/>
      <c r="B36096" s="1355"/>
      <c r="C36096" s="1433"/>
      <c r="E36096" s="1433"/>
      <c r="K36096" s="1433"/>
      <c r="L36096" s="1334"/>
    </row>
    <row r="36097" spans="1:12" ht="24" customHeight="1">
      <c r="A36097" s="1355"/>
      <c r="B36097" s="1355"/>
      <c r="C36097" s="1433"/>
      <c r="E36097" s="1433"/>
      <c r="K36097" s="1433"/>
      <c r="L36097" s="1334"/>
    </row>
    <row r="36098" spans="1:12" ht="24" customHeight="1">
      <c r="A36098" s="1355"/>
      <c r="B36098" s="1355"/>
      <c r="C36098" s="1433"/>
      <c r="E36098" s="1433"/>
      <c r="K36098" s="1433"/>
      <c r="L36098" s="1334"/>
    </row>
    <row r="36099" spans="1:12" ht="24" customHeight="1">
      <c r="A36099" s="1355"/>
      <c r="B36099" s="1355"/>
      <c r="C36099" s="1433"/>
      <c r="E36099" s="1433"/>
      <c r="K36099" s="1433"/>
      <c r="L36099" s="1334"/>
    </row>
    <row r="36100" spans="1:12" ht="24" customHeight="1">
      <c r="A36100" s="1355"/>
      <c r="B36100" s="1355"/>
      <c r="C36100" s="1433"/>
      <c r="E36100" s="1433"/>
      <c r="K36100" s="1433"/>
      <c r="L36100" s="1334"/>
    </row>
    <row r="36101" spans="1:12" ht="24" customHeight="1">
      <c r="A36101" s="1355"/>
      <c r="B36101" s="1355"/>
      <c r="C36101" s="1433"/>
      <c r="E36101" s="1433"/>
      <c r="K36101" s="1433"/>
      <c r="L36101" s="1334"/>
    </row>
    <row r="36102" spans="1:12" ht="24" customHeight="1">
      <c r="A36102" s="1355"/>
      <c r="B36102" s="1355"/>
      <c r="C36102" s="1433"/>
      <c r="E36102" s="1433"/>
      <c r="K36102" s="1433"/>
      <c r="L36102" s="1334"/>
    </row>
    <row r="36103" spans="1:12" ht="24" customHeight="1">
      <c r="A36103" s="1355"/>
      <c r="B36103" s="1355"/>
      <c r="C36103" s="1433"/>
      <c r="E36103" s="1433"/>
      <c r="K36103" s="1433"/>
      <c r="L36103" s="1334"/>
    </row>
    <row r="36104" spans="1:12" ht="24" customHeight="1">
      <c r="A36104" s="1355"/>
      <c r="B36104" s="1355"/>
      <c r="C36104" s="1433"/>
      <c r="E36104" s="1433"/>
      <c r="K36104" s="1433"/>
      <c r="L36104" s="1334"/>
    </row>
    <row r="36105" spans="1:12" ht="24" customHeight="1">
      <c r="A36105" s="1355"/>
      <c r="B36105" s="1355"/>
      <c r="C36105" s="1433"/>
      <c r="E36105" s="1433"/>
      <c r="K36105" s="1433"/>
      <c r="L36105" s="1334"/>
    </row>
    <row r="36106" spans="1:12" ht="24" customHeight="1">
      <c r="A36106" s="1355"/>
      <c r="B36106" s="1355"/>
      <c r="C36106" s="1433"/>
      <c r="E36106" s="1433"/>
      <c r="K36106" s="1433"/>
      <c r="L36106" s="1334"/>
    </row>
    <row r="36107" spans="1:12" ht="24" customHeight="1">
      <c r="A36107" s="1355"/>
      <c r="B36107" s="1355"/>
      <c r="C36107" s="1433"/>
      <c r="E36107" s="1433"/>
      <c r="K36107" s="1433"/>
      <c r="L36107" s="1334"/>
    </row>
    <row r="36108" spans="1:12" ht="24" customHeight="1">
      <c r="A36108" s="1355"/>
      <c r="B36108" s="1355"/>
      <c r="C36108" s="1433"/>
      <c r="E36108" s="1433"/>
      <c r="K36108" s="1433"/>
      <c r="L36108" s="1334"/>
    </row>
    <row r="36109" spans="1:12" ht="24" customHeight="1">
      <c r="A36109" s="1355"/>
      <c r="B36109" s="1355"/>
      <c r="C36109" s="1433"/>
      <c r="E36109" s="1433"/>
      <c r="K36109" s="1433"/>
      <c r="L36109" s="1334"/>
    </row>
    <row r="36110" spans="1:12" ht="24" customHeight="1">
      <c r="A36110" s="1355"/>
      <c r="B36110" s="1355"/>
      <c r="C36110" s="1433"/>
      <c r="E36110" s="1433"/>
      <c r="K36110" s="1433"/>
      <c r="L36110" s="1334"/>
    </row>
    <row r="36111" spans="1:12" ht="24" customHeight="1">
      <c r="A36111" s="1355"/>
      <c r="B36111" s="1355"/>
      <c r="C36111" s="1433"/>
      <c r="E36111" s="1433"/>
      <c r="K36111" s="1433"/>
      <c r="L36111" s="1334"/>
    </row>
    <row r="36112" spans="1:12" ht="24" customHeight="1">
      <c r="A36112" s="1355"/>
      <c r="B36112" s="1355"/>
      <c r="C36112" s="1433"/>
      <c r="E36112" s="1433"/>
      <c r="K36112" s="1433"/>
      <c r="L36112" s="1334"/>
    </row>
    <row r="36113" spans="1:12" ht="24" customHeight="1">
      <c r="A36113" s="1355"/>
      <c r="B36113" s="1355"/>
      <c r="C36113" s="1433"/>
      <c r="E36113" s="1433"/>
      <c r="K36113" s="1433"/>
      <c r="L36113" s="1334"/>
    </row>
    <row r="36114" spans="1:12" ht="24" customHeight="1">
      <c r="A36114" s="1355"/>
      <c r="B36114" s="1355"/>
      <c r="C36114" s="1433"/>
      <c r="E36114" s="1433"/>
      <c r="K36114" s="1433"/>
      <c r="L36114" s="1334"/>
    </row>
    <row r="36115" spans="1:12" ht="24" customHeight="1">
      <c r="A36115" s="1355"/>
      <c r="B36115" s="1355"/>
      <c r="C36115" s="1433"/>
      <c r="E36115" s="1433"/>
      <c r="K36115" s="1433"/>
      <c r="L36115" s="1334"/>
    </row>
    <row r="36116" spans="1:12" ht="24" customHeight="1">
      <c r="A36116" s="1355"/>
      <c r="B36116" s="1355"/>
      <c r="C36116" s="1433"/>
      <c r="E36116" s="1433"/>
      <c r="K36116" s="1433"/>
      <c r="L36116" s="1334"/>
    </row>
    <row r="36117" spans="1:12" ht="24" customHeight="1">
      <c r="A36117" s="1355"/>
      <c r="B36117" s="1355"/>
      <c r="C36117" s="1433"/>
      <c r="E36117" s="1433"/>
      <c r="K36117" s="1433"/>
      <c r="L36117" s="1334"/>
    </row>
    <row r="36118" spans="1:12" ht="24" customHeight="1">
      <c r="A36118" s="1355"/>
      <c r="B36118" s="1355"/>
      <c r="C36118" s="1433"/>
      <c r="E36118" s="1433"/>
      <c r="K36118" s="1433"/>
      <c r="L36118" s="1334"/>
    </row>
    <row r="36119" spans="1:12" ht="24" customHeight="1">
      <c r="A36119" s="1355"/>
      <c r="B36119" s="1355"/>
      <c r="C36119" s="1433"/>
      <c r="E36119" s="1433"/>
      <c r="K36119" s="1433"/>
      <c r="L36119" s="1334"/>
    </row>
    <row r="36120" spans="1:12" ht="24" customHeight="1">
      <c r="A36120" s="1355"/>
      <c r="B36120" s="1355"/>
      <c r="C36120" s="1433"/>
      <c r="E36120" s="1433"/>
      <c r="K36120" s="1433"/>
      <c r="L36120" s="1334"/>
    </row>
    <row r="36121" spans="1:12" ht="24" customHeight="1">
      <c r="A36121" s="1355"/>
      <c r="B36121" s="1355"/>
      <c r="C36121" s="1433"/>
      <c r="E36121" s="1433"/>
      <c r="K36121" s="1433"/>
      <c r="L36121" s="1334"/>
    </row>
    <row r="36122" spans="1:12" ht="24" customHeight="1">
      <c r="A36122" s="1355"/>
      <c r="B36122" s="1355"/>
      <c r="C36122" s="1433"/>
      <c r="E36122" s="1433"/>
      <c r="K36122" s="1433"/>
      <c r="L36122" s="1334"/>
    </row>
    <row r="36123" spans="1:12" ht="24" customHeight="1">
      <c r="A36123" s="1355"/>
      <c r="B36123" s="1355"/>
      <c r="C36123" s="1433"/>
      <c r="E36123" s="1433"/>
      <c r="K36123" s="1433"/>
      <c r="L36123" s="1334"/>
    </row>
    <row r="36124" spans="1:12" ht="24" customHeight="1">
      <c r="A36124" s="1355"/>
      <c r="B36124" s="1355"/>
      <c r="C36124" s="1433"/>
      <c r="E36124" s="1433"/>
      <c r="K36124" s="1433"/>
      <c r="L36124" s="1334"/>
    </row>
    <row r="36125" spans="1:12" ht="24" customHeight="1">
      <c r="A36125" s="1355"/>
      <c r="B36125" s="1355"/>
      <c r="C36125" s="1433"/>
      <c r="E36125" s="1433"/>
      <c r="K36125" s="1433"/>
      <c r="L36125" s="1334"/>
    </row>
    <row r="36126" spans="1:12" ht="24" customHeight="1">
      <c r="A36126" s="1355"/>
      <c r="B36126" s="1355"/>
      <c r="C36126" s="1433"/>
      <c r="E36126" s="1433"/>
      <c r="K36126" s="1433"/>
      <c r="L36126" s="1334"/>
    </row>
    <row r="36127" spans="1:12" ht="24" customHeight="1">
      <c r="A36127" s="1355"/>
      <c r="B36127" s="1355"/>
      <c r="C36127" s="1433"/>
      <c r="E36127" s="1433"/>
      <c r="K36127" s="1433"/>
      <c r="L36127" s="1334"/>
    </row>
    <row r="36128" spans="1:12" ht="24" customHeight="1">
      <c r="A36128" s="1355"/>
      <c r="B36128" s="1355"/>
      <c r="C36128" s="1433"/>
      <c r="E36128" s="1433"/>
      <c r="K36128" s="1433"/>
      <c r="L36128" s="1334"/>
    </row>
    <row r="36129" spans="1:12" ht="24" customHeight="1">
      <c r="A36129" s="1355"/>
      <c r="B36129" s="1355"/>
      <c r="C36129" s="1433"/>
      <c r="E36129" s="1433"/>
      <c r="K36129" s="1433"/>
      <c r="L36129" s="1334"/>
    </row>
    <row r="36130" spans="1:12" ht="24" customHeight="1">
      <c r="A36130" s="1355"/>
      <c r="B36130" s="1355"/>
      <c r="C36130" s="1433"/>
      <c r="E36130" s="1433"/>
      <c r="K36130" s="1433"/>
      <c r="L36130" s="1334"/>
    </row>
    <row r="36131" spans="1:12" ht="24" customHeight="1">
      <c r="A36131" s="1355"/>
      <c r="B36131" s="1355"/>
      <c r="C36131" s="1433"/>
      <c r="E36131" s="1433"/>
      <c r="K36131" s="1433"/>
      <c r="L36131" s="1334"/>
    </row>
    <row r="36132" spans="1:12" ht="24" customHeight="1">
      <c r="A36132" s="1355"/>
      <c r="B36132" s="1355"/>
      <c r="C36132" s="1433"/>
      <c r="E36132" s="1433"/>
      <c r="K36132" s="1433"/>
      <c r="L36132" s="1334"/>
    </row>
    <row r="36133" spans="1:12" ht="24" customHeight="1">
      <c r="A36133" s="1355"/>
      <c r="B36133" s="1355"/>
      <c r="C36133" s="1433"/>
      <c r="E36133" s="1433"/>
      <c r="K36133" s="1433"/>
      <c r="L36133" s="1334"/>
    </row>
    <row r="36134" spans="1:12" ht="24" customHeight="1">
      <c r="A36134" s="1355"/>
      <c r="B36134" s="1355"/>
      <c r="C36134" s="1433"/>
      <c r="E36134" s="1433"/>
      <c r="K36134" s="1433"/>
      <c r="L36134" s="1334"/>
    </row>
    <row r="36135" spans="1:12" ht="24" customHeight="1">
      <c r="A36135" s="1355"/>
      <c r="B36135" s="1355"/>
      <c r="C36135" s="1433"/>
      <c r="E36135" s="1433"/>
      <c r="K36135" s="1433"/>
      <c r="L36135" s="1334"/>
    </row>
    <row r="36136" spans="1:12" ht="24" customHeight="1">
      <c r="A36136" s="1355"/>
      <c r="B36136" s="1355"/>
      <c r="C36136" s="1433"/>
      <c r="E36136" s="1433"/>
      <c r="K36136" s="1433"/>
      <c r="L36136" s="1334"/>
    </row>
    <row r="36137" spans="1:12" ht="24" customHeight="1">
      <c r="A36137" s="1355"/>
      <c r="B36137" s="1355"/>
      <c r="C36137" s="1433"/>
      <c r="E36137" s="1433"/>
      <c r="K36137" s="1433"/>
      <c r="L36137" s="1334"/>
    </row>
    <row r="36138" spans="1:12" ht="24" customHeight="1">
      <c r="A36138" s="1355"/>
      <c r="B36138" s="1355"/>
      <c r="C36138" s="1433"/>
      <c r="E36138" s="1433"/>
      <c r="K36138" s="1433"/>
      <c r="L36138" s="1334"/>
    </row>
    <row r="36139" spans="1:12" ht="24" customHeight="1">
      <c r="A36139" s="1355"/>
      <c r="B36139" s="1355"/>
      <c r="C36139" s="1433"/>
      <c r="E36139" s="1433"/>
      <c r="K36139" s="1433"/>
      <c r="L36139" s="1334"/>
    </row>
    <row r="36140" spans="1:12" ht="24" customHeight="1">
      <c r="A36140" s="1355"/>
      <c r="B36140" s="1355"/>
      <c r="C36140" s="1433"/>
      <c r="E36140" s="1433"/>
      <c r="K36140" s="1433"/>
      <c r="L36140" s="1334"/>
    </row>
    <row r="36141" spans="1:12" ht="24" customHeight="1">
      <c r="A36141" s="1355"/>
      <c r="B36141" s="1355"/>
      <c r="C36141" s="1433"/>
      <c r="E36141" s="1433"/>
      <c r="K36141" s="1433"/>
      <c r="L36141" s="1334"/>
    </row>
    <row r="36142" spans="1:12" ht="24" customHeight="1">
      <c r="A36142" s="1355"/>
      <c r="B36142" s="1355"/>
      <c r="C36142" s="1433"/>
      <c r="E36142" s="1433"/>
      <c r="K36142" s="1433"/>
      <c r="L36142" s="1334"/>
    </row>
    <row r="36143" spans="1:12" ht="24" customHeight="1">
      <c r="A36143" s="1355"/>
      <c r="B36143" s="1355"/>
      <c r="C36143" s="1433"/>
      <c r="E36143" s="1433"/>
      <c r="K36143" s="1433"/>
      <c r="L36143" s="1334"/>
    </row>
    <row r="36144" spans="1:12" ht="24" customHeight="1">
      <c r="A36144" s="1355"/>
      <c r="B36144" s="1355"/>
      <c r="C36144" s="1433"/>
      <c r="E36144" s="1433"/>
      <c r="K36144" s="1433"/>
      <c r="L36144" s="1334"/>
    </row>
    <row r="36145" spans="1:12" ht="24" customHeight="1">
      <c r="A36145" s="1355"/>
      <c r="B36145" s="1355"/>
      <c r="C36145" s="1433"/>
      <c r="E36145" s="1433"/>
      <c r="K36145" s="1433"/>
      <c r="L36145" s="1334"/>
    </row>
    <row r="36146" spans="1:12" ht="24" customHeight="1">
      <c r="A36146" s="1355"/>
      <c r="B36146" s="1355"/>
      <c r="C36146" s="1433"/>
      <c r="E36146" s="1433"/>
      <c r="K36146" s="1433"/>
      <c r="L36146" s="1334"/>
    </row>
    <row r="36147" spans="1:12" ht="24" customHeight="1">
      <c r="A36147" s="1355"/>
      <c r="B36147" s="1355"/>
      <c r="C36147" s="1433"/>
      <c r="E36147" s="1433"/>
      <c r="K36147" s="1433"/>
      <c r="L36147" s="1334"/>
    </row>
    <row r="36148" spans="1:12" ht="24" customHeight="1">
      <c r="A36148" s="1355"/>
      <c r="B36148" s="1355"/>
      <c r="C36148" s="1433"/>
      <c r="E36148" s="1433"/>
      <c r="K36148" s="1433"/>
      <c r="L36148" s="1334"/>
    </row>
    <row r="36149" spans="1:12" ht="24" customHeight="1">
      <c r="A36149" s="1355"/>
      <c r="B36149" s="1355"/>
      <c r="C36149" s="1433"/>
      <c r="E36149" s="1433"/>
      <c r="K36149" s="1433"/>
      <c r="L36149" s="1334"/>
    </row>
    <row r="36150" spans="1:12" ht="24" customHeight="1">
      <c r="A36150" s="1355"/>
      <c r="B36150" s="1355"/>
      <c r="C36150" s="1433"/>
      <c r="E36150" s="1433"/>
      <c r="K36150" s="1433"/>
      <c r="L36150" s="1334"/>
    </row>
    <row r="36151" spans="1:12" ht="24" customHeight="1">
      <c r="A36151" s="1355"/>
      <c r="B36151" s="1355"/>
      <c r="C36151" s="1433"/>
      <c r="E36151" s="1433"/>
      <c r="K36151" s="1433"/>
      <c r="L36151" s="1334"/>
    </row>
    <row r="36152" spans="1:12" ht="24" customHeight="1">
      <c r="A36152" s="1355"/>
      <c r="B36152" s="1355"/>
      <c r="C36152" s="1433"/>
      <c r="E36152" s="1433"/>
      <c r="K36152" s="1433"/>
      <c r="L36152" s="1334"/>
    </row>
    <row r="36153" spans="1:12" ht="24" customHeight="1">
      <c r="A36153" s="1355"/>
      <c r="B36153" s="1355"/>
      <c r="C36153" s="1433"/>
      <c r="E36153" s="1433"/>
      <c r="K36153" s="1433"/>
      <c r="L36153" s="1334"/>
    </row>
    <row r="36154" spans="1:12" ht="24" customHeight="1">
      <c r="A36154" s="1355"/>
      <c r="B36154" s="1355"/>
      <c r="C36154" s="1433"/>
      <c r="E36154" s="1433"/>
      <c r="K36154" s="1433"/>
      <c r="L36154" s="1334"/>
    </row>
    <row r="36155" spans="1:12" ht="24" customHeight="1">
      <c r="A36155" s="1355"/>
      <c r="B36155" s="1355"/>
      <c r="C36155" s="1433"/>
      <c r="E36155" s="1433"/>
      <c r="K36155" s="1433"/>
      <c r="L36155" s="1334"/>
    </row>
    <row r="36156" spans="1:12" ht="24" customHeight="1">
      <c r="A36156" s="1355"/>
      <c r="B36156" s="1355"/>
      <c r="C36156" s="1433"/>
      <c r="E36156" s="1433"/>
      <c r="K36156" s="1433"/>
      <c r="L36156" s="1334"/>
    </row>
    <row r="36157" spans="1:12" ht="24" customHeight="1">
      <c r="A36157" s="1355"/>
      <c r="B36157" s="1355"/>
      <c r="C36157" s="1433"/>
      <c r="E36157" s="1433"/>
      <c r="K36157" s="1433"/>
      <c r="L36157" s="1334"/>
    </row>
    <row r="36158" spans="1:12" ht="24" customHeight="1">
      <c r="A36158" s="1355"/>
      <c r="B36158" s="1355"/>
      <c r="C36158" s="1433"/>
      <c r="E36158" s="1433"/>
      <c r="K36158" s="1433"/>
      <c r="L36158" s="1334"/>
    </row>
    <row r="36159" spans="1:12" ht="24" customHeight="1">
      <c r="A36159" s="1355"/>
      <c r="B36159" s="1355"/>
      <c r="C36159" s="1433"/>
      <c r="E36159" s="1433"/>
      <c r="K36159" s="1433"/>
      <c r="L36159" s="1334"/>
    </row>
    <row r="36160" spans="1:12" ht="24" customHeight="1">
      <c r="A36160" s="1355"/>
      <c r="B36160" s="1355"/>
      <c r="C36160" s="1433"/>
      <c r="E36160" s="1433"/>
      <c r="K36160" s="1433"/>
      <c r="L36160" s="1334"/>
    </row>
    <row r="36161" spans="1:12" ht="24" customHeight="1">
      <c r="A36161" s="1355"/>
      <c r="B36161" s="1355"/>
      <c r="C36161" s="1433"/>
      <c r="E36161" s="1433"/>
      <c r="K36161" s="1433"/>
      <c r="L36161" s="1334"/>
    </row>
    <row r="36162" spans="1:12" ht="24" customHeight="1">
      <c r="A36162" s="1355"/>
      <c r="B36162" s="1355"/>
      <c r="C36162" s="1433"/>
      <c r="E36162" s="1433"/>
      <c r="K36162" s="1433"/>
      <c r="L36162" s="1334"/>
    </row>
    <row r="36163" spans="1:12" ht="24" customHeight="1">
      <c r="A36163" s="1355"/>
      <c r="B36163" s="1355"/>
      <c r="C36163" s="1433"/>
      <c r="E36163" s="1433"/>
      <c r="K36163" s="1433"/>
      <c r="L36163" s="1334"/>
    </row>
    <row r="36164" spans="1:12" ht="24" customHeight="1">
      <c r="A36164" s="1355"/>
      <c r="B36164" s="1355"/>
      <c r="C36164" s="1433"/>
      <c r="E36164" s="1433"/>
      <c r="K36164" s="1433"/>
      <c r="L36164" s="1334"/>
    </row>
    <row r="36165" spans="1:12" ht="24" customHeight="1">
      <c r="A36165" s="1355"/>
      <c r="B36165" s="1355"/>
      <c r="C36165" s="1433"/>
      <c r="E36165" s="1433"/>
      <c r="K36165" s="1433"/>
      <c r="L36165" s="1334"/>
    </row>
    <row r="36166" spans="1:12" ht="24" customHeight="1">
      <c r="A36166" s="1355"/>
      <c r="B36166" s="1355"/>
      <c r="C36166" s="1433"/>
      <c r="E36166" s="1433"/>
      <c r="K36166" s="1433"/>
      <c r="L36166" s="1334"/>
    </row>
    <row r="36167" spans="1:12" ht="24" customHeight="1">
      <c r="A36167" s="1355"/>
      <c r="B36167" s="1355"/>
      <c r="C36167" s="1433"/>
      <c r="E36167" s="1433"/>
      <c r="K36167" s="1433"/>
      <c r="L36167" s="1334"/>
    </row>
    <row r="36168" spans="1:12" ht="24" customHeight="1">
      <c r="A36168" s="1355"/>
      <c r="B36168" s="1355"/>
      <c r="C36168" s="1433"/>
      <c r="E36168" s="1433"/>
      <c r="K36168" s="1433"/>
      <c r="L36168" s="1334"/>
    </row>
    <row r="36169" spans="1:12" ht="24" customHeight="1">
      <c r="A36169" s="1355"/>
      <c r="B36169" s="1355"/>
      <c r="C36169" s="1433"/>
      <c r="E36169" s="1433"/>
      <c r="K36169" s="1433"/>
      <c r="L36169" s="1334"/>
    </row>
    <row r="36170" spans="1:12" ht="24" customHeight="1">
      <c r="A36170" s="1355"/>
      <c r="B36170" s="1355"/>
      <c r="C36170" s="1433"/>
      <c r="E36170" s="1433"/>
      <c r="K36170" s="1433"/>
      <c r="L36170" s="1334"/>
    </row>
    <row r="36171" spans="1:12" ht="24" customHeight="1">
      <c r="A36171" s="1355"/>
      <c r="B36171" s="1355"/>
      <c r="C36171" s="1433"/>
      <c r="E36171" s="1433"/>
      <c r="K36171" s="1433"/>
      <c r="L36171" s="1334"/>
    </row>
    <row r="36172" spans="1:12" ht="24" customHeight="1">
      <c r="A36172" s="1355"/>
      <c r="B36172" s="1355"/>
      <c r="C36172" s="1433"/>
      <c r="E36172" s="1433"/>
      <c r="K36172" s="1433"/>
      <c r="L36172" s="1334"/>
    </row>
    <row r="36173" spans="1:12" ht="24" customHeight="1">
      <c r="A36173" s="1355"/>
      <c r="B36173" s="1355"/>
      <c r="C36173" s="1433"/>
      <c r="E36173" s="1433"/>
      <c r="K36173" s="1433"/>
      <c r="L36173" s="1334"/>
    </row>
    <row r="36174" spans="1:12" ht="24" customHeight="1">
      <c r="A36174" s="1355"/>
      <c r="B36174" s="1355"/>
      <c r="C36174" s="1433"/>
      <c r="E36174" s="1433"/>
      <c r="K36174" s="1433"/>
      <c r="L36174" s="1334"/>
    </row>
    <row r="36175" spans="1:12" ht="24" customHeight="1">
      <c r="A36175" s="1355"/>
      <c r="B36175" s="1355"/>
      <c r="C36175" s="1433"/>
      <c r="E36175" s="1433"/>
      <c r="K36175" s="1433"/>
      <c r="L36175" s="1334"/>
    </row>
    <row r="36176" spans="1:12" ht="24" customHeight="1">
      <c r="A36176" s="1355"/>
      <c r="B36176" s="1355"/>
      <c r="C36176" s="1433"/>
      <c r="E36176" s="1433"/>
      <c r="K36176" s="1433"/>
      <c r="L36176" s="1334"/>
    </row>
    <row r="36177" spans="1:12" ht="24" customHeight="1">
      <c r="A36177" s="1355"/>
      <c r="B36177" s="1355"/>
      <c r="C36177" s="1433"/>
      <c r="E36177" s="1433"/>
      <c r="K36177" s="1433"/>
      <c r="L36177" s="1334"/>
    </row>
    <row r="36178" spans="1:12" ht="24" customHeight="1">
      <c r="A36178" s="1355"/>
      <c r="B36178" s="1355"/>
      <c r="C36178" s="1433"/>
      <c r="E36178" s="1433"/>
      <c r="K36178" s="1433"/>
      <c r="L36178" s="1334"/>
    </row>
    <row r="36179" spans="1:12" ht="24" customHeight="1">
      <c r="A36179" s="1355"/>
      <c r="B36179" s="1355"/>
      <c r="C36179" s="1433"/>
      <c r="E36179" s="1433"/>
      <c r="K36179" s="1433"/>
      <c r="L36179" s="1334"/>
    </row>
    <row r="36180" spans="1:12" ht="24" customHeight="1">
      <c r="A36180" s="1355"/>
      <c r="B36180" s="1355"/>
      <c r="C36180" s="1433"/>
      <c r="E36180" s="1433"/>
      <c r="K36180" s="1433"/>
      <c r="L36180" s="1334"/>
    </row>
    <row r="36181" spans="1:12" ht="24" customHeight="1">
      <c r="A36181" s="1355"/>
      <c r="B36181" s="1355"/>
      <c r="C36181" s="1433"/>
      <c r="E36181" s="1433"/>
      <c r="K36181" s="1433"/>
      <c r="L36181" s="1334"/>
    </row>
    <row r="36182" spans="1:12" ht="24" customHeight="1">
      <c r="A36182" s="1355"/>
      <c r="B36182" s="1355"/>
      <c r="C36182" s="1433"/>
      <c r="E36182" s="1433"/>
      <c r="K36182" s="1433"/>
      <c r="L36182" s="1334"/>
    </row>
    <row r="36183" spans="1:12" ht="24" customHeight="1">
      <c r="A36183" s="1355"/>
      <c r="B36183" s="1355"/>
      <c r="C36183" s="1433"/>
      <c r="E36183" s="1433"/>
      <c r="K36183" s="1433"/>
      <c r="L36183" s="1334"/>
    </row>
    <row r="36184" spans="1:12" ht="24" customHeight="1">
      <c r="A36184" s="1355"/>
      <c r="B36184" s="1355"/>
      <c r="C36184" s="1433"/>
      <c r="E36184" s="1433"/>
      <c r="K36184" s="1433"/>
      <c r="L36184" s="1334"/>
    </row>
    <row r="36185" spans="1:12" ht="24" customHeight="1">
      <c r="A36185" s="1355"/>
      <c r="B36185" s="1355"/>
      <c r="C36185" s="1433"/>
      <c r="E36185" s="1433"/>
      <c r="K36185" s="1433"/>
      <c r="L36185" s="1334"/>
    </row>
    <row r="36186" spans="1:12" ht="24" customHeight="1">
      <c r="A36186" s="1355"/>
      <c r="B36186" s="1355"/>
      <c r="C36186" s="1433"/>
      <c r="E36186" s="1433"/>
      <c r="K36186" s="1433"/>
      <c r="L36186" s="1334"/>
    </row>
    <row r="36187" spans="1:12" ht="24" customHeight="1">
      <c r="A36187" s="1355"/>
      <c r="B36187" s="1355"/>
      <c r="C36187" s="1433"/>
      <c r="E36187" s="1433"/>
      <c r="K36187" s="1433"/>
      <c r="L36187" s="1334"/>
    </row>
    <row r="36188" spans="1:12" ht="24" customHeight="1">
      <c r="A36188" s="1355"/>
      <c r="B36188" s="1355"/>
      <c r="C36188" s="1433"/>
      <c r="E36188" s="1433"/>
      <c r="K36188" s="1433"/>
      <c r="L36188" s="1334"/>
    </row>
    <row r="36189" spans="1:12" ht="24" customHeight="1">
      <c r="A36189" s="1355"/>
      <c r="B36189" s="1355"/>
      <c r="C36189" s="1433"/>
      <c r="E36189" s="1433"/>
      <c r="K36189" s="1433"/>
      <c r="L36189" s="1334"/>
    </row>
    <row r="36190" spans="1:12" ht="24" customHeight="1">
      <c r="A36190" s="1355"/>
      <c r="B36190" s="1355"/>
      <c r="C36190" s="1433"/>
      <c r="E36190" s="1433"/>
      <c r="K36190" s="1433"/>
      <c r="L36190" s="1334"/>
    </row>
    <row r="36191" spans="1:12" ht="24" customHeight="1">
      <c r="A36191" s="1355"/>
      <c r="B36191" s="1355"/>
      <c r="C36191" s="1433"/>
      <c r="E36191" s="1433"/>
      <c r="K36191" s="1433"/>
      <c r="L36191" s="1334"/>
    </row>
    <row r="36192" spans="1:12" ht="24" customHeight="1">
      <c r="A36192" s="1355"/>
      <c r="B36192" s="1355"/>
      <c r="C36192" s="1433"/>
      <c r="E36192" s="1433"/>
      <c r="K36192" s="1433"/>
      <c r="L36192" s="1334"/>
    </row>
    <row r="36193" spans="1:12" ht="24" customHeight="1">
      <c r="A36193" s="1355"/>
      <c r="B36193" s="1355"/>
      <c r="C36193" s="1433"/>
      <c r="E36193" s="1433"/>
      <c r="K36193" s="1433"/>
      <c r="L36193" s="1334"/>
    </row>
    <row r="36194" spans="1:12" ht="24" customHeight="1">
      <c r="A36194" s="1355"/>
      <c r="B36194" s="1355"/>
      <c r="C36194" s="1433"/>
      <c r="E36194" s="1433"/>
      <c r="K36194" s="1433"/>
      <c r="L36194" s="1334"/>
    </row>
    <row r="36195" spans="1:12" ht="24" customHeight="1">
      <c r="A36195" s="1355"/>
      <c r="B36195" s="1355"/>
      <c r="C36195" s="1433"/>
      <c r="E36195" s="1433"/>
      <c r="K36195" s="1433"/>
      <c r="L36195" s="1334"/>
    </row>
    <row r="36196" spans="1:12" ht="24" customHeight="1">
      <c r="A36196" s="1355"/>
      <c r="B36196" s="1355"/>
      <c r="C36196" s="1433"/>
      <c r="E36196" s="1433"/>
      <c r="K36196" s="1433"/>
      <c r="L36196" s="1334"/>
    </row>
    <row r="36197" spans="1:12" ht="24" customHeight="1">
      <c r="A36197" s="1355"/>
      <c r="B36197" s="1355"/>
      <c r="C36197" s="1433"/>
      <c r="E36197" s="1433"/>
      <c r="K36197" s="1433"/>
      <c r="L36197" s="1334"/>
    </row>
    <row r="36198" spans="1:12" ht="24" customHeight="1">
      <c r="A36198" s="1355"/>
      <c r="B36198" s="1355"/>
      <c r="C36198" s="1433"/>
      <c r="E36198" s="1433"/>
      <c r="K36198" s="1433"/>
      <c r="L36198" s="1334"/>
    </row>
    <row r="36199" spans="1:12" ht="24" customHeight="1">
      <c r="A36199" s="1355"/>
      <c r="B36199" s="1355"/>
      <c r="C36199" s="1433"/>
      <c r="E36199" s="1433"/>
      <c r="K36199" s="1433"/>
      <c r="L36199" s="1334"/>
    </row>
    <row r="36200" spans="1:12" ht="24" customHeight="1">
      <c r="A36200" s="1355"/>
      <c r="B36200" s="1355"/>
      <c r="C36200" s="1433"/>
      <c r="E36200" s="1433"/>
      <c r="K36200" s="1433"/>
      <c r="L36200" s="1334"/>
    </row>
    <row r="36201" spans="1:12" ht="24" customHeight="1">
      <c r="A36201" s="1355"/>
      <c r="B36201" s="1355"/>
      <c r="C36201" s="1433"/>
      <c r="E36201" s="1433"/>
      <c r="K36201" s="1433"/>
      <c r="L36201" s="1334"/>
    </row>
    <row r="36202" spans="1:12" ht="24" customHeight="1">
      <c r="A36202" s="1355"/>
      <c r="B36202" s="1355"/>
      <c r="C36202" s="1433"/>
      <c r="E36202" s="1433"/>
      <c r="K36202" s="1433"/>
      <c r="L36202" s="1334"/>
    </row>
    <row r="36203" spans="1:12" ht="24" customHeight="1">
      <c r="A36203" s="1355"/>
      <c r="B36203" s="1355"/>
      <c r="C36203" s="1433"/>
      <c r="E36203" s="1433"/>
      <c r="K36203" s="1433"/>
      <c r="L36203" s="1334"/>
    </row>
    <row r="36204" spans="1:12" ht="24" customHeight="1">
      <c r="A36204" s="1355"/>
      <c r="B36204" s="1355"/>
      <c r="C36204" s="1433"/>
      <c r="E36204" s="1433"/>
      <c r="K36204" s="1433"/>
      <c r="L36204" s="1334"/>
    </row>
    <row r="36205" spans="1:12" ht="24" customHeight="1">
      <c r="A36205" s="1355"/>
      <c r="B36205" s="1355"/>
      <c r="C36205" s="1433"/>
      <c r="E36205" s="1433"/>
      <c r="K36205" s="1433"/>
      <c r="L36205" s="1334"/>
    </row>
    <row r="36206" spans="1:12" ht="24" customHeight="1">
      <c r="A36206" s="1355"/>
      <c r="B36206" s="1355"/>
      <c r="C36206" s="1433"/>
      <c r="E36206" s="1433"/>
      <c r="K36206" s="1433"/>
      <c r="L36206" s="1334"/>
    </row>
    <row r="36207" spans="1:12" ht="24" customHeight="1">
      <c r="A36207" s="1355"/>
      <c r="B36207" s="1355"/>
      <c r="C36207" s="1433"/>
      <c r="E36207" s="1433"/>
      <c r="K36207" s="1433"/>
      <c r="L36207" s="1334"/>
    </row>
    <row r="36208" spans="1:12" ht="24" customHeight="1">
      <c r="A36208" s="1355"/>
      <c r="B36208" s="1355"/>
      <c r="C36208" s="1433"/>
      <c r="E36208" s="1433"/>
      <c r="K36208" s="1433"/>
      <c r="L36208" s="1334"/>
    </row>
    <row r="36209" spans="1:12" ht="24" customHeight="1">
      <c r="A36209" s="1355"/>
      <c r="B36209" s="1355"/>
      <c r="C36209" s="1433"/>
      <c r="E36209" s="1433"/>
      <c r="K36209" s="1433"/>
      <c r="L36209" s="1334"/>
    </row>
    <row r="36210" spans="1:12" ht="24" customHeight="1">
      <c r="A36210" s="1355"/>
      <c r="B36210" s="1355"/>
      <c r="C36210" s="1433"/>
      <c r="E36210" s="1433"/>
      <c r="K36210" s="1433"/>
      <c r="L36210" s="1334"/>
    </row>
    <row r="36211" spans="1:12" ht="24" customHeight="1">
      <c r="A36211" s="1355"/>
      <c r="B36211" s="1355"/>
      <c r="C36211" s="1433"/>
      <c r="E36211" s="1433"/>
      <c r="K36211" s="1433"/>
      <c r="L36211" s="1334"/>
    </row>
    <row r="36212" spans="1:12" ht="24" customHeight="1">
      <c r="A36212" s="1355"/>
      <c r="B36212" s="1355"/>
      <c r="C36212" s="1433"/>
      <c r="E36212" s="1433"/>
      <c r="K36212" s="1433"/>
      <c r="L36212" s="1334"/>
    </row>
    <row r="36213" spans="1:12" ht="24" customHeight="1">
      <c r="A36213" s="1355"/>
      <c r="B36213" s="1355"/>
      <c r="C36213" s="1433"/>
      <c r="E36213" s="1433"/>
      <c r="K36213" s="1433"/>
      <c r="L36213" s="1334"/>
    </row>
    <row r="36214" spans="1:12" ht="24" customHeight="1">
      <c r="A36214" s="1355"/>
      <c r="B36214" s="1355"/>
      <c r="C36214" s="1433"/>
      <c r="E36214" s="1433"/>
      <c r="K36214" s="1433"/>
      <c r="L36214" s="1334"/>
    </row>
    <row r="36215" spans="1:12" ht="24" customHeight="1">
      <c r="A36215" s="1355"/>
      <c r="B36215" s="1355"/>
      <c r="C36215" s="1433"/>
      <c r="E36215" s="1433"/>
      <c r="K36215" s="1433"/>
      <c r="L36215" s="1334"/>
    </row>
    <row r="36216" spans="1:12" ht="24" customHeight="1">
      <c r="A36216" s="1355"/>
      <c r="B36216" s="1355"/>
      <c r="C36216" s="1433"/>
      <c r="E36216" s="1433"/>
      <c r="K36216" s="1433"/>
      <c r="L36216" s="1334"/>
    </row>
    <row r="36217" spans="1:12" ht="24" customHeight="1">
      <c r="A36217" s="1355"/>
      <c r="B36217" s="1355"/>
      <c r="C36217" s="1433"/>
      <c r="E36217" s="1433"/>
      <c r="K36217" s="1433"/>
      <c r="L36217" s="1334"/>
    </row>
    <row r="36218" spans="1:12" ht="24" customHeight="1">
      <c r="A36218" s="1355"/>
      <c r="B36218" s="1355"/>
      <c r="C36218" s="1433"/>
      <c r="E36218" s="1433"/>
      <c r="K36218" s="1433"/>
      <c r="L36218" s="1334"/>
    </row>
    <row r="36219" spans="1:12" ht="24" customHeight="1">
      <c r="A36219" s="1355"/>
      <c r="B36219" s="1355"/>
      <c r="C36219" s="1433"/>
      <c r="E36219" s="1433"/>
      <c r="K36219" s="1433"/>
      <c r="L36219" s="1334"/>
    </row>
    <row r="36220" spans="1:12" ht="24" customHeight="1">
      <c r="A36220" s="1355"/>
      <c r="B36220" s="1355"/>
      <c r="C36220" s="1433"/>
      <c r="E36220" s="1433"/>
      <c r="K36220" s="1433"/>
      <c r="L36220" s="1334"/>
    </row>
    <row r="36221" spans="1:12" ht="24" customHeight="1">
      <c r="A36221" s="1355"/>
      <c r="B36221" s="1355"/>
      <c r="C36221" s="1433"/>
      <c r="E36221" s="1433"/>
      <c r="K36221" s="1433"/>
      <c r="L36221" s="1334"/>
    </row>
    <row r="36222" spans="1:12" ht="24" customHeight="1">
      <c r="A36222" s="1355"/>
      <c r="B36222" s="1355"/>
      <c r="C36222" s="1433"/>
      <c r="E36222" s="1433"/>
      <c r="K36222" s="1433"/>
      <c r="L36222" s="1334"/>
    </row>
    <row r="36223" spans="1:12" ht="24" customHeight="1">
      <c r="A36223" s="1355"/>
      <c r="B36223" s="1355"/>
      <c r="C36223" s="1433"/>
      <c r="E36223" s="1433"/>
      <c r="K36223" s="1433"/>
      <c r="L36223" s="1334"/>
    </row>
    <row r="36224" spans="1:12" ht="24" customHeight="1">
      <c r="A36224" s="1355"/>
      <c r="B36224" s="1355"/>
      <c r="C36224" s="1433"/>
      <c r="E36224" s="1433"/>
      <c r="K36224" s="1433"/>
      <c r="L36224" s="1334"/>
    </row>
    <row r="36225" spans="1:12" ht="24" customHeight="1">
      <c r="A36225" s="1355"/>
      <c r="B36225" s="1355"/>
      <c r="C36225" s="1433"/>
      <c r="E36225" s="1433"/>
      <c r="K36225" s="1433"/>
      <c r="L36225" s="1334"/>
    </row>
    <row r="36226" spans="1:12" ht="24" customHeight="1">
      <c r="A36226" s="1355"/>
      <c r="B36226" s="1355"/>
      <c r="C36226" s="1433"/>
      <c r="E36226" s="1433"/>
      <c r="K36226" s="1433"/>
      <c r="L36226" s="1334"/>
    </row>
    <row r="36227" spans="1:12" ht="24" customHeight="1">
      <c r="A36227" s="1355"/>
      <c r="B36227" s="1355"/>
      <c r="C36227" s="1433"/>
      <c r="E36227" s="1433"/>
      <c r="K36227" s="1433"/>
      <c r="L36227" s="1334"/>
    </row>
    <row r="36228" spans="1:12" ht="24" customHeight="1">
      <c r="A36228" s="1355"/>
      <c r="B36228" s="1355"/>
      <c r="C36228" s="1433"/>
      <c r="E36228" s="1433"/>
      <c r="K36228" s="1433"/>
      <c r="L36228" s="1334"/>
    </row>
    <row r="36229" spans="1:12" ht="24" customHeight="1">
      <c r="A36229" s="1355"/>
      <c r="B36229" s="1355"/>
      <c r="C36229" s="1433"/>
      <c r="E36229" s="1433"/>
      <c r="K36229" s="1433"/>
      <c r="L36229" s="1334"/>
    </row>
    <row r="36230" spans="1:12" ht="24" customHeight="1">
      <c r="A36230" s="1355"/>
      <c r="B36230" s="1355"/>
      <c r="C36230" s="1433"/>
      <c r="E36230" s="1433"/>
      <c r="K36230" s="1433"/>
      <c r="L36230" s="1334"/>
    </row>
    <row r="36231" spans="1:12" ht="24" customHeight="1">
      <c r="A36231" s="1355"/>
      <c r="B36231" s="1355"/>
      <c r="C36231" s="1433"/>
      <c r="E36231" s="1433"/>
      <c r="K36231" s="1433"/>
      <c r="L36231" s="1334"/>
    </row>
    <row r="36232" spans="1:12" ht="24" customHeight="1">
      <c r="A36232" s="1355"/>
      <c r="B36232" s="1355"/>
      <c r="C36232" s="1433"/>
      <c r="E36232" s="1433"/>
      <c r="K36232" s="1433"/>
      <c r="L36232" s="1334"/>
    </row>
    <row r="36233" spans="1:12" ht="24" customHeight="1">
      <c r="A36233" s="1355"/>
      <c r="B36233" s="1355"/>
      <c r="C36233" s="1433"/>
      <c r="E36233" s="1433"/>
      <c r="K36233" s="1433"/>
      <c r="L36233" s="1334"/>
    </row>
    <row r="36234" spans="1:12" ht="24" customHeight="1">
      <c r="A36234" s="1355"/>
      <c r="B36234" s="1355"/>
      <c r="C36234" s="1433"/>
      <c r="E36234" s="1433"/>
      <c r="K36234" s="1433"/>
      <c r="L36234" s="1334"/>
    </row>
    <row r="36235" spans="1:12" ht="24" customHeight="1">
      <c r="A36235" s="1355"/>
      <c r="B36235" s="1355"/>
      <c r="C36235" s="1433"/>
      <c r="E36235" s="1433"/>
      <c r="K36235" s="1433"/>
      <c r="L36235" s="1334"/>
    </row>
    <row r="36236" spans="1:12" ht="24" customHeight="1">
      <c r="A36236" s="1355"/>
      <c r="B36236" s="1355"/>
      <c r="C36236" s="1433"/>
      <c r="E36236" s="1433"/>
      <c r="K36236" s="1433"/>
      <c r="L36236" s="1334"/>
    </row>
    <row r="36237" spans="1:12" ht="24" customHeight="1">
      <c r="A36237" s="1355"/>
      <c r="B36237" s="1355"/>
      <c r="C36237" s="1433"/>
      <c r="E36237" s="1433"/>
      <c r="K36237" s="1433"/>
      <c r="L36237" s="1334"/>
    </row>
    <row r="36238" spans="1:12" ht="24" customHeight="1">
      <c r="A36238" s="1355"/>
      <c r="B36238" s="1355"/>
      <c r="C36238" s="1433"/>
      <c r="E36238" s="1433"/>
      <c r="K36238" s="1433"/>
      <c r="L36238" s="1334"/>
    </row>
    <row r="36239" spans="1:12" ht="24" customHeight="1">
      <c r="A36239" s="1355"/>
      <c r="B36239" s="1355"/>
      <c r="C36239" s="1433"/>
      <c r="E36239" s="1433"/>
      <c r="K36239" s="1433"/>
      <c r="L36239" s="1334"/>
    </row>
    <row r="36240" spans="1:12" ht="24" customHeight="1">
      <c r="A36240" s="1355"/>
      <c r="B36240" s="1355"/>
      <c r="C36240" s="1433"/>
      <c r="E36240" s="1433"/>
      <c r="K36240" s="1433"/>
      <c r="L36240" s="1334"/>
    </row>
    <row r="36241" spans="1:12" ht="24" customHeight="1">
      <c r="A36241" s="1355"/>
      <c r="B36241" s="1355"/>
      <c r="C36241" s="1433"/>
      <c r="E36241" s="1433"/>
      <c r="K36241" s="1433"/>
      <c r="L36241" s="1334"/>
    </row>
    <row r="36242" spans="1:12" ht="24" customHeight="1">
      <c r="A36242" s="1355"/>
      <c r="B36242" s="1355"/>
      <c r="C36242" s="1433"/>
      <c r="E36242" s="1433"/>
      <c r="K36242" s="1433"/>
      <c r="L36242" s="1334"/>
    </row>
    <row r="36243" spans="1:12" ht="24" customHeight="1">
      <c r="A36243" s="1355"/>
      <c r="B36243" s="1355"/>
      <c r="C36243" s="1433"/>
      <c r="E36243" s="1433"/>
      <c r="K36243" s="1433"/>
      <c r="L36243" s="1334"/>
    </row>
    <row r="36244" spans="1:12" ht="24" customHeight="1">
      <c r="A36244" s="1355"/>
      <c r="B36244" s="1355"/>
      <c r="C36244" s="1433"/>
      <c r="E36244" s="1433"/>
      <c r="K36244" s="1433"/>
      <c r="L36244" s="1334"/>
    </row>
    <row r="36245" spans="1:12" ht="24" customHeight="1">
      <c r="A36245" s="1355"/>
      <c r="B36245" s="1355"/>
      <c r="C36245" s="1433"/>
      <c r="E36245" s="1433"/>
      <c r="K36245" s="1433"/>
      <c r="L36245" s="1334"/>
    </row>
    <row r="36246" spans="1:12" ht="24" customHeight="1">
      <c r="A36246" s="1355"/>
      <c r="B36246" s="1355"/>
      <c r="C36246" s="1433"/>
      <c r="E36246" s="1433"/>
      <c r="K36246" s="1433"/>
      <c r="L36246" s="1334"/>
    </row>
    <row r="36247" spans="1:12" ht="24" customHeight="1">
      <c r="A36247" s="1355"/>
      <c r="B36247" s="1355"/>
      <c r="C36247" s="1433"/>
      <c r="E36247" s="1433"/>
      <c r="K36247" s="1433"/>
      <c r="L36247" s="1334"/>
    </row>
    <row r="36248" spans="1:12" ht="24" customHeight="1">
      <c r="A36248" s="1355"/>
      <c r="B36248" s="1355"/>
      <c r="C36248" s="1433"/>
      <c r="E36248" s="1433"/>
      <c r="K36248" s="1433"/>
      <c r="L36248" s="1334"/>
    </row>
    <row r="36249" spans="1:12" ht="24" customHeight="1">
      <c r="A36249" s="1355"/>
      <c r="B36249" s="1355"/>
      <c r="C36249" s="1433"/>
      <c r="E36249" s="1433"/>
      <c r="K36249" s="1433"/>
      <c r="L36249" s="1334"/>
    </row>
    <row r="36250" spans="1:12" ht="24" customHeight="1">
      <c r="A36250" s="1355"/>
      <c r="B36250" s="1355"/>
      <c r="C36250" s="1433"/>
      <c r="E36250" s="1433"/>
      <c r="K36250" s="1433"/>
      <c r="L36250" s="1334"/>
    </row>
    <row r="36251" spans="1:12" ht="24" customHeight="1">
      <c r="A36251" s="1355"/>
      <c r="B36251" s="1355"/>
      <c r="C36251" s="1433"/>
      <c r="E36251" s="1433"/>
      <c r="K36251" s="1433"/>
      <c r="L36251" s="1334"/>
    </row>
    <row r="36252" spans="1:12" ht="24" customHeight="1">
      <c r="A36252" s="1355"/>
      <c r="B36252" s="1355"/>
      <c r="C36252" s="1433"/>
      <c r="E36252" s="1433"/>
      <c r="K36252" s="1433"/>
      <c r="L36252" s="1334"/>
    </row>
    <row r="36253" spans="1:12" ht="24" customHeight="1">
      <c r="A36253" s="1355"/>
      <c r="B36253" s="1355"/>
      <c r="C36253" s="1433"/>
      <c r="E36253" s="1433"/>
      <c r="K36253" s="1433"/>
      <c r="L36253" s="1334"/>
    </row>
    <row r="36254" spans="1:12" ht="24" customHeight="1">
      <c r="A36254" s="1355"/>
      <c r="B36254" s="1355"/>
      <c r="C36254" s="1433"/>
      <c r="E36254" s="1433"/>
      <c r="K36254" s="1433"/>
      <c r="L36254" s="1334"/>
    </row>
    <row r="36255" spans="1:12" ht="24" customHeight="1">
      <c r="A36255" s="1355"/>
      <c r="B36255" s="1355"/>
      <c r="C36255" s="1433"/>
      <c r="E36255" s="1433"/>
      <c r="K36255" s="1433"/>
      <c r="L36255" s="1334"/>
    </row>
    <row r="36256" spans="1:12" ht="24" customHeight="1">
      <c r="A36256" s="1355"/>
      <c r="B36256" s="1355"/>
      <c r="C36256" s="1433"/>
      <c r="E36256" s="1433"/>
      <c r="K36256" s="1433"/>
      <c r="L36256" s="1334"/>
    </row>
    <row r="36257" spans="1:12" ht="24" customHeight="1">
      <c r="A36257" s="1355"/>
      <c r="B36257" s="1355"/>
      <c r="C36257" s="1433"/>
      <c r="E36257" s="1433"/>
      <c r="K36257" s="1433"/>
      <c r="L36257" s="1334"/>
    </row>
    <row r="36258" spans="1:12" ht="24" customHeight="1">
      <c r="A36258" s="1355"/>
      <c r="B36258" s="1355"/>
      <c r="C36258" s="1433"/>
      <c r="E36258" s="1433"/>
      <c r="K36258" s="1433"/>
      <c r="L36258" s="1334"/>
    </row>
    <row r="36259" spans="1:12" ht="24" customHeight="1">
      <c r="A36259" s="1355"/>
      <c r="B36259" s="1355"/>
      <c r="C36259" s="1433"/>
      <c r="E36259" s="1433"/>
      <c r="K36259" s="1433"/>
      <c r="L36259" s="1334"/>
    </row>
    <row r="36260" spans="1:12" ht="24" customHeight="1">
      <c r="A36260" s="1355"/>
      <c r="B36260" s="1355"/>
      <c r="C36260" s="1433"/>
      <c r="E36260" s="1433"/>
      <c r="K36260" s="1433"/>
      <c r="L36260" s="1334"/>
    </row>
    <row r="36261" spans="1:12" ht="24" customHeight="1">
      <c r="A36261" s="1355"/>
      <c r="B36261" s="1355"/>
      <c r="C36261" s="1433"/>
      <c r="E36261" s="1433"/>
      <c r="K36261" s="1433"/>
      <c r="L36261" s="1334"/>
    </row>
    <row r="36262" spans="1:12" ht="24" customHeight="1">
      <c r="A36262" s="1355"/>
      <c r="B36262" s="1355"/>
      <c r="C36262" s="1433"/>
      <c r="E36262" s="1433"/>
      <c r="K36262" s="1433"/>
      <c r="L36262" s="1334"/>
    </row>
    <row r="36263" spans="1:12" ht="24" customHeight="1">
      <c r="A36263" s="1355"/>
      <c r="B36263" s="1355"/>
      <c r="C36263" s="1433"/>
      <c r="E36263" s="1433"/>
      <c r="K36263" s="1433"/>
      <c r="L36263" s="1334"/>
    </row>
    <row r="36264" spans="1:12" ht="24" customHeight="1">
      <c r="A36264" s="1355"/>
      <c r="B36264" s="1355"/>
      <c r="C36264" s="1433"/>
      <c r="E36264" s="1433"/>
      <c r="K36264" s="1433"/>
      <c r="L36264" s="1334"/>
    </row>
    <row r="36265" spans="1:12" ht="24" customHeight="1">
      <c r="A36265" s="1355"/>
      <c r="B36265" s="1355"/>
      <c r="C36265" s="1433"/>
      <c r="E36265" s="1433"/>
      <c r="K36265" s="1433"/>
      <c r="L36265" s="1334"/>
    </row>
    <row r="36266" spans="1:12" ht="24" customHeight="1">
      <c r="A36266" s="1355"/>
      <c r="B36266" s="1355"/>
      <c r="C36266" s="1433"/>
      <c r="E36266" s="1433"/>
      <c r="K36266" s="1433"/>
      <c r="L36266" s="1334"/>
    </row>
    <row r="36267" spans="1:12" ht="24" customHeight="1">
      <c r="A36267" s="1355"/>
      <c r="B36267" s="1355"/>
      <c r="C36267" s="1433"/>
      <c r="E36267" s="1433"/>
      <c r="K36267" s="1433"/>
      <c r="L36267" s="1334"/>
    </row>
    <row r="36268" spans="1:12" ht="24" customHeight="1">
      <c r="A36268" s="1355"/>
      <c r="B36268" s="1355"/>
      <c r="C36268" s="1433"/>
      <c r="E36268" s="1433"/>
      <c r="K36268" s="1433"/>
      <c r="L36268" s="1334"/>
    </row>
    <row r="36269" spans="1:12" ht="24" customHeight="1">
      <c r="A36269" s="1355"/>
      <c r="B36269" s="1355"/>
      <c r="C36269" s="1433"/>
      <c r="E36269" s="1433"/>
      <c r="K36269" s="1433"/>
      <c r="L36269" s="1334"/>
    </row>
    <row r="36270" spans="1:12" ht="24" customHeight="1">
      <c r="A36270" s="1355"/>
      <c r="B36270" s="1355"/>
      <c r="C36270" s="1433"/>
      <c r="E36270" s="1433"/>
      <c r="K36270" s="1433"/>
      <c r="L36270" s="1334"/>
    </row>
    <row r="36271" spans="1:12" ht="24" customHeight="1">
      <c r="A36271" s="1355"/>
      <c r="B36271" s="1355"/>
      <c r="C36271" s="1433"/>
      <c r="E36271" s="1433"/>
      <c r="K36271" s="1433"/>
      <c r="L36271" s="1334"/>
    </row>
    <row r="36272" spans="1:12" ht="24" customHeight="1">
      <c r="A36272" s="1355"/>
      <c r="B36272" s="1355"/>
      <c r="C36272" s="1433"/>
      <c r="E36272" s="1433"/>
      <c r="K36272" s="1433"/>
      <c r="L36272" s="1334"/>
    </row>
    <row r="36273" spans="1:12" ht="24" customHeight="1">
      <c r="A36273" s="1355"/>
      <c r="B36273" s="1355"/>
      <c r="C36273" s="1433"/>
      <c r="E36273" s="1433"/>
      <c r="K36273" s="1433"/>
      <c r="L36273" s="1334"/>
    </row>
    <row r="36274" spans="1:12" ht="24" customHeight="1">
      <c r="A36274" s="1355"/>
      <c r="B36274" s="1355"/>
      <c r="C36274" s="1433"/>
      <c r="E36274" s="1433"/>
      <c r="K36274" s="1433"/>
      <c r="L36274" s="1334"/>
    </row>
    <row r="36275" spans="1:12" ht="24" customHeight="1">
      <c r="A36275" s="1355"/>
      <c r="B36275" s="1355"/>
      <c r="C36275" s="1433"/>
      <c r="E36275" s="1433"/>
      <c r="K36275" s="1433"/>
      <c r="L36275" s="1334"/>
    </row>
    <row r="36276" spans="1:12" ht="24" customHeight="1">
      <c r="A36276" s="1355"/>
      <c r="B36276" s="1355"/>
      <c r="C36276" s="1433"/>
      <c r="E36276" s="1433"/>
      <c r="K36276" s="1433"/>
      <c r="L36276" s="1334"/>
    </row>
    <row r="36277" spans="1:12" ht="24" customHeight="1">
      <c r="A36277" s="1355"/>
      <c r="B36277" s="1355"/>
      <c r="C36277" s="1433"/>
      <c r="E36277" s="1433"/>
      <c r="K36277" s="1433"/>
      <c r="L36277" s="1334"/>
    </row>
    <row r="36278" spans="1:12" ht="24" customHeight="1">
      <c r="A36278" s="1355"/>
      <c r="B36278" s="1355"/>
      <c r="C36278" s="1433"/>
      <c r="E36278" s="1433"/>
      <c r="K36278" s="1433"/>
      <c r="L36278" s="1334"/>
    </row>
    <row r="36279" spans="1:12" ht="24" customHeight="1">
      <c r="A36279" s="1355"/>
      <c r="B36279" s="1355"/>
      <c r="C36279" s="1433"/>
      <c r="E36279" s="1433"/>
      <c r="K36279" s="1433"/>
      <c r="L36279" s="1334"/>
    </row>
    <row r="36280" spans="1:12" ht="24" customHeight="1">
      <c r="A36280" s="1355"/>
      <c r="B36280" s="1355"/>
      <c r="C36280" s="1433"/>
      <c r="E36280" s="1433"/>
      <c r="K36280" s="1433"/>
      <c r="L36280" s="1334"/>
    </row>
    <row r="36281" spans="1:12" ht="24" customHeight="1">
      <c r="A36281" s="1355"/>
      <c r="B36281" s="1355"/>
      <c r="C36281" s="1433"/>
      <c r="E36281" s="1433"/>
      <c r="K36281" s="1433"/>
      <c r="L36281" s="1334"/>
    </row>
    <row r="36282" spans="1:12" ht="24" customHeight="1">
      <c r="A36282" s="1355"/>
      <c r="B36282" s="1355"/>
      <c r="C36282" s="1433"/>
      <c r="E36282" s="1433"/>
      <c r="K36282" s="1433"/>
      <c r="L36282" s="1334"/>
    </row>
    <row r="36283" spans="1:12" ht="24" customHeight="1">
      <c r="A36283" s="1355"/>
      <c r="B36283" s="1355"/>
      <c r="C36283" s="1433"/>
      <c r="E36283" s="1433"/>
      <c r="K36283" s="1433"/>
      <c r="L36283" s="1334"/>
    </row>
    <row r="36284" spans="1:12" ht="24" customHeight="1">
      <c r="A36284" s="1355"/>
      <c r="B36284" s="1355"/>
      <c r="C36284" s="1433"/>
      <c r="E36284" s="1433"/>
      <c r="K36284" s="1433"/>
      <c r="L36284" s="1334"/>
    </row>
    <row r="36285" spans="1:12" ht="24" customHeight="1">
      <c r="A36285" s="1355"/>
      <c r="B36285" s="1355"/>
      <c r="C36285" s="1433"/>
      <c r="E36285" s="1433"/>
      <c r="K36285" s="1433"/>
      <c r="L36285" s="1334"/>
    </row>
    <row r="36286" spans="1:12" ht="24" customHeight="1">
      <c r="A36286" s="1355"/>
      <c r="B36286" s="1355"/>
      <c r="C36286" s="1433"/>
      <c r="E36286" s="1433"/>
      <c r="K36286" s="1433"/>
      <c r="L36286" s="1334"/>
    </row>
    <row r="36287" spans="1:12" ht="24" customHeight="1">
      <c r="A36287" s="1355"/>
      <c r="B36287" s="1355"/>
      <c r="C36287" s="1433"/>
      <c r="E36287" s="1433"/>
      <c r="K36287" s="1433"/>
      <c r="L36287" s="1334"/>
    </row>
    <row r="36288" spans="1:12" ht="24" customHeight="1">
      <c r="A36288" s="1355"/>
      <c r="B36288" s="1355"/>
      <c r="C36288" s="1433"/>
      <c r="E36288" s="1433"/>
      <c r="K36288" s="1433"/>
      <c r="L36288" s="1334"/>
    </row>
    <row r="36289" spans="1:12" ht="24" customHeight="1">
      <c r="A36289" s="1355"/>
      <c r="B36289" s="1355"/>
      <c r="C36289" s="1433"/>
      <c r="E36289" s="1433"/>
      <c r="K36289" s="1433"/>
      <c r="L36289" s="1334"/>
    </row>
    <row r="36290" spans="1:12" ht="24" customHeight="1">
      <c r="A36290" s="1355"/>
      <c r="B36290" s="1355"/>
      <c r="C36290" s="1433"/>
      <c r="E36290" s="1433"/>
      <c r="K36290" s="1433"/>
      <c r="L36290" s="1334"/>
    </row>
    <row r="36291" spans="1:12" ht="24" customHeight="1">
      <c r="A36291" s="1355"/>
      <c r="B36291" s="1355"/>
      <c r="C36291" s="1433"/>
      <c r="E36291" s="1433"/>
      <c r="K36291" s="1433"/>
      <c r="L36291" s="1334"/>
    </row>
    <row r="36292" spans="1:12" ht="24" customHeight="1">
      <c r="A36292" s="1355"/>
      <c r="B36292" s="1355"/>
      <c r="C36292" s="1433"/>
      <c r="E36292" s="1433"/>
      <c r="K36292" s="1433"/>
      <c r="L36292" s="1334"/>
    </row>
    <row r="36293" spans="1:12" ht="24" customHeight="1">
      <c r="A36293" s="1355"/>
      <c r="B36293" s="1355"/>
      <c r="C36293" s="1433"/>
      <c r="E36293" s="1433"/>
      <c r="K36293" s="1433"/>
      <c r="L36293" s="1334"/>
    </row>
    <row r="36294" spans="1:12" ht="24" customHeight="1">
      <c r="A36294" s="1355"/>
      <c r="B36294" s="1355"/>
      <c r="C36294" s="1433"/>
      <c r="E36294" s="1433"/>
      <c r="K36294" s="1433"/>
      <c r="L36294" s="1334"/>
    </row>
    <row r="36295" spans="1:12" ht="24" customHeight="1">
      <c r="A36295" s="1355"/>
      <c r="B36295" s="1355"/>
      <c r="C36295" s="1433"/>
      <c r="E36295" s="1433"/>
      <c r="K36295" s="1433"/>
      <c r="L36295" s="1334"/>
    </row>
    <row r="36296" spans="1:12" ht="24" customHeight="1">
      <c r="A36296" s="1355"/>
      <c r="B36296" s="1355"/>
      <c r="C36296" s="1433"/>
      <c r="E36296" s="1433"/>
      <c r="K36296" s="1433"/>
      <c r="L36296" s="1334"/>
    </row>
    <row r="36297" spans="1:12" ht="24" customHeight="1">
      <c r="A36297" s="1355"/>
      <c r="B36297" s="1355"/>
      <c r="C36297" s="1433"/>
      <c r="E36297" s="1433"/>
      <c r="K36297" s="1433"/>
      <c r="L36297" s="1334"/>
    </row>
    <row r="36298" spans="1:12" ht="24" customHeight="1">
      <c r="A36298" s="1355"/>
      <c r="B36298" s="1355"/>
      <c r="C36298" s="1433"/>
      <c r="E36298" s="1433"/>
      <c r="K36298" s="1433"/>
      <c r="L36298" s="1334"/>
    </row>
    <row r="36299" spans="1:12" ht="24" customHeight="1">
      <c r="A36299" s="1355"/>
      <c r="B36299" s="1355"/>
      <c r="C36299" s="1433"/>
      <c r="E36299" s="1433"/>
      <c r="K36299" s="1433"/>
      <c r="L36299" s="1334"/>
    </row>
    <row r="36300" spans="1:12" ht="24" customHeight="1">
      <c r="A36300" s="1355"/>
      <c r="B36300" s="1355"/>
      <c r="C36300" s="1433"/>
      <c r="E36300" s="1433"/>
      <c r="K36300" s="1433"/>
      <c r="L36300" s="1334"/>
    </row>
    <row r="36301" spans="1:12" ht="24" customHeight="1">
      <c r="A36301" s="1355"/>
      <c r="B36301" s="1355"/>
      <c r="C36301" s="1433"/>
      <c r="E36301" s="1433"/>
      <c r="K36301" s="1433"/>
      <c r="L36301" s="1334"/>
    </row>
    <row r="36302" spans="1:12" ht="24" customHeight="1">
      <c r="A36302" s="1355"/>
      <c r="B36302" s="1355"/>
      <c r="C36302" s="1433"/>
      <c r="E36302" s="1433"/>
      <c r="K36302" s="1433"/>
      <c r="L36302" s="1334"/>
    </row>
    <row r="36303" spans="1:12" ht="24" customHeight="1">
      <c r="A36303" s="1355"/>
      <c r="B36303" s="1355"/>
      <c r="C36303" s="1433"/>
      <c r="E36303" s="1433"/>
      <c r="K36303" s="1433"/>
      <c r="L36303" s="1334"/>
    </row>
    <row r="36304" spans="1:12" ht="24" customHeight="1">
      <c r="A36304" s="1355"/>
      <c r="B36304" s="1355"/>
      <c r="C36304" s="1433"/>
      <c r="E36304" s="1433"/>
      <c r="K36304" s="1433"/>
      <c r="L36304" s="1334"/>
    </row>
    <row r="36305" spans="1:12" ht="24" customHeight="1">
      <c r="A36305" s="1355"/>
      <c r="B36305" s="1355"/>
      <c r="C36305" s="1433"/>
      <c r="E36305" s="1433"/>
      <c r="K36305" s="1433"/>
      <c r="L36305" s="1334"/>
    </row>
    <row r="36306" spans="1:12" ht="24" customHeight="1">
      <c r="A36306" s="1355"/>
      <c r="B36306" s="1355"/>
      <c r="C36306" s="1433"/>
      <c r="E36306" s="1433"/>
      <c r="K36306" s="1433"/>
      <c r="L36306" s="1334"/>
    </row>
    <row r="36307" spans="1:12" ht="24" customHeight="1">
      <c r="A36307" s="1355"/>
      <c r="B36307" s="1355"/>
      <c r="C36307" s="1433"/>
      <c r="E36307" s="1433"/>
      <c r="K36307" s="1433"/>
      <c r="L36307" s="1334"/>
    </row>
    <row r="36308" spans="1:12" ht="24" customHeight="1">
      <c r="A36308" s="1355"/>
      <c r="B36308" s="1355"/>
      <c r="C36308" s="1433"/>
      <c r="E36308" s="1433"/>
      <c r="K36308" s="1433"/>
      <c r="L36308" s="1334"/>
    </row>
    <row r="36309" spans="1:12" ht="24" customHeight="1">
      <c r="A36309" s="1355"/>
      <c r="B36309" s="1355"/>
      <c r="C36309" s="1433"/>
      <c r="E36309" s="1433"/>
      <c r="K36309" s="1433"/>
      <c r="L36309" s="1334"/>
    </row>
    <row r="36310" spans="1:12" ht="24" customHeight="1">
      <c r="A36310" s="1355"/>
      <c r="B36310" s="1355"/>
      <c r="C36310" s="1433"/>
      <c r="E36310" s="1433"/>
      <c r="K36310" s="1433"/>
      <c r="L36310" s="1334"/>
    </row>
    <row r="36311" spans="1:12" ht="24" customHeight="1">
      <c r="A36311" s="1355"/>
      <c r="B36311" s="1355"/>
      <c r="C36311" s="1433"/>
      <c r="E36311" s="1433"/>
      <c r="K36311" s="1433"/>
      <c r="L36311" s="1334"/>
    </row>
    <row r="36312" spans="1:12" ht="24" customHeight="1">
      <c r="A36312" s="1355"/>
      <c r="B36312" s="1355"/>
      <c r="C36312" s="1433"/>
      <c r="E36312" s="1433"/>
      <c r="K36312" s="1433"/>
      <c r="L36312" s="1334"/>
    </row>
    <row r="36313" spans="1:12" ht="24" customHeight="1">
      <c r="A36313" s="1355"/>
      <c r="B36313" s="1355"/>
      <c r="C36313" s="1433"/>
      <c r="E36313" s="1433"/>
      <c r="K36313" s="1433"/>
      <c r="L36313" s="1334"/>
    </row>
    <row r="36314" spans="1:12" ht="24" customHeight="1">
      <c r="A36314" s="1355"/>
      <c r="B36314" s="1355"/>
      <c r="C36314" s="1433"/>
      <c r="E36314" s="1433"/>
      <c r="K36314" s="1433"/>
      <c r="L36314" s="1334"/>
    </row>
    <row r="36315" spans="1:12" ht="24" customHeight="1">
      <c r="A36315" s="1355"/>
      <c r="B36315" s="1355"/>
      <c r="C36315" s="1433"/>
      <c r="E36315" s="1433"/>
      <c r="K36315" s="1433"/>
      <c r="L36315" s="1334"/>
    </row>
    <row r="36316" spans="1:12" ht="24" customHeight="1">
      <c r="A36316" s="1355"/>
      <c r="B36316" s="1355"/>
      <c r="C36316" s="1433"/>
      <c r="E36316" s="1433"/>
      <c r="K36316" s="1433"/>
      <c r="L36316" s="1334"/>
    </row>
    <row r="36317" spans="1:12" ht="24" customHeight="1">
      <c r="A36317" s="1355"/>
      <c r="B36317" s="1355"/>
      <c r="C36317" s="1433"/>
      <c r="E36317" s="1433"/>
      <c r="K36317" s="1433"/>
      <c r="L36317" s="1334"/>
    </row>
    <row r="36318" spans="1:12" ht="24" customHeight="1">
      <c r="A36318" s="1355"/>
      <c r="B36318" s="1355"/>
      <c r="C36318" s="1433"/>
      <c r="E36318" s="1433"/>
      <c r="K36318" s="1433"/>
      <c r="L36318" s="1334"/>
    </row>
    <row r="36319" spans="1:12" ht="24" customHeight="1">
      <c r="A36319" s="1355"/>
      <c r="B36319" s="1355"/>
      <c r="C36319" s="1433"/>
      <c r="E36319" s="1433"/>
      <c r="K36319" s="1433"/>
      <c r="L36319" s="1334"/>
    </row>
    <row r="36320" spans="1:12" ht="24" customHeight="1">
      <c r="A36320" s="1355"/>
      <c r="B36320" s="1355"/>
      <c r="C36320" s="1433"/>
      <c r="E36320" s="1433"/>
      <c r="K36320" s="1433"/>
      <c r="L36320" s="1334"/>
    </row>
    <row r="36321" spans="1:12" ht="24" customHeight="1">
      <c r="A36321" s="1355"/>
      <c r="B36321" s="1355"/>
      <c r="C36321" s="1433"/>
      <c r="E36321" s="1433"/>
      <c r="K36321" s="1433"/>
      <c r="L36321" s="1334"/>
    </row>
    <row r="36322" spans="1:12" ht="24" customHeight="1">
      <c r="A36322" s="1355"/>
      <c r="B36322" s="1355"/>
      <c r="C36322" s="1433"/>
      <c r="E36322" s="1433"/>
      <c r="K36322" s="1433"/>
      <c r="L36322" s="1334"/>
    </row>
    <row r="36323" spans="1:12" ht="24" customHeight="1">
      <c r="A36323" s="1355"/>
      <c r="B36323" s="1355"/>
      <c r="C36323" s="1433"/>
      <c r="E36323" s="1433"/>
      <c r="K36323" s="1433"/>
      <c r="L36323" s="1334"/>
    </row>
    <row r="36324" spans="1:12" ht="24" customHeight="1">
      <c r="A36324" s="1355"/>
      <c r="B36324" s="1355"/>
      <c r="C36324" s="1433"/>
      <c r="E36324" s="1433"/>
      <c r="K36324" s="1433"/>
      <c r="L36324" s="1334"/>
    </row>
    <row r="36325" spans="1:12" ht="24" customHeight="1">
      <c r="A36325" s="1355"/>
      <c r="B36325" s="1355"/>
      <c r="C36325" s="1433"/>
      <c r="E36325" s="1433"/>
      <c r="K36325" s="1433"/>
      <c r="L36325" s="1334"/>
    </row>
    <row r="36326" spans="1:12" ht="24" customHeight="1">
      <c r="A36326" s="1355"/>
      <c r="B36326" s="1355"/>
      <c r="C36326" s="1433"/>
      <c r="E36326" s="1433"/>
      <c r="K36326" s="1433"/>
      <c r="L36326" s="1334"/>
    </row>
    <row r="36327" spans="1:12" ht="24" customHeight="1">
      <c r="A36327" s="1355"/>
      <c r="B36327" s="1355"/>
      <c r="C36327" s="1433"/>
      <c r="E36327" s="1433"/>
      <c r="K36327" s="1433"/>
      <c r="L36327" s="1334"/>
    </row>
    <row r="36328" spans="1:12" ht="24" customHeight="1">
      <c r="A36328" s="1355"/>
      <c r="B36328" s="1355"/>
      <c r="C36328" s="1433"/>
      <c r="E36328" s="1433"/>
      <c r="K36328" s="1433"/>
      <c r="L36328" s="1334"/>
    </row>
    <row r="36329" spans="1:12" ht="24" customHeight="1">
      <c r="A36329" s="1355"/>
      <c r="B36329" s="1355"/>
      <c r="C36329" s="1433"/>
      <c r="E36329" s="1433"/>
      <c r="K36329" s="1433"/>
      <c r="L36329" s="1334"/>
    </row>
    <row r="36330" spans="1:12" ht="24" customHeight="1">
      <c r="A36330" s="1355"/>
      <c r="B36330" s="1355"/>
      <c r="C36330" s="1433"/>
      <c r="E36330" s="1433"/>
      <c r="K36330" s="1433"/>
      <c r="L36330" s="1334"/>
    </row>
    <row r="36331" spans="1:12" ht="24" customHeight="1">
      <c r="A36331" s="1355"/>
      <c r="B36331" s="1355"/>
      <c r="C36331" s="1433"/>
      <c r="E36331" s="1433"/>
      <c r="K36331" s="1433"/>
      <c r="L36331" s="1334"/>
    </row>
    <row r="36332" spans="1:12" ht="24" customHeight="1">
      <c r="A36332" s="1355"/>
      <c r="B36332" s="1355"/>
      <c r="C36332" s="1433"/>
      <c r="E36332" s="1433"/>
      <c r="K36332" s="1433"/>
      <c r="L36332" s="1334"/>
    </row>
    <row r="36333" spans="1:12" ht="24" customHeight="1">
      <c r="A36333" s="1355"/>
      <c r="B36333" s="1355"/>
      <c r="C36333" s="1433"/>
      <c r="E36333" s="1433"/>
      <c r="K36333" s="1433"/>
      <c r="L36333" s="1334"/>
    </row>
    <row r="36334" spans="1:12" ht="24" customHeight="1">
      <c r="A36334" s="1355"/>
      <c r="B36334" s="1355"/>
      <c r="C36334" s="1433"/>
      <c r="E36334" s="1433"/>
      <c r="K36334" s="1433"/>
      <c r="L36334" s="1334"/>
    </row>
    <row r="36335" spans="1:12" ht="24" customHeight="1">
      <c r="A36335" s="1355"/>
      <c r="B36335" s="1355"/>
      <c r="C36335" s="1433"/>
      <c r="E36335" s="1433"/>
      <c r="K36335" s="1433"/>
      <c r="L36335" s="1334"/>
    </row>
    <row r="36336" spans="1:12" ht="24" customHeight="1">
      <c r="A36336" s="1355"/>
      <c r="B36336" s="1355"/>
      <c r="C36336" s="1433"/>
      <c r="E36336" s="1433"/>
      <c r="K36336" s="1433"/>
      <c r="L36336" s="1334"/>
    </row>
    <row r="36337" spans="1:12" ht="24" customHeight="1">
      <c r="A36337" s="1355"/>
      <c r="B36337" s="1355"/>
      <c r="C36337" s="1433"/>
      <c r="E36337" s="1433"/>
      <c r="K36337" s="1433"/>
      <c r="L36337" s="1334"/>
    </row>
    <row r="36338" spans="1:12" ht="24" customHeight="1">
      <c r="A36338" s="1355"/>
      <c r="B36338" s="1355"/>
      <c r="C36338" s="1433"/>
      <c r="E36338" s="1433"/>
      <c r="K36338" s="1433"/>
      <c r="L36338" s="1334"/>
    </row>
    <row r="36339" spans="1:12" ht="24" customHeight="1">
      <c r="A36339" s="1355"/>
      <c r="B36339" s="1355"/>
      <c r="C36339" s="1433"/>
      <c r="E36339" s="1433"/>
      <c r="K36339" s="1433"/>
      <c r="L36339" s="1334"/>
    </row>
    <row r="36340" spans="1:12" ht="24" customHeight="1">
      <c r="A36340" s="1355"/>
      <c r="B36340" s="1355"/>
      <c r="C36340" s="1433"/>
      <c r="E36340" s="1433"/>
      <c r="K36340" s="1433"/>
      <c r="L36340" s="1334"/>
    </row>
    <row r="36341" spans="1:12" ht="24" customHeight="1">
      <c r="A36341" s="1355"/>
      <c r="B36341" s="1355"/>
      <c r="C36341" s="1433"/>
      <c r="E36341" s="1433"/>
      <c r="K36341" s="1433"/>
      <c r="L36341" s="1334"/>
    </row>
    <row r="36342" spans="1:12" ht="24" customHeight="1">
      <c r="A36342" s="1355"/>
      <c r="B36342" s="1355"/>
      <c r="C36342" s="1433"/>
      <c r="E36342" s="1433"/>
      <c r="K36342" s="1433"/>
      <c r="L36342" s="1334"/>
    </row>
    <row r="36343" spans="1:12" ht="24" customHeight="1">
      <c r="A36343" s="1355"/>
      <c r="B36343" s="1355"/>
      <c r="C36343" s="1433"/>
      <c r="E36343" s="1433"/>
      <c r="K36343" s="1433"/>
      <c r="L36343" s="1334"/>
    </row>
    <row r="36344" spans="1:12" ht="24" customHeight="1">
      <c r="A36344" s="1355"/>
      <c r="B36344" s="1355"/>
      <c r="C36344" s="1433"/>
      <c r="E36344" s="1433"/>
      <c r="K36344" s="1433"/>
      <c r="L36344" s="1334"/>
    </row>
    <row r="36345" spans="1:12" ht="24" customHeight="1">
      <c r="A36345" s="1355"/>
      <c r="B36345" s="1355"/>
      <c r="C36345" s="1433"/>
      <c r="E36345" s="1433"/>
      <c r="K36345" s="1433"/>
      <c r="L36345" s="1334"/>
    </row>
    <row r="36346" spans="1:12" ht="24" customHeight="1">
      <c r="A36346" s="1355"/>
      <c r="B36346" s="1355"/>
      <c r="C36346" s="1433"/>
      <c r="E36346" s="1433"/>
      <c r="K36346" s="1433"/>
      <c r="L36346" s="1334"/>
    </row>
    <row r="36347" spans="1:12" ht="24" customHeight="1">
      <c r="A36347" s="1355"/>
      <c r="B36347" s="1355"/>
      <c r="C36347" s="1433"/>
      <c r="E36347" s="1433"/>
      <c r="K36347" s="1433"/>
      <c r="L36347" s="1334"/>
    </row>
    <row r="36348" spans="1:12" ht="24" customHeight="1">
      <c r="A36348" s="1355"/>
      <c r="B36348" s="1355"/>
      <c r="C36348" s="1433"/>
      <c r="E36348" s="1433"/>
      <c r="K36348" s="1433"/>
      <c r="L36348" s="1334"/>
    </row>
    <row r="36349" spans="1:12" ht="24" customHeight="1">
      <c r="A36349" s="1355"/>
      <c r="B36349" s="1355"/>
      <c r="C36349" s="1433"/>
      <c r="E36349" s="1433"/>
      <c r="K36349" s="1433"/>
      <c r="L36349" s="1334"/>
    </row>
    <row r="36350" spans="1:12" ht="24" customHeight="1">
      <c r="A36350" s="1355"/>
      <c r="B36350" s="1355"/>
      <c r="C36350" s="1433"/>
      <c r="E36350" s="1433"/>
      <c r="K36350" s="1433"/>
      <c r="L36350" s="1334"/>
    </row>
    <row r="36351" spans="1:12" ht="24" customHeight="1">
      <c r="A36351" s="1355"/>
      <c r="B36351" s="1355"/>
      <c r="C36351" s="1433"/>
      <c r="E36351" s="1433"/>
      <c r="K36351" s="1433"/>
      <c r="L36351" s="1334"/>
    </row>
    <row r="36352" spans="1:12" ht="24" customHeight="1">
      <c r="A36352" s="1355"/>
      <c r="B36352" s="1355"/>
      <c r="C36352" s="1433"/>
      <c r="E36352" s="1433"/>
      <c r="K36352" s="1433"/>
      <c r="L36352" s="1334"/>
    </row>
    <row r="36353" spans="1:12" ht="24" customHeight="1">
      <c r="A36353" s="1355"/>
      <c r="B36353" s="1355"/>
      <c r="C36353" s="1433"/>
      <c r="E36353" s="1433"/>
      <c r="K36353" s="1433"/>
      <c r="L36353" s="1334"/>
    </row>
    <row r="36354" spans="1:12" ht="24" customHeight="1">
      <c r="A36354" s="1355"/>
      <c r="B36354" s="1355"/>
      <c r="C36354" s="1433"/>
      <c r="E36354" s="1433"/>
      <c r="K36354" s="1433"/>
      <c r="L36354" s="1334"/>
    </row>
    <row r="36355" spans="1:12" ht="24" customHeight="1">
      <c r="A36355" s="1355"/>
      <c r="B36355" s="1355"/>
      <c r="C36355" s="1433"/>
      <c r="E36355" s="1433"/>
      <c r="K36355" s="1433"/>
      <c r="L36355" s="1334"/>
    </row>
    <row r="36356" spans="1:12" ht="24" customHeight="1">
      <c r="A36356" s="1355"/>
      <c r="B36356" s="1355"/>
      <c r="C36356" s="1433"/>
      <c r="E36356" s="1433"/>
      <c r="K36356" s="1433"/>
      <c r="L36356" s="1334"/>
    </row>
    <row r="36357" spans="1:12" ht="24" customHeight="1">
      <c r="A36357" s="1355"/>
      <c r="B36357" s="1355"/>
      <c r="C36357" s="1433"/>
      <c r="E36357" s="1433"/>
      <c r="K36357" s="1433"/>
      <c r="L36357" s="1334"/>
    </row>
    <row r="36358" spans="1:12" ht="24" customHeight="1">
      <c r="A36358" s="1355"/>
      <c r="B36358" s="1355"/>
      <c r="C36358" s="1433"/>
      <c r="E36358" s="1433"/>
      <c r="K36358" s="1433"/>
      <c r="L36358" s="1334"/>
    </row>
    <row r="36359" spans="1:12" ht="24" customHeight="1">
      <c r="A36359" s="1355"/>
      <c r="B36359" s="1355"/>
      <c r="C36359" s="1433"/>
      <c r="E36359" s="1433"/>
      <c r="K36359" s="1433"/>
      <c r="L36359" s="1334"/>
    </row>
    <row r="36360" spans="1:12" ht="24" customHeight="1">
      <c r="A36360" s="1355"/>
      <c r="B36360" s="1355"/>
      <c r="C36360" s="1433"/>
      <c r="E36360" s="1433"/>
      <c r="K36360" s="1433"/>
      <c r="L36360" s="1334"/>
    </row>
    <row r="36361" spans="1:12" ht="24" customHeight="1">
      <c r="A36361" s="1355"/>
      <c r="B36361" s="1355"/>
      <c r="C36361" s="1433"/>
      <c r="E36361" s="1433"/>
      <c r="K36361" s="1433"/>
      <c r="L36361" s="1334"/>
    </row>
    <row r="36362" spans="1:12" ht="24" customHeight="1">
      <c r="A36362" s="1355"/>
      <c r="B36362" s="1355"/>
      <c r="C36362" s="1433"/>
      <c r="E36362" s="1433"/>
      <c r="K36362" s="1433"/>
      <c r="L36362" s="1334"/>
    </row>
    <row r="36363" spans="1:12" ht="24" customHeight="1">
      <c r="A36363" s="1355"/>
      <c r="B36363" s="1355"/>
      <c r="C36363" s="1433"/>
      <c r="E36363" s="1433"/>
      <c r="K36363" s="1433"/>
      <c r="L36363" s="1334"/>
    </row>
    <row r="36364" spans="1:12" ht="24" customHeight="1">
      <c r="A36364" s="1355"/>
      <c r="B36364" s="1355"/>
      <c r="C36364" s="1433"/>
      <c r="E36364" s="1433"/>
      <c r="K36364" s="1433"/>
      <c r="L36364" s="1334"/>
    </row>
    <row r="36365" spans="1:12" ht="24" customHeight="1">
      <c r="A36365" s="1355"/>
      <c r="B36365" s="1355"/>
      <c r="C36365" s="1433"/>
      <c r="E36365" s="1433"/>
      <c r="K36365" s="1433"/>
      <c r="L36365" s="1334"/>
    </row>
    <row r="36366" spans="1:12" ht="24" customHeight="1">
      <c r="A36366" s="1355"/>
      <c r="B36366" s="1355"/>
      <c r="C36366" s="1433"/>
      <c r="E36366" s="1433"/>
      <c r="K36366" s="1433"/>
      <c r="L36366" s="1334"/>
    </row>
    <row r="36367" spans="1:12" ht="24" customHeight="1">
      <c r="A36367" s="1355"/>
      <c r="B36367" s="1355"/>
      <c r="C36367" s="1433"/>
      <c r="E36367" s="1433"/>
      <c r="K36367" s="1433"/>
      <c r="L36367" s="1334"/>
    </row>
    <row r="36368" spans="1:12" ht="24" customHeight="1">
      <c r="A36368" s="1355"/>
      <c r="B36368" s="1355"/>
      <c r="C36368" s="1433"/>
      <c r="E36368" s="1433"/>
      <c r="K36368" s="1433"/>
      <c r="L36368" s="1334"/>
    </row>
    <row r="36369" spans="1:12" ht="24" customHeight="1">
      <c r="A36369" s="1355"/>
      <c r="B36369" s="1355"/>
      <c r="C36369" s="1433"/>
      <c r="E36369" s="1433"/>
      <c r="K36369" s="1433"/>
      <c r="L36369" s="1334"/>
    </row>
    <row r="36370" spans="1:12" ht="24" customHeight="1">
      <c r="A36370" s="1355"/>
      <c r="B36370" s="1355"/>
      <c r="C36370" s="1433"/>
      <c r="E36370" s="1433"/>
      <c r="K36370" s="1433"/>
      <c r="L36370" s="1334"/>
    </row>
    <row r="36371" spans="1:12" ht="24" customHeight="1">
      <c r="A36371" s="1355"/>
      <c r="B36371" s="1355"/>
      <c r="C36371" s="1433"/>
      <c r="E36371" s="1433"/>
      <c r="K36371" s="1433"/>
      <c r="L36371" s="1334"/>
    </row>
    <row r="36372" spans="1:12" ht="24" customHeight="1">
      <c r="A36372" s="1355"/>
      <c r="B36372" s="1355"/>
      <c r="C36372" s="1433"/>
      <c r="E36372" s="1433"/>
      <c r="K36372" s="1433"/>
      <c r="L36372" s="1334"/>
    </row>
    <row r="36373" spans="1:12" ht="24" customHeight="1">
      <c r="A36373" s="1355"/>
      <c r="B36373" s="1355"/>
      <c r="C36373" s="1433"/>
      <c r="E36373" s="1433"/>
      <c r="K36373" s="1433"/>
      <c r="L36373" s="1334"/>
    </row>
    <row r="36374" spans="1:12" ht="24" customHeight="1">
      <c r="A36374" s="1355"/>
      <c r="B36374" s="1355"/>
      <c r="C36374" s="1433"/>
      <c r="E36374" s="1433"/>
      <c r="K36374" s="1433"/>
      <c r="L36374" s="1334"/>
    </row>
    <row r="36375" spans="1:12" ht="24" customHeight="1">
      <c r="A36375" s="1355"/>
      <c r="B36375" s="1355"/>
      <c r="C36375" s="1433"/>
      <c r="E36375" s="1433"/>
      <c r="K36375" s="1433"/>
      <c r="L36375" s="1334"/>
    </row>
    <row r="36376" spans="1:12" ht="24" customHeight="1">
      <c r="A36376" s="1355"/>
      <c r="B36376" s="1355"/>
      <c r="C36376" s="1433"/>
      <c r="E36376" s="1433"/>
      <c r="K36376" s="1433"/>
      <c r="L36376" s="1334"/>
    </row>
    <row r="36377" spans="1:12" ht="24" customHeight="1">
      <c r="A36377" s="1355"/>
      <c r="B36377" s="1355"/>
      <c r="C36377" s="1433"/>
      <c r="E36377" s="1433"/>
      <c r="K36377" s="1433"/>
      <c r="L36377" s="1334"/>
    </row>
    <row r="36378" spans="1:12" ht="24" customHeight="1">
      <c r="A36378" s="1355"/>
      <c r="B36378" s="1355"/>
      <c r="C36378" s="1433"/>
      <c r="E36378" s="1433"/>
      <c r="K36378" s="1433"/>
      <c r="L36378" s="1334"/>
    </row>
    <row r="36379" spans="1:12" ht="24" customHeight="1">
      <c r="A36379" s="1355"/>
      <c r="B36379" s="1355"/>
      <c r="C36379" s="1433"/>
      <c r="E36379" s="1433"/>
      <c r="K36379" s="1433"/>
      <c r="L36379" s="1334"/>
    </row>
    <row r="36380" spans="1:12" ht="24" customHeight="1">
      <c r="A36380" s="1355"/>
      <c r="B36380" s="1355"/>
      <c r="C36380" s="1433"/>
      <c r="E36380" s="1433"/>
      <c r="K36380" s="1433"/>
      <c r="L36380" s="1334"/>
    </row>
    <row r="36381" spans="1:12" ht="24" customHeight="1">
      <c r="A36381" s="1355"/>
      <c r="B36381" s="1355"/>
      <c r="C36381" s="1433"/>
      <c r="E36381" s="1433"/>
      <c r="K36381" s="1433"/>
      <c r="L36381" s="1334"/>
    </row>
    <row r="36382" spans="1:12" ht="24" customHeight="1">
      <c r="A36382" s="1355"/>
      <c r="B36382" s="1355"/>
      <c r="C36382" s="1433"/>
      <c r="E36382" s="1433"/>
      <c r="K36382" s="1433"/>
      <c r="L36382" s="1334"/>
    </row>
    <row r="36383" spans="1:12" ht="24" customHeight="1">
      <c r="A36383" s="1355"/>
      <c r="B36383" s="1355"/>
      <c r="C36383" s="1433"/>
      <c r="E36383" s="1433"/>
      <c r="K36383" s="1433"/>
      <c r="L36383" s="1334"/>
    </row>
    <row r="36384" spans="1:12" ht="24" customHeight="1">
      <c r="A36384" s="1355"/>
      <c r="B36384" s="1355"/>
      <c r="C36384" s="1433"/>
      <c r="E36384" s="1433"/>
      <c r="K36384" s="1433"/>
      <c r="L36384" s="1334"/>
    </row>
    <row r="36385" spans="1:12" ht="24" customHeight="1">
      <c r="A36385" s="1355"/>
      <c r="B36385" s="1355"/>
      <c r="C36385" s="1433"/>
      <c r="E36385" s="1433"/>
      <c r="K36385" s="1433"/>
      <c r="L36385" s="1334"/>
    </row>
    <row r="36386" spans="1:12" ht="24" customHeight="1">
      <c r="A36386" s="1355"/>
      <c r="B36386" s="1355"/>
      <c r="C36386" s="1433"/>
      <c r="E36386" s="1433"/>
      <c r="K36386" s="1433"/>
      <c r="L36386" s="1334"/>
    </row>
    <row r="36387" spans="1:12" ht="24" customHeight="1">
      <c r="A36387" s="1355"/>
      <c r="B36387" s="1355"/>
      <c r="C36387" s="1433"/>
      <c r="E36387" s="1433"/>
      <c r="K36387" s="1433"/>
      <c r="L36387" s="1334"/>
    </row>
    <row r="36388" spans="1:12" ht="24" customHeight="1">
      <c r="A36388" s="1355"/>
      <c r="B36388" s="1355"/>
      <c r="C36388" s="1433"/>
      <c r="E36388" s="1433"/>
      <c r="K36388" s="1433"/>
      <c r="L36388" s="1334"/>
    </row>
    <row r="36389" spans="1:12" ht="24" customHeight="1">
      <c r="A36389" s="1355"/>
      <c r="B36389" s="1355"/>
      <c r="C36389" s="1433"/>
      <c r="E36389" s="1433"/>
      <c r="K36389" s="1433"/>
      <c r="L36389" s="1334"/>
    </row>
    <row r="36390" spans="1:12" ht="24" customHeight="1">
      <c r="A36390" s="1355"/>
      <c r="B36390" s="1355"/>
      <c r="C36390" s="1433"/>
      <c r="E36390" s="1433"/>
      <c r="K36390" s="1433"/>
      <c r="L36390" s="1334"/>
    </row>
    <row r="36391" spans="1:12" ht="24" customHeight="1">
      <c r="A36391" s="1355"/>
      <c r="B36391" s="1355"/>
      <c r="C36391" s="1433"/>
      <c r="E36391" s="1433"/>
      <c r="K36391" s="1433"/>
      <c r="L36391" s="1334"/>
    </row>
    <row r="36392" spans="1:12" ht="24" customHeight="1">
      <c r="A36392" s="1355"/>
      <c r="B36392" s="1355"/>
      <c r="C36392" s="1433"/>
      <c r="E36392" s="1433"/>
      <c r="K36392" s="1433"/>
      <c r="L36392" s="1334"/>
    </row>
    <row r="36393" spans="1:12" ht="24" customHeight="1">
      <c r="A36393" s="1355"/>
      <c r="B36393" s="1355"/>
      <c r="C36393" s="1433"/>
      <c r="E36393" s="1433"/>
      <c r="K36393" s="1433"/>
      <c r="L36393" s="1334"/>
    </row>
    <row r="36394" spans="1:12" ht="24" customHeight="1">
      <c r="A36394" s="1355"/>
      <c r="B36394" s="1355"/>
      <c r="C36394" s="1433"/>
      <c r="E36394" s="1433"/>
      <c r="K36394" s="1433"/>
      <c r="L36394" s="1334"/>
    </row>
    <row r="36395" spans="1:12" ht="24" customHeight="1">
      <c r="A36395" s="1355"/>
      <c r="B36395" s="1355"/>
      <c r="C36395" s="1433"/>
      <c r="E36395" s="1433"/>
      <c r="K36395" s="1433"/>
      <c r="L36395" s="1334"/>
    </row>
    <row r="36396" spans="1:12" ht="24" customHeight="1">
      <c r="A36396" s="1355"/>
      <c r="B36396" s="1355"/>
      <c r="C36396" s="1433"/>
      <c r="E36396" s="1433"/>
      <c r="K36396" s="1433"/>
      <c r="L36396" s="1334"/>
    </row>
    <row r="36397" spans="1:12" ht="24" customHeight="1">
      <c r="A36397" s="1355"/>
      <c r="B36397" s="1355"/>
      <c r="C36397" s="1433"/>
      <c r="E36397" s="1433"/>
      <c r="K36397" s="1433"/>
      <c r="L36397" s="1334"/>
    </row>
    <row r="36398" spans="1:12" ht="24" customHeight="1">
      <c r="A36398" s="1355"/>
      <c r="B36398" s="1355"/>
      <c r="C36398" s="1433"/>
      <c r="E36398" s="1433"/>
      <c r="K36398" s="1433"/>
      <c r="L36398" s="1334"/>
    </row>
    <row r="36399" spans="1:12" ht="24" customHeight="1">
      <c r="A36399" s="1355"/>
      <c r="B36399" s="1355"/>
      <c r="C36399" s="1433"/>
      <c r="E36399" s="1433"/>
      <c r="K36399" s="1433"/>
      <c r="L36399" s="1334"/>
    </row>
    <row r="36400" spans="1:12" ht="24" customHeight="1">
      <c r="A36400" s="1355"/>
      <c r="B36400" s="1355"/>
      <c r="C36400" s="1433"/>
      <c r="E36400" s="1433"/>
      <c r="K36400" s="1433"/>
      <c r="L36400" s="1334"/>
    </row>
    <row r="36401" spans="1:12" ht="24" customHeight="1">
      <c r="A36401" s="1355"/>
      <c r="B36401" s="1355"/>
      <c r="C36401" s="1433"/>
      <c r="E36401" s="1433"/>
      <c r="K36401" s="1433"/>
      <c r="L36401" s="1334"/>
    </row>
    <row r="36402" spans="1:12" ht="24" customHeight="1">
      <c r="A36402" s="1355"/>
      <c r="B36402" s="1355"/>
      <c r="C36402" s="1433"/>
      <c r="E36402" s="1433"/>
      <c r="K36402" s="1433"/>
      <c r="L36402" s="1334"/>
    </row>
    <row r="36403" spans="1:12" ht="24" customHeight="1">
      <c r="A36403" s="1355"/>
      <c r="B36403" s="1355"/>
      <c r="C36403" s="1433"/>
      <c r="E36403" s="1433"/>
      <c r="K36403" s="1433"/>
      <c r="L36403" s="1334"/>
    </row>
    <row r="36404" spans="1:12" ht="24" customHeight="1">
      <c r="A36404" s="1355"/>
      <c r="B36404" s="1355"/>
      <c r="C36404" s="1433"/>
      <c r="E36404" s="1433"/>
      <c r="K36404" s="1433"/>
      <c r="L36404" s="1334"/>
    </row>
    <row r="36405" spans="1:12" ht="24" customHeight="1">
      <c r="A36405" s="1355"/>
      <c r="B36405" s="1355"/>
      <c r="C36405" s="1433"/>
      <c r="E36405" s="1433"/>
      <c r="K36405" s="1433"/>
      <c r="L36405" s="1334"/>
    </row>
    <row r="36406" spans="1:12" ht="24" customHeight="1">
      <c r="A36406" s="1355"/>
      <c r="B36406" s="1355"/>
      <c r="C36406" s="1433"/>
      <c r="E36406" s="1433"/>
      <c r="K36406" s="1433"/>
      <c r="L36406" s="1334"/>
    </row>
    <row r="36407" spans="1:12" ht="24" customHeight="1">
      <c r="A36407" s="1355"/>
      <c r="B36407" s="1355"/>
      <c r="C36407" s="1433"/>
      <c r="E36407" s="1433"/>
      <c r="K36407" s="1433"/>
      <c r="L36407" s="1334"/>
    </row>
    <row r="36408" spans="1:12" ht="24" customHeight="1">
      <c r="A36408" s="1355"/>
      <c r="B36408" s="1355"/>
      <c r="C36408" s="1433"/>
      <c r="E36408" s="1433"/>
      <c r="K36408" s="1433"/>
      <c r="L36408" s="1334"/>
    </row>
    <row r="36409" spans="1:12" ht="24" customHeight="1">
      <c r="A36409" s="1355"/>
      <c r="B36409" s="1355"/>
      <c r="C36409" s="1433"/>
      <c r="E36409" s="1433"/>
      <c r="K36409" s="1433"/>
      <c r="L36409" s="1334"/>
    </row>
    <row r="36410" spans="1:12" ht="24" customHeight="1">
      <c r="A36410" s="1355"/>
      <c r="B36410" s="1355"/>
      <c r="C36410" s="1433"/>
      <c r="E36410" s="1433"/>
      <c r="K36410" s="1433"/>
      <c r="L36410" s="1334"/>
    </row>
    <row r="36411" spans="1:12" ht="24" customHeight="1">
      <c r="A36411" s="1355"/>
      <c r="B36411" s="1355"/>
      <c r="C36411" s="1433"/>
      <c r="E36411" s="1433"/>
      <c r="K36411" s="1433"/>
      <c r="L36411" s="1334"/>
    </row>
    <row r="36412" spans="1:12" ht="24" customHeight="1">
      <c r="A36412" s="1355"/>
      <c r="B36412" s="1355"/>
      <c r="C36412" s="1433"/>
      <c r="E36412" s="1433"/>
      <c r="K36412" s="1433"/>
      <c r="L36412" s="1334"/>
    </row>
    <row r="36413" spans="1:12" ht="24" customHeight="1">
      <c r="A36413" s="1355"/>
      <c r="B36413" s="1355"/>
      <c r="C36413" s="1433"/>
      <c r="E36413" s="1433"/>
      <c r="K36413" s="1433"/>
      <c r="L36413" s="1334"/>
    </row>
    <row r="36414" spans="1:12" ht="24" customHeight="1">
      <c r="A36414" s="1355"/>
      <c r="B36414" s="1355"/>
      <c r="C36414" s="1433"/>
      <c r="E36414" s="1433"/>
      <c r="K36414" s="1433"/>
      <c r="L36414" s="1334"/>
    </row>
    <row r="36415" spans="1:12" ht="24" customHeight="1">
      <c r="A36415" s="1355"/>
      <c r="B36415" s="1355"/>
      <c r="C36415" s="1433"/>
      <c r="E36415" s="1433"/>
      <c r="K36415" s="1433"/>
      <c r="L36415" s="1334"/>
    </row>
    <row r="36416" spans="1:12" ht="24" customHeight="1">
      <c r="A36416" s="1355"/>
      <c r="B36416" s="1355"/>
      <c r="C36416" s="1433"/>
      <c r="E36416" s="1433"/>
      <c r="K36416" s="1433"/>
      <c r="L36416" s="1334"/>
    </row>
    <row r="36417" spans="1:12" ht="24" customHeight="1">
      <c r="A36417" s="1355"/>
      <c r="B36417" s="1355"/>
      <c r="C36417" s="1433"/>
      <c r="E36417" s="1433"/>
      <c r="K36417" s="1433"/>
      <c r="L36417" s="1334"/>
    </row>
    <row r="36418" spans="1:12" ht="24" customHeight="1">
      <c r="A36418" s="1355"/>
      <c r="B36418" s="1355"/>
      <c r="C36418" s="1433"/>
      <c r="E36418" s="1433"/>
      <c r="K36418" s="1433"/>
      <c r="L36418" s="1334"/>
    </row>
    <row r="36419" spans="1:12" ht="24" customHeight="1">
      <c r="A36419" s="1355"/>
      <c r="B36419" s="1355"/>
      <c r="C36419" s="1433"/>
      <c r="E36419" s="1433"/>
      <c r="K36419" s="1433"/>
      <c r="L36419" s="1334"/>
    </row>
    <row r="36420" spans="1:12" ht="24" customHeight="1">
      <c r="A36420" s="1355"/>
      <c r="B36420" s="1355"/>
      <c r="C36420" s="1433"/>
      <c r="E36420" s="1433"/>
      <c r="K36420" s="1433"/>
      <c r="L36420" s="1334"/>
    </row>
    <row r="36421" spans="1:12" ht="24" customHeight="1">
      <c r="A36421" s="1355"/>
      <c r="B36421" s="1355"/>
      <c r="C36421" s="1433"/>
      <c r="E36421" s="1433"/>
      <c r="K36421" s="1433"/>
      <c r="L36421" s="1334"/>
    </row>
    <row r="36422" spans="1:12" ht="24" customHeight="1">
      <c r="A36422" s="1355"/>
      <c r="B36422" s="1355"/>
      <c r="C36422" s="1433"/>
      <c r="E36422" s="1433"/>
      <c r="K36422" s="1433"/>
      <c r="L36422" s="1334"/>
    </row>
    <row r="36423" spans="1:12" ht="24" customHeight="1">
      <c r="A36423" s="1355"/>
      <c r="B36423" s="1355"/>
      <c r="C36423" s="1433"/>
      <c r="E36423" s="1433"/>
      <c r="K36423" s="1433"/>
      <c r="L36423" s="1334"/>
    </row>
    <row r="36424" spans="1:12" ht="24" customHeight="1">
      <c r="A36424" s="1355"/>
      <c r="B36424" s="1355"/>
      <c r="C36424" s="1433"/>
      <c r="E36424" s="1433"/>
      <c r="K36424" s="1433"/>
      <c r="L36424" s="1334"/>
    </row>
    <row r="36425" spans="1:12" ht="24" customHeight="1">
      <c r="A36425" s="1355"/>
      <c r="B36425" s="1355"/>
      <c r="C36425" s="1433"/>
      <c r="E36425" s="1433"/>
      <c r="K36425" s="1433"/>
      <c r="L36425" s="1334"/>
    </row>
    <row r="36426" spans="1:12" ht="24" customHeight="1">
      <c r="A36426" s="1355"/>
      <c r="B36426" s="1355"/>
      <c r="C36426" s="1433"/>
      <c r="E36426" s="1433"/>
      <c r="K36426" s="1433"/>
      <c r="L36426" s="1334"/>
    </row>
    <row r="36427" spans="1:12" ht="24" customHeight="1">
      <c r="A36427" s="1355"/>
      <c r="B36427" s="1355"/>
      <c r="C36427" s="1433"/>
      <c r="E36427" s="1433"/>
      <c r="K36427" s="1433"/>
      <c r="L36427" s="1334"/>
    </row>
    <row r="36428" spans="1:12" ht="24" customHeight="1">
      <c r="A36428" s="1355"/>
      <c r="B36428" s="1355"/>
      <c r="C36428" s="1433"/>
      <c r="E36428" s="1433"/>
      <c r="K36428" s="1433"/>
      <c r="L36428" s="1334"/>
    </row>
    <row r="36429" spans="1:12" ht="24" customHeight="1">
      <c r="A36429" s="1355"/>
      <c r="B36429" s="1355"/>
      <c r="C36429" s="1433"/>
      <c r="E36429" s="1433"/>
      <c r="K36429" s="1433"/>
      <c r="L36429" s="1334"/>
    </row>
    <row r="36430" spans="1:12" ht="24" customHeight="1">
      <c r="A36430" s="1355"/>
      <c r="B36430" s="1355"/>
      <c r="C36430" s="1433"/>
      <c r="E36430" s="1433"/>
      <c r="K36430" s="1433"/>
      <c r="L36430" s="1334"/>
    </row>
    <row r="36431" spans="1:12" ht="24" customHeight="1">
      <c r="A36431" s="1355"/>
      <c r="B36431" s="1355"/>
      <c r="C36431" s="1433"/>
      <c r="E36431" s="1433"/>
      <c r="K36431" s="1433"/>
      <c r="L36431" s="1334"/>
    </row>
    <row r="36432" spans="1:12" ht="24" customHeight="1">
      <c r="A36432" s="1355"/>
      <c r="B36432" s="1355"/>
      <c r="C36432" s="1433"/>
      <c r="E36432" s="1433"/>
      <c r="K36432" s="1433"/>
      <c r="L36432" s="1334"/>
    </row>
    <row r="36433" spans="1:12" ht="24" customHeight="1">
      <c r="A36433" s="1355"/>
      <c r="B36433" s="1355"/>
      <c r="C36433" s="1433"/>
      <c r="E36433" s="1433"/>
      <c r="K36433" s="1433"/>
      <c r="L36433" s="1334"/>
    </row>
    <row r="36434" spans="1:12" ht="24" customHeight="1">
      <c r="A36434" s="1355"/>
      <c r="B36434" s="1355"/>
      <c r="C36434" s="1433"/>
      <c r="E36434" s="1433"/>
      <c r="K36434" s="1433"/>
      <c r="L36434" s="1334"/>
    </row>
    <row r="36435" spans="1:12" ht="24" customHeight="1">
      <c r="A36435" s="1355"/>
      <c r="B36435" s="1355"/>
      <c r="C36435" s="1433"/>
      <c r="E36435" s="1433"/>
      <c r="K36435" s="1433"/>
      <c r="L36435" s="1334"/>
    </row>
    <row r="36436" spans="1:12" ht="24" customHeight="1">
      <c r="A36436" s="1355"/>
      <c r="B36436" s="1355"/>
      <c r="C36436" s="1433"/>
      <c r="E36436" s="1433"/>
      <c r="K36436" s="1433"/>
      <c r="L36436" s="1334"/>
    </row>
    <row r="36437" spans="1:12" ht="24" customHeight="1">
      <c r="A36437" s="1355"/>
      <c r="B36437" s="1355"/>
      <c r="C36437" s="1433"/>
      <c r="E36437" s="1433"/>
      <c r="K36437" s="1433"/>
      <c r="L36437" s="1334"/>
    </row>
    <row r="36438" spans="1:12" ht="24" customHeight="1">
      <c r="A36438" s="1355"/>
      <c r="B36438" s="1355"/>
      <c r="C36438" s="1433"/>
      <c r="E36438" s="1433"/>
      <c r="K36438" s="1433"/>
      <c r="L36438" s="1334"/>
    </row>
    <row r="36439" spans="1:12" ht="24" customHeight="1">
      <c r="A36439" s="1355"/>
      <c r="B36439" s="1355"/>
      <c r="C36439" s="1433"/>
      <c r="E36439" s="1433"/>
      <c r="K36439" s="1433"/>
      <c r="L36439" s="1334"/>
    </row>
    <row r="36440" spans="1:12" ht="24" customHeight="1">
      <c r="A36440" s="1355"/>
      <c r="B36440" s="1355"/>
      <c r="C36440" s="1433"/>
      <c r="E36440" s="1433"/>
      <c r="K36440" s="1433"/>
      <c r="L36440" s="1334"/>
    </row>
    <row r="36441" spans="1:12" ht="24" customHeight="1">
      <c r="A36441" s="1355"/>
      <c r="B36441" s="1355"/>
      <c r="C36441" s="1433"/>
      <c r="E36441" s="1433"/>
      <c r="K36441" s="1433"/>
      <c r="L36441" s="1334"/>
    </row>
    <row r="36442" spans="1:12" ht="24" customHeight="1">
      <c r="A36442" s="1355"/>
      <c r="B36442" s="1355"/>
      <c r="C36442" s="1433"/>
      <c r="E36442" s="1433"/>
      <c r="K36442" s="1433"/>
      <c r="L36442" s="1334"/>
    </row>
    <row r="36443" spans="1:12" ht="24" customHeight="1">
      <c r="A36443" s="1355"/>
      <c r="B36443" s="1355"/>
      <c r="C36443" s="1433"/>
      <c r="E36443" s="1433"/>
      <c r="K36443" s="1433"/>
      <c r="L36443" s="1334"/>
    </row>
    <row r="36444" spans="1:12" ht="24" customHeight="1">
      <c r="A36444" s="1355"/>
      <c r="B36444" s="1355"/>
      <c r="C36444" s="1433"/>
      <c r="E36444" s="1433"/>
      <c r="K36444" s="1433"/>
      <c r="L36444" s="1334"/>
    </row>
    <row r="36445" spans="1:12" ht="24" customHeight="1">
      <c r="A36445" s="1355"/>
      <c r="B36445" s="1355"/>
      <c r="C36445" s="1433"/>
      <c r="E36445" s="1433"/>
      <c r="K36445" s="1433"/>
      <c r="L36445" s="1334"/>
    </row>
    <row r="36446" spans="1:12" ht="24" customHeight="1">
      <c r="A36446" s="1355"/>
      <c r="B36446" s="1355"/>
      <c r="C36446" s="1433"/>
      <c r="E36446" s="1433"/>
      <c r="K36446" s="1433"/>
      <c r="L36446" s="1334"/>
    </row>
    <row r="36447" spans="1:12" ht="24" customHeight="1">
      <c r="A36447" s="1355"/>
      <c r="B36447" s="1355"/>
      <c r="C36447" s="1433"/>
      <c r="E36447" s="1433"/>
      <c r="K36447" s="1433"/>
      <c r="L36447" s="1334"/>
    </row>
    <row r="36448" spans="1:12" ht="24" customHeight="1">
      <c r="A36448" s="1355"/>
      <c r="B36448" s="1355"/>
      <c r="C36448" s="1433"/>
      <c r="E36448" s="1433"/>
      <c r="K36448" s="1433"/>
      <c r="L36448" s="1334"/>
    </row>
    <row r="36449" spans="1:12" ht="24" customHeight="1">
      <c r="A36449" s="1355"/>
      <c r="B36449" s="1355"/>
      <c r="C36449" s="1433"/>
      <c r="E36449" s="1433"/>
      <c r="K36449" s="1433"/>
      <c r="L36449" s="1334"/>
    </row>
    <row r="36450" spans="1:12" ht="24" customHeight="1">
      <c r="A36450" s="1355"/>
      <c r="B36450" s="1355"/>
      <c r="C36450" s="1433"/>
      <c r="E36450" s="1433"/>
      <c r="K36450" s="1433"/>
      <c r="L36450" s="1334"/>
    </row>
    <row r="36451" spans="1:12" ht="24" customHeight="1">
      <c r="A36451" s="1355"/>
      <c r="B36451" s="1355"/>
      <c r="C36451" s="1433"/>
      <c r="E36451" s="1433"/>
      <c r="K36451" s="1433"/>
      <c r="L36451" s="1334"/>
    </row>
    <row r="36452" spans="1:12" ht="24" customHeight="1">
      <c r="A36452" s="1355"/>
      <c r="B36452" s="1355"/>
      <c r="C36452" s="1433"/>
      <c r="E36452" s="1433"/>
      <c r="K36452" s="1433"/>
      <c r="L36452" s="1334"/>
    </row>
    <row r="36453" spans="1:12" ht="24" customHeight="1">
      <c r="A36453" s="1355"/>
      <c r="B36453" s="1355"/>
      <c r="C36453" s="1433"/>
      <c r="E36453" s="1433"/>
      <c r="K36453" s="1433"/>
      <c r="L36453" s="1334"/>
    </row>
    <row r="36454" spans="1:12" ht="24" customHeight="1">
      <c r="A36454" s="1355"/>
      <c r="B36454" s="1355"/>
      <c r="C36454" s="1433"/>
      <c r="E36454" s="1433"/>
      <c r="K36454" s="1433"/>
      <c r="L36454" s="1334"/>
    </row>
    <row r="36455" spans="1:12" ht="24" customHeight="1">
      <c r="A36455" s="1355"/>
      <c r="B36455" s="1355"/>
      <c r="C36455" s="1433"/>
      <c r="E36455" s="1433"/>
      <c r="K36455" s="1433"/>
      <c r="L36455" s="1334"/>
    </row>
    <row r="36456" spans="1:12" ht="24" customHeight="1">
      <c r="A36456" s="1355"/>
      <c r="B36456" s="1355"/>
      <c r="C36456" s="1433"/>
      <c r="E36456" s="1433"/>
      <c r="K36456" s="1433"/>
      <c r="L36456" s="1334"/>
    </row>
    <row r="36457" spans="1:12" ht="24" customHeight="1">
      <c r="A36457" s="1355"/>
      <c r="B36457" s="1355"/>
      <c r="C36457" s="1433"/>
      <c r="E36457" s="1433"/>
      <c r="K36457" s="1433"/>
      <c r="L36457" s="1334"/>
    </row>
    <row r="36458" spans="1:12" ht="24" customHeight="1">
      <c r="A36458" s="1355"/>
      <c r="B36458" s="1355"/>
      <c r="C36458" s="1433"/>
      <c r="E36458" s="1433"/>
      <c r="K36458" s="1433"/>
      <c r="L36458" s="1334"/>
    </row>
    <row r="36459" spans="1:12" ht="24" customHeight="1">
      <c r="A36459" s="1355"/>
      <c r="B36459" s="1355"/>
      <c r="C36459" s="1433"/>
      <c r="E36459" s="1433"/>
      <c r="K36459" s="1433"/>
      <c r="L36459" s="1334"/>
    </row>
    <row r="36460" spans="1:12" ht="24" customHeight="1">
      <c r="A36460" s="1355"/>
      <c r="B36460" s="1355"/>
      <c r="C36460" s="1433"/>
      <c r="E36460" s="1433"/>
      <c r="K36460" s="1433"/>
      <c r="L36460" s="1334"/>
    </row>
    <row r="36461" spans="1:12" ht="24" customHeight="1">
      <c r="A36461" s="1355"/>
      <c r="B36461" s="1355"/>
      <c r="C36461" s="1433"/>
      <c r="E36461" s="1433"/>
      <c r="K36461" s="1433"/>
      <c r="L36461" s="1334"/>
    </row>
    <row r="36462" spans="1:12" ht="24" customHeight="1">
      <c r="A36462" s="1355"/>
      <c r="B36462" s="1355"/>
      <c r="C36462" s="1433"/>
      <c r="E36462" s="1433"/>
      <c r="K36462" s="1433"/>
      <c r="L36462" s="1334"/>
    </row>
    <row r="36463" spans="1:12" ht="24" customHeight="1">
      <c r="A36463" s="1355"/>
      <c r="B36463" s="1355"/>
      <c r="C36463" s="1433"/>
      <c r="E36463" s="1433"/>
      <c r="K36463" s="1433"/>
      <c r="L36463" s="1334"/>
    </row>
    <row r="36464" spans="1:12" ht="24" customHeight="1">
      <c r="A36464" s="1355"/>
      <c r="B36464" s="1355"/>
      <c r="C36464" s="1433"/>
      <c r="E36464" s="1433"/>
      <c r="K36464" s="1433"/>
      <c r="L36464" s="1334"/>
    </row>
    <row r="36465" spans="1:12" ht="24" customHeight="1">
      <c r="A36465" s="1355"/>
      <c r="B36465" s="1355"/>
      <c r="C36465" s="1433"/>
      <c r="E36465" s="1433"/>
      <c r="K36465" s="1433"/>
      <c r="L36465" s="1334"/>
    </row>
    <row r="36466" spans="1:12" ht="24" customHeight="1">
      <c r="A36466" s="1355"/>
      <c r="B36466" s="1355"/>
      <c r="C36466" s="1433"/>
      <c r="E36466" s="1433"/>
      <c r="K36466" s="1433"/>
      <c r="L36466" s="1334"/>
    </row>
    <row r="36467" spans="1:12" ht="24" customHeight="1">
      <c r="A36467" s="1355"/>
      <c r="B36467" s="1355"/>
      <c r="C36467" s="1433"/>
      <c r="E36467" s="1433"/>
      <c r="K36467" s="1433"/>
      <c r="L36467" s="1334"/>
    </row>
    <row r="36468" spans="1:12" ht="24" customHeight="1">
      <c r="A36468" s="1355"/>
      <c r="B36468" s="1355"/>
      <c r="C36468" s="1433"/>
      <c r="E36468" s="1433"/>
      <c r="K36468" s="1433"/>
      <c r="L36468" s="1334"/>
    </row>
    <row r="36469" spans="1:12" ht="24" customHeight="1">
      <c r="A36469" s="1355"/>
      <c r="B36469" s="1355"/>
      <c r="C36469" s="1433"/>
      <c r="E36469" s="1433"/>
      <c r="K36469" s="1433"/>
      <c r="L36469" s="1334"/>
    </row>
    <row r="36470" spans="1:12" ht="24" customHeight="1">
      <c r="A36470" s="1355"/>
      <c r="B36470" s="1355"/>
      <c r="C36470" s="1433"/>
      <c r="E36470" s="1433"/>
      <c r="K36470" s="1433"/>
      <c r="L36470" s="1334"/>
    </row>
    <row r="36471" spans="1:12" ht="24" customHeight="1">
      <c r="A36471" s="1355"/>
      <c r="B36471" s="1355"/>
      <c r="C36471" s="1433"/>
      <c r="E36471" s="1433"/>
      <c r="K36471" s="1433"/>
      <c r="L36471" s="1334"/>
    </row>
    <row r="36472" spans="1:12" ht="24" customHeight="1">
      <c r="A36472" s="1355"/>
      <c r="B36472" s="1355"/>
      <c r="C36472" s="1433"/>
      <c r="E36472" s="1433"/>
      <c r="K36472" s="1433"/>
      <c r="L36472" s="1334"/>
    </row>
    <row r="36473" spans="1:12" ht="24" customHeight="1">
      <c r="A36473" s="1355"/>
      <c r="B36473" s="1355"/>
      <c r="C36473" s="1433"/>
      <c r="E36473" s="1433"/>
      <c r="K36473" s="1433"/>
      <c r="L36473" s="1334"/>
    </row>
    <row r="36474" spans="1:12" ht="24" customHeight="1">
      <c r="A36474" s="1355"/>
      <c r="B36474" s="1355"/>
      <c r="C36474" s="1433"/>
      <c r="E36474" s="1433"/>
      <c r="K36474" s="1433"/>
      <c r="L36474" s="1334"/>
    </row>
    <row r="36475" spans="1:12" ht="24" customHeight="1">
      <c r="A36475" s="1355"/>
      <c r="B36475" s="1355"/>
      <c r="C36475" s="1433"/>
      <c r="E36475" s="1433"/>
      <c r="K36475" s="1433"/>
      <c r="L36475" s="1334"/>
    </row>
    <row r="36476" spans="1:12" ht="24" customHeight="1">
      <c r="A36476" s="1355"/>
      <c r="B36476" s="1355"/>
      <c r="C36476" s="1433"/>
      <c r="E36476" s="1433"/>
      <c r="K36476" s="1433"/>
      <c r="L36476" s="1334"/>
    </row>
    <row r="36477" spans="1:12" ht="24" customHeight="1">
      <c r="A36477" s="1355"/>
      <c r="B36477" s="1355"/>
      <c r="C36477" s="1433"/>
      <c r="E36477" s="1433"/>
      <c r="K36477" s="1433"/>
      <c r="L36477" s="1334"/>
    </row>
    <row r="36478" spans="1:12" ht="24" customHeight="1">
      <c r="A36478" s="1355"/>
      <c r="B36478" s="1355"/>
      <c r="C36478" s="1433"/>
      <c r="E36478" s="1433"/>
      <c r="K36478" s="1433"/>
      <c r="L36478" s="1334"/>
    </row>
    <row r="36479" spans="1:12" ht="24" customHeight="1">
      <c r="A36479" s="1355"/>
      <c r="B36479" s="1355"/>
      <c r="C36479" s="1433"/>
      <c r="E36479" s="1433"/>
      <c r="K36479" s="1433"/>
      <c r="L36479" s="1334"/>
    </row>
    <row r="36480" spans="1:12" ht="24" customHeight="1">
      <c r="A36480" s="1355"/>
      <c r="B36480" s="1355"/>
      <c r="C36480" s="1433"/>
      <c r="E36480" s="1433"/>
      <c r="K36480" s="1433"/>
      <c r="L36480" s="1334"/>
    </row>
    <row r="36481" spans="1:12" ht="24" customHeight="1">
      <c r="A36481" s="1355"/>
      <c r="B36481" s="1355"/>
      <c r="C36481" s="1433"/>
      <c r="E36481" s="1433"/>
      <c r="K36481" s="1433"/>
      <c r="L36481" s="1334"/>
    </row>
    <row r="36482" spans="1:12" ht="24" customHeight="1">
      <c r="A36482" s="1355"/>
      <c r="B36482" s="1355"/>
      <c r="C36482" s="1433"/>
      <c r="E36482" s="1433"/>
      <c r="K36482" s="1433"/>
      <c r="L36482" s="1334"/>
    </row>
    <row r="36483" spans="1:12" ht="24" customHeight="1">
      <c r="A36483" s="1355"/>
      <c r="B36483" s="1355"/>
      <c r="C36483" s="1433"/>
      <c r="E36483" s="1433"/>
      <c r="K36483" s="1433"/>
      <c r="L36483" s="1334"/>
    </row>
    <row r="36484" spans="1:12" ht="24" customHeight="1">
      <c r="A36484" s="1355"/>
      <c r="B36484" s="1355"/>
      <c r="C36484" s="1433"/>
      <c r="E36484" s="1433"/>
      <c r="K36484" s="1433"/>
      <c r="L36484" s="1334"/>
    </row>
    <row r="36485" spans="1:12" ht="24" customHeight="1">
      <c r="A36485" s="1355"/>
      <c r="B36485" s="1355"/>
      <c r="C36485" s="1433"/>
      <c r="E36485" s="1433"/>
      <c r="K36485" s="1433"/>
      <c r="L36485" s="1334"/>
    </row>
    <row r="36486" spans="1:12" ht="24" customHeight="1">
      <c r="A36486" s="1355"/>
      <c r="B36486" s="1355"/>
      <c r="C36486" s="1433"/>
      <c r="E36486" s="1433"/>
      <c r="K36486" s="1433"/>
      <c r="L36486" s="1334"/>
    </row>
    <row r="36487" spans="1:12" ht="24" customHeight="1">
      <c r="A36487" s="1355"/>
      <c r="B36487" s="1355"/>
      <c r="C36487" s="1433"/>
      <c r="E36487" s="1433"/>
      <c r="K36487" s="1433"/>
      <c r="L36487" s="1334"/>
    </row>
    <row r="36488" spans="1:12" ht="24" customHeight="1">
      <c r="A36488" s="1355"/>
      <c r="B36488" s="1355"/>
      <c r="C36488" s="1433"/>
      <c r="E36488" s="1433"/>
      <c r="K36488" s="1433"/>
      <c r="L36488" s="1334"/>
    </row>
    <row r="36489" spans="1:12" ht="24" customHeight="1">
      <c r="A36489" s="1355"/>
      <c r="B36489" s="1355"/>
      <c r="C36489" s="1433"/>
      <c r="E36489" s="1433"/>
      <c r="K36489" s="1433"/>
      <c r="L36489" s="1334"/>
    </row>
    <row r="36490" spans="1:12" ht="24" customHeight="1">
      <c r="A36490" s="1355"/>
      <c r="B36490" s="1355"/>
      <c r="C36490" s="1433"/>
      <c r="E36490" s="1433"/>
      <c r="K36490" s="1433"/>
      <c r="L36490" s="1334"/>
    </row>
    <row r="36491" spans="1:12" ht="24" customHeight="1">
      <c r="A36491" s="1355"/>
      <c r="B36491" s="1355"/>
      <c r="C36491" s="1433"/>
      <c r="E36491" s="1433"/>
      <c r="K36491" s="1433"/>
      <c r="L36491" s="1334"/>
    </row>
    <row r="36492" spans="1:12" ht="24" customHeight="1">
      <c r="A36492" s="1355"/>
      <c r="B36492" s="1355"/>
      <c r="C36492" s="1433"/>
      <c r="E36492" s="1433"/>
      <c r="K36492" s="1433"/>
      <c r="L36492" s="1334"/>
    </row>
    <row r="36493" spans="1:12" ht="24" customHeight="1">
      <c r="A36493" s="1355"/>
      <c r="B36493" s="1355"/>
      <c r="C36493" s="1433"/>
      <c r="E36493" s="1433"/>
      <c r="K36493" s="1433"/>
      <c r="L36493" s="1334"/>
    </row>
    <row r="36494" spans="1:12" ht="24" customHeight="1">
      <c r="A36494" s="1355"/>
      <c r="B36494" s="1355"/>
      <c r="C36494" s="1433"/>
      <c r="E36494" s="1433"/>
      <c r="K36494" s="1433"/>
      <c r="L36494" s="1334"/>
    </row>
    <row r="36495" spans="1:12" ht="24" customHeight="1">
      <c r="A36495" s="1355"/>
      <c r="B36495" s="1355"/>
      <c r="C36495" s="1433"/>
      <c r="E36495" s="1433"/>
      <c r="K36495" s="1433"/>
      <c r="L36495" s="1334"/>
    </row>
    <row r="36496" spans="1:12" ht="24" customHeight="1">
      <c r="A36496" s="1355"/>
      <c r="B36496" s="1355"/>
      <c r="C36496" s="1433"/>
      <c r="E36496" s="1433"/>
      <c r="K36496" s="1433"/>
      <c r="L36496" s="1334"/>
    </row>
    <row r="36497" spans="1:12" ht="24" customHeight="1">
      <c r="A36497" s="1355"/>
      <c r="B36497" s="1355"/>
      <c r="C36497" s="1433"/>
      <c r="E36497" s="1433"/>
      <c r="K36497" s="1433"/>
      <c r="L36497" s="1334"/>
    </row>
    <row r="36498" spans="1:12" ht="24" customHeight="1">
      <c r="A36498" s="1355"/>
      <c r="B36498" s="1355"/>
      <c r="C36498" s="1433"/>
      <c r="E36498" s="1433"/>
      <c r="K36498" s="1433"/>
      <c r="L36498" s="1334"/>
    </row>
    <row r="36499" spans="1:12" ht="24" customHeight="1">
      <c r="A36499" s="1355"/>
      <c r="B36499" s="1355"/>
      <c r="C36499" s="1433"/>
      <c r="E36499" s="1433"/>
      <c r="K36499" s="1433"/>
      <c r="L36499" s="1334"/>
    </row>
    <row r="36500" spans="1:12" ht="24" customHeight="1">
      <c r="A36500" s="1355"/>
      <c r="B36500" s="1355"/>
      <c r="C36500" s="1433"/>
      <c r="E36500" s="1433"/>
      <c r="K36500" s="1433"/>
      <c r="L36500" s="1334"/>
    </row>
    <row r="36501" spans="1:12" ht="24" customHeight="1">
      <c r="A36501" s="1355"/>
      <c r="B36501" s="1355"/>
      <c r="C36501" s="1433"/>
      <c r="E36501" s="1433"/>
      <c r="K36501" s="1433"/>
      <c r="L36501" s="1334"/>
    </row>
    <row r="36502" spans="1:12" ht="24" customHeight="1">
      <c r="A36502" s="1355"/>
      <c r="B36502" s="1355"/>
      <c r="C36502" s="1433"/>
      <c r="E36502" s="1433"/>
      <c r="K36502" s="1433"/>
      <c r="L36502" s="1334"/>
    </row>
    <row r="36503" spans="1:12" ht="24" customHeight="1">
      <c r="A36503" s="1355"/>
      <c r="B36503" s="1355"/>
      <c r="C36503" s="1433"/>
      <c r="E36503" s="1433"/>
      <c r="K36503" s="1433"/>
      <c r="L36503" s="1334"/>
    </row>
    <row r="36504" spans="1:12" ht="24" customHeight="1">
      <c r="A36504" s="1355"/>
      <c r="B36504" s="1355"/>
      <c r="C36504" s="1433"/>
      <c r="E36504" s="1433"/>
      <c r="K36504" s="1433"/>
      <c r="L36504" s="1334"/>
    </row>
    <row r="36505" spans="1:12" ht="24" customHeight="1">
      <c r="A36505" s="1355"/>
      <c r="B36505" s="1355"/>
      <c r="C36505" s="1433"/>
      <c r="E36505" s="1433"/>
      <c r="K36505" s="1433"/>
      <c r="L36505" s="1334"/>
    </row>
    <row r="36506" spans="1:12" ht="24" customHeight="1">
      <c r="A36506" s="1355"/>
      <c r="B36506" s="1355"/>
      <c r="C36506" s="1433"/>
      <c r="E36506" s="1433"/>
      <c r="K36506" s="1433"/>
      <c r="L36506" s="1334"/>
    </row>
    <row r="36507" spans="1:12" ht="24" customHeight="1">
      <c r="A36507" s="1355"/>
      <c r="B36507" s="1355"/>
      <c r="C36507" s="1433"/>
      <c r="E36507" s="1433"/>
      <c r="K36507" s="1433"/>
      <c r="L36507" s="1334"/>
    </row>
    <row r="36508" spans="1:12" ht="24" customHeight="1">
      <c r="A36508" s="1355"/>
      <c r="B36508" s="1355"/>
      <c r="C36508" s="1433"/>
      <c r="E36508" s="1433"/>
      <c r="K36508" s="1433"/>
      <c r="L36508" s="1334"/>
    </row>
    <row r="36509" spans="1:12" ht="24" customHeight="1">
      <c r="A36509" s="1355"/>
      <c r="B36509" s="1355"/>
      <c r="C36509" s="1433"/>
      <c r="E36509" s="1433"/>
      <c r="K36509" s="1433"/>
      <c r="L36509" s="1334"/>
    </row>
    <row r="36510" spans="1:12" ht="24" customHeight="1">
      <c r="A36510" s="1355"/>
      <c r="B36510" s="1355"/>
      <c r="C36510" s="1433"/>
      <c r="E36510" s="1433"/>
      <c r="K36510" s="1433"/>
      <c r="L36510" s="1334"/>
    </row>
    <row r="36511" spans="1:12" ht="24" customHeight="1">
      <c r="A36511" s="1355"/>
      <c r="B36511" s="1355"/>
      <c r="C36511" s="1433"/>
      <c r="E36511" s="1433"/>
      <c r="K36511" s="1433"/>
      <c r="L36511" s="1334"/>
    </row>
    <row r="36512" spans="1:12" ht="24" customHeight="1">
      <c r="A36512" s="1355"/>
      <c r="B36512" s="1355"/>
      <c r="C36512" s="1433"/>
      <c r="E36512" s="1433"/>
      <c r="K36512" s="1433"/>
      <c r="L36512" s="1334"/>
    </row>
    <row r="36513" spans="1:12" ht="24" customHeight="1">
      <c r="A36513" s="1355"/>
      <c r="B36513" s="1355"/>
      <c r="C36513" s="1433"/>
      <c r="E36513" s="1433"/>
      <c r="K36513" s="1433"/>
      <c r="L36513" s="1334"/>
    </row>
    <row r="36514" spans="1:12" ht="24" customHeight="1">
      <c r="A36514" s="1355"/>
      <c r="B36514" s="1355"/>
      <c r="C36514" s="1433"/>
      <c r="E36514" s="1433"/>
      <c r="K36514" s="1433"/>
      <c r="L36514" s="1334"/>
    </row>
    <row r="36515" spans="1:12" ht="24" customHeight="1">
      <c r="A36515" s="1355"/>
      <c r="B36515" s="1355"/>
      <c r="C36515" s="1433"/>
      <c r="E36515" s="1433"/>
      <c r="K36515" s="1433"/>
      <c r="L36515" s="1334"/>
    </row>
    <row r="36516" spans="1:12" ht="24" customHeight="1">
      <c r="A36516" s="1355"/>
      <c r="B36516" s="1355"/>
      <c r="C36516" s="1433"/>
      <c r="E36516" s="1433"/>
      <c r="K36516" s="1433"/>
      <c r="L36516" s="1334"/>
    </row>
    <row r="36517" spans="1:12" ht="24" customHeight="1">
      <c r="A36517" s="1355"/>
      <c r="B36517" s="1355"/>
      <c r="C36517" s="1433"/>
      <c r="E36517" s="1433"/>
      <c r="K36517" s="1433"/>
      <c r="L36517" s="1334"/>
    </row>
    <row r="36518" spans="1:12" ht="24" customHeight="1">
      <c r="A36518" s="1355"/>
      <c r="B36518" s="1355"/>
      <c r="C36518" s="1433"/>
      <c r="E36518" s="1433"/>
      <c r="K36518" s="1433"/>
      <c r="L36518" s="1334"/>
    </row>
    <row r="36519" spans="1:12" ht="24" customHeight="1">
      <c r="A36519" s="1355"/>
      <c r="B36519" s="1355"/>
      <c r="C36519" s="1433"/>
      <c r="E36519" s="1433"/>
      <c r="K36519" s="1433"/>
      <c r="L36519" s="1334"/>
    </row>
    <row r="36520" spans="1:12" ht="24" customHeight="1">
      <c r="A36520" s="1355"/>
      <c r="B36520" s="1355"/>
      <c r="C36520" s="1433"/>
      <c r="E36520" s="1433"/>
      <c r="K36520" s="1433"/>
      <c r="L36520" s="1334"/>
    </row>
    <row r="36521" spans="1:12" ht="24" customHeight="1">
      <c r="A36521" s="1355"/>
      <c r="B36521" s="1355"/>
      <c r="C36521" s="1433"/>
      <c r="E36521" s="1433"/>
      <c r="K36521" s="1433"/>
      <c r="L36521" s="1334"/>
    </row>
    <row r="36522" spans="1:12" ht="24" customHeight="1">
      <c r="A36522" s="1355"/>
      <c r="B36522" s="1355"/>
      <c r="C36522" s="1433"/>
      <c r="E36522" s="1433"/>
      <c r="K36522" s="1433"/>
      <c r="L36522" s="1334"/>
    </row>
    <row r="36523" spans="1:12" ht="24" customHeight="1">
      <c r="A36523" s="1355"/>
      <c r="B36523" s="1355"/>
      <c r="C36523" s="1433"/>
      <c r="E36523" s="1433"/>
      <c r="K36523" s="1433"/>
      <c r="L36523" s="1334"/>
    </row>
    <row r="36524" spans="1:12" ht="24" customHeight="1">
      <c r="A36524" s="1355"/>
      <c r="B36524" s="1355"/>
      <c r="C36524" s="1433"/>
      <c r="E36524" s="1433"/>
      <c r="K36524" s="1433"/>
      <c r="L36524" s="1334"/>
    </row>
    <row r="36525" spans="1:12" ht="24" customHeight="1">
      <c r="A36525" s="1355"/>
      <c r="B36525" s="1355"/>
      <c r="C36525" s="1433"/>
      <c r="E36525" s="1433"/>
      <c r="K36525" s="1433"/>
      <c r="L36525" s="1334"/>
    </row>
    <row r="36526" spans="1:12" ht="24" customHeight="1">
      <c r="A36526" s="1355"/>
      <c r="B36526" s="1355"/>
      <c r="C36526" s="1433"/>
      <c r="E36526" s="1433"/>
      <c r="K36526" s="1433"/>
      <c r="L36526" s="1334"/>
    </row>
    <row r="36527" spans="1:12" ht="24" customHeight="1">
      <c r="A36527" s="1355"/>
      <c r="B36527" s="1355"/>
      <c r="C36527" s="1433"/>
      <c r="E36527" s="1433"/>
      <c r="K36527" s="1433"/>
      <c r="L36527" s="1334"/>
    </row>
    <row r="36528" spans="1:12" ht="24" customHeight="1">
      <c r="A36528" s="1355"/>
      <c r="B36528" s="1355"/>
      <c r="C36528" s="1433"/>
      <c r="E36528" s="1433"/>
      <c r="K36528" s="1433"/>
      <c r="L36528" s="1334"/>
    </row>
    <row r="36529" spans="1:12" ht="24" customHeight="1">
      <c r="A36529" s="1355"/>
      <c r="B36529" s="1355"/>
      <c r="C36529" s="1433"/>
      <c r="E36529" s="1433"/>
      <c r="K36529" s="1433"/>
      <c r="L36529" s="1334"/>
    </row>
    <row r="36530" spans="1:12" ht="24" customHeight="1">
      <c r="A36530" s="1355"/>
      <c r="B36530" s="1355"/>
      <c r="C36530" s="1433"/>
      <c r="E36530" s="1433"/>
      <c r="K36530" s="1433"/>
      <c r="L36530" s="1334"/>
    </row>
    <row r="36531" spans="1:12" ht="24" customHeight="1">
      <c r="A36531" s="1355"/>
      <c r="B36531" s="1355"/>
      <c r="C36531" s="1433"/>
      <c r="E36531" s="1433"/>
      <c r="K36531" s="1433"/>
      <c r="L36531" s="1334"/>
    </row>
    <row r="36532" spans="1:12" ht="24" customHeight="1">
      <c r="A36532" s="1355"/>
      <c r="B36532" s="1355"/>
      <c r="C36532" s="1433"/>
      <c r="E36532" s="1433"/>
      <c r="K36532" s="1433"/>
      <c r="L36532" s="1334"/>
    </row>
    <row r="36533" spans="1:12" ht="24" customHeight="1">
      <c r="A36533" s="1355"/>
      <c r="B36533" s="1355"/>
      <c r="C36533" s="1433"/>
      <c r="E36533" s="1433"/>
      <c r="K36533" s="1433"/>
      <c r="L36533" s="1334"/>
    </row>
    <row r="36534" spans="1:12" ht="24" customHeight="1">
      <c r="A36534" s="1355"/>
      <c r="B36534" s="1355"/>
      <c r="C36534" s="1433"/>
      <c r="E36534" s="1433"/>
      <c r="K36534" s="1433"/>
      <c r="L36534" s="1334"/>
    </row>
    <row r="36535" spans="1:12" ht="24" customHeight="1">
      <c r="A36535" s="1355"/>
      <c r="B36535" s="1355"/>
      <c r="C36535" s="1433"/>
      <c r="E36535" s="1433"/>
      <c r="K36535" s="1433"/>
      <c r="L36535" s="1334"/>
    </row>
    <row r="36536" spans="1:12" ht="24" customHeight="1">
      <c r="A36536" s="1355"/>
      <c r="B36536" s="1355"/>
      <c r="C36536" s="1433"/>
      <c r="E36536" s="1433"/>
      <c r="K36536" s="1433"/>
      <c r="L36536" s="1334"/>
    </row>
    <row r="36537" spans="1:12" ht="24" customHeight="1">
      <c r="A36537" s="1355"/>
      <c r="B36537" s="1355"/>
      <c r="C36537" s="1433"/>
      <c r="E36537" s="1433"/>
      <c r="K36537" s="1433"/>
      <c r="L36537" s="1334"/>
    </row>
    <row r="36538" spans="1:12" ht="24" customHeight="1">
      <c r="A36538" s="1355"/>
      <c r="B36538" s="1355"/>
      <c r="C36538" s="1433"/>
      <c r="E36538" s="1433"/>
      <c r="K36538" s="1433"/>
      <c r="L36538" s="1334"/>
    </row>
    <row r="36539" spans="1:12" ht="24" customHeight="1">
      <c r="A36539" s="1355"/>
      <c r="B36539" s="1355"/>
      <c r="C36539" s="1433"/>
      <c r="E36539" s="1433"/>
      <c r="K36539" s="1433"/>
      <c r="L36539" s="1334"/>
    </row>
    <row r="36540" spans="1:12" ht="24" customHeight="1">
      <c r="A36540" s="1355"/>
      <c r="B36540" s="1355"/>
      <c r="C36540" s="1433"/>
      <c r="E36540" s="1433"/>
      <c r="K36540" s="1433"/>
      <c r="L36540" s="1334"/>
    </row>
    <row r="36541" spans="1:12" ht="24" customHeight="1">
      <c r="A36541" s="1355"/>
      <c r="B36541" s="1355"/>
      <c r="C36541" s="1433"/>
      <c r="E36541" s="1433"/>
      <c r="K36541" s="1433"/>
      <c r="L36541" s="1334"/>
    </row>
    <row r="36542" spans="1:12" ht="24" customHeight="1">
      <c r="A36542" s="1355"/>
      <c r="B36542" s="1355"/>
      <c r="C36542" s="1433"/>
      <c r="E36542" s="1433"/>
      <c r="K36542" s="1433"/>
      <c r="L36542" s="1334"/>
    </row>
    <row r="36543" spans="1:12" ht="24" customHeight="1">
      <c r="A36543" s="1355"/>
      <c r="B36543" s="1355"/>
      <c r="C36543" s="1433"/>
      <c r="E36543" s="1433"/>
      <c r="K36543" s="1433"/>
      <c r="L36543" s="1334"/>
    </row>
    <row r="36544" spans="1:12" ht="24" customHeight="1">
      <c r="A36544" s="1355"/>
      <c r="B36544" s="1355"/>
      <c r="C36544" s="1433"/>
      <c r="E36544" s="1433"/>
      <c r="K36544" s="1433"/>
      <c r="L36544" s="1334"/>
    </row>
    <row r="36545" spans="1:12" ht="24" customHeight="1">
      <c r="A36545" s="1355"/>
      <c r="B36545" s="1355"/>
      <c r="C36545" s="1433"/>
      <c r="E36545" s="1433"/>
      <c r="K36545" s="1433"/>
      <c r="L36545" s="1334"/>
    </row>
    <row r="36546" spans="1:12" ht="24" customHeight="1">
      <c r="A36546" s="1355"/>
      <c r="B36546" s="1355"/>
      <c r="C36546" s="1433"/>
      <c r="E36546" s="1433"/>
      <c r="K36546" s="1433"/>
      <c r="L36546" s="1334"/>
    </row>
    <row r="36547" spans="1:12" ht="24" customHeight="1">
      <c r="A36547" s="1355"/>
      <c r="B36547" s="1355"/>
      <c r="C36547" s="1433"/>
      <c r="E36547" s="1433"/>
      <c r="K36547" s="1433"/>
      <c r="L36547" s="1334"/>
    </row>
    <row r="36548" spans="1:12" ht="24" customHeight="1">
      <c r="A36548" s="1355"/>
      <c r="B36548" s="1355"/>
      <c r="C36548" s="1433"/>
      <c r="E36548" s="1433"/>
      <c r="K36548" s="1433"/>
      <c r="L36548" s="1334"/>
    </row>
    <row r="36549" spans="1:12" ht="24" customHeight="1">
      <c r="A36549" s="1355"/>
      <c r="B36549" s="1355"/>
      <c r="C36549" s="1433"/>
      <c r="E36549" s="1433"/>
      <c r="K36549" s="1433"/>
      <c r="L36549" s="1334"/>
    </row>
    <row r="36550" spans="1:12" ht="24" customHeight="1">
      <c r="A36550" s="1355"/>
      <c r="B36550" s="1355"/>
      <c r="C36550" s="1433"/>
      <c r="E36550" s="1433"/>
      <c r="K36550" s="1433"/>
      <c r="L36550" s="1334"/>
    </row>
    <row r="36551" spans="1:12" ht="24" customHeight="1">
      <c r="A36551" s="1355"/>
      <c r="B36551" s="1355"/>
      <c r="C36551" s="1433"/>
      <c r="E36551" s="1433"/>
      <c r="K36551" s="1433"/>
      <c r="L36551" s="1334"/>
    </row>
    <row r="36552" spans="1:12" ht="24" customHeight="1">
      <c r="A36552" s="1355"/>
      <c r="B36552" s="1355"/>
      <c r="C36552" s="1433"/>
      <c r="E36552" s="1433"/>
      <c r="K36552" s="1433"/>
      <c r="L36552" s="1334"/>
    </row>
    <row r="36553" spans="1:12" ht="24" customHeight="1">
      <c r="A36553" s="1355"/>
      <c r="B36553" s="1355"/>
      <c r="C36553" s="1433"/>
      <c r="E36553" s="1433"/>
      <c r="K36553" s="1433"/>
      <c r="L36553" s="1334"/>
    </row>
    <row r="36554" spans="1:12" ht="24" customHeight="1">
      <c r="A36554" s="1355"/>
      <c r="B36554" s="1355"/>
      <c r="C36554" s="1433"/>
      <c r="E36554" s="1433"/>
      <c r="K36554" s="1433"/>
      <c r="L36554" s="1334"/>
    </row>
    <row r="36555" spans="1:12" ht="24" customHeight="1">
      <c r="A36555" s="1355"/>
      <c r="B36555" s="1355"/>
      <c r="C36555" s="1433"/>
      <c r="E36555" s="1433"/>
      <c r="K36555" s="1433"/>
      <c r="L36555" s="1334"/>
    </row>
    <row r="36556" spans="1:12" ht="24" customHeight="1">
      <c r="A36556" s="1355"/>
      <c r="B36556" s="1355"/>
      <c r="C36556" s="1433"/>
      <c r="E36556" s="1433"/>
      <c r="K36556" s="1433"/>
      <c r="L36556" s="1334"/>
    </row>
    <row r="36557" spans="1:12" ht="24" customHeight="1">
      <c r="A36557" s="1355"/>
      <c r="B36557" s="1355"/>
      <c r="C36557" s="1433"/>
      <c r="E36557" s="1433"/>
      <c r="K36557" s="1433"/>
      <c r="L36557" s="1334"/>
    </row>
    <row r="36558" spans="1:12" ht="24" customHeight="1">
      <c r="A36558" s="1355"/>
      <c r="B36558" s="1355"/>
      <c r="C36558" s="1433"/>
      <c r="E36558" s="1433"/>
      <c r="K36558" s="1433"/>
      <c r="L36558" s="1334"/>
    </row>
    <row r="36559" spans="1:12" ht="24" customHeight="1">
      <c r="A36559" s="1355"/>
      <c r="B36559" s="1355"/>
      <c r="C36559" s="1433"/>
      <c r="E36559" s="1433"/>
      <c r="K36559" s="1433"/>
      <c r="L36559" s="1334"/>
    </row>
    <row r="36560" spans="1:12" ht="24" customHeight="1">
      <c r="A36560" s="1355"/>
      <c r="B36560" s="1355"/>
      <c r="C36560" s="1433"/>
      <c r="E36560" s="1433"/>
      <c r="K36560" s="1433"/>
      <c r="L36560" s="1334"/>
    </row>
    <row r="36561" spans="1:12" ht="24" customHeight="1">
      <c r="A36561" s="1355"/>
      <c r="B36561" s="1355"/>
      <c r="C36561" s="1433"/>
      <c r="E36561" s="1433"/>
      <c r="K36561" s="1433"/>
      <c r="L36561" s="1334"/>
    </row>
    <row r="36562" spans="1:12" ht="24" customHeight="1">
      <c r="A36562" s="1355"/>
      <c r="B36562" s="1355"/>
      <c r="C36562" s="1433"/>
      <c r="E36562" s="1433"/>
      <c r="K36562" s="1433"/>
      <c r="L36562" s="1334"/>
    </row>
    <row r="36563" spans="1:12" ht="24" customHeight="1">
      <c r="A36563" s="1355"/>
      <c r="B36563" s="1355"/>
      <c r="C36563" s="1433"/>
      <c r="E36563" s="1433"/>
      <c r="K36563" s="1433"/>
      <c r="L36563" s="1334"/>
    </row>
    <row r="36564" spans="1:12" ht="24" customHeight="1">
      <c r="A36564" s="1355"/>
      <c r="B36564" s="1355"/>
      <c r="C36564" s="1433"/>
      <c r="E36564" s="1433"/>
      <c r="K36564" s="1433"/>
      <c r="L36564" s="1334"/>
    </row>
    <row r="36565" spans="1:12" ht="24" customHeight="1">
      <c r="A36565" s="1355"/>
      <c r="B36565" s="1355"/>
      <c r="C36565" s="1433"/>
      <c r="E36565" s="1433"/>
      <c r="K36565" s="1433"/>
      <c r="L36565" s="1334"/>
    </row>
    <row r="36566" spans="1:12" ht="24" customHeight="1">
      <c r="A36566" s="1355"/>
      <c r="B36566" s="1355"/>
      <c r="C36566" s="1433"/>
      <c r="E36566" s="1433"/>
      <c r="K36566" s="1433"/>
      <c r="L36566" s="1334"/>
    </row>
    <row r="36567" spans="1:12" ht="24" customHeight="1">
      <c r="A36567" s="1355"/>
      <c r="B36567" s="1355"/>
      <c r="C36567" s="1433"/>
      <c r="E36567" s="1433"/>
      <c r="K36567" s="1433"/>
      <c r="L36567" s="1334"/>
    </row>
    <row r="36568" spans="1:12" ht="24" customHeight="1">
      <c r="A36568" s="1355"/>
      <c r="B36568" s="1355"/>
      <c r="C36568" s="1433"/>
      <c r="E36568" s="1433"/>
      <c r="K36568" s="1433"/>
      <c r="L36568" s="1334"/>
    </row>
    <row r="36569" spans="1:12" ht="24" customHeight="1">
      <c r="A36569" s="1355"/>
      <c r="B36569" s="1355"/>
      <c r="C36569" s="1433"/>
      <c r="E36569" s="1433"/>
      <c r="K36569" s="1433"/>
      <c r="L36569" s="1334"/>
    </row>
    <row r="36570" spans="1:12" ht="24" customHeight="1">
      <c r="A36570" s="1355"/>
      <c r="B36570" s="1355"/>
      <c r="C36570" s="1433"/>
      <c r="E36570" s="1433"/>
      <c r="K36570" s="1433"/>
      <c r="L36570" s="1334"/>
    </row>
    <row r="36571" spans="1:12" ht="24" customHeight="1">
      <c r="A36571" s="1355"/>
      <c r="B36571" s="1355"/>
      <c r="C36571" s="1433"/>
      <c r="E36571" s="1433"/>
      <c r="K36571" s="1433"/>
      <c r="L36571" s="1334"/>
    </row>
    <row r="36572" spans="1:12" ht="24" customHeight="1">
      <c r="A36572" s="1355"/>
      <c r="B36572" s="1355"/>
      <c r="C36572" s="1433"/>
      <c r="E36572" s="1433"/>
      <c r="K36572" s="1433"/>
      <c r="L36572" s="1334"/>
    </row>
    <row r="36573" spans="1:12" ht="24" customHeight="1">
      <c r="A36573" s="1355"/>
      <c r="B36573" s="1355"/>
      <c r="C36573" s="1433"/>
      <c r="E36573" s="1433"/>
      <c r="K36573" s="1433"/>
      <c r="L36573" s="1334"/>
    </row>
    <row r="36574" spans="1:12" ht="24" customHeight="1">
      <c r="A36574" s="1355"/>
      <c r="B36574" s="1355"/>
      <c r="C36574" s="1433"/>
      <c r="E36574" s="1433"/>
      <c r="K36574" s="1433"/>
      <c r="L36574" s="1334"/>
    </row>
    <row r="36575" spans="1:12" ht="24" customHeight="1">
      <c r="A36575" s="1355"/>
      <c r="B36575" s="1355"/>
      <c r="C36575" s="1433"/>
      <c r="E36575" s="1433"/>
      <c r="K36575" s="1433"/>
      <c r="L36575" s="1334"/>
    </row>
    <row r="36576" spans="1:12" ht="24" customHeight="1">
      <c r="A36576" s="1355"/>
      <c r="B36576" s="1355"/>
      <c r="C36576" s="1433"/>
      <c r="E36576" s="1433"/>
      <c r="K36576" s="1433"/>
      <c r="L36576" s="1334"/>
    </row>
    <row r="36577" spans="1:12" ht="24" customHeight="1">
      <c r="A36577" s="1355"/>
      <c r="B36577" s="1355"/>
      <c r="C36577" s="1433"/>
      <c r="E36577" s="1433"/>
      <c r="K36577" s="1433"/>
      <c r="L36577" s="1334"/>
    </row>
    <row r="36578" spans="1:12" ht="24" customHeight="1">
      <c r="A36578" s="1355"/>
      <c r="B36578" s="1355"/>
      <c r="C36578" s="1433"/>
      <c r="E36578" s="1433"/>
      <c r="K36578" s="1433"/>
      <c r="L36578" s="1334"/>
    </row>
    <row r="36579" spans="1:12" ht="24" customHeight="1">
      <c r="A36579" s="1355"/>
      <c r="B36579" s="1355"/>
      <c r="C36579" s="1433"/>
      <c r="E36579" s="1433"/>
      <c r="K36579" s="1433"/>
      <c r="L36579" s="1334"/>
    </row>
    <row r="36580" spans="1:12" ht="24" customHeight="1">
      <c r="A36580" s="1355"/>
      <c r="B36580" s="1355"/>
      <c r="C36580" s="1433"/>
      <c r="E36580" s="1433"/>
      <c r="K36580" s="1433"/>
      <c r="L36580" s="1334"/>
    </row>
    <row r="36581" spans="1:12" ht="24" customHeight="1">
      <c r="A36581" s="1355"/>
      <c r="B36581" s="1355"/>
      <c r="C36581" s="1433"/>
      <c r="E36581" s="1433"/>
      <c r="K36581" s="1433"/>
      <c r="L36581" s="1334"/>
    </row>
    <row r="36582" spans="1:12" ht="24" customHeight="1">
      <c r="A36582" s="1355"/>
      <c r="B36582" s="1355"/>
      <c r="C36582" s="1433"/>
      <c r="E36582" s="1433"/>
      <c r="K36582" s="1433"/>
      <c r="L36582" s="1334"/>
    </row>
    <row r="36583" spans="1:12" ht="24" customHeight="1">
      <c r="A36583" s="1355"/>
      <c r="B36583" s="1355"/>
      <c r="C36583" s="1433"/>
      <c r="E36583" s="1433"/>
      <c r="K36583" s="1433"/>
      <c r="L36583" s="1334"/>
    </row>
    <row r="36584" spans="1:12" ht="24" customHeight="1">
      <c r="A36584" s="1355"/>
      <c r="B36584" s="1355"/>
      <c r="C36584" s="1433"/>
      <c r="E36584" s="1433"/>
      <c r="K36584" s="1433"/>
      <c r="L36584" s="1334"/>
    </row>
    <row r="36585" spans="1:12" ht="24" customHeight="1">
      <c r="A36585" s="1355"/>
      <c r="B36585" s="1355"/>
      <c r="C36585" s="1433"/>
      <c r="E36585" s="1433"/>
      <c r="K36585" s="1433"/>
      <c r="L36585" s="1334"/>
    </row>
    <row r="36586" spans="1:12" ht="24" customHeight="1">
      <c r="A36586" s="1355"/>
      <c r="B36586" s="1355"/>
      <c r="C36586" s="1433"/>
      <c r="E36586" s="1433"/>
      <c r="K36586" s="1433"/>
      <c r="L36586" s="1334"/>
    </row>
    <row r="36587" spans="1:12" ht="24" customHeight="1">
      <c r="A36587" s="1355"/>
      <c r="B36587" s="1355"/>
      <c r="C36587" s="1433"/>
      <c r="E36587" s="1433"/>
      <c r="K36587" s="1433"/>
      <c r="L36587" s="1334"/>
    </row>
    <row r="36588" spans="1:12" ht="24" customHeight="1">
      <c r="A36588" s="1355"/>
      <c r="B36588" s="1355"/>
      <c r="C36588" s="1433"/>
      <c r="E36588" s="1433"/>
      <c r="K36588" s="1433"/>
      <c r="L36588" s="1334"/>
    </row>
    <row r="36589" spans="1:12" ht="24" customHeight="1">
      <c r="A36589" s="1355"/>
      <c r="B36589" s="1355"/>
      <c r="C36589" s="1433"/>
      <c r="E36589" s="1433"/>
      <c r="K36589" s="1433"/>
      <c r="L36589" s="1334"/>
    </row>
    <row r="36590" spans="1:12" ht="24" customHeight="1">
      <c r="A36590" s="1355"/>
      <c r="B36590" s="1355"/>
      <c r="C36590" s="1433"/>
      <c r="E36590" s="1433"/>
      <c r="K36590" s="1433"/>
      <c r="L36590" s="1334"/>
    </row>
    <row r="36591" spans="1:12" ht="24" customHeight="1">
      <c r="A36591" s="1355"/>
      <c r="B36591" s="1355"/>
      <c r="C36591" s="1433"/>
      <c r="E36591" s="1433"/>
      <c r="K36591" s="1433"/>
      <c r="L36591" s="1334"/>
    </row>
    <row r="36592" spans="1:12" ht="24" customHeight="1">
      <c r="A36592" s="1355"/>
      <c r="B36592" s="1355"/>
      <c r="C36592" s="1433"/>
      <c r="E36592" s="1433"/>
      <c r="K36592" s="1433"/>
      <c r="L36592" s="1334"/>
    </row>
    <row r="36593" spans="1:12" ht="24" customHeight="1">
      <c r="A36593" s="1355"/>
      <c r="B36593" s="1355"/>
      <c r="C36593" s="1433"/>
      <c r="E36593" s="1433"/>
      <c r="K36593" s="1433"/>
      <c r="L36593" s="1334"/>
    </row>
    <row r="36594" spans="1:12" ht="24" customHeight="1">
      <c r="A36594" s="1355"/>
      <c r="B36594" s="1355"/>
      <c r="C36594" s="1433"/>
      <c r="E36594" s="1433"/>
      <c r="K36594" s="1433"/>
      <c r="L36594" s="1334"/>
    </row>
    <row r="36595" spans="1:12" ht="24" customHeight="1">
      <c r="A36595" s="1355"/>
      <c r="B36595" s="1355"/>
      <c r="C36595" s="1433"/>
      <c r="E36595" s="1433"/>
      <c r="K36595" s="1433"/>
      <c r="L36595" s="1334"/>
    </row>
    <row r="36596" spans="1:12" ht="24" customHeight="1">
      <c r="A36596" s="1355"/>
      <c r="B36596" s="1355"/>
      <c r="C36596" s="1433"/>
      <c r="E36596" s="1433"/>
      <c r="K36596" s="1433"/>
      <c r="L36596" s="1334"/>
    </row>
    <row r="36597" spans="1:12" ht="24" customHeight="1">
      <c r="A36597" s="1355"/>
      <c r="B36597" s="1355"/>
      <c r="C36597" s="1433"/>
      <c r="E36597" s="1433"/>
      <c r="K36597" s="1433"/>
      <c r="L36597" s="1334"/>
    </row>
    <row r="36598" spans="1:12" ht="24" customHeight="1">
      <c r="A36598" s="1355"/>
      <c r="B36598" s="1355"/>
      <c r="C36598" s="1433"/>
      <c r="E36598" s="1433"/>
      <c r="K36598" s="1433"/>
      <c r="L36598" s="1334"/>
    </row>
    <row r="36599" spans="1:12" ht="24" customHeight="1">
      <c r="A36599" s="1355"/>
      <c r="B36599" s="1355"/>
      <c r="C36599" s="1433"/>
      <c r="E36599" s="1433"/>
      <c r="K36599" s="1433"/>
      <c r="L36599" s="1334"/>
    </row>
    <row r="36600" spans="1:12" ht="24" customHeight="1">
      <c r="A36600" s="1355"/>
      <c r="B36600" s="1355"/>
      <c r="C36600" s="1433"/>
      <c r="E36600" s="1433"/>
      <c r="K36600" s="1433"/>
      <c r="L36600" s="1334"/>
    </row>
    <row r="36601" spans="1:12" ht="24" customHeight="1">
      <c r="A36601" s="1355"/>
      <c r="B36601" s="1355"/>
      <c r="C36601" s="1433"/>
      <c r="E36601" s="1433"/>
      <c r="K36601" s="1433"/>
      <c r="L36601" s="1334"/>
    </row>
    <row r="36602" spans="1:12" ht="24" customHeight="1">
      <c r="A36602" s="1355"/>
      <c r="B36602" s="1355"/>
      <c r="C36602" s="1433"/>
      <c r="E36602" s="1433"/>
      <c r="K36602" s="1433"/>
      <c r="L36602" s="1334"/>
    </row>
    <row r="36603" spans="1:12" ht="24" customHeight="1">
      <c r="A36603" s="1355"/>
      <c r="B36603" s="1355"/>
      <c r="C36603" s="1433"/>
      <c r="E36603" s="1433"/>
      <c r="K36603" s="1433"/>
      <c r="L36603" s="1334"/>
    </row>
    <row r="36604" spans="1:12" ht="24" customHeight="1">
      <c r="A36604" s="1355"/>
      <c r="B36604" s="1355"/>
      <c r="C36604" s="1433"/>
      <c r="E36604" s="1433"/>
      <c r="K36604" s="1433"/>
      <c r="L36604" s="1334"/>
    </row>
    <row r="36605" spans="1:12" ht="24" customHeight="1">
      <c r="A36605" s="1355"/>
      <c r="B36605" s="1355"/>
      <c r="C36605" s="1433"/>
      <c r="E36605" s="1433"/>
      <c r="K36605" s="1433"/>
      <c r="L36605" s="1334"/>
    </row>
    <row r="36606" spans="1:12" ht="24" customHeight="1">
      <c r="A36606" s="1355"/>
      <c r="B36606" s="1355"/>
      <c r="C36606" s="1433"/>
      <c r="E36606" s="1433"/>
      <c r="K36606" s="1433"/>
      <c r="L36606" s="1334"/>
    </row>
    <row r="36607" spans="1:12" ht="24" customHeight="1">
      <c r="A36607" s="1355"/>
      <c r="B36607" s="1355"/>
      <c r="C36607" s="1433"/>
      <c r="E36607" s="1433"/>
      <c r="K36607" s="1433"/>
      <c r="L36607" s="1334"/>
    </row>
    <row r="36608" spans="1:12" ht="24" customHeight="1">
      <c r="A36608" s="1355"/>
      <c r="B36608" s="1355"/>
      <c r="C36608" s="1433"/>
      <c r="E36608" s="1433"/>
      <c r="K36608" s="1433"/>
      <c r="L36608" s="1334"/>
    </row>
    <row r="36609" spans="1:12" ht="24" customHeight="1">
      <c r="A36609" s="1355"/>
      <c r="B36609" s="1355"/>
      <c r="C36609" s="1433"/>
      <c r="E36609" s="1433"/>
      <c r="K36609" s="1433"/>
      <c r="L36609" s="1334"/>
    </row>
    <row r="36610" spans="1:12" ht="24" customHeight="1">
      <c r="A36610" s="1355"/>
      <c r="B36610" s="1355"/>
      <c r="C36610" s="1433"/>
      <c r="E36610" s="1433"/>
      <c r="K36610" s="1433"/>
      <c r="L36610" s="1334"/>
    </row>
    <row r="36611" spans="1:12" ht="24" customHeight="1">
      <c r="A36611" s="1355"/>
      <c r="B36611" s="1355"/>
      <c r="C36611" s="1433"/>
      <c r="E36611" s="1433"/>
      <c r="K36611" s="1433"/>
      <c r="L36611" s="1334"/>
    </row>
    <row r="36612" spans="1:12" ht="24" customHeight="1">
      <c r="A36612" s="1355"/>
      <c r="B36612" s="1355"/>
      <c r="C36612" s="1433"/>
      <c r="E36612" s="1433"/>
      <c r="K36612" s="1433"/>
      <c r="L36612" s="1334"/>
    </row>
    <row r="36613" spans="1:12" ht="24" customHeight="1">
      <c r="A36613" s="1355"/>
      <c r="B36613" s="1355"/>
      <c r="C36613" s="1433"/>
      <c r="E36613" s="1433"/>
      <c r="K36613" s="1433"/>
      <c r="L36613" s="1334"/>
    </row>
    <row r="36614" spans="1:12" ht="24" customHeight="1">
      <c r="A36614" s="1355"/>
      <c r="B36614" s="1355"/>
      <c r="C36614" s="1433"/>
      <c r="E36614" s="1433"/>
      <c r="K36614" s="1433"/>
      <c r="L36614" s="1334"/>
    </row>
    <row r="36615" spans="1:12" ht="24" customHeight="1">
      <c r="A36615" s="1355"/>
      <c r="B36615" s="1355"/>
      <c r="C36615" s="1433"/>
      <c r="E36615" s="1433"/>
      <c r="K36615" s="1433"/>
      <c r="L36615" s="1334"/>
    </row>
    <row r="36616" spans="1:12" ht="24" customHeight="1">
      <c r="A36616" s="1355"/>
      <c r="B36616" s="1355"/>
      <c r="C36616" s="1433"/>
      <c r="E36616" s="1433"/>
      <c r="K36616" s="1433"/>
      <c r="L36616" s="1334"/>
    </row>
    <row r="36617" spans="1:12" ht="24" customHeight="1">
      <c r="A36617" s="1355"/>
      <c r="B36617" s="1355"/>
      <c r="C36617" s="1433"/>
      <c r="E36617" s="1433"/>
      <c r="K36617" s="1433"/>
      <c r="L36617" s="1334"/>
    </row>
    <row r="36618" spans="1:12" ht="24" customHeight="1">
      <c r="A36618" s="1355"/>
      <c r="B36618" s="1355"/>
      <c r="C36618" s="1433"/>
      <c r="E36618" s="1433"/>
      <c r="K36618" s="1433"/>
      <c r="L36618" s="1334"/>
    </row>
    <row r="36619" spans="1:12" ht="24" customHeight="1">
      <c r="A36619" s="1355"/>
      <c r="B36619" s="1355"/>
      <c r="C36619" s="1433"/>
      <c r="E36619" s="1433"/>
      <c r="K36619" s="1433"/>
      <c r="L36619" s="1334"/>
    </row>
    <row r="36620" spans="1:12" ht="24" customHeight="1">
      <c r="A36620" s="1355"/>
      <c r="B36620" s="1355"/>
      <c r="C36620" s="1433"/>
      <c r="E36620" s="1433"/>
      <c r="K36620" s="1433"/>
      <c r="L36620" s="1334"/>
    </row>
    <row r="36621" spans="1:12" ht="24" customHeight="1">
      <c r="A36621" s="1355"/>
      <c r="B36621" s="1355"/>
      <c r="C36621" s="1433"/>
      <c r="E36621" s="1433"/>
      <c r="K36621" s="1433"/>
      <c r="L36621" s="1334"/>
    </row>
    <row r="36622" spans="1:12" ht="24" customHeight="1">
      <c r="A36622" s="1355"/>
      <c r="B36622" s="1355"/>
      <c r="C36622" s="1433"/>
      <c r="E36622" s="1433"/>
      <c r="K36622" s="1433"/>
      <c r="L36622" s="1334"/>
    </row>
    <row r="36623" spans="1:12" ht="24" customHeight="1">
      <c r="A36623" s="1355"/>
      <c r="B36623" s="1355"/>
      <c r="C36623" s="1433"/>
      <c r="E36623" s="1433"/>
      <c r="K36623" s="1433"/>
      <c r="L36623" s="1334"/>
    </row>
    <row r="36624" spans="1:12" ht="24" customHeight="1">
      <c r="A36624" s="1355"/>
      <c r="B36624" s="1355"/>
      <c r="C36624" s="1433"/>
      <c r="E36624" s="1433"/>
      <c r="K36624" s="1433"/>
      <c r="L36624" s="1334"/>
    </row>
    <row r="36625" spans="1:12" ht="24" customHeight="1">
      <c r="A36625" s="1355"/>
      <c r="B36625" s="1355"/>
      <c r="C36625" s="1433"/>
      <c r="E36625" s="1433"/>
      <c r="K36625" s="1433"/>
      <c r="L36625" s="1334"/>
    </row>
    <row r="36626" spans="1:12" ht="24" customHeight="1">
      <c r="A36626" s="1355"/>
      <c r="B36626" s="1355"/>
      <c r="C36626" s="1433"/>
      <c r="E36626" s="1433"/>
      <c r="K36626" s="1433"/>
      <c r="L36626" s="1334"/>
    </row>
    <row r="36627" spans="1:12" ht="24" customHeight="1">
      <c r="A36627" s="1355"/>
      <c r="B36627" s="1355"/>
      <c r="C36627" s="1433"/>
      <c r="E36627" s="1433"/>
      <c r="K36627" s="1433"/>
      <c r="L36627" s="1334"/>
    </row>
    <row r="36628" spans="1:12" ht="24" customHeight="1">
      <c r="A36628" s="1355"/>
      <c r="B36628" s="1355"/>
      <c r="C36628" s="1433"/>
      <c r="E36628" s="1433"/>
      <c r="K36628" s="1433"/>
      <c r="L36628" s="1334"/>
    </row>
    <row r="36629" spans="1:12" ht="24" customHeight="1">
      <c r="A36629" s="1355"/>
      <c r="B36629" s="1355"/>
      <c r="C36629" s="1433"/>
      <c r="E36629" s="1433"/>
      <c r="K36629" s="1433"/>
      <c r="L36629" s="1334"/>
    </row>
    <row r="36630" spans="1:12" ht="24" customHeight="1">
      <c r="A36630" s="1355"/>
      <c r="B36630" s="1355"/>
      <c r="C36630" s="1433"/>
      <c r="E36630" s="1433"/>
      <c r="K36630" s="1433"/>
      <c r="L36630" s="1334"/>
    </row>
    <row r="36631" spans="1:12" ht="24" customHeight="1">
      <c r="A36631" s="1355"/>
      <c r="B36631" s="1355"/>
      <c r="C36631" s="1433"/>
      <c r="E36631" s="1433"/>
      <c r="K36631" s="1433"/>
      <c r="L36631" s="1334"/>
    </row>
    <row r="36632" spans="1:12" ht="24" customHeight="1">
      <c r="A36632" s="1355"/>
      <c r="B36632" s="1355"/>
      <c r="C36632" s="1433"/>
      <c r="E36632" s="1433"/>
      <c r="K36632" s="1433"/>
      <c r="L36632" s="1334"/>
    </row>
    <row r="36633" spans="1:12" ht="24" customHeight="1">
      <c r="A36633" s="1355"/>
      <c r="B36633" s="1355"/>
      <c r="C36633" s="1433"/>
      <c r="E36633" s="1433"/>
      <c r="K36633" s="1433"/>
      <c r="L36633" s="1334"/>
    </row>
    <row r="36634" spans="1:12" ht="24" customHeight="1">
      <c r="A36634" s="1355"/>
      <c r="B36634" s="1355"/>
      <c r="C36634" s="1433"/>
      <c r="E36634" s="1433"/>
      <c r="K36634" s="1433"/>
      <c r="L36634" s="1334"/>
    </row>
    <row r="36635" spans="1:12" ht="24" customHeight="1">
      <c r="A36635" s="1355"/>
      <c r="B36635" s="1355"/>
      <c r="C36635" s="1433"/>
      <c r="E36635" s="1433"/>
      <c r="K36635" s="1433"/>
      <c r="L36635" s="1334"/>
    </row>
    <row r="36636" spans="1:12" ht="24" customHeight="1">
      <c r="A36636" s="1355"/>
      <c r="B36636" s="1355"/>
      <c r="C36636" s="1433"/>
      <c r="E36636" s="1433"/>
      <c r="K36636" s="1433"/>
      <c r="L36636" s="1334"/>
    </row>
    <row r="36637" spans="1:12" ht="24" customHeight="1">
      <c r="A36637" s="1355"/>
      <c r="B36637" s="1355"/>
      <c r="C36637" s="1433"/>
      <c r="E36637" s="1433"/>
      <c r="K36637" s="1433"/>
      <c r="L36637" s="1334"/>
    </row>
    <row r="36638" spans="1:12" ht="24" customHeight="1">
      <c r="A36638" s="1355"/>
      <c r="B36638" s="1355"/>
      <c r="C36638" s="1433"/>
      <c r="E36638" s="1433"/>
      <c r="K36638" s="1433"/>
      <c r="L36638" s="1334"/>
    </row>
    <row r="36639" spans="1:12" ht="24" customHeight="1">
      <c r="A36639" s="1355"/>
      <c r="B36639" s="1355"/>
      <c r="C36639" s="1433"/>
      <c r="E36639" s="1433"/>
      <c r="K36639" s="1433"/>
      <c r="L36639" s="1334"/>
    </row>
    <row r="36640" spans="1:12" ht="24" customHeight="1">
      <c r="A36640" s="1355"/>
      <c r="B36640" s="1355"/>
      <c r="C36640" s="1433"/>
      <c r="E36640" s="1433"/>
      <c r="K36640" s="1433"/>
      <c r="L36640" s="1334"/>
    </row>
    <row r="36641" spans="1:12" ht="24" customHeight="1">
      <c r="A36641" s="1355"/>
      <c r="B36641" s="1355"/>
      <c r="C36641" s="1433"/>
      <c r="E36641" s="1433"/>
      <c r="K36641" s="1433"/>
      <c r="L36641" s="1334"/>
    </row>
    <row r="36642" spans="1:12" ht="24" customHeight="1">
      <c r="A36642" s="1355"/>
      <c r="B36642" s="1355"/>
      <c r="C36642" s="1433"/>
      <c r="E36642" s="1433"/>
      <c r="K36642" s="1433"/>
      <c r="L36642" s="1334"/>
    </row>
    <row r="36643" spans="1:12" ht="24" customHeight="1">
      <c r="A36643" s="1355"/>
      <c r="B36643" s="1355"/>
      <c r="C36643" s="1433"/>
      <c r="E36643" s="1433"/>
      <c r="K36643" s="1433"/>
      <c r="L36643" s="1334"/>
    </row>
    <row r="36644" spans="1:12" ht="24" customHeight="1">
      <c r="A36644" s="1355"/>
      <c r="B36644" s="1355"/>
      <c r="C36644" s="1433"/>
      <c r="E36644" s="1433"/>
      <c r="K36644" s="1433"/>
      <c r="L36644" s="1334"/>
    </row>
    <row r="36645" spans="1:12" ht="24" customHeight="1">
      <c r="A36645" s="1355"/>
      <c r="B36645" s="1355"/>
      <c r="C36645" s="1433"/>
      <c r="E36645" s="1433"/>
      <c r="K36645" s="1433"/>
      <c r="L36645" s="1334"/>
    </row>
    <row r="36646" spans="1:12" ht="24" customHeight="1">
      <c r="A36646" s="1355"/>
      <c r="B36646" s="1355"/>
      <c r="C36646" s="1433"/>
      <c r="E36646" s="1433"/>
      <c r="K36646" s="1433"/>
      <c r="L36646" s="1334"/>
    </row>
    <row r="36647" spans="1:12" ht="24" customHeight="1">
      <c r="A36647" s="1355"/>
      <c r="B36647" s="1355"/>
      <c r="C36647" s="1433"/>
      <c r="E36647" s="1433"/>
      <c r="K36647" s="1433"/>
      <c r="L36647" s="1334"/>
    </row>
    <row r="36648" spans="1:12" ht="24" customHeight="1">
      <c r="A36648" s="1355"/>
      <c r="B36648" s="1355"/>
      <c r="C36648" s="1433"/>
      <c r="E36648" s="1433"/>
      <c r="K36648" s="1433"/>
      <c r="L36648" s="1334"/>
    </row>
    <row r="36649" spans="1:12" ht="24" customHeight="1">
      <c r="A36649" s="1355"/>
      <c r="B36649" s="1355"/>
      <c r="C36649" s="1433"/>
      <c r="E36649" s="1433"/>
      <c r="K36649" s="1433"/>
      <c r="L36649" s="1334"/>
    </row>
    <row r="36650" spans="1:12" ht="24" customHeight="1">
      <c r="A36650" s="1355"/>
      <c r="B36650" s="1355"/>
      <c r="C36650" s="1433"/>
      <c r="E36650" s="1433"/>
      <c r="K36650" s="1433"/>
      <c r="L36650" s="1334"/>
    </row>
    <row r="36651" spans="1:12" ht="24" customHeight="1">
      <c r="A36651" s="1355"/>
      <c r="B36651" s="1355"/>
      <c r="C36651" s="1433"/>
      <c r="E36651" s="1433"/>
      <c r="K36651" s="1433"/>
      <c r="L36651" s="1334"/>
    </row>
    <row r="36652" spans="1:12" ht="24" customHeight="1">
      <c r="A36652" s="1355"/>
      <c r="B36652" s="1355"/>
      <c r="C36652" s="1433"/>
      <c r="E36652" s="1433"/>
      <c r="K36652" s="1433"/>
      <c r="L36652" s="1334"/>
    </row>
    <row r="36653" spans="1:12" ht="24" customHeight="1">
      <c r="A36653" s="1355"/>
      <c r="B36653" s="1355"/>
      <c r="C36653" s="1433"/>
      <c r="E36653" s="1433"/>
      <c r="K36653" s="1433"/>
      <c r="L36653" s="1334"/>
    </row>
    <row r="36654" spans="1:12" ht="24" customHeight="1">
      <c r="A36654" s="1355"/>
      <c r="B36654" s="1355"/>
      <c r="C36654" s="1433"/>
      <c r="E36654" s="1433"/>
      <c r="K36654" s="1433"/>
      <c r="L36654" s="1334"/>
    </row>
    <row r="36655" spans="1:12" ht="24" customHeight="1">
      <c r="A36655" s="1355"/>
      <c r="B36655" s="1355"/>
      <c r="C36655" s="1433"/>
      <c r="E36655" s="1433"/>
      <c r="K36655" s="1433"/>
      <c r="L36655" s="1334"/>
    </row>
    <row r="36656" spans="1:12" ht="24" customHeight="1">
      <c r="A36656" s="1355"/>
      <c r="B36656" s="1355"/>
      <c r="C36656" s="1433"/>
      <c r="E36656" s="1433"/>
      <c r="K36656" s="1433"/>
      <c r="L36656" s="1334"/>
    </row>
    <row r="36657" spans="1:12" ht="24" customHeight="1">
      <c r="A36657" s="1355"/>
      <c r="B36657" s="1355"/>
      <c r="C36657" s="1433"/>
      <c r="E36657" s="1433"/>
      <c r="K36657" s="1433"/>
      <c r="L36657" s="1334"/>
    </row>
    <row r="36658" spans="1:12" ht="24" customHeight="1">
      <c r="A36658" s="1355"/>
      <c r="B36658" s="1355"/>
      <c r="C36658" s="1433"/>
      <c r="E36658" s="1433"/>
      <c r="K36658" s="1433"/>
      <c r="L36658" s="1334"/>
    </row>
    <row r="36659" spans="1:12" ht="24" customHeight="1">
      <c r="A36659" s="1355"/>
      <c r="B36659" s="1355"/>
      <c r="C36659" s="1433"/>
      <c r="E36659" s="1433"/>
      <c r="K36659" s="1433"/>
      <c r="L36659" s="1334"/>
    </row>
    <row r="36660" spans="1:12" ht="24" customHeight="1">
      <c r="A36660" s="1355"/>
      <c r="B36660" s="1355"/>
      <c r="C36660" s="1433"/>
      <c r="E36660" s="1433"/>
      <c r="K36660" s="1433"/>
      <c r="L36660" s="1334"/>
    </row>
    <row r="36661" spans="1:12" ht="24" customHeight="1">
      <c r="A36661" s="1355"/>
      <c r="B36661" s="1355"/>
      <c r="C36661" s="1433"/>
      <c r="E36661" s="1433"/>
      <c r="K36661" s="1433"/>
      <c r="L36661" s="1334"/>
    </row>
    <row r="36662" spans="1:12" ht="24" customHeight="1">
      <c r="A36662" s="1355"/>
      <c r="B36662" s="1355"/>
      <c r="C36662" s="1433"/>
      <c r="E36662" s="1433"/>
      <c r="K36662" s="1433"/>
      <c r="L36662" s="1334"/>
    </row>
    <row r="36663" spans="1:12" ht="24" customHeight="1">
      <c r="A36663" s="1355"/>
      <c r="B36663" s="1355"/>
      <c r="C36663" s="1433"/>
      <c r="E36663" s="1433"/>
      <c r="K36663" s="1433"/>
      <c r="L36663" s="1334"/>
    </row>
    <row r="36664" spans="1:12" ht="24" customHeight="1">
      <c r="A36664" s="1355"/>
      <c r="B36664" s="1355"/>
      <c r="C36664" s="1433"/>
      <c r="E36664" s="1433"/>
      <c r="K36664" s="1433"/>
      <c r="L36664" s="1334"/>
    </row>
    <row r="36665" spans="1:12" ht="24" customHeight="1">
      <c r="A36665" s="1355"/>
      <c r="B36665" s="1355"/>
      <c r="C36665" s="1433"/>
      <c r="E36665" s="1433"/>
      <c r="K36665" s="1433"/>
      <c r="L36665" s="1334"/>
    </row>
    <row r="36666" spans="1:12" ht="24" customHeight="1">
      <c r="A36666" s="1355"/>
      <c r="B36666" s="1355"/>
      <c r="C36666" s="1433"/>
      <c r="E36666" s="1433"/>
      <c r="K36666" s="1433"/>
      <c r="L36666" s="1334"/>
    </row>
    <row r="36667" spans="1:12" ht="24" customHeight="1">
      <c r="A36667" s="1355"/>
      <c r="B36667" s="1355"/>
      <c r="C36667" s="1433"/>
      <c r="E36667" s="1433"/>
      <c r="K36667" s="1433"/>
      <c r="L36667" s="1334"/>
    </row>
    <row r="36668" spans="1:12" ht="24" customHeight="1">
      <c r="A36668" s="1355"/>
      <c r="B36668" s="1355"/>
      <c r="C36668" s="1433"/>
      <c r="E36668" s="1433"/>
      <c r="K36668" s="1433"/>
      <c r="L36668" s="1334"/>
    </row>
    <row r="36669" spans="1:12" ht="24" customHeight="1">
      <c r="A36669" s="1355"/>
      <c r="B36669" s="1355"/>
      <c r="C36669" s="1433"/>
      <c r="E36669" s="1433"/>
      <c r="K36669" s="1433"/>
      <c r="L36669" s="1334"/>
    </row>
    <row r="36670" spans="1:12" ht="24" customHeight="1">
      <c r="A36670" s="1355"/>
      <c r="B36670" s="1355"/>
      <c r="C36670" s="1433"/>
      <c r="E36670" s="1433"/>
      <c r="K36670" s="1433"/>
      <c r="L36670" s="1334"/>
    </row>
    <row r="36671" spans="1:12" ht="24" customHeight="1">
      <c r="A36671" s="1355"/>
      <c r="B36671" s="1355"/>
      <c r="C36671" s="1433"/>
      <c r="E36671" s="1433"/>
      <c r="K36671" s="1433"/>
      <c r="L36671" s="1334"/>
    </row>
    <row r="36672" spans="1:12" ht="24" customHeight="1">
      <c r="A36672" s="1355"/>
      <c r="B36672" s="1355"/>
      <c r="C36672" s="1433"/>
      <c r="E36672" s="1433"/>
      <c r="K36672" s="1433"/>
      <c r="L36672" s="1334"/>
    </row>
    <row r="36673" spans="1:12" ht="24" customHeight="1">
      <c r="A36673" s="1355"/>
      <c r="B36673" s="1355"/>
      <c r="C36673" s="1433"/>
      <c r="E36673" s="1433"/>
      <c r="K36673" s="1433"/>
      <c r="L36673" s="1334"/>
    </row>
    <row r="36674" spans="1:12" ht="24" customHeight="1">
      <c r="A36674" s="1355"/>
      <c r="B36674" s="1355"/>
      <c r="C36674" s="1433"/>
      <c r="E36674" s="1433"/>
      <c r="K36674" s="1433"/>
      <c r="L36674" s="1334"/>
    </row>
    <row r="36675" spans="1:12" ht="24" customHeight="1">
      <c r="A36675" s="1355"/>
      <c r="B36675" s="1355"/>
      <c r="C36675" s="1433"/>
      <c r="E36675" s="1433"/>
      <c r="K36675" s="1433"/>
      <c r="L36675" s="1334"/>
    </row>
    <row r="36676" spans="1:12" ht="24" customHeight="1">
      <c r="A36676" s="1355"/>
      <c r="B36676" s="1355"/>
      <c r="C36676" s="1433"/>
      <c r="E36676" s="1433"/>
      <c r="K36676" s="1433"/>
      <c r="L36676" s="1334"/>
    </row>
    <row r="36677" spans="1:12" ht="24" customHeight="1">
      <c r="A36677" s="1355"/>
      <c r="B36677" s="1355"/>
      <c r="C36677" s="1433"/>
      <c r="E36677" s="1433"/>
      <c r="K36677" s="1433"/>
      <c r="L36677" s="1334"/>
    </row>
    <row r="36678" spans="1:12" ht="24" customHeight="1">
      <c r="A36678" s="1355"/>
      <c r="B36678" s="1355"/>
      <c r="C36678" s="1433"/>
      <c r="E36678" s="1433"/>
      <c r="K36678" s="1433"/>
      <c r="L36678" s="1334"/>
    </row>
    <row r="36679" spans="1:12" ht="24" customHeight="1">
      <c r="A36679" s="1355"/>
      <c r="B36679" s="1355"/>
      <c r="C36679" s="1433"/>
      <c r="E36679" s="1433"/>
      <c r="K36679" s="1433"/>
      <c r="L36679" s="1334"/>
    </row>
    <row r="36680" spans="1:12" ht="24" customHeight="1">
      <c r="A36680" s="1355"/>
      <c r="B36680" s="1355"/>
      <c r="C36680" s="1433"/>
      <c r="E36680" s="1433"/>
      <c r="K36680" s="1433"/>
      <c r="L36680" s="1334"/>
    </row>
    <row r="36681" spans="1:12" ht="24" customHeight="1">
      <c r="A36681" s="1355"/>
      <c r="B36681" s="1355"/>
      <c r="C36681" s="1433"/>
      <c r="E36681" s="1433"/>
      <c r="K36681" s="1433"/>
      <c r="L36681" s="1334"/>
    </row>
    <row r="36682" spans="1:12" ht="24" customHeight="1">
      <c r="A36682" s="1355"/>
      <c r="B36682" s="1355"/>
      <c r="C36682" s="1433"/>
      <c r="E36682" s="1433"/>
      <c r="K36682" s="1433"/>
      <c r="L36682" s="1334"/>
    </row>
    <row r="36683" spans="1:12" ht="24" customHeight="1">
      <c r="A36683" s="1355"/>
      <c r="B36683" s="1355"/>
      <c r="C36683" s="1433"/>
      <c r="E36683" s="1433"/>
      <c r="K36683" s="1433"/>
      <c r="L36683" s="1334"/>
    </row>
    <row r="36684" spans="1:12" ht="24" customHeight="1">
      <c r="A36684" s="1355"/>
      <c r="B36684" s="1355"/>
      <c r="C36684" s="1433"/>
      <c r="E36684" s="1433"/>
      <c r="K36684" s="1433"/>
      <c r="L36684" s="1334"/>
    </row>
    <row r="36685" spans="1:12" ht="24" customHeight="1">
      <c r="A36685" s="1355"/>
      <c r="B36685" s="1355"/>
      <c r="C36685" s="1433"/>
      <c r="E36685" s="1433"/>
      <c r="K36685" s="1433"/>
      <c r="L36685" s="1334"/>
    </row>
    <row r="36686" spans="1:12" ht="24" customHeight="1">
      <c r="A36686" s="1355"/>
      <c r="B36686" s="1355"/>
      <c r="C36686" s="1433"/>
      <c r="E36686" s="1433"/>
      <c r="K36686" s="1433"/>
      <c r="L36686" s="1334"/>
    </row>
    <row r="36687" spans="1:12" ht="24" customHeight="1">
      <c r="A36687" s="1355"/>
      <c r="B36687" s="1355"/>
      <c r="C36687" s="1433"/>
      <c r="E36687" s="1433"/>
      <c r="K36687" s="1433"/>
      <c r="L36687" s="1334"/>
    </row>
    <row r="36688" spans="1:12" ht="24" customHeight="1">
      <c r="A36688" s="1355"/>
      <c r="B36688" s="1355"/>
      <c r="C36688" s="1433"/>
      <c r="E36688" s="1433"/>
      <c r="K36688" s="1433"/>
      <c r="L36688" s="1334"/>
    </row>
    <row r="36689" spans="1:12" ht="24" customHeight="1">
      <c r="A36689" s="1355"/>
      <c r="B36689" s="1355"/>
      <c r="C36689" s="1433"/>
      <c r="E36689" s="1433"/>
      <c r="K36689" s="1433"/>
      <c r="L36689" s="1334"/>
    </row>
    <row r="36690" spans="1:12" ht="24" customHeight="1">
      <c r="A36690" s="1355"/>
      <c r="B36690" s="1355"/>
      <c r="C36690" s="1433"/>
      <c r="E36690" s="1433"/>
      <c r="K36690" s="1433"/>
      <c r="L36690" s="1334"/>
    </row>
    <row r="36691" spans="1:12" ht="24" customHeight="1">
      <c r="A36691" s="1355"/>
      <c r="B36691" s="1355"/>
      <c r="C36691" s="1433"/>
      <c r="E36691" s="1433"/>
      <c r="K36691" s="1433"/>
      <c r="L36691" s="1334"/>
    </row>
    <row r="36692" spans="1:12" ht="24" customHeight="1">
      <c r="A36692" s="1355"/>
      <c r="B36692" s="1355"/>
      <c r="C36692" s="1433"/>
      <c r="E36692" s="1433"/>
      <c r="K36692" s="1433"/>
      <c r="L36692" s="1334"/>
    </row>
    <row r="36693" spans="1:12" ht="24" customHeight="1">
      <c r="A36693" s="1355"/>
      <c r="B36693" s="1355"/>
      <c r="C36693" s="1433"/>
      <c r="E36693" s="1433"/>
      <c r="K36693" s="1433"/>
      <c r="L36693" s="1334"/>
    </row>
    <row r="36694" spans="1:12" ht="24" customHeight="1">
      <c r="A36694" s="1355"/>
      <c r="B36694" s="1355"/>
      <c r="C36694" s="1433"/>
      <c r="E36694" s="1433"/>
      <c r="K36694" s="1433"/>
      <c r="L36694" s="1334"/>
    </row>
    <row r="36695" spans="1:12" ht="24" customHeight="1">
      <c r="A36695" s="1355"/>
      <c r="B36695" s="1355"/>
      <c r="C36695" s="1433"/>
      <c r="E36695" s="1433"/>
      <c r="K36695" s="1433"/>
      <c r="L36695" s="1334"/>
    </row>
    <row r="36696" spans="1:12" ht="24" customHeight="1">
      <c r="A36696" s="1355"/>
      <c r="B36696" s="1355"/>
      <c r="C36696" s="1433"/>
      <c r="E36696" s="1433"/>
      <c r="K36696" s="1433"/>
      <c r="L36696" s="1334"/>
    </row>
    <row r="36697" spans="1:12" ht="24" customHeight="1">
      <c r="A36697" s="1355"/>
      <c r="B36697" s="1355"/>
      <c r="C36697" s="1433"/>
      <c r="E36697" s="1433"/>
      <c r="K36697" s="1433"/>
      <c r="L36697" s="1334"/>
    </row>
    <row r="36698" spans="1:12" ht="24" customHeight="1">
      <c r="A36698" s="1355"/>
      <c r="B36698" s="1355"/>
      <c r="C36698" s="1433"/>
      <c r="E36698" s="1433"/>
      <c r="K36698" s="1433"/>
      <c r="L36698" s="1334"/>
    </row>
    <row r="36699" spans="1:12" ht="24" customHeight="1">
      <c r="A36699" s="1355"/>
      <c r="B36699" s="1355"/>
      <c r="C36699" s="1433"/>
      <c r="E36699" s="1433"/>
      <c r="K36699" s="1433"/>
      <c r="L36699" s="1334"/>
    </row>
    <row r="36700" spans="1:12" ht="24" customHeight="1">
      <c r="A36700" s="1355"/>
      <c r="B36700" s="1355"/>
      <c r="C36700" s="1433"/>
      <c r="E36700" s="1433"/>
      <c r="K36700" s="1433"/>
      <c r="L36700" s="1334"/>
    </row>
    <row r="36701" spans="1:12" ht="24" customHeight="1">
      <c r="A36701" s="1355"/>
      <c r="B36701" s="1355"/>
      <c r="C36701" s="1433"/>
      <c r="E36701" s="1433"/>
      <c r="K36701" s="1433"/>
      <c r="L36701" s="1334"/>
    </row>
    <row r="36702" spans="1:12" ht="24" customHeight="1">
      <c r="A36702" s="1355"/>
      <c r="B36702" s="1355"/>
      <c r="C36702" s="1433"/>
      <c r="E36702" s="1433"/>
      <c r="K36702" s="1433"/>
      <c r="L36702" s="1334"/>
    </row>
    <row r="36703" spans="1:12" ht="24" customHeight="1">
      <c r="A36703" s="1355"/>
      <c r="B36703" s="1355"/>
      <c r="C36703" s="1433"/>
      <c r="E36703" s="1433"/>
      <c r="K36703" s="1433"/>
      <c r="L36703" s="1334"/>
    </row>
    <row r="36704" spans="1:12" ht="24" customHeight="1">
      <c r="A36704" s="1355"/>
      <c r="B36704" s="1355"/>
      <c r="C36704" s="1433"/>
      <c r="E36704" s="1433"/>
      <c r="K36704" s="1433"/>
      <c r="L36704" s="1334"/>
    </row>
    <row r="36705" spans="1:12" ht="24" customHeight="1">
      <c r="A36705" s="1355"/>
      <c r="B36705" s="1355"/>
      <c r="C36705" s="1433"/>
      <c r="E36705" s="1433"/>
      <c r="K36705" s="1433"/>
      <c r="L36705" s="1334"/>
    </row>
    <row r="36706" spans="1:12" ht="24" customHeight="1">
      <c r="A36706" s="1355"/>
      <c r="B36706" s="1355"/>
      <c r="C36706" s="1433"/>
      <c r="E36706" s="1433"/>
      <c r="K36706" s="1433"/>
      <c r="L36706" s="1334"/>
    </row>
    <row r="36707" spans="1:12" ht="24" customHeight="1">
      <c r="A36707" s="1355"/>
      <c r="B36707" s="1355"/>
      <c r="C36707" s="1433"/>
      <c r="E36707" s="1433"/>
      <c r="K36707" s="1433"/>
      <c r="L36707" s="1334"/>
    </row>
    <row r="36708" spans="1:12" ht="24" customHeight="1">
      <c r="A36708" s="1355"/>
      <c r="B36708" s="1355"/>
      <c r="C36708" s="1433"/>
      <c r="E36708" s="1433"/>
      <c r="K36708" s="1433"/>
      <c r="L36708" s="1334"/>
    </row>
    <row r="36709" spans="1:12" ht="24" customHeight="1">
      <c r="A36709" s="1355"/>
      <c r="B36709" s="1355"/>
      <c r="C36709" s="1433"/>
      <c r="E36709" s="1433"/>
      <c r="K36709" s="1433"/>
      <c r="L36709" s="1334"/>
    </row>
    <row r="36710" spans="1:12" ht="24" customHeight="1">
      <c r="A36710" s="1355"/>
      <c r="B36710" s="1355"/>
      <c r="C36710" s="1433"/>
      <c r="E36710" s="1433"/>
      <c r="K36710" s="1433"/>
      <c r="L36710" s="1334"/>
    </row>
    <row r="36711" spans="1:12" ht="24" customHeight="1">
      <c r="A36711" s="1355"/>
      <c r="B36711" s="1355"/>
      <c r="C36711" s="1433"/>
      <c r="E36711" s="1433"/>
      <c r="K36711" s="1433"/>
      <c r="L36711" s="1334"/>
    </row>
    <row r="36712" spans="1:12" ht="24" customHeight="1">
      <c r="A36712" s="1355"/>
      <c r="B36712" s="1355"/>
      <c r="C36712" s="1433"/>
      <c r="E36712" s="1433"/>
      <c r="K36712" s="1433"/>
      <c r="L36712" s="1334"/>
    </row>
    <row r="36713" spans="1:12" ht="24" customHeight="1">
      <c r="A36713" s="1355"/>
      <c r="B36713" s="1355"/>
      <c r="C36713" s="1433"/>
      <c r="E36713" s="1433"/>
      <c r="K36713" s="1433"/>
      <c r="L36713" s="1334"/>
    </row>
    <row r="36714" spans="1:12" ht="24" customHeight="1">
      <c r="A36714" s="1355"/>
      <c r="B36714" s="1355"/>
      <c r="C36714" s="1433"/>
      <c r="E36714" s="1433"/>
      <c r="K36714" s="1433"/>
      <c r="L36714" s="1334"/>
    </row>
    <row r="36715" spans="1:12" ht="24" customHeight="1">
      <c r="A36715" s="1355"/>
      <c r="B36715" s="1355"/>
      <c r="C36715" s="1433"/>
      <c r="E36715" s="1433"/>
      <c r="K36715" s="1433"/>
      <c r="L36715" s="1334"/>
    </row>
    <row r="36716" spans="1:12" ht="24" customHeight="1">
      <c r="A36716" s="1355"/>
      <c r="B36716" s="1355"/>
      <c r="C36716" s="1433"/>
      <c r="E36716" s="1433"/>
      <c r="K36716" s="1433"/>
      <c r="L36716" s="1334"/>
    </row>
    <row r="36717" spans="1:12" ht="24" customHeight="1">
      <c r="A36717" s="1355"/>
      <c r="B36717" s="1355"/>
      <c r="C36717" s="1433"/>
      <c r="E36717" s="1433"/>
      <c r="K36717" s="1433"/>
      <c r="L36717" s="1334"/>
    </row>
    <row r="36718" spans="1:12" ht="24" customHeight="1">
      <c r="A36718" s="1355"/>
      <c r="B36718" s="1355"/>
      <c r="C36718" s="1433"/>
      <c r="E36718" s="1433"/>
      <c r="K36718" s="1433"/>
      <c r="L36718" s="1334"/>
    </row>
    <row r="36719" spans="1:12" ht="24" customHeight="1">
      <c r="A36719" s="1355"/>
      <c r="B36719" s="1355"/>
      <c r="C36719" s="1433"/>
      <c r="E36719" s="1433"/>
      <c r="K36719" s="1433"/>
      <c r="L36719" s="1334"/>
    </row>
    <row r="36720" spans="1:12" ht="24" customHeight="1">
      <c r="A36720" s="1355"/>
      <c r="B36720" s="1355"/>
      <c r="C36720" s="1433"/>
      <c r="E36720" s="1433"/>
      <c r="K36720" s="1433"/>
      <c r="L36720" s="1334"/>
    </row>
    <row r="36721" spans="1:12" ht="24" customHeight="1">
      <c r="A36721" s="1355"/>
      <c r="B36721" s="1355"/>
      <c r="C36721" s="1433"/>
      <c r="E36721" s="1433"/>
      <c r="K36721" s="1433"/>
      <c r="L36721" s="1334"/>
    </row>
    <row r="36722" spans="1:12" ht="24" customHeight="1">
      <c r="A36722" s="1355"/>
      <c r="B36722" s="1355"/>
      <c r="C36722" s="1433"/>
      <c r="E36722" s="1433"/>
      <c r="K36722" s="1433"/>
      <c r="L36722" s="1334"/>
    </row>
    <row r="36723" spans="1:12" ht="24" customHeight="1">
      <c r="A36723" s="1355"/>
      <c r="B36723" s="1355"/>
      <c r="C36723" s="1433"/>
      <c r="E36723" s="1433"/>
      <c r="K36723" s="1433"/>
      <c r="L36723" s="1334"/>
    </row>
    <row r="36724" spans="1:12" ht="24" customHeight="1">
      <c r="A36724" s="1355"/>
      <c r="B36724" s="1355"/>
      <c r="C36724" s="1433"/>
      <c r="E36724" s="1433"/>
      <c r="K36724" s="1433"/>
      <c r="L36724" s="1334"/>
    </row>
    <row r="36725" spans="1:12" ht="24" customHeight="1">
      <c r="A36725" s="1355"/>
      <c r="B36725" s="1355"/>
      <c r="C36725" s="1433"/>
      <c r="E36725" s="1433"/>
      <c r="K36725" s="1433"/>
      <c r="L36725" s="1334"/>
    </row>
    <row r="36726" spans="1:12" ht="24" customHeight="1">
      <c r="A36726" s="1355"/>
      <c r="B36726" s="1355"/>
      <c r="C36726" s="1433"/>
      <c r="E36726" s="1433"/>
      <c r="K36726" s="1433"/>
      <c r="L36726" s="1334"/>
    </row>
    <row r="36727" spans="1:12" ht="24" customHeight="1">
      <c r="A36727" s="1355"/>
      <c r="B36727" s="1355"/>
      <c r="C36727" s="1433"/>
      <c r="E36727" s="1433"/>
      <c r="K36727" s="1433"/>
      <c r="L36727" s="1334"/>
    </row>
    <row r="36728" spans="1:12" ht="24" customHeight="1">
      <c r="A36728" s="1355"/>
      <c r="B36728" s="1355"/>
      <c r="C36728" s="1433"/>
      <c r="E36728" s="1433"/>
      <c r="K36728" s="1433"/>
      <c r="L36728" s="1334"/>
    </row>
    <row r="36729" spans="1:12" ht="24" customHeight="1">
      <c r="A36729" s="1355"/>
      <c r="B36729" s="1355"/>
      <c r="C36729" s="1433"/>
      <c r="E36729" s="1433"/>
      <c r="K36729" s="1433"/>
      <c r="L36729" s="1334"/>
    </row>
    <row r="36730" spans="1:12" ht="24" customHeight="1">
      <c r="A36730" s="1355"/>
      <c r="B36730" s="1355"/>
      <c r="C36730" s="1433"/>
      <c r="E36730" s="1433"/>
      <c r="K36730" s="1433"/>
      <c r="L36730" s="1334"/>
    </row>
    <row r="36731" spans="1:12" ht="24" customHeight="1">
      <c r="A36731" s="1355"/>
      <c r="B36731" s="1355"/>
      <c r="C36731" s="1433"/>
      <c r="E36731" s="1433"/>
      <c r="K36731" s="1433"/>
      <c r="L36731" s="1334"/>
    </row>
    <row r="36732" spans="1:12" ht="24" customHeight="1">
      <c r="A36732" s="1355"/>
      <c r="B36732" s="1355"/>
      <c r="C36732" s="1433"/>
      <c r="E36732" s="1433"/>
      <c r="K36732" s="1433"/>
      <c r="L36732" s="1334"/>
    </row>
    <row r="36733" spans="1:12" ht="24" customHeight="1">
      <c r="A36733" s="1355"/>
      <c r="B36733" s="1355"/>
      <c r="C36733" s="1433"/>
      <c r="E36733" s="1433"/>
      <c r="K36733" s="1433"/>
      <c r="L36733" s="1334"/>
    </row>
    <row r="36734" spans="1:12" ht="24" customHeight="1">
      <c r="A36734" s="1355"/>
      <c r="B36734" s="1355"/>
      <c r="C36734" s="1433"/>
      <c r="E36734" s="1433"/>
      <c r="K36734" s="1433"/>
      <c r="L36734" s="1334"/>
    </row>
    <row r="36735" spans="1:12" ht="24" customHeight="1">
      <c r="A36735" s="1355"/>
      <c r="B36735" s="1355"/>
      <c r="C36735" s="1433"/>
      <c r="E36735" s="1433"/>
      <c r="K36735" s="1433"/>
      <c r="L36735" s="1334"/>
    </row>
    <row r="36736" spans="1:12" ht="24" customHeight="1">
      <c r="A36736" s="1355"/>
      <c r="B36736" s="1355"/>
      <c r="C36736" s="1433"/>
      <c r="E36736" s="1433"/>
      <c r="K36736" s="1433"/>
      <c r="L36736" s="1334"/>
    </row>
    <row r="36737" spans="1:12" ht="24" customHeight="1">
      <c r="A36737" s="1355"/>
      <c r="B36737" s="1355"/>
      <c r="C36737" s="1433"/>
      <c r="E36737" s="1433"/>
      <c r="K36737" s="1433"/>
      <c r="L36737" s="1334"/>
    </row>
    <row r="36738" spans="1:12" ht="24" customHeight="1">
      <c r="A36738" s="1355"/>
      <c r="B36738" s="1355"/>
      <c r="C36738" s="1433"/>
      <c r="E36738" s="1433"/>
      <c r="K36738" s="1433"/>
      <c r="L36738" s="1334"/>
    </row>
    <row r="36739" spans="1:12" ht="24" customHeight="1">
      <c r="A36739" s="1355"/>
      <c r="B36739" s="1355"/>
      <c r="C36739" s="1433"/>
      <c r="E36739" s="1433"/>
      <c r="K36739" s="1433"/>
      <c r="L36739" s="1334"/>
    </row>
    <row r="36740" spans="1:12" ht="24" customHeight="1">
      <c r="A36740" s="1355"/>
      <c r="B36740" s="1355"/>
      <c r="C36740" s="1433"/>
      <c r="E36740" s="1433"/>
      <c r="K36740" s="1433"/>
      <c r="L36740" s="1334"/>
    </row>
    <row r="36741" spans="1:12" ht="24" customHeight="1">
      <c r="A36741" s="1355"/>
      <c r="B36741" s="1355"/>
      <c r="C36741" s="1433"/>
      <c r="E36741" s="1433"/>
      <c r="K36741" s="1433"/>
      <c r="L36741" s="1334"/>
    </row>
    <row r="36742" spans="1:12" ht="24" customHeight="1">
      <c r="A36742" s="1355"/>
      <c r="B36742" s="1355"/>
      <c r="C36742" s="1433"/>
      <c r="E36742" s="1433"/>
      <c r="K36742" s="1433"/>
      <c r="L36742" s="1334"/>
    </row>
    <row r="36743" spans="1:12" ht="24" customHeight="1">
      <c r="A36743" s="1355"/>
      <c r="B36743" s="1355"/>
      <c r="C36743" s="1433"/>
      <c r="E36743" s="1433"/>
      <c r="K36743" s="1433"/>
      <c r="L36743" s="1334"/>
    </row>
    <row r="36744" spans="1:12" ht="24" customHeight="1">
      <c r="A36744" s="1355"/>
      <c r="B36744" s="1355"/>
      <c r="C36744" s="1433"/>
      <c r="E36744" s="1433"/>
      <c r="K36744" s="1433"/>
      <c r="L36744" s="1334"/>
    </row>
    <row r="36745" spans="1:12" ht="24" customHeight="1">
      <c r="A36745" s="1355"/>
      <c r="B36745" s="1355"/>
      <c r="C36745" s="1433"/>
      <c r="E36745" s="1433"/>
      <c r="K36745" s="1433"/>
      <c r="L36745" s="1334"/>
    </row>
    <row r="36746" spans="1:12" ht="24" customHeight="1">
      <c r="A36746" s="1355"/>
      <c r="B36746" s="1355"/>
      <c r="C36746" s="1433"/>
      <c r="E36746" s="1433"/>
      <c r="K36746" s="1433"/>
      <c r="L36746" s="1334"/>
    </row>
    <row r="36747" spans="1:12" ht="24" customHeight="1">
      <c r="A36747" s="1355"/>
      <c r="B36747" s="1355"/>
      <c r="C36747" s="1433"/>
      <c r="E36747" s="1433"/>
      <c r="K36747" s="1433"/>
      <c r="L36747" s="1334"/>
    </row>
    <row r="36748" spans="1:12" ht="24" customHeight="1">
      <c r="A36748" s="1355"/>
      <c r="B36748" s="1355"/>
      <c r="C36748" s="1433"/>
      <c r="E36748" s="1433"/>
      <c r="K36748" s="1433"/>
      <c r="L36748" s="1334"/>
    </row>
    <row r="36749" spans="1:12" ht="24" customHeight="1">
      <c r="A36749" s="1355"/>
      <c r="B36749" s="1355"/>
      <c r="C36749" s="1433"/>
      <c r="E36749" s="1433"/>
      <c r="K36749" s="1433"/>
      <c r="L36749" s="1334"/>
    </row>
    <row r="36750" spans="1:12" ht="24" customHeight="1">
      <c r="A36750" s="1355"/>
      <c r="B36750" s="1355"/>
      <c r="C36750" s="1433"/>
      <c r="E36750" s="1433"/>
      <c r="K36750" s="1433"/>
      <c r="L36750" s="1334"/>
    </row>
    <row r="36751" spans="1:12" ht="24" customHeight="1">
      <c r="A36751" s="1355"/>
      <c r="B36751" s="1355"/>
      <c r="C36751" s="1433"/>
      <c r="E36751" s="1433"/>
      <c r="K36751" s="1433"/>
      <c r="L36751" s="1334"/>
    </row>
    <row r="36752" spans="1:12" ht="24" customHeight="1">
      <c r="A36752" s="1355"/>
      <c r="B36752" s="1355"/>
      <c r="C36752" s="1433"/>
      <c r="E36752" s="1433"/>
      <c r="K36752" s="1433"/>
      <c r="L36752" s="1334"/>
    </row>
    <row r="36753" spans="1:12" ht="24" customHeight="1">
      <c r="A36753" s="1355"/>
      <c r="B36753" s="1355"/>
      <c r="C36753" s="1433"/>
      <c r="E36753" s="1433"/>
      <c r="K36753" s="1433"/>
      <c r="L36753" s="1334"/>
    </row>
    <row r="36754" spans="1:12" ht="24" customHeight="1">
      <c r="A36754" s="1355"/>
      <c r="B36754" s="1355"/>
      <c r="C36754" s="1433"/>
      <c r="E36754" s="1433"/>
      <c r="K36754" s="1433"/>
      <c r="L36754" s="1334"/>
    </row>
    <row r="36755" spans="1:12" ht="24" customHeight="1">
      <c r="A36755" s="1355"/>
      <c r="B36755" s="1355"/>
      <c r="C36755" s="1433"/>
      <c r="E36755" s="1433"/>
      <c r="K36755" s="1433"/>
      <c r="L36755" s="1334"/>
    </row>
    <row r="36756" spans="1:12" ht="24" customHeight="1">
      <c r="A36756" s="1355"/>
      <c r="B36756" s="1355"/>
      <c r="C36756" s="1433"/>
      <c r="E36756" s="1433"/>
      <c r="K36756" s="1433"/>
      <c r="L36756" s="1334"/>
    </row>
    <row r="36757" spans="1:12" ht="24" customHeight="1">
      <c r="A36757" s="1355"/>
      <c r="B36757" s="1355"/>
      <c r="C36757" s="1433"/>
      <c r="E36757" s="1433"/>
      <c r="K36757" s="1433"/>
      <c r="L36757" s="1334"/>
    </row>
    <row r="36758" spans="1:12" ht="24" customHeight="1">
      <c r="A36758" s="1355"/>
      <c r="B36758" s="1355"/>
      <c r="C36758" s="1433"/>
      <c r="E36758" s="1433"/>
      <c r="K36758" s="1433"/>
      <c r="L36758" s="1334"/>
    </row>
    <row r="36759" spans="1:12" ht="24" customHeight="1">
      <c r="A36759" s="1355"/>
      <c r="B36759" s="1355"/>
      <c r="C36759" s="1433"/>
      <c r="E36759" s="1433"/>
      <c r="K36759" s="1433"/>
      <c r="L36759" s="1334"/>
    </row>
    <row r="36760" spans="1:12" ht="24" customHeight="1">
      <c r="A36760" s="1355"/>
      <c r="B36760" s="1355"/>
      <c r="C36760" s="1433"/>
      <c r="E36760" s="1433"/>
      <c r="K36760" s="1433"/>
      <c r="L36760" s="1334"/>
    </row>
    <row r="36761" spans="1:12" ht="24" customHeight="1">
      <c r="A36761" s="1355"/>
      <c r="B36761" s="1355"/>
      <c r="C36761" s="1433"/>
      <c r="E36761" s="1433"/>
      <c r="K36761" s="1433"/>
      <c r="L36761" s="1334"/>
    </row>
    <row r="36762" spans="1:12" ht="24" customHeight="1">
      <c r="A36762" s="1355"/>
      <c r="B36762" s="1355"/>
      <c r="C36762" s="1433"/>
      <c r="E36762" s="1433"/>
      <c r="K36762" s="1433"/>
      <c r="L36762" s="1334"/>
    </row>
    <row r="36763" spans="1:12" ht="24" customHeight="1">
      <c r="A36763" s="1355"/>
      <c r="B36763" s="1355"/>
      <c r="C36763" s="1433"/>
      <c r="E36763" s="1433"/>
      <c r="K36763" s="1433"/>
      <c r="L36763" s="1334"/>
    </row>
    <row r="36764" spans="1:12" ht="24" customHeight="1">
      <c r="A36764" s="1355"/>
      <c r="B36764" s="1355"/>
      <c r="C36764" s="1433"/>
      <c r="E36764" s="1433"/>
      <c r="K36764" s="1433"/>
      <c r="L36764" s="1334"/>
    </row>
    <row r="36765" spans="1:12" ht="24" customHeight="1">
      <c r="A36765" s="1355"/>
      <c r="B36765" s="1355"/>
      <c r="C36765" s="1433"/>
      <c r="E36765" s="1433"/>
      <c r="K36765" s="1433"/>
      <c r="L36765" s="1334"/>
    </row>
    <row r="36766" spans="1:12" ht="24" customHeight="1">
      <c r="A36766" s="1355"/>
      <c r="B36766" s="1355"/>
      <c r="C36766" s="1433"/>
      <c r="E36766" s="1433"/>
      <c r="K36766" s="1433"/>
      <c r="L36766" s="1334"/>
    </row>
    <row r="36767" spans="1:12" ht="24" customHeight="1">
      <c r="A36767" s="1355"/>
      <c r="B36767" s="1355"/>
      <c r="C36767" s="1433"/>
      <c r="E36767" s="1433"/>
      <c r="K36767" s="1433"/>
      <c r="L36767" s="1334"/>
    </row>
    <row r="36768" spans="1:12" ht="24" customHeight="1">
      <c r="A36768" s="1355"/>
      <c r="B36768" s="1355"/>
      <c r="C36768" s="1433"/>
      <c r="E36768" s="1433"/>
      <c r="K36768" s="1433"/>
      <c r="L36768" s="1334"/>
    </row>
    <row r="36769" spans="1:12" ht="24" customHeight="1">
      <c r="A36769" s="1355"/>
      <c r="B36769" s="1355"/>
      <c r="C36769" s="1433"/>
      <c r="E36769" s="1433"/>
      <c r="K36769" s="1433"/>
      <c r="L36769" s="1334"/>
    </row>
    <row r="36770" spans="1:12" ht="24" customHeight="1">
      <c r="A36770" s="1355"/>
      <c r="B36770" s="1355"/>
      <c r="C36770" s="1433"/>
      <c r="E36770" s="1433"/>
      <c r="K36770" s="1433"/>
      <c r="L36770" s="1334"/>
    </row>
    <row r="36771" spans="1:12" ht="24" customHeight="1">
      <c r="A36771" s="1355"/>
      <c r="B36771" s="1355"/>
      <c r="C36771" s="1433"/>
      <c r="E36771" s="1433"/>
      <c r="K36771" s="1433"/>
      <c r="L36771" s="1334"/>
    </row>
    <row r="36772" spans="1:12" ht="24" customHeight="1">
      <c r="A36772" s="1355"/>
      <c r="B36772" s="1355"/>
      <c r="C36772" s="1433"/>
      <c r="E36772" s="1433"/>
      <c r="K36772" s="1433"/>
      <c r="L36772" s="1334"/>
    </row>
    <row r="36773" spans="1:12" ht="24" customHeight="1">
      <c r="A36773" s="1355"/>
      <c r="B36773" s="1355"/>
      <c r="C36773" s="1433"/>
      <c r="E36773" s="1433"/>
      <c r="K36773" s="1433"/>
      <c r="L36773" s="1334"/>
    </row>
    <row r="36774" spans="1:12" ht="24" customHeight="1">
      <c r="A36774" s="1355"/>
      <c r="B36774" s="1355"/>
      <c r="C36774" s="1433"/>
      <c r="E36774" s="1433"/>
      <c r="K36774" s="1433"/>
      <c r="L36774" s="1334"/>
    </row>
    <row r="36775" spans="1:12" ht="24" customHeight="1">
      <c r="A36775" s="1355"/>
      <c r="B36775" s="1355"/>
      <c r="C36775" s="1433"/>
      <c r="E36775" s="1433"/>
      <c r="K36775" s="1433"/>
      <c r="L36775" s="1334"/>
    </row>
    <row r="36776" spans="1:12" ht="24" customHeight="1">
      <c r="A36776" s="1355"/>
      <c r="B36776" s="1355"/>
      <c r="C36776" s="1433"/>
      <c r="E36776" s="1433"/>
      <c r="K36776" s="1433"/>
      <c r="L36776" s="1334"/>
    </row>
    <row r="36777" spans="1:12" ht="24" customHeight="1">
      <c r="A36777" s="1355"/>
      <c r="B36777" s="1355"/>
      <c r="C36777" s="1433"/>
      <c r="E36777" s="1433"/>
      <c r="K36777" s="1433"/>
      <c r="L36777" s="1334"/>
    </row>
    <row r="36778" spans="1:12" ht="24" customHeight="1">
      <c r="A36778" s="1355"/>
      <c r="B36778" s="1355"/>
      <c r="C36778" s="1433"/>
      <c r="E36778" s="1433"/>
      <c r="K36778" s="1433"/>
      <c r="L36778" s="1334"/>
    </row>
    <row r="36779" spans="1:12" ht="24" customHeight="1">
      <c r="A36779" s="1355"/>
      <c r="B36779" s="1355"/>
      <c r="C36779" s="1433"/>
      <c r="E36779" s="1433"/>
      <c r="K36779" s="1433"/>
      <c r="L36779" s="1334"/>
    </row>
    <row r="36780" spans="1:12" ht="24" customHeight="1">
      <c r="A36780" s="1355"/>
      <c r="B36780" s="1355"/>
      <c r="C36780" s="1433"/>
      <c r="E36780" s="1433"/>
      <c r="K36780" s="1433"/>
      <c r="L36780" s="1334"/>
    </row>
    <row r="36781" spans="1:12" ht="24" customHeight="1">
      <c r="A36781" s="1355"/>
      <c r="B36781" s="1355"/>
      <c r="C36781" s="1433"/>
      <c r="E36781" s="1433"/>
      <c r="K36781" s="1433"/>
      <c r="L36781" s="1334"/>
    </row>
    <row r="36782" spans="1:12" ht="24" customHeight="1">
      <c r="A36782" s="1355"/>
      <c r="B36782" s="1355"/>
      <c r="C36782" s="1433"/>
      <c r="E36782" s="1433"/>
      <c r="K36782" s="1433"/>
      <c r="L36782" s="1334"/>
    </row>
    <row r="36783" spans="1:12" ht="24" customHeight="1">
      <c r="A36783" s="1355"/>
      <c r="B36783" s="1355"/>
      <c r="C36783" s="1433"/>
      <c r="E36783" s="1433"/>
      <c r="K36783" s="1433"/>
      <c r="L36783" s="1334"/>
    </row>
    <row r="36784" spans="1:12" ht="24" customHeight="1">
      <c r="A36784" s="1355"/>
      <c r="B36784" s="1355"/>
      <c r="C36784" s="1433"/>
      <c r="E36784" s="1433"/>
      <c r="K36784" s="1433"/>
      <c r="L36784" s="1334"/>
    </row>
    <row r="36785" spans="1:12" ht="24" customHeight="1">
      <c r="A36785" s="1355"/>
      <c r="B36785" s="1355"/>
      <c r="C36785" s="1433"/>
      <c r="E36785" s="1433"/>
      <c r="K36785" s="1433"/>
      <c r="L36785" s="1334"/>
    </row>
    <row r="36786" spans="1:12" ht="24" customHeight="1">
      <c r="A36786" s="1355"/>
      <c r="B36786" s="1355"/>
      <c r="C36786" s="1433"/>
      <c r="E36786" s="1433"/>
      <c r="K36786" s="1433"/>
      <c r="L36786" s="1334"/>
    </row>
    <row r="36787" spans="1:12" ht="24" customHeight="1">
      <c r="A36787" s="1355"/>
      <c r="B36787" s="1355"/>
      <c r="C36787" s="1433"/>
      <c r="E36787" s="1433"/>
      <c r="K36787" s="1433"/>
      <c r="L36787" s="1334"/>
    </row>
    <row r="36788" spans="1:12" ht="24" customHeight="1">
      <c r="A36788" s="1355"/>
      <c r="B36788" s="1355"/>
      <c r="C36788" s="1433"/>
      <c r="E36788" s="1433"/>
      <c r="K36788" s="1433"/>
      <c r="L36788" s="1334"/>
    </row>
    <row r="36789" spans="1:12" ht="24" customHeight="1">
      <c r="A36789" s="1355"/>
      <c r="B36789" s="1355"/>
      <c r="C36789" s="1433"/>
      <c r="E36789" s="1433"/>
      <c r="K36789" s="1433"/>
      <c r="L36789" s="1334"/>
    </row>
    <row r="36790" spans="1:12" ht="24" customHeight="1">
      <c r="A36790" s="1355"/>
      <c r="B36790" s="1355"/>
      <c r="C36790" s="1433"/>
      <c r="E36790" s="1433"/>
      <c r="K36790" s="1433"/>
      <c r="L36790" s="1334"/>
    </row>
    <row r="36791" spans="1:12" ht="24" customHeight="1">
      <c r="A36791" s="1355"/>
      <c r="B36791" s="1355"/>
      <c r="C36791" s="1433"/>
      <c r="E36791" s="1433"/>
      <c r="K36791" s="1433"/>
      <c r="L36791" s="1334"/>
    </row>
    <row r="36792" spans="1:12" ht="24" customHeight="1">
      <c r="A36792" s="1355"/>
      <c r="B36792" s="1355"/>
      <c r="C36792" s="1433"/>
      <c r="E36792" s="1433"/>
      <c r="K36792" s="1433"/>
      <c r="L36792" s="1334"/>
    </row>
    <row r="36793" spans="1:12" ht="24" customHeight="1">
      <c r="A36793" s="1355"/>
      <c r="B36793" s="1355"/>
      <c r="C36793" s="1433"/>
      <c r="E36793" s="1433"/>
      <c r="K36793" s="1433"/>
      <c r="L36793" s="1334"/>
    </row>
    <row r="36794" spans="1:12" ht="24" customHeight="1">
      <c r="A36794" s="1355"/>
      <c r="B36794" s="1355"/>
      <c r="C36794" s="1433"/>
      <c r="E36794" s="1433"/>
      <c r="K36794" s="1433"/>
      <c r="L36794" s="1334"/>
    </row>
    <row r="36795" spans="1:12" ht="24" customHeight="1">
      <c r="A36795" s="1355"/>
      <c r="B36795" s="1355"/>
      <c r="C36795" s="1433"/>
      <c r="E36795" s="1433"/>
      <c r="K36795" s="1433"/>
      <c r="L36795" s="1334"/>
    </row>
    <row r="36796" spans="1:12" ht="24" customHeight="1">
      <c r="A36796" s="1355"/>
      <c r="B36796" s="1355"/>
      <c r="C36796" s="1433"/>
      <c r="E36796" s="1433"/>
      <c r="K36796" s="1433"/>
      <c r="L36796" s="1334"/>
    </row>
    <row r="36797" spans="1:12" ht="24" customHeight="1">
      <c r="A36797" s="1355"/>
      <c r="B36797" s="1355"/>
      <c r="C36797" s="1433"/>
      <c r="E36797" s="1433"/>
      <c r="K36797" s="1433"/>
      <c r="L36797" s="1334"/>
    </row>
    <row r="36798" spans="1:12" ht="24" customHeight="1">
      <c r="A36798" s="1355"/>
      <c r="B36798" s="1355"/>
      <c r="C36798" s="1433"/>
      <c r="E36798" s="1433"/>
      <c r="K36798" s="1433"/>
      <c r="L36798" s="1334"/>
    </row>
    <row r="36799" spans="1:12" ht="24" customHeight="1">
      <c r="A36799" s="1355"/>
      <c r="B36799" s="1355"/>
      <c r="C36799" s="1433"/>
      <c r="E36799" s="1433"/>
      <c r="K36799" s="1433"/>
      <c r="L36799" s="1334"/>
    </row>
    <row r="36800" spans="1:12" ht="24" customHeight="1">
      <c r="A36800" s="1355"/>
      <c r="B36800" s="1355"/>
      <c r="C36800" s="1433"/>
      <c r="E36800" s="1433"/>
      <c r="K36800" s="1433"/>
      <c r="L36800" s="1334"/>
    </row>
    <row r="36801" spans="1:12" ht="24" customHeight="1">
      <c r="A36801" s="1355"/>
      <c r="B36801" s="1355"/>
      <c r="C36801" s="1433"/>
      <c r="E36801" s="1433"/>
      <c r="K36801" s="1433"/>
      <c r="L36801" s="1334"/>
    </row>
    <row r="36802" spans="1:12" ht="24" customHeight="1">
      <c r="A36802" s="1355"/>
      <c r="B36802" s="1355"/>
      <c r="C36802" s="1433"/>
      <c r="E36802" s="1433"/>
      <c r="K36802" s="1433"/>
      <c r="L36802" s="1334"/>
    </row>
    <row r="36803" spans="1:12" ht="24" customHeight="1">
      <c r="A36803" s="1355"/>
      <c r="B36803" s="1355"/>
      <c r="C36803" s="1433"/>
      <c r="E36803" s="1433"/>
      <c r="K36803" s="1433"/>
      <c r="L36803" s="1334"/>
    </row>
    <row r="36804" spans="1:12" ht="24" customHeight="1">
      <c r="A36804" s="1355"/>
      <c r="B36804" s="1355"/>
      <c r="C36804" s="1433"/>
      <c r="E36804" s="1433"/>
      <c r="K36804" s="1433"/>
      <c r="L36804" s="1334"/>
    </row>
    <row r="36805" spans="1:12" ht="24" customHeight="1">
      <c r="A36805" s="1355"/>
      <c r="B36805" s="1355"/>
      <c r="C36805" s="1433"/>
      <c r="E36805" s="1433"/>
      <c r="K36805" s="1433"/>
      <c r="L36805" s="1334"/>
    </row>
    <row r="36806" spans="1:12" ht="24" customHeight="1">
      <c r="A36806" s="1355"/>
      <c r="B36806" s="1355"/>
      <c r="C36806" s="1433"/>
      <c r="E36806" s="1433"/>
      <c r="K36806" s="1433"/>
      <c r="L36806" s="1334"/>
    </row>
    <row r="36807" spans="1:12" ht="24" customHeight="1">
      <c r="A36807" s="1355"/>
      <c r="B36807" s="1355"/>
      <c r="C36807" s="1433"/>
      <c r="E36807" s="1433"/>
      <c r="K36807" s="1433"/>
      <c r="L36807" s="1334"/>
    </row>
    <row r="36808" spans="1:12" ht="24" customHeight="1">
      <c r="A36808" s="1355"/>
      <c r="B36808" s="1355"/>
      <c r="C36808" s="1433"/>
      <c r="E36808" s="1433"/>
      <c r="K36808" s="1433"/>
      <c r="L36808" s="1334"/>
    </row>
    <row r="36809" spans="1:12" ht="24" customHeight="1">
      <c r="A36809" s="1355"/>
      <c r="B36809" s="1355"/>
      <c r="C36809" s="1433"/>
      <c r="E36809" s="1433"/>
      <c r="K36809" s="1433"/>
      <c r="L36809" s="1334"/>
    </row>
    <row r="36810" spans="1:12" ht="24" customHeight="1">
      <c r="A36810" s="1355"/>
      <c r="B36810" s="1355"/>
      <c r="C36810" s="1433"/>
      <c r="E36810" s="1433"/>
      <c r="K36810" s="1433"/>
      <c r="L36810" s="1334"/>
    </row>
    <row r="36811" spans="1:12" ht="24" customHeight="1">
      <c r="A36811" s="1355"/>
      <c r="B36811" s="1355"/>
      <c r="C36811" s="1433"/>
      <c r="E36811" s="1433"/>
      <c r="K36811" s="1433"/>
      <c r="L36811" s="1334"/>
    </row>
    <row r="36812" spans="1:12" ht="24" customHeight="1">
      <c r="A36812" s="1355"/>
      <c r="B36812" s="1355"/>
      <c r="C36812" s="1433"/>
      <c r="E36812" s="1433"/>
      <c r="K36812" s="1433"/>
      <c r="L36812" s="1334"/>
    </row>
    <row r="36813" spans="1:12" ht="24" customHeight="1">
      <c r="A36813" s="1355"/>
      <c r="B36813" s="1355"/>
      <c r="C36813" s="1433"/>
      <c r="E36813" s="1433"/>
      <c r="K36813" s="1433"/>
      <c r="L36813" s="1334"/>
    </row>
    <row r="36814" spans="1:12" ht="24" customHeight="1">
      <c r="A36814" s="1355"/>
      <c r="B36814" s="1355"/>
      <c r="C36814" s="1433"/>
      <c r="E36814" s="1433"/>
      <c r="K36814" s="1433"/>
      <c r="L36814" s="1334"/>
    </row>
    <row r="36815" spans="1:12" ht="24" customHeight="1">
      <c r="A36815" s="1355"/>
      <c r="B36815" s="1355"/>
      <c r="C36815" s="1433"/>
      <c r="E36815" s="1433"/>
      <c r="K36815" s="1433"/>
      <c r="L36815" s="1334"/>
    </row>
    <row r="36816" spans="1:12" ht="24" customHeight="1">
      <c r="A36816" s="1355"/>
      <c r="B36816" s="1355"/>
      <c r="C36816" s="1433"/>
      <c r="E36816" s="1433"/>
      <c r="K36816" s="1433"/>
      <c r="L36816" s="1334"/>
    </row>
    <row r="36817" spans="1:12" ht="24" customHeight="1">
      <c r="A36817" s="1355"/>
      <c r="B36817" s="1355"/>
      <c r="C36817" s="1433"/>
      <c r="E36817" s="1433"/>
      <c r="K36817" s="1433"/>
      <c r="L36817" s="1334"/>
    </row>
    <row r="36818" spans="1:12" ht="24" customHeight="1">
      <c r="A36818" s="1355"/>
      <c r="B36818" s="1355"/>
      <c r="C36818" s="1433"/>
      <c r="E36818" s="1433"/>
      <c r="K36818" s="1433"/>
      <c r="L36818" s="1334"/>
    </row>
    <row r="36819" spans="1:12" ht="24" customHeight="1">
      <c r="A36819" s="1355"/>
      <c r="B36819" s="1355"/>
      <c r="C36819" s="1433"/>
      <c r="E36819" s="1433"/>
      <c r="K36819" s="1433"/>
      <c r="L36819" s="1334"/>
    </row>
    <row r="36820" spans="1:12" ht="24" customHeight="1">
      <c r="A36820" s="1355"/>
      <c r="B36820" s="1355"/>
      <c r="C36820" s="1433"/>
      <c r="E36820" s="1433"/>
      <c r="K36820" s="1433"/>
      <c r="L36820" s="1334"/>
    </row>
    <row r="36821" spans="1:12" ht="24" customHeight="1">
      <c r="A36821" s="1355"/>
      <c r="B36821" s="1355"/>
      <c r="C36821" s="1433"/>
      <c r="E36821" s="1433"/>
      <c r="K36821" s="1433"/>
      <c r="L36821" s="1334"/>
    </row>
    <row r="36822" spans="1:12" ht="24" customHeight="1">
      <c r="A36822" s="1355"/>
      <c r="B36822" s="1355"/>
      <c r="C36822" s="1433"/>
      <c r="E36822" s="1433"/>
      <c r="K36822" s="1433"/>
      <c r="L36822" s="1334"/>
    </row>
    <row r="36823" spans="1:12" ht="24" customHeight="1">
      <c r="A36823" s="1355"/>
      <c r="B36823" s="1355"/>
      <c r="C36823" s="1433"/>
      <c r="E36823" s="1433"/>
      <c r="K36823" s="1433"/>
      <c r="L36823" s="1334"/>
    </row>
    <row r="36824" spans="1:12" ht="24" customHeight="1">
      <c r="A36824" s="1355"/>
      <c r="B36824" s="1355"/>
      <c r="C36824" s="1433"/>
      <c r="E36824" s="1433"/>
      <c r="K36824" s="1433"/>
      <c r="L36824" s="1334"/>
    </row>
    <row r="36825" spans="1:12" ht="24" customHeight="1">
      <c r="A36825" s="1355"/>
      <c r="B36825" s="1355"/>
      <c r="C36825" s="1433"/>
      <c r="E36825" s="1433"/>
      <c r="K36825" s="1433"/>
      <c r="L36825" s="1334"/>
    </row>
    <row r="36826" spans="1:12" ht="24" customHeight="1">
      <c r="A36826" s="1355"/>
      <c r="B36826" s="1355"/>
      <c r="C36826" s="1433"/>
      <c r="E36826" s="1433"/>
      <c r="K36826" s="1433"/>
      <c r="L36826" s="1334"/>
    </row>
    <row r="36827" spans="1:12" ht="24" customHeight="1">
      <c r="A36827" s="1355"/>
      <c r="B36827" s="1355"/>
      <c r="C36827" s="1433"/>
      <c r="E36827" s="1433"/>
      <c r="K36827" s="1433"/>
      <c r="L36827" s="1334"/>
    </row>
    <row r="36828" spans="1:12" ht="24" customHeight="1">
      <c r="A36828" s="1355"/>
      <c r="B36828" s="1355"/>
      <c r="C36828" s="1433"/>
      <c r="E36828" s="1433"/>
      <c r="K36828" s="1433"/>
      <c r="L36828" s="1334"/>
    </row>
    <row r="36829" spans="1:12" ht="24" customHeight="1">
      <c r="A36829" s="1355"/>
      <c r="B36829" s="1355"/>
      <c r="C36829" s="1433"/>
      <c r="E36829" s="1433"/>
      <c r="K36829" s="1433"/>
      <c r="L36829" s="1334"/>
    </row>
    <row r="36830" spans="1:12" ht="24" customHeight="1">
      <c r="A36830" s="1355"/>
      <c r="B36830" s="1355"/>
      <c r="C36830" s="1433"/>
      <c r="E36830" s="1433"/>
      <c r="K36830" s="1433"/>
      <c r="L36830" s="1334"/>
    </row>
    <row r="36831" spans="1:12" ht="24" customHeight="1">
      <c r="A36831" s="1355"/>
      <c r="B36831" s="1355"/>
      <c r="C36831" s="1433"/>
      <c r="E36831" s="1433"/>
      <c r="K36831" s="1433"/>
      <c r="L36831" s="1334"/>
    </row>
    <row r="36832" spans="1:12" ht="24" customHeight="1">
      <c r="A36832" s="1355"/>
      <c r="B36832" s="1355"/>
      <c r="C36832" s="1433"/>
      <c r="E36832" s="1433"/>
      <c r="K36832" s="1433"/>
      <c r="L36832" s="1334"/>
    </row>
    <row r="36833" spans="1:12" ht="24" customHeight="1">
      <c r="A36833" s="1355"/>
      <c r="B36833" s="1355"/>
      <c r="C36833" s="1433"/>
      <c r="E36833" s="1433"/>
      <c r="K36833" s="1433"/>
      <c r="L36833" s="1334"/>
    </row>
    <row r="36834" spans="1:12" ht="24" customHeight="1">
      <c r="A36834" s="1355"/>
      <c r="B36834" s="1355"/>
      <c r="C36834" s="1433"/>
      <c r="E36834" s="1433"/>
      <c r="K36834" s="1433"/>
      <c r="L36834" s="1334"/>
    </row>
    <row r="36835" spans="1:12" ht="24" customHeight="1">
      <c r="A36835" s="1355"/>
      <c r="B36835" s="1355"/>
      <c r="C36835" s="1433"/>
      <c r="E36835" s="1433"/>
      <c r="K36835" s="1433"/>
      <c r="L36835" s="1334"/>
    </row>
    <row r="36836" spans="1:12" ht="24" customHeight="1">
      <c r="A36836" s="1355"/>
      <c r="B36836" s="1355"/>
      <c r="C36836" s="1433"/>
      <c r="E36836" s="1433"/>
      <c r="K36836" s="1433"/>
      <c r="L36836" s="1334"/>
    </row>
    <row r="36837" spans="1:12" ht="24" customHeight="1">
      <c r="A36837" s="1355"/>
      <c r="B36837" s="1355"/>
      <c r="C36837" s="1433"/>
      <c r="E36837" s="1433"/>
      <c r="K36837" s="1433"/>
      <c r="L36837" s="1334"/>
    </row>
    <row r="36838" spans="1:12" ht="24" customHeight="1">
      <c r="A36838" s="1355"/>
      <c r="B36838" s="1355"/>
      <c r="C36838" s="1433"/>
      <c r="E36838" s="1433"/>
      <c r="K36838" s="1433"/>
      <c r="L36838" s="1334"/>
    </row>
    <row r="36839" spans="1:12" ht="24" customHeight="1">
      <c r="A36839" s="1355"/>
      <c r="B36839" s="1355"/>
      <c r="C36839" s="1433"/>
      <c r="E36839" s="1433"/>
      <c r="K36839" s="1433"/>
      <c r="L36839" s="1334"/>
    </row>
    <row r="36840" spans="1:12" ht="24" customHeight="1">
      <c r="A36840" s="1355"/>
      <c r="B36840" s="1355"/>
      <c r="C36840" s="1433"/>
      <c r="E36840" s="1433"/>
      <c r="K36840" s="1433"/>
      <c r="L36840" s="1334"/>
    </row>
    <row r="36841" spans="1:12" ht="24" customHeight="1">
      <c r="A36841" s="1355"/>
      <c r="B36841" s="1355"/>
      <c r="C36841" s="1433"/>
      <c r="E36841" s="1433"/>
      <c r="K36841" s="1433"/>
      <c r="L36841" s="1334"/>
    </row>
    <row r="36842" spans="1:12" ht="24" customHeight="1">
      <c r="A36842" s="1355"/>
      <c r="B36842" s="1355"/>
      <c r="C36842" s="1433"/>
      <c r="E36842" s="1433"/>
      <c r="K36842" s="1433"/>
      <c r="L36842" s="1334"/>
    </row>
    <row r="36843" spans="1:12" ht="24" customHeight="1">
      <c r="A36843" s="1355"/>
      <c r="B36843" s="1355"/>
      <c r="C36843" s="1433"/>
      <c r="E36843" s="1433"/>
      <c r="K36843" s="1433"/>
      <c r="L36843" s="1334"/>
    </row>
    <row r="36844" spans="1:12" ht="24" customHeight="1">
      <c r="A36844" s="1355"/>
      <c r="B36844" s="1355"/>
      <c r="C36844" s="1433"/>
      <c r="E36844" s="1433"/>
      <c r="K36844" s="1433"/>
      <c r="L36844" s="1334"/>
    </row>
    <row r="36845" spans="1:12" ht="24" customHeight="1">
      <c r="A36845" s="1355"/>
      <c r="B36845" s="1355"/>
      <c r="C36845" s="1433"/>
      <c r="E36845" s="1433"/>
      <c r="K36845" s="1433"/>
      <c r="L36845" s="1334"/>
    </row>
    <row r="36846" spans="1:12" ht="24" customHeight="1">
      <c r="A36846" s="1355"/>
      <c r="B36846" s="1355"/>
      <c r="C36846" s="1433"/>
      <c r="E36846" s="1433"/>
      <c r="K36846" s="1433"/>
      <c r="L36846" s="1334"/>
    </row>
    <row r="36847" spans="1:12" ht="24" customHeight="1">
      <c r="A36847" s="1355"/>
      <c r="B36847" s="1355"/>
      <c r="C36847" s="1433"/>
      <c r="E36847" s="1433"/>
      <c r="K36847" s="1433"/>
      <c r="L36847" s="1334"/>
    </row>
    <row r="36848" spans="1:12" ht="24" customHeight="1">
      <c r="A36848" s="1355"/>
      <c r="B36848" s="1355"/>
      <c r="C36848" s="1433"/>
      <c r="E36848" s="1433"/>
      <c r="K36848" s="1433"/>
      <c r="L36848" s="1334"/>
    </row>
    <row r="36849" spans="1:12" ht="24" customHeight="1">
      <c r="A36849" s="1355"/>
      <c r="B36849" s="1355"/>
      <c r="C36849" s="1433"/>
      <c r="E36849" s="1433"/>
      <c r="K36849" s="1433"/>
      <c r="L36849" s="1334"/>
    </row>
    <row r="36850" spans="1:12" ht="24" customHeight="1">
      <c r="A36850" s="1355"/>
      <c r="B36850" s="1355"/>
      <c r="C36850" s="1433"/>
      <c r="E36850" s="1433"/>
      <c r="K36850" s="1433"/>
      <c r="L36850" s="1334"/>
    </row>
    <row r="36851" spans="1:12" ht="24" customHeight="1">
      <c r="A36851" s="1355"/>
      <c r="B36851" s="1355"/>
      <c r="C36851" s="1433"/>
      <c r="E36851" s="1433"/>
      <c r="K36851" s="1433"/>
      <c r="L36851" s="1334"/>
    </row>
    <row r="36852" spans="1:12" ht="24" customHeight="1">
      <c r="A36852" s="1355"/>
      <c r="B36852" s="1355"/>
      <c r="C36852" s="1433"/>
      <c r="E36852" s="1433"/>
      <c r="K36852" s="1433"/>
      <c r="L36852" s="1334"/>
    </row>
    <row r="36853" spans="1:12" ht="24" customHeight="1">
      <c r="A36853" s="1355"/>
      <c r="B36853" s="1355"/>
      <c r="C36853" s="1433"/>
      <c r="E36853" s="1433"/>
      <c r="K36853" s="1433"/>
      <c r="L36853" s="1334"/>
    </row>
    <row r="36854" spans="1:12" ht="24" customHeight="1">
      <c r="A36854" s="1355"/>
      <c r="B36854" s="1355"/>
      <c r="C36854" s="1433"/>
      <c r="E36854" s="1433"/>
      <c r="K36854" s="1433"/>
      <c r="L36854" s="1334"/>
    </row>
    <row r="36855" spans="1:12" ht="24" customHeight="1">
      <c r="A36855" s="1355"/>
      <c r="B36855" s="1355"/>
      <c r="C36855" s="1433"/>
      <c r="E36855" s="1433"/>
      <c r="K36855" s="1433"/>
      <c r="L36855" s="1334"/>
    </row>
    <row r="36856" spans="1:12" ht="24" customHeight="1">
      <c r="A36856" s="1355"/>
      <c r="B36856" s="1355"/>
      <c r="C36856" s="1433"/>
      <c r="E36856" s="1433"/>
      <c r="K36856" s="1433"/>
      <c r="L36856" s="1334"/>
    </row>
    <row r="36857" spans="1:12" ht="24" customHeight="1">
      <c r="A36857" s="1355"/>
      <c r="B36857" s="1355"/>
      <c r="C36857" s="1433"/>
      <c r="E36857" s="1433"/>
      <c r="K36857" s="1433"/>
      <c r="L36857" s="1334"/>
    </row>
    <row r="36858" spans="1:12" ht="24" customHeight="1">
      <c r="A36858" s="1355"/>
      <c r="B36858" s="1355"/>
      <c r="C36858" s="1433"/>
      <c r="E36858" s="1433"/>
      <c r="K36858" s="1433"/>
      <c r="L36858" s="1334"/>
    </row>
    <row r="36859" spans="1:12" ht="24" customHeight="1">
      <c r="A36859" s="1355"/>
      <c r="B36859" s="1355"/>
      <c r="C36859" s="1433"/>
      <c r="E36859" s="1433"/>
      <c r="K36859" s="1433"/>
      <c r="L36859" s="1334"/>
    </row>
    <row r="36860" spans="1:12" ht="24" customHeight="1">
      <c r="A36860" s="1355"/>
      <c r="B36860" s="1355"/>
      <c r="C36860" s="1433"/>
      <c r="E36860" s="1433"/>
      <c r="K36860" s="1433"/>
      <c r="L36860" s="1334"/>
    </row>
    <row r="36861" spans="1:12" ht="24" customHeight="1">
      <c r="A36861" s="1355"/>
      <c r="B36861" s="1355"/>
      <c r="C36861" s="1433"/>
      <c r="E36861" s="1433"/>
      <c r="K36861" s="1433"/>
      <c r="L36861" s="1334"/>
    </row>
    <row r="36862" spans="1:12" ht="24" customHeight="1">
      <c r="A36862" s="1355"/>
      <c r="B36862" s="1355"/>
      <c r="C36862" s="1433"/>
      <c r="E36862" s="1433"/>
      <c r="K36862" s="1433"/>
      <c r="L36862" s="1334"/>
    </row>
    <row r="36863" spans="1:12" ht="24" customHeight="1">
      <c r="A36863" s="1355"/>
      <c r="B36863" s="1355"/>
      <c r="C36863" s="1433"/>
      <c r="E36863" s="1433"/>
      <c r="K36863" s="1433"/>
      <c r="L36863" s="1334"/>
    </row>
    <row r="36864" spans="1:12" ht="24" customHeight="1">
      <c r="A36864" s="1355"/>
      <c r="B36864" s="1355"/>
      <c r="C36864" s="1433"/>
      <c r="E36864" s="1433"/>
      <c r="K36864" s="1433"/>
      <c r="L36864" s="1334"/>
    </row>
    <row r="36865" spans="1:12" ht="24" customHeight="1">
      <c r="A36865" s="1355"/>
      <c r="B36865" s="1355"/>
      <c r="C36865" s="1433"/>
      <c r="E36865" s="1433"/>
      <c r="K36865" s="1433"/>
      <c r="L36865" s="1334"/>
    </row>
    <row r="36866" spans="1:12" ht="24" customHeight="1">
      <c r="A36866" s="1355"/>
      <c r="B36866" s="1355"/>
      <c r="C36866" s="1433"/>
      <c r="E36866" s="1433"/>
      <c r="K36866" s="1433"/>
      <c r="L36866" s="1334"/>
    </row>
    <row r="36867" spans="1:12" ht="24" customHeight="1">
      <c r="A36867" s="1355"/>
      <c r="B36867" s="1355"/>
      <c r="C36867" s="1433"/>
      <c r="E36867" s="1433"/>
      <c r="K36867" s="1433"/>
      <c r="L36867" s="1334"/>
    </row>
    <row r="36868" spans="1:12" ht="24" customHeight="1">
      <c r="A36868" s="1355"/>
      <c r="B36868" s="1355"/>
      <c r="C36868" s="1433"/>
      <c r="E36868" s="1433"/>
      <c r="K36868" s="1433"/>
      <c r="L36868" s="1334"/>
    </row>
    <row r="36869" spans="1:12" ht="24" customHeight="1">
      <c r="A36869" s="1355"/>
      <c r="B36869" s="1355"/>
      <c r="C36869" s="1433"/>
      <c r="E36869" s="1433"/>
      <c r="K36869" s="1433"/>
      <c r="L36869" s="1334"/>
    </row>
    <row r="36870" spans="1:12" ht="24" customHeight="1">
      <c r="A36870" s="1355"/>
      <c r="B36870" s="1355"/>
      <c r="C36870" s="1433"/>
      <c r="E36870" s="1433"/>
      <c r="K36870" s="1433"/>
      <c r="L36870" s="1334"/>
    </row>
    <row r="36871" spans="1:12" ht="24" customHeight="1">
      <c r="A36871" s="1355"/>
      <c r="B36871" s="1355"/>
      <c r="C36871" s="1433"/>
      <c r="E36871" s="1433"/>
      <c r="K36871" s="1433"/>
      <c r="L36871" s="1334"/>
    </row>
    <row r="36872" spans="1:12" ht="24" customHeight="1">
      <c r="A36872" s="1355"/>
      <c r="B36872" s="1355"/>
      <c r="C36872" s="1433"/>
      <c r="E36872" s="1433"/>
      <c r="K36872" s="1433"/>
      <c r="L36872" s="1334"/>
    </row>
    <row r="36873" spans="1:12" ht="24" customHeight="1">
      <c r="A36873" s="1355"/>
      <c r="B36873" s="1355"/>
      <c r="C36873" s="1433"/>
      <c r="E36873" s="1433"/>
      <c r="K36873" s="1433"/>
      <c r="L36873" s="1334"/>
    </row>
    <row r="36874" spans="1:12" ht="24" customHeight="1">
      <c r="A36874" s="1355"/>
      <c r="B36874" s="1355"/>
      <c r="C36874" s="1433"/>
      <c r="E36874" s="1433"/>
      <c r="K36874" s="1433"/>
      <c r="L36874" s="1334"/>
    </row>
    <row r="36875" spans="1:12" ht="24" customHeight="1">
      <c r="A36875" s="1355"/>
      <c r="B36875" s="1355"/>
      <c r="C36875" s="1433"/>
      <c r="E36875" s="1433"/>
      <c r="K36875" s="1433"/>
      <c r="L36875" s="1334"/>
    </row>
    <row r="36876" spans="1:12" ht="24" customHeight="1">
      <c r="A36876" s="1355"/>
      <c r="B36876" s="1355"/>
      <c r="C36876" s="1433"/>
      <c r="E36876" s="1433"/>
      <c r="K36876" s="1433"/>
      <c r="L36876" s="1334"/>
    </row>
    <row r="36877" spans="1:12" ht="24" customHeight="1">
      <c r="A36877" s="1355"/>
      <c r="B36877" s="1355"/>
      <c r="C36877" s="1433"/>
      <c r="E36877" s="1433"/>
      <c r="K36877" s="1433"/>
      <c r="L36877" s="1334"/>
    </row>
    <row r="36878" spans="1:12" ht="24" customHeight="1">
      <c r="A36878" s="1355"/>
      <c r="B36878" s="1355"/>
      <c r="C36878" s="1433"/>
      <c r="E36878" s="1433"/>
      <c r="K36878" s="1433"/>
      <c r="L36878" s="1334"/>
    </row>
    <row r="36879" spans="1:12" ht="24" customHeight="1">
      <c r="A36879" s="1355"/>
      <c r="B36879" s="1355"/>
      <c r="C36879" s="1433"/>
      <c r="E36879" s="1433"/>
      <c r="K36879" s="1433"/>
      <c r="L36879" s="1334"/>
    </row>
    <row r="36880" spans="1:12" ht="24" customHeight="1">
      <c r="A36880" s="1355"/>
      <c r="B36880" s="1355"/>
      <c r="C36880" s="1433"/>
      <c r="E36880" s="1433"/>
      <c r="K36880" s="1433"/>
      <c r="L36880" s="1334"/>
    </row>
    <row r="36881" spans="1:12" ht="24" customHeight="1">
      <c r="A36881" s="1355"/>
      <c r="B36881" s="1355"/>
      <c r="C36881" s="1433"/>
      <c r="E36881" s="1433"/>
      <c r="K36881" s="1433"/>
      <c r="L36881" s="1334"/>
    </row>
    <row r="36882" spans="1:12" ht="24" customHeight="1">
      <c r="A36882" s="1355"/>
      <c r="B36882" s="1355"/>
      <c r="C36882" s="1433"/>
      <c r="E36882" s="1433"/>
      <c r="K36882" s="1433"/>
      <c r="L36882" s="1334"/>
    </row>
    <row r="36883" spans="1:12" ht="24" customHeight="1">
      <c r="A36883" s="1355"/>
      <c r="B36883" s="1355"/>
      <c r="C36883" s="1433"/>
      <c r="E36883" s="1433"/>
      <c r="K36883" s="1433"/>
      <c r="L36883" s="1334"/>
    </row>
    <row r="36884" spans="1:12" ht="24" customHeight="1">
      <c r="A36884" s="1355"/>
      <c r="B36884" s="1355"/>
      <c r="C36884" s="1433"/>
      <c r="E36884" s="1433"/>
      <c r="K36884" s="1433"/>
      <c r="L36884" s="1334"/>
    </row>
    <row r="36885" spans="1:12" ht="24" customHeight="1">
      <c r="A36885" s="1355"/>
      <c r="B36885" s="1355"/>
      <c r="C36885" s="1433"/>
      <c r="E36885" s="1433"/>
      <c r="K36885" s="1433"/>
      <c r="L36885" s="1334"/>
    </row>
    <row r="36886" spans="1:12" ht="24" customHeight="1">
      <c r="A36886" s="1355"/>
      <c r="B36886" s="1355"/>
      <c r="C36886" s="1433"/>
      <c r="E36886" s="1433"/>
      <c r="K36886" s="1433"/>
      <c r="L36886" s="1334"/>
    </row>
    <row r="36887" spans="1:12" ht="24" customHeight="1">
      <c r="A36887" s="1355"/>
      <c r="B36887" s="1355"/>
      <c r="C36887" s="1433"/>
      <c r="E36887" s="1433"/>
      <c r="K36887" s="1433"/>
      <c r="L36887" s="1334"/>
    </row>
    <row r="36888" spans="1:12" ht="24" customHeight="1">
      <c r="A36888" s="1355"/>
      <c r="B36888" s="1355"/>
      <c r="C36888" s="1433"/>
      <c r="E36888" s="1433"/>
      <c r="K36888" s="1433"/>
      <c r="L36888" s="1334"/>
    </row>
    <row r="36889" spans="1:12" ht="24" customHeight="1">
      <c r="A36889" s="1355"/>
      <c r="B36889" s="1355"/>
      <c r="C36889" s="1433"/>
      <c r="E36889" s="1433"/>
      <c r="K36889" s="1433"/>
      <c r="L36889" s="1334"/>
    </row>
    <row r="36890" spans="1:12" ht="24" customHeight="1">
      <c r="A36890" s="1355"/>
      <c r="B36890" s="1355"/>
      <c r="C36890" s="1433"/>
      <c r="E36890" s="1433"/>
      <c r="K36890" s="1433"/>
      <c r="L36890" s="1334"/>
    </row>
    <row r="36891" spans="1:12" ht="24" customHeight="1">
      <c r="A36891" s="1355"/>
      <c r="B36891" s="1355"/>
      <c r="C36891" s="1433"/>
      <c r="E36891" s="1433"/>
      <c r="K36891" s="1433"/>
      <c r="L36891" s="1334"/>
    </row>
    <row r="36892" spans="1:12" ht="24" customHeight="1">
      <c r="A36892" s="1355"/>
      <c r="B36892" s="1355"/>
      <c r="C36892" s="1433"/>
      <c r="E36892" s="1433"/>
      <c r="K36892" s="1433"/>
      <c r="L36892" s="1334"/>
    </row>
    <row r="36893" spans="1:12" ht="24" customHeight="1">
      <c r="A36893" s="1355"/>
      <c r="B36893" s="1355"/>
      <c r="C36893" s="1433"/>
      <c r="E36893" s="1433"/>
      <c r="K36893" s="1433"/>
      <c r="L36893" s="1334"/>
    </row>
    <row r="36894" spans="1:12" ht="24" customHeight="1">
      <c r="A36894" s="1355"/>
      <c r="B36894" s="1355"/>
      <c r="C36894" s="1433"/>
      <c r="E36894" s="1433"/>
      <c r="K36894" s="1433"/>
      <c r="L36894" s="1334"/>
    </row>
    <row r="36895" spans="1:12" ht="24" customHeight="1">
      <c r="A36895" s="1355"/>
      <c r="B36895" s="1355"/>
      <c r="C36895" s="1433"/>
      <c r="E36895" s="1433"/>
      <c r="K36895" s="1433"/>
      <c r="L36895" s="1334"/>
    </row>
    <row r="36896" spans="1:12" ht="24" customHeight="1">
      <c r="A36896" s="1355"/>
      <c r="B36896" s="1355"/>
      <c r="C36896" s="1433"/>
      <c r="E36896" s="1433"/>
      <c r="K36896" s="1433"/>
      <c r="L36896" s="1334"/>
    </row>
    <row r="36897" spans="1:12" ht="24" customHeight="1">
      <c r="A36897" s="1355"/>
      <c r="B36897" s="1355"/>
      <c r="C36897" s="1433"/>
      <c r="E36897" s="1433"/>
      <c r="K36897" s="1433"/>
      <c r="L36897" s="1334"/>
    </row>
    <row r="36898" spans="1:12" ht="24" customHeight="1">
      <c r="A36898" s="1355"/>
      <c r="B36898" s="1355"/>
      <c r="C36898" s="1433"/>
      <c r="E36898" s="1433"/>
      <c r="K36898" s="1433"/>
      <c r="L36898" s="1334"/>
    </row>
    <row r="36899" spans="1:12" ht="24" customHeight="1">
      <c r="A36899" s="1355"/>
      <c r="B36899" s="1355"/>
      <c r="C36899" s="1433"/>
      <c r="E36899" s="1433"/>
      <c r="K36899" s="1433"/>
      <c r="L36899" s="1334"/>
    </row>
    <row r="36900" spans="1:12" ht="24" customHeight="1">
      <c r="A36900" s="1355"/>
      <c r="B36900" s="1355"/>
      <c r="C36900" s="1433"/>
      <c r="E36900" s="1433"/>
      <c r="K36900" s="1433"/>
      <c r="L36900" s="1334"/>
    </row>
    <row r="36901" spans="1:12" ht="24" customHeight="1">
      <c r="A36901" s="1355"/>
      <c r="B36901" s="1355"/>
      <c r="C36901" s="1433"/>
      <c r="E36901" s="1433"/>
      <c r="K36901" s="1433"/>
      <c r="L36901" s="1334"/>
    </row>
    <row r="36902" spans="1:12" ht="24" customHeight="1">
      <c r="A36902" s="1355"/>
      <c r="B36902" s="1355"/>
      <c r="C36902" s="1433"/>
      <c r="E36902" s="1433"/>
      <c r="K36902" s="1433"/>
      <c r="L36902" s="1334"/>
    </row>
    <row r="36903" spans="1:12" ht="24" customHeight="1">
      <c r="A36903" s="1355"/>
      <c r="B36903" s="1355"/>
      <c r="C36903" s="1433"/>
      <c r="E36903" s="1433"/>
      <c r="K36903" s="1433"/>
      <c r="L36903" s="1334"/>
    </row>
    <row r="36904" spans="1:12" ht="24" customHeight="1">
      <c r="A36904" s="1355"/>
      <c r="B36904" s="1355"/>
      <c r="C36904" s="1433"/>
      <c r="E36904" s="1433"/>
      <c r="K36904" s="1433"/>
      <c r="L36904" s="1334"/>
    </row>
    <row r="36905" spans="1:12" ht="24" customHeight="1">
      <c r="A36905" s="1355"/>
      <c r="B36905" s="1355"/>
      <c r="C36905" s="1433"/>
      <c r="E36905" s="1433"/>
      <c r="K36905" s="1433"/>
      <c r="L36905" s="1334"/>
    </row>
    <row r="36906" spans="1:12" ht="24" customHeight="1">
      <c r="A36906" s="1355"/>
      <c r="B36906" s="1355"/>
      <c r="C36906" s="1433"/>
      <c r="E36906" s="1433"/>
      <c r="K36906" s="1433"/>
      <c r="L36906" s="1334"/>
    </row>
    <row r="36907" spans="1:12" ht="24" customHeight="1">
      <c r="A36907" s="1355"/>
      <c r="B36907" s="1355"/>
      <c r="C36907" s="1433"/>
      <c r="E36907" s="1433"/>
      <c r="K36907" s="1433"/>
      <c r="L36907" s="1334"/>
    </row>
    <row r="36908" spans="1:12" ht="24" customHeight="1">
      <c r="A36908" s="1355"/>
      <c r="B36908" s="1355"/>
      <c r="C36908" s="1433"/>
      <c r="E36908" s="1433"/>
      <c r="K36908" s="1433"/>
      <c r="L36908" s="1334"/>
    </row>
    <row r="36909" spans="1:12" ht="24" customHeight="1">
      <c r="A36909" s="1355"/>
      <c r="B36909" s="1355"/>
      <c r="C36909" s="1433"/>
      <c r="E36909" s="1433"/>
      <c r="K36909" s="1433"/>
      <c r="L36909" s="1334"/>
    </row>
    <row r="36910" spans="1:12" ht="24" customHeight="1">
      <c r="A36910" s="1355"/>
      <c r="B36910" s="1355"/>
      <c r="C36910" s="1433"/>
      <c r="E36910" s="1433"/>
      <c r="K36910" s="1433"/>
      <c r="L36910" s="1334"/>
    </row>
    <row r="36911" spans="1:12" ht="24" customHeight="1">
      <c r="A36911" s="1355"/>
      <c r="B36911" s="1355"/>
      <c r="C36911" s="1433"/>
      <c r="E36911" s="1433"/>
      <c r="K36911" s="1433"/>
      <c r="L36911" s="1334"/>
    </row>
    <row r="36912" spans="1:12" ht="24" customHeight="1">
      <c r="A36912" s="1355"/>
      <c r="B36912" s="1355"/>
      <c r="C36912" s="1433"/>
      <c r="E36912" s="1433"/>
      <c r="K36912" s="1433"/>
      <c r="L36912" s="1334"/>
    </row>
    <row r="36913" spans="1:12" ht="24" customHeight="1">
      <c r="A36913" s="1355"/>
      <c r="B36913" s="1355"/>
      <c r="C36913" s="1433"/>
      <c r="E36913" s="1433"/>
      <c r="K36913" s="1433"/>
      <c r="L36913" s="1334"/>
    </row>
    <row r="36914" spans="1:12" ht="24" customHeight="1">
      <c r="A36914" s="1355"/>
      <c r="B36914" s="1355"/>
      <c r="C36914" s="1433"/>
      <c r="E36914" s="1433"/>
      <c r="K36914" s="1433"/>
      <c r="L36914" s="1334"/>
    </row>
    <row r="36915" spans="1:12" ht="24" customHeight="1">
      <c r="A36915" s="1355"/>
      <c r="B36915" s="1355"/>
      <c r="C36915" s="1433"/>
      <c r="E36915" s="1433"/>
      <c r="K36915" s="1433"/>
      <c r="L36915" s="1334"/>
    </row>
    <row r="36916" spans="1:12" ht="24" customHeight="1">
      <c r="A36916" s="1355"/>
      <c r="B36916" s="1355"/>
      <c r="C36916" s="1433"/>
      <c r="E36916" s="1433"/>
      <c r="K36916" s="1433"/>
      <c r="L36916" s="1334"/>
    </row>
    <row r="36917" spans="1:12" ht="24" customHeight="1">
      <c r="A36917" s="1355"/>
      <c r="B36917" s="1355"/>
      <c r="C36917" s="1433"/>
      <c r="E36917" s="1433"/>
      <c r="K36917" s="1433"/>
      <c r="L36917" s="1334"/>
    </row>
    <row r="36918" spans="1:12" ht="24" customHeight="1">
      <c r="A36918" s="1355"/>
      <c r="B36918" s="1355"/>
      <c r="C36918" s="1433"/>
      <c r="E36918" s="1433"/>
      <c r="K36918" s="1433"/>
      <c r="L36918" s="1334"/>
    </row>
    <row r="36919" spans="1:12" ht="24" customHeight="1">
      <c r="A36919" s="1355"/>
      <c r="B36919" s="1355"/>
      <c r="C36919" s="1433"/>
      <c r="E36919" s="1433"/>
      <c r="K36919" s="1433"/>
      <c r="L36919" s="1334"/>
    </row>
    <row r="36920" spans="1:12" ht="24" customHeight="1">
      <c r="A36920" s="1355"/>
      <c r="B36920" s="1355"/>
      <c r="C36920" s="1433"/>
      <c r="E36920" s="1433"/>
      <c r="K36920" s="1433"/>
      <c r="L36920" s="1334"/>
    </row>
    <row r="36921" spans="1:12" ht="24" customHeight="1">
      <c r="A36921" s="1355"/>
      <c r="B36921" s="1355"/>
      <c r="C36921" s="1433"/>
      <c r="E36921" s="1433"/>
      <c r="K36921" s="1433"/>
      <c r="L36921" s="1334"/>
    </row>
    <row r="36922" spans="1:12" ht="24" customHeight="1">
      <c r="A36922" s="1355"/>
      <c r="B36922" s="1355"/>
      <c r="C36922" s="1433"/>
      <c r="E36922" s="1433"/>
      <c r="K36922" s="1433"/>
      <c r="L36922" s="1334"/>
    </row>
    <row r="36923" spans="1:12" ht="24" customHeight="1">
      <c r="A36923" s="1355"/>
      <c r="B36923" s="1355"/>
      <c r="C36923" s="1433"/>
      <c r="E36923" s="1433"/>
      <c r="K36923" s="1433"/>
      <c r="L36923" s="1334"/>
    </row>
    <row r="36924" spans="1:12" ht="24" customHeight="1">
      <c r="A36924" s="1355"/>
      <c r="B36924" s="1355"/>
      <c r="C36924" s="1433"/>
      <c r="E36924" s="1433"/>
      <c r="K36924" s="1433"/>
      <c r="L36924" s="1334"/>
    </row>
    <row r="36925" spans="1:12" ht="24" customHeight="1">
      <c r="A36925" s="1355"/>
      <c r="B36925" s="1355"/>
      <c r="C36925" s="1433"/>
      <c r="E36925" s="1433"/>
      <c r="K36925" s="1433"/>
      <c r="L36925" s="1334"/>
    </row>
    <row r="36926" spans="1:12" ht="24" customHeight="1">
      <c r="A36926" s="1355"/>
      <c r="B36926" s="1355"/>
      <c r="C36926" s="1433"/>
      <c r="E36926" s="1433"/>
      <c r="K36926" s="1433"/>
      <c r="L36926" s="1334"/>
    </row>
    <row r="36927" spans="1:12" ht="24" customHeight="1">
      <c r="A36927" s="1355"/>
      <c r="B36927" s="1355"/>
      <c r="C36927" s="1433"/>
      <c r="E36927" s="1433"/>
      <c r="K36927" s="1433"/>
      <c r="L36927" s="1334"/>
    </row>
    <row r="36928" spans="1:12" ht="24" customHeight="1">
      <c r="A36928" s="1355"/>
      <c r="B36928" s="1355"/>
      <c r="C36928" s="1433"/>
      <c r="E36928" s="1433"/>
      <c r="K36928" s="1433"/>
      <c r="L36928" s="1334"/>
    </row>
    <row r="36929" spans="1:12" ht="24" customHeight="1">
      <c r="A36929" s="1355"/>
      <c r="B36929" s="1355"/>
      <c r="C36929" s="1433"/>
      <c r="E36929" s="1433"/>
      <c r="K36929" s="1433"/>
      <c r="L36929" s="1334"/>
    </row>
    <row r="36930" spans="1:12" ht="24" customHeight="1">
      <c r="A36930" s="1355"/>
      <c r="B36930" s="1355"/>
      <c r="C36930" s="1433"/>
      <c r="E36930" s="1433"/>
      <c r="K36930" s="1433"/>
      <c r="L36930" s="1334"/>
    </row>
    <row r="36931" spans="1:12" ht="24" customHeight="1">
      <c r="A36931" s="1355"/>
      <c r="B36931" s="1355"/>
      <c r="C36931" s="1433"/>
      <c r="E36931" s="1433"/>
      <c r="K36931" s="1433"/>
      <c r="L36931" s="1334"/>
    </row>
    <row r="36932" spans="1:12" ht="24" customHeight="1">
      <c r="A36932" s="1355"/>
      <c r="B36932" s="1355"/>
      <c r="C36932" s="1433"/>
      <c r="E36932" s="1433"/>
      <c r="K36932" s="1433"/>
      <c r="L36932" s="1334"/>
    </row>
    <row r="36933" spans="1:12" ht="24" customHeight="1">
      <c r="A36933" s="1355"/>
      <c r="B36933" s="1355"/>
      <c r="C36933" s="1433"/>
      <c r="E36933" s="1433"/>
      <c r="K36933" s="1433"/>
      <c r="L36933" s="1334"/>
    </row>
    <row r="36934" spans="1:12" ht="24" customHeight="1">
      <c r="A36934" s="1355"/>
      <c r="B36934" s="1355"/>
      <c r="C36934" s="1433"/>
      <c r="E36934" s="1433"/>
      <c r="K36934" s="1433"/>
      <c r="L36934" s="1334"/>
    </row>
    <row r="36935" spans="1:12" ht="24" customHeight="1">
      <c r="A36935" s="1355"/>
      <c r="B36935" s="1355"/>
      <c r="C36935" s="1433"/>
      <c r="E36935" s="1433"/>
      <c r="K36935" s="1433"/>
      <c r="L36935" s="1334"/>
    </row>
    <row r="36936" spans="1:12" ht="24" customHeight="1">
      <c r="A36936" s="1355"/>
      <c r="B36936" s="1355"/>
      <c r="C36936" s="1433"/>
      <c r="E36936" s="1433"/>
      <c r="K36936" s="1433"/>
      <c r="L36936" s="1334"/>
    </row>
    <row r="36937" spans="1:12" ht="24" customHeight="1">
      <c r="A36937" s="1355"/>
      <c r="B36937" s="1355"/>
      <c r="C36937" s="1433"/>
      <c r="E36937" s="1433"/>
      <c r="K36937" s="1433"/>
      <c r="L36937" s="1334"/>
    </row>
    <row r="36938" spans="1:12" ht="24" customHeight="1">
      <c r="A36938" s="1355"/>
      <c r="B36938" s="1355"/>
      <c r="C36938" s="1433"/>
      <c r="E36938" s="1433"/>
      <c r="K36938" s="1433"/>
      <c r="L36938" s="1334"/>
    </row>
    <row r="36939" spans="1:12" ht="24" customHeight="1">
      <c r="A36939" s="1355"/>
      <c r="B36939" s="1355"/>
      <c r="C36939" s="1433"/>
      <c r="E36939" s="1433"/>
      <c r="K36939" s="1433"/>
      <c r="L36939" s="1334"/>
    </row>
    <row r="36940" spans="1:12" ht="24" customHeight="1">
      <c r="A36940" s="1355"/>
      <c r="B36940" s="1355"/>
      <c r="C36940" s="1433"/>
      <c r="E36940" s="1433"/>
      <c r="K36940" s="1433"/>
      <c r="L36940" s="1334"/>
    </row>
    <row r="36941" spans="1:12" ht="24" customHeight="1">
      <c r="A36941" s="1355"/>
      <c r="B36941" s="1355"/>
      <c r="C36941" s="1433"/>
      <c r="E36941" s="1433"/>
      <c r="K36941" s="1433"/>
      <c r="L36941" s="1334"/>
    </row>
    <row r="36942" spans="1:12" ht="24" customHeight="1">
      <c r="A36942" s="1355"/>
      <c r="B36942" s="1355"/>
      <c r="C36942" s="1433"/>
      <c r="E36942" s="1433"/>
      <c r="K36942" s="1433"/>
      <c r="L36942" s="1334"/>
    </row>
    <row r="36943" spans="1:12" ht="24" customHeight="1">
      <c r="A36943" s="1355"/>
      <c r="B36943" s="1355"/>
      <c r="C36943" s="1433"/>
      <c r="E36943" s="1433"/>
      <c r="K36943" s="1433"/>
      <c r="L36943" s="1334"/>
    </row>
    <row r="36944" spans="1:12" ht="24" customHeight="1">
      <c r="A36944" s="1355"/>
      <c r="B36944" s="1355"/>
      <c r="C36944" s="1433"/>
      <c r="E36944" s="1433"/>
      <c r="K36944" s="1433"/>
      <c r="L36944" s="1334"/>
    </row>
    <row r="36945" spans="1:12" ht="24" customHeight="1">
      <c r="A36945" s="1355"/>
      <c r="B36945" s="1355"/>
      <c r="C36945" s="1433"/>
      <c r="E36945" s="1433"/>
      <c r="K36945" s="1433"/>
      <c r="L36945" s="1334"/>
    </row>
    <row r="36946" spans="1:12" ht="24" customHeight="1">
      <c r="A36946" s="1355"/>
      <c r="B36946" s="1355"/>
      <c r="C36946" s="1433"/>
      <c r="E36946" s="1433"/>
      <c r="K36946" s="1433"/>
      <c r="L36946" s="1334"/>
    </row>
    <row r="36947" spans="1:12" ht="24" customHeight="1">
      <c r="A36947" s="1355"/>
      <c r="B36947" s="1355"/>
      <c r="C36947" s="1433"/>
      <c r="E36947" s="1433"/>
      <c r="K36947" s="1433"/>
      <c r="L36947" s="1334"/>
    </row>
    <row r="36948" spans="1:12" ht="24" customHeight="1">
      <c r="A36948" s="1355"/>
      <c r="B36948" s="1355"/>
      <c r="C36948" s="1433"/>
      <c r="E36948" s="1433"/>
      <c r="K36948" s="1433"/>
      <c r="L36948" s="1334"/>
    </row>
    <row r="36949" spans="1:12" ht="24" customHeight="1">
      <c r="A36949" s="1355"/>
      <c r="B36949" s="1355"/>
      <c r="C36949" s="1433"/>
      <c r="E36949" s="1433"/>
      <c r="K36949" s="1433"/>
      <c r="L36949" s="1334"/>
    </row>
    <row r="36950" spans="1:12" ht="24" customHeight="1">
      <c r="A36950" s="1355"/>
      <c r="B36950" s="1355"/>
      <c r="C36950" s="1433"/>
      <c r="E36950" s="1433"/>
      <c r="K36950" s="1433"/>
      <c r="L36950" s="1334"/>
    </row>
    <row r="36951" spans="1:12" ht="24" customHeight="1">
      <c r="A36951" s="1355"/>
      <c r="B36951" s="1355"/>
      <c r="C36951" s="1433"/>
      <c r="E36951" s="1433"/>
      <c r="K36951" s="1433"/>
      <c r="L36951" s="1334"/>
    </row>
    <row r="36952" spans="1:12" ht="24" customHeight="1">
      <c r="A36952" s="1355"/>
      <c r="B36952" s="1355"/>
      <c r="C36952" s="1433"/>
      <c r="E36952" s="1433"/>
      <c r="K36952" s="1433"/>
      <c r="L36952" s="1334"/>
    </row>
    <row r="36953" spans="1:12" ht="24" customHeight="1">
      <c r="A36953" s="1355"/>
      <c r="B36953" s="1355"/>
      <c r="C36953" s="1433"/>
      <c r="E36953" s="1433"/>
      <c r="K36953" s="1433"/>
      <c r="L36953" s="1334"/>
    </row>
    <row r="36954" spans="1:12" ht="24" customHeight="1">
      <c r="A36954" s="1355"/>
      <c r="B36954" s="1355"/>
      <c r="C36954" s="1433"/>
      <c r="E36954" s="1433"/>
      <c r="K36954" s="1433"/>
      <c r="L36954" s="1334"/>
    </row>
    <row r="36955" spans="1:12" ht="24" customHeight="1">
      <c r="A36955" s="1355"/>
      <c r="B36955" s="1355"/>
      <c r="C36955" s="1433"/>
      <c r="E36955" s="1433"/>
      <c r="K36955" s="1433"/>
      <c r="L36955" s="1334"/>
    </row>
    <row r="36956" spans="1:12" ht="24" customHeight="1">
      <c r="A36956" s="1355"/>
      <c r="B36956" s="1355"/>
      <c r="C36956" s="1433"/>
      <c r="E36956" s="1433"/>
      <c r="K36956" s="1433"/>
      <c r="L36956" s="1334"/>
    </row>
    <row r="36957" spans="1:12" ht="24" customHeight="1">
      <c r="A36957" s="1355"/>
      <c r="B36957" s="1355"/>
      <c r="C36957" s="1433"/>
      <c r="E36957" s="1433"/>
      <c r="K36957" s="1433"/>
      <c r="L36957" s="1334"/>
    </row>
    <row r="36958" spans="1:12" ht="24" customHeight="1">
      <c r="A36958" s="1355"/>
      <c r="B36958" s="1355"/>
      <c r="C36958" s="1433"/>
      <c r="E36958" s="1433"/>
      <c r="K36958" s="1433"/>
      <c r="L36958" s="1334"/>
    </row>
    <row r="36959" spans="1:12" ht="24" customHeight="1">
      <c r="A36959" s="1355"/>
      <c r="B36959" s="1355"/>
      <c r="C36959" s="1433"/>
      <c r="E36959" s="1433"/>
      <c r="K36959" s="1433"/>
      <c r="L36959" s="1334"/>
    </row>
    <row r="36960" spans="1:12" ht="24" customHeight="1">
      <c r="A36960" s="1355"/>
      <c r="B36960" s="1355"/>
      <c r="C36960" s="1433"/>
      <c r="E36960" s="1433"/>
      <c r="K36960" s="1433"/>
      <c r="L36960" s="1334"/>
    </row>
    <row r="36961" spans="1:12" ht="24" customHeight="1">
      <c r="A36961" s="1355"/>
      <c r="B36961" s="1355"/>
      <c r="C36961" s="1433"/>
      <c r="E36961" s="1433"/>
      <c r="K36961" s="1433"/>
      <c r="L36961" s="1334"/>
    </row>
    <row r="36962" spans="1:12" ht="24" customHeight="1">
      <c r="A36962" s="1355"/>
      <c r="B36962" s="1355"/>
      <c r="C36962" s="1433"/>
      <c r="E36962" s="1433"/>
      <c r="K36962" s="1433"/>
      <c r="L36962" s="1334"/>
    </row>
    <row r="36963" spans="1:12" ht="24" customHeight="1">
      <c r="A36963" s="1355"/>
      <c r="B36963" s="1355"/>
      <c r="C36963" s="1433"/>
      <c r="E36963" s="1433"/>
      <c r="K36963" s="1433"/>
      <c r="L36963" s="1334"/>
    </row>
    <row r="36964" spans="1:12" ht="24" customHeight="1">
      <c r="A36964" s="1355"/>
      <c r="B36964" s="1355"/>
      <c r="C36964" s="1433"/>
      <c r="E36964" s="1433"/>
      <c r="K36964" s="1433"/>
      <c r="L36964" s="1334"/>
    </row>
    <row r="36965" spans="1:12" ht="24" customHeight="1">
      <c r="A36965" s="1355"/>
      <c r="B36965" s="1355"/>
      <c r="C36965" s="1433"/>
      <c r="E36965" s="1433"/>
      <c r="K36965" s="1433"/>
      <c r="L36965" s="1334"/>
    </row>
    <row r="36966" spans="1:12" ht="24" customHeight="1">
      <c r="A36966" s="1355"/>
      <c r="B36966" s="1355"/>
      <c r="C36966" s="1433"/>
      <c r="E36966" s="1433"/>
      <c r="K36966" s="1433"/>
      <c r="L36966" s="1334"/>
    </row>
    <row r="36967" spans="1:12" ht="24" customHeight="1">
      <c r="A36967" s="1355"/>
      <c r="B36967" s="1355"/>
      <c r="C36967" s="1433"/>
      <c r="E36967" s="1433"/>
      <c r="K36967" s="1433"/>
      <c r="L36967" s="1334"/>
    </row>
    <row r="36968" spans="1:12" ht="24" customHeight="1">
      <c r="A36968" s="1355"/>
      <c r="B36968" s="1355"/>
      <c r="C36968" s="1433"/>
      <c r="E36968" s="1433"/>
      <c r="K36968" s="1433"/>
      <c r="L36968" s="1334"/>
    </row>
    <row r="36969" spans="1:12" ht="24" customHeight="1">
      <c r="A36969" s="1355"/>
      <c r="B36969" s="1355"/>
      <c r="C36969" s="1433"/>
      <c r="E36969" s="1433"/>
      <c r="K36969" s="1433"/>
      <c r="L36969" s="1334"/>
    </row>
    <row r="36970" spans="1:12" ht="24" customHeight="1">
      <c r="A36970" s="1355"/>
      <c r="B36970" s="1355"/>
      <c r="C36970" s="1433"/>
      <c r="E36970" s="1433"/>
      <c r="K36970" s="1433"/>
      <c r="L36970" s="1334"/>
    </row>
    <row r="36971" spans="1:12" ht="24" customHeight="1">
      <c r="A36971" s="1355"/>
      <c r="B36971" s="1355"/>
      <c r="C36971" s="1433"/>
      <c r="E36971" s="1433"/>
      <c r="K36971" s="1433"/>
      <c r="L36971" s="1334"/>
    </row>
    <row r="36972" spans="1:12" ht="24" customHeight="1">
      <c r="A36972" s="1355"/>
      <c r="B36972" s="1355"/>
      <c r="C36972" s="1433"/>
      <c r="E36972" s="1433"/>
      <c r="K36972" s="1433"/>
      <c r="L36972" s="1334"/>
    </row>
    <row r="36973" spans="1:12" ht="24" customHeight="1">
      <c r="A36973" s="1355"/>
      <c r="B36973" s="1355"/>
      <c r="C36973" s="1433"/>
      <c r="E36973" s="1433"/>
      <c r="K36973" s="1433"/>
      <c r="L36973" s="1334"/>
    </row>
    <row r="36974" spans="1:12" ht="24" customHeight="1">
      <c r="A36974" s="1355"/>
      <c r="B36974" s="1355"/>
      <c r="C36974" s="1433"/>
      <c r="E36974" s="1433"/>
      <c r="K36974" s="1433"/>
      <c r="L36974" s="1334"/>
    </row>
    <row r="36975" spans="1:12" ht="24" customHeight="1">
      <c r="A36975" s="1355"/>
      <c r="B36975" s="1355"/>
      <c r="C36975" s="1433"/>
      <c r="E36975" s="1433"/>
      <c r="K36975" s="1433"/>
      <c r="L36975" s="1334"/>
    </row>
    <row r="36976" spans="1:12" ht="24" customHeight="1">
      <c r="A36976" s="1355"/>
      <c r="B36976" s="1355"/>
      <c r="C36976" s="1433"/>
      <c r="E36976" s="1433"/>
      <c r="K36976" s="1433"/>
      <c r="L36976" s="1334"/>
    </row>
    <row r="36977" spans="1:12" ht="24" customHeight="1">
      <c r="A36977" s="1355"/>
      <c r="B36977" s="1355"/>
      <c r="C36977" s="1433"/>
      <c r="E36977" s="1433"/>
      <c r="K36977" s="1433"/>
      <c r="L36977" s="1334"/>
    </row>
    <row r="36978" spans="1:12" ht="24" customHeight="1">
      <c r="A36978" s="1355"/>
      <c r="B36978" s="1355"/>
      <c r="C36978" s="1433"/>
      <c r="E36978" s="1433"/>
      <c r="K36978" s="1433"/>
      <c r="L36978" s="1334"/>
    </row>
    <row r="36979" spans="1:12" ht="24" customHeight="1">
      <c r="A36979" s="1355"/>
      <c r="B36979" s="1355"/>
      <c r="C36979" s="1433"/>
      <c r="E36979" s="1433"/>
      <c r="K36979" s="1433"/>
      <c r="L36979" s="1334"/>
    </row>
    <row r="36980" spans="1:12" ht="24" customHeight="1">
      <c r="A36980" s="1355"/>
      <c r="B36980" s="1355"/>
      <c r="C36980" s="1433"/>
      <c r="E36980" s="1433"/>
      <c r="K36980" s="1433"/>
      <c r="L36980" s="1334"/>
    </row>
    <row r="36981" spans="1:12" ht="24" customHeight="1">
      <c r="A36981" s="1355"/>
      <c r="B36981" s="1355"/>
      <c r="C36981" s="1433"/>
      <c r="E36981" s="1433"/>
      <c r="K36981" s="1433"/>
      <c r="L36981" s="1334"/>
    </row>
    <row r="36982" spans="1:12" ht="24" customHeight="1">
      <c r="A36982" s="1355"/>
      <c r="B36982" s="1355"/>
      <c r="C36982" s="1433"/>
      <c r="E36982" s="1433"/>
      <c r="K36982" s="1433"/>
      <c r="L36982" s="1334"/>
    </row>
    <row r="36983" spans="1:12" ht="24" customHeight="1">
      <c r="A36983" s="1355"/>
      <c r="B36983" s="1355"/>
      <c r="C36983" s="1433"/>
      <c r="E36983" s="1433"/>
      <c r="K36983" s="1433"/>
      <c r="L36983" s="1334"/>
    </row>
    <row r="36984" spans="1:12" ht="24" customHeight="1">
      <c r="A36984" s="1355"/>
      <c r="B36984" s="1355"/>
      <c r="C36984" s="1433"/>
      <c r="E36984" s="1433"/>
      <c r="K36984" s="1433"/>
      <c r="L36984" s="1334"/>
    </row>
    <row r="36985" spans="1:12" ht="24" customHeight="1">
      <c r="A36985" s="1355"/>
      <c r="B36985" s="1355"/>
      <c r="C36985" s="1433"/>
      <c r="E36985" s="1433"/>
      <c r="K36985" s="1433"/>
      <c r="L36985" s="1334"/>
    </row>
    <row r="36986" spans="1:12" ht="24" customHeight="1">
      <c r="A36986" s="1355"/>
      <c r="B36986" s="1355"/>
      <c r="C36986" s="1433"/>
      <c r="E36986" s="1433"/>
      <c r="K36986" s="1433"/>
      <c r="L36986" s="1334"/>
    </row>
    <row r="36987" spans="1:12" ht="24" customHeight="1">
      <c r="A36987" s="1355"/>
      <c r="B36987" s="1355"/>
      <c r="C36987" s="1433"/>
      <c r="E36987" s="1433"/>
      <c r="K36987" s="1433"/>
      <c r="L36987" s="1334"/>
    </row>
    <row r="36988" spans="1:12" ht="24" customHeight="1">
      <c r="A36988" s="1355"/>
      <c r="B36988" s="1355"/>
      <c r="C36988" s="1433"/>
      <c r="E36988" s="1433"/>
      <c r="K36988" s="1433"/>
      <c r="L36988" s="1334"/>
    </row>
    <row r="36989" spans="1:12" ht="24" customHeight="1">
      <c r="A36989" s="1355"/>
      <c r="B36989" s="1355"/>
      <c r="C36989" s="1433"/>
      <c r="E36989" s="1433"/>
      <c r="K36989" s="1433"/>
      <c r="L36989" s="1334"/>
    </row>
    <row r="36990" spans="1:12" ht="24" customHeight="1">
      <c r="A36990" s="1355"/>
      <c r="B36990" s="1355"/>
      <c r="C36990" s="1433"/>
      <c r="E36990" s="1433"/>
      <c r="K36990" s="1433"/>
      <c r="L36990" s="1334"/>
    </row>
    <row r="36991" spans="1:12" ht="24" customHeight="1">
      <c r="A36991" s="1355"/>
      <c r="B36991" s="1355"/>
      <c r="C36991" s="1433"/>
      <c r="E36991" s="1433"/>
      <c r="K36991" s="1433"/>
      <c r="L36991" s="1334"/>
    </row>
    <row r="36992" spans="1:12" ht="24" customHeight="1">
      <c r="A36992" s="1355"/>
      <c r="B36992" s="1355"/>
      <c r="C36992" s="1433"/>
      <c r="E36992" s="1433"/>
      <c r="K36992" s="1433"/>
      <c r="L36992" s="1334"/>
    </row>
    <row r="36993" spans="1:12" ht="24" customHeight="1">
      <c r="A36993" s="1355"/>
      <c r="B36993" s="1355"/>
      <c r="C36993" s="1433"/>
      <c r="E36993" s="1433"/>
      <c r="K36993" s="1433"/>
      <c r="L36993" s="1334"/>
    </row>
    <row r="36994" spans="1:12" ht="24" customHeight="1">
      <c r="A36994" s="1355"/>
      <c r="B36994" s="1355"/>
      <c r="C36994" s="1433"/>
      <c r="E36994" s="1433"/>
      <c r="K36994" s="1433"/>
      <c r="L36994" s="1334"/>
    </row>
    <row r="36995" spans="1:12" ht="24" customHeight="1">
      <c r="A36995" s="1355"/>
      <c r="B36995" s="1355"/>
      <c r="C36995" s="1433"/>
      <c r="E36995" s="1433"/>
      <c r="K36995" s="1433"/>
      <c r="L36995" s="1334"/>
    </row>
    <row r="36996" spans="1:12" ht="24" customHeight="1">
      <c r="A36996" s="1355"/>
      <c r="B36996" s="1355"/>
      <c r="C36996" s="1433"/>
      <c r="E36996" s="1433"/>
      <c r="K36996" s="1433"/>
      <c r="L36996" s="1334"/>
    </row>
    <row r="36997" spans="1:12" ht="24" customHeight="1">
      <c r="A36997" s="1355"/>
      <c r="B36997" s="1355"/>
      <c r="C36997" s="1433"/>
      <c r="E36997" s="1433"/>
      <c r="K36997" s="1433"/>
      <c r="L36997" s="1334"/>
    </row>
    <row r="36998" spans="1:12" ht="24" customHeight="1">
      <c r="A36998" s="1355"/>
      <c r="B36998" s="1355"/>
      <c r="C36998" s="1433"/>
      <c r="E36998" s="1433"/>
      <c r="K36998" s="1433"/>
      <c r="L36998" s="1334"/>
    </row>
    <row r="36999" spans="1:12" ht="24" customHeight="1">
      <c r="A36999" s="1355"/>
      <c r="B36999" s="1355"/>
      <c r="C36999" s="1433"/>
      <c r="E36999" s="1433"/>
      <c r="K36999" s="1433"/>
      <c r="L36999" s="1334"/>
    </row>
    <row r="37000" spans="1:12" ht="24" customHeight="1">
      <c r="A37000" s="1355"/>
      <c r="B37000" s="1355"/>
      <c r="C37000" s="1433"/>
      <c r="E37000" s="1433"/>
      <c r="K37000" s="1433"/>
      <c r="L37000" s="1334"/>
    </row>
    <row r="37001" spans="1:12" ht="24" customHeight="1">
      <c r="A37001" s="1355"/>
      <c r="B37001" s="1355"/>
      <c r="C37001" s="1433"/>
      <c r="E37001" s="1433"/>
      <c r="K37001" s="1433"/>
      <c r="L37001" s="1334"/>
    </row>
    <row r="37002" spans="1:12" ht="24" customHeight="1">
      <c r="A37002" s="1355"/>
      <c r="B37002" s="1355"/>
      <c r="C37002" s="1433"/>
      <c r="E37002" s="1433"/>
      <c r="K37002" s="1433"/>
      <c r="L37002" s="1334"/>
    </row>
    <row r="37003" spans="1:12" ht="24" customHeight="1">
      <c r="A37003" s="1355"/>
      <c r="B37003" s="1355"/>
      <c r="C37003" s="1433"/>
      <c r="E37003" s="1433"/>
      <c r="K37003" s="1433"/>
      <c r="L37003" s="1334"/>
    </row>
    <row r="37004" spans="1:12" ht="24" customHeight="1">
      <c r="A37004" s="1355"/>
      <c r="B37004" s="1355"/>
      <c r="C37004" s="1433"/>
      <c r="E37004" s="1433"/>
      <c r="K37004" s="1433"/>
      <c r="L37004" s="1334"/>
    </row>
    <row r="37005" spans="1:12" ht="24" customHeight="1">
      <c r="A37005" s="1355"/>
      <c r="B37005" s="1355"/>
      <c r="C37005" s="1433"/>
      <c r="E37005" s="1433"/>
      <c r="K37005" s="1433"/>
      <c r="L37005" s="1334"/>
    </row>
    <row r="37006" spans="1:12" ht="24" customHeight="1">
      <c r="A37006" s="1355"/>
      <c r="B37006" s="1355"/>
      <c r="C37006" s="1433"/>
      <c r="E37006" s="1433"/>
      <c r="K37006" s="1433"/>
      <c r="L37006" s="1334"/>
    </row>
    <row r="37007" spans="1:12" ht="24" customHeight="1">
      <c r="A37007" s="1355"/>
      <c r="B37007" s="1355"/>
      <c r="C37007" s="1433"/>
      <c r="E37007" s="1433"/>
      <c r="K37007" s="1433"/>
      <c r="L37007" s="1334"/>
    </row>
    <row r="37008" spans="1:12" ht="24" customHeight="1">
      <c r="A37008" s="1355"/>
      <c r="B37008" s="1355"/>
      <c r="C37008" s="1433"/>
      <c r="E37008" s="1433"/>
      <c r="K37008" s="1433"/>
      <c r="L37008" s="1334"/>
    </row>
    <row r="37009" spans="1:12" ht="24" customHeight="1">
      <c r="A37009" s="1355"/>
      <c r="B37009" s="1355"/>
      <c r="C37009" s="1433"/>
      <c r="E37009" s="1433"/>
      <c r="K37009" s="1433"/>
      <c r="L37009" s="1334"/>
    </row>
    <row r="37010" spans="1:12" ht="24" customHeight="1">
      <c r="A37010" s="1355"/>
      <c r="B37010" s="1355"/>
      <c r="C37010" s="1433"/>
      <c r="E37010" s="1433"/>
      <c r="K37010" s="1433"/>
      <c r="L37010" s="1334"/>
    </row>
    <row r="37011" spans="1:12" ht="24" customHeight="1">
      <c r="A37011" s="1355"/>
      <c r="B37011" s="1355"/>
      <c r="C37011" s="1433"/>
      <c r="E37011" s="1433"/>
      <c r="K37011" s="1433"/>
      <c r="L37011" s="1334"/>
    </row>
    <row r="37012" spans="1:12" ht="24" customHeight="1">
      <c r="A37012" s="1355"/>
      <c r="B37012" s="1355"/>
      <c r="C37012" s="1433"/>
      <c r="E37012" s="1433"/>
      <c r="K37012" s="1433"/>
      <c r="L37012" s="1334"/>
    </row>
    <row r="37013" spans="1:12" ht="24" customHeight="1">
      <c r="A37013" s="1355"/>
      <c r="B37013" s="1355"/>
      <c r="C37013" s="1433"/>
      <c r="E37013" s="1433"/>
      <c r="K37013" s="1433"/>
      <c r="L37013" s="1334"/>
    </row>
    <row r="37014" spans="1:12" ht="24" customHeight="1">
      <c r="A37014" s="1355"/>
      <c r="B37014" s="1355"/>
      <c r="C37014" s="1433"/>
      <c r="E37014" s="1433"/>
      <c r="K37014" s="1433"/>
      <c r="L37014" s="1334"/>
    </row>
    <row r="37015" spans="1:12" ht="24" customHeight="1">
      <c r="A37015" s="1355"/>
      <c r="B37015" s="1355"/>
      <c r="C37015" s="1433"/>
      <c r="E37015" s="1433"/>
      <c r="K37015" s="1433"/>
      <c r="L37015" s="1334"/>
    </row>
    <row r="37016" spans="1:12" ht="24" customHeight="1">
      <c r="A37016" s="1355"/>
      <c r="B37016" s="1355"/>
      <c r="C37016" s="1433"/>
      <c r="E37016" s="1433"/>
      <c r="K37016" s="1433"/>
      <c r="L37016" s="1334"/>
    </row>
    <row r="37017" spans="1:12" ht="24" customHeight="1">
      <c r="A37017" s="1355"/>
      <c r="B37017" s="1355"/>
      <c r="C37017" s="1433"/>
      <c r="E37017" s="1433"/>
      <c r="K37017" s="1433"/>
      <c r="L37017" s="1334"/>
    </row>
    <row r="37018" spans="1:12" ht="24" customHeight="1">
      <c r="A37018" s="1355"/>
      <c r="B37018" s="1355"/>
      <c r="C37018" s="1433"/>
      <c r="E37018" s="1433"/>
      <c r="K37018" s="1433"/>
      <c r="L37018" s="1334"/>
    </row>
    <row r="37019" spans="1:12" ht="24" customHeight="1">
      <c r="A37019" s="1355"/>
      <c r="B37019" s="1355"/>
      <c r="C37019" s="1433"/>
      <c r="E37019" s="1433"/>
      <c r="K37019" s="1433"/>
      <c r="L37019" s="1334"/>
    </row>
    <row r="37020" spans="1:12" ht="24" customHeight="1">
      <c r="A37020" s="1355"/>
      <c r="B37020" s="1355"/>
      <c r="C37020" s="1433"/>
      <c r="E37020" s="1433"/>
      <c r="K37020" s="1433"/>
      <c r="L37020" s="1334"/>
    </row>
    <row r="37021" spans="1:12" ht="24" customHeight="1">
      <c r="A37021" s="1355"/>
      <c r="B37021" s="1355"/>
      <c r="C37021" s="1433"/>
      <c r="E37021" s="1433"/>
      <c r="K37021" s="1433"/>
      <c r="L37021" s="1334"/>
    </row>
    <row r="37022" spans="1:12" ht="24" customHeight="1">
      <c r="A37022" s="1355"/>
      <c r="B37022" s="1355"/>
      <c r="C37022" s="1433"/>
      <c r="E37022" s="1433"/>
      <c r="K37022" s="1433"/>
      <c r="L37022" s="1334"/>
    </row>
    <row r="37023" spans="1:12" ht="24" customHeight="1">
      <c r="A37023" s="1355"/>
      <c r="B37023" s="1355"/>
      <c r="C37023" s="1433"/>
      <c r="E37023" s="1433"/>
      <c r="K37023" s="1433"/>
      <c r="L37023" s="1334"/>
    </row>
    <row r="37024" spans="1:12" ht="24" customHeight="1">
      <c r="A37024" s="1355"/>
      <c r="B37024" s="1355"/>
      <c r="C37024" s="1433"/>
      <c r="E37024" s="1433"/>
      <c r="K37024" s="1433"/>
      <c r="L37024" s="1334"/>
    </row>
    <row r="37025" spans="1:12" ht="24" customHeight="1">
      <c r="A37025" s="1355"/>
      <c r="B37025" s="1355"/>
      <c r="C37025" s="1433"/>
      <c r="E37025" s="1433"/>
      <c r="K37025" s="1433"/>
      <c r="L37025" s="1334"/>
    </row>
    <row r="37026" spans="1:12" ht="24" customHeight="1">
      <c r="A37026" s="1355"/>
      <c r="B37026" s="1355"/>
      <c r="C37026" s="1433"/>
      <c r="E37026" s="1433"/>
      <c r="K37026" s="1433"/>
      <c r="L37026" s="1334"/>
    </row>
    <row r="37027" spans="1:12" ht="24" customHeight="1">
      <c r="A37027" s="1355"/>
      <c r="B37027" s="1355"/>
      <c r="C37027" s="1433"/>
      <c r="E37027" s="1433"/>
      <c r="K37027" s="1433"/>
      <c r="L37027" s="1334"/>
    </row>
    <row r="37028" spans="1:12" ht="24" customHeight="1">
      <c r="A37028" s="1355"/>
      <c r="B37028" s="1355"/>
      <c r="C37028" s="1433"/>
      <c r="E37028" s="1433"/>
      <c r="K37028" s="1433"/>
      <c r="L37028" s="1334"/>
    </row>
    <row r="37029" spans="1:12" ht="24" customHeight="1">
      <c r="A37029" s="1355"/>
      <c r="B37029" s="1355"/>
      <c r="C37029" s="1433"/>
      <c r="E37029" s="1433"/>
      <c r="K37029" s="1433"/>
      <c r="L37029" s="1334"/>
    </row>
    <row r="37030" spans="1:12" ht="24" customHeight="1">
      <c r="A37030" s="1355"/>
      <c r="B37030" s="1355"/>
      <c r="C37030" s="1433"/>
      <c r="E37030" s="1433"/>
      <c r="K37030" s="1433"/>
      <c r="L37030" s="1334"/>
    </row>
    <row r="37031" spans="1:12" ht="24" customHeight="1">
      <c r="A37031" s="1355"/>
      <c r="B37031" s="1355"/>
      <c r="C37031" s="1433"/>
      <c r="E37031" s="1433"/>
      <c r="K37031" s="1433"/>
      <c r="L37031" s="1334"/>
    </row>
    <row r="37032" spans="1:12" ht="24" customHeight="1">
      <c r="A37032" s="1355"/>
      <c r="B37032" s="1355"/>
      <c r="C37032" s="1433"/>
      <c r="E37032" s="1433"/>
      <c r="K37032" s="1433"/>
      <c r="L37032" s="1334"/>
    </row>
    <row r="37033" spans="1:12" ht="24" customHeight="1">
      <c r="A37033" s="1355"/>
      <c r="B37033" s="1355"/>
      <c r="C37033" s="1433"/>
      <c r="E37033" s="1433"/>
      <c r="K37033" s="1433"/>
      <c r="L37033" s="1334"/>
    </row>
    <row r="37034" spans="1:12" ht="24" customHeight="1">
      <c r="A37034" s="1355"/>
      <c r="B37034" s="1355"/>
      <c r="C37034" s="1433"/>
      <c r="E37034" s="1433"/>
      <c r="K37034" s="1433"/>
      <c r="L37034" s="1334"/>
    </row>
    <row r="37035" spans="1:12" ht="24" customHeight="1">
      <c r="A37035" s="1355"/>
      <c r="B37035" s="1355"/>
      <c r="C37035" s="1433"/>
      <c r="E37035" s="1433"/>
      <c r="K37035" s="1433"/>
      <c r="L37035" s="1334"/>
    </row>
    <row r="37036" spans="1:12" ht="24" customHeight="1">
      <c r="A37036" s="1355"/>
      <c r="B37036" s="1355"/>
      <c r="C37036" s="1433"/>
      <c r="E37036" s="1433"/>
      <c r="K37036" s="1433"/>
      <c r="L37036" s="1334"/>
    </row>
    <row r="37037" spans="1:12" ht="24" customHeight="1">
      <c r="A37037" s="1355"/>
      <c r="B37037" s="1355"/>
      <c r="C37037" s="1433"/>
      <c r="E37037" s="1433"/>
      <c r="K37037" s="1433"/>
      <c r="L37037" s="1334"/>
    </row>
    <row r="37038" spans="1:12" ht="24" customHeight="1">
      <c r="A37038" s="1355"/>
      <c r="B37038" s="1355"/>
      <c r="C37038" s="1433"/>
      <c r="E37038" s="1433"/>
      <c r="K37038" s="1433"/>
      <c r="L37038" s="1334"/>
    </row>
    <row r="37039" spans="1:12" ht="24" customHeight="1">
      <c r="A37039" s="1355"/>
      <c r="B37039" s="1355"/>
      <c r="C37039" s="1433"/>
      <c r="E37039" s="1433"/>
      <c r="K37039" s="1433"/>
      <c r="L37039" s="1334"/>
    </row>
    <row r="37040" spans="1:12" ht="24" customHeight="1">
      <c r="A37040" s="1355"/>
      <c r="B37040" s="1355"/>
      <c r="C37040" s="1433"/>
      <c r="E37040" s="1433"/>
      <c r="K37040" s="1433"/>
      <c r="L37040" s="1334"/>
    </row>
    <row r="37041" spans="1:12" ht="24" customHeight="1">
      <c r="A37041" s="1355"/>
      <c r="B37041" s="1355"/>
      <c r="C37041" s="1433"/>
      <c r="E37041" s="1433"/>
      <c r="K37041" s="1433"/>
      <c r="L37041" s="1334"/>
    </row>
    <row r="37042" spans="1:12" ht="24" customHeight="1">
      <c r="A37042" s="1355"/>
      <c r="B37042" s="1355"/>
      <c r="C37042" s="1433"/>
      <c r="E37042" s="1433"/>
      <c r="K37042" s="1433"/>
      <c r="L37042" s="1334"/>
    </row>
    <row r="37043" spans="1:12" ht="24" customHeight="1">
      <c r="A37043" s="1355"/>
      <c r="B37043" s="1355"/>
      <c r="C37043" s="1433"/>
      <c r="E37043" s="1433"/>
      <c r="K37043" s="1433"/>
      <c r="L37043" s="1334"/>
    </row>
    <row r="37044" spans="1:12" ht="24" customHeight="1">
      <c r="A37044" s="1355"/>
      <c r="B37044" s="1355"/>
      <c r="C37044" s="1433"/>
      <c r="E37044" s="1433"/>
      <c r="K37044" s="1433"/>
      <c r="L37044" s="1334"/>
    </row>
    <row r="37045" spans="1:12" ht="24" customHeight="1">
      <c r="A37045" s="1355"/>
      <c r="B37045" s="1355"/>
      <c r="C37045" s="1433"/>
      <c r="E37045" s="1433"/>
      <c r="K37045" s="1433"/>
      <c r="L37045" s="1334"/>
    </row>
    <row r="37046" spans="1:12" ht="24" customHeight="1">
      <c r="A37046" s="1355"/>
      <c r="B37046" s="1355"/>
      <c r="C37046" s="1433"/>
      <c r="E37046" s="1433"/>
      <c r="K37046" s="1433"/>
      <c r="L37046" s="1334"/>
    </row>
    <row r="37047" spans="1:12" ht="24" customHeight="1">
      <c r="A37047" s="1355"/>
      <c r="B37047" s="1355"/>
      <c r="C37047" s="1433"/>
      <c r="E37047" s="1433"/>
      <c r="K37047" s="1433"/>
      <c r="L37047" s="1334"/>
    </row>
    <row r="37048" spans="1:12" ht="24" customHeight="1">
      <c r="A37048" s="1355"/>
      <c r="B37048" s="1355"/>
      <c r="C37048" s="1433"/>
      <c r="E37048" s="1433"/>
      <c r="K37048" s="1433"/>
      <c r="L37048" s="1334"/>
    </row>
    <row r="37049" spans="1:12" ht="24" customHeight="1">
      <c r="A37049" s="1355"/>
      <c r="B37049" s="1355"/>
      <c r="C37049" s="1433"/>
      <c r="E37049" s="1433"/>
      <c r="K37049" s="1433"/>
      <c r="L37049" s="1334"/>
    </row>
    <row r="37050" spans="1:12" ht="24" customHeight="1">
      <c r="A37050" s="1355"/>
      <c r="B37050" s="1355"/>
      <c r="C37050" s="1433"/>
      <c r="E37050" s="1433"/>
      <c r="K37050" s="1433"/>
      <c r="L37050" s="1334"/>
    </row>
    <row r="37051" spans="1:12" ht="24" customHeight="1">
      <c r="A37051" s="1355"/>
      <c r="B37051" s="1355"/>
      <c r="C37051" s="1433"/>
      <c r="E37051" s="1433"/>
      <c r="K37051" s="1433"/>
      <c r="L37051" s="1334"/>
    </row>
    <row r="37052" spans="1:12" ht="24" customHeight="1">
      <c r="A37052" s="1355"/>
      <c r="B37052" s="1355"/>
      <c r="C37052" s="1433"/>
      <c r="E37052" s="1433"/>
      <c r="K37052" s="1433"/>
      <c r="L37052" s="1334"/>
    </row>
    <row r="37053" spans="1:12" ht="24" customHeight="1">
      <c r="A37053" s="1355"/>
      <c r="B37053" s="1355"/>
      <c r="C37053" s="1433"/>
      <c r="E37053" s="1433"/>
      <c r="K37053" s="1433"/>
      <c r="L37053" s="1334"/>
    </row>
    <row r="37054" spans="1:12" ht="24" customHeight="1">
      <c r="A37054" s="1355"/>
      <c r="B37054" s="1355"/>
      <c r="C37054" s="1433"/>
      <c r="E37054" s="1433"/>
      <c r="K37054" s="1433"/>
      <c r="L37054" s="1334"/>
    </row>
    <row r="37055" spans="1:12" ht="24" customHeight="1">
      <c r="A37055" s="1355"/>
      <c r="B37055" s="1355"/>
      <c r="C37055" s="1433"/>
      <c r="E37055" s="1433"/>
      <c r="K37055" s="1433"/>
      <c r="L37055" s="1334"/>
    </row>
    <row r="37056" spans="1:12" ht="24" customHeight="1">
      <c r="A37056" s="1355"/>
      <c r="B37056" s="1355"/>
      <c r="C37056" s="1433"/>
      <c r="E37056" s="1433"/>
      <c r="K37056" s="1433"/>
      <c r="L37056" s="1334"/>
    </row>
    <row r="37057" spans="1:12" ht="24" customHeight="1">
      <c r="A37057" s="1355"/>
      <c r="B37057" s="1355"/>
      <c r="C37057" s="1433"/>
      <c r="E37057" s="1433"/>
      <c r="K37057" s="1433"/>
      <c r="L37057" s="1334"/>
    </row>
    <row r="37058" spans="1:12" ht="24" customHeight="1">
      <c r="A37058" s="1355"/>
      <c r="B37058" s="1355"/>
      <c r="C37058" s="1433"/>
      <c r="E37058" s="1433"/>
      <c r="K37058" s="1433"/>
      <c r="L37058" s="1334"/>
    </row>
    <row r="37059" spans="1:12" ht="24" customHeight="1">
      <c r="A37059" s="1355"/>
      <c r="B37059" s="1355"/>
      <c r="C37059" s="1433"/>
      <c r="E37059" s="1433"/>
      <c r="K37059" s="1433"/>
      <c r="L37059" s="1334"/>
    </row>
    <row r="37060" spans="1:12" ht="24" customHeight="1">
      <c r="A37060" s="1355"/>
      <c r="B37060" s="1355"/>
      <c r="C37060" s="1433"/>
      <c r="E37060" s="1433"/>
      <c r="K37060" s="1433"/>
      <c r="L37060" s="1334"/>
    </row>
    <row r="37061" spans="1:12" ht="24" customHeight="1">
      <c r="A37061" s="1355"/>
      <c r="B37061" s="1355"/>
      <c r="C37061" s="1433"/>
      <c r="E37061" s="1433"/>
      <c r="K37061" s="1433"/>
      <c r="L37061" s="1334"/>
    </row>
    <row r="37062" spans="1:12" ht="24" customHeight="1">
      <c r="A37062" s="1355"/>
      <c r="B37062" s="1355"/>
      <c r="C37062" s="1433"/>
      <c r="E37062" s="1433"/>
      <c r="K37062" s="1433"/>
      <c r="L37062" s="1334"/>
    </row>
    <row r="37063" spans="1:12" ht="24" customHeight="1">
      <c r="A37063" s="1355"/>
      <c r="B37063" s="1355"/>
      <c r="C37063" s="1433"/>
      <c r="E37063" s="1433"/>
      <c r="K37063" s="1433"/>
      <c r="L37063" s="1334"/>
    </row>
    <row r="37064" spans="1:12" ht="24" customHeight="1">
      <c r="A37064" s="1355"/>
      <c r="B37064" s="1355"/>
      <c r="C37064" s="1433"/>
      <c r="E37064" s="1433"/>
      <c r="K37064" s="1433"/>
      <c r="L37064" s="1334"/>
    </row>
    <row r="37065" spans="1:12" ht="24" customHeight="1">
      <c r="A37065" s="1355"/>
      <c r="B37065" s="1355"/>
      <c r="C37065" s="1433"/>
      <c r="E37065" s="1433"/>
      <c r="K37065" s="1433"/>
      <c r="L37065" s="1334"/>
    </row>
    <row r="37066" spans="1:12" ht="24" customHeight="1">
      <c r="A37066" s="1355"/>
      <c r="B37066" s="1355"/>
      <c r="C37066" s="1433"/>
      <c r="E37066" s="1433"/>
      <c r="K37066" s="1433"/>
      <c r="L37066" s="1334"/>
    </row>
    <row r="37067" spans="1:12" ht="24" customHeight="1">
      <c r="A37067" s="1355"/>
      <c r="B37067" s="1355"/>
      <c r="C37067" s="1433"/>
      <c r="E37067" s="1433"/>
      <c r="K37067" s="1433"/>
      <c r="L37067" s="1334"/>
    </row>
    <row r="37068" spans="1:12" ht="24" customHeight="1">
      <c r="A37068" s="1355"/>
      <c r="B37068" s="1355"/>
      <c r="C37068" s="1433"/>
      <c r="E37068" s="1433"/>
      <c r="K37068" s="1433"/>
      <c r="L37068" s="1334"/>
    </row>
    <row r="37069" spans="1:12" ht="24" customHeight="1">
      <c r="A37069" s="1355"/>
      <c r="B37069" s="1355"/>
      <c r="C37069" s="1433"/>
      <c r="E37069" s="1433"/>
      <c r="K37069" s="1433"/>
      <c r="L37069" s="1334"/>
    </row>
    <row r="37070" spans="1:12" ht="24" customHeight="1">
      <c r="A37070" s="1355"/>
      <c r="B37070" s="1355"/>
      <c r="C37070" s="1433"/>
      <c r="E37070" s="1433"/>
      <c r="K37070" s="1433"/>
      <c r="L37070" s="1334"/>
    </row>
    <row r="37071" spans="1:12" ht="24" customHeight="1">
      <c r="A37071" s="1355"/>
      <c r="B37071" s="1355"/>
      <c r="C37071" s="1433"/>
      <c r="E37071" s="1433"/>
      <c r="K37071" s="1433"/>
      <c r="L37071" s="1334"/>
    </row>
    <row r="37072" spans="1:12" ht="24" customHeight="1">
      <c r="A37072" s="1355"/>
      <c r="B37072" s="1355"/>
      <c r="C37072" s="1433"/>
      <c r="E37072" s="1433"/>
      <c r="K37072" s="1433"/>
      <c r="L37072" s="1334"/>
    </row>
    <row r="37073" spans="1:12" ht="24" customHeight="1">
      <c r="A37073" s="1355"/>
      <c r="B37073" s="1355"/>
      <c r="C37073" s="1433"/>
      <c r="E37073" s="1433"/>
      <c r="K37073" s="1433"/>
      <c r="L37073" s="1334"/>
    </row>
    <row r="37074" spans="1:12" ht="24" customHeight="1">
      <c r="A37074" s="1355"/>
      <c r="B37074" s="1355"/>
      <c r="C37074" s="1433"/>
      <c r="E37074" s="1433"/>
      <c r="K37074" s="1433"/>
      <c r="L37074" s="1334"/>
    </row>
    <row r="37075" spans="1:12" ht="24" customHeight="1">
      <c r="A37075" s="1355"/>
      <c r="B37075" s="1355"/>
      <c r="C37075" s="1433"/>
      <c r="E37075" s="1433"/>
      <c r="K37075" s="1433"/>
      <c r="L37075" s="1334"/>
    </row>
    <row r="37076" spans="1:12" ht="24" customHeight="1">
      <c r="A37076" s="1355"/>
      <c r="B37076" s="1355"/>
      <c r="C37076" s="1433"/>
      <c r="E37076" s="1433"/>
      <c r="K37076" s="1433"/>
      <c r="L37076" s="1334"/>
    </row>
    <row r="37077" spans="1:12" ht="24" customHeight="1">
      <c r="A37077" s="1355"/>
      <c r="B37077" s="1355"/>
      <c r="C37077" s="1433"/>
      <c r="E37077" s="1433"/>
      <c r="K37077" s="1433"/>
      <c r="L37077" s="1334"/>
    </row>
    <row r="37078" spans="1:12" ht="24" customHeight="1">
      <c r="A37078" s="1355"/>
      <c r="B37078" s="1355"/>
      <c r="C37078" s="1433"/>
      <c r="E37078" s="1433"/>
      <c r="K37078" s="1433"/>
      <c r="L37078" s="1334"/>
    </row>
    <row r="37079" spans="1:12" ht="24" customHeight="1">
      <c r="A37079" s="1355"/>
      <c r="B37079" s="1355"/>
      <c r="C37079" s="1433"/>
      <c r="E37079" s="1433"/>
      <c r="K37079" s="1433"/>
      <c r="L37079" s="1334"/>
    </row>
    <row r="37080" spans="1:12" ht="24" customHeight="1">
      <c r="A37080" s="1355"/>
      <c r="B37080" s="1355"/>
      <c r="C37080" s="1433"/>
      <c r="E37080" s="1433"/>
      <c r="K37080" s="1433"/>
      <c r="L37080" s="1334"/>
    </row>
    <row r="37081" spans="1:12" ht="24" customHeight="1">
      <c r="A37081" s="1355"/>
      <c r="B37081" s="1355"/>
      <c r="C37081" s="1433"/>
      <c r="E37081" s="1433"/>
      <c r="K37081" s="1433"/>
      <c r="L37081" s="1334"/>
    </row>
    <row r="37082" spans="1:12" ht="24" customHeight="1">
      <c r="A37082" s="1355"/>
      <c r="B37082" s="1355"/>
      <c r="C37082" s="1433"/>
      <c r="E37082" s="1433"/>
      <c r="K37082" s="1433"/>
      <c r="L37082" s="1334"/>
    </row>
    <row r="37083" spans="1:12" ht="24" customHeight="1">
      <c r="A37083" s="1355"/>
      <c r="B37083" s="1355"/>
      <c r="C37083" s="1433"/>
      <c r="E37083" s="1433"/>
      <c r="K37083" s="1433"/>
      <c r="L37083" s="1334"/>
    </row>
    <row r="37084" spans="1:12" ht="24" customHeight="1">
      <c r="A37084" s="1355"/>
      <c r="B37084" s="1355"/>
      <c r="C37084" s="1433"/>
      <c r="E37084" s="1433"/>
      <c r="K37084" s="1433"/>
      <c r="L37084" s="1334"/>
    </row>
    <row r="37085" spans="1:12" ht="24" customHeight="1">
      <c r="A37085" s="1355"/>
      <c r="B37085" s="1355"/>
      <c r="C37085" s="1433"/>
      <c r="E37085" s="1433"/>
      <c r="K37085" s="1433"/>
      <c r="L37085" s="1334"/>
    </row>
    <row r="37086" spans="1:12" ht="24" customHeight="1">
      <c r="A37086" s="1355"/>
      <c r="B37086" s="1355"/>
      <c r="C37086" s="1433"/>
      <c r="E37086" s="1433"/>
      <c r="K37086" s="1433"/>
      <c r="L37086" s="1334"/>
    </row>
    <row r="37087" spans="1:12" ht="24" customHeight="1">
      <c r="A37087" s="1355"/>
      <c r="B37087" s="1355"/>
      <c r="C37087" s="1433"/>
      <c r="E37087" s="1433"/>
      <c r="K37087" s="1433"/>
      <c r="L37087" s="1334"/>
    </row>
    <row r="37088" spans="1:12" ht="24" customHeight="1">
      <c r="A37088" s="1355"/>
      <c r="B37088" s="1355"/>
      <c r="C37088" s="1433"/>
      <c r="E37088" s="1433"/>
      <c r="K37088" s="1433"/>
      <c r="L37088" s="1334"/>
    </row>
    <row r="37089" spans="1:12" ht="24" customHeight="1">
      <c r="A37089" s="1355"/>
      <c r="B37089" s="1355"/>
      <c r="C37089" s="1433"/>
      <c r="E37089" s="1433"/>
      <c r="K37089" s="1433"/>
      <c r="L37089" s="1334"/>
    </row>
    <row r="37090" spans="1:12" ht="24" customHeight="1">
      <c r="A37090" s="1355"/>
      <c r="B37090" s="1355"/>
      <c r="C37090" s="1433"/>
      <c r="E37090" s="1433"/>
      <c r="K37090" s="1433"/>
      <c r="L37090" s="1334"/>
    </row>
    <row r="37091" spans="1:12" ht="24" customHeight="1">
      <c r="A37091" s="1355"/>
      <c r="B37091" s="1355"/>
      <c r="C37091" s="1433"/>
      <c r="E37091" s="1433"/>
      <c r="K37091" s="1433"/>
      <c r="L37091" s="1334"/>
    </row>
    <row r="37092" spans="1:12" ht="24" customHeight="1">
      <c r="A37092" s="1355"/>
      <c r="B37092" s="1355"/>
      <c r="C37092" s="1433"/>
      <c r="E37092" s="1433"/>
      <c r="K37092" s="1433"/>
      <c r="L37092" s="1334"/>
    </row>
    <row r="37093" spans="1:12" ht="24" customHeight="1">
      <c r="A37093" s="1355"/>
      <c r="B37093" s="1355"/>
      <c r="C37093" s="1433"/>
      <c r="E37093" s="1433"/>
      <c r="K37093" s="1433"/>
      <c r="L37093" s="1334"/>
    </row>
    <row r="37094" spans="1:12" ht="24" customHeight="1">
      <c r="A37094" s="1355"/>
      <c r="B37094" s="1355"/>
      <c r="C37094" s="1433"/>
      <c r="E37094" s="1433"/>
      <c r="K37094" s="1433"/>
      <c r="L37094" s="1334"/>
    </row>
    <row r="37095" spans="1:12" ht="24" customHeight="1">
      <c r="A37095" s="1355"/>
      <c r="B37095" s="1355"/>
      <c r="C37095" s="1433"/>
      <c r="E37095" s="1433"/>
      <c r="K37095" s="1433"/>
      <c r="L37095" s="1334"/>
    </row>
    <row r="37096" spans="1:12" ht="24" customHeight="1">
      <c r="A37096" s="1355"/>
      <c r="B37096" s="1355"/>
      <c r="C37096" s="1433"/>
      <c r="E37096" s="1433"/>
      <c r="K37096" s="1433"/>
      <c r="L37096" s="1334"/>
    </row>
    <row r="37097" spans="1:12" ht="24" customHeight="1">
      <c r="A37097" s="1355"/>
      <c r="B37097" s="1355"/>
      <c r="C37097" s="1433"/>
      <c r="E37097" s="1433"/>
      <c r="K37097" s="1433"/>
      <c r="L37097" s="1334"/>
    </row>
    <row r="37098" spans="1:12" ht="24" customHeight="1">
      <c r="A37098" s="1355"/>
      <c r="B37098" s="1355"/>
      <c r="C37098" s="1433"/>
      <c r="E37098" s="1433"/>
      <c r="K37098" s="1433"/>
      <c r="L37098" s="1334"/>
    </row>
    <row r="37099" spans="1:12" ht="24" customHeight="1">
      <c r="A37099" s="1355"/>
      <c r="B37099" s="1355"/>
      <c r="C37099" s="1433"/>
      <c r="E37099" s="1433"/>
      <c r="K37099" s="1433"/>
      <c r="L37099" s="1334"/>
    </row>
    <row r="37100" spans="1:12" ht="24" customHeight="1">
      <c r="A37100" s="1355"/>
      <c r="B37100" s="1355"/>
      <c r="C37100" s="1433"/>
      <c r="E37100" s="1433"/>
      <c r="K37100" s="1433"/>
      <c r="L37100" s="1334"/>
    </row>
    <row r="37101" spans="1:12" ht="24" customHeight="1">
      <c r="A37101" s="1355"/>
      <c r="B37101" s="1355"/>
      <c r="C37101" s="1433"/>
      <c r="E37101" s="1433"/>
      <c r="K37101" s="1433"/>
      <c r="L37101" s="1334"/>
    </row>
    <row r="37102" spans="1:12" ht="24" customHeight="1">
      <c r="A37102" s="1355"/>
      <c r="B37102" s="1355"/>
      <c r="C37102" s="1433"/>
      <c r="E37102" s="1433"/>
      <c r="K37102" s="1433"/>
      <c r="L37102" s="1334"/>
    </row>
    <row r="37103" spans="1:12" ht="24" customHeight="1">
      <c r="A37103" s="1355"/>
      <c r="B37103" s="1355"/>
      <c r="C37103" s="1433"/>
      <c r="E37103" s="1433"/>
      <c r="K37103" s="1433"/>
      <c r="L37103" s="1334"/>
    </row>
    <row r="37104" spans="1:12" ht="24" customHeight="1">
      <c r="A37104" s="1355"/>
      <c r="B37104" s="1355"/>
      <c r="C37104" s="1433"/>
      <c r="E37104" s="1433"/>
      <c r="K37104" s="1433"/>
      <c r="L37104" s="1334"/>
    </row>
    <row r="37105" spans="1:12" ht="24" customHeight="1">
      <c r="A37105" s="1355"/>
      <c r="B37105" s="1355"/>
      <c r="C37105" s="1433"/>
      <c r="E37105" s="1433"/>
      <c r="K37105" s="1433"/>
      <c r="L37105" s="1334"/>
    </row>
    <row r="37106" spans="1:12" ht="24" customHeight="1">
      <c r="A37106" s="1355"/>
      <c r="B37106" s="1355"/>
      <c r="C37106" s="1433"/>
      <c r="E37106" s="1433"/>
      <c r="K37106" s="1433"/>
      <c r="L37106" s="1334"/>
    </row>
    <row r="37107" spans="1:12" ht="24" customHeight="1">
      <c r="A37107" s="1355"/>
      <c r="B37107" s="1355"/>
      <c r="C37107" s="1433"/>
      <c r="E37107" s="1433"/>
      <c r="K37107" s="1433"/>
      <c r="L37107" s="1334"/>
    </row>
    <row r="37108" spans="1:12" ht="24" customHeight="1">
      <c r="A37108" s="1355"/>
      <c r="B37108" s="1355"/>
      <c r="C37108" s="1433"/>
      <c r="E37108" s="1433"/>
      <c r="K37108" s="1433"/>
      <c r="L37108" s="1334"/>
    </row>
    <row r="37109" spans="1:12" ht="24" customHeight="1">
      <c r="A37109" s="1355"/>
      <c r="B37109" s="1355"/>
      <c r="C37109" s="1433"/>
      <c r="E37109" s="1433"/>
      <c r="K37109" s="1433"/>
      <c r="L37109" s="1334"/>
    </row>
    <row r="37110" spans="1:12" ht="24" customHeight="1">
      <c r="A37110" s="1355"/>
      <c r="B37110" s="1355"/>
      <c r="C37110" s="1433"/>
      <c r="E37110" s="1433"/>
      <c r="K37110" s="1433"/>
      <c r="L37110" s="1334"/>
    </row>
    <row r="37111" spans="1:12" ht="24" customHeight="1">
      <c r="A37111" s="1355"/>
      <c r="B37111" s="1355"/>
      <c r="C37111" s="1433"/>
      <c r="E37111" s="1433"/>
      <c r="K37111" s="1433"/>
      <c r="L37111" s="1334"/>
    </row>
    <row r="37112" spans="1:12" ht="24" customHeight="1">
      <c r="A37112" s="1355"/>
      <c r="B37112" s="1355"/>
      <c r="C37112" s="1433"/>
      <c r="E37112" s="1433"/>
      <c r="K37112" s="1433"/>
      <c r="L37112" s="1334"/>
    </row>
    <row r="37113" spans="1:12" ht="24" customHeight="1">
      <c r="A37113" s="1355"/>
      <c r="B37113" s="1355"/>
      <c r="C37113" s="1433"/>
      <c r="E37113" s="1433"/>
      <c r="K37113" s="1433"/>
      <c r="L37113" s="1334"/>
    </row>
    <row r="37114" spans="1:12" ht="24" customHeight="1">
      <c r="A37114" s="1355"/>
      <c r="B37114" s="1355"/>
      <c r="C37114" s="1433"/>
      <c r="E37114" s="1433"/>
      <c r="K37114" s="1433"/>
      <c r="L37114" s="1334"/>
    </row>
    <row r="37115" spans="1:12" ht="24" customHeight="1">
      <c r="A37115" s="1355"/>
      <c r="B37115" s="1355"/>
      <c r="C37115" s="1433"/>
      <c r="E37115" s="1433"/>
      <c r="K37115" s="1433"/>
      <c r="L37115" s="1334"/>
    </row>
    <row r="37116" spans="1:12" ht="24" customHeight="1">
      <c r="A37116" s="1355"/>
      <c r="B37116" s="1355"/>
      <c r="C37116" s="1433"/>
      <c r="E37116" s="1433"/>
      <c r="K37116" s="1433"/>
      <c r="L37116" s="1334"/>
    </row>
    <row r="37117" spans="1:12" ht="24" customHeight="1">
      <c r="A37117" s="1355"/>
      <c r="B37117" s="1355"/>
      <c r="C37117" s="1433"/>
      <c r="E37117" s="1433"/>
      <c r="K37117" s="1433"/>
      <c r="L37117" s="1334"/>
    </row>
    <row r="37118" spans="1:12" ht="24" customHeight="1">
      <c r="A37118" s="1355"/>
      <c r="B37118" s="1355"/>
      <c r="C37118" s="1433"/>
      <c r="E37118" s="1433"/>
      <c r="K37118" s="1433"/>
      <c r="L37118" s="1334"/>
    </row>
    <row r="37119" spans="1:12" ht="24" customHeight="1">
      <c r="A37119" s="1355"/>
      <c r="B37119" s="1355"/>
      <c r="C37119" s="1433"/>
      <c r="E37119" s="1433"/>
      <c r="K37119" s="1433"/>
      <c r="L37119" s="1334"/>
    </row>
    <row r="37120" spans="1:12" ht="24" customHeight="1">
      <c r="A37120" s="1355"/>
      <c r="B37120" s="1355"/>
      <c r="C37120" s="1433"/>
      <c r="E37120" s="1433"/>
      <c r="K37120" s="1433"/>
      <c r="L37120" s="1334"/>
    </row>
    <row r="37121" spans="1:12" ht="24" customHeight="1">
      <c r="A37121" s="1355"/>
      <c r="B37121" s="1355"/>
      <c r="C37121" s="1433"/>
      <c r="E37121" s="1433"/>
      <c r="K37121" s="1433"/>
      <c r="L37121" s="1334"/>
    </row>
    <row r="37122" spans="1:12" ht="24" customHeight="1">
      <c r="A37122" s="1355"/>
      <c r="B37122" s="1355"/>
      <c r="C37122" s="1433"/>
      <c r="E37122" s="1433"/>
      <c r="K37122" s="1433"/>
      <c r="L37122" s="1334"/>
    </row>
    <row r="37123" spans="1:12" ht="24" customHeight="1">
      <c r="A37123" s="1355"/>
      <c r="B37123" s="1355"/>
      <c r="C37123" s="1433"/>
      <c r="E37123" s="1433"/>
      <c r="K37123" s="1433"/>
      <c r="L37123" s="1334"/>
    </row>
    <row r="37124" spans="1:12" ht="24" customHeight="1">
      <c r="A37124" s="1355"/>
      <c r="B37124" s="1355"/>
      <c r="C37124" s="1433"/>
      <c r="E37124" s="1433"/>
      <c r="K37124" s="1433"/>
      <c r="L37124" s="1334"/>
    </row>
    <row r="37125" spans="1:12" ht="24" customHeight="1">
      <c r="A37125" s="1355"/>
      <c r="B37125" s="1355"/>
      <c r="C37125" s="1433"/>
      <c r="E37125" s="1433"/>
      <c r="K37125" s="1433"/>
      <c r="L37125" s="1334"/>
    </row>
    <row r="37126" spans="1:12" ht="24" customHeight="1">
      <c r="A37126" s="1355"/>
      <c r="B37126" s="1355"/>
      <c r="C37126" s="1433"/>
      <c r="E37126" s="1433"/>
      <c r="K37126" s="1433"/>
      <c r="L37126" s="1334"/>
    </row>
    <row r="37127" spans="1:12" ht="24" customHeight="1">
      <c r="A37127" s="1355"/>
      <c r="B37127" s="1355"/>
      <c r="C37127" s="1433"/>
      <c r="E37127" s="1433"/>
      <c r="K37127" s="1433"/>
      <c r="L37127" s="1334"/>
    </row>
    <row r="37128" spans="1:12" ht="24" customHeight="1">
      <c r="A37128" s="1355"/>
      <c r="B37128" s="1355"/>
      <c r="C37128" s="1433"/>
      <c r="E37128" s="1433"/>
      <c r="K37128" s="1433"/>
      <c r="L37128" s="1334"/>
    </row>
    <row r="37129" spans="1:12" ht="24" customHeight="1">
      <c r="A37129" s="1355"/>
      <c r="B37129" s="1355"/>
      <c r="C37129" s="1433"/>
      <c r="E37129" s="1433"/>
      <c r="K37129" s="1433"/>
      <c r="L37129" s="1334"/>
    </row>
    <row r="37130" spans="1:12" ht="24" customHeight="1">
      <c r="A37130" s="1355"/>
      <c r="B37130" s="1355"/>
      <c r="C37130" s="1433"/>
      <c r="E37130" s="1433"/>
      <c r="K37130" s="1433"/>
      <c r="L37130" s="1334"/>
    </row>
    <row r="37131" spans="1:12" ht="24" customHeight="1">
      <c r="A37131" s="1355"/>
      <c r="B37131" s="1355"/>
      <c r="C37131" s="1433"/>
      <c r="E37131" s="1433"/>
      <c r="K37131" s="1433"/>
      <c r="L37131" s="1334"/>
    </row>
    <row r="37132" spans="1:12" ht="24" customHeight="1">
      <c r="A37132" s="1355"/>
      <c r="B37132" s="1355"/>
      <c r="C37132" s="1433"/>
      <c r="E37132" s="1433"/>
      <c r="K37132" s="1433"/>
      <c r="L37132" s="1334"/>
    </row>
    <row r="37133" spans="1:12" ht="24" customHeight="1">
      <c r="A37133" s="1355"/>
      <c r="B37133" s="1355"/>
      <c r="C37133" s="1433"/>
      <c r="E37133" s="1433"/>
      <c r="K37133" s="1433"/>
      <c r="L37133" s="1334"/>
    </row>
    <row r="37134" spans="1:12" ht="24" customHeight="1">
      <c r="A37134" s="1355"/>
      <c r="B37134" s="1355"/>
      <c r="C37134" s="1433"/>
      <c r="E37134" s="1433"/>
      <c r="K37134" s="1433"/>
      <c r="L37134" s="1334"/>
    </row>
    <row r="37135" spans="1:12" ht="24" customHeight="1">
      <c r="A37135" s="1355"/>
      <c r="B37135" s="1355"/>
      <c r="C37135" s="1433"/>
      <c r="E37135" s="1433"/>
      <c r="K37135" s="1433"/>
      <c r="L37135" s="1334"/>
    </row>
    <row r="37136" spans="1:12" ht="24" customHeight="1">
      <c r="A37136" s="1355"/>
      <c r="B37136" s="1355"/>
      <c r="C37136" s="1433"/>
      <c r="E37136" s="1433"/>
      <c r="K37136" s="1433"/>
      <c r="L37136" s="1334"/>
    </row>
    <row r="37137" spans="1:12" ht="24" customHeight="1">
      <c r="A37137" s="1355"/>
      <c r="B37137" s="1355"/>
      <c r="C37137" s="1433"/>
      <c r="E37137" s="1433"/>
      <c r="K37137" s="1433"/>
      <c r="L37137" s="1334"/>
    </row>
    <row r="37138" spans="1:12" ht="24" customHeight="1">
      <c r="A37138" s="1355"/>
      <c r="B37138" s="1355"/>
      <c r="C37138" s="1433"/>
      <c r="E37138" s="1433"/>
      <c r="K37138" s="1433"/>
      <c r="L37138" s="1334"/>
    </row>
    <row r="37139" spans="1:12" ht="24" customHeight="1">
      <c r="A37139" s="1355"/>
      <c r="B37139" s="1355"/>
      <c r="C37139" s="1433"/>
      <c r="E37139" s="1433"/>
      <c r="K37139" s="1433"/>
      <c r="L37139" s="1334"/>
    </row>
    <row r="37140" spans="1:12" ht="24" customHeight="1">
      <c r="A37140" s="1355"/>
      <c r="B37140" s="1355"/>
      <c r="C37140" s="1433"/>
      <c r="E37140" s="1433"/>
      <c r="K37140" s="1433"/>
      <c r="L37140" s="1334"/>
    </row>
    <row r="37141" spans="1:12" ht="24" customHeight="1">
      <c r="A37141" s="1355"/>
      <c r="B37141" s="1355"/>
      <c r="C37141" s="1433"/>
      <c r="E37141" s="1433"/>
      <c r="K37141" s="1433"/>
      <c r="L37141" s="1334"/>
    </row>
    <row r="37142" spans="1:12" ht="24" customHeight="1">
      <c r="A37142" s="1355"/>
      <c r="B37142" s="1355"/>
      <c r="C37142" s="1433"/>
      <c r="E37142" s="1433"/>
      <c r="K37142" s="1433"/>
      <c r="L37142" s="1334"/>
    </row>
    <row r="37143" spans="1:12" ht="24" customHeight="1">
      <c r="A37143" s="1355"/>
      <c r="B37143" s="1355"/>
      <c r="C37143" s="1433"/>
      <c r="E37143" s="1433"/>
      <c r="K37143" s="1433"/>
      <c r="L37143" s="1334"/>
    </row>
    <row r="37144" spans="1:12" ht="24" customHeight="1">
      <c r="A37144" s="1355"/>
      <c r="B37144" s="1355"/>
      <c r="C37144" s="1433"/>
      <c r="E37144" s="1433"/>
      <c r="K37144" s="1433"/>
      <c r="L37144" s="1334"/>
    </row>
    <row r="37145" spans="1:12" ht="24" customHeight="1">
      <c r="A37145" s="1355"/>
      <c r="B37145" s="1355"/>
      <c r="C37145" s="1433"/>
      <c r="E37145" s="1433"/>
      <c r="K37145" s="1433"/>
      <c r="L37145" s="1334"/>
    </row>
    <row r="37146" spans="1:12" ht="24" customHeight="1">
      <c r="A37146" s="1355"/>
      <c r="B37146" s="1355"/>
      <c r="C37146" s="1433"/>
      <c r="E37146" s="1433"/>
      <c r="K37146" s="1433"/>
      <c r="L37146" s="1334"/>
    </row>
    <row r="37147" spans="1:12" ht="24" customHeight="1">
      <c r="A37147" s="1355"/>
      <c r="B37147" s="1355"/>
      <c r="C37147" s="1433"/>
      <c r="E37147" s="1433"/>
      <c r="K37147" s="1433"/>
      <c r="L37147" s="1334"/>
    </row>
    <row r="37148" spans="1:12" ht="24" customHeight="1">
      <c r="A37148" s="1355"/>
      <c r="B37148" s="1355"/>
      <c r="C37148" s="1433"/>
      <c r="E37148" s="1433"/>
      <c r="K37148" s="1433"/>
      <c r="L37148" s="1334"/>
    </row>
    <row r="37149" spans="1:12" ht="24" customHeight="1">
      <c r="A37149" s="1355"/>
      <c r="B37149" s="1355"/>
      <c r="C37149" s="1433"/>
      <c r="E37149" s="1433"/>
      <c r="K37149" s="1433"/>
      <c r="L37149" s="1334"/>
    </row>
    <row r="37150" spans="1:12" ht="24" customHeight="1">
      <c r="A37150" s="1355"/>
      <c r="B37150" s="1355"/>
      <c r="C37150" s="1433"/>
      <c r="E37150" s="1433"/>
      <c r="K37150" s="1433"/>
      <c r="L37150" s="1334"/>
    </row>
    <row r="37151" spans="1:12" ht="24" customHeight="1">
      <c r="A37151" s="1355"/>
      <c r="B37151" s="1355"/>
      <c r="C37151" s="1433"/>
      <c r="E37151" s="1433"/>
      <c r="K37151" s="1433"/>
      <c r="L37151" s="1334"/>
    </row>
    <row r="37152" spans="1:12" ht="24" customHeight="1">
      <c r="A37152" s="1355"/>
      <c r="B37152" s="1355"/>
      <c r="C37152" s="1433"/>
      <c r="E37152" s="1433"/>
      <c r="K37152" s="1433"/>
      <c r="L37152" s="1334"/>
    </row>
    <row r="37153" spans="1:12" ht="24" customHeight="1">
      <c r="A37153" s="1355"/>
      <c r="B37153" s="1355"/>
      <c r="C37153" s="1433"/>
      <c r="E37153" s="1433"/>
      <c r="K37153" s="1433"/>
      <c r="L37153" s="1334"/>
    </row>
    <row r="37154" spans="1:12" ht="24" customHeight="1">
      <c r="A37154" s="1355"/>
      <c r="B37154" s="1355"/>
      <c r="C37154" s="1433"/>
      <c r="E37154" s="1433"/>
      <c r="K37154" s="1433"/>
      <c r="L37154" s="1334"/>
    </row>
    <row r="37155" spans="1:12" ht="24" customHeight="1">
      <c r="A37155" s="1355"/>
      <c r="B37155" s="1355"/>
      <c r="C37155" s="1433"/>
      <c r="E37155" s="1433"/>
      <c r="K37155" s="1433"/>
      <c r="L37155" s="1334"/>
    </row>
    <row r="37156" spans="1:12" ht="24" customHeight="1">
      <c r="A37156" s="1355"/>
      <c r="B37156" s="1355"/>
      <c r="C37156" s="1433"/>
      <c r="E37156" s="1433"/>
      <c r="K37156" s="1433"/>
      <c r="L37156" s="1334"/>
    </row>
    <row r="37157" spans="1:12" ht="24" customHeight="1">
      <c r="A37157" s="1355"/>
      <c r="B37157" s="1355"/>
      <c r="C37157" s="1433"/>
      <c r="E37157" s="1433"/>
      <c r="K37157" s="1433"/>
      <c r="L37157" s="1334"/>
    </row>
    <row r="37158" spans="1:12" ht="24" customHeight="1">
      <c r="A37158" s="1355"/>
      <c r="B37158" s="1355"/>
      <c r="C37158" s="1433"/>
      <c r="E37158" s="1433"/>
      <c r="K37158" s="1433"/>
      <c r="L37158" s="1334"/>
    </row>
    <row r="37159" spans="1:12" ht="24" customHeight="1">
      <c r="A37159" s="1355"/>
      <c r="B37159" s="1355"/>
      <c r="C37159" s="1433"/>
      <c r="E37159" s="1433"/>
      <c r="K37159" s="1433"/>
      <c r="L37159" s="1334"/>
    </row>
    <row r="37160" spans="1:12" ht="24" customHeight="1">
      <c r="A37160" s="1355"/>
      <c r="B37160" s="1355"/>
      <c r="C37160" s="1433"/>
      <c r="E37160" s="1433"/>
      <c r="K37160" s="1433"/>
      <c r="L37160" s="1334"/>
    </row>
    <row r="37161" spans="1:12" ht="24" customHeight="1">
      <c r="A37161" s="1355"/>
      <c r="B37161" s="1355"/>
      <c r="C37161" s="1433"/>
      <c r="E37161" s="1433"/>
      <c r="K37161" s="1433"/>
      <c r="L37161" s="1334"/>
    </row>
    <row r="37162" spans="1:12" ht="24" customHeight="1">
      <c r="A37162" s="1355"/>
      <c r="B37162" s="1355"/>
      <c r="C37162" s="1433"/>
      <c r="E37162" s="1433"/>
      <c r="K37162" s="1433"/>
      <c r="L37162" s="1334"/>
    </row>
    <row r="37163" spans="1:12" ht="24" customHeight="1">
      <c r="A37163" s="1355"/>
      <c r="B37163" s="1355"/>
      <c r="C37163" s="1433"/>
      <c r="E37163" s="1433"/>
      <c r="K37163" s="1433"/>
      <c r="L37163" s="1334"/>
    </row>
    <row r="37164" spans="1:12" ht="24" customHeight="1">
      <c r="A37164" s="1355"/>
      <c r="B37164" s="1355"/>
      <c r="C37164" s="1433"/>
      <c r="E37164" s="1433"/>
      <c r="K37164" s="1433"/>
      <c r="L37164" s="1334"/>
    </row>
    <row r="37165" spans="1:12" ht="24" customHeight="1">
      <c r="A37165" s="1355"/>
      <c r="B37165" s="1355"/>
      <c r="C37165" s="1433"/>
      <c r="E37165" s="1433"/>
      <c r="K37165" s="1433"/>
      <c r="L37165" s="1334"/>
    </row>
    <row r="37166" spans="1:12" ht="24" customHeight="1">
      <c r="A37166" s="1355"/>
      <c r="B37166" s="1355"/>
      <c r="C37166" s="1433"/>
      <c r="E37166" s="1433"/>
      <c r="K37166" s="1433"/>
      <c r="L37166" s="1334"/>
    </row>
    <row r="37167" spans="1:12" ht="24" customHeight="1">
      <c r="A37167" s="1355"/>
      <c r="B37167" s="1355"/>
      <c r="C37167" s="1433"/>
      <c r="E37167" s="1433"/>
      <c r="K37167" s="1433"/>
      <c r="L37167" s="1334"/>
    </row>
    <row r="37168" spans="1:12" ht="24" customHeight="1">
      <c r="A37168" s="1355"/>
      <c r="B37168" s="1355"/>
      <c r="C37168" s="1433"/>
      <c r="E37168" s="1433"/>
      <c r="K37168" s="1433"/>
      <c r="L37168" s="1334"/>
    </row>
    <row r="37169" spans="1:12" ht="24" customHeight="1">
      <c r="A37169" s="1355"/>
      <c r="B37169" s="1355"/>
      <c r="C37169" s="1433"/>
      <c r="E37169" s="1433"/>
      <c r="K37169" s="1433"/>
      <c r="L37169" s="1334"/>
    </row>
    <row r="37170" spans="1:12" ht="24" customHeight="1">
      <c r="A37170" s="1355"/>
      <c r="B37170" s="1355"/>
      <c r="C37170" s="1433"/>
      <c r="E37170" s="1433"/>
      <c r="K37170" s="1433"/>
      <c r="L37170" s="1334"/>
    </row>
    <row r="37171" spans="1:12" ht="24" customHeight="1">
      <c r="A37171" s="1355"/>
      <c r="B37171" s="1355"/>
      <c r="C37171" s="1433"/>
      <c r="E37171" s="1433"/>
      <c r="K37171" s="1433"/>
      <c r="L37171" s="1334"/>
    </row>
    <row r="37172" spans="1:12" ht="24" customHeight="1">
      <c r="A37172" s="1355"/>
      <c r="B37172" s="1355"/>
      <c r="C37172" s="1433"/>
      <c r="E37172" s="1433"/>
      <c r="K37172" s="1433"/>
      <c r="L37172" s="1334"/>
    </row>
    <row r="37173" spans="1:12" ht="24" customHeight="1">
      <c r="A37173" s="1355"/>
      <c r="B37173" s="1355"/>
      <c r="C37173" s="1433"/>
      <c r="E37173" s="1433"/>
      <c r="K37173" s="1433"/>
      <c r="L37173" s="1334"/>
    </row>
    <row r="37174" spans="1:12" ht="24" customHeight="1">
      <c r="A37174" s="1355"/>
      <c r="B37174" s="1355"/>
      <c r="C37174" s="1433"/>
      <c r="E37174" s="1433"/>
      <c r="K37174" s="1433"/>
      <c r="L37174" s="1334"/>
    </row>
    <row r="37175" spans="1:12" ht="24" customHeight="1">
      <c r="A37175" s="1355"/>
      <c r="B37175" s="1355"/>
      <c r="C37175" s="1433"/>
      <c r="E37175" s="1433"/>
      <c r="K37175" s="1433"/>
      <c r="L37175" s="1334"/>
    </row>
    <row r="37176" spans="1:12" ht="24" customHeight="1">
      <c r="A37176" s="1355"/>
      <c r="B37176" s="1355"/>
      <c r="C37176" s="1433"/>
      <c r="E37176" s="1433"/>
      <c r="K37176" s="1433"/>
      <c r="L37176" s="1334"/>
    </row>
    <row r="37177" spans="1:12" ht="24" customHeight="1">
      <c r="A37177" s="1355"/>
      <c r="B37177" s="1355"/>
      <c r="C37177" s="1433"/>
      <c r="E37177" s="1433"/>
      <c r="K37177" s="1433"/>
      <c r="L37177" s="1334"/>
    </row>
    <row r="37178" spans="1:12" ht="24" customHeight="1">
      <c r="A37178" s="1355"/>
      <c r="B37178" s="1355"/>
      <c r="C37178" s="1433"/>
      <c r="E37178" s="1433"/>
      <c r="K37178" s="1433"/>
      <c r="L37178" s="1334"/>
    </row>
    <row r="37179" spans="1:12" ht="24" customHeight="1">
      <c r="A37179" s="1355"/>
      <c r="B37179" s="1355"/>
      <c r="C37179" s="1433"/>
      <c r="E37179" s="1433"/>
      <c r="K37179" s="1433"/>
      <c r="L37179" s="1334"/>
    </row>
    <row r="37180" spans="1:12" ht="24" customHeight="1">
      <c r="A37180" s="1355"/>
      <c r="B37180" s="1355"/>
      <c r="C37180" s="1433"/>
      <c r="E37180" s="1433"/>
      <c r="K37180" s="1433"/>
      <c r="L37180" s="1334"/>
    </row>
    <row r="37181" spans="1:12" ht="24" customHeight="1">
      <c r="A37181" s="1355"/>
      <c r="B37181" s="1355"/>
      <c r="C37181" s="1433"/>
      <c r="E37181" s="1433"/>
      <c r="K37181" s="1433"/>
      <c r="L37181" s="1334"/>
    </row>
    <row r="37182" spans="1:12" ht="24" customHeight="1">
      <c r="A37182" s="1355"/>
      <c r="B37182" s="1355"/>
      <c r="C37182" s="1433"/>
      <c r="E37182" s="1433"/>
      <c r="K37182" s="1433"/>
      <c r="L37182" s="1334"/>
    </row>
    <row r="37183" spans="1:12" ht="24" customHeight="1">
      <c r="A37183" s="1355"/>
      <c r="B37183" s="1355"/>
      <c r="C37183" s="1433"/>
      <c r="E37183" s="1433"/>
      <c r="K37183" s="1433"/>
      <c r="L37183" s="1334"/>
    </row>
    <row r="37184" spans="1:12" ht="24" customHeight="1">
      <c r="A37184" s="1355"/>
      <c r="B37184" s="1355"/>
      <c r="C37184" s="1433"/>
      <c r="E37184" s="1433"/>
      <c r="K37184" s="1433"/>
      <c r="L37184" s="1334"/>
    </row>
    <row r="37185" spans="1:12" ht="24" customHeight="1">
      <c r="A37185" s="1355"/>
      <c r="B37185" s="1355"/>
      <c r="C37185" s="1433"/>
      <c r="E37185" s="1433"/>
      <c r="K37185" s="1433"/>
      <c r="L37185" s="1334"/>
    </row>
    <row r="37186" spans="1:12" ht="24" customHeight="1">
      <c r="A37186" s="1355"/>
      <c r="B37186" s="1355"/>
      <c r="C37186" s="1433"/>
      <c r="E37186" s="1433"/>
      <c r="K37186" s="1433"/>
      <c r="L37186" s="1334"/>
    </row>
    <row r="37187" spans="1:12" ht="24" customHeight="1">
      <c r="A37187" s="1355"/>
      <c r="B37187" s="1355"/>
      <c r="C37187" s="1433"/>
      <c r="E37187" s="1433"/>
      <c r="K37187" s="1433"/>
      <c r="L37187" s="1334"/>
    </row>
    <row r="37188" spans="1:12" ht="24" customHeight="1">
      <c r="A37188" s="1355"/>
      <c r="B37188" s="1355"/>
      <c r="C37188" s="1433"/>
      <c r="E37188" s="1433"/>
      <c r="K37188" s="1433"/>
      <c r="L37188" s="1334"/>
    </row>
    <row r="37189" spans="1:12" ht="24" customHeight="1">
      <c r="A37189" s="1355"/>
      <c r="B37189" s="1355"/>
      <c r="C37189" s="1433"/>
      <c r="E37189" s="1433"/>
      <c r="K37189" s="1433"/>
      <c r="L37189" s="1334"/>
    </row>
    <row r="37190" spans="1:12" ht="24" customHeight="1">
      <c r="A37190" s="1355"/>
      <c r="B37190" s="1355"/>
      <c r="C37190" s="1433"/>
      <c r="E37190" s="1433"/>
      <c r="K37190" s="1433"/>
      <c r="L37190" s="1334"/>
    </row>
    <row r="37191" spans="1:12" ht="24" customHeight="1">
      <c r="A37191" s="1355"/>
      <c r="B37191" s="1355"/>
      <c r="C37191" s="1433"/>
      <c r="E37191" s="1433"/>
      <c r="K37191" s="1433"/>
      <c r="L37191" s="1334"/>
    </row>
    <row r="37192" spans="1:12" ht="24" customHeight="1">
      <c r="A37192" s="1355"/>
      <c r="B37192" s="1355"/>
      <c r="C37192" s="1433"/>
      <c r="E37192" s="1433"/>
      <c r="K37192" s="1433"/>
      <c r="L37192" s="1334"/>
    </row>
    <row r="37193" spans="1:12" ht="24" customHeight="1">
      <c r="A37193" s="1355"/>
      <c r="B37193" s="1355"/>
      <c r="C37193" s="1433"/>
      <c r="E37193" s="1433"/>
      <c r="K37193" s="1433"/>
      <c r="L37193" s="1334"/>
    </row>
    <row r="37194" spans="1:12" ht="24" customHeight="1">
      <c r="A37194" s="1355"/>
      <c r="B37194" s="1355"/>
      <c r="C37194" s="1433"/>
      <c r="E37194" s="1433"/>
      <c r="K37194" s="1433"/>
      <c r="L37194" s="1334"/>
    </row>
    <row r="37195" spans="1:12" ht="24" customHeight="1">
      <c r="A37195" s="1355"/>
      <c r="B37195" s="1355"/>
      <c r="C37195" s="1433"/>
      <c r="E37195" s="1433"/>
      <c r="K37195" s="1433"/>
      <c r="L37195" s="1334"/>
    </row>
    <row r="37196" spans="1:12" ht="24" customHeight="1">
      <c r="A37196" s="1355"/>
      <c r="B37196" s="1355"/>
      <c r="C37196" s="1433"/>
      <c r="E37196" s="1433"/>
      <c r="K37196" s="1433"/>
      <c r="L37196" s="1334"/>
    </row>
    <row r="37197" spans="1:12" ht="24" customHeight="1">
      <c r="A37197" s="1355"/>
      <c r="B37197" s="1355"/>
      <c r="C37197" s="1433"/>
      <c r="E37197" s="1433"/>
      <c r="K37197" s="1433"/>
      <c r="L37197" s="1334"/>
    </row>
    <row r="37198" spans="1:12" ht="24" customHeight="1">
      <c r="A37198" s="1355"/>
      <c r="B37198" s="1355"/>
      <c r="C37198" s="1433"/>
      <c r="E37198" s="1433"/>
      <c r="K37198" s="1433"/>
      <c r="L37198" s="1334"/>
    </row>
    <row r="37199" spans="1:12" ht="24" customHeight="1">
      <c r="A37199" s="1355"/>
      <c r="B37199" s="1355"/>
      <c r="C37199" s="1433"/>
      <c r="E37199" s="1433"/>
      <c r="K37199" s="1433"/>
      <c r="L37199" s="1334"/>
    </row>
    <row r="37200" spans="1:12" ht="24" customHeight="1">
      <c r="A37200" s="1355"/>
      <c r="B37200" s="1355"/>
      <c r="C37200" s="1433"/>
      <c r="E37200" s="1433"/>
      <c r="K37200" s="1433"/>
      <c r="L37200" s="1334"/>
    </row>
    <row r="37201" spans="1:12" ht="24" customHeight="1">
      <c r="A37201" s="1355"/>
      <c r="B37201" s="1355"/>
      <c r="C37201" s="1433"/>
      <c r="E37201" s="1433"/>
      <c r="K37201" s="1433"/>
      <c r="L37201" s="1334"/>
    </row>
    <row r="37202" spans="1:12" ht="24" customHeight="1">
      <c r="A37202" s="1355"/>
      <c r="B37202" s="1355"/>
      <c r="C37202" s="1433"/>
      <c r="E37202" s="1433"/>
      <c r="K37202" s="1433"/>
      <c r="L37202" s="1334"/>
    </row>
    <row r="37203" spans="1:12" ht="24" customHeight="1">
      <c r="A37203" s="1355"/>
      <c r="B37203" s="1355"/>
      <c r="C37203" s="1433"/>
      <c r="E37203" s="1433"/>
      <c r="K37203" s="1433"/>
      <c r="L37203" s="1334"/>
    </row>
    <row r="37204" spans="1:12" ht="24" customHeight="1">
      <c r="A37204" s="1355"/>
      <c r="B37204" s="1355"/>
      <c r="C37204" s="1433"/>
      <c r="E37204" s="1433"/>
      <c r="K37204" s="1433"/>
      <c r="L37204" s="1334"/>
    </row>
    <row r="37205" spans="1:12" ht="24" customHeight="1">
      <c r="A37205" s="1355"/>
      <c r="B37205" s="1355"/>
      <c r="C37205" s="1433"/>
      <c r="E37205" s="1433"/>
      <c r="K37205" s="1433"/>
      <c r="L37205" s="1334"/>
    </row>
    <row r="37206" spans="1:12" ht="24" customHeight="1">
      <c r="A37206" s="1355"/>
      <c r="B37206" s="1355"/>
      <c r="C37206" s="1433"/>
      <c r="E37206" s="1433"/>
      <c r="K37206" s="1433"/>
      <c r="L37206" s="1334"/>
    </row>
    <row r="37207" spans="1:12" ht="24" customHeight="1">
      <c r="A37207" s="1355"/>
      <c r="B37207" s="1355"/>
      <c r="C37207" s="1433"/>
      <c r="E37207" s="1433"/>
      <c r="K37207" s="1433"/>
      <c r="L37207" s="1334"/>
    </row>
    <row r="37208" spans="1:12" ht="24" customHeight="1">
      <c r="A37208" s="1355"/>
      <c r="B37208" s="1355"/>
      <c r="C37208" s="1433"/>
      <c r="E37208" s="1433"/>
      <c r="K37208" s="1433"/>
      <c r="L37208" s="1334"/>
    </row>
    <row r="37209" spans="1:12" ht="24" customHeight="1">
      <c r="A37209" s="1355"/>
      <c r="B37209" s="1355"/>
      <c r="C37209" s="1433"/>
      <c r="E37209" s="1433"/>
      <c r="K37209" s="1433"/>
      <c r="L37209" s="1334"/>
    </row>
    <row r="37210" spans="1:12" ht="24" customHeight="1">
      <c r="A37210" s="1355"/>
      <c r="B37210" s="1355"/>
      <c r="C37210" s="1433"/>
      <c r="E37210" s="1433"/>
      <c r="K37210" s="1433"/>
      <c r="L37210" s="1334"/>
    </row>
    <row r="37211" spans="1:12" ht="24" customHeight="1">
      <c r="A37211" s="1355"/>
      <c r="B37211" s="1355"/>
      <c r="C37211" s="1433"/>
      <c r="E37211" s="1433"/>
      <c r="K37211" s="1433"/>
      <c r="L37211" s="1334"/>
    </row>
    <row r="37212" spans="1:12" ht="24" customHeight="1">
      <c r="A37212" s="1355"/>
      <c r="B37212" s="1355"/>
      <c r="C37212" s="1433"/>
      <c r="E37212" s="1433"/>
      <c r="K37212" s="1433"/>
      <c r="L37212" s="1334"/>
    </row>
    <row r="37213" spans="1:12" ht="24" customHeight="1">
      <c r="A37213" s="1355"/>
      <c r="B37213" s="1355"/>
      <c r="C37213" s="1433"/>
      <c r="E37213" s="1433"/>
      <c r="K37213" s="1433"/>
      <c r="L37213" s="1334"/>
    </row>
    <row r="37214" spans="1:12" ht="24" customHeight="1">
      <c r="A37214" s="1355"/>
      <c r="B37214" s="1355"/>
      <c r="C37214" s="1433"/>
      <c r="E37214" s="1433"/>
      <c r="K37214" s="1433"/>
      <c r="L37214" s="1334"/>
    </row>
    <row r="37215" spans="1:12" ht="24" customHeight="1">
      <c r="A37215" s="1355"/>
      <c r="B37215" s="1355"/>
      <c r="C37215" s="1433"/>
      <c r="E37215" s="1433"/>
      <c r="K37215" s="1433"/>
      <c r="L37215" s="1334"/>
    </row>
    <row r="37216" spans="1:12" ht="24" customHeight="1">
      <c r="A37216" s="1355"/>
      <c r="B37216" s="1355"/>
      <c r="C37216" s="1433"/>
      <c r="E37216" s="1433"/>
      <c r="K37216" s="1433"/>
      <c r="L37216" s="1334"/>
    </row>
    <row r="37217" spans="1:12" ht="24" customHeight="1">
      <c r="A37217" s="1355"/>
      <c r="B37217" s="1355"/>
      <c r="C37217" s="1433"/>
      <c r="E37217" s="1433"/>
      <c r="K37217" s="1433"/>
      <c r="L37217" s="1334"/>
    </row>
    <row r="37218" spans="1:12" ht="24" customHeight="1">
      <c r="A37218" s="1355"/>
      <c r="B37218" s="1355"/>
      <c r="C37218" s="1433"/>
      <c r="E37218" s="1433"/>
      <c r="K37218" s="1433"/>
      <c r="L37218" s="1334"/>
    </row>
    <row r="37219" spans="1:12" ht="24" customHeight="1">
      <c r="A37219" s="1355"/>
      <c r="B37219" s="1355"/>
      <c r="C37219" s="1433"/>
      <c r="E37219" s="1433"/>
      <c r="K37219" s="1433"/>
      <c r="L37219" s="1334"/>
    </row>
    <row r="37220" spans="1:12" ht="24" customHeight="1">
      <c r="A37220" s="1355"/>
      <c r="B37220" s="1355"/>
      <c r="C37220" s="1433"/>
      <c r="E37220" s="1433"/>
      <c r="K37220" s="1433"/>
      <c r="L37220" s="1334"/>
    </row>
    <row r="37221" spans="1:12" ht="24" customHeight="1">
      <c r="A37221" s="1355"/>
      <c r="B37221" s="1355"/>
      <c r="C37221" s="1433"/>
      <c r="E37221" s="1433"/>
      <c r="K37221" s="1433"/>
      <c r="L37221" s="1334"/>
    </row>
    <row r="37222" spans="1:12" ht="24" customHeight="1">
      <c r="A37222" s="1355"/>
      <c r="B37222" s="1355"/>
      <c r="C37222" s="1433"/>
      <c r="E37222" s="1433"/>
      <c r="K37222" s="1433"/>
      <c r="L37222" s="1334"/>
    </row>
    <row r="37223" spans="1:12" ht="24" customHeight="1">
      <c r="A37223" s="1355"/>
      <c r="B37223" s="1355"/>
      <c r="C37223" s="1433"/>
      <c r="E37223" s="1433"/>
      <c r="K37223" s="1433"/>
      <c r="L37223" s="1334"/>
    </row>
    <row r="37224" spans="1:12" ht="24" customHeight="1">
      <c r="A37224" s="1355"/>
      <c r="B37224" s="1355"/>
      <c r="C37224" s="1433"/>
      <c r="E37224" s="1433"/>
      <c r="K37224" s="1433"/>
      <c r="L37224" s="1334"/>
    </row>
    <row r="37225" spans="1:12" ht="24" customHeight="1">
      <c r="A37225" s="1355"/>
      <c r="B37225" s="1355"/>
      <c r="C37225" s="1433"/>
      <c r="E37225" s="1433"/>
      <c r="K37225" s="1433"/>
      <c r="L37225" s="1334"/>
    </row>
    <row r="37226" spans="1:12" ht="24" customHeight="1">
      <c r="A37226" s="1355"/>
      <c r="B37226" s="1355"/>
      <c r="C37226" s="1433"/>
      <c r="E37226" s="1433"/>
      <c r="K37226" s="1433"/>
      <c r="L37226" s="1334"/>
    </row>
    <row r="37227" spans="1:12" ht="24" customHeight="1">
      <c r="A37227" s="1355"/>
      <c r="B37227" s="1355"/>
      <c r="C37227" s="1433"/>
      <c r="E37227" s="1433"/>
      <c r="K37227" s="1433"/>
      <c r="L37227" s="1334"/>
    </row>
    <row r="37228" spans="1:12" ht="24" customHeight="1">
      <c r="A37228" s="1355"/>
      <c r="B37228" s="1355"/>
      <c r="C37228" s="1433"/>
      <c r="E37228" s="1433"/>
      <c r="K37228" s="1433"/>
      <c r="L37228" s="1334"/>
    </row>
    <row r="37229" spans="1:12" ht="24" customHeight="1">
      <c r="A37229" s="1355"/>
      <c r="B37229" s="1355"/>
      <c r="C37229" s="1433"/>
      <c r="E37229" s="1433"/>
      <c r="K37229" s="1433"/>
      <c r="L37229" s="1334"/>
    </row>
    <row r="37230" spans="1:12" ht="24" customHeight="1">
      <c r="A37230" s="1355"/>
      <c r="B37230" s="1355"/>
      <c r="C37230" s="1433"/>
      <c r="E37230" s="1433"/>
      <c r="K37230" s="1433"/>
      <c r="L37230" s="1334"/>
    </row>
    <row r="37231" spans="1:12" ht="24" customHeight="1">
      <c r="A37231" s="1355"/>
      <c r="B37231" s="1355"/>
      <c r="C37231" s="1433"/>
      <c r="E37231" s="1433"/>
      <c r="K37231" s="1433"/>
      <c r="L37231" s="1334"/>
    </row>
    <row r="37232" spans="1:12" ht="24" customHeight="1">
      <c r="A37232" s="1355"/>
      <c r="B37232" s="1355"/>
      <c r="C37232" s="1433"/>
      <c r="E37232" s="1433"/>
      <c r="K37232" s="1433"/>
      <c r="L37232" s="1334"/>
    </row>
    <row r="37233" spans="1:12" ht="24" customHeight="1">
      <c r="A37233" s="1355"/>
      <c r="B37233" s="1355"/>
      <c r="C37233" s="1433"/>
      <c r="E37233" s="1433"/>
      <c r="K37233" s="1433"/>
      <c r="L37233" s="1334"/>
    </row>
    <row r="37234" spans="1:12" ht="24" customHeight="1">
      <c r="A37234" s="1355"/>
      <c r="B37234" s="1355"/>
      <c r="C37234" s="1433"/>
      <c r="E37234" s="1433"/>
      <c r="K37234" s="1433"/>
      <c r="L37234" s="1334"/>
    </row>
    <row r="37235" spans="1:12" ht="24" customHeight="1">
      <c r="A37235" s="1355"/>
      <c r="B37235" s="1355"/>
      <c r="C37235" s="1433"/>
      <c r="E37235" s="1433"/>
      <c r="K37235" s="1433"/>
      <c r="L37235" s="1334"/>
    </row>
    <row r="37236" spans="1:12" ht="24" customHeight="1">
      <c r="A37236" s="1355"/>
      <c r="B37236" s="1355"/>
      <c r="C37236" s="1433"/>
      <c r="E37236" s="1433"/>
      <c r="K37236" s="1433"/>
      <c r="L37236" s="1334"/>
    </row>
    <row r="37237" spans="1:12" ht="24" customHeight="1">
      <c r="A37237" s="1355"/>
      <c r="B37237" s="1355"/>
      <c r="C37237" s="1433"/>
      <c r="E37237" s="1433"/>
      <c r="K37237" s="1433"/>
      <c r="L37237" s="1334"/>
    </row>
    <row r="37238" spans="1:12" ht="24" customHeight="1">
      <c r="A37238" s="1355"/>
      <c r="B37238" s="1355"/>
      <c r="C37238" s="1433"/>
      <c r="E37238" s="1433"/>
      <c r="K37238" s="1433"/>
      <c r="L37238" s="1334"/>
    </row>
    <row r="37239" spans="1:12" ht="24" customHeight="1">
      <c r="A37239" s="1355"/>
      <c r="B37239" s="1355"/>
      <c r="C37239" s="1433"/>
      <c r="E37239" s="1433"/>
      <c r="K37239" s="1433"/>
      <c r="L37239" s="1334"/>
    </row>
    <row r="37240" spans="1:12" ht="24" customHeight="1">
      <c r="A37240" s="1355"/>
      <c r="B37240" s="1355"/>
      <c r="C37240" s="1433"/>
      <c r="E37240" s="1433"/>
      <c r="K37240" s="1433"/>
      <c r="L37240" s="1334"/>
    </row>
    <row r="37241" spans="1:12" ht="24" customHeight="1">
      <c r="A37241" s="1355"/>
      <c r="B37241" s="1355"/>
      <c r="C37241" s="1433"/>
      <c r="E37241" s="1433"/>
      <c r="K37241" s="1433"/>
      <c r="L37241" s="1334"/>
    </row>
    <row r="37242" spans="1:12" ht="24" customHeight="1">
      <c r="A37242" s="1355"/>
      <c r="B37242" s="1355"/>
      <c r="C37242" s="1433"/>
      <c r="E37242" s="1433"/>
      <c r="K37242" s="1433"/>
      <c r="L37242" s="1334"/>
    </row>
    <row r="37243" spans="1:12" ht="24" customHeight="1">
      <c r="A37243" s="1355"/>
      <c r="B37243" s="1355"/>
      <c r="C37243" s="1433"/>
      <c r="E37243" s="1433"/>
      <c r="K37243" s="1433"/>
      <c r="L37243" s="1334"/>
    </row>
    <row r="37244" spans="1:12" ht="24" customHeight="1">
      <c r="A37244" s="1355"/>
      <c r="B37244" s="1355"/>
      <c r="C37244" s="1433"/>
      <c r="E37244" s="1433"/>
      <c r="K37244" s="1433"/>
      <c r="L37244" s="1334"/>
    </row>
    <row r="37245" spans="1:12" ht="24" customHeight="1">
      <c r="A37245" s="1355"/>
      <c r="B37245" s="1355"/>
      <c r="C37245" s="1433"/>
      <c r="E37245" s="1433"/>
      <c r="K37245" s="1433"/>
      <c r="L37245" s="1334"/>
    </row>
    <row r="37246" spans="1:12" ht="24" customHeight="1">
      <c r="A37246" s="1355"/>
      <c r="B37246" s="1355"/>
      <c r="C37246" s="1433"/>
      <c r="E37246" s="1433"/>
      <c r="K37246" s="1433"/>
      <c r="L37246" s="1334"/>
    </row>
    <row r="37247" spans="1:12" ht="24" customHeight="1">
      <c r="A37247" s="1355"/>
      <c r="B37247" s="1355"/>
      <c r="C37247" s="1433"/>
      <c r="E37247" s="1433"/>
      <c r="K37247" s="1433"/>
      <c r="L37247" s="1334"/>
    </row>
    <row r="37248" spans="1:12" ht="24" customHeight="1">
      <c r="A37248" s="1355"/>
      <c r="B37248" s="1355"/>
      <c r="C37248" s="1433"/>
      <c r="E37248" s="1433"/>
      <c r="K37248" s="1433"/>
      <c r="L37248" s="1334"/>
    </row>
    <row r="37249" spans="1:12" ht="24" customHeight="1">
      <c r="A37249" s="1355"/>
      <c r="B37249" s="1355"/>
      <c r="C37249" s="1433"/>
      <c r="E37249" s="1433"/>
      <c r="K37249" s="1433"/>
      <c r="L37249" s="1334"/>
    </row>
    <row r="37250" spans="1:12" ht="24" customHeight="1">
      <c r="A37250" s="1355"/>
      <c r="B37250" s="1355"/>
      <c r="C37250" s="1433"/>
      <c r="E37250" s="1433"/>
      <c r="K37250" s="1433"/>
      <c r="L37250" s="1334"/>
    </row>
    <row r="37251" spans="1:12" ht="24" customHeight="1">
      <c r="A37251" s="1355"/>
      <c r="B37251" s="1355"/>
      <c r="C37251" s="1433"/>
      <c r="E37251" s="1433"/>
      <c r="K37251" s="1433"/>
      <c r="L37251" s="1334"/>
    </row>
    <row r="37252" spans="1:12" ht="24" customHeight="1">
      <c r="A37252" s="1355"/>
      <c r="B37252" s="1355"/>
      <c r="C37252" s="1433"/>
      <c r="E37252" s="1433"/>
      <c r="K37252" s="1433"/>
      <c r="L37252" s="1334"/>
    </row>
    <row r="37253" spans="1:12" ht="24" customHeight="1">
      <c r="A37253" s="1355"/>
      <c r="B37253" s="1355"/>
      <c r="C37253" s="1433"/>
      <c r="E37253" s="1433"/>
      <c r="K37253" s="1433"/>
      <c r="L37253" s="1334"/>
    </row>
    <row r="37254" spans="1:12" ht="24" customHeight="1">
      <c r="A37254" s="1355"/>
      <c r="B37254" s="1355"/>
      <c r="C37254" s="1433"/>
      <c r="E37254" s="1433"/>
      <c r="K37254" s="1433"/>
      <c r="L37254" s="1334"/>
    </row>
    <row r="37255" spans="1:12" ht="24" customHeight="1">
      <c r="A37255" s="1355"/>
      <c r="B37255" s="1355"/>
      <c r="C37255" s="1433"/>
      <c r="E37255" s="1433"/>
      <c r="K37255" s="1433"/>
      <c r="L37255" s="1334"/>
    </row>
    <row r="37256" spans="1:12" ht="24" customHeight="1">
      <c r="A37256" s="1355"/>
      <c r="B37256" s="1355"/>
      <c r="C37256" s="1433"/>
      <c r="E37256" s="1433"/>
      <c r="K37256" s="1433"/>
      <c r="L37256" s="1334"/>
    </row>
    <row r="37257" spans="1:12" ht="24" customHeight="1">
      <c r="A37257" s="1355"/>
      <c r="B37257" s="1355"/>
      <c r="C37257" s="1433"/>
      <c r="E37257" s="1433"/>
      <c r="K37257" s="1433"/>
      <c r="L37257" s="1334"/>
    </row>
    <row r="37258" spans="1:12" ht="24" customHeight="1">
      <c r="A37258" s="1355"/>
      <c r="B37258" s="1355"/>
      <c r="C37258" s="1433"/>
      <c r="E37258" s="1433"/>
      <c r="K37258" s="1433"/>
      <c r="L37258" s="1334"/>
    </row>
    <row r="37259" spans="1:12" ht="24" customHeight="1">
      <c r="A37259" s="1355"/>
      <c r="B37259" s="1355"/>
      <c r="C37259" s="1433"/>
      <c r="E37259" s="1433"/>
      <c r="K37259" s="1433"/>
      <c r="L37259" s="1334"/>
    </row>
    <row r="37260" spans="1:12" ht="24" customHeight="1">
      <c r="A37260" s="1355"/>
      <c r="B37260" s="1355"/>
      <c r="C37260" s="1433"/>
      <c r="E37260" s="1433"/>
      <c r="K37260" s="1433"/>
      <c r="L37260" s="1334"/>
    </row>
    <row r="37261" spans="1:12" ht="24" customHeight="1">
      <c r="A37261" s="1355"/>
      <c r="B37261" s="1355"/>
      <c r="C37261" s="1433"/>
      <c r="E37261" s="1433"/>
      <c r="K37261" s="1433"/>
      <c r="L37261" s="1334"/>
    </row>
    <row r="37262" spans="1:12" ht="24" customHeight="1">
      <c r="A37262" s="1355"/>
      <c r="B37262" s="1355"/>
      <c r="C37262" s="1433"/>
      <c r="E37262" s="1433"/>
      <c r="K37262" s="1433"/>
      <c r="L37262" s="1334"/>
    </row>
    <row r="37263" spans="1:12" ht="24" customHeight="1">
      <c r="A37263" s="1355"/>
      <c r="B37263" s="1355"/>
      <c r="C37263" s="1433"/>
      <c r="E37263" s="1433"/>
      <c r="K37263" s="1433"/>
      <c r="L37263" s="1334"/>
    </row>
    <row r="37264" spans="1:12" ht="24" customHeight="1">
      <c r="A37264" s="1355"/>
      <c r="B37264" s="1355"/>
      <c r="C37264" s="1433"/>
      <c r="E37264" s="1433"/>
      <c r="K37264" s="1433"/>
      <c r="L37264" s="1334"/>
    </row>
    <row r="37265" spans="1:12" ht="24" customHeight="1">
      <c r="A37265" s="1355"/>
      <c r="B37265" s="1355"/>
      <c r="C37265" s="1433"/>
      <c r="E37265" s="1433"/>
      <c r="K37265" s="1433"/>
      <c r="L37265" s="1334"/>
    </row>
    <row r="37266" spans="1:12" ht="24" customHeight="1">
      <c r="A37266" s="1355"/>
      <c r="B37266" s="1355"/>
      <c r="C37266" s="1433"/>
      <c r="E37266" s="1433"/>
      <c r="K37266" s="1433"/>
      <c r="L37266" s="1334"/>
    </row>
    <row r="37267" spans="1:12" ht="24" customHeight="1">
      <c r="A37267" s="1355"/>
      <c r="B37267" s="1355"/>
      <c r="C37267" s="1433"/>
      <c r="E37267" s="1433"/>
      <c r="K37267" s="1433"/>
      <c r="L37267" s="1334"/>
    </row>
    <row r="37268" spans="1:12" ht="24" customHeight="1">
      <c r="A37268" s="1355"/>
      <c r="B37268" s="1355"/>
      <c r="C37268" s="1433"/>
      <c r="E37268" s="1433"/>
      <c r="K37268" s="1433"/>
      <c r="L37268" s="1334"/>
    </row>
    <row r="37269" spans="1:12" ht="24" customHeight="1">
      <c r="A37269" s="1355"/>
      <c r="B37269" s="1355"/>
      <c r="C37269" s="1433"/>
      <c r="E37269" s="1433"/>
      <c r="K37269" s="1433"/>
      <c r="L37269" s="1334"/>
    </row>
    <row r="37270" spans="1:12" ht="24" customHeight="1">
      <c r="A37270" s="1355"/>
      <c r="B37270" s="1355"/>
      <c r="C37270" s="1433"/>
      <c r="E37270" s="1433"/>
      <c r="K37270" s="1433"/>
      <c r="L37270" s="1334"/>
    </row>
    <row r="37271" spans="1:12" ht="24" customHeight="1">
      <c r="A37271" s="1355"/>
      <c r="B37271" s="1355"/>
      <c r="C37271" s="1433"/>
      <c r="E37271" s="1433"/>
      <c r="K37271" s="1433"/>
      <c r="L37271" s="1334"/>
    </row>
    <row r="37272" spans="1:12" ht="24" customHeight="1">
      <c r="A37272" s="1355"/>
      <c r="B37272" s="1355"/>
      <c r="C37272" s="1433"/>
      <c r="E37272" s="1433"/>
      <c r="K37272" s="1433"/>
      <c r="L37272" s="1334"/>
    </row>
    <row r="37273" spans="1:12" ht="24" customHeight="1">
      <c r="A37273" s="1355"/>
      <c r="B37273" s="1355"/>
      <c r="C37273" s="1433"/>
      <c r="E37273" s="1433"/>
      <c r="K37273" s="1433"/>
      <c r="L37273" s="1334"/>
    </row>
    <row r="37274" spans="1:12" ht="24" customHeight="1">
      <c r="A37274" s="1355"/>
      <c r="B37274" s="1355"/>
      <c r="C37274" s="1433"/>
      <c r="E37274" s="1433"/>
      <c r="K37274" s="1433"/>
      <c r="L37274" s="1334"/>
    </row>
    <row r="37275" spans="1:12" ht="24" customHeight="1">
      <c r="A37275" s="1355"/>
      <c r="B37275" s="1355"/>
      <c r="C37275" s="1433"/>
      <c r="E37275" s="1433"/>
      <c r="K37275" s="1433"/>
      <c r="L37275" s="1334"/>
    </row>
    <row r="37276" spans="1:12" ht="24" customHeight="1">
      <c r="A37276" s="1355"/>
      <c r="B37276" s="1355"/>
      <c r="C37276" s="1433"/>
      <c r="E37276" s="1433"/>
      <c r="K37276" s="1433"/>
      <c r="L37276" s="1334"/>
    </row>
    <row r="37277" spans="1:12" ht="24" customHeight="1">
      <c r="A37277" s="1355"/>
      <c r="B37277" s="1355"/>
      <c r="C37277" s="1433"/>
      <c r="E37277" s="1433"/>
      <c r="K37277" s="1433"/>
      <c r="L37277" s="1334"/>
    </row>
    <row r="37278" spans="1:12" ht="24" customHeight="1">
      <c r="A37278" s="1355"/>
      <c r="B37278" s="1355"/>
      <c r="C37278" s="1433"/>
      <c r="E37278" s="1433"/>
      <c r="K37278" s="1433"/>
      <c r="L37278" s="1334"/>
    </row>
    <row r="37279" spans="1:12" ht="24" customHeight="1">
      <c r="A37279" s="1355"/>
      <c r="B37279" s="1355"/>
      <c r="C37279" s="1433"/>
      <c r="E37279" s="1433"/>
      <c r="K37279" s="1433"/>
      <c r="L37279" s="1334"/>
    </row>
    <row r="37280" spans="1:12" ht="24" customHeight="1">
      <c r="A37280" s="1355"/>
      <c r="B37280" s="1355"/>
      <c r="C37280" s="1433"/>
      <c r="E37280" s="1433"/>
      <c r="K37280" s="1433"/>
      <c r="L37280" s="1334"/>
    </row>
    <row r="37281" spans="1:12" ht="24" customHeight="1">
      <c r="A37281" s="1355"/>
      <c r="B37281" s="1355"/>
      <c r="C37281" s="1433"/>
      <c r="E37281" s="1433"/>
      <c r="K37281" s="1433"/>
      <c r="L37281" s="1334"/>
    </row>
    <row r="37282" spans="1:12" ht="24" customHeight="1">
      <c r="A37282" s="1355"/>
      <c r="B37282" s="1355"/>
      <c r="C37282" s="1433"/>
      <c r="E37282" s="1433"/>
      <c r="K37282" s="1433"/>
      <c r="L37282" s="1334"/>
    </row>
    <row r="37283" spans="1:12" ht="24" customHeight="1">
      <c r="A37283" s="1355"/>
      <c r="B37283" s="1355"/>
      <c r="C37283" s="1433"/>
      <c r="E37283" s="1433"/>
      <c r="K37283" s="1433"/>
      <c r="L37283" s="1334"/>
    </row>
    <row r="37284" spans="1:12" ht="24" customHeight="1">
      <c r="A37284" s="1355"/>
      <c r="B37284" s="1355"/>
      <c r="C37284" s="1433"/>
      <c r="E37284" s="1433"/>
      <c r="K37284" s="1433"/>
      <c r="L37284" s="1334"/>
    </row>
    <row r="37285" spans="1:12" ht="24" customHeight="1">
      <c r="A37285" s="1355"/>
      <c r="B37285" s="1355"/>
      <c r="C37285" s="1433"/>
      <c r="E37285" s="1433"/>
      <c r="K37285" s="1433"/>
      <c r="L37285" s="1334"/>
    </row>
    <row r="37286" spans="1:12" ht="24" customHeight="1">
      <c r="A37286" s="1355"/>
      <c r="B37286" s="1355"/>
      <c r="C37286" s="1433"/>
      <c r="E37286" s="1433"/>
      <c r="K37286" s="1433"/>
      <c r="L37286" s="1334"/>
    </row>
    <row r="37287" spans="1:12" ht="24" customHeight="1">
      <c r="A37287" s="1355"/>
      <c r="B37287" s="1355"/>
      <c r="C37287" s="1433"/>
      <c r="E37287" s="1433"/>
      <c r="K37287" s="1433"/>
      <c r="L37287" s="1334"/>
    </row>
    <row r="37288" spans="1:12" ht="24" customHeight="1">
      <c r="A37288" s="1355"/>
      <c r="B37288" s="1355"/>
      <c r="C37288" s="1433"/>
      <c r="E37288" s="1433"/>
      <c r="K37288" s="1433"/>
      <c r="L37288" s="1334"/>
    </row>
    <row r="37289" spans="1:12" ht="24" customHeight="1">
      <c r="A37289" s="1355"/>
      <c r="B37289" s="1355"/>
      <c r="C37289" s="1433"/>
      <c r="E37289" s="1433"/>
      <c r="K37289" s="1433"/>
      <c r="L37289" s="1334"/>
    </row>
    <row r="37290" spans="1:12" ht="24" customHeight="1">
      <c r="A37290" s="1355"/>
      <c r="B37290" s="1355"/>
      <c r="C37290" s="1433"/>
      <c r="E37290" s="1433"/>
      <c r="K37290" s="1433"/>
      <c r="L37290" s="1334"/>
    </row>
    <row r="37291" spans="1:12" ht="24" customHeight="1">
      <c r="A37291" s="1355"/>
      <c r="B37291" s="1355"/>
      <c r="C37291" s="1433"/>
      <c r="E37291" s="1433"/>
      <c r="K37291" s="1433"/>
      <c r="L37291" s="1334"/>
    </row>
    <row r="37292" spans="1:12" ht="24" customHeight="1">
      <c r="A37292" s="1355"/>
      <c r="B37292" s="1355"/>
      <c r="C37292" s="1433"/>
      <c r="E37292" s="1433"/>
      <c r="K37292" s="1433"/>
      <c r="L37292" s="1334"/>
    </row>
    <row r="37293" spans="1:12" ht="24" customHeight="1">
      <c r="A37293" s="1355"/>
      <c r="B37293" s="1355"/>
      <c r="C37293" s="1433"/>
      <c r="E37293" s="1433"/>
      <c r="K37293" s="1433"/>
      <c r="L37293" s="1334"/>
    </row>
    <row r="37294" spans="1:12" ht="24" customHeight="1">
      <c r="A37294" s="1355"/>
      <c r="B37294" s="1355"/>
      <c r="C37294" s="1433"/>
      <c r="E37294" s="1433"/>
      <c r="K37294" s="1433"/>
      <c r="L37294" s="1334"/>
    </row>
    <row r="37295" spans="1:12" ht="24" customHeight="1">
      <c r="A37295" s="1355"/>
      <c r="B37295" s="1355"/>
      <c r="C37295" s="1433"/>
      <c r="E37295" s="1433"/>
      <c r="K37295" s="1433"/>
      <c r="L37295" s="1334"/>
    </row>
    <row r="37296" spans="1:12" ht="24" customHeight="1">
      <c r="A37296" s="1355"/>
      <c r="B37296" s="1355"/>
      <c r="C37296" s="1433"/>
      <c r="E37296" s="1433"/>
      <c r="K37296" s="1433"/>
      <c r="L37296" s="1334"/>
    </row>
    <row r="37297" spans="1:12" ht="24" customHeight="1">
      <c r="A37297" s="1355"/>
      <c r="B37297" s="1355"/>
      <c r="C37297" s="1433"/>
      <c r="E37297" s="1433"/>
      <c r="K37297" s="1433"/>
      <c r="L37297" s="1334"/>
    </row>
    <row r="37298" spans="1:12" ht="24" customHeight="1">
      <c r="A37298" s="1355"/>
      <c r="B37298" s="1355"/>
      <c r="C37298" s="1433"/>
      <c r="E37298" s="1433"/>
      <c r="K37298" s="1433"/>
      <c r="L37298" s="1334"/>
    </row>
    <row r="37299" spans="1:12" ht="24" customHeight="1">
      <c r="A37299" s="1355"/>
      <c r="B37299" s="1355"/>
      <c r="C37299" s="1433"/>
      <c r="E37299" s="1433"/>
      <c r="K37299" s="1433"/>
      <c r="L37299" s="1334"/>
    </row>
    <row r="37300" spans="1:12" ht="24" customHeight="1">
      <c r="A37300" s="1355"/>
      <c r="B37300" s="1355"/>
      <c r="C37300" s="1433"/>
      <c r="E37300" s="1433"/>
      <c r="K37300" s="1433"/>
      <c r="L37300" s="1334"/>
    </row>
    <row r="37301" spans="1:12" ht="24" customHeight="1">
      <c r="A37301" s="1355"/>
      <c r="B37301" s="1355"/>
      <c r="C37301" s="1433"/>
      <c r="E37301" s="1433"/>
      <c r="K37301" s="1433"/>
      <c r="L37301" s="1334"/>
    </row>
    <row r="37302" spans="1:12" ht="24" customHeight="1">
      <c r="A37302" s="1355"/>
      <c r="B37302" s="1355"/>
      <c r="C37302" s="1433"/>
      <c r="E37302" s="1433"/>
      <c r="K37302" s="1433"/>
      <c r="L37302" s="1334"/>
    </row>
    <row r="37303" spans="1:12" ht="24" customHeight="1">
      <c r="A37303" s="1355"/>
      <c r="B37303" s="1355"/>
      <c r="C37303" s="1433"/>
      <c r="E37303" s="1433"/>
      <c r="K37303" s="1433"/>
      <c r="L37303" s="1334"/>
    </row>
    <row r="37304" spans="1:12" ht="24" customHeight="1">
      <c r="A37304" s="1355"/>
      <c r="B37304" s="1355"/>
      <c r="C37304" s="1433"/>
      <c r="E37304" s="1433"/>
      <c r="K37304" s="1433"/>
      <c r="L37304" s="1334"/>
    </row>
    <row r="37305" spans="1:12" ht="24" customHeight="1">
      <c r="A37305" s="1355"/>
      <c r="B37305" s="1355"/>
      <c r="C37305" s="1433"/>
      <c r="E37305" s="1433"/>
      <c r="K37305" s="1433"/>
      <c r="L37305" s="1334"/>
    </row>
    <row r="37306" spans="1:12" ht="24" customHeight="1">
      <c r="A37306" s="1355"/>
      <c r="B37306" s="1355"/>
      <c r="C37306" s="1433"/>
      <c r="E37306" s="1433"/>
      <c r="K37306" s="1433"/>
      <c r="L37306" s="1334"/>
    </row>
    <row r="37307" spans="1:12" ht="24" customHeight="1">
      <c r="A37307" s="1355"/>
      <c r="B37307" s="1355"/>
      <c r="C37307" s="1433"/>
      <c r="E37307" s="1433"/>
      <c r="K37307" s="1433"/>
      <c r="L37307" s="1334"/>
    </row>
    <row r="37308" spans="1:12" ht="24" customHeight="1">
      <c r="A37308" s="1355"/>
      <c r="B37308" s="1355"/>
      <c r="C37308" s="1433"/>
      <c r="E37308" s="1433"/>
      <c r="K37308" s="1433"/>
      <c r="L37308" s="1334"/>
    </row>
    <row r="37309" spans="1:12" ht="24" customHeight="1">
      <c r="A37309" s="1355"/>
      <c r="B37309" s="1355"/>
      <c r="C37309" s="1433"/>
      <c r="E37309" s="1433"/>
      <c r="K37309" s="1433"/>
      <c r="L37309" s="1334"/>
    </row>
    <row r="37310" spans="1:12" ht="24" customHeight="1">
      <c r="A37310" s="1355"/>
      <c r="B37310" s="1355"/>
      <c r="C37310" s="1433"/>
      <c r="E37310" s="1433"/>
      <c r="K37310" s="1433"/>
      <c r="L37310" s="1334"/>
    </row>
    <row r="37311" spans="1:12" ht="24" customHeight="1">
      <c r="A37311" s="1355"/>
      <c r="B37311" s="1355"/>
      <c r="C37311" s="1433"/>
      <c r="E37311" s="1433"/>
      <c r="K37311" s="1433"/>
      <c r="L37311" s="1334"/>
    </row>
    <row r="37312" spans="1:12" ht="24" customHeight="1">
      <c r="A37312" s="1355"/>
      <c r="B37312" s="1355"/>
      <c r="C37312" s="1433"/>
      <c r="E37312" s="1433"/>
      <c r="K37312" s="1433"/>
      <c r="L37312" s="1334"/>
    </row>
    <row r="37313" spans="1:12" ht="24" customHeight="1">
      <c r="A37313" s="1355"/>
      <c r="B37313" s="1355"/>
      <c r="C37313" s="1433"/>
      <c r="E37313" s="1433"/>
      <c r="K37313" s="1433"/>
      <c r="L37313" s="1334"/>
    </row>
    <row r="37314" spans="1:12" ht="24" customHeight="1">
      <c r="A37314" s="1355"/>
      <c r="B37314" s="1355"/>
      <c r="C37314" s="1433"/>
      <c r="E37314" s="1433"/>
      <c r="K37314" s="1433"/>
      <c r="L37314" s="1334"/>
    </row>
    <row r="37315" spans="1:12" ht="24" customHeight="1">
      <c r="A37315" s="1355"/>
      <c r="B37315" s="1355"/>
      <c r="C37315" s="1433"/>
      <c r="E37315" s="1433"/>
      <c r="K37315" s="1433"/>
      <c r="L37315" s="1334"/>
    </row>
    <row r="37316" spans="1:12" ht="24" customHeight="1">
      <c r="A37316" s="1355"/>
      <c r="B37316" s="1355"/>
      <c r="C37316" s="1433"/>
      <c r="E37316" s="1433"/>
      <c r="K37316" s="1433"/>
      <c r="L37316" s="1334"/>
    </row>
    <row r="37317" spans="1:12" ht="24" customHeight="1">
      <c r="A37317" s="1355"/>
      <c r="B37317" s="1355"/>
      <c r="C37317" s="1433"/>
      <c r="E37317" s="1433"/>
      <c r="K37317" s="1433"/>
      <c r="L37317" s="1334"/>
    </row>
    <row r="37318" spans="1:12" ht="24" customHeight="1">
      <c r="A37318" s="1355"/>
      <c r="B37318" s="1355"/>
      <c r="C37318" s="1433"/>
      <c r="E37318" s="1433"/>
      <c r="K37318" s="1433"/>
      <c r="L37318" s="1334"/>
    </row>
    <row r="37319" spans="1:12" ht="24" customHeight="1">
      <c r="A37319" s="1355"/>
      <c r="B37319" s="1355"/>
      <c r="C37319" s="1433"/>
      <c r="E37319" s="1433"/>
      <c r="K37319" s="1433"/>
      <c r="L37319" s="1334"/>
    </row>
    <row r="37320" spans="1:12" ht="24" customHeight="1">
      <c r="A37320" s="1355"/>
      <c r="B37320" s="1355"/>
      <c r="C37320" s="1433"/>
      <c r="E37320" s="1433"/>
      <c r="K37320" s="1433"/>
      <c r="L37320" s="1334"/>
    </row>
    <row r="37321" spans="1:12" ht="24" customHeight="1">
      <c r="A37321" s="1355"/>
      <c r="B37321" s="1355"/>
      <c r="C37321" s="1433"/>
      <c r="E37321" s="1433"/>
      <c r="K37321" s="1433"/>
      <c r="L37321" s="1334"/>
    </row>
    <row r="37322" spans="1:12" ht="24" customHeight="1">
      <c r="A37322" s="1355"/>
      <c r="B37322" s="1355"/>
      <c r="C37322" s="1433"/>
      <c r="E37322" s="1433"/>
      <c r="K37322" s="1433"/>
      <c r="L37322" s="1334"/>
    </row>
    <row r="37323" spans="1:12" ht="24" customHeight="1">
      <c r="A37323" s="1355"/>
      <c r="B37323" s="1355"/>
      <c r="C37323" s="1433"/>
      <c r="E37323" s="1433"/>
      <c r="K37323" s="1433"/>
      <c r="L37323" s="1334"/>
    </row>
    <row r="37324" spans="1:12" ht="24" customHeight="1">
      <c r="A37324" s="1355"/>
      <c r="B37324" s="1355"/>
      <c r="C37324" s="1433"/>
      <c r="E37324" s="1433"/>
      <c r="K37324" s="1433"/>
      <c r="L37324" s="1334"/>
    </row>
    <row r="37325" spans="1:12" ht="24" customHeight="1">
      <c r="A37325" s="1355"/>
      <c r="B37325" s="1355"/>
      <c r="C37325" s="1433"/>
      <c r="E37325" s="1433"/>
      <c r="K37325" s="1433"/>
      <c r="L37325" s="1334"/>
    </row>
    <row r="37326" spans="1:12" ht="24" customHeight="1">
      <c r="A37326" s="1355"/>
      <c r="B37326" s="1355"/>
      <c r="C37326" s="1433"/>
      <c r="E37326" s="1433"/>
      <c r="K37326" s="1433"/>
      <c r="L37326" s="1334"/>
    </row>
    <row r="37327" spans="1:12" ht="24" customHeight="1">
      <c r="A37327" s="1355"/>
      <c r="B37327" s="1355"/>
      <c r="C37327" s="1433"/>
      <c r="E37327" s="1433"/>
      <c r="K37327" s="1433"/>
      <c r="L37327" s="1334"/>
    </row>
    <row r="37328" spans="1:12" ht="24" customHeight="1">
      <c r="A37328" s="1355"/>
      <c r="B37328" s="1355"/>
      <c r="C37328" s="1433"/>
      <c r="E37328" s="1433"/>
      <c r="K37328" s="1433"/>
      <c r="L37328" s="1334"/>
    </row>
    <row r="37329" spans="1:12" ht="24" customHeight="1">
      <c r="A37329" s="1355"/>
      <c r="B37329" s="1355"/>
      <c r="C37329" s="1433"/>
      <c r="E37329" s="1433"/>
      <c r="K37329" s="1433"/>
      <c r="L37329" s="1334"/>
    </row>
    <row r="37330" spans="1:12" ht="24" customHeight="1">
      <c r="A37330" s="1355"/>
      <c r="B37330" s="1355"/>
      <c r="C37330" s="1433"/>
      <c r="E37330" s="1433"/>
      <c r="K37330" s="1433"/>
      <c r="L37330" s="1334"/>
    </row>
    <row r="37331" spans="1:12" ht="24" customHeight="1">
      <c r="A37331" s="1355"/>
      <c r="B37331" s="1355"/>
      <c r="C37331" s="1433"/>
      <c r="E37331" s="1433"/>
      <c r="K37331" s="1433"/>
      <c r="L37331" s="1334"/>
    </row>
    <row r="37332" spans="1:12" ht="24" customHeight="1">
      <c r="A37332" s="1355"/>
      <c r="B37332" s="1355"/>
      <c r="C37332" s="1433"/>
      <c r="E37332" s="1433"/>
      <c r="K37332" s="1433"/>
      <c r="L37332" s="1334"/>
    </row>
    <row r="37333" spans="1:12" ht="24" customHeight="1">
      <c r="A37333" s="1355"/>
      <c r="B37333" s="1355"/>
      <c r="C37333" s="1433"/>
      <c r="E37333" s="1433"/>
      <c r="K37333" s="1433"/>
      <c r="L37333" s="1334"/>
    </row>
    <row r="37334" spans="1:12" ht="24" customHeight="1">
      <c r="A37334" s="1355"/>
      <c r="B37334" s="1355"/>
      <c r="C37334" s="1433"/>
      <c r="E37334" s="1433"/>
      <c r="K37334" s="1433"/>
      <c r="L37334" s="1334"/>
    </row>
    <row r="37335" spans="1:12" ht="24" customHeight="1">
      <c r="A37335" s="1355"/>
      <c r="B37335" s="1355"/>
      <c r="C37335" s="1433"/>
      <c r="E37335" s="1433"/>
      <c r="K37335" s="1433"/>
      <c r="L37335" s="1334"/>
    </row>
    <row r="37336" spans="1:12" ht="24" customHeight="1">
      <c r="A37336" s="1355"/>
      <c r="B37336" s="1355"/>
      <c r="C37336" s="1433"/>
      <c r="E37336" s="1433"/>
      <c r="K37336" s="1433"/>
      <c r="L37336" s="1334"/>
    </row>
    <row r="37337" spans="1:12" ht="24" customHeight="1">
      <c r="A37337" s="1355"/>
      <c r="B37337" s="1355"/>
      <c r="C37337" s="1433"/>
      <c r="E37337" s="1433"/>
      <c r="K37337" s="1433"/>
      <c r="L37337" s="1334"/>
    </row>
    <row r="37338" spans="1:12" ht="24" customHeight="1">
      <c r="A37338" s="1355"/>
      <c r="B37338" s="1355"/>
      <c r="C37338" s="1433"/>
      <c r="E37338" s="1433"/>
      <c r="K37338" s="1433"/>
      <c r="L37338" s="1334"/>
    </row>
    <row r="37339" spans="1:12" ht="24" customHeight="1">
      <c r="A37339" s="1355"/>
      <c r="B37339" s="1355"/>
      <c r="C37339" s="1433"/>
      <c r="E37339" s="1433"/>
      <c r="K37339" s="1433"/>
      <c r="L37339" s="1334"/>
    </row>
    <row r="37340" spans="1:12" ht="24" customHeight="1">
      <c r="A37340" s="1355"/>
      <c r="B37340" s="1355"/>
      <c r="C37340" s="1433"/>
      <c r="E37340" s="1433"/>
      <c r="K37340" s="1433"/>
      <c r="L37340" s="1334"/>
    </row>
    <row r="37341" spans="1:12" ht="24" customHeight="1">
      <c r="A37341" s="1355"/>
      <c r="B37341" s="1355"/>
      <c r="C37341" s="1433"/>
      <c r="E37341" s="1433"/>
      <c r="K37341" s="1433"/>
      <c r="L37341" s="1334"/>
    </row>
    <row r="37342" spans="1:12" ht="24" customHeight="1">
      <c r="A37342" s="1355"/>
      <c r="B37342" s="1355"/>
      <c r="C37342" s="1433"/>
      <c r="E37342" s="1433"/>
      <c r="K37342" s="1433"/>
      <c r="L37342" s="1334"/>
    </row>
    <row r="37343" spans="1:12" ht="24" customHeight="1">
      <c r="A37343" s="1355"/>
      <c r="B37343" s="1355"/>
      <c r="C37343" s="1433"/>
      <c r="E37343" s="1433"/>
      <c r="K37343" s="1433"/>
      <c r="L37343" s="1334"/>
    </row>
    <row r="37344" spans="1:12" ht="24" customHeight="1">
      <c r="A37344" s="1355"/>
      <c r="B37344" s="1355"/>
      <c r="C37344" s="1433"/>
      <c r="E37344" s="1433"/>
      <c r="K37344" s="1433"/>
      <c r="L37344" s="1334"/>
    </row>
    <row r="37345" spans="1:12" ht="24" customHeight="1">
      <c r="A37345" s="1355"/>
      <c r="B37345" s="1355"/>
      <c r="C37345" s="1433"/>
      <c r="E37345" s="1433"/>
      <c r="K37345" s="1433"/>
      <c r="L37345" s="1334"/>
    </row>
    <row r="37346" spans="1:12" ht="24" customHeight="1">
      <c r="A37346" s="1355"/>
      <c r="B37346" s="1355"/>
      <c r="C37346" s="1433"/>
      <c r="E37346" s="1433"/>
      <c r="K37346" s="1433"/>
      <c r="L37346" s="1334"/>
    </row>
    <row r="37347" spans="1:12" ht="24" customHeight="1">
      <c r="A37347" s="1355"/>
      <c r="B37347" s="1355"/>
      <c r="C37347" s="1433"/>
      <c r="E37347" s="1433"/>
      <c r="K37347" s="1433"/>
      <c r="L37347" s="1334"/>
    </row>
    <row r="37348" spans="1:12" ht="24" customHeight="1">
      <c r="A37348" s="1355"/>
      <c r="B37348" s="1355"/>
      <c r="C37348" s="1433"/>
      <c r="E37348" s="1433"/>
      <c r="K37348" s="1433"/>
      <c r="L37348" s="1334"/>
    </row>
    <row r="37349" spans="1:12" ht="24" customHeight="1">
      <c r="A37349" s="1355"/>
      <c r="B37349" s="1355"/>
      <c r="C37349" s="1433"/>
      <c r="E37349" s="1433"/>
      <c r="K37349" s="1433"/>
      <c r="L37349" s="1334"/>
    </row>
    <row r="37350" spans="1:12" ht="24" customHeight="1">
      <c r="A37350" s="1355"/>
      <c r="B37350" s="1355"/>
      <c r="C37350" s="1433"/>
      <c r="E37350" s="1433"/>
      <c r="K37350" s="1433"/>
      <c r="L37350" s="1334"/>
    </row>
    <row r="37351" spans="1:12" ht="24" customHeight="1">
      <c r="A37351" s="1355"/>
      <c r="B37351" s="1355"/>
      <c r="C37351" s="1433"/>
      <c r="E37351" s="1433"/>
      <c r="K37351" s="1433"/>
      <c r="L37351" s="1334"/>
    </row>
    <row r="37352" spans="1:12" ht="24" customHeight="1">
      <c r="A37352" s="1355"/>
      <c r="B37352" s="1355"/>
      <c r="C37352" s="1433"/>
      <c r="E37352" s="1433"/>
      <c r="K37352" s="1433"/>
      <c r="L37352" s="1334"/>
    </row>
    <row r="37353" spans="1:12" ht="24" customHeight="1">
      <c r="A37353" s="1355"/>
      <c r="B37353" s="1355"/>
      <c r="C37353" s="1433"/>
      <c r="E37353" s="1433"/>
      <c r="K37353" s="1433"/>
      <c r="L37353" s="1334"/>
    </row>
    <row r="37354" spans="1:12" ht="24" customHeight="1">
      <c r="A37354" s="1355"/>
      <c r="B37354" s="1355"/>
      <c r="C37354" s="1433"/>
      <c r="E37354" s="1433"/>
      <c r="K37354" s="1433"/>
      <c r="L37354" s="1334"/>
    </row>
    <row r="37355" spans="1:12" ht="24" customHeight="1">
      <c r="A37355" s="1355"/>
      <c r="B37355" s="1355"/>
      <c r="C37355" s="1433"/>
      <c r="E37355" s="1433"/>
      <c r="K37355" s="1433"/>
      <c r="L37355" s="1334"/>
    </row>
    <row r="37356" spans="1:12" ht="24" customHeight="1">
      <c r="A37356" s="1355"/>
      <c r="B37356" s="1355"/>
      <c r="C37356" s="1433"/>
      <c r="E37356" s="1433"/>
      <c r="K37356" s="1433"/>
      <c r="L37356" s="1334"/>
    </row>
    <row r="37357" spans="1:12" ht="24" customHeight="1">
      <c r="A37357" s="1355"/>
      <c r="B37357" s="1355"/>
      <c r="C37357" s="1433"/>
      <c r="E37357" s="1433"/>
      <c r="K37357" s="1433"/>
      <c r="L37357" s="1334"/>
    </row>
    <row r="37358" spans="1:12" ht="24" customHeight="1">
      <c r="A37358" s="1355"/>
      <c r="B37358" s="1355"/>
      <c r="C37358" s="1433"/>
      <c r="E37358" s="1433"/>
      <c r="K37358" s="1433"/>
      <c r="L37358" s="1334"/>
    </row>
    <row r="37359" spans="1:12" ht="24" customHeight="1">
      <c r="A37359" s="1355"/>
      <c r="B37359" s="1355"/>
      <c r="C37359" s="1433"/>
      <c r="E37359" s="1433"/>
      <c r="K37359" s="1433"/>
      <c r="L37359" s="1334"/>
    </row>
    <row r="37360" spans="1:12" ht="24" customHeight="1">
      <c r="A37360" s="1355"/>
      <c r="B37360" s="1355"/>
      <c r="C37360" s="1433"/>
      <c r="E37360" s="1433"/>
      <c r="K37360" s="1433"/>
      <c r="L37360" s="1334"/>
    </row>
    <row r="37361" spans="1:12" ht="24" customHeight="1">
      <c r="A37361" s="1355"/>
      <c r="B37361" s="1355"/>
      <c r="C37361" s="1433"/>
      <c r="E37361" s="1433"/>
      <c r="K37361" s="1433"/>
      <c r="L37361" s="1334"/>
    </row>
    <row r="37362" spans="1:12" ht="24" customHeight="1">
      <c r="A37362" s="1355"/>
      <c r="B37362" s="1355"/>
      <c r="C37362" s="1433"/>
      <c r="E37362" s="1433"/>
      <c r="K37362" s="1433"/>
      <c r="L37362" s="1334"/>
    </row>
    <row r="37363" spans="1:12" ht="24" customHeight="1">
      <c r="A37363" s="1355"/>
      <c r="B37363" s="1355"/>
      <c r="C37363" s="1433"/>
      <c r="E37363" s="1433"/>
      <c r="K37363" s="1433"/>
      <c r="L37363" s="1334"/>
    </row>
    <row r="37364" spans="1:12" ht="24" customHeight="1">
      <c r="A37364" s="1355"/>
      <c r="B37364" s="1355"/>
      <c r="C37364" s="1433"/>
      <c r="E37364" s="1433"/>
      <c r="K37364" s="1433"/>
      <c r="L37364" s="1334"/>
    </row>
    <row r="37365" spans="1:12" ht="24" customHeight="1">
      <c r="A37365" s="1355"/>
      <c r="B37365" s="1355"/>
      <c r="C37365" s="1433"/>
      <c r="E37365" s="1433"/>
      <c r="K37365" s="1433"/>
      <c r="L37365" s="1334"/>
    </row>
    <row r="37366" spans="1:12" ht="24" customHeight="1">
      <c r="A37366" s="1355"/>
      <c r="B37366" s="1355"/>
      <c r="C37366" s="1433"/>
      <c r="E37366" s="1433"/>
      <c r="K37366" s="1433"/>
      <c r="L37366" s="1334"/>
    </row>
    <row r="37367" spans="1:12" ht="24" customHeight="1">
      <c r="A37367" s="1355"/>
      <c r="B37367" s="1355"/>
      <c r="C37367" s="1433"/>
      <c r="E37367" s="1433"/>
      <c r="K37367" s="1433"/>
      <c r="L37367" s="1334"/>
    </row>
    <row r="37368" spans="1:12" ht="24" customHeight="1">
      <c r="A37368" s="1355"/>
      <c r="B37368" s="1355"/>
      <c r="C37368" s="1433"/>
      <c r="E37368" s="1433"/>
      <c r="K37368" s="1433"/>
      <c r="L37368" s="1334"/>
    </row>
    <row r="37369" spans="1:12" ht="24" customHeight="1">
      <c r="A37369" s="1355"/>
      <c r="B37369" s="1355"/>
      <c r="C37369" s="1433"/>
      <c r="E37369" s="1433"/>
      <c r="K37369" s="1433"/>
      <c r="L37369" s="1334"/>
    </row>
    <row r="37370" spans="1:12" ht="24" customHeight="1">
      <c r="A37370" s="1355"/>
      <c r="B37370" s="1355"/>
      <c r="C37370" s="1433"/>
      <c r="E37370" s="1433"/>
      <c r="K37370" s="1433"/>
      <c r="L37370" s="1334"/>
    </row>
    <row r="37371" spans="1:12" ht="24" customHeight="1">
      <c r="A37371" s="1355"/>
      <c r="B37371" s="1355"/>
      <c r="C37371" s="1433"/>
      <c r="E37371" s="1433"/>
      <c r="K37371" s="1433"/>
      <c r="L37371" s="1334"/>
    </row>
    <row r="37372" spans="1:12" ht="24" customHeight="1">
      <c r="A37372" s="1355"/>
      <c r="B37372" s="1355"/>
      <c r="C37372" s="1433"/>
      <c r="E37372" s="1433"/>
      <c r="K37372" s="1433"/>
      <c r="L37372" s="1334"/>
    </row>
    <row r="37373" spans="1:12" ht="24" customHeight="1">
      <c r="A37373" s="1355"/>
      <c r="B37373" s="1355"/>
      <c r="C37373" s="1433"/>
      <c r="E37373" s="1433"/>
      <c r="K37373" s="1433"/>
      <c r="L37373" s="1334"/>
    </row>
    <row r="37374" spans="1:12" ht="24" customHeight="1">
      <c r="A37374" s="1355"/>
      <c r="B37374" s="1355"/>
      <c r="C37374" s="1433"/>
      <c r="E37374" s="1433"/>
      <c r="K37374" s="1433"/>
      <c r="L37374" s="1334"/>
    </row>
    <row r="37375" spans="1:12" ht="24" customHeight="1">
      <c r="A37375" s="1355"/>
      <c r="B37375" s="1355"/>
      <c r="C37375" s="1433"/>
      <c r="E37375" s="1433"/>
      <c r="K37375" s="1433"/>
      <c r="L37375" s="1334"/>
    </row>
    <row r="37376" spans="1:12" ht="24" customHeight="1">
      <c r="A37376" s="1355"/>
      <c r="B37376" s="1355"/>
      <c r="C37376" s="1433"/>
      <c r="E37376" s="1433"/>
      <c r="K37376" s="1433"/>
      <c r="L37376" s="1334"/>
    </row>
    <row r="37377" spans="1:12" ht="24" customHeight="1">
      <c r="A37377" s="1355"/>
      <c r="B37377" s="1355"/>
      <c r="C37377" s="1433"/>
      <c r="E37377" s="1433"/>
      <c r="K37377" s="1433"/>
      <c r="L37377" s="1334"/>
    </row>
    <row r="37378" spans="1:12" ht="24" customHeight="1">
      <c r="A37378" s="1355"/>
      <c r="B37378" s="1355"/>
      <c r="C37378" s="1433"/>
      <c r="E37378" s="1433"/>
      <c r="K37378" s="1433"/>
      <c r="L37378" s="1334"/>
    </row>
    <row r="37379" spans="1:12" ht="24" customHeight="1">
      <c r="A37379" s="1355"/>
      <c r="B37379" s="1355"/>
      <c r="C37379" s="1433"/>
      <c r="E37379" s="1433"/>
      <c r="K37379" s="1433"/>
      <c r="L37379" s="1334"/>
    </row>
    <row r="37380" spans="1:12" ht="24" customHeight="1">
      <c r="A37380" s="1355"/>
      <c r="B37380" s="1355"/>
      <c r="C37380" s="1433"/>
      <c r="E37380" s="1433"/>
      <c r="K37380" s="1433"/>
      <c r="L37380" s="1334"/>
    </row>
    <row r="37381" spans="1:12" ht="24" customHeight="1">
      <c r="A37381" s="1355"/>
      <c r="B37381" s="1355"/>
      <c r="C37381" s="1433"/>
      <c r="E37381" s="1433"/>
      <c r="K37381" s="1433"/>
      <c r="L37381" s="1334"/>
    </row>
    <row r="37382" spans="1:12" ht="24" customHeight="1">
      <c r="A37382" s="1355"/>
      <c r="B37382" s="1355"/>
      <c r="C37382" s="1433"/>
      <c r="E37382" s="1433"/>
      <c r="K37382" s="1433"/>
      <c r="L37382" s="1334"/>
    </row>
    <row r="37383" spans="1:12" ht="24" customHeight="1">
      <c r="A37383" s="1355"/>
      <c r="B37383" s="1355"/>
      <c r="C37383" s="1433"/>
      <c r="E37383" s="1433"/>
      <c r="K37383" s="1433"/>
      <c r="L37383" s="1334"/>
    </row>
    <row r="37384" spans="1:12" ht="24" customHeight="1">
      <c r="A37384" s="1355"/>
      <c r="B37384" s="1355"/>
      <c r="C37384" s="1433"/>
      <c r="E37384" s="1433"/>
      <c r="K37384" s="1433"/>
      <c r="L37384" s="1334"/>
    </row>
    <row r="37385" spans="1:12" ht="24" customHeight="1">
      <c r="A37385" s="1355"/>
      <c r="B37385" s="1355"/>
      <c r="C37385" s="1433"/>
      <c r="E37385" s="1433"/>
      <c r="K37385" s="1433"/>
      <c r="L37385" s="1334"/>
    </row>
    <row r="37386" spans="1:12" ht="24" customHeight="1">
      <c r="A37386" s="1355"/>
      <c r="B37386" s="1355"/>
      <c r="C37386" s="1433"/>
      <c r="E37386" s="1433"/>
      <c r="K37386" s="1433"/>
      <c r="L37386" s="1334"/>
    </row>
    <row r="37387" spans="1:12" ht="24" customHeight="1">
      <c r="A37387" s="1355"/>
      <c r="B37387" s="1355"/>
      <c r="C37387" s="1433"/>
      <c r="E37387" s="1433"/>
      <c r="K37387" s="1433"/>
      <c r="L37387" s="1334"/>
    </row>
    <row r="37388" spans="1:12" ht="24" customHeight="1">
      <c r="A37388" s="1355"/>
      <c r="B37388" s="1355"/>
      <c r="C37388" s="1433"/>
      <c r="E37388" s="1433"/>
      <c r="K37388" s="1433"/>
      <c r="L37388" s="1334"/>
    </row>
    <row r="37389" spans="1:12" ht="24" customHeight="1">
      <c r="A37389" s="1355"/>
      <c r="B37389" s="1355"/>
      <c r="C37389" s="1433"/>
      <c r="E37389" s="1433"/>
      <c r="K37389" s="1433"/>
      <c r="L37389" s="1334"/>
    </row>
    <row r="37390" spans="1:12" ht="24" customHeight="1">
      <c r="A37390" s="1355"/>
      <c r="B37390" s="1355"/>
      <c r="C37390" s="1433"/>
      <c r="E37390" s="1433"/>
      <c r="K37390" s="1433"/>
      <c r="L37390" s="1334"/>
    </row>
    <row r="37391" spans="1:12" ht="24" customHeight="1">
      <c r="A37391" s="1355"/>
      <c r="B37391" s="1355"/>
      <c r="C37391" s="1433"/>
      <c r="E37391" s="1433"/>
      <c r="K37391" s="1433"/>
      <c r="L37391" s="1334"/>
    </row>
    <row r="37392" spans="1:12" ht="24" customHeight="1">
      <c r="A37392" s="1355"/>
      <c r="B37392" s="1355"/>
      <c r="C37392" s="1433"/>
      <c r="E37392" s="1433"/>
      <c r="K37392" s="1433"/>
      <c r="L37392" s="1334"/>
    </row>
    <row r="37393" spans="1:12" ht="24" customHeight="1">
      <c r="A37393" s="1355"/>
      <c r="B37393" s="1355"/>
      <c r="C37393" s="1433"/>
      <c r="E37393" s="1433"/>
      <c r="K37393" s="1433"/>
      <c r="L37393" s="1334"/>
    </row>
    <row r="37394" spans="1:12" ht="24" customHeight="1">
      <c r="A37394" s="1355"/>
      <c r="B37394" s="1355"/>
      <c r="C37394" s="1433"/>
      <c r="E37394" s="1433"/>
      <c r="K37394" s="1433"/>
      <c r="L37394" s="1334"/>
    </row>
    <row r="37395" spans="1:12" ht="24" customHeight="1">
      <c r="A37395" s="1355"/>
      <c r="B37395" s="1355"/>
      <c r="C37395" s="1433"/>
      <c r="E37395" s="1433"/>
      <c r="K37395" s="1433"/>
      <c r="L37395" s="1334"/>
    </row>
    <row r="37396" spans="1:12" ht="24" customHeight="1">
      <c r="A37396" s="1355"/>
      <c r="B37396" s="1355"/>
      <c r="C37396" s="1433"/>
      <c r="E37396" s="1433"/>
      <c r="K37396" s="1433"/>
      <c r="L37396" s="1334"/>
    </row>
    <row r="37397" spans="1:12" ht="24" customHeight="1">
      <c r="A37397" s="1355"/>
      <c r="B37397" s="1355"/>
      <c r="C37397" s="1433"/>
      <c r="E37397" s="1433"/>
      <c r="K37397" s="1433"/>
      <c r="L37397" s="1334"/>
    </row>
    <row r="37398" spans="1:12" ht="24" customHeight="1">
      <c r="A37398" s="1355"/>
      <c r="B37398" s="1355"/>
      <c r="C37398" s="1433"/>
      <c r="E37398" s="1433"/>
      <c r="K37398" s="1433"/>
      <c r="L37398" s="1334"/>
    </row>
    <row r="37399" spans="1:12" ht="24" customHeight="1">
      <c r="A37399" s="1355"/>
      <c r="B37399" s="1355"/>
      <c r="C37399" s="1433"/>
      <c r="E37399" s="1433"/>
      <c r="K37399" s="1433"/>
      <c r="L37399" s="1334"/>
    </row>
    <row r="37400" spans="1:12" ht="24" customHeight="1">
      <c r="A37400" s="1355"/>
      <c r="B37400" s="1355"/>
      <c r="C37400" s="1433"/>
      <c r="E37400" s="1433"/>
      <c r="K37400" s="1433"/>
      <c r="L37400" s="1334"/>
    </row>
    <row r="37401" spans="1:12" ht="24" customHeight="1">
      <c r="A37401" s="1355"/>
      <c r="B37401" s="1355"/>
      <c r="C37401" s="1433"/>
      <c r="E37401" s="1433"/>
      <c r="K37401" s="1433"/>
      <c r="L37401" s="1334"/>
    </row>
    <row r="37402" spans="1:12" ht="24" customHeight="1">
      <c r="A37402" s="1355"/>
      <c r="B37402" s="1355"/>
      <c r="C37402" s="1433"/>
      <c r="E37402" s="1433"/>
      <c r="K37402" s="1433"/>
      <c r="L37402" s="1334"/>
    </row>
    <row r="37403" spans="1:12" ht="24" customHeight="1">
      <c r="A37403" s="1355"/>
      <c r="B37403" s="1355"/>
      <c r="C37403" s="1433"/>
      <c r="E37403" s="1433"/>
      <c r="K37403" s="1433"/>
      <c r="L37403" s="1334"/>
    </row>
    <row r="37404" spans="1:12" ht="24" customHeight="1">
      <c r="A37404" s="1355"/>
      <c r="B37404" s="1355"/>
      <c r="C37404" s="1433"/>
      <c r="E37404" s="1433"/>
      <c r="K37404" s="1433"/>
      <c r="L37404" s="1334"/>
    </row>
    <row r="37405" spans="1:12" ht="24" customHeight="1">
      <c r="A37405" s="1355"/>
      <c r="B37405" s="1355"/>
      <c r="C37405" s="1433"/>
      <c r="E37405" s="1433"/>
      <c r="K37405" s="1433"/>
      <c r="L37405" s="1334"/>
    </row>
    <row r="37406" spans="1:12" ht="24" customHeight="1">
      <c r="A37406" s="1355"/>
      <c r="B37406" s="1355"/>
      <c r="C37406" s="1433"/>
      <c r="E37406" s="1433"/>
      <c r="K37406" s="1433"/>
      <c r="L37406" s="1334"/>
    </row>
    <row r="37407" spans="1:12" ht="24" customHeight="1">
      <c r="A37407" s="1355"/>
      <c r="B37407" s="1355"/>
      <c r="C37407" s="1433"/>
      <c r="E37407" s="1433"/>
      <c r="K37407" s="1433"/>
      <c r="L37407" s="1334"/>
    </row>
    <row r="37408" spans="1:12" ht="24" customHeight="1">
      <c r="A37408" s="1355"/>
      <c r="B37408" s="1355"/>
      <c r="C37408" s="1433"/>
      <c r="E37408" s="1433"/>
      <c r="K37408" s="1433"/>
      <c r="L37408" s="1334"/>
    </row>
    <row r="37409" spans="1:12" ht="24" customHeight="1">
      <c r="A37409" s="1355"/>
      <c r="B37409" s="1355"/>
      <c r="C37409" s="1433"/>
      <c r="E37409" s="1433"/>
      <c r="K37409" s="1433"/>
      <c r="L37409" s="1334"/>
    </row>
    <row r="37410" spans="1:12" ht="24" customHeight="1">
      <c r="A37410" s="1355"/>
      <c r="B37410" s="1355"/>
      <c r="C37410" s="1433"/>
      <c r="E37410" s="1433"/>
      <c r="K37410" s="1433"/>
      <c r="L37410" s="1334"/>
    </row>
    <row r="37411" spans="1:12" ht="24" customHeight="1">
      <c r="A37411" s="1355"/>
      <c r="B37411" s="1355"/>
      <c r="C37411" s="1433"/>
      <c r="E37411" s="1433"/>
      <c r="K37411" s="1433"/>
      <c r="L37411" s="1334"/>
    </row>
    <row r="37412" spans="1:12" ht="24" customHeight="1">
      <c r="A37412" s="1355"/>
      <c r="B37412" s="1355"/>
      <c r="C37412" s="1433"/>
      <c r="E37412" s="1433"/>
      <c r="K37412" s="1433"/>
      <c r="L37412" s="1334"/>
    </row>
    <row r="37413" spans="1:12" ht="24" customHeight="1">
      <c r="A37413" s="1355"/>
      <c r="B37413" s="1355"/>
      <c r="C37413" s="1433"/>
      <c r="E37413" s="1433"/>
      <c r="K37413" s="1433"/>
      <c r="L37413" s="1334"/>
    </row>
    <row r="37414" spans="1:12" ht="24" customHeight="1">
      <c r="A37414" s="1355"/>
      <c r="B37414" s="1355"/>
      <c r="C37414" s="1433"/>
      <c r="E37414" s="1433"/>
      <c r="K37414" s="1433"/>
      <c r="L37414" s="1334"/>
    </row>
    <row r="37415" spans="1:12" ht="24" customHeight="1">
      <c r="A37415" s="1355"/>
      <c r="B37415" s="1355"/>
      <c r="C37415" s="1433"/>
      <c r="E37415" s="1433"/>
      <c r="K37415" s="1433"/>
      <c r="L37415" s="1334"/>
    </row>
    <row r="37416" spans="1:12" ht="24" customHeight="1">
      <c r="A37416" s="1355"/>
      <c r="B37416" s="1355"/>
      <c r="C37416" s="1433"/>
      <c r="E37416" s="1433"/>
      <c r="K37416" s="1433"/>
      <c r="L37416" s="1334"/>
    </row>
    <row r="37417" spans="1:12" ht="24" customHeight="1">
      <c r="A37417" s="1355"/>
      <c r="B37417" s="1355"/>
      <c r="C37417" s="1433"/>
      <c r="E37417" s="1433"/>
      <c r="K37417" s="1433"/>
      <c r="L37417" s="1334"/>
    </row>
    <row r="37418" spans="1:12" ht="24" customHeight="1">
      <c r="A37418" s="1355"/>
      <c r="B37418" s="1355"/>
      <c r="C37418" s="1433"/>
      <c r="E37418" s="1433"/>
      <c r="K37418" s="1433"/>
      <c r="L37418" s="1334"/>
    </row>
    <row r="37419" spans="1:12" ht="24" customHeight="1">
      <c r="A37419" s="1355"/>
      <c r="B37419" s="1355"/>
      <c r="C37419" s="1433"/>
      <c r="E37419" s="1433"/>
      <c r="K37419" s="1433"/>
      <c r="L37419" s="1334"/>
    </row>
    <row r="37420" spans="1:12" ht="24" customHeight="1">
      <c r="A37420" s="1355"/>
      <c r="B37420" s="1355"/>
      <c r="C37420" s="1433"/>
      <c r="E37420" s="1433"/>
      <c r="K37420" s="1433"/>
      <c r="L37420" s="1334"/>
    </row>
    <row r="37421" spans="1:12" ht="24" customHeight="1">
      <c r="A37421" s="1355"/>
      <c r="B37421" s="1355"/>
      <c r="C37421" s="1433"/>
      <c r="E37421" s="1433"/>
      <c r="K37421" s="1433"/>
      <c r="L37421" s="1334"/>
    </row>
    <row r="37422" spans="1:12" ht="24" customHeight="1">
      <c r="A37422" s="1355"/>
      <c r="B37422" s="1355"/>
      <c r="C37422" s="1433"/>
      <c r="E37422" s="1433"/>
      <c r="K37422" s="1433"/>
      <c r="L37422" s="1334"/>
    </row>
    <row r="37423" spans="1:12" ht="24" customHeight="1">
      <c r="A37423" s="1355"/>
      <c r="B37423" s="1355"/>
      <c r="C37423" s="1433"/>
      <c r="E37423" s="1433"/>
      <c r="K37423" s="1433"/>
      <c r="L37423" s="1334"/>
    </row>
    <row r="37424" spans="1:12" ht="24" customHeight="1">
      <c r="A37424" s="1355"/>
      <c r="B37424" s="1355"/>
      <c r="C37424" s="1433"/>
      <c r="E37424" s="1433"/>
      <c r="K37424" s="1433"/>
      <c r="L37424" s="1334"/>
    </row>
    <row r="37425" spans="1:12" ht="24" customHeight="1">
      <c r="A37425" s="1355"/>
      <c r="B37425" s="1355"/>
      <c r="C37425" s="1433"/>
      <c r="E37425" s="1433"/>
      <c r="K37425" s="1433"/>
      <c r="L37425" s="1334"/>
    </row>
    <row r="37426" spans="1:12" ht="24" customHeight="1">
      <c r="A37426" s="1355"/>
      <c r="B37426" s="1355"/>
      <c r="C37426" s="1433"/>
      <c r="E37426" s="1433"/>
      <c r="K37426" s="1433"/>
      <c r="L37426" s="1334"/>
    </row>
    <row r="37427" spans="1:12" ht="24" customHeight="1">
      <c r="A37427" s="1355"/>
      <c r="B37427" s="1355"/>
      <c r="C37427" s="1433"/>
      <c r="E37427" s="1433"/>
      <c r="K37427" s="1433"/>
      <c r="L37427" s="1334"/>
    </row>
    <row r="37428" spans="1:12" ht="24" customHeight="1">
      <c r="A37428" s="1355"/>
      <c r="B37428" s="1355"/>
      <c r="C37428" s="1433"/>
      <c r="E37428" s="1433"/>
      <c r="K37428" s="1433"/>
      <c r="L37428" s="1334"/>
    </row>
    <row r="37429" spans="1:12" ht="24" customHeight="1">
      <c r="A37429" s="1355"/>
      <c r="B37429" s="1355"/>
      <c r="C37429" s="1433"/>
      <c r="E37429" s="1433"/>
      <c r="K37429" s="1433"/>
      <c r="L37429" s="1334"/>
    </row>
    <row r="37430" spans="1:12" ht="24" customHeight="1">
      <c r="A37430" s="1355"/>
      <c r="B37430" s="1355"/>
      <c r="C37430" s="1433"/>
      <c r="E37430" s="1433"/>
      <c r="K37430" s="1433"/>
      <c r="L37430" s="1334"/>
    </row>
    <row r="37431" spans="1:12" ht="24" customHeight="1">
      <c r="A37431" s="1355"/>
      <c r="B37431" s="1355"/>
      <c r="C37431" s="1433"/>
      <c r="E37431" s="1433"/>
      <c r="K37431" s="1433"/>
      <c r="L37431" s="1334"/>
    </row>
    <row r="37432" spans="1:12" ht="24" customHeight="1">
      <c r="A37432" s="1355"/>
      <c r="B37432" s="1355"/>
      <c r="C37432" s="1433"/>
      <c r="E37432" s="1433"/>
      <c r="K37432" s="1433"/>
      <c r="L37432" s="1334"/>
    </row>
    <row r="37433" spans="1:12" ht="24" customHeight="1">
      <c r="A37433" s="1355"/>
      <c r="B37433" s="1355"/>
      <c r="C37433" s="1433"/>
      <c r="E37433" s="1433"/>
      <c r="K37433" s="1433"/>
      <c r="L37433" s="1334"/>
    </row>
    <row r="37434" spans="1:12" ht="24" customHeight="1">
      <c r="A37434" s="1355"/>
      <c r="B37434" s="1355"/>
      <c r="C37434" s="1433"/>
      <c r="E37434" s="1433"/>
      <c r="K37434" s="1433"/>
      <c r="L37434" s="1334"/>
    </row>
    <row r="37435" spans="1:12" ht="24" customHeight="1">
      <c r="A37435" s="1355"/>
      <c r="B37435" s="1355"/>
      <c r="C37435" s="1433"/>
      <c r="E37435" s="1433"/>
      <c r="K37435" s="1433"/>
      <c r="L37435" s="1334"/>
    </row>
    <row r="37436" spans="1:12" ht="24" customHeight="1">
      <c r="A37436" s="1355"/>
      <c r="B37436" s="1355"/>
      <c r="C37436" s="1433"/>
      <c r="E37436" s="1433"/>
      <c r="K37436" s="1433"/>
      <c r="L37436" s="1334"/>
    </row>
    <row r="37437" spans="1:12" ht="24" customHeight="1">
      <c r="A37437" s="1355"/>
      <c r="B37437" s="1355"/>
      <c r="C37437" s="1433"/>
      <c r="E37437" s="1433"/>
      <c r="K37437" s="1433"/>
      <c r="L37437" s="1334"/>
    </row>
    <row r="37438" spans="1:12" ht="24" customHeight="1">
      <c r="A37438" s="1355"/>
      <c r="B37438" s="1355"/>
      <c r="C37438" s="1433"/>
      <c r="E37438" s="1433"/>
      <c r="K37438" s="1433"/>
      <c r="L37438" s="1334"/>
    </row>
    <row r="37439" spans="1:12" ht="24" customHeight="1">
      <c r="A37439" s="1355"/>
      <c r="B37439" s="1355"/>
      <c r="C37439" s="1433"/>
      <c r="E37439" s="1433"/>
      <c r="K37439" s="1433"/>
      <c r="L37439" s="1334"/>
    </row>
    <row r="37440" spans="1:12" ht="24" customHeight="1">
      <c r="A37440" s="1355"/>
      <c r="B37440" s="1355"/>
      <c r="C37440" s="1433"/>
      <c r="E37440" s="1433"/>
      <c r="K37440" s="1433"/>
      <c r="L37440" s="1334"/>
    </row>
    <row r="37441" spans="1:12" ht="24" customHeight="1">
      <c r="A37441" s="1355"/>
      <c r="B37441" s="1355"/>
      <c r="C37441" s="1433"/>
      <c r="E37441" s="1433"/>
      <c r="K37441" s="1433"/>
      <c r="L37441" s="1334"/>
    </row>
    <row r="37442" spans="1:12" ht="24" customHeight="1">
      <c r="A37442" s="1355"/>
      <c r="B37442" s="1355"/>
      <c r="C37442" s="1433"/>
      <c r="E37442" s="1433"/>
      <c r="K37442" s="1433"/>
      <c r="L37442" s="1334"/>
    </row>
    <row r="37443" spans="1:12" ht="24" customHeight="1">
      <c r="A37443" s="1355"/>
      <c r="B37443" s="1355"/>
      <c r="C37443" s="1433"/>
      <c r="E37443" s="1433"/>
      <c r="K37443" s="1433"/>
      <c r="L37443" s="1334"/>
    </row>
    <row r="37444" spans="1:12" ht="24" customHeight="1">
      <c r="A37444" s="1355"/>
      <c r="B37444" s="1355"/>
      <c r="C37444" s="1433"/>
      <c r="E37444" s="1433"/>
      <c r="K37444" s="1433"/>
      <c r="L37444" s="1334"/>
    </row>
    <row r="37445" spans="1:12" ht="24" customHeight="1">
      <c r="A37445" s="1355"/>
      <c r="B37445" s="1355"/>
      <c r="C37445" s="1433"/>
      <c r="E37445" s="1433"/>
      <c r="K37445" s="1433"/>
      <c r="L37445" s="1334"/>
    </row>
    <row r="37446" spans="1:12" ht="24" customHeight="1">
      <c r="A37446" s="1355"/>
      <c r="B37446" s="1355"/>
      <c r="C37446" s="1433"/>
      <c r="E37446" s="1433"/>
      <c r="K37446" s="1433"/>
      <c r="L37446" s="1334"/>
    </row>
    <row r="37447" spans="1:12" ht="24" customHeight="1">
      <c r="A37447" s="1355"/>
      <c r="B37447" s="1355"/>
      <c r="C37447" s="1433"/>
      <c r="E37447" s="1433"/>
      <c r="K37447" s="1433"/>
      <c r="L37447" s="1334"/>
    </row>
    <row r="37448" spans="1:12" ht="24" customHeight="1">
      <c r="A37448" s="1355"/>
      <c r="B37448" s="1355"/>
      <c r="C37448" s="1433"/>
      <c r="E37448" s="1433"/>
      <c r="K37448" s="1433"/>
      <c r="L37448" s="1334"/>
    </row>
    <row r="37449" spans="1:12" ht="24" customHeight="1">
      <c r="A37449" s="1355"/>
      <c r="B37449" s="1355"/>
      <c r="C37449" s="1433"/>
      <c r="E37449" s="1433"/>
      <c r="K37449" s="1433"/>
      <c r="L37449" s="1334"/>
    </row>
    <row r="37450" spans="1:12" ht="24" customHeight="1">
      <c r="A37450" s="1355"/>
      <c r="B37450" s="1355"/>
      <c r="C37450" s="1433"/>
      <c r="E37450" s="1433"/>
      <c r="K37450" s="1433"/>
      <c r="L37450" s="1334"/>
    </row>
    <row r="37451" spans="1:12" ht="24" customHeight="1">
      <c r="A37451" s="1355"/>
      <c r="B37451" s="1355"/>
      <c r="C37451" s="1433"/>
      <c r="E37451" s="1433"/>
      <c r="K37451" s="1433"/>
      <c r="L37451" s="1334"/>
    </row>
    <row r="37452" spans="1:12" ht="24" customHeight="1">
      <c r="A37452" s="1355"/>
      <c r="B37452" s="1355"/>
      <c r="C37452" s="1433"/>
      <c r="E37452" s="1433"/>
      <c r="K37452" s="1433"/>
      <c r="L37452" s="1334"/>
    </row>
    <row r="37453" spans="1:12" ht="24" customHeight="1">
      <c r="A37453" s="1355"/>
      <c r="B37453" s="1355"/>
      <c r="C37453" s="1433"/>
      <c r="E37453" s="1433"/>
      <c r="K37453" s="1433"/>
      <c r="L37453" s="1334"/>
    </row>
    <row r="37454" spans="1:12" ht="24" customHeight="1">
      <c r="A37454" s="1355"/>
      <c r="B37454" s="1355"/>
      <c r="C37454" s="1433"/>
      <c r="E37454" s="1433"/>
      <c r="K37454" s="1433"/>
      <c r="L37454" s="1334"/>
    </row>
    <row r="37455" spans="1:12" ht="24" customHeight="1">
      <c r="A37455" s="1355"/>
      <c r="B37455" s="1355"/>
      <c r="C37455" s="1433"/>
      <c r="E37455" s="1433"/>
      <c r="K37455" s="1433"/>
      <c r="L37455" s="1334"/>
    </row>
    <row r="37456" spans="1:12" ht="24" customHeight="1">
      <c r="A37456" s="1355"/>
      <c r="B37456" s="1355"/>
      <c r="C37456" s="1433"/>
      <c r="E37456" s="1433"/>
      <c r="K37456" s="1433"/>
      <c r="L37456" s="1334"/>
    </row>
    <row r="37457" spans="1:12" ht="24" customHeight="1">
      <c r="A37457" s="1355"/>
      <c r="B37457" s="1355"/>
      <c r="C37457" s="1433"/>
      <c r="E37457" s="1433"/>
      <c r="K37457" s="1433"/>
      <c r="L37457" s="1334"/>
    </row>
    <row r="37458" spans="1:12" ht="24" customHeight="1">
      <c r="A37458" s="1355"/>
      <c r="B37458" s="1355"/>
      <c r="C37458" s="1433"/>
      <c r="E37458" s="1433"/>
      <c r="K37458" s="1433"/>
      <c r="L37458" s="1334"/>
    </row>
    <row r="37459" spans="1:12" ht="24" customHeight="1">
      <c r="A37459" s="1355"/>
      <c r="B37459" s="1355"/>
      <c r="C37459" s="1433"/>
      <c r="E37459" s="1433"/>
      <c r="K37459" s="1433"/>
      <c r="L37459" s="1334"/>
    </row>
    <row r="37460" spans="1:12" ht="24" customHeight="1">
      <c r="A37460" s="1355"/>
      <c r="B37460" s="1355"/>
      <c r="C37460" s="1433"/>
      <c r="E37460" s="1433"/>
      <c r="K37460" s="1433"/>
      <c r="L37460" s="1334"/>
    </row>
    <row r="37461" spans="1:12" ht="24" customHeight="1">
      <c r="A37461" s="1355"/>
      <c r="B37461" s="1355"/>
      <c r="C37461" s="1433"/>
      <c r="E37461" s="1433"/>
      <c r="K37461" s="1433"/>
      <c r="L37461" s="1334"/>
    </row>
    <row r="37462" spans="1:12" ht="24" customHeight="1">
      <c r="A37462" s="1355"/>
      <c r="B37462" s="1355"/>
      <c r="C37462" s="1433"/>
      <c r="E37462" s="1433"/>
      <c r="K37462" s="1433"/>
      <c r="L37462" s="1334"/>
    </row>
    <row r="37463" spans="1:12" ht="24" customHeight="1">
      <c r="A37463" s="1355"/>
      <c r="B37463" s="1355"/>
      <c r="C37463" s="1433"/>
      <c r="E37463" s="1433"/>
      <c r="K37463" s="1433"/>
      <c r="L37463" s="1334"/>
    </row>
    <row r="37464" spans="1:12" ht="24" customHeight="1">
      <c r="A37464" s="1355"/>
      <c r="B37464" s="1355"/>
      <c r="C37464" s="1433"/>
      <c r="E37464" s="1433"/>
      <c r="K37464" s="1433"/>
      <c r="L37464" s="1334"/>
    </row>
    <row r="37465" spans="1:12" ht="24" customHeight="1">
      <c r="A37465" s="1355"/>
      <c r="B37465" s="1355"/>
      <c r="C37465" s="1433"/>
      <c r="E37465" s="1433"/>
      <c r="K37465" s="1433"/>
      <c r="L37465" s="1334"/>
    </row>
    <row r="37466" spans="1:12" ht="24" customHeight="1">
      <c r="A37466" s="1355"/>
      <c r="B37466" s="1355"/>
      <c r="C37466" s="1433"/>
      <c r="E37466" s="1433"/>
      <c r="K37466" s="1433"/>
      <c r="L37466" s="1334"/>
    </row>
    <row r="37467" spans="1:12" ht="24" customHeight="1">
      <c r="A37467" s="1355"/>
      <c r="B37467" s="1355"/>
      <c r="C37467" s="1433"/>
      <c r="E37467" s="1433"/>
      <c r="K37467" s="1433"/>
      <c r="L37467" s="1334"/>
    </row>
    <row r="37468" spans="1:12" ht="24" customHeight="1">
      <c r="A37468" s="1355"/>
      <c r="B37468" s="1355"/>
      <c r="C37468" s="1433"/>
      <c r="E37468" s="1433"/>
      <c r="K37468" s="1433"/>
      <c r="L37468" s="1334"/>
    </row>
    <row r="37469" spans="1:12" ht="24" customHeight="1">
      <c r="A37469" s="1355"/>
      <c r="B37469" s="1355"/>
      <c r="C37469" s="1433"/>
      <c r="E37469" s="1433"/>
      <c r="K37469" s="1433"/>
      <c r="L37469" s="1334"/>
    </row>
    <row r="37470" spans="1:12" ht="24" customHeight="1">
      <c r="A37470" s="1355"/>
      <c r="B37470" s="1355"/>
      <c r="C37470" s="1433"/>
      <c r="E37470" s="1433"/>
      <c r="K37470" s="1433"/>
      <c r="L37470" s="1334"/>
    </row>
    <row r="37471" spans="1:12" ht="24" customHeight="1">
      <c r="A37471" s="1355"/>
      <c r="B37471" s="1355"/>
      <c r="C37471" s="1433"/>
      <c r="E37471" s="1433"/>
      <c r="K37471" s="1433"/>
      <c r="L37471" s="1334"/>
    </row>
    <row r="37472" spans="1:12" ht="24" customHeight="1">
      <c r="A37472" s="1355"/>
      <c r="B37472" s="1355"/>
      <c r="C37472" s="1433"/>
      <c r="E37472" s="1433"/>
      <c r="K37472" s="1433"/>
      <c r="L37472" s="1334"/>
    </row>
    <row r="37473" spans="1:12" ht="24" customHeight="1">
      <c r="A37473" s="1355"/>
      <c r="B37473" s="1355"/>
      <c r="C37473" s="1433"/>
      <c r="E37473" s="1433"/>
      <c r="K37473" s="1433"/>
      <c r="L37473" s="1334"/>
    </row>
    <row r="37474" spans="1:12" ht="24" customHeight="1">
      <c r="A37474" s="1355"/>
      <c r="B37474" s="1355"/>
      <c r="C37474" s="1433"/>
      <c r="E37474" s="1433"/>
      <c r="K37474" s="1433"/>
      <c r="L37474" s="1334"/>
    </row>
    <row r="37475" spans="1:12" ht="24" customHeight="1">
      <c r="A37475" s="1355"/>
      <c r="B37475" s="1355"/>
      <c r="C37475" s="1433"/>
      <c r="E37475" s="1433"/>
      <c r="K37475" s="1433"/>
      <c r="L37475" s="1334"/>
    </row>
    <row r="37476" spans="1:12" ht="24" customHeight="1">
      <c r="A37476" s="1355"/>
      <c r="B37476" s="1355"/>
      <c r="C37476" s="1433"/>
      <c r="E37476" s="1433"/>
      <c r="K37476" s="1433"/>
      <c r="L37476" s="1334"/>
    </row>
    <row r="37477" spans="1:12" ht="24" customHeight="1">
      <c r="A37477" s="1355"/>
      <c r="B37477" s="1355"/>
      <c r="C37477" s="1433"/>
      <c r="E37477" s="1433"/>
      <c r="K37477" s="1433"/>
      <c r="L37477" s="1334"/>
    </row>
    <row r="37478" spans="1:12" ht="24" customHeight="1">
      <c r="A37478" s="1355"/>
      <c r="B37478" s="1355"/>
      <c r="C37478" s="1433"/>
      <c r="E37478" s="1433"/>
      <c r="K37478" s="1433"/>
      <c r="L37478" s="1334"/>
    </row>
    <row r="37479" spans="1:12" ht="24" customHeight="1">
      <c r="A37479" s="1355"/>
      <c r="B37479" s="1355"/>
      <c r="C37479" s="1433"/>
      <c r="E37479" s="1433"/>
      <c r="K37479" s="1433"/>
      <c r="L37479" s="1334"/>
    </row>
    <row r="37480" spans="1:12" ht="24" customHeight="1">
      <c r="A37480" s="1355"/>
      <c r="B37480" s="1355"/>
      <c r="C37480" s="1433"/>
      <c r="E37480" s="1433"/>
      <c r="K37480" s="1433"/>
      <c r="L37480" s="1334"/>
    </row>
    <row r="37481" spans="1:12" ht="24" customHeight="1">
      <c r="A37481" s="1355"/>
      <c r="B37481" s="1355"/>
      <c r="C37481" s="1433"/>
      <c r="E37481" s="1433"/>
      <c r="K37481" s="1433"/>
      <c r="L37481" s="1334"/>
    </row>
    <row r="37482" spans="1:12" ht="24" customHeight="1">
      <c r="A37482" s="1355"/>
      <c r="B37482" s="1355"/>
      <c r="C37482" s="1433"/>
      <c r="E37482" s="1433"/>
      <c r="K37482" s="1433"/>
      <c r="L37482" s="1334"/>
    </row>
    <row r="37483" spans="1:12" ht="24" customHeight="1">
      <c r="A37483" s="1355"/>
      <c r="B37483" s="1355"/>
      <c r="C37483" s="1433"/>
      <c r="E37483" s="1433"/>
      <c r="K37483" s="1433"/>
      <c r="L37483" s="1334"/>
    </row>
    <row r="37484" spans="1:12" ht="24" customHeight="1">
      <c r="A37484" s="1355"/>
      <c r="B37484" s="1355"/>
      <c r="C37484" s="1433"/>
      <c r="E37484" s="1433"/>
      <c r="K37484" s="1433"/>
      <c r="L37484" s="1334"/>
    </row>
    <row r="37485" spans="1:12" ht="24" customHeight="1">
      <c r="A37485" s="1355"/>
      <c r="B37485" s="1355"/>
      <c r="C37485" s="1433"/>
      <c r="E37485" s="1433"/>
      <c r="K37485" s="1433"/>
      <c r="L37485" s="1334"/>
    </row>
    <row r="37486" spans="1:12" ht="24" customHeight="1">
      <c r="A37486" s="1355"/>
      <c r="B37486" s="1355"/>
      <c r="C37486" s="1433"/>
      <c r="E37486" s="1433"/>
      <c r="K37486" s="1433"/>
      <c r="L37486" s="1334"/>
    </row>
    <row r="37487" spans="1:12" ht="24" customHeight="1">
      <c r="A37487" s="1355"/>
      <c r="B37487" s="1355"/>
      <c r="C37487" s="1433"/>
      <c r="E37487" s="1433"/>
      <c r="K37487" s="1433"/>
      <c r="L37487" s="1334"/>
    </row>
    <row r="37488" spans="1:12" ht="24" customHeight="1">
      <c r="A37488" s="1355"/>
      <c r="B37488" s="1355"/>
      <c r="C37488" s="1433"/>
      <c r="E37488" s="1433"/>
      <c r="K37488" s="1433"/>
      <c r="L37488" s="1334"/>
    </row>
    <row r="37489" spans="1:12" ht="24" customHeight="1">
      <c r="A37489" s="1355"/>
      <c r="B37489" s="1355"/>
      <c r="C37489" s="1433"/>
      <c r="E37489" s="1433"/>
      <c r="K37489" s="1433"/>
      <c r="L37489" s="1334"/>
    </row>
    <row r="37490" spans="1:12" ht="24" customHeight="1">
      <c r="A37490" s="1355"/>
      <c r="B37490" s="1355"/>
      <c r="C37490" s="1433"/>
      <c r="E37490" s="1433"/>
      <c r="K37490" s="1433"/>
      <c r="L37490" s="1334"/>
    </row>
    <row r="37491" spans="1:12" ht="24" customHeight="1">
      <c r="A37491" s="1355"/>
      <c r="B37491" s="1355"/>
      <c r="C37491" s="1433"/>
      <c r="E37491" s="1433"/>
      <c r="K37491" s="1433"/>
      <c r="L37491" s="1334"/>
    </row>
    <row r="37492" spans="1:12" ht="24" customHeight="1">
      <c r="A37492" s="1355"/>
      <c r="B37492" s="1355"/>
      <c r="C37492" s="1433"/>
      <c r="E37492" s="1433"/>
      <c r="K37492" s="1433"/>
      <c r="L37492" s="1334"/>
    </row>
    <row r="37493" spans="1:12" ht="24" customHeight="1">
      <c r="A37493" s="1355"/>
      <c r="B37493" s="1355"/>
      <c r="C37493" s="1433"/>
      <c r="E37493" s="1433"/>
      <c r="K37493" s="1433"/>
      <c r="L37493" s="1334"/>
    </row>
    <row r="37494" spans="1:12" ht="24" customHeight="1">
      <c r="A37494" s="1355"/>
      <c r="B37494" s="1355"/>
      <c r="C37494" s="1433"/>
      <c r="E37494" s="1433"/>
      <c r="K37494" s="1433"/>
      <c r="L37494" s="1334"/>
    </row>
    <row r="37495" spans="1:12" ht="24" customHeight="1">
      <c r="A37495" s="1355"/>
      <c r="B37495" s="1355"/>
      <c r="C37495" s="1433"/>
      <c r="E37495" s="1433"/>
      <c r="K37495" s="1433"/>
      <c r="L37495" s="1334"/>
    </row>
    <row r="37496" spans="1:12" ht="24" customHeight="1">
      <c r="A37496" s="1355"/>
      <c r="B37496" s="1355"/>
      <c r="C37496" s="1433"/>
      <c r="E37496" s="1433"/>
      <c r="K37496" s="1433"/>
      <c r="L37496" s="1334"/>
    </row>
    <row r="37497" spans="1:12" ht="24" customHeight="1">
      <c r="A37497" s="1355"/>
      <c r="B37497" s="1355"/>
      <c r="C37497" s="1433"/>
      <c r="E37497" s="1433"/>
      <c r="K37497" s="1433"/>
      <c r="L37497" s="1334"/>
    </row>
    <row r="37498" spans="1:12" ht="24" customHeight="1">
      <c r="A37498" s="1355"/>
      <c r="B37498" s="1355"/>
      <c r="C37498" s="1433"/>
      <c r="E37498" s="1433"/>
      <c r="K37498" s="1433"/>
      <c r="L37498" s="1334"/>
    </row>
    <row r="37499" spans="1:12" ht="24" customHeight="1">
      <c r="A37499" s="1355"/>
      <c r="B37499" s="1355"/>
      <c r="C37499" s="1433"/>
      <c r="E37499" s="1433"/>
      <c r="K37499" s="1433"/>
      <c r="L37499" s="1334"/>
    </row>
    <row r="37500" spans="1:12" ht="24" customHeight="1">
      <c r="A37500" s="1355"/>
      <c r="B37500" s="1355"/>
      <c r="C37500" s="1433"/>
      <c r="E37500" s="1433"/>
      <c r="K37500" s="1433"/>
      <c r="L37500" s="1334"/>
    </row>
    <row r="37501" spans="1:12" ht="24" customHeight="1">
      <c r="A37501" s="1355"/>
      <c r="B37501" s="1355"/>
      <c r="C37501" s="1433"/>
      <c r="E37501" s="1433"/>
      <c r="K37501" s="1433"/>
      <c r="L37501" s="1334"/>
    </row>
    <row r="37502" spans="1:12" ht="24" customHeight="1">
      <c r="A37502" s="1355"/>
      <c r="B37502" s="1355"/>
      <c r="C37502" s="1433"/>
      <c r="E37502" s="1433"/>
      <c r="K37502" s="1433"/>
      <c r="L37502" s="1334"/>
    </row>
    <row r="37503" spans="1:12" ht="24" customHeight="1">
      <c r="A37503" s="1355"/>
      <c r="B37503" s="1355"/>
      <c r="C37503" s="1433"/>
      <c r="E37503" s="1433"/>
      <c r="K37503" s="1433"/>
      <c r="L37503" s="1334"/>
    </row>
    <row r="37504" spans="1:12" ht="24" customHeight="1">
      <c r="A37504" s="1355"/>
      <c r="B37504" s="1355"/>
      <c r="C37504" s="1433"/>
      <c r="E37504" s="1433"/>
      <c r="K37504" s="1433"/>
      <c r="L37504" s="1334"/>
    </row>
    <row r="37505" spans="1:12" ht="24" customHeight="1">
      <c r="A37505" s="1355"/>
      <c r="B37505" s="1355"/>
      <c r="C37505" s="1433"/>
      <c r="E37505" s="1433"/>
      <c r="K37505" s="1433"/>
      <c r="L37505" s="1334"/>
    </row>
    <row r="37506" spans="1:12" ht="24" customHeight="1">
      <c r="A37506" s="1355"/>
      <c r="B37506" s="1355"/>
      <c r="C37506" s="1433"/>
      <c r="E37506" s="1433"/>
      <c r="K37506" s="1433"/>
      <c r="L37506" s="1334"/>
    </row>
    <row r="37507" spans="1:12" ht="24" customHeight="1">
      <c r="A37507" s="1355"/>
      <c r="B37507" s="1355"/>
      <c r="C37507" s="1433"/>
      <c r="E37507" s="1433"/>
      <c r="K37507" s="1433"/>
      <c r="L37507" s="1334"/>
    </row>
    <row r="37508" spans="1:12" ht="24" customHeight="1">
      <c r="A37508" s="1355"/>
      <c r="B37508" s="1355"/>
      <c r="C37508" s="1433"/>
      <c r="E37508" s="1433"/>
      <c r="K37508" s="1433"/>
      <c r="L37508" s="1334"/>
    </row>
    <row r="37509" spans="1:12" ht="24" customHeight="1">
      <c r="A37509" s="1355"/>
      <c r="B37509" s="1355"/>
      <c r="C37509" s="1433"/>
      <c r="E37509" s="1433"/>
      <c r="K37509" s="1433"/>
      <c r="L37509" s="1334"/>
    </row>
    <row r="37510" spans="1:12" ht="24" customHeight="1">
      <c r="A37510" s="1355"/>
      <c r="B37510" s="1355"/>
      <c r="C37510" s="1433"/>
      <c r="E37510" s="1433"/>
      <c r="K37510" s="1433"/>
      <c r="L37510" s="1334"/>
    </row>
    <row r="37511" spans="1:12" ht="24" customHeight="1">
      <c r="A37511" s="1355"/>
      <c r="B37511" s="1355"/>
      <c r="C37511" s="1433"/>
      <c r="E37511" s="1433"/>
      <c r="K37511" s="1433"/>
      <c r="L37511" s="1334"/>
    </row>
    <row r="37512" spans="1:12" ht="24" customHeight="1">
      <c r="A37512" s="1355"/>
      <c r="B37512" s="1355"/>
      <c r="C37512" s="1433"/>
      <c r="E37512" s="1433"/>
      <c r="K37512" s="1433"/>
      <c r="L37512" s="1334"/>
    </row>
    <row r="37513" spans="1:12" ht="24" customHeight="1">
      <c r="A37513" s="1355"/>
      <c r="B37513" s="1355"/>
      <c r="C37513" s="1433"/>
      <c r="E37513" s="1433"/>
      <c r="K37513" s="1433"/>
      <c r="L37513" s="1334"/>
    </row>
    <row r="37514" spans="1:12" ht="24" customHeight="1">
      <c r="A37514" s="1355"/>
      <c r="B37514" s="1355"/>
      <c r="C37514" s="1433"/>
      <c r="E37514" s="1433"/>
      <c r="K37514" s="1433"/>
      <c r="L37514" s="1334"/>
    </row>
    <row r="37515" spans="1:12" ht="24" customHeight="1">
      <c r="A37515" s="1355"/>
      <c r="B37515" s="1355"/>
      <c r="C37515" s="1433"/>
      <c r="E37515" s="1433"/>
      <c r="K37515" s="1433"/>
      <c r="L37515" s="1334"/>
    </row>
    <row r="37516" spans="1:12" ht="24" customHeight="1">
      <c r="A37516" s="1355"/>
      <c r="B37516" s="1355"/>
      <c r="C37516" s="1433"/>
      <c r="E37516" s="1433"/>
      <c r="K37516" s="1433"/>
      <c r="L37516" s="1334"/>
    </row>
    <row r="37517" spans="1:12" ht="24" customHeight="1">
      <c r="A37517" s="1355"/>
      <c r="B37517" s="1355"/>
      <c r="C37517" s="1433"/>
      <c r="E37517" s="1433"/>
      <c r="K37517" s="1433"/>
      <c r="L37517" s="1334"/>
    </row>
    <row r="37518" spans="1:12" ht="24" customHeight="1">
      <c r="A37518" s="1355"/>
      <c r="B37518" s="1355"/>
      <c r="C37518" s="1433"/>
      <c r="E37518" s="1433"/>
      <c r="K37518" s="1433"/>
      <c r="L37518" s="1334"/>
    </row>
    <row r="37519" spans="1:12" ht="24" customHeight="1">
      <c r="A37519" s="1355"/>
      <c r="B37519" s="1355"/>
      <c r="C37519" s="1433"/>
      <c r="E37519" s="1433"/>
      <c r="K37519" s="1433"/>
      <c r="L37519" s="1334"/>
    </row>
    <row r="37520" spans="1:12" ht="24" customHeight="1">
      <c r="A37520" s="1355"/>
      <c r="B37520" s="1355"/>
      <c r="C37520" s="1433"/>
      <c r="E37520" s="1433"/>
      <c r="K37520" s="1433"/>
      <c r="L37520" s="1334"/>
    </row>
    <row r="37521" spans="1:12" ht="24" customHeight="1">
      <c r="A37521" s="1355"/>
      <c r="B37521" s="1355"/>
      <c r="C37521" s="1433"/>
      <c r="E37521" s="1433"/>
      <c r="K37521" s="1433"/>
      <c r="L37521" s="1334"/>
    </row>
    <row r="37522" spans="1:12" ht="24" customHeight="1">
      <c r="A37522" s="1355"/>
      <c r="B37522" s="1355"/>
      <c r="C37522" s="1433"/>
      <c r="E37522" s="1433"/>
      <c r="K37522" s="1433"/>
      <c r="L37522" s="1334"/>
    </row>
    <row r="37523" spans="1:12" ht="24" customHeight="1">
      <c r="A37523" s="1355"/>
      <c r="B37523" s="1355"/>
      <c r="C37523" s="1433"/>
      <c r="E37523" s="1433"/>
      <c r="K37523" s="1433"/>
      <c r="L37523" s="1334"/>
    </row>
    <row r="37524" spans="1:12" ht="24" customHeight="1">
      <c r="A37524" s="1355"/>
      <c r="B37524" s="1355"/>
      <c r="C37524" s="1433"/>
      <c r="E37524" s="1433"/>
      <c r="K37524" s="1433"/>
      <c r="L37524" s="1334"/>
    </row>
    <row r="37525" spans="1:12" ht="24" customHeight="1">
      <c r="A37525" s="1355"/>
      <c r="B37525" s="1355"/>
      <c r="C37525" s="1433"/>
      <c r="E37525" s="1433"/>
      <c r="K37525" s="1433"/>
      <c r="L37525" s="1334"/>
    </row>
    <row r="37526" spans="1:12" ht="24" customHeight="1">
      <c r="A37526" s="1355"/>
      <c r="B37526" s="1355"/>
      <c r="C37526" s="1433"/>
      <c r="E37526" s="1433"/>
      <c r="K37526" s="1433"/>
      <c r="L37526" s="1334"/>
    </row>
    <row r="37527" spans="1:12" ht="24" customHeight="1">
      <c r="A37527" s="1355"/>
      <c r="B37527" s="1355"/>
      <c r="C37527" s="1433"/>
      <c r="E37527" s="1433"/>
      <c r="K37527" s="1433"/>
      <c r="L37527" s="1334"/>
    </row>
    <row r="37528" spans="1:12" ht="24" customHeight="1">
      <c r="A37528" s="1355"/>
      <c r="B37528" s="1355"/>
      <c r="C37528" s="1433"/>
      <c r="E37528" s="1433"/>
      <c r="K37528" s="1433"/>
      <c r="L37528" s="1334"/>
    </row>
    <row r="37529" spans="1:12" ht="24" customHeight="1">
      <c r="A37529" s="1355"/>
      <c r="B37529" s="1355"/>
      <c r="C37529" s="1433"/>
      <c r="E37529" s="1433"/>
      <c r="K37529" s="1433"/>
      <c r="L37529" s="1334"/>
    </row>
    <row r="37530" spans="1:12" ht="24" customHeight="1">
      <c r="A37530" s="1355"/>
      <c r="B37530" s="1355"/>
      <c r="C37530" s="1433"/>
      <c r="E37530" s="1433"/>
      <c r="K37530" s="1433"/>
      <c r="L37530" s="1334"/>
    </row>
    <row r="37531" spans="1:12" ht="24" customHeight="1">
      <c r="A37531" s="1355"/>
      <c r="B37531" s="1355"/>
      <c r="C37531" s="1433"/>
      <c r="E37531" s="1433"/>
      <c r="K37531" s="1433"/>
      <c r="L37531" s="1334"/>
    </row>
    <row r="37532" spans="1:12" ht="24" customHeight="1">
      <c r="A37532" s="1355"/>
      <c r="B37532" s="1355"/>
      <c r="C37532" s="1433"/>
      <c r="E37532" s="1433"/>
      <c r="K37532" s="1433"/>
      <c r="L37532" s="1334"/>
    </row>
    <row r="37533" spans="1:12" ht="24" customHeight="1">
      <c r="A37533" s="1355"/>
      <c r="B37533" s="1355"/>
      <c r="C37533" s="1433"/>
      <c r="E37533" s="1433"/>
      <c r="K37533" s="1433"/>
      <c r="L37533" s="1334"/>
    </row>
    <row r="37534" spans="1:12" ht="24" customHeight="1">
      <c r="A37534" s="1355"/>
      <c r="B37534" s="1355"/>
      <c r="C37534" s="1433"/>
      <c r="E37534" s="1433"/>
      <c r="K37534" s="1433"/>
      <c r="L37534" s="1334"/>
    </row>
    <row r="37535" spans="1:12" ht="24" customHeight="1">
      <c r="A37535" s="1355"/>
      <c r="B37535" s="1355"/>
      <c r="C37535" s="1433"/>
      <c r="E37535" s="1433"/>
      <c r="K37535" s="1433"/>
      <c r="L37535" s="1334"/>
    </row>
    <row r="37536" spans="1:12" ht="24" customHeight="1">
      <c r="A37536" s="1355"/>
      <c r="B37536" s="1355"/>
      <c r="C37536" s="1433"/>
      <c r="E37536" s="1433"/>
      <c r="K37536" s="1433"/>
      <c r="L37536" s="1334"/>
    </row>
    <row r="37537" spans="1:12" ht="24" customHeight="1">
      <c r="A37537" s="1355"/>
      <c r="B37537" s="1355"/>
      <c r="C37537" s="1433"/>
      <c r="E37537" s="1433"/>
      <c r="K37537" s="1433"/>
      <c r="L37537" s="1334"/>
    </row>
    <row r="37538" spans="1:12" ht="24" customHeight="1">
      <c r="A37538" s="1355"/>
      <c r="B37538" s="1355"/>
      <c r="C37538" s="1433"/>
      <c r="E37538" s="1433"/>
      <c r="K37538" s="1433"/>
      <c r="L37538" s="1334"/>
    </row>
    <row r="37539" spans="1:12" ht="24" customHeight="1">
      <c r="A37539" s="1355"/>
      <c r="B37539" s="1355"/>
      <c r="C37539" s="1433"/>
      <c r="E37539" s="1433"/>
      <c r="K37539" s="1433"/>
      <c r="L37539" s="1334"/>
    </row>
    <row r="37540" spans="1:12" ht="24" customHeight="1">
      <c r="A37540" s="1355"/>
      <c r="B37540" s="1355"/>
      <c r="C37540" s="1433"/>
      <c r="E37540" s="1433"/>
      <c r="K37540" s="1433"/>
      <c r="L37540" s="1334"/>
    </row>
    <row r="37541" spans="1:12" ht="24" customHeight="1">
      <c r="A37541" s="1355"/>
      <c r="B37541" s="1355"/>
      <c r="C37541" s="1433"/>
      <c r="E37541" s="1433"/>
      <c r="K37541" s="1433"/>
      <c r="L37541" s="1334"/>
    </row>
    <row r="37542" spans="1:12" ht="24" customHeight="1">
      <c r="A37542" s="1355"/>
      <c r="B37542" s="1355"/>
      <c r="C37542" s="1433"/>
      <c r="E37542" s="1433"/>
      <c r="K37542" s="1433"/>
      <c r="L37542" s="1334"/>
    </row>
    <row r="37543" spans="1:12" ht="24" customHeight="1">
      <c r="A37543" s="1355"/>
      <c r="B37543" s="1355"/>
      <c r="C37543" s="1433"/>
      <c r="E37543" s="1433"/>
      <c r="K37543" s="1433"/>
      <c r="L37543" s="1334"/>
    </row>
    <row r="37544" spans="1:12" ht="24" customHeight="1">
      <c r="A37544" s="1355"/>
      <c r="B37544" s="1355"/>
      <c r="C37544" s="1433"/>
      <c r="E37544" s="1433"/>
      <c r="K37544" s="1433"/>
      <c r="L37544" s="1334"/>
    </row>
    <row r="37545" spans="1:12" ht="24" customHeight="1">
      <c r="A37545" s="1355"/>
      <c r="B37545" s="1355"/>
      <c r="C37545" s="1433"/>
      <c r="E37545" s="1433"/>
      <c r="K37545" s="1433"/>
      <c r="L37545" s="1334"/>
    </row>
    <row r="37546" spans="1:12" ht="24" customHeight="1">
      <c r="A37546" s="1355"/>
      <c r="B37546" s="1355"/>
      <c r="C37546" s="1433"/>
      <c r="E37546" s="1433"/>
      <c r="K37546" s="1433"/>
      <c r="L37546" s="1334"/>
    </row>
    <row r="37547" spans="1:12" ht="24" customHeight="1">
      <c r="A37547" s="1355"/>
      <c r="B37547" s="1355"/>
      <c r="C37547" s="1433"/>
      <c r="E37547" s="1433"/>
      <c r="K37547" s="1433"/>
      <c r="L37547" s="1334"/>
    </row>
    <row r="37548" spans="1:12" ht="24" customHeight="1">
      <c r="A37548" s="1355"/>
      <c r="B37548" s="1355"/>
      <c r="C37548" s="1433"/>
      <c r="E37548" s="1433"/>
      <c r="K37548" s="1433"/>
      <c r="L37548" s="1334"/>
    </row>
    <row r="37549" spans="1:12" ht="24" customHeight="1">
      <c r="A37549" s="1355"/>
      <c r="B37549" s="1355"/>
      <c r="C37549" s="1433"/>
      <c r="E37549" s="1433"/>
      <c r="K37549" s="1433"/>
      <c r="L37549" s="1334"/>
    </row>
    <row r="37550" spans="1:12" ht="24" customHeight="1">
      <c r="A37550" s="1355"/>
      <c r="B37550" s="1355"/>
      <c r="C37550" s="1433"/>
      <c r="E37550" s="1433"/>
      <c r="K37550" s="1433"/>
      <c r="L37550" s="1334"/>
    </row>
    <row r="37551" spans="1:12" ht="24" customHeight="1">
      <c r="A37551" s="1355"/>
      <c r="B37551" s="1355"/>
      <c r="C37551" s="1433"/>
      <c r="E37551" s="1433"/>
      <c r="K37551" s="1433"/>
      <c r="L37551" s="1334"/>
    </row>
    <row r="37552" spans="1:12" ht="24" customHeight="1">
      <c r="A37552" s="1355"/>
      <c r="B37552" s="1355"/>
      <c r="C37552" s="1433"/>
      <c r="E37552" s="1433"/>
      <c r="K37552" s="1433"/>
      <c r="L37552" s="1334"/>
    </row>
    <row r="37553" spans="1:12" ht="24" customHeight="1">
      <c r="A37553" s="1355"/>
      <c r="B37553" s="1355"/>
      <c r="C37553" s="1433"/>
      <c r="E37553" s="1433"/>
      <c r="K37553" s="1433"/>
      <c r="L37553" s="1334"/>
    </row>
    <row r="37554" spans="1:12" ht="24" customHeight="1">
      <c r="A37554" s="1355"/>
      <c r="B37554" s="1355"/>
      <c r="C37554" s="1433"/>
      <c r="E37554" s="1433"/>
      <c r="K37554" s="1433"/>
      <c r="L37554" s="1334"/>
    </row>
    <row r="37555" spans="1:12" ht="24" customHeight="1">
      <c r="A37555" s="1355"/>
      <c r="B37555" s="1355"/>
      <c r="C37555" s="1433"/>
      <c r="E37555" s="1433"/>
      <c r="K37555" s="1433"/>
      <c r="L37555" s="1334"/>
    </row>
    <row r="37556" spans="1:12" ht="24" customHeight="1">
      <c r="A37556" s="1355"/>
      <c r="B37556" s="1355"/>
      <c r="C37556" s="1433"/>
      <c r="E37556" s="1433"/>
      <c r="K37556" s="1433"/>
      <c r="L37556" s="1334"/>
    </row>
    <row r="37557" spans="1:12" ht="24" customHeight="1">
      <c r="A37557" s="1355"/>
      <c r="B37557" s="1355"/>
      <c r="C37557" s="1433"/>
      <c r="E37557" s="1433"/>
      <c r="K37557" s="1433"/>
      <c r="L37557" s="1334"/>
    </row>
    <row r="37558" spans="1:12" ht="24" customHeight="1">
      <c r="A37558" s="1355"/>
      <c r="B37558" s="1355"/>
      <c r="C37558" s="1433"/>
      <c r="E37558" s="1433"/>
      <c r="K37558" s="1433"/>
      <c r="L37558" s="1334"/>
    </row>
    <row r="37559" spans="1:12" ht="24" customHeight="1">
      <c r="A37559" s="1355"/>
      <c r="B37559" s="1355"/>
      <c r="C37559" s="1433"/>
      <c r="E37559" s="1433"/>
      <c r="K37559" s="1433"/>
      <c r="L37559" s="1334"/>
    </row>
    <row r="37560" spans="1:12" ht="24" customHeight="1">
      <c r="A37560" s="1355"/>
      <c r="B37560" s="1355"/>
      <c r="C37560" s="1433"/>
      <c r="E37560" s="1433"/>
      <c r="K37560" s="1433"/>
      <c r="L37560" s="1334"/>
    </row>
    <row r="37561" spans="1:12" ht="24" customHeight="1">
      <c r="A37561" s="1355"/>
      <c r="B37561" s="1355"/>
      <c r="C37561" s="1433"/>
      <c r="E37561" s="1433"/>
      <c r="K37561" s="1433"/>
      <c r="L37561" s="1334"/>
    </row>
    <row r="37562" spans="1:12" ht="24" customHeight="1">
      <c r="A37562" s="1355"/>
      <c r="B37562" s="1355"/>
      <c r="C37562" s="1433"/>
      <c r="E37562" s="1433"/>
      <c r="K37562" s="1433"/>
      <c r="L37562" s="1334"/>
    </row>
    <row r="37563" spans="1:12" ht="24" customHeight="1">
      <c r="A37563" s="1355"/>
      <c r="B37563" s="1355"/>
      <c r="C37563" s="1433"/>
      <c r="E37563" s="1433"/>
      <c r="K37563" s="1433"/>
      <c r="L37563" s="1334"/>
    </row>
    <row r="37564" spans="1:12" ht="24" customHeight="1">
      <c r="A37564" s="1355"/>
      <c r="B37564" s="1355"/>
      <c r="C37564" s="1433"/>
      <c r="E37564" s="1433"/>
      <c r="K37564" s="1433"/>
      <c r="L37564" s="1334"/>
    </row>
    <row r="37565" spans="1:12" ht="24" customHeight="1">
      <c r="A37565" s="1355"/>
      <c r="B37565" s="1355"/>
      <c r="C37565" s="1433"/>
      <c r="E37565" s="1433"/>
      <c r="K37565" s="1433"/>
      <c r="L37565" s="1334"/>
    </row>
    <row r="37566" spans="1:12" ht="24" customHeight="1">
      <c r="A37566" s="1355"/>
      <c r="B37566" s="1355"/>
      <c r="C37566" s="1433"/>
      <c r="E37566" s="1433"/>
      <c r="K37566" s="1433"/>
      <c r="L37566" s="1334"/>
    </row>
    <row r="37567" spans="1:12" ht="24" customHeight="1">
      <c r="A37567" s="1355"/>
      <c r="B37567" s="1355"/>
      <c r="C37567" s="1433"/>
      <c r="E37567" s="1433"/>
      <c r="K37567" s="1433"/>
      <c r="L37567" s="1334"/>
    </row>
    <row r="37568" spans="1:12" ht="24" customHeight="1">
      <c r="A37568" s="1355"/>
      <c r="B37568" s="1355"/>
      <c r="C37568" s="1433"/>
      <c r="E37568" s="1433"/>
      <c r="K37568" s="1433"/>
      <c r="L37568" s="1334"/>
    </row>
    <row r="37569" spans="1:12" ht="24" customHeight="1">
      <c r="A37569" s="1355"/>
      <c r="B37569" s="1355"/>
      <c r="C37569" s="1433"/>
      <c r="E37569" s="1433"/>
      <c r="K37569" s="1433"/>
      <c r="L37569" s="1334"/>
    </row>
    <row r="37570" spans="1:12" ht="24" customHeight="1">
      <c r="A37570" s="1355"/>
      <c r="B37570" s="1355"/>
      <c r="C37570" s="1433"/>
      <c r="E37570" s="1433"/>
      <c r="K37570" s="1433"/>
      <c r="L37570" s="1334"/>
    </row>
    <row r="37571" spans="1:12" ht="24" customHeight="1">
      <c r="A37571" s="1355"/>
      <c r="B37571" s="1355"/>
      <c r="C37571" s="1433"/>
      <c r="E37571" s="1433"/>
      <c r="K37571" s="1433"/>
      <c r="L37571" s="1334"/>
    </row>
    <row r="37572" spans="1:12" ht="24" customHeight="1">
      <c r="A37572" s="1355"/>
      <c r="B37572" s="1355"/>
      <c r="C37572" s="1433"/>
      <c r="E37572" s="1433"/>
      <c r="K37572" s="1433"/>
      <c r="L37572" s="1334"/>
    </row>
    <row r="37573" spans="1:12" ht="24" customHeight="1">
      <c r="A37573" s="1355"/>
      <c r="B37573" s="1355"/>
      <c r="C37573" s="1433"/>
      <c r="E37573" s="1433"/>
      <c r="K37573" s="1433"/>
      <c r="L37573" s="1334"/>
    </row>
    <row r="37574" spans="1:12" ht="24" customHeight="1">
      <c r="A37574" s="1355"/>
      <c r="B37574" s="1355"/>
      <c r="C37574" s="1433"/>
      <c r="E37574" s="1433"/>
      <c r="K37574" s="1433"/>
      <c r="L37574" s="1334"/>
    </row>
    <row r="37575" spans="1:12" ht="24" customHeight="1">
      <c r="A37575" s="1355"/>
      <c r="B37575" s="1355"/>
      <c r="C37575" s="1433"/>
      <c r="E37575" s="1433"/>
      <c r="K37575" s="1433"/>
      <c r="L37575" s="1334"/>
    </row>
    <row r="37576" spans="1:12" ht="24" customHeight="1">
      <c r="A37576" s="1355"/>
      <c r="B37576" s="1355"/>
      <c r="C37576" s="1433"/>
      <c r="E37576" s="1433"/>
      <c r="K37576" s="1433"/>
      <c r="L37576" s="1334"/>
    </row>
    <row r="37577" spans="1:12" ht="24" customHeight="1">
      <c r="A37577" s="1355"/>
      <c r="B37577" s="1355"/>
      <c r="C37577" s="1433"/>
      <c r="E37577" s="1433"/>
      <c r="K37577" s="1433"/>
      <c r="L37577" s="1334"/>
    </row>
    <row r="37578" spans="1:12" ht="24" customHeight="1">
      <c r="A37578" s="1355"/>
      <c r="B37578" s="1355"/>
      <c r="C37578" s="1433"/>
      <c r="E37578" s="1433"/>
      <c r="K37578" s="1433"/>
      <c r="L37578" s="1334"/>
    </row>
    <row r="37579" spans="1:12" ht="24" customHeight="1">
      <c r="A37579" s="1355"/>
      <c r="B37579" s="1355"/>
      <c r="C37579" s="1433"/>
      <c r="E37579" s="1433"/>
      <c r="K37579" s="1433"/>
      <c r="L37579" s="1334"/>
    </row>
    <row r="37580" spans="1:12" ht="24" customHeight="1">
      <c r="A37580" s="1355"/>
      <c r="B37580" s="1355"/>
      <c r="C37580" s="1433"/>
      <c r="E37580" s="1433"/>
      <c r="K37580" s="1433"/>
      <c r="L37580" s="1334"/>
    </row>
    <row r="37581" spans="1:12" ht="24" customHeight="1">
      <c r="A37581" s="1355"/>
      <c r="B37581" s="1355"/>
      <c r="C37581" s="1433"/>
      <c r="E37581" s="1433"/>
      <c r="K37581" s="1433"/>
      <c r="L37581" s="1334"/>
    </row>
    <row r="37582" spans="1:12" ht="24" customHeight="1">
      <c r="A37582" s="1355"/>
      <c r="B37582" s="1355"/>
      <c r="C37582" s="1433"/>
      <c r="E37582" s="1433"/>
      <c r="K37582" s="1433"/>
      <c r="L37582" s="1334"/>
    </row>
    <row r="37583" spans="1:12" ht="24" customHeight="1">
      <c r="A37583" s="1355"/>
      <c r="B37583" s="1355"/>
      <c r="C37583" s="1433"/>
      <c r="E37583" s="1433"/>
      <c r="K37583" s="1433"/>
      <c r="L37583" s="1334"/>
    </row>
    <row r="37584" spans="1:12" ht="24" customHeight="1">
      <c r="A37584" s="1355"/>
      <c r="B37584" s="1355"/>
      <c r="C37584" s="1433"/>
      <c r="E37584" s="1433"/>
      <c r="K37584" s="1433"/>
      <c r="L37584" s="1334"/>
    </row>
    <row r="37585" spans="1:12" ht="24" customHeight="1">
      <c r="A37585" s="1355"/>
      <c r="B37585" s="1355"/>
      <c r="C37585" s="1433"/>
      <c r="E37585" s="1433"/>
      <c r="K37585" s="1433"/>
      <c r="L37585" s="1334"/>
    </row>
    <row r="37586" spans="1:12" ht="24" customHeight="1">
      <c r="A37586" s="1355"/>
      <c r="B37586" s="1355"/>
      <c r="C37586" s="1433"/>
      <c r="E37586" s="1433"/>
      <c r="K37586" s="1433"/>
      <c r="L37586" s="1334"/>
    </row>
    <row r="37587" spans="1:12" ht="24" customHeight="1">
      <c r="A37587" s="1355"/>
      <c r="B37587" s="1355"/>
      <c r="C37587" s="1433"/>
      <c r="E37587" s="1433"/>
      <c r="K37587" s="1433"/>
      <c r="L37587" s="1334"/>
    </row>
    <row r="37588" spans="1:12" ht="24" customHeight="1">
      <c r="A37588" s="1355"/>
      <c r="B37588" s="1355"/>
      <c r="C37588" s="1433"/>
      <c r="E37588" s="1433"/>
      <c r="K37588" s="1433"/>
      <c r="L37588" s="1334"/>
    </row>
    <row r="37589" spans="1:12" ht="24" customHeight="1">
      <c r="A37589" s="1355"/>
      <c r="B37589" s="1355"/>
      <c r="C37589" s="1433"/>
      <c r="E37589" s="1433"/>
      <c r="K37589" s="1433"/>
      <c r="L37589" s="1334"/>
    </row>
    <row r="37590" spans="1:12" ht="24" customHeight="1">
      <c r="A37590" s="1355"/>
      <c r="B37590" s="1355"/>
      <c r="C37590" s="1433"/>
      <c r="E37590" s="1433"/>
      <c r="K37590" s="1433"/>
      <c r="L37590" s="1334"/>
    </row>
    <row r="37591" spans="1:12" ht="24" customHeight="1">
      <c r="A37591" s="1355"/>
      <c r="B37591" s="1355"/>
      <c r="C37591" s="1433"/>
      <c r="E37591" s="1433"/>
      <c r="K37591" s="1433"/>
      <c r="L37591" s="1334"/>
    </row>
    <row r="37592" spans="1:12" ht="24" customHeight="1">
      <c r="A37592" s="1355"/>
      <c r="B37592" s="1355"/>
      <c r="C37592" s="1433"/>
      <c r="E37592" s="1433"/>
      <c r="K37592" s="1433"/>
      <c r="L37592" s="1334"/>
    </row>
    <row r="37593" spans="1:12" ht="24" customHeight="1">
      <c r="A37593" s="1355"/>
      <c r="B37593" s="1355"/>
      <c r="C37593" s="1433"/>
      <c r="E37593" s="1433"/>
      <c r="K37593" s="1433"/>
      <c r="L37593" s="1334"/>
    </row>
    <row r="37594" spans="1:12" ht="24" customHeight="1">
      <c r="A37594" s="1355"/>
      <c r="B37594" s="1355"/>
      <c r="C37594" s="1433"/>
      <c r="E37594" s="1433"/>
      <c r="K37594" s="1433"/>
      <c r="L37594" s="1334"/>
    </row>
    <row r="37595" spans="1:12" ht="24" customHeight="1">
      <c r="A37595" s="1355"/>
      <c r="B37595" s="1355"/>
      <c r="C37595" s="1433"/>
      <c r="E37595" s="1433"/>
      <c r="K37595" s="1433"/>
      <c r="L37595" s="1334"/>
    </row>
    <row r="37596" spans="1:12" ht="24" customHeight="1">
      <c r="A37596" s="1355"/>
      <c r="B37596" s="1355"/>
      <c r="C37596" s="1433"/>
      <c r="E37596" s="1433"/>
      <c r="K37596" s="1433"/>
      <c r="L37596" s="1334"/>
    </row>
    <row r="37597" spans="1:12" ht="24" customHeight="1">
      <c r="A37597" s="1355"/>
      <c r="B37597" s="1355"/>
      <c r="C37597" s="1433"/>
      <c r="E37597" s="1433"/>
      <c r="K37597" s="1433"/>
      <c r="L37597" s="1334"/>
    </row>
    <row r="37598" spans="1:12" ht="24" customHeight="1">
      <c r="A37598" s="1355"/>
      <c r="B37598" s="1355"/>
      <c r="C37598" s="1433"/>
      <c r="E37598" s="1433"/>
      <c r="K37598" s="1433"/>
      <c r="L37598" s="1334"/>
    </row>
    <row r="37599" spans="1:12" ht="24" customHeight="1">
      <c r="A37599" s="1355"/>
      <c r="B37599" s="1355"/>
      <c r="C37599" s="1433"/>
      <c r="E37599" s="1433"/>
      <c r="K37599" s="1433"/>
      <c r="L37599" s="1334"/>
    </row>
    <row r="37600" spans="1:12" ht="24" customHeight="1">
      <c r="A37600" s="1355"/>
      <c r="B37600" s="1355"/>
      <c r="C37600" s="1433"/>
      <c r="E37600" s="1433"/>
      <c r="K37600" s="1433"/>
      <c r="L37600" s="1334"/>
    </row>
    <row r="37601" spans="1:12" ht="24" customHeight="1">
      <c r="A37601" s="1355"/>
      <c r="B37601" s="1355"/>
      <c r="C37601" s="1433"/>
      <c r="E37601" s="1433"/>
      <c r="K37601" s="1433"/>
      <c r="L37601" s="1334"/>
    </row>
    <row r="37602" spans="1:12" ht="24" customHeight="1">
      <c r="A37602" s="1355"/>
      <c r="B37602" s="1355"/>
      <c r="C37602" s="1433"/>
      <c r="E37602" s="1433"/>
      <c r="K37602" s="1433"/>
      <c r="L37602" s="1334"/>
    </row>
    <row r="37603" spans="1:12" ht="24" customHeight="1">
      <c r="A37603" s="1355"/>
      <c r="B37603" s="1355"/>
      <c r="C37603" s="1433"/>
      <c r="E37603" s="1433"/>
      <c r="K37603" s="1433"/>
      <c r="L37603" s="1334"/>
    </row>
    <row r="37604" spans="1:12" ht="24" customHeight="1">
      <c r="A37604" s="1355"/>
      <c r="B37604" s="1355"/>
      <c r="C37604" s="1433"/>
      <c r="E37604" s="1433"/>
      <c r="K37604" s="1433"/>
      <c r="L37604" s="1334"/>
    </row>
    <row r="37605" spans="1:12" ht="24" customHeight="1">
      <c r="A37605" s="1355"/>
      <c r="B37605" s="1355"/>
      <c r="C37605" s="1433"/>
      <c r="E37605" s="1433"/>
      <c r="K37605" s="1433"/>
      <c r="L37605" s="1334"/>
    </row>
    <row r="37606" spans="1:12" ht="24" customHeight="1">
      <c r="A37606" s="1355"/>
      <c r="B37606" s="1355"/>
      <c r="C37606" s="1433"/>
      <c r="E37606" s="1433"/>
      <c r="K37606" s="1433"/>
      <c r="L37606" s="1334"/>
    </row>
    <row r="37607" spans="1:12" ht="24" customHeight="1">
      <c r="A37607" s="1355"/>
      <c r="B37607" s="1355"/>
      <c r="C37607" s="1433"/>
      <c r="E37607" s="1433"/>
      <c r="K37607" s="1433"/>
      <c r="L37607" s="1334"/>
    </row>
    <row r="37608" spans="1:12" ht="24" customHeight="1">
      <c r="A37608" s="1355"/>
      <c r="B37608" s="1355"/>
      <c r="C37608" s="1433"/>
      <c r="E37608" s="1433"/>
      <c r="K37608" s="1433"/>
      <c r="L37608" s="1334"/>
    </row>
    <row r="37609" spans="1:12" ht="24" customHeight="1">
      <c r="A37609" s="1355"/>
      <c r="B37609" s="1355"/>
      <c r="C37609" s="1433"/>
      <c r="E37609" s="1433"/>
      <c r="K37609" s="1433"/>
      <c r="L37609" s="1334"/>
    </row>
    <row r="37610" spans="1:12" ht="24" customHeight="1">
      <c r="A37610" s="1355"/>
      <c r="B37610" s="1355"/>
      <c r="C37610" s="1433"/>
      <c r="E37610" s="1433"/>
      <c r="K37610" s="1433"/>
      <c r="L37610" s="1334"/>
    </row>
    <row r="37611" spans="1:12" ht="24" customHeight="1">
      <c r="A37611" s="1355"/>
      <c r="B37611" s="1355"/>
      <c r="C37611" s="1433"/>
      <c r="E37611" s="1433"/>
      <c r="K37611" s="1433"/>
      <c r="L37611" s="1334"/>
    </row>
    <row r="37612" spans="1:12" ht="24" customHeight="1">
      <c r="A37612" s="1355"/>
      <c r="B37612" s="1355"/>
      <c r="C37612" s="1433"/>
      <c r="E37612" s="1433"/>
      <c r="K37612" s="1433"/>
      <c r="L37612" s="1334"/>
    </row>
    <row r="37613" spans="1:12" ht="24" customHeight="1">
      <c r="A37613" s="1355"/>
      <c r="B37613" s="1355"/>
      <c r="C37613" s="1433"/>
      <c r="E37613" s="1433"/>
      <c r="K37613" s="1433"/>
      <c r="L37613" s="1334"/>
    </row>
    <row r="37614" spans="1:12" ht="24" customHeight="1">
      <c r="A37614" s="1355"/>
      <c r="B37614" s="1355"/>
      <c r="C37614" s="1433"/>
      <c r="E37614" s="1433"/>
      <c r="K37614" s="1433"/>
      <c r="L37614" s="1334"/>
    </row>
    <row r="37615" spans="1:12" ht="24" customHeight="1">
      <c r="A37615" s="1355"/>
      <c r="B37615" s="1355"/>
      <c r="C37615" s="1433"/>
      <c r="E37615" s="1433"/>
      <c r="K37615" s="1433"/>
      <c r="L37615" s="1334"/>
    </row>
    <row r="37616" spans="1:12" ht="24" customHeight="1">
      <c r="A37616" s="1355"/>
      <c r="B37616" s="1355"/>
      <c r="C37616" s="1433"/>
      <c r="E37616" s="1433"/>
      <c r="K37616" s="1433"/>
      <c r="L37616" s="1334"/>
    </row>
    <row r="37617" spans="1:12" ht="24" customHeight="1">
      <c r="A37617" s="1355"/>
      <c r="B37617" s="1355"/>
      <c r="C37617" s="1433"/>
      <c r="E37617" s="1433"/>
      <c r="K37617" s="1433"/>
      <c r="L37617" s="1334"/>
    </row>
    <row r="37618" spans="1:12" ht="24" customHeight="1">
      <c r="A37618" s="1355"/>
      <c r="B37618" s="1355"/>
      <c r="C37618" s="1433"/>
      <c r="E37618" s="1433"/>
      <c r="K37618" s="1433"/>
      <c r="L37618" s="1334"/>
    </row>
    <row r="37619" spans="1:12" ht="24" customHeight="1">
      <c r="A37619" s="1355"/>
      <c r="B37619" s="1355"/>
      <c r="C37619" s="1433"/>
      <c r="E37619" s="1433"/>
      <c r="K37619" s="1433"/>
      <c r="L37619" s="1334"/>
    </row>
    <row r="37620" spans="1:12" ht="24" customHeight="1">
      <c r="A37620" s="1355"/>
      <c r="B37620" s="1355"/>
      <c r="C37620" s="1433"/>
      <c r="E37620" s="1433"/>
      <c r="K37620" s="1433"/>
      <c r="L37620" s="1334"/>
    </row>
    <row r="37621" spans="1:12" ht="24" customHeight="1">
      <c r="A37621" s="1355"/>
      <c r="B37621" s="1355"/>
      <c r="C37621" s="1433"/>
      <c r="E37621" s="1433"/>
      <c r="K37621" s="1433"/>
      <c r="L37621" s="1334"/>
    </row>
    <row r="37622" spans="1:12" ht="24" customHeight="1">
      <c r="A37622" s="1355"/>
      <c r="B37622" s="1355"/>
      <c r="C37622" s="1433"/>
      <c r="E37622" s="1433"/>
      <c r="K37622" s="1433"/>
      <c r="L37622" s="1334"/>
    </row>
    <row r="37623" spans="1:12" ht="24" customHeight="1">
      <c r="A37623" s="1355"/>
      <c r="B37623" s="1355"/>
      <c r="C37623" s="1433"/>
      <c r="E37623" s="1433"/>
      <c r="K37623" s="1433"/>
      <c r="L37623" s="1334"/>
    </row>
    <row r="37624" spans="1:12" ht="24" customHeight="1">
      <c r="A37624" s="1355"/>
      <c r="B37624" s="1355"/>
      <c r="C37624" s="1433"/>
      <c r="E37624" s="1433"/>
      <c r="K37624" s="1433"/>
      <c r="L37624" s="1334"/>
    </row>
    <row r="37625" spans="1:12" ht="24" customHeight="1">
      <c r="A37625" s="1355"/>
      <c r="B37625" s="1355"/>
      <c r="C37625" s="1433"/>
      <c r="E37625" s="1433"/>
      <c r="K37625" s="1433"/>
      <c r="L37625" s="1334"/>
    </row>
    <row r="37626" spans="1:12" ht="24" customHeight="1">
      <c r="A37626" s="1355"/>
      <c r="B37626" s="1355"/>
      <c r="C37626" s="1433"/>
      <c r="E37626" s="1433"/>
      <c r="K37626" s="1433"/>
      <c r="L37626" s="1334"/>
    </row>
    <row r="37627" spans="1:12" ht="24" customHeight="1">
      <c r="A37627" s="1355"/>
      <c r="B37627" s="1355"/>
      <c r="C37627" s="1433"/>
      <c r="E37627" s="1433"/>
      <c r="K37627" s="1433"/>
      <c r="L37627" s="1334"/>
    </row>
    <row r="37628" spans="1:12" ht="24" customHeight="1">
      <c r="A37628" s="1355"/>
      <c r="B37628" s="1355"/>
      <c r="C37628" s="1433"/>
      <c r="E37628" s="1433"/>
      <c r="K37628" s="1433"/>
      <c r="L37628" s="1334"/>
    </row>
    <row r="37629" spans="1:12" ht="24" customHeight="1">
      <c r="A37629" s="1355"/>
      <c r="B37629" s="1355"/>
      <c r="C37629" s="1433"/>
      <c r="E37629" s="1433"/>
      <c r="K37629" s="1433"/>
      <c r="L37629" s="1334"/>
    </row>
    <row r="37630" spans="1:12" ht="24" customHeight="1">
      <c r="A37630" s="1355"/>
      <c r="B37630" s="1355"/>
      <c r="C37630" s="1433"/>
      <c r="E37630" s="1433"/>
      <c r="K37630" s="1433"/>
      <c r="L37630" s="1334"/>
    </row>
    <row r="37631" spans="1:12" ht="24" customHeight="1">
      <c r="A37631" s="1355"/>
      <c r="B37631" s="1355"/>
      <c r="C37631" s="1433"/>
      <c r="E37631" s="1433"/>
      <c r="K37631" s="1433"/>
      <c r="L37631" s="1334"/>
    </row>
    <row r="37632" spans="1:12" ht="24" customHeight="1">
      <c r="A37632" s="1355"/>
      <c r="B37632" s="1355"/>
      <c r="C37632" s="1433"/>
      <c r="E37632" s="1433"/>
      <c r="K37632" s="1433"/>
      <c r="L37632" s="1334"/>
    </row>
    <row r="37633" spans="1:12" ht="24" customHeight="1">
      <c r="A37633" s="1355"/>
      <c r="B37633" s="1355"/>
      <c r="C37633" s="1433"/>
      <c r="E37633" s="1433"/>
      <c r="K37633" s="1433"/>
      <c r="L37633" s="1334"/>
    </row>
    <row r="37634" spans="1:12" ht="24" customHeight="1">
      <c r="A37634" s="1355"/>
      <c r="B37634" s="1355"/>
      <c r="C37634" s="1433"/>
      <c r="E37634" s="1433"/>
      <c r="K37634" s="1433"/>
      <c r="L37634" s="1334"/>
    </row>
    <row r="37635" spans="1:12" ht="24" customHeight="1">
      <c r="A37635" s="1355"/>
      <c r="B37635" s="1355"/>
      <c r="C37635" s="1433"/>
      <c r="E37635" s="1433"/>
      <c r="K37635" s="1433"/>
      <c r="L37635" s="1334"/>
    </row>
    <row r="37636" spans="1:12" ht="24" customHeight="1">
      <c r="A37636" s="1355"/>
      <c r="B37636" s="1355"/>
      <c r="C37636" s="1433"/>
      <c r="E37636" s="1433"/>
      <c r="K37636" s="1433"/>
      <c r="L37636" s="1334"/>
    </row>
    <row r="37637" spans="1:12" ht="24" customHeight="1">
      <c r="A37637" s="1355"/>
      <c r="B37637" s="1355"/>
      <c r="C37637" s="1433"/>
      <c r="E37637" s="1433"/>
      <c r="K37637" s="1433"/>
      <c r="L37637" s="1334"/>
    </row>
    <row r="37638" spans="1:12" ht="24" customHeight="1">
      <c r="A37638" s="1355"/>
      <c r="B37638" s="1355"/>
      <c r="C37638" s="1433"/>
      <c r="E37638" s="1433"/>
      <c r="K37638" s="1433"/>
      <c r="L37638" s="1334"/>
    </row>
    <row r="37639" spans="1:12" ht="24" customHeight="1">
      <c r="A37639" s="1355"/>
      <c r="B37639" s="1355"/>
      <c r="C37639" s="1433"/>
      <c r="E37639" s="1433"/>
      <c r="K37639" s="1433"/>
      <c r="L37639" s="1334"/>
    </row>
    <row r="37640" spans="1:12" ht="24" customHeight="1">
      <c r="A37640" s="1355"/>
      <c r="B37640" s="1355"/>
      <c r="C37640" s="1433"/>
      <c r="E37640" s="1433"/>
      <c r="K37640" s="1433"/>
      <c r="L37640" s="1334"/>
    </row>
    <row r="37641" spans="1:12" ht="24" customHeight="1">
      <c r="A37641" s="1355"/>
      <c r="B37641" s="1355"/>
      <c r="C37641" s="1433"/>
      <c r="E37641" s="1433"/>
      <c r="K37641" s="1433"/>
      <c r="L37641" s="1334"/>
    </row>
    <row r="37642" spans="1:12" ht="24" customHeight="1">
      <c r="A37642" s="1355"/>
      <c r="B37642" s="1355"/>
      <c r="C37642" s="1433"/>
      <c r="E37642" s="1433"/>
      <c r="K37642" s="1433"/>
      <c r="L37642" s="1334"/>
    </row>
    <row r="37643" spans="1:12" ht="24" customHeight="1">
      <c r="A37643" s="1355"/>
      <c r="B37643" s="1355"/>
      <c r="C37643" s="1433"/>
      <c r="E37643" s="1433"/>
      <c r="K37643" s="1433"/>
      <c r="L37643" s="1334"/>
    </row>
    <row r="37644" spans="1:12" ht="24" customHeight="1">
      <c r="A37644" s="1355"/>
      <c r="B37644" s="1355"/>
      <c r="C37644" s="1433"/>
      <c r="E37644" s="1433"/>
      <c r="K37644" s="1433"/>
      <c r="L37644" s="1334"/>
    </row>
    <row r="37645" spans="1:12" ht="24" customHeight="1">
      <c r="A37645" s="1355"/>
      <c r="B37645" s="1355"/>
      <c r="C37645" s="1433"/>
      <c r="E37645" s="1433"/>
      <c r="K37645" s="1433"/>
      <c r="L37645" s="1334"/>
    </row>
    <row r="37646" spans="1:12" ht="24" customHeight="1">
      <c r="A37646" s="1355"/>
      <c r="B37646" s="1355"/>
      <c r="C37646" s="1433"/>
      <c r="E37646" s="1433"/>
      <c r="K37646" s="1433"/>
      <c r="L37646" s="1334"/>
    </row>
    <row r="37647" spans="1:12" ht="24" customHeight="1">
      <c r="A37647" s="1355"/>
      <c r="B37647" s="1355"/>
      <c r="C37647" s="1433"/>
      <c r="E37647" s="1433"/>
      <c r="K37647" s="1433"/>
      <c r="L37647" s="1334"/>
    </row>
    <row r="37648" spans="1:12" ht="24" customHeight="1">
      <c r="A37648" s="1355"/>
      <c r="B37648" s="1355"/>
      <c r="C37648" s="1433"/>
      <c r="E37648" s="1433"/>
      <c r="K37648" s="1433"/>
      <c r="L37648" s="1334"/>
    </row>
    <row r="37649" spans="1:12" ht="24" customHeight="1">
      <c r="A37649" s="1355"/>
      <c r="B37649" s="1355"/>
      <c r="C37649" s="1433"/>
      <c r="E37649" s="1433"/>
      <c r="K37649" s="1433"/>
      <c r="L37649" s="1334"/>
    </row>
    <row r="37650" spans="1:12" ht="24" customHeight="1">
      <c r="A37650" s="1355"/>
      <c r="B37650" s="1355"/>
      <c r="C37650" s="1433"/>
      <c r="E37650" s="1433"/>
      <c r="K37650" s="1433"/>
      <c r="L37650" s="1334"/>
    </row>
    <row r="37651" spans="1:12" ht="24" customHeight="1">
      <c r="A37651" s="1355"/>
      <c r="B37651" s="1355"/>
      <c r="C37651" s="1433"/>
      <c r="E37651" s="1433"/>
      <c r="K37651" s="1433"/>
      <c r="L37651" s="1334"/>
    </row>
    <row r="37652" spans="1:12" ht="24" customHeight="1">
      <c r="A37652" s="1355"/>
      <c r="B37652" s="1355"/>
      <c r="C37652" s="1433"/>
      <c r="E37652" s="1433"/>
      <c r="K37652" s="1433"/>
      <c r="L37652" s="1334"/>
    </row>
    <row r="37653" spans="1:12" ht="24" customHeight="1">
      <c r="A37653" s="1355"/>
      <c r="B37653" s="1355"/>
      <c r="C37653" s="1433"/>
      <c r="E37653" s="1433"/>
      <c r="K37653" s="1433"/>
      <c r="L37653" s="1334"/>
    </row>
    <row r="37654" spans="1:12" ht="24" customHeight="1">
      <c r="A37654" s="1355"/>
      <c r="B37654" s="1355"/>
      <c r="C37654" s="1433"/>
      <c r="E37654" s="1433"/>
      <c r="K37654" s="1433"/>
      <c r="L37654" s="1334"/>
    </row>
    <row r="37655" spans="1:12" ht="24" customHeight="1">
      <c r="A37655" s="1355"/>
      <c r="B37655" s="1355"/>
      <c r="C37655" s="1433"/>
      <c r="E37655" s="1433"/>
      <c r="K37655" s="1433"/>
      <c r="L37655" s="1334"/>
    </row>
    <row r="37656" spans="1:12" ht="24" customHeight="1">
      <c r="A37656" s="1355"/>
      <c r="B37656" s="1355"/>
      <c r="C37656" s="1433"/>
      <c r="E37656" s="1433"/>
      <c r="K37656" s="1433"/>
      <c r="L37656" s="1334"/>
    </row>
    <row r="37657" spans="1:12" ht="24" customHeight="1">
      <c r="A37657" s="1355"/>
      <c r="B37657" s="1355"/>
      <c r="C37657" s="1433"/>
      <c r="E37657" s="1433"/>
      <c r="K37657" s="1433"/>
      <c r="L37657" s="1334"/>
    </row>
    <row r="37658" spans="1:12" ht="24" customHeight="1">
      <c r="A37658" s="1355"/>
      <c r="B37658" s="1355"/>
      <c r="C37658" s="1433"/>
      <c r="E37658" s="1433"/>
      <c r="K37658" s="1433"/>
      <c r="L37658" s="1334"/>
    </row>
    <row r="37659" spans="1:12" ht="24" customHeight="1">
      <c r="A37659" s="1355"/>
      <c r="B37659" s="1355"/>
      <c r="C37659" s="1433"/>
      <c r="E37659" s="1433"/>
      <c r="K37659" s="1433"/>
      <c r="L37659" s="1334"/>
    </row>
    <row r="37660" spans="1:12" ht="24" customHeight="1">
      <c r="A37660" s="1355"/>
      <c r="B37660" s="1355"/>
      <c r="C37660" s="1433"/>
      <c r="E37660" s="1433"/>
      <c r="K37660" s="1433"/>
      <c r="L37660" s="1334"/>
    </row>
    <row r="37661" spans="1:12" ht="24" customHeight="1">
      <c r="A37661" s="1355"/>
      <c r="B37661" s="1355"/>
      <c r="C37661" s="1433"/>
      <c r="E37661" s="1433"/>
      <c r="K37661" s="1433"/>
      <c r="L37661" s="1334"/>
    </row>
    <row r="37662" spans="1:12" ht="24" customHeight="1">
      <c r="A37662" s="1355"/>
      <c r="B37662" s="1355"/>
      <c r="C37662" s="1433"/>
      <c r="E37662" s="1433"/>
      <c r="K37662" s="1433"/>
      <c r="L37662" s="1334"/>
    </row>
    <row r="37663" spans="1:12" ht="24" customHeight="1">
      <c r="A37663" s="1355"/>
      <c r="B37663" s="1355"/>
      <c r="C37663" s="1433"/>
      <c r="E37663" s="1433"/>
      <c r="K37663" s="1433"/>
      <c r="L37663" s="1334"/>
    </row>
    <row r="37664" spans="1:12" ht="24" customHeight="1">
      <c r="A37664" s="1355"/>
      <c r="B37664" s="1355"/>
      <c r="C37664" s="1433"/>
      <c r="E37664" s="1433"/>
      <c r="K37664" s="1433"/>
      <c r="L37664" s="1334"/>
    </row>
    <row r="37665" spans="1:12" ht="24" customHeight="1">
      <c r="A37665" s="1355"/>
      <c r="B37665" s="1355"/>
      <c r="C37665" s="1433"/>
      <c r="E37665" s="1433"/>
      <c r="K37665" s="1433"/>
      <c r="L37665" s="1334"/>
    </row>
    <row r="37666" spans="1:12" ht="24" customHeight="1">
      <c r="A37666" s="1355"/>
      <c r="B37666" s="1355"/>
      <c r="C37666" s="1433"/>
      <c r="E37666" s="1433"/>
      <c r="K37666" s="1433"/>
      <c r="L37666" s="1334"/>
    </row>
    <row r="37667" spans="1:12" ht="24" customHeight="1">
      <c r="A37667" s="1355"/>
      <c r="B37667" s="1355"/>
      <c r="C37667" s="1433"/>
      <c r="E37667" s="1433"/>
      <c r="K37667" s="1433"/>
      <c r="L37667" s="1334"/>
    </row>
    <row r="37668" spans="1:12" ht="24" customHeight="1">
      <c r="A37668" s="1355"/>
      <c r="B37668" s="1355"/>
      <c r="C37668" s="1433"/>
      <c r="E37668" s="1433"/>
      <c r="K37668" s="1433"/>
      <c r="L37668" s="1334"/>
    </row>
    <row r="37669" spans="1:12" ht="24" customHeight="1">
      <c r="A37669" s="1355"/>
      <c r="B37669" s="1355"/>
      <c r="C37669" s="1433"/>
      <c r="E37669" s="1433"/>
      <c r="K37669" s="1433"/>
      <c r="L37669" s="1334"/>
    </row>
    <row r="37670" spans="1:12" ht="24" customHeight="1">
      <c r="A37670" s="1355"/>
      <c r="B37670" s="1355"/>
      <c r="C37670" s="1433"/>
      <c r="E37670" s="1433"/>
      <c r="K37670" s="1433"/>
      <c r="L37670" s="1334"/>
    </row>
    <row r="37671" spans="1:12" ht="24" customHeight="1">
      <c r="A37671" s="1355"/>
      <c r="B37671" s="1355"/>
      <c r="C37671" s="1433"/>
      <c r="E37671" s="1433"/>
      <c r="K37671" s="1433"/>
      <c r="L37671" s="1334"/>
    </row>
    <row r="37672" spans="1:12" ht="24" customHeight="1">
      <c r="A37672" s="1355"/>
      <c r="B37672" s="1355"/>
      <c r="C37672" s="1433"/>
      <c r="E37672" s="1433"/>
      <c r="K37672" s="1433"/>
      <c r="L37672" s="1334"/>
    </row>
    <row r="37673" spans="1:12" ht="24" customHeight="1">
      <c r="A37673" s="1355"/>
      <c r="B37673" s="1355"/>
      <c r="C37673" s="1433"/>
      <c r="E37673" s="1433"/>
      <c r="K37673" s="1433"/>
      <c r="L37673" s="1334"/>
    </row>
    <row r="37674" spans="1:12" ht="24" customHeight="1">
      <c r="A37674" s="1355"/>
      <c r="B37674" s="1355"/>
      <c r="C37674" s="1433"/>
      <c r="E37674" s="1433"/>
      <c r="K37674" s="1433"/>
      <c r="L37674" s="1334"/>
    </row>
    <row r="37675" spans="1:12" ht="24" customHeight="1">
      <c r="A37675" s="1355"/>
      <c r="B37675" s="1355"/>
      <c r="C37675" s="1433"/>
      <c r="E37675" s="1433"/>
      <c r="K37675" s="1433"/>
      <c r="L37675" s="1334"/>
    </row>
    <row r="37676" spans="1:12" ht="24" customHeight="1">
      <c r="A37676" s="1355"/>
      <c r="B37676" s="1355"/>
      <c r="C37676" s="1433"/>
      <c r="E37676" s="1433"/>
      <c r="K37676" s="1433"/>
      <c r="L37676" s="1334"/>
    </row>
    <row r="37677" spans="1:12" ht="24" customHeight="1">
      <c r="A37677" s="1355"/>
      <c r="B37677" s="1355"/>
      <c r="C37677" s="1433"/>
      <c r="E37677" s="1433"/>
      <c r="K37677" s="1433"/>
      <c r="L37677" s="1334"/>
    </row>
    <row r="37678" spans="1:12" ht="24" customHeight="1">
      <c r="A37678" s="1355"/>
      <c r="B37678" s="1355"/>
      <c r="C37678" s="1433"/>
      <c r="E37678" s="1433"/>
      <c r="K37678" s="1433"/>
      <c r="L37678" s="1334"/>
    </row>
    <row r="37679" spans="1:12" ht="24" customHeight="1">
      <c r="A37679" s="1355"/>
      <c r="B37679" s="1355"/>
      <c r="C37679" s="1433"/>
      <c r="E37679" s="1433"/>
      <c r="K37679" s="1433"/>
      <c r="L37679" s="1334"/>
    </row>
    <row r="37680" spans="1:12" ht="24" customHeight="1">
      <c r="A37680" s="1355"/>
      <c r="B37680" s="1355"/>
      <c r="C37680" s="1433"/>
      <c r="E37680" s="1433"/>
      <c r="K37680" s="1433"/>
      <c r="L37680" s="1334"/>
    </row>
    <row r="37681" spans="1:12" ht="24" customHeight="1">
      <c r="A37681" s="1355"/>
      <c r="B37681" s="1355"/>
      <c r="C37681" s="1433"/>
      <c r="E37681" s="1433"/>
      <c r="K37681" s="1433"/>
      <c r="L37681" s="1334"/>
    </row>
    <row r="37682" spans="1:12" ht="24" customHeight="1">
      <c r="A37682" s="1355"/>
      <c r="B37682" s="1355"/>
      <c r="C37682" s="1433"/>
      <c r="E37682" s="1433"/>
      <c r="K37682" s="1433"/>
      <c r="L37682" s="1334"/>
    </row>
    <row r="37683" spans="1:12" ht="24" customHeight="1">
      <c r="A37683" s="1355"/>
      <c r="B37683" s="1355"/>
      <c r="C37683" s="1433"/>
      <c r="E37683" s="1433"/>
      <c r="K37683" s="1433"/>
      <c r="L37683" s="1334"/>
    </row>
    <row r="37684" spans="1:12" ht="24" customHeight="1">
      <c r="A37684" s="1355"/>
      <c r="B37684" s="1355"/>
      <c r="C37684" s="1433"/>
      <c r="E37684" s="1433"/>
      <c r="K37684" s="1433"/>
      <c r="L37684" s="1334"/>
    </row>
    <row r="37685" spans="1:12" ht="24" customHeight="1">
      <c r="A37685" s="1355"/>
      <c r="B37685" s="1355"/>
      <c r="C37685" s="1433"/>
      <c r="E37685" s="1433"/>
      <c r="K37685" s="1433"/>
      <c r="L37685" s="1334"/>
    </row>
    <row r="37686" spans="1:12" ht="24" customHeight="1">
      <c r="A37686" s="1355"/>
      <c r="B37686" s="1355"/>
      <c r="C37686" s="1433"/>
      <c r="E37686" s="1433"/>
      <c r="K37686" s="1433"/>
      <c r="L37686" s="1334"/>
    </row>
    <row r="37687" spans="1:12" ht="24" customHeight="1">
      <c r="A37687" s="1355"/>
      <c r="B37687" s="1355"/>
      <c r="C37687" s="1433"/>
      <c r="E37687" s="1433"/>
      <c r="K37687" s="1433"/>
      <c r="L37687" s="1334"/>
    </row>
    <row r="37688" spans="1:12" ht="24" customHeight="1">
      <c r="A37688" s="1355"/>
      <c r="B37688" s="1355"/>
      <c r="C37688" s="1433"/>
      <c r="E37688" s="1433"/>
      <c r="K37688" s="1433"/>
      <c r="L37688" s="1334"/>
    </row>
    <row r="37689" spans="1:12" ht="24" customHeight="1">
      <c r="A37689" s="1355"/>
      <c r="B37689" s="1355"/>
      <c r="C37689" s="1433"/>
      <c r="E37689" s="1433"/>
      <c r="K37689" s="1433"/>
      <c r="L37689" s="1334"/>
    </row>
    <row r="37690" spans="1:12" ht="24" customHeight="1">
      <c r="A37690" s="1355"/>
      <c r="B37690" s="1355"/>
      <c r="C37690" s="1433"/>
      <c r="E37690" s="1433"/>
      <c r="K37690" s="1433"/>
      <c r="L37690" s="1334"/>
    </row>
    <row r="37691" spans="1:12" ht="24" customHeight="1">
      <c r="A37691" s="1355"/>
      <c r="B37691" s="1355"/>
      <c r="C37691" s="1433"/>
      <c r="E37691" s="1433"/>
      <c r="K37691" s="1433"/>
      <c r="L37691" s="1334"/>
    </row>
    <row r="37692" spans="1:12" ht="24" customHeight="1">
      <c r="A37692" s="1355"/>
      <c r="B37692" s="1355"/>
      <c r="C37692" s="1433"/>
      <c r="E37692" s="1433"/>
      <c r="K37692" s="1433"/>
      <c r="L37692" s="1334"/>
    </row>
    <row r="37693" spans="1:12" ht="24" customHeight="1">
      <c r="A37693" s="1355"/>
      <c r="B37693" s="1355"/>
      <c r="C37693" s="1433"/>
      <c r="E37693" s="1433"/>
      <c r="K37693" s="1433"/>
      <c r="L37693" s="1334"/>
    </row>
    <row r="37694" spans="1:12" ht="24" customHeight="1">
      <c r="A37694" s="1355"/>
      <c r="B37694" s="1355"/>
      <c r="C37694" s="1433"/>
      <c r="E37694" s="1433"/>
      <c r="K37694" s="1433"/>
      <c r="L37694" s="1334"/>
    </row>
    <row r="37695" spans="1:12" ht="24" customHeight="1">
      <c r="A37695" s="1355"/>
      <c r="B37695" s="1355"/>
      <c r="C37695" s="1433"/>
      <c r="E37695" s="1433"/>
      <c r="K37695" s="1433"/>
      <c r="L37695" s="1334"/>
    </row>
    <row r="37696" spans="1:12" ht="24" customHeight="1">
      <c r="A37696" s="1355"/>
      <c r="B37696" s="1355"/>
      <c r="C37696" s="1433"/>
      <c r="E37696" s="1433"/>
      <c r="K37696" s="1433"/>
      <c r="L37696" s="1334"/>
    </row>
    <row r="37697" spans="1:12" ht="24" customHeight="1">
      <c r="A37697" s="1355"/>
      <c r="B37697" s="1355"/>
      <c r="C37697" s="1433"/>
      <c r="E37697" s="1433"/>
      <c r="K37697" s="1433"/>
      <c r="L37697" s="1334"/>
    </row>
    <row r="37698" spans="1:12" ht="24" customHeight="1">
      <c r="A37698" s="1355"/>
      <c r="B37698" s="1355"/>
      <c r="C37698" s="1433"/>
      <c r="E37698" s="1433"/>
      <c r="K37698" s="1433"/>
      <c r="L37698" s="1334"/>
    </row>
    <row r="37699" spans="1:12" ht="24" customHeight="1">
      <c r="A37699" s="1355"/>
      <c r="B37699" s="1355"/>
      <c r="C37699" s="1433"/>
      <c r="E37699" s="1433"/>
      <c r="K37699" s="1433"/>
      <c r="L37699" s="1334"/>
    </row>
    <row r="37700" spans="1:12" ht="24" customHeight="1">
      <c r="A37700" s="1355"/>
      <c r="B37700" s="1355"/>
      <c r="C37700" s="1433"/>
      <c r="E37700" s="1433"/>
      <c r="K37700" s="1433"/>
      <c r="L37700" s="1334"/>
    </row>
    <row r="37701" spans="1:12" ht="24" customHeight="1">
      <c r="A37701" s="1355"/>
      <c r="B37701" s="1355"/>
      <c r="C37701" s="1433"/>
      <c r="E37701" s="1433"/>
      <c r="K37701" s="1433"/>
      <c r="L37701" s="1334"/>
    </row>
    <row r="37702" spans="1:12" ht="24" customHeight="1">
      <c r="A37702" s="1355"/>
      <c r="B37702" s="1355"/>
      <c r="C37702" s="1433"/>
      <c r="E37702" s="1433"/>
      <c r="K37702" s="1433"/>
      <c r="L37702" s="1334"/>
    </row>
    <row r="37703" spans="1:12" ht="24" customHeight="1">
      <c r="A37703" s="1355"/>
      <c r="B37703" s="1355"/>
      <c r="C37703" s="1433"/>
      <c r="E37703" s="1433"/>
      <c r="K37703" s="1433"/>
      <c r="L37703" s="1334"/>
    </row>
    <row r="37704" spans="1:12" ht="24" customHeight="1">
      <c r="A37704" s="1355"/>
      <c r="B37704" s="1355"/>
      <c r="C37704" s="1433"/>
      <c r="E37704" s="1433"/>
      <c r="K37704" s="1433"/>
      <c r="L37704" s="1334"/>
    </row>
    <row r="37705" spans="1:12" ht="24" customHeight="1">
      <c r="A37705" s="1355"/>
      <c r="B37705" s="1355"/>
      <c r="C37705" s="1433"/>
      <c r="E37705" s="1433"/>
      <c r="K37705" s="1433"/>
      <c r="L37705" s="1334"/>
    </row>
    <row r="37706" spans="1:12" ht="24" customHeight="1">
      <c r="A37706" s="1355"/>
      <c r="B37706" s="1355"/>
      <c r="C37706" s="1433"/>
      <c r="E37706" s="1433"/>
      <c r="K37706" s="1433"/>
      <c r="L37706" s="1334"/>
    </row>
    <row r="37707" spans="1:12" ht="24" customHeight="1">
      <c r="A37707" s="1355"/>
      <c r="B37707" s="1355"/>
      <c r="C37707" s="1433"/>
      <c r="E37707" s="1433"/>
      <c r="K37707" s="1433"/>
      <c r="L37707" s="1334"/>
    </row>
    <row r="37708" spans="1:12" ht="24" customHeight="1">
      <c r="A37708" s="1355"/>
      <c r="B37708" s="1355"/>
      <c r="C37708" s="1433"/>
      <c r="E37708" s="1433"/>
      <c r="K37708" s="1433"/>
      <c r="L37708" s="1334"/>
    </row>
    <row r="37709" spans="1:12" ht="24" customHeight="1">
      <c r="A37709" s="1355"/>
      <c r="B37709" s="1355"/>
      <c r="C37709" s="1433"/>
      <c r="E37709" s="1433"/>
      <c r="K37709" s="1433"/>
      <c r="L37709" s="1334"/>
    </row>
    <row r="37710" spans="1:12" ht="24" customHeight="1">
      <c r="A37710" s="1355"/>
      <c r="B37710" s="1355"/>
      <c r="C37710" s="1433"/>
      <c r="E37710" s="1433"/>
      <c r="K37710" s="1433"/>
      <c r="L37710" s="1334"/>
    </row>
    <row r="37711" spans="1:12" ht="24" customHeight="1">
      <c r="A37711" s="1355"/>
      <c r="B37711" s="1355"/>
      <c r="C37711" s="1433"/>
      <c r="E37711" s="1433"/>
      <c r="K37711" s="1433"/>
      <c r="L37711" s="1334"/>
    </row>
    <row r="37712" spans="1:12" ht="24" customHeight="1">
      <c r="A37712" s="1355"/>
      <c r="B37712" s="1355"/>
      <c r="C37712" s="1433"/>
      <c r="E37712" s="1433"/>
      <c r="K37712" s="1433"/>
      <c r="L37712" s="1334"/>
    </row>
    <row r="37713" spans="1:12" ht="24" customHeight="1">
      <c r="A37713" s="1355"/>
      <c r="B37713" s="1355"/>
      <c r="C37713" s="1433"/>
      <c r="E37713" s="1433"/>
      <c r="K37713" s="1433"/>
      <c r="L37713" s="1334"/>
    </row>
    <row r="37714" spans="1:12" ht="24" customHeight="1">
      <c r="A37714" s="1355"/>
      <c r="B37714" s="1355"/>
      <c r="C37714" s="1433"/>
      <c r="E37714" s="1433"/>
      <c r="K37714" s="1433"/>
      <c r="L37714" s="1334"/>
    </row>
    <row r="37715" spans="1:12" ht="24" customHeight="1">
      <c r="A37715" s="1355"/>
      <c r="B37715" s="1355"/>
      <c r="C37715" s="1433"/>
      <c r="E37715" s="1433"/>
      <c r="K37715" s="1433"/>
      <c r="L37715" s="1334"/>
    </row>
    <row r="37716" spans="1:12" ht="24" customHeight="1">
      <c r="A37716" s="1355"/>
      <c r="B37716" s="1355"/>
      <c r="C37716" s="1433"/>
      <c r="E37716" s="1433"/>
      <c r="K37716" s="1433"/>
      <c r="L37716" s="1334"/>
    </row>
    <row r="37717" spans="1:12" ht="24" customHeight="1">
      <c r="A37717" s="1355"/>
      <c r="B37717" s="1355"/>
      <c r="C37717" s="1433"/>
      <c r="E37717" s="1433"/>
      <c r="K37717" s="1433"/>
      <c r="L37717" s="1334"/>
    </row>
    <row r="37718" spans="1:12" ht="24" customHeight="1">
      <c r="A37718" s="1355"/>
      <c r="B37718" s="1355"/>
      <c r="C37718" s="1433"/>
      <c r="E37718" s="1433"/>
      <c r="K37718" s="1433"/>
      <c r="L37718" s="1334"/>
    </row>
    <row r="37719" spans="1:12" ht="24" customHeight="1">
      <c r="A37719" s="1355"/>
      <c r="B37719" s="1355"/>
      <c r="C37719" s="1433"/>
      <c r="E37719" s="1433"/>
      <c r="K37719" s="1433"/>
      <c r="L37719" s="1334"/>
    </row>
    <row r="37720" spans="1:12" ht="24" customHeight="1">
      <c r="A37720" s="1355"/>
      <c r="B37720" s="1355"/>
      <c r="C37720" s="1433"/>
      <c r="E37720" s="1433"/>
      <c r="K37720" s="1433"/>
      <c r="L37720" s="1334"/>
    </row>
    <row r="37721" spans="1:12" ht="24" customHeight="1">
      <c r="A37721" s="1355"/>
      <c r="B37721" s="1355"/>
      <c r="C37721" s="1433"/>
      <c r="E37721" s="1433"/>
      <c r="K37721" s="1433"/>
      <c r="L37721" s="1334"/>
    </row>
    <row r="37722" spans="1:12" ht="24" customHeight="1">
      <c r="A37722" s="1355"/>
      <c r="B37722" s="1355"/>
      <c r="C37722" s="1433"/>
      <c r="E37722" s="1433"/>
      <c r="K37722" s="1433"/>
      <c r="L37722" s="1334"/>
    </row>
    <row r="37723" spans="1:12" ht="24" customHeight="1">
      <c r="A37723" s="1355"/>
      <c r="B37723" s="1355"/>
      <c r="C37723" s="1433"/>
      <c r="E37723" s="1433"/>
      <c r="K37723" s="1433"/>
      <c r="L37723" s="1334"/>
    </row>
    <row r="37724" spans="1:12" ht="24" customHeight="1">
      <c r="A37724" s="1355"/>
      <c r="B37724" s="1355"/>
      <c r="C37724" s="1433"/>
      <c r="E37724" s="1433"/>
      <c r="K37724" s="1433"/>
      <c r="L37724" s="1334"/>
    </row>
    <row r="37725" spans="1:12" ht="24" customHeight="1">
      <c r="A37725" s="1355"/>
      <c r="B37725" s="1355"/>
      <c r="C37725" s="1433"/>
      <c r="E37725" s="1433"/>
      <c r="K37725" s="1433"/>
      <c r="L37725" s="1334"/>
    </row>
    <row r="37726" spans="1:12" ht="24" customHeight="1">
      <c r="A37726" s="1355"/>
      <c r="B37726" s="1355"/>
      <c r="C37726" s="1433"/>
      <c r="E37726" s="1433"/>
      <c r="K37726" s="1433"/>
      <c r="L37726" s="1334"/>
    </row>
    <row r="37727" spans="1:12" ht="24" customHeight="1">
      <c r="A37727" s="1355"/>
      <c r="B37727" s="1355"/>
      <c r="C37727" s="1433"/>
      <c r="E37727" s="1433"/>
      <c r="K37727" s="1433"/>
      <c r="L37727" s="1334"/>
    </row>
    <row r="37728" spans="1:12" ht="24" customHeight="1">
      <c r="A37728" s="1355"/>
      <c r="B37728" s="1355"/>
      <c r="C37728" s="1433"/>
      <c r="E37728" s="1433"/>
      <c r="K37728" s="1433"/>
      <c r="L37728" s="1334"/>
    </row>
    <row r="37729" spans="1:12" ht="24" customHeight="1">
      <c r="A37729" s="1355"/>
      <c r="B37729" s="1355"/>
      <c r="C37729" s="1433"/>
      <c r="E37729" s="1433"/>
      <c r="K37729" s="1433"/>
      <c r="L37729" s="1334"/>
    </row>
    <row r="37730" spans="1:12" ht="24" customHeight="1">
      <c r="A37730" s="1355"/>
      <c r="B37730" s="1355"/>
      <c r="C37730" s="1433"/>
      <c r="E37730" s="1433"/>
      <c r="K37730" s="1433"/>
      <c r="L37730" s="1334"/>
    </row>
    <row r="37731" spans="1:12" ht="24" customHeight="1">
      <c r="A37731" s="1355"/>
      <c r="B37731" s="1355"/>
      <c r="C37731" s="1433"/>
      <c r="E37731" s="1433"/>
      <c r="K37731" s="1433"/>
      <c r="L37731" s="1334"/>
    </row>
    <row r="37732" spans="1:12" ht="24" customHeight="1">
      <c r="A37732" s="1355"/>
      <c r="B37732" s="1355"/>
      <c r="C37732" s="1433"/>
      <c r="E37732" s="1433"/>
      <c r="K37732" s="1433"/>
      <c r="L37732" s="1334"/>
    </row>
    <row r="37733" spans="1:12" ht="24" customHeight="1">
      <c r="A37733" s="1355"/>
      <c r="B37733" s="1355"/>
      <c r="C37733" s="1433"/>
      <c r="E37733" s="1433"/>
      <c r="K37733" s="1433"/>
      <c r="L37733" s="1334"/>
    </row>
    <row r="37734" spans="1:12" ht="24" customHeight="1">
      <c r="A37734" s="1355"/>
      <c r="B37734" s="1355"/>
      <c r="C37734" s="1433"/>
      <c r="E37734" s="1433"/>
      <c r="K37734" s="1433"/>
      <c r="L37734" s="1334"/>
    </row>
    <row r="37735" spans="1:12" ht="24" customHeight="1">
      <c r="A37735" s="1355"/>
      <c r="B37735" s="1355"/>
      <c r="C37735" s="1433"/>
      <c r="E37735" s="1433"/>
      <c r="K37735" s="1433"/>
      <c r="L37735" s="1334"/>
    </row>
    <row r="37736" spans="1:12" ht="24" customHeight="1">
      <c r="A37736" s="1355"/>
      <c r="B37736" s="1355"/>
      <c r="C37736" s="1433"/>
      <c r="E37736" s="1433"/>
      <c r="K37736" s="1433"/>
      <c r="L37736" s="1334"/>
    </row>
    <row r="37737" spans="1:12" ht="24" customHeight="1">
      <c r="A37737" s="1355"/>
      <c r="B37737" s="1355"/>
      <c r="C37737" s="1433"/>
      <c r="E37737" s="1433"/>
      <c r="K37737" s="1433"/>
      <c r="L37737" s="1334"/>
    </row>
    <row r="37738" spans="1:12" ht="24" customHeight="1">
      <c r="A37738" s="1355"/>
      <c r="B37738" s="1355"/>
      <c r="C37738" s="1433"/>
      <c r="E37738" s="1433"/>
      <c r="K37738" s="1433"/>
      <c r="L37738" s="1334"/>
    </row>
    <row r="37739" spans="1:12" ht="24" customHeight="1">
      <c r="A37739" s="1355"/>
      <c r="B37739" s="1355"/>
      <c r="C37739" s="1433"/>
      <c r="E37739" s="1433"/>
      <c r="K37739" s="1433"/>
      <c r="L37739" s="1334"/>
    </row>
    <row r="37740" spans="1:12" ht="24" customHeight="1">
      <c r="A37740" s="1355"/>
      <c r="B37740" s="1355"/>
      <c r="C37740" s="1433"/>
      <c r="E37740" s="1433"/>
      <c r="K37740" s="1433"/>
      <c r="L37740" s="1334"/>
    </row>
    <row r="37741" spans="1:12" ht="24" customHeight="1">
      <c r="A37741" s="1355"/>
      <c r="B37741" s="1355"/>
      <c r="C37741" s="1433"/>
      <c r="E37741" s="1433"/>
      <c r="K37741" s="1433"/>
      <c r="L37741" s="1334"/>
    </row>
    <row r="37742" spans="1:12" ht="24" customHeight="1">
      <c r="A37742" s="1355"/>
      <c r="B37742" s="1355"/>
      <c r="C37742" s="1433"/>
      <c r="E37742" s="1433"/>
      <c r="K37742" s="1433"/>
      <c r="L37742" s="1334"/>
    </row>
    <row r="37743" spans="1:12" ht="24" customHeight="1">
      <c r="A37743" s="1355"/>
      <c r="B37743" s="1355"/>
      <c r="C37743" s="1433"/>
      <c r="E37743" s="1433"/>
      <c r="K37743" s="1433"/>
      <c r="L37743" s="1334"/>
    </row>
    <row r="37744" spans="1:12" ht="24" customHeight="1">
      <c r="A37744" s="1355"/>
      <c r="B37744" s="1355"/>
      <c r="C37744" s="1433"/>
      <c r="E37744" s="1433"/>
      <c r="K37744" s="1433"/>
      <c r="L37744" s="1334"/>
    </row>
    <row r="37745" spans="1:12" ht="24" customHeight="1">
      <c r="A37745" s="1355"/>
      <c r="B37745" s="1355"/>
      <c r="C37745" s="1433"/>
      <c r="E37745" s="1433"/>
      <c r="K37745" s="1433"/>
      <c r="L37745" s="1334"/>
    </row>
    <row r="37746" spans="1:12" ht="24" customHeight="1">
      <c r="A37746" s="1355"/>
      <c r="B37746" s="1355"/>
      <c r="C37746" s="1433"/>
      <c r="E37746" s="1433"/>
      <c r="K37746" s="1433"/>
      <c r="L37746" s="1334"/>
    </row>
    <row r="37747" spans="1:12" ht="24" customHeight="1">
      <c r="A37747" s="1355"/>
      <c r="B37747" s="1355"/>
      <c r="C37747" s="1433"/>
      <c r="E37747" s="1433"/>
      <c r="K37747" s="1433"/>
      <c r="L37747" s="1334"/>
    </row>
    <row r="37748" spans="1:12" ht="24" customHeight="1">
      <c r="A37748" s="1355"/>
      <c r="B37748" s="1355"/>
      <c r="C37748" s="1433"/>
      <c r="E37748" s="1433"/>
      <c r="K37748" s="1433"/>
      <c r="L37748" s="1334"/>
    </row>
    <row r="37749" spans="1:12" ht="24" customHeight="1">
      <c r="A37749" s="1355"/>
      <c r="B37749" s="1355"/>
      <c r="C37749" s="1433"/>
      <c r="E37749" s="1433"/>
      <c r="K37749" s="1433"/>
      <c r="L37749" s="1334"/>
    </row>
    <row r="37750" spans="1:12" ht="24" customHeight="1">
      <c r="A37750" s="1355"/>
      <c r="B37750" s="1355"/>
      <c r="C37750" s="1433"/>
      <c r="E37750" s="1433"/>
      <c r="K37750" s="1433"/>
      <c r="L37750" s="1334"/>
    </row>
    <row r="37751" spans="1:12" ht="24" customHeight="1">
      <c r="A37751" s="1355"/>
      <c r="B37751" s="1355"/>
      <c r="C37751" s="1433"/>
      <c r="E37751" s="1433"/>
      <c r="K37751" s="1433"/>
      <c r="L37751" s="1334"/>
    </row>
    <row r="37752" spans="1:12" ht="24" customHeight="1">
      <c r="A37752" s="1355"/>
      <c r="B37752" s="1355"/>
      <c r="C37752" s="1433"/>
      <c r="E37752" s="1433"/>
      <c r="K37752" s="1433"/>
      <c r="L37752" s="1334"/>
    </row>
    <row r="37753" spans="1:12" ht="24" customHeight="1">
      <c r="A37753" s="1355"/>
      <c r="B37753" s="1355"/>
      <c r="C37753" s="1433"/>
      <c r="E37753" s="1433"/>
      <c r="K37753" s="1433"/>
      <c r="L37753" s="1334"/>
    </row>
    <row r="37754" spans="1:12" ht="24" customHeight="1">
      <c r="A37754" s="1355"/>
      <c r="B37754" s="1355"/>
      <c r="C37754" s="1433"/>
      <c r="E37754" s="1433"/>
      <c r="K37754" s="1433"/>
      <c r="L37754" s="1334"/>
    </row>
    <row r="37755" spans="1:12" ht="24" customHeight="1">
      <c r="A37755" s="1355"/>
      <c r="B37755" s="1355"/>
      <c r="C37755" s="1433"/>
      <c r="E37755" s="1433"/>
      <c r="K37755" s="1433"/>
      <c r="L37755" s="1334"/>
    </row>
    <row r="37756" spans="1:12" ht="24" customHeight="1">
      <c r="A37756" s="1355"/>
      <c r="B37756" s="1355"/>
      <c r="C37756" s="1433"/>
      <c r="E37756" s="1433"/>
      <c r="K37756" s="1433"/>
      <c r="L37756" s="1334"/>
    </row>
    <row r="37757" spans="1:12" ht="24" customHeight="1">
      <c r="A37757" s="1355"/>
      <c r="B37757" s="1355"/>
      <c r="C37757" s="1433"/>
      <c r="E37757" s="1433"/>
      <c r="K37757" s="1433"/>
      <c r="L37757" s="1334"/>
    </row>
    <row r="37758" spans="1:12" ht="24" customHeight="1">
      <c r="A37758" s="1355"/>
      <c r="B37758" s="1355"/>
      <c r="C37758" s="1433"/>
      <c r="E37758" s="1433"/>
      <c r="K37758" s="1433"/>
      <c r="L37758" s="1334"/>
    </row>
    <row r="37759" spans="1:12" ht="24" customHeight="1">
      <c r="A37759" s="1355"/>
      <c r="B37759" s="1355"/>
      <c r="C37759" s="1433"/>
      <c r="E37759" s="1433"/>
      <c r="K37759" s="1433"/>
      <c r="L37759" s="1334"/>
    </row>
    <row r="37760" spans="1:12" ht="24" customHeight="1">
      <c r="A37760" s="1355"/>
      <c r="B37760" s="1355"/>
      <c r="C37760" s="1433"/>
      <c r="E37760" s="1433"/>
      <c r="K37760" s="1433"/>
      <c r="L37760" s="1334"/>
    </row>
    <row r="37761" spans="1:12" ht="24" customHeight="1">
      <c r="A37761" s="1355"/>
      <c r="B37761" s="1355"/>
      <c r="C37761" s="1433"/>
      <c r="E37761" s="1433"/>
      <c r="K37761" s="1433"/>
      <c r="L37761" s="1334"/>
    </row>
    <row r="37762" spans="1:12" ht="24" customHeight="1">
      <c r="A37762" s="1355"/>
      <c r="B37762" s="1355"/>
      <c r="C37762" s="1433"/>
      <c r="E37762" s="1433"/>
      <c r="K37762" s="1433"/>
      <c r="L37762" s="1334"/>
    </row>
    <row r="37763" spans="1:12" ht="24" customHeight="1">
      <c r="A37763" s="1355"/>
      <c r="B37763" s="1355"/>
      <c r="C37763" s="1433"/>
      <c r="E37763" s="1433"/>
      <c r="K37763" s="1433"/>
      <c r="L37763" s="1334"/>
    </row>
    <row r="37764" spans="1:12" ht="24" customHeight="1">
      <c r="A37764" s="1355"/>
      <c r="B37764" s="1355"/>
      <c r="C37764" s="1433"/>
      <c r="E37764" s="1433"/>
      <c r="K37764" s="1433"/>
      <c r="L37764" s="1334"/>
    </row>
    <row r="37765" spans="1:12" ht="24" customHeight="1">
      <c r="A37765" s="1355"/>
      <c r="B37765" s="1355"/>
      <c r="C37765" s="1433"/>
      <c r="E37765" s="1433"/>
      <c r="K37765" s="1433"/>
      <c r="L37765" s="1334"/>
    </row>
    <row r="37766" spans="1:12" ht="24" customHeight="1">
      <c r="A37766" s="1355"/>
      <c r="B37766" s="1355"/>
      <c r="C37766" s="1433"/>
      <c r="E37766" s="1433"/>
      <c r="K37766" s="1433"/>
      <c r="L37766" s="1334"/>
    </row>
    <row r="37767" spans="1:12" ht="24" customHeight="1">
      <c r="A37767" s="1355"/>
      <c r="B37767" s="1355"/>
      <c r="C37767" s="1433"/>
      <c r="E37767" s="1433"/>
      <c r="K37767" s="1433"/>
      <c r="L37767" s="1334"/>
    </row>
    <row r="37768" spans="1:12" ht="24" customHeight="1">
      <c r="A37768" s="1355"/>
      <c r="B37768" s="1355"/>
      <c r="C37768" s="1433"/>
      <c r="E37768" s="1433"/>
      <c r="K37768" s="1433"/>
      <c r="L37768" s="1334"/>
    </row>
    <row r="37769" spans="1:12" ht="24" customHeight="1">
      <c r="A37769" s="1355"/>
      <c r="B37769" s="1355"/>
      <c r="C37769" s="1433"/>
      <c r="E37769" s="1433"/>
      <c r="K37769" s="1433"/>
      <c r="L37769" s="1334"/>
    </row>
    <row r="37770" spans="1:12" ht="24" customHeight="1">
      <c r="A37770" s="1355"/>
      <c r="B37770" s="1355"/>
      <c r="C37770" s="1433"/>
      <c r="E37770" s="1433"/>
      <c r="K37770" s="1433"/>
      <c r="L37770" s="1334"/>
    </row>
    <row r="37771" spans="1:12" ht="24" customHeight="1">
      <c r="A37771" s="1355"/>
      <c r="B37771" s="1355"/>
      <c r="C37771" s="1433"/>
      <c r="E37771" s="1433"/>
      <c r="K37771" s="1433"/>
      <c r="L37771" s="1334"/>
    </row>
    <row r="37772" spans="1:12" ht="24" customHeight="1">
      <c r="A37772" s="1355"/>
      <c r="B37772" s="1355"/>
      <c r="C37772" s="1433"/>
      <c r="E37772" s="1433"/>
      <c r="K37772" s="1433"/>
      <c r="L37772" s="1334"/>
    </row>
    <row r="37773" spans="1:12" ht="24" customHeight="1">
      <c r="A37773" s="1355"/>
      <c r="B37773" s="1355"/>
      <c r="C37773" s="1433"/>
      <c r="E37773" s="1433"/>
      <c r="K37773" s="1433"/>
      <c r="L37773" s="1334"/>
    </row>
    <row r="37774" spans="1:12" ht="24" customHeight="1">
      <c r="A37774" s="1355"/>
      <c r="B37774" s="1355"/>
      <c r="C37774" s="1433"/>
      <c r="E37774" s="1433"/>
      <c r="K37774" s="1433"/>
      <c r="L37774" s="1334"/>
    </row>
    <row r="37775" spans="1:12" ht="24" customHeight="1">
      <c r="A37775" s="1355"/>
      <c r="B37775" s="1355"/>
      <c r="C37775" s="1433"/>
      <c r="E37775" s="1433"/>
      <c r="K37775" s="1433"/>
      <c r="L37775" s="1334"/>
    </row>
    <row r="37776" spans="1:12" ht="24" customHeight="1">
      <c r="A37776" s="1355"/>
      <c r="B37776" s="1355"/>
      <c r="C37776" s="1433"/>
      <c r="E37776" s="1433"/>
      <c r="K37776" s="1433"/>
      <c r="L37776" s="1334"/>
    </row>
    <row r="37777" spans="1:12" ht="24" customHeight="1">
      <c r="A37777" s="1355"/>
      <c r="B37777" s="1355"/>
      <c r="C37777" s="1433"/>
      <c r="E37777" s="1433"/>
      <c r="K37777" s="1433"/>
      <c r="L37777" s="1334"/>
    </row>
    <row r="37778" spans="1:12" ht="24" customHeight="1">
      <c r="A37778" s="1355"/>
      <c r="B37778" s="1355"/>
      <c r="C37778" s="1433"/>
      <c r="E37778" s="1433"/>
      <c r="K37778" s="1433"/>
      <c r="L37778" s="1334"/>
    </row>
    <row r="37779" spans="1:12" ht="24" customHeight="1">
      <c r="A37779" s="1355"/>
      <c r="B37779" s="1355"/>
      <c r="C37779" s="1433"/>
      <c r="E37779" s="1433"/>
      <c r="K37779" s="1433"/>
      <c r="L37779" s="1334"/>
    </row>
    <row r="37780" spans="1:12" ht="24" customHeight="1">
      <c r="A37780" s="1355"/>
      <c r="B37780" s="1355"/>
      <c r="C37780" s="1433"/>
      <c r="E37780" s="1433"/>
      <c r="K37780" s="1433"/>
      <c r="L37780" s="1334"/>
    </row>
    <row r="37781" spans="1:12" ht="24" customHeight="1">
      <c r="A37781" s="1355"/>
      <c r="B37781" s="1355"/>
      <c r="C37781" s="1433"/>
      <c r="E37781" s="1433"/>
      <c r="K37781" s="1433"/>
      <c r="L37781" s="1334"/>
    </row>
    <row r="37782" spans="1:12" ht="24" customHeight="1">
      <c r="A37782" s="1355"/>
      <c r="B37782" s="1355"/>
      <c r="C37782" s="1433"/>
      <c r="E37782" s="1433"/>
      <c r="K37782" s="1433"/>
      <c r="L37782" s="1334"/>
    </row>
    <row r="37783" spans="1:12" ht="24" customHeight="1">
      <c r="A37783" s="1355"/>
      <c r="B37783" s="1355"/>
      <c r="C37783" s="1433"/>
      <c r="E37783" s="1433"/>
      <c r="K37783" s="1433"/>
      <c r="L37783" s="1334"/>
    </row>
    <row r="37784" spans="1:12" ht="24" customHeight="1">
      <c r="A37784" s="1355"/>
      <c r="B37784" s="1355"/>
      <c r="C37784" s="1433"/>
      <c r="E37784" s="1433"/>
      <c r="K37784" s="1433"/>
      <c r="L37784" s="1334"/>
    </row>
    <row r="37785" spans="1:12" ht="24" customHeight="1">
      <c r="A37785" s="1355"/>
      <c r="B37785" s="1355"/>
      <c r="C37785" s="1433"/>
      <c r="E37785" s="1433"/>
      <c r="K37785" s="1433"/>
      <c r="L37785" s="1334"/>
    </row>
    <row r="37786" spans="1:12" ht="24" customHeight="1">
      <c r="A37786" s="1355"/>
      <c r="B37786" s="1355"/>
      <c r="C37786" s="1433"/>
      <c r="E37786" s="1433"/>
      <c r="K37786" s="1433"/>
      <c r="L37786" s="1334"/>
    </row>
    <row r="37787" spans="1:12" ht="24" customHeight="1">
      <c r="A37787" s="1355"/>
      <c r="B37787" s="1355"/>
      <c r="C37787" s="1433"/>
      <c r="E37787" s="1433"/>
      <c r="K37787" s="1433"/>
      <c r="L37787" s="1334"/>
    </row>
    <row r="37788" spans="1:12" ht="24" customHeight="1">
      <c r="A37788" s="1355"/>
      <c r="B37788" s="1355"/>
      <c r="C37788" s="1433"/>
      <c r="E37788" s="1433"/>
      <c r="K37788" s="1433"/>
      <c r="L37788" s="1334"/>
    </row>
    <row r="37789" spans="1:12" ht="24" customHeight="1">
      <c r="A37789" s="1355"/>
      <c r="B37789" s="1355"/>
      <c r="C37789" s="1433"/>
      <c r="E37789" s="1433"/>
      <c r="K37789" s="1433"/>
      <c r="L37789" s="1334"/>
    </row>
    <row r="37790" spans="1:12" ht="24" customHeight="1">
      <c r="A37790" s="1355"/>
      <c r="B37790" s="1355"/>
      <c r="C37790" s="1433"/>
      <c r="E37790" s="1433"/>
      <c r="K37790" s="1433"/>
      <c r="L37790" s="1334"/>
    </row>
    <row r="37791" spans="1:12" ht="24" customHeight="1">
      <c r="A37791" s="1355"/>
      <c r="B37791" s="1355"/>
      <c r="C37791" s="1433"/>
      <c r="E37791" s="1433"/>
      <c r="K37791" s="1433"/>
      <c r="L37791" s="1334"/>
    </row>
    <row r="37792" spans="1:12" ht="24" customHeight="1">
      <c r="A37792" s="1355"/>
      <c r="B37792" s="1355"/>
      <c r="C37792" s="1433"/>
      <c r="E37792" s="1433"/>
      <c r="K37792" s="1433"/>
      <c r="L37792" s="1334"/>
    </row>
    <row r="37793" spans="1:12" ht="24" customHeight="1">
      <c r="A37793" s="1355"/>
      <c r="B37793" s="1355"/>
      <c r="C37793" s="1433"/>
      <c r="E37793" s="1433"/>
      <c r="K37793" s="1433"/>
      <c r="L37793" s="1334"/>
    </row>
    <row r="37794" spans="1:12" ht="24" customHeight="1">
      <c r="A37794" s="1355"/>
      <c r="B37794" s="1355"/>
      <c r="C37794" s="1433"/>
      <c r="E37794" s="1433"/>
      <c r="K37794" s="1433"/>
      <c r="L37794" s="1334"/>
    </row>
    <row r="37795" spans="1:12" ht="24" customHeight="1">
      <c r="A37795" s="1355"/>
      <c r="B37795" s="1355"/>
      <c r="C37795" s="1433"/>
      <c r="E37795" s="1433"/>
      <c r="K37795" s="1433"/>
      <c r="L37795" s="1334"/>
    </row>
    <row r="37796" spans="1:12" ht="24" customHeight="1">
      <c r="A37796" s="1355"/>
      <c r="B37796" s="1355"/>
      <c r="C37796" s="1433"/>
      <c r="E37796" s="1433"/>
      <c r="K37796" s="1433"/>
      <c r="L37796" s="1334"/>
    </row>
    <row r="37797" spans="1:12" ht="24" customHeight="1">
      <c r="A37797" s="1355"/>
      <c r="B37797" s="1355"/>
      <c r="C37797" s="1433"/>
      <c r="E37797" s="1433"/>
      <c r="K37797" s="1433"/>
      <c r="L37797" s="1334"/>
    </row>
    <row r="37798" spans="1:12" ht="24" customHeight="1">
      <c r="A37798" s="1355"/>
      <c r="B37798" s="1355"/>
      <c r="C37798" s="1433"/>
      <c r="E37798" s="1433"/>
      <c r="K37798" s="1433"/>
      <c r="L37798" s="1334"/>
    </row>
    <row r="37799" spans="1:12" ht="24" customHeight="1">
      <c r="A37799" s="1355"/>
      <c r="B37799" s="1355"/>
      <c r="C37799" s="1433"/>
      <c r="E37799" s="1433"/>
      <c r="K37799" s="1433"/>
      <c r="L37799" s="1334"/>
    </row>
    <row r="37800" spans="1:12" ht="24" customHeight="1">
      <c r="A37800" s="1355"/>
      <c r="B37800" s="1355"/>
      <c r="C37800" s="1433"/>
      <c r="E37800" s="1433"/>
      <c r="K37800" s="1433"/>
      <c r="L37800" s="1334"/>
    </row>
    <row r="37801" spans="1:12" ht="24" customHeight="1">
      <c r="A37801" s="1355"/>
      <c r="B37801" s="1355"/>
      <c r="C37801" s="1433"/>
      <c r="E37801" s="1433"/>
      <c r="K37801" s="1433"/>
      <c r="L37801" s="1334"/>
    </row>
    <row r="37802" spans="1:12" ht="24" customHeight="1">
      <c r="A37802" s="1355"/>
      <c r="B37802" s="1355"/>
      <c r="C37802" s="1433"/>
      <c r="E37802" s="1433"/>
      <c r="K37802" s="1433"/>
      <c r="L37802" s="1334"/>
    </row>
    <row r="37803" spans="1:12" ht="24" customHeight="1">
      <c r="A37803" s="1355"/>
      <c r="B37803" s="1355"/>
      <c r="C37803" s="1433"/>
      <c r="E37803" s="1433"/>
      <c r="K37803" s="1433"/>
      <c r="L37803" s="1334"/>
    </row>
    <row r="37804" spans="1:12" ht="24" customHeight="1">
      <c r="A37804" s="1355"/>
      <c r="B37804" s="1355"/>
      <c r="C37804" s="1433"/>
      <c r="E37804" s="1433"/>
      <c r="K37804" s="1433"/>
      <c r="L37804" s="1334"/>
    </row>
    <row r="37805" spans="1:12" ht="24" customHeight="1">
      <c r="A37805" s="1355"/>
      <c r="B37805" s="1355"/>
      <c r="C37805" s="1433"/>
      <c r="E37805" s="1433"/>
      <c r="K37805" s="1433"/>
      <c r="L37805" s="1334"/>
    </row>
    <row r="37806" spans="1:12" ht="24" customHeight="1">
      <c r="A37806" s="1355"/>
      <c r="B37806" s="1355"/>
      <c r="C37806" s="1433"/>
      <c r="E37806" s="1433"/>
      <c r="K37806" s="1433"/>
      <c r="L37806" s="1334"/>
    </row>
    <row r="37807" spans="1:12" ht="24" customHeight="1">
      <c r="A37807" s="1355"/>
      <c r="B37807" s="1355"/>
      <c r="C37807" s="1433"/>
      <c r="E37807" s="1433"/>
      <c r="K37807" s="1433"/>
      <c r="L37807" s="1334"/>
    </row>
    <row r="37808" spans="1:12" ht="24" customHeight="1">
      <c r="A37808" s="1355"/>
      <c r="B37808" s="1355"/>
      <c r="C37808" s="1433"/>
      <c r="E37808" s="1433"/>
      <c r="K37808" s="1433"/>
      <c r="L37808" s="1334"/>
    </row>
    <row r="37809" spans="1:12" ht="24" customHeight="1">
      <c r="A37809" s="1355"/>
      <c r="B37809" s="1355"/>
      <c r="C37809" s="1433"/>
      <c r="E37809" s="1433"/>
      <c r="K37809" s="1433"/>
      <c r="L37809" s="1334"/>
    </row>
    <row r="37810" spans="1:12" ht="24" customHeight="1">
      <c r="A37810" s="1355"/>
      <c r="B37810" s="1355"/>
      <c r="C37810" s="1433"/>
      <c r="E37810" s="1433"/>
      <c r="K37810" s="1433"/>
      <c r="L37810" s="1334"/>
    </row>
    <row r="37811" spans="1:12" ht="24" customHeight="1">
      <c r="A37811" s="1355"/>
      <c r="B37811" s="1355"/>
      <c r="C37811" s="1433"/>
      <c r="E37811" s="1433"/>
      <c r="K37811" s="1433"/>
      <c r="L37811" s="1334"/>
    </row>
    <row r="37812" spans="1:12" ht="24" customHeight="1">
      <c r="A37812" s="1355"/>
      <c r="B37812" s="1355"/>
      <c r="C37812" s="1433"/>
      <c r="E37812" s="1433"/>
      <c r="K37812" s="1433"/>
      <c r="L37812" s="1334"/>
    </row>
    <row r="37813" spans="1:12" ht="24" customHeight="1">
      <c r="A37813" s="1355"/>
      <c r="B37813" s="1355"/>
      <c r="C37813" s="1433"/>
      <c r="E37813" s="1433"/>
      <c r="K37813" s="1433"/>
      <c r="L37813" s="1334"/>
    </row>
    <row r="37814" spans="1:12" ht="24" customHeight="1">
      <c r="A37814" s="1355"/>
      <c r="B37814" s="1355"/>
      <c r="C37814" s="1433"/>
      <c r="E37814" s="1433"/>
      <c r="K37814" s="1433"/>
      <c r="L37814" s="1334"/>
    </row>
    <row r="37815" spans="1:12" ht="24" customHeight="1">
      <c r="A37815" s="1355"/>
      <c r="B37815" s="1355"/>
      <c r="C37815" s="1433"/>
      <c r="E37815" s="1433"/>
      <c r="K37815" s="1433"/>
      <c r="L37815" s="1334"/>
    </row>
    <row r="37816" spans="1:12" ht="24" customHeight="1">
      <c r="A37816" s="1355"/>
      <c r="B37816" s="1355"/>
      <c r="C37816" s="1433"/>
      <c r="E37816" s="1433"/>
      <c r="K37816" s="1433"/>
      <c r="L37816" s="1334"/>
    </row>
    <row r="37817" spans="1:12" ht="24" customHeight="1">
      <c r="A37817" s="1355"/>
      <c r="B37817" s="1355"/>
      <c r="C37817" s="1433"/>
      <c r="E37817" s="1433"/>
      <c r="K37817" s="1433"/>
      <c r="L37817" s="1334"/>
    </row>
    <row r="37818" spans="1:12" ht="24" customHeight="1">
      <c r="A37818" s="1355"/>
      <c r="B37818" s="1355"/>
      <c r="C37818" s="1433"/>
      <c r="E37818" s="1433"/>
      <c r="K37818" s="1433"/>
      <c r="L37818" s="1334"/>
    </row>
    <row r="37819" spans="1:12" ht="24" customHeight="1">
      <c r="A37819" s="1355"/>
      <c r="B37819" s="1355"/>
      <c r="C37819" s="1433"/>
      <c r="E37819" s="1433"/>
      <c r="K37819" s="1433"/>
      <c r="L37819" s="1334"/>
    </row>
    <row r="37820" spans="1:12" ht="24" customHeight="1">
      <c r="A37820" s="1355"/>
      <c r="B37820" s="1355"/>
      <c r="C37820" s="1433"/>
      <c r="E37820" s="1433"/>
      <c r="K37820" s="1433"/>
      <c r="L37820" s="1334"/>
    </row>
    <row r="37821" spans="1:12" ht="24" customHeight="1">
      <c r="A37821" s="1355"/>
      <c r="B37821" s="1355"/>
      <c r="C37821" s="1433"/>
      <c r="E37821" s="1433"/>
      <c r="K37821" s="1433"/>
      <c r="L37821" s="1334"/>
    </row>
    <row r="37822" spans="1:12" ht="24" customHeight="1">
      <c r="A37822" s="1355"/>
      <c r="B37822" s="1355"/>
      <c r="C37822" s="1433"/>
      <c r="E37822" s="1433"/>
      <c r="K37822" s="1433"/>
      <c r="L37822" s="1334"/>
    </row>
    <row r="37823" spans="1:12" ht="24" customHeight="1">
      <c r="A37823" s="1355"/>
      <c r="B37823" s="1355"/>
      <c r="C37823" s="1433"/>
      <c r="E37823" s="1433"/>
      <c r="K37823" s="1433"/>
      <c r="L37823" s="1334"/>
    </row>
    <row r="37824" spans="1:12" ht="24" customHeight="1">
      <c r="A37824" s="1355"/>
      <c r="B37824" s="1355"/>
      <c r="C37824" s="1433"/>
      <c r="E37824" s="1433"/>
      <c r="K37824" s="1433"/>
      <c r="L37824" s="1334"/>
    </row>
    <row r="37825" spans="1:12" ht="24" customHeight="1">
      <c r="A37825" s="1355"/>
      <c r="B37825" s="1355"/>
      <c r="C37825" s="1433"/>
      <c r="E37825" s="1433"/>
      <c r="K37825" s="1433"/>
      <c r="L37825" s="1334"/>
    </row>
    <row r="37826" spans="1:12" ht="24" customHeight="1">
      <c r="A37826" s="1355"/>
      <c r="B37826" s="1355"/>
      <c r="C37826" s="1433"/>
      <c r="E37826" s="1433"/>
      <c r="K37826" s="1433"/>
      <c r="L37826" s="1334"/>
    </row>
    <row r="37827" spans="1:12" ht="24" customHeight="1">
      <c r="A37827" s="1355"/>
      <c r="B37827" s="1355"/>
      <c r="C37827" s="1433"/>
      <c r="E37827" s="1433"/>
      <c r="K37827" s="1433"/>
      <c r="L37827" s="1334"/>
    </row>
    <row r="37828" spans="1:12" ht="24" customHeight="1">
      <c r="A37828" s="1355"/>
      <c r="B37828" s="1355"/>
      <c r="C37828" s="1433"/>
      <c r="E37828" s="1433"/>
      <c r="K37828" s="1433"/>
      <c r="L37828" s="1334"/>
    </row>
    <row r="37829" spans="1:12" ht="24" customHeight="1">
      <c r="A37829" s="1355"/>
      <c r="B37829" s="1355"/>
      <c r="C37829" s="1433"/>
      <c r="E37829" s="1433"/>
      <c r="K37829" s="1433"/>
      <c r="L37829" s="1334"/>
    </row>
    <row r="37830" spans="1:12" ht="24" customHeight="1">
      <c r="A37830" s="1355"/>
      <c r="B37830" s="1355"/>
      <c r="C37830" s="1433"/>
      <c r="E37830" s="1433"/>
      <c r="K37830" s="1433"/>
      <c r="L37830" s="1334"/>
    </row>
    <row r="37831" spans="1:12" ht="24" customHeight="1">
      <c r="A37831" s="1355"/>
      <c r="B37831" s="1355"/>
      <c r="C37831" s="1433"/>
      <c r="E37831" s="1433"/>
      <c r="K37831" s="1433"/>
      <c r="L37831" s="1334"/>
    </row>
    <row r="37832" spans="1:12" ht="24" customHeight="1">
      <c r="A37832" s="1355"/>
      <c r="B37832" s="1355"/>
      <c r="C37832" s="1433"/>
      <c r="E37832" s="1433"/>
      <c r="K37832" s="1433"/>
      <c r="L37832" s="1334"/>
    </row>
    <row r="37833" spans="1:12" ht="24" customHeight="1">
      <c r="A37833" s="1355"/>
      <c r="B37833" s="1355"/>
      <c r="C37833" s="1433"/>
      <c r="E37833" s="1433"/>
      <c r="K37833" s="1433"/>
      <c r="L37833" s="1334"/>
    </row>
    <row r="37834" spans="1:12" ht="24" customHeight="1">
      <c r="A37834" s="1355"/>
      <c r="B37834" s="1355"/>
      <c r="C37834" s="1433"/>
      <c r="E37834" s="1433"/>
      <c r="K37834" s="1433"/>
      <c r="L37834" s="1334"/>
    </row>
    <row r="37835" spans="1:12" ht="24" customHeight="1">
      <c r="A37835" s="1355"/>
      <c r="B37835" s="1355"/>
      <c r="C37835" s="1433"/>
      <c r="E37835" s="1433"/>
      <c r="K37835" s="1433"/>
      <c r="L37835" s="1334"/>
    </row>
    <row r="37836" spans="1:12" ht="24" customHeight="1">
      <c r="A37836" s="1355"/>
      <c r="B37836" s="1355"/>
      <c r="C37836" s="1433"/>
      <c r="E37836" s="1433"/>
      <c r="K37836" s="1433"/>
      <c r="L37836" s="1334"/>
    </row>
    <row r="37837" spans="1:12" ht="24" customHeight="1">
      <c r="A37837" s="1355"/>
      <c r="B37837" s="1355"/>
      <c r="C37837" s="1433"/>
      <c r="E37837" s="1433"/>
      <c r="K37837" s="1433"/>
      <c r="L37837" s="1334"/>
    </row>
    <row r="37838" spans="1:12" ht="24" customHeight="1">
      <c r="A37838" s="1355"/>
      <c r="B37838" s="1355"/>
      <c r="C37838" s="1433"/>
      <c r="E37838" s="1433"/>
      <c r="K37838" s="1433"/>
      <c r="L37838" s="1334"/>
    </row>
    <row r="37839" spans="1:12" ht="24" customHeight="1">
      <c r="A37839" s="1355"/>
      <c r="B37839" s="1355"/>
      <c r="C37839" s="1433"/>
      <c r="E37839" s="1433"/>
      <c r="K37839" s="1433"/>
      <c r="L37839" s="1334"/>
    </row>
    <row r="37840" spans="1:12" ht="24" customHeight="1">
      <c r="A37840" s="1355"/>
      <c r="B37840" s="1355"/>
      <c r="C37840" s="1433"/>
      <c r="E37840" s="1433"/>
      <c r="K37840" s="1433"/>
      <c r="L37840" s="1334"/>
    </row>
    <row r="37841" spans="1:12" ht="24" customHeight="1">
      <c r="A37841" s="1355"/>
      <c r="B37841" s="1355"/>
      <c r="C37841" s="1433"/>
      <c r="E37841" s="1433"/>
      <c r="K37841" s="1433"/>
      <c r="L37841" s="1334"/>
    </row>
    <row r="37842" spans="1:12" ht="24" customHeight="1">
      <c r="A37842" s="1355"/>
      <c r="B37842" s="1355"/>
      <c r="C37842" s="1433"/>
      <c r="E37842" s="1433"/>
      <c r="K37842" s="1433"/>
      <c r="L37842" s="1334"/>
    </row>
    <row r="37843" spans="1:12" ht="24" customHeight="1">
      <c r="A37843" s="1355"/>
      <c r="B37843" s="1355"/>
      <c r="C37843" s="1433"/>
      <c r="E37843" s="1433"/>
      <c r="K37843" s="1433"/>
      <c r="L37843" s="1334"/>
    </row>
    <row r="37844" spans="1:12" ht="24" customHeight="1">
      <c r="A37844" s="1355"/>
      <c r="B37844" s="1355"/>
      <c r="C37844" s="1433"/>
      <c r="E37844" s="1433"/>
      <c r="K37844" s="1433"/>
      <c r="L37844" s="1334"/>
    </row>
    <row r="37845" spans="1:12" ht="24" customHeight="1">
      <c r="A37845" s="1355"/>
      <c r="B37845" s="1355"/>
      <c r="C37845" s="1433"/>
      <c r="E37845" s="1433"/>
      <c r="K37845" s="1433"/>
      <c r="L37845" s="1334"/>
    </row>
    <row r="37846" spans="1:12" ht="24" customHeight="1">
      <c r="A37846" s="1355"/>
      <c r="B37846" s="1355"/>
      <c r="C37846" s="1433"/>
      <c r="E37846" s="1433"/>
      <c r="K37846" s="1433"/>
      <c r="L37846" s="1334"/>
    </row>
    <row r="37847" spans="1:12" ht="24" customHeight="1">
      <c r="A37847" s="1355"/>
      <c r="B37847" s="1355"/>
      <c r="C37847" s="1433"/>
      <c r="E37847" s="1433"/>
      <c r="K37847" s="1433"/>
      <c r="L37847" s="1334"/>
    </row>
    <row r="37848" spans="1:12" ht="24" customHeight="1">
      <c r="A37848" s="1355"/>
      <c r="B37848" s="1355"/>
      <c r="C37848" s="1433"/>
      <c r="E37848" s="1433"/>
      <c r="K37848" s="1433"/>
      <c r="L37848" s="1334"/>
    </row>
    <row r="37849" spans="1:12" ht="24" customHeight="1">
      <c r="A37849" s="1355"/>
      <c r="B37849" s="1355"/>
      <c r="C37849" s="1433"/>
      <c r="E37849" s="1433"/>
      <c r="K37849" s="1433"/>
      <c r="L37849" s="1334"/>
    </row>
    <row r="37850" spans="1:12" ht="24" customHeight="1">
      <c r="A37850" s="1355"/>
      <c r="B37850" s="1355"/>
      <c r="C37850" s="1433"/>
      <c r="E37850" s="1433"/>
      <c r="K37850" s="1433"/>
      <c r="L37850" s="1334"/>
    </row>
    <row r="37851" spans="1:12" ht="24" customHeight="1">
      <c r="A37851" s="1355"/>
      <c r="B37851" s="1355"/>
      <c r="C37851" s="1433"/>
      <c r="E37851" s="1433"/>
      <c r="K37851" s="1433"/>
      <c r="L37851" s="1334"/>
    </row>
    <row r="37852" spans="1:12" ht="24" customHeight="1">
      <c r="A37852" s="1355"/>
      <c r="B37852" s="1355"/>
      <c r="C37852" s="1433"/>
      <c r="E37852" s="1433"/>
      <c r="K37852" s="1433"/>
      <c r="L37852" s="1334"/>
    </row>
    <row r="37853" spans="1:12" ht="24" customHeight="1">
      <c r="A37853" s="1355"/>
      <c r="B37853" s="1355"/>
      <c r="C37853" s="1433"/>
      <c r="E37853" s="1433"/>
      <c r="K37853" s="1433"/>
      <c r="L37853" s="1334"/>
    </row>
    <row r="37854" spans="1:12" ht="24" customHeight="1">
      <c r="A37854" s="1355"/>
      <c r="B37854" s="1355"/>
      <c r="C37854" s="1433"/>
      <c r="E37854" s="1433"/>
      <c r="K37854" s="1433"/>
      <c r="L37854" s="1334"/>
    </row>
    <row r="37855" spans="1:12" ht="24" customHeight="1">
      <c r="A37855" s="1355"/>
      <c r="B37855" s="1355"/>
      <c r="C37855" s="1433"/>
      <c r="E37855" s="1433"/>
      <c r="K37855" s="1433"/>
      <c r="L37855" s="1334"/>
    </row>
    <row r="37856" spans="1:12" ht="24" customHeight="1">
      <c r="A37856" s="1355"/>
      <c r="B37856" s="1355"/>
      <c r="C37856" s="1433"/>
      <c r="E37856" s="1433"/>
      <c r="K37856" s="1433"/>
      <c r="L37856" s="1334"/>
    </row>
    <row r="37857" spans="1:12" ht="24" customHeight="1">
      <c r="A37857" s="1355"/>
      <c r="B37857" s="1355"/>
      <c r="C37857" s="1433"/>
      <c r="E37857" s="1433"/>
      <c r="K37857" s="1433"/>
      <c r="L37857" s="1334"/>
    </row>
    <row r="37858" spans="1:12" ht="24" customHeight="1">
      <c r="A37858" s="1355"/>
      <c r="B37858" s="1355"/>
      <c r="C37858" s="1433"/>
      <c r="E37858" s="1433"/>
      <c r="K37858" s="1433"/>
      <c r="L37858" s="1334"/>
    </row>
    <row r="37859" spans="1:12" ht="24" customHeight="1">
      <c r="A37859" s="1355"/>
      <c r="B37859" s="1355"/>
      <c r="C37859" s="1433"/>
      <c r="E37859" s="1433"/>
      <c r="K37859" s="1433"/>
      <c r="L37859" s="1334"/>
    </row>
    <row r="37860" spans="1:12" ht="24" customHeight="1">
      <c r="A37860" s="1355"/>
      <c r="B37860" s="1355"/>
      <c r="C37860" s="1433"/>
      <c r="E37860" s="1433"/>
      <c r="K37860" s="1433"/>
      <c r="L37860" s="1334"/>
    </row>
    <row r="37861" spans="1:12" ht="24" customHeight="1">
      <c r="A37861" s="1355"/>
      <c r="B37861" s="1355"/>
      <c r="C37861" s="1433"/>
      <c r="E37861" s="1433"/>
      <c r="K37861" s="1433"/>
      <c r="L37861" s="1334"/>
    </row>
    <row r="37862" spans="1:12" ht="24" customHeight="1">
      <c r="A37862" s="1355"/>
      <c r="B37862" s="1355"/>
      <c r="C37862" s="1433"/>
      <c r="E37862" s="1433"/>
      <c r="K37862" s="1433"/>
      <c r="L37862" s="1334"/>
    </row>
    <row r="37863" spans="1:12" ht="24" customHeight="1">
      <c r="A37863" s="1355"/>
      <c r="B37863" s="1355"/>
      <c r="C37863" s="1433"/>
      <c r="E37863" s="1433"/>
      <c r="K37863" s="1433"/>
      <c r="L37863" s="1334"/>
    </row>
    <row r="37864" spans="1:12" ht="24" customHeight="1">
      <c r="A37864" s="1355"/>
      <c r="B37864" s="1355"/>
      <c r="C37864" s="1433"/>
      <c r="E37864" s="1433"/>
      <c r="K37864" s="1433"/>
      <c r="L37864" s="1334"/>
    </row>
    <row r="37865" spans="1:12" ht="24" customHeight="1">
      <c r="A37865" s="1355"/>
      <c r="B37865" s="1355"/>
      <c r="C37865" s="1433"/>
      <c r="E37865" s="1433"/>
      <c r="K37865" s="1433"/>
      <c r="L37865" s="1334"/>
    </row>
    <row r="37866" spans="1:12" ht="24" customHeight="1">
      <c r="A37866" s="1355"/>
      <c r="B37866" s="1355"/>
      <c r="C37866" s="1433"/>
      <c r="E37866" s="1433"/>
      <c r="K37866" s="1433"/>
      <c r="L37866" s="1334"/>
    </row>
    <row r="37867" spans="1:12" ht="24" customHeight="1">
      <c r="A37867" s="1355"/>
      <c r="B37867" s="1355"/>
      <c r="C37867" s="1433"/>
      <c r="E37867" s="1433"/>
      <c r="K37867" s="1433"/>
      <c r="L37867" s="1334"/>
    </row>
    <row r="37868" spans="1:12" ht="24" customHeight="1">
      <c r="A37868" s="1355"/>
      <c r="B37868" s="1355"/>
      <c r="C37868" s="1433"/>
      <c r="E37868" s="1433"/>
      <c r="K37868" s="1433"/>
      <c r="L37868" s="1334"/>
    </row>
    <row r="37869" spans="1:12" ht="24" customHeight="1">
      <c r="A37869" s="1355"/>
      <c r="B37869" s="1355"/>
      <c r="C37869" s="1433"/>
      <c r="E37869" s="1433"/>
      <c r="K37869" s="1433"/>
      <c r="L37869" s="1334"/>
    </row>
    <row r="37870" spans="1:12" ht="24" customHeight="1">
      <c r="A37870" s="1355"/>
      <c r="B37870" s="1355"/>
      <c r="C37870" s="1433"/>
      <c r="E37870" s="1433"/>
      <c r="K37870" s="1433"/>
      <c r="L37870" s="1334"/>
    </row>
    <row r="37871" spans="1:12" ht="24" customHeight="1">
      <c r="A37871" s="1355"/>
      <c r="B37871" s="1355"/>
      <c r="C37871" s="1433"/>
      <c r="E37871" s="1433"/>
      <c r="K37871" s="1433"/>
      <c r="L37871" s="1334"/>
    </row>
    <row r="37872" spans="1:12" ht="24" customHeight="1">
      <c r="A37872" s="1355"/>
      <c r="B37872" s="1355"/>
      <c r="C37872" s="1433"/>
      <c r="E37872" s="1433"/>
      <c r="K37872" s="1433"/>
      <c r="L37872" s="1334"/>
    </row>
    <row r="37873" spans="1:12" ht="24" customHeight="1">
      <c r="A37873" s="1355"/>
      <c r="B37873" s="1355"/>
      <c r="C37873" s="1433"/>
      <c r="E37873" s="1433"/>
      <c r="K37873" s="1433"/>
      <c r="L37873" s="1334"/>
    </row>
    <row r="37874" spans="1:12" ht="24" customHeight="1">
      <c r="A37874" s="1355"/>
      <c r="B37874" s="1355"/>
      <c r="C37874" s="1433"/>
      <c r="E37874" s="1433"/>
      <c r="K37874" s="1433"/>
      <c r="L37874" s="1334"/>
    </row>
    <row r="37875" spans="1:12" ht="24" customHeight="1">
      <c r="A37875" s="1355"/>
      <c r="B37875" s="1355"/>
      <c r="C37875" s="1433"/>
      <c r="E37875" s="1433"/>
      <c r="K37875" s="1433"/>
      <c r="L37875" s="1334"/>
    </row>
    <row r="37876" spans="1:12" ht="24" customHeight="1">
      <c r="A37876" s="1355"/>
      <c r="B37876" s="1355"/>
      <c r="C37876" s="1433"/>
      <c r="E37876" s="1433"/>
      <c r="K37876" s="1433"/>
      <c r="L37876" s="1334"/>
    </row>
    <row r="37877" spans="1:12" ht="24" customHeight="1">
      <c r="A37877" s="1355"/>
      <c r="B37877" s="1355"/>
      <c r="C37877" s="1433"/>
      <c r="E37877" s="1433"/>
      <c r="K37877" s="1433"/>
      <c r="L37877" s="1334"/>
    </row>
    <row r="37878" spans="1:12" ht="24" customHeight="1">
      <c r="A37878" s="1355"/>
      <c r="B37878" s="1355"/>
      <c r="C37878" s="1433"/>
      <c r="E37878" s="1433"/>
      <c r="K37878" s="1433"/>
      <c r="L37878" s="1334"/>
    </row>
    <row r="37879" spans="1:12" ht="24" customHeight="1">
      <c r="A37879" s="1355"/>
      <c r="B37879" s="1355"/>
      <c r="C37879" s="1433"/>
      <c r="E37879" s="1433"/>
      <c r="K37879" s="1433"/>
      <c r="L37879" s="1334"/>
    </row>
    <row r="37880" spans="1:12" ht="24" customHeight="1">
      <c r="A37880" s="1355"/>
      <c r="B37880" s="1355"/>
      <c r="C37880" s="1433"/>
      <c r="E37880" s="1433"/>
      <c r="K37880" s="1433"/>
      <c r="L37880" s="1334"/>
    </row>
    <row r="37881" spans="1:12" ht="24" customHeight="1">
      <c r="A37881" s="1355"/>
      <c r="B37881" s="1355"/>
      <c r="C37881" s="1433"/>
      <c r="E37881" s="1433"/>
      <c r="K37881" s="1433"/>
      <c r="L37881" s="1334"/>
    </row>
    <row r="37882" spans="1:12" ht="24" customHeight="1">
      <c r="A37882" s="1355"/>
      <c r="B37882" s="1355"/>
      <c r="C37882" s="1433"/>
      <c r="E37882" s="1433"/>
      <c r="K37882" s="1433"/>
      <c r="L37882" s="1334"/>
    </row>
    <row r="37883" spans="1:12" ht="24" customHeight="1">
      <c r="A37883" s="1355"/>
      <c r="B37883" s="1355"/>
      <c r="C37883" s="1433"/>
      <c r="E37883" s="1433"/>
      <c r="K37883" s="1433"/>
      <c r="L37883" s="1334"/>
    </row>
    <row r="37884" spans="1:12" ht="24" customHeight="1">
      <c r="A37884" s="1355"/>
      <c r="B37884" s="1355"/>
      <c r="C37884" s="1433"/>
      <c r="E37884" s="1433"/>
      <c r="K37884" s="1433"/>
      <c r="L37884" s="1334"/>
    </row>
    <row r="37885" spans="1:12" ht="24" customHeight="1">
      <c r="A37885" s="1355"/>
      <c r="B37885" s="1355"/>
      <c r="C37885" s="1433"/>
      <c r="E37885" s="1433"/>
      <c r="K37885" s="1433"/>
      <c r="L37885" s="1334"/>
    </row>
    <row r="37886" spans="1:12" ht="24" customHeight="1">
      <c r="A37886" s="1355"/>
      <c r="B37886" s="1355"/>
      <c r="C37886" s="1433"/>
      <c r="E37886" s="1433"/>
      <c r="K37886" s="1433"/>
      <c r="L37886" s="1334"/>
    </row>
    <row r="37887" spans="1:12" ht="24" customHeight="1">
      <c r="A37887" s="1355"/>
      <c r="B37887" s="1355"/>
      <c r="C37887" s="1433"/>
      <c r="E37887" s="1433"/>
      <c r="K37887" s="1433"/>
      <c r="L37887" s="1334"/>
    </row>
    <row r="37888" spans="1:12" ht="24" customHeight="1">
      <c r="A37888" s="1355"/>
      <c r="B37888" s="1355"/>
      <c r="C37888" s="1433"/>
      <c r="E37888" s="1433"/>
      <c r="K37888" s="1433"/>
      <c r="L37888" s="1334"/>
    </row>
    <row r="37889" spans="1:12" ht="24" customHeight="1">
      <c r="A37889" s="1355"/>
      <c r="B37889" s="1355"/>
      <c r="C37889" s="1433"/>
      <c r="E37889" s="1433"/>
      <c r="K37889" s="1433"/>
      <c r="L37889" s="1334"/>
    </row>
    <row r="37890" spans="1:12" ht="24" customHeight="1">
      <c r="A37890" s="1355"/>
      <c r="B37890" s="1355"/>
      <c r="C37890" s="1433"/>
      <c r="E37890" s="1433"/>
      <c r="K37890" s="1433"/>
      <c r="L37890" s="1334"/>
    </row>
    <row r="37891" spans="1:12" ht="24" customHeight="1">
      <c r="A37891" s="1355"/>
      <c r="B37891" s="1355"/>
      <c r="C37891" s="1433"/>
      <c r="E37891" s="1433"/>
      <c r="K37891" s="1433"/>
      <c r="L37891" s="1334"/>
    </row>
    <row r="37892" spans="1:12" ht="24" customHeight="1">
      <c r="A37892" s="1355"/>
      <c r="B37892" s="1355"/>
      <c r="C37892" s="1433"/>
      <c r="E37892" s="1433"/>
      <c r="K37892" s="1433"/>
      <c r="L37892" s="1334"/>
    </row>
    <row r="37893" spans="1:12" ht="24" customHeight="1">
      <c r="A37893" s="1355"/>
      <c r="B37893" s="1355"/>
      <c r="C37893" s="1433"/>
      <c r="E37893" s="1433"/>
      <c r="K37893" s="1433"/>
      <c r="L37893" s="1334"/>
    </row>
    <row r="37894" spans="1:12" ht="24" customHeight="1">
      <c r="A37894" s="1355"/>
      <c r="B37894" s="1355"/>
      <c r="C37894" s="1433"/>
      <c r="E37894" s="1433"/>
      <c r="K37894" s="1433"/>
      <c r="L37894" s="1334"/>
    </row>
    <row r="37895" spans="1:12" ht="24" customHeight="1">
      <c r="A37895" s="1355"/>
      <c r="B37895" s="1355"/>
      <c r="C37895" s="1433"/>
      <c r="E37895" s="1433"/>
      <c r="K37895" s="1433"/>
      <c r="L37895" s="1334"/>
    </row>
    <row r="37896" spans="1:12" ht="24" customHeight="1">
      <c r="A37896" s="1355"/>
      <c r="B37896" s="1355"/>
      <c r="C37896" s="1433"/>
      <c r="E37896" s="1433"/>
      <c r="K37896" s="1433"/>
      <c r="L37896" s="1334"/>
    </row>
    <row r="37897" spans="1:12" ht="24" customHeight="1">
      <c r="A37897" s="1355"/>
      <c r="B37897" s="1355"/>
      <c r="C37897" s="1433"/>
      <c r="E37897" s="1433"/>
      <c r="K37897" s="1433"/>
      <c r="L37897" s="1334"/>
    </row>
    <row r="37898" spans="1:12" ht="24" customHeight="1">
      <c r="A37898" s="1355"/>
      <c r="B37898" s="1355"/>
      <c r="C37898" s="1433"/>
      <c r="E37898" s="1433"/>
      <c r="K37898" s="1433"/>
      <c r="L37898" s="1334"/>
    </row>
    <row r="37899" spans="1:12" ht="24" customHeight="1">
      <c r="A37899" s="1355"/>
      <c r="B37899" s="1355"/>
      <c r="C37899" s="1433"/>
      <c r="E37899" s="1433"/>
      <c r="K37899" s="1433"/>
      <c r="L37899" s="1334"/>
    </row>
    <row r="37900" spans="1:12" ht="24" customHeight="1">
      <c r="A37900" s="1355"/>
      <c r="B37900" s="1355"/>
      <c r="C37900" s="1433"/>
      <c r="E37900" s="1433"/>
      <c r="K37900" s="1433"/>
      <c r="L37900" s="1334"/>
    </row>
    <row r="37901" spans="1:12" ht="24" customHeight="1">
      <c r="A37901" s="1355"/>
      <c r="B37901" s="1355"/>
      <c r="C37901" s="1433"/>
      <c r="E37901" s="1433"/>
      <c r="K37901" s="1433"/>
      <c r="L37901" s="1334"/>
    </row>
    <row r="37902" spans="1:12" ht="24" customHeight="1">
      <c r="A37902" s="1355"/>
      <c r="B37902" s="1355"/>
      <c r="C37902" s="1433"/>
      <c r="E37902" s="1433"/>
      <c r="K37902" s="1433"/>
      <c r="L37902" s="1334"/>
    </row>
    <row r="37903" spans="1:12" ht="24" customHeight="1">
      <c r="A37903" s="1355"/>
      <c r="B37903" s="1355"/>
      <c r="C37903" s="1433"/>
      <c r="E37903" s="1433"/>
      <c r="K37903" s="1433"/>
      <c r="L37903" s="1334"/>
    </row>
    <row r="37904" spans="1:12" ht="24" customHeight="1">
      <c r="A37904" s="1355"/>
      <c r="B37904" s="1355"/>
      <c r="C37904" s="1433"/>
      <c r="E37904" s="1433"/>
      <c r="K37904" s="1433"/>
      <c r="L37904" s="1334"/>
    </row>
    <row r="37905" spans="1:12" ht="24" customHeight="1">
      <c r="A37905" s="1355"/>
      <c r="B37905" s="1355"/>
      <c r="C37905" s="1433"/>
      <c r="E37905" s="1433"/>
      <c r="K37905" s="1433"/>
      <c r="L37905" s="1334"/>
    </row>
    <row r="37906" spans="1:12" ht="24" customHeight="1">
      <c r="A37906" s="1355"/>
      <c r="B37906" s="1355"/>
      <c r="C37906" s="1433"/>
      <c r="E37906" s="1433"/>
      <c r="K37906" s="1433"/>
      <c r="L37906" s="1334"/>
    </row>
    <row r="37907" spans="1:12" ht="24" customHeight="1">
      <c r="A37907" s="1355"/>
      <c r="B37907" s="1355"/>
      <c r="C37907" s="1433"/>
      <c r="E37907" s="1433"/>
      <c r="K37907" s="1433"/>
      <c r="L37907" s="1334"/>
    </row>
    <row r="37908" spans="1:12" ht="24" customHeight="1">
      <c r="A37908" s="1355"/>
      <c r="B37908" s="1355"/>
      <c r="C37908" s="1433"/>
      <c r="E37908" s="1433"/>
      <c r="K37908" s="1433"/>
      <c r="L37908" s="1334"/>
    </row>
    <row r="37909" spans="1:12" ht="24" customHeight="1">
      <c r="A37909" s="1355"/>
      <c r="B37909" s="1355"/>
      <c r="C37909" s="1433"/>
      <c r="E37909" s="1433"/>
      <c r="K37909" s="1433"/>
      <c r="L37909" s="1334"/>
    </row>
    <row r="37910" spans="1:12" ht="24" customHeight="1">
      <c r="A37910" s="1355"/>
      <c r="B37910" s="1355"/>
      <c r="C37910" s="1433"/>
      <c r="E37910" s="1433"/>
      <c r="K37910" s="1433"/>
      <c r="L37910" s="1334"/>
    </row>
    <row r="37911" spans="1:12" ht="24" customHeight="1">
      <c r="A37911" s="1355"/>
      <c r="B37911" s="1355"/>
      <c r="C37911" s="1433"/>
      <c r="E37911" s="1433"/>
      <c r="K37911" s="1433"/>
      <c r="L37911" s="1334"/>
    </row>
    <row r="37912" spans="1:12" ht="24" customHeight="1">
      <c r="A37912" s="1355"/>
      <c r="B37912" s="1355"/>
      <c r="C37912" s="1433"/>
      <c r="E37912" s="1433"/>
      <c r="K37912" s="1433"/>
      <c r="L37912" s="1334"/>
    </row>
    <row r="37913" spans="1:12" ht="24" customHeight="1">
      <c r="A37913" s="1355"/>
      <c r="B37913" s="1355"/>
      <c r="C37913" s="1433"/>
      <c r="E37913" s="1433"/>
      <c r="K37913" s="1433"/>
      <c r="L37913" s="1334"/>
    </row>
    <row r="37914" spans="1:12" ht="24" customHeight="1">
      <c r="A37914" s="1355"/>
      <c r="B37914" s="1355"/>
      <c r="C37914" s="1433"/>
      <c r="E37914" s="1433"/>
      <c r="K37914" s="1433"/>
      <c r="L37914" s="1334"/>
    </row>
    <row r="37915" spans="1:12" ht="24" customHeight="1">
      <c r="A37915" s="1355"/>
      <c r="B37915" s="1355"/>
      <c r="C37915" s="1433"/>
      <c r="E37915" s="1433"/>
      <c r="K37915" s="1433"/>
      <c r="L37915" s="1334"/>
    </row>
    <row r="37916" spans="1:12" ht="24" customHeight="1">
      <c r="A37916" s="1355"/>
      <c r="B37916" s="1355"/>
      <c r="C37916" s="1433"/>
      <c r="E37916" s="1433"/>
      <c r="K37916" s="1433"/>
      <c r="L37916" s="1334"/>
    </row>
    <row r="37917" spans="1:12" ht="24" customHeight="1">
      <c r="A37917" s="1355"/>
      <c r="B37917" s="1355"/>
      <c r="C37917" s="1433"/>
      <c r="E37917" s="1433"/>
      <c r="K37917" s="1433"/>
      <c r="L37917" s="1334"/>
    </row>
    <row r="37918" spans="1:12" ht="24" customHeight="1">
      <c r="A37918" s="1355"/>
      <c r="B37918" s="1355"/>
      <c r="C37918" s="1433"/>
      <c r="E37918" s="1433"/>
      <c r="K37918" s="1433"/>
      <c r="L37918" s="1334"/>
    </row>
    <row r="37919" spans="1:12" ht="24" customHeight="1">
      <c r="A37919" s="1355"/>
      <c r="B37919" s="1355"/>
      <c r="C37919" s="1433"/>
      <c r="E37919" s="1433"/>
      <c r="K37919" s="1433"/>
      <c r="L37919" s="1334"/>
    </row>
    <row r="37920" spans="1:12" ht="24" customHeight="1">
      <c r="A37920" s="1355"/>
      <c r="B37920" s="1355"/>
      <c r="C37920" s="1433"/>
      <c r="E37920" s="1433"/>
      <c r="K37920" s="1433"/>
      <c r="L37920" s="1334"/>
    </row>
    <row r="37921" spans="1:12" ht="24" customHeight="1">
      <c r="A37921" s="1355"/>
      <c r="B37921" s="1355"/>
      <c r="C37921" s="1433"/>
      <c r="E37921" s="1433"/>
      <c r="K37921" s="1433"/>
      <c r="L37921" s="1334"/>
    </row>
    <row r="37922" spans="1:12" ht="24" customHeight="1">
      <c r="A37922" s="1355"/>
      <c r="B37922" s="1355"/>
      <c r="C37922" s="1433"/>
      <c r="E37922" s="1433"/>
      <c r="K37922" s="1433"/>
      <c r="L37922" s="1334"/>
    </row>
    <row r="37923" spans="1:12" ht="24" customHeight="1">
      <c r="A37923" s="1355"/>
      <c r="B37923" s="1355"/>
      <c r="C37923" s="1433"/>
      <c r="E37923" s="1433"/>
      <c r="K37923" s="1433"/>
      <c r="L37923" s="1334"/>
    </row>
    <row r="37924" spans="1:12" ht="24" customHeight="1">
      <c r="A37924" s="1355"/>
      <c r="B37924" s="1355"/>
      <c r="C37924" s="1433"/>
      <c r="E37924" s="1433"/>
      <c r="K37924" s="1433"/>
      <c r="L37924" s="1334"/>
    </row>
    <row r="37925" spans="1:12" ht="24" customHeight="1">
      <c r="A37925" s="1355"/>
      <c r="B37925" s="1355"/>
      <c r="C37925" s="1433"/>
      <c r="E37925" s="1433"/>
      <c r="K37925" s="1433"/>
      <c r="L37925" s="1334"/>
    </row>
    <row r="37926" spans="1:12" ht="24" customHeight="1">
      <c r="A37926" s="1355"/>
      <c r="B37926" s="1355"/>
      <c r="C37926" s="1433"/>
      <c r="E37926" s="1433"/>
      <c r="K37926" s="1433"/>
      <c r="L37926" s="1334"/>
    </row>
    <row r="37927" spans="1:12" ht="24" customHeight="1">
      <c r="A37927" s="1355"/>
      <c r="B37927" s="1355"/>
      <c r="C37927" s="1433"/>
      <c r="E37927" s="1433"/>
      <c r="K37927" s="1433"/>
      <c r="L37927" s="1334"/>
    </row>
    <row r="37928" spans="1:12" ht="24" customHeight="1">
      <c r="A37928" s="1355"/>
      <c r="B37928" s="1355"/>
      <c r="C37928" s="1433"/>
      <c r="E37928" s="1433"/>
      <c r="K37928" s="1433"/>
      <c r="L37928" s="1334"/>
    </row>
    <row r="37929" spans="1:12" ht="24" customHeight="1">
      <c r="A37929" s="1355"/>
      <c r="B37929" s="1355"/>
      <c r="C37929" s="1433"/>
      <c r="E37929" s="1433"/>
      <c r="K37929" s="1433"/>
      <c r="L37929" s="1334"/>
    </row>
    <row r="37930" spans="1:12" ht="24" customHeight="1">
      <c r="A37930" s="1355"/>
      <c r="B37930" s="1355"/>
      <c r="C37930" s="1433"/>
      <c r="E37930" s="1433"/>
      <c r="K37930" s="1433"/>
      <c r="L37930" s="1334"/>
    </row>
    <row r="37931" spans="1:12" ht="24" customHeight="1">
      <c r="A37931" s="1355"/>
      <c r="B37931" s="1355"/>
      <c r="C37931" s="1433"/>
      <c r="E37931" s="1433"/>
      <c r="K37931" s="1433"/>
      <c r="L37931" s="1334"/>
    </row>
    <row r="37932" spans="1:12" ht="24" customHeight="1">
      <c r="A37932" s="1355"/>
      <c r="B37932" s="1355"/>
      <c r="C37932" s="1433"/>
      <c r="E37932" s="1433"/>
      <c r="K37932" s="1433"/>
      <c r="L37932" s="1334"/>
    </row>
    <row r="37933" spans="1:12" ht="24" customHeight="1">
      <c r="A37933" s="1355"/>
      <c r="B37933" s="1355"/>
      <c r="C37933" s="1433"/>
      <c r="E37933" s="1433"/>
      <c r="K37933" s="1433"/>
      <c r="L37933" s="1334"/>
    </row>
    <row r="37934" spans="1:12" ht="24" customHeight="1">
      <c r="A37934" s="1355"/>
      <c r="B37934" s="1355"/>
      <c r="C37934" s="1433"/>
      <c r="E37934" s="1433"/>
      <c r="K37934" s="1433"/>
      <c r="L37934" s="1334"/>
    </row>
    <row r="37935" spans="1:12" ht="24" customHeight="1">
      <c r="A37935" s="1355"/>
      <c r="B37935" s="1355"/>
      <c r="C37935" s="1433"/>
      <c r="E37935" s="1433"/>
      <c r="K37935" s="1433"/>
      <c r="L37935" s="1334"/>
    </row>
    <row r="37936" spans="1:12" ht="24" customHeight="1">
      <c r="A37936" s="1355"/>
      <c r="B37936" s="1355"/>
      <c r="C37936" s="1433"/>
      <c r="E37936" s="1433"/>
      <c r="K37936" s="1433"/>
      <c r="L37936" s="1334"/>
    </row>
    <row r="37937" spans="1:12" ht="24" customHeight="1">
      <c r="A37937" s="1355"/>
      <c r="B37937" s="1355"/>
      <c r="C37937" s="1433"/>
      <c r="E37937" s="1433"/>
      <c r="K37937" s="1433"/>
      <c r="L37937" s="1334"/>
    </row>
    <row r="37938" spans="1:12" ht="24" customHeight="1">
      <c r="A37938" s="1355"/>
      <c r="B37938" s="1355"/>
      <c r="C37938" s="1433"/>
      <c r="E37938" s="1433"/>
      <c r="K37938" s="1433"/>
      <c r="L37938" s="1334"/>
    </row>
    <row r="37939" spans="1:12" ht="24" customHeight="1">
      <c r="A37939" s="1355"/>
      <c r="B37939" s="1355"/>
      <c r="C37939" s="1433"/>
      <c r="E37939" s="1433"/>
      <c r="K37939" s="1433"/>
      <c r="L37939" s="1334"/>
    </row>
    <row r="37940" spans="1:12" ht="24" customHeight="1">
      <c r="A37940" s="1355"/>
      <c r="B37940" s="1355"/>
      <c r="C37940" s="1433"/>
      <c r="E37940" s="1433"/>
      <c r="K37940" s="1433"/>
      <c r="L37940" s="1334"/>
    </row>
    <row r="37941" spans="1:12" ht="24" customHeight="1">
      <c r="A37941" s="1355"/>
      <c r="B37941" s="1355"/>
      <c r="C37941" s="1433"/>
      <c r="E37941" s="1433"/>
      <c r="K37941" s="1433"/>
      <c r="L37941" s="1334"/>
    </row>
    <row r="37942" spans="1:12" ht="24" customHeight="1">
      <c r="A37942" s="1355"/>
      <c r="B37942" s="1355"/>
      <c r="C37942" s="1433"/>
      <c r="E37942" s="1433"/>
      <c r="K37942" s="1433"/>
      <c r="L37942" s="1334"/>
    </row>
    <row r="37943" spans="1:12" ht="24" customHeight="1">
      <c r="A37943" s="1355"/>
      <c r="B37943" s="1355"/>
      <c r="C37943" s="1433"/>
      <c r="E37943" s="1433"/>
      <c r="K37943" s="1433"/>
      <c r="L37943" s="1334"/>
    </row>
    <row r="37944" spans="1:12" ht="24" customHeight="1">
      <c r="A37944" s="1355"/>
      <c r="B37944" s="1355"/>
      <c r="C37944" s="1433"/>
      <c r="E37944" s="1433"/>
      <c r="K37944" s="1433"/>
      <c r="L37944" s="1334"/>
    </row>
    <row r="37945" spans="1:12" ht="24" customHeight="1">
      <c r="A37945" s="1355"/>
      <c r="B37945" s="1355"/>
      <c r="C37945" s="1433"/>
      <c r="E37945" s="1433"/>
      <c r="K37945" s="1433"/>
      <c r="L37945" s="1334"/>
    </row>
    <row r="37946" spans="1:12" ht="24" customHeight="1">
      <c r="A37946" s="1355"/>
      <c r="B37946" s="1355"/>
      <c r="C37946" s="1433"/>
      <c r="E37946" s="1433"/>
      <c r="K37946" s="1433"/>
      <c r="L37946" s="1334"/>
    </row>
    <row r="37947" spans="1:12" ht="24" customHeight="1">
      <c r="A37947" s="1355"/>
      <c r="B37947" s="1355"/>
      <c r="C37947" s="1433"/>
      <c r="E37947" s="1433"/>
      <c r="K37947" s="1433"/>
      <c r="L37947" s="1334"/>
    </row>
    <row r="37948" spans="1:12" ht="24" customHeight="1">
      <c r="A37948" s="1355"/>
      <c r="B37948" s="1355"/>
      <c r="C37948" s="1433"/>
      <c r="E37948" s="1433"/>
      <c r="K37948" s="1433"/>
      <c r="L37948" s="1334"/>
    </row>
    <row r="37949" spans="1:12" ht="24" customHeight="1">
      <c r="A37949" s="1355"/>
      <c r="B37949" s="1355"/>
      <c r="C37949" s="1433"/>
      <c r="E37949" s="1433"/>
      <c r="K37949" s="1433"/>
      <c r="L37949" s="1334"/>
    </row>
    <row r="37950" spans="1:12" ht="24" customHeight="1">
      <c r="A37950" s="1355"/>
      <c r="B37950" s="1355"/>
      <c r="C37950" s="1433"/>
      <c r="E37950" s="1433"/>
      <c r="K37950" s="1433"/>
      <c r="L37950" s="1334"/>
    </row>
    <row r="37951" spans="1:12" ht="24" customHeight="1">
      <c r="A37951" s="1355"/>
      <c r="B37951" s="1355"/>
      <c r="C37951" s="1433"/>
      <c r="E37951" s="1433"/>
      <c r="K37951" s="1433"/>
      <c r="L37951" s="1334"/>
    </row>
    <row r="37952" spans="1:12" ht="24" customHeight="1">
      <c r="A37952" s="1355"/>
      <c r="B37952" s="1355"/>
      <c r="C37952" s="1433"/>
      <c r="E37952" s="1433"/>
      <c r="K37952" s="1433"/>
      <c r="L37952" s="1334"/>
    </row>
    <row r="37953" spans="1:12" ht="24" customHeight="1">
      <c r="A37953" s="1355"/>
      <c r="B37953" s="1355"/>
      <c r="C37953" s="1433"/>
      <c r="E37953" s="1433"/>
      <c r="K37953" s="1433"/>
      <c r="L37953" s="1334"/>
    </row>
    <row r="37954" spans="1:12" ht="24" customHeight="1">
      <c r="A37954" s="1355"/>
      <c r="B37954" s="1355"/>
      <c r="C37954" s="1433"/>
      <c r="E37954" s="1433"/>
      <c r="K37954" s="1433"/>
      <c r="L37954" s="1334"/>
    </row>
    <row r="37955" spans="1:12" ht="24" customHeight="1">
      <c r="A37955" s="1355"/>
      <c r="B37955" s="1355"/>
      <c r="C37955" s="1433"/>
      <c r="E37955" s="1433"/>
      <c r="K37955" s="1433"/>
      <c r="L37955" s="1334"/>
    </row>
    <row r="37956" spans="1:12" ht="24" customHeight="1">
      <c r="A37956" s="1355"/>
      <c r="B37956" s="1355"/>
      <c r="C37956" s="1433"/>
      <c r="E37956" s="1433"/>
      <c r="K37956" s="1433"/>
      <c r="L37956" s="1334"/>
    </row>
    <row r="37957" spans="1:12" ht="24" customHeight="1">
      <c r="A37957" s="1355"/>
      <c r="B37957" s="1355"/>
      <c r="C37957" s="1433"/>
      <c r="E37957" s="1433"/>
      <c r="K37957" s="1433"/>
      <c r="L37957" s="1334"/>
    </row>
    <row r="37958" spans="1:12" ht="24" customHeight="1">
      <c r="A37958" s="1355"/>
      <c r="B37958" s="1355"/>
      <c r="C37958" s="1433"/>
      <c r="E37958" s="1433"/>
      <c r="K37958" s="1433"/>
      <c r="L37958" s="1334"/>
    </row>
    <row r="37959" spans="1:12" ht="24" customHeight="1">
      <c r="A37959" s="1355"/>
      <c r="B37959" s="1355"/>
      <c r="C37959" s="1433"/>
      <c r="E37959" s="1433"/>
      <c r="K37959" s="1433"/>
      <c r="L37959" s="1334"/>
    </row>
    <row r="37960" spans="1:12" ht="24" customHeight="1">
      <c r="A37960" s="1355"/>
      <c r="B37960" s="1355"/>
      <c r="C37960" s="1433"/>
      <c r="E37960" s="1433"/>
      <c r="K37960" s="1433"/>
      <c r="L37960" s="1334"/>
    </row>
    <row r="37961" spans="1:12" ht="24" customHeight="1">
      <c r="A37961" s="1355"/>
      <c r="B37961" s="1355"/>
      <c r="C37961" s="1433"/>
      <c r="E37961" s="1433"/>
      <c r="K37961" s="1433"/>
      <c r="L37961" s="1334"/>
    </row>
    <row r="37962" spans="1:12" ht="24" customHeight="1">
      <c r="A37962" s="1355"/>
      <c r="B37962" s="1355"/>
      <c r="C37962" s="1433"/>
      <c r="E37962" s="1433"/>
      <c r="K37962" s="1433"/>
      <c r="L37962" s="1334"/>
    </row>
    <row r="37963" spans="1:12" ht="24" customHeight="1">
      <c r="A37963" s="1355"/>
      <c r="B37963" s="1355"/>
      <c r="C37963" s="1433"/>
      <c r="E37963" s="1433"/>
      <c r="K37963" s="1433"/>
      <c r="L37963" s="1334"/>
    </row>
    <row r="37964" spans="1:12" ht="24" customHeight="1">
      <c r="A37964" s="1355"/>
      <c r="B37964" s="1355"/>
      <c r="C37964" s="1433"/>
      <c r="E37964" s="1433"/>
      <c r="K37964" s="1433"/>
      <c r="L37964" s="1334"/>
    </row>
    <row r="37965" spans="1:12" ht="24" customHeight="1">
      <c r="A37965" s="1355"/>
      <c r="B37965" s="1355"/>
      <c r="C37965" s="1433"/>
      <c r="E37965" s="1433"/>
      <c r="K37965" s="1433"/>
      <c r="L37965" s="1334"/>
    </row>
    <row r="37966" spans="1:12" ht="24" customHeight="1">
      <c r="A37966" s="1355"/>
      <c r="B37966" s="1355"/>
      <c r="C37966" s="1433"/>
      <c r="E37966" s="1433"/>
      <c r="K37966" s="1433"/>
      <c r="L37966" s="1334"/>
    </row>
    <row r="37967" spans="1:12" ht="24" customHeight="1">
      <c r="A37967" s="1355"/>
      <c r="B37967" s="1355"/>
      <c r="C37967" s="1433"/>
      <c r="E37967" s="1433"/>
      <c r="K37967" s="1433"/>
      <c r="L37967" s="1334"/>
    </row>
    <row r="37968" spans="1:12" ht="24" customHeight="1">
      <c r="A37968" s="1355"/>
      <c r="B37968" s="1355"/>
      <c r="C37968" s="1433"/>
      <c r="E37968" s="1433"/>
      <c r="K37968" s="1433"/>
      <c r="L37968" s="1334"/>
    </row>
    <row r="37969" spans="1:12" ht="24" customHeight="1">
      <c r="A37969" s="1355"/>
      <c r="B37969" s="1355"/>
      <c r="C37969" s="1433"/>
      <c r="E37969" s="1433"/>
      <c r="K37969" s="1433"/>
      <c r="L37969" s="1334"/>
    </row>
    <row r="37970" spans="1:12" ht="24" customHeight="1">
      <c r="A37970" s="1355"/>
      <c r="B37970" s="1355"/>
      <c r="C37970" s="1433"/>
      <c r="E37970" s="1433"/>
      <c r="K37970" s="1433"/>
      <c r="L37970" s="1334"/>
    </row>
    <row r="37971" spans="1:12" ht="24" customHeight="1">
      <c r="A37971" s="1355"/>
      <c r="B37971" s="1355"/>
      <c r="C37971" s="1433"/>
      <c r="E37971" s="1433"/>
      <c r="K37971" s="1433"/>
      <c r="L37971" s="1334"/>
    </row>
    <row r="37972" spans="1:12" ht="24" customHeight="1">
      <c r="A37972" s="1355"/>
      <c r="B37972" s="1355"/>
      <c r="C37972" s="1433"/>
      <c r="E37972" s="1433"/>
      <c r="K37972" s="1433"/>
      <c r="L37972" s="1334"/>
    </row>
    <row r="37973" spans="1:12" ht="24" customHeight="1">
      <c r="A37973" s="1355"/>
      <c r="B37973" s="1355"/>
      <c r="C37973" s="1433"/>
      <c r="E37973" s="1433"/>
      <c r="K37973" s="1433"/>
      <c r="L37973" s="1334"/>
    </row>
    <row r="37974" spans="1:12" ht="24" customHeight="1">
      <c r="A37974" s="1355"/>
      <c r="B37974" s="1355"/>
      <c r="C37974" s="1433"/>
      <c r="E37974" s="1433"/>
      <c r="K37974" s="1433"/>
      <c r="L37974" s="1334"/>
    </row>
    <row r="37975" spans="1:12" ht="24" customHeight="1">
      <c r="A37975" s="1355"/>
      <c r="B37975" s="1355"/>
      <c r="C37975" s="1433"/>
      <c r="E37975" s="1433"/>
      <c r="K37975" s="1433"/>
      <c r="L37975" s="1334"/>
    </row>
    <row r="37976" spans="1:12" ht="24" customHeight="1">
      <c r="A37976" s="1355"/>
      <c r="B37976" s="1355"/>
      <c r="C37976" s="1433"/>
      <c r="E37976" s="1433"/>
      <c r="K37976" s="1433"/>
      <c r="L37976" s="1334"/>
    </row>
    <row r="37977" spans="1:12" ht="24" customHeight="1">
      <c r="A37977" s="1355"/>
      <c r="B37977" s="1355"/>
      <c r="C37977" s="1433"/>
      <c r="E37977" s="1433"/>
      <c r="K37977" s="1433"/>
      <c r="L37977" s="1334"/>
    </row>
    <row r="37978" spans="1:12" ht="24" customHeight="1">
      <c r="A37978" s="1355"/>
      <c r="B37978" s="1355"/>
      <c r="C37978" s="1433"/>
      <c r="E37978" s="1433"/>
      <c r="K37978" s="1433"/>
      <c r="L37978" s="1334"/>
    </row>
    <row r="37979" spans="1:12" ht="24" customHeight="1">
      <c r="A37979" s="1355"/>
      <c r="B37979" s="1355"/>
      <c r="C37979" s="1433"/>
      <c r="E37979" s="1433"/>
      <c r="K37979" s="1433"/>
      <c r="L37979" s="1334"/>
    </row>
    <row r="37980" spans="1:12" ht="24" customHeight="1">
      <c r="A37980" s="1355"/>
      <c r="B37980" s="1355"/>
      <c r="C37980" s="1433"/>
      <c r="E37980" s="1433"/>
      <c r="K37980" s="1433"/>
      <c r="L37980" s="1334"/>
    </row>
    <row r="37981" spans="1:12" ht="24" customHeight="1">
      <c r="A37981" s="1355"/>
      <c r="B37981" s="1355"/>
      <c r="C37981" s="1433"/>
      <c r="E37981" s="1433"/>
      <c r="K37981" s="1433"/>
      <c r="L37981" s="1334"/>
    </row>
    <row r="37982" spans="1:12" ht="24" customHeight="1">
      <c r="A37982" s="1355"/>
      <c r="B37982" s="1355"/>
      <c r="C37982" s="1433"/>
      <c r="E37982" s="1433"/>
      <c r="K37982" s="1433"/>
      <c r="L37982" s="1334"/>
    </row>
    <row r="37983" spans="1:12" ht="24" customHeight="1">
      <c r="A37983" s="1355"/>
      <c r="B37983" s="1355"/>
      <c r="C37983" s="1433"/>
      <c r="E37983" s="1433"/>
      <c r="K37983" s="1433"/>
      <c r="L37983" s="1334"/>
    </row>
    <row r="37984" spans="1:12" ht="24" customHeight="1">
      <c r="A37984" s="1355"/>
      <c r="B37984" s="1355"/>
      <c r="C37984" s="1433"/>
      <c r="E37984" s="1433"/>
      <c r="K37984" s="1433"/>
      <c r="L37984" s="1334"/>
    </row>
    <row r="37985" spans="1:12" ht="24" customHeight="1">
      <c r="A37985" s="1355"/>
      <c r="B37985" s="1355"/>
      <c r="C37985" s="1433"/>
      <c r="E37985" s="1433"/>
      <c r="K37985" s="1433"/>
      <c r="L37985" s="1334"/>
    </row>
    <row r="37986" spans="1:12" ht="24" customHeight="1">
      <c r="A37986" s="1355"/>
      <c r="B37986" s="1355"/>
      <c r="C37986" s="1433"/>
      <c r="E37986" s="1433"/>
      <c r="K37986" s="1433"/>
      <c r="L37986" s="1334"/>
    </row>
    <row r="37987" spans="1:12" ht="24" customHeight="1">
      <c r="A37987" s="1355"/>
      <c r="B37987" s="1355"/>
      <c r="C37987" s="1433"/>
      <c r="E37987" s="1433"/>
      <c r="K37987" s="1433"/>
      <c r="L37987" s="1334"/>
    </row>
    <row r="37988" spans="1:12" ht="24" customHeight="1">
      <c r="A37988" s="1355"/>
      <c r="B37988" s="1355"/>
      <c r="C37988" s="1433"/>
      <c r="E37988" s="1433"/>
      <c r="K37988" s="1433"/>
      <c r="L37988" s="1334"/>
    </row>
    <row r="37989" spans="1:12" ht="24" customHeight="1">
      <c r="A37989" s="1355"/>
      <c r="B37989" s="1355"/>
      <c r="C37989" s="1433"/>
      <c r="E37989" s="1433"/>
      <c r="K37989" s="1433"/>
      <c r="L37989" s="1334"/>
    </row>
    <row r="37990" spans="1:12" ht="24" customHeight="1">
      <c r="A37990" s="1355"/>
      <c r="B37990" s="1355"/>
      <c r="C37990" s="1433"/>
      <c r="E37990" s="1433"/>
      <c r="K37990" s="1433"/>
      <c r="L37990" s="1334"/>
    </row>
    <row r="37991" spans="1:12" ht="24" customHeight="1">
      <c r="A37991" s="1355"/>
      <c r="B37991" s="1355"/>
      <c r="C37991" s="1433"/>
      <c r="E37991" s="1433"/>
      <c r="K37991" s="1433"/>
      <c r="L37991" s="1334"/>
    </row>
    <row r="37992" spans="1:12" ht="24" customHeight="1">
      <c r="A37992" s="1355"/>
      <c r="B37992" s="1355"/>
      <c r="C37992" s="1433"/>
      <c r="E37992" s="1433"/>
      <c r="K37992" s="1433"/>
      <c r="L37992" s="1334"/>
    </row>
    <row r="37993" spans="1:12" ht="24" customHeight="1">
      <c r="A37993" s="1355"/>
      <c r="B37993" s="1355"/>
      <c r="C37993" s="1433"/>
      <c r="E37993" s="1433"/>
      <c r="K37993" s="1433"/>
      <c r="L37993" s="1334"/>
    </row>
    <row r="37994" spans="1:12" ht="24" customHeight="1">
      <c r="A37994" s="1355"/>
      <c r="B37994" s="1355"/>
      <c r="C37994" s="1433"/>
      <c r="E37994" s="1433"/>
      <c r="K37994" s="1433"/>
      <c r="L37994" s="1334"/>
    </row>
    <row r="37995" spans="1:12" ht="24" customHeight="1">
      <c r="A37995" s="1355"/>
      <c r="B37995" s="1355"/>
      <c r="C37995" s="1433"/>
      <c r="E37995" s="1433"/>
      <c r="K37995" s="1433"/>
      <c r="L37995" s="1334"/>
    </row>
    <row r="37996" spans="1:12" ht="24" customHeight="1">
      <c r="A37996" s="1355"/>
      <c r="B37996" s="1355"/>
      <c r="C37996" s="1433"/>
      <c r="E37996" s="1433"/>
      <c r="K37996" s="1433"/>
      <c r="L37996" s="1334"/>
    </row>
    <row r="37997" spans="1:12" ht="24" customHeight="1">
      <c r="A37997" s="1355"/>
      <c r="B37997" s="1355"/>
      <c r="C37997" s="1433"/>
      <c r="E37997" s="1433"/>
      <c r="K37997" s="1433"/>
      <c r="L37997" s="1334"/>
    </row>
    <row r="37998" spans="1:12" ht="24" customHeight="1">
      <c r="A37998" s="1355"/>
      <c r="B37998" s="1355"/>
      <c r="C37998" s="1433"/>
      <c r="E37998" s="1433"/>
      <c r="K37998" s="1433"/>
      <c r="L37998" s="1334"/>
    </row>
    <row r="37999" spans="1:12" ht="24" customHeight="1">
      <c r="A37999" s="1355"/>
      <c r="B37999" s="1355"/>
      <c r="C37999" s="1433"/>
      <c r="E37999" s="1433"/>
      <c r="K37999" s="1433"/>
      <c r="L37999" s="1334"/>
    </row>
    <row r="38000" spans="1:12" ht="24" customHeight="1">
      <c r="A38000" s="1355"/>
      <c r="B38000" s="1355"/>
      <c r="C38000" s="1433"/>
      <c r="E38000" s="1433"/>
      <c r="K38000" s="1433"/>
      <c r="L38000" s="1334"/>
    </row>
    <row r="38001" spans="1:12" ht="24" customHeight="1">
      <c r="A38001" s="1355"/>
      <c r="B38001" s="1355"/>
      <c r="C38001" s="1433"/>
      <c r="E38001" s="1433"/>
      <c r="K38001" s="1433"/>
      <c r="L38001" s="1334"/>
    </row>
    <row r="38002" spans="1:12" ht="24" customHeight="1">
      <c r="A38002" s="1355"/>
      <c r="B38002" s="1355"/>
      <c r="C38002" s="1433"/>
      <c r="E38002" s="1433"/>
      <c r="K38002" s="1433"/>
      <c r="L38002" s="1334"/>
    </row>
    <row r="38003" spans="1:12" ht="24" customHeight="1">
      <c r="A38003" s="1355"/>
      <c r="B38003" s="1355"/>
      <c r="C38003" s="1433"/>
      <c r="E38003" s="1433"/>
      <c r="K38003" s="1433"/>
      <c r="L38003" s="1334"/>
    </row>
    <row r="38004" spans="1:12" ht="24" customHeight="1">
      <c r="A38004" s="1355"/>
      <c r="B38004" s="1355"/>
      <c r="C38004" s="1433"/>
      <c r="E38004" s="1433"/>
      <c r="K38004" s="1433"/>
      <c r="L38004" s="1334"/>
    </row>
    <row r="38005" spans="1:12" ht="24" customHeight="1">
      <c r="A38005" s="1355"/>
      <c r="B38005" s="1355"/>
      <c r="C38005" s="1433"/>
      <c r="E38005" s="1433"/>
      <c r="K38005" s="1433"/>
      <c r="L38005" s="1334"/>
    </row>
    <row r="38006" spans="1:12" ht="24" customHeight="1">
      <c r="A38006" s="1355"/>
      <c r="B38006" s="1355"/>
      <c r="C38006" s="1433"/>
      <c r="E38006" s="1433"/>
      <c r="K38006" s="1433"/>
      <c r="L38006" s="1334"/>
    </row>
    <row r="38007" spans="1:12" ht="24" customHeight="1">
      <c r="A38007" s="1355"/>
      <c r="B38007" s="1355"/>
      <c r="C38007" s="1433"/>
      <c r="E38007" s="1433"/>
      <c r="K38007" s="1433"/>
      <c r="L38007" s="1334"/>
    </row>
    <row r="38008" spans="1:12" ht="24" customHeight="1">
      <c r="A38008" s="1355"/>
      <c r="B38008" s="1355"/>
      <c r="C38008" s="1433"/>
      <c r="E38008" s="1433"/>
      <c r="K38008" s="1433"/>
      <c r="L38008" s="1334"/>
    </row>
    <row r="38009" spans="1:12" ht="24" customHeight="1">
      <c r="A38009" s="1355"/>
      <c r="B38009" s="1355"/>
      <c r="C38009" s="1433"/>
      <c r="E38009" s="1433"/>
      <c r="K38009" s="1433"/>
      <c r="L38009" s="1334"/>
    </row>
    <row r="38010" spans="1:12" ht="24" customHeight="1">
      <c r="A38010" s="1355"/>
      <c r="B38010" s="1355"/>
      <c r="C38010" s="1433"/>
      <c r="E38010" s="1433"/>
      <c r="K38010" s="1433"/>
      <c r="L38010" s="1334"/>
    </row>
    <row r="38011" spans="1:12" ht="24" customHeight="1">
      <c r="A38011" s="1355"/>
      <c r="B38011" s="1355"/>
      <c r="C38011" s="1433"/>
      <c r="E38011" s="1433"/>
      <c r="K38011" s="1433"/>
      <c r="L38011" s="1334"/>
    </row>
    <row r="38012" spans="1:12" ht="24" customHeight="1">
      <c r="A38012" s="1355"/>
      <c r="B38012" s="1355"/>
      <c r="C38012" s="1433"/>
      <c r="E38012" s="1433"/>
      <c r="K38012" s="1433"/>
      <c r="L38012" s="1334"/>
    </row>
    <row r="38013" spans="1:12" ht="24" customHeight="1">
      <c r="A38013" s="1355"/>
      <c r="B38013" s="1355"/>
      <c r="C38013" s="1433"/>
      <c r="E38013" s="1433"/>
      <c r="K38013" s="1433"/>
      <c r="L38013" s="1334"/>
    </row>
    <row r="38014" spans="1:12" ht="24" customHeight="1">
      <c r="A38014" s="1355"/>
      <c r="B38014" s="1355"/>
      <c r="C38014" s="1433"/>
      <c r="E38014" s="1433"/>
      <c r="K38014" s="1433"/>
      <c r="L38014" s="1334"/>
    </row>
    <row r="38015" spans="1:12" ht="24" customHeight="1">
      <c r="A38015" s="1355"/>
      <c r="B38015" s="1355"/>
      <c r="C38015" s="1433"/>
      <c r="E38015" s="1433"/>
      <c r="K38015" s="1433"/>
      <c r="L38015" s="1334"/>
    </row>
    <row r="38016" spans="1:12" ht="24" customHeight="1">
      <c r="A38016" s="1355"/>
      <c r="B38016" s="1355"/>
      <c r="C38016" s="1433"/>
      <c r="E38016" s="1433"/>
      <c r="K38016" s="1433"/>
      <c r="L38016" s="1334"/>
    </row>
    <row r="38017" spans="1:12" ht="24" customHeight="1">
      <c r="A38017" s="1355"/>
      <c r="B38017" s="1355"/>
      <c r="C38017" s="1433"/>
      <c r="E38017" s="1433"/>
      <c r="K38017" s="1433"/>
      <c r="L38017" s="1334"/>
    </row>
    <row r="38018" spans="1:12" ht="24" customHeight="1">
      <c r="A38018" s="1355"/>
      <c r="B38018" s="1355"/>
      <c r="C38018" s="1433"/>
      <c r="E38018" s="1433"/>
      <c r="K38018" s="1433"/>
      <c r="L38018" s="1334"/>
    </row>
    <row r="38019" spans="1:12" ht="24" customHeight="1">
      <c r="A38019" s="1355"/>
      <c r="B38019" s="1355"/>
      <c r="C38019" s="1433"/>
      <c r="E38019" s="1433"/>
      <c r="K38019" s="1433"/>
      <c r="L38019" s="1334"/>
    </row>
    <row r="38020" spans="1:12" ht="24" customHeight="1">
      <c r="A38020" s="1355"/>
      <c r="B38020" s="1355"/>
      <c r="C38020" s="1433"/>
      <c r="E38020" s="1433"/>
      <c r="K38020" s="1433"/>
      <c r="L38020" s="1334"/>
    </row>
    <row r="38021" spans="1:12" ht="24" customHeight="1">
      <c r="A38021" s="1355"/>
      <c r="B38021" s="1355"/>
      <c r="C38021" s="1433"/>
      <c r="E38021" s="1433"/>
      <c r="K38021" s="1433"/>
      <c r="L38021" s="1334"/>
    </row>
    <row r="38022" spans="1:12" ht="24" customHeight="1">
      <c r="A38022" s="1355"/>
      <c r="B38022" s="1355"/>
      <c r="C38022" s="1433"/>
      <c r="E38022" s="1433"/>
      <c r="K38022" s="1433"/>
      <c r="L38022" s="1334"/>
    </row>
    <row r="38023" spans="1:12" ht="24" customHeight="1">
      <c r="A38023" s="1355"/>
      <c r="B38023" s="1355"/>
      <c r="C38023" s="1433"/>
      <c r="E38023" s="1433"/>
      <c r="K38023" s="1433"/>
      <c r="L38023" s="1334"/>
    </row>
    <row r="38024" spans="1:12" ht="24" customHeight="1">
      <c r="A38024" s="1355"/>
      <c r="B38024" s="1355"/>
      <c r="C38024" s="1433"/>
      <c r="E38024" s="1433"/>
      <c r="K38024" s="1433"/>
      <c r="L38024" s="1334"/>
    </row>
    <row r="38025" spans="1:12" ht="24" customHeight="1">
      <c r="A38025" s="1355"/>
      <c r="B38025" s="1355"/>
      <c r="C38025" s="1433"/>
      <c r="E38025" s="1433"/>
      <c r="K38025" s="1433"/>
      <c r="L38025" s="1334"/>
    </row>
    <row r="38026" spans="1:12" ht="24" customHeight="1">
      <c r="A38026" s="1355"/>
      <c r="B38026" s="1355"/>
      <c r="C38026" s="1433"/>
      <c r="E38026" s="1433"/>
      <c r="K38026" s="1433"/>
      <c r="L38026" s="1334"/>
    </row>
    <row r="38027" spans="1:12" ht="24" customHeight="1">
      <c r="A38027" s="1355"/>
      <c r="B38027" s="1355"/>
      <c r="C38027" s="1433"/>
      <c r="E38027" s="1433"/>
      <c r="K38027" s="1433"/>
      <c r="L38027" s="1334"/>
    </row>
    <row r="38028" spans="1:12" ht="24" customHeight="1">
      <c r="A38028" s="1355"/>
      <c r="B38028" s="1355"/>
      <c r="C38028" s="1433"/>
      <c r="E38028" s="1433"/>
      <c r="K38028" s="1433"/>
      <c r="L38028" s="1334"/>
    </row>
    <row r="38029" spans="1:12" ht="24" customHeight="1">
      <c r="A38029" s="1355"/>
      <c r="B38029" s="1355"/>
      <c r="C38029" s="1433"/>
      <c r="E38029" s="1433"/>
      <c r="K38029" s="1433"/>
      <c r="L38029" s="1334"/>
    </row>
    <row r="38030" spans="1:12" ht="24" customHeight="1">
      <c r="A38030" s="1355"/>
      <c r="B38030" s="1355"/>
      <c r="C38030" s="1433"/>
      <c r="E38030" s="1433"/>
      <c r="K38030" s="1433"/>
      <c r="L38030" s="1334"/>
    </row>
    <row r="38031" spans="1:12" ht="24" customHeight="1">
      <c r="A38031" s="1355"/>
      <c r="B38031" s="1355"/>
      <c r="C38031" s="1433"/>
      <c r="E38031" s="1433"/>
      <c r="K38031" s="1433"/>
      <c r="L38031" s="1334"/>
    </row>
    <row r="38032" spans="1:12" ht="24" customHeight="1">
      <c r="A38032" s="1355"/>
      <c r="B38032" s="1355"/>
      <c r="C38032" s="1433"/>
      <c r="E38032" s="1433"/>
      <c r="K38032" s="1433"/>
      <c r="L38032" s="1334"/>
    </row>
    <row r="38033" spans="1:12" ht="24" customHeight="1">
      <c r="A38033" s="1355"/>
      <c r="B38033" s="1355"/>
      <c r="C38033" s="1433"/>
      <c r="E38033" s="1433"/>
      <c r="K38033" s="1433"/>
      <c r="L38033" s="1334"/>
    </row>
    <row r="38034" spans="1:12" ht="24" customHeight="1">
      <c r="A38034" s="1355"/>
      <c r="B38034" s="1355"/>
      <c r="C38034" s="1433"/>
      <c r="E38034" s="1433"/>
      <c r="K38034" s="1433"/>
      <c r="L38034" s="1334"/>
    </row>
    <row r="38035" spans="1:12" ht="24" customHeight="1">
      <c r="A38035" s="1355"/>
      <c r="B38035" s="1355"/>
      <c r="C38035" s="1433"/>
      <c r="E38035" s="1433"/>
      <c r="K38035" s="1433"/>
      <c r="L38035" s="1334"/>
    </row>
    <row r="38036" spans="1:12" ht="24" customHeight="1">
      <c r="A38036" s="1355"/>
      <c r="B38036" s="1355"/>
      <c r="C38036" s="1433"/>
      <c r="E38036" s="1433"/>
      <c r="K38036" s="1433"/>
      <c r="L38036" s="1334"/>
    </row>
    <row r="38037" spans="1:12" ht="24" customHeight="1">
      <c r="A38037" s="1355"/>
      <c r="B38037" s="1355"/>
      <c r="C38037" s="1433"/>
      <c r="E38037" s="1433"/>
      <c r="K38037" s="1433"/>
      <c r="L38037" s="1334"/>
    </row>
    <row r="38038" spans="1:12" ht="24" customHeight="1">
      <c r="A38038" s="1355"/>
      <c r="B38038" s="1355"/>
      <c r="C38038" s="1433"/>
      <c r="E38038" s="1433"/>
      <c r="K38038" s="1433"/>
      <c r="L38038" s="1334"/>
    </row>
    <row r="38039" spans="1:12" ht="24" customHeight="1">
      <c r="A38039" s="1355"/>
      <c r="B38039" s="1355"/>
      <c r="C38039" s="1433"/>
      <c r="E38039" s="1433"/>
      <c r="K38039" s="1433"/>
      <c r="L38039" s="1334"/>
    </row>
    <row r="38040" spans="1:12" ht="24" customHeight="1">
      <c r="A38040" s="1355"/>
      <c r="B38040" s="1355"/>
      <c r="C38040" s="1433"/>
      <c r="E38040" s="1433"/>
      <c r="K38040" s="1433"/>
      <c r="L38040" s="1334"/>
    </row>
    <row r="38041" spans="1:12" ht="24" customHeight="1">
      <c r="A38041" s="1355"/>
      <c r="B38041" s="1355"/>
      <c r="C38041" s="1433"/>
      <c r="E38041" s="1433"/>
      <c r="K38041" s="1433"/>
      <c r="L38041" s="1334"/>
    </row>
    <row r="38042" spans="1:12" ht="24" customHeight="1">
      <c r="A38042" s="1355"/>
      <c r="B38042" s="1355"/>
      <c r="C38042" s="1433"/>
      <c r="E38042" s="1433"/>
      <c r="K38042" s="1433"/>
      <c r="L38042" s="1334"/>
    </row>
    <row r="38043" spans="1:12" ht="24" customHeight="1">
      <c r="A38043" s="1355"/>
      <c r="B38043" s="1355"/>
      <c r="C38043" s="1433"/>
      <c r="E38043" s="1433"/>
      <c r="K38043" s="1433"/>
      <c r="L38043" s="1334"/>
    </row>
    <row r="38044" spans="1:12" ht="24" customHeight="1">
      <c r="A38044" s="1355"/>
      <c r="B38044" s="1355"/>
      <c r="C38044" s="1433"/>
      <c r="E38044" s="1433"/>
      <c r="K38044" s="1433"/>
      <c r="L38044" s="1334"/>
    </row>
    <row r="38045" spans="1:12" ht="24" customHeight="1">
      <c r="A38045" s="1355"/>
      <c r="B38045" s="1355"/>
      <c r="C38045" s="1433"/>
      <c r="E38045" s="1433"/>
      <c r="K38045" s="1433"/>
      <c r="L38045" s="1334"/>
    </row>
    <row r="38046" spans="1:12" ht="24" customHeight="1">
      <c r="A38046" s="1355"/>
      <c r="B38046" s="1355"/>
      <c r="C38046" s="1433"/>
      <c r="E38046" s="1433"/>
      <c r="K38046" s="1433"/>
      <c r="L38046" s="1334"/>
    </row>
    <row r="38047" spans="1:12" ht="24" customHeight="1">
      <c r="A38047" s="1355"/>
      <c r="B38047" s="1355"/>
      <c r="C38047" s="1433"/>
      <c r="E38047" s="1433"/>
      <c r="K38047" s="1433"/>
      <c r="L38047" s="1334"/>
    </row>
    <row r="38048" spans="1:12" ht="24" customHeight="1">
      <c r="A38048" s="1355"/>
      <c r="B38048" s="1355"/>
      <c r="C38048" s="1433"/>
      <c r="E38048" s="1433"/>
      <c r="K38048" s="1433"/>
      <c r="L38048" s="1334"/>
    </row>
    <row r="38049" spans="1:12" ht="24" customHeight="1">
      <c r="A38049" s="1355"/>
      <c r="B38049" s="1355"/>
      <c r="C38049" s="1433"/>
      <c r="E38049" s="1433"/>
      <c r="K38049" s="1433"/>
      <c r="L38049" s="1334"/>
    </row>
    <row r="38050" spans="1:12" ht="24" customHeight="1">
      <c r="A38050" s="1355"/>
      <c r="B38050" s="1355"/>
      <c r="C38050" s="1433"/>
      <c r="E38050" s="1433"/>
      <c r="K38050" s="1433"/>
      <c r="L38050" s="1334"/>
    </row>
    <row r="38051" spans="1:12" ht="24" customHeight="1">
      <c r="A38051" s="1355"/>
      <c r="B38051" s="1355"/>
      <c r="C38051" s="1433"/>
      <c r="E38051" s="1433"/>
      <c r="K38051" s="1433"/>
      <c r="L38051" s="1334"/>
    </row>
    <row r="38052" spans="1:12" ht="24" customHeight="1">
      <c r="A38052" s="1355"/>
      <c r="B38052" s="1355"/>
      <c r="C38052" s="1433"/>
      <c r="E38052" s="1433"/>
      <c r="K38052" s="1433"/>
      <c r="L38052" s="1334"/>
    </row>
    <row r="38053" spans="1:12" ht="24" customHeight="1">
      <c r="A38053" s="1355"/>
      <c r="B38053" s="1355"/>
      <c r="C38053" s="1433"/>
      <c r="E38053" s="1433"/>
      <c r="K38053" s="1433"/>
      <c r="L38053" s="1334"/>
    </row>
    <row r="38054" spans="1:12" ht="24" customHeight="1">
      <c r="A38054" s="1355"/>
      <c r="B38054" s="1355"/>
      <c r="C38054" s="1433"/>
      <c r="E38054" s="1433"/>
      <c r="K38054" s="1433"/>
      <c r="L38054" s="1334"/>
    </row>
    <row r="38055" spans="1:12" ht="24" customHeight="1">
      <c r="A38055" s="1355"/>
      <c r="B38055" s="1355"/>
      <c r="C38055" s="1433"/>
      <c r="E38055" s="1433"/>
      <c r="K38055" s="1433"/>
      <c r="L38055" s="1334"/>
    </row>
    <row r="38056" spans="1:12" ht="24" customHeight="1">
      <c r="A38056" s="1355"/>
      <c r="B38056" s="1355"/>
      <c r="C38056" s="1433"/>
      <c r="E38056" s="1433"/>
      <c r="K38056" s="1433"/>
      <c r="L38056" s="1334"/>
    </row>
    <row r="38057" spans="1:12" ht="24" customHeight="1">
      <c r="A38057" s="1355"/>
      <c r="B38057" s="1355"/>
      <c r="C38057" s="1433"/>
      <c r="E38057" s="1433"/>
      <c r="K38057" s="1433"/>
      <c r="L38057" s="1334"/>
    </row>
    <row r="38058" spans="1:12" ht="24" customHeight="1">
      <c r="A38058" s="1355"/>
      <c r="B38058" s="1355"/>
      <c r="C38058" s="1433"/>
      <c r="E38058" s="1433"/>
      <c r="K38058" s="1433"/>
      <c r="L38058" s="1334"/>
    </row>
    <row r="38059" spans="1:12" ht="24" customHeight="1">
      <c r="A38059" s="1355"/>
      <c r="B38059" s="1355"/>
      <c r="C38059" s="1433"/>
      <c r="E38059" s="1433"/>
      <c r="K38059" s="1433"/>
      <c r="L38059" s="1334"/>
    </row>
    <row r="38060" spans="1:12" ht="24" customHeight="1">
      <c r="A38060" s="1355"/>
      <c r="B38060" s="1355"/>
      <c r="C38060" s="1433"/>
      <c r="E38060" s="1433"/>
      <c r="K38060" s="1433"/>
      <c r="L38060" s="1334"/>
    </row>
    <row r="38061" spans="1:12" ht="24" customHeight="1">
      <c r="A38061" s="1355"/>
      <c r="B38061" s="1355"/>
      <c r="C38061" s="1433"/>
      <c r="E38061" s="1433"/>
      <c r="K38061" s="1433"/>
      <c r="L38061" s="1334"/>
    </row>
    <row r="38062" spans="1:12" ht="24" customHeight="1">
      <c r="A38062" s="1355"/>
      <c r="B38062" s="1355"/>
      <c r="C38062" s="1433"/>
      <c r="E38062" s="1433"/>
      <c r="K38062" s="1433"/>
      <c r="L38062" s="1334"/>
    </row>
    <row r="38063" spans="1:12" ht="24" customHeight="1">
      <c r="A38063" s="1355"/>
      <c r="B38063" s="1355"/>
      <c r="C38063" s="1433"/>
      <c r="E38063" s="1433"/>
      <c r="K38063" s="1433"/>
      <c r="L38063" s="1334"/>
    </row>
    <row r="38064" spans="1:12" ht="24" customHeight="1">
      <c r="A38064" s="1355"/>
      <c r="B38064" s="1355"/>
      <c r="C38064" s="1433"/>
      <c r="E38064" s="1433"/>
      <c r="K38064" s="1433"/>
      <c r="L38064" s="1334"/>
    </row>
    <row r="38065" spans="1:12" ht="24" customHeight="1">
      <c r="A38065" s="1355"/>
      <c r="B38065" s="1355"/>
      <c r="C38065" s="1433"/>
      <c r="E38065" s="1433"/>
      <c r="K38065" s="1433"/>
      <c r="L38065" s="1334"/>
    </row>
    <row r="38066" spans="1:12" ht="24" customHeight="1">
      <c r="A38066" s="1355"/>
      <c r="B38066" s="1355"/>
      <c r="C38066" s="1433"/>
      <c r="E38066" s="1433"/>
      <c r="K38066" s="1433"/>
      <c r="L38066" s="1334"/>
    </row>
    <row r="38067" spans="1:12" ht="24" customHeight="1">
      <c r="A38067" s="1355"/>
      <c r="B38067" s="1355"/>
      <c r="C38067" s="1433"/>
      <c r="E38067" s="1433"/>
      <c r="K38067" s="1433"/>
      <c r="L38067" s="1334"/>
    </row>
    <row r="38068" spans="1:12" ht="24" customHeight="1">
      <c r="A38068" s="1355"/>
      <c r="B38068" s="1355"/>
      <c r="C38068" s="1433"/>
      <c r="E38068" s="1433"/>
      <c r="K38068" s="1433"/>
      <c r="L38068" s="1334"/>
    </row>
    <row r="38069" spans="1:12" ht="24" customHeight="1">
      <c r="A38069" s="1355"/>
      <c r="B38069" s="1355"/>
      <c r="C38069" s="1433"/>
      <c r="E38069" s="1433"/>
      <c r="K38069" s="1433"/>
      <c r="L38069" s="1334"/>
    </row>
    <row r="38070" spans="1:12" ht="24" customHeight="1">
      <c r="A38070" s="1355"/>
      <c r="B38070" s="1355"/>
      <c r="C38070" s="1433"/>
      <c r="E38070" s="1433"/>
      <c r="K38070" s="1433"/>
      <c r="L38070" s="1334"/>
    </row>
    <row r="38071" spans="1:12" ht="24" customHeight="1">
      <c r="A38071" s="1355"/>
      <c r="B38071" s="1355"/>
      <c r="C38071" s="1433"/>
      <c r="E38071" s="1433"/>
      <c r="K38071" s="1433"/>
      <c r="L38071" s="1334"/>
    </row>
    <row r="38072" spans="1:12" ht="24" customHeight="1">
      <c r="A38072" s="1355"/>
      <c r="B38072" s="1355"/>
      <c r="C38072" s="1433"/>
      <c r="E38072" s="1433"/>
      <c r="K38072" s="1433"/>
      <c r="L38072" s="1334"/>
    </row>
    <row r="38073" spans="1:12" ht="24" customHeight="1">
      <c r="A38073" s="1355"/>
      <c r="B38073" s="1355"/>
      <c r="C38073" s="1433"/>
      <c r="E38073" s="1433"/>
      <c r="K38073" s="1433"/>
      <c r="L38073" s="1334"/>
    </row>
    <row r="38074" spans="1:12" ht="24" customHeight="1">
      <c r="A38074" s="1355"/>
      <c r="B38074" s="1355"/>
      <c r="C38074" s="1433"/>
      <c r="E38074" s="1433"/>
      <c r="K38074" s="1433"/>
      <c r="L38074" s="1334"/>
    </row>
    <row r="38075" spans="1:12" ht="24" customHeight="1">
      <c r="A38075" s="1355"/>
      <c r="B38075" s="1355"/>
      <c r="C38075" s="1433"/>
      <c r="E38075" s="1433"/>
      <c r="K38075" s="1433"/>
      <c r="L38075" s="1334"/>
    </row>
    <row r="38076" spans="1:12" ht="24" customHeight="1">
      <c r="A38076" s="1355"/>
      <c r="B38076" s="1355"/>
      <c r="C38076" s="1433"/>
      <c r="E38076" s="1433"/>
      <c r="K38076" s="1433"/>
      <c r="L38076" s="1334"/>
    </row>
    <row r="38077" spans="1:12" ht="24" customHeight="1">
      <c r="A38077" s="1355"/>
      <c r="B38077" s="1355"/>
      <c r="C38077" s="1433"/>
      <c r="E38077" s="1433"/>
      <c r="K38077" s="1433"/>
      <c r="L38077" s="1334"/>
    </row>
    <row r="38078" spans="1:12" ht="24" customHeight="1">
      <c r="A38078" s="1355"/>
      <c r="B38078" s="1355"/>
      <c r="C38078" s="1433"/>
      <c r="E38078" s="1433"/>
      <c r="K38078" s="1433"/>
      <c r="L38078" s="1334"/>
    </row>
    <row r="38079" spans="1:12" ht="24" customHeight="1">
      <c r="A38079" s="1355"/>
      <c r="B38079" s="1355"/>
      <c r="C38079" s="1433"/>
      <c r="E38079" s="1433"/>
      <c r="K38079" s="1433"/>
      <c r="L38079" s="1334"/>
    </row>
    <row r="38080" spans="1:12" ht="24" customHeight="1">
      <c r="A38080" s="1355"/>
      <c r="B38080" s="1355"/>
      <c r="C38080" s="1433"/>
      <c r="E38080" s="1433"/>
      <c r="K38080" s="1433"/>
      <c r="L38080" s="1334"/>
    </row>
    <row r="38081" spans="1:12" ht="24" customHeight="1">
      <c r="A38081" s="1355"/>
      <c r="B38081" s="1355"/>
      <c r="C38081" s="1433"/>
      <c r="E38081" s="1433"/>
      <c r="K38081" s="1433"/>
      <c r="L38081" s="1334"/>
    </row>
    <row r="38082" spans="1:12" ht="24" customHeight="1">
      <c r="A38082" s="1355"/>
      <c r="B38082" s="1355"/>
      <c r="C38082" s="1433"/>
      <c r="E38082" s="1433"/>
      <c r="K38082" s="1433"/>
      <c r="L38082" s="1334"/>
    </row>
    <row r="38083" spans="1:12" ht="24" customHeight="1">
      <c r="A38083" s="1355"/>
      <c r="B38083" s="1355"/>
      <c r="C38083" s="1433"/>
      <c r="E38083" s="1433"/>
      <c r="K38083" s="1433"/>
      <c r="L38083" s="1334"/>
    </row>
    <row r="38084" spans="1:12" ht="24" customHeight="1">
      <c r="A38084" s="1355"/>
      <c r="B38084" s="1355"/>
      <c r="C38084" s="1433"/>
      <c r="E38084" s="1433"/>
      <c r="K38084" s="1433"/>
      <c r="L38084" s="1334"/>
    </row>
    <row r="38085" spans="1:12" ht="24" customHeight="1">
      <c r="A38085" s="1355"/>
      <c r="B38085" s="1355"/>
      <c r="C38085" s="1433"/>
      <c r="E38085" s="1433"/>
      <c r="K38085" s="1433"/>
      <c r="L38085" s="1334"/>
    </row>
    <row r="38086" spans="1:12" ht="24" customHeight="1">
      <c r="A38086" s="1355"/>
      <c r="B38086" s="1355"/>
      <c r="C38086" s="1433"/>
      <c r="E38086" s="1433"/>
      <c r="K38086" s="1433"/>
      <c r="L38086" s="1334"/>
    </row>
    <row r="38087" spans="1:12" ht="24" customHeight="1">
      <c r="A38087" s="1355"/>
      <c r="B38087" s="1355"/>
      <c r="C38087" s="1433"/>
      <c r="E38087" s="1433"/>
      <c r="K38087" s="1433"/>
      <c r="L38087" s="1334"/>
    </row>
    <row r="38088" spans="1:12" ht="24" customHeight="1">
      <c r="A38088" s="1355"/>
      <c r="B38088" s="1355"/>
      <c r="C38088" s="1433"/>
      <c r="E38088" s="1433"/>
      <c r="K38088" s="1433"/>
      <c r="L38088" s="1334"/>
    </row>
    <row r="38089" spans="1:12" ht="24" customHeight="1">
      <c r="A38089" s="1355"/>
      <c r="B38089" s="1355"/>
      <c r="C38089" s="1433"/>
      <c r="E38089" s="1433"/>
      <c r="K38089" s="1433"/>
      <c r="L38089" s="1334"/>
    </row>
    <row r="38090" spans="1:12" ht="24" customHeight="1">
      <c r="A38090" s="1355"/>
      <c r="B38090" s="1355"/>
      <c r="C38090" s="1433"/>
      <c r="E38090" s="1433"/>
      <c r="K38090" s="1433"/>
      <c r="L38090" s="1334"/>
    </row>
    <row r="38091" spans="1:12" ht="24" customHeight="1">
      <c r="A38091" s="1355"/>
      <c r="B38091" s="1355"/>
      <c r="C38091" s="1433"/>
      <c r="E38091" s="1433"/>
      <c r="K38091" s="1433"/>
      <c r="L38091" s="1334"/>
    </row>
    <row r="38092" spans="1:12" ht="24" customHeight="1">
      <c r="A38092" s="1355"/>
      <c r="B38092" s="1355"/>
      <c r="C38092" s="1433"/>
      <c r="E38092" s="1433"/>
      <c r="K38092" s="1433"/>
      <c r="L38092" s="1334"/>
    </row>
    <row r="38093" spans="1:12" ht="24" customHeight="1">
      <c r="A38093" s="1355"/>
      <c r="B38093" s="1355"/>
      <c r="C38093" s="1433"/>
      <c r="E38093" s="1433"/>
      <c r="K38093" s="1433"/>
      <c r="L38093" s="1334"/>
    </row>
    <row r="38094" spans="1:12" ht="24" customHeight="1">
      <c r="A38094" s="1355"/>
      <c r="B38094" s="1355"/>
      <c r="C38094" s="1433"/>
      <c r="E38094" s="1433"/>
      <c r="K38094" s="1433"/>
      <c r="L38094" s="1334"/>
    </row>
    <row r="38095" spans="1:12" ht="24" customHeight="1">
      <c r="A38095" s="1355"/>
      <c r="B38095" s="1355"/>
      <c r="C38095" s="1433"/>
      <c r="E38095" s="1433"/>
      <c r="K38095" s="1433"/>
      <c r="L38095" s="1334"/>
    </row>
    <row r="38096" spans="1:12" ht="24" customHeight="1">
      <c r="A38096" s="1355"/>
      <c r="B38096" s="1355"/>
      <c r="C38096" s="1433"/>
      <c r="E38096" s="1433"/>
      <c r="K38096" s="1433"/>
      <c r="L38096" s="1334"/>
    </row>
    <row r="38097" spans="1:12" ht="24" customHeight="1">
      <c r="A38097" s="1355"/>
      <c r="B38097" s="1355"/>
      <c r="C38097" s="1433"/>
      <c r="E38097" s="1433"/>
      <c r="K38097" s="1433"/>
      <c r="L38097" s="1334"/>
    </row>
    <row r="38098" spans="1:12" ht="24" customHeight="1">
      <c r="A38098" s="1355"/>
      <c r="B38098" s="1355"/>
      <c r="C38098" s="1433"/>
      <c r="E38098" s="1433"/>
      <c r="K38098" s="1433"/>
      <c r="L38098" s="1334"/>
    </row>
    <row r="38099" spans="1:12" ht="24" customHeight="1">
      <c r="A38099" s="1355"/>
      <c r="B38099" s="1355"/>
      <c r="C38099" s="1433"/>
      <c r="E38099" s="1433"/>
      <c r="K38099" s="1433"/>
      <c r="L38099" s="1334"/>
    </row>
    <row r="38100" spans="1:12" ht="24" customHeight="1">
      <c r="A38100" s="1355"/>
      <c r="B38100" s="1355"/>
      <c r="C38100" s="1433"/>
      <c r="E38100" s="1433"/>
      <c r="K38100" s="1433"/>
      <c r="L38100" s="1334"/>
    </row>
    <row r="38101" spans="1:12" ht="24" customHeight="1">
      <c r="A38101" s="1355"/>
      <c r="B38101" s="1355"/>
      <c r="C38101" s="1433"/>
      <c r="E38101" s="1433"/>
      <c r="K38101" s="1433"/>
      <c r="L38101" s="1334"/>
    </row>
    <row r="38102" spans="1:12" ht="24" customHeight="1">
      <c r="A38102" s="1355"/>
      <c r="B38102" s="1355"/>
      <c r="C38102" s="1433"/>
      <c r="E38102" s="1433"/>
      <c r="K38102" s="1433"/>
      <c r="L38102" s="1334"/>
    </row>
    <row r="38103" spans="1:12" ht="24" customHeight="1">
      <c r="A38103" s="1355"/>
      <c r="B38103" s="1355"/>
      <c r="C38103" s="1433"/>
      <c r="E38103" s="1433"/>
      <c r="K38103" s="1433"/>
      <c r="L38103" s="1334"/>
    </row>
    <row r="38104" spans="1:12" ht="24" customHeight="1">
      <c r="A38104" s="1355"/>
      <c r="B38104" s="1355"/>
      <c r="C38104" s="1433"/>
      <c r="E38104" s="1433"/>
      <c r="K38104" s="1433"/>
      <c r="L38104" s="1334"/>
    </row>
    <row r="38105" spans="1:12" ht="24" customHeight="1">
      <c r="A38105" s="1355"/>
      <c r="B38105" s="1355"/>
      <c r="C38105" s="1433"/>
      <c r="E38105" s="1433"/>
      <c r="K38105" s="1433"/>
      <c r="L38105" s="1334"/>
    </row>
    <row r="38106" spans="1:12" ht="24" customHeight="1">
      <c r="A38106" s="1355"/>
      <c r="B38106" s="1355"/>
      <c r="C38106" s="1433"/>
      <c r="E38106" s="1433"/>
      <c r="K38106" s="1433"/>
      <c r="L38106" s="1334"/>
    </row>
    <row r="38107" spans="1:12" ht="24" customHeight="1">
      <c r="A38107" s="1355"/>
      <c r="B38107" s="1355"/>
      <c r="C38107" s="1433"/>
      <c r="E38107" s="1433"/>
      <c r="K38107" s="1433"/>
      <c r="L38107" s="1334"/>
    </row>
    <row r="38108" spans="1:12" ht="24" customHeight="1">
      <c r="A38108" s="1355"/>
      <c r="B38108" s="1355"/>
      <c r="C38108" s="1433"/>
      <c r="E38108" s="1433"/>
      <c r="K38108" s="1433"/>
      <c r="L38108" s="1334"/>
    </row>
    <row r="38109" spans="1:12" ht="24" customHeight="1">
      <c r="A38109" s="1355"/>
      <c r="B38109" s="1355"/>
      <c r="C38109" s="1433"/>
      <c r="E38109" s="1433"/>
      <c r="K38109" s="1433"/>
      <c r="L38109" s="1334"/>
    </row>
    <row r="38110" spans="1:12" ht="24" customHeight="1">
      <c r="A38110" s="1355"/>
      <c r="B38110" s="1355"/>
      <c r="C38110" s="1433"/>
      <c r="E38110" s="1433"/>
      <c r="K38110" s="1433"/>
      <c r="L38110" s="1334"/>
    </row>
    <row r="38111" spans="1:12" ht="24" customHeight="1">
      <c r="A38111" s="1355"/>
      <c r="B38111" s="1355"/>
      <c r="C38111" s="1433"/>
      <c r="E38111" s="1433"/>
      <c r="K38111" s="1433"/>
      <c r="L38111" s="1334"/>
    </row>
    <row r="38112" spans="1:12" ht="24" customHeight="1">
      <c r="A38112" s="1355"/>
      <c r="B38112" s="1355"/>
      <c r="C38112" s="1433"/>
      <c r="E38112" s="1433"/>
      <c r="K38112" s="1433"/>
      <c r="L38112" s="1334"/>
    </row>
    <row r="38113" spans="1:12" ht="24" customHeight="1">
      <c r="A38113" s="1355"/>
      <c r="B38113" s="1355"/>
      <c r="C38113" s="1433"/>
      <c r="E38113" s="1433"/>
      <c r="K38113" s="1433"/>
      <c r="L38113" s="1334"/>
    </row>
    <row r="38114" spans="1:12" ht="24" customHeight="1">
      <c r="A38114" s="1355"/>
      <c r="B38114" s="1355"/>
      <c r="C38114" s="1433"/>
      <c r="E38114" s="1433"/>
      <c r="K38114" s="1433"/>
      <c r="L38114" s="1334"/>
    </row>
    <row r="38115" spans="1:12" ht="24" customHeight="1">
      <c r="A38115" s="1355"/>
      <c r="B38115" s="1355"/>
      <c r="C38115" s="1433"/>
      <c r="E38115" s="1433"/>
      <c r="K38115" s="1433"/>
      <c r="L38115" s="1334"/>
    </row>
    <row r="38116" spans="1:12" ht="24" customHeight="1">
      <c r="A38116" s="1355"/>
      <c r="B38116" s="1355"/>
      <c r="C38116" s="1433"/>
      <c r="E38116" s="1433"/>
      <c r="K38116" s="1433"/>
      <c r="L38116" s="1334"/>
    </row>
    <row r="38117" spans="1:12" ht="24" customHeight="1">
      <c r="A38117" s="1355"/>
      <c r="B38117" s="1355"/>
      <c r="C38117" s="1433"/>
      <c r="E38117" s="1433"/>
      <c r="K38117" s="1433"/>
      <c r="L38117" s="1334"/>
    </row>
    <row r="38118" spans="1:12" ht="24" customHeight="1">
      <c r="A38118" s="1355"/>
      <c r="B38118" s="1355"/>
      <c r="C38118" s="1433"/>
      <c r="E38118" s="1433"/>
      <c r="K38118" s="1433"/>
      <c r="L38118" s="1334"/>
    </row>
    <row r="38119" spans="1:12" ht="24" customHeight="1">
      <c r="A38119" s="1355"/>
      <c r="B38119" s="1355"/>
      <c r="C38119" s="1433"/>
      <c r="E38119" s="1433"/>
      <c r="K38119" s="1433"/>
      <c r="L38119" s="1334"/>
    </row>
    <row r="38120" spans="1:12" ht="24" customHeight="1">
      <c r="A38120" s="1355"/>
      <c r="B38120" s="1355"/>
      <c r="C38120" s="1433"/>
      <c r="E38120" s="1433"/>
      <c r="K38120" s="1433"/>
      <c r="L38120" s="1334"/>
    </row>
    <row r="38121" spans="1:12" ht="24" customHeight="1">
      <c r="A38121" s="1355"/>
      <c r="B38121" s="1355"/>
      <c r="C38121" s="1433"/>
      <c r="E38121" s="1433"/>
      <c r="K38121" s="1433"/>
      <c r="L38121" s="1334"/>
    </row>
    <row r="38122" spans="1:12" ht="24" customHeight="1">
      <c r="A38122" s="1355"/>
      <c r="B38122" s="1355"/>
      <c r="C38122" s="1433"/>
      <c r="E38122" s="1433"/>
      <c r="K38122" s="1433"/>
      <c r="L38122" s="1334"/>
    </row>
    <row r="38123" spans="1:12" ht="24" customHeight="1">
      <c r="A38123" s="1355"/>
      <c r="B38123" s="1355"/>
      <c r="C38123" s="1433"/>
      <c r="E38123" s="1433"/>
      <c r="K38123" s="1433"/>
      <c r="L38123" s="1334"/>
    </row>
    <row r="38124" spans="1:12" ht="24" customHeight="1">
      <c r="A38124" s="1355"/>
      <c r="B38124" s="1355"/>
      <c r="C38124" s="1433"/>
      <c r="E38124" s="1433"/>
      <c r="K38124" s="1433"/>
      <c r="L38124" s="1334"/>
    </row>
    <row r="38125" spans="1:12" ht="24" customHeight="1">
      <c r="A38125" s="1355"/>
      <c r="B38125" s="1355"/>
      <c r="C38125" s="1433"/>
      <c r="E38125" s="1433"/>
      <c r="K38125" s="1433"/>
      <c r="L38125" s="1334"/>
    </row>
    <row r="38126" spans="1:12" ht="24" customHeight="1">
      <c r="A38126" s="1355"/>
      <c r="B38126" s="1355"/>
      <c r="C38126" s="1433"/>
      <c r="E38126" s="1433"/>
      <c r="K38126" s="1433"/>
      <c r="L38126" s="1334"/>
    </row>
    <row r="38127" spans="1:12" ht="24" customHeight="1">
      <c r="A38127" s="1355"/>
      <c r="B38127" s="1355"/>
      <c r="C38127" s="1433"/>
      <c r="E38127" s="1433"/>
      <c r="K38127" s="1433"/>
      <c r="L38127" s="1334"/>
    </row>
    <row r="38128" spans="1:12" ht="24" customHeight="1">
      <c r="A38128" s="1355"/>
      <c r="B38128" s="1355"/>
      <c r="C38128" s="1433"/>
      <c r="E38128" s="1433"/>
      <c r="K38128" s="1433"/>
      <c r="L38128" s="1334"/>
    </row>
    <row r="38129" spans="1:12" ht="24" customHeight="1">
      <c r="A38129" s="1355"/>
      <c r="B38129" s="1355"/>
      <c r="C38129" s="1433"/>
      <c r="E38129" s="1433"/>
      <c r="K38129" s="1433"/>
      <c r="L38129" s="1334"/>
    </row>
    <row r="38130" spans="1:12" ht="24" customHeight="1">
      <c r="A38130" s="1355"/>
      <c r="B38130" s="1355"/>
      <c r="C38130" s="1433"/>
      <c r="E38130" s="1433"/>
      <c r="K38130" s="1433"/>
      <c r="L38130" s="1334"/>
    </row>
    <row r="38131" spans="1:12" ht="24" customHeight="1">
      <c r="A38131" s="1355"/>
      <c r="B38131" s="1355"/>
      <c r="C38131" s="1433"/>
      <c r="E38131" s="1433"/>
      <c r="K38131" s="1433"/>
      <c r="L38131" s="1334"/>
    </row>
    <row r="38132" spans="1:12" ht="24" customHeight="1">
      <c r="A38132" s="1355"/>
      <c r="B38132" s="1355"/>
      <c r="C38132" s="1433"/>
      <c r="E38132" s="1433"/>
      <c r="K38132" s="1433"/>
      <c r="L38132" s="1334"/>
    </row>
    <row r="38133" spans="1:12" ht="24" customHeight="1">
      <c r="A38133" s="1355"/>
      <c r="B38133" s="1355"/>
      <c r="C38133" s="1433"/>
      <c r="E38133" s="1433"/>
      <c r="K38133" s="1433"/>
      <c r="L38133" s="1334"/>
    </row>
    <row r="38134" spans="1:12" ht="24" customHeight="1">
      <c r="A38134" s="1355"/>
      <c r="B38134" s="1355"/>
      <c r="C38134" s="1433"/>
      <c r="E38134" s="1433"/>
      <c r="K38134" s="1433"/>
      <c r="L38134" s="1334"/>
    </row>
    <row r="38135" spans="1:12" ht="24" customHeight="1">
      <c r="A38135" s="1355"/>
      <c r="B38135" s="1355"/>
      <c r="C38135" s="1433"/>
      <c r="E38135" s="1433"/>
      <c r="K38135" s="1433"/>
      <c r="L38135" s="1334"/>
    </row>
    <row r="38136" spans="1:12" ht="24" customHeight="1">
      <c r="A38136" s="1355"/>
      <c r="B38136" s="1355"/>
      <c r="C38136" s="1433"/>
      <c r="E38136" s="1433"/>
      <c r="K38136" s="1433"/>
      <c r="L38136" s="1334"/>
    </row>
    <row r="38137" spans="1:12" ht="24" customHeight="1">
      <c r="A38137" s="1355"/>
      <c r="B38137" s="1355"/>
      <c r="C38137" s="1433"/>
      <c r="E38137" s="1433"/>
      <c r="K38137" s="1433"/>
      <c r="L38137" s="1334"/>
    </row>
    <row r="38138" spans="1:12" ht="24" customHeight="1">
      <c r="A38138" s="1355"/>
      <c r="B38138" s="1355"/>
      <c r="C38138" s="1433"/>
      <c r="E38138" s="1433"/>
      <c r="K38138" s="1433"/>
      <c r="L38138" s="1334"/>
    </row>
    <row r="38139" spans="1:12" ht="24" customHeight="1">
      <c r="A38139" s="1355"/>
      <c r="B38139" s="1355"/>
      <c r="C38139" s="1433"/>
      <c r="E38139" s="1433"/>
      <c r="K38139" s="1433"/>
      <c r="L38139" s="1334"/>
    </row>
    <row r="38140" spans="1:12" ht="24" customHeight="1">
      <c r="A38140" s="1355"/>
      <c r="B38140" s="1355"/>
      <c r="C38140" s="1433"/>
      <c r="E38140" s="1433"/>
      <c r="K38140" s="1433"/>
      <c r="L38140" s="1334"/>
    </row>
    <row r="38141" spans="1:12" ht="24" customHeight="1">
      <c r="A38141" s="1355"/>
      <c r="B38141" s="1355"/>
      <c r="C38141" s="1433"/>
      <c r="E38141" s="1433"/>
      <c r="K38141" s="1433"/>
      <c r="L38141" s="1334"/>
    </row>
    <row r="38142" spans="1:12" ht="24" customHeight="1">
      <c r="A38142" s="1355"/>
      <c r="B38142" s="1355"/>
      <c r="C38142" s="1433"/>
      <c r="E38142" s="1433"/>
      <c r="K38142" s="1433"/>
      <c r="L38142" s="1334"/>
    </row>
    <row r="38143" spans="1:12" ht="24" customHeight="1">
      <c r="A38143" s="1355"/>
      <c r="B38143" s="1355"/>
      <c r="C38143" s="1433"/>
      <c r="E38143" s="1433"/>
      <c r="K38143" s="1433"/>
      <c r="L38143" s="1334"/>
    </row>
    <row r="38144" spans="1:12" ht="24" customHeight="1">
      <c r="A38144" s="1355"/>
      <c r="B38144" s="1355"/>
      <c r="C38144" s="1433"/>
      <c r="E38144" s="1433"/>
      <c r="K38144" s="1433"/>
      <c r="L38144" s="1334"/>
    </row>
    <row r="38145" spans="1:12" ht="24" customHeight="1">
      <c r="A38145" s="1355"/>
      <c r="B38145" s="1355"/>
      <c r="C38145" s="1433"/>
      <c r="E38145" s="1433"/>
      <c r="K38145" s="1433"/>
      <c r="L38145" s="1334"/>
    </row>
    <row r="38146" spans="1:12" ht="24" customHeight="1">
      <c r="A38146" s="1355"/>
      <c r="B38146" s="1355"/>
      <c r="C38146" s="1433"/>
      <c r="E38146" s="1433"/>
      <c r="K38146" s="1433"/>
      <c r="L38146" s="1334"/>
    </row>
    <row r="38147" spans="1:12" ht="24" customHeight="1">
      <c r="A38147" s="1355"/>
      <c r="B38147" s="1355"/>
      <c r="C38147" s="1433"/>
      <c r="E38147" s="1433"/>
      <c r="K38147" s="1433"/>
      <c r="L38147" s="1334"/>
    </row>
    <row r="38148" spans="1:12" ht="24" customHeight="1">
      <c r="A38148" s="1355"/>
      <c r="B38148" s="1355"/>
      <c r="C38148" s="1433"/>
      <c r="E38148" s="1433"/>
      <c r="K38148" s="1433"/>
      <c r="L38148" s="1334"/>
    </row>
    <row r="38149" spans="1:12" ht="24" customHeight="1">
      <c r="A38149" s="1355"/>
      <c r="B38149" s="1355"/>
      <c r="C38149" s="1433"/>
      <c r="E38149" s="1433"/>
      <c r="K38149" s="1433"/>
      <c r="L38149" s="1334"/>
    </row>
    <row r="38150" spans="1:12" ht="24" customHeight="1">
      <c r="A38150" s="1355"/>
      <c r="B38150" s="1355"/>
      <c r="C38150" s="1433"/>
      <c r="E38150" s="1433"/>
      <c r="K38150" s="1433"/>
      <c r="L38150" s="1334"/>
    </row>
    <row r="38151" spans="1:12" ht="24" customHeight="1">
      <c r="A38151" s="1355"/>
      <c r="B38151" s="1355"/>
      <c r="C38151" s="1433"/>
      <c r="E38151" s="1433"/>
      <c r="K38151" s="1433"/>
      <c r="L38151" s="1334"/>
    </row>
    <row r="38152" spans="1:12" ht="24" customHeight="1">
      <c r="A38152" s="1355"/>
      <c r="B38152" s="1355"/>
      <c r="C38152" s="1433"/>
      <c r="E38152" s="1433"/>
      <c r="K38152" s="1433"/>
      <c r="L38152" s="1334"/>
    </row>
    <row r="38153" spans="1:12" ht="24" customHeight="1">
      <c r="A38153" s="1355"/>
      <c r="B38153" s="1355"/>
      <c r="C38153" s="1433"/>
      <c r="E38153" s="1433"/>
      <c r="K38153" s="1433"/>
      <c r="L38153" s="1334"/>
    </row>
    <row r="38154" spans="1:12" ht="24" customHeight="1">
      <c r="A38154" s="1355"/>
      <c r="B38154" s="1355"/>
      <c r="C38154" s="1433"/>
      <c r="E38154" s="1433"/>
      <c r="K38154" s="1433"/>
      <c r="L38154" s="1334"/>
    </row>
    <row r="38155" spans="1:12" ht="24" customHeight="1">
      <c r="A38155" s="1355"/>
      <c r="B38155" s="1355"/>
      <c r="C38155" s="1433"/>
      <c r="E38155" s="1433"/>
      <c r="K38155" s="1433"/>
      <c r="L38155" s="1334"/>
    </row>
    <row r="38156" spans="1:12" ht="24" customHeight="1">
      <c r="A38156" s="1355"/>
      <c r="B38156" s="1355"/>
      <c r="C38156" s="1433"/>
      <c r="E38156" s="1433"/>
      <c r="K38156" s="1433"/>
      <c r="L38156" s="1334"/>
    </row>
    <row r="38157" spans="1:12" ht="24" customHeight="1">
      <c r="A38157" s="1355"/>
      <c r="B38157" s="1355"/>
      <c r="C38157" s="1433"/>
      <c r="E38157" s="1433"/>
      <c r="K38157" s="1433"/>
      <c r="L38157" s="1334"/>
    </row>
    <row r="38158" spans="1:12" ht="24" customHeight="1">
      <c r="A38158" s="1355"/>
      <c r="B38158" s="1355"/>
      <c r="C38158" s="1433"/>
      <c r="E38158" s="1433"/>
      <c r="K38158" s="1433"/>
      <c r="L38158" s="1334"/>
    </row>
    <row r="38159" spans="1:12" ht="24" customHeight="1">
      <c r="A38159" s="1355"/>
      <c r="B38159" s="1355"/>
      <c r="C38159" s="1433"/>
      <c r="E38159" s="1433"/>
      <c r="K38159" s="1433"/>
      <c r="L38159" s="1334"/>
    </row>
    <row r="38160" spans="1:12" ht="24" customHeight="1">
      <c r="A38160" s="1355"/>
      <c r="B38160" s="1355"/>
      <c r="C38160" s="1433"/>
      <c r="E38160" s="1433"/>
      <c r="K38160" s="1433"/>
      <c r="L38160" s="1334"/>
    </row>
    <row r="38161" spans="1:12" ht="24" customHeight="1">
      <c r="A38161" s="1355"/>
      <c r="B38161" s="1355"/>
      <c r="C38161" s="1433"/>
      <c r="E38161" s="1433"/>
      <c r="K38161" s="1433"/>
      <c r="L38161" s="1334"/>
    </row>
    <row r="38162" spans="1:12" ht="24" customHeight="1">
      <c r="A38162" s="1355"/>
      <c r="B38162" s="1355"/>
      <c r="C38162" s="1433"/>
      <c r="E38162" s="1433"/>
      <c r="K38162" s="1433"/>
      <c r="L38162" s="1334"/>
    </row>
    <row r="38163" spans="1:12" ht="24" customHeight="1">
      <c r="A38163" s="1355"/>
      <c r="B38163" s="1355"/>
      <c r="C38163" s="1433"/>
      <c r="E38163" s="1433"/>
      <c r="K38163" s="1433"/>
      <c r="L38163" s="1334"/>
    </row>
    <row r="38164" spans="1:12" ht="24" customHeight="1">
      <c r="A38164" s="1355"/>
      <c r="B38164" s="1355"/>
      <c r="C38164" s="1433"/>
      <c r="E38164" s="1433"/>
      <c r="K38164" s="1433"/>
      <c r="L38164" s="1334"/>
    </row>
    <row r="38165" spans="1:12" ht="24" customHeight="1">
      <c r="A38165" s="1355"/>
      <c r="B38165" s="1355"/>
      <c r="C38165" s="1433"/>
      <c r="E38165" s="1433"/>
      <c r="K38165" s="1433"/>
      <c r="L38165" s="1334"/>
    </row>
    <row r="38166" spans="1:12" ht="24" customHeight="1">
      <c r="A38166" s="1355"/>
      <c r="B38166" s="1355"/>
      <c r="C38166" s="1433"/>
      <c r="E38166" s="1433"/>
      <c r="K38166" s="1433"/>
      <c r="L38166" s="1334"/>
    </row>
    <row r="38167" spans="1:12" ht="24" customHeight="1">
      <c r="A38167" s="1355"/>
      <c r="B38167" s="1355"/>
      <c r="C38167" s="1433"/>
      <c r="E38167" s="1433"/>
      <c r="K38167" s="1433"/>
      <c r="L38167" s="1334"/>
    </row>
    <row r="38168" spans="1:12" ht="24" customHeight="1">
      <c r="A38168" s="1355"/>
      <c r="B38168" s="1355"/>
      <c r="C38168" s="1433"/>
      <c r="E38168" s="1433"/>
      <c r="K38168" s="1433"/>
      <c r="L38168" s="1334"/>
    </row>
    <row r="38169" spans="1:12" ht="24" customHeight="1">
      <c r="A38169" s="1355"/>
      <c r="B38169" s="1355"/>
      <c r="C38169" s="1433"/>
      <c r="E38169" s="1433"/>
      <c r="K38169" s="1433"/>
      <c r="L38169" s="1334"/>
    </row>
    <row r="38170" spans="1:12" ht="24" customHeight="1">
      <c r="A38170" s="1355"/>
      <c r="B38170" s="1355"/>
      <c r="C38170" s="1433"/>
      <c r="E38170" s="1433"/>
      <c r="K38170" s="1433"/>
      <c r="L38170" s="1334"/>
    </row>
    <row r="38171" spans="1:12" ht="24" customHeight="1">
      <c r="A38171" s="1355"/>
      <c r="B38171" s="1355"/>
      <c r="C38171" s="1433"/>
      <c r="E38171" s="1433"/>
      <c r="K38171" s="1433"/>
      <c r="L38171" s="1334"/>
    </row>
    <row r="38172" spans="1:12" ht="24" customHeight="1">
      <c r="A38172" s="1355"/>
      <c r="B38172" s="1355"/>
      <c r="C38172" s="1433"/>
      <c r="E38172" s="1433"/>
      <c r="K38172" s="1433"/>
      <c r="L38172" s="1334"/>
    </row>
    <row r="38173" spans="1:12" ht="24" customHeight="1">
      <c r="A38173" s="1355"/>
      <c r="B38173" s="1355"/>
      <c r="C38173" s="1433"/>
      <c r="E38173" s="1433"/>
      <c r="K38173" s="1433"/>
      <c r="L38173" s="1334"/>
    </row>
    <row r="38174" spans="1:12" ht="24" customHeight="1">
      <c r="A38174" s="1355"/>
      <c r="B38174" s="1355"/>
      <c r="C38174" s="1433"/>
      <c r="E38174" s="1433"/>
      <c r="K38174" s="1433"/>
      <c r="L38174" s="1334"/>
    </row>
    <row r="38175" spans="1:12" ht="24" customHeight="1">
      <c r="A38175" s="1355"/>
      <c r="B38175" s="1355"/>
      <c r="C38175" s="1433"/>
      <c r="E38175" s="1433"/>
      <c r="K38175" s="1433"/>
      <c r="L38175" s="1334"/>
    </row>
    <row r="38176" spans="1:12" ht="24" customHeight="1">
      <c r="A38176" s="1355"/>
      <c r="B38176" s="1355"/>
      <c r="C38176" s="1433"/>
      <c r="E38176" s="1433"/>
      <c r="K38176" s="1433"/>
      <c r="L38176" s="1334"/>
    </row>
    <row r="38177" spans="1:12" ht="24" customHeight="1">
      <c r="A38177" s="1355"/>
      <c r="B38177" s="1355"/>
      <c r="C38177" s="1433"/>
      <c r="E38177" s="1433"/>
      <c r="K38177" s="1433"/>
      <c r="L38177" s="1334"/>
    </row>
    <row r="38178" spans="1:12" ht="24" customHeight="1">
      <c r="A38178" s="1355"/>
      <c r="B38178" s="1355"/>
      <c r="C38178" s="1433"/>
      <c r="E38178" s="1433"/>
      <c r="K38178" s="1433"/>
      <c r="L38178" s="1334"/>
    </row>
    <row r="38179" spans="1:12" ht="24" customHeight="1">
      <c r="A38179" s="1355"/>
      <c r="B38179" s="1355"/>
      <c r="C38179" s="1433"/>
      <c r="E38179" s="1433"/>
      <c r="K38179" s="1433"/>
      <c r="L38179" s="1334"/>
    </row>
    <row r="38180" spans="1:12" ht="24" customHeight="1">
      <c r="A38180" s="1355"/>
      <c r="B38180" s="1355"/>
      <c r="C38180" s="1433"/>
      <c r="E38180" s="1433"/>
      <c r="K38180" s="1433"/>
      <c r="L38180" s="1334"/>
    </row>
    <row r="38181" spans="1:12" ht="24" customHeight="1">
      <c r="A38181" s="1355"/>
      <c r="B38181" s="1355"/>
      <c r="C38181" s="1433"/>
      <c r="E38181" s="1433"/>
      <c r="K38181" s="1433"/>
      <c r="L38181" s="1334"/>
    </row>
    <row r="38182" spans="1:12" ht="24" customHeight="1">
      <c r="A38182" s="1355"/>
      <c r="B38182" s="1355"/>
      <c r="C38182" s="1433"/>
      <c r="E38182" s="1433"/>
      <c r="K38182" s="1433"/>
      <c r="L38182" s="1334"/>
    </row>
    <row r="38183" spans="1:12" ht="24" customHeight="1">
      <c r="A38183" s="1355"/>
      <c r="B38183" s="1355"/>
      <c r="C38183" s="1433"/>
      <c r="E38183" s="1433"/>
      <c r="K38183" s="1433"/>
      <c r="L38183" s="1334"/>
    </row>
    <row r="38184" spans="1:12" ht="24" customHeight="1">
      <c r="A38184" s="1355"/>
      <c r="B38184" s="1355"/>
      <c r="C38184" s="1433"/>
      <c r="E38184" s="1433"/>
      <c r="K38184" s="1433"/>
      <c r="L38184" s="1334"/>
    </row>
    <row r="38185" spans="1:12" ht="24" customHeight="1">
      <c r="A38185" s="1355"/>
      <c r="B38185" s="1355"/>
      <c r="C38185" s="1433"/>
      <c r="E38185" s="1433"/>
      <c r="K38185" s="1433"/>
      <c r="L38185" s="1334"/>
    </row>
    <row r="38186" spans="1:12" ht="24" customHeight="1">
      <c r="A38186" s="1355"/>
      <c r="B38186" s="1355"/>
      <c r="C38186" s="1433"/>
      <c r="E38186" s="1433"/>
      <c r="K38186" s="1433"/>
      <c r="L38186" s="1334"/>
    </row>
    <row r="38187" spans="1:12" ht="24" customHeight="1">
      <c r="A38187" s="1355"/>
      <c r="B38187" s="1355"/>
      <c r="C38187" s="1433"/>
      <c r="E38187" s="1433"/>
      <c r="K38187" s="1433"/>
      <c r="L38187" s="1334"/>
    </row>
    <row r="38188" spans="1:12" ht="24" customHeight="1">
      <c r="A38188" s="1355"/>
      <c r="B38188" s="1355"/>
      <c r="C38188" s="1433"/>
      <c r="E38188" s="1433"/>
      <c r="K38188" s="1433"/>
      <c r="L38188" s="1334"/>
    </row>
    <row r="38189" spans="1:12" ht="24" customHeight="1">
      <c r="A38189" s="1355"/>
      <c r="B38189" s="1355"/>
      <c r="C38189" s="1433"/>
      <c r="E38189" s="1433"/>
      <c r="K38189" s="1433"/>
      <c r="L38189" s="1334"/>
    </row>
    <row r="38190" spans="1:12" ht="24" customHeight="1">
      <c r="A38190" s="1355"/>
      <c r="B38190" s="1355"/>
      <c r="C38190" s="1433"/>
      <c r="E38190" s="1433"/>
      <c r="K38190" s="1433"/>
      <c r="L38190" s="1334"/>
    </row>
    <row r="38191" spans="1:12" ht="24" customHeight="1">
      <c r="A38191" s="1355"/>
      <c r="B38191" s="1355"/>
      <c r="C38191" s="1433"/>
      <c r="E38191" s="1433"/>
      <c r="K38191" s="1433"/>
      <c r="L38191" s="1334"/>
    </row>
    <row r="38192" spans="1:12" ht="24" customHeight="1">
      <c r="A38192" s="1355"/>
      <c r="B38192" s="1355"/>
      <c r="C38192" s="1433"/>
      <c r="E38192" s="1433"/>
      <c r="K38192" s="1433"/>
      <c r="L38192" s="1334"/>
    </row>
    <row r="38193" spans="1:12" ht="24" customHeight="1">
      <c r="A38193" s="1355"/>
      <c r="B38193" s="1355"/>
      <c r="C38193" s="1433"/>
      <c r="E38193" s="1433"/>
      <c r="K38193" s="1433"/>
      <c r="L38193" s="1334"/>
    </row>
    <row r="38194" spans="1:12" ht="24" customHeight="1">
      <c r="A38194" s="1355"/>
      <c r="B38194" s="1355"/>
      <c r="C38194" s="1433"/>
      <c r="E38194" s="1433"/>
      <c r="K38194" s="1433"/>
      <c r="L38194" s="1334"/>
    </row>
    <row r="38195" spans="1:12" ht="24" customHeight="1">
      <c r="A38195" s="1355"/>
      <c r="B38195" s="1355"/>
      <c r="C38195" s="1433"/>
      <c r="E38195" s="1433"/>
      <c r="K38195" s="1433"/>
      <c r="L38195" s="1334"/>
    </row>
    <row r="38196" spans="1:12" ht="24" customHeight="1">
      <c r="A38196" s="1355"/>
      <c r="B38196" s="1355"/>
      <c r="C38196" s="1433"/>
      <c r="E38196" s="1433"/>
      <c r="K38196" s="1433"/>
      <c r="L38196" s="1334"/>
    </row>
    <row r="38197" spans="1:12" ht="24" customHeight="1">
      <c r="A38197" s="1355"/>
      <c r="B38197" s="1355"/>
      <c r="C38197" s="1433"/>
      <c r="E38197" s="1433"/>
      <c r="K38197" s="1433"/>
      <c r="L38197" s="1334"/>
    </row>
    <row r="38198" spans="1:12" ht="24" customHeight="1">
      <c r="A38198" s="1355"/>
      <c r="B38198" s="1355"/>
      <c r="C38198" s="1433"/>
      <c r="E38198" s="1433"/>
      <c r="K38198" s="1433"/>
      <c r="L38198" s="1334"/>
    </row>
    <row r="38199" spans="1:12" ht="24" customHeight="1">
      <c r="A38199" s="1355"/>
      <c r="B38199" s="1355"/>
      <c r="C38199" s="1433"/>
      <c r="E38199" s="1433"/>
      <c r="K38199" s="1433"/>
      <c r="L38199" s="1334"/>
    </row>
    <row r="38200" spans="1:12" ht="24" customHeight="1">
      <c r="A38200" s="1355"/>
      <c r="B38200" s="1355"/>
      <c r="C38200" s="1433"/>
      <c r="E38200" s="1433"/>
      <c r="K38200" s="1433"/>
      <c r="L38200" s="1334"/>
    </row>
    <row r="38201" spans="1:12" ht="24" customHeight="1">
      <c r="A38201" s="1355"/>
      <c r="B38201" s="1355"/>
      <c r="C38201" s="1433"/>
      <c r="E38201" s="1433"/>
      <c r="K38201" s="1433"/>
      <c r="L38201" s="1334"/>
    </row>
    <row r="38202" spans="1:12" ht="24" customHeight="1">
      <c r="A38202" s="1355"/>
      <c r="B38202" s="1355"/>
      <c r="C38202" s="1433"/>
      <c r="E38202" s="1433"/>
      <c r="K38202" s="1433"/>
      <c r="L38202" s="1334"/>
    </row>
    <row r="38203" spans="1:12" ht="24" customHeight="1">
      <c r="A38203" s="1355"/>
      <c r="B38203" s="1355"/>
      <c r="C38203" s="1433"/>
      <c r="E38203" s="1433"/>
      <c r="K38203" s="1433"/>
      <c r="L38203" s="1334"/>
    </row>
    <row r="38204" spans="1:12" ht="24" customHeight="1">
      <c r="A38204" s="1355"/>
      <c r="B38204" s="1355"/>
      <c r="C38204" s="1433"/>
      <c r="E38204" s="1433"/>
      <c r="K38204" s="1433"/>
      <c r="L38204" s="1334"/>
    </row>
    <row r="38205" spans="1:12" ht="24" customHeight="1">
      <c r="A38205" s="1355"/>
      <c r="B38205" s="1355"/>
      <c r="C38205" s="1433"/>
      <c r="E38205" s="1433"/>
      <c r="K38205" s="1433"/>
      <c r="L38205" s="1334"/>
    </row>
    <row r="38206" spans="1:12" ht="24" customHeight="1">
      <c r="A38206" s="1355"/>
      <c r="B38206" s="1355"/>
      <c r="C38206" s="1433"/>
      <c r="E38206" s="1433"/>
      <c r="K38206" s="1433"/>
      <c r="L38206" s="1334"/>
    </row>
    <row r="38207" spans="1:12" ht="24" customHeight="1">
      <c r="A38207" s="1355"/>
      <c r="B38207" s="1355"/>
      <c r="C38207" s="1433"/>
      <c r="E38207" s="1433"/>
      <c r="K38207" s="1433"/>
      <c r="L38207" s="1334"/>
    </row>
    <row r="38208" spans="1:12" ht="24" customHeight="1">
      <c r="A38208" s="1355"/>
      <c r="B38208" s="1355"/>
      <c r="C38208" s="1433"/>
      <c r="E38208" s="1433"/>
      <c r="K38208" s="1433"/>
      <c r="L38208" s="1334"/>
    </row>
    <row r="38209" spans="1:12" ht="24" customHeight="1">
      <c r="A38209" s="1355"/>
      <c r="B38209" s="1355"/>
      <c r="C38209" s="1433"/>
      <c r="E38209" s="1433"/>
      <c r="K38209" s="1433"/>
      <c r="L38209" s="1334"/>
    </row>
    <row r="38210" spans="1:12" ht="24" customHeight="1">
      <c r="A38210" s="1355"/>
      <c r="B38210" s="1355"/>
      <c r="C38210" s="1433"/>
      <c r="E38210" s="1433"/>
      <c r="K38210" s="1433"/>
      <c r="L38210" s="1334"/>
    </row>
    <row r="38211" spans="1:12" ht="24" customHeight="1">
      <c r="A38211" s="1355"/>
      <c r="B38211" s="1355"/>
      <c r="C38211" s="1433"/>
      <c r="E38211" s="1433"/>
      <c r="K38211" s="1433"/>
      <c r="L38211" s="1334"/>
    </row>
    <row r="38212" spans="1:12" ht="24" customHeight="1">
      <c r="A38212" s="1355"/>
      <c r="B38212" s="1355"/>
      <c r="C38212" s="1433"/>
      <c r="E38212" s="1433"/>
      <c r="K38212" s="1433"/>
      <c r="L38212" s="1334"/>
    </row>
    <row r="38213" spans="1:12" ht="24" customHeight="1">
      <c r="A38213" s="1355"/>
      <c r="B38213" s="1355"/>
      <c r="C38213" s="1433"/>
      <c r="E38213" s="1433"/>
      <c r="K38213" s="1433"/>
      <c r="L38213" s="1334"/>
    </row>
    <row r="38214" spans="1:12" ht="24" customHeight="1">
      <c r="A38214" s="1355"/>
      <c r="B38214" s="1355"/>
      <c r="C38214" s="1433"/>
      <c r="E38214" s="1433"/>
      <c r="K38214" s="1433"/>
      <c r="L38214" s="1334"/>
    </row>
    <row r="38215" spans="1:12" ht="24" customHeight="1">
      <c r="A38215" s="1355"/>
      <c r="B38215" s="1355"/>
      <c r="C38215" s="1433"/>
      <c r="E38215" s="1433"/>
      <c r="K38215" s="1433"/>
      <c r="L38215" s="1334"/>
    </row>
    <row r="38216" spans="1:12" ht="24" customHeight="1">
      <c r="A38216" s="1355"/>
      <c r="B38216" s="1355"/>
      <c r="C38216" s="1433"/>
      <c r="E38216" s="1433"/>
      <c r="K38216" s="1433"/>
      <c r="L38216" s="1334"/>
    </row>
    <row r="38217" spans="1:12" ht="24" customHeight="1">
      <c r="A38217" s="1355"/>
      <c r="B38217" s="1355"/>
      <c r="C38217" s="1433"/>
      <c r="E38217" s="1433"/>
      <c r="K38217" s="1433"/>
      <c r="L38217" s="1334"/>
    </row>
    <row r="38218" spans="1:12" ht="24" customHeight="1">
      <c r="A38218" s="1355"/>
      <c r="B38218" s="1355"/>
      <c r="C38218" s="1433"/>
      <c r="E38218" s="1433"/>
      <c r="K38218" s="1433"/>
      <c r="L38218" s="1334"/>
    </row>
    <row r="38219" spans="1:12" ht="24" customHeight="1">
      <c r="A38219" s="1355"/>
      <c r="B38219" s="1355"/>
      <c r="C38219" s="1433"/>
      <c r="E38219" s="1433"/>
      <c r="K38219" s="1433"/>
      <c r="L38219" s="1334"/>
    </row>
    <row r="38220" spans="1:12" ht="24" customHeight="1">
      <c r="A38220" s="1355"/>
      <c r="B38220" s="1355"/>
      <c r="C38220" s="1433"/>
      <c r="E38220" s="1433"/>
      <c r="K38220" s="1433"/>
      <c r="L38220" s="1334"/>
    </row>
    <row r="38221" spans="1:12" ht="24" customHeight="1">
      <c r="A38221" s="1355"/>
      <c r="B38221" s="1355"/>
      <c r="C38221" s="1433"/>
      <c r="E38221" s="1433"/>
      <c r="K38221" s="1433"/>
      <c r="L38221" s="1334"/>
    </row>
    <row r="38222" spans="1:12" ht="24" customHeight="1">
      <c r="A38222" s="1355"/>
      <c r="B38222" s="1355"/>
      <c r="C38222" s="1433"/>
      <c r="E38222" s="1433"/>
      <c r="K38222" s="1433"/>
      <c r="L38222" s="1334"/>
    </row>
    <row r="38223" spans="1:12" ht="24" customHeight="1">
      <c r="A38223" s="1355"/>
      <c r="B38223" s="1355"/>
      <c r="C38223" s="1433"/>
      <c r="E38223" s="1433"/>
      <c r="K38223" s="1433"/>
      <c r="L38223" s="1334"/>
    </row>
    <row r="38224" spans="1:12" ht="24" customHeight="1">
      <c r="A38224" s="1355"/>
      <c r="B38224" s="1355"/>
      <c r="C38224" s="1433"/>
      <c r="E38224" s="1433"/>
      <c r="K38224" s="1433"/>
      <c r="L38224" s="1334"/>
    </row>
    <row r="38225" spans="1:12" ht="24" customHeight="1">
      <c r="A38225" s="1355"/>
      <c r="B38225" s="1355"/>
      <c r="C38225" s="1433"/>
      <c r="E38225" s="1433"/>
      <c r="K38225" s="1433"/>
      <c r="L38225" s="1334"/>
    </row>
    <row r="38226" spans="1:12" ht="24" customHeight="1">
      <c r="A38226" s="1355"/>
      <c r="B38226" s="1355"/>
      <c r="C38226" s="1433"/>
      <c r="E38226" s="1433"/>
      <c r="K38226" s="1433"/>
      <c r="L38226" s="1334"/>
    </row>
    <row r="38227" spans="1:12" ht="24" customHeight="1">
      <c r="A38227" s="1355"/>
      <c r="B38227" s="1355"/>
      <c r="C38227" s="1433"/>
      <c r="E38227" s="1433"/>
      <c r="K38227" s="1433"/>
      <c r="L38227" s="1334"/>
    </row>
    <row r="38228" spans="1:12" ht="24" customHeight="1">
      <c r="A38228" s="1355"/>
      <c r="B38228" s="1355"/>
      <c r="C38228" s="1433"/>
      <c r="E38228" s="1433"/>
      <c r="K38228" s="1433"/>
      <c r="L38228" s="1334"/>
    </row>
    <row r="38229" spans="1:12" ht="24" customHeight="1">
      <c r="A38229" s="1355"/>
      <c r="B38229" s="1355"/>
      <c r="C38229" s="1433"/>
      <c r="E38229" s="1433"/>
      <c r="K38229" s="1433"/>
      <c r="L38229" s="1334"/>
    </row>
    <row r="38230" spans="1:12" ht="24" customHeight="1">
      <c r="A38230" s="1355"/>
      <c r="B38230" s="1355"/>
      <c r="C38230" s="1433"/>
      <c r="E38230" s="1433"/>
      <c r="K38230" s="1433"/>
      <c r="L38230" s="1334"/>
    </row>
    <row r="38231" spans="1:12" ht="24" customHeight="1">
      <c r="A38231" s="1355"/>
      <c r="B38231" s="1355"/>
      <c r="C38231" s="1433"/>
      <c r="E38231" s="1433"/>
      <c r="K38231" s="1433"/>
      <c r="L38231" s="1334"/>
    </row>
    <row r="38232" spans="1:12" ht="24" customHeight="1">
      <c r="A38232" s="1355"/>
      <c r="B38232" s="1355"/>
      <c r="C38232" s="1433"/>
      <c r="E38232" s="1433"/>
      <c r="K38232" s="1433"/>
      <c r="L38232" s="1334"/>
    </row>
    <row r="38233" spans="1:12" ht="24" customHeight="1">
      <c r="A38233" s="1355"/>
      <c r="B38233" s="1355"/>
      <c r="C38233" s="1433"/>
      <c r="E38233" s="1433"/>
      <c r="K38233" s="1433"/>
      <c r="L38233" s="1334"/>
    </row>
    <row r="38234" spans="1:12" ht="24" customHeight="1">
      <c r="A38234" s="1355"/>
      <c r="B38234" s="1355"/>
      <c r="C38234" s="1433"/>
      <c r="E38234" s="1433"/>
      <c r="K38234" s="1433"/>
      <c r="L38234" s="1334"/>
    </row>
    <row r="38235" spans="1:12" ht="24" customHeight="1">
      <c r="A38235" s="1355"/>
      <c r="B38235" s="1355"/>
      <c r="C38235" s="1433"/>
      <c r="E38235" s="1433"/>
      <c r="K38235" s="1433"/>
      <c r="L38235" s="1334"/>
    </row>
    <row r="38236" spans="1:12" ht="24" customHeight="1">
      <c r="A38236" s="1355"/>
      <c r="B38236" s="1355"/>
      <c r="C38236" s="1433"/>
      <c r="E38236" s="1433"/>
      <c r="K38236" s="1433"/>
      <c r="L38236" s="1334"/>
    </row>
    <row r="38237" spans="1:12" ht="24" customHeight="1">
      <c r="A38237" s="1355"/>
      <c r="B38237" s="1355"/>
      <c r="C38237" s="1433"/>
      <c r="E38237" s="1433"/>
      <c r="K38237" s="1433"/>
      <c r="L38237" s="1334"/>
    </row>
    <row r="38238" spans="1:12" ht="24" customHeight="1">
      <c r="A38238" s="1355"/>
      <c r="B38238" s="1355"/>
      <c r="C38238" s="1433"/>
      <c r="E38238" s="1433"/>
      <c r="K38238" s="1433"/>
      <c r="L38238" s="1334"/>
    </row>
    <row r="38239" spans="1:12" ht="24" customHeight="1">
      <c r="A38239" s="1355"/>
      <c r="B38239" s="1355"/>
      <c r="C38239" s="1433"/>
      <c r="E38239" s="1433"/>
      <c r="K38239" s="1433"/>
      <c r="L38239" s="1334"/>
    </row>
    <row r="38240" spans="1:12" ht="24" customHeight="1">
      <c r="A38240" s="1355"/>
      <c r="B38240" s="1355"/>
      <c r="C38240" s="1433"/>
      <c r="E38240" s="1433"/>
      <c r="K38240" s="1433"/>
      <c r="L38240" s="1334"/>
    </row>
    <row r="38241" spans="1:12" ht="24" customHeight="1">
      <c r="A38241" s="1355"/>
      <c r="B38241" s="1355"/>
      <c r="C38241" s="1433"/>
      <c r="E38241" s="1433"/>
      <c r="K38241" s="1433"/>
      <c r="L38241" s="1334"/>
    </row>
    <row r="38242" spans="1:12" ht="24" customHeight="1">
      <c r="A38242" s="1355"/>
      <c r="B38242" s="1355"/>
      <c r="C38242" s="1433"/>
      <c r="E38242" s="1433"/>
      <c r="K38242" s="1433"/>
      <c r="L38242" s="1334"/>
    </row>
    <row r="38243" spans="1:12" ht="24" customHeight="1">
      <c r="A38243" s="1355"/>
      <c r="B38243" s="1355"/>
      <c r="C38243" s="1433"/>
      <c r="E38243" s="1433"/>
      <c r="K38243" s="1433"/>
      <c r="L38243" s="1334"/>
    </row>
    <row r="38244" spans="1:12" ht="24" customHeight="1">
      <c r="A38244" s="1355"/>
      <c r="B38244" s="1355"/>
      <c r="C38244" s="1433"/>
      <c r="E38244" s="1433"/>
      <c r="K38244" s="1433"/>
      <c r="L38244" s="1334"/>
    </row>
    <row r="38245" spans="1:12" ht="24" customHeight="1">
      <c r="A38245" s="1355"/>
      <c r="B38245" s="1355"/>
      <c r="C38245" s="1433"/>
      <c r="E38245" s="1433"/>
      <c r="K38245" s="1433"/>
      <c r="L38245" s="1334"/>
    </row>
    <row r="38246" spans="1:12" ht="24" customHeight="1">
      <c r="A38246" s="1355"/>
      <c r="B38246" s="1355"/>
      <c r="C38246" s="1433"/>
      <c r="E38246" s="1433"/>
      <c r="K38246" s="1433"/>
      <c r="L38246" s="1334"/>
    </row>
    <row r="38247" spans="1:12" ht="24" customHeight="1">
      <c r="A38247" s="1355"/>
      <c r="B38247" s="1355"/>
      <c r="C38247" s="1433"/>
      <c r="E38247" s="1433"/>
      <c r="K38247" s="1433"/>
      <c r="L38247" s="1334"/>
    </row>
    <row r="38248" spans="1:12" ht="24" customHeight="1">
      <c r="A38248" s="1355"/>
      <c r="B38248" s="1355"/>
      <c r="C38248" s="1433"/>
      <c r="E38248" s="1433"/>
      <c r="K38248" s="1433"/>
      <c r="L38248" s="1334"/>
    </row>
    <row r="38249" spans="1:12" ht="24" customHeight="1">
      <c r="A38249" s="1355"/>
      <c r="B38249" s="1355"/>
      <c r="C38249" s="1433"/>
      <c r="E38249" s="1433"/>
      <c r="K38249" s="1433"/>
      <c r="L38249" s="1334"/>
    </row>
    <row r="38250" spans="1:12" ht="24" customHeight="1">
      <c r="A38250" s="1355"/>
      <c r="B38250" s="1355"/>
      <c r="C38250" s="1433"/>
      <c r="E38250" s="1433"/>
      <c r="K38250" s="1433"/>
      <c r="L38250" s="1334"/>
    </row>
    <row r="38251" spans="1:12" ht="24" customHeight="1">
      <c r="A38251" s="1355"/>
      <c r="B38251" s="1355"/>
      <c r="C38251" s="1433"/>
      <c r="E38251" s="1433"/>
      <c r="K38251" s="1433"/>
      <c r="L38251" s="1334"/>
    </row>
    <row r="38252" spans="1:12" ht="24" customHeight="1">
      <c r="A38252" s="1355"/>
      <c r="B38252" s="1355"/>
      <c r="C38252" s="1433"/>
      <c r="E38252" s="1433"/>
      <c r="K38252" s="1433"/>
      <c r="L38252" s="1334"/>
    </row>
    <row r="38253" spans="1:12" ht="24" customHeight="1">
      <c r="A38253" s="1355"/>
      <c r="B38253" s="1355"/>
      <c r="C38253" s="1433"/>
      <c r="E38253" s="1433"/>
      <c r="K38253" s="1433"/>
      <c r="L38253" s="1334"/>
    </row>
    <row r="38254" spans="1:12" ht="24" customHeight="1">
      <c r="A38254" s="1355"/>
      <c r="B38254" s="1355"/>
      <c r="C38254" s="1433"/>
      <c r="E38254" s="1433"/>
      <c r="K38254" s="1433"/>
      <c r="L38254" s="1334"/>
    </row>
    <row r="38255" spans="1:12" ht="24" customHeight="1">
      <c r="A38255" s="1355"/>
      <c r="B38255" s="1355"/>
      <c r="C38255" s="1433"/>
      <c r="E38255" s="1433"/>
      <c r="K38255" s="1433"/>
      <c r="L38255" s="1334"/>
    </row>
    <row r="38256" spans="1:12" ht="24" customHeight="1">
      <c r="A38256" s="1355"/>
      <c r="B38256" s="1355"/>
      <c r="C38256" s="1433"/>
      <c r="E38256" s="1433"/>
      <c r="K38256" s="1433"/>
      <c r="L38256" s="1334"/>
    </row>
    <row r="38257" spans="1:12" ht="24" customHeight="1">
      <c r="A38257" s="1355"/>
      <c r="B38257" s="1355"/>
      <c r="C38257" s="1433"/>
      <c r="E38257" s="1433"/>
      <c r="K38257" s="1433"/>
      <c r="L38257" s="1334"/>
    </row>
    <row r="38258" spans="1:12" ht="24" customHeight="1">
      <c r="A38258" s="1355"/>
      <c r="B38258" s="1355"/>
      <c r="C38258" s="1433"/>
      <c r="E38258" s="1433"/>
      <c r="K38258" s="1433"/>
      <c r="L38258" s="1334"/>
    </row>
    <row r="38259" spans="1:12" ht="24" customHeight="1">
      <c r="A38259" s="1355"/>
      <c r="B38259" s="1355"/>
      <c r="C38259" s="1433"/>
      <c r="E38259" s="1433"/>
      <c r="K38259" s="1433"/>
      <c r="L38259" s="1334"/>
    </row>
    <row r="38260" spans="1:12" ht="24" customHeight="1">
      <c r="A38260" s="1355"/>
      <c r="B38260" s="1355"/>
      <c r="C38260" s="1433"/>
      <c r="E38260" s="1433"/>
      <c r="K38260" s="1433"/>
      <c r="L38260" s="1334"/>
    </row>
    <row r="38261" spans="1:12" ht="24" customHeight="1">
      <c r="A38261" s="1355"/>
      <c r="B38261" s="1355"/>
      <c r="C38261" s="1433"/>
      <c r="E38261" s="1433"/>
      <c r="K38261" s="1433"/>
      <c r="L38261" s="1334"/>
    </row>
    <row r="38262" spans="1:12" ht="24" customHeight="1">
      <c r="A38262" s="1355"/>
      <c r="B38262" s="1355"/>
      <c r="C38262" s="1433"/>
      <c r="E38262" s="1433"/>
      <c r="K38262" s="1433"/>
      <c r="L38262" s="1334"/>
    </row>
    <row r="38263" spans="1:12" ht="24" customHeight="1">
      <c r="A38263" s="1355"/>
      <c r="B38263" s="1355"/>
      <c r="C38263" s="1433"/>
      <c r="E38263" s="1433"/>
      <c r="K38263" s="1433"/>
      <c r="L38263" s="1334"/>
    </row>
    <row r="38264" spans="1:12" ht="24" customHeight="1">
      <c r="A38264" s="1355"/>
      <c r="B38264" s="1355"/>
      <c r="C38264" s="1433"/>
      <c r="E38264" s="1433"/>
      <c r="K38264" s="1433"/>
      <c r="L38264" s="1334"/>
    </row>
    <row r="38265" spans="1:12" ht="24" customHeight="1">
      <c r="A38265" s="1355"/>
      <c r="B38265" s="1355"/>
      <c r="C38265" s="1433"/>
      <c r="E38265" s="1433"/>
      <c r="K38265" s="1433"/>
      <c r="L38265" s="1334"/>
    </row>
    <row r="38266" spans="1:12" ht="24" customHeight="1">
      <c r="A38266" s="1355"/>
      <c r="B38266" s="1355"/>
      <c r="C38266" s="1433"/>
      <c r="E38266" s="1433"/>
      <c r="K38266" s="1433"/>
      <c r="L38266" s="1334"/>
    </row>
    <row r="38267" spans="1:12" ht="24" customHeight="1">
      <c r="A38267" s="1355"/>
      <c r="B38267" s="1355"/>
      <c r="C38267" s="1433"/>
      <c r="E38267" s="1433"/>
      <c r="K38267" s="1433"/>
      <c r="L38267" s="1334"/>
    </row>
    <row r="38268" spans="1:12" ht="24" customHeight="1">
      <c r="A38268" s="1355"/>
      <c r="B38268" s="1355"/>
      <c r="C38268" s="1433"/>
      <c r="E38268" s="1433"/>
      <c r="K38268" s="1433"/>
      <c r="L38268" s="1334"/>
    </row>
    <row r="38269" spans="1:12" ht="24" customHeight="1">
      <c r="A38269" s="1355"/>
      <c r="B38269" s="1355"/>
      <c r="C38269" s="1433"/>
      <c r="E38269" s="1433"/>
      <c r="K38269" s="1433"/>
      <c r="L38269" s="1334"/>
    </row>
    <row r="38270" spans="1:12" ht="24" customHeight="1">
      <c r="A38270" s="1355"/>
      <c r="B38270" s="1355"/>
      <c r="C38270" s="1433"/>
      <c r="E38270" s="1433"/>
      <c r="K38270" s="1433"/>
      <c r="L38270" s="1334"/>
    </row>
    <row r="38271" spans="1:12" ht="24" customHeight="1">
      <c r="A38271" s="1355"/>
      <c r="B38271" s="1355"/>
      <c r="C38271" s="1433"/>
      <c r="E38271" s="1433"/>
      <c r="K38271" s="1433"/>
      <c r="L38271" s="1334"/>
    </row>
    <row r="38272" spans="1:12" ht="24" customHeight="1">
      <c r="A38272" s="1355"/>
      <c r="B38272" s="1355"/>
      <c r="C38272" s="1433"/>
      <c r="E38272" s="1433"/>
      <c r="K38272" s="1433"/>
      <c r="L38272" s="1334"/>
    </row>
    <row r="38273" spans="1:12" ht="24" customHeight="1">
      <c r="A38273" s="1355"/>
      <c r="B38273" s="1355"/>
      <c r="C38273" s="1433"/>
      <c r="E38273" s="1433"/>
      <c r="K38273" s="1433"/>
      <c r="L38273" s="1334"/>
    </row>
    <row r="38274" spans="1:12" ht="24" customHeight="1">
      <c r="A38274" s="1355"/>
      <c r="B38274" s="1355"/>
      <c r="C38274" s="1433"/>
      <c r="E38274" s="1433"/>
      <c r="K38274" s="1433"/>
      <c r="L38274" s="1334"/>
    </row>
    <row r="38275" spans="1:12" ht="24" customHeight="1">
      <c r="A38275" s="1355"/>
      <c r="B38275" s="1355"/>
      <c r="C38275" s="1433"/>
      <c r="E38275" s="1433"/>
      <c r="K38275" s="1433"/>
      <c r="L38275" s="1334"/>
    </row>
    <row r="38276" spans="1:12" ht="24" customHeight="1">
      <c r="A38276" s="1355"/>
      <c r="B38276" s="1355"/>
      <c r="C38276" s="1433"/>
      <c r="E38276" s="1433"/>
      <c r="K38276" s="1433"/>
      <c r="L38276" s="1334"/>
    </row>
    <row r="38277" spans="1:12" ht="24" customHeight="1">
      <c r="A38277" s="1355"/>
      <c r="B38277" s="1355"/>
      <c r="C38277" s="1433"/>
      <c r="E38277" s="1433"/>
      <c r="K38277" s="1433"/>
      <c r="L38277" s="1334"/>
    </row>
    <row r="38278" spans="1:12" ht="24" customHeight="1">
      <c r="A38278" s="1355"/>
      <c r="B38278" s="1355"/>
      <c r="C38278" s="1433"/>
      <c r="E38278" s="1433"/>
      <c r="K38278" s="1433"/>
      <c r="L38278" s="1334"/>
    </row>
    <row r="38279" spans="1:12" ht="24" customHeight="1">
      <c r="A38279" s="1355"/>
      <c r="B38279" s="1355"/>
      <c r="C38279" s="1433"/>
      <c r="E38279" s="1433"/>
      <c r="K38279" s="1433"/>
      <c r="L38279" s="1334"/>
    </row>
    <row r="38280" spans="1:12" ht="24" customHeight="1">
      <c r="A38280" s="1355"/>
      <c r="B38280" s="1355"/>
      <c r="C38280" s="1433"/>
      <c r="E38280" s="1433"/>
      <c r="K38280" s="1433"/>
      <c r="L38280" s="1334"/>
    </row>
    <row r="38281" spans="1:12" ht="24" customHeight="1">
      <c r="A38281" s="1355"/>
      <c r="B38281" s="1355"/>
      <c r="C38281" s="1433"/>
      <c r="E38281" s="1433"/>
      <c r="K38281" s="1433"/>
      <c r="L38281" s="1334"/>
    </row>
    <row r="38282" spans="1:12" ht="24" customHeight="1">
      <c r="A38282" s="1355"/>
      <c r="B38282" s="1355"/>
      <c r="C38282" s="1433"/>
      <c r="E38282" s="1433"/>
      <c r="K38282" s="1433"/>
      <c r="L38282" s="1334"/>
    </row>
    <row r="38283" spans="1:12" ht="24" customHeight="1">
      <c r="A38283" s="1355"/>
      <c r="B38283" s="1355"/>
      <c r="C38283" s="1433"/>
      <c r="E38283" s="1433"/>
      <c r="K38283" s="1433"/>
      <c r="L38283" s="1334"/>
    </row>
    <row r="38284" spans="1:12" ht="24" customHeight="1">
      <c r="A38284" s="1355"/>
      <c r="B38284" s="1355"/>
      <c r="C38284" s="1433"/>
      <c r="E38284" s="1433"/>
      <c r="K38284" s="1433"/>
      <c r="L38284" s="1334"/>
    </row>
    <row r="38285" spans="1:12" ht="24" customHeight="1">
      <c r="A38285" s="1355"/>
      <c r="B38285" s="1355"/>
      <c r="C38285" s="1433"/>
      <c r="E38285" s="1433"/>
      <c r="K38285" s="1433"/>
      <c r="L38285" s="1334"/>
    </row>
    <row r="38286" spans="1:12" ht="24" customHeight="1">
      <c r="A38286" s="1355"/>
      <c r="B38286" s="1355"/>
      <c r="C38286" s="1433"/>
      <c r="E38286" s="1433"/>
      <c r="K38286" s="1433"/>
      <c r="L38286" s="1334"/>
    </row>
    <row r="38287" spans="1:12" ht="24" customHeight="1">
      <c r="A38287" s="1355"/>
      <c r="B38287" s="1355"/>
      <c r="C38287" s="1433"/>
      <c r="E38287" s="1433"/>
      <c r="K38287" s="1433"/>
      <c r="L38287" s="1334"/>
    </row>
    <row r="38288" spans="1:12" ht="24" customHeight="1">
      <c r="A38288" s="1355"/>
      <c r="B38288" s="1355"/>
      <c r="C38288" s="1433"/>
      <c r="E38288" s="1433"/>
      <c r="K38288" s="1433"/>
      <c r="L38288" s="1334"/>
    </row>
    <row r="38289" spans="1:12" ht="24" customHeight="1">
      <c r="A38289" s="1355"/>
      <c r="B38289" s="1355"/>
      <c r="C38289" s="1433"/>
      <c r="E38289" s="1433"/>
      <c r="K38289" s="1433"/>
      <c r="L38289" s="1334"/>
    </row>
    <row r="38290" spans="1:12" ht="24" customHeight="1">
      <c r="A38290" s="1355"/>
      <c r="B38290" s="1355"/>
      <c r="C38290" s="1433"/>
      <c r="E38290" s="1433"/>
      <c r="K38290" s="1433"/>
      <c r="L38290" s="1334"/>
    </row>
    <row r="38291" spans="1:12" ht="24" customHeight="1">
      <c r="A38291" s="1355"/>
      <c r="B38291" s="1355"/>
      <c r="C38291" s="1433"/>
      <c r="E38291" s="1433"/>
      <c r="K38291" s="1433"/>
      <c r="L38291" s="1334"/>
    </row>
    <row r="38292" spans="1:12" ht="24" customHeight="1">
      <c r="A38292" s="1355"/>
      <c r="B38292" s="1355"/>
      <c r="C38292" s="1433"/>
      <c r="E38292" s="1433"/>
      <c r="K38292" s="1433"/>
      <c r="L38292" s="1334"/>
    </row>
    <row r="38293" spans="1:12" ht="24" customHeight="1">
      <c r="A38293" s="1355"/>
      <c r="B38293" s="1355"/>
      <c r="C38293" s="1433"/>
      <c r="E38293" s="1433"/>
      <c r="K38293" s="1433"/>
      <c r="L38293" s="1334"/>
    </row>
    <row r="38294" spans="1:12" ht="24" customHeight="1">
      <c r="A38294" s="1355"/>
      <c r="B38294" s="1355"/>
      <c r="C38294" s="1433"/>
      <c r="E38294" s="1433"/>
      <c r="K38294" s="1433"/>
      <c r="L38294" s="1334"/>
    </row>
    <row r="38295" spans="1:12" ht="24" customHeight="1">
      <c r="A38295" s="1355"/>
      <c r="B38295" s="1355"/>
      <c r="C38295" s="1433"/>
      <c r="E38295" s="1433"/>
      <c r="K38295" s="1433"/>
      <c r="L38295" s="1334"/>
    </row>
    <row r="38296" spans="1:12" ht="24" customHeight="1">
      <c r="A38296" s="1355"/>
      <c r="B38296" s="1355"/>
      <c r="C38296" s="1433"/>
      <c r="E38296" s="1433"/>
      <c r="K38296" s="1433"/>
      <c r="L38296" s="1334"/>
    </row>
    <row r="38297" spans="1:12" ht="24" customHeight="1">
      <c r="A38297" s="1355"/>
      <c r="B38297" s="1355"/>
      <c r="C38297" s="1433"/>
      <c r="E38297" s="1433"/>
      <c r="K38297" s="1433"/>
      <c r="L38297" s="1334"/>
    </row>
    <row r="38298" spans="1:12" ht="24" customHeight="1">
      <c r="A38298" s="1355"/>
      <c r="B38298" s="1355"/>
      <c r="C38298" s="1433"/>
      <c r="E38298" s="1433"/>
      <c r="K38298" s="1433"/>
      <c r="L38298" s="1334"/>
    </row>
    <row r="38299" spans="1:12" ht="24" customHeight="1">
      <c r="A38299" s="1355"/>
      <c r="B38299" s="1355"/>
      <c r="C38299" s="1433"/>
      <c r="E38299" s="1433"/>
      <c r="K38299" s="1433"/>
      <c r="L38299" s="1334"/>
    </row>
    <row r="38300" spans="1:12" ht="24" customHeight="1">
      <c r="A38300" s="1355"/>
      <c r="B38300" s="1355"/>
      <c r="C38300" s="1433"/>
      <c r="E38300" s="1433"/>
      <c r="K38300" s="1433"/>
      <c r="L38300" s="1334"/>
    </row>
    <row r="38301" spans="1:12" ht="24" customHeight="1">
      <c r="A38301" s="1355"/>
      <c r="B38301" s="1355"/>
      <c r="C38301" s="1433"/>
      <c r="E38301" s="1433"/>
      <c r="K38301" s="1433"/>
      <c r="L38301" s="1334"/>
    </row>
    <row r="38302" spans="1:12" ht="24" customHeight="1">
      <c r="A38302" s="1355"/>
      <c r="B38302" s="1355"/>
      <c r="C38302" s="1433"/>
      <c r="E38302" s="1433"/>
      <c r="K38302" s="1433"/>
      <c r="L38302" s="1334"/>
    </row>
    <row r="38303" spans="1:12" ht="24" customHeight="1">
      <c r="A38303" s="1355"/>
      <c r="B38303" s="1355"/>
      <c r="C38303" s="1433"/>
      <c r="E38303" s="1433"/>
      <c r="K38303" s="1433"/>
      <c r="L38303" s="1334"/>
    </row>
    <row r="38304" spans="1:12" ht="24" customHeight="1">
      <c r="A38304" s="1355"/>
      <c r="B38304" s="1355"/>
      <c r="C38304" s="1433"/>
      <c r="E38304" s="1433"/>
      <c r="K38304" s="1433"/>
      <c r="L38304" s="1334"/>
    </row>
    <row r="38305" spans="1:12" ht="24" customHeight="1">
      <c r="A38305" s="1355"/>
      <c r="B38305" s="1355"/>
      <c r="C38305" s="1433"/>
      <c r="E38305" s="1433"/>
      <c r="K38305" s="1433"/>
      <c r="L38305" s="1334"/>
    </row>
    <row r="38306" spans="1:12" ht="24" customHeight="1">
      <c r="A38306" s="1355"/>
      <c r="B38306" s="1355"/>
      <c r="C38306" s="1433"/>
      <c r="E38306" s="1433"/>
      <c r="K38306" s="1433"/>
      <c r="L38306" s="1334"/>
    </row>
    <row r="38307" spans="1:12" ht="24" customHeight="1">
      <c r="A38307" s="1355"/>
      <c r="B38307" s="1355"/>
      <c r="C38307" s="1433"/>
      <c r="E38307" s="1433"/>
      <c r="K38307" s="1433"/>
      <c r="L38307" s="1334"/>
    </row>
    <row r="38308" spans="1:12" ht="24" customHeight="1">
      <c r="A38308" s="1355"/>
      <c r="B38308" s="1355"/>
      <c r="C38308" s="1433"/>
      <c r="E38308" s="1433"/>
      <c r="K38308" s="1433"/>
      <c r="L38308" s="1334"/>
    </row>
    <row r="38309" spans="1:12" ht="24" customHeight="1">
      <c r="A38309" s="1355"/>
      <c r="B38309" s="1355"/>
      <c r="C38309" s="1433"/>
      <c r="E38309" s="1433"/>
      <c r="K38309" s="1433"/>
      <c r="L38309" s="1334"/>
    </row>
    <row r="38310" spans="1:12" ht="24" customHeight="1">
      <c r="A38310" s="1355"/>
      <c r="B38310" s="1355"/>
      <c r="C38310" s="1433"/>
      <c r="E38310" s="1433"/>
      <c r="K38310" s="1433"/>
      <c r="L38310" s="1334"/>
    </row>
    <row r="38311" spans="1:12" ht="24" customHeight="1">
      <c r="A38311" s="1355"/>
      <c r="B38311" s="1355"/>
      <c r="C38311" s="1433"/>
      <c r="E38311" s="1433"/>
      <c r="K38311" s="1433"/>
      <c r="L38311" s="1334"/>
    </row>
    <row r="38312" spans="1:12" ht="24" customHeight="1">
      <c r="A38312" s="1355"/>
      <c r="B38312" s="1355"/>
      <c r="C38312" s="1433"/>
      <c r="E38312" s="1433"/>
      <c r="K38312" s="1433"/>
      <c r="L38312" s="1334"/>
    </row>
    <row r="38313" spans="1:12" ht="24" customHeight="1">
      <c r="A38313" s="1355"/>
      <c r="B38313" s="1355"/>
      <c r="C38313" s="1433"/>
      <c r="E38313" s="1433"/>
      <c r="K38313" s="1433"/>
      <c r="L38313" s="1334"/>
    </row>
    <row r="38314" spans="1:12" ht="24" customHeight="1">
      <c r="A38314" s="1355"/>
      <c r="B38314" s="1355"/>
      <c r="C38314" s="1433"/>
      <c r="E38314" s="1433"/>
      <c r="K38314" s="1433"/>
      <c r="L38314" s="1334"/>
    </row>
    <row r="38315" spans="1:12" ht="24" customHeight="1">
      <c r="A38315" s="1355"/>
      <c r="B38315" s="1355"/>
      <c r="C38315" s="1433"/>
      <c r="E38315" s="1433"/>
      <c r="K38315" s="1433"/>
      <c r="L38315" s="1334"/>
    </row>
    <row r="38316" spans="1:12" ht="24" customHeight="1">
      <c r="A38316" s="1355"/>
      <c r="B38316" s="1355"/>
      <c r="C38316" s="1433"/>
      <c r="E38316" s="1433"/>
      <c r="K38316" s="1433"/>
      <c r="L38316" s="1334"/>
    </row>
    <row r="38317" spans="1:12" ht="24" customHeight="1">
      <c r="A38317" s="1355"/>
      <c r="B38317" s="1355"/>
      <c r="C38317" s="1433"/>
      <c r="E38317" s="1433"/>
      <c r="K38317" s="1433"/>
      <c r="L38317" s="1334"/>
    </row>
    <row r="38318" spans="1:12" ht="24" customHeight="1">
      <c r="A38318" s="1355"/>
      <c r="B38318" s="1355"/>
      <c r="C38318" s="1433"/>
      <c r="E38318" s="1433"/>
      <c r="K38318" s="1433"/>
      <c r="L38318" s="1334"/>
    </row>
    <row r="38319" spans="1:12" ht="24" customHeight="1">
      <c r="A38319" s="1355"/>
      <c r="B38319" s="1355"/>
      <c r="C38319" s="1433"/>
      <c r="E38319" s="1433"/>
      <c r="K38319" s="1433"/>
      <c r="L38319" s="1334"/>
    </row>
    <row r="38320" spans="1:12" ht="24" customHeight="1">
      <c r="A38320" s="1355"/>
      <c r="B38320" s="1355"/>
      <c r="C38320" s="1433"/>
      <c r="E38320" s="1433"/>
      <c r="K38320" s="1433"/>
      <c r="L38320" s="1334"/>
    </row>
    <row r="38321" spans="1:12" ht="24" customHeight="1">
      <c r="A38321" s="1355"/>
      <c r="B38321" s="1355"/>
      <c r="C38321" s="1433"/>
      <c r="E38321" s="1433"/>
      <c r="K38321" s="1433"/>
      <c r="L38321" s="1334"/>
    </row>
    <row r="38322" spans="1:12" ht="24" customHeight="1">
      <c r="A38322" s="1355"/>
      <c r="B38322" s="1355"/>
      <c r="C38322" s="1433"/>
      <c r="E38322" s="1433"/>
      <c r="K38322" s="1433"/>
      <c r="L38322" s="1334"/>
    </row>
    <row r="38323" spans="1:12" ht="24" customHeight="1">
      <c r="A38323" s="1355"/>
      <c r="B38323" s="1355"/>
      <c r="C38323" s="1433"/>
      <c r="E38323" s="1433"/>
      <c r="K38323" s="1433"/>
      <c r="L38323" s="1334"/>
    </row>
    <row r="38324" spans="1:12" ht="24" customHeight="1">
      <c r="A38324" s="1355"/>
      <c r="B38324" s="1355"/>
      <c r="C38324" s="1433"/>
      <c r="E38324" s="1433"/>
      <c r="K38324" s="1433"/>
      <c r="L38324" s="1334"/>
    </row>
    <row r="38325" spans="1:12" ht="24" customHeight="1">
      <c r="A38325" s="1355"/>
      <c r="B38325" s="1355"/>
      <c r="C38325" s="1433"/>
      <c r="E38325" s="1433"/>
      <c r="K38325" s="1433"/>
      <c r="L38325" s="1334"/>
    </row>
    <row r="38326" spans="1:12" ht="24" customHeight="1">
      <c r="A38326" s="1355"/>
      <c r="B38326" s="1355"/>
      <c r="C38326" s="1433"/>
      <c r="E38326" s="1433"/>
      <c r="K38326" s="1433"/>
      <c r="L38326" s="1334"/>
    </row>
    <row r="38327" spans="1:12" ht="24" customHeight="1">
      <c r="A38327" s="1355"/>
      <c r="B38327" s="1355"/>
      <c r="C38327" s="1433"/>
      <c r="E38327" s="1433"/>
      <c r="K38327" s="1433"/>
      <c r="L38327" s="1334"/>
    </row>
    <row r="38328" spans="1:12" ht="24" customHeight="1">
      <c r="A38328" s="1355"/>
      <c r="B38328" s="1355"/>
      <c r="C38328" s="1433"/>
      <c r="E38328" s="1433"/>
      <c r="K38328" s="1433"/>
      <c r="L38328" s="1334"/>
    </row>
    <row r="38329" spans="1:12" ht="24" customHeight="1">
      <c r="A38329" s="1355"/>
      <c r="B38329" s="1355"/>
      <c r="C38329" s="1433"/>
      <c r="E38329" s="1433"/>
      <c r="K38329" s="1433"/>
      <c r="L38329" s="1334"/>
    </row>
    <row r="38330" spans="1:12" ht="24" customHeight="1">
      <c r="A38330" s="1355"/>
      <c r="B38330" s="1355"/>
      <c r="C38330" s="1433"/>
      <c r="E38330" s="1433"/>
      <c r="K38330" s="1433"/>
      <c r="L38330" s="1334"/>
    </row>
    <row r="38331" spans="1:12" ht="24" customHeight="1">
      <c r="A38331" s="1355"/>
      <c r="B38331" s="1355"/>
      <c r="C38331" s="1433"/>
      <c r="E38331" s="1433"/>
      <c r="K38331" s="1433"/>
      <c r="L38331" s="1334"/>
    </row>
    <row r="38332" spans="1:12" ht="24" customHeight="1">
      <c r="A38332" s="1355"/>
      <c r="B38332" s="1355"/>
      <c r="C38332" s="1433"/>
      <c r="E38332" s="1433"/>
      <c r="K38332" s="1433"/>
      <c r="L38332" s="1334"/>
    </row>
    <row r="38333" spans="1:12" ht="24" customHeight="1">
      <c r="A38333" s="1355"/>
      <c r="B38333" s="1355"/>
      <c r="C38333" s="1433"/>
      <c r="E38333" s="1433"/>
      <c r="K38333" s="1433"/>
      <c r="L38333" s="1334"/>
    </row>
    <row r="38334" spans="1:12" ht="24" customHeight="1">
      <c r="A38334" s="1355"/>
      <c r="B38334" s="1355"/>
      <c r="C38334" s="1433"/>
      <c r="E38334" s="1433"/>
      <c r="K38334" s="1433"/>
      <c r="L38334" s="1334"/>
    </row>
    <row r="38335" spans="1:12" ht="24" customHeight="1">
      <c r="A38335" s="1355"/>
      <c r="B38335" s="1355"/>
      <c r="C38335" s="1433"/>
      <c r="E38335" s="1433"/>
      <c r="K38335" s="1433"/>
      <c r="L38335" s="1334"/>
    </row>
    <row r="38336" spans="1:12" ht="24" customHeight="1">
      <c r="A38336" s="1355"/>
      <c r="B38336" s="1355"/>
      <c r="C38336" s="1433"/>
      <c r="E38336" s="1433"/>
      <c r="K38336" s="1433"/>
      <c r="L38336" s="1334"/>
    </row>
    <row r="38337" spans="1:12" ht="24" customHeight="1">
      <c r="A38337" s="1355"/>
      <c r="B38337" s="1355"/>
      <c r="C38337" s="1433"/>
      <c r="E38337" s="1433"/>
      <c r="K38337" s="1433"/>
      <c r="L38337" s="1334"/>
    </row>
    <row r="38338" spans="1:12" ht="24" customHeight="1">
      <c r="A38338" s="1355"/>
      <c r="B38338" s="1355"/>
      <c r="C38338" s="1433"/>
      <c r="E38338" s="1433"/>
      <c r="K38338" s="1433"/>
      <c r="L38338" s="1334"/>
    </row>
    <row r="38339" spans="1:12" ht="24" customHeight="1">
      <c r="A38339" s="1355"/>
      <c r="B38339" s="1355"/>
      <c r="C38339" s="1433"/>
      <c r="E38339" s="1433"/>
      <c r="K38339" s="1433"/>
      <c r="L38339" s="1334"/>
    </row>
    <row r="38340" spans="1:12" ht="24" customHeight="1">
      <c r="A38340" s="1355"/>
      <c r="B38340" s="1355"/>
      <c r="C38340" s="1433"/>
      <c r="E38340" s="1433"/>
      <c r="K38340" s="1433"/>
      <c r="L38340" s="1334"/>
    </row>
    <row r="38341" spans="1:12" ht="24" customHeight="1">
      <c r="A38341" s="1355"/>
      <c r="B38341" s="1355"/>
      <c r="C38341" s="1433"/>
      <c r="E38341" s="1433"/>
      <c r="K38341" s="1433"/>
      <c r="L38341" s="1334"/>
    </row>
    <row r="38342" spans="1:12" ht="24" customHeight="1">
      <c r="A38342" s="1355"/>
      <c r="B38342" s="1355"/>
      <c r="C38342" s="1433"/>
      <c r="E38342" s="1433"/>
      <c r="K38342" s="1433"/>
      <c r="L38342" s="1334"/>
    </row>
    <row r="38343" spans="1:12" ht="24" customHeight="1">
      <c r="A38343" s="1355"/>
      <c r="B38343" s="1355"/>
      <c r="C38343" s="1433"/>
      <c r="E38343" s="1433"/>
      <c r="K38343" s="1433"/>
      <c r="L38343" s="1334"/>
    </row>
    <row r="38344" spans="1:12" ht="24" customHeight="1">
      <c r="A38344" s="1355"/>
      <c r="B38344" s="1355"/>
      <c r="C38344" s="1433"/>
      <c r="E38344" s="1433"/>
      <c r="K38344" s="1433"/>
      <c r="L38344" s="1334"/>
    </row>
    <row r="38345" spans="1:12" ht="24" customHeight="1">
      <c r="A38345" s="1355"/>
      <c r="B38345" s="1355"/>
      <c r="C38345" s="1433"/>
      <c r="E38345" s="1433"/>
      <c r="K38345" s="1433"/>
      <c r="L38345" s="1334"/>
    </row>
    <row r="38346" spans="1:12" ht="24" customHeight="1">
      <c r="A38346" s="1355"/>
      <c r="B38346" s="1355"/>
      <c r="C38346" s="1433"/>
      <c r="E38346" s="1433"/>
      <c r="K38346" s="1433"/>
      <c r="L38346" s="1334"/>
    </row>
    <row r="38347" spans="1:12" ht="24" customHeight="1">
      <c r="A38347" s="1355"/>
      <c r="B38347" s="1355"/>
      <c r="C38347" s="1433"/>
      <c r="E38347" s="1433"/>
      <c r="K38347" s="1433"/>
      <c r="L38347" s="1334"/>
    </row>
    <row r="38348" spans="1:12" ht="24" customHeight="1">
      <c r="A38348" s="1355"/>
      <c r="B38348" s="1355"/>
      <c r="C38348" s="1433"/>
      <c r="E38348" s="1433"/>
      <c r="K38348" s="1433"/>
      <c r="L38348" s="1334"/>
    </row>
    <row r="38349" spans="1:12" ht="24" customHeight="1">
      <c r="A38349" s="1355"/>
      <c r="B38349" s="1355"/>
      <c r="C38349" s="1433"/>
      <c r="E38349" s="1433"/>
      <c r="K38349" s="1433"/>
      <c r="L38349" s="1334"/>
    </row>
    <row r="38350" spans="1:12" ht="24" customHeight="1">
      <c r="A38350" s="1355"/>
      <c r="B38350" s="1355"/>
      <c r="C38350" s="1433"/>
      <c r="E38350" s="1433"/>
      <c r="K38350" s="1433"/>
      <c r="L38350" s="1334"/>
    </row>
    <row r="38351" spans="1:12" ht="24" customHeight="1">
      <c r="A38351" s="1355"/>
      <c r="B38351" s="1355"/>
      <c r="C38351" s="1433"/>
      <c r="E38351" s="1433"/>
      <c r="K38351" s="1433"/>
      <c r="L38351" s="1334"/>
    </row>
    <row r="38352" spans="1:12" ht="24" customHeight="1">
      <c r="A38352" s="1355"/>
      <c r="B38352" s="1355"/>
      <c r="C38352" s="1433"/>
      <c r="E38352" s="1433"/>
      <c r="K38352" s="1433"/>
      <c r="L38352" s="1334"/>
    </row>
    <row r="38353" spans="1:12" ht="24" customHeight="1">
      <c r="A38353" s="1355"/>
      <c r="B38353" s="1355"/>
      <c r="C38353" s="1433"/>
      <c r="E38353" s="1433"/>
      <c r="K38353" s="1433"/>
      <c r="L38353" s="1334"/>
    </row>
    <row r="38354" spans="1:12" ht="24" customHeight="1">
      <c r="A38354" s="1355"/>
      <c r="B38354" s="1355"/>
      <c r="C38354" s="1433"/>
      <c r="E38354" s="1433"/>
      <c r="K38354" s="1433"/>
      <c r="L38354" s="1334"/>
    </row>
    <row r="38355" spans="1:12" ht="24" customHeight="1">
      <c r="A38355" s="1355"/>
      <c r="B38355" s="1355"/>
      <c r="C38355" s="1433"/>
      <c r="E38355" s="1433"/>
      <c r="K38355" s="1433"/>
      <c r="L38355" s="1334"/>
    </row>
    <row r="38356" spans="1:12" ht="24" customHeight="1">
      <c r="A38356" s="1355"/>
      <c r="B38356" s="1355"/>
      <c r="C38356" s="1433"/>
      <c r="E38356" s="1433"/>
      <c r="K38356" s="1433"/>
      <c r="L38356" s="1334"/>
    </row>
    <row r="38357" spans="1:12" ht="24" customHeight="1">
      <c r="A38357" s="1355"/>
      <c r="B38357" s="1355"/>
      <c r="C38357" s="1433"/>
      <c r="E38357" s="1433"/>
      <c r="K38357" s="1433"/>
      <c r="L38357" s="1334"/>
    </row>
    <row r="38358" spans="1:12" ht="24" customHeight="1">
      <c r="A38358" s="1355"/>
      <c r="B38358" s="1355"/>
      <c r="C38358" s="1433"/>
      <c r="E38358" s="1433"/>
      <c r="K38358" s="1433"/>
      <c r="L38358" s="1334"/>
    </row>
    <row r="38359" spans="1:12" ht="24" customHeight="1">
      <c r="A38359" s="1355"/>
      <c r="B38359" s="1355"/>
      <c r="C38359" s="1433"/>
      <c r="E38359" s="1433"/>
      <c r="K38359" s="1433"/>
      <c r="L38359" s="1334"/>
    </row>
    <row r="38360" spans="1:12" ht="24" customHeight="1">
      <c r="A38360" s="1355"/>
      <c r="B38360" s="1355"/>
      <c r="C38360" s="1433"/>
      <c r="E38360" s="1433"/>
      <c r="K38360" s="1433"/>
      <c r="L38360" s="1334"/>
    </row>
    <row r="38361" spans="1:12" ht="24" customHeight="1">
      <c r="A38361" s="1355"/>
      <c r="B38361" s="1355"/>
      <c r="C38361" s="1433"/>
      <c r="E38361" s="1433"/>
      <c r="K38361" s="1433"/>
      <c r="L38361" s="1334"/>
    </row>
    <row r="38362" spans="1:12" ht="24" customHeight="1">
      <c r="A38362" s="1355"/>
      <c r="B38362" s="1355"/>
      <c r="C38362" s="1433"/>
      <c r="E38362" s="1433"/>
      <c r="K38362" s="1433"/>
      <c r="L38362" s="1334"/>
    </row>
    <row r="38363" spans="1:12" ht="24" customHeight="1">
      <c r="A38363" s="1355"/>
      <c r="B38363" s="1355"/>
      <c r="C38363" s="1433"/>
      <c r="E38363" s="1433"/>
      <c r="K38363" s="1433"/>
      <c r="L38363" s="1334"/>
    </row>
    <row r="38364" spans="1:12" ht="24" customHeight="1">
      <c r="A38364" s="1355"/>
      <c r="B38364" s="1355"/>
      <c r="C38364" s="1433"/>
      <c r="E38364" s="1433"/>
      <c r="K38364" s="1433"/>
      <c r="L38364" s="1334"/>
    </row>
    <row r="38365" spans="1:12" ht="24" customHeight="1">
      <c r="A38365" s="1355"/>
      <c r="B38365" s="1355"/>
      <c r="C38365" s="1433"/>
      <c r="E38365" s="1433"/>
      <c r="K38365" s="1433"/>
      <c r="L38365" s="1334"/>
    </row>
    <row r="38366" spans="1:12" ht="24" customHeight="1">
      <c r="A38366" s="1355"/>
      <c r="B38366" s="1355"/>
      <c r="C38366" s="1433"/>
      <c r="E38366" s="1433"/>
      <c r="K38366" s="1433"/>
      <c r="L38366" s="1334"/>
    </row>
    <row r="38367" spans="1:12" ht="24" customHeight="1">
      <c r="A38367" s="1355"/>
      <c r="B38367" s="1355"/>
      <c r="C38367" s="1433"/>
      <c r="E38367" s="1433"/>
      <c r="K38367" s="1433"/>
      <c r="L38367" s="1334"/>
    </row>
    <row r="38368" spans="1:12" ht="24" customHeight="1">
      <c r="A38368" s="1355"/>
      <c r="B38368" s="1355"/>
      <c r="C38368" s="1433"/>
      <c r="E38368" s="1433"/>
      <c r="K38368" s="1433"/>
      <c r="L38368" s="1334"/>
    </row>
    <row r="38369" spans="1:12" ht="24" customHeight="1">
      <c r="A38369" s="1355"/>
      <c r="B38369" s="1355"/>
      <c r="C38369" s="1433"/>
      <c r="E38369" s="1433"/>
      <c r="K38369" s="1433"/>
      <c r="L38369" s="1334"/>
    </row>
    <row r="38370" spans="1:12" ht="24" customHeight="1">
      <c r="A38370" s="1355"/>
      <c r="B38370" s="1355"/>
      <c r="C38370" s="1433"/>
      <c r="E38370" s="1433"/>
      <c r="K38370" s="1433"/>
      <c r="L38370" s="1334"/>
    </row>
    <row r="38371" spans="1:12" ht="24" customHeight="1">
      <c r="A38371" s="1355"/>
      <c r="B38371" s="1355"/>
      <c r="C38371" s="1433"/>
      <c r="E38371" s="1433"/>
      <c r="K38371" s="1433"/>
      <c r="L38371" s="1334"/>
    </row>
    <row r="38372" spans="1:12" ht="24" customHeight="1">
      <c r="A38372" s="1355"/>
      <c r="B38372" s="1355"/>
      <c r="C38372" s="1433"/>
      <c r="E38372" s="1433"/>
      <c r="K38372" s="1433"/>
      <c r="L38372" s="1334"/>
    </row>
    <row r="38373" spans="1:12" ht="24" customHeight="1">
      <c r="A38373" s="1355"/>
      <c r="B38373" s="1355"/>
      <c r="C38373" s="1433"/>
      <c r="E38373" s="1433"/>
      <c r="K38373" s="1433"/>
      <c r="L38373" s="1334"/>
    </row>
    <row r="38374" spans="1:12" ht="24" customHeight="1">
      <c r="A38374" s="1355"/>
      <c r="B38374" s="1355"/>
      <c r="C38374" s="1433"/>
      <c r="E38374" s="1433"/>
      <c r="K38374" s="1433"/>
      <c r="L38374" s="1334"/>
    </row>
    <row r="38375" spans="1:12" ht="24" customHeight="1">
      <c r="A38375" s="1355"/>
      <c r="B38375" s="1355"/>
      <c r="C38375" s="1433"/>
      <c r="E38375" s="1433"/>
      <c r="K38375" s="1433"/>
      <c r="L38375" s="1334"/>
    </row>
    <row r="38376" spans="1:12" ht="24" customHeight="1">
      <c r="A38376" s="1355"/>
      <c r="B38376" s="1355"/>
      <c r="C38376" s="1433"/>
      <c r="E38376" s="1433"/>
      <c r="K38376" s="1433"/>
      <c r="L38376" s="1334"/>
    </row>
    <row r="38377" spans="1:12" ht="24" customHeight="1">
      <c r="A38377" s="1355"/>
      <c r="B38377" s="1355"/>
      <c r="C38377" s="1433"/>
      <c r="E38377" s="1433"/>
      <c r="K38377" s="1433"/>
      <c r="L38377" s="1334"/>
    </row>
    <row r="38378" spans="1:12" ht="24" customHeight="1">
      <c r="A38378" s="1355"/>
      <c r="B38378" s="1355"/>
      <c r="C38378" s="1433"/>
      <c r="E38378" s="1433"/>
      <c r="K38378" s="1433"/>
      <c r="L38378" s="1334"/>
    </row>
    <row r="38379" spans="1:12" ht="24" customHeight="1">
      <c r="A38379" s="1355"/>
      <c r="B38379" s="1355"/>
      <c r="C38379" s="1433"/>
      <c r="E38379" s="1433"/>
      <c r="K38379" s="1433"/>
      <c r="L38379" s="1334"/>
    </row>
    <row r="38380" spans="1:12" ht="24" customHeight="1">
      <c r="A38380" s="1355"/>
      <c r="B38380" s="1355"/>
      <c r="C38380" s="1433"/>
      <c r="E38380" s="1433"/>
      <c r="K38380" s="1433"/>
      <c r="L38380" s="1334"/>
    </row>
    <row r="38381" spans="1:12" ht="24" customHeight="1">
      <c r="A38381" s="1355"/>
      <c r="B38381" s="1355"/>
      <c r="C38381" s="1433"/>
      <c r="E38381" s="1433"/>
      <c r="K38381" s="1433"/>
      <c r="L38381" s="1334"/>
    </row>
    <row r="38382" spans="1:12" ht="24" customHeight="1">
      <c r="A38382" s="1355"/>
      <c r="B38382" s="1355"/>
      <c r="C38382" s="1433"/>
      <c r="E38382" s="1433"/>
      <c r="K38382" s="1433"/>
      <c r="L38382" s="1334"/>
    </row>
    <row r="38383" spans="1:12" ht="24" customHeight="1">
      <c r="A38383" s="1355"/>
      <c r="B38383" s="1355"/>
      <c r="C38383" s="1433"/>
      <c r="E38383" s="1433"/>
      <c r="K38383" s="1433"/>
      <c r="L38383" s="1334"/>
    </row>
    <row r="38384" spans="1:12" ht="24" customHeight="1">
      <c r="A38384" s="1355"/>
      <c r="B38384" s="1355"/>
      <c r="C38384" s="1433"/>
      <c r="E38384" s="1433"/>
      <c r="K38384" s="1433"/>
      <c r="L38384" s="1334"/>
    </row>
    <row r="38385" spans="1:12" ht="24" customHeight="1">
      <c r="A38385" s="1355"/>
      <c r="B38385" s="1355"/>
      <c r="C38385" s="1433"/>
      <c r="E38385" s="1433"/>
      <c r="K38385" s="1433"/>
      <c r="L38385" s="1334"/>
    </row>
    <row r="38386" spans="1:12" ht="24" customHeight="1">
      <c r="A38386" s="1355"/>
      <c r="B38386" s="1355"/>
      <c r="C38386" s="1433"/>
      <c r="E38386" s="1433"/>
      <c r="K38386" s="1433"/>
      <c r="L38386" s="1334"/>
    </row>
    <row r="38387" spans="1:12" ht="24" customHeight="1">
      <c r="A38387" s="1355"/>
      <c r="B38387" s="1355"/>
      <c r="C38387" s="1433"/>
      <c r="E38387" s="1433"/>
      <c r="K38387" s="1433"/>
      <c r="L38387" s="1334"/>
    </row>
    <row r="38388" spans="1:12" ht="24" customHeight="1">
      <c r="A38388" s="1355"/>
      <c r="B38388" s="1355"/>
      <c r="C38388" s="1433"/>
      <c r="E38388" s="1433"/>
      <c r="K38388" s="1433"/>
      <c r="L38388" s="1334"/>
    </row>
    <row r="38389" spans="1:12" ht="24" customHeight="1">
      <c r="A38389" s="1355"/>
      <c r="B38389" s="1355"/>
      <c r="C38389" s="1433"/>
      <c r="E38389" s="1433"/>
      <c r="K38389" s="1433"/>
      <c r="L38389" s="1334"/>
    </row>
    <row r="38390" spans="1:12" ht="24" customHeight="1">
      <c r="A38390" s="1355"/>
      <c r="B38390" s="1355"/>
      <c r="C38390" s="1433"/>
      <c r="E38390" s="1433"/>
      <c r="K38390" s="1433"/>
      <c r="L38390" s="1334"/>
    </row>
    <row r="38391" spans="1:12" ht="24" customHeight="1">
      <c r="A38391" s="1355"/>
      <c r="B38391" s="1355"/>
      <c r="C38391" s="1433"/>
      <c r="E38391" s="1433"/>
      <c r="K38391" s="1433"/>
      <c r="L38391" s="1334"/>
    </row>
    <row r="38392" spans="1:12" ht="24" customHeight="1">
      <c r="A38392" s="1355"/>
      <c r="B38392" s="1355"/>
      <c r="C38392" s="1433"/>
      <c r="E38392" s="1433"/>
      <c r="K38392" s="1433"/>
      <c r="L38392" s="1334"/>
    </row>
    <row r="38393" spans="1:12" ht="24" customHeight="1">
      <c r="A38393" s="1355"/>
      <c r="B38393" s="1355"/>
      <c r="C38393" s="1433"/>
      <c r="E38393" s="1433"/>
      <c r="K38393" s="1433"/>
      <c r="L38393" s="1334"/>
    </row>
    <row r="38394" spans="1:12" ht="24" customHeight="1">
      <c r="A38394" s="1355"/>
      <c r="B38394" s="1355"/>
      <c r="C38394" s="1433"/>
      <c r="E38394" s="1433"/>
      <c r="K38394" s="1433"/>
      <c r="L38394" s="1334"/>
    </row>
    <row r="38395" spans="1:12" ht="24" customHeight="1">
      <c r="A38395" s="1355"/>
      <c r="B38395" s="1355"/>
      <c r="C38395" s="1433"/>
      <c r="E38395" s="1433"/>
      <c r="K38395" s="1433"/>
      <c r="L38395" s="1334"/>
    </row>
    <row r="38396" spans="1:12" ht="24" customHeight="1">
      <c r="A38396" s="1355"/>
      <c r="B38396" s="1355"/>
      <c r="C38396" s="1433"/>
      <c r="E38396" s="1433"/>
      <c r="K38396" s="1433"/>
      <c r="L38396" s="1334"/>
    </row>
    <row r="38397" spans="1:12" ht="24" customHeight="1">
      <c r="A38397" s="1355"/>
      <c r="B38397" s="1355"/>
      <c r="C38397" s="1433"/>
      <c r="E38397" s="1433"/>
      <c r="K38397" s="1433"/>
      <c r="L38397" s="1334"/>
    </row>
    <row r="38398" spans="1:12" ht="24" customHeight="1">
      <c r="A38398" s="1355"/>
      <c r="B38398" s="1355"/>
      <c r="C38398" s="1433"/>
      <c r="E38398" s="1433"/>
      <c r="K38398" s="1433"/>
      <c r="L38398" s="1334"/>
    </row>
    <row r="38399" spans="1:12" ht="24" customHeight="1">
      <c r="A38399" s="1355"/>
      <c r="B38399" s="1355"/>
      <c r="C38399" s="1433"/>
      <c r="E38399" s="1433"/>
      <c r="K38399" s="1433"/>
      <c r="L38399" s="1334"/>
    </row>
    <row r="38400" spans="1:12" ht="24" customHeight="1">
      <c r="A38400" s="1355"/>
      <c r="B38400" s="1355"/>
      <c r="C38400" s="1433"/>
      <c r="E38400" s="1433"/>
      <c r="K38400" s="1433"/>
      <c r="L38400" s="1334"/>
    </row>
    <row r="38401" spans="1:12" ht="24" customHeight="1">
      <c r="A38401" s="1355"/>
      <c r="B38401" s="1355"/>
      <c r="C38401" s="1433"/>
      <c r="E38401" s="1433"/>
      <c r="K38401" s="1433"/>
      <c r="L38401" s="1334"/>
    </row>
    <row r="38402" spans="1:12" ht="24" customHeight="1">
      <c r="A38402" s="1355"/>
      <c r="B38402" s="1355"/>
      <c r="C38402" s="1433"/>
      <c r="E38402" s="1433"/>
      <c r="K38402" s="1433"/>
      <c r="L38402" s="1334"/>
    </row>
    <row r="38403" spans="1:12" ht="24" customHeight="1">
      <c r="A38403" s="1355"/>
      <c r="B38403" s="1355"/>
      <c r="C38403" s="1433"/>
      <c r="E38403" s="1433"/>
      <c r="K38403" s="1433"/>
      <c r="L38403" s="1334"/>
    </row>
    <row r="38404" spans="1:12" ht="24" customHeight="1">
      <c r="A38404" s="1355"/>
      <c r="B38404" s="1355"/>
      <c r="C38404" s="1433"/>
      <c r="E38404" s="1433"/>
      <c r="K38404" s="1433"/>
      <c r="L38404" s="1334"/>
    </row>
    <row r="38405" spans="1:12" ht="24" customHeight="1">
      <c r="A38405" s="1355"/>
      <c r="B38405" s="1355"/>
      <c r="C38405" s="1433"/>
      <c r="E38405" s="1433"/>
      <c r="K38405" s="1433"/>
      <c r="L38405" s="1334"/>
    </row>
    <row r="38406" spans="1:12" ht="24" customHeight="1">
      <c r="A38406" s="1355"/>
      <c r="B38406" s="1355"/>
      <c r="C38406" s="1433"/>
      <c r="E38406" s="1433"/>
      <c r="K38406" s="1433"/>
      <c r="L38406" s="1334"/>
    </row>
    <row r="38407" spans="1:12" ht="24" customHeight="1">
      <c r="A38407" s="1355"/>
      <c r="B38407" s="1355"/>
      <c r="C38407" s="1433"/>
      <c r="E38407" s="1433"/>
      <c r="K38407" s="1433"/>
      <c r="L38407" s="1334"/>
    </row>
    <row r="38408" spans="1:12" ht="24" customHeight="1">
      <c r="A38408" s="1355"/>
      <c r="B38408" s="1355"/>
      <c r="C38408" s="1433"/>
      <c r="E38408" s="1433"/>
      <c r="K38408" s="1433"/>
      <c r="L38408" s="1334"/>
    </row>
    <row r="38409" spans="1:12" ht="24" customHeight="1">
      <c r="A38409" s="1355"/>
      <c r="B38409" s="1355"/>
      <c r="C38409" s="1433"/>
      <c r="E38409" s="1433"/>
      <c r="K38409" s="1433"/>
      <c r="L38409" s="1334"/>
    </row>
    <row r="38410" spans="1:12" ht="24" customHeight="1">
      <c r="A38410" s="1355"/>
      <c r="B38410" s="1355"/>
      <c r="C38410" s="1433"/>
      <c r="E38410" s="1433"/>
      <c r="K38410" s="1433"/>
      <c r="L38410" s="1334"/>
    </row>
    <row r="38411" spans="1:12" ht="24" customHeight="1">
      <c r="A38411" s="1355"/>
      <c r="B38411" s="1355"/>
      <c r="C38411" s="1433"/>
      <c r="E38411" s="1433"/>
      <c r="K38411" s="1433"/>
      <c r="L38411" s="1334"/>
    </row>
    <row r="38412" spans="1:12" ht="24" customHeight="1">
      <c r="A38412" s="1355"/>
      <c r="B38412" s="1355"/>
      <c r="C38412" s="1433"/>
      <c r="E38412" s="1433"/>
      <c r="K38412" s="1433"/>
      <c r="L38412" s="1334"/>
    </row>
    <row r="38413" spans="1:12" ht="24" customHeight="1">
      <c r="A38413" s="1355"/>
      <c r="B38413" s="1355"/>
      <c r="C38413" s="1433"/>
      <c r="E38413" s="1433"/>
      <c r="K38413" s="1433"/>
      <c r="L38413" s="1334"/>
    </row>
    <row r="38414" spans="1:12" ht="24" customHeight="1">
      <c r="A38414" s="1355"/>
      <c r="B38414" s="1355"/>
      <c r="C38414" s="1433"/>
      <c r="E38414" s="1433"/>
      <c r="K38414" s="1433"/>
      <c r="L38414" s="1334"/>
    </row>
    <row r="38415" spans="1:12" ht="24" customHeight="1">
      <c r="A38415" s="1355"/>
      <c r="B38415" s="1355"/>
      <c r="C38415" s="1433"/>
      <c r="E38415" s="1433"/>
      <c r="K38415" s="1433"/>
      <c r="L38415" s="1334"/>
    </row>
    <row r="38416" spans="1:12" ht="24" customHeight="1">
      <c r="A38416" s="1355"/>
      <c r="B38416" s="1355"/>
      <c r="C38416" s="1433"/>
      <c r="E38416" s="1433"/>
      <c r="K38416" s="1433"/>
      <c r="L38416" s="1334"/>
    </row>
    <row r="38417" spans="1:12" ht="24" customHeight="1">
      <c r="A38417" s="1355"/>
      <c r="B38417" s="1355"/>
      <c r="C38417" s="1433"/>
      <c r="E38417" s="1433"/>
      <c r="K38417" s="1433"/>
      <c r="L38417" s="1334"/>
    </row>
    <row r="38418" spans="1:12" ht="24" customHeight="1">
      <c r="A38418" s="1355"/>
      <c r="B38418" s="1355"/>
      <c r="C38418" s="1433"/>
      <c r="E38418" s="1433"/>
      <c r="K38418" s="1433"/>
      <c r="L38418" s="1334"/>
    </row>
    <row r="38419" spans="1:12" ht="24" customHeight="1">
      <c r="A38419" s="1355"/>
      <c r="B38419" s="1355"/>
      <c r="C38419" s="1433"/>
      <c r="E38419" s="1433"/>
      <c r="K38419" s="1433"/>
      <c r="L38419" s="1334"/>
    </row>
    <row r="38420" spans="1:12" ht="24" customHeight="1">
      <c r="A38420" s="1355"/>
      <c r="B38420" s="1355"/>
      <c r="C38420" s="1433"/>
      <c r="E38420" s="1433"/>
      <c r="K38420" s="1433"/>
      <c r="L38420" s="1334"/>
    </row>
    <row r="38421" spans="1:12" ht="24" customHeight="1">
      <c r="A38421" s="1355"/>
      <c r="B38421" s="1355"/>
      <c r="C38421" s="1433"/>
      <c r="E38421" s="1433"/>
      <c r="K38421" s="1433"/>
      <c r="L38421" s="1334"/>
    </row>
    <row r="38422" spans="1:12" ht="24" customHeight="1">
      <c r="A38422" s="1355"/>
      <c r="B38422" s="1355"/>
      <c r="C38422" s="1433"/>
      <c r="E38422" s="1433"/>
      <c r="K38422" s="1433"/>
      <c r="L38422" s="1334"/>
    </row>
    <row r="38423" spans="1:12" ht="24" customHeight="1">
      <c r="A38423" s="1355"/>
      <c r="B38423" s="1355"/>
      <c r="C38423" s="1433"/>
      <c r="E38423" s="1433"/>
      <c r="K38423" s="1433"/>
      <c r="L38423" s="1334"/>
    </row>
    <row r="38424" spans="1:12" ht="24" customHeight="1">
      <c r="A38424" s="1355"/>
      <c r="B38424" s="1355"/>
      <c r="C38424" s="1433"/>
      <c r="E38424" s="1433"/>
      <c r="K38424" s="1433"/>
      <c r="L38424" s="1334"/>
    </row>
    <row r="38425" spans="1:12" ht="24" customHeight="1">
      <c r="A38425" s="1355"/>
      <c r="B38425" s="1355"/>
      <c r="C38425" s="1433"/>
      <c r="E38425" s="1433"/>
      <c r="K38425" s="1433"/>
      <c r="L38425" s="1334"/>
    </row>
    <row r="38426" spans="1:12" ht="24" customHeight="1">
      <c r="A38426" s="1355"/>
      <c r="B38426" s="1355"/>
      <c r="C38426" s="1433"/>
      <c r="E38426" s="1433"/>
      <c r="K38426" s="1433"/>
      <c r="L38426" s="1334"/>
    </row>
    <row r="38427" spans="1:12" ht="24" customHeight="1">
      <c r="A38427" s="1355"/>
      <c r="B38427" s="1355"/>
      <c r="C38427" s="1433"/>
      <c r="E38427" s="1433"/>
      <c r="K38427" s="1433"/>
      <c r="L38427" s="1334"/>
    </row>
    <row r="38428" spans="1:12" ht="24" customHeight="1">
      <c r="A38428" s="1355"/>
      <c r="B38428" s="1355"/>
      <c r="C38428" s="1433"/>
      <c r="E38428" s="1433"/>
      <c r="K38428" s="1433"/>
      <c r="L38428" s="1334"/>
    </row>
    <row r="38429" spans="1:12" ht="24" customHeight="1">
      <c r="A38429" s="1355"/>
      <c r="B38429" s="1355"/>
      <c r="C38429" s="1433"/>
      <c r="E38429" s="1433"/>
      <c r="K38429" s="1433"/>
      <c r="L38429" s="1334"/>
    </row>
    <row r="38430" spans="1:12" ht="24" customHeight="1">
      <c r="A38430" s="1355"/>
      <c r="B38430" s="1355"/>
      <c r="C38430" s="1433"/>
      <c r="E38430" s="1433"/>
      <c r="K38430" s="1433"/>
      <c r="L38430" s="1334"/>
    </row>
    <row r="38431" spans="1:12" ht="24" customHeight="1">
      <c r="A38431" s="1355"/>
      <c r="B38431" s="1355"/>
      <c r="C38431" s="1433"/>
      <c r="E38431" s="1433"/>
      <c r="K38431" s="1433"/>
      <c r="L38431" s="1334"/>
    </row>
    <row r="38432" spans="1:12" ht="24" customHeight="1">
      <c r="A38432" s="1355"/>
      <c r="B38432" s="1355"/>
      <c r="C38432" s="1433"/>
      <c r="E38432" s="1433"/>
      <c r="K38432" s="1433"/>
      <c r="L38432" s="1334"/>
    </row>
    <row r="38433" spans="1:12" ht="24" customHeight="1">
      <c r="A38433" s="1355"/>
      <c r="B38433" s="1355"/>
      <c r="C38433" s="1433"/>
      <c r="E38433" s="1433"/>
      <c r="K38433" s="1433"/>
      <c r="L38433" s="1334"/>
    </row>
    <row r="38434" spans="1:12" ht="24" customHeight="1">
      <c r="A38434" s="1355"/>
      <c r="B38434" s="1355"/>
      <c r="C38434" s="1433"/>
      <c r="E38434" s="1433"/>
      <c r="K38434" s="1433"/>
      <c r="L38434" s="1334"/>
    </row>
    <row r="38435" spans="1:12" ht="24" customHeight="1">
      <c r="A38435" s="1355"/>
      <c r="B38435" s="1355"/>
      <c r="C38435" s="1433"/>
      <c r="E38435" s="1433"/>
      <c r="K38435" s="1433"/>
      <c r="L38435" s="1334"/>
    </row>
    <row r="38436" spans="1:12" ht="24" customHeight="1">
      <c r="A38436" s="1355"/>
      <c r="B38436" s="1355"/>
      <c r="C38436" s="1433"/>
      <c r="E38436" s="1433"/>
      <c r="K38436" s="1433"/>
      <c r="L38436" s="1334"/>
    </row>
    <row r="38437" spans="1:12" ht="24" customHeight="1">
      <c r="A38437" s="1355"/>
      <c r="B38437" s="1355"/>
      <c r="C38437" s="1433"/>
      <c r="E38437" s="1433"/>
      <c r="K38437" s="1433"/>
      <c r="L38437" s="1334"/>
    </row>
    <row r="38438" spans="1:12" ht="24" customHeight="1">
      <c r="A38438" s="1355"/>
      <c r="B38438" s="1355"/>
      <c r="C38438" s="1433"/>
      <c r="E38438" s="1433"/>
      <c r="K38438" s="1433"/>
      <c r="L38438" s="1334"/>
    </row>
    <row r="38439" spans="1:12" ht="24" customHeight="1">
      <c r="A38439" s="1355"/>
      <c r="B38439" s="1355"/>
      <c r="C38439" s="1433"/>
      <c r="E38439" s="1433"/>
      <c r="K38439" s="1433"/>
      <c r="L38439" s="1334"/>
    </row>
    <row r="38440" spans="1:12" ht="24" customHeight="1">
      <c r="A38440" s="1355"/>
      <c r="B38440" s="1355"/>
      <c r="C38440" s="1433"/>
      <c r="E38440" s="1433"/>
      <c r="K38440" s="1433"/>
      <c r="L38440" s="1334"/>
    </row>
    <row r="38441" spans="1:12" ht="24" customHeight="1">
      <c r="A38441" s="1355"/>
      <c r="B38441" s="1355"/>
      <c r="C38441" s="1433"/>
      <c r="E38441" s="1433"/>
      <c r="K38441" s="1433"/>
      <c r="L38441" s="1334"/>
    </row>
    <row r="38442" spans="1:12" ht="24" customHeight="1">
      <c r="A38442" s="1355"/>
      <c r="B38442" s="1355"/>
      <c r="C38442" s="1433"/>
      <c r="E38442" s="1433"/>
      <c r="K38442" s="1433"/>
      <c r="L38442" s="1334"/>
    </row>
    <row r="38443" spans="1:12" ht="24" customHeight="1">
      <c r="A38443" s="1355"/>
      <c r="B38443" s="1355"/>
      <c r="C38443" s="1433"/>
      <c r="E38443" s="1433"/>
      <c r="K38443" s="1433"/>
      <c r="L38443" s="1334"/>
    </row>
    <row r="38444" spans="1:12" ht="24" customHeight="1">
      <c r="A38444" s="1355"/>
      <c r="B38444" s="1355"/>
      <c r="C38444" s="1433"/>
      <c r="E38444" s="1433"/>
      <c r="K38444" s="1433"/>
      <c r="L38444" s="1334"/>
    </row>
    <row r="38445" spans="1:12" ht="24" customHeight="1">
      <c r="A38445" s="1355"/>
      <c r="B38445" s="1355"/>
      <c r="C38445" s="1433"/>
      <c r="E38445" s="1433"/>
      <c r="K38445" s="1433"/>
      <c r="L38445" s="1334"/>
    </row>
    <row r="38446" spans="1:12" ht="24" customHeight="1">
      <c r="A38446" s="1355"/>
      <c r="B38446" s="1355"/>
      <c r="C38446" s="1433"/>
      <c r="E38446" s="1433"/>
      <c r="K38446" s="1433"/>
      <c r="L38446" s="1334"/>
    </row>
    <row r="38447" spans="1:12" ht="24" customHeight="1">
      <c r="A38447" s="1355"/>
      <c r="B38447" s="1355"/>
      <c r="C38447" s="1433"/>
      <c r="E38447" s="1433"/>
      <c r="K38447" s="1433"/>
      <c r="L38447" s="1334"/>
    </row>
    <row r="38448" spans="1:12" ht="24" customHeight="1">
      <c r="A38448" s="1355"/>
      <c r="B38448" s="1355"/>
      <c r="C38448" s="1433"/>
      <c r="E38448" s="1433"/>
      <c r="K38448" s="1433"/>
      <c r="L38448" s="1334"/>
    </row>
    <row r="38449" spans="1:12" ht="24" customHeight="1">
      <c r="A38449" s="1355"/>
      <c r="B38449" s="1355"/>
      <c r="C38449" s="1433"/>
      <c r="E38449" s="1433"/>
      <c r="K38449" s="1433"/>
      <c r="L38449" s="1334"/>
    </row>
    <row r="38450" spans="1:12" ht="24" customHeight="1">
      <c r="A38450" s="1355"/>
      <c r="B38450" s="1355"/>
      <c r="C38450" s="1433"/>
      <c r="E38450" s="1433"/>
      <c r="K38450" s="1433"/>
      <c r="L38450" s="1334"/>
    </row>
    <row r="38451" spans="1:12" ht="24" customHeight="1">
      <c r="A38451" s="1355"/>
      <c r="B38451" s="1355"/>
      <c r="C38451" s="1433"/>
      <c r="E38451" s="1433"/>
      <c r="K38451" s="1433"/>
      <c r="L38451" s="1334"/>
    </row>
    <row r="38452" spans="1:12" ht="24" customHeight="1">
      <c r="A38452" s="1355"/>
      <c r="B38452" s="1355"/>
      <c r="C38452" s="1433"/>
      <c r="E38452" s="1433"/>
      <c r="K38452" s="1433"/>
      <c r="L38452" s="1334"/>
    </row>
    <row r="38453" spans="1:12" ht="24" customHeight="1">
      <c r="A38453" s="1355"/>
      <c r="B38453" s="1355"/>
      <c r="C38453" s="1433"/>
      <c r="E38453" s="1433"/>
      <c r="K38453" s="1433"/>
      <c r="L38453" s="1334"/>
    </row>
    <row r="38454" spans="1:12" ht="24" customHeight="1">
      <c r="A38454" s="1355"/>
      <c r="B38454" s="1355"/>
      <c r="C38454" s="1433"/>
      <c r="E38454" s="1433"/>
      <c r="K38454" s="1433"/>
      <c r="L38454" s="1334"/>
    </row>
    <row r="38455" spans="1:12" ht="24" customHeight="1">
      <c r="A38455" s="1355"/>
      <c r="B38455" s="1355"/>
      <c r="C38455" s="1433"/>
      <c r="E38455" s="1433"/>
      <c r="K38455" s="1433"/>
      <c r="L38455" s="1334"/>
    </row>
    <row r="38456" spans="1:12" ht="24" customHeight="1">
      <c r="A38456" s="1355"/>
      <c r="B38456" s="1355"/>
      <c r="C38456" s="1433"/>
      <c r="E38456" s="1433"/>
      <c r="K38456" s="1433"/>
      <c r="L38456" s="1334"/>
    </row>
    <row r="38457" spans="1:12" ht="24" customHeight="1">
      <c r="A38457" s="1355"/>
      <c r="B38457" s="1355"/>
      <c r="C38457" s="1433"/>
      <c r="E38457" s="1433"/>
      <c r="K38457" s="1433"/>
      <c r="L38457" s="1334"/>
    </row>
    <row r="38458" spans="1:12" ht="24" customHeight="1">
      <c r="A38458" s="1355"/>
      <c r="B38458" s="1355"/>
      <c r="C38458" s="1433"/>
      <c r="E38458" s="1433"/>
      <c r="K38458" s="1433"/>
      <c r="L38458" s="1334"/>
    </row>
    <row r="38459" spans="1:12" ht="24" customHeight="1">
      <c r="A38459" s="1355"/>
      <c r="B38459" s="1355"/>
      <c r="C38459" s="1433"/>
      <c r="E38459" s="1433"/>
      <c r="K38459" s="1433"/>
      <c r="L38459" s="1334"/>
    </row>
    <row r="38460" spans="1:12" ht="24" customHeight="1">
      <c r="A38460" s="1355"/>
      <c r="B38460" s="1355"/>
      <c r="C38460" s="1433"/>
      <c r="E38460" s="1433"/>
      <c r="K38460" s="1433"/>
      <c r="L38460" s="1334"/>
    </row>
    <row r="38461" spans="1:12" ht="24" customHeight="1">
      <c r="A38461" s="1355"/>
      <c r="B38461" s="1355"/>
      <c r="C38461" s="1433"/>
      <c r="E38461" s="1433"/>
      <c r="K38461" s="1433"/>
      <c r="L38461" s="1334"/>
    </row>
    <row r="38462" spans="1:12" ht="24" customHeight="1">
      <c r="A38462" s="1355"/>
      <c r="B38462" s="1355"/>
      <c r="C38462" s="1433"/>
      <c r="E38462" s="1433"/>
      <c r="K38462" s="1433"/>
      <c r="L38462" s="1334"/>
    </row>
    <row r="38463" spans="1:12" ht="24" customHeight="1">
      <c r="A38463" s="1355"/>
      <c r="B38463" s="1355"/>
      <c r="C38463" s="1433"/>
      <c r="E38463" s="1433"/>
      <c r="K38463" s="1433"/>
      <c r="L38463" s="1334"/>
    </row>
    <row r="38464" spans="1:12" ht="24" customHeight="1">
      <c r="A38464" s="1355"/>
      <c r="B38464" s="1355"/>
      <c r="C38464" s="1433"/>
      <c r="E38464" s="1433"/>
      <c r="K38464" s="1433"/>
      <c r="L38464" s="1334"/>
    </row>
    <row r="38465" spans="1:12" ht="24" customHeight="1">
      <c r="A38465" s="1355"/>
      <c r="B38465" s="1355"/>
      <c r="C38465" s="1433"/>
      <c r="E38465" s="1433"/>
      <c r="K38465" s="1433"/>
      <c r="L38465" s="1334"/>
    </row>
    <row r="38466" spans="1:12" ht="24" customHeight="1">
      <c r="A38466" s="1355"/>
      <c r="B38466" s="1355"/>
      <c r="C38466" s="1433"/>
      <c r="E38466" s="1433"/>
      <c r="K38466" s="1433"/>
      <c r="L38466" s="1334"/>
    </row>
    <row r="38467" spans="1:12" ht="24" customHeight="1">
      <c r="A38467" s="1355"/>
      <c r="B38467" s="1355"/>
      <c r="C38467" s="1433"/>
      <c r="E38467" s="1433"/>
      <c r="K38467" s="1433"/>
      <c r="L38467" s="1334"/>
    </row>
    <row r="38468" spans="1:12" ht="24" customHeight="1">
      <c r="A38468" s="1355"/>
      <c r="B38468" s="1355"/>
      <c r="C38468" s="1433"/>
      <c r="E38468" s="1433"/>
      <c r="K38468" s="1433"/>
      <c r="L38468" s="1334"/>
    </row>
    <row r="38469" spans="1:12" ht="24" customHeight="1">
      <c r="A38469" s="1355"/>
      <c r="B38469" s="1355"/>
      <c r="C38469" s="1433"/>
      <c r="E38469" s="1433"/>
      <c r="K38469" s="1433"/>
      <c r="L38469" s="1334"/>
    </row>
    <row r="38470" spans="1:12" ht="24" customHeight="1">
      <c r="A38470" s="1355"/>
      <c r="B38470" s="1355"/>
      <c r="C38470" s="1433"/>
      <c r="E38470" s="1433"/>
      <c r="K38470" s="1433"/>
      <c r="L38470" s="1334"/>
    </row>
    <row r="38471" spans="1:12" ht="24" customHeight="1">
      <c r="A38471" s="1355"/>
      <c r="B38471" s="1355"/>
      <c r="C38471" s="1433"/>
      <c r="E38471" s="1433"/>
      <c r="K38471" s="1433"/>
      <c r="L38471" s="1334"/>
    </row>
    <row r="38472" spans="1:12" ht="24" customHeight="1">
      <c r="A38472" s="1355"/>
      <c r="B38472" s="1355"/>
      <c r="C38472" s="1433"/>
      <c r="E38472" s="1433"/>
      <c r="K38472" s="1433"/>
      <c r="L38472" s="1334"/>
    </row>
    <row r="38473" spans="1:12" ht="24" customHeight="1">
      <c r="A38473" s="1355"/>
      <c r="B38473" s="1355"/>
      <c r="C38473" s="1433"/>
      <c r="E38473" s="1433"/>
      <c r="K38473" s="1433"/>
      <c r="L38473" s="1334"/>
    </row>
    <row r="38474" spans="1:12" ht="24" customHeight="1">
      <c r="A38474" s="1355"/>
      <c r="B38474" s="1355"/>
      <c r="C38474" s="1433"/>
      <c r="E38474" s="1433"/>
      <c r="K38474" s="1433"/>
      <c r="L38474" s="1334"/>
    </row>
    <row r="38475" spans="1:12" ht="24" customHeight="1">
      <c r="A38475" s="1355"/>
      <c r="B38475" s="1355"/>
      <c r="C38475" s="1433"/>
      <c r="E38475" s="1433"/>
      <c r="K38475" s="1433"/>
      <c r="L38475" s="1334"/>
    </row>
    <row r="38476" spans="1:12" ht="24" customHeight="1">
      <c r="A38476" s="1355"/>
      <c r="B38476" s="1355"/>
      <c r="C38476" s="1433"/>
      <c r="E38476" s="1433"/>
      <c r="K38476" s="1433"/>
      <c r="L38476" s="1334"/>
    </row>
    <row r="38477" spans="1:12" ht="24" customHeight="1">
      <c r="A38477" s="1355"/>
      <c r="B38477" s="1355"/>
      <c r="C38477" s="1433"/>
      <c r="E38477" s="1433"/>
      <c r="K38477" s="1433"/>
      <c r="L38477" s="1334"/>
    </row>
    <row r="38478" spans="1:12" ht="24" customHeight="1">
      <c r="A38478" s="1355"/>
      <c r="B38478" s="1355"/>
      <c r="C38478" s="1433"/>
      <c r="E38478" s="1433"/>
      <c r="K38478" s="1433"/>
      <c r="L38478" s="1334"/>
    </row>
    <row r="38479" spans="1:12" ht="24" customHeight="1">
      <c r="A38479" s="1355"/>
      <c r="B38479" s="1355"/>
      <c r="C38479" s="1433"/>
      <c r="E38479" s="1433"/>
      <c r="K38479" s="1433"/>
      <c r="L38479" s="1334"/>
    </row>
    <row r="38480" spans="1:12" ht="24" customHeight="1">
      <c r="A38480" s="1355"/>
      <c r="B38480" s="1355"/>
      <c r="C38480" s="1433"/>
      <c r="E38480" s="1433"/>
      <c r="K38480" s="1433"/>
      <c r="L38480" s="1334"/>
    </row>
    <row r="38481" spans="1:12" ht="24" customHeight="1">
      <c r="A38481" s="1355"/>
      <c r="B38481" s="1355"/>
      <c r="C38481" s="1433"/>
      <c r="E38481" s="1433"/>
      <c r="K38481" s="1433"/>
      <c r="L38481" s="1334"/>
    </row>
    <row r="38482" spans="1:12" ht="24" customHeight="1">
      <c r="A38482" s="1355"/>
      <c r="B38482" s="1355"/>
      <c r="C38482" s="1433"/>
      <c r="E38482" s="1433"/>
      <c r="K38482" s="1433"/>
      <c r="L38482" s="1334"/>
    </row>
    <row r="38483" spans="1:12" ht="24" customHeight="1">
      <c r="A38483" s="1355"/>
      <c r="B38483" s="1355"/>
      <c r="C38483" s="1433"/>
      <c r="E38483" s="1433"/>
      <c r="K38483" s="1433"/>
      <c r="L38483" s="1334"/>
    </row>
    <row r="38484" spans="1:12" ht="24" customHeight="1">
      <c r="A38484" s="1355"/>
      <c r="B38484" s="1355"/>
      <c r="C38484" s="1433"/>
      <c r="E38484" s="1433"/>
      <c r="K38484" s="1433"/>
      <c r="L38484" s="1334"/>
    </row>
    <row r="38485" spans="1:12" ht="24" customHeight="1">
      <c r="A38485" s="1355"/>
      <c r="B38485" s="1355"/>
      <c r="C38485" s="1433"/>
      <c r="E38485" s="1433"/>
      <c r="K38485" s="1433"/>
      <c r="L38485" s="1334"/>
    </row>
    <row r="38486" spans="1:12" ht="24" customHeight="1">
      <c r="A38486" s="1355"/>
      <c r="B38486" s="1355"/>
      <c r="C38486" s="1433"/>
      <c r="E38486" s="1433"/>
      <c r="K38486" s="1433"/>
      <c r="L38486" s="1334"/>
    </row>
    <row r="38487" spans="1:12" ht="24" customHeight="1">
      <c r="A38487" s="1355"/>
      <c r="B38487" s="1355"/>
      <c r="C38487" s="1433"/>
      <c r="E38487" s="1433"/>
      <c r="K38487" s="1433"/>
      <c r="L38487" s="1334"/>
    </row>
    <row r="38488" spans="1:12" ht="24" customHeight="1">
      <c r="A38488" s="1355"/>
      <c r="B38488" s="1355"/>
      <c r="C38488" s="1433"/>
      <c r="E38488" s="1433"/>
      <c r="K38488" s="1433"/>
      <c r="L38488" s="1334"/>
    </row>
    <row r="38489" spans="1:12" ht="24" customHeight="1">
      <c r="A38489" s="1355"/>
      <c r="B38489" s="1355"/>
      <c r="C38489" s="1433"/>
      <c r="E38489" s="1433"/>
      <c r="K38489" s="1433"/>
      <c r="L38489" s="1334"/>
    </row>
    <row r="38490" spans="1:12" ht="24" customHeight="1">
      <c r="A38490" s="1355"/>
      <c r="B38490" s="1355"/>
      <c r="C38490" s="1433"/>
      <c r="E38490" s="1433"/>
      <c r="K38490" s="1433"/>
      <c r="L38490" s="1334"/>
    </row>
    <row r="38491" spans="1:12" ht="24" customHeight="1">
      <c r="A38491" s="1355"/>
      <c r="B38491" s="1355"/>
      <c r="C38491" s="1433"/>
      <c r="E38491" s="1433"/>
      <c r="K38491" s="1433"/>
      <c r="L38491" s="1334"/>
    </row>
    <row r="38492" spans="1:12" ht="24" customHeight="1">
      <c r="A38492" s="1355"/>
      <c r="B38492" s="1355"/>
      <c r="C38492" s="1433"/>
      <c r="E38492" s="1433"/>
      <c r="K38492" s="1433"/>
      <c r="L38492" s="1334"/>
    </row>
    <row r="38493" spans="1:12" ht="24" customHeight="1">
      <c r="A38493" s="1355"/>
      <c r="B38493" s="1355"/>
      <c r="C38493" s="1433"/>
      <c r="E38493" s="1433"/>
      <c r="K38493" s="1433"/>
      <c r="L38493" s="1334"/>
    </row>
    <row r="38494" spans="1:12" ht="24" customHeight="1">
      <c r="A38494" s="1355"/>
      <c r="B38494" s="1355"/>
      <c r="C38494" s="1433"/>
      <c r="E38494" s="1433"/>
      <c r="K38494" s="1433"/>
      <c r="L38494" s="1334"/>
    </row>
    <row r="38495" spans="1:12" ht="24" customHeight="1">
      <c r="A38495" s="1355"/>
      <c r="B38495" s="1355"/>
      <c r="C38495" s="1433"/>
      <c r="E38495" s="1433"/>
      <c r="K38495" s="1433"/>
      <c r="L38495" s="1334"/>
    </row>
    <row r="38496" spans="1:12" ht="24" customHeight="1">
      <c r="A38496" s="1355"/>
      <c r="B38496" s="1355"/>
      <c r="C38496" s="1433"/>
      <c r="E38496" s="1433"/>
      <c r="K38496" s="1433"/>
      <c r="L38496" s="1334"/>
    </row>
    <row r="38497" spans="1:12" ht="24" customHeight="1">
      <c r="A38497" s="1355"/>
      <c r="B38497" s="1355"/>
      <c r="C38497" s="1433"/>
      <c r="E38497" s="1433"/>
      <c r="K38497" s="1433"/>
      <c r="L38497" s="1334"/>
    </row>
    <row r="38498" spans="1:12" ht="24" customHeight="1">
      <c r="A38498" s="1355"/>
      <c r="B38498" s="1355"/>
      <c r="C38498" s="1433"/>
      <c r="E38498" s="1433"/>
      <c r="K38498" s="1433"/>
      <c r="L38498" s="1334"/>
    </row>
    <row r="38499" spans="1:12" ht="24" customHeight="1">
      <c r="A38499" s="1355"/>
      <c r="B38499" s="1355"/>
      <c r="C38499" s="1433"/>
      <c r="E38499" s="1433"/>
      <c r="K38499" s="1433"/>
      <c r="L38499" s="1334"/>
    </row>
    <row r="38500" spans="1:12" ht="24" customHeight="1">
      <c r="A38500" s="1355"/>
      <c r="B38500" s="1355"/>
      <c r="C38500" s="1433"/>
      <c r="E38500" s="1433"/>
      <c r="K38500" s="1433"/>
      <c r="L38500" s="1334"/>
    </row>
    <row r="38501" spans="1:12" ht="24" customHeight="1">
      <c r="A38501" s="1355"/>
      <c r="B38501" s="1355"/>
      <c r="C38501" s="1433"/>
      <c r="E38501" s="1433"/>
      <c r="K38501" s="1433"/>
      <c r="L38501" s="1334"/>
    </row>
    <row r="38502" spans="1:12" ht="24" customHeight="1">
      <c r="A38502" s="1355"/>
      <c r="B38502" s="1355"/>
      <c r="C38502" s="1433"/>
      <c r="E38502" s="1433"/>
      <c r="K38502" s="1433"/>
      <c r="L38502" s="1334"/>
    </row>
    <row r="38503" spans="1:12" ht="24" customHeight="1">
      <c r="A38503" s="1355"/>
      <c r="B38503" s="1355"/>
      <c r="C38503" s="1433"/>
      <c r="E38503" s="1433"/>
      <c r="K38503" s="1433"/>
      <c r="L38503" s="1334"/>
    </row>
    <row r="38504" spans="1:12" ht="24" customHeight="1">
      <c r="A38504" s="1355"/>
      <c r="B38504" s="1355"/>
      <c r="C38504" s="1433"/>
      <c r="E38504" s="1433"/>
      <c r="K38504" s="1433"/>
      <c r="L38504" s="1334"/>
    </row>
    <row r="38505" spans="1:12" ht="24" customHeight="1">
      <c r="A38505" s="1355"/>
      <c r="B38505" s="1355"/>
      <c r="C38505" s="1433"/>
      <c r="E38505" s="1433"/>
      <c r="K38505" s="1433"/>
      <c r="L38505" s="1334"/>
    </row>
    <row r="38506" spans="1:12" ht="24" customHeight="1">
      <c r="A38506" s="1355"/>
      <c r="B38506" s="1355"/>
      <c r="C38506" s="1433"/>
      <c r="E38506" s="1433"/>
      <c r="K38506" s="1433"/>
      <c r="L38506" s="1334"/>
    </row>
    <row r="38507" spans="1:12" ht="24" customHeight="1">
      <c r="A38507" s="1355"/>
      <c r="B38507" s="1355"/>
      <c r="C38507" s="1433"/>
      <c r="E38507" s="1433"/>
      <c r="K38507" s="1433"/>
      <c r="L38507" s="1334"/>
    </row>
    <row r="38508" spans="1:12" ht="24" customHeight="1">
      <c r="A38508" s="1355"/>
      <c r="B38508" s="1355"/>
      <c r="C38508" s="1433"/>
      <c r="E38508" s="1433"/>
      <c r="K38508" s="1433"/>
      <c r="L38508" s="1334"/>
    </row>
    <row r="38509" spans="1:12" ht="24" customHeight="1">
      <c r="A38509" s="1355"/>
      <c r="B38509" s="1355"/>
      <c r="C38509" s="1433"/>
      <c r="E38509" s="1433"/>
      <c r="K38509" s="1433"/>
      <c r="L38509" s="1334"/>
    </row>
    <row r="38510" spans="1:12" ht="24" customHeight="1">
      <c r="A38510" s="1355"/>
      <c r="B38510" s="1355"/>
      <c r="C38510" s="1433"/>
      <c r="E38510" s="1433"/>
      <c r="K38510" s="1433"/>
      <c r="L38510" s="1334"/>
    </row>
    <row r="38511" spans="1:12" ht="24" customHeight="1">
      <c r="A38511" s="1355"/>
      <c r="B38511" s="1355"/>
      <c r="C38511" s="1433"/>
      <c r="E38511" s="1433"/>
      <c r="K38511" s="1433"/>
      <c r="L38511" s="1334"/>
    </row>
    <row r="38512" spans="1:12" ht="24" customHeight="1">
      <c r="A38512" s="1355"/>
      <c r="B38512" s="1355"/>
      <c r="C38512" s="1433"/>
      <c r="E38512" s="1433"/>
      <c r="K38512" s="1433"/>
      <c r="L38512" s="1334"/>
    </row>
    <row r="38513" spans="1:12" ht="24" customHeight="1">
      <c r="A38513" s="1355"/>
      <c r="B38513" s="1355"/>
      <c r="C38513" s="1433"/>
      <c r="E38513" s="1433"/>
      <c r="K38513" s="1433"/>
      <c r="L38513" s="1334"/>
    </row>
    <row r="38514" spans="1:12" ht="24" customHeight="1">
      <c r="A38514" s="1355"/>
      <c r="B38514" s="1355"/>
      <c r="C38514" s="1433"/>
      <c r="E38514" s="1433"/>
      <c r="K38514" s="1433"/>
      <c r="L38514" s="1334"/>
    </row>
    <row r="38515" spans="1:12" ht="24" customHeight="1">
      <c r="A38515" s="1355"/>
      <c r="B38515" s="1355"/>
      <c r="C38515" s="1433"/>
      <c r="E38515" s="1433"/>
      <c r="K38515" s="1433"/>
      <c r="L38515" s="1334"/>
    </row>
    <row r="38516" spans="1:12" ht="24" customHeight="1">
      <c r="A38516" s="1355"/>
      <c r="B38516" s="1355"/>
      <c r="C38516" s="1433"/>
      <c r="E38516" s="1433"/>
      <c r="K38516" s="1433"/>
      <c r="L38516" s="1334"/>
    </row>
    <row r="38517" spans="1:12" ht="24" customHeight="1">
      <c r="A38517" s="1355"/>
      <c r="B38517" s="1355"/>
      <c r="C38517" s="1433"/>
      <c r="E38517" s="1433"/>
      <c r="K38517" s="1433"/>
      <c r="L38517" s="1334"/>
    </row>
    <row r="38518" spans="1:12" ht="24" customHeight="1">
      <c r="A38518" s="1355"/>
      <c r="B38518" s="1355"/>
      <c r="C38518" s="1433"/>
      <c r="E38518" s="1433"/>
      <c r="K38518" s="1433"/>
      <c r="L38518" s="1334"/>
    </row>
    <row r="38519" spans="1:12" ht="24" customHeight="1">
      <c r="A38519" s="1355"/>
      <c r="B38519" s="1355"/>
      <c r="C38519" s="1433"/>
      <c r="E38519" s="1433"/>
      <c r="K38519" s="1433"/>
      <c r="L38519" s="1334"/>
    </row>
    <row r="38520" spans="1:12" ht="24" customHeight="1">
      <c r="A38520" s="1355"/>
      <c r="B38520" s="1355"/>
      <c r="C38520" s="1433"/>
      <c r="E38520" s="1433"/>
      <c r="K38520" s="1433"/>
      <c r="L38520" s="1334"/>
    </row>
    <row r="38521" spans="1:12" ht="24" customHeight="1">
      <c r="A38521" s="1355"/>
      <c r="B38521" s="1355"/>
      <c r="C38521" s="1433"/>
      <c r="E38521" s="1433"/>
      <c r="K38521" s="1433"/>
      <c r="L38521" s="1334"/>
    </row>
    <row r="38522" spans="1:12" ht="24" customHeight="1">
      <c r="A38522" s="1355"/>
      <c r="B38522" s="1355"/>
      <c r="C38522" s="1433"/>
      <c r="E38522" s="1433"/>
      <c r="K38522" s="1433"/>
      <c r="L38522" s="1334"/>
    </row>
    <row r="38523" spans="1:12" ht="24" customHeight="1">
      <c r="A38523" s="1355"/>
      <c r="B38523" s="1355"/>
      <c r="C38523" s="1433"/>
      <c r="E38523" s="1433"/>
      <c r="K38523" s="1433"/>
      <c r="L38523" s="1334"/>
    </row>
    <row r="38524" spans="1:12" ht="24" customHeight="1">
      <c r="A38524" s="1355"/>
      <c r="B38524" s="1355"/>
      <c r="C38524" s="1433"/>
      <c r="E38524" s="1433"/>
      <c r="K38524" s="1433"/>
      <c r="L38524" s="1334"/>
    </row>
    <row r="38525" spans="1:12" ht="24" customHeight="1">
      <c r="A38525" s="1355"/>
      <c r="B38525" s="1355"/>
      <c r="C38525" s="1433"/>
      <c r="E38525" s="1433"/>
      <c r="K38525" s="1433"/>
      <c r="L38525" s="1334"/>
    </row>
    <row r="38526" spans="1:12" ht="24" customHeight="1">
      <c r="A38526" s="1355"/>
      <c r="B38526" s="1355"/>
      <c r="C38526" s="1433"/>
      <c r="E38526" s="1433"/>
      <c r="K38526" s="1433"/>
      <c r="L38526" s="1334"/>
    </row>
    <row r="38527" spans="1:12" ht="24" customHeight="1">
      <c r="A38527" s="1355"/>
      <c r="B38527" s="1355"/>
      <c r="C38527" s="1433"/>
      <c r="E38527" s="1433"/>
      <c r="K38527" s="1433"/>
      <c r="L38527" s="1334"/>
    </row>
    <row r="38528" spans="1:12" ht="24" customHeight="1">
      <c r="A38528" s="1355"/>
      <c r="B38528" s="1355"/>
      <c r="C38528" s="1433"/>
      <c r="E38528" s="1433"/>
      <c r="K38528" s="1433"/>
      <c r="L38528" s="1334"/>
    </row>
    <row r="38529" spans="1:12" ht="24" customHeight="1">
      <c r="A38529" s="1355"/>
      <c r="B38529" s="1355"/>
      <c r="C38529" s="1433"/>
      <c r="E38529" s="1433"/>
      <c r="K38529" s="1433"/>
      <c r="L38529" s="1334"/>
    </row>
    <row r="38530" spans="1:12" ht="24" customHeight="1">
      <c r="A38530" s="1355"/>
      <c r="B38530" s="1355"/>
      <c r="C38530" s="1433"/>
      <c r="E38530" s="1433"/>
      <c r="K38530" s="1433"/>
      <c r="L38530" s="1334"/>
    </row>
    <row r="38531" spans="1:12" ht="24" customHeight="1">
      <c r="A38531" s="1355"/>
      <c r="B38531" s="1355"/>
      <c r="C38531" s="1433"/>
      <c r="E38531" s="1433"/>
      <c r="K38531" s="1433"/>
      <c r="L38531" s="1334"/>
    </row>
    <row r="38532" spans="1:12" ht="24" customHeight="1">
      <c r="A38532" s="1355"/>
      <c r="B38532" s="1355"/>
      <c r="C38532" s="1433"/>
      <c r="E38532" s="1433"/>
      <c r="K38532" s="1433"/>
      <c r="L38532" s="1334"/>
    </row>
    <row r="38533" spans="1:12" ht="24" customHeight="1">
      <c r="A38533" s="1355"/>
      <c r="B38533" s="1355"/>
      <c r="C38533" s="1433"/>
      <c r="E38533" s="1433"/>
      <c r="K38533" s="1433"/>
      <c r="L38533" s="1334"/>
    </row>
    <row r="38534" spans="1:12" ht="24" customHeight="1">
      <c r="A38534" s="1355"/>
      <c r="B38534" s="1355"/>
      <c r="C38534" s="1433"/>
      <c r="E38534" s="1433"/>
      <c r="K38534" s="1433"/>
      <c r="L38534" s="1334"/>
    </row>
    <row r="38535" spans="1:12" ht="24" customHeight="1">
      <c r="A38535" s="1355"/>
      <c r="B38535" s="1355"/>
      <c r="C38535" s="1433"/>
      <c r="E38535" s="1433"/>
      <c r="K38535" s="1433"/>
      <c r="L38535" s="1334"/>
    </row>
    <row r="38536" spans="1:12" ht="24" customHeight="1">
      <c r="A38536" s="1355"/>
      <c r="B38536" s="1355"/>
      <c r="C38536" s="1433"/>
      <c r="E38536" s="1433"/>
      <c r="K38536" s="1433"/>
      <c r="L38536" s="1334"/>
    </row>
    <row r="38537" spans="1:12" ht="24" customHeight="1">
      <c r="A38537" s="1355"/>
      <c r="B38537" s="1355"/>
      <c r="C38537" s="1433"/>
      <c r="E38537" s="1433"/>
      <c r="K38537" s="1433"/>
      <c r="L38537" s="1334"/>
    </row>
    <row r="38538" spans="1:12" ht="24" customHeight="1">
      <c r="A38538" s="1355"/>
      <c r="B38538" s="1355"/>
      <c r="C38538" s="1433"/>
      <c r="E38538" s="1433"/>
      <c r="K38538" s="1433"/>
      <c r="L38538" s="1334"/>
    </row>
    <row r="38539" spans="1:12" ht="24" customHeight="1">
      <c r="A38539" s="1355"/>
      <c r="B38539" s="1355"/>
      <c r="C38539" s="1433"/>
      <c r="E38539" s="1433"/>
      <c r="K38539" s="1433"/>
      <c r="L38539" s="1334"/>
    </row>
    <row r="38540" spans="1:12" ht="24" customHeight="1">
      <c r="A38540" s="1355"/>
      <c r="B38540" s="1355"/>
      <c r="C38540" s="1433"/>
      <c r="E38540" s="1433"/>
      <c r="K38540" s="1433"/>
      <c r="L38540" s="1334"/>
    </row>
    <row r="38541" spans="1:12" ht="24" customHeight="1">
      <c r="A38541" s="1355"/>
      <c r="B38541" s="1355"/>
      <c r="C38541" s="1433"/>
      <c r="E38541" s="1433"/>
      <c r="K38541" s="1433"/>
      <c r="L38541" s="1334"/>
    </row>
    <row r="38542" spans="1:12" ht="24" customHeight="1">
      <c r="A38542" s="1355"/>
      <c r="B38542" s="1355"/>
      <c r="C38542" s="1433"/>
      <c r="E38542" s="1433"/>
      <c r="K38542" s="1433"/>
      <c r="L38542" s="1334"/>
    </row>
    <row r="38543" spans="1:12" ht="24" customHeight="1">
      <c r="A38543" s="1355"/>
      <c r="B38543" s="1355"/>
      <c r="C38543" s="1433"/>
      <c r="E38543" s="1433"/>
      <c r="K38543" s="1433"/>
      <c r="L38543" s="1334"/>
    </row>
    <row r="38544" spans="1:12" ht="24" customHeight="1">
      <c r="A38544" s="1355"/>
      <c r="B38544" s="1355"/>
      <c r="C38544" s="1433"/>
      <c r="E38544" s="1433"/>
      <c r="K38544" s="1433"/>
      <c r="L38544" s="1334"/>
    </row>
    <row r="38545" spans="1:12" ht="24" customHeight="1">
      <c r="A38545" s="1355"/>
      <c r="B38545" s="1355"/>
      <c r="C38545" s="1433"/>
      <c r="E38545" s="1433"/>
      <c r="K38545" s="1433"/>
      <c r="L38545" s="1334"/>
    </row>
    <row r="38546" spans="1:12" ht="24" customHeight="1">
      <c r="A38546" s="1355"/>
      <c r="B38546" s="1355"/>
      <c r="C38546" s="1433"/>
      <c r="E38546" s="1433"/>
      <c r="K38546" s="1433"/>
      <c r="L38546" s="1334"/>
    </row>
    <row r="38547" spans="1:12" ht="24" customHeight="1">
      <c r="A38547" s="1355"/>
      <c r="B38547" s="1355"/>
      <c r="C38547" s="1433"/>
      <c r="E38547" s="1433"/>
      <c r="K38547" s="1433"/>
      <c r="L38547" s="1334"/>
    </row>
    <row r="38548" spans="1:12" ht="24" customHeight="1">
      <c r="A38548" s="1355"/>
      <c r="B38548" s="1355"/>
      <c r="C38548" s="1433"/>
      <c r="E38548" s="1433"/>
      <c r="K38548" s="1433"/>
      <c r="L38548" s="1334"/>
    </row>
    <row r="38549" spans="1:12" ht="24" customHeight="1">
      <c r="A38549" s="1355"/>
      <c r="B38549" s="1355"/>
      <c r="C38549" s="1433"/>
      <c r="E38549" s="1433"/>
      <c r="K38549" s="1433"/>
      <c r="L38549" s="1334"/>
    </row>
    <row r="38550" spans="1:12" ht="24" customHeight="1">
      <c r="A38550" s="1355"/>
      <c r="B38550" s="1355"/>
      <c r="C38550" s="1433"/>
      <c r="E38550" s="1433"/>
      <c r="K38550" s="1433"/>
      <c r="L38550" s="1334"/>
    </row>
    <row r="38551" spans="1:12" ht="24" customHeight="1">
      <c r="A38551" s="1355"/>
      <c r="B38551" s="1355"/>
      <c r="C38551" s="1433"/>
      <c r="E38551" s="1433"/>
      <c r="K38551" s="1433"/>
      <c r="L38551" s="1334"/>
    </row>
    <row r="38552" spans="1:12" ht="24" customHeight="1">
      <c r="A38552" s="1355"/>
      <c r="B38552" s="1355"/>
      <c r="C38552" s="1433"/>
      <c r="E38552" s="1433"/>
      <c r="K38552" s="1433"/>
      <c r="L38552" s="1334"/>
    </row>
    <row r="38553" spans="1:12" ht="24" customHeight="1">
      <c r="A38553" s="1355"/>
      <c r="B38553" s="1355"/>
      <c r="C38553" s="1433"/>
      <c r="E38553" s="1433"/>
      <c r="K38553" s="1433"/>
      <c r="L38553" s="1334"/>
    </row>
    <row r="38554" spans="1:12" ht="24" customHeight="1">
      <c r="A38554" s="1355"/>
      <c r="B38554" s="1355"/>
      <c r="C38554" s="1433"/>
      <c r="E38554" s="1433"/>
      <c r="K38554" s="1433"/>
      <c r="L38554" s="1334"/>
    </row>
    <row r="38555" spans="1:12" ht="24" customHeight="1">
      <c r="A38555" s="1355"/>
      <c r="B38555" s="1355"/>
      <c r="C38555" s="1433"/>
      <c r="E38555" s="1433"/>
      <c r="K38555" s="1433"/>
      <c r="L38555" s="1334"/>
    </row>
    <row r="38556" spans="1:12" ht="24" customHeight="1">
      <c r="A38556" s="1355"/>
      <c r="B38556" s="1355"/>
      <c r="C38556" s="1433"/>
      <c r="E38556" s="1433"/>
      <c r="K38556" s="1433"/>
      <c r="L38556" s="1334"/>
    </row>
    <row r="38557" spans="1:12" ht="24" customHeight="1">
      <c r="A38557" s="1355"/>
      <c r="B38557" s="1355"/>
      <c r="C38557" s="1433"/>
      <c r="E38557" s="1433"/>
      <c r="K38557" s="1433"/>
      <c r="L38557" s="1334"/>
    </row>
    <row r="38558" spans="1:12" ht="24" customHeight="1">
      <c r="A38558" s="1355"/>
      <c r="B38558" s="1355"/>
      <c r="C38558" s="1433"/>
      <c r="E38558" s="1433"/>
      <c r="K38558" s="1433"/>
      <c r="L38558" s="1334"/>
    </row>
    <row r="38559" spans="1:12" ht="24" customHeight="1">
      <c r="A38559" s="1355"/>
      <c r="B38559" s="1355"/>
      <c r="C38559" s="1433"/>
      <c r="E38559" s="1433"/>
      <c r="K38559" s="1433"/>
      <c r="L38559" s="1334"/>
    </row>
    <row r="38560" spans="1:12" ht="24" customHeight="1">
      <c r="A38560" s="1355"/>
      <c r="B38560" s="1355"/>
      <c r="C38560" s="1433"/>
      <c r="E38560" s="1433"/>
      <c r="K38560" s="1433"/>
      <c r="L38560" s="1334"/>
    </row>
    <row r="38561" spans="1:12" ht="24" customHeight="1">
      <c r="A38561" s="1355"/>
      <c r="B38561" s="1355"/>
      <c r="C38561" s="1433"/>
      <c r="E38561" s="1433"/>
      <c r="K38561" s="1433"/>
      <c r="L38561" s="1334"/>
    </row>
    <row r="38562" spans="1:12" ht="24" customHeight="1">
      <c r="A38562" s="1355"/>
      <c r="B38562" s="1355"/>
      <c r="C38562" s="1433"/>
      <c r="E38562" s="1433"/>
      <c r="K38562" s="1433"/>
      <c r="L38562" s="1334"/>
    </row>
    <row r="38563" spans="1:12" ht="24" customHeight="1">
      <c r="A38563" s="1355"/>
      <c r="B38563" s="1355"/>
      <c r="C38563" s="1433"/>
      <c r="E38563" s="1433"/>
      <c r="K38563" s="1433"/>
      <c r="L38563" s="1334"/>
    </row>
    <row r="38564" spans="1:12" ht="24" customHeight="1">
      <c r="A38564" s="1355"/>
      <c r="B38564" s="1355"/>
      <c r="C38564" s="1433"/>
      <c r="E38564" s="1433"/>
      <c r="K38564" s="1433"/>
      <c r="L38564" s="1334"/>
    </row>
    <row r="38565" spans="1:12" ht="24" customHeight="1">
      <c r="A38565" s="1355"/>
      <c r="B38565" s="1355"/>
      <c r="C38565" s="1433"/>
      <c r="E38565" s="1433"/>
      <c r="K38565" s="1433"/>
      <c r="L38565" s="1334"/>
    </row>
    <row r="38566" spans="1:12" ht="24" customHeight="1">
      <c r="A38566" s="1355"/>
      <c r="B38566" s="1355"/>
      <c r="C38566" s="1433"/>
      <c r="E38566" s="1433"/>
      <c r="K38566" s="1433"/>
      <c r="L38566" s="1334"/>
    </row>
    <row r="38567" spans="1:12" ht="24" customHeight="1">
      <c r="A38567" s="1355"/>
      <c r="B38567" s="1355"/>
      <c r="C38567" s="1433"/>
      <c r="E38567" s="1433"/>
      <c r="K38567" s="1433"/>
      <c r="L38567" s="1334"/>
    </row>
    <row r="38568" spans="1:12" ht="24" customHeight="1">
      <c r="A38568" s="1355"/>
      <c r="B38568" s="1355"/>
      <c r="C38568" s="1433"/>
      <c r="E38568" s="1433"/>
      <c r="K38568" s="1433"/>
      <c r="L38568" s="1334"/>
    </row>
    <row r="38569" spans="1:12" ht="24" customHeight="1">
      <c r="A38569" s="1355"/>
      <c r="B38569" s="1355"/>
      <c r="C38569" s="1433"/>
      <c r="E38569" s="1433"/>
      <c r="K38569" s="1433"/>
      <c r="L38569" s="1334"/>
    </row>
    <row r="38570" spans="1:12" ht="24" customHeight="1">
      <c r="A38570" s="1355"/>
      <c r="B38570" s="1355"/>
      <c r="C38570" s="1433"/>
      <c r="E38570" s="1433"/>
      <c r="K38570" s="1433"/>
      <c r="L38570" s="1334"/>
    </row>
    <row r="38571" spans="1:12" ht="24" customHeight="1">
      <c r="A38571" s="1355"/>
      <c r="B38571" s="1355"/>
      <c r="C38571" s="1433"/>
      <c r="E38571" s="1433"/>
      <c r="K38571" s="1433"/>
      <c r="L38571" s="1334"/>
    </row>
    <row r="38572" spans="1:12" ht="24" customHeight="1">
      <c r="A38572" s="1355"/>
      <c r="B38572" s="1355"/>
      <c r="C38572" s="1433"/>
      <c r="E38572" s="1433"/>
      <c r="K38572" s="1433"/>
      <c r="L38572" s="1334"/>
    </row>
    <row r="38573" spans="1:12" ht="24" customHeight="1">
      <c r="A38573" s="1355"/>
      <c r="B38573" s="1355"/>
      <c r="C38573" s="1433"/>
      <c r="E38573" s="1433"/>
      <c r="K38573" s="1433"/>
      <c r="L38573" s="1334"/>
    </row>
    <row r="38574" spans="1:12" ht="24" customHeight="1">
      <c r="A38574" s="1355"/>
      <c r="B38574" s="1355"/>
      <c r="C38574" s="1433"/>
      <c r="E38574" s="1433"/>
      <c r="K38574" s="1433"/>
      <c r="L38574" s="1334"/>
    </row>
    <row r="38575" spans="1:12" ht="24" customHeight="1">
      <c r="A38575" s="1355"/>
      <c r="B38575" s="1355"/>
      <c r="C38575" s="1433"/>
      <c r="E38575" s="1433"/>
      <c r="K38575" s="1433"/>
      <c r="L38575" s="1334"/>
    </row>
    <row r="38576" spans="1:12" ht="24" customHeight="1">
      <c r="A38576" s="1355"/>
      <c r="B38576" s="1355"/>
      <c r="C38576" s="1433"/>
      <c r="E38576" s="1433"/>
      <c r="K38576" s="1433"/>
      <c r="L38576" s="1334"/>
    </row>
    <row r="38577" spans="1:12" ht="24" customHeight="1">
      <c r="A38577" s="1355"/>
      <c r="B38577" s="1355"/>
      <c r="C38577" s="1433"/>
      <c r="E38577" s="1433"/>
      <c r="K38577" s="1433"/>
      <c r="L38577" s="1334"/>
    </row>
    <row r="38578" spans="1:12" ht="24" customHeight="1">
      <c r="A38578" s="1355"/>
      <c r="B38578" s="1355"/>
      <c r="C38578" s="1433"/>
      <c r="E38578" s="1433"/>
      <c r="K38578" s="1433"/>
      <c r="L38578" s="1334"/>
    </row>
    <row r="38579" spans="1:12" ht="24" customHeight="1">
      <c r="A38579" s="1355"/>
      <c r="B38579" s="1355"/>
      <c r="C38579" s="1433"/>
      <c r="E38579" s="1433"/>
      <c r="K38579" s="1433"/>
      <c r="L38579" s="1334"/>
    </row>
    <row r="38580" spans="1:12" ht="24" customHeight="1">
      <c r="A38580" s="1355"/>
      <c r="B38580" s="1355"/>
      <c r="C38580" s="1433"/>
      <c r="E38580" s="1433"/>
      <c r="K38580" s="1433"/>
      <c r="L38580" s="1334"/>
    </row>
    <row r="38581" spans="1:12" ht="24" customHeight="1">
      <c r="A38581" s="1355"/>
      <c r="B38581" s="1355"/>
      <c r="C38581" s="1433"/>
      <c r="E38581" s="1433"/>
      <c r="K38581" s="1433"/>
      <c r="L38581" s="1334"/>
    </row>
    <row r="38582" spans="1:12" ht="24" customHeight="1">
      <c r="A38582" s="1355"/>
      <c r="B38582" s="1355"/>
      <c r="C38582" s="1433"/>
      <c r="E38582" s="1433"/>
      <c r="K38582" s="1433"/>
      <c r="L38582" s="1334"/>
    </row>
    <row r="38583" spans="1:12" ht="24" customHeight="1">
      <c r="A38583" s="1355"/>
      <c r="B38583" s="1355"/>
      <c r="C38583" s="1433"/>
      <c r="E38583" s="1433"/>
      <c r="K38583" s="1433"/>
      <c r="L38583" s="1334"/>
    </row>
    <row r="38584" spans="1:12" ht="24" customHeight="1">
      <c r="A38584" s="1355"/>
      <c r="B38584" s="1355"/>
      <c r="C38584" s="1433"/>
      <c r="E38584" s="1433"/>
      <c r="K38584" s="1433"/>
      <c r="L38584" s="1334"/>
    </row>
    <row r="38585" spans="1:12" ht="24" customHeight="1">
      <c r="A38585" s="1355"/>
      <c r="B38585" s="1355"/>
      <c r="C38585" s="1433"/>
      <c r="E38585" s="1433"/>
      <c r="K38585" s="1433"/>
      <c r="L38585" s="1334"/>
    </row>
    <row r="38586" spans="1:12" ht="24" customHeight="1">
      <c r="A38586" s="1355"/>
      <c r="B38586" s="1355"/>
      <c r="C38586" s="1433"/>
      <c r="E38586" s="1433"/>
      <c r="K38586" s="1433"/>
      <c r="L38586" s="1334"/>
    </row>
    <row r="38587" spans="1:12" ht="24" customHeight="1">
      <c r="A38587" s="1355"/>
      <c r="B38587" s="1355"/>
      <c r="C38587" s="1433"/>
      <c r="E38587" s="1433"/>
      <c r="K38587" s="1433"/>
      <c r="L38587" s="1334"/>
    </row>
    <row r="38588" spans="1:12" ht="24" customHeight="1">
      <c r="A38588" s="1355"/>
      <c r="B38588" s="1355"/>
      <c r="C38588" s="1433"/>
      <c r="E38588" s="1433"/>
      <c r="K38588" s="1433"/>
      <c r="L38588" s="1334"/>
    </row>
    <row r="38589" spans="1:12" ht="24" customHeight="1">
      <c r="A38589" s="1355"/>
      <c r="B38589" s="1355"/>
      <c r="C38589" s="1433"/>
      <c r="E38589" s="1433"/>
      <c r="K38589" s="1433"/>
      <c r="L38589" s="1334"/>
    </row>
    <row r="38590" spans="1:12" ht="24" customHeight="1">
      <c r="A38590" s="1355"/>
      <c r="B38590" s="1355"/>
      <c r="C38590" s="1433"/>
      <c r="E38590" s="1433"/>
      <c r="K38590" s="1433"/>
      <c r="L38590" s="1334"/>
    </row>
    <row r="38591" spans="1:12" ht="24" customHeight="1">
      <c r="A38591" s="1355"/>
      <c r="B38591" s="1355"/>
      <c r="C38591" s="1433"/>
      <c r="E38591" s="1433"/>
      <c r="K38591" s="1433"/>
      <c r="L38591" s="1334"/>
    </row>
    <row r="38592" spans="1:12" ht="24" customHeight="1">
      <c r="A38592" s="1355"/>
      <c r="B38592" s="1355"/>
      <c r="C38592" s="1433"/>
      <c r="E38592" s="1433"/>
      <c r="K38592" s="1433"/>
      <c r="L38592" s="1334"/>
    </row>
    <row r="38593" spans="1:12" ht="24" customHeight="1">
      <c r="A38593" s="1355"/>
      <c r="B38593" s="1355"/>
      <c r="C38593" s="1433"/>
      <c r="E38593" s="1433"/>
      <c r="K38593" s="1433"/>
      <c r="L38593" s="1334"/>
    </row>
    <row r="38594" spans="1:12" ht="24" customHeight="1">
      <c r="A38594" s="1355"/>
      <c r="B38594" s="1355"/>
      <c r="C38594" s="1433"/>
      <c r="E38594" s="1433"/>
      <c r="K38594" s="1433"/>
      <c r="L38594" s="1334"/>
    </row>
    <row r="38595" spans="1:12" ht="24" customHeight="1">
      <c r="A38595" s="1355"/>
      <c r="B38595" s="1355"/>
      <c r="C38595" s="1433"/>
      <c r="E38595" s="1433"/>
      <c r="K38595" s="1433"/>
      <c r="L38595" s="1334"/>
    </row>
    <row r="38596" spans="1:12" ht="24" customHeight="1">
      <c r="A38596" s="1355"/>
      <c r="B38596" s="1355"/>
      <c r="C38596" s="1433"/>
      <c r="E38596" s="1433"/>
      <c r="K38596" s="1433"/>
      <c r="L38596" s="1334"/>
    </row>
    <row r="38597" spans="1:12" ht="24" customHeight="1">
      <c r="A38597" s="1355"/>
      <c r="B38597" s="1355"/>
      <c r="C38597" s="1433"/>
      <c r="E38597" s="1433"/>
      <c r="K38597" s="1433"/>
      <c r="L38597" s="1334"/>
    </row>
    <row r="38598" spans="1:12" ht="24" customHeight="1">
      <c r="A38598" s="1355"/>
      <c r="B38598" s="1355"/>
      <c r="C38598" s="1433"/>
      <c r="E38598" s="1433"/>
      <c r="K38598" s="1433"/>
      <c r="L38598" s="1334"/>
    </row>
    <row r="38599" spans="1:12" ht="24" customHeight="1">
      <c r="A38599" s="1355"/>
      <c r="B38599" s="1355"/>
      <c r="C38599" s="1433"/>
      <c r="E38599" s="1433"/>
      <c r="K38599" s="1433"/>
      <c r="L38599" s="1334"/>
    </row>
    <row r="38600" spans="1:12" ht="24" customHeight="1">
      <c r="A38600" s="1355"/>
      <c r="B38600" s="1355"/>
      <c r="C38600" s="1433"/>
      <c r="E38600" s="1433"/>
      <c r="K38600" s="1433"/>
      <c r="L38600" s="1334"/>
    </row>
    <row r="38601" spans="1:12" ht="24" customHeight="1">
      <c r="A38601" s="1355"/>
      <c r="B38601" s="1355"/>
      <c r="C38601" s="1433"/>
      <c r="E38601" s="1433"/>
      <c r="K38601" s="1433"/>
      <c r="L38601" s="1334"/>
    </row>
    <row r="38602" spans="1:12" ht="24" customHeight="1">
      <c r="A38602" s="1355"/>
      <c r="B38602" s="1355"/>
      <c r="C38602" s="1433"/>
      <c r="E38602" s="1433"/>
      <c r="K38602" s="1433"/>
      <c r="L38602" s="1334"/>
    </row>
    <row r="38603" spans="1:12" ht="24" customHeight="1">
      <c r="A38603" s="1355"/>
      <c r="B38603" s="1355"/>
      <c r="C38603" s="1433"/>
      <c r="E38603" s="1433"/>
      <c r="K38603" s="1433"/>
      <c r="L38603" s="1334"/>
    </row>
    <row r="38604" spans="1:12" ht="24" customHeight="1">
      <c r="A38604" s="1355"/>
      <c r="B38604" s="1355"/>
      <c r="C38604" s="1433"/>
      <c r="E38604" s="1433"/>
      <c r="K38604" s="1433"/>
      <c r="L38604" s="1334"/>
    </row>
    <row r="38605" spans="1:12" ht="24" customHeight="1">
      <c r="A38605" s="1355"/>
      <c r="B38605" s="1355"/>
      <c r="C38605" s="1433"/>
      <c r="E38605" s="1433"/>
      <c r="K38605" s="1433"/>
      <c r="L38605" s="1334"/>
    </row>
    <row r="38606" spans="1:12" ht="24" customHeight="1">
      <c r="A38606" s="1355"/>
      <c r="B38606" s="1355"/>
      <c r="C38606" s="1433"/>
      <c r="E38606" s="1433"/>
      <c r="K38606" s="1433"/>
      <c r="L38606" s="1334"/>
    </row>
    <row r="38607" spans="1:12" ht="24" customHeight="1">
      <c r="A38607" s="1355"/>
      <c r="B38607" s="1355"/>
      <c r="C38607" s="1433"/>
      <c r="E38607" s="1433"/>
      <c r="K38607" s="1433"/>
      <c r="L38607" s="1334"/>
    </row>
    <row r="38608" spans="1:12" ht="24" customHeight="1">
      <c r="A38608" s="1355"/>
      <c r="B38608" s="1355"/>
      <c r="C38608" s="1433"/>
      <c r="E38608" s="1433"/>
      <c r="K38608" s="1433"/>
      <c r="L38608" s="1334"/>
    </row>
    <row r="38609" spans="1:12" ht="24" customHeight="1">
      <c r="A38609" s="1355"/>
      <c r="B38609" s="1355"/>
      <c r="C38609" s="1433"/>
      <c r="E38609" s="1433"/>
      <c r="K38609" s="1433"/>
      <c r="L38609" s="1334"/>
    </row>
    <row r="38610" spans="1:12" ht="24" customHeight="1">
      <c r="A38610" s="1355"/>
      <c r="B38610" s="1355"/>
      <c r="C38610" s="1433"/>
      <c r="E38610" s="1433"/>
      <c r="K38610" s="1433"/>
      <c r="L38610" s="1334"/>
    </row>
    <row r="38611" spans="1:12" ht="24" customHeight="1">
      <c r="A38611" s="1355"/>
      <c r="B38611" s="1355"/>
      <c r="C38611" s="1433"/>
      <c r="E38611" s="1433"/>
      <c r="K38611" s="1433"/>
      <c r="L38611" s="1334"/>
    </row>
    <row r="38612" spans="1:12" ht="24" customHeight="1">
      <c r="A38612" s="1355"/>
      <c r="B38612" s="1355"/>
      <c r="C38612" s="1433"/>
      <c r="E38612" s="1433"/>
      <c r="K38612" s="1433"/>
      <c r="L38612" s="1334"/>
    </row>
    <row r="38613" spans="1:12" ht="24" customHeight="1">
      <c r="A38613" s="1355"/>
      <c r="B38613" s="1355"/>
      <c r="C38613" s="1433"/>
      <c r="E38613" s="1433"/>
      <c r="K38613" s="1433"/>
      <c r="L38613" s="1334"/>
    </row>
    <row r="38614" spans="1:12" ht="24" customHeight="1">
      <c r="A38614" s="1355"/>
      <c r="B38614" s="1355"/>
      <c r="C38614" s="1433"/>
      <c r="E38614" s="1433"/>
      <c r="K38614" s="1433"/>
      <c r="L38614" s="1334"/>
    </row>
    <row r="38615" spans="1:12" ht="24" customHeight="1">
      <c r="A38615" s="1355"/>
      <c r="B38615" s="1355"/>
      <c r="C38615" s="1433"/>
      <c r="E38615" s="1433"/>
      <c r="K38615" s="1433"/>
      <c r="L38615" s="1334"/>
    </row>
    <row r="38616" spans="1:12" ht="24" customHeight="1">
      <c r="A38616" s="1355"/>
      <c r="B38616" s="1355"/>
      <c r="C38616" s="1433"/>
      <c r="E38616" s="1433"/>
      <c r="K38616" s="1433"/>
      <c r="L38616" s="1334"/>
    </row>
    <row r="38617" spans="1:12" ht="24" customHeight="1">
      <c r="A38617" s="1355"/>
      <c r="B38617" s="1355"/>
      <c r="C38617" s="1433"/>
      <c r="E38617" s="1433"/>
      <c r="K38617" s="1433"/>
      <c r="L38617" s="1334"/>
    </row>
    <row r="38618" spans="1:12" ht="24" customHeight="1">
      <c r="A38618" s="1355"/>
      <c r="B38618" s="1355"/>
      <c r="C38618" s="1433"/>
      <c r="E38618" s="1433"/>
      <c r="K38618" s="1433"/>
      <c r="L38618" s="1334"/>
    </row>
    <row r="38619" spans="1:12" ht="24" customHeight="1">
      <c r="A38619" s="1355"/>
      <c r="B38619" s="1355"/>
      <c r="C38619" s="1433"/>
      <c r="E38619" s="1433"/>
      <c r="K38619" s="1433"/>
      <c r="L38619" s="1334"/>
    </row>
    <row r="38620" spans="1:12" ht="24" customHeight="1">
      <c r="A38620" s="1355"/>
      <c r="B38620" s="1355"/>
      <c r="C38620" s="1433"/>
      <c r="E38620" s="1433"/>
      <c r="K38620" s="1433"/>
      <c r="L38620" s="1334"/>
    </row>
    <row r="38621" spans="1:12" ht="24" customHeight="1">
      <c r="A38621" s="1355"/>
      <c r="B38621" s="1355"/>
      <c r="C38621" s="1433"/>
      <c r="E38621" s="1433"/>
      <c r="K38621" s="1433"/>
      <c r="L38621" s="1334"/>
    </row>
    <row r="38622" spans="1:12" ht="24" customHeight="1">
      <c r="A38622" s="1355"/>
      <c r="B38622" s="1355"/>
      <c r="C38622" s="1433"/>
      <c r="E38622" s="1433"/>
      <c r="K38622" s="1433"/>
      <c r="L38622" s="1334"/>
    </row>
    <row r="38623" spans="1:12" ht="24" customHeight="1">
      <c r="A38623" s="1355"/>
      <c r="B38623" s="1355"/>
      <c r="C38623" s="1433"/>
      <c r="E38623" s="1433"/>
      <c r="K38623" s="1433"/>
      <c r="L38623" s="1334"/>
    </row>
    <row r="38624" spans="1:12" ht="24" customHeight="1">
      <c r="A38624" s="1355"/>
      <c r="B38624" s="1355"/>
      <c r="C38624" s="1433"/>
      <c r="E38624" s="1433"/>
      <c r="K38624" s="1433"/>
      <c r="L38624" s="1334"/>
    </row>
    <row r="38625" spans="1:12" ht="24" customHeight="1">
      <c r="A38625" s="1355"/>
      <c r="B38625" s="1355"/>
      <c r="C38625" s="1433"/>
      <c r="E38625" s="1433"/>
      <c r="K38625" s="1433"/>
      <c r="L38625" s="1334"/>
    </row>
    <row r="38626" spans="1:12" ht="24" customHeight="1">
      <c r="A38626" s="1355"/>
      <c r="B38626" s="1355"/>
      <c r="C38626" s="1433"/>
      <c r="E38626" s="1433"/>
      <c r="K38626" s="1433"/>
      <c r="L38626" s="1334"/>
    </row>
    <row r="38627" spans="1:12" ht="24" customHeight="1">
      <c r="A38627" s="1355"/>
      <c r="B38627" s="1355"/>
      <c r="C38627" s="1433"/>
      <c r="E38627" s="1433"/>
      <c r="K38627" s="1433"/>
      <c r="L38627" s="1334"/>
    </row>
    <row r="38628" spans="1:12" ht="24" customHeight="1">
      <c r="A38628" s="1355"/>
      <c r="B38628" s="1355"/>
      <c r="C38628" s="1433"/>
      <c r="E38628" s="1433"/>
      <c r="K38628" s="1433"/>
      <c r="L38628" s="1334"/>
    </row>
    <row r="38629" spans="1:12" ht="24" customHeight="1">
      <c r="A38629" s="1355"/>
      <c r="B38629" s="1355"/>
      <c r="C38629" s="1433"/>
      <c r="E38629" s="1433"/>
      <c r="K38629" s="1433"/>
      <c r="L38629" s="1334"/>
    </row>
    <row r="38630" spans="1:12" ht="24" customHeight="1">
      <c r="A38630" s="1355"/>
      <c r="B38630" s="1355"/>
      <c r="C38630" s="1433"/>
      <c r="E38630" s="1433"/>
      <c r="K38630" s="1433"/>
      <c r="L38630" s="1334"/>
    </row>
    <row r="38631" spans="1:12" ht="24" customHeight="1">
      <c r="A38631" s="1355"/>
      <c r="B38631" s="1355"/>
      <c r="C38631" s="1433"/>
      <c r="E38631" s="1433"/>
      <c r="K38631" s="1433"/>
      <c r="L38631" s="1334"/>
    </row>
    <row r="38632" spans="1:12" ht="24" customHeight="1">
      <c r="A38632" s="1355"/>
      <c r="B38632" s="1355"/>
      <c r="C38632" s="1433"/>
      <c r="E38632" s="1433"/>
      <c r="K38632" s="1433"/>
      <c r="L38632" s="1334"/>
    </row>
    <row r="38633" spans="1:12" ht="24" customHeight="1">
      <c r="A38633" s="1355"/>
      <c r="B38633" s="1355"/>
      <c r="C38633" s="1433"/>
      <c r="E38633" s="1433"/>
      <c r="K38633" s="1433"/>
      <c r="L38633" s="1334"/>
    </row>
    <row r="38634" spans="1:12" ht="24" customHeight="1">
      <c r="A38634" s="1355"/>
      <c r="B38634" s="1355"/>
      <c r="C38634" s="1433"/>
      <c r="E38634" s="1433"/>
      <c r="K38634" s="1433"/>
      <c r="L38634" s="1334"/>
    </row>
    <row r="38635" spans="1:12" ht="24" customHeight="1">
      <c r="A38635" s="1355"/>
      <c r="B38635" s="1355"/>
      <c r="C38635" s="1433"/>
      <c r="E38635" s="1433"/>
      <c r="K38635" s="1433"/>
      <c r="L38635" s="1334"/>
    </row>
    <row r="38636" spans="1:12" ht="24" customHeight="1">
      <c r="A38636" s="1355"/>
      <c r="B38636" s="1355"/>
      <c r="C38636" s="1433"/>
      <c r="E38636" s="1433"/>
      <c r="K38636" s="1433"/>
      <c r="L38636" s="1334"/>
    </row>
    <row r="38637" spans="1:12" ht="24" customHeight="1">
      <c r="A38637" s="1355"/>
      <c r="B38637" s="1355"/>
      <c r="C38637" s="1433"/>
      <c r="E38637" s="1433"/>
      <c r="K38637" s="1433"/>
      <c r="L38637" s="1334"/>
    </row>
    <row r="38638" spans="1:12" ht="24" customHeight="1">
      <c r="A38638" s="1355"/>
      <c r="B38638" s="1355"/>
      <c r="C38638" s="1433"/>
      <c r="E38638" s="1433"/>
      <c r="K38638" s="1433"/>
      <c r="L38638" s="1334"/>
    </row>
    <row r="38639" spans="1:12" ht="24" customHeight="1">
      <c r="A38639" s="1355"/>
      <c r="B38639" s="1355"/>
      <c r="C38639" s="1433"/>
      <c r="E38639" s="1433"/>
      <c r="K38639" s="1433"/>
      <c r="L38639" s="1334"/>
    </row>
    <row r="38640" spans="1:12" ht="24" customHeight="1">
      <c r="A38640" s="1355"/>
      <c r="B38640" s="1355"/>
      <c r="C38640" s="1433"/>
      <c r="E38640" s="1433"/>
      <c r="K38640" s="1433"/>
      <c r="L38640" s="1334"/>
    </row>
    <row r="38641" spans="1:12" ht="24" customHeight="1">
      <c r="A38641" s="1355"/>
      <c r="B38641" s="1355"/>
      <c r="C38641" s="1433"/>
      <c r="E38641" s="1433"/>
      <c r="K38641" s="1433"/>
      <c r="L38641" s="1334"/>
    </row>
    <row r="38642" spans="1:12" ht="24" customHeight="1">
      <c r="A38642" s="1355"/>
      <c r="B38642" s="1355"/>
      <c r="C38642" s="1433"/>
      <c r="E38642" s="1433"/>
      <c r="K38642" s="1433"/>
      <c r="L38642" s="1334"/>
    </row>
    <row r="38643" spans="1:12" ht="24" customHeight="1">
      <c r="A38643" s="1355"/>
      <c r="B38643" s="1355"/>
      <c r="C38643" s="1433"/>
      <c r="E38643" s="1433"/>
      <c r="K38643" s="1433"/>
      <c r="L38643" s="1334"/>
    </row>
    <row r="38644" spans="1:12" ht="24" customHeight="1">
      <c r="A38644" s="1355"/>
      <c r="B38644" s="1355"/>
      <c r="C38644" s="1433"/>
      <c r="E38644" s="1433"/>
      <c r="K38644" s="1433"/>
      <c r="L38644" s="1334"/>
    </row>
    <row r="38645" spans="1:12" ht="24" customHeight="1">
      <c r="A38645" s="1355"/>
      <c r="B38645" s="1355"/>
      <c r="C38645" s="1433"/>
      <c r="E38645" s="1433"/>
      <c r="K38645" s="1433"/>
      <c r="L38645" s="1334"/>
    </row>
    <row r="38646" spans="1:12" ht="24" customHeight="1">
      <c r="A38646" s="1355"/>
      <c r="B38646" s="1355"/>
      <c r="C38646" s="1433"/>
      <c r="E38646" s="1433"/>
      <c r="K38646" s="1433"/>
      <c r="L38646" s="1334"/>
    </row>
    <row r="38647" spans="1:12" ht="24" customHeight="1">
      <c r="A38647" s="1355"/>
      <c r="B38647" s="1355"/>
      <c r="C38647" s="1433"/>
      <c r="E38647" s="1433"/>
      <c r="K38647" s="1433"/>
      <c r="L38647" s="1334"/>
    </row>
    <row r="38648" spans="1:12" ht="24" customHeight="1">
      <c r="A38648" s="1355"/>
      <c r="B38648" s="1355"/>
      <c r="C38648" s="1433"/>
      <c r="E38648" s="1433"/>
      <c r="K38648" s="1433"/>
      <c r="L38648" s="1334"/>
    </row>
    <row r="38649" spans="1:12" ht="24" customHeight="1">
      <c r="A38649" s="1355"/>
      <c r="B38649" s="1355"/>
      <c r="C38649" s="1433"/>
      <c r="E38649" s="1433"/>
      <c r="K38649" s="1433"/>
      <c r="L38649" s="1334"/>
    </row>
    <row r="38650" spans="1:12" ht="24" customHeight="1">
      <c r="A38650" s="1355"/>
      <c r="B38650" s="1355"/>
      <c r="C38650" s="1433"/>
      <c r="E38650" s="1433"/>
      <c r="K38650" s="1433"/>
      <c r="L38650" s="1334"/>
    </row>
    <row r="38651" spans="1:12" ht="24" customHeight="1">
      <c r="A38651" s="1355"/>
      <c r="B38651" s="1355"/>
      <c r="C38651" s="1433"/>
      <c r="E38651" s="1433"/>
      <c r="K38651" s="1433"/>
      <c r="L38651" s="1334"/>
    </row>
    <row r="38652" spans="1:12" ht="24" customHeight="1">
      <c r="A38652" s="1355"/>
      <c r="B38652" s="1355"/>
      <c r="C38652" s="1433"/>
      <c r="E38652" s="1433"/>
      <c r="K38652" s="1433"/>
      <c r="L38652" s="1334"/>
    </row>
    <row r="38653" spans="1:12" ht="24" customHeight="1">
      <c r="A38653" s="1355"/>
      <c r="B38653" s="1355"/>
      <c r="C38653" s="1433"/>
      <c r="E38653" s="1433"/>
      <c r="K38653" s="1433"/>
      <c r="L38653" s="1334"/>
    </row>
    <row r="38654" spans="1:12" ht="24" customHeight="1">
      <c r="A38654" s="1355"/>
      <c r="B38654" s="1355"/>
      <c r="C38654" s="1433"/>
      <c r="E38654" s="1433"/>
      <c r="K38654" s="1433"/>
      <c r="L38654" s="1334"/>
    </row>
    <row r="38655" spans="1:12" ht="24" customHeight="1">
      <c r="A38655" s="1355"/>
      <c r="B38655" s="1355"/>
      <c r="C38655" s="1433"/>
      <c r="E38655" s="1433"/>
      <c r="K38655" s="1433"/>
      <c r="L38655" s="1334"/>
    </row>
    <row r="38656" spans="1:12" ht="24" customHeight="1">
      <c r="A38656" s="1355"/>
      <c r="B38656" s="1355"/>
      <c r="C38656" s="1433"/>
      <c r="E38656" s="1433"/>
      <c r="K38656" s="1433"/>
      <c r="L38656" s="1334"/>
    </row>
    <row r="38657" spans="1:12" ht="24" customHeight="1">
      <c r="A38657" s="1355"/>
      <c r="B38657" s="1355"/>
      <c r="C38657" s="1433"/>
      <c r="E38657" s="1433"/>
      <c r="K38657" s="1433"/>
      <c r="L38657" s="1334"/>
    </row>
    <row r="38658" spans="1:12" ht="24" customHeight="1">
      <c r="A38658" s="1355"/>
      <c r="B38658" s="1355"/>
      <c r="C38658" s="1433"/>
      <c r="E38658" s="1433"/>
      <c r="K38658" s="1433"/>
      <c r="L38658" s="1334"/>
    </row>
    <row r="38659" spans="1:12" ht="24" customHeight="1">
      <c r="A38659" s="1355"/>
      <c r="B38659" s="1355"/>
      <c r="C38659" s="1433"/>
      <c r="E38659" s="1433"/>
      <c r="K38659" s="1433"/>
      <c r="L38659" s="1334"/>
    </row>
    <row r="38660" spans="1:12" ht="24" customHeight="1">
      <c r="A38660" s="1355"/>
      <c r="B38660" s="1355"/>
      <c r="C38660" s="1433"/>
      <c r="E38660" s="1433"/>
      <c r="K38660" s="1433"/>
      <c r="L38660" s="1334"/>
    </row>
    <row r="38661" spans="1:12" ht="24" customHeight="1">
      <c r="A38661" s="1355"/>
      <c r="B38661" s="1355"/>
      <c r="C38661" s="1433"/>
      <c r="E38661" s="1433"/>
      <c r="K38661" s="1433"/>
      <c r="L38661" s="1334"/>
    </row>
    <row r="38662" spans="1:12" ht="24" customHeight="1">
      <c r="A38662" s="1355"/>
      <c r="B38662" s="1355"/>
      <c r="C38662" s="1433"/>
      <c r="E38662" s="1433"/>
      <c r="K38662" s="1433"/>
      <c r="L38662" s="1334"/>
    </row>
    <row r="38663" spans="1:12" ht="24" customHeight="1">
      <c r="A38663" s="1355"/>
      <c r="B38663" s="1355"/>
      <c r="C38663" s="1433"/>
      <c r="E38663" s="1433"/>
      <c r="K38663" s="1433"/>
      <c r="L38663" s="1334"/>
    </row>
    <row r="38664" spans="1:12" ht="24" customHeight="1">
      <c r="A38664" s="1355"/>
      <c r="B38664" s="1355"/>
      <c r="C38664" s="1433"/>
      <c r="E38664" s="1433"/>
      <c r="K38664" s="1433"/>
      <c r="L38664" s="1334"/>
    </row>
    <row r="38665" spans="1:12" ht="24" customHeight="1">
      <c r="A38665" s="1355"/>
      <c r="B38665" s="1355"/>
      <c r="C38665" s="1433"/>
      <c r="E38665" s="1433"/>
      <c r="K38665" s="1433"/>
      <c r="L38665" s="1334"/>
    </row>
    <row r="38666" spans="1:12" ht="24" customHeight="1">
      <c r="A38666" s="1355"/>
      <c r="B38666" s="1355"/>
      <c r="C38666" s="1433"/>
      <c r="E38666" s="1433"/>
      <c r="K38666" s="1433"/>
      <c r="L38666" s="1334"/>
    </row>
    <row r="38667" spans="1:12" ht="24" customHeight="1">
      <c r="A38667" s="1355"/>
      <c r="B38667" s="1355"/>
      <c r="C38667" s="1433"/>
      <c r="E38667" s="1433"/>
      <c r="K38667" s="1433"/>
      <c r="L38667" s="1334"/>
    </row>
    <row r="38668" spans="1:12" ht="24" customHeight="1">
      <c r="A38668" s="1355"/>
      <c r="B38668" s="1355"/>
      <c r="C38668" s="1433"/>
      <c r="E38668" s="1433"/>
      <c r="K38668" s="1433"/>
      <c r="L38668" s="1334"/>
    </row>
    <row r="38669" spans="1:12" ht="24" customHeight="1">
      <c r="A38669" s="1355"/>
      <c r="B38669" s="1355"/>
      <c r="C38669" s="1433"/>
      <c r="E38669" s="1433"/>
      <c r="K38669" s="1433"/>
      <c r="L38669" s="1334"/>
    </row>
    <row r="38670" spans="1:12" ht="24" customHeight="1">
      <c r="A38670" s="1355"/>
      <c r="B38670" s="1355"/>
      <c r="C38670" s="1433"/>
      <c r="E38670" s="1433"/>
      <c r="K38670" s="1433"/>
      <c r="L38670" s="1334"/>
    </row>
    <row r="38671" spans="1:12" ht="24" customHeight="1">
      <c r="A38671" s="1355"/>
      <c r="B38671" s="1355"/>
      <c r="C38671" s="1433"/>
      <c r="E38671" s="1433"/>
      <c r="K38671" s="1433"/>
      <c r="L38671" s="1334"/>
    </row>
    <row r="38672" spans="1:12" ht="24" customHeight="1">
      <c r="A38672" s="1355"/>
      <c r="B38672" s="1355"/>
      <c r="C38672" s="1433"/>
      <c r="E38672" s="1433"/>
      <c r="K38672" s="1433"/>
      <c r="L38672" s="1334"/>
    </row>
    <row r="38673" spans="1:12" ht="24" customHeight="1">
      <c r="A38673" s="1355"/>
      <c r="B38673" s="1355"/>
      <c r="C38673" s="1433"/>
      <c r="E38673" s="1433"/>
      <c r="K38673" s="1433"/>
      <c r="L38673" s="1334"/>
    </row>
    <row r="38674" spans="1:12" ht="24" customHeight="1">
      <c r="A38674" s="1355"/>
      <c r="B38674" s="1355"/>
      <c r="C38674" s="1433"/>
      <c r="E38674" s="1433"/>
      <c r="K38674" s="1433"/>
      <c r="L38674" s="1334"/>
    </row>
    <row r="38675" spans="1:12" ht="24" customHeight="1">
      <c r="A38675" s="1355"/>
      <c r="B38675" s="1355"/>
      <c r="C38675" s="1433"/>
      <c r="E38675" s="1433"/>
      <c r="K38675" s="1433"/>
      <c r="L38675" s="1334"/>
    </row>
    <row r="38676" spans="1:12" ht="24" customHeight="1">
      <c r="A38676" s="1355"/>
      <c r="B38676" s="1355"/>
      <c r="C38676" s="1433"/>
      <c r="E38676" s="1433"/>
      <c r="K38676" s="1433"/>
      <c r="L38676" s="1334"/>
    </row>
    <row r="38677" spans="1:12" ht="24" customHeight="1">
      <c r="A38677" s="1355"/>
      <c r="B38677" s="1355"/>
      <c r="C38677" s="1433"/>
      <c r="E38677" s="1433"/>
      <c r="K38677" s="1433"/>
      <c r="L38677" s="1334"/>
    </row>
    <row r="38678" spans="1:12" ht="24" customHeight="1">
      <c r="A38678" s="1355"/>
      <c r="B38678" s="1355"/>
      <c r="C38678" s="1433"/>
      <c r="E38678" s="1433"/>
      <c r="K38678" s="1433"/>
      <c r="L38678" s="1334"/>
    </row>
    <row r="38679" spans="1:12" ht="24" customHeight="1">
      <c r="A38679" s="1355"/>
      <c r="B38679" s="1355"/>
      <c r="C38679" s="1433"/>
      <c r="E38679" s="1433"/>
      <c r="K38679" s="1433"/>
      <c r="L38679" s="1334"/>
    </row>
    <row r="38680" spans="1:12" ht="24" customHeight="1">
      <c r="A38680" s="1355"/>
      <c r="B38680" s="1355"/>
      <c r="C38680" s="1433"/>
      <c r="E38680" s="1433"/>
      <c r="K38680" s="1433"/>
      <c r="L38680" s="1334"/>
    </row>
    <row r="38681" spans="1:12" ht="24" customHeight="1">
      <c r="A38681" s="1355"/>
      <c r="B38681" s="1355"/>
      <c r="C38681" s="1433"/>
      <c r="E38681" s="1433"/>
      <c r="K38681" s="1433"/>
      <c r="L38681" s="1334"/>
    </row>
    <row r="38682" spans="1:12" ht="24" customHeight="1">
      <c r="A38682" s="1355"/>
      <c r="B38682" s="1355"/>
      <c r="C38682" s="1433"/>
      <c r="E38682" s="1433"/>
      <c r="K38682" s="1433"/>
      <c r="L38682" s="1334"/>
    </row>
    <row r="38683" spans="1:12" ht="24" customHeight="1">
      <c r="A38683" s="1355"/>
      <c r="B38683" s="1355"/>
      <c r="C38683" s="1433"/>
      <c r="E38683" s="1433"/>
      <c r="K38683" s="1433"/>
      <c r="L38683" s="1334"/>
    </row>
    <row r="38684" spans="1:12" ht="24" customHeight="1">
      <c r="A38684" s="1355"/>
      <c r="B38684" s="1355"/>
      <c r="C38684" s="1433"/>
      <c r="E38684" s="1433"/>
      <c r="K38684" s="1433"/>
      <c r="L38684" s="1334"/>
    </row>
    <row r="38685" spans="1:12" ht="24" customHeight="1">
      <c r="A38685" s="1355"/>
      <c r="B38685" s="1355"/>
      <c r="C38685" s="1433"/>
      <c r="E38685" s="1433"/>
      <c r="K38685" s="1433"/>
      <c r="L38685" s="1334"/>
    </row>
    <row r="38686" spans="1:12" ht="24" customHeight="1">
      <c r="A38686" s="1355"/>
      <c r="B38686" s="1355"/>
      <c r="C38686" s="1433"/>
      <c r="E38686" s="1433"/>
      <c r="K38686" s="1433"/>
      <c r="L38686" s="1334"/>
    </row>
    <row r="38687" spans="1:12" ht="24" customHeight="1">
      <c r="A38687" s="1355"/>
      <c r="B38687" s="1355"/>
      <c r="C38687" s="1433"/>
      <c r="E38687" s="1433"/>
      <c r="K38687" s="1433"/>
      <c r="L38687" s="1334"/>
    </row>
    <row r="38688" spans="1:12" ht="24" customHeight="1">
      <c r="A38688" s="1355"/>
      <c r="B38688" s="1355"/>
      <c r="C38688" s="1433"/>
      <c r="E38688" s="1433"/>
      <c r="K38688" s="1433"/>
      <c r="L38688" s="1334"/>
    </row>
    <row r="38689" spans="1:12" ht="24" customHeight="1">
      <c r="A38689" s="1355"/>
      <c r="B38689" s="1355"/>
      <c r="C38689" s="1433"/>
      <c r="E38689" s="1433"/>
      <c r="K38689" s="1433"/>
      <c r="L38689" s="1334"/>
    </row>
    <row r="38690" spans="1:12" ht="24" customHeight="1">
      <c r="A38690" s="1355"/>
      <c r="B38690" s="1355"/>
      <c r="C38690" s="1433"/>
      <c r="E38690" s="1433"/>
      <c r="K38690" s="1433"/>
      <c r="L38690" s="1334"/>
    </row>
    <row r="38691" spans="1:12" ht="24" customHeight="1">
      <c r="A38691" s="1355"/>
      <c r="B38691" s="1355"/>
      <c r="C38691" s="1433"/>
      <c r="E38691" s="1433"/>
      <c r="K38691" s="1433"/>
      <c r="L38691" s="1334"/>
    </row>
    <row r="38692" spans="1:12" ht="24" customHeight="1">
      <c r="A38692" s="1355"/>
      <c r="B38692" s="1355"/>
      <c r="C38692" s="1433"/>
      <c r="E38692" s="1433"/>
      <c r="K38692" s="1433"/>
      <c r="L38692" s="1334"/>
    </row>
    <row r="38693" spans="1:12" ht="24" customHeight="1">
      <c r="A38693" s="1355"/>
      <c r="B38693" s="1355"/>
      <c r="C38693" s="1433"/>
      <c r="E38693" s="1433"/>
      <c r="K38693" s="1433"/>
      <c r="L38693" s="1334"/>
    </row>
    <row r="38694" spans="1:12" ht="24" customHeight="1">
      <c r="A38694" s="1355"/>
      <c r="B38694" s="1355"/>
      <c r="C38694" s="1433"/>
      <c r="E38694" s="1433"/>
      <c r="K38694" s="1433"/>
      <c r="L38694" s="1334"/>
    </row>
    <row r="38695" spans="1:12" ht="24" customHeight="1">
      <c r="A38695" s="1355"/>
      <c r="B38695" s="1355"/>
      <c r="C38695" s="1433"/>
      <c r="E38695" s="1433"/>
      <c r="K38695" s="1433"/>
      <c r="L38695" s="1334"/>
    </row>
    <row r="38696" spans="1:12" ht="24" customHeight="1">
      <c r="A38696" s="1355"/>
      <c r="B38696" s="1355"/>
      <c r="C38696" s="1433"/>
      <c r="E38696" s="1433"/>
      <c r="K38696" s="1433"/>
      <c r="L38696" s="1334"/>
    </row>
    <row r="38697" spans="1:12" ht="24" customHeight="1">
      <c r="A38697" s="1355"/>
      <c r="B38697" s="1355"/>
      <c r="C38697" s="1433"/>
      <c r="E38697" s="1433"/>
      <c r="K38697" s="1433"/>
      <c r="L38697" s="1334"/>
    </row>
    <row r="38698" spans="1:12" ht="24" customHeight="1">
      <c r="A38698" s="1355"/>
      <c r="B38698" s="1355"/>
      <c r="C38698" s="1433"/>
      <c r="E38698" s="1433"/>
      <c r="K38698" s="1433"/>
      <c r="L38698" s="1334"/>
    </row>
    <row r="38699" spans="1:12" ht="24" customHeight="1">
      <c r="A38699" s="1355"/>
      <c r="B38699" s="1355"/>
      <c r="C38699" s="1433"/>
      <c r="E38699" s="1433"/>
      <c r="K38699" s="1433"/>
      <c r="L38699" s="1334"/>
    </row>
    <row r="38700" spans="1:12" ht="24" customHeight="1">
      <c r="A38700" s="1355"/>
      <c r="B38700" s="1355"/>
      <c r="C38700" s="1433"/>
      <c r="E38700" s="1433"/>
      <c r="K38700" s="1433"/>
      <c r="L38700" s="1334"/>
    </row>
    <row r="38701" spans="1:12" ht="24" customHeight="1">
      <c r="A38701" s="1355"/>
      <c r="B38701" s="1355"/>
      <c r="C38701" s="1433"/>
      <c r="E38701" s="1433"/>
      <c r="K38701" s="1433"/>
      <c r="L38701" s="1334"/>
    </row>
    <row r="38702" spans="1:12" ht="24" customHeight="1">
      <c r="A38702" s="1355"/>
      <c r="B38702" s="1355"/>
      <c r="C38702" s="1433"/>
      <c r="E38702" s="1433"/>
      <c r="K38702" s="1433"/>
      <c r="L38702" s="1334"/>
    </row>
    <row r="38703" spans="1:12" ht="24" customHeight="1">
      <c r="A38703" s="1355"/>
      <c r="B38703" s="1355"/>
      <c r="C38703" s="1433"/>
      <c r="E38703" s="1433"/>
      <c r="K38703" s="1433"/>
      <c r="L38703" s="1334"/>
    </row>
    <row r="38704" spans="1:12" ht="24" customHeight="1">
      <c r="A38704" s="1355"/>
      <c r="B38704" s="1355"/>
      <c r="C38704" s="1433"/>
      <c r="E38704" s="1433"/>
      <c r="K38704" s="1433"/>
      <c r="L38704" s="1334"/>
    </row>
    <row r="38705" spans="1:12" ht="24" customHeight="1">
      <c r="A38705" s="1355"/>
      <c r="B38705" s="1355"/>
      <c r="C38705" s="1433"/>
      <c r="E38705" s="1433"/>
      <c r="K38705" s="1433"/>
      <c r="L38705" s="1334"/>
    </row>
    <row r="38706" spans="1:12" ht="24" customHeight="1">
      <c r="A38706" s="1355"/>
      <c r="B38706" s="1355"/>
      <c r="C38706" s="1433"/>
      <c r="E38706" s="1433"/>
      <c r="K38706" s="1433"/>
      <c r="L38706" s="1334"/>
    </row>
    <row r="38707" spans="1:12" ht="24" customHeight="1">
      <c r="A38707" s="1355"/>
      <c r="B38707" s="1355"/>
      <c r="C38707" s="1433"/>
      <c r="E38707" s="1433"/>
      <c r="K38707" s="1433"/>
      <c r="L38707" s="1334"/>
    </row>
    <row r="38708" spans="1:12" ht="24" customHeight="1">
      <c r="A38708" s="1355"/>
      <c r="B38708" s="1355"/>
      <c r="C38708" s="1433"/>
      <c r="E38708" s="1433"/>
      <c r="K38708" s="1433"/>
      <c r="L38708" s="1334"/>
    </row>
    <row r="38709" spans="1:12" ht="24" customHeight="1">
      <c r="A38709" s="1355"/>
      <c r="B38709" s="1355"/>
      <c r="C38709" s="1433"/>
      <c r="E38709" s="1433"/>
      <c r="K38709" s="1433"/>
      <c r="L38709" s="1334"/>
    </row>
    <row r="38710" spans="1:12" ht="24" customHeight="1">
      <c r="A38710" s="1355"/>
      <c r="B38710" s="1355"/>
      <c r="C38710" s="1433"/>
      <c r="E38710" s="1433"/>
      <c r="K38710" s="1433"/>
      <c r="L38710" s="1334"/>
    </row>
    <row r="38711" spans="1:12" ht="24" customHeight="1">
      <c r="A38711" s="1355"/>
      <c r="B38711" s="1355"/>
      <c r="C38711" s="1433"/>
      <c r="E38711" s="1433"/>
      <c r="K38711" s="1433"/>
      <c r="L38711" s="1334"/>
    </row>
    <row r="38712" spans="1:12" ht="24" customHeight="1">
      <c r="A38712" s="1355"/>
      <c r="B38712" s="1355"/>
      <c r="C38712" s="1433"/>
      <c r="E38712" s="1433"/>
      <c r="K38712" s="1433"/>
      <c r="L38712" s="1334"/>
    </row>
    <row r="38713" spans="1:12" ht="24" customHeight="1">
      <c r="A38713" s="1355"/>
      <c r="B38713" s="1355"/>
      <c r="C38713" s="1433"/>
      <c r="E38713" s="1433"/>
      <c r="K38713" s="1433"/>
      <c r="L38713" s="1334"/>
    </row>
    <row r="38714" spans="1:12" ht="24" customHeight="1">
      <c r="A38714" s="1355"/>
      <c r="B38714" s="1355"/>
      <c r="C38714" s="1433"/>
      <c r="E38714" s="1433"/>
      <c r="K38714" s="1433"/>
      <c r="L38714" s="1334"/>
    </row>
    <row r="38715" spans="1:12" ht="24" customHeight="1">
      <c r="A38715" s="1355"/>
      <c r="B38715" s="1355"/>
      <c r="C38715" s="1433"/>
      <c r="E38715" s="1433"/>
      <c r="K38715" s="1433"/>
      <c r="L38715" s="1334"/>
    </row>
    <row r="38716" spans="1:12" ht="24" customHeight="1">
      <c r="A38716" s="1355"/>
      <c r="B38716" s="1355"/>
      <c r="C38716" s="1433"/>
      <c r="E38716" s="1433"/>
      <c r="K38716" s="1433"/>
      <c r="L38716" s="1334"/>
    </row>
    <row r="38717" spans="1:12" ht="24" customHeight="1">
      <c r="A38717" s="1355"/>
      <c r="B38717" s="1355"/>
      <c r="C38717" s="1433"/>
      <c r="E38717" s="1433"/>
      <c r="K38717" s="1433"/>
      <c r="L38717" s="1334"/>
    </row>
    <row r="38718" spans="1:12" ht="24" customHeight="1">
      <c r="A38718" s="1355"/>
      <c r="B38718" s="1355"/>
      <c r="C38718" s="1433"/>
      <c r="E38718" s="1433"/>
      <c r="K38718" s="1433"/>
      <c r="L38718" s="1334"/>
    </row>
    <row r="38719" spans="1:12" ht="24" customHeight="1">
      <c r="A38719" s="1355"/>
      <c r="B38719" s="1355"/>
      <c r="C38719" s="1433"/>
      <c r="E38719" s="1433"/>
      <c r="K38719" s="1433"/>
      <c r="L38719" s="1334"/>
    </row>
    <row r="38720" spans="1:12" ht="24" customHeight="1">
      <c r="A38720" s="1355"/>
      <c r="B38720" s="1355"/>
      <c r="C38720" s="1433"/>
      <c r="E38720" s="1433"/>
      <c r="K38720" s="1433"/>
      <c r="L38720" s="1334"/>
    </row>
    <row r="38721" spans="1:12" ht="24" customHeight="1">
      <c r="A38721" s="1355"/>
      <c r="B38721" s="1355"/>
      <c r="C38721" s="1433"/>
      <c r="E38721" s="1433"/>
      <c r="K38721" s="1433"/>
      <c r="L38721" s="1334"/>
    </row>
    <row r="38722" spans="1:12" ht="24" customHeight="1">
      <c r="A38722" s="1355"/>
      <c r="B38722" s="1355"/>
      <c r="C38722" s="1433"/>
      <c r="E38722" s="1433"/>
      <c r="K38722" s="1433"/>
      <c r="L38722" s="1334"/>
    </row>
    <row r="38723" spans="1:12" ht="24" customHeight="1">
      <c r="A38723" s="1355"/>
      <c r="B38723" s="1355"/>
      <c r="C38723" s="1433"/>
      <c r="E38723" s="1433"/>
      <c r="K38723" s="1433"/>
      <c r="L38723" s="1334"/>
    </row>
    <row r="38724" spans="1:12" ht="24" customHeight="1">
      <c r="A38724" s="1355"/>
      <c r="B38724" s="1355"/>
      <c r="C38724" s="1433"/>
      <c r="E38724" s="1433"/>
      <c r="K38724" s="1433"/>
      <c r="L38724" s="1334"/>
    </row>
    <row r="38725" spans="1:12" ht="24" customHeight="1">
      <c r="A38725" s="1355"/>
      <c r="B38725" s="1355"/>
      <c r="C38725" s="1433"/>
      <c r="E38725" s="1433"/>
      <c r="K38725" s="1433"/>
      <c r="L38725" s="1334"/>
    </row>
    <row r="38726" spans="1:12" ht="24" customHeight="1">
      <c r="A38726" s="1355"/>
      <c r="B38726" s="1355"/>
      <c r="C38726" s="1433"/>
      <c r="E38726" s="1433"/>
      <c r="K38726" s="1433"/>
      <c r="L38726" s="1334"/>
    </row>
    <row r="38727" spans="1:12" ht="24" customHeight="1">
      <c r="A38727" s="1355"/>
      <c r="B38727" s="1355"/>
      <c r="C38727" s="1433"/>
      <c r="E38727" s="1433"/>
      <c r="K38727" s="1433"/>
      <c r="L38727" s="1334"/>
    </row>
    <row r="38728" spans="1:12" ht="24" customHeight="1">
      <c r="A38728" s="1355"/>
      <c r="B38728" s="1355"/>
      <c r="C38728" s="1433"/>
      <c r="E38728" s="1433"/>
      <c r="K38728" s="1433"/>
      <c r="L38728" s="1334"/>
    </row>
    <row r="38729" spans="1:12" ht="24" customHeight="1">
      <c r="A38729" s="1355"/>
      <c r="B38729" s="1355"/>
      <c r="C38729" s="1433"/>
      <c r="E38729" s="1433"/>
      <c r="K38729" s="1433"/>
      <c r="L38729" s="1334"/>
    </row>
    <row r="38730" spans="1:12" ht="24" customHeight="1">
      <c r="A38730" s="1355"/>
      <c r="B38730" s="1355"/>
      <c r="C38730" s="1433"/>
      <c r="E38730" s="1433"/>
      <c r="K38730" s="1433"/>
      <c r="L38730" s="1334"/>
    </row>
    <row r="38731" spans="1:12" ht="24" customHeight="1">
      <c r="A38731" s="1355"/>
      <c r="B38731" s="1355"/>
      <c r="C38731" s="1433"/>
      <c r="E38731" s="1433"/>
      <c r="K38731" s="1433"/>
      <c r="L38731" s="1334"/>
    </row>
    <row r="38732" spans="1:12" ht="24" customHeight="1">
      <c r="A38732" s="1355"/>
      <c r="B38732" s="1355"/>
      <c r="C38732" s="1433"/>
      <c r="E38732" s="1433"/>
      <c r="K38732" s="1433"/>
      <c r="L38732" s="1334"/>
    </row>
    <row r="38733" spans="1:12" ht="24" customHeight="1">
      <c r="A38733" s="1355"/>
      <c r="B38733" s="1355"/>
      <c r="C38733" s="1433"/>
      <c r="E38733" s="1433"/>
      <c r="K38733" s="1433"/>
      <c r="L38733" s="1334"/>
    </row>
    <row r="38734" spans="1:12" ht="24" customHeight="1">
      <c r="A38734" s="1355"/>
      <c r="B38734" s="1355"/>
      <c r="C38734" s="1433"/>
      <c r="E38734" s="1433"/>
      <c r="K38734" s="1433"/>
      <c r="L38734" s="1334"/>
    </row>
    <row r="38735" spans="1:12" ht="24" customHeight="1">
      <c r="A38735" s="1355"/>
      <c r="B38735" s="1355"/>
      <c r="C38735" s="1433"/>
      <c r="E38735" s="1433"/>
      <c r="K38735" s="1433"/>
      <c r="L38735" s="1334"/>
    </row>
    <row r="38736" spans="1:12" ht="24" customHeight="1">
      <c r="A38736" s="1355"/>
      <c r="B38736" s="1355"/>
      <c r="C38736" s="1433"/>
      <c r="E38736" s="1433"/>
      <c r="K38736" s="1433"/>
      <c r="L38736" s="1334"/>
    </row>
    <row r="38737" spans="1:12" ht="24" customHeight="1">
      <c r="A38737" s="1355"/>
      <c r="B38737" s="1355"/>
      <c r="C38737" s="1433"/>
      <c r="E38737" s="1433"/>
      <c r="K38737" s="1433"/>
      <c r="L38737" s="1334"/>
    </row>
    <row r="38738" spans="1:12" ht="24" customHeight="1">
      <c r="A38738" s="1355"/>
      <c r="B38738" s="1355"/>
      <c r="C38738" s="1433"/>
      <c r="E38738" s="1433"/>
      <c r="K38738" s="1433"/>
      <c r="L38738" s="1334"/>
    </row>
    <row r="38739" spans="1:12" ht="24" customHeight="1">
      <c r="A38739" s="1355"/>
      <c r="B38739" s="1355"/>
      <c r="C38739" s="1433"/>
      <c r="E38739" s="1433"/>
      <c r="K38739" s="1433"/>
      <c r="L38739" s="1334"/>
    </row>
    <row r="38740" spans="1:12" ht="24" customHeight="1">
      <c r="A38740" s="1355"/>
      <c r="B38740" s="1355"/>
      <c r="C38740" s="1433"/>
      <c r="E38740" s="1433"/>
      <c r="K38740" s="1433"/>
      <c r="L38740" s="1334"/>
    </row>
    <row r="38741" spans="1:12" ht="24" customHeight="1">
      <c r="A38741" s="1355"/>
      <c r="B38741" s="1355"/>
      <c r="C38741" s="1433"/>
      <c r="E38741" s="1433"/>
      <c r="K38741" s="1433"/>
      <c r="L38741" s="1334"/>
    </row>
    <row r="38742" spans="1:12" ht="24" customHeight="1">
      <c r="A38742" s="1355"/>
      <c r="B38742" s="1355"/>
      <c r="C38742" s="1433"/>
      <c r="E38742" s="1433"/>
      <c r="K38742" s="1433"/>
      <c r="L38742" s="1334"/>
    </row>
    <row r="38743" spans="1:12" ht="24" customHeight="1">
      <c r="A38743" s="1355"/>
      <c r="B38743" s="1355"/>
      <c r="C38743" s="1433"/>
      <c r="E38743" s="1433"/>
      <c r="K38743" s="1433"/>
      <c r="L38743" s="1334"/>
    </row>
    <row r="38744" spans="1:12" ht="24" customHeight="1">
      <c r="A38744" s="1355"/>
      <c r="B38744" s="1355"/>
      <c r="C38744" s="1433"/>
      <c r="E38744" s="1433"/>
      <c r="K38744" s="1433"/>
      <c r="L38744" s="1334"/>
    </row>
    <row r="38745" spans="1:12" ht="24" customHeight="1">
      <c r="A38745" s="1355"/>
      <c r="B38745" s="1355"/>
      <c r="C38745" s="1433"/>
      <c r="E38745" s="1433"/>
      <c r="K38745" s="1433"/>
      <c r="L38745" s="1334"/>
    </row>
    <row r="38746" spans="1:12" ht="24" customHeight="1">
      <c r="A38746" s="1355"/>
      <c r="B38746" s="1355"/>
      <c r="C38746" s="1433"/>
      <c r="E38746" s="1433"/>
      <c r="K38746" s="1433"/>
      <c r="L38746" s="1334"/>
    </row>
    <row r="38747" spans="1:12" ht="24" customHeight="1">
      <c r="A38747" s="1355"/>
      <c r="B38747" s="1355"/>
      <c r="C38747" s="1433"/>
      <c r="E38747" s="1433"/>
      <c r="K38747" s="1433"/>
      <c r="L38747" s="1334"/>
    </row>
    <row r="38748" spans="1:12" ht="24" customHeight="1">
      <c r="A38748" s="1355"/>
      <c r="B38748" s="1355"/>
      <c r="C38748" s="1433"/>
      <c r="E38748" s="1433"/>
      <c r="K38748" s="1433"/>
      <c r="L38748" s="1334"/>
    </row>
    <row r="38749" spans="1:12" ht="24" customHeight="1">
      <c r="A38749" s="1355"/>
      <c r="B38749" s="1355"/>
      <c r="C38749" s="1433"/>
      <c r="E38749" s="1433"/>
      <c r="K38749" s="1433"/>
      <c r="L38749" s="1334"/>
    </row>
    <row r="38750" spans="1:12" ht="24" customHeight="1">
      <c r="A38750" s="1355"/>
      <c r="B38750" s="1355"/>
      <c r="C38750" s="1433"/>
      <c r="E38750" s="1433"/>
      <c r="K38750" s="1433"/>
      <c r="L38750" s="1334"/>
    </row>
    <row r="38751" spans="1:12" ht="24" customHeight="1">
      <c r="A38751" s="1355"/>
      <c r="B38751" s="1355"/>
      <c r="C38751" s="1433"/>
      <c r="E38751" s="1433"/>
      <c r="K38751" s="1433"/>
      <c r="L38751" s="1334"/>
    </row>
    <row r="38752" spans="1:12" ht="24" customHeight="1">
      <c r="A38752" s="1355"/>
      <c r="B38752" s="1355"/>
      <c r="C38752" s="1433"/>
      <c r="E38752" s="1433"/>
      <c r="K38752" s="1433"/>
      <c r="L38752" s="1334"/>
    </row>
    <row r="38753" spans="1:12" ht="24" customHeight="1">
      <c r="A38753" s="1355"/>
      <c r="B38753" s="1355"/>
      <c r="C38753" s="1433"/>
      <c r="E38753" s="1433"/>
      <c r="K38753" s="1433"/>
      <c r="L38753" s="1334"/>
    </row>
    <row r="38754" spans="1:12" ht="24" customHeight="1">
      <c r="A38754" s="1355"/>
      <c r="B38754" s="1355"/>
      <c r="C38754" s="1433"/>
      <c r="E38754" s="1433"/>
      <c r="K38754" s="1433"/>
      <c r="L38754" s="1334"/>
    </row>
    <row r="38755" spans="1:12" ht="24" customHeight="1">
      <c r="A38755" s="1355"/>
      <c r="B38755" s="1355"/>
      <c r="C38755" s="1433"/>
      <c r="E38755" s="1433"/>
      <c r="K38755" s="1433"/>
      <c r="L38755" s="1334"/>
    </row>
    <row r="38756" spans="1:12" ht="24" customHeight="1">
      <c r="A38756" s="1355"/>
      <c r="B38756" s="1355"/>
      <c r="C38756" s="1433"/>
      <c r="E38756" s="1433"/>
      <c r="K38756" s="1433"/>
      <c r="L38756" s="1334"/>
    </row>
    <row r="38757" spans="1:12" ht="24" customHeight="1">
      <c r="A38757" s="1355"/>
      <c r="B38757" s="1355"/>
      <c r="C38757" s="1433"/>
      <c r="E38757" s="1433"/>
      <c r="K38757" s="1433"/>
      <c r="L38757" s="1334"/>
    </row>
    <row r="38758" spans="1:12" ht="24" customHeight="1">
      <c r="A38758" s="1355"/>
      <c r="B38758" s="1355"/>
      <c r="C38758" s="1433"/>
      <c r="E38758" s="1433"/>
      <c r="K38758" s="1433"/>
      <c r="L38758" s="1334"/>
    </row>
    <row r="38759" spans="1:12" ht="24" customHeight="1">
      <c r="A38759" s="1355"/>
      <c r="B38759" s="1355"/>
      <c r="C38759" s="1433"/>
      <c r="E38759" s="1433"/>
      <c r="K38759" s="1433"/>
      <c r="L38759" s="1334"/>
    </row>
    <row r="38760" spans="1:12" ht="24" customHeight="1">
      <c r="A38760" s="1355"/>
      <c r="B38760" s="1355"/>
      <c r="C38760" s="1433"/>
      <c r="E38760" s="1433"/>
      <c r="K38760" s="1433"/>
      <c r="L38760" s="1334"/>
    </row>
    <row r="38761" spans="1:12" ht="24" customHeight="1">
      <c r="A38761" s="1355"/>
      <c r="B38761" s="1355"/>
      <c r="C38761" s="1433"/>
      <c r="E38761" s="1433"/>
      <c r="K38761" s="1433"/>
      <c r="L38761" s="1334"/>
    </row>
    <row r="38762" spans="1:12" ht="24" customHeight="1">
      <c r="A38762" s="1355"/>
      <c r="B38762" s="1355"/>
      <c r="C38762" s="1433"/>
      <c r="E38762" s="1433"/>
      <c r="K38762" s="1433"/>
      <c r="L38762" s="1334"/>
    </row>
    <row r="38763" spans="1:12" ht="24" customHeight="1">
      <c r="A38763" s="1355"/>
      <c r="B38763" s="1355"/>
      <c r="C38763" s="1433"/>
      <c r="E38763" s="1433"/>
      <c r="K38763" s="1433"/>
      <c r="L38763" s="1334"/>
    </row>
    <row r="38764" spans="1:12" ht="24" customHeight="1">
      <c r="A38764" s="1355"/>
      <c r="B38764" s="1355"/>
      <c r="C38764" s="1433"/>
      <c r="E38764" s="1433"/>
      <c r="K38764" s="1433"/>
      <c r="L38764" s="1334"/>
    </row>
    <row r="38765" spans="1:12" ht="24" customHeight="1">
      <c r="A38765" s="1355"/>
      <c r="B38765" s="1355"/>
      <c r="C38765" s="1433"/>
      <c r="E38765" s="1433"/>
      <c r="K38765" s="1433"/>
      <c r="L38765" s="1334"/>
    </row>
    <row r="38766" spans="1:12" ht="24" customHeight="1">
      <c r="A38766" s="1355"/>
      <c r="B38766" s="1355"/>
      <c r="C38766" s="1433"/>
      <c r="E38766" s="1433"/>
      <c r="K38766" s="1433"/>
      <c r="L38766" s="1334"/>
    </row>
    <row r="38767" spans="1:12" ht="24" customHeight="1">
      <c r="A38767" s="1355"/>
      <c r="B38767" s="1355"/>
      <c r="C38767" s="1433"/>
      <c r="E38767" s="1433"/>
      <c r="K38767" s="1433"/>
      <c r="L38767" s="1334"/>
    </row>
    <row r="38768" spans="1:12" ht="24" customHeight="1">
      <c r="A38768" s="1355"/>
      <c r="B38768" s="1355"/>
      <c r="C38768" s="1433"/>
      <c r="E38768" s="1433"/>
      <c r="K38768" s="1433"/>
      <c r="L38768" s="1334"/>
    </row>
    <row r="38769" spans="1:12" ht="24" customHeight="1">
      <c r="A38769" s="1355"/>
      <c r="B38769" s="1355"/>
      <c r="C38769" s="1433"/>
      <c r="E38769" s="1433"/>
      <c r="K38769" s="1433"/>
      <c r="L38769" s="1334"/>
    </row>
    <row r="38770" spans="1:12" ht="24" customHeight="1">
      <c r="A38770" s="1355"/>
      <c r="B38770" s="1355"/>
      <c r="C38770" s="1433"/>
      <c r="E38770" s="1433"/>
      <c r="K38770" s="1433"/>
      <c r="L38770" s="1334"/>
    </row>
    <row r="38771" spans="1:12" ht="24" customHeight="1">
      <c r="A38771" s="1355"/>
      <c r="B38771" s="1355"/>
      <c r="C38771" s="1433"/>
      <c r="E38771" s="1433"/>
      <c r="K38771" s="1433"/>
      <c r="L38771" s="1334"/>
    </row>
    <row r="38772" spans="1:12" ht="24" customHeight="1">
      <c r="A38772" s="1355"/>
      <c r="B38772" s="1355"/>
      <c r="C38772" s="1433"/>
      <c r="E38772" s="1433"/>
      <c r="K38772" s="1433"/>
      <c r="L38772" s="1334"/>
    </row>
    <row r="38773" spans="1:12" ht="24" customHeight="1">
      <c r="A38773" s="1355"/>
      <c r="B38773" s="1355"/>
      <c r="C38773" s="1433"/>
      <c r="E38773" s="1433"/>
      <c r="K38773" s="1433"/>
      <c r="L38773" s="1334"/>
    </row>
    <row r="38774" spans="1:12" ht="24" customHeight="1">
      <c r="A38774" s="1355"/>
      <c r="B38774" s="1355"/>
      <c r="C38774" s="1433"/>
      <c r="E38774" s="1433"/>
      <c r="K38774" s="1433"/>
      <c r="L38774" s="1334"/>
    </row>
    <row r="38775" spans="1:12" ht="24" customHeight="1">
      <c r="A38775" s="1355"/>
      <c r="B38775" s="1355"/>
      <c r="C38775" s="1433"/>
      <c r="E38775" s="1433"/>
      <c r="K38775" s="1433"/>
      <c r="L38775" s="1334"/>
    </row>
    <row r="38776" spans="1:12" ht="24" customHeight="1">
      <c r="A38776" s="1355"/>
      <c r="B38776" s="1355"/>
      <c r="C38776" s="1433"/>
      <c r="E38776" s="1433"/>
      <c r="K38776" s="1433"/>
      <c r="L38776" s="1334"/>
    </row>
    <row r="38777" spans="1:12" ht="24" customHeight="1">
      <c r="A38777" s="1355"/>
      <c r="B38777" s="1355"/>
      <c r="C38777" s="1433"/>
      <c r="E38777" s="1433"/>
      <c r="K38777" s="1433"/>
      <c r="L38777" s="1334"/>
    </row>
    <row r="38778" spans="1:12" ht="24" customHeight="1">
      <c r="A38778" s="1355"/>
      <c r="B38778" s="1355"/>
      <c r="C38778" s="1433"/>
      <c r="E38778" s="1433"/>
      <c r="K38778" s="1433"/>
      <c r="L38778" s="1334"/>
    </row>
    <row r="38779" spans="1:12" ht="24" customHeight="1">
      <c r="A38779" s="1355"/>
      <c r="B38779" s="1355"/>
      <c r="C38779" s="1433"/>
      <c r="E38779" s="1433"/>
      <c r="K38779" s="1433"/>
      <c r="L38779" s="1334"/>
    </row>
    <row r="38780" spans="1:12" ht="24" customHeight="1">
      <c r="A38780" s="1355"/>
      <c r="B38780" s="1355"/>
      <c r="C38780" s="1433"/>
      <c r="E38780" s="1433"/>
      <c r="K38780" s="1433"/>
      <c r="L38780" s="1334"/>
    </row>
    <row r="38781" spans="1:12" ht="24" customHeight="1">
      <c r="A38781" s="1355"/>
      <c r="B38781" s="1355"/>
      <c r="C38781" s="1433"/>
      <c r="E38781" s="1433"/>
      <c r="K38781" s="1433"/>
      <c r="L38781" s="1334"/>
    </row>
    <row r="38782" spans="1:12" ht="24" customHeight="1">
      <c r="A38782" s="1355"/>
      <c r="B38782" s="1355"/>
      <c r="C38782" s="1433"/>
      <c r="E38782" s="1433"/>
      <c r="K38782" s="1433"/>
      <c r="L38782" s="1334"/>
    </row>
    <row r="38783" spans="1:12" ht="24" customHeight="1">
      <c r="A38783" s="1355"/>
      <c r="B38783" s="1355"/>
      <c r="C38783" s="1433"/>
      <c r="E38783" s="1433"/>
      <c r="K38783" s="1433"/>
      <c r="L38783" s="1334"/>
    </row>
    <row r="38784" spans="1:12" ht="24" customHeight="1">
      <c r="A38784" s="1355"/>
      <c r="B38784" s="1355"/>
      <c r="C38784" s="1433"/>
      <c r="E38784" s="1433"/>
      <c r="K38784" s="1433"/>
      <c r="L38784" s="1334"/>
    </row>
    <row r="38785" spans="1:12" ht="24" customHeight="1">
      <c r="A38785" s="1355"/>
      <c r="B38785" s="1355"/>
      <c r="C38785" s="1433"/>
      <c r="E38785" s="1433"/>
      <c r="K38785" s="1433"/>
      <c r="L38785" s="1334"/>
    </row>
    <row r="38786" spans="1:12" ht="24" customHeight="1">
      <c r="A38786" s="1355"/>
      <c r="B38786" s="1355"/>
      <c r="C38786" s="1433"/>
      <c r="E38786" s="1433"/>
      <c r="K38786" s="1433"/>
      <c r="L38786" s="1334"/>
    </row>
    <row r="38787" spans="1:12" ht="24" customHeight="1">
      <c r="A38787" s="1355"/>
      <c r="B38787" s="1355"/>
      <c r="C38787" s="1433"/>
      <c r="E38787" s="1433"/>
      <c r="K38787" s="1433"/>
      <c r="L38787" s="1334"/>
    </row>
    <row r="38788" spans="1:12" ht="24" customHeight="1">
      <c r="A38788" s="1355"/>
      <c r="B38788" s="1355"/>
      <c r="C38788" s="1433"/>
      <c r="E38788" s="1433"/>
      <c r="K38788" s="1433"/>
      <c r="L38788" s="1334"/>
    </row>
    <row r="38789" spans="1:12" ht="24" customHeight="1">
      <c r="A38789" s="1355"/>
      <c r="B38789" s="1355"/>
      <c r="C38789" s="1433"/>
      <c r="E38789" s="1433"/>
      <c r="K38789" s="1433"/>
      <c r="L38789" s="1334"/>
    </row>
    <row r="38790" spans="1:12" ht="24" customHeight="1">
      <c r="A38790" s="1355"/>
      <c r="B38790" s="1355"/>
      <c r="C38790" s="1433"/>
      <c r="E38790" s="1433"/>
      <c r="K38790" s="1433"/>
      <c r="L38790" s="1334"/>
    </row>
    <row r="38791" spans="1:12" ht="24" customHeight="1">
      <c r="A38791" s="1355"/>
      <c r="B38791" s="1355"/>
      <c r="C38791" s="1433"/>
      <c r="E38791" s="1433"/>
      <c r="K38791" s="1433"/>
      <c r="L38791" s="1334"/>
    </row>
    <row r="38792" spans="1:12" ht="24" customHeight="1">
      <c r="A38792" s="1355"/>
      <c r="B38792" s="1355"/>
      <c r="C38792" s="1433"/>
      <c r="E38792" s="1433"/>
      <c r="K38792" s="1433"/>
      <c r="L38792" s="1334"/>
    </row>
    <row r="38793" spans="1:12" ht="24" customHeight="1">
      <c r="A38793" s="1355"/>
      <c r="B38793" s="1355"/>
      <c r="C38793" s="1433"/>
      <c r="E38793" s="1433"/>
      <c r="K38793" s="1433"/>
      <c r="L38793" s="1334"/>
    </row>
    <row r="38794" spans="1:12" ht="24" customHeight="1">
      <c r="A38794" s="1355"/>
      <c r="B38794" s="1355"/>
      <c r="C38794" s="1433"/>
      <c r="E38794" s="1433"/>
      <c r="K38794" s="1433"/>
      <c r="L38794" s="1334"/>
    </row>
    <row r="38795" spans="1:12" ht="24" customHeight="1">
      <c r="A38795" s="1355"/>
      <c r="B38795" s="1355"/>
      <c r="C38795" s="1433"/>
      <c r="E38795" s="1433"/>
      <c r="K38795" s="1433"/>
      <c r="L38795" s="1334"/>
    </row>
    <row r="38796" spans="1:12" ht="24" customHeight="1">
      <c r="A38796" s="1355"/>
      <c r="B38796" s="1355"/>
      <c r="C38796" s="1433"/>
      <c r="E38796" s="1433"/>
      <c r="K38796" s="1433"/>
      <c r="L38796" s="1334"/>
    </row>
    <row r="38797" spans="1:12" ht="24" customHeight="1">
      <c r="A38797" s="1355"/>
      <c r="B38797" s="1355"/>
      <c r="C38797" s="1433"/>
      <c r="E38797" s="1433"/>
      <c r="K38797" s="1433"/>
      <c r="L38797" s="1334"/>
    </row>
    <row r="38798" spans="1:12" ht="24" customHeight="1">
      <c r="A38798" s="1355"/>
      <c r="B38798" s="1355"/>
      <c r="C38798" s="1433"/>
      <c r="E38798" s="1433"/>
      <c r="K38798" s="1433"/>
      <c r="L38798" s="1334"/>
    </row>
    <row r="38799" spans="1:12" ht="24" customHeight="1">
      <c r="A38799" s="1355"/>
      <c r="B38799" s="1355"/>
      <c r="C38799" s="1433"/>
      <c r="E38799" s="1433"/>
      <c r="K38799" s="1433"/>
      <c r="L38799" s="1334"/>
    </row>
    <row r="38800" spans="1:12" ht="24" customHeight="1">
      <c r="A38800" s="1355"/>
      <c r="B38800" s="1355"/>
      <c r="C38800" s="1433"/>
      <c r="E38800" s="1433"/>
      <c r="K38800" s="1433"/>
      <c r="L38800" s="1334"/>
    </row>
    <row r="38801" spans="1:12" ht="24" customHeight="1">
      <c r="A38801" s="1355"/>
      <c r="B38801" s="1355"/>
      <c r="C38801" s="1433"/>
      <c r="E38801" s="1433"/>
      <c r="K38801" s="1433"/>
      <c r="L38801" s="1334"/>
    </row>
    <row r="38802" spans="1:12" ht="24" customHeight="1">
      <c r="A38802" s="1355"/>
      <c r="B38802" s="1355"/>
      <c r="C38802" s="1433"/>
      <c r="E38802" s="1433"/>
      <c r="K38802" s="1433"/>
      <c r="L38802" s="1334"/>
    </row>
    <row r="38803" spans="1:12" ht="24" customHeight="1">
      <c r="A38803" s="1355"/>
      <c r="B38803" s="1355"/>
      <c r="C38803" s="1433"/>
      <c r="E38803" s="1433"/>
      <c r="K38803" s="1433"/>
      <c r="L38803" s="1334"/>
    </row>
    <row r="38804" spans="1:12" ht="24" customHeight="1">
      <c r="A38804" s="1355"/>
      <c r="B38804" s="1355"/>
      <c r="C38804" s="1433"/>
      <c r="E38804" s="1433"/>
      <c r="K38804" s="1433"/>
      <c r="L38804" s="1334"/>
    </row>
    <row r="38805" spans="1:12" ht="24" customHeight="1">
      <c r="A38805" s="1355"/>
      <c r="B38805" s="1355"/>
      <c r="C38805" s="1433"/>
      <c r="E38805" s="1433"/>
      <c r="K38805" s="1433"/>
      <c r="L38805" s="1334"/>
    </row>
    <row r="38806" spans="1:12" ht="24" customHeight="1">
      <c r="A38806" s="1355"/>
      <c r="B38806" s="1355"/>
      <c r="C38806" s="1433"/>
      <c r="E38806" s="1433"/>
      <c r="K38806" s="1433"/>
      <c r="L38806" s="1334"/>
    </row>
    <row r="38807" spans="1:12" ht="24" customHeight="1">
      <c r="A38807" s="1355"/>
      <c r="B38807" s="1355"/>
      <c r="C38807" s="1433"/>
      <c r="E38807" s="1433"/>
      <c r="K38807" s="1433"/>
      <c r="L38807" s="1334"/>
    </row>
    <row r="38808" spans="1:12" ht="24" customHeight="1">
      <c r="A38808" s="1355"/>
      <c r="B38808" s="1355"/>
      <c r="C38808" s="1433"/>
      <c r="E38808" s="1433"/>
      <c r="K38808" s="1433"/>
      <c r="L38808" s="1334"/>
    </row>
    <row r="38809" spans="1:12" ht="24" customHeight="1">
      <c r="A38809" s="1355"/>
      <c r="B38809" s="1355"/>
      <c r="C38809" s="1433"/>
      <c r="E38809" s="1433"/>
      <c r="K38809" s="1433"/>
      <c r="L38809" s="1334"/>
    </row>
    <row r="38810" spans="1:12" ht="24" customHeight="1">
      <c r="A38810" s="1355"/>
      <c r="B38810" s="1355"/>
      <c r="C38810" s="1433"/>
      <c r="E38810" s="1433"/>
      <c r="K38810" s="1433"/>
      <c r="L38810" s="1334"/>
    </row>
    <row r="38811" spans="1:12" ht="24" customHeight="1">
      <c r="A38811" s="1355"/>
      <c r="B38811" s="1355"/>
      <c r="C38811" s="1433"/>
      <c r="E38811" s="1433"/>
      <c r="K38811" s="1433"/>
      <c r="L38811" s="1334"/>
    </row>
    <row r="38812" spans="1:12" ht="24" customHeight="1">
      <c r="A38812" s="1355"/>
      <c r="B38812" s="1355"/>
      <c r="C38812" s="1433"/>
      <c r="E38812" s="1433"/>
      <c r="K38812" s="1433"/>
      <c r="L38812" s="1334"/>
    </row>
    <row r="38813" spans="1:12" ht="24" customHeight="1">
      <c r="A38813" s="1355"/>
      <c r="B38813" s="1355"/>
      <c r="C38813" s="1433"/>
      <c r="E38813" s="1433"/>
      <c r="K38813" s="1433"/>
      <c r="L38813" s="1334"/>
    </row>
    <row r="38814" spans="1:12" ht="24" customHeight="1">
      <c r="A38814" s="1355"/>
      <c r="B38814" s="1355"/>
      <c r="C38814" s="1433"/>
      <c r="E38814" s="1433"/>
      <c r="K38814" s="1433"/>
      <c r="L38814" s="1334"/>
    </row>
    <row r="38815" spans="1:12" ht="24" customHeight="1">
      <c r="A38815" s="1355"/>
      <c r="B38815" s="1355"/>
      <c r="C38815" s="1433"/>
      <c r="E38815" s="1433"/>
      <c r="K38815" s="1433"/>
      <c r="L38815" s="1334"/>
    </row>
    <row r="38816" spans="1:12" ht="24" customHeight="1">
      <c r="A38816" s="1355"/>
      <c r="B38816" s="1355"/>
      <c r="C38816" s="1433"/>
      <c r="E38816" s="1433"/>
      <c r="K38816" s="1433"/>
      <c r="L38816" s="1334"/>
    </row>
    <row r="38817" spans="1:12" ht="24" customHeight="1">
      <c r="A38817" s="1355"/>
      <c r="B38817" s="1355"/>
      <c r="C38817" s="1433"/>
      <c r="E38817" s="1433"/>
      <c r="K38817" s="1433"/>
      <c r="L38817" s="1334"/>
    </row>
    <row r="38818" spans="1:12" ht="24" customHeight="1">
      <c r="A38818" s="1355"/>
      <c r="B38818" s="1355"/>
      <c r="C38818" s="1433"/>
      <c r="E38818" s="1433"/>
      <c r="K38818" s="1433"/>
      <c r="L38818" s="1334"/>
    </row>
    <row r="38819" spans="1:12" ht="24" customHeight="1">
      <c r="A38819" s="1355"/>
      <c r="B38819" s="1355"/>
      <c r="C38819" s="1433"/>
      <c r="E38819" s="1433"/>
      <c r="K38819" s="1433"/>
      <c r="L38819" s="1334"/>
    </row>
    <row r="38820" spans="1:12" ht="24" customHeight="1">
      <c r="A38820" s="1355"/>
      <c r="B38820" s="1355"/>
      <c r="C38820" s="1433"/>
      <c r="E38820" s="1433"/>
      <c r="K38820" s="1433"/>
      <c r="L38820" s="1334"/>
    </row>
    <row r="38821" spans="1:12" ht="24" customHeight="1">
      <c r="A38821" s="1355"/>
      <c r="B38821" s="1355"/>
      <c r="C38821" s="1433"/>
      <c r="E38821" s="1433"/>
      <c r="K38821" s="1433"/>
      <c r="L38821" s="1334"/>
    </row>
    <row r="38822" spans="1:12" ht="24" customHeight="1">
      <c r="A38822" s="1355"/>
      <c r="B38822" s="1355"/>
      <c r="C38822" s="1433"/>
      <c r="E38822" s="1433"/>
      <c r="K38822" s="1433"/>
      <c r="L38822" s="1334"/>
    </row>
    <row r="38823" spans="1:12" ht="24" customHeight="1">
      <c r="A38823" s="1355"/>
      <c r="B38823" s="1355"/>
      <c r="C38823" s="1433"/>
      <c r="E38823" s="1433"/>
      <c r="K38823" s="1433"/>
      <c r="L38823" s="1334"/>
    </row>
    <row r="38824" spans="1:12" ht="24" customHeight="1">
      <c r="A38824" s="1355"/>
      <c r="B38824" s="1355"/>
      <c r="C38824" s="1433"/>
      <c r="E38824" s="1433"/>
      <c r="K38824" s="1433"/>
      <c r="L38824" s="1334"/>
    </row>
    <row r="38825" spans="1:12" ht="24" customHeight="1">
      <c r="A38825" s="1355"/>
      <c r="B38825" s="1355"/>
      <c r="C38825" s="1433"/>
      <c r="E38825" s="1433"/>
      <c r="K38825" s="1433"/>
      <c r="L38825" s="1334"/>
    </row>
    <row r="38826" spans="1:12" ht="24" customHeight="1">
      <c r="A38826" s="1355"/>
      <c r="B38826" s="1355"/>
      <c r="C38826" s="1433"/>
      <c r="E38826" s="1433"/>
      <c r="K38826" s="1433"/>
      <c r="L38826" s="1334"/>
    </row>
    <row r="38827" spans="1:12" ht="24" customHeight="1">
      <c r="A38827" s="1355"/>
      <c r="B38827" s="1355"/>
      <c r="C38827" s="1433"/>
      <c r="E38827" s="1433"/>
      <c r="K38827" s="1433"/>
      <c r="L38827" s="1334"/>
    </row>
    <row r="38828" spans="1:12" ht="24" customHeight="1">
      <c r="A38828" s="1355"/>
      <c r="B38828" s="1355"/>
      <c r="C38828" s="1433"/>
      <c r="E38828" s="1433"/>
      <c r="K38828" s="1433"/>
      <c r="L38828" s="1334"/>
    </row>
    <row r="38829" spans="1:12" ht="24" customHeight="1">
      <c r="A38829" s="1355"/>
      <c r="B38829" s="1355"/>
      <c r="C38829" s="1433"/>
      <c r="E38829" s="1433"/>
      <c r="K38829" s="1433"/>
      <c r="L38829" s="1334"/>
    </row>
    <row r="38830" spans="1:12" ht="24" customHeight="1">
      <c r="A38830" s="1355"/>
      <c r="B38830" s="1355"/>
      <c r="C38830" s="1433"/>
      <c r="E38830" s="1433"/>
      <c r="K38830" s="1433"/>
      <c r="L38830" s="1334"/>
    </row>
    <row r="38831" spans="1:12" ht="24" customHeight="1">
      <c r="A38831" s="1355"/>
      <c r="B38831" s="1355"/>
      <c r="C38831" s="1433"/>
      <c r="E38831" s="1433"/>
      <c r="K38831" s="1433"/>
      <c r="L38831" s="1334"/>
    </row>
    <row r="38832" spans="1:12" ht="24" customHeight="1">
      <c r="A38832" s="1355"/>
      <c r="B38832" s="1355"/>
      <c r="C38832" s="1433"/>
      <c r="E38832" s="1433"/>
      <c r="K38832" s="1433"/>
      <c r="L38832" s="1334"/>
    </row>
    <row r="38833" spans="1:12" ht="24" customHeight="1">
      <c r="A38833" s="1355"/>
      <c r="B38833" s="1355"/>
      <c r="C38833" s="1433"/>
      <c r="E38833" s="1433"/>
      <c r="K38833" s="1433"/>
      <c r="L38833" s="1334"/>
    </row>
    <row r="38834" spans="1:12" ht="24" customHeight="1">
      <c r="A38834" s="1355"/>
      <c r="B38834" s="1355"/>
      <c r="C38834" s="1433"/>
      <c r="E38834" s="1433"/>
      <c r="K38834" s="1433"/>
      <c r="L38834" s="1334"/>
    </row>
    <row r="38835" spans="1:12" ht="24" customHeight="1">
      <c r="A38835" s="1355"/>
      <c r="B38835" s="1355"/>
      <c r="C38835" s="1433"/>
      <c r="E38835" s="1433"/>
      <c r="K38835" s="1433"/>
      <c r="L38835" s="1334"/>
    </row>
    <row r="38836" spans="1:12" ht="24" customHeight="1">
      <c r="A38836" s="1355"/>
      <c r="B38836" s="1355"/>
      <c r="C38836" s="1433"/>
      <c r="E38836" s="1433"/>
      <c r="K38836" s="1433"/>
      <c r="L38836" s="1334"/>
    </row>
    <row r="38837" spans="1:12" ht="24" customHeight="1">
      <c r="A38837" s="1355"/>
      <c r="B38837" s="1355"/>
      <c r="C38837" s="1433"/>
      <c r="E38837" s="1433"/>
      <c r="K38837" s="1433"/>
      <c r="L38837" s="1334"/>
    </row>
    <row r="38838" spans="1:12" ht="24" customHeight="1">
      <c r="A38838" s="1355"/>
      <c r="B38838" s="1355"/>
      <c r="C38838" s="1433"/>
      <c r="E38838" s="1433"/>
      <c r="K38838" s="1433"/>
      <c r="L38838" s="1334"/>
    </row>
    <row r="38839" spans="1:12" ht="24" customHeight="1">
      <c r="A38839" s="1355"/>
      <c r="B38839" s="1355"/>
      <c r="C38839" s="1433"/>
      <c r="E38839" s="1433"/>
      <c r="K38839" s="1433"/>
      <c r="L38839" s="1334"/>
    </row>
    <row r="38840" spans="1:12" ht="24" customHeight="1">
      <c r="A38840" s="1355"/>
      <c r="B38840" s="1355"/>
      <c r="C38840" s="1433"/>
      <c r="E38840" s="1433"/>
      <c r="K38840" s="1433"/>
      <c r="L38840" s="1334"/>
    </row>
    <row r="38841" spans="1:12" ht="24" customHeight="1">
      <c r="A38841" s="1355"/>
      <c r="B38841" s="1355"/>
      <c r="C38841" s="1433"/>
      <c r="E38841" s="1433"/>
      <c r="K38841" s="1433"/>
      <c r="L38841" s="1334"/>
    </row>
    <row r="38842" spans="1:12" ht="24" customHeight="1">
      <c r="A38842" s="1355"/>
      <c r="B38842" s="1355"/>
      <c r="C38842" s="1433"/>
      <c r="E38842" s="1433"/>
      <c r="K38842" s="1433"/>
      <c r="L38842" s="1334"/>
    </row>
    <row r="38843" spans="1:12" ht="24" customHeight="1">
      <c r="A38843" s="1355"/>
      <c r="B38843" s="1355"/>
      <c r="C38843" s="1433"/>
      <c r="E38843" s="1433"/>
      <c r="K38843" s="1433"/>
      <c r="L38843" s="1334"/>
    </row>
    <row r="38844" spans="1:12" ht="24" customHeight="1">
      <c r="A38844" s="1355"/>
      <c r="B38844" s="1355"/>
      <c r="C38844" s="1433"/>
      <c r="E38844" s="1433"/>
      <c r="K38844" s="1433"/>
      <c r="L38844" s="1334"/>
    </row>
    <row r="38845" spans="1:12" ht="24" customHeight="1">
      <c r="A38845" s="1355"/>
      <c r="B38845" s="1355"/>
      <c r="C38845" s="1433"/>
      <c r="E38845" s="1433"/>
      <c r="K38845" s="1433"/>
      <c r="L38845" s="1334"/>
    </row>
    <row r="38846" spans="1:12" ht="24" customHeight="1">
      <c r="A38846" s="1355"/>
      <c r="B38846" s="1355"/>
      <c r="C38846" s="1433"/>
      <c r="E38846" s="1433"/>
      <c r="K38846" s="1433"/>
      <c r="L38846" s="1334"/>
    </row>
    <row r="38847" spans="1:12" ht="24" customHeight="1">
      <c r="A38847" s="1355"/>
      <c r="B38847" s="1355"/>
      <c r="C38847" s="1433"/>
      <c r="E38847" s="1433"/>
      <c r="K38847" s="1433"/>
      <c r="L38847" s="1334"/>
    </row>
    <row r="38848" spans="1:12" ht="24" customHeight="1">
      <c r="A38848" s="1355"/>
      <c r="B38848" s="1355"/>
      <c r="C38848" s="1433"/>
      <c r="E38848" s="1433"/>
      <c r="K38848" s="1433"/>
      <c r="L38848" s="1334"/>
    </row>
    <row r="38849" spans="1:12" ht="24" customHeight="1">
      <c r="A38849" s="1355"/>
      <c r="B38849" s="1355"/>
      <c r="C38849" s="1433"/>
      <c r="E38849" s="1433"/>
      <c r="K38849" s="1433"/>
      <c r="L38849" s="1334"/>
    </row>
    <row r="38850" spans="1:12" ht="24" customHeight="1">
      <c r="A38850" s="1355"/>
      <c r="B38850" s="1355"/>
      <c r="C38850" s="1433"/>
      <c r="E38850" s="1433"/>
      <c r="K38850" s="1433"/>
      <c r="L38850" s="1334"/>
    </row>
    <row r="38851" spans="1:12" ht="24" customHeight="1">
      <c r="A38851" s="1355"/>
      <c r="B38851" s="1355"/>
      <c r="C38851" s="1433"/>
      <c r="E38851" s="1433"/>
      <c r="K38851" s="1433"/>
      <c r="L38851" s="1334"/>
    </row>
    <row r="38852" spans="1:12" ht="24" customHeight="1">
      <c r="A38852" s="1355"/>
      <c r="B38852" s="1355"/>
      <c r="C38852" s="1433"/>
      <c r="E38852" s="1433"/>
      <c r="K38852" s="1433"/>
      <c r="L38852" s="1334"/>
    </row>
    <row r="38853" spans="1:12" ht="24" customHeight="1">
      <c r="A38853" s="1355"/>
      <c r="B38853" s="1355"/>
      <c r="C38853" s="1433"/>
      <c r="E38853" s="1433"/>
      <c r="K38853" s="1433"/>
      <c r="L38853" s="1334"/>
    </row>
    <row r="38854" spans="1:12" ht="24" customHeight="1">
      <c r="A38854" s="1355"/>
      <c r="B38854" s="1355"/>
      <c r="C38854" s="1433"/>
      <c r="E38854" s="1433"/>
      <c r="K38854" s="1433"/>
      <c r="L38854" s="1334"/>
    </row>
    <row r="38855" spans="1:12" ht="24" customHeight="1">
      <c r="A38855" s="1355"/>
      <c r="B38855" s="1355"/>
      <c r="C38855" s="1433"/>
      <c r="E38855" s="1433"/>
      <c r="K38855" s="1433"/>
      <c r="L38855" s="1334"/>
    </row>
    <row r="38856" spans="1:12" ht="24" customHeight="1">
      <c r="A38856" s="1355"/>
      <c r="B38856" s="1355"/>
      <c r="C38856" s="1433"/>
      <c r="E38856" s="1433"/>
      <c r="K38856" s="1433"/>
      <c r="L38856" s="1334"/>
    </row>
    <row r="38857" spans="1:12" ht="24" customHeight="1">
      <c r="A38857" s="1355"/>
      <c r="B38857" s="1355"/>
      <c r="C38857" s="1433"/>
      <c r="E38857" s="1433"/>
      <c r="K38857" s="1433"/>
      <c r="L38857" s="1334"/>
    </row>
    <row r="38858" spans="1:12" ht="24" customHeight="1">
      <c r="A38858" s="1355"/>
      <c r="B38858" s="1355"/>
      <c r="C38858" s="1433"/>
      <c r="E38858" s="1433"/>
      <c r="K38858" s="1433"/>
      <c r="L38858" s="1334"/>
    </row>
    <row r="38859" spans="1:12" ht="24" customHeight="1">
      <c r="A38859" s="1355"/>
      <c r="B38859" s="1355"/>
      <c r="C38859" s="1433"/>
      <c r="E38859" s="1433"/>
      <c r="K38859" s="1433"/>
      <c r="L38859" s="1334"/>
    </row>
    <row r="38860" spans="1:12" ht="24" customHeight="1">
      <c r="A38860" s="1355"/>
      <c r="B38860" s="1355"/>
      <c r="C38860" s="1433"/>
      <c r="E38860" s="1433"/>
      <c r="K38860" s="1433"/>
      <c r="L38860" s="1334"/>
    </row>
    <row r="38861" spans="1:12" ht="24" customHeight="1">
      <c r="A38861" s="1355"/>
      <c r="B38861" s="1355"/>
      <c r="C38861" s="1433"/>
      <c r="E38861" s="1433"/>
      <c r="K38861" s="1433"/>
      <c r="L38861" s="1334"/>
    </row>
    <row r="38862" spans="1:12" ht="24" customHeight="1">
      <c r="A38862" s="1355"/>
      <c r="B38862" s="1355"/>
      <c r="C38862" s="1433"/>
      <c r="E38862" s="1433"/>
      <c r="K38862" s="1433"/>
      <c r="L38862" s="1334"/>
    </row>
    <row r="38863" spans="1:12" ht="24" customHeight="1">
      <c r="A38863" s="1355"/>
      <c r="B38863" s="1355"/>
      <c r="C38863" s="1433"/>
      <c r="E38863" s="1433"/>
      <c r="K38863" s="1433"/>
      <c r="L38863" s="1334"/>
    </row>
    <row r="38864" spans="1:12" ht="24" customHeight="1">
      <c r="A38864" s="1355"/>
      <c r="B38864" s="1355"/>
      <c r="C38864" s="1433"/>
      <c r="E38864" s="1433"/>
      <c r="K38864" s="1433"/>
      <c r="L38864" s="1334"/>
    </row>
    <row r="38865" spans="1:12" ht="24" customHeight="1">
      <c r="A38865" s="1355"/>
      <c r="B38865" s="1355"/>
      <c r="C38865" s="1433"/>
      <c r="E38865" s="1433"/>
      <c r="K38865" s="1433"/>
      <c r="L38865" s="1334"/>
    </row>
    <row r="38866" spans="1:12" ht="24" customHeight="1">
      <c r="A38866" s="1355"/>
      <c r="B38866" s="1355"/>
      <c r="C38866" s="1433"/>
      <c r="E38866" s="1433"/>
      <c r="K38866" s="1433"/>
      <c r="L38866" s="1334"/>
    </row>
    <row r="38867" spans="1:12" ht="24" customHeight="1">
      <c r="A38867" s="1355"/>
      <c r="B38867" s="1355"/>
      <c r="C38867" s="1433"/>
      <c r="E38867" s="1433"/>
      <c r="K38867" s="1433"/>
      <c r="L38867" s="1334"/>
    </row>
    <row r="38868" spans="1:12" ht="24" customHeight="1">
      <c r="A38868" s="1355"/>
      <c r="B38868" s="1355"/>
      <c r="C38868" s="1433"/>
      <c r="E38868" s="1433"/>
      <c r="K38868" s="1433"/>
      <c r="L38868" s="1334"/>
    </row>
    <row r="38869" spans="1:12" ht="24" customHeight="1">
      <c r="A38869" s="1355"/>
      <c r="B38869" s="1355"/>
      <c r="C38869" s="1433"/>
      <c r="E38869" s="1433"/>
      <c r="K38869" s="1433"/>
      <c r="L38869" s="1334"/>
    </row>
    <row r="38870" spans="1:12" ht="24" customHeight="1">
      <c r="A38870" s="1355"/>
      <c r="B38870" s="1355"/>
      <c r="C38870" s="1433"/>
      <c r="E38870" s="1433"/>
      <c r="K38870" s="1433"/>
      <c r="L38870" s="1334"/>
    </row>
    <row r="38871" spans="1:12" ht="24" customHeight="1">
      <c r="A38871" s="1355"/>
      <c r="B38871" s="1355"/>
      <c r="C38871" s="1433"/>
      <c r="E38871" s="1433"/>
      <c r="K38871" s="1433"/>
      <c r="L38871" s="1334"/>
    </row>
    <row r="38872" spans="1:12" ht="24" customHeight="1">
      <c r="A38872" s="1355"/>
      <c r="B38872" s="1355"/>
      <c r="C38872" s="1433"/>
      <c r="E38872" s="1433"/>
      <c r="K38872" s="1433"/>
      <c r="L38872" s="1334"/>
    </row>
    <row r="38873" spans="1:12" ht="24" customHeight="1">
      <c r="A38873" s="1355"/>
      <c r="B38873" s="1355"/>
      <c r="C38873" s="1433"/>
      <c r="E38873" s="1433"/>
      <c r="K38873" s="1433"/>
      <c r="L38873" s="1334"/>
    </row>
    <row r="38874" spans="1:12" ht="24" customHeight="1">
      <c r="A38874" s="1355"/>
      <c r="B38874" s="1355"/>
      <c r="C38874" s="1433"/>
      <c r="E38874" s="1433"/>
      <c r="K38874" s="1433"/>
      <c r="L38874" s="1334"/>
    </row>
    <row r="38875" spans="1:12" ht="24" customHeight="1">
      <c r="A38875" s="1355"/>
      <c r="B38875" s="1355"/>
      <c r="C38875" s="1433"/>
      <c r="E38875" s="1433"/>
      <c r="K38875" s="1433"/>
      <c r="L38875" s="1334"/>
    </row>
    <row r="38876" spans="1:12" ht="24" customHeight="1">
      <c r="A38876" s="1355"/>
      <c r="B38876" s="1355"/>
      <c r="C38876" s="1433"/>
      <c r="E38876" s="1433"/>
      <c r="K38876" s="1433"/>
      <c r="L38876" s="1334"/>
    </row>
    <row r="38877" spans="1:12" ht="24" customHeight="1">
      <c r="A38877" s="1355"/>
      <c r="B38877" s="1355"/>
      <c r="C38877" s="1433"/>
      <c r="E38877" s="1433"/>
      <c r="K38877" s="1433"/>
      <c r="L38877" s="1334"/>
    </row>
    <row r="38878" spans="1:12" ht="24" customHeight="1">
      <c r="A38878" s="1355"/>
      <c r="B38878" s="1355"/>
      <c r="C38878" s="1433"/>
      <c r="E38878" s="1433"/>
      <c r="K38878" s="1433"/>
      <c r="L38878" s="1334"/>
    </row>
    <row r="38879" spans="1:12" ht="24" customHeight="1">
      <c r="A38879" s="1355"/>
      <c r="B38879" s="1355"/>
      <c r="C38879" s="1433"/>
      <c r="E38879" s="1433"/>
      <c r="K38879" s="1433"/>
      <c r="L38879" s="1334"/>
    </row>
    <row r="38880" spans="1:12" ht="24" customHeight="1">
      <c r="A38880" s="1355"/>
      <c r="B38880" s="1355"/>
      <c r="C38880" s="1433"/>
      <c r="E38880" s="1433"/>
      <c r="K38880" s="1433"/>
      <c r="L38880" s="1334"/>
    </row>
    <row r="38881" spans="1:12" ht="24" customHeight="1">
      <c r="A38881" s="1355"/>
      <c r="B38881" s="1355"/>
      <c r="C38881" s="1433"/>
      <c r="E38881" s="1433"/>
      <c r="K38881" s="1433"/>
      <c r="L38881" s="1334"/>
    </row>
    <row r="38882" spans="1:12" ht="24" customHeight="1">
      <c r="A38882" s="1355"/>
      <c r="B38882" s="1355"/>
      <c r="C38882" s="1433"/>
      <c r="E38882" s="1433"/>
      <c r="K38882" s="1433"/>
      <c r="L38882" s="1334"/>
    </row>
    <row r="38883" spans="1:12" ht="24" customHeight="1">
      <c r="A38883" s="1355"/>
      <c r="B38883" s="1355"/>
      <c r="C38883" s="1433"/>
      <c r="E38883" s="1433"/>
      <c r="K38883" s="1433"/>
      <c r="L38883" s="1334"/>
    </row>
    <row r="38884" spans="1:12" ht="24" customHeight="1">
      <c r="A38884" s="1355"/>
      <c r="B38884" s="1355"/>
      <c r="C38884" s="1433"/>
      <c r="E38884" s="1433"/>
      <c r="K38884" s="1433"/>
      <c r="L38884" s="1334"/>
    </row>
    <row r="38885" spans="1:12" ht="24" customHeight="1">
      <c r="A38885" s="1355"/>
      <c r="B38885" s="1355"/>
      <c r="C38885" s="1433"/>
      <c r="E38885" s="1433"/>
      <c r="K38885" s="1433"/>
      <c r="L38885" s="1334"/>
    </row>
    <row r="38886" spans="1:12" ht="24" customHeight="1">
      <c r="A38886" s="1355"/>
      <c r="B38886" s="1355"/>
      <c r="C38886" s="1433"/>
      <c r="E38886" s="1433"/>
      <c r="K38886" s="1433"/>
      <c r="L38886" s="1334"/>
    </row>
    <row r="38887" spans="1:12" ht="24" customHeight="1">
      <c r="A38887" s="1355"/>
      <c r="B38887" s="1355"/>
      <c r="C38887" s="1433"/>
      <c r="E38887" s="1433"/>
      <c r="K38887" s="1433"/>
      <c r="L38887" s="1334"/>
    </row>
    <row r="38888" spans="1:12" ht="24" customHeight="1">
      <c r="A38888" s="1355"/>
      <c r="B38888" s="1355"/>
      <c r="C38888" s="1433"/>
      <c r="E38888" s="1433"/>
      <c r="K38888" s="1433"/>
      <c r="L38888" s="1334"/>
    </row>
    <row r="38889" spans="1:12" ht="24" customHeight="1">
      <c r="A38889" s="1355"/>
      <c r="B38889" s="1355"/>
      <c r="C38889" s="1433"/>
      <c r="E38889" s="1433"/>
      <c r="K38889" s="1433"/>
      <c r="L38889" s="1334"/>
    </row>
    <row r="38890" spans="1:12" ht="24" customHeight="1">
      <c r="A38890" s="1355"/>
      <c r="B38890" s="1355"/>
      <c r="C38890" s="1433"/>
      <c r="E38890" s="1433"/>
      <c r="K38890" s="1433"/>
      <c r="L38890" s="1334"/>
    </row>
    <row r="38891" spans="1:12" ht="24" customHeight="1">
      <c r="A38891" s="1355"/>
      <c r="B38891" s="1355"/>
      <c r="C38891" s="1433"/>
      <c r="E38891" s="1433"/>
      <c r="K38891" s="1433"/>
      <c r="L38891" s="1334"/>
    </row>
    <row r="38892" spans="1:12" ht="24" customHeight="1">
      <c r="A38892" s="1355"/>
      <c r="B38892" s="1355"/>
      <c r="C38892" s="1433"/>
      <c r="E38892" s="1433"/>
      <c r="K38892" s="1433"/>
      <c r="L38892" s="1334"/>
    </row>
    <row r="38893" spans="1:12" ht="24" customHeight="1">
      <c r="A38893" s="1355"/>
      <c r="B38893" s="1355"/>
      <c r="C38893" s="1433"/>
      <c r="E38893" s="1433"/>
      <c r="K38893" s="1433"/>
      <c r="L38893" s="1334"/>
    </row>
    <row r="38894" spans="1:12" ht="24" customHeight="1">
      <c r="A38894" s="1355"/>
      <c r="B38894" s="1355"/>
      <c r="C38894" s="1433"/>
      <c r="E38894" s="1433"/>
      <c r="K38894" s="1433"/>
      <c r="L38894" s="1334"/>
    </row>
    <row r="38895" spans="1:12" ht="24" customHeight="1">
      <c r="A38895" s="1355"/>
      <c r="B38895" s="1355"/>
      <c r="C38895" s="1433"/>
      <c r="E38895" s="1433"/>
      <c r="K38895" s="1433"/>
      <c r="L38895" s="1334"/>
    </row>
    <row r="38896" spans="1:12" ht="24" customHeight="1">
      <c r="A38896" s="1355"/>
      <c r="B38896" s="1355"/>
      <c r="C38896" s="1433"/>
      <c r="E38896" s="1433"/>
      <c r="K38896" s="1433"/>
      <c r="L38896" s="1334"/>
    </row>
    <row r="38897" spans="1:12" ht="24" customHeight="1">
      <c r="A38897" s="1355"/>
      <c r="B38897" s="1355"/>
      <c r="C38897" s="1433"/>
      <c r="E38897" s="1433"/>
      <c r="K38897" s="1433"/>
      <c r="L38897" s="1334"/>
    </row>
    <row r="38898" spans="1:12" ht="24" customHeight="1">
      <c r="A38898" s="1355"/>
      <c r="B38898" s="1355"/>
      <c r="C38898" s="1433"/>
      <c r="E38898" s="1433"/>
      <c r="K38898" s="1433"/>
      <c r="L38898" s="1334"/>
    </row>
    <row r="38899" spans="1:12" ht="24" customHeight="1">
      <c r="A38899" s="1355"/>
      <c r="B38899" s="1355"/>
      <c r="C38899" s="1433"/>
      <c r="E38899" s="1433"/>
      <c r="K38899" s="1433"/>
      <c r="L38899" s="1334"/>
    </row>
    <row r="38900" spans="1:12" ht="24" customHeight="1">
      <c r="A38900" s="1355"/>
      <c r="B38900" s="1355"/>
      <c r="C38900" s="1433"/>
      <c r="E38900" s="1433"/>
      <c r="K38900" s="1433"/>
      <c r="L38900" s="1334"/>
    </row>
    <row r="38901" spans="1:12" ht="24" customHeight="1">
      <c r="A38901" s="1355"/>
      <c r="B38901" s="1355"/>
      <c r="C38901" s="1433"/>
      <c r="E38901" s="1433"/>
      <c r="K38901" s="1433"/>
      <c r="L38901" s="1334"/>
    </row>
    <row r="38902" spans="1:12" ht="24" customHeight="1">
      <c r="A38902" s="1355"/>
      <c r="B38902" s="1355"/>
      <c r="C38902" s="1433"/>
      <c r="E38902" s="1433"/>
      <c r="K38902" s="1433"/>
      <c r="L38902" s="1334"/>
    </row>
    <row r="38903" spans="1:12" ht="24" customHeight="1">
      <c r="A38903" s="1355"/>
      <c r="B38903" s="1355"/>
      <c r="C38903" s="1433"/>
      <c r="E38903" s="1433"/>
      <c r="K38903" s="1433"/>
      <c r="L38903" s="1334"/>
    </row>
    <row r="38904" spans="1:12" ht="24" customHeight="1">
      <c r="A38904" s="1355"/>
      <c r="B38904" s="1355"/>
      <c r="C38904" s="1433"/>
      <c r="E38904" s="1433"/>
      <c r="K38904" s="1433"/>
      <c r="L38904" s="1334"/>
    </row>
    <row r="38905" spans="1:12" ht="24" customHeight="1">
      <c r="A38905" s="1355"/>
      <c r="B38905" s="1355"/>
      <c r="C38905" s="1433"/>
      <c r="E38905" s="1433"/>
      <c r="K38905" s="1433"/>
      <c r="L38905" s="1334"/>
    </row>
    <row r="38906" spans="1:12" ht="24" customHeight="1">
      <c r="A38906" s="1355"/>
      <c r="B38906" s="1355"/>
      <c r="C38906" s="1433"/>
      <c r="E38906" s="1433"/>
      <c r="K38906" s="1433"/>
      <c r="L38906" s="1334"/>
    </row>
    <row r="38907" spans="1:12" ht="24" customHeight="1">
      <c r="A38907" s="1355"/>
      <c r="B38907" s="1355"/>
      <c r="C38907" s="1433"/>
      <c r="E38907" s="1433"/>
      <c r="K38907" s="1433"/>
      <c r="L38907" s="1334"/>
    </row>
    <row r="38908" spans="1:12" ht="24" customHeight="1">
      <c r="A38908" s="1355"/>
      <c r="B38908" s="1355"/>
      <c r="C38908" s="1433"/>
      <c r="E38908" s="1433"/>
      <c r="K38908" s="1433"/>
      <c r="L38908" s="1334"/>
    </row>
    <row r="38909" spans="1:12" ht="24" customHeight="1">
      <c r="A38909" s="1355"/>
      <c r="B38909" s="1355"/>
      <c r="C38909" s="1433"/>
      <c r="E38909" s="1433"/>
      <c r="K38909" s="1433"/>
      <c r="L38909" s="1334"/>
    </row>
    <row r="38910" spans="1:12" ht="24" customHeight="1">
      <c r="A38910" s="1355"/>
      <c r="B38910" s="1355"/>
      <c r="C38910" s="1433"/>
      <c r="E38910" s="1433"/>
      <c r="K38910" s="1433"/>
      <c r="L38910" s="1334"/>
    </row>
    <row r="38911" spans="1:12" ht="24" customHeight="1">
      <c r="A38911" s="1355"/>
      <c r="B38911" s="1355"/>
      <c r="C38911" s="1433"/>
      <c r="E38911" s="1433"/>
      <c r="K38911" s="1433"/>
      <c r="L38911" s="1334"/>
    </row>
    <row r="38912" spans="1:12" ht="24" customHeight="1">
      <c r="A38912" s="1355"/>
      <c r="B38912" s="1355"/>
      <c r="C38912" s="1433"/>
      <c r="E38912" s="1433"/>
      <c r="K38912" s="1433"/>
      <c r="L38912" s="1334"/>
    </row>
    <row r="38913" spans="1:12" ht="24" customHeight="1">
      <c r="A38913" s="1355"/>
      <c r="B38913" s="1355"/>
      <c r="C38913" s="1433"/>
      <c r="E38913" s="1433"/>
      <c r="K38913" s="1433"/>
      <c r="L38913" s="1334"/>
    </row>
    <row r="38914" spans="1:12" ht="24" customHeight="1">
      <c r="A38914" s="1355"/>
      <c r="B38914" s="1355"/>
      <c r="C38914" s="1433"/>
      <c r="E38914" s="1433"/>
      <c r="K38914" s="1433"/>
      <c r="L38914" s="1334"/>
    </row>
    <row r="38915" spans="1:12" ht="24" customHeight="1">
      <c r="A38915" s="1355"/>
      <c r="B38915" s="1355"/>
      <c r="C38915" s="1433"/>
      <c r="E38915" s="1433"/>
      <c r="K38915" s="1433"/>
      <c r="L38915" s="1334"/>
    </row>
    <row r="38916" spans="1:12" ht="24" customHeight="1">
      <c r="A38916" s="1355"/>
      <c r="B38916" s="1355"/>
      <c r="C38916" s="1433"/>
      <c r="E38916" s="1433"/>
      <c r="K38916" s="1433"/>
      <c r="L38916" s="1334"/>
    </row>
    <row r="38917" spans="1:12" ht="24" customHeight="1">
      <c r="A38917" s="1355"/>
      <c r="B38917" s="1355"/>
      <c r="C38917" s="1433"/>
      <c r="E38917" s="1433"/>
      <c r="K38917" s="1433"/>
      <c r="L38917" s="1334"/>
    </row>
    <row r="38918" spans="1:12" ht="24" customHeight="1">
      <c r="A38918" s="1355"/>
      <c r="B38918" s="1355"/>
      <c r="C38918" s="1433"/>
      <c r="E38918" s="1433"/>
      <c r="K38918" s="1433"/>
      <c r="L38918" s="1334"/>
    </row>
    <row r="38919" spans="1:12" ht="24" customHeight="1">
      <c r="A38919" s="1355"/>
      <c r="B38919" s="1355"/>
      <c r="C38919" s="1433"/>
      <c r="E38919" s="1433"/>
      <c r="K38919" s="1433"/>
      <c r="L38919" s="1334"/>
    </row>
    <row r="38920" spans="1:12" ht="24" customHeight="1">
      <c r="A38920" s="1355"/>
      <c r="B38920" s="1355"/>
      <c r="C38920" s="1433"/>
      <c r="E38920" s="1433"/>
      <c r="K38920" s="1433"/>
      <c r="L38920" s="1334"/>
    </row>
    <row r="38921" spans="1:12" ht="24" customHeight="1">
      <c r="A38921" s="1355"/>
      <c r="B38921" s="1355"/>
      <c r="C38921" s="1433"/>
      <c r="E38921" s="1433"/>
      <c r="K38921" s="1433"/>
      <c r="L38921" s="1334"/>
    </row>
    <row r="38922" spans="1:12" ht="24" customHeight="1">
      <c r="A38922" s="1355"/>
      <c r="B38922" s="1355"/>
      <c r="C38922" s="1433"/>
      <c r="E38922" s="1433"/>
      <c r="K38922" s="1433"/>
      <c r="L38922" s="1334"/>
    </row>
    <row r="38923" spans="1:12" ht="24" customHeight="1">
      <c r="A38923" s="1355"/>
      <c r="B38923" s="1355"/>
      <c r="C38923" s="1433"/>
      <c r="E38923" s="1433"/>
      <c r="K38923" s="1433"/>
      <c r="L38923" s="1334"/>
    </row>
    <row r="38924" spans="1:12" ht="24" customHeight="1">
      <c r="A38924" s="1355"/>
      <c r="B38924" s="1355"/>
      <c r="C38924" s="1433"/>
      <c r="E38924" s="1433"/>
      <c r="K38924" s="1433"/>
      <c r="L38924" s="1334"/>
    </row>
    <row r="38925" spans="1:12" ht="24" customHeight="1">
      <c r="A38925" s="1355"/>
      <c r="B38925" s="1355"/>
      <c r="C38925" s="1433"/>
      <c r="E38925" s="1433"/>
      <c r="K38925" s="1433"/>
      <c r="L38925" s="1334"/>
    </row>
    <row r="38926" spans="1:12" ht="24" customHeight="1">
      <c r="A38926" s="1355"/>
      <c r="B38926" s="1355"/>
      <c r="C38926" s="1433"/>
      <c r="E38926" s="1433"/>
      <c r="K38926" s="1433"/>
      <c r="L38926" s="1334"/>
    </row>
    <row r="38927" spans="1:12" ht="24" customHeight="1">
      <c r="A38927" s="1355"/>
      <c r="B38927" s="1355"/>
      <c r="C38927" s="1433"/>
      <c r="E38927" s="1433"/>
      <c r="K38927" s="1433"/>
      <c r="L38927" s="1334"/>
    </row>
    <row r="38928" spans="1:12" ht="24" customHeight="1">
      <c r="A38928" s="1355"/>
      <c r="B38928" s="1355"/>
      <c r="C38928" s="1433"/>
      <c r="E38928" s="1433"/>
      <c r="K38928" s="1433"/>
      <c r="L38928" s="1334"/>
    </row>
    <row r="38929" spans="1:12" ht="24" customHeight="1">
      <c r="A38929" s="1355"/>
      <c r="B38929" s="1355"/>
      <c r="C38929" s="1433"/>
      <c r="E38929" s="1433"/>
      <c r="K38929" s="1433"/>
      <c r="L38929" s="1334"/>
    </row>
    <row r="38930" spans="1:12" ht="24" customHeight="1">
      <c r="A38930" s="1355"/>
      <c r="B38930" s="1355"/>
      <c r="C38930" s="1433"/>
      <c r="E38930" s="1433"/>
      <c r="K38930" s="1433"/>
      <c r="L38930" s="1334"/>
    </row>
    <row r="38931" spans="1:12" ht="24" customHeight="1">
      <c r="A38931" s="1355"/>
      <c r="B38931" s="1355"/>
      <c r="C38931" s="1433"/>
      <c r="E38931" s="1433"/>
      <c r="K38931" s="1433"/>
      <c r="L38931" s="1334"/>
    </row>
    <row r="38932" spans="1:12" ht="24" customHeight="1">
      <c r="A38932" s="1355"/>
      <c r="B38932" s="1355"/>
      <c r="C38932" s="1433"/>
      <c r="E38932" s="1433"/>
      <c r="K38932" s="1433"/>
      <c r="L38932" s="1334"/>
    </row>
    <row r="38933" spans="1:12" ht="24" customHeight="1">
      <c r="A38933" s="1355"/>
      <c r="B38933" s="1355"/>
      <c r="C38933" s="1433"/>
      <c r="E38933" s="1433"/>
      <c r="K38933" s="1433"/>
      <c r="L38933" s="1334"/>
    </row>
    <row r="38934" spans="1:12" ht="24" customHeight="1">
      <c r="A38934" s="1355"/>
      <c r="B38934" s="1355"/>
      <c r="C38934" s="1433"/>
      <c r="E38934" s="1433"/>
      <c r="K38934" s="1433"/>
      <c r="L38934" s="1334"/>
    </row>
    <row r="38935" spans="1:12" ht="24" customHeight="1">
      <c r="A38935" s="1355"/>
      <c r="B38935" s="1355"/>
      <c r="C38935" s="1433"/>
      <c r="E38935" s="1433"/>
      <c r="K38935" s="1433"/>
      <c r="L38935" s="1334"/>
    </row>
    <row r="38936" spans="1:12" ht="24" customHeight="1">
      <c r="A38936" s="1355"/>
      <c r="B38936" s="1355"/>
      <c r="C38936" s="1433"/>
      <c r="E38936" s="1433"/>
      <c r="K38936" s="1433"/>
      <c r="L38936" s="1334"/>
    </row>
    <row r="38937" spans="1:12" ht="24" customHeight="1">
      <c r="A38937" s="1355"/>
      <c r="B38937" s="1355"/>
      <c r="C38937" s="1433"/>
      <c r="E38937" s="1433"/>
      <c r="K38937" s="1433"/>
      <c r="L38937" s="1334"/>
    </row>
    <row r="38938" spans="1:12" ht="24" customHeight="1">
      <c r="A38938" s="1355"/>
      <c r="B38938" s="1355"/>
      <c r="C38938" s="1433"/>
      <c r="E38938" s="1433"/>
      <c r="K38938" s="1433"/>
      <c r="L38938" s="1334"/>
    </row>
    <row r="38939" spans="1:12" ht="24" customHeight="1">
      <c r="A38939" s="1355"/>
      <c r="B38939" s="1355"/>
      <c r="C38939" s="1433"/>
      <c r="E38939" s="1433"/>
      <c r="K38939" s="1433"/>
      <c r="L38939" s="1334"/>
    </row>
    <row r="38940" spans="1:12" ht="24" customHeight="1">
      <c r="A38940" s="1355"/>
      <c r="B38940" s="1355"/>
      <c r="C38940" s="1433"/>
      <c r="E38940" s="1433"/>
      <c r="K38940" s="1433"/>
      <c r="L38940" s="1334"/>
    </row>
    <row r="38941" spans="1:12" ht="24" customHeight="1">
      <c r="A38941" s="1355"/>
      <c r="B38941" s="1355"/>
      <c r="C38941" s="1433"/>
      <c r="E38941" s="1433"/>
      <c r="K38941" s="1433"/>
      <c r="L38941" s="1334"/>
    </row>
    <row r="38942" spans="1:12" ht="24" customHeight="1">
      <c r="A38942" s="1355"/>
      <c r="B38942" s="1355"/>
      <c r="C38942" s="1433"/>
      <c r="E38942" s="1433"/>
      <c r="K38942" s="1433"/>
      <c r="L38942" s="1334"/>
    </row>
    <row r="38943" spans="1:12" ht="24" customHeight="1">
      <c r="A38943" s="1355"/>
      <c r="B38943" s="1355"/>
      <c r="C38943" s="1433"/>
      <c r="E38943" s="1433"/>
      <c r="K38943" s="1433"/>
      <c r="L38943" s="1334"/>
    </row>
    <row r="38944" spans="1:12" ht="24" customHeight="1">
      <c r="A38944" s="1355"/>
      <c r="B38944" s="1355"/>
      <c r="C38944" s="1433"/>
      <c r="E38944" s="1433"/>
      <c r="K38944" s="1433"/>
      <c r="L38944" s="1334"/>
    </row>
    <row r="38945" spans="1:12" ht="24" customHeight="1">
      <c r="A38945" s="1355"/>
      <c r="B38945" s="1355"/>
      <c r="C38945" s="1433"/>
      <c r="E38945" s="1433"/>
      <c r="K38945" s="1433"/>
      <c r="L38945" s="1334"/>
    </row>
    <row r="38946" spans="1:12" ht="24" customHeight="1">
      <c r="A38946" s="1355"/>
      <c r="B38946" s="1355"/>
      <c r="C38946" s="1433"/>
      <c r="E38946" s="1433"/>
      <c r="K38946" s="1433"/>
      <c r="L38946" s="1334"/>
    </row>
    <row r="38947" spans="1:12" ht="24" customHeight="1">
      <c r="A38947" s="1355"/>
      <c r="B38947" s="1355"/>
      <c r="C38947" s="1433"/>
      <c r="E38947" s="1433"/>
      <c r="K38947" s="1433"/>
      <c r="L38947" s="1334"/>
    </row>
    <row r="38948" spans="1:12" ht="24" customHeight="1">
      <c r="A38948" s="1355"/>
      <c r="B38948" s="1355"/>
      <c r="C38948" s="1433"/>
      <c r="E38948" s="1433"/>
      <c r="K38948" s="1433"/>
      <c r="L38948" s="1334"/>
    </row>
    <row r="38949" spans="1:12" ht="24" customHeight="1">
      <c r="A38949" s="1355"/>
      <c r="B38949" s="1355"/>
      <c r="C38949" s="1433"/>
      <c r="E38949" s="1433"/>
      <c r="K38949" s="1433"/>
      <c r="L38949" s="1334"/>
    </row>
    <row r="38950" spans="1:12" ht="24" customHeight="1">
      <c r="A38950" s="1355"/>
      <c r="B38950" s="1355"/>
      <c r="C38950" s="1433"/>
      <c r="E38950" s="1433"/>
      <c r="K38950" s="1433"/>
      <c r="L38950" s="1334"/>
    </row>
    <row r="38951" spans="1:12" ht="24" customHeight="1">
      <c r="A38951" s="1355"/>
      <c r="B38951" s="1355"/>
      <c r="C38951" s="1433"/>
      <c r="E38951" s="1433"/>
      <c r="K38951" s="1433"/>
      <c r="L38951" s="1334"/>
    </row>
    <row r="38952" spans="1:12" ht="24" customHeight="1">
      <c r="A38952" s="1355"/>
      <c r="B38952" s="1355"/>
      <c r="C38952" s="1433"/>
      <c r="E38952" s="1433"/>
      <c r="K38952" s="1433"/>
      <c r="L38952" s="1334"/>
    </row>
    <row r="38953" spans="1:12" ht="24" customHeight="1">
      <c r="A38953" s="1355"/>
      <c r="B38953" s="1355"/>
      <c r="C38953" s="1433"/>
      <c r="E38953" s="1433"/>
      <c r="K38953" s="1433"/>
      <c r="L38953" s="1334"/>
    </row>
    <row r="38954" spans="1:12" ht="24" customHeight="1">
      <c r="A38954" s="1355"/>
      <c r="B38954" s="1355"/>
      <c r="C38954" s="1433"/>
      <c r="E38954" s="1433"/>
      <c r="K38954" s="1433"/>
      <c r="L38954" s="1334"/>
    </row>
    <row r="38955" spans="1:12" ht="24" customHeight="1">
      <c r="A38955" s="1355"/>
      <c r="B38955" s="1355"/>
      <c r="C38955" s="1433"/>
      <c r="E38955" s="1433"/>
      <c r="K38955" s="1433"/>
      <c r="L38955" s="1334"/>
    </row>
    <row r="38956" spans="1:12" ht="24" customHeight="1">
      <c r="A38956" s="1355"/>
      <c r="B38956" s="1355"/>
      <c r="C38956" s="1433"/>
      <c r="E38956" s="1433"/>
      <c r="K38956" s="1433"/>
      <c r="L38956" s="1334"/>
    </row>
    <row r="38957" spans="1:12" ht="24" customHeight="1">
      <c r="A38957" s="1355"/>
      <c r="B38957" s="1355"/>
      <c r="C38957" s="1433"/>
      <c r="E38957" s="1433"/>
      <c r="K38957" s="1433"/>
      <c r="L38957" s="1334"/>
    </row>
    <row r="38958" spans="1:12" ht="24" customHeight="1">
      <c r="A38958" s="1355"/>
      <c r="B38958" s="1355"/>
      <c r="C38958" s="1433"/>
      <c r="E38958" s="1433"/>
      <c r="K38958" s="1433"/>
      <c r="L38958" s="1334"/>
    </row>
    <row r="38959" spans="1:12" ht="24" customHeight="1">
      <c r="A38959" s="1355"/>
      <c r="B38959" s="1355"/>
      <c r="C38959" s="1433"/>
      <c r="E38959" s="1433"/>
      <c r="K38959" s="1433"/>
      <c r="L38959" s="1334"/>
    </row>
    <row r="38960" spans="1:12" ht="24" customHeight="1">
      <c r="A38960" s="1355"/>
      <c r="B38960" s="1355"/>
      <c r="C38960" s="1433"/>
      <c r="E38960" s="1433"/>
      <c r="K38960" s="1433"/>
      <c r="L38960" s="1334"/>
    </row>
    <row r="38961" spans="1:12" ht="24" customHeight="1">
      <c r="A38961" s="1355"/>
      <c r="B38961" s="1355"/>
      <c r="C38961" s="1433"/>
      <c r="E38961" s="1433"/>
      <c r="K38961" s="1433"/>
      <c r="L38961" s="1334"/>
    </row>
    <row r="38962" spans="1:12" ht="24" customHeight="1">
      <c r="A38962" s="1355"/>
      <c r="B38962" s="1355"/>
      <c r="C38962" s="1433"/>
      <c r="E38962" s="1433"/>
      <c r="K38962" s="1433"/>
      <c r="L38962" s="1334"/>
    </row>
    <row r="38963" spans="1:12" ht="24" customHeight="1">
      <c r="A38963" s="1355"/>
      <c r="B38963" s="1355"/>
      <c r="C38963" s="1433"/>
      <c r="E38963" s="1433"/>
      <c r="K38963" s="1433"/>
      <c r="L38963" s="1334"/>
    </row>
    <row r="38964" spans="1:12" ht="24" customHeight="1">
      <c r="A38964" s="1355"/>
      <c r="B38964" s="1355"/>
      <c r="C38964" s="1433"/>
      <c r="E38964" s="1433"/>
      <c r="K38964" s="1433"/>
      <c r="L38964" s="1334"/>
    </row>
    <row r="38965" spans="1:12" ht="24" customHeight="1">
      <c r="A38965" s="1355"/>
      <c r="B38965" s="1355"/>
      <c r="C38965" s="1433"/>
      <c r="E38965" s="1433"/>
      <c r="K38965" s="1433"/>
      <c r="L38965" s="1334"/>
    </row>
    <row r="38966" spans="1:12" ht="24" customHeight="1">
      <c r="A38966" s="1355"/>
      <c r="B38966" s="1355"/>
      <c r="C38966" s="1433"/>
      <c r="E38966" s="1433"/>
      <c r="K38966" s="1433"/>
      <c r="L38966" s="1334"/>
    </row>
    <row r="38967" spans="1:12" ht="24" customHeight="1">
      <c r="A38967" s="1355"/>
      <c r="B38967" s="1355"/>
      <c r="C38967" s="1433"/>
      <c r="E38967" s="1433"/>
      <c r="K38967" s="1433"/>
      <c r="L38967" s="1334"/>
    </row>
    <row r="38968" spans="1:12" ht="24" customHeight="1">
      <c r="A38968" s="1355"/>
      <c r="B38968" s="1355"/>
      <c r="C38968" s="1433"/>
      <c r="E38968" s="1433"/>
      <c r="K38968" s="1433"/>
      <c r="L38968" s="1334"/>
    </row>
    <row r="38969" spans="1:12" ht="24" customHeight="1">
      <c r="A38969" s="1355"/>
      <c r="B38969" s="1355"/>
      <c r="C38969" s="1433"/>
      <c r="E38969" s="1433"/>
      <c r="K38969" s="1433"/>
      <c r="L38969" s="1334"/>
    </row>
    <row r="38970" spans="1:12" ht="24" customHeight="1">
      <c r="A38970" s="1355"/>
      <c r="B38970" s="1355"/>
      <c r="C38970" s="1433"/>
      <c r="E38970" s="1433"/>
      <c r="K38970" s="1433"/>
      <c r="L38970" s="1334"/>
    </row>
    <row r="38971" spans="1:12" ht="24" customHeight="1">
      <c r="A38971" s="1355"/>
      <c r="B38971" s="1355"/>
      <c r="C38971" s="1433"/>
      <c r="E38971" s="1433"/>
      <c r="K38971" s="1433"/>
      <c r="L38971" s="1334"/>
    </row>
    <row r="38972" spans="1:12" ht="24" customHeight="1">
      <c r="A38972" s="1355"/>
      <c r="B38972" s="1355"/>
      <c r="C38972" s="1433"/>
      <c r="E38972" s="1433"/>
      <c r="K38972" s="1433"/>
      <c r="L38972" s="1334"/>
    </row>
    <row r="38973" spans="1:12" ht="24" customHeight="1">
      <c r="A38973" s="1355"/>
      <c r="B38973" s="1355"/>
      <c r="C38973" s="1433"/>
      <c r="E38973" s="1433"/>
      <c r="K38973" s="1433"/>
      <c r="L38973" s="1334"/>
    </row>
    <row r="38974" spans="1:12" ht="24" customHeight="1">
      <c r="A38974" s="1355"/>
      <c r="B38974" s="1355"/>
      <c r="C38974" s="1433"/>
      <c r="E38974" s="1433"/>
      <c r="K38974" s="1433"/>
      <c r="L38974" s="1334"/>
    </row>
    <row r="38975" spans="1:12" ht="24" customHeight="1">
      <c r="A38975" s="1355"/>
      <c r="B38975" s="1355"/>
      <c r="C38975" s="1433"/>
      <c r="E38975" s="1433"/>
      <c r="K38975" s="1433"/>
      <c r="L38975" s="1334"/>
    </row>
    <row r="38976" spans="1:12" ht="24" customHeight="1">
      <c r="A38976" s="1355"/>
      <c r="B38976" s="1355"/>
      <c r="C38976" s="1433"/>
      <c r="E38976" s="1433"/>
      <c r="K38976" s="1433"/>
      <c r="L38976" s="1334"/>
    </row>
    <row r="38977" spans="1:12" ht="24" customHeight="1">
      <c r="A38977" s="1355"/>
      <c r="B38977" s="1355"/>
      <c r="C38977" s="1433"/>
      <c r="E38977" s="1433"/>
      <c r="K38977" s="1433"/>
      <c r="L38977" s="1334"/>
    </row>
    <row r="38978" spans="1:12" ht="24" customHeight="1">
      <c r="A38978" s="1355"/>
      <c r="B38978" s="1355"/>
      <c r="C38978" s="1433"/>
      <c r="E38978" s="1433"/>
      <c r="K38978" s="1433"/>
      <c r="L38978" s="1334"/>
    </row>
    <row r="38979" spans="1:12" ht="24" customHeight="1">
      <c r="A38979" s="1355"/>
      <c r="B38979" s="1355"/>
      <c r="C38979" s="1433"/>
      <c r="E38979" s="1433"/>
      <c r="K38979" s="1433"/>
      <c r="L38979" s="1334"/>
    </row>
    <row r="38980" spans="1:12" ht="24" customHeight="1">
      <c r="A38980" s="1355"/>
      <c r="B38980" s="1355"/>
      <c r="C38980" s="1433"/>
      <c r="E38980" s="1433"/>
      <c r="K38980" s="1433"/>
      <c r="L38980" s="1334"/>
    </row>
    <row r="38981" spans="1:12" ht="24" customHeight="1">
      <c r="A38981" s="1355"/>
      <c r="B38981" s="1355"/>
      <c r="C38981" s="1433"/>
      <c r="E38981" s="1433"/>
      <c r="K38981" s="1433"/>
      <c r="L38981" s="1334"/>
    </row>
    <row r="38982" spans="1:12" ht="24" customHeight="1">
      <c r="A38982" s="1355"/>
      <c r="B38982" s="1355"/>
      <c r="C38982" s="1433"/>
      <c r="E38982" s="1433"/>
      <c r="K38982" s="1433"/>
      <c r="L38982" s="1334"/>
    </row>
    <row r="38983" spans="1:12" ht="24" customHeight="1">
      <c r="A38983" s="1355"/>
      <c r="B38983" s="1355"/>
      <c r="C38983" s="1433"/>
      <c r="E38983" s="1433"/>
      <c r="K38983" s="1433"/>
      <c r="L38983" s="1334"/>
    </row>
    <row r="38984" spans="1:12" ht="24" customHeight="1">
      <c r="A38984" s="1355"/>
      <c r="B38984" s="1355"/>
      <c r="C38984" s="1433"/>
      <c r="E38984" s="1433"/>
      <c r="K38984" s="1433"/>
      <c r="L38984" s="1334"/>
    </row>
    <row r="38985" spans="1:12" ht="24" customHeight="1">
      <c r="A38985" s="1355"/>
      <c r="B38985" s="1355"/>
      <c r="C38985" s="1433"/>
      <c r="E38985" s="1433"/>
      <c r="K38985" s="1433"/>
      <c r="L38985" s="1334"/>
    </row>
    <row r="38986" spans="1:12" ht="24" customHeight="1">
      <c r="A38986" s="1355"/>
      <c r="B38986" s="1355"/>
      <c r="C38986" s="1433"/>
      <c r="E38986" s="1433"/>
      <c r="K38986" s="1433"/>
      <c r="L38986" s="1334"/>
    </row>
    <row r="38987" spans="1:12" ht="24" customHeight="1">
      <c r="A38987" s="1355"/>
      <c r="B38987" s="1355"/>
      <c r="C38987" s="1433"/>
      <c r="E38987" s="1433"/>
      <c r="K38987" s="1433"/>
      <c r="L38987" s="1334"/>
    </row>
    <row r="38988" spans="1:12" ht="24" customHeight="1">
      <c r="A38988" s="1355"/>
      <c r="B38988" s="1355"/>
      <c r="C38988" s="1433"/>
      <c r="E38988" s="1433"/>
      <c r="K38988" s="1433"/>
      <c r="L38988" s="1334"/>
    </row>
    <row r="38989" spans="1:12" ht="24" customHeight="1">
      <c r="A38989" s="1355"/>
      <c r="B38989" s="1355"/>
      <c r="C38989" s="1433"/>
      <c r="E38989" s="1433"/>
      <c r="K38989" s="1433"/>
      <c r="L38989" s="1334"/>
    </row>
    <row r="38990" spans="1:12" ht="24" customHeight="1">
      <c r="A38990" s="1355"/>
      <c r="B38990" s="1355"/>
      <c r="C38990" s="1433"/>
      <c r="E38990" s="1433"/>
      <c r="K38990" s="1433"/>
      <c r="L38990" s="1334"/>
    </row>
    <row r="38991" spans="1:12" ht="24" customHeight="1">
      <c r="A38991" s="1355"/>
      <c r="B38991" s="1355"/>
      <c r="C38991" s="1433"/>
      <c r="E38991" s="1433"/>
      <c r="K38991" s="1433"/>
      <c r="L38991" s="1334"/>
    </row>
    <row r="38992" spans="1:12" ht="24" customHeight="1">
      <c r="A38992" s="1355"/>
      <c r="B38992" s="1355"/>
      <c r="C38992" s="1433"/>
      <c r="E38992" s="1433"/>
      <c r="K38992" s="1433"/>
      <c r="L38992" s="1334"/>
    </row>
    <row r="38993" spans="1:12" ht="24" customHeight="1">
      <c r="A38993" s="1355"/>
      <c r="B38993" s="1355"/>
      <c r="C38993" s="1433"/>
      <c r="E38993" s="1433"/>
      <c r="K38993" s="1433"/>
      <c r="L38993" s="1334"/>
    </row>
    <row r="38994" spans="1:12" ht="24" customHeight="1">
      <c r="A38994" s="1355"/>
      <c r="B38994" s="1355"/>
      <c r="C38994" s="1433"/>
      <c r="E38994" s="1433"/>
      <c r="K38994" s="1433"/>
      <c r="L38994" s="1334"/>
    </row>
    <row r="38995" spans="1:12" ht="24" customHeight="1">
      <c r="A38995" s="1355"/>
      <c r="B38995" s="1355"/>
      <c r="C38995" s="1433"/>
      <c r="E38995" s="1433"/>
      <c r="K38995" s="1433"/>
      <c r="L38995" s="1334"/>
    </row>
    <row r="38996" spans="1:12" ht="24" customHeight="1">
      <c r="A38996" s="1355"/>
      <c r="B38996" s="1355"/>
      <c r="C38996" s="1433"/>
      <c r="E38996" s="1433"/>
      <c r="K38996" s="1433"/>
      <c r="L38996" s="1334"/>
    </row>
    <row r="38997" spans="1:12" ht="24" customHeight="1">
      <c r="A38997" s="1355"/>
      <c r="B38997" s="1355"/>
      <c r="C38997" s="1433"/>
      <c r="E38997" s="1433"/>
      <c r="K38997" s="1433"/>
      <c r="L38997" s="1334"/>
    </row>
    <row r="38998" spans="1:12" ht="24" customHeight="1">
      <c r="A38998" s="1355"/>
      <c r="B38998" s="1355"/>
      <c r="C38998" s="1433"/>
      <c r="E38998" s="1433"/>
      <c r="K38998" s="1433"/>
      <c r="L38998" s="1334"/>
    </row>
    <row r="38999" spans="1:12" ht="24" customHeight="1">
      <c r="A38999" s="1355"/>
      <c r="B38999" s="1355"/>
      <c r="C38999" s="1433"/>
      <c r="E38999" s="1433"/>
      <c r="K38999" s="1433"/>
      <c r="L38999" s="1334"/>
    </row>
    <row r="39000" spans="1:12" ht="24" customHeight="1">
      <c r="A39000" s="1355"/>
      <c r="B39000" s="1355"/>
      <c r="C39000" s="1433"/>
      <c r="E39000" s="1433"/>
      <c r="K39000" s="1433"/>
      <c r="L39000" s="1334"/>
    </row>
    <row r="39001" spans="1:12" ht="24" customHeight="1">
      <c r="A39001" s="1355"/>
      <c r="B39001" s="1355"/>
      <c r="C39001" s="1433"/>
      <c r="E39001" s="1433"/>
      <c r="K39001" s="1433"/>
      <c r="L39001" s="1334"/>
    </row>
    <row r="39002" spans="1:12" ht="24" customHeight="1">
      <c r="A39002" s="1355"/>
      <c r="B39002" s="1355"/>
      <c r="C39002" s="1433"/>
      <c r="E39002" s="1433"/>
      <c r="K39002" s="1433"/>
      <c r="L39002" s="1334"/>
    </row>
    <row r="39003" spans="1:12" ht="24" customHeight="1">
      <c r="A39003" s="1355"/>
      <c r="B39003" s="1355"/>
      <c r="C39003" s="1433"/>
      <c r="E39003" s="1433"/>
      <c r="K39003" s="1433"/>
      <c r="L39003" s="1334"/>
    </row>
    <row r="39004" spans="1:12" ht="24" customHeight="1">
      <c r="A39004" s="1355"/>
      <c r="B39004" s="1355"/>
      <c r="C39004" s="1433"/>
      <c r="E39004" s="1433"/>
      <c r="K39004" s="1433"/>
      <c r="L39004" s="1334"/>
    </row>
    <row r="39005" spans="1:12" ht="24" customHeight="1">
      <c r="A39005" s="1355"/>
      <c r="B39005" s="1355"/>
      <c r="C39005" s="1433"/>
      <c r="E39005" s="1433"/>
      <c r="K39005" s="1433"/>
      <c r="L39005" s="1334"/>
    </row>
    <row r="39006" spans="1:12" ht="24" customHeight="1">
      <c r="A39006" s="1355"/>
      <c r="B39006" s="1355"/>
      <c r="C39006" s="1433"/>
      <c r="E39006" s="1433"/>
      <c r="K39006" s="1433"/>
      <c r="L39006" s="1334"/>
    </row>
    <row r="39007" spans="1:12" ht="24" customHeight="1">
      <c r="A39007" s="1355"/>
      <c r="B39007" s="1355"/>
      <c r="C39007" s="1433"/>
      <c r="E39007" s="1433"/>
      <c r="K39007" s="1433"/>
      <c r="L39007" s="1334"/>
    </row>
    <row r="39008" spans="1:12" ht="24" customHeight="1">
      <c r="A39008" s="1355"/>
      <c r="B39008" s="1355"/>
      <c r="C39008" s="1433"/>
      <c r="E39008" s="1433"/>
      <c r="K39008" s="1433"/>
      <c r="L39008" s="1334"/>
    </row>
    <row r="39009" spans="1:12" ht="24" customHeight="1">
      <c r="A39009" s="1355"/>
      <c r="B39009" s="1355"/>
      <c r="C39009" s="1433"/>
      <c r="E39009" s="1433"/>
      <c r="K39009" s="1433"/>
      <c r="L39009" s="1334"/>
    </row>
    <row r="39010" spans="1:12" ht="24" customHeight="1">
      <c r="A39010" s="1355"/>
      <c r="B39010" s="1355"/>
      <c r="C39010" s="1433"/>
      <c r="E39010" s="1433"/>
      <c r="K39010" s="1433"/>
      <c r="L39010" s="1334"/>
    </row>
    <row r="39011" spans="1:12" ht="24" customHeight="1">
      <c r="A39011" s="1355"/>
      <c r="B39011" s="1355"/>
      <c r="C39011" s="1433"/>
      <c r="E39011" s="1433"/>
      <c r="K39011" s="1433"/>
      <c r="L39011" s="1334"/>
    </row>
    <row r="39012" spans="1:12" ht="24" customHeight="1">
      <c r="A39012" s="1355"/>
      <c r="B39012" s="1355"/>
      <c r="C39012" s="1433"/>
      <c r="E39012" s="1433"/>
      <c r="K39012" s="1433"/>
      <c r="L39012" s="1334"/>
    </row>
    <row r="39013" spans="1:12" ht="24" customHeight="1">
      <c r="A39013" s="1355"/>
      <c r="B39013" s="1355"/>
      <c r="C39013" s="1433"/>
      <c r="E39013" s="1433"/>
      <c r="K39013" s="1433"/>
      <c r="L39013" s="1334"/>
    </row>
    <row r="39014" spans="1:12" ht="24" customHeight="1">
      <c r="A39014" s="1355"/>
      <c r="B39014" s="1355"/>
      <c r="C39014" s="1433"/>
      <c r="E39014" s="1433"/>
      <c r="K39014" s="1433"/>
      <c r="L39014" s="1334"/>
    </row>
    <row r="39015" spans="1:12" ht="24" customHeight="1">
      <c r="A39015" s="1355"/>
      <c r="B39015" s="1355"/>
      <c r="C39015" s="1433"/>
      <c r="E39015" s="1433"/>
      <c r="K39015" s="1433"/>
      <c r="L39015" s="1334"/>
    </row>
    <row r="39016" spans="1:12" ht="24" customHeight="1">
      <c r="A39016" s="1355"/>
      <c r="B39016" s="1355"/>
      <c r="C39016" s="1433"/>
      <c r="E39016" s="1433"/>
      <c r="K39016" s="1433"/>
      <c r="L39016" s="1334"/>
    </row>
    <row r="39017" spans="1:12" ht="24" customHeight="1">
      <c r="A39017" s="1355"/>
      <c r="B39017" s="1355"/>
      <c r="C39017" s="1433"/>
      <c r="E39017" s="1433"/>
      <c r="K39017" s="1433"/>
      <c r="L39017" s="1334"/>
    </row>
    <row r="39018" spans="1:12" ht="24" customHeight="1">
      <c r="A39018" s="1355"/>
      <c r="B39018" s="1355"/>
      <c r="C39018" s="1433"/>
      <c r="E39018" s="1433"/>
      <c r="K39018" s="1433"/>
      <c r="L39018" s="1334"/>
    </row>
    <row r="39019" spans="1:12" ht="24" customHeight="1">
      <c r="A39019" s="1355"/>
      <c r="B39019" s="1355"/>
      <c r="C39019" s="1433"/>
      <c r="E39019" s="1433"/>
      <c r="K39019" s="1433"/>
      <c r="L39019" s="1334"/>
    </row>
    <row r="39020" spans="1:12" ht="24" customHeight="1">
      <c r="A39020" s="1355"/>
      <c r="B39020" s="1355"/>
      <c r="C39020" s="1433"/>
      <c r="E39020" s="1433"/>
      <c r="K39020" s="1433"/>
      <c r="L39020" s="1334"/>
    </row>
    <row r="39021" spans="1:12" ht="24" customHeight="1">
      <c r="A39021" s="1355"/>
      <c r="B39021" s="1355"/>
      <c r="C39021" s="1433"/>
      <c r="E39021" s="1433"/>
      <c r="K39021" s="1433"/>
      <c r="L39021" s="1334"/>
    </row>
    <row r="39022" spans="1:12" ht="24" customHeight="1">
      <c r="A39022" s="1355"/>
      <c r="B39022" s="1355"/>
      <c r="C39022" s="1433"/>
      <c r="E39022" s="1433"/>
      <c r="K39022" s="1433"/>
      <c r="L39022" s="1334"/>
    </row>
    <row r="39023" spans="1:12" ht="24" customHeight="1">
      <c r="A39023" s="1355"/>
      <c r="B39023" s="1355"/>
      <c r="C39023" s="1433"/>
      <c r="E39023" s="1433"/>
      <c r="K39023" s="1433"/>
      <c r="L39023" s="1334"/>
    </row>
    <row r="39024" spans="1:12" ht="24" customHeight="1">
      <c r="A39024" s="1355"/>
      <c r="B39024" s="1355"/>
      <c r="C39024" s="1433"/>
      <c r="E39024" s="1433"/>
      <c r="K39024" s="1433"/>
      <c r="L39024" s="1334"/>
    </row>
    <row r="39025" spans="1:12" ht="24" customHeight="1">
      <c r="A39025" s="1355"/>
      <c r="B39025" s="1355"/>
      <c r="C39025" s="1433"/>
      <c r="E39025" s="1433"/>
      <c r="K39025" s="1433"/>
      <c r="L39025" s="1334"/>
    </row>
    <row r="39026" spans="1:12" ht="24" customHeight="1">
      <c r="A39026" s="1355"/>
      <c r="B39026" s="1355"/>
      <c r="C39026" s="1433"/>
      <c r="E39026" s="1433"/>
      <c r="K39026" s="1433"/>
      <c r="L39026" s="1334"/>
    </row>
    <row r="39027" spans="1:12" ht="24" customHeight="1">
      <c r="A39027" s="1355"/>
      <c r="B39027" s="1355"/>
      <c r="C39027" s="1433"/>
      <c r="E39027" s="1433"/>
      <c r="K39027" s="1433"/>
      <c r="L39027" s="1334"/>
    </row>
    <row r="39028" spans="1:12" ht="24" customHeight="1">
      <c r="A39028" s="1355"/>
      <c r="B39028" s="1355"/>
      <c r="C39028" s="1433"/>
      <c r="E39028" s="1433"/>
      <c r="K39028" s="1433"/>
      <c r="L39028" s="1334"/>
    </row>
    <row r="39029" spans="1:12" ht="24" customHeight="1">
      <c r="A39029" s="1355"/>
      <c r="B39029" s="1355"/>
      <c r="C39029" s="1433"/>
      <c r="E39029" s="1433"/>
      <c r="K39029" s="1433"/>
      <c r="L39029" s="1334"/>
    </row>
    <row r="39030" spans="1:12" ht="24" customHeight="1">
      <c r="A39030" s="1355"/>
      <c r="B39030" s="1355"/>
      <c r="C39030" s="1433"/>
      <c r="E39030" s="1433"/>
      <c r="K39030" s="1433"/>
      <c r="L39030" s="1334"/>
    </row>
    <row r="39031" spans="1:12" ht="24" customHeight="1">
      <c r="A39031" s="1355"/>
      <c r="B39031" s="1355"/>
      <c r="C39031" s="1433"/>
      <c r="E39031" s="1433"/>
      <c r="K39031" s="1433"/>
      <c r="L39031" s="1334"/>
    </row>
    <row r="39032" spans="1:12" ht="24" customHeight="1">
      <c r="A39032" s="1355"/>
      <c r="B39032" s="1355"/>
      <c r="C39032" s="1433"/>
      <c r="E39032" s="1433"/>
      <c r="K39032" s="1433"/>
      <c r="L39032" s="1334"/>
    </row>
    <row r="39033" spans="1:12" ht="24" customHeight="1">
      <c r="A39033" s="1355"/>
      <c r="B39033" s="1355"/>
      <c r="C39033" s="1433"/>
      <c r="E39033" s="1433"/>
      <c r="K39033" s="1433"/>
      <c r="L39033" s="1334"/>
    </row>
    <row r="39034" spans="1:12" ht="24" customHeight="1">
      <c r="A39034" s="1355"/>
      <c r="B39034" s="1355"/>
      <c r="C39034" s="1433"/>
      <c r="E39034" s="1433"/>
      <c r="K39034" s="1433"/>
      <c r="L39034" s="1334"/>
    </row>
    <row r="39035" spans="1:12" ht="24" customHeight="1">
      <c r="A39035" s="1355"/>
      <c r="B39035" s="1355"/>
      <c r="C39035" s="1433"/>
      <c r="E39035" s="1433"/>
      <c r="K39035" s="1433"/>
      <c r="L39035" s="1334"/>
    </row>
    <row r="39036" spans="1:12" ht="24" customHeight="1">
      <c r="A39036" s="1355"/>
      <c r="B39036" s="1355"/>
      <c r="C39036" s="1433"/>
      <c r="E39036" s="1433"/>
      <c r="K39036" s="1433"/>
      <c r="L39036" s="1334"/>
    </row>
    <row r="39037" spans="1:12" ht="24" customHeight="1">
      <c r="A39037" s="1355"/>
      <c r="B39037" s="1355"/>
      <c r="C39037" s="1433"/>
      <c r="E39037" s="1433"/>
      <c r="K39037" s="1433"/>
      <c r="L39037" s="1334"/>
    </row>
    <row r="39038" spans="1:12" ht="24" customHeight="1">
      <c r="A39038" s="1355"/>
      <c r="B39038" s="1355"/>
      <c r="C39038" s="1433"/>
      <c r="E39038" s="1433"/>
      <c r="K39038" s="1433"/>
      <c r="L39038" s="1334"/>
    </row>
    <row r="39039" spans="1:12" ht="24" customHeight="1">
      <c r="A39039" s="1355"/>
      <c r="B39039" s="1355"/>
      <c r="C39039" s="1433"/>
      <c r="E39039" s="1433"/>
      <c r="K39039" s="1433"/>
      <c r="L39039" s="1334"/>
    </row>
    <row r="39040" spans="1:12" ht="24" customHeight="1">
      <c r="A39040" s="1355"/>
      <c r="B39040" s="1355"/>
      <c r="C39040" s="1433"/>
      <c r="E39040" s="1433"/>
      <c r="K39040" s="1433"/>
      <c r="L39040" s="1334"/>
    </row>
    <row r="39041" spans="1:12" ht="24" customHeight="1">
      <c r="A39041" s="1355"/>
      <c r="B39041" s="1355"/>
      <c r="C39041" s="1433"/>
      <c r="E39041" s="1433"/>
      <c r="K39041" s="1433"/>
      <c r="L39041" s="1334"/>
    </row>
    <row r="39042" spans="1:12" ht="24" customHeight="1">
      <c r="A39042" s="1355"/>
      <c r="B39042" s="1355"/>
      <c r="C39042" s="1433"/>
      <c r="E39042" s="1433"/>
      <c r="K39042" s="1433"/>
      <c r="L39042" s="1334"/>
    </row>
    <row r="39043" spans="1:12" ht="24" customHeight="1">
      <c r="A39043" s="1355"/>
      <c r="B39043" s="1355"/>
      <c r="C39043" s="1433"/>
      <c r="E39043" s="1433"/>
      <c r="K39043" s="1433"/>
      <c r="L39043" s="1334"/>
    </row>
    <row r="39044" spans="1:12" ht="24" customHeight="1">
      <c r="A39044" s="1355"/>
      <c r="B39044" s="1355"/>
      <c r="C39044" s="1433"/>
      <c r="E39044" s="1433"/>
      <c r="K39044" s="1433"/>
      <c r="L39044" s="1334"/>
    </row>
    <row r="39045" spans="1:12" ht="24" customHeight="1">
      <c r="A39045" s="1355"/>
      <c r="B39045" s="1355"/>
      <c r="C39045" s="1433"/>
      <c r="E39045" s="1433"/>
      <c r="K39045" s="1433"/>
      <c r="L39045" s="1334"/>
    </row>
    <row r="39046" spans="1:12" ht="24" customHeight="1">
      <c r="A39046" s="1355"/>
      <c r="B39046" s="1355"/>
      <c r="C39046" s="1433"/>
      <c r="E39046" s="1433"/>
      <c r="K39046" s="1433"/>
      <c r="L39046" s="1334"/>
    </row>
    <row r="39047" spans="1:12" ht="24" customHeight="1">
      <c r="A39047" s="1355"/>
      <c r="B39047" s="1355"/>
      <c r="C39047" s="1433"/>
      <c r="E39047" s="1433"/>
      <c r="K39047" s="1433"/>
      <c r="L39047" s="1334"/>
    </row>
    <row r="39048" spans="1:12" ht="24" customHeight="1">
      <c r="A39048" s="1355"/>
      <c r="B39048" s="1355"/>
      <c r="C39048" s="1433"/>
      <c r="E39048" s="1433"/>
      <c r="K39048" s="1433"/>
      <c r="L39048" s="1334"/>
    </row>
    <row r="39049" spans="1:12" ht="24" customHeight="1">
      <c r="A39049" s="1355"/>
      <c r="B39049" s="1355"/>
      <c r="C39049" s="1433"/>
      <c r="E39049" s="1433"/>
      <c r="K39049" s="1433"/>
      <c r="L39049" s="1334"/>
    </row>
    <row r="39050" spans="1:12" ht="24" customHeight="1">
      <c r="A39050" s="1355"/>
      <c r="B39050" s="1355"/>
      <c r="C39050" s="1433"/>
      <c r="E39050" s="1433"/>
      <c r="K39050" s="1433"/>
      <c r="L39050" s="1334"/>
    </row>
    <row r="39051" spans="1:12" ht="24" customHeight="1">
      <c r="A39051" s="1355"/>
      <c r="B39051" s="1355"/>
      <c r="C39051" s="1433"/>
      <c r="E39051" s="1433"/>
      <c r="K39051" s="1433"/>
      <c r="L39051" s="1334"/>
    </row>
    <row r="39052" spans="1:12" ht="24" customHeight="1">
      <c r="A39052" s="1355"/>
      <c r="B39052" s="1355"/>
      <c r="C39052" s="1433"/>
      <c r="E39052" s="1433"/>
      <c r="K39052" s="1433"/>
      <c r="L39052" s="1334"/>
    </row>
    <row r="39053" spans="1:12" ht="24" customHeight="1">
      <c r="A39053" s="1355"/>
      <c r="B39053" s="1355"/>
      <c r="C39053" s="1433"/>
      <c r="E39053" s="1433"/>
      <c r="K39053" s="1433"/>
      <c r="L39053" s="1334"/>
    </row>
    <row r="39054" spans="1:12" ht="24" customHeight="1">
      <c r="A39054" s="1355"/>
      <c r="B39054" s="1355"/>
      <c r="C39054" s="1433"/>
      <c r="E39054" s="1433"/>
      <c r="K39054" s="1433"/>
      <c r="L39054" s="1334"/>
    </row>
    <row r="39055" spans="1:12" ht="24" customHeight="1">
      <c r="A39055" s="1355"/>
      <c r="B39055" s="1355"/>
      <c r="C39055" s="1433"/>
      <c r="E39055" s="1433"/>
      <c r="K39055" s="1433"/>
      <c r="L39055" s="1334"/>
    </row>
    <row r="39056" spans="1:12" ht="24" customHeight="1">
      <c r="A39056" s="1355"/>
      <c r="B39056" s="1355"/>
      <c r="C39056" s="1433"/>
      <c r="E39056" s="1433"/>
      <c r="K39056" s="1433"/>
      <c r="L39056" s="1334"/>
    </row>
    <row r="39057" spans="1:12" ht="24" customHeight="1">
      <c r="A39057" s="1355"/>
      <c r="B39057" s="1355"/>
      <c r="C39057" s="1433"/>
      <c r="E39057" s="1433"/>
      <c r="K39057" s="1433"/>
      <c r="L39057" s="1334"/>
    </row>
    <row r="39058" spans="1:12" ht="24" customHeight="1">
      <c r="A39058" s="1355"/>
      <c r="B39058" s="1355"/>
      <c r="C39058" s="1433"/>
      <c r="E39058" s="1433"/>
      <c r="K39058" s="1433"/>
      <c r="L39058" s="1334"/>
    </row>
    <row r="39059" spans="1:12" ht="24" customHeight="1">
      <c r="A39059" s="1355"/>
      <c r="B39059" s="1355"/>
      <c r="C39059" s="1433"/>
      <c r="E39059" s="1433"/>
      <c r="K39059" s="1433"/>
      <c r="L39059" s="1334"/>
    </row>
    <row r="39060" spans="1:12" ht="24" customHeight="1">
      <c r="A39060" s="1355"/>
      <c r="B39060" s="1355"/>
      <c r="C39060" s="1433"/>
      <c r="E39060" s="1433"/>
      <c r="K39060" s="1433"/>
      <c r="L39060" s="1334"/>
    </row>
    <row r="39061" spans="1:12" ht="24" customHeight="1">
      <c r="A39061" s="1355"/>
      <c r="B39061" s="1355"/>
      <c r="C39061" s="1433"/>
      <c r="E39061" s="1433"/>
      <c r="K39061" s="1433"/>
      <c r="L39061" s="1334"/>
    </row>
    <row r="39062" spans="1:12" ht="24" customHeight="1">
      <c r="A39062" s="1355"/>
      <c r="B39062" s="1355"/>
      <c r="C39062" s="1433"/>
      <c r="E39062" s="1433"/>
      <c r="K39062" s="1433"/>
      <c r="L39062" s="1334"/>
    </row>
    <row r="39063" spans="1:12" ht="24" customHeight="1">
      <c r="A39063" s="1355"/>
      <c r="B39063" s="1355"/>
      <c r="C39063" s="1433"/>
      <c r="E39063" s="1433"/>
      <c r="K39063" s="1433"/>
      <c r="L39063" s="1334"/>
    </row>
    <row r="39064" spans="1:12" ht="24" customHeight="1">
      <c r="A39064" s="1355"/>
      <c r="B39064" s="1355"/>
      <c r="C39064" s="1433"/>
      <c r="E39064" s="1433"/>
      <c r="K39064" s="1433"/>
      <c r="L39064" s="1334"/>
    </row>
    <row r="39065" spans="1:12" ht="24" customHeight="1">
      <c r="A39065" s="1355"/>
      <c r="B39065" s="1355"/>
      <c r="C39065" s="1433"/>
      <c r="E39065" s="1433"/>
      <c r="K39065" s="1433"/>
      <c r="L39065" s="1334"/>
    </row>
    <row r="39066" spans="1:12" ht="24" customHeight="1">
      <c r="A39066" s="1355"/>
      <c r="B39066" s="1355"/>
      <c r="C39066" s="1433"/>
      <c r="E39066" s="1433"/>
      <c r="K39066" s="1433"/>
      <c r="L39066" s="1334"/>
    </row>
    <row r="39067" spans="1:12" ht="24" customHeight="1">
      <c r="A39067" s="1355"/>
      <c r="B39067" s="1355"/>
      <c r="C39067" s="1433"/>
      <c r="E39067" s="1433"/>
      <c r="K39067" s="1433"/>
      <c r="L39067" s="1334"/>
    </row>
    <row r="39068" spans="1:12" ht="24" customHeight="1">
      <c r="A39068" s="1355"/>
      <c r="B39068" s="1355"/>
      <c r="C39068" s="1433"/>
      <c r="E39068" s="1433"/>
      <c r="K39068" s="1433"/>
      <c r="L39068" s="1334"/>
    </row>
    <row r="39069" spans="1:12" ht="24" customHeight="1">
      <c r="A39069" s="1355"/>
      <c r="B39069" s="1355"/>
      <c r="C39069" s="1433"/>
      <c r="E39069" s="1433"/>
      <c r="K39069" s="1433"/>
      <c r="L39069" s="1334"/>
    </row>
    <row r="39070" spans="1:12" ht="24" customHeight="1">
      <c r="A39070" s="1355"/>
      <c r="B39070" s="1355"/>
      <c r="C39070" s="1433"/>
      <c r="E39070" s="1433"/>
      <c r="K39070" s="1433"/>
      <c r="L39070" s="1334"/>
    </row>
    <row r="39071" spans="1:12" ht="24" customHeight="1">
      <c r="A39071" s="1355"/>
      <c r="B39071" s="1355"/>
      <c r="C39071" s="1433"/>
      <c r="E39071" s="1433"/>
      <c r="K39071" s="1433"/>
      <c r="L39071" s="1334"/>
    </row>
    <row r="39072" spans="1:12" ht="24" customHeight="1">
      <c r="A39072" s="1355"/>
      <c r="B39072" s="1355"/>
      <c r="C39072" s="1433"/>
      <c r="E39072" s="1433"/>
      <c r="K39072" s="1433"/>
      <c r="L39072" s="1334"/>
    </row>
    <row r="39073" spans="1:12" ht="24" customHeight="1">
      <c r="A39073" s="1355"/>
      <c r="B39073" s="1355"/>
      <c r="C39073" s="1433"/>
      <c r="E39073" s="1433"/>
      <c r="K39073" s="1433"/>
      <c r="L39073" s="1334"/>
    </row>
    <row r="39074" spans="1:12" ht="24" customHeight="1">
      <c r="A39074" s="1355"/>
      <c r="B39074" s="1355"/>
      <c r="C39074" s="1433"/>
      <c r="E39074" s="1433"/>
      <c r="K39074" s="1433"/>
      <c r="L39074" s="1334"/>
    </row>
    <row r="39075" spans="1:12" ht="24" customHeight="1">
      <c r="A39075" s="1355"/>
      <c r="B39075" s="1355"/>
      <c r="C39075" s="1433"/>
      <c r="E39075" s="1433"/>
      <c r="K39075" s="1433"/>
      <c r="L39075" s="1334"/>
    </row>
    <row r="39076" spans="1:12" ht="24" customHeight="1">
      <c r="A39076" s="1355"/>
      <c r="B39076" s="1355"/>
      <c r="C39076" s="1433"/>
      <c r="E39076" s="1433"/>
      <c r="K39076" s="1433"/>
      <c r="L39076" s="1334"/>
    </row>
    <row r="39077" spans="1:12" ht="24" customHeight="1">
      <c r="A39077" s="1355"/>
      <c r="B39077" s="1355"/>
      <c r="C39077" s="1433"/>
      <c r="E39077" s="1433"/>
      <c r="K39077" s="1433"/>
      <c r="L39077" s="1334"/>
    </row>
    <row r="39078" spans="1:12" ht="24" customHeight="1">
      <c r="A39078" s="1355"/>
      <c r="B39078" s="1355"/>
      <c r="C39078" s="1433"/>
      <c r="E39078" s="1433"/>
      <c r="K39078" s="1433"/>
      <c r="L39078" s="1334"/>
    </row>
    <row r="39079" spans="1:12" ht="24" customHeight="1">
      <c r="A39079" s="1355"/>
      <c r="B39079" s="1355"/>
      <c r="C39079" s="1433"/>
      <c r="E39079" s="1433"/>
      <c r="K39079" s="1433"/>
      <c r="L39079" s="1334"/>
    </row>
    <row r="39080" spans="1:12" ht="24" customHeight="1">
      <c r="A39080" s="1355"/>
      <c r="B39080" s="1355"/>
      <c r="C39080" s="1433"/>
      <c r="E39080" s="1433"/>
      <c r="K39080" s="1433"/>
      <c r="L39080" s="1334"/>
    </row>
    <row r="39081" spans="1:12" ht="24" customHeight="1">
      <c r="A39081" s="1355"/>
      <c r="B39081" s="1355"/>
      <c r="C39081" s="1433"/>
      <c r="E39081" s="1433"/>
      <c r="K39081" s="1433"/>
      <c r="L39081" s="1334"/>
    </row>
    <row r="39082" spans="1:12" ht="24" customHeight="1">
      <c r="A39082" s="1355"/>
      <c r="B39082" s="1355"/>
      <c r="C39082" s="1433"/>
      <c r="E39082" s="1433"/>
      <c r="K39082" s="1433"/>
      <c r="L39082" s="1334"/>
    </row>
    <row r="39083" spans="1:12" ht="24" customHeight="1">
      <c r="A39083" s="1355"/>
      <c r="B39083" s="1355"/>
      <c r="C39083" s="1433"/>
      <c r="E39083" s="1433"/>
      <c r="K39083" s="1433"/>
      <c r="L39083" s="1334"/>
    </row>
    <row r="39084" spans="1:12" ht="24" customHeight="1">
      <c r="A39084" s="1355"/>
      <c r="B39084" s="1355"/>
      <c r="C39084" s="1433"/>
      <c r="E39084" s="1433"/>
      <c r="K39084" s="1433"/>
      <c r="L39084" s="1334"/>
    </row>
    <row r="39085" spans="1:12" ht="24" customHeight="1">
      <c r="A39085" s="1355"/>
      <c r="B39085" s="1355"/>
      <c r="C39085" s="1433"/>
      <c r="E39085" s="1433"/>
      <c r="K39085" s="1433"/>
      <c r="L39085" s="1334"/>
    </row>
    <row r="39086" spans="1:12" ht="24" customHeight="1">
      <c r="A39086" s="1355"/>
      <c r="B39086" s="1355"/>
      <c r="C39086" s="1433"/>
      <c r="E39086" s="1433"/>
      <c r="K39086" s="1433"/>
      <c r="L39086" s="1334"/>
    </row>
    <row r="39087" spans="1:12" ht="24" customHeight="1">
      <c r="A39087" s="1355"/>
      <c r="B39087" s="1355"/>
      <c r="C39087" s="1433"/>
      <c r="E39087" s="1433"/>
      <c r="K39087" s="1433"/>
      <c r="L39087" s="1334"/>
    </row>
    <row r="39088" spans="1:12" ht="24" customHeight="1">
      <c r="A39088" s="1355"/>
      <c r="B39088" s="1355"/>
      <c r="C39088" s="1433"/>
      <c r="E39088" s="1433"/>
      <c r="K39088" s="1433"/>
      <c r="L39088" s="1334"/>
    </row>
    <row r="39089" spans="1:12" ht="24" customHeight="1">
      <c r="A39089" s="1355"/>
      <c r="B39089" s="1355"/>
      <c r="C39089" s="1433"/>
      <c r="E39089" s="1433"/>
      <c r="K39089" s="1433"/>
      <c r="L39089" s="1334"/>
    </row>
    <row r="39090" spans="1:12" ht="24" customHeight="1">
      <c r="A39090" s="1355"/>
      <c r="B39090" s="1355"/>
      <c r="C39090" s="1433"/>
      <c r="E39090" s="1433"/>
      <c r="K39090" s="1433"/>
      <c r="L39090" s="1334"/>
    </row>
    <row r="39091" spans="1:12" ht="24" customHeight="1">
      <c r="A39091" s="1355"/>
      <c r="B39091" s="1355"/>
      <c r="C39091" s="1433"/>
      <c r="E39091" s="1433"/>
      <c r="K39091" s="1433"/>
      <c r="L39091" s="1334"/>
    </row>
    <row r="39092" spans="1:12" ht="24" customHeight="1">
      <c r="A39092" s="1355"/>
      <c r="B39092" s="1355"/>
      <c r="C39092" s="1433"/>
      <c r="E39092" s="1433"/>
      <c r="K39092" s="1433"/>
      <c r="L39092" s="1334"/>
    </row>
    <row r="39093" spans="1:12" ht="24" customHeight="1">
      <c r="A39093" s="1355"/>
      <c r="B39093" s="1355"/>
      <c r="C39093" s="1433"/>
      <c r="E39093" s="1433"/>
      <c r="K39093" s="1433"/>
      <c r="L39093" s="1334"/>
    </row>
    <row r="39094" spans="1:12" ht="24" customHeight="1">
      <c r="A39094" s="1355"/>
      <c r="B39094" s="1355"/>
      <c r="C39094" s="1433"/>
      <c r="E39094" s="1433"/>
      <c r="K39094" s="1433"/>
      <c r="L39094" s="1334"/>
    </row>
    <row r="39095" spans="1:12" ht="24" customHeight="1">
      <c r="A39095" s="1355"/>
      <c r="B39095" s="1355"/>
      <c r="C39095" s="1433"/>
      <c r="E39095" s="1433"/>
      <c r="K39095" s="1433"/>
      <c r="L39095" s="1334"/>
    </row>
    <row r="39096" spans="1:12" ht="24" customHeight="1">
      <c r="A39096" s="1355"/>
      <c r="B39096" s="1355"/>
      <c r="C39096" s="1433"/>
      <c r="E39096" s="1433"/>
      <c r="K39096" s="1433"/>
      <c r="L39096" s="1334"/>
    </row>
    <row r="39097" spans="1:12" ht="24" customHeight="1">
      <c r="A39097" s="1355"/>
      <c r="B39097" s="1355"/>
      <c r="C39097" s="1433"/>
      <c r="E39097" s="1433"/>
      <c r="K39097" s="1433"/>
      <c r="L39097" s="1334"/>
    </row>
    <row r="39098" spans="1:12" ht="24" customHeight="1">
      <c r="A39098" s="1355"/>
      <c r="B39098" s="1355"/>
      <c r="C39098" s="1433"/>
      <c r="E39098" s="1433"/>
      <c r="K39098" s="1433"/>
      <c r="L39098" s="1334"/>
    </row>
    <row r="39099" spans="1:12" ht="24" customHeight="1">
      <c r="A39099" s="1355"/>
      <c r="B39099" s="1355"/>
      <c r="C39099" s="1433"/>
      <c r="E39099" s="1433"/>
      <c r="K39099" s="1433"/>
      <c r="L39099" s="1334"/>
    </row>
    <row r="39100" spans="1:12" ht="24" customHeight="1">
      <c r="A39100" s="1355"/>
      <c r="B39100" s="1355"/>
      <c r="C39100" s="1433"/>
      <c r="E39100" s="1433"/>
      <c r="K39100" s="1433"/>
      <c r="L39100" s="1334"/>
    </row>
    <row r="39101" spans="1:12" ht="24" customHeight="1">
      <c r="A39101" s="1355"/>
      <c r="B39101" s="1355"/>
      <c r="C39101" s="1433"/>
      <c r="E39101" s="1433"/>
      <c r="K39101" s="1433"/>
      <c r="L39101" s="1334"/>
    </row>
    <row r="39102" spans="1:12" ht="24" customHeight="1">
      <c r="A39102" s="1355"/>
      <c r="B39102" s="1355"/>
      <c r="C39102" s="1433"/>
      <c r="E39102" s="1433"/>
      <c r="K39102" s="1433"/>
      <c r="L39102" s="1334"/>
    </row>
    <row r="39103" spans="1:12" ht="24" customHeight="1">
      <c r="A39103" s="1355"/>
      <c r="B39103" s="1355"/>
      <c r="C39103" s="1433"/>
      <c r="E39103" s="1433"/>
      <c r="K39103" s="1433"/>
      <c r="L39103" s="1334"/>
    </row>
    <row r="39104" spans="1:12" ht="24" customHeight="1">
      <c r="A39104" s="1355"/>
      <c r="B39104" s="1355"/>
      <c r="C39104" s="1433"/>
      <c r="E39104" s="1433"/>
      <c r="K39104" s="1433"/>
      <c r="L39104" s="1334"/>
    </row>
    <row r="39105" spans="1:12" ht="24" customHeight="1">
      <c r="A39105" s="1355"/>
      <c r="B39105" s="1355"/>
      <c r="C39105" s="1433"/>
      <c r="E39105" s="1433"/>
      <c r="K39105" s="1433"/>
      <c r="L39105" s="1334"/>
    </row>
    <row r="39106" spans="1:12" ht="24" customHeight="1">
      <c r="A39106" s="1355"/>
      <c r="B39106" s="1355"/>
      <c r="C39106" s="1433"/>
      <c r="E39106" s="1433"/>
      <c r="K39106" s="1433"/>
      <c r="L39106" s="1334"/>
    </row>
    <row r="39107" spans="1:12" ht="24" customHeight="1">
      <c r="A39107" s="1355"/>
      <c r="B39107" s="1355"/>
      <c r="C39107" s="1433"/>
      <c r="E39107" s="1433"/>
      <c r="K39107" s="1433"/>
      <c r="L39107" s="1334"/>
    </row>
    <row r="39108" spans="1:12" ht="24" customHeight="1">
      <c r="A39108" s="1355"/>
      <c r="B39108" s="1355"/>
      <c r="C39108" s="1433"/>
      <c r="E39108" s="1433"/>
      <c r="K39108" s="1433"/>
      <c r="L39108" s="1334"/>
    </row>
    <row r="39109" spans="1:12" ht="24" customHeight="1">
      <c r="A39109" s="1355"/>
      <c r="B39109" s="1355"/>
      <c r="C39109" s="1433"/>
      <c r="E39109" s="1433"/>
      <c r="K39109" s="1433"/>
      <c r="L39109" s="1334"/>
    </row>
    <row r="39110" spans="1:12" ht="24" customHeight="1">
      <c r="A39110" s="1355"/>
      <c r="B39110" s="1355"/>
      <c r="C39110" s="1433"/>
      <c r="E39110" s="1433"/>
      <c r="K39110" s="1433"/>
      <c r="L39110" s="1334"/>
    </row>
    <row r="39111" spans="1:12" ht="24" customHeight="1">
      <c r="A39111" s="1355"/>
      <c r="B39111" s="1355"/>
      <c r="C39111" s="1433"/>
      <c r="E39111" s="1433"/>
      <c r="K39111" s="1433"/>
      <c r="L39111" s="1334"/>
    </row>
    <row r="39112" spans="1:12" ht="24" customHeight="1">
      <c r="A39112" s="1355"/>
      <c r="B39112" s="1355"/>
      <c r="C39112" s="1433"/>
      <c r="E39112" s="1433"/>
      <c r="K39112" s="1433"/>
      <c r="L39112" s="1334"/>
    </row>
    <row r="39113" spans="1:12" ht="24" customHeight="1">
      <c r="A39113" s="1355"/>
      <c r="B39113" s="1355"/>
      <c r="C39113" s="1433"/>
      <c r="E39113" s="1433"/>
      <c r="K39113" s="1433"/>
      <c r="L39113" s="1334"/>
    </row>
    <row r="39114" spans="1:12" ht="24" customHeight="1">
      <c r="A39114" s="1355"/>
      <c r="B39114" s="1355"/>
      <c r="C39114" s="1433"/>
      <c r="E39114" s="1433"/>
      <c r="K39114" s="1433"/>
      <c r="L39114" s="1334"/>
    </row>
    <row r="39115" spans="1:12" ht="24" customHeight="1">
      <c r="A39115" s="1355"/>
      <c r="B39115" s="1355"/>
      <c r="C39115" s="1433"/>
      <c r="E39115" s="1433"/>
      <c r="K39115" s="1433"/>
      <c r="L39115" s="1334"/>
    </row>
    <row r="39116" spans="1:12" ht="24" customHeight="1">
      <c r="A39116" s="1355"/>
      <c r="B39116" s="1355"/>
      <c r="C39116" s="1433"/>
      <c r="E39116" s="1433"/>
      <c r="K39116" s="1433"/>
      <c r="L39116" s="1334"/>
    </row>
    <row r="39117" spans="1:12" ht="24" customHeight="1">
      <c r="A39117" s="1355"/>
      <c r="B39117" s="1355"/>
      <c r="C39117" s="1433"/>
      <c r="E39117" s="1433"/>
      <c r="K39117" s="1433"/>
      <c r="L39117" s="1334"/>
    </row>
    <row r="39118" spans="1:12" ht="24" customHeight="1">
      <c r="A39118" s="1355"/>
      <c r="B39118" s="1355"/>
      <c r="C39118" s="1433"/>
      <c r="E39118" s="1433"/>
      <c r="K39118" s="1433"/>
      <c r="L39118" s="1334"/>
    </row>
    <row r="39119" spans="1:12" ht="24" customHeight="1">
      <c r="A39119" s="1355"/>
      <c r="B39119" s="1355"/>
      <c r="C39119" s="1433"/>
      <c r="E39119" s="1433"/>
      <c r="K39119" s="1433"/>
      <c r="L39119" s="1334"/>
    </row>
    <row r="39120" spans="1:12" ht="24" customHeight="1">
      <c r="A39120" s="1355"/>
      <c r="B39120" s="1355"/>
      <c r="C39120" s="1433"/>
      <c r="E39120" s="1433"/>
      <c r="K39120" s="1433"/>
      <c r="L39120" s="1334"/>
    </row>
    <row r="39121" spans="1:12" ht="24" customHeight="1">
      <c r="A39121" s="1355"/>
      <c r="B39121" s="1355"/>
      <c r="C39121" s="1433"/>
      <c r="E39121" s="1433"/>
      <c r="K39121" s="1433"/>
      <c r="L39121" s="1334"/>
    </row>
    <row r="39122" spans="1:12" ht="24" customHeight="1">
      <c r="A39122" s="1355"/>
      <c r="B39122" s="1355"/>
      <c r="C39122" s="1433"/>
      <c r="E39122" s="1433"/>
      <c r="K39122" s="1433"/>
      <c r="L39122" s="1334"/>
    </row>
    <row r="39123" spans="1:12" ht="24" customHeight="1">
      <c r="A39123" s="1355"/>
      <c r="B39123" s="1355"/>
      <c r="C39123" s="1433"/>
      <c r="E39123" s="1433"/>
      <c r="K39123" s="1433"/>
      <c r="L39123" s="1334"/>
    </row>
    <row r="39124" spans="1:12" ht="24" customHeight="1">
      <c r="A39124" s="1355"/>
      <c r="B39124" s="1355"/>
      <c r="C39124" s="1433"/>
      <c r="E39124" s="1433"/>
      <c r="K39124" s="1433"/>
      <c r="L39124" s="1334"/>
    </row>
    <row r="39125" spans="1:12" ht="24" customHeight="1">
      <c r="A39125" s="1355"/>
      <c r="B39125" s="1355"/>
      <c r="C39125" s="1433"/>
      <c r="E39125" s="1433"/>
      <c r="K39125" s="1433"/>
      <c r="L39125" s="1334"/>
    </row>
    <row r="39126" spans="1:12" ht="24" customHeight="1">
      <c r="A39126" s="1355"/>
      <c r="B39126" s="1355"/>
      <c r="C39126" s="1433"/>
      <c r="E39126" s="1433"/>
      <c r="K39126" s="1433"/>
      <c r="L39126" s="1334"/>
    </row>
    <row r="39127" spans="1:12" ht="24" customHeight="1">
      <c r="A39127" s="1355"/>
      <c r="B39127" s="1355"/>
      <c r="C39127" s="1433"/>
      <c r="E39127" s="1433"/>
      <c r="K39127" s="1433"/>
      <c r="L39127" s="1334"/>
    </row>
    <row r="39128" spans="1:12" ht="24" customHeight="1">
      <c r="A39128" s="1355"/>
      <c r="B39128" s="1355"/>
      <c r="C39128" s="1433"/>
      <c r="E39128" s="1433"/>
      <c r="K39128" s="1433"/>
      <c r="L39128" s="1334"/>
    </row>
    <row r="39129" spans="1:12" ht="24" customHeight="1">
      <c r="A39129" s="1355"/>
      <c r="B39129" s="1355"/>
      <c r="C39129" s="1433"/>
      <c r="E39129" s="1433"/>
      <c r="K39129" s="1433"/>
      <c r="L39129" s="1334"/>
    </row>
    <row r="39130" spans="1:12" ht="24" customHeight="1">
      <c r="A39130" s="1355"/>
      <c r="B39130" s="1355"/>
      <c r="C39130" s="1433"/>
      <c r="E39130" s="1433"/>
      <c r="K39130" s="1433"/>
      <c r="L39130" s="1334"/>
    </row>
    <row r="39131" spans="1:12" ht="24" customHeight="1">
      <c r="A39131" s="1355"/>
      <c r="B39131" s="1355"/>
      <c r="C39131" s="1433"/>
      <c r="E39131" s="1433"/>
      <c r="K39131" s="1433"/>
      <c r="L39131" s="1334"/>
    </row>
    <row r="39132" spans="1:12" ht="24" customHeight="1">
      <c r="A39132" s="1355"/>
      <c r="B39132" s="1355"/>
      <c r="C39132" s="1433"/>
      <c r="E39132" s="1433"/>
      <c r="K39132" s="1433"/>
      <c r="L39132" s="1334"/>
    </row>
    <row r="39133" spans="1:12" ht="24" customHeight="1">
      <c r="A39133" s="1355"/>
      <c r="B39133" s="1355"/>
      <c r="C39133" s="1433"/>
      <c r="E39133" s="1433"/>
      <c r="K39133" s="1433"/>
      <c r="L39133" s="1334"/>
    </row>
    <row r="39134" spans="1:12" ht="24" customHeight="1">
      <c r="A39134" s="1355"/>
      <c r="B39134" s="1355"/>
      <c r="C39134" s="1433"/>
      <c r="E39134" s="1433"/>
      <c r="K39134" s="1433"/>
      <c r="L39134" s="1334"/>
    </row>
    <row r="39135" spans="1:12" ht="24" customHeight="1">
      <c r="A39135" s="1355"/>
      <c r="B39135" s="1355"/>
      <c r="C39135" s="1433"/>
      <c r="E39135" s="1433"/>
      <c r="K39135" s="1433"/>
      <c r="L39135" s="1334"/>
    </row>
    <row r="39136" spans="1:12" ht="24" customHeight="1">
      <c r="A39136" s="1355"/>
      <c r="B39136" s="1355"/>
      <c r="C39136" s="1433"/>
      <c r="E39136" s="1433"/>
      <c r="K39136" s="1433"/>
      <c r="L39136" s="1334"/>
    </row>
    <row r="39137" spans="1:12" ht="24" customHeight="1">
      <c r="A39137" s="1355"/>
      <c r="B39137" s="1355"/>
      <c r="C39137" s="1433"/>
      <c r="E39137" s="1433"/>
      <c r="K39137" s="1433"/>
      <c r="L39137" s="1334"/>
    </row>
    <row r="39138" spans="1:12" ht="24" customHeight="1">
      <c r="A39138" s="1355"/>
      <c r="B39138" s="1355"/>
      <c r="C39138" s="1433"/>
      <c r="E39138" s="1433"/>
      <c r="K39138" s="1433"/>
      <c r="L39138" s="1334"/>
    </row>
    <row r="39139" spans="1:12" ht="24" customHeight="1">
      <c r="A39139" s="1355"/>
      <c r="B39139" s="1355"/>
      <c r="C39139" s="1433"/>
      <c r="E39139" s="1433"/>
      <c r="K39139" s="1433"/>
      <c r="L39139" s="1334"/>
    </row>
    <row r="39140" spans="1:12" ht="24" customHeight="1">
      <c r="A39140" s="1355"/>
      <c r="B39140" s="1355"/>
      <c r="C39140" s="1433"/>
      <c r="E39140" s="1433"/>
      <c r="K39140" s="1433"/>
      <c r="L39140" s="1334"/>
    </row>
    <row r="39141" spans="1:12" ht="24" customHeight="1">
      <c r="A39141" s="1355"/>
      <c r="B39141" s="1355"/>
      <c r="C39141" s="1433"/>
      <c r="E39141" s="1433"/>
      <c r="K39141" s="1433"/>
      <c r="L39141" s="1334"/>
    </row>
    <row r="39142" spans="1:12" ht="24" customHeight="1">
      <c r="A39142" s="1355"/>
      <c r="B39142" s="1355"/>
      <c r="C39142" s="1433"/>
      <c r="E39142" s="1433"/>
      <c r="K39142" s="1433"/>
      <c r="L39142" s="1334"/>
    </row>
    <row r="39143" spans="1:12" ht="24" customHeight="1">
      <c r="A39143" s="1355"/>
      <c r="B39143" s="1355"/>
      <c r="C39143" s="1433"/>
      <c r="E39143" s="1433"/>
      <c r="K39143" s="1433"/>
      <c r="L39143" s="1334"/>
    </row>
    <row r="39144" spans="1:12" ht="24" customHeight="1">
      <c r="A39144" s="1355"/>
      <c r="B39144" s="1355"/>
      <c r="C39144" s="1433"/>
      <c r="E39144" s="1433"/>
      <c r="K39144" s="1433"/>
      <c r="L39144" s="1334"/>
    </row>
    <row r="39145" spans="1:12" ht="24" customHeight="1">
      <c r="A39145" s="1355"/>
      <c r="B39145" s="1355"/>
      <c r="C39145" s="1433"/>
      <c r="E39145" s="1433"/>
      <c r="K39145" s="1433"/>
      <c r="L39145" s="1334"/>
    </row>
    <row r="39146" spans="1:12" ht="24" customHeight="1">
      <c r="A39146" s="1355"/>
      <c r="B39146" s="1355"/>
      <c r="C39146" s="1433"/>
      <c r="E39146" s="1433"/>
      <c r="K39146" s="1433"/>
      <c r="L39146" s="1334"/>
    </row>
    <row r="39147" spans="1:12" ht="24" customHeight="1">
      <c r="A39147" s="1355"/>
      <c r="B39147" s="1355"/>
      <c r="C39147" s="1433"/>
      <c r="E39147" s="1433"/>
      <c r="K39147" s="1433"/>
      <c r="L39147" s="1334"/>
    </row>
    <row r="39148" spans="1:12" ht="24" customHeight="1">
      <c r="A39148" s="1355"/>
      <c r="B39148" s="1355"/>
      <c r="C39148" s="1433"/>
      <c r="E39148" s="1433"/>
      <c r="K39148" s="1433"/>
      <c r="L39148" s="1334"/>
    </row>
    <row r="39149" spans="1:12" ht="24" customHeight="1">
      <c r="A39149" s="1355"/>
      <c r="B39149" s="1355"/>
      <c r="C39149" s="1433"/>
      <c r="E39149" s="1433"/>
      <c r="K39149" s="1433"/>
      <c r="L39149" s="1334"/>
    </row>
    <row r="39150" spans="1:12" ht="24" customHeight="1">
      <c r="A39150" s="1355"/>
      <c r="B39150" s="1355"/>
      <c r="C39150" s="1433"/>
      <c r="E39150" s="1433"/>
      <c r="K39150" s="1433"/>
      <c r="L39150" s="1334"/>
    </row>
    <row r="39151" spans="1:12" ht="24" customHeight="1">
      <c r="A39151" s="1355"/>
      <c r="B39151" s="1355"/>
      <c r="C39151" s="1433"/>
      <c r="E39151" s="1433"/>
      <c r="K39151" s="1433"/>
      <c r="L39151" s="1334"/>
    </row>
    <row r="39152" spans="1:12" ht="24" customHeight="1">
      <c r="A39152" s="1355"/>
      <c r="B39152" s="1355"/>
      <c r="C39152" s="1433"/>
      <c r="E39152" s="1433"/>
      <c r="K39152" s="1433"/>
      <c r="L39152" s="1334"/>
    </row>
    <row r="39153" spans="1:12" ht="24" customHeight="1">
      <c r="A39153" s="1355"/>
      <c r="B39153" s="1355"/>
      <c r="C39153" s="1433"/>
      <c r="E39153" s="1433"/>
      <c r="K39153" s="1433"/>
      <c r="L39153" s="1334"/>
    </row>
    <row r="39154" spans="1:12" ht="24" customHeight="1">
      <c r="A39154" s="1355"/>
      <c r="B39154" s="1355"/>
      <c r="C39154" s="1433"/>
      <c r="E39154" s="1433"/>
      <c r="K39154" s="1433"/>
      <c r="L39154" s="1334"/>
    </row>
    <row r="39155" spans="1:12" ht="24" customHeight="1">
      <c r="A39155" s="1355"/>
      <c r="B39155" s="1355"/>
      <c r="C39155" s="1433"/>
      <c r="E39155" s="1433"/>
      <c r="K39155" s="1433"/>
      <c r="L39155" s="1334"/>
    </row>
    <row r="39156" spans="1:12" ht="24" customHeight="1">
      <c r="A39156" s="1355"/>
      <c r="B39156" s="1355"/>
      <c r="C39156" s="1433"/>
      <c r="E39156" s="1433"/>
      <c r="K39156" s="1433"/>
      <c r="L39156" s="1334"/>
    </row>
    <row r="39157" spans="1:12" ht="24" customHeight="1">
      <c r="A39157" s="1355"/>
      <c r="B39157" s="1355"/>
      <c r="C39157" s="1433"/>
      <c r="E39157" s="1433"/>
      <c r="K39157" s="1433"/>
      <c r="L39157" s="1334"/>
    </row>
    <row r="39158" spans="1:12" ht="24" customHeight="1">
      <c r="A39158" s="1355"/>
      <c r="B39158" s="1355"/>
      <c r="C39158" s="1433"/>
      <c r="E39158" s="1433"/>
      <c r="K39158" s="1433"/>
      <c r="L39158" s="1334"/>
    </row>
    <row r="39159" spans="1:12" ht="24" customHeight="1">
      <c r="A39159" s="1355"/>
      <c r="B39159" s="1355"/>
      <c r="C39159" s="1433"/>
      <c r="E39159" s="1433"/>
      <c r="K39159" s="1433"/>
      <c r="L39159" s="1334"/>
    </row>
    <row r="39160" spans="1:12" ht="24" customHeight="1">
      <c r="A39160" s="1355"/>
      <c r="B39160" s="1355"/>
      <c r="C39160" s="1433"/>
      <c r="E39160" s="1433"/>
      <c r="K39160" s="1433"/>
      <c r="L39160" s="1334"/>
    </row>
    <row r="39161" spans="1:12" ht="24" customHeight="1">
      <c r="A39161" s="1355"/>
      <c r="B39161" s="1355"/>
      <c r="C39161" s="1433"/>
      <c r="E39161" s="1433"/>
      <c r="K39161" s="1433"/>
      <c r="L39161" s="1334"/>
    </row>
    <row r="39162" spans="1:12" ht="24" customHeight="1">
      <c r="A39162" s="1355"/>
      <c r="B39162" s="1355"/>
      <c r="C39162" s="1433"/>
      <c r="E39162" s="1433"/>
      <c r="K39162" s="1433"/>
      <c r="L39162" s="1334"/>
    </row>
    <row r="39163" spans="1:12" ht="24" customHeight="1">
      <c r="A39163" s="1355"/>
      <c r="B39163" s="1355"/>
      <c r="C39163" s="1433"/>
      <c r="E39163" s="1433"/>
      <c r="K39163" s="1433"/>
      <c r="L39163" s="1334"/>
    </row>
    <row r="39164" spans="1:12" ht="24" customHeight="1">
      <c r="A39164" s="1355"/>
      <c r="B39164" s="1355"/>
      <c r="C39164" s="1433"/>
      <c r="E39164" s="1433"/>
      <c r="K39164" s="1433"/>
      <c r="L39164" s="1334"/>
    </row>
    <row r="39165" spans="1:12" ht="24" customHeight="1">
      <c r="A39165" s="1355"/>
      <c r="B39165" s="1355"/>
      <c r="C39165" s="1433"/>
      <c r="E39165" s="1433"/>
      <c r="K39165" s="1433"/>
      <c r="L39165" s="1334"/>
    </row>
    <row r="39166" spans="1:12" ht="24" customHeight="1">
      <c r="A39166" s="1355"/>
      <c r="B39166" s="1355"/>
      <c r="C39166" s="1433"/>
      <c r="E39166" s="1433"/>
      <c r="K39166" s="1433"/>
      <c r="L39166" s="1334"/>
    </row>
    <row r="39167" spans="1:12" ht="24" customHeight="1">
      <c r="A39167" s="1355"/>
      <c r="B39167" s="1355"/>
      <c r="C39167" s="1433"/>
      <c r="E39167" s="1433"/>
      <c r="K39167" s="1433"/>
      <c r="L39167" s="1334"/>
    </row>
    <row r="39168" spans="1:12" ht="24" customHeight="1">
      <c r="A39168" s="1355"/>
      <c r="B39168" s="1355"/>
      <c r="C39168" s="1433"/>
      <c r="E39168" s="1433"/>
      <c r="K39168" s="1433"/>
      <c r="L39168" s="1334"/>
    </row>
    <row r="39169" spans="1:12" ht="24" customHeight="1">
      <c r="A39169" s="1355"/>
      <c r="B39169" s="1355"/>
      <c r="C39169" s="1433"/>
      <c r="E39169" s="1433"/>
      <c r="K39169" s="1433"/>
      <c r="L39169" s="1334"/>
    </row>
    <row r="39170" spans="1:12" ht="24" customHeight="1">
      <c r="A39170" s="1355"/>
      <c r="B39170" s="1355"/>
      <c r="C39170" s="1433"/>
      <c r="E39170" s="1433"/>
      <c r="K39170" s="1433"/>
      <c r="L39170" s="1334"/>
    </row>
    <row r="39171" spans="1:12" ht="24" customHeight="1">
      <c r="A39171" s="1355"/>
      <c r="B39171" s="1355"/>
      <c r="C39171" s="1433"/>
      <c r="E39171" s="1433"/>
      <c r="K39171" s="1433"/>
      <c r="L39171" s="1334"/>
    </row>
    <row r="39172" spans="1:12" ht="24" customHeight="1">
      <c r="A39172" s="1355"/>
      <c r="B39172" s="1355"/>
      <c r="C39172" s="1433"/>
      <c r="E39172" s="1433"/>
      <c r="K39172" s="1433"/>
      <c r="L39172" s="1334"/>
    </row>
    <row r="39173" spans="1:12" ht="24" customHeight="1">
      <c r="A39173" s="1355"/>
      <c r="B39173" s="1355"/>
      <c r="C39173" s="1433"/>
      <c r="E39173" s="1433"/>
      <c r="K39173" s="1433"/>
      <c r="L39173" s="1334"/>
    </row>
    <row r="39174" spans="1:12" ht="24" customHeight="1">
      <c r="A39174" s="1355"/>
      <c r="B39174" s="1355"/>
      <c r="C39174" s="1433"/>
      <c r="E39174" s="1433"/>
      <c r="K39174" s="1433"/>
      <c r="L39174" s="1334"/>
    </row>
    <row r="39175" spans="1:12" ht="24" customHeight="1">
      <c r="A39175" s="1355"/>
      <c r="B39175" s="1355"/>
      <c r="C39175" s="1433"/>
      <c r="E39175" s="1433"/>
      <c r="K39175" s="1433"/>
      <c r="L39175" s="1334"/>
    </row>
    <row r="39176" spans="1:12" ht="24" customHeight="1">
      <c r="A39176" s="1355"/>
      <c r="B39176" s="1355"/>
      <c r="C39176" s="1433"/>
      <c r="E39176" s="1433"/>
      <c r="K39176" s="1433"/>
      <c r="L39176" s="1334"/>
    </row>
    <row r="39177" spans="1:12" ht="24" customHeight="1">
      <c r="A39177" s="1355"/>
      <c r="B39177" s="1355"/>
      <c r="C39177" s="1433"/>
      <c r="E39177" s="1433"/>
      <c r="K39177" s="1433"/>
      <c r="L39177" s="1334"/>
    </row>
    <row r="39178" spans="1:12" ht="24" customHeight="1">
      <c r="A39178" s="1355"/>
      <c r="B39178" s="1355"/>
      <c r="C39178" s="1433"/>
      <c r="E39178" s="1433"/>
      <c r="K39178" s="1433"/>
      <c r="L39178" s="1334"/>
    </row>
    <row r="39179" spans="1:12" ht="24" customHeight="1">
      <c r="A39179" s="1355"/>
      <c r="B39179" s="1355"/>
      <c r="C39179" s="1433"/>
      <c r="E39179" s="1433"/>
      <c r="K39179" s="1433"/>
      <c r="L39179" s="1334"/>
    </row>
    <row r="39180" spans="1:12" ht="24" customHeight="1">
      <c r="A39180" s="1355"/>
      <c r="B39180" s="1355"/>
      <c r="C39180" s="1433"/>
      <c r="E39180" s="1433"/>
      <c r="K39180" s="1433"/>
      <c r="L39180" s="1334"/>
    </row>
    <row r="39181" spans="1:12" ht="24" customHeight="1">
      <c r="A39181" s="1355"/>
      <c r="B39181" s="1355"/>
      <c r="C39181" s="1433"/>
      <c r="E39181" s="1433"/>
      <c r="K39181" s="1433"/>
      <c r="L39181" s="1334"/>
    </row>
    <row r="39182" spans="1:12" ht="24" customHeight="1">
      <c r="A39182" s="1355"/>
      <c r="B39182" s="1355"/>
      <c r="C39182" s="1433"/>
      <c r="E39182" s="1433"/>
      <c r="K39182" s="1433"/>
      <c r="L39182" s="1334"/>
    </row>
    <row r="39183" spans="1:12" ht="24" customHeight="1">
      <c r="A39183" s="1355"/>
      <c r="B39183" s="1355"/>
      <c r="C39183" s="1433"/>
      <c r="E39183" s="1433"/>
      <c r="K39183" s="1433"/>
      <c r="L39183" s="1334"/>
    </row>
    <row r="39184" spans="1:12" ht="24" customHeight="1">
      <c r="A39184" s="1355"/>
      <c r="B39184" s="1355"/>
      <c r="C39184" s="1433"/>
      <c r="E39184" s="1433"/>
      <c r="K39184" s="1433"/>
      <c r="L39184" s="1334"/>
    </row>
    <row r="39185" spans="1:12" ht="24" customHeight="1">
      <c r="A39185" s="1355"/>
      <c r="B39185" s="1355"/>
      <c r="C39185" s="1433"/>
      <c r="E39185" s="1433"/>
      <c r="K39185" s="1433"/>
      <c r="L39185" s="1334"/>
    </row>
    <row r="39186" spans="1:12" ht="24" customHeight="1">
      <c r="A39186" s="1355"/>
      <c r="B39186" s="1355"/>
      <c r="C39186" s="1433"/>
      <c r="E39186" s="1433"/>
      <c r="K39186" s="1433"/>
      <c r="L39186" s="1334"/>
    </row>
    <row r="39187" spans="1:12" ht="24" customHeight="1">
      <c r="A39187" s="1355"/>
      <c r="B39187" s="1355"/>
      <c r="C39187" s="1433"/>
      <c r="E39187" s="1433"/>
      <c r="K39187" s="1433"/>
      <c r="L39187" s="1334"/>
    </row>
    <row r="39188" spans="1:12" ht="24" customHeight="1">
      <c r="A39188" s="1355"/>
      <c r="B39188" s="1355"/>
      <c r="C39188" s="1433"/>
      <c r="E39188" s="1433"/>
      <c r="K39188" s="1433"/>
      <c r="L39188" s="1334"/>
    </row>
    <row r="39189" spans="1:12" ht="24" customHeight="1">
      <c r="A39189" s="1355"/>
      <c r="B39189" s="1355"/>
      <c r="C39189" s="1433"/>
      <c r="E39189" s="1433"/>
      <c r="K39189" s="1433"/>
      <c r="L39189" s="1334"/>
    </row>
    <row r="39190" spans="1:12" ht="24" customHeight="1">
      <c r="A39190" s="1355"/>
      <c r="B39190" s="1355"/>
      <c r="C39190" s="1433"/>
      <c r="E39190" s="1433"/>
      <c r="K39190" s="1433"/>
      <c r="L39190" s="1334"/>
    </row>
    <row r="39191" spans="1:12" ht="24" customHeight="1">
      <c r="A39191" s="1355"/>
      <c r="B39191" s="1355"/>
      <c r="C39191" s="1433"/>
      <c r="E39191" s="1433"/>
      <c r="K39191" s="1433"/>
      <c r="L39191" s="1334"/>
    </row>
    <row r="39192" spans="1:12" ht="24" customHeight="1">
      <c r="A39192" s="1355"/>
      <c r="B39192" s="1355"/>
      <c r="C39192" s="1433"/>
      <c r="E39192" s="1433"/>
      <c r="K39192" s="1433"/>
      <c r="L39192" s="1334"/>
    </row>
    <row r="39193" spans="1:12" ht="24" customHeight="1">
      <c r="A39193" s="1355"/>
      <c r="B39193" s="1355"/>
      <c r="C39193" s="1433"/>
      <c r="E39193" s="1433"/>
      <c r="K39193" s="1433"/>
      <c r="L39193" s="1334"/>
    </row>
    <row r="39194" spans="1:12" ht="24" customHeight="1">
      <c r="A39194" s="1355"/>
      <c r="B39194" s="1355"/>
      <c r="C39194" s="1433"/>
      <c r="E39194" s="1433"/>
      <c r="K39194" s="1433"/>
      <c r="L39194" s="1334"/>
    </row>
    <row r="39195" spans="1:12" ht="24" customHeight="1">
      <c r="A39195" s="1355"/>
      <c r="B39195" s="1355"/>
      <c r="C39195" s="1433"/>
      <c r="E39195" s="1433"/>
      <c r="K39195" s="1433"/>
      <c r="L39195" s="1334"/>
    </row>
    <row r="39196" spans="1:12" ht="24" customHeight="1">
      <c r="A39196" s="1355"/>
      <c r="B39196" s="1355"/>
      <c r="C39196" s="1433"/>
      <c r="E39196" s="1433"/>
      <c r="K39196" s="1433"/>
      <c r="L39196" s="1334"/>
    </row>
    <row r="39197" spans="1:12" ht="24" customHeight="1">
      <c r="A39197" s="1355"/>
      <c r="B39197" s="1355"/>
      <c r="C39197" s="1433"/>
      <c r="E39197" s="1433"/>
      <c r="K39197" s="1433"/>
      <c r="L39197" s="1334"/>
    </row>
    <row r="39198" spans="1:12" ht="24" customHeight="1">
      <c r="A39198" s="1355"/>
      <c r="B39198" s="1355"/>
      <c r="C39198" s="1433"/>
      <c r="E39198" s="1433"/>
      <c r="K39198" s="1433"/>
      <c r="L39198" s="1334"/>
    </row>
    <row r="39199" spans="1:12" ht="24" customHeight="1">
      <c r="A39199" s="1355"/>
      <c r="B39199" s="1355"/>
      <c r="C39199" s="1433"/>
      <c r="E39199" s="1433"/>
      <c r="K39199" s="1433"/>
      <c r="L39199" s="1334"/>
    </row>
    <row r="39200" spans="1:12" ht="24" customHeight="1">
      <c r="A39200" s="1355"/>
      <c r="B39200" s="1355"/>
      <c r="C39200" s="1433"/>
      <c r="E39200" s="1433"/>
      <c r="K39200" s="1433"/>
      <c r="L39200" s="1334"/>
    </row>
    <row r="39201" spans="1:12" ht="24" customHeight="1">
      <c r="A39201" s="1355"/>
      <c r="B39201" s="1355"/>
      <c r="C39201" s="1433"/>
      <c r="E39201" s="1433"/>
      <c r="K39201" s="1433"/>
      <c r="L39201" s="1334"/>
    </row>
    <row r="39202" spans="1:12" ht="24" customHeight="1">
      <c r="A39202" s="1355"/>
      <c r="B39202" s="1355"/>
      <c r="C39202" s="1433"/>
      <c r="E39202" s="1433"/>
      <c r="K39202" s="1433"/>
      <c r="L39202" s="1334"/>
    </row>
    <row r="39203" spans="1:12" ht="24" customHeight="1">
      <c r="A39203" s="1355"/>
      <c r="B39203" s="1355"/>
      <c r="C39203" s="1433"/>
      <c r="E39203" s="1433"/>
      <c r="K39203" s="1433"/>
      <c r="L39203" s="1334"/>
    </row>
    <row r="39204" spans="1:12" ht="24" customHeight="1">
      <c r="A39204" s="1355"/>
      <c r="B39204" s="1355"/>
      <c r="C39204" s="1433"/>
      <c r="E39204" s="1433"/>
      <c r="K39204" s="1433"/>
      <c r="L39204" s="1334"/>
    </row>
    <row r="39205" spans="1:12" ht="24" customHeight="1">
      <c r="A39205" s="1355"/>
      <c r="B39205" s="1355"/>
      <c r="C39205" s="1433"/>
      <c r="E39205" s="1433"/>
      <c r="K39205" s="1433"/>
      <c r="L39205" s="1334"/>
    </row>
    <row r="39206" spans="1:12" ht="24" customHeight="1">
      <c r="A39206" s="1355"/>
      <c r="B39206" s="1355"/>
      <c r="C39206" s="1433"/>
      <c r="E39206" s="1433"/>
      <c r="K39206" s="1433"/>
      <c r="L39206" s="1334"/>
    </row>
    <row r="39207" spans="1:12" ht="24" customHeight="1">
      <c r="A39207" s="1355"/>
      <c r="B39207" s="1355"/>
      <c r="C39207" s="1433"/>
      <c r="E39207" s="1433"/>
      <c r="K39207" s="1433"/>
      <c r="L39207" s="1334"/>
    </row>
    <row r="39208" spans="1:12" ht="24" customHeight="1">
      <c r="A39208" s="1355"/>
      <c r="B39208" s="1355"/>
      <c r="C39208" s="1433"/>
      <c r="E39208" s="1433"/>
      <c r="K39208" s="1433"/>
      <c r="L39208" s="1334"/>
    </row>
    <row r="39209" spans="1:12" ht="24" customHeight="1">
      <c r="A39209" s="1355"/>
      <c r="B39209" s="1355"/>
      <c r="C39209" s="1433"/>
      <c r="E39209" s="1433"/>
      <c r="K39209" s="1433"/>
      <c r="L39209" s="1334"/>
    </row>
    <row r="39210" spans="1:12" ht="24" customHeight="1">
      <c r="A39210" s="1355"/>
      <c r="B39210" s="1355"/>
      <c r="C39210" s="1433"/>
      <c r="E39210" s="1433"/>
      <c r="K39210" s="1433"/>
      <c r="L39210" s="1334"/>
    </row>
    <row r="39211" spans="1:12" ht="24" customHeight="1">
      <c r="A39211" s="1355"/>
      <c r="B39211" s="1355"/>
      <c r="C39211" s="1433"/>
      <c r="E39211" s="1433"/>
      <c r="K39211" s="1433"/>
      <c r="L39211" s="1334"/>
    </row>
    <row r="39212" spans="1:12" ht="24" customHeight="1">
      <c r="A39212" s="1355"/>
      <c r="B39212" s="1355"/>
      <c r="C39212" s="1433"/>
      <c r="E39212" s="1433"/>
      <c r="K39212" s="1433"/>
      <c r="L39212" s="1334"/>
    </row>
    <row r="39213" spans="1:12" ht="24" customHeight="1">
      <c r="A39213" s="1355"/>
      <c r="B39213" s="1355"/>
      <c r="C39213" s="1433"/>
      <c r="E39213" s="1433"/>
      <c r="K39213" s="1433"/>
      <c r="L39213" s="1334"/>
    </row>
    <row r="39214" spans="1:12" ht="24" customHeight="1">
      <c r="A39214" s="1355"/>
      <c r="B39214" s="1355"/>
      <c r="C39214" s="1433"/>
      <c r="E39214" s="1433"/>
      <c r="K39214" s="1433"/>
      <c r="L39214" s="1334"/>
    </row>
    <row r="39215" spans="1:12" ht="24" customHeight="1">
      <c r="A39215" s="1355"/>
      <c r="B39215" s="1355"/>
      <c r="C39215" s="1433"/>
      <c r="E39215" s="1433"/>
      <c r="K39215" s="1433"/>
      <c r="L39215" s="1334"/>
    </row>
    <row r="39216" spans="1:12" ht="24" customHeight="1">
      <c r="A39216" s="1355"/>
      <c r="B39216" s="1355"/>
      <c r="C39216" s="1433"/>
      <c r="E39216" s="1433"/>
      <c r="K39216" s="1433"/>
      <c r="L39216" s="1334"/>
    </row>
    <row r="39217" spans="1:12" ht="24" customHeight="1">
      <c r="A39217" s="1355"/>
      <c r="B39217" s="1355"/>
      <c r="C39217" s="1433"/>
      <c r="E39217" s="1433"/>
      <c r="K39217" s="1433"/>
      <c r="L39217" s="1334"/>
    </row>
    <row r="39218" spans="1:12" ht="24" customHeight="1">
      <c r="A39218" s="1355"/>
      <c r="B39218" s="1355"/>
      <c r="C39218" s="1433"/>
      <c r="E39218" s="1433"/>
      <c r="K39218" s="1433"/>
      <c r="L39218" s="1334"/>
    </row>
    <row r="39219" spans="1:12" ht="24" customHeight="1">
      <c r="A39219" s="1355"/>
      <c r="B39219" s="1355"/>
      <c r="C39219" s="1433"/>
      <c r="E39219" s="1433"/>
      <c r="K39219" s="1433"/>
      <c r="L39219" s="1334"/>
    </row>
    <row r="39220" spans="1:12" ht="24" customHeight="1">
      <c r="A39220" s="1355"/>
      <c r="B39220" s="1355"/>
      <c r="C39220" s="1433"/>
      <c r="E39220" s="1433"/>
      <c r="K39220" s="1433"/>
      <c r="L39220" s="1334"/>
    </row>
    <row r="39221" spans="1:12" ht="24" customHeight="1">
      <c r="A39221" s="1355"/>
      <c r="B39221" s="1355"/>
      <c r="C39221" s="1433"/>
      <c r="E39221" s="1433"/>
      <c r="K39221" s="1433"/>
      <c r="L39221" s="1334"/>
    </row>
    <row r="39222" spans="1:12" ht="24" customHeight="1">
      <c r="A39222" s="1355"/>
      <c r="B39222" s="1355"/>
      <c r="C39222" s="1433"/>
      <c r="E39222" s="1433"/>
      <c r="K39222" s="1433"/>
      <c r="L39222" s="1334"/>
    </row>
    <row r="39223" spans="1:12" ht="24" customHeight="1">
      <c r="A39223" s="1355"/>
      <c r="B39223" s="1355"/>
      <c r="C39223" s="1433"/>
      <c r="E39223" s="1433"/>
      <c r="K39223" s="1433"/>
      <c r="L39223" s="1334"/>
    </row>
    <row r="39224" spans="1:12" ht="24" customHeight="1">
      <c r="A39224" s="1355"/>
      <c r="B39224" s="1355"/>
      <c r="C39224" s="1433"/>
      <c r="E39224" s="1433"/>
      <c r="K39224" s="1433"/>
      <c r="L39224" s="1334"/>
    </row>
    <row r="39225" spans="1:12" ht="24" customHeight="1">
      <c r="A39225" s="1355"/>
      <c r="B39225" s="1355"/>
      <c r="C39225" s="1433"/>
      <c r="E39225" s="1433"/>
      <c r="K39225" s="1433"/>
      <c r="L39225" s="1334"/>
    </row>
    <row r="39226" spans="1:12" ht="24" customHeight="1">
      <c r="A39226" s="1355"/>
      <c r="B39226" s="1355"/>
      <c r="C39226" s="1433"/>
      <c r="E39226" s="1433"/>
      <c r="K39226" s="1433"/>
      <c r="L39226" s="1334"/>
    </row>
    <row r="39227" spans="1:12" ht="24" customHeight="1">
      <c r="A39227" s="1355"/>
      <c r="B39227" s="1355"/>
      <c r="C39227" s="1433"/>
      <c r="E39227" s="1433"/>
      <c r="K39227" s="1433"/>
      <c r="L39227" s="1334"/>
    </row>
    <row r="39228" spans="1:12" ht="24" customHeight="1">
      <c r="A39228" s="1355"/>
      <c r="B39228" s="1355"/>
      <c r="C39228" s="1433"/>
      <c r="E39228" s="1433"/>
      <c r="K39228" s="1433"/>
      <c r="L39228" s="1334"/>
    </row>
    <row r="39229" spans="1:12" ht="24" customHeight="1">
      <c r="A39229" s="1355"/>
      <c r="B39229" s="1355"/>
      <c r="C39229" s="1433"/>
      <c r="E39229" s="1433"/>
      <c r="K39229" s="1433"/>
      <c r="L39229" s="1334"/>
    </row>
    <row r="39230" spans="1:12" ht="24" customHeight="1">
      <c r="A39230" s="1355"/>
      <c r="B39230" s="1355"/>
      <c r="C39230" s="1433"/>
      <c r="E39230" s="1433"/>
      <c r="K39230" s="1433"/>
      <c r="L39230" s="1334"/>
    </row>
    <row r="39231" spans="1:12" ht="24" customHeight="1">
      <c r="A39231" s="1355"/>
      <c r="B39231" s="1355"/>
      <c r="C39231" s="1433"/>
      <c r="E39231" s="1433"/>
      <c r="K39231" s="1433"/>
      <c r="L39231" s="1334"/>
    </row>
    <row r="39232" spans="1:12" ht="24" customHeight="1">
      <c r="A39232" s="1355"/>
      <c r="B39232" s="1355"/>
      <c r="C39232" s="1433"/>
      <c r="E39232" s="1433"/>
      <c r="K39232" s="1433"/>
      <c r="L39232" s="1334"/>
    </row>
    <row r="39233" spans="1:12" ht="24" customHeight="1">
      <c r="A39233" s="1355"/>
      <c r="B39233" s="1355"/>
      <c r="C39233" s="1433"/>
      <c r="E39233" s="1433"/>
      <c r="K39233" s="1433"/>
      <c r="L39233" s="1334"/>
    </row>
    <row r="39234" spans="1:12" ht="24" customHeight="1">
      <c r="A39234" s="1355"/>
      <c r="B39234" s="1355"/>
      <c r="C39234" s="1433"/>
      <c r="E39234" s="1433"/>
      <c r="K39234" s="1433"/>
      <c r="L39234" s="1334"/>
    </row>
    <row r="39235" spans="1:12" ht="24" customHeight="1">
      <c r="A39235" s="1355"/>
      <c r="B39235" s="1355"/>
      <c r="C39235" s="1433"/>
      <c r="E39235" s="1433"/>
      <c r="K39235" s="1433"/>
      <c r="L39235" s="1334"/>
    </row>
    <row r="39236" spans="1:12" ht="24" customHeight="1">
      <c r="A39236" s="1355"/>
      <c r="B39236" s="1355"/>
      <c r="C39236" s="1433"/>
      <c r="E39236" s="1433"/>
      <c r="K39236" s="1433"/>
      <c r="L39236" s="1334"/>
    </row>
    <row r="39237" spans="1:12" ht="24" customHeight="1">
      <c r="A39237" s="1355"/>
      <c r="B39237" s="1355"/>
      <c r="C39237" s="1433"/>
      <c r="E39237" s="1433"/>
      <c r="K39237" s="1433"/>
      <c r="L39237" s="1334"/>
    </row>
    <row r="39238" spans="1:12" ht="24" customHeight="1">
      <c r="A39238" s="1355"/>
      <c r="B39238" s="1355"/>
      <c r="C39238" s="1433"/>
      <c r="E39238" s="1433"/>
      <c r="K39238" s="1433"/>
      <c r="L39238" s="1334"/>
    </row>
    <row r="39239" spans="1:12" ht="24" customHeight="1">
      <c r="A39239" s="1355"/>
      <c r="B39239" s="1355"/>
      <c r="C39239" s="1433"/>
      <c r="E39239" s="1433"/>
      <c r="K39239" s="1433"/>
      <c r="L39239" s="1334"/>
    </row>
    <row r="39240" spans="1:12" ht="24" customHeight="1">
      <c r="A39240" s="1355"/>
      <c r="B39240" s="1355"/>
      <c r="C39240" s="1433"/>
      <c r="E39240" s="1433"/>
      <c r="K39240" s="1433"/>
      <c r="L39240" s="1334"/>
    </row>
    <row r="39241" spans="1:12" ht="24" customHeight="1">
      <c r="A39241" s="1355"/>
      <c r="B39241" s="1355"/>
      <c r="C39241" s="1433"/>
      <c r="E39241" s="1433"/>
      <c r="K39241" s="1433"/>
      <c r="L39241" s="1334"/>
    </row>
    <row r="39242" spans="1:12" ht="24" customHeight="1">
      <c r="A39242" s="1355"/>
      <c r="B39242" s="1355"/>
      <c r="C39242" s="1433"/>
      <c r="E39242" s="1433"/>
      <c r="K39242" s="1433"/>
      <c r="L39242" s="1334"/>
    </row>
    <row r="39243" spans="1:12" ht="24" customHeight="1">
      <c r="A39243" s="1355"/>
      <c r="B39243" s="1355"/>
      <c r="C39243" s="1433"/>
      <c r="E39243" s="1433"/>
      <c r="K39243" s="1433"/>
      <c r="L39243" s="1334"/>
    </row>
    <row r="39244" spans="1:12" ht="24" customHeight="1">
      <c r="A39244" s="1355"/>
      <c r="B39244" s="1355"/>
      <c r="C39244" s="1433"/>
      <c r="E39244" s="1433"/>
      <c r="K39244" s="1433"/>
      <c r="L39244" s="1334"/>
    </row>
    <row r="39245" spans="1:12" ht="24" customHeight="1">
      <c r="A39245" s="1355"/>
      <c r="B39245" s="1355"/>
      <c r="C39245" s="1433"/>
      <c r="E39245" s="1433"/>
      <c r="K39245" s="1433"/>
      <c r="L39245" s="1334"/>
    </row>
    <row r="39246" spans="1:12" ht="24" customHeight="1">
      <c r="A39246" s="1355"/>
      <c r="B39246" s="1355"/>
      <c r="C39246" s="1433"/>
      <c r="E39246" s="1433"/>
      <c r="K39246" s="1433"/>
      <c r="L39246" s="1334"/>
    </row>
    <row r="39247" spans="1:12" ht="24" customHeight="1">
      <c r="A39247" s="1355"/>
      <c r="B39247" s="1355"/>
      <c r="C39247" s="1433"/>
      <c r="E39247" s="1433"/>
      <c r="K39247" s="1433"/>
      <c r="L39247" s="1334"/>
    </row>
    <row r="39248" spans="1:12" ht="24" customHeight="1">
      <c r="A39248" s="1355"/>
      <c r="B39248" s="1355"/>
      <c r="C39248" s="1433"/>
      <c r="E39248" s="1433"/>
      <c r="K39248" s="1433"/>
      <c r="L39248" s="1334"/>
    </row>
    <row r="39249" spans="1:12" ht="24" customHeight="1">
      <c r="A39249" s="1355"/>
      <c r="B39249" s="1355"/>
      <c r="C39249" s="1433"/>
      <c r="E39249" s="1433"/>
      <c r="K39249" s="1433"/>
      <c r="L39249" s="1334"/>
    </row>
    <row r="39250" spans="1:12" ht="24" customHeight="1">
      <c r="A39250" s="1355"/>
      <c r="B39250" s="1355"/>
      <c r="C39250" s="1433"/>
      <c r="E39250" s="1433"/>
      <c r="K39250" s="1433"/>
      <c r="L39250" s="1334"/>
    </row>
    <row r="39251" spans="1:12" ht="24" customHeight="1">
      <c r="A39251" s="1355"/>
      <c r="B39251" s="1355"/>
      <c r="C39251" s="1433"/>
      <c r="E39251" s="1433"/>
      <c r="K39251" s="1433"/>
      <c r="L39251" s="1334"/>
    </row>
    <row r="39252" spans="1:12" ht="24" customHeight="1">
      <c r="A39252" s="1355"/>
      <c r="B39252" s="1355"/>
      <c r="C39252" s="1433"/>
      <c r="E39252" s="1433"/>
      <c r="K39252" s="1433"/>
      <c r="L39252" s="1334"/>
    </row>
    <row r="39253" spans="1:12" ht="24" customHeight="1">
      <c r="A39253" s="1355"/>
      <c r="B39253" s="1355"/>
      <c r="C39253" s="1433"/>
      <c r="E39253" s="1433"/>
      <c r="K39253" s="1433"/>
      <c r="L39253" s="1334"/>
    </row>
    <row r="39254" spans="1:12" ht="24" customHeight="1">
      <c r="A39254" s="1355"/>
      <c r="B39254" s="1355"/>
      <c r="C39254" s="1433"/>
      <c r="E39254" s="1433"/>
      <c r="K39254" s="1433"/>
      <c r="L39254" s="1334"/>
    </row>
    <row r="39255" spans="1:12" ht="24" customHeight="1">
      <c r="A39255" s="1355"/>
      <c r="B39255" s="1355"/>
      <c r="C39255" s="1433"/>
      <c r="E39255" s="1433"/>
      <c r="K39255" s="1433"/>
      <c r="L39255" s="1334"/>
    </row>
    <row r="39256" spans="1:12" ht="24" customHeight="1">
      <c r="A39256" s="1355"/>
      <c r="B39256" s="1355"/>
      <c r="C39256" s="1433"/>
      <c r="E39256" s="1433"/>
      <c r="K39256" s="1433"/>
      <c r="L39256" s="1334"/>
    </row>
    <row r="39257" spans="1:12" ht="24" customHeight="1">
      <c r="A39257" s="1355"/>
      <c r="B39257" s="1355"/>
      <c r="C39257" s="1433"/>
      <c r="E39257" s="1433"/>
      <c r="K39257" s="1433"/>
      <c r="L39257" s="1334"/>
    </row>
    <row r="39258" spans="1:12" ht="24" customHeight="1">
      <c r="A39258" s="1355"/>
      <c r="B39258" s="1355"/>
      <c r="C39258" s="1433"/>
      <c r="E39258" s="1433"/>
      <c r="K39258" s="1433"/>
      <c r="L39258" s="1334"/>
    </row>
    <row r="39259" spans="1:12" ht="24" customHeight="1">
      <c r="A39259" s="1355"/>
      <c r="B39259" s="1355"/>
      <c r="C39259" s="1433"/>
      <c r="E39259" s="1433"/>
      <c r="K39259" s="1433"/>
      <c r="L39259" s="1334"/>
    </row>
    <row r="39260" spans="1:12" ht="24" customHeight="1">
      <c r="A39260" s="1355"/>
      <c r="B39260" s="1355"/>
      <c r="C39260" s="1433"/>
      <c r="E39260" s="1433"/>
      <c r="K39260" s="1433"/>
      <c r="L39260" s="1334"/>
    </row>
    <row r="39261" spans="1:12" ht="24" customHeight="1">
      <c r="A39261" s="1355"/>
      <c r="B39261" s="1355"/>
      <c r="C39261" s="1433"/>
      <c r="E39261" s="1433"/>
      <c r="K39261" s="1433"/>
      <c r="L39261" s="1334"/>
    </row>
    <row r="39262" spans="1:12" ht="24" customHeight="1">
      <c r="A39262" s="1355"/>
      <c r="B39262" s="1355"/>
      <c r="C39262" s="1433"/>
      <c r="E39262" s="1433"/>
      <c r="K39262" s="1433"/>
      <c r="L39262" s="1334"/>
    </row>
    <row r="39263" spans="1:12" ht="24" customHeight="1">
      <c r="A39263" s="1355"/>
      <c r="B39263" s="1355"/>
      <c r="C39263" s="1433"/>
      <c r="E39263" s="1433"/>
      <c r="K39263" s="1433"/>
      <c r="L39263" s="1334"/>
    </row>
    <row r="39264" spans="1:12" ht="24" customHeight="1">
      <c r="A39264" s="1355"/>
      <c r="B39264" s="1355"/>
      <c r="C39264" s="1433"/>
      <c r="E39264" s="1433"/>
      <c r="K39264" s="1433"/>
      <c r="L39264" s="1334"/>
    </row>
    <row r="39265" spans="1:12" ht="24" customHeight="1">
      <c r="A39265" s="1355"/>
      <c r="B39265" s="1355"/>
      <c r="C39265" s="1433"/>
      <c r="E39265" s="1433"/>
      <c r="K39265" s="1433"/>
      <c r="L39265" s="1334"/>
    </row>
    <row r="39266" spans="1:12" ht="24" customHeight="1">
      <c r="A39266" s="1355"/>
      <c r="B39266" s="1355"/>
      <c r="C39266" s="1433"/>
      <c r="E39266" s="1433"/>
      <c r="K39266" s="1433"/>
      <c r="L39266" s="1334"/>
    </row>
    <row r="39267" spans="1:12" ht="24" customHeight="1">
      <c r="A39267" s="1355"/>
      <c r="B39267" s="1355"/>
      <c r="C39267" s="1433"/>
      <c r="E39267" s="1433"/>
      <c r="K39267" s="1433"/>
      <c r="L39267" s="1334"/>
    </row>
    <row r="39268" spans="1:12" ht="24" customHeight="1">
      <c r="A39268" s="1355"/>
      <c r="B39268" s="1355"/>
      <c r="C39268" s="1433"/>
      <c r="E39268" s="1433"/>
      <c r="K39268" s="1433"/>
      <c r="L39268" s="1334"/>
    </row>
    <row r="39269" spans="1:12" ht="24" customHeight="1">
      <c r="A39269" s="1355"/>
      <c r="B39269" s="1355"/>
      <c r="C39269" s="1433"/>
      <c r="E39269" s="1433"/>
      <c r="K39269" s="1433"/>
      <c r="L39269" s="1334"/>
    </row>
    <row r="39270" spans="1:12" ht="24" customHeight="1">
      <c r="A39270" s="1355"/>
      <c r="B39270" s="1355"/>
      <c r="C39270" s="1433"/>
      <c r="E39270" s="1433"/>
      <c r="K39270" s="1433"/>
      <c r="L39270" s="1334"/>
    </row>
    <row r="39271" spans="1:12" ht="24" customHeight="1">
      <c r="A39271" s="1355"/>
      <c r="B39271" s="1355"/>
      <c r="C39271" s="1433"/>
      <c r="E39271" s="1433"/>
      <c r="K39271" s="1433"/>
      <c r="L39271" s="1334"/>
    </row>
    <row r="39272" spans="1:12" ht="24" customHeight="1">
      <c r="A39272" s="1355"/>
      <c r="B39272" s="1355"/>
      <c r="C39272" s="1433"/>
      <c r="E39272" s="1433"/>
      <c r="K39272" s="1433"/>
      <c r="L39272" s="1334"/>
    </row>
    <row r="39273" spans="1:12" ht="24" customHeight="1">
      <c r="A39273" s="1355"/>
      <c r="B39273" s="1355"/>
      <c r="C39273" s="1433"/>
      <c r="E39273" s="1433"/>
      <c r="K39273" s="1433"/>
      <c r="L39273" s="1334"/>
    </row>
    <row r="39274" spans="1:12" ht="24" customHeight="1">
      <c r="A39274" s="1355"/>
      <c r="B39274" s="1355"/>
      <c r="C39274" s="1433"/>
      <c r="E39274" s="1433"/>
      <c r="K39274" s="1433"/>
      <c r="L39274" s="1334"/>
    </row>
    <row r="39275" spans="1:12" ht="24" customHeight="1">
      <c r="A39275" s="1355"/>
      <c r="B39275" s="1355"/>
      <c r="C39275" s="1433"/>
      <c r="E39275" s="1433"/>
      <c r="K39275" s="1433"/>
      <c r="L39275" s="1334"/>
    </row>
    <row r="39276" spans="1:12" ht="24" customHeight="1">
      <c r="A39276" s="1355"/>
      <c r="B39276" s="1355"/>
      <c r="C39276" s="1433"/>
      <c r="E39276" s="1433"/>
      <c r="K39276" s="1433"/>
      <c r="L39276" s="1334"/>
    </row>
    <row r="39277" spans="1:12" ht="24" customHeight="1">
      <c r="A39277" s="1355"/>
      <c r="B39277" s="1355"/>
      <c r="C39277" s="1433"/>
      <c r="E39277" s="1433"/>
      <c r="K39277" s="1433"/>
      <c r="L39277" s="1334"/>
    </row>
    <row r="39278" spans="1:12" ht="24" customHeight="1">
      <c r="A39278" s="1355"/>
      <c r="B39278" s="1355"/>
      <c r="C39278" s="1433"/>
      <c r="E39278" s="1433"/>
      <c r="K39278" s="1433"/>
      <c r="L39278" s="1334"/>
    </row>
    <row r="39279" spans="1:12" ht="24" customHeight="1">
      <c r="A39279" s="1355"/>
      <c r="B39279" s="1355"/>
      <c r="C39279" s="1433"/>
      <c r="E39279" s="1433"/>
      <c r="K39279" s="1433"/>
      <c r="L39279" s="1334"/>
    </row>
    <row r="39280" spans="1:12" ht="24" customHeight="1">
      <c r="A39280" s="1355"/>
      <c r="B39280" s="1355"/>
      <c r="C39280" s="1433"/>
      <c r="E39280" s="1433"/>
      <c r="K39280" s="1433"/>
      <c r="L39280" s="1334"/>
    </row>
    <row r="39281" spans="1:12" ht="24" customHeight="1">
      <c r="A39281" s="1355"/>
      <c r="B39281" s="1355"/>
      <c r="C39281" s="1433"/>
      <c r="E39281" s="1433"/>
      <c r="K39281" s="1433"/>
      <c r="L39281" s="1334"/>
    </row>
    <row r="39282" spans="1:12" ht="24" customHeight="1">
      <c r="A39282" s="1355"/>
      <c r="B39282" s="1355"/>
      <c r="C39282" s="1433"/>
      <c r="E39282" s="1433"/>
      <c r="K39282" s="1433"/>
      <c r="L39282" s="1334"/>
    </row>
    <row r="39283" spans="1:12" ht="24" customHeight="1">
      <c r="A39283" s="1355"/>
      <c r="B39283" s="1355"/>
      <c r="C39283" s="1433"/>
      <c r="E39283" s="1433"/>
      <c r="K39283" s="1433"/>
      <c r="L39283" s="1334"/>
    </row>
    <row r="39284" spans="1:12" ht="24" customHeight="1">
      <c r="A39284" s="1355"/>
      <c r="B39284" s="1355"/>
      <c r="C39284" s="1433"/>
      <c r="E39284" s="1433"/>
      <c r="K39284" s="1433"/>
      <c r="L39284" s="1334"/>
    </row>
    <row r="39285" spans="1:12" ht="24" customHeight="1">
      <c r="A39285" s="1355"/>
      <c r="B39285" s="1355"/>
      <c r="C39285" s="1433"/>
      <c r="E39285" s="1433"/>
      <c r="K39285" s="1433"/>
      <c r="L39285" s="1334"/>
    </row>
    <row r="39286" spans="1:12" ht="24" customHeight="1">
      <c r="A39286" s="1355"/>
      <c r="B39286" s="1355"/>
      <c r="C39286" s="1433"/>
      <c r="E39286" s="1433"/>
      <c r="K39286" s="1433"/>
      <c r="L39286" s="1334"/>
    </row>
    <row r="39287" spans="1:12" ht="24" customHeight="1">
      <c r="A39287" s="1355"/>
      <c r="B39287" s="1355"/>
      <c r="C39287" s="1433"/>
      <c r="E39287" s="1433"/>
      <c r="K39287" s="1433"/>
      <c r="L39287" s="1334"/>
    </row>
    <row r="39288" spans="1:12" ht="24" customHeight="1">
      <c r="A39288" s="1355"/>
      <c r="B39288" s="1355"/>
      <c r="C39288" s="1433"/>
      <c r="E39288" s="1433"/>
      <c r="K39288" s="1433"/>
      <c r="L39288" s="1334"/>
    </row>
    <row r="39289" spans="1:12" ht="24" customHeight="1">
      <c r="A39289" s="1355"/>
      <c r="B39289" s="1355"/>
      <c r="C39289" s="1433"/>
      <c r="E39289" s="1433"/>
      <c r="K39289" s="1433"/>
      <c r="L39289" s="1334"/>
    </row>
    <row r="39290" spans="1:12" ht="24" customHeight="1">
      <c r="A39290" s="1355"/>
      <c r="B39290" s="1355"/>
      <c r="C39290" s="1433"/>
      <c r="E39290" s="1433"/>
      <c r="K39290" s="1433"/>
      <c r="L39290" s="1334"/>
    </row>
    <row r="39291" spans="1:12" ht="24" customHeight="1">
      <c r="A39291" s="1355"/>
      <c r="B39291" s="1355"/>
      <c r="C39291" s="1433"/>
      <c r="E39291" s="1433"/>
      <c r="K39291" s="1433"/>
      <c r="L39291" s="1334"/>
    </row>
    <row r="39292" spans="1:12" ht="24" customHeight="1">
      <c r="A39292" s="1355"/>
      <c r="B39292" s="1355"/>
      <c r="C39292" s="1433"/>
      <c r="E39292" s="1433"/>
      <c r="K39292" s="1433"/>
      <c r="L39292" s="1334"/>
    </row>
    <row r="39293" spans="1:12" ht="24" customHeight="1">
      <c r="A39293" s="1355"/>
      <c r="B39293" s="1355"/>
      <c r="C39293" s="1433"/>
      <c r="E39293" s="1433"/>
      <c r="K39293" s="1433"/>
      <c r="L39293" s="1334"/>
    </row>
    <row r="39294" spans="1:12" ht="24" customHeight="1">
      <c r="A39294" s="1355"/>
      <c r="B39294" s="1355"/>
      <c r="C39294" s="1433"/>
      <c r="E39294" s="1433"/>
      <c r="K39294" s="1433"/>
      <c r="L39294" s="1334"/>
    </row>
    <row r="39295" spans="1:12" ht="24" customHeight="1">
      <c r="A39295" s="1355"/>
      <c r="B39295" s="1355"/>
      <c r="C39295" s="1433"/>
      <c r="E39295" s="1433"/>
      <c r="K39295" s="1433"/>
      <c r="L39295" s="1334"/>
    </row>
    <row r="39296" spans="1:12" ht="24" customHeight="1">
      <c r="A39296" s="1355"/>
      <c r="B39296" s="1355"/>
      <c r="C39296" s="1433"/>
      <c r="E39296" s="1433"/>
      <c r="K39296" s="1433"/>
      <c r="L39296" s="1334"/>
    </row>
    <row r="39297" spans="1:12" ht="24" customHeight="1">
      <c r="A39297" s="1355"/>
      <c r="B39297" s="1355"/>
      <c r="C39297" s="1433"/>
      <c r="E39297" s="1433"/>
      <c r="K39297" s="1433"/>
      <c r="L39297" s="1334"/>
    </row>
    <row r="39298" spans="1:12" ht="24" customHeight="1">
      <c r="A39298" s="1355"/>
      <c r="B39298" s="1355"/>
      <c r="C39298" s="1433"/>
      <c r="E39298" s="1433"/>
      <c r="K39298" s="1433"/>
      <c r="L39298" s="1334"/>
    </row>
    <row r="39299" spans="1:12" ht="24" customHeight="1">
      <c r="A39299" s="1355"/>
      <c r="B39299" s="1355"/>
      <c r="C39299" s="1433"/>
      <c r="E39299" s="1433"/>
      <c r="K39299" s="1433"/>
      <c r="L39299" s="1334"/>
    </row>
    <row r="39300" spans="1:12" ht="24" customHeight="1">
      <c r="A39300" s="1355"/>
      <c r="B39300" s="1355"/>
      <c r="C39300" s="1433"/>
      <c r="E39300" s="1433"/>
      <c r="K39300" s="1433"/>
      <c r="L39300" s="1334"/>
    </row>
    <row r="39301" spans="1:12" ht="24" customHeight="1">
      <c r="A39301" s="1355"/>
      <c r="B39301" s="1355"/>
      <c r="C39301" s="1433"/>
      <c r="E39301" s="1433"/>
      <c r="K39301" s="1433"/>
      <c r="L39301" s="1334"/>
    </row>
    <row r="39302" spans="1:12" ht="24" customHeight="1">
      <c r="A39302" s="1355"/>
      <c r="B39302" s="1355"/>
      <c r="C39302" s="1433"/>
      <c r="E39302" s="1433"/>
      <c r="K39302" s="1433"/>
      <c r="L39302" s="1334"/>
    </row>
    <row r="39303" spans="1:12" ht="24" customHeight="1">
      <c r="A39303" s="1355"/>
      <c r="B39303" s="1355"/>
      <c r="C39303" s="1433"/>
      <c r="E39303" s="1433"/>
      <c r="K39303" s="1433"/>
      <c r="L39303" s="1334"/>
    </row>
    <row r="39304" spans="1:12" ht="24" customHeight="1">
      <c r="A39304" s="1355"/>
      <c r="B39304" s="1355"/>
      <c r="C39304" s="1433"/>
      <c r="E39304" s="1433"/>
      <c r="K39304" s="1433"/>
      <c r="L39304" s="1334"/>
    </row>
    <row r="39305" spans="1:12" ht="24" customHeight="1">
      <c r="A39305" s="1355"/>
      <c r="B39305" s="1355"/>
      <c r="C39305" s="1433"/>
      <c r="E39305" s="1433"/>
      <c r="K39305" s="1433"/>
      <c r="L39305" s="1334"/>
    </row>
    <row r="39306" spans="1:12" ht="24" customHeight="1">
      <c r="A39306" s="1355"/>
      <c r="B39306" s="1355"/>
      <c r="C39306" s="1433"/>
      <c r="E39306" s="1433"/>
      <c r="K39306" s="1433"/>
      <c r="L39306" s="1334"/>
    </row>
    <row r="39307" spans="1:12" ht="24" customHeight="1">
      <c r="A39307" s="1355"/>
      <c r="B39307" s="1355"/>
      <c r="C39307" s="1433"/>
      <c r="E39307" s="1433"/>
      <c r="K39307" s="1433"/>
      <c r="L39307" s="1334"/>
    </row>
    <row r="39308" spans="1:12" ht="24" customHeight="1">
      <c r="A39308" s="1355"/>
      <c r="B39308" s="1355"/>
      <c r="C39308" s="1433"/>
      <c r="E39308" s="1433"/>
      <c r="K39308" s="1433"/>
      <c r="L39308" s="1334"/>
    </row>
    <row r="39309" spans="1:12" ht="24" customHeight="1">
      <c r="A39309" s="1355"/>
      <c r="B39309" s="1355"/>
      <c r="C39309" s="1433"/>
      <c r="E39309" s="1433"/>
      <c r="K39309" s="1433"/>
      <c r="L39309" s="1334"/>
    </row>
    <row r="39310" spans="1:12" ht="24" customHeight="1">
      <c r="A39310" s="1355"/>
      <c r="B39310" s="1355"/>
      <c r="C39310" s="1433"/>
      <c r="E39310" s="1433"/>
      <c r="K39310" s="1433"/>
      <c r="L39310" s="1334"/>
    </row>
    <row r="39311" spans="1:12" ht="24" customHeight="1">
      <c r="A39311" s="1355"/>
      <c r="B39311" s="1355"/>
      <c r="C39311" s="1433"/>
      <c r="E39311" s="1433"/>
      <c r="K39311" s="1433"/>
      <c r="L39311" s="1334"/>
    </row>
    <row r="39312" spans="1:12" ht="24" customHeight="1">
      <c r="A39312" s="1355"/>
      <c r="B39312" s="1355"/>
      <c r="C39312" s="1433"/>
      <c r="E39312" s="1433"/>
      <c r="K39312" s="1433"/>
      <c r="L39312" s="1334"/>
    </row>
    <row r="39313" spans="1:12" ht="24" customHeight="1">
      <c r="A39313" s="1355"/>
      <c r="B39313" s="1355"/>
      <c r="C39313" s="1433"/>
      <c r="E39313" s="1433"/>
      <c r="K39313" s="1433"/>
      <c r="L39313" s="1334"/>
    </row>
    <row r="39314" spans="1:12" ht="24" customHeight="1">
      <c r="A39314" s="1355"/>
      <c r="B39314" s="1355"/>
      <c r="C39314" s="1433"/>
      <c r="E39314" s="1433"/>
      <c r="K39314" s="1433"/>
      <c r="L39314" s="1334"/>
    </row>
    <row r="39315" spans="1:12" ht="24" customHeight="1">
      <c r="A39315" s="1355"/>
      <c r="B39315" s="1355"/>
      <c r="C39315" s="1433"/>
      <c r="E39315" s="1433"/>
      <c r="K39315" s="1433"/>
      <c r="L39315" s="1334"/>
    </row>
    <row r="39316" spans="1:12" ht="24" customHeight="1">
      <c r="A39316" s="1355"/>
      <c r="B39316" s="1355"/>
      <c r="C39316" s="1433"/>
      <c r="E39316" s="1433"/>
      <c r="K39316" s="1433"/>
      <c r="L39316" s="1334"/>
    </row>
    <row r="39317" spans="1:12" ht="24" customHeight="1">
      <c r="A39317" s="1355"/>
      <c r="B39317" s="1355"/>
      <c r="C39317" s="1433"/>
      <c r="E39317" s="1433"/>
      <c r="K39317" s="1433"/>
      <c r="L39317" s="1334"/>
    </row>
    <row r="39318" spans="1:12" ht="24" customHeight="1">
      <c r="A39318" s="1355"/>
      <c r="B39318" s="1355"/>
      <c r="C39318" s="1433"/>
      <c r="E39318" s="1433"/>
      <c r="K39318" s="1433"/>
      <c r="L39318" s="1334"/>
    </row>
    <row r="39319" spans="1:12" ht="24" customHeight="1">
      <c r="A39319" s="1355"/>
      <c r="B39319" s="1355"/>
      <c r="C39319" s="1433"/>
      <c r="E39319" s="1433"/>
      <c r="K39319" s="1433"/>
      <c r="L39319" s="1334"/>
    </row>
    <row r="39320" spans="1:12" ht="24" customHeight="1">
      <c r="A39320" s="1355"/>
      <c r="B39320" s="1355"/>
      <c r="C39320" s="1433"/>
      <c r="E39320" s="1433"/>
      <c r="K39320" s="1433"/>
      <c r="L39320" s="1334"/>
    </row>
    <row r="39321" spans="1:12" ht="24" customHeight="1">
      <c r="A39321" s="1355"/>
      <c r="B39321" s="1355"/>
      <c r="C39321" s="1433"/>
      <c r="E39321" s="1433"/>
      <c r="K39321" s="1433"/>
      <c r="L39321" s="1334"/>
    </row>
    <row r="39322" spans="1:12" ht="24" customHeight="1">
      <c r="A39322" s="1355"/>
      <c r="B39322" s="1355"/>
      <c r="C39322" s="1433"/>
      <c r="E39322" s="1433"/>
      <c r="K39322" s="1433"/>
      <c r="L39322" s="1334"/>
    </row>
    <row r="39323" spans="1:12" ht="24" customHeight="1">
      <c r="A39323" s="1355"/>
      <c r="B39323" s="1355"/>
      <c r="C39323" s="1433"/>
      <c r="E39323" s="1433"/>
      <c r="K39323" s="1433"/>
      <c r="L39323" s="1334"/>
    </row>
    <row r="39324" spans="1:12" ht="24" customHeight="1">
      <c r="A39324" s="1355"/>
      <c r="B39324" s="1355"/>
      <c r="C39324" s="1433"/>
      <c r="E39324" s="1433"/>
      <c r="K39324" s="1433"/>
      <c r="L39324" s="1334"/>
    </row>
    <row r="39325" spans="1:12" ht="24" customHeight="1">
      <c r="A39325" s="1355"/>
      <c r="B39325" s="1355"/>
      <c r="C39325" s="1433"/>
      <c r="E39325" s="1433"/>
      <c r="K39325" s="1433"/>
      <c r="L39325" s="1334"/>
    </row>
    <row r="39326" spans="1:12" ht="24" customHeight="1">
      <c r="A39326" s="1355"/>
      <c r="B39326" s="1355"/>
      <c r="C39326" s="1433"/>
      <c r="E39326" s="1433"/>
      <c r="K39326" s="1433"/>
      <c r="L39326" s="1334"/>
    </row>
    <row r="39327" spans="1:12" ht="24" customHeight="1">
      <c r="A39327" s="1355"/>
      <c r="B39327" s="1355"/>
      <c r="C39327" s="1433"/>
      <c r="E39327" s="1433"/>
      <c r="K39327" s="1433"/>
      <c r="L39327" s="1334"/>
    </row>
    <row r="39328" spans="1:12" ht="24" customHeight="1">
      <c r="A39328" s="1355"/>
      <c r="B39328" s="1355"/>
      <c r="C39328" s="1433"/>
      <c r="E39328" s="1433"/>
      <c r="K39328" s="1433"/>
      <c r="L39328" s="1334"/>
    </row>
    <row r="39329" spans="1:12" ht="24" customHeight="1">
      <c r="A39329" s="1355"/>
      <c r="B39329" s="1355"/>
      <c r="C39329" s="1433"/>
      <c r="E39329" s="1433"/>
      <c r="K39329" s="1433"/>
      <c r="L39329" s="1334"/>
    </row>
    <row r="39330" spans="1:12" ht="24" customHeight="1">
      <c r="A39330" s="1355"/>
      <c r="B39330" s="1355"/>
      <c r="C39330" s="1433"/>
      <c r="E39330" s="1433"/>
      <c r="K39330" s="1433"/>
      <c r="L39330" s="1334"/>
    </row>
    <row r="39331" spans="1:12" ht="24" customHeight="1">
      <c r="A39331" s="1355"/>
      <c r="B39331" s="1355"/>
      <c r="C39331" s="1433"/>
      <c r="E39331" s="1433"/>
      <c r="K39331" s="1433"/>
      <c r="L39331" s="1334"/>
    </row>
    <row r="39332" spans="1:12" ht="24" customHeight="1">
      <c r="A39332" s="1355"/>
      <c r="B39332" s="1355"/>
      <c r="C39332" s="1433"/>
      <c r="E39332" s="1433"/>
      <c r="K39332" s="1433"/>
      <c r="L39332" s="1334"/>
    </row>
    <row r="39333" spans="1:12" ht="24" customHeight="1">
      <c r="A39333" s="1355"/>
      <c r="B39333" s="1355"/>
      <c r="C39333" s="1433"/>
      <c r="E39333" s="1433"/>
      <c r="K39333" s="1433"/>
      <c r="L39333" s="1334"/>
    </row>
    <row r="39334" spans="1:12" ht="24" customHeight="1">
      <c r="A39334" s="1355"/>
      <c r="B39334" s="1355"/>
      <c r="C39334" s="1433"/>
      <c r="E39334" s="1433"/>
      <c r="K39334" s="1433"/>
      <c r="L39334" s="1334"/>
    </row>
    <row r="39335" spans="1:12" ht="24" customHeight="1">
      <c r="A39335" s="1355"/>
      <c r="B39335" s="1355"/>
      <c r="C39335" s="1433"/>
      <c r="E39335" s="1433"/>
      <c r="K39335" s="1433"/>
      <c r="L39335" s="1334"/>
    </row>
    <row r="39336" spans="1:12" ht="24" customHeight="1">
      <c r="A39336" s="1355"/>
      <c r="B39336" s="1355"/>
      <c r="C39336" s="1433"/>
      <c r="E39336" s="1433"/>
      <c r="K39336" s="1433"/>
      <c r="L39336" s="1334"/>
    </row>
    <row r="39337" spans="1:12" ht="24" customHeight="1">
      <c r="A39337" s="1355"/>
      <c r="B39337" s="1355"/>
      <c r="C39337" s="1433"/>
      <c r="E39337" s="1433"/>
      <c r="K39337" s="1433"/>
      <c r="L39337" s="1334"/>
    </row>
    <row r="39338" spans="1:12" ht="24" customHeight="1">
      <c r="A39338" s="1355"/>
      <c r="B39338" s="1355"/>
      <c r="C39338" s="1433"/>
      <c r="E39338" s="1433"/>
      <c r="K39338" s="1433"/>
      <c r="L39338" s="1334"/>
    </row>
    <row r="39339" spans="1:12" ht="24" customHeight="1">
      <c r="A39339" s="1355"/>
      <c r="B39339" s="1355"/>
      <c r="C39339" s="1433"/>
      <c r="E39339" s="1433"/>
      <c r="K39339" s="1433"/>
      <c r="L39339" s="1334"/>
    </row>
    <row r="39340" spans="1:12" ht="24" customHeight="1">
      <c r="A39340" s="1355"/>
      <c r="B39340" s="1355"/>
      <c r="C39340" s="1433"/>
      <c r="E39340" s="1433"/>
      <c r="K39340" s="1433"/>
      <c r="L39340" s="1334"/>
    </row>
    <row r="39341" spans="1:12" ht="24" customHeight="1">
      <c r="A39341" s="1355"/>
      <c r="B39341" s="1355"/>
      <c r="C39341" s="1433"/>
      <c r="E39341" s="1433"/>
      <c r="K39341" s="1433"/>
      <c r="L39341" s="1334"/>
    </row>
    <row r="39342" spans="1:12" ht="24" customHeight="1">
      <c r="A39342" s="1355"/>
      <c r="B39342" s="1355"/>
      <c r="C39342" s="1433"/>
      <c r="E39342" s="1433"/>
      <c r="K39342" s="1433"/>
      <c r="L39342" s="1334"/>
    </row>
    <row r="39343" spans="1:12" ht="24" customHeight="1">
      <c r="A39343" s="1355"/>
      <c r="B39343" s="1355"/>
      <c r="C39343" s="1433"/>
      <c r="E39343" s="1433"/>
      <c r="K39343" s="1433"/>
      <c r="L39343" s="1334"/>
    </row>
    <row r="39344" spans="1:12" ht="24" customHeight="1">
      <c r="A39344" s="1355"/>
      <c r="B39344" s="1355"/>
      <c r="C39344" s="1433"/>
      <c r="E39344" s="1433"/>
      <c r="K39344" s="1433"/>
      <c r="L39344" s="1334"/>
    </row>
    <row r="39345" spans="1:12" ht="24" customHeight="1">
      <c r="A39345" s="1355"/>
      <c r="B39345" s="1355"/>
      <c r="C39345" s="1433"/>
      <c r="E39345" s="1433"/>
      <c r="K39345" s="1433"/>
      <c r="L39345" s="1334"/>
    </row>
    <row r="39346" spans="1:12" ht="24" customHeight="1">
      <c r="A39346" s="1355"/>
      <c r="B39346" s="1355"/>
      <c r="C39346" s="1433"/>
      <c r="E39346" s="1433"/>
      <c r="K39346" s="1433"/>
      <c r="L39346" s="1334"/>
    </row>
    <row r="39347" spans="1:12" ht="24" customHeight="1">
      <c r="A39347" s="1355"/>
      <c r="B39347" s="1355"/>
      <c r="C39347" s="1433"/>
      <c r="E39347" s="1433"/>
      <c r="K39347" s="1433"/>
      <c r="L39347" s="1334"/>
    </row>
    <row r="39348" spans="1:12" ht="24" customHeight="1">
      <c r="A39348" s="1355"/>
      <c r="B39348" s="1355"/>
      <c r="C39348" s="1433"/>
      <c r="E39348" s="1433"/>
      <c r="K39348" s="1433"/>
      <c r="L39348" s="1334"/>
    </row>
    <row r="39349" spans="1:12" ht="24" customHeight="1">
      <c r="A39349" s="1355"/>
      <c r="B39349" s="1355"/>
      <c r="C39349" s="1433"/>
      <c r="E39349" s="1433"/>
      <c r="K39349" s="1433"/>
      <c r="L39349" s="1334"/>
    </row>
    <row r="39350" spans="1:12" ht="24" customHeight="1">
      <c r="A39350" s="1355"/>
      <c r="B39350" s="1355"/>
      <c r="C39350" s="1433"/>
      <c r="E39350" s="1433"/>
      <c r="K39350" s="1433"/>
      <c r="L39350" s="1334"/>
    </row>
    <row r="39351" spans="1:12" ht="24" customHeight="1">
      <c r="A39351" s="1355"/>
      <c r="B39351" s="1355"/>
      <c r="C39351" s="1433"/>
      <c r="E39351" s="1433"/>
      <c r="K39351" s="1433"/>
      <c r="L39351" s="1334"/>
    </row>
    <row r="39352" spans="1:12" ht="24" customHeight="1">
      <c r="A39352" s="1355"/>
      <c r="B39352" s="1355"/>
      <c r="C39352" s="1433"/>
      <c r="E39352" s="1433"/>
      <c r="K39352" s="1433"/>
      <c r="L39352" s="1334"/>
    </row>
    <row r="39353" spans="1:12" ht="24" customHeight="1">
      <c r="A39353" s="1355"/>
      <c r="B39353" s="1355"/>
      <c r="C39353" s="1433"/>
      <c r="E39353" s="1433"/>
      <c r="K39353" s="1433"/>
      <c r="L39353" s="1334"/>
    </row>
    <row r="39354" spans="1:12" ht="24" customHeight="1">
      <c r="A39354" s="1355"/>
      <c r="B39354" s="1355"/>
      <c r="C39354" s="1433"/>
      <c r="E39354" s="1433"/>
      <c r="K39354" s="1433"/>
      <c r="L39354" s="1334"/>
    </row>
    <row r="39355" spans="1:12" ht="24" customHeight="1">
      <c r="A39355" s="1355"/>
      <c r="B39355" s="1355"/>
      <c r="C39355" s="1433"/>
      <c r="E39355" s="1433"/>
      <c r="K39355" s="1433"/>
      <c r="L39355" s="1334"/>
    </row>
    <row r="39356" spans="1:12" ht="24" customHeight="1">
      <c r="A39356" s="1355"/>
      <c r="B39356" s="1355"/>
      <c r="C39356" s="1433"/>
      <c r="E39356" s="1433"/>
      <c r="K39356" s="1433"/>
      <c r="L39356" s="1334"/>
    </row>
    <row r="39357" spans="1:12" ht="24" customHeight="1">
      <c r="A39357" s="1355"/>
      <c r="B39357" s="1355"/>
      <c r="C39357" s="1433"/>
      <c r="E39357" s="1433"/>
      <c r="K39357" s="1433"/>
      <c r="L39357" s="1334"/>
    </row>
    <row r="39358" spans="1:12" ht="24" customHeight="1">
      <c r="A39358" s="1355"/>
      <c r="B39358" s="1355"/>
      <c r="C39358" s="1433"/>
      <c r="E39358" s="1433"/>
      <c r="K39358" s="1433"/>
      <c r="L39358" s="1334"/>
    </row>
    <row r="39359" spans="1:12" ht="24" customHeight="1">
      <c r="A39359" s="1355"/>
      <c r="B39359" s="1355"/>
      <c r="C39359" s="1433"/>
      <c r="E39359" s="1433"/>
      <c r="K39359" s="1433"/>
      <c r="L39359" s="1334"/>
    </row>
    <row r="39360" spans="1:12" ht="24" customHeight="1">
      <c r="A39360" s="1355"/>
      <c r="B39360" s="1355"/>
      <c r="C39360" s="1433"/>
      <c r="E39360" s="1433"/>
      <c r="K39360" s="1433"/>
      <c r="L39360" s="1334"/>
    </row>
    <row r="39361" spans="1:12" ht="24" customHeight="1">
      <c r="A39361" s="1355"/>
      <c r="B39361" s="1355"/>
      <c r="C39361" s="1433"/>
      <c r="E39361" s="1433"/>
      <c r="K39361" s="1433"/>
      <c r="L39361" s="1334"/>
    </row>
    <row r="39362" spans="1:12" ht="24" customHeight="1">
      <c r="A39362" s="1355"/>
      <c r="B39362" s="1355"/>
      <c r="C39362" s="1433"/>
      <c r="E39362" s="1433"/>
      <c r="K39362" s="1433"/>
      <c r="L39362" s="1334"/>
    </row>
    <row r="39363" spans="1:12" ht="24" customHeight="1">
      <c r="A39363" s="1355"/>
      <c r="B39363" s="1355"/>
      <c r="C39363" s="1433"/>
      <c r="E39363" s="1433"/>
      <c r="K39363" s="1433"/>
      <c r="L39363" s="1334"/>
    </row>
    <row r="39364" spans="1:12" ht="24" customHeight="1">
      <c r="A39364" s="1355"/>
      <c r="B39364" s="1355"/>
      <c r="C39364" s="1433"/>
      <c r="E39364" s="1433"/>
      <c r="K39364" s="1433"/>
      <c r="L39364" s="1334"/>
    </row>
    <row r="39365" spans="1:12" ht="24" customHeight="1">
      <c r="A39365" s="1355"/>
      <c r="B39365" s="1355"/>
      <c r="C39365" s="1433"/>
      <c r="E39365" s="1433"/>
      <c r="K39365" s="1433"/>
      <c r="L39365" s="1334"/>
    </row>
    <row r="39366" spans="1:12" ht="24" customHeight="1">
      <c r="A39366" s="1355"/>
      <c r="B39366" s="1355"/>
      <c r="C39366" s="1433"/>
      <c r="E39366" s="1433"/>
      <c r="K39366" s="1433"/>
      <c r="L39366" s="1334"/>
    </row>
    <row r="39367" spans="1:12" ht="24" customHeight="1">
      <c r="A39367" s="1355"/>
      <c r="B39367" s="1355"/>
      <c r="C39367" s="1433"/>
      <c r="E39367" s="1433"/>
      <c r="K39367" s="1433"/>
      <c r="L39367" s="1334"/>
    </row>
    <row r="39368" spans="1:12" ht="24" customHeight="1">
      <c r="A39368" s="1355"/>
      <c r="B39368" s="1355"/>
      <c r="C39368" s="1433"/>
      <c r="E39368" s="1433"/>
      <c r="K39368" s="1433"/>
      <c r="L39368" s="1334"/>
    </row>
    <row r="39369" spans="1:12" ht="24" customHeight="1">
      <c r="A39369" s="1355"/>
      <c r="B39369" s="1355"/>
      <c r="C39369" s="1433"/>
      <c r="E39369" s="1433"/>
      <c r="K39369" s="1433"/>
      <c r="L39369" s="1334"/>
    </row>
    <row r="39370" spans="1:12" ht="24" customHeight="1">
      <c r="A39370" s="1355"/>
      <c r="B39370" s="1355"/>
      <c r="C39370" s="1433"/>
      <c r="E39370" s="1433"/>
      <c r="K39370" s="1433"/>
      <c r="L39370" s="1334"/>
    </row>
    <row r="39371" spans="1:12" ht="24" customHeight="1">
      <c r="A39371" s="1355"/>
      <c r="B39371" s="1355"/>
      <c r="C39371" s="1433"/>
      <c r="E39371" s="1433"/>
      <c r="K39371" s="1433"/>
      <c r="L39371" s="1334"/>
    </row>
    <row r="39372" spans="1:12" ht="24" customHeight="1">
      <c r="A39372" s="1355"/>
      <c r="B39372" s="1355"/>
      <c r="C39372" s="1433"/>
      <c r="E39372" s="1433"/>
      <c r="K39372" s="1433"/>
      <c r="L39372" s="1334"/>
    </row>
    <row r="39373" spans="1:12" ht="24" customHeight="1">
      <c r="A39373" s="1355"/>
      <c r="B39373" s="1355"/>
      <c r="C39373" s="1433"/>
      <c r="E39373" s="1433"/>
      <c r="K39373" s="1433"/>
      <c r="L39373" s="1334"/>
    </row>
    <row r="39374" spans="1:12" ht="24" customHeight="1">
      <c r="A39374" s="1355"/>
      <c r="B39374" s="1355"/>
      <c r="C39374" s="1433"/>
      <c r="E39374" s="1433"/>
      <c r="K39374" s="1433"/>
      <c r="L39374" s="1334"/>
    </row>
    <row r="39375" spans="1:12" ht="24" customHeight="1">
      <c r="A39375" s="1355"/>
      <c r="B39375" s="1355"/>
      <c r="C39375" s="1433"/>
      <c r="E39375" s="1433"/>
      <c r="K39375" s="1433"/>
      <c r="L39375" s="1334"/>
    </row>
    <row r="39376" spans="1:12" ht="24" customHeight="1">
      <c r="A39376" s="1355"/>
      <c r="B39376" s="1355"/>
      <c r="C39376" s="1433"/>
      <c r="E39376" s="1433"/>
      <c r="K39376" s="1433"/>
      <c r="L39376" s="1334"/>
    </row>
    <row r="39377" spans="1:12" ht="24" customHeight="1">
      <c r="A39377" s="1355"/>
      <c r="B39377" s="1355"/>
      <c r="C39377" s="1433"/>
      <c r="E39377" s="1433"/>
      <c r="K39377" s="1433"/>
      <c r="L39377" s="1334"/>
    </row>
    <row r="39378" spans="1:12" ht="24" customHeight="1">
      <c r="A39378" s="1355"/>
      <c r="B39378" s="1355"/>
      <c r="C39378" s="1433"/>
      <c r="E39378" s="1433"/>
      <c r="K39378" s="1433"/>
      <c r="L39378" s="1334"/>
    </row>
    <row r="39379" spans="1:12" ht="24" customHeight="1">
      <c r="A39379" s="1355"/>
      <c r="B39379" s="1355"/>
      <c r="C39379" s="1433"/>
      <c r="E39379" s="1433"/>
      <c r="K39379" s="1433"/>
      <c r="L39379" s="1334"/>
    </row>
    <row r="39380" spans="1:12" ht="24" customHeight="1">
      <c r="A39380" s="1355"/>
      <c r="B39380" s="1355"/>
      <c r="C39380" s="1433"/>
      <c r="E39380" s="1433"/>
      <c r="K39380" s="1433"/>
      <c r="L39380" s="1334"/>
    </row>
    <row r="39381" spans="1:12" ht="24" customHeight="1">
      <c r="A39381" s="1355"/>
      <c r="B39381" s="1355"/>
      <c r="C39381" s="1433"/>
      <c r="E39381" s="1433"/>
      <c r="K39381" s="1433"/>
      <c r="L39381" s="1334"/>
    </row>
    <row r="39382" spans="1:12" ht="24" customHeight="1">
      <c r="A39382" s="1355"/>
      <c r="B39382" s="1355"/>
      <c r="C39382" s="1433"/>
      <c r="E39382" s="1433"/>
      <c r="K39382" s="1433"/>
      <c r="L39382" s="1334"/>
    </row>
    <row r="39383" spans="1:12" ht="24" customHeight="1">
      <c r="A39383" s="1355"/>
      <c r="B39383" s="1355"/>
      <c r="C39383" s="1433"/>
      <c r="E39383" s="1433"/>
      <c r="K39383" s="1433"/>
      <c r="L39383" s="1334"/>
    </row>
    <row r="39384" spans="1:12" ht="24" customHeight="1">
      <c r="A39384" s="1355"/>
      <c r="B39384" s="1355"/>
      <c r="C39384" s="1433"/>
      <c r="E39384" s="1433"/>
      <c r="K39384" s="1433"/>
      <c r="L39384" s="1334"/>
    </row>
    <row r="39385" spans="1:12" ht="24" customHeight="1">
      <c r="A39385" s="1355"/>
      <c r="B39385" s="1355"/>
      <c r="C39385" s="1433"/>
      <c r="E39385" s="1433"/>
      <c r="K39385" s="1433"/>
      <c r="L39385" s="1334"/>
    </row>
    <row r="39386" spans="1:12" ht="24" customHeight="1">
      <c r="A39386" s="1355"/>
      <c r="B39386" s="1355"/>
      <c r="C39386" s="1433"/>
      <c r="E39386" s="1433"/>
      <c r="K39386" s="1433"/>
      <c r="L39386" s="1334"/>
    </row>
    <row r="39387" spans="1:12" ht="24" customHeight="1">
      <c r="A39387" s="1355"/>
      <c r="B39387" s="1355"/>
      <c r="C39387" s="1433"/>
      <c r="E39387" s="1433"/>
      <c r="K39387" s="1433"/>
      <c r="L39387" s="1334"/>
    </row>
    <row r="39388" spans="1:12" ht="24" customHeight="1">
      <c r="A39388" s="1355"/>
      <c r="B39388" s="1355"/>
      <c r="C39388" s="1433"/>
      <c r="E39388" s="1433"/>
      <c r="K39388" s="1433"/>
      <c r="L39388" s="1334"/>
    </row>
    <row r="39389" spans="1:12" ht="24" customHeight="1">
      <c r="A39389" s="1355"/>
      <c r="B39389" s="1355"/>
      <c r="C39389" s="1433"/>
      <c r="E39389" s="1433"/>
      <c r="K39389" s="1433"/>
      <c r="L39389" s="1334"/>
    </row>
    <row r="39390" spans="1:12" ht="24" customHeight="1">
      <c r="A39390" s="1355"/>
      <c r="B39390" s="1355"/>
      <c r="C39390" s="1433"/>
      <c r="E39390" s="1433"/>
      <c r="K39390" s="1433"/>
      <c r="L39390" s="1334"/>
    </row>
    <row r="39391" spans="1:12" ht="24" customHeight="1">
      <c r="A39391" s="1355"/>
      <c r="B39391" s="1355"/>
      <c r="C39391" s="1433"/>
      <c r="E39391" s="1433"/>
      <c r="K39391" s="1433"/>
      <c r="L39391" s="1334"/>
    </row>
    <row r="39392" spans="1:12" ht="24" customHeight="1">
      <c r="A39392" s="1355"/>
      <c r="B39392" s="1355"/>
      <c r="C39392" s="1433"/>
      <c r="E39392" s="1433"/>
      <c r="K39392" s="1433"/>
      <c r="L39392" s="1334"/>
    </row>
    <row r="39393" spans="1:12" ht="24" customHeight="1">
      <c r="A39393" s="1355"/>
      <c r="B39393" s="1355"/>
      <c r="C39393" s="1433"/>
      <c r="E39393" s="1433"/>
      <c r="K39393" s="1433"/>
      <c r="L39393" s="1334"/>
    </row>
    <row r="39394" spans="1:12" ht="24" customHeight="1">
      <c r="A39394" s="1355"/>
      <c r="B39394" s="1355"/>
      <c r="C39394" s="1433"/>
      <c r="E39394" s="1433"/>
      <c r="K39394" s="1433"/>
      <c r="L39394" s="1334"/>
    </row>
    <row r="39395" spans="1:12" ht="24" customHeight="1">
      <c r="A39395" s="1355"/>
      <c r="B39395" s="1355"/>
      <c r="C39395" s="1433"/>
      <c r="E39395" s="1433"/>
      <c r="K39395" s="1433"/>
      <c r="L39395" s="1334"/>
    </row>
    <row r="39396" spans="1:12" ht="24" customHeight="1">
      <c r="A39396" s="1355"/>
      <c r="B39396" s="1355"/>
      <c r="C39396" s="1433"/>
      <c r="E39396" s="1433"/>
      <c r="K39396" s="1433"/>
      <c r="L39396" s="1334"/>
    </row>
    <row r="39397" spans="1:12" ht="24" customHeight="1">
      <c r="A39397" s="1355"/>
      <c r="B39397" s="1355"/>
      <c r="C39397" s="1433"/>
      <c r="E39397" s="1433"/>
      <c r="K39397" s="1433"/>
      <c r="L39397" s="1334"/>
    </row>
    <row r="39398" spans="1:12" ht="24" customHeight="1">
      <c r="A39398" s="1355"/>
      <c r="B39398" s="1355"/>
      <c r="C39398" s="1433"/>
      <c r="E39398" s="1433"/>
      <c r="K39398" s="1433"/>
      <c r="L39398" s="1334"/>
    </row>
    <row r="39399" spans="1:12" ht="24" customHeight="1">
      <c r="A39399" s="1355"/>
      <c r="B39399" s="1355"/>
      <c r="C39399" s="1433"/>
      <c r="E39399" s="1433"/>
      <c r="K39399" s="1433"/>
      <c r="L39399" s="1334"/>
    </row>
    <row r="39400" spans="1:12" ht="24" customHeight="1">
      <c r="A39400" s="1355"/>
      <c r="B39400" s="1355"/>
      <c r="C39400" s="1433"/>
      <c r="E39400" s="1433"/>
      <c r="K39400" s="1433"/>
      <c r="L39400" s="1334"/>
    </row>
    <row r="39401" spans="1:12" ht="24" customHeight="1">
      <c r="A39401" s="1355"/>
      <c r="B39401" s="1355"/>
      <c r="C39401" s="1433"/>
      <c r="E39401" s="1433"/>
      <c r="K39401" s="1433"/>
      <c r="L39401" s="1334"/>
    </row>
    <row r="39402" spans="1:12" ht="24" customHeight="1">
      <c r="A39402" s="1355"/>
      <c r="B39402" s="1355"/>
      <c r="C39402" s="1433"/>
      <c r="E39402" s="1433"/>
      <c r="K39402" s="1433"/>
      <c r="L39402" s="1334"/>
    </row>
    <row r="39403" spans="1:12" ht="24" customHeight="1">
      <c r="A39403" s="1355"/>
      <c r="B39403" s="1355"/>
      <c r="C39403" s="1433"/>
      <c r="E39403" s="1433"/>
      <c r="K39403" s="1433"/>
      <c r="L39403" s="1334"/>
    </row>
    <row r="39404" spans="1:12" ht="24" customHeight="1">
      <c r="A39404" s="1355"/>
      <c r="B39404" s="1355"/>
      <c r="C39404" s="1433"/>
      <c r="E39404" s="1433"/>
      <c r="K39404" s="1433"/>
      <c r="L39404" s="1334"/>
    </row>
    <row r="39405" spans="1:12" ht="24" customHeight="1">
      <c r="A39405" s="1355"/>
      <c r="B39405" s="1355"/>
      <c r="C39405" s="1433"/>
      <c r="E39405" s="1433"/>
      <c r="K39405" s="1433"/>
      <c r="L39405" s="1334"/>
    </row>
    <row r="39406" spans="1:12" ht="24" customHeight="1">
      <c r="A39406" s="1355"/>
      <c r="B39406" s="1355"/>
      <c r="C39406" s="1433"/>
      <c r="E39406" s="1433"/>
      <c r="K39406" s="1433"/>
      <c r="L39406" s="1334"/>
    </row>
    <row r="39407" spans="1:12" ht="24" customHeight="1">
      <c r="A39407" s="1355"/>
      <c r="B39407" s="1355"/>
      <c r="C39407" s="1433"/>
      <c r="E39407" s="1433"/>
      <c r="K39407" s="1433"/>
      <c r="L39407" s="1334"/>
    </row>
    <row r="39408" spans="1:12" ht="24" customHeight="1">
      <c r="A39408" s="1355"/>
      <c r="B39408" s="1355"/>
      <c r="C39408" s="1433"/>
      <c r="E39408" s="1433"/>
      <c r="K39408" s="1433"/>
      <c r="L39408" s="1334"/>
    </row>
    <row r="39409" spans="1:12" ht="24" customHeight="1">
      <c r="A39409" s="1355"/>
      <c r="B39409" s="1355"/>
      <c r="C39409" s="1433"/>
      <c r="E39409" s="1433"/>
      <c r="K39409" s="1433"/>
      <c r="L39409" s="1334"/>
    </row>
    <row r="39410" spans="1:12" ht="24" customHeight="1">
      <c r="A39410" s="1355"/>
      <c r="B39410" s="1355"/>
      <c r="C39410" s="1433"/>
      <c r="E39410" s="1433"/>
      <c r="K39410" s="1433"/>
      <c r="L39410" s="1334"/>
    </row>
    <row r="39411" spans="1:12" ht="24" customHeight="1">
      <c r="A39411" s="1355"/>
      <c r="B39411" s="1355"/>
      <c r="C39411" s="1433"/>
      <c r="E39411" s="1433"/>
      <c r="K39411" s="1433"/>
      <c r="L39411" s="1334"/>
    </row>
    <row r="39412" spans="1:12" ht="24" customHeight="1">
      <c r="A39412" s="1355"/>
      <c r="B39412" s="1355"/>
      <c r="C39412" s="1433"/>
      <c r="E39412" s="1433"/>
      <c r="K39412" s="1433"/>
      <c r="L39412" s="1334"/>
    </row>
    <row r="39413" spans="1:12" ht="24" customHeight="1">
      <c r="A39413" s="1355"/>
      <c r="B39413" s="1355"/>
      <c r="C39413" s="1433"/>
      <c r="E39413" s="1433"/>
      <c r="K39413" s="1433"/>
      <c r="L39413" s="1334"/>
    </row>
    <row r="39414" spans="1:12" ht="24" customHeight="1">
      <c r="A39414" s="1355"/>
      <c r="B39414" s="1355"/>
      <c r="C39414" s="1433"/>
      <c r="E39414" s="1433"/>
      <c r="K39414" s="1433"/>
      <c r="L39414" s="1334"/>
    </row>
    <row r="39415" spans="1:12" ht="24" customHeight="1">
      <c r="A39415" s="1355"/>
      <c r="B39415" s="1355"/>
      <c r="C39415" s="1433"/>
      <c r="E39415" s="1433"/>
      <c r="K39415" s="1433"/>
      <c r="L39415" s="1334"/>
    </row>
    <row r="39416" spans="1:12" ht="24" customHeight="1">
      <c r="A39416" s="1355"/>
      <c r="B39416" s="1355"/>
      <c r="C39416" s="1433"/>
      <c r="E39416" s="1433"/>
      <c r="K39416" s="1433"/>
      <c r="L39416" s="1334"/>
    </row>
    <row r="39417" spans="1:12" ht="24" customHeight="1">
      <c r="A39417" s="1355"/>
      <c r="B39417" s="1355"/>
      <c r="C39417" s="1433"/>
      <c r="E39417" s="1433"/>
      <c r="K39417" s="1433"/>
      <c r="L39417" s="1334"/>
    </row>
    <row r="39418" spans="1:12" ht="24" customHeight="1">
      <c r="A39418" s="1355"/>
      <c r="B39418" s="1355"/>
      <c r="C39418" s="1433"/>
      <c r="E39418" s="1433"/>
      <c r="K39418" s="1433"/>
      <c r="L39418" s="1334"/>
    </row>
    <row r="39419" spans="1:12" ht="24" customHeight="1">
      <c r="A39419" s="1355"/>
      <c r="B39419" s="1355"/>
      <c r="C39419" s="1433"/>
      <c r="E39419" s="1433"/>
      <c r="K39419" s="1433"/>
      <c r="L39419" s="1334"/>
    </row>
    <row r="39420" spans="1:12" ht="24" customHeight="1">
      <c r="A39420" s="1355"/>
      <c r="B39420" s="1355"/>
      <c r="C39420" s="1433"/>
      <c r="E39420" s="1433"/>
      <c r="K39420" s="1433"/>
      <c r="L39420" s="1334"/>
    </row>
    <row r="39421" spans="1:12" ht="24" customHeight="1">
      <c r="A39421" s="1355"/>
      <c r="B39421" s="1355"/>
      <c r="C39421" s="1433"/>
      <c r="E39421" s="1433"/>
      <c r="K39421" s="1433"/>
      <c r="L39421" s="1334"/>
    </row>
    <row r="39422" spans="1:12" ht="24" customHeight="1">
      <c r="A39422" s="1355"/>
      <c r="B39422" s="1355"/>
      <c r="C39422" s="1433"/>
      <c r="E39422" s="1433"/>
      <c r="K39422" s="1433"/>
      <c r="L39422" s="1334"/>
    </row>
    <row r="39423" spans="1:12" ht="24" customHeight="1">
      <c r="A39423" s="1355"/>
      <c r="B39423" s="1355"/>
      <c r="C39423" s="1433"/>
      <c r="E39423" s="1433"/>
      <c r="K39423" s="1433"/>
      <c r="L39423" s="1334"/>
    </row>
    <row r="39424" spans="1:12" ht="24" customHeight="1">
      <c r="A39424" s="1355"/>
      <c r="B39424" s="1355"/>
      <c r="C39424" s="1433"/>
      <c r="E39424" s="1433"/>
      <c r="K39424" s="1433"/>
      <c r="L39424" s="1334"/>
    </row>
    <row r="39425" spans="1:12" ht="24" customHeight="1">
      <c r="A39425" s="1355"/>
      <c r="B39425" s="1355"/>
      <c r="C39425" s="1433"/>
      <c r="E39425" s="1433"/>
      <c r="K39425" s="1433"/>
      <c r="L39425" s="1334"/>
    </row>
    <row r="39426" spans="1:12" ht="24" customHeight="1">
      <c r="A39426" s="1355"/>
      <c r="B39426" s="1355"/>
      <c r="C39426" s="1433"/>
      <c r="E39426" s="1433"/>
      <c r="K39426" s="1433"/>
      <c r="L39426" s="1334"/>
    </row>
    <row r="39427" spans="1:12" ht="24" customHeight="1">
      <c r="A39427" s="1355"/>
      <c r="B39427" s="1355"/>
      <c r="C39427" s="1433"/>
      <c r="E39427" s="1433"/>
      <c r="K39427" s="1433"/>
      <c r="L39427" s="1334"/>
    </row>
    <row r="39428" spans="1:12" ht="24" customHeight="1">
      <c r="A39428" s="1355"/>
      <c r="B39428" s="1355"/>
      <c r="C39428" s="1433"/>
      <c r="E39428" s="1433"/>
      <c r="K39428" s="1433"/>
      <c r="L39428" s="1334"/>
    </row>
    <row r="39429" spans="1:12" ht="24" customHeight="1">
      <c r="A39429" s="1355"/>
      <c r="B39429" s="1355"/>
      <c r="C39429" s="1433"/>
      <c r="E39429" s="1433"/>
      <c r="K39429" s="1433"/>
      <c r="L39429" s="1334"/>
    </row>
    <row r="39430" spans="1:12" ht="24" customHeight="1">
      <c r="A39430" s="1355"/>
      <c r="B39430" s="1355"/>
      <c r="C39430" s="1433"/>
      <c r="E39430" s="1433"/>
      <c r="K39430" s="1433"/>
      <c r="L39430" s="1334"/>
    </row>
    <row r="39431" spans="1:12" ht="24" customHeight="1">
      <c r="A39431" s="1355"/>
      <c r="B39431" s="1355"/>
      <c r="C39431" s="1433"/>
      <c r="E39431" s="1433"/>
      <c r="K39431" s="1433"/>
      <c r="L39431" s="1334"/>
    </row>
    <row r="39432" spans="1:12" ht="24" customHeight="1">
      <c r="A39432" s="1355"/>
      <c r="B39432" s="1355"/>
      <c r="C39432" s="1433"/>
      <c r="E39432" s="1433"/>
      <c r="K39432" s="1433"/>
      <c r="L39432" s="1334"/>
    </row>
    <row r="39433" spans="1:12" ht="24" customHeight="1">
      <c r="A39433" s="1355"/>
      <c r="B39433" s="1355"/>
      <c r="C39433" s="1433"/>
      <c r="E39433" s="1433"/>
      <c r="K39433" s="1433"/>
      <c r="L39433" s="1334"/>
    </row>
    <row r="39434" spans="1:12" ht="24" customHeight="1">
      <c r="A39434" s="1355"/>
      <c r="B39434" s="1355"/>
      <c r="C39434" s="1433"/>
      <c r="E39434" s="1433"/>
      <c r="K39434" s="1433"/>
      <c r="L39434" s="1334"/>
    </row>
    <row r="39435" spans="1:12" ht="24" customHeight="1">
      <c r="A39435" s="1355"/>
      <c r="B39435" s="1355"/>
      <c r="C39435" s="1433"/>
      <c r="E39435" s="1433"/>
      <c r="K39435" s="1433"/>
      <c r="L39435" s="1334"/>
    </row>
    <row r="39436" spans="1:12" ht="24" customHeight="1">
      <c r="A39436" s="1355"/>
      <c r="B39436" s="1355"/>
      <c r="C39436" s="1433"/>
      <c r="E39436" s="1433"/>
      <c r="K39436" s="1433"/>
      <c r="L39436" s="1334"/>
    </row>
    <row r="39437" spans="1:12" ht="24" customHeight="1">
      <c r="A39437" s="1355"/>
      <c r="B39437" s="1355"/>
      <c r="C39437" s="1433"/>
      <c r="E39437" s="1433"/>
      <c r="K39437" s="1433"/>
      <c r="L39437" s="1334"/>
    </row>
    <row r="39438" spans="1:12" ht="24" customHeight="1">
      <c r="A39438" s="1355"/>
      <c r="B39438" s="1355"/>
      <c r="C39438" s="1433"/>
      <c r="E39438" s="1433"/>
      <c r="K39438" s="1433"/>
      <c r="L39438" s="1334"/>
    </row>
    <row r="39439" spans="1:12" ht="24" customHeight="1">
      <c r="A39439" s="1355"/>
      <c r="B39439" s="1355"/>
      <c r="C39439" s="1433"/>
      <c r="E39439" s="1433"/>
      <c r="K39439" s="1433"/>
      <c r="L39439" s="1334"/>
    </row>
    <row r="39440" spans="1:12" ht="24" customHeight="1">
      <c r="A39440" s="1355"/>
      <c r="B39440" s="1355"/>
      <c r="C39440" s="1433"/>
      <c r="E39440" s="1433"/>
      <c r="K39440" s="1433"/>
      <c r="L39440" s="1334"/>
    </row>
    <row r="39441" spans="1:12" ht="24" customHeight="1">
      <c r="A39441" s="1355"/>
      <c r="B39441" s="1355"/>
      <c r="C39441" s="1433"/>
      <c r="E39441" s="1433"/>
      <c r="K39441" s="1433"/>
      <c r="L39441" s="1334"/>
    </row>
    <row r="39442" spans="1:12" ht="24" customHeight="1">
      <c r="A39442" s="1355"/>
      <c r="B39442" s="1355"/>
      <c r="C39442" s="1433"/>
      <c r="E39442" s="1433"/>
      <c r="K39442" s="1433"/>
      <c r="L39442" s="1334"/>
    </row>
    <row r="39443" spans="1:12" ht="24" customHeight="1">
      <c r="A39443" s="1355"/>
      <c r="B39443" s="1355"/>
      <c r="C39443" s="1433"/>
      <c r="E39443" s="1433"/>
      <c r="K39443" s="1433"/>
      <c r="L39443" s="1334"/>
    </row>
    <row r="39444" spans="1:12" ht="24" customHeight="1">
      <c r="A39444" s="1355"/>
      <c r="B39444" s="1355"/>
      <c r="C39444" s="1433"/>
      <c r="E39444" s="1433"/>
      <c r="K39444" s="1433"/>
      <c r="L39444" s="1334"/>
    </row>
    <row r="39445" spans="1:12" ht="24" customHeight="1">
      <c r="A39445" s="1355"/>
      <c r="B39445" s="1355"/>
      <c r="C39445" s="1433"/>
      <c r="E39445" s="1433"/>
      <c r="K39445" s="1433"/>
      <c r="L39445" s="1334"/>
    </row>
    <row r="39446" spans="1:12" ht="24" customHeight="1">
      <c r="A39446" s="1355"/>
      <c r="B39446" s="1355"/>
      <c r="C39446" s="1433"/>
      <c r="E39446" s="1433"/>
      <c r="K39446" s="1433"/>
      <c r="L39446" s="1334"/>
    </row>
    <row r="39447" spans="1:12" ht="24" customHeight="1">
      <c r="A39447" s="1355"/>
      <c r="B39447" s="1355"/>
      <c r="C39447" s="1433"/>
      <c r="E39447" s="1433"/>
      <c r="K39447" s="1433"/>
      <c r="L39447" s="1334"/>
    </row>
    <row r="39448" spans="1:12" ht="24" customHeight="1">
      <c r="A39448" s="1355"/>
      <c r="B39448" s="1355"/>
      <c r="C39448" s="1433"/>
      <c r="E39448" s="1433"/>
      <c r="K39448" s="1433"/>
      <c r="L39448" s="1334"/>
    </row>
    <row r="39449" spans="1:12" ht="24" customHeight="1">
      <c r="A39449" s="1355"/>
      <c r="B39449" s="1355"/>
      <c r="C39449" s="1433"/>
      <c r="E39449" s="1433"/>
      <c r="K39449" s="1433"/>
      <c r="L39449" s="1334"/>
    </row>
    <row r="39450" spans="1:12" ht="24" customHeight="1">
      <c r="A39450" s="1355"/>
      <c r="B39450" s="1355"/>
      <c r="C39450" s="1433"/>
      <c r="E39450" s="1433"/>
      <c r="K39450" s="1433"/>
      <c r="L39450" s="1334"/>
    </row>
    <row r="39451" spans="1:12" ht="24" customHeight="1">
      <c r="A39451" s="1355"/>
      <c r="B39451" s="1355"/>
      <c r="C39451" s="1433"/>
      <c r="E39451" s="1433"/>
      <c r="K39451" s="1433"/>
      <c r="L39451" s="1334"/>
    </row>
    <row r="39452" spans="1:12" ht="24" customHeight="1">
      <c r="A39452" s="1355"/>
      <c r="B39452" s="1355"/>
      <c r="C39452" s="1433"/>
      <c r="E39452" s="1433"/>
      <c r="K39452" s="1433"/>
      <c r="L39452" s="1334"/>
    </row>
    <row r="39453" spans="1:12" ht="24" customHeight="1">
      <c r="A39453" s="1355"/>
      <c r="B39453" s="1355"/>
      <c r="C39453" s="1433"/>
      <c r="E39453" s="1433"/>
      <c r="K39453" s="1433"/>
      <c r="L39453" s="1334"/>
    </row>
    <row r="39454" spans="1:12" ht="24" customHeight="1">
      <c r="A39454" s="1355"/>
      <c r="B39454" s="1355"/>
      <c r="C39454" s="1433"/>
      <c r="E39454" s="1433"/>
      <c r="K39454" s="1433"/>
      <c r="L39454" s="1334"/>
    </row>
    <row r="39455" spans="1:12" ht="24" customHeight="1">
      <c r="A39455" s="1355"/>
      <c r="B39455" s="1355"/>
      <c r="C39455" s="1433"/>
      <c r="E39455" s="1433"/>
      <c r="K39455" s="1433"/>
      <c r="L39455" s="1334"/>
    </row>
    <row r="39456" spans="1:12" ht="24" customHeight="1">
      <c r="A39456" s="1355"/>
      <c r="B39456" s="1355"/>
      <c r="C39456" s="1433"/>
      <c r="E39456" s="1433"/>
      <c r="K39456" s="1433"/>
      <c r="L39456" s="1334"/>
    </row>
    <row r="39457" spans="1:12" ht="24" customHeight="1">
      <c r="A39457" s="1355"/>
      <c r="B39457" s="1355"/>
      <c r="C39457" s="1433"/>
      <c r="E39457" s="1433"/>
      <c r="K39457" s="1433"/>
      <c r="L39457" s="1334"/>
    </row>
    <row r="39458" spans="1:12" ht="24" customHeight="1">
      <c r="A39458" s="1355"/>
      <c r="B39458" s="1355"/>
      <c r="C39458" s="1433"/>
      <c r="E39458" s="1433"/>
      <c r="K39458" s="1433"/>
      <c r="L39458" s="1334"/>
    </row>
    <row r="39459" spans="1:12" ht="24" customHeight="1">
      <c r="A39459" s="1355"/>
      <c r="B39459" s="1355"/>
      <c r="C39459" s="1433"/>
      <c r="E39459" s="1433"/>
      <c r="K39459" s="1433"/>
      <c r="L39459" s="1334"/>
    </row>
    <row r="39460" spans="1:12" ht="24" customHeight="1">
      <c r="A39460" s="1355"/>
      <c r="B39460" s="1355"/>
      <c r="C39460" s="1433"/>
      <c r="E39460" s="1433"/>
      <c r="K39460" s="1433"/>
      <c r="L39460" s="1334"/>
    </row>
    <row r="39461" spans="1:12" ht="24" customHeight="1">
      <c r="A39461" s="1355"/>
      <c r="B39461" s="1355"/>
      <c r="C39461" s="1433"/>
      <c r="E39461" s="1433"/>
      <c r="K39461" s="1433"/>
      <c r="L39461" s="1334"/>
    </row>
    <row r="39462" spans="1:12" ht="24" customHeight="1">
      <c r="A39462" s="1355"/>
      <c r="B39462" s="1355"/>
      <c r="C39462" s="1433"/>
      <c r="E39462" s="1433"/>
      <c r="K39462" s="1433"/>
      <c r="L39462" s="1334"/>
    </row>
    <row r="39463" spans="1:12" ht="24" customHeight="1">
      <c r="A39463" s="1355"/>
      <c r="B39463" s="1355"/>
      <c r="C39463" s="1433"/>
      <c r="E39463" s="1433"/>
      <c r="K39463" s="1433"/>
      <c r="L39463" s="1334"/>
    </row>
    <row r="39464" spans="1:12" ht="24" customHeight="1">
      <c r="A39464" s="1355"/>
      <c r="B39464" s="1355"/>
      <c r="C39464" s="1433"/>
      <c r="E39464" s="1433"/>
      <c r="K39464" s="1433"/>
      <c r="L39464" s="1334"/>
    </row>
    <row r="39465" spans="1:12" ht="24" customHeight="1">
      <c r="A39465" s="1355"/>
      <c r="B39465" s="1355"/>
      <c r="C39465" s="1433"/>
      <c r="E39465" s="1433"/>
      <c r="K39465" s="1433"/>
      <c r="L39465" s="1334"/>
    </row>
    <row r="39466" spans="1:12" ht="24" customHeight="1">
      <c r="A39466" s="1355"/>
      <c r="B39466" s="1355"/>
      <c r="C39466" s="1433"/>
      <c r="E39466" s="1433"/>
      <c r="K39466" s="1433"/>
      <c r="L39466" s="1334"/>
    </row>
    <row r="39467" spans="1:12" ht="24" customHeight="1">
      <c r="A39467" s="1355"/>
      <c r="B39467" s="1355"/>
      <c r="C39467" s="1433"/>
      <c r="E39467" s="1433"/>
      <c r="K39467" s="1433"/>
      <c r="L39467" s="1334"/>
    </row>
    <row r="39468" spans="1:12" ht="24" customHeight="1">
      <c r="A39468" s="1355"/>
      <c r="B39468" s="1355"/>
      <c r="C39468" s="1433"/>
      <c r="E39468" s="1433"/>
      <c r="K39468" s="1433"/>
      <c r="L39468" s="1334"/>
    </row>
    <row r="39469" spans="1:12" ht="24" customHeight="1">
      <c r="A39469" s="1355"/>
      <c r="B39469" s="1355"/>
      <c r="C39469" s="1433"/>
      <c r="E39469" s="1433"/>
      <c r="K39469" s="1433"/>
      <c r="L39469" s="1334"/>
    </row>
    <row r="39470" spans="1:12" ht="24" customHeight="1">
      <c r="A39470" s="1355"/>
      <c r="B39470" s="1355"/>
      <c r="C39470" s="1433"/>
      <c r="E39470" s="1433"/>
      <c r="K39470" s="1433"/>
      <c r="L39470" s="1334"/>
    </row>
    <row r="39471" spans="1:12" ht="24" customHeight="1">
      <c r="A39471" s="1355"/>
      <c r="B39471" s="1355"/>
      <c r="C39471" s="1433"/>
      <c r="E39471" s="1433"/>
      <c r="K39471" s="1433"/>
      <c r="L39471" s="1334"/>
    </row>
    <row r="39472" spans="1:12" ht="24" customHeight="1">
      <c r="A39472" s="1355"/>
      <c r="B39472" s="1355"/>
      <c r="C39472" s="1433"/>
      <c r="E39472" s="1433"/>
      <c r="K39472" s="1433"/>
      <c r="L39472" s="1334"/>
    </row>
    <row r="39473" spans="1:12" ht="24" customHeight="1">
      <c r="A39473" s="1355"/>
      <c r="B39473" s="1355"/>
      <c r="C39473" s="1433"/>
      <c r="E39473" s="1433"/>
      <c r="K39473" s="1433"/>
      <c r="L39473" s="1334"/>
    </row>
    <row r="39474" spans="1:12" ht="24" customHeight="1">
      <c r="A39474" s="1355"/>
      <c r="B39474" s="1355"/>
      <c r="C39474" s="1433"/>
      <c r="E39474" s="1433"/>
      <c r="K39474" s="1433"/>
      <c r="L39474" s="1334"/>
    </row>
    <row r="39475" spans="1:12" ht="24" customHeight="1">
      <c r="A39475" s="1355"/>
      <c r="B39475" s="1355"/>
      <c r="C39475" s="1433"/>
      <c r="E39475" s="1433"/>
      <c r="K39475" s="1433"/>
      <c r="L39475" s="1334"/>
    </row>
    <row r="39476" spans="1:12" ht="24" customHeight="1">
      <c r="A39476" s="1355"/>
      <c r="B39476" s="1355"/>
      <c r="C39476" s="1433"/>
      <c r="E39476" s="1433"/>
      <c r="K39476" s="1433"/>
      <c r="L39476" s="1334"/>
    </row>
    <row r="39477" spans="1:12" ht="24" customHeight="1">
      <c r="A39477" s="1355"/>
      <c r="B39477" s="1355"/>
      <c r="C39477" s="1433"/>
      <c r="E39477" s="1433"/>
      <c r="K39477" s="1433"/>
      <c r="L39477" s="1334"/>
    </row>
    <row r="39478" spans="1:12" ht="24" customHeight="1">
      <c r="A39478" s="1355"/>
      <c r="B39478" s="1355"/>
      <c r="C39478" s="1433"/>
      <c r="E39478" s="1433"/>
      <c r="K39478" s="1433"/>
      <c r="L39478" s="1334"/>
    </row>
    <row r="39479" spans="1:12" ht="24" customHeight="1">
      <c r="A39479" s="1355"/>
      <c r="B39479" s="1355"/>
      <c r="C39479" s="1433"/>
      <c r="E39479" s="1433"/>
      <c r="K39479" s="1433"/>
      <c r="L39479" s="1334"/>
    </row>
    <row r="39480" spans="1:12" ht="24" customHeight="1">
      <c r="A39480" s="1355"/>
      <c r="B39480" s="1355"/>
      <c r="C39480" s="1433"/>
      <c r="E39480" s="1433"/>
      <c r="K39480" s="1433"/>
      <c r="L39480" s="1334"/>
    </row>
    <row r="39481" spans="1:12" ht="24" customHeight="1">
      <c r="A39481" s="1355"/>
      <c r="B39481" s="1355"/>
      <c r="C39481" s="1433"/>
      <c r="E39481" s="1433"/>
      <c r="K39481" s="1433"/>
      <c r="L39481" s="1334"/>
    </row>
    <row r="39482" spans="1:12" ht="24" customHeight="1">
      <c r="A39482" s="1355"/>
      <c r="B39482" s="1355"/>
      <c r="C39482" s="1433"/>
      <c r="E39482" s="1433"/>
      <c r="K39482" s="1433"/>
      <c r="L39482" s="1334"/>
    </row>
    <row r="39483" spans="1:12" ht="24" customHeight="1">
      <c r="A39483" s="1355"/>
      <c r="B39483" s="1355"/>
      <c r="C39483" s="1433"/>
      <c r="E39483" s="1433"/>
      <c r="K39483" s="1433"/>
      <c r="L39483" s="1334"/>
    </row>
    <row r="39484" spans="1:12" ht="24" customHeight="1">
      <c r="A39484" s="1355"/>
      <c r="B39484" s="1355"/>
      <c r="C39484" s="1433"/>
      <c r="E39484" s="1433"/>
      <c r="K39484" s="1433"/>
      <c r="L39484" s="1334"/>
    </row>
    <row r="39485" spans="1:12" ht="24" customHeight="1">
      <c r="A39485" s="1355"/>
      <c r="B39485" s="1355"/>
      <c r="C39485" s="1433"/>
      <c r="E39485" s="1433"/>
      <c r="K39485" s="1433"/>
      <c r="L39485" s="1334"/>
    </row>
    <row r="39486" spans="1:12" ht="24" customHeight="1">
      <c r="A39486" s="1355"/>
      <c r="B39486" s="1355"/>
      <c r="C39486" s="1433"/>
      <c r="E39486" s="1433"/>
      <c r="K39486" s="1433"/>
      <c r="L39486" s="1334"/>
    </row>
    <row r="39487" spans="1:12" ht="24" customHeight="1">
      <c r="A39487" s="1355"/>
      <c r="B39487" s="1355"/>
      <c r="C39487" s="1433"/>
      <c r="E39487" s="1433"/>
      <c r="K39487" s="1433"/>
      <c r="L39487" s="1334"/>
    </row>
    <row r="39488" spans="1:12" ht="24" customHeight="1">
      <c r="A39488" s="1355"/>
      <c r="B39488" s="1355"/>
      <c r="C39488" s="1433"/>
      <c r="E39488" s="1433"/>
      <c r="K39488" s="1433"/>
      <c r="L39488" s="1334"/>
    </row>
    <row r="39489" spans="1:12" ht="24" customHeight="1">
      <c r="A39489" s="1355"/>
      <c r="B39489" s="1355"/>
      <c r="C39489" s="1433"/>
      <c r="E39489" s="1433"/>
      <c r="K39489" s="1433"/>
      <c r="L39489" s="1334"/>
    </row>
    <row r="39490" spans="1:12" ht="24" customHeight="1">
      <c r="A39490" s="1355"/>
      <c r="B39490" s="1355"/>
      <c r="C39490" s="1433"/>
      <c r="E39490" s="1433"/>
      <c r="K39490" s="1433"/>
      <c r="L39490" s="1334"/>
    </row>
    <row r="39491" spans="1:12" ht="24" customHeight="1">
      <c r="A39491" s="1355"/>
      <c r="B39491" s="1355"/>
      <c r="C39491" s="1433"/>
      <c r="E39491" s="1433"/>
      <c r="K39491" s="1433"/>
      <c r="L39491" s="1334"/>
    </row>
    <row r="39492" spans="1:12" ht="24" customHeight="1">
      <c r="A39492" s="1355"/>
      <c r="B39492" s="1355"/>
      <c r="C39492" s="1433"/>
      <c r="E39492" s="1433"/>
      <c r="K39492" s="1433"/>
      <c r="L39492" s="1334"/>
    </row>
    <row r="39493" spans="1:12" ht="24" customHeight="1">
      <c r="A39493" s="1355"/>
      <c r="B39493" s="1355"/>
      <c r="C39493" s="1433"/>
      <c r="E39493" s="1433"/>
      <c r="K39493" s="1433"/>
      <c r="L39493" s="1334"/>
    </row>
    <row r="39494" spans="1:12" ht="24" customHeight="1">
      <c r="A39494" s="1355"/>
      <c r="B39494" s="1355"/>
      <c r="C39494" s="1433"/>
      <c r="E39494" s="1433"/>
      <c r="K39494" s="1433"/>
      <c r="L39494" s="1334"/>
    </row>
    <row r="39495" spans="1:12" ht="24" customHeight="1">
      <c r="A39495" s="1355"/>
      <c r="B39495" s="1355"/>
      <c r="C39495" s="1433"/>
      <c r="E39495" s="1433"/>
      <c r="K39495" s="1433"/>
      <c r="L39495" s="1334"/>
    </row>
    <row r="39496" spans="1:12" ht="24" customHeight="1">
      <c r="A39496" s="1355"/>
      <c r="B39496" s="1355"/>
      <c r="C39496" s="1433"/>
      <c r="E39496" s="1433"/>
      <c r="K39496" s="1433"/>
      <c r="L39496" s="1334"/>
    </row>
    <row r="39497" spans="1:12" ht="24" customHeight="1">
      <c r="A39497" s="1355"/>
      <c r="B39497" s="1355"/>
      <c r="C39497" s="1433"/>
      <c r="E39497" s="1433"/>
      <c r="K39497" s="1433"/>
      <c r="L39497" s="1334"/>
    </row>
    <row r="39498" spans="1:12" ht="24" customHeight="1">
      <c r="A39498" s="1355"/>
      <c r="B39498" s="1355"/>
      <c r="C39498" s="1433"/>
      <c r="E39498" s="1433"/>
      <c r="K39498" s="1433"/>
      <c r="L39498" s="1334"/>
    </row>
    <row r="39499" spans="1:12" ht="24" customHeight="1">
      <c r="A39499" s="1355"/>
      <c r="B39499" s="1355"/>
      <c r="C39499" s="1433"/>
      <c r="E39499" s="1433"/>
      <c r="K39499" s="1433"/>
      <c r="L39499" s="1334"/>
    </row>
    <row r="39500" spans="1:12" ht="24" customHeight="1">
      <c r="A39500" s="1355"/>
      <c r="B39500" s="1355"/>
      <c r="C39500" s="1433"/>
      <c r="E39500" s="1433"/>
      <c r="K39500" s="1433"/>
      <c r="L39500" s="1334"/>
    </row>
    <row r="39501" spans="1:12" ht="24" customHeight="1">
      <c r="A39501" s="1355"/>
      <c r="B39501" s="1355"/>
      <c r="C39501" s="1433"/>
      <c r="E39501" s="1433"/>
      <c r="K39501" s="1433"/>
      <c r="L39501" s="1334"/>
    </row>
    <row r="39502" spans="1:12" ht="24" customHeight="1">
      <c r="A39502" s="1355"/>
      <c r="B39502" s="1355"/>
      <c r="C39502" s="1433"/>
      <c r="E39502" s="1433"/>
      <c r="K39502" s="1433"/>
      <c r="L39502" s="1334"/>
    </row>
    <row r="39503" spans="1:12" ht="24" customHeight="1">
      <c r="A39503" s="1355"/>
      <c r="B39503" s="1355"/>
      <c r="C39503" s="1433"/>
      <c r="E39503" s="1433"/>
      <c r="K39503" s="1433"/>
      <c r="L39503" s="1334"/>
    </row>
    <row r="39504" spans="1:12" ht="24" customHeight="1">
      <c r="A39504" s="1355"/>
      <c r="B39504" s="1355"/>
      <c r="C39504" s="1433"/>
      <c r="E39504" s="1433"/>
      <c r="K39504" s="1433"/>
      <c r="L39504" s="1334"/>
    </row>
    <row r="39505" spans="1:12" ht="24" customHeight="1">
      <c r="A39505" s="1355"/>
      <c r="B39505" s="1355"/>
      <c r="C39505" s="1433"/>
      <c r="E39505" s="1433"/>
      <c r="K39505" s="1433"/>
      <c r="L39505" s="1334"/>
    </row>
    <row r="39506" spans="1:12" ht="24" customHeight="1">
      <c r="A39506" s="1355"/>
      <c r="B39506" s="1355"/>
      <c r="C39506" s="1433"/>
      <c r="E39506" s="1433"/>
      <c r="K39506" s="1433"/>
      <c r="L39506" s="1334"/>
    </row>
    <row r="39507" spans="1:12" ht="24" customHeight="1">
      <c r="A39507" s="1355"/>
      <c r="B39507" s="1355"/>
      <c r="C39507" s="1433"/>
      <c r="E39507" s="1433"/>
      <c r="K39507" s="1433"/>
      <c r="L39507" s="1334"/>
    </row>
    <row r="39508" spans="1:12" ht="24" customHeight="1">
      <c r="A39508" s="1355"/>
      <c r="B39508" s="1355"/>
      <c r="C39508" s="1433"/>
      <c r="E39508" s="1433"/>
      <c r="K39508" s="1433"/>
      <c r="L39508" s="1334"/>
    </row>
    <row r="39509" spans="1:12" ht="24" customHeight="1">
      <c r="A39509" s="1355"/>
      <c r="B39509" s="1355"/>
      <c r="C39509" s="1433"/>
      <c r="E39509" s="1433"/>
      <c r="K39509" s="1433"/>
      <c r="L39509" s="1334"/>
    </row>
    <row r="39510" spans="1:12" ht="24" customHeight="1">
      <c r="A39510" s="1355"/>
      <c r="B39510" s="1355"/>
      <c r="C39510" s="1433"/>
      <c r="E39510" s="1433"/>
      <c r="K39510" s="1433"/>
      <c r="L39510" s="1334"/>
    </row>
    <row r="39511" spans="1:12" ht="24" customHeight="1">
      <c r="A39511" s="1355"/>
      <c r="B39511" s="1355"/>
      <c r="C39511" s="1433"/>
      <c r="E39511" s="1433"/>
      <c r="K39511" s="1433"/>
      <c r="L39511" s="1334"/>
    </row>
    <row r="39512" spans="1:12" ht="24" customHeight="1">
      <c r="A39512" s="1355"/>
      <c r="B39512" s="1355"/>
      <c r="C39512" s="1433"/>
      <c r="E39512" s="1433"/>
      <c r="K39512" s="1433"/>
      <c r="L39512" s="1334"/>
    </row>
    <row r="39513" spans="1:12" ht="24" customHeight="1">
      <c r="A39513" s="1355"/>
      <c r="B39513" s="1355"/>
      <c r="C39513" s="1433"/>
      <c r="E39513" s="1433"/>
      <c r="K39513" s="1433"/>
      <c r="L39513" s="1334"/>
    </row>
    <row r="39514" spans="1:12" ht="24" customHeight="1">
      <c r="A39514" s="1355"/>
      <c r="B39514" s="1355"/>
      <c r="C39514" s="1433"/>
      <c r="E39514" s="1433"/>
      <c r="K39514" s="1433"/>
      <c r="L39514" s="1334"/>
    </row>
    <row r="39515" spans="1:12" ht="24" customHeight="1">
      <c r="A39515" s="1355"/>
      <c r="B39515" s="1355"/>
      <c r="C39515" s="1433"/>
      <c r="E39515" s="1433"/>
      <c r="K39515" s="1433"/>
      <c r="L39515" s="1334"/>
    </row>
    <row r="39516" spans="1:12" ht="24" customHeight="1">
      <c r="A39516" s="1355"/>
      <c r="B39516" s="1355"/>
      <c r="C39516" s="1433"/>
      <c r="E39516" s="1433"/>
      <c r="K39516" s="1433"/>
      <c r="L39516" s="1334"/>
    </row>
    <row r="39517" spans="1:12" ht="24" customHeight="1">
      <c r="A39517" s="1355"/>
      <c r="B39517" s="1355"/>
      <c r="C39517" s="1433"/>
      <c r="E39517" s="1433"/>
      <c r="K39517" s="1433"/>
      <c r="L39517" s="1334"/>
    </row>
    <row r="39518" spans="1:12" ht="24" customHeight="1">
      <c r="A39518" s="1355"/>
      <c r="B39518" s="1355"/>
      <c r="C39518" s="1433"/>
      <c r="E39518" s="1433"/>
      <c r="K39518" s="1433"/>
      <c r="L39518" s="1334"/>
    </row>
    <row r="39519" spans="1:12" ht="24" customHeight="1">
      <c r="A39519" s="1355"/>
      <c r="B39519" s="1355"/>
      <c r="C39519" s="1433"/>
      <c r="E39519" s="1433"/>
      <c r="K39519" s="1433"/>
      <c r="L39519" s="1334"/>
    </row>
    <row r="39520" spans="1:12" ht="24" customHeight="1">
      <c r="A39520" s="1355"/>
      <c r="B39520" s="1355"/>
      <c r="C39520" s="1433"/>
      <c r="E39520" s="1433"/>
      <c r="K39520" s="1433"/>
      <c r="L39520" s="1334"/>
    </row>
    <row r="39521" spans="1:12" ht="24" customHeight="1">
      <c r="A39521" s="1355"/>
      <c r="B39521" s="1355"/>
      <c r="C39521" s="1433"/>
      <c r="E39521" s="1433"/>
      <c r="K39521" s="1433"/>
      <c r="L39521" s="1334"/>
    </row>
    <row r="39522" spans="1:12" ht="24" customHeight="1">
      <c r="A39522" s="1355"/>
      <c r="B39522" s="1355"/>
      <c r="C39522" s="1433"/>
      <c r="E39522" s="1433"/>
      <c r="K39522" s="1433"/>
      <c r="L39522" s="1334"/>
    </row>
    <row r="39523" spans="1:12" ht="24" customHeight="1">
      <c r="A39523" s="1355"/>
      <c r="B39523" s="1355"/>
      <c r="C39523" s="1433"/>
      <c r="E39523" s="1433"/>
      <c r="K39523" s="1433"/>
      <c r="L39523" s="1334"/>
    </row>
    <row r="39524" spans="1:12" ht="24" customHeight="1">
      <c r="A39524" s="1355"/>
      <c r="B39524" s="1355"/>
      <c r="C39524" s="1433"/>
      <c r="E39524" s="1433"/>
      <c r="K39524" s="1433"/>
      <c r="L39524" s="1334"/>
    </row>
    <row r="39525" spans="1:12" ht="24" customHeight="1">
      <c r="A39525" s="1355"/>
      <c r="B39525" s="1355"/>
      <c r="C39525" s="1433"/>
      <c r="E39525" s="1433"/>
      <c r="K39525" s="1433"/>
      <c r="L39525" s="1334"/>
    </row>
    <row r="39526" spans="1:12" ht="24" customHeight="1">
      <c r="A39526" s="1355"/>
      <c r="B39526" s="1355"/>
      <c r="C39526" s="1433"/>
      <c r="E39526" s="1433"/>
      <c r="K39526" s="1433"/>
      <c r="L39526" s="1334"/>
    </row>
    <row r="39527" spans="1:12" ht="24" customHeight="1">
      <c r="A39527" s="1355"/>
      <c r="B39527" s="1355"/>
      <c r="C39527" s="1433"/>
      <c r="E39527" s="1433"/>
      <c r="K39527" s="1433"/>
      <c r="L39527" s="1334"/>
    </row>
    <row r="39528" spans="1:12" ht="24" customHeight="1">
      <c r="A39528" s="1355"/>
      <c r="B39528" s="1355"/>
      <c r="C39528" s="1433"/>
      <c r="E39528" s="1433"/>
      <c r="K39528" s="1433"/>
      <c r="L39528" s="1334"/>
    </row>
    <row r="39529" spans="1:12" ht="24" customHeight="1">
      <c r="A39529" s="1355"/>
      <c r="B39529" s="1355"/>
      <c r="C39529" s="1433"/>
      <c r="E39529" s="1433"/>
      <c r="K39529" s="1433"/>
      <c r="L39529" s="1334"/>
    </row>
    <row r="39530" spans="1:12" ht="24" customHeight="1">
      <c r="A39530" s="1355"/>
      <c r="B39530" s="1355"/>
      <c r="C39530" s="1433"/>
      <c r="E39530" s="1433"/>
      <c r="K39530" s="1433"/>
      <c r="L39530" s="1334"/>
    </row>
    <row r="39531" spans="1:12" ht="24" customHeight="1">
      <c r="A39531" s="1355"/>
      <c r="B39531" s="1355"/>
      <c r="C39531" s="1433"/>
      <c r="E39531" s="1433"/>
      <c r="K39531" s="1433"/>
      <c r="L39531" s="1334"/>
    </row>
    <row r="39532" spans="1:12" ht="24" customHeight="1">
      <c r="A39532" s="1355"/>
      <c r="B39532" s="1355"/>
      <c r="C39532" s="1433"/>
      <c r="E39532" s="1433"/>
      <c r="K39532" s="1433"/>
      <c r="L39532" s="1334"/>
    </row>
    <row r="39533" spans="1:12" ht="24" customHeight="1">
      <c r="A39533" s="1355"/>
      <c r="B39533" s="1355"/>
      <c r="C39533" s="1433"/>
      <c r="E39533" s="1433"/>
      <c r="K39533" s="1433"/>
      <c r="L39533" s="1334"/>
    </row>
    <row r="39534" spans="1:12" ht="24" customHeight="1">
      <c r="A39534" s="1355"/>
      <c r="B39534" s="1355"/>
      <c r="C39534" s="1433"/>
      <c r="E39534" s="1433"/>
      <c r="K39534" s="1433"/>
      <c r="L39534" s="1334"/>
    </row>
    <row r="39535" spans="1:12" ht="24" customHeight="1">
      <c r="A39535" s="1355"/>
      <c r="B39535" s="1355"/>
      <c r="C39535" s="1433"/>
      <c r="E39535" s="1433"/>
      <c r="K39535" s="1433"/>
      <c r="L39535" s="1334"/>
    </row>
    <row r="39536" spans="1:12" ht="24" customHeight="1">
      <c r="A39536" s="1355"/>
      <c r="B39536" s="1355"/>
      <c r="C39536" s="1433"/>
      <c r="E39536" s="1433"/>
      <c r="K39536" s="1433"/>
      <c r="L39536" s="1334"/>
    </row>
    <row r="39537" spans="1:12" ht="24" customHeight="1">
      <c r="A39537" s="1355"/>
      <c r="B39537" s="1355"/>
      <c r="C39537" s="1433"/>
      <c r="E39537" s="1433"/>
      <c r="K39537" s="1433"/>
      <c r="L39537" s="1334"/>
    </row>
    <row r="39538" spans="1:12" ht="24" customHeight="1">
      <c r="A39538" s="1355"/>
      <c r="B39538" s="1355"/>
      <c r="C39538" s="1433"/>
      <c r="E39538" s="1433"/>
      <c r="K39538" s="1433"/>
      <c r="L39538" s="1334"/>
    </row>
    <row r="39539" spans="1:12" ht="24" customHeight="1">
      <c r="A39539" s="1355"/>
      <c r="B39539" s="1355"/>
      <c r="C39539" s="1433"/>
      <c r="E39539" s="1433"/>
      <c r="K39539" s="1433"/>
      <c r="L39539" s="1334"/>
    </row>
    <row r="39540" spans="1:12" ht="24" customHeight="1">
      <c r="A39540" s="1355"/>
      <c r="B39540" s="1355"/>
      <c r="C39540" s="1433"/>
      <c r="E39540" s="1433"/>
      <c r="K39540" s="1433"/>
      <c r="L39540" s="1334"/>
    </row>
    <row r="39541" spans="1:12" ht="24" customHeight="1">
      <c r="A39541" s="1355"/>
      <c r="B39541" s="1355"/>
      <c r="C39541" s="1433"/>
      <c r="E39541" s="1433"/>
      <c r="K39541" s="1433"/>
      <c r="L39541" s="1334"/>
    </row>
    <row r="39542" spans="1:12" ht="24" customHeight="1">
      <c r="A39542" s="1355"/>
      <c r="B39542" s="1355"/>
      <c r="C39542" s="1433"/>
      <c r="E39542" s="1433"/>
      <c r="K39542" s="1433"/>
      <c r="L39542" s="1334"/>
    </row>
    <row r="39543" spans="1:12" ht="24" customHeight="1">
      <c r="A39543" s="1355"/>
      <c r="B39543" s="1355"/>
      <c r="C39543" s="1433"/>
      <c r="E39543" s="1433"/>
      <c r="K39543" s="1433"/>
      <c r="L39543" s="1334"/>
    </row>
    <row r="39544" spans="1:12" ht="24" customHeight="1">
      <c r="A39544" s="1355"/>
      <c r="B39544" s="1355"/>
      <c r="C39544" s="1433"/>
      <c r="E39544" s="1433"/>
      <c r="K39544" s="1433"/>
      <c r="L39544" s="1334"/>
    </row>
    <row r="39545" spans="1:12" ht="24" customHeight="1">
      <c r="A39545" s="1355"/>
      <c r="B39545" s="1355"/>
      <c r="C39545" s="1433"/>
      <c r="E39545" s="1433"/>
      <c r="K39545" s="1433"/>
      <c r="L39545" s="1334"/>
    </row>
    <row r="39546" spans="1:12" ht="24" customHeight="1">
      <c r="A39546" s="1355"/>
      <c r="B39546" s="1355"/>
      <c r="C39546" s="1433"/>
      <c r="E39546" s="1433"/>
      <c r="K39546" s="1433"/>
      <c r="L39546" s="1334"/>
    </row>
    <row r="39547" spans="1:12" ht="24" customHeight="1">
      <c r="A39547" s="1355"/>
      <c r="B39547" s="1355"/>
      <c r="C39547" s="1433"/>
      <c r="E39547" s="1433"/>
      <c r="K39547" s="1433"/>
      <c r="L39547" s="1334"/>
    </row>
    <row r="39548" spans="1:12" ht="24" customHeight="1">
      <c r="A39548" s="1355"/>
      <c r="B39548" s="1355"/>
      <c r="C39548" s="1433"/>
      <c r="E39548" s="1433"/>
      <c r="K39548" s="1433"/>
      <c r="L39548" s="1334"/>
    </row>
    <row r="39549" spans="1:12" ht="24" customHeight="1">
      <c r="A39549" s="1355"/>
      <c r="B39549" s="1355"/>
      <c r="C39549" s="1433"/>
      <c r="E39549" s="1433"/>
      <c r="K39549" s="1433"/>
      <c r="L39549" s="1334"/>
    </row>
    <row r="39550" spans="1:12" ht="24" customHeight="1">
      <c r="A39550" s="1355"/>
      <c r="B39550" s="1355"/>
      <c r="C39550" s="1433"/>
      <c r="E39550" s="1433"/>
      <c r="K39550" s="1433"/>
      <c r="L39550" s="1334"/>
    </row>
    <row r="39551" spans="1:12" ht="24" customHeight="1">
      <c r="A39551" s="1355"/>
      <c r="B39551" s="1355"/>
      <c r="C39551" s="1433"/>
      <c r="E39551" s="1433"/>
      <c r="K39551" s="1433"/>
      <c r="L39551" s="1334"/>
    </row>
    <row r="39552" spans="1:12" ht="24" customHeight="1">
      <c r="A39552" s="1355"/>
      <c r="B39552" s="1355"/>
      <c r="C39552" s="1433"/>
      <c r="E39552" s="1433"/>
      <c r="K39552" s="1433"/>
      <c r="L39552" s="1334"/>
    </row>
    <row r="39553" spans="1:12" ht="24" customHeight="1">
      <c r="A39553" s="1355"/>
      <c r="B39553" s="1355"/>
      <c r="C39553" s="1433"/>
      <c r="E39553" s="1433"/>
      <c r="K39553" s="1433"/>
      <c r="L39553" s="1334"/>
    </row>
    <row r="39554" spans="1:12" ht="24" customHeight="1">
      <c r="A39554" s="1355"/>
      <c r="B39554" s="1355"/>
      <c r="C39554" s="1433"/>
      <c r="E39554" s="1433"/>
      <c r="K39554" s="1433"/>
      <c r="L39554" s="1334"/>
    </row>
    <row r="39555" spans="1:12" ht="24" customHeight="1">
      <c r="A39555" s="1355"/>
      <c r="B39555" s="1355"/>
      <c r="C39555" s="1433"/>
      <c r="E39555" s="1433"/>
      <c r="K39555" s="1433"/>
      <c r="L39555" s="1334"/>
    </row>
    <row r="39556" spans="1:12" ht="24" customHeight="1">
      <c r="A39556" s="1355"/>
      <c r="B39556" s="1355"/>
      <c r="C39556" s="1433"/>
      <c r="E39556" s="1433"/>
      <c r="K39556" s="1433"/>
      <c r="L39556" s="1334"/>
    </row>
    <row r="39557" spans="1:12" ht="24" customHeight="1">
      <c r="A39557" s="1355"/>
      <c r="B39557" s="1355"/>
      <c r="C39557" s="1433"/>
      <c r="E39557" s="1433"/>
      <c r="K39557" s="1433"/>
      <c r="L39557" s="1334"/>
    </row>
    <row r="39558" spans="1:12" ht="24" customHeight="1">
      <c r="A39558" s="1355"/>
      <c r="B39558" s="1355"/>
      <c r="C39558" s="1433"/>
      <c r="E39558" s="1433"/>
      <c r="K39558" s="1433"/>
      <c r="L39558" s="1334"/>
    </row>
    <row r="39559" spans="1:12" ht="24" customHeight="1">
      <c r="A39559" s="1355"/>
      <c r="B39559" s="1355"/>
      <c r="C39559" s="1433"/>
      <c r="E39559" s="1433"/>
      <c r="K39559" s="1433"/>
      <c r="L39559" s="1334"/>
    </row>
    <row r="39560" spans="1:12" ht="24" customHeight="1">
      <c r="A39560" s="1355"/>
      <c r="B39560" s="1355"/>
      <c r="C39560" s="1433"/>
      <c r="E39560" s="1433"/>
      <c r="K39560" s="1433"/>
      <c r="L39560" s="1334"/>
    </row>
    <row r="39561" spans="1:12" ht="24" customHeight="1">
      <c r="A39561" s="1355"/>
      <c r="B39561" s="1355"/>
      <c r="C39561" s="1433"/>
      <c r="E39561" s="1433"/>
      <c r="K39561" s="1433"/>
      <c r="L39561" s="1334"/>
    </row>
    <row r="39562" spans="1:12" ht="24" customHeight="1">
      <c r="A39562" s="1355"/>
      <c r="B39562" s="1355"/>
      <c r="C39562" s="1433"/>
      <c r="E39562" s="1433"/>
      <c r="K39562" s="1433"/>
      <c r="L39562" s="1334"/>
    </row>
    <row r="39563" spans="1:12" ht="24" customHeight="1">
      <c r="A39563" s="1355"/>
      <c r="B39563" s="1355"/>
      <c r="C39563" s="1433"/>
      <c r="E39563" s="1433"/>
      <c r="K39563" s="1433"/>
      <c r="L39563" s="1334"/>
    </row>
    <row r="39564" spans="1:12" ht="24" customHeight="1">
      <c r="A39564" s="1355"/>
      <c r="B39564" s="1355"/>
      <c r="C39564" s="1433"/>
      <c r="E39564" s="1433"/>
      <c r="K39564" s="1433"/>
      <c r="L39564" s="1334"/>
    </row>
    <row r="39565" spans="1:12" ht="24" customHeight="1">
      <c r="A39565" s="1355"/>
      <c r="B39565" s="1355"/>
      <c r="C39565" s="1433"/>
      <c r="E39565" s="1433"/>
      <c r="K39565" s="1433"/>
      <c r="L39565" s="1334"/>
    </row>
    <row r="39566" spans="1:12" ht="24" customHeight="1">
      <c r="A39566" s="1355"/>
      <c r="B39566" s="1355"/>
      <c r="C39566" s="1433"/>
      <c r="E39566" s="1433"/>
      <c r="K39566" s="1433"/>
      <c r="L39566" s="1334"/>
    </row>
    <row r="39567" spans="1:12" ht="24" customHeight="1">
      <c r="A39567" s="1355"/>
      <c r="B39567" s="1355"/>
      <c r="C39567" s="1433"/>
      <c r="E39567" s="1433"/>
      <c r="K39567" s="1433"/>
      <c r="L39567" s="1334"/>
    </row>
    <row r="39568" spans="1:12" ht="24" customHeight="1">
      <c r="A39568" s="1355"/>
      <c r="B39568" s="1355"/>
      <c r="C39568" s="1433"/>
      <c r="E39568" s="1433"/>
      <c r="K39568" s="1433"/>
      <c r="L39568" s="1334"/>
    </row>
    <row r="39569" spans="1:12" ht="24" customHeight="1">
      <c r="A39569" s="1355"/>
      <c r="B39569" s="1355"/>
      <c r="C39569" s="1433"/>
      <c r="E39569" s="1433"/>
      <c r="K39569" s="1433"/>
      <c r="L39569" s="1334"/>
    </row>
    <row r="39570" spans="1:12" ht="24" customHeight="1">
      <c r="A39570" s="1355"/>
      <c r="B39570" s="1355"/>
      <c r="C39570" s="1433"/>
      <c r="E39570" s="1433"/>
      <c r="K39570" s="1433"/>
      <c r="L39570" s="1334"/>
    </row>
    <row r="39571" spans="1:12" ht="24" customHeight="1">
      <c r="A39571" s="1355"/>
      <c r="B39571" s="1355"/>
      <c r="C39571" s="1433"/>
      <c r="E39571" s="1433"/>
      <c r="K39571" s="1433"/>
      <c r="L39571" s="1334"/>
    </row>
    <row r="39572" spans="1:12" ht="24" customHeight="1">
      <c r="A39572" s="1355"/>
      <c r="B39572" s="1355"/>
      <c r="C39572" s="1433"/>
      <c r="E39572" s="1433"/>
      <c r="K39572" s="1433"/>
      <c r="L39572" s="1334"/>
    </row>
    <row r="39573" spans="1:12" ht="24" customHeight="1">
      <c r="A39573" s="1355"/>
      <c r="B39573" s="1355"/>
      <c r="C39573" s="1433"/>
      <c r="E39573" s="1433"/>
      <c r="K39573" s="1433"/>
      <c r="L39573" s="1334"/>
    </row>
    <row r="39574" spans="1:12" ht="24" customHeight="1">
      <c r="A39574" s="1355"/>
      <c r="B39574" s="1355"/>
      <c r="C39574" s="1433"/>
      <c r="E39574" s="1433"/>
      <c r="K39574" s="1433"/>
      <c r="L39574" s="1334"/>
    </row>
    <row r="39575" spans="1:12" ht="24" customHeight="1">
      <c r="A39575" s="1355"/>
      <c r="B39575" s="1355"/>
      <c r="C39575" s="1433"/>
      <c r="E39575" s="1433"/>
      <c r="K39575" s="1433"/>
      <c r="L39575" s="1334"/>
    </row>
    <row r="39576" spans="1:12" ht="24" customHeight="1">
      <c r="A39576" s="1355"/>
      <c r="B39576" s="1355"/>
      <c r="C39576" s="1433"/>
      <c r="E39576" s="1433"/>
      <c r="K39576" s="1433"/>
      <c r="L39576" s="1334"/>
    </row>
    <row r="39577" spans="1:12" ht="24" customHeight="1">
      <c r="A39577" s="1355"/>
      <c r="B39577" s="1355"/>
      <c r="C39577" s="1433"/>
      <c r="E39577" s="1433"/>
      <c r="K39577" s="1433"/>
      <c r="L39577" s="1334"/>
    </row>
    <row r="39578" spans="1:12" ht="24" customHeight="1">
      <c r="A39578" s="1355"/>
      <c r="B39578" s="1355"/>
      <c r="C39578" s="1433"/>
      <c r="E39578" s="1433"/>
      <c r="K39578" s="1433"/>
      <c r="L39578" s="1334"/>
    </row>
    <row r="39579" spans="1:12" ht="24" customHeight="1">
      <c r="A39579" s="1355"/>
      <c r="B39579" s="1355"/>
      <c r="C39579" s="1433"/>
      <c r="E39579" s="1433"/>
      <c r="K39579" s="1433"/>
      <c r="L39579" s="1334"/>
    </row>
    <row r="39580" spans="1:12" ht="24" customHeight="1">
      <c r="A39580" s="1355"/>
      <c r="B39580" s="1355"/>
      <c r="C39580" s="1433"/>
      <c r="E39580" s="1433"/>
      <c r="K39580" s="1433"/>
      <c r="L39580" s="1334"/>
    </row>
    <row r="39581" spans="1:12" ht="24" customHeight="1">
      <c r="A39581" s="1355"/>
      <c r="B39581" s="1355"/>
      <c r="C39581" s="1433"/>
      <c r="E39581" s="1433"/>
      <c r="K39581" s="1433"/>
      <c r="L39581" s="1334"/>
    </row>
    <row r="39582" spans="1:12" ht="24" customHeight="1">
      <c r="A39582" s="1355"/>
      <c r="B39582" s="1355"/>
      <c r="C39582" s="1433"/>
      <c r="E39582" s="1433"/>
      <c r="K39582" s="1433"/>
      <c r="L39582" s="1334"/>
    </row>
    <row r="39583" spans="1:12" ht="24" customHeight="1">
      <c r="A39583" s="1355"/>
      <c r="B39583" s="1355"/>
      <c r="C39583" s="1433"/>
      <c r="E39583" s="1433"/>
      <c r="K39583" s="1433"/>
      <c r="L39583" s="1334"/>
    </row>
    <row r="39584" spans="1:12" ht="24" customHeight="1">
      <c r="A39584" s="1355"/>
      <c r="B39584" s="1355"/>
      <c r="C39584" s="1433"/>
      <c r="E39584" s="1433"/>
      <c r="K39584" s="1433"/>
      <c r="L39584" s="1334"/>
    </row>
    <row r="39585" spans="1:12" ht="24" customHeight="1">
      <c r="A39585" s="1355"/>
      <c r="B39585" s="1355"/>
      <c r="C39585" s="1433"/>
      <c r="E39585" s="1433"/>
      <c r="K39585" s="1433"/>
      <c r="L39585" s="1334"/>
    </row>
    <row r="39586" spans="1:12" ht="24" customHeight="1">
      <c r="A39586" s="1355"/>
      <c r="B39586" s="1355"/>
      <c r="C39586" s="1433"/>
      <c r="E39586" s="1433"/>
      <c r="K39586" s="1433"/>
      <c r="L39586" s="1334"/>
    </row>
    <row r="39587" spans="1:12" ht="24" customHeight="1">
      <c r="A39587" s="1355"/>
      <c r="B39587" s="1355"/>
      <c r="C39587" s="1433"/>
      <c r="E39587" s="1433"/>
      <c r="K39587" s="1433"/>
      <c r="L39587" s="1334"/>
    </row>
    <row r="39588" spans="1:12" ht="24" customHeight="1">
      <c r="A39588" s="1355"/>
      <c r="B39588" s="1355"/>
      <c r="C39588" s="1433"/>
      <c r="E39588" s="1433"/>
      <c r="K39588" s="1433"/>
      <c r="L39588" s="1334"/>
    </row>
    <row r="39589" spans="1:12" ht="24" customHeight="1">
      <c r="A39589" s="1355"/>
      <c r="B39589" s="1355"/>
      <c r="C39589" s="1433"/>
      <c r="E39589" s="1433"/>
      <c r="K39589" s="1433"/>
      <c r="L39589" s="1334"/>
    </row>
    <row r="39590" spans="1:12" ht="24" customHeight="1">
      <c r="A39590" s="1355"/>
      <c r="B39590" s="1355"/>
      <c r="C39590" s="1433"/>
      <c r="E39590" s="1433"/>
      <c r="K39590" s="1433"/>
      <c r="L39590" s="1334"/>
    </row>
    <row r="39591" spans="1:12" ht="24" customHeight="1">
      <c r="A39591" s="1355"/>
      <c r="B39591" s="1355"/>
      <c r="C39591" s="1433"/>
      <c r="E39591" s="1433"/>
      <c r="K39591" s="1433"/>
      <c r="L39591" s="1334"/>
    </row>
    <row r="39592" spans="1:12" ht="24" customHeight="1">
      <c r="A39592" s="1355"/>
      <c r="B39592" s="1355"/>
      <c r="C39592" s="1433"/>
      <c r="E39592" s="1433"/>
      <c r="K39592" s="1433"/>
      <c r="L39592" s="1334"/>
    </row>
    <row r="39593" spans="1:12" ht="24" customHeight="1">
      <c r="A39593" s="1355"/>
      <c r="B39593" s="1355"/>
      <c r="C39593" s="1433"/>
      <c r="E39593" s="1433"/>
      <c r="K39593" s="1433"/>
      <c r="L39593" s="1334"/>
    </row>
    <row r="39594" spans="1:12" ht="24" customHeight="1">
      <c r="A39594" s="1355"/>
      <c r="B39594" s="1355"/>
      <c r="C39594" s="1433"/>
      <c r="E39594" s="1433"/>
      <c r="K39594" s="1433"/>
      <c r="L39594" s="1334"/>
    </row>
    <row r="39595" spans="1:12" ht="24" customHeight="1">
      <c r="A39595" s="1355"/>
      <c r="B39595" s="1355"/>
      <c r="C39595" s="1433"/>
      <c r="E39595" s="1433"/>
      <c r="K39595" s="1433"/>
      <c r="L39595" s="1334"/>
    </row>
    <row r="39596" spans="1:12" ht="24" customHeight="1">
      <c r="A39596" s="1355"/>
      <c r="B39596" s="1355"/>
      <c r="C39596" s="1433"/>
      <c r="E39596" s="1433"/>
      <c r="K39596" s="1433"/>
      <c r="L39596" s="1334"/>
    </row>
    <row r="39597" spans="1:12" ht="24" customHeight="1">
      <c r="A39597" s="1355"/>
      <c r="B39597" s="1355"/>
      <c r="C39597" s="1433"/>
      <c r="E39597" s="1433"/>
      <c r="K39597" s="1433"/>
      <c r="L39597" s="1334"/>
    </row>
    <row r="39598" spans="1:12" ht="24" customHeight="1">
      <c r="A39598" s="1355"/>
      <c r="B39598" s="1355"/>
      <c r="C39598" s="1433"/>
      <c r="E39598" s="1433"/>
      <c r="K39598" s="1433"/>
      <c r="L39598" s="1334"/>
    </row>
    <row r="39599" spans="1:12" ht="24" customHeight="1">
      <c r="A39599" s="1355"/>
      <c r="B39599" s="1355"/>
      <c r="C39599" s="1433"/>
      <c r="E39599" s="1433"/>
      <c r="K39599" s="1433"/>
      <c r="L39599" s="1334"/>
    </row>
    <row r="39600" spans="1:12" ht="24" customHeight="1">
      <c r="A39600" s="1355"/>
      <c r="B39600" s="1355"/>
      <c r="C39600" s="1433"/>
      <c r="E39600" s="1433"/>
      <c r="K39600" s="1433"/>
      <c r="L39600" s="1334"/>
    </row>
    <row r="39601" spans="1:12" ht="24" customHeight="1">
      <c r="A39601" s="1355"/>
      <c r="B39601" s="1355"/>
      <c r="C39601" s="1433"/>
      <c r="E39601" s="1433"/>
      <c r="K39601" s="1433"/>
      <c r="L39601" s="1334"/>
    </row>
    <row r="39602" spans="1:12" ht="24" customHeight="1">
      <c r="A39602" s="1355"/>
      <c r="B39602" s="1355"/>
      <c r="C39602" s="1433"/>
      <c r="E39602" s="1433"/>
      <c r="K39602" s="1433"/>
      <c r="L39602" s="1334"/>
    </row>
    <row r="39603" spans="1:12" ht="24" customHeight="1">
      <c r="A39603" s="1355"/>
      <c r="B39603" s="1355"/>
      <c r="C39603" s="1433"/>
      <c r="E39603" s="1433"/>
      <c r="K39603" s="1433"/>
      <c r="L39603" s="1334"/>
    </row>
    <row r="39604" spans="1:12" ht="24" customHeight="1">
      <c r="A39604" s="1355"/>
      <c r="B39604" s="1355"/>
      <c r="C39604" s="1433"/>
      <c r="E39604" s="1433"/>
      <c r="K39604" s="1433"/>
      <c r="L39604" s="1334"/>
    </row>
    <row r="39605" spans="1:12" ht="24" customHeight="1">
      <c r="A39605" s="1355"/>
      <c r="B39605" s="1355"/>
      <c r="C39605" s="1433"/>
      <c r="E39605" s="1433"/>
      <c r="K39605" s="1433"/>
      <c r="L39605" s="1334"/>
    </row>
    <row r="39606" spans="1:12" ht="24" customHeight="1">
      <c r="A39606" s="1355"/>
      <c r="B39606" s="1355"/>
      <c r="C39606" s="1433"/>
      <c r="E39606" s="1433"/>
      <c r="K39606" s="1433"/>
      <c r="L39606" s="1334"/>
    </row>
    <row r="39607" spans="1:12" ht="24" customHeight="1">
      <c r="A39607" s="1355"/>
      <c r="B39607" s="1355"/>
      <c r="C39607" s="1433"/>
      <c r="E39607" s="1433"/>
      <c r="K39607" s="1433"/>
      <c r="L39607" s="1334"/>
    </row>
    <row r="39608" spans="1:12" ht="24" customHeight="1">
      <c r="A39608" s="1355"/>
      <c r="B39608" s="1355"/>
      <c r="C39608" s="1433"/>
      <c r="E39608" s="1433"/>
      <c r="K39608" s="1433"/>
      <c r="L39608" s="1334"/>
    </row>
    <row r="39609" spans="1:12" ht="24" customHeight="1">
      <c r="A39609" s="1355"/>
      <c r="B39609" s="1355"/>
      <c r="C39609" s="1433"/>
      <c r="E39609" s="1433"/>
      <c r="K39609" s="1433"/>
      <c r="L39609" s="1334"/>
    </row>
    <row r="39610" spans="1:12" ht="24" customHeight="1">
      <c r="A39610" s="1355"/>
      <c r="B39610" s="1355"/>
      <c r="C39610" s="1433"/>
      <c r="E39610" s="1433"/>
      <c r="K39610" s="1433"/>
      <c r="L39610" s="1334"/>
    </row>
    <row r="39611" spans="1:12" ht="24" customHeight="1">
      <c r="A39611" s="1355"/>
      <c r="B39611" s="1355"/>
      <c r="C39611" s="1433"/>
      <c r="E39611" s="1433"/>
      <c r="K39611" s="1433"/>
      <c r="L39611" s="1334"/>
    </row>
    <row r="39612" spans="1:12" ht="24" customHeight="1">
      <c r="A39612" s="1355"/>
      <c r="B39612" s="1355"/>
      <c r="C39612" s="1433"/>
      <c r="E39612" s="1433"/>
      <c r="K39612" s="1433"/>
      <c r="L39612" s="1334"/>
    </row>
    <row r="39613" spans="1:12" ht="24" customHeight="1">
      <c r="A39613" s="1355"/>
      <c r="B39613" s="1355"/>
      <c r="C39613" s="1433"/>
      <c r="E39613" s="1433"/>
      <c r="K39613" s="1433"/>
      <c r="L39613" s="1334"/>
    </row>
    <row r="39614" spans="1:12" ht="24" customHeight="1">
      <c r="A39614" s="1355"/>
      <c r="B39614" s="1355"/>
      <c r="C39614" s="1433"/>
      <c r="E39614" s="1433"/>
      <c r="K39614" s="1433"/>
      <c r="L39614" s="1334"/>
    </row>
    <row r="39615" spans="1:12" ht="24" customHeight="1">
      <c r="A39615" s="1355"/>
      <c r="B39615" s="1355"/>
      <c r="C39615" s="1433"/>
      <c r="E39615" s="1433"/>
      <c r="K39615" s="1433"/>
      <c r="L39615" s="1334"/>
    </row>
    <row r="39616" spans="1:12" ht="24" customHeight="1">
      <c r="A39616" s="1355"/>
      <c r="B39616" s="1355"/>
      <c r="C39616" s="1433"/>
      <c r="E39616" s="1433"/>
      <c r="K39616" s="1433"/>
      <c r="L39616" s="1334"/>
    </row>
    <row r="39617" spans="1:12" ht="24" customHeight="1">
      <c r="A39617" s="1355"/>
      <c r="B39617" s="1355"/>
      <c r="C39617" s="1433"/>
      <c r="E39617" s="1433"/>
      <c r="K39617" s="1433"/>
      <c r="L39617" s="1334"/>
    </row>
    <row r="39618" spans="1:12" ht="24" customHeight="1">
      <c r="A39618" s="1355"/>
      <c r="B39618" s="1355"/>
      <c r="C39618" s="1433"/>
      <c r="E39618" s="1433"/>
      <c r="K39618" s="1433"/>
      <c r="L39618" s="1334"/>
    </row>
    <row r="39619" spans="1:12" ht="24" customHeight="1">
      <c r="A39619" s="1355"/>
      <c r="B39619" s="1355"/>
      <c r="C39619" s="1433"/>
      <c r="E39619" s="1433"/>
      <c r="K39619" s="1433"/>
      <c r="L39619" s="1334"/>
    </row>
    <row r="39620" spans="1:12" ht="24" customHeight="1">
      <c r="A39620" s="1355"/>
      <c r="B39620" s="1355"/>
      <c r="C39620" s="1433"/>
      <c r="E39620" s="1433"/>
      <c r="K39620" s="1433"/>
      <c r="L39620" s="1334"/>
    </row>
    <row r="39621" spans="1:12" ht="24" customHeight="1">
      <c r="A39621" s="1355"/>
      <c r="B39621" s="1355"/>
      <c r="C39621" s="1433"/>
      <c r="E39621" s="1433"/>
      <c r="K39621" s="1433"/>
      <c r="L39621" s="1334"/>
    </row>
    <row r="39622" spans="1:12" ht="24" customHeight="1">
      <c r="A39622" s="1355"/>
      <c r="B39622" s="1355"/>
      <c r="C39622" s="1433"/>
      <c r="E39622" s="1433"/>
      <c r="K39622" s="1433"/>
      <c r="L39622" s="1334"/>
    </row>
    <row r="39623" spans="1:12" ht="24" customHeight="1">
      <c r="A39623" s="1355"/>
      <c r="B39623" s="1355"/>
      <c r="C39623" s="1433"/>
      <c r="E39623" s="1433"/>
      <c r="K39623" s="1433"/>
      <c r="L39623" s="1334"/>
    </row>
    <row r="39624" spans="1:12" ht="24" customHeight="1">
      <c r="A39624" s="1355"/>
      <c r="B39624" s="1355"/>
      <c r="C39624" s="1433"/>
      <c r="E39624" s="1433"/>
      <c r="K39624" s="1433"/>
      <c r="L39624" s="1334"/>
    </row>
    <row r="39625" spans="1:12" ht="24" customHeight="1">
      <c r="A39625" s="1355"/>
      <c r="B39625" s="1355"/>
      <c r="C39625" s="1433"/>
      <c r="E39625" s="1433"/>
      <c r="K39625" s="1433"/>
      <c r="L39625" s="1334"/>
    </row>
    <row r="39626" spans="1:12" ht="24" customHeight="1">
      <c r="A39626" s="1355"/>
      <c r="B39626" s="1355"/>
      <c r="C39626" s="1433"/>
      <c r="E39626" s="1433"/>
      <c r="K39626" s="1433"/>
      <c r="L39626" s="1334"/>
    </row>
    <row r="39627" spans="1:12" ht="24" customHeight="1">
      <c r="A39627" s="1355"/>
      <c r="B39627" s="1355"/>
      <c r="C39627" s="1433"/>
      <c r="E39627" s="1433"/>
      <c r="K39627" s="1433"/>
      <c r="L39627" s="1334"/>
    </row>
    <row r="39628" spans="1:12" ht="24" customHeight="1">
      <c r="A39628" s="1355"/>
      <c r="B39628" s="1355"/>
      <c r="C39628" s="1433"/>
      <c r="E39628" s="1433"/>
      <c r="K39628" s="1433"/>
      <c r="L39628" s="1334"/>
    </row>
    <row r="39629" spans="1:12" ht="24" customHeight="1">
      <c r="A39629" s="1355"/>
      <c r="B39629" s="1355"/>
      <c r="C39629" s="1433"/>
      <c r="E39629" s="1433"/>
      <c r="K39629" s="1433"/>
      <c r="L39629" s="1334"/>
    </row>
    <row r="39630" spans="1:12" ht="24" customHeight="1">
      <c r="A39630" s="1355"/>
      <c r="B39630" s="1355"/>
      <c r="C39630" s="1433"/>
      <c r="E39630" s="1433"/>
      <c r="K39630" s="1433"/>
      <c r="L39630" s="1334"/>
    </row>
    <row r="39631" spans="1:12" ht="24" customHeight="1">
      <c r="A39631" s="1355"/>
      <c r="B39631" s="1355"/>
      <c r="C39631" s="1433"/>
      <c r="E39631" s="1433"/>
      <c r="K39631" s="1433"/>
      <c r="L39631" s="1334"/>
    </row>
    <row r="39632" spans="1:12" ht="24" customHeight="1">
      <c r="A39632" s="1355"/>
      <c r="B39632" s="1355"/>
      <c r="C39632" s="1433"/>
      <c r="E39632" s="1433"/>
      <c r="K39632" s="1433"/>
      <c r="L39632" s="1334"/>
    </row>
    <row r="39633" spans="1:12" ht="24" customHeight="1">
      <c r="A39633" s="1355"/>
      <c r="B39633" s="1355"/>
      <c r="C39633" s="1433"/>
      <c r="E39633" s="1433"/>
      <c r="K39633" s="1433"/>
      <c r="L39633" s="1334"/>
    </row>
    <row r="39634" spans="1:12" ht="24" customHeight="1">
      <c r="A39634" s="1355"/>
      <c r="B39634" s="1355"/>
      <c r="C39634" s="1433"/>
      <c r="E39634" s="1433"/>
      <c r="K39634" s="1433"/>
      <c r="L39634" s="1334"/>
    </row>
    <row r="39635" spans="1:12" ht="24" customHeight="1">
      <c r="A39635" s="1355"/>
      <c r="B39635" s="1355"/>
      <c r="C39635" s="1433"/>
      <c r="E39635" s="1433"/>
      <c r="K39635" s="1433"/>
      <c r="L39635" s="1334"/>
    </row>
    <row r="39636" spans="1:12" ht="24" customHeight="1">
      <c r="A39636" s="1355"/>
      <c r="B39636" s="1355"/>
      <c r="C39636" s="1433"/>
      <c r="E39636" s="1433"/>
      <c r="K39636" s="1433"/>
      <c r="L39636" s="1334"/>
    </row>
    <row r="39637" spans="1:12" ht="24" customHeight="1">
      <c r="A39637" s="1355"/>
      <c r="B39637" s="1355"/>
      <c r="C39637" s="1433"/>
      <c r="E39637" s="1433"/>
      <c r="K39637" s="1433"/>
      <c r="L39637" s="1334"/>
    </row>
    <row r="39638" spans="1:12" ht="24" customHeight="1">
      <c r="A39638" s="1355"/>
      <c r="B39638" s="1355"/>
      <c r="C39638" s="1433"/>
      <c r="E39638" s="1433"/>
      <c r="K39638" s="1433"/>
      <c r="L39638" s="1334"/>
    </row>
    <row r="39639" spans="1:12" ht="24" customHeight="1">
      <c r="A39639" s="1355"/>
      <c r="B39639" s="1355"/>
      <c r="C39639" s="1433"/>
      <c r="E39639" s="1433"/>
      <c r="K39639" s="1433"/>
      <c r="L39639" s="1334"/>
    </row>
    <row r="39640" spans="1:12" ht="24" customHeight="1">
      <c r="A39640" s="1355"/>
      <c r="B39640" s="1355"/>
      <c r="C39640" s="1433"/>
      <c r="E39640" s="1433"/>
      <c r="K39640" s="1433"/>
      <c r="L39640" s="1334"/>
    </row>
    <row r="39641" spans="1:12" ht="24" customHeight="1">
      <c r="A39641" s="1355"/>
      <c r="B39641" s="1355"/>
      <c r="C39641" s="1433"/>
      <c r="E39641" s="1433"/>
      <c r="K39641" s="1433"/>
      <c r="L39641" s="1334"/>
    </row>
    <row r="39642" spans="1:12" ht="24" customHeight="1">
      <c r="A39642" s="1355"/>
      <c r="B39642" s="1355"/>
      <c r="C39642" s="1433"/>
      <c r="E39642" s="1433"/>
      <c r="K39642" s="1433"/>
      <c r="L39642" s="1334"/>
    </row>
    <row r="39643" spans="1:12" ht="24" customHeight="1">
      <c r="A39643" s="1355"/>
      <c r="B39643" s="1355"/>
      <c r="C39643" s="1433"/>
      <c r="E39643" s="1433"/>
      <c r="K39643" s="1433"/>
      <c r="L39643" s="1334"/>
    </row>
    <row r="39644" spans="1:12" ht="24" customHeight="1">
      <c r="A39644" s="1355"/>
      <c r="B39644" s="1355"/>
      <c r="C39644" s="1433"/>
      <c r="E39644" s="1433"/>
      <c r="K39644" s="1433"/>
      <c r="L39644" s="1334"/>
    </row>
    <row r="39645" spans="1:12" ht="24" customHeight="1">
      <c r="A39645" s="1355"/>
      <c r="B39645" s="1355"/>
      <c r="C39645" s="1433"/>
      <c r="E39645" s="1433"/>
      <c r="K39645" s="1433"/>
      <c r="L39645" s="1334"/>
    </row>
    <row r="39646" spans="1:12" ht="24" customHeight="1">
      <c r="A39646" s="1355"/>
      <c r="B39646" s="1355"/>
      <c r="C39646" s="1433"/>
      <c r="E39646" s="1433"/>
      <c r="K39646" s="1433"/>
      <c r="L39646" s="1334"/>
    </row>
    <row r="39647" spans="1:12" ht="24" customHeight="1">
      <c r="A39647" s="1355"/>
      <c r="B39647" s="1355"/>
      <c r="C39647" s="1433"/>
      <c r="E39647" s="1433"/>
      <c r="K39647" s="1433"/>
      <c r="L39647" s="1334"/>
    </row>
    <row r="39648" spans="1:12" ht="24" customHeight="1">
      <c r="A39648" s="1355"/>
      <c r="B39648" s="1355"/>
      <c r="C39648" s="1433"/>
      <c r="E39648" s="1433"/>
      <c r="K39648" s="1433"/>
      <c r="L39648" s="1334"/>
    </row>
    <row r="39649" spans="1:12" ht="24" customHeight="1">
      <c r="A39649" s="1355"/>
      <c r="B39649" s="1355"/>
      <c r="C39649" s="1433"/>
      <c r="E39649" s="1433"/>
      <c r="K39649" s="1433"/>
      <c r="L39649" s="1334"/>
    </row>
    <row r="39650" spans="1:12" ht="24" customHeight="1">
      <c r="A39650" s="1355"/>
      <c r="B39650" s="1355"/>
      <c r="C39650" s="1433"/>
      <c r="E39650" s="1433"/>
      <c r="K39650" s="1433"/>
      <c r="L39650" s="1334"/>
    </row>
    <row r="39651" spans="1:12" ht="24" customHeight="1">
      <c r="A39651" s="1355"/>
      <c r="B39651" s="1355"/>
      <c r="C39651" s="1433"/>
      <c r="E39651" s="1433"/>
      <c r="K39651" s="1433"/>
      <c r="L39651" s="1334"/>
    </row>
    <row r="39652" spans="1:12" ht="24" customHeight="1">
      <c r="A39652" s="1355"/>
      <c r="B39652" s="1355"/>
      <c r="C39652" s="1433"/>
      <c r="E39652" s="1433"/>
      <c r="K39652" s="1433"/>
      <c r="L39652" s="1334"/>
    </row>
    <row r="39653" spans="1:12" ht="24" customHeight="1">
      <c r="A39653" s="1355"/>
      <c r="B39653" s="1355"/>
      <c r="C39653" s="1433"/>
      <c r="E39653" s="1433"/>
      <c r="K39653" s="1433"/>
      <c r="L39653" s="1334"/>
    </row>
    <row r="39654" spans="1:12" ht="24" customHeight="1">
      <c r="A39654" s="1355"/>
      <c r="B39654" s="1355"/>
      <c r="C39654" s="1433"/>
      <c r="E39654" s="1433"/>
      <c r="K39654" s="1433"/>
      <c r="L39654" s="1334"/>
    </row>
    <row r="39655" spans="1:12" ht="24" customHeight="1">
      <c r="A39655" s="1355"/>
      <c r="B39655" s="1355"/>
      <c r="C39655" s="1433"/>
      <c r="E39655" s="1433"/>
      <c r="K39655" s="1433"/>
      <c r="L39655" s="1334"/>
    </row>
    <row r="39656" spans="1:12" ht="24" customHeight="1">
      <c r="A39656" s="1355"/>
      <c r="B39656" s="1355"/>
      <c r="C39656" s="1433"/>
      <c r="E39656" s="1433"/>
      <c r="K39656" s="1433"/>
      <c r="L39656" s="1334"/>
    </row>
    <row r="39657" spans="1:12" ht="24" customHeight="1">
      <c r="A39657" s="1355"/>
      <c r="B39657" s="1355"/>
      <c r="C39657" s="1433"/>
      <c r="E39657" s="1433"/>
      <c r="K39657" s="1433"/>
      <c r="L39657" s="1334"/>
    </row>
    <row r="39658" spans="1:12" ht="24" customHeight="1">
      <c r="A39658" s="1355"/>
      <c r="B39658" s="1355"/>
      <c r="C39658" s="1433"/>
      <c r="E39658" s="1433"/>
      <c r="K39658" s="1433"/>
      <c r="L39658" s="1334"/>
    </row>
    <row r="39659" spans="1:12" ht="24" customHeight="1">
      <c r="A39659" s="1355"/>
      <c r="B39659" s="1355"/>
      <c r="C39659" s="1433"/>
      <c r="E39659" s="1433"/>
      <c r="K39659" s="1433"/>
      <c r="L39659" s="1334"/>
    </row>
    <row r="39660" spans="1:12" ht="24" customHeight="1">
      <c r="A39660" s="1355"/>
      <c r="B39660" s="1355"/>
      <c r="C39660" s="1433"/>
      <c r="E39660" s="1433"/>
      <c r="K39660" s="1433"/>
      <c r="L39660" s="1334"/>
    </row>
    <row r="39661" spans="1:12" ht="24" customHeight="1">
      <c r="A39661" s="1355"/>
      <c r="B39661" s="1355"/>
      <c r="C39661" s="1433"/>
      <c r="E39661" s="1433"/>
      <c r="K39661" s="1433"/>
      <c r="L39661" s="1334"/>
    </row>
    <row r="39662" spans="1:12" ht="24" customHeight="1">
      <c r="A39662" s="1355"/>
      <c r="B39662" s="1355"/>
      <c r="C39662" s="1433"/>
      <c r="E39662" s="1433"/>
      <c r="K39662" s="1433"/>
      <c r="L39662" s="1334"/>
    </row>
    <row r="39663" spans="1:12" ht="24" customHeight="1">
      <c r="A39663" s="1355"/>
      <c r="B39663" s="1355"/>
      <c r="C39663" s="1433"/>
      <c r="E39663" s="1433"/>
      <c r="K39663" s="1433"/>
      <c r="L39663" s="1334"/>
    </row>
    <row r="39664" spans="1:12" ht="24" customHeight="1">
      <c r="A39664" s="1355"/>
      <c r="B39664" s="1355"/>
      <c r="C39664" s="1433"/>
      <c r="E39664" s="1433"/>
      <c r="K39664" s="1433"/>
      <c r="L39664" s="1334"/>
    </row>
    <row r="39665" spans="1:12" ht="24" customHeight="1">
      <c r="A39665" s="1355"/>
      <c r="B39665" s="1355"/>
      <c r="C39665" s="1433"/>
      <c r="E39665" s="1433"/>
      <c r="K39665" s="1433"/>
      <c r="L39665" s="1334"/>
    </row>
    <row r="39666" spans="1:12" ht="24" customHeight="1">
      <c r="A39666" s="1355"/>
      <c r="B39666" s="1355"/>
      <c r="C39666" s="1433"/>
      <c r="E39666" s="1433"/>
      <c r="K39666" s="1433"/>
      <c r="L39666" s="1334"/>
    </row>
    <row r="39667" spans="1:12" ht="24" customHeight="1">
      <c r="A39667" s="1355"/>
      <c r="B39667" s="1355"/>
      <c r="C39667" s="1433"/>
      <c r="E39667" s="1433"/>
      <c r="K39667" s="1433"/>
      <c r="L39667" s="1334"/>
    </row>
    <row r="39668" spans="1:12" ht="24" customHeight="1">
      <c r="A39668" s="1355"/>
      <c r="B39668" s="1355"/>
      <c r="C39668" s="1433"/>
      <c r="E39668" s="1433"/>
      <c r="K39668" s="1433"/>
      <c r="L39668" s="1334"/>
    </row>
    <row r="39669" spans="1:12" ht="24" customHeight="1">
      <c r="A39669" s="1355"/>
      <c r="B39669" s="1355"/>
      <c r="C39669" s="1433"/>
      <c r="E39669" s="1433"/>
      <c r="K39669" s="1433"/>
      <c r="L39669" s="1334"/>
    </row>
    <row r="39670" spans="1:12" ht="24" customHeight="1">
      <c r="A39670" s="1355"/>
      <c r="B39670" s="1355"/>
      <c r="C39670" s="1433"/>
      <c r="E39670" s="1433"/>
      <c r="K39670" s="1433"/>
      <c r="L39670" s="1334"/>
    </row>
    <row r="39671" spans="1:12" ht="24" customHeight="1">
      <c r="A39671" s="1355"/>
      <c r="B39671" s="1355"/>
      <c r="C39671" s="1433"/>
      <c r="E39671" s="1433"/>
      <c r="K39671" s="1433"/>
      <c r="L39671" s="1334"/>
    </row>
    <row r="39672" spans="1:12" ht="24" customHeight="1">
      <c r="A39672" s="1355"/>
      <c r="B39672" s="1355"/>
      <c r="C39672" s="1433"/>
      <c r="E39672" s="1433"/>
      <c r="K39672" s="1433"/>
      <c r="L39672" s="1334"/>
    </row>
    <row r="39673" spans="1:12" ht="24" customHeight="1">
      <c r="A39673" s="1355"/>
      <c r="B39673" s="1355"/>
      <c r="C39673" s="1433"/>
      <c r="E39673" s="1433"/>
      <c r="K39673" s="1433"/>
      <c r="L39673" s="1334"/>
    </row>
    <row r="39674" spans="1:12" ht="24" customHeight="1">
      <c r="A39674" s="1355"/>
      <c r="B39674" s="1355"/>
      <c r="C39674" s="1433"/>
      <c r="E39674" s="1433"/>
      <c r="K39674" s="1433"/>
      <c r="L39674" s="1334"/>
    </row>
    <row r="39675" spans="1:12" ht="24" customHeight="1">
      <c r="A39675" s="1355"/>
      <c r="B39675" s="1355"/>
      <c r="C39675" s="1433"/>
      <c r="E39675" s="1433"/>
      <c r="K39675" s="1433"/>
      <c r="L39675" s="1334"/>
    </row>
    <row r="39676" spans="1:12" ht="24" customHeight="1">
      <c r="A39676" s="1355"/>
      <c r="B39676" s="1355"/>
      <c r="C39676" s="1433"/>
      <c r="E39676" s="1433"/>
      <c r="K39676" s="1433"/>
      <c r="L39676" s="1334"/>
    </row>
    <row r="39677" spans="1:12" ht="24" customHeight="1">
      <c r="A39677" s="1355"/>
      <c r="B39677" s="1355"/>
      <c r="C39677" s="1433"/>
      <c r="E39677" s="1433"/>
      <c r="K39677" s="1433"/>
      <c r="L39677" s="1334"/>
    </row>
    <row r="39678" spans="1:12" ht="24" customHeight="1">
      <c r="A39678" s="1355"/>
      <c r="B39678" s="1355"/>
      <c r="C39678" s="1433"/>
      <c r="E39678" s="1433"/>
      <c r="K39678" s="1433"/>
      <c r="L39678" s="1334"/>
    </row>
    <row r="39679" spans="1:12" ht="24" customHeight="1">
      <c r="A39679" s="1355"/>
      <c r="B39679" s="1355"/>
      <c r="C39679" s="1433"/>
      <c r="E39679" s="1433"/>
      <c r="K39679" s="1433"/>
      <c r="L39679" s="1334"/>
    </row>
    <row r="39680" spans="1:12" ht="24" customHeight="1">
      <c r="A39680" s="1355"/>
      <c r="B39680" s="1355"/>
      <c r="C39680" s="1433"/>
      <c r="E39680" s="1433"/>
      <c r="K39680" s="1433"/>
      <c r="L39680" s="1334"/>
    </row>
    <row r="39681" spans="1:12" ht="24" customHeight="1">
      <c r="A39681" s="1355"/>
      <c r="B39681" s="1355"/>
      <c r="C39681" s="1433"/>
      <c r="E39681" s="1433"/>
      <c r="K39681" s="1433"/>
      <c r="L39681" s="1334"/>
    </row>
    <row r="39682" spans="1:12" ht="24" customHeight="1">
      <c r="A39682" s="1355"/>
      <c r="B39682" s="1355"/>
      <c r="C39682" s="1433"/>
      <c r="E39682" s="1433"/>
      <c r="K39682" s="1433"/>
      <c r="L39682" s="1334"/>
    </row>
    <row r="39683" spans="1:12" ht="24" customHeight="1">
      <c r="A39683" s="1355"/>
      <c r="B39683" s="1355"/>
      <c r="C39683" s="1433"/>
      <c r="E39683" s="1433"/>
      <c r="K39683" s="1433"/>
      <c r="L39683" s="1334"/>
    </row>
    <row r="39684" spans="1:12" ht="24" customHeight="1">
      <c r="A39684" s="1355"/>
      <c r="B39684" s="1355"/>
      <c r="C39684" s="1433"/>
      <c r="E39684" s="1433"/>
      <c r="K39684" s="1433"/>
      <c r="L39684" s="1334"/>
    </row>
    <row r="39685" spans="1:12" ht="24" customHeight="1">
      <c r="A39685" s="1355"/>
      <c r="B39685" s="1355"/>
      <c r="C39685" s="1433"/>
      <c r="E39685" s="1433"/>
      <c r="K39685" s="1433"/>
      <c r="L39685" s="1334"/>
    </row>
    <row r="39686" spans="1:12" ht="24" customHeight="1">
      <c r="A39686" s="1355"/>
      <c r="B39686" s="1355"/>
      <c r="C39686" s="1433"/>
      <c r="E39686" s="1433"/>
      <c r="K39686" s="1433"/>
      <c r="L39686" s="1334"/>
    </row>
    <row r="39687" spans="1:12" ht="24" customHeight="1">
      <c r="A39687" s="1355"/>
      <c r="B39687" s="1355"/>
      <c r="C39687" s="1433"/>
      <c r="E39687" s="1433"/>
      <c r="K39687" s="1433"/>
      <c r="L39687" s="1334"/>
    </row>
    <row r="39688" spans="1:12" ht="24" customHeight="1">
      <c r="A39688" s="1355"/>
      <c r="B39688" s="1355"/>
      <c r="C39688" s="1433"/>
      <c r="E39688" s="1433"/>
      <c r="K39688" s="1433"/>
      <c r="L39688" s="1334"/>
    </row>
    <row r="39689" spans="1:12" ht="24" customHeight="1">
      <c r="A39689" s="1355"/>
      <c r="B39689" s="1355"/>
      <c r="C39689" s="1433"/>
      <c r="E39689" s="1433"/>
      <c r="K39689" s="1433"/>
      <c r="L39689" s="1334"/>
    </row>
    <row r="39690" spans="1:12" ht="24" customHeight="1">
      <c r="A39690" s="1355"/>
      <c r="B39690" s="1355"/>
      <c r="C39690" s="1433"/>
      <c r="E39690" s="1433"/>
      <c r="K39690" s="1433"/>
      <c r="L39690" s="1334"/>
    </row>
    <row r="39691" spans="1:12" ht="24" customHeight="1">
      <c r="A39691" s="1355"/>
      <c r="B39691" s="1355"/>
      <c r="C39691" s="1433"/>
      <c r="E39691" s="1433"/>
      <c r="K39691" s="1433"/>
      <c r="L39691" s="1334"/>
    </row>
    <row r="39692" spans="1:12" ht="24" customHeight="1">
      <c r="A39692" s="1355"/>
      <c r="B39692" s="1355"/>
      <c r="C39692" s="1433"/>
      <c r="E39692" s="1433"/>
      <c r="K39692" s="1433"/>
      <c r="L39692" s="1334"/>
    </row>
    <row r="39693" spans="1:12" ht="24" customHeight="1">
      <c r="A39693" s="1355"/>
      <c r="B39693" s="1355"/>
      <c r="C39693" s="1433"/>
      <c r="E39693" s="1433"/>
      <c r="K39693" s="1433"/>
      <c r="L39693" s="1334"/>
    </row>
    <row r="39694" spans="1:12" ht="24" customHeight="1">
      <c r="A39694" s="1355"/>
      <c r="B39694" s="1355"/>
      <c r="C39694" s="1433"/>
      <c r="E39694" s="1433"/>
      <c r="K39694" s="1433"/>
      <c r="L39694" s="1334"/>
    </row>
    <row r="39695" spans="1:12" ht="24" customHeight="1">
      <c r="A39695" s="1355"/>
      <c r="B39695" s="1355"/>
      <c r="C39695" s="1433"/>
      <c r="E39695" s="1433"/>
      <c r="K39695" s="1433"/>
      <c r="L39695" s="1334"/>
    </row>
    <row r="39696" spans="1:12" ht="24" customHeight="1">
      <c r="A39696" s="1355"/>
      <c r="B39696" s="1355"/>
      <c r="C39696" s="1433"/>
      <c r="E39696" s="1433"/>
      <c r="K39696" s="1433"/>
      <c r="L39696" s="1334"/>
    </row>
    <row r="39697" spans="1:12" ht="24" customHeight="1">
      <c r="A39697" s="1355"/>
      <c r="B39697" s="1355"/>
      <c r="C39697" s="1433"/>
      <c r="E39697" s="1433"/>
      <c r="K39697" s="1433"/>
      <c r="L39697" s="1334"/>
    </row>
    <row r="39698" spans="1:12" ht="24" customHeight="1">
      <c r="A39698" s="1355"/>
      <c r="B39698" s="1355"/>
      <c r="C39698" s="1433"/>
      <c r="E39698" s="1433"/>
      <c r="K39698" s="1433"/>
      <c r="L39698" s="1334"/>
    </row>
    <row r="39699" spans="1:12" ht="24" customHeight="1">
      <c r="A39699" s="1355"/>
      <c r="B39699" s="1355"/>
      <c r="C39699" s="1433"/>
      <c r="E39699" s="1433"/>
      <c r="K39699" s="1433"/>
      <c r="L39699" s="1334"/>
    </row>
    <row r="39700" spans="1:12" ht="24" customHeight="1">
      <c r="A39700" s="1355"/>
      <c r="B39700" s="1355"/>
      <c r="C39700" s="1433"/>
      <c r="E39700" s="1433"/>
      <c r="K39700" s="1433"/>
      <c r="L39700" s="1334"/>
    </row>
    <row r="39701" spans="1:12" ht="24" customHeight="1">
      <c r="A39701" s="1355"/>
      <c r="B39701" s="1355"/>
      <c r="C39701" s="1433"/>
      <c r="E39701" s="1433"/>
      <c r="K39701" s="1433"/>
      <c r="L39701" s="1334"/>
    </row>
    <row r="39702" spans="1:12" ht="24" customHeight="1">
      <c r="A39702" s="1355"/>
      <c r="B39702" s="1355"/>
      <c r="C39702" s="1433"/>
      <c r="E39702" s="1433"/>
      <c r="K39702" s="1433"/>
      <c r="L39702" s="1334"/>
    </row>
    <row r="39703" spans="1:12" ht="24" customHeight="1">
      <c r="A39703" s="1355"/>
      <c r="B39703" s="1355"/>
      <c r="C39703" s="1433"/>
      <c r="E39703" s="1433"/>
      <c r="K39703" s="1433"/>
      <c r="L39703" s="1334"/>
    </row>
    <row r="39704" spans="1:12" ht="24" customHeight="1">
      <c r="A39704" s="1355"/>
      <c r="B39704" s="1355"/>
      <c r="C39704" s="1433"/>
      <c r="E39704" s="1433"/>
      <c r="K39704" s="1433"/>
      <c r="L39704" s="1334"/>
    </row>
    <row r="39705" spans="1:12" ht="24" customHeight="1">
      <c r="A39705" s="1355"/>
      <c r="B39705" s="1355"/>
      <c r="C39705" s="1433"/>
      <c r="E39705" s="1433"/>
      <c r="K39705" s="1433"/>
      <c r="L39705" s="1334"/>
    </row>
    <row r="39706" spans="1:12" ht="24" customHeight="1">
      <c r="A39706" s="1355"/>
      <c r="B39706" s="1355"/>
      <c r="C39706" s="1433"/>
      <c r="E39706" s="1433"/>
      <c r="K39706" s="1433"/>
      <c r="L39706" s="1334"/>
    </row>
    <row r="39707" spans="1:12" ht="24" customHeight="1">
      <c r="A39707" s="1355"/>
      <c r="B39707" s="1355"/>
      <c r="C39707" s="1433"/>
      <c r="E39707" s="1433"/>
      <c r="K39707" s="1433"/>
      <c r="L39707" s="1334"/>
    </row>
    <row r="39708" spans="1:12" ht="24" customHeight="1">
      <c r="A39708" s="1355"/>
      <c r="B39708" s="1355"/>
      <c r="C39708" s="1433"/>
      <c r="E39708" s="1433"/>
      <c r="K39708" s="1433"/>
      <c r="L39708" s="1334"/>
    </row>
    <row r="39709" spans="1:12" ht="24" customHeight="1">
      <c r="A39709" s="1355"/>
      <c r="B39709" s="1355"/>
      <c r="C39709" s="1433"/>
      <c r="E39709" s="1433"/>
      <c r="K39709" s="1433"/>
      <c r="L39709" s="1334"/>
    </row>
    <row r="39710" spans="1:12" ht="24" customHeight="1">
      <c r="A39710" s="1355"/>
      <c r="B39710" s="1355"/>
      <c r="C39710" s="1433"/>
      <c r="E39710" s="1433"/>
      <c r="K39710" s="1433"/>
      <c r="L39710" s="1334"/>
    </row>
    <row r="39711" spans="1:12" ht="24" customHeight="1">
      <c r="A39711" s="1355"/>
      <c r="B39711" s="1355"/>
      <c r="C39711" s="1433"/>
      <c r="E39711" s="1433"/>
      <c r="K39711" s="1433"/>
      <c r="L39711" s="1334"/>
    </row>
    <row r="39712" spans="1:12" ht="24" customHeight="1">
      <c r="A39712" s="1355"/>
      <c r="B39712" s="1355"/>
      <c r="C39712" s="1433"/>
      <c r="E39712" s="1433"/>
      <c r="K39712" s="1433"/>
      <c r="L39712" s="1334"/>
    </row>
    <row r="39713" spans="1:12" ht="24" customHeight="1">
      <c r="A39713" s="1355"/>
      <c r="B39713" s="1355"/>
      <c r="C39713" s="1433"/>
      <c r="E39713" s="1433"/>
      <c r="K39713" s="1433"/>
      <c r="L39713" s="1334"/>
    </row>
    <row r="39714" spans="1:12" ht="24" customHeight="1">
      <c r="A39714" s="1355"/>
      <c r="B39714" s="1355"/>
      <c r="C39714" s="1433"/>
      <c r="E39714" s="1433"/>
      <c r="K39714" s="1433"/>
      <c r="L39714" s="1334"/>
    </row>
    <row r="39715" spans="1:12" ht="24" customHeight="1">
      <c r="A39715" s="1355"/>
      <c r="B39715" s="1355"/>
      <c r="C39715" s="1433"/>
      <c r="E39715" s="1433"/>
      <c r="K39715" s="1433"/>
      <c r="L39715" s="1334"/>
    </row>
    <row r="39716" spans="1:12" ht="24" customHeight="1">
      <c r="A39716" s="1355"/>
      <c r="B39716" s="1355"/>
      <c r="C39716" s="1433"/>
      <c r="E39716" s="1433"/>
      <c r="K39716" s="1433"/>
      <c r="L39716" s="1334"/>
    </row>
    <row r="39717" spans="1:12" ht="24" customHeight="1">
      <c r="A39717" s="1355"/>
      <c r="B39717" s="1355"/>
      <c r="C39717" s="1433"/>
      <c r="E39717" s="1433"/>
      <c r="K39717" s="1433"/>
      <c r="L39717" s="1334"/>
    </row>
    <row r="39718" spans="1:12" ht="24" customHeight="1">
      <c r="A39718" s="1355"/>
      <c r="B39718" s="1355"/>
      <c r="C39718" s="1433"/>
      <c r="E39718" s="1433"/>
      <c r="K39718" s="1433"/>
      <c r="L39718" s="1334"/>
    </row>
    <row r="39719" spans="1:12" ht="24" customHeight="1">
      <c r="A39719" s="1355"/>
      <c r="B39719" s="1355"/>
      <c r="C39719" s="1433"/>
      <c r="E39719" s="1433"/>
      <c r="K39719" s="1433"/>
      <c r="L39719" s="1334"/>
    </row>
    <row r="39720" spans="1:12" ht="24" customHeight="1">
      <c r="A39720" s="1355"/>
      <c r="B39720" s="1355"/>
      <c r="C39720" s="1433"/>
      <c r="E39720" s="1433"/>
      <c r="K39720" s="1433"/>
      <c r="L39720" s="1334"/>
    </row>
    <row r="39721" spans="1:12" ht="24" customHeight="1">
      <c r="A39721" s="1355"/>
      <c r="B39721" s="1355"/>
      <c r="C39721" s="1433"/>
      <c r="E39721" s="1433"/>
      <c r="K39721" s="1433"/>
      <c r="L39721" s="1334"/>
    </row>
    <row r="39722" spans="1:12" ht="24" customHeight="1">
      <c r="A39722" s="1355"/>
      <c r="B39722" s="1355"/>
      <c r="C39722" s="1433"/>
      <c r="E39722" s="1433"/>
      <c r="K39722" s="1433"/>
      <c r="L39722" s="1334"/>
    </row>
    <row r="39723" spans="1:12" ht="24" customHeight="1">
      <c r="A39723" s="1355"/>
      <c r="B39723" s="1355"/>
      <c r="C39723" s="1433"/>
      <c r="E39723" s="1433"/>
      <c r="K39723" s="1433"/>
      <c r="L39723" s="1334"/>
    </row>
    <row r="39724" spans="1:12" ht="24" customHeight="1">
      <c r="A39724" s="1355"/>
      <c r="B39724" s="1355"/>
      <c r="C39724" s="1433"/>
      <c r="E39724" s="1433"/>
      <c r="K39724" s="1433"/>
      <c r="L39724" s="1334"/>
    </row>
    <row r="39725" spans="1:12" ht="24" customHeight="1">
      <c r="A39725" s="1355"/>
      <c r="B39725" s="1355"/>
      <c r="C39725" s="1433"/>
      <c r="E39725" s="1433"/>
      <c r="K39725" s="1433"/>
      <c r="L39725" s="1334"/>
    </row>
    <row r="39726" spans="1:12" ht="24" customHeight="1">
      <c r="A39726" s="1355"/>
      <c r="B39726" s="1355"/>
      <c r="C39726" s="1433"/>
      <c r="E39726" s="1433"/>
      <c r="K39726" s="1433"/>
      <c r="L39726" s="1334"/>
    </row>
    <row r="39727" spans="1:12" ht="24" customHeight="1">
      <c r="A39727" s="1355"/>
      <c r="B39727" s="1355"/>
      <c r="C39727" s="1433"/>
      <c r="E39727" s="1433"/>
      <c r="K39727" s="1433"/>
      <c r="L39727" s="1334"/>
    </row>
    <row r="39728" spans="1:12" ht="24" customHeight="1">
      <c r="A39728" s="1355"/>
      <c r="B39728" s="1355"/>
      <c r="C39728" s="1433"/>
      <c r="E39728" s="1433"/>
      <c r="K39728" s="1433"/>
      <c r="L39728" s="1334"/>
    </row>
    <row r="39729" spans="1:12" ht="24" customHeight="1">
      <c r="A39729" s="1355"/>
      <c r="B39729" s="1355"/>
      <c r="C39729" s="1433"/>
      <c r="E39729" s="1433"/>
      <c r="K39729" s="1433"/>
      <c r="L39729" s="1334"/>
    </row>
    <row r="39730" spans="1:12" ht="24" customHeight="1">
      <c r="A39730" s="1355"/>
      <c r="B39730" s="1355"/>
      <c r="C39730" s="1433"/>
      <c r="E39730" s="1433"/>
      <c r="K39730" s="1433"/>
      <c r="L39730" s="1334"/>
    </row>
    <row r="39731" spans="1:12" ht="24" customHeight="1">
      <c r="A39731" s="1355"/>
      <c r="B39731" s="1355"/>
      <c r="C39731" s="1433"/>
      <c r="E39731" s="1433"/>
      <c r="K39731" s="1433"/>
      <c r="L39731" s="1334"/>
    </row>
    <row r="39732" spans="1:12" ht="24" customHeight="1">
      <c r="A39732" s="1355"/>
      <c r="B39732" s="1355"/>
      <c r="C39732" s="1433"/>
      <c r="E39732" s="1433"/>
      <c r="K39732" s="1433"/>
      <c r="L39732" s="1334"/>
    </row>
    <row r="39733" spans="1:12" ht="24" customHeight="1">
      <c r="A39733" s="1355"/>
      <c r="B39733" s="1355"/>
      <c r="C39733" s="1433"/>
      <c r="E39733" s="1433"/>
      <c r="K39733" s="1433"/>
      <c r="L39733" s="1334"/>
    </row>
    <row r="39734" spans="1:12" ht="24" customHeight="1">
      <c r="A39734" s="1355"/>
      <c r="B39734" s="1355"/>
      <c r="C39734" s="1433"/>
      <c r="E39734" s="1433"/>
      <c r="K39734" s="1433"/>
      <c r="L39734" s="1334"/>
    </row>
    <row r="39735" spans="1:12" ht="24" customHeight="1">
      <c r="A39735" s="1355"/>
      <c r="B39735" s="1355"/>
      <c r="C39735" s="1433"/>
      <c r="E39735" s="1433"/>
      <c r="K39735" s="1433"/>
      <c r="L39735" s="1334"/>
    </row>
    <row r="39736" spans="1:12" ht="24" customHeight="1">
      <c r="A39736" s="1355"/>
      <c r="B39736" s="1355"/>
      <c r="C39736" s="1433"/>
      <c r="E39736" s="1433"/>
      <c r="K39736" s="1433"/>
      <c r="L39736" s="1334"/>
    </row>
    <row r="39737" spans="1:12" ht="24" customHeight="1">
      <c r="A39737" s="1355"/>
      <c r="B39737" s="1355"/>
      <c r="C39737" s="1433"/>
      <c r="E39737" s="1433"/>
      <c r="K39737" s="1433"/>
      <c r="L39737" s="1334"/>
    </row>
    <row r="39738" spans="1:12" ht="24" customHeight="1">
      <c r="A39738" s="1355"/>
      <c r="B39738" s="1355"/>
      <c r="C39738" s="1433"/>
      <c r="E39738" s="1433"/>
      <c r="K39738" s="1433"/>
      <c r="L39738" s="1334"/>
    </row>
    <row r="39739" spans="1:12" ht="24" customHeight="1">
      <c r="A39739" s="1355"/>
      <c r="B39739" s="1355"/>
      <c r="C39739" s="1433"/>
      <c r="E39739" s="1433"/>
      <c r="K39739" s="1433"/>
      <c r="L39739" s="1334"/>
    </row>
    <row r="39740" spans="1:12" ht="24" customHeight="1">
      <c r="A39740" s="1355"/>
      <c r="B39740" s="1355"/>
      <c r="C39740" s="1433"/>
      <c r="E39740" s="1433"/>
      <c r="K39740" s="1433"/>
      <c r="L39740" s="1334"/>
    </row>
    <row r="39741" spans="1:12" ht="24" customHeight="1">
      <c r="A39741" s="1355"/>
      <c r="B39741" s="1355"/>
      <c r="C39741" s="1433"/>
      <c r="E39741" s="1433"/>
      <c r="K39741" s="1433"/>
      <c r="L39741" s="1334"/>
    </row>
    <row r="39742" spans="1:12" ht="24" customHeight="1">
      <c r="A39742" s="1355"/>
      <c r="B39742" s="1355"/>
      <c r="C39742" s="1433"/>
      <c r="E39742" s="1433"/>
      <c r="K39742" s="1433"/>
      <c r="L39742" s="1334"/>
    </row>
    <row r="39743" spans="1:12" ht="24" customHeight="1">
      <c r="A39743" s="1355"/>
      <c r="B39743" s="1355"/>
      <c r="C39743" s="1433"/>
      <c r="E39743" s="1433"/>
      <c r="K39743" s="1433"/>
      <c r="L39743" s="1334"/>
    </row>
    <row r="39744" spans="1:12" ht="24" customHeight="1">
      <c r="A39744" s="1355"/>
      <c r="B39744" s="1355"/>
      <c r="C39744" s="1433"/>
      <c r="E39744" s="1433"/>
      <c r="K39744" s="1433"/>
      <c r="L39744" s="1334"/>
    </row>
    <row r="39745" spans="1:12" ht="24" customHeight="1">
      <c r="A39745" s="1355"/>
      <c r="B39745" s="1355"/>
      <c r="C39745" s="1433"/>
      <c r="E39745" s="1433"/>
      <c r="K39745" s="1433"/>
      <c r="L39745" s="1334"/>
    </row>
    <row r="39746" spans="1:12" ht="24" customHeight="1">
      <c r="A39746" s="1355"/>
      <c r="B39746" s="1355"/>
      <c r="C39746" s="1433"/>
      <c r="E39746" s="1433"/>
      <c r="K39746" s="1433"/>
      <c r="L39746" s="1334"/>
    </row>
    <row r="39747" spans="1:12" ht="24" customHeight="1">
      <c r="A39747" s="1355"/>
      <c r="B39747" s="1355"/>
      <c r="C39747" s="1433"/>
      <c r="E39747" s="1433"/>
      <c r="K39747" s="1433"/>
      <c r="L39747" s="1334"/>
    </row>
    <row r="39748" spans="1:12" ht="24" customHeight="1">
      <c r="A39748" s="1355"/>
      <c r="B39748" s="1355"/>
      <c r="C39748" s="1433"/>
      <c r="E39748" s="1433"/>
      <c r="K39748" s="1433"/>
      <c r="L39748" s="1334"/>
    </row>
    <row r="39749" spans="1:12" ht="24" customHeight="1">
      <c r="A39749" s="1355"/>
      <c r="B39749" s="1355"/>
      <c r="C39749" s="1433"/>
      <c r="E39749" s="1433"/>
      <c r="K39749" s="1433"/>
      <c r="L39749" s="1334"/>
    </row>
    <row r="39750" spans="1:12" ht="24" customHeight="1">
      <c r="A39750" s="1355"/>
      <c r="B39750" s="1355"/>
      <c r="C39750" s="1433"/>
      <c r="E39750" s="1433"/>
      <c r="K39750" s="1433"/>
      <c r="L39750" s="1334"/>
    </row>
    <row r="39751" spans="1:12" ht="24" customHeight="1">
      <c r="A39751" s="1355"/>
      <c r="B39751" s="1355"/>
      <c r="C39751" s="1433"/>
      <c r="E39751" s="1433"/>
      <c r="K39751" s="1433"/>
      <c r="L39751" s="1334"/>
    </row>
    <row r="39752" spans="1:12" ht="24" customHeight="1">
      <c r="A39752" s="1355"/>
      <c r="B39752" s="1355"/>
      <c r="C39752" s="1433"/>
      <c r="E39752" s="1433"/>
      <c r="K39752" s="1433"/>
      <c r="L39752" s="1334"/>
    </row>
    <row r="39753" spans="1:12" ht="24" customHeight="1">
      <c r="A39753" s="1355"/>
      <c r="B39753" s="1355"/>
      <c r="C39753" s="1433"/>
      <c r="E39753" s="1433"/>
      <c r="K39753" s="1433"/>
      <c r="L39753" s="1334"/>
    </row>
    <row r="39754" spans="1:12" ht="24" customHeight="1">
      <c r="A39754" s="1355"/>
      <c r="B39754" s="1355"/>
      <c r="C39754" s="1433"/>
      <c r="E39754" s="1433"/>
      <c r="K39754" s="1433"/>
      <c r="L39754" s="1334"/>
    </row>
    <row r="39755" spans="1:12" ht="24" customHeight="1">
      <c r="A39755" s="1355"/>
      <c r="B39755" s="1355"/>
      <c r="C39755" s="1433"/>
      <c r="E39755" s="1433"/>
      <c r="K39755" s="1433"/>
      <c r="L39755" s="1334"/>
    </row>
    <row r="39756" spans="1:12" ht="24" customHeight="1">
      <c r="A39756" s="1355"/>
      <c r="B39756" s="1355"/>
      <c r="C39756" s="1433"/>
      <c r="E39756" s="1433"/>
      <c r="K39756" s="1433"/>
      <c r="L39756" s="1334"/>
    </row>
    <row r="39757" spans="1:12" ht="24" customHeight="1">
      <c r="A39757" s="1355"/>
      <c r="B39757" s="1355"/>
      <c r="C39757" s="1433"/>
      <c r="E39757" s="1433"/>
      <c r="K39757" s="1433"/>
      <c r="L39757" s="1334"/>
    </row>
    <row r="39758" spans="1:12" ht="24" customHeight="1">
      <c r="A39758" s="1355"/>
      <c r="B39758" s="1355"/>
      <c r="C39758" s="1433"/>
      <c r="E39758" s="1433"/>
      <c r="K39758" s="1433"/>
      <c r="L39758" s="1334"/>
    </row>
    <row r="39759" spans="1:12" ht="24" customHeight="1">
      <c r="A39759" s="1355"/>
      <c r="B39759" s="1355"/>
      <c r="C39759" s="1433"/>
      <c r="E39759" s="1433"/>
      <c r="K39759" s="1433"/>
      <c r="L39759" s="1334"/>
    </row>
    <row r="39760" spans="1:12" ht="24" customHeight="1">
      <c r="A39760" s="1355"/>
      <c r="B39760" s="1355"/>
      <c r="C39760" s="1433"/>
      <c r="E39760" s="1433"/>
      <c r="K39760" s="1433"/>
      <c r="L39760" s="1334"/>
    </row>
    <row r="39761" spans="1:12" ht="24" customHeight="1">
      <c r="A39761" s="1355"/>
      <c r="B39761" s="1355"/>
      <c r="C39761" s="1433"/>
      <c r="E39761" s="1433"/>
      <c r="K39761" s="1433"/>
      <c r="L39761" s="1334"/>
    </row>
    <row r="39762" spans="1:12" ht="24" customHeight="1">
      <c r="A39762" s="1355"/>
      <c r="B39762" s="1355"/>
      <c r="C39762" s="1433"/>
      <c r="E39762" s="1433"/>
      <c r="K39762" s="1433"/>
      <c r="L39762" s="1334"/>
    </row>
    <row r="39763" spans="1:12" ht="24" customHeight="1">
      <c r="A39763" s="1355"/>
      <c r="B39763" s="1355"/>
      <c r="C39763" s="1433"/>
      <c r="E39763" s="1433"/>
      <c r="K39763" s="1433"/>
      <c r="L39763" s="1334"/>
    </row>
    <row r="39764" spans="1:12" ht="24" customHeight="1">
      <c r="A39764" s="1355"/>
      <c r="B39764" s="1355"/>
      <c r="C39764" s="1433"/>
      <c r="E39764" s="1433"/>
      <c r="K39764" s="1433"/>
      <c r="L39764" s="1334"/>
    </row>
    <row r="39765" spans="1:12" ht="24" customHeight="1">
      <c r="A39765" s="1355"/>
      <c r="B39765" s="1355"/>
      <c r="C39765" s="1433"/>
      <c r="E39765" s="1433"/>
      <c r="K39765" s="1433"/>
      <c r="L39765" s="1334"/>
    </row>
    <row r="39766" spans="1:12" ht="24" customHeight="1">
      <c r="A39766" s="1355"/>
      <c r="B39766" s="1355"/>
      <c r="C39766" s="1433"/>
      <c r="E39766" s="1433"/>
      <c r="K39766" s="1433"/>
      <c r="L39766" s="1334"/>
    </row>
    <row r="39767" spans="1:12" ht="24" customHeight="1">
      <c r="A39767" s="1355"/>
      <c r="B39767" s="1355"/>
      <c r="C39767" s="1433"/>
      <c r="E39767" s="1433"/>
      <c r="K39767" s="1433"/>
      <c r="L39767" s="1334"/>
    </row>
    <row r="39768" spans="1:12" ht="24" customHeight="1">
      <c r="A39768" s="1355"/>
      <c r="B39768" s="1355"/>
      <c r="C39768" s="1433"/>
      <c r="E39768" s="1433"/>
      <c r="K39768" s="1433"/>
      <c r="L39768" s="1334"/>
    </row>
    <row r="39769" spans="1:12" ht="24" customHeight="1">
      <c r="A39769" s="1355"/>
      <c r="B39769" s="1355"/>
      <c r="C39769" s="1433"/>
      <c r="E39769" s="1433"/>
      <c r="K39769" s="1433"/>
      <c r="L39769" s="1334"/>
    </row>
    <row r="39770" spans="1:12" ht="24" customHeight="1">
      <c r="A39770" s="1355"/>
      <c r="B39770" s="1355"/>
      <c r="C39770" s="1433"/>
      <c r="E39770" s="1433"/>
      <c r="K39770" s="1433"/>
      <c r="L39770" s="1334"/>
    </row>
    <row r="39771" spans="1:12" ht="24" customHeight="1">
      <c r="A39771" s="1355"/>
      <c r="B39771" s="1355"/>
      <c r="C39771" s="1433"/>
      <c r="E39771" s="1433"/>
      <c r="K39771" s="1433"/>
      <c r="L39771" s="1334"/>
    </row>
    <row r="39772" spans="1:12" ht="24" customHeight="1">
      <c r="A39772" s="1355"/>
      <c r="B39772" s="1355"/>
      <c r="C39772" s="1433"/>
      <c r="E39772" s="1433"/>
      <c r="K39772" s="1433"/>
      <c r="L39772" s="1334"/>
    </row>
    <row r="39773" spans="1:12" ht="24" customHeight="1">
      <c r="A39773" s="1355"/>
      <c r="B39773" s="1355"/>
      <c r="C39773" s="1433"/>
      <c r="E39773" s="1433"/>
      <c r="K39773" s="1433"/>
      <c r="L39773" s="1334"/>
    </row>
    <row r="39774" spans="1:12" ht="24" customHeight="1">
      <c r="A39774" s="1355"/>
      <c r="B39774" s="1355"/>
      <c r="C39774" s="1433"/>
      <c r="E39774" s="1433"/>
      <c r="K39774" s="1433"/>
      <c r="L39774" s="1334"/>
    </row>
    <row r="39775" spans="1:12" ht="24" customHeight="1">
      <c r="A39775" s="1355"/>
      <c r="B39775" s="1355"/>
      <c r="C39775" s="1433"/>
      <c r="E39775" s="1433"/>
      <c r="K39775" s="1433"/>
      <c r="L39775" s="1334"/>
    </row>
    <row r="39776" spans="1:12" ht="24" customHeight="1">
      <c r="A39776" s="1355"/>
      <c r="B39776" s="1355"/>
      <c r="C39776" s="1433"/>
      <c r="E39776" s="1433"/>
      <c r="K39776" s="1433"/>
      <c r="L39776" s="1334"/>
    </row>
    <row r="39777" spans="1:12" ht="24" customHeight="1">
      <c r="A39777" s="1355"/>
      <c r="B39777" s="1355"/>
      <c r="C39777" s="1433"/>
      <c r="E39777" s="1433"/>
      <c r="K39777" s="1433"/>
      <c r="L39777" s="1334"/>
    </row>
    <row r="39778" spans="1:12" ht="24" customHeight="1">
      <c r="A39778" s="1355"/>
      <c r="B39778" s="1355"/>
      <c r="C39778" s="1433"/>
      <c r="E39778" s="1433"/>
      <c r="K39778" s="1433"/>
      <c r="L39778" s="1334"/>
    </row>
    <row r="39779" spans="1:12" ht="24" customHeight="1">
      <c r="A39779" s="1355"/>
      <c r="B39779" s="1355"/>
      <c r="C39779" s="1433"/>
      <c r="E39779" s="1433"/>
      <c r="K39779" s="1433"/>
      <c r="L39779" s="1334"/>
    </row>
    <row r="39780" spans="1:12" ht="24" customHeight="1">
      <c r="A39780" s="1355"/>
      <c r="B39780" s="1355"/>
      <c r="C39780" s="1433"/>
      <c r="E39780" s="1433"/>
      <c r="K39780" s="1433"/>
      <c r="L39780" s="1334"/>
    </row>
    <row r="39781" spans="1:12" ht="24" customHeight="1">
      <c r="A39781" s="1355"/>
      <c r="B39781" s="1355"/>
      <c r="C39781" s="1433"/>
      <c r="E39781" s="1433"/>
      <c r="K39781" s="1433"/>
      <c r="L39781" s="1334"/>
    </row>
    <row r="39782" spans="1:12" ht="24" customHeight="1">
      <c r="A39782" s="1355"/>
      <c r="B39782" s="1355"/>
      <c r="C39782" s="1433"/>
      <c r="E39782" s="1433"/>
      <c r="K39782" s="1433"/>
      <c r="L39782" s="1334"/>
    </row>
    <row r="39783" spans="1:12" ht="24" customHeight="1">
      <c r="A39783" s="1355"/>
      <c r="B39783" s="1355"/>
      <c r="C39783" s="1433"/>
      <c r="E39783" s="1433"/>
      <c r="K39783" s="1433"/>
      <c r="L39783" s="1334"/>
    </row>
    <row r="39784" spans="1:12" ht="24" customHeight="1">
      <c r="A39784" s="1355"/>
      <c r="B39784" s="1355"/>
      <c r="C39784" s="1433"/>
      <c r="E39784" s="1433"/>
      <c r="K39784" s="1433"/>
      <c r="L39784" s="1334"/>
    </row>
    <row r="39785" spans="1:12" ht="24" customHeight="1">
      <c r="A39785" s="1355"/>
      <c r="B39785" s="1355"/>
      <c r="C39785" s="1433"/>
      <c r="E39785" s="1433"/>
      <c r="K39785" s="1433"/>
      <c r="L39785" s="1334"/>
    </row>
    <row r="39786" spans="1:12" ht="24" customHeight="1">
      <c r="A39786" s="1355"/>
      <c r="B39786" s="1355"/>
      <c r="C39786" s="1433"/>
      <c r="E39786" s="1433"/>
      <c r="K39786" s="1433"/>
      <c r="L39786" s="1334"/>
    </row>
    <row r="39787" spans="1:12" ht="24" customHeight="1">
      <c r="A39787" s="1355"/>
      <c r="B39787" s="1355"/>
      <c r="C39787" s="1433"/>
      <c r="E39787" s="1433"/>
      <c r="K39787" s="1433"/>
      <c r="L39787" s="1334"/>
    </row>
    <row r="39788" spans="1:12" ht="24" customHeight="1">
      <c r="A39788" s="1355"/>
      <c r="B39788" s="1355"/>
      <c r="C39788" s="1433"/>
      <c r="E39788" s="1433"/>
      <c r="K39788" s="1433"/>
      <c r="L39788" s="1334"/>
    </row>
    <row r="39789" spans="1:12" ht="24" customHeight="1">
      <c r="A39789" s="1355"/>
      <c r="B39789" s="1355"/>
      <c r="C39789" s="1433"/>
      <c r="E39789" s="1433"/>
      <c r="K39789" s="1433"/>
      <c r="L39789" s="1334"/>
    </row>
    <row r="39790" spans="1:12" ht="24" customHeight="1">
      <c r="A39790" s="1355"/>
      <c r="B39790" s="1355"/>
      <c r="C39790" s="1433"/>
      <c r="E39790" s="1433"/>
      <c r="K39790" s="1433"/>
      <c r="L39790" s="1334"/>
    </row>
    <row r="39791" spans="1:12" ht="24" customHeight="1">
      <c r="A39791" s="1355"/>
      <c r="B39791" s="1355"/>
      <c r="C39791" s="1433"/>
      <c r="E39791" s="1433"/>
      <c r="K39791" s="1433"/>
      <c r="L39791" s="1334"/>
    </row>
    <row r="39792" spans="1:12" ht="24" customHeight="1">
      <c r="A39792" s="1355"/>
      <c r="B39792" s="1355"/>
      <c r="C39792" s="1433"/>
      <c r="E39792" s="1433"/>
      <c r="K39792" s="1433"/>
      <c r="L39792" s="1334"/>
    </row>
    <row r="39793" spans="1:12" ht="24" customHeight="1">
      <c r="A39793" s="1355"/>
      <c r="B39793" s="1355"/>
      <c r="C39793" s="1433"/>
      <c r="E39793" s="1433"/>
      <c r="K39793" s="1433"/>
      <c r="L39793" s="1334"/>
    </row>
    <row r="39794" spans="1:12" ht="24" customHeight="1">
      <c r="A39794" s="1355"/>
      <c r="B39794" s="1355"/>
      <c r="C39794" s="1433"/>
      <c r="E39794" s="1433"/>
      <c r="K39794" s="1433"/>
      <c r="L39794" s="1334"/>
    </row>
    <row r="39795" spans="1:12" ht="24" customHeight="1">
      <c r="A39795" s="1355"/>
      <c r="B39795" s="1355"/>
      <c r="C39795" s="1433"/>
      <c r="E39795" s="1433"/>
      <c r="K39795" s="1433"/>
      <c r="L39795" s="1334"/>
    </row>
    <row r="39796" spans="1:12" ht="24" customHeight="1">
      <c r="A39796" s="1355"/>
      <c r="B39796" s="1355"/>
      <c r="C39796" s="1433"/>
      <c r="E39796" s="1433"/>
      <c r="K39796" s="1433"/>
      <c r="L39796" s="1334"/>
    </row>
    <row r="39797" spans="1:12" ht="24" customHeight="1">
      <c r="A39797" s="1355"/>
      <c r="B39797" s="1355"/>
      <c r="C39797" s="1433"/>
      <c r="E39797" s="1433"/>
      <c r="K39797" s="1433"/>
      <c r="L39797" s="1334"/>
    </row>
    <row r="39798" spans="1:12" ht="24" customHeight="1">
      <c r="A39798" s="1355"/>
      <c r="B39798" s="1355"/>
      <c r="C39798" s="1433"/>
      <c r="E39798" s="1433"/>
      <c r="K39798" s="1433"/>
      <c r="L39798" s="1334"/>
    </row>
    <row r="39799" spans="1:12" ht="24" customHeight="1">
      <c r="A39799" s="1355"/>
      <c r="B39799" s="1355"/>
      <c r="C39799" s="1433"/>
      <c r="E39799" s="1433"/>
      <c r="K39799" s="1433"/>
      <c r="L39799" s="1334"/>
    </row>
    <row r="39800" spans="1:12" ht="24" customHeight="1">
      <c r="A39800" s="1355"/>
      <c r="B39800" s="1355"/>
      <c r="C39800" s="1433"/>
      <c r="E39800" s="1433"/>
      <c r="K39800" s="1433"/>
      <c r="L39800" s="1334"/>
    </row>
    <row r="39801" spans="1:12" ht="24" customHeight="1">
      <c r="A39801" s="1355"/>
      <c r="B39801" s="1355"/>
      <c r="C39801" s="1433"/>
      <c r="E39801" s="1433"/>
      <c r="K39801" s="1433"/>
      <c r="L39801" s="1334"/>
    </row>
    <row r="39802" spans="1:12" ht="24" customHeight="1">
      <c r="A39802" s="1355"/>
      <c r="B39802" s="1355"/>
      <c r="C39802" s="1433"/>
      <c r="E39802" s="1433"/>
      <c r="K39802" s="1433"/>
      <c r="L39802" s="1334"/>
    </row>
    <row r="39803" spans="1:12" ht="24" customHeight="1">
      <c r="A39803" s="1355"/>
      <c r="B39803" s="1355"/>
      <c r="C39803" s="1433"/>
      <c r="E39803" s="1433"/>
      <c r="K39803" s="1433"/>
      <c r="L39803" s="1334"/>
    </row>
    <row r="39804" spans="1:12" ht="24" customHeight="1">
      <c r="A39804" s="1355"/>
      <c r="B39804" s="1355"/>
      <c r="C39804" s="1433"/>
      <c r="E39804" s="1433"/>
      <c r="K39804" s="1433"/>
      <c r="L39804" s="1334"/>
    </row>
    <row r="39805" spans="1:12" ht="24" customHeight="1">
      <c r="A39805" s="1355"/>
      <c r="B39805" s="1355"/>
      <c r="C39805" s="1433"/>
      <c r="E39805" s="1433"/>
      <c r="K39805" s="1433"/>
      <c r="L39805" s="1334"/>
    </row>
    <row r="39806" spans="1:12" ht="24" customHeight="1">
      <c r="A39806" s="1355"/>
      <c r="B39806" s="1355"/>
      <c r="C39806" s="1433"/>
      <c r="E39806" s="1433"/>
      <c r="K39806" s="1433"/>
      <c r="L39806" s="1334"/>
    </row>
    <row r="39807" spans="1:12" ht="24" customHeight="1">
      <c r="A39807" s="1355"/>
      <c r="B39807" s="1355"/>
      <c r="C39807" s="1433"/>
      <c r="E39807" s="1433"/>
      <c r="K39807" s="1433"/>
      <c r="L39807" s="1334"/>
    </row>
    <row r="39808" spans="1:12" ht="24" customHeight="1">
      <c r="A39808" s="1355"/>
      <c r="B39808" s="1355"/>
      <c r="C39808" s="1433"/>
      <c r="E39808" s="1433"/>
      <c r="K39808" s="1433"/>
      <c r="L39808" s="1334"/>
    </row>
    <row r="39809" spans="1:12" ht="24" customHeight="1">
      <c r="A39809" s="1355"/>
      <c r="B39809" s="1355"/>
      <c r="C39809" s="1433"/>
      <c r="E39809" s="1433"/>
      <c r="K39809" s="1433"/>
      <c r="L39809" s="1334"/>
    </row>
    <row r="39810" spans="1:12" ht="24" customHeight="1">
      <c r="A39810" s="1355"/>
      <c r="B39810" s="1355"/>
      <c r="C39810" s="1433"/>
      <c r="E39810" s="1433"/>
      <c r="K39810" s="1433"/>
      <c r="L39810" s="1334"/>
    </row>
    <row r="39811" spans="1:12" ht="24" customHeight="1">
      <c r="A39811" s="1355"/>
      <c r="B39811" s="1355"/>
      <c r="C39811" s="1433"/>
      <c r="E39811" s="1433"/>
      <c r="K39811" s="1433"/>
      <c r="L39811" s="1334"/>
    </row>
    <row r="39812" spans="1:12" ht="24" customHeight="1">
      <c r="A39812" s="1355"/>
      <c r="B39812" s="1355"/>
      <c r="C39812" s="1433"/>
      <c r="E39812" s="1433"/>
      <c r="K39812" s="1433"/>
      <c r="L39812" s="1334"/>
    </row>
    <row r="39813" spans="1:12" ht="24" customHeight="1">
      <c r="A39813" s="1355"/>
      <c r="B39813" s="1355"/>
      <c r="C39813" s="1433"/>
      <c r="E39813" s="1433"/>
      <c r="K39813" s="1433"/>
      <c r="L39813" s="1334"/>
    </row>
    <row r="39814" spans="1:12" ht="24" customHeight="1">
      <c r="A39814" s="1355"/>
      <c r="B39814" s="1355"/>
      <c r="C39814" s="1433"/>
      <c r="E39814" s="1433"/>
      <c r="K39814" s="1433"/>
      <c r="L39814" s="1334"/>
    </row>
    <row r="39815" spans="1:12" ht="24" customHeight="1">
      <c r="A39815" s="1355"/>
      <c r="B39815" s="1355"/>
      <c r="C39815" s="1433"/>
      <c r="E39815" s="1433"/>
      <c r="K39815" s="1433"/>
      <c r="L39815" s="1334"/>
    </row>
    <row r="39816" spans="1:12" ht="24" customHeight="1">
      <c r="A39816" s="1355"/>
      <c r="B39816" s="1355"/>
      <c r="C39816" s="1433"/>
      <c r="E39816" s="1433"/>
      <c r="K39816" s="1433"/>
      <c r="L39816" s="1334"/>
    </row>
    <row r="39817" spans="1:12" ht="24" customHeight="1">
      <c r="A39817" s="1355"/>
      <c r="B39817" s="1355"/>
      <c r="C39817" s="1433"/>
      <c r="E39817" s="1433"/>
      <c r="K39817" s="1433"/>
      <c r="L39817" s="1334"/>
    </row>
    <row r="39818" spans="1:12" ht="24" customHeight="1">
      <c r="A39818" s="1355"/>
      <c r="B39818" s="1355"/>
      <c r="C39818" s="1433"/>
      <c r="E39818" s="1433"/>
      <c r="K39818" s="1433"/>
      <c r="L39818" s="1334"/>
    </row>
    <row r="39819" spans="1:12" ht="24" customHeight="1">
      <c r="A39819" s="1355"/>
      <c r="B39819" s="1355"/>
      <c r="C39819" s="1433"/>
      <c r="E39819" s="1433"/>
      <c r="K39819" s="1433"/>
      <c r="L39819" s="1334"/>
    </row>
    <row r="39820" spans="1:12" ht="24" customHeight="1">
      <c r="A39820" s="1355"/>
      <c r="B39820" s="1355"/>
      <c r="C39820" s="1433"/>
      <c r="E39820" s="1433"/>
      <c r="K39820" s="1433"/>
      <c r="L39820" s="1334"/>
    </row>
    <row r="39821" spans="1:12" ht="24" customHeight="1">
      <c r="A39821" s="1355"/>
      <c r="B39821" s="1355"/>
      <c r="C39821" s="1433"/>
      <c r="E39821" s="1433"/>
      <c r="K39821" s="1433"/>
      <c r="L39821" s="1334"/>
    </row>
    <row r="39822" spans="1:12" ht="24" customHeight="1">
      <c r="A39822" s="1355"/>
      <c r="B39822" s="1355"/>
      <c r="C39822" s="1433"/>
      <c r="E39822" s="1433"/>
      <c r="K39822" s="1433"/>
      <c r="L39822" s="1334"/>
    </row>
    <row r="39823" spans="1:12" ht="24" customHeight="1">
      <c r="A39823" s="1355"/>
      <c r="B39823" s="1355"/>
      <c r="C39823" s="1433"/>
      <c r="E39823" s="1433"/>
      <c r="K39823" s="1433"/>
      <c r="L39823" s="1334"/>
    </row>
    <row r="39824" spans="1:12" ht="24" customHeight="1">
      <c r="A39824" s="1355"/>
      <c r="B39824" s="1355"/>
      <c r="C39824" s="1433"/>
      <c r="E39824" s="1433"/>
      <c r="K39824" s="1433"/>
      <c r="L39824" s="1334"/>
    </row>
    <row r="39825" spans="1:12" ht="24" customHeight="1">
      <c r="A39825" s="1355"/>
      <c r="B39825" s="1355"/>
      <c r="C39825" s="1433"/>
      <c r="E39825" s="1433"/>
      <c r="K39825" s="1433"/>
      <c r="L39825" s="1334"/>
    </row>
    <row r="39826" spans="1:12" ht="24" customHeight="1">
      <c r="A39826" s="1355"/>
      <c r="B39826" s="1355"/>
      <c r="C39826" s="1433"/>
      <c r="E39826" s="1433"/>
      <c r="K39826" s="1433"/>
      <c r="L39826" s="1334"/>
    </row>
    <row r="39827" spans="1:12" ht="24" customHeight="1">
      <c r="A39827" s="1355"/>
      <c r="B39827" s="1355"/>
      <c r="C39827" s="1433"/>
      <c r="E39827" s="1433"/>
      <c r="K39827" s="1433"/>
      <c r="L39827" s="1334"/>
    </row>
    <row r="39828" spans="1:12" ht="24" customHeight="1">
      <c r="A39828" s="1355"/>
      <c r="B39828" s="1355"/>
      <c r="C39828" s="1433"/>
      <c r="E39828" s="1433"/>
      <c r="K39828" s="1433"/>
      <c r="L39828" s="1334"/>
    </row>
    <row r="39829" spans="1:12" ht="24" customHeight="1">
      <c r="A39829" s="1355"/>
      <c r="B39829" s="1355"/>
      <c r="C39829" s="1433"/>
      <c r="E39829" s="1433"/>
      <c r="K39829" s="1433"/>
      <c r="L39829" s="1334"/>
    </row>
    <row r="39830" spans="1:12" ht="24" customHeight="1">
      <c r="A39830" s="1355"/>
      <c r="B39830" s="1355"/>
      <c r="C39830" s="1433"/>
      <c r="E39830" s="1433"/>
      <c r="K39830" s="1433"/>
      <c r="L39830" s="1334"/>
    </row>
    <row r="39831" spans="1:12" ht="24" customHeight="1">
      <c r="A39831" s="1355"/>
      <c r="B39831" s="1355"/>
      <c r="C39831" s="1433"/>
      <c r="E39831" s="1433"/>
      <c r="K39831" s="1433"/>
      <c r="L39831" s="1334"/>
    </row>
    <row r="39832" spans="1:12" ht="24" customHeight="1">
      <c r="A39832" s="1355"/>
      <c r="B39832" s="1355"/>
      <c r="C39832" s="1433"/>
      <c r="E39832" s="1433"/>
      <c r="K39832" s="1433"/>
      <c r="L39832" s="1334"/>
    </row>
    <row r="39833" spans="1:12" ht="24" customHeight="1">
      <c r="A39833" s="1355"/>
      <c r="B39833" s="1355"/>
      <c r="C39833" s="1433"/>
      <c r="E39833" s="1433"/>
      <c r="K39833" s="1433"/>
      <c r="L39833" s="1334"/>
    </row>
    <row r="39834" spans="1:12" ht="24" customHeight="1">
      <c r="A39834" s="1355"/>
      <c r="B39834" s="1355"/>
      <c r="C39834" s="1433"/>
      <c r="E39834" s="1433"/>
      <c r="K39834" s="1433"/>
      <c r="L39834" s="1334"/>
    </row>
    <row r="39835" spans="1:12" ht="24" customHeight="1">
      <c r="A39835" s="1355"/>
      <c r="B39835" s="1355"/>
      <c r="C39835" s="1433"/>
      <c r="E39835" s="1433"/>
      <c r="K39835" s="1433"/>
      <c r="L39835" s="1334"/>
    </row>
    <row r="39836" spans="1:12" ht="24" customHeight="1">
      <c r="A39836" s="1355"/>
      <c r="B39836" s="1355"/>
      <c r="C39836" s="1433"/>
      <c r="E39836" s="1433"/>
      <c r="K39836" s="1433"/>
      <c r="L39836" s="1334"/>
    </row>
    <row r="39837" spans="1:12" ht="24" customHeight="1">
      <c r="A39837" s="1355"/>
      <c r="B39837" s="1355"/>
      <c r="C39837" s="1433"/>
      <c r="E39837" s="1433"/>
      <c r="K39837" s="1433"/>
      <c r="L39837" s="1334"/>
    </row>
    <row r="39838" spans="1:12" ht="24" customHeight="1">
      <c r="A39838" s="1355"/>
      <c r="B39838" s="1355"/>
      <c r="C39838" s="1433"/>
      <c r="E39838" s="1433"/>
      <c r="K39838" s="1433"/>
      <c r="L39838" s="1334"/>
    </row>
    <row r="39839" spans="1:12" ht="24" customHeight="1">
      <c r="A39839" s="1355"/>
      <c r="B39839" s="1355"/>
      <c r="C39839" s="1433"/>
      <c r="E39839" s="1433"/>
      <c r="K39839" s="1433"/>
      <c r="L39839" s="1334"/>
    </row>
    <row r="39840" spans="1:12" ht="24" customHeight="1">
      <c r="A39840" s="1355"/>
      <c r="B39840" s="1355"/>
      <c r="C39840" s="1433"/>
      <c r="E39840" s="1433"/>
      <c r="K39840" s="1433"/>
      <c r="L39840" s="1334"/>
    </row>
    <row r="39841" spans="1:12" ht="24" customHeight="1">
      <c r="A39841" s="1355"/>
      <c r="B39841" s="1355"/>
      <c r="C39841" s="1433"/>
      <c r="E39841" s="1433"/>
      <c r="K39841" s="1433"/>
      <c r="L39841" s="1334"/>
    </row>
    <row r="39842" spans="1:12" ht="24" customHeight="1">
      <c r="A39842" s="1355"/>
      <c r="B39842" s="1355"/>
      <c r="C39842" s="1433"/>
      <c r="E39842" s="1433"/>
      <c r="K39842" s="1433"/>
      <c r="L39842" s="1334"/>
    </row>
    <row r="39843" spans="1:12" ht="24" customHeight="1">
      <c r="A39843" s="1355"/>
      <c r="B39843" s="1355"/>
      <c r="C39843" s="1433"/>
      <c r="E39843" s="1433"/>
      <c r="K39843" s="1433"/>
      <c r="L39843" s="1334"/>
    </row>
    <row r="39844" spans="1:12" ht="24" customHeight="1">
      <c r="A39844" s="1355"/>
      <c r="B39844" s="1355"/>
      <c r="C39844" s="1433"/>
      <c r="E39844" s="1433"/>
      <c r="K39844" s="1433"/>
      <c r="L39844" s="1334"/>
    </row>
    <row r="39845" spans="1:12" ht="24" customHeight="1">
      <c r="A39845" s="1355"/>
      <c r="B39845" s="1355"/>
      <c r="C39845" s="1433"/>
      <c r="E39845" s="1433"/>
      <c r="K39845" s="1433"/>
      <c r="L39845" s="1334"/>
    </row>
    <row r="39846" spans="1:12" ht="24" customHeight="1">
      <c r="A39846" s="1355"/>
      <c r="B39846" s="1355"/>
      <c r="C39846" s="1433"/>
      <c r="E39846" s="1433"/>
      <c r="K39846" s="1433"/>
      <c r="L39846" s="1334"/>
    </row>
    <row r="39847" spans="1:12" ht="24" customHeight="1">
      <c r="A39847" s="1355"/>
      <c r="B39847" s="1355"/>
      <c r="C39847" s="1433"/>
      <c r="E39847" s="1433"/>
      <c r="K39847" s="1433"/>
      <c r="L39847" s="1334"/>
    </row>
    <row r="39848" spans="1:12" ht="24" customHeight="1">
      <c r="A39848" s="1355"/>
      <c r="B39848" s="1355"/>
      <c r="C39848" s="1433"/>
      <c r="E39848" s="1433"/>
      <c r="K39848" s="1433"/>
      <c r="L39848" s="1334"/>
    </row>
    <row r="39849" spans="1:12" ht="24" customHeight="1">
      <c r="A39849" s="1355"/>
      <c r="B39849" s="1355"/>
      <c r="C39849" s="1433"/>
      <c r="E39849" s="1433"/>
      <c r="K39849" s="1433"/>
      <c r="L39849" s="1334"/>
    </row>
    <row r="39850" spans="1:12" ht="24" customHeight="1">
      <c r="A39850" s="1355"/>
      <c r="B39850" s="1355"/>
      <c r="C39850" s="1433"/>
      <c r="E39850" s="1433"/>
      <c r="K39850" s="1433"/>
      <c r="L39850" s="1334"/>
    </row>
    <row r="39851" spans="1:12" ht="24" customHeight="1">
      <c r="A39851" s="1355"/>
      <c r="B39851" s="1355"/>
      <c r="C39851" s="1433"/>
      <c r="E39851" s="1433"/>
      <c r="K39851" s="1433"/>
      <c r="L39851" s="1334"/>
    </row>
    <row r="39852" spans="1:12" ht="24" customHeight="1">
      <c r="A39852" s="1355"/>
      <c r="B39852" s="1355"/>
      <c r="C39852" s="1433"/>
      <c r="E39852" s="1433"/>
      <c r="K39852" s="1433"/>
      <c r="L39852" s="1334"/>
    </row>
    <row r="39853" spans="1:12" ht="24" customHeight="1">
      <c r="A39853" s="1355"/>
      <c r="B39853" s="1355"/>
      <c r="C39853" s="1433"/>
      <c r="E39853" s="1433"/>
      <c r="K39853" s="1433"/>
      <c r="L39853" s="1334"/>
    </row>
    <row r="39854" spans="1:12" ht="24" customHeight="1">
      <c r="A39854" s="1355"/>
      <c r="B39854" s="1355"/>
      <c r="C39854" s="1433"/>
      <c r="E39854" s="1433"/>
      <c r="K39854" s="1433"/>
      <c r="L39854" s="1334"/>
    </row>
    <row r="39855" spans="1:12" ht="24" customHeight="1">
      <c r="A39855" s="1355"/>
      <c r="B39855" s="1355"/>
      <c r="C39855" s="1433"/>
      <c r="E39855" s="1433"/>
      <c r="K39855" s="1433"/>
      <c r="L39855" s="1334"/>
    </row>
    <row r="39856" spans="1:12" ht="24" customHeight="1">
      <c r="A39856" s="1355"/>
      <c r="B39856" s="1355"/>
      <c r="C39856" s="1433"/>
      <c r="E39856" s="1433"/>
      <c r="K39856" s="1433"/>
      <c r="L39856" s="1334"/>
    </row>
    <row r="39857" spans="1:12" ht="24" customHeight="1">
      <c r="A39857" s="1355"/>
      <c r="B39857" s="1355"/>
      <c r="C39857" s="1433"/>
      <c r="E39857" s="1433"/>
      <c r="K39857" s="1433"/>
      <c r="L39857" s="1334"/>
    </row>
    <row r="39858" spans="1:12" ht="24" customHeight="1">
      <c r="A39858" s="1355"/>
      <c r="B39858" s="1355"/>
      <c r="C39858" s="1433"/>
      <c r="E39858" s="1433"/>
      <c r="K39858" s="1433"/>
      <c r="L39858" s="1334"/>
    </row>
    <row r="39859" spans="1:12" ht="24" customHeight="1">
      <c r="A39859" s="1355"/>
      <c r="B39859" s="1355"/>
      <c r="C39859" s="1433"/>
      <c r="E39859" s="1433"/>
      <c r="K39859" s="1433"/>
      <c r="L39859" s="1334"/>
    </row>
    <row r="39860" spans="1:12" ht="24" customHeight="1">
      <c r="A39860" s="1355"/>
      <c r="B39860" s="1355"/>
      <c r="C39860" s="1433"/>
      <c r="E39860" s="1433"/>
      <c r="K39860" s="1433"/>
      <c r="L39860" s="1334"/>
    </row>
    <row r="39861" spans="1:12" ht="24" customHeight="1">
      <c r="A39861" s="1355"/>
      <c r="B39861" s="1355"/>
      <c r="C39861" s="1433"/>
      <c r="E39861" s="1433"/>
      <c r="K39861" s="1433"/>
      <c r="L39861" s="1334"/>
    </row>
    <row r="39862" spans="1:12" ht="24" customHeight="1">
      <c r="A39862" s="1355"/>
      <c r="B39862" s="1355"/>
      <c r="C39862" s="1433"/>
      <c r="E39862" s="1433"/>
      <c r="K39862" s="1433"/>
      <c r="L39862" s="1334"/>
    </row>
    <row r="39863" spans="1:12" ht="24" customHeight="1">
      <c r="A39863" s="1355"/>
      <c r="B39863" s="1355"/>
      <c r="C39863" s="1433"/>
      <c r="E39863" s="1433"/>
      <c r="K39863" s="1433"/>
      <c r="L39863" s="1334"/>
    </row>
    <row r="39864" spans="1:12" ht="24" customHeight="1">
      <c r="A39864" s="1355"/>
      <c r="B39864" s="1355"/>
      <c r="C39864" s="1433"/>
      <c r="E39864" s="1433"/>
      <c r="K39864" s="1433"/>
      <c r="L39864" s="1334"/>
    </row>
    <row r="39865" spans="1:12" ht="24" customHeight="1">
      <c r="A39865" s="1355"/>
      <c r="B39865" s="1355"/>
      <c r="C39865" s="1433"/>
      <c r="E39865" s="1433"/>
      <c r="K39865" s="1433"/>
      <c r="L39865" s="1334"/>
    </row>
    <row r="39866" spans="1:12" ht="24" customHeight="1">
      <c r="A39866" s="1355"/>
      <c r="B39866" s="1355"/>
      <c r="C39866" s="1433"/>
      <c r="E39866" s="1433"/>
      <c r="K39866" s="1433"/>
      <c r="L39866" s="1334"/>
    </row>
    <row r="39867" spans="1:12" ht="24" customHeight="1">
      <c r="A39867" s="1355"/>
      <c r="B39867" s="1355"/>
      <c r="C39867" s="1433"/>
      <c r="E39867" s="1433"/>
      <c r="K39867" s="1433"/>
      <c r="L39867" s="1334"/>
    </row>
    <row r="39868" spans="1:12" ht="24" customHeight="1">
      <c r="A39868" s="1355"/>
      <c r="B39868" s="1355"/>
      <c r="C39868" s="1433"/>
      <c r="E39868" s="1433"/>
      <c r="K39868" s="1433"/>
      <c r="L39868" s="1334"/>
    </row>
    <row r="39869" spans="1:12" ht="24" customHeight="1">
      <c r="A39869" s="1355"/>
      <c r="B39869" s="1355"/>
      <c r="C39869" s="1433"/>
      <c r="E39869" s="1433"/>
      <c r="K39869" s="1433"/>
      <c r="L39869" s="1334"/>
    </row>
    <row r="39870" spans="1:12" ht="24" customHeight="1">
      <c r="A39870" s="1355"/>
      <c r="B39870" s="1355"/>
      <c r="C39870" s="1433"/>
      <c r="E39870" s="1433"/>
      <c r="K39870" s="1433"/>
      <c r="L39870" s="1334"/>
    </row>
    <row r="39871" spans="1:12" ht="24" customHeight="1">
      <c r="A39871" s="1355"/>
      <c r="B39871" s="1355"/>
      <c r="C39871" s="1433"/>
      <c r="E39871" s="1433"/>
      <c r="K39871" s="1433"/>
      <c r="L39871" s="1334"/>
    </row>
    <row r="39872" spans="1:12" ht="24" customHeight="1">
      <c r="A39872" s="1355"/>
      <c r="B39872" s="1355"/>
      <c r="C39872" s="1433"/>
      <c r="E39872" s="1433"/>
      <c r="K39872" s="1433"/>
      <c r="L39872" s="1334"/>
    </row>
    <row r="39873" spans="1:12" ht="24" customHeight="1">
      <c r="A39873" s="1355"/>
      <c r="B39873" s="1355"/>
      <c r="C39873" s="1433"/>
      <c r="E39873" s="1433"/>
      <c r="K39873" s="1433"/>
      <c r="L39873" s="1334"/>
    </row>
    <row r="39874" spans="1:12" ht="24" customHeight="1">
      <c r="A39874" s="1355"/>
      <c r="B39874" s="1355"/>
      <c r="C39874" s="1433"/>
      <c r="E39874" s="1433"/>
      <c r="K39874" s="1433"/>
      <c r="L39874" s="1334"/>
    </row>
    <row r="39875" spans="1:12" ht="24" customHeight="1">
      <c r="A39875" s="1355"/>
      <c r="B39875" s="1355"/>
      <c r="C39875" s="1433"/>
      <c r="E39875" s="1433"/>
      <c r="K39875" s="1433"/>
      <c r="L39875" s="1334"/>
    </row>
    <row r="39876" spans="1:12" ht="24" customHeight="1">
      <c r="A39876" s="1355"/>
      <c r="B39876" s="1355"/>
      <c r="C39876" s="1433"/>
      <c r="E39876" s="1433"/>
      <c r="K39876" s="1433"/>
      <c r="L39876" s="1334"/>
    </row>
    <row r="39877" spans="1:12" ht="24" customHeight="1">
      <c r="A39877" s="1355"/>
      <c r="B39877" s="1355"/>
      <c r="C39877" s="1433"/>
      <c r="E39877" s="1433"/>
      <c r="K39877" s="1433"/>
      <c r="L39877" s="1334"/>
    </row>
    <row r="39878" spans="1:12" ht="24" customHeight="1">
      <c r="A39878" s="1355"/>
      <c r="B39878" s="1355"/>
      <c r="C39878" s="1433"/>
      <c r="E39878" s="1433"/>
      <c r="K39878" s="1433"/>
      <c r="L39878" s="1334"/>
    </row>
    <row r="39879" spans="1:12" ht="24" customHeight="1">
      <c r="A39879" s="1355"/>
      <c r="B39879" s="1355"/>
      <c r="C39879" s="1433"/>
      <c r="E39879" s="1433"/>
      <c r="K39879" s="1433"/>
      <c r="L39879" s="1334"/>
    </row>
    <row r="39880" spans="1:12" ht="24" customHeight="1">
      <c r="A39880" s="1355"/>
      <c r="B39880" s="1355"/>
      <c r="C39880" s="1433"/>
      <c r="E39880" s="1433"/>
      <c r="K39880" s="1433"/>
      <c r="L39880" s="1334"/>
    </row>
    <row r="39881" spans="1:12" ht="24" customHeight="1">
      <c r="A39881" s="1355"/>
      <c r="B39881" s="1355"/>
      <c r="C39881" s="1433"/>
      <c r="E39881" s="1433"/>
      <c r="K39881" s="1433"/>
      <c r="L39881" s="1334"/>
    </row>
    <row r="39882" spans="1:12" ht="24" customHeight="1">
      <c r="A39882" s="1355"/>
      <c r="B39882" s="1355"/>
      <c r="C39882" s="1433"/>
      <c r="E39882" s="1433"/>
      <c r="K39882" s="1433"/>
      <c r="L39882" s="1334"/>
    </row>
    <row r="39883" spans="1:12" ht="24" customHeight="1">
      <c r="A39883" s="1355"/>
      <c r="B39883" s="1355"/>
      <c r="C39883" s="1433"/>
      <c r="E39883" s="1433"/>
      <c r="K39883" s="1433"/>
      <c r="L39883" s="1334"/>
    </row>
    <row r="39884" spans="1:12" ht="24" customHeight="1">
      <c r="A39884" s="1355"/>
      <c r="B39884" s="1355"/>
      <c r="C39884" s="1433"/>
      <c r="E39884" s="1433"/>
      <c r="K39884" s="1433"/>
      <c r="L39884" s="1334"/>
    </row>
    <row r="39885" spans="1:12" ht="24" customHeight="1">
      <c r="A39885" s="1355"/>
      <c r="B39885" s="1355"/>
      <c r="C39885" s="1433"/>
      <c r="E39885" s="1433"/>
      <c r="K39885" s="1433"/>
      <c r="L39885" s="1334"/>
    </row>
    <row r="39886" spans="1:12" ht="24" customHeight="1">
      <c r="A39886" s="1355"/>
      <c r="B39886" s="1355"/>
      <c r="C39886" s="1433"/>
      <c r="E39886" s="1433"/>
      <c r="K39886" s="1433"/>
      <c r="L39886" s="1334"/>
    </row>
    <row r="39887" spans="1:12" ht="24" customHeight="1">
      <c r="A39887" s="1355"/>
      <c r="B39887" s="1355"/>
      <c r="C39887" s="1433"/>
      <c r="E39887" s="1433"/>
      <c r="K39887" s="1433"/>
      <c r="L39887" s="1334"/>
    </row>
    <row r="39888" spans="1:12" ht="24" customHeight="1">
      <c r="A39888" s="1355"/>
      <c r="B39888" s="1355"/>
      <c r="C39888" s="1433"/>
      <c r="E39888" s="1433"/>
      <c r="K39888" s="1433"/>
      <c r="L39888" s="1334"/>
    </row>
    <row r="39889" spans="1:12" ht="24" customHeight="1">
      <c r="A39889" s="1355"/>
      <c r="B39889" s="1355"/>
      <c r="C39889" s="1433"/>
      <c r="E39889" s="1433"/>
      <c r="K39889" s="1433"/>
      <c r="L39889" s="1334"/>
    </row>
    <row r="39890" spans="1:12" ht="24" customHeight="1">
      <c r="A39890" s="1355"/>
      <c r="B39890" s="1355"/>
      <c r="C39890" s="1433"/>
      <c r="E39890" s="1433"/>
      <c r="K39890" s="1433"/>
      <c r="L39890" s="1334"/>
    </row>
    <row r="39891" spans="1:12" ht="24" customHeight="1">
      <c r="A39891" s="1355"/>
      <c r="B39891" s="1355"/>
      <c r="C39891" s="1433"/>
      <c r="E39891" s="1433"/>
      <c r="K39891" s="1433"/>
      <c r="L39891" s="1334"/>
    </row>
    <row r="39892" spans="1:12" ht="24" customHeight="1">
      <c r="A39892" s="1355"/>
      <c r="B39892" s="1355"/>
      <c r="C39892" s="1433"/>
      <c r="E39892" s="1433"/>
      <c r="K39892" s="1433"/>
      <c r="L39892" s="1334"/>
    </row>
    <row r="39893" spans="1:12" ht="24" customHeight="1">
      <c r="A39893" s="1355"/>
      <c r="B39893" s="1355"/>
      <c r="C39893" s="1433"/>
      <c r="E39893" s="1433"/>
      <c r="K39893" s="1433"/>
      <c r="L39893" s="1334"/>
    </row>
    <row r="39894" spans="1:12" ht="24" customHeight="1">
      <c r="A39894" s="1355"/>
      <c r="B39894" s="1355"/>
      <c r="C39894" s="1433"/>
      <c r="E39894" s="1433"/>
      <c r="K39894" s="1433"/>
      <c r="L39894" s="1334"/>
    </row>
    <row r="39895" spans="1:12" ht="24" customHeight="1">
      <c r="A39895" s="1355"/>
      <c r="B39895" s="1355"/>
      <c r="C39895" s="1433"/>
      <c r="E39895" s="1433"/>
      <c r="K39895" s="1433"/>
      <c r="L39895" s="1334"/>
    </row>
    <row r="39896" spans="1:12" ht="24" customHeight="1">
      <c r="A39896" s="1355"/>
      <c r="B39896" s="1355"/>
      <c r="C39896" s="1433"/>
      <c r="E39896" s="1433"/>
      <c r="K39896" s="1433"/>
      <c r="L39896" s="1334"/>
    </row>
    <row r="39897" spans="1:12" ht="24" customHeight="1">
      <c r="A39897" s="1355"/>
      <c r="B39897" s="1355"/>
      <c r="C39897" s="1433"/>
      <c r="E39897" s="1433"/>
      <c r="K39897" s="1433"/>
      <c r="L39897" s="1334"/>
    </row>
    <row r="39898" spans="1:12" ht="24" customHeight="1">
      <c r="A39898" s="1355"/>
      <c r="B39898" s="1355"/>
      <c r="C39898" s="1433"/>
      <c r="E39898" s="1433"/>
      <c r="K39898" s="1433"/>
      <c r="L39898" s="1334"/>
    </row>
    <row r="39899" spans="1:12" ht="24" customHeight="1">
      <c r="A39899" s="1355"/>
      <c r="B39899" s="1355"/>
      <c r="C39899" s="1433"/>
      <c r="E39899" s="1433"/>
      <c r="K39899" s="1433"/>
      <c r="L39899" s="1334"/>
    </row>
    <row r="39900" spans="1:12" ht="24" customHeight="1">
      <c r="A39900" s="1355"/>
      <c r="B39900" s="1355"/>
      <c r="C39900" s="1433"/>
      <c r="E39900" s="1433"/>
      <c r="K39900" s="1433"/>
      <c r="L39900" s="1334"/>
    </row>
    <row r="39901" spans="1:12" ht="24" customHeight="1">
      <c r="A39901" s="1355"/>
      <c r="B39901" s="1355"/>
      <c r="C39901" s="1433"/>
      <c r="E39901" s="1433"/>
      <c r="K39901" s="1433"/>
      <c r="L39901" s="1334"/>
    </row>
    <row r="39902" spans="1:12" ht="24" customHeight="1">
      <c r="A39902" s="1355"/>
      <c r="B39902" s="1355"/>
      <c r="C39902" s="1433"/>
      <c r="E39902" s="1433"/>
      <c r="K39902" s="1433"/>
      <c r="L39902" s="1334"/>
    </row>
    <row r="39903" spans="1:12" ht="24" customHeight="1">
      <c r="A39903" s="1355"/>
      <c r="B39903" s="1355"/>
      <c r="C39903" s="1433"/>
      <c r="E39903" s="1433"/>
      <c r="K39903" s="1433"/>
      <c r="L39903" s="1334"/>
    </row>
    <row r="39904" spans="1:12" ht="24" customHeight="1">
      <c r="A39904" s="1355"/>
      <c r="B39904" s="1355"/>
      <c r="C39904" s="1433"/>
      <c r="E39904" s="1433"/>
      <c r="K39904" s="1433"/>
      <c r="L39904" s="1334"/>
    </row>
    <row r="39905" spans="1:12" ht="24" customHeight="1">
      <c r="A39905" s="1355"/>
      <c r="B39905" s="1355"/>
      <c r="C39905" s="1433"/>
      <c r="E39905" s="1433"/>
      <c r="K39905" s="1433"/>
      <c r="L39905" s="1334"/>
    </row>
    <row r="39906" spans="1:12" ht="24" customHeight="1">
      <c r="A39906" s="1355"/>
      <c r="B39906" s="1355"/>
      <c r="C39906" s="1433"/>
      <c r="E39906" s="1433"/>
      <c r="K39906" s="1433"/>
      <c r="L39906" s="1334"/>
    </row>
    <row r="39907" spans="1:12" ht="24" customHeight="1">
      <c r="A39907" s="1355"/>
      <c r="B39907" s="1355"/>
      <c r="C39907" s="1433"/>
      <c r="E39907" s="1433"/>
      <c r="K39907" s="1433"/>
      <c r="L39907" s="1334"/>
    </row>
    <row r="39908" spans="1:12" ht="24" customHeight="1">
      <c r="A39908" s="1355"/>
      <c r="B39908" s="1355"/>
      <c r="C39908" s="1433"/>
      <c r="E39908" s="1433"/>
      <c r="K39908" s="1433"/>
      <c r="L39908" s="1334"/>
    </row>
    <row r="39909" spans="1:12" ht="24" customHeight="1">
      <c r="A39909" s="1355"/>
      <c r="B39909" s="1355"/>
      <c r="C39909" s="1433"/>
      <c r="E39909" s="1433"/>
      <c r="K39909" s="1433"/>
      <c r="L39909" s="1334"/>
    </row>
    <row r="39910" spans="1:12" ht="24" customHeight="1">
      <c r="A39910" s="1355"/>
      <c r="B39910" s="1355"/>
      <c r="C39910" s="1433"/>
      <c r="E39910" s="1433"/>
      <c r="K39910" s="1433"/>
      <c r="L39910" s="1334"/>
    </row>
    <row r="39911" spans="1:12" ht="24" customHeight="1">
      <c r="A39911" s="1355"/>
      <c r="B39911" s="1355"/>
      <c r="C39911" s="1433"/>
      <c r="E39911" s="1433"/>
      <c r="K39911" s="1433"/>
      <c r="L39911" s="1334"/>
    </row>
    <row r="39912" spans="1:12" ht="24" customHeight="1">
      <c r="A39912" s="1355"/>
      <c r="B39912" s="1355"/>
      <c r="C39912" s="1433"/>
      <c r="E39912" s="1433"/>
      <c r="K39912" s="1433"/>
      <c r="L39912" s="1334"/>
    </row>
    <row r="39913" spans="1:12" ht="24" customHeight="1">
      <c r="A39913" s="1355"/>
      <c r="B39913" s="1355"/>
      <c r="C39913" s="1433"/>
      <c r="E39913" s="1433"/>
      <c r="K39913" s="1433"/>
      <c r="L39913" s="1334"/>
    </row>
    <row r="39914" spans="1:12" ht="24" customHeight="1">
      <c r="A39914" s="1355"/>
      <c r="B39914" s="1355"/>
      <c r="C39914" s="1433"/>
      <c r="E39914" s="1433"/>
      <c r="K39914" s="1433"/>
      <c r="L39914" s="1334"/>
    </row>
    <row r="39915" spans="1:12" ht="24" customHeight="1">
      <c r="A39915" s="1355"/>
      <c r="B39915" s="1355"/>
      <c r="C39915" s="1433"/>
      <c r="E39915" s="1433"/>
      <c r="K39915" s="1433"/>
      <c r="L39915" s="1334"/>
    </row>
    <row r="39916" spans="1:12" ht="24" customHeight="1">
      <c r="A39916" s="1355"/>
      <c r="B39916" s="1355"/>
      <c r="C39916" s="1433"/>
      <c r="E39916" s="1433"/>
      <c r="K39916" s="1433"/>
      <c r="L39916" s="1334"/>
    </row>
    <row r="39917" spans="1:12" ht="24" customHeight="1">
      <c r="A39917" s="1355"/>
      <c r="B39917" s="1355"/>
      <c r="C39917" s="1433"/>
      <c r="E39917" s="1433"/>
      <c r="K39917" s="1433"/>
      <c r="L39917" s="1334"/>
    </row>
    <row r="39918" spans="1:12" ht="24" customHeight="1">
      <c r="A39918" s="1355"/>
      <c r="B39918" s="1355"/>
      <c r="C39918" s="1433"/>
      <c r="E39918" s="1433"/>
      <c r="K39918" s="1433"/>
      <c r="L39918" s="1334"/>
    </row>
    <row r="39919" spans="1:12" ht="24" customHeight="1">
      <c r="A39919" s="1355"/>
      <c r="B39919" s="1355"/>
      <c r="C39919" s="1433"/>
      <c r="E39919" s="1433"/>
      <c r="K39919" s="1433"/>
      <c r="L39919" s="1334"/>
    </row>
    <row r="39920" spans="1:12" ht="24" customHeight="1">
      <c r="A39920" s="1355"/>
      <c r="B39920" s="1355"/>
      <c r="C39920" s="1433"/>
      <c r="E39920" s="1433"/>
      <c r="K39920" s="1433"/>
      <c r="L39920" s="1334"/>
    </row>
    <row r="39921" spans="1:12" ht="24" customHeight="1">
      <c r="A39921" s="1355"/>
      <c r="B39921" s="1355"/>
      <c r="C39921" s="1433"/>
      <c r="E39921" s="1433"/>
      <c r="K39921" s="1433"/>
      <c r="L39921" s="1334"/>
    </row>
    <row r="39922" spans="1:12" ht="24" customHeight="1">
      <c r="A39922" s="1355"/>
      <c r="B39922" s="1355"/>
      <c r="C39922" s="1433"/>
      <c r="E39922" s="1433"/>
      <c r="K39922" s="1433"/>
      <c r="L39922" s="1334"/>
    </row>
    <row r="39923" spans="1:12" ht="24" customHeight="1">
      <c r="A39923" s="1355"/>
      <c r="B39923" s="1355"/>
      <c r="C39923" s="1433"/>
      <c r="E39923" s="1433"/>
      <c r="K39923" s="1433"/>
      <c r="L39923" s="1334"/>
    </row>
    <row r="39924" spans="1:12" ht="24" customHeight="1">
      <c r="A39924" s="1355"/>
      <c r="B39924" s="1355"/>
      <c r="C39924" s="1433"/>
      <c r="E39924" s="1433"/>
      <c r="K39924" s="1433"/>
      <c r="L39924" s="1334"/>
    </row>
    <row r="39925" spans="1:12" ht="24" customHeight="1">
      <c r="A39925" s="1355"/>
      <c r="B39925" s="1355"/>
      <c r="C39925" s="1433"/>
      <c r="E39925" s="1433"/>
      <c r="K39925" s="1433"/>
      <c r="L39925" s="1334"/>
    </row>
    <row r="39926" spans="1:12" ht="24" customHeight="1">
      <c r="A39926" s="1355"/>
      <c r="B39926" s="1355"/>
      <c r="C39926" s="1433"/>
      <c r="E39926" s="1433"/>
      <c r="K39926" s="1433"/>
      <c r="L39926" s="1334"/>
    </row>
    <row r="39927" spans="1:12" ht="24" customHeight="1">
      <c r="A39927" s="1355"/>
      <c r="B39927" s="1355"/>
      <c r="C39927" s="1433"/>
      <c r="E39927" s="1433"/>
      <c r="K39927" s="1433"/>
      <c r="L39927" s="1334"/>
    </row>
    <row r="39928" spans="1:12" ht="24" customHeight="1">
      <c r="A39928" s="1355"/>
      <c r="B39928" s="1355"/>
      <c r="C39928" s="1433"/>
      <c r="E39928" s="1433"/>
      <c r="K39928" s="1433"/>
      <c r="L39928" s="1334"/>
    </row>
    <row r="39929" spans="1:12" ht="24" customHeight="1">
      <c r="A39929" s="1355"/>
      <c r="B39929" s="1355"/>
      <c r="C39929" s="1433"/>
      <c r="E39929" s="1433"/>
      <c r="K39929" s="1433"/>
      <c r="L39929" s="1334"/>
    </row>
    <row r="39930" spans="1:12" ht="24" customHeight="1">
      <c r="A39930" s="1355"/>
      <c r="B39930" s="1355"/>
      <c r="C39930" s="1433"/>
      <c r="E39930" s="1433"/>
      <c r="K39930" s="1433"/>
      <c r="L39930" s="1334"/>
    </row>
    <row r="39931" spans="1:12" ht="24" customHeight="1">
      <c r="A39931" s="1355"/>
      <c r="B39931" s="1355"/>
      <c r="C39931" s="1433"/>
      <c r="E39931" s="1433"/>
      <c r="K39931" s="1433"/>
      <c r="L39931" s="1334"/>
    </row>
    <row r="39932" spans="1:12" ht="24" customHeight="1">
      <c r="A39932" s="1355"/>
      <c r="B39932" s="1355"/>
      <c r="C39932" s="1433"/>
      <c r="E39932" s="1433"/>
      <c r="K39932" s="1433"/>
      <c r="L39932" s="1334"/>
    </row>
    <row r="39933" spans="1:12" ht="24" customHeight="1">
      <c r="A39933" s="1355"/>
      <c r="B39933" s="1355"/>
      <c r="C39933" s="1433"/>
      <c r="E39933" s="1433"/>
      <c r="K39933" s="1433"/>
      <c r="L39933" s="1334"/>
    </row>
    <row r="39934" spans="1:12" ht="24" customHeight="1">
      <c r="A39934" s="1355"/>
      <c r="B39934" s="1355"/>
      <c r="C39934" s="1433"/>
      <c r="E39934" s="1433"/>
      <c r="K39934" s="1433"/>
      <c r="L39934" s="1334"/>
    </row>
    <row r="39935" spans="1:12" ht="24" customHeight="1">
      <c r="A39935" s="1355"/>
      <c r="B39935" s="1355"/>
      <c r="C39935" s="1433"/>
      <c r="E39935" s="1433"/>
      <c r="K39935" s="1433"/>
      <c r="L39935" s="1334"/>
    </row>
    <row r="39936" spans="1:12" ht="24" customHeight="1">
      <c r="A39936" s="1355"/>
      <c r="B39936" s="1355"/>
      <c r="C39936" s="1433"/>
      <c r="E39936" s="1433"/>
      <c r="K39936" s="1433"/>
      <c r="L39936" s="1334"/>
    </row>
    <row r="39937" spans="1:12" ht="24" customHeight="1">
      <c r="A39937" s="1355"/>
      <c r="B39937" s="1355"/>
      <c r="C39937" s="1433"/>
      <c r="E39937" s="1433"/>
      <c r="K39937" s="1433"/>
      <c r="L39937" s="1334"/>
    </row>
    <row r="39938" spans="1:12" ht="24" customHeight="1">
      <c r="A39938" s="1355"/>
      <c r="B39938" s="1355"/>
      <c r="C39938" s="1433"/>
      <c r="E39938" s="1433"/>
      <c r="K39938" s="1433"/>
      <c r="L39938" s="1334"/>
    </row>
    <row r="39939" spans="1:12" ht="24" customHeight="1">
      <c r="A39939" s="1355"/>
      <c r="B39939" s="1355"/>
      <c r="C39939" s="1433"/>
      <c r="E39939" s="1433"/>
      <c r="K39939" s="1433"/>
      <c r="L39939" s="1334"/>
    </row>
    <row r="39940" spans="1:12" ht="24" customHeight="1">
      <c r="A39940" s="1355"/>
      <c r="B39940" s="1355"/>
      <c r="C39940" s="1433"/>
      <c r="E39940" s="1433"/>
      <c r="K39940" s="1433"/>
      <c r="L39940" s="1334"/>
    </row>
    <row r="39941" spans="1:12" ht="24" customHeight="1">
      <c r="A39941" s="1355"/>
      <c r="B39941" s="1355"/>
      <c r="C39941" s="1433"/>
      <c r="E39941" s="1433"/>
      <c r="K39941" s="1433"/>
      <c r="L39941" s="1334"/>
    </row>
    <row r="39942" spans="1:12" ht="24" customHeight="1">
      <c r="A39942" s="1355"/>
      <c r="B39942" s="1355"/>
      <c r="C39942" s="1433"/>
      <c r="E39942" s="1433"/>
      <c r="K39942" s="1433"/>
      <c r="L39942" s="1334"/>
    </row>
    <row r="39943" spans="1:12" ht="24" customHeight="1">
      <c r="A39943" s="1355"/>
      <c r="B39943" s="1355"/>
      <c r="C39943" s="1433"/>
      <c r="E39943" s="1433"/>
      <c r="K39943" s="1433"/>
      <c r="L39943" s="1334"/>
    </row>
    <row r="39944" spans="1:12" ht="24" customHeight="1">
      <c r="A39944" s="1355"/>
      <c r="B39944" s="1355"/>
      <c r="C39944" s="1433"/>
      <c r="E39944" s="1433"/>
      <c r="K39944" s="1433"/>
      <c r="L39944" s="1334"/>
    </row>
    <row r="39945" spans="1:12" ht="24" customHeight="1">
      <c r="A39945" s="1355"/>
      <c r="B39945" s="1355"/>
      <c r="C39945" s="1433"/>
      <c r="E39945" s="1433"/>
      <c r="K39945" s="1433"/>
      <c r="L39945" s="1334"/>
    </row>
    <row r="39946" spans="1:12" ht="24" customHeight="1">
      <c r="A39946" s="1355"/>
      <c r="B39946" s="1355"/>
      <c r="C39946" s="1433"/>
      <c r="E39946" s="1433"/>
      <c r="K39946" s="1433"/>
      <c r="L39946" s="1334"/>
    </row>
    <row r="39947" spans="1:12" ht="24" customHeight="1">
      <c r="A39947" s="1355"/>
      <c r="B39947" s="1355"/>
      <c r="C39947" s="1433"/>
      <c r="E39947" s="1433"/>
      <c r="K39947" s="1433"/>
      <c r="L39947" s="1334"/>
    </row>
    <row r="39948" spans="1:12" ht="24" customHeight="1">
      <c r="A39948" s="1355"/>
      <c r="B39948" s="1355"/>
      <c r="C39948" s="1433"/>
      <c r="E39948" s="1433"/>
      <c r="K39948" s="1433"/>
      <c r="L39948" s="1334"/>
    </row>
    <row r="39949" spans="1:12" ht="24" customHeight="1">
      <c r="A39949" s="1355"/>
      <c r="B39949" s="1355"/>
      <c r="C39949" s="1433"/>
      <c r="E39949" s="1433"/>
      <c r="K39949" s="1433"/>
      <c r="L39949" s="1334"/>
    </row>
    <row r="39950" spans="1:12" ht="24" customHeight="1">
      <c r="A39950" s="1355"/>
      <c r="B39950" s="1355"/>
      <c r="C39950" s="1433"/>
      <c r="E39950" s="1433"/>
      <c r="K39950" s="1433"/>
      <c r="L39950" s="1334"/>
    </row>
    <row r="39951" spans="1:12" ht="24" customHeight="1">
      <c r="A39951" s="1355"/>
      <c r="B39951" s="1355"/>
      <c r="C39951" s="1433"/>
      <c r="E39951" s="1433"/>
      <c r="K39951" s="1433"/>
      <c r="L39951" s="1334"/>
    </row>
    <row r="39952" spans="1:12" ht="24" customHeight="1">
      <c r="A39952" s="1355"/>
      <c r="B39952" s="1355"/>
      <c r="C39952" s="1433"/>
      <c r="E39952" s="1433"/>
      <c r="K39952" s="1433"/>
      <c r="L39952" s="1334"/>
    </row>
    <row r="39953" spans="1:12" ht="24" customHeight="1">
      <c r="A39953" s="1355"/>
      <c r="B39953" s="1355"/>
      <c r="C39953" s="1433"/>
      <c r="E39953" s="1433"/>
      <c r="K39953" s="1433"/>
      <c r="L39953" s="1334"/>
    </row>
    <row r="39954" spans="1:12" ht="24" customHeight="1">
      <c r="A39954" s="1355"/>
      <c r="B39954" s="1355"/>
      <c r="C39954" s="1433"/>
      <c r="E39954" s="1433"/>
      <c r="K39954" s="1433"/>
      <c r="L39954" s="1334"/>
    </row>
    <row r="39955" spans="1:12" ht="24" customHeight="1">
      <c r="A39955" s="1355"/>
      <c r="B39955" s="1355"/>
      <c r="C39955" s="1433"/>
      <c r="E39955" s="1433"/>
      <c r="K39955" s="1433"/>
      <c r="L39955" s="1334"/>
    </row>
    <row r="39956" spans="1:12" ht="24" customHeight="1">
      <c r="A39956" s="1355"/>
      <c r="B39956" s="1355"/>
      <c r="C39956" s="1433"/>
      <c r="E39956" s="1433"/>
      <c r="K39956" s="1433"/>
      <c r="L39956" s="1334"/>
    </row>
    <row r="39957" spans="1:12" ht="24" customHeight="1">
      <c r="A39957" s="1355"/>
      <c r="B39957" s="1355"/>
      <c r="C39957" s="1433"/>
      <c r="E39957" s="1433"/>
      <c r="K39957" s="1433"/>
      <c r="L39957" s="1334"/>
    </row>
    <row r="39958" spans="1:12" ht="24" customHeight="1">
      <c r="A39958" s="1355"/>
      <c r="B39958" s="1355"/>
      <c r="C39958" s="1433"/>
      <c r="E39958" s="1433"/>
      <c r="K39958" s="1433"/>
      <c r="L39958" s="1334"/>
    </row>
    <row r="39959" spans="1:12" ht="24" customHeight="1">
      <c r="A39959" s="1355"/>
      <c r="B39959" s="1355"/>
      <c r="C39959" s="1433"/>
      <c r="E39959" s="1433"/>
      <c r="K39959" s="1433"/>
      <c r="L39959" s="1334"/>
    </row>
    <row r="39960" spans="1:12" ht="24" customHeight="1">
      <c r="A39960" s="1355"/>
      <c r="B39960" s="1355"/>
      <c r="C39960" s="1433"/>
      <c r="E39960" s="1433"/>
      <c r="K39960" s="1433"/>
      <c r="L39960" s="1334"/>
    </row>
    <row r="39961" spans="1:12" ht="24" customHeight="1">
      <c r="A39961" s="1355"/>
      <c r="B39961" s="1355"/>
      <c r="C39961" s="1433"/>
      <c r="E39961" s="1433"/>
      <c r="K39961" s="1433"/>
      <c r="L39961" s="1334"/>
    </row>
    <row r="39962" spans="1:12" ht="24" customHeight="1">
      <c r="A39962" s="1355"/>
      <c r="B39962" s="1355"/>
      <c r="C39962" s="1433"/>
      <c r="E39962" s="1433"/>
      <c r="K39962" s="1433"/>
      <c r="L39962" s="1334"/>
    </row>
    <row r="39963" spans="1:12" ht="24" customHeight="1">
      <c r="A39963" s="1355"/>
      <c r="B39963" s="1355"/>
      <c r="C39963" s="1433"/>
      <c r="E39963" s="1433"/>
      <c r="K39963" s="1433"/>
      <c r="L39963" s="1334"/>
    </row>
    <row r="39964" spans="1:12" ht="24" customHeight="1">
      <c r="A39964" s="1355"/>
      <c r="B39964" s="1355"/>
      <c r="C39964" s="1433"/>
      <c r="E39964" s="1433"/>
      <c r="K39964" s="1433"/>
      <c r="L39964" s="1334"/>
    </row>
    <row r="39965" spans="1:12" ht="24" customHeight="1">
      <c r="A39965" s="1355"/>
      <c r="B39965" s="1355"/>
      <c r="C39965" s="1433"/>
      <c r="E39965" s="1433"/>
      <c r="K39965" s="1433"/>
      <c r="L39965" s="1334"/>
    </row>
    <row r="39966" spans="1:12" ht="24" customHeight="1">
      <c r="A39966" s="1355"/>
      <c r="B39966" s="1355"/>
      <c r="C39966" s="1433"/>
      <c r="E39966" s="1433"/>
      <c r="K39966" s="1433"/>
      <c r="L39966" s="1334"/>
    </row>
    <row r="39967" spans="1:12" ht="24" customHeight="1">
      <c r="A39967" s="1355"/>
      <c r="B39967" s="1355"/>
      <c r="C39967" s="1433"/>
      <c r="E39967" s="1433"/>
      <c r="K39967" s="1433"/>
      <c r="L39967" s="1334"/>
    </row>
    <row r="39968" spans="1:12" ht="24" customHeight="1">
      <c r="A39968" s="1355"/>
      <c r="B39968" s="1355"/>
      <c r="C39968" s="1433"/>
      <c r="E39968" s="1433"/>
      <c r="K39968" s="1433"/>
      <c r="L39968" s="1334"/>
    </row>
    <row r="39969" spans="1:12" ht="24" customHeight="1">
      <c r="A39969" s="1355"/>
      <c r="B39969" s="1355"/>
      <c r="C39969" s="1433"/>
      <c r="E39969" s="1433"/>
      <c r="K39969" s="1433"/>
      <c r="L39969" s="1334"/>
    </row>
    <row r="39970" spans="1:12" ht="24" customHeight="1">
      <c r="A39970" s="1355"/>
      <c r="B39970" s="1355"/>
      <c r="C39970" s="1433"/>
      <c r="E39970" s="1433"/>
      <c r="K39970" s="1433"/>
      <c r="L39970" s="1334"/>
    </row>
    <row r="39971" spans="1:12" ht="24" customHeight="1">
      <c r="A39971" s="1355"/>
      <c r="B39971" s="1355"/>
      <c r="C39971" s="1433"/>
      <c r="E39971" s="1433"/>
      <c r="K39971" s="1433"/>
      <c r="L39971" s="1334"/>
    </row>
    <row r="39972" spans="1:12" ht="24" customHeight="1">
      <c r="A39972" s="1355"/>
      <c r="B39972" s="1355"/>
      <c r="C39972" s="1433"/>
      <c r="E39972" s="1433"/>
      <c r="K39972" s="1433"/>
      <c r="L39972" s="1334"/>
    </row>
    <row r="39973" spans="1:12" ht="24" customHeight="1">
      <c r="A39973" s="1355"/>
      <c r="B39973" s="1355"/>
      <c r="C39973" s="1433"/>
      <c r="E39973" s="1433"/>
      <c r="K39973" s="1433"/>
      <c r="L39973" s="1334"/>
    </row>
    <row r="39974" spans="1:12" ht="24" customHeight="1">
      <c r="A39974" s="1355"/>
      <c r="B39974" s="1355"/>
      <c r="C39974" s="1433"/>
      <c r="E39974" s="1433"/>
      <c r="K39974" s="1433"/>
      <c r="L39974" s="1334"/>
    </row>
    <row r="39975" spans="1:12" ht="24" customHeight="1">
      <c r="A39975" s="1355"/>
      <c r="B39975" s="1355"/>
      <c r="C39975" s="1433"/>
      <c r="E39975" s="1433"/>
      <c r="K39975" s="1433"/>
      <c r="L39975" s="1334"/>
    </row>
    <row r="39976" spans="1:12" ht="24" customHeight="1">
      <c r="A39976" s="1355"/>
      <c r="B39976" s="1355"/>
      <c r="C39976" s="1433"/>
      <c r="E39976" s="1433"/>
      <c r="K39976" s="1433"/>
      <c r="L39976" s="1334"/>
    </row>
    <row r="39977" spans="1:12" ht="24" customHeight="1">
      <c r="A39977" s="1355"/>
      <c r="B39977" s="1355"/>
      <c r="C39977" s="1433"/>
      <c r="E39977" s="1433"/>
      <c r="K39977" s="1433"/>
      <c r="L39977" s="1334"/>
    </row>
    <row r="39978" spans="1:12" ht="24" customHeight="1">
      <c r="A39978" s="1355"/>
      <c r="B39978" s="1355"/>
      <c r="C39978" s="1433"/>
      <c r="E39978" s="1433"/>
      <c r="K39978" s="1433"/>
      <c r="L39978" s="1334"/>
    </row>
    <row r="39979" spans="1:12" ht="24" customHeight="1">
      <c r="A39979" s="1355"/>
      <c r="B39979" s="1355"/>
      <c r="C39979" s="1433"/>
      <c r="E39979" s="1433"/>
      <c r="K39979" s="1433"/>
      <c r="L39979" s="1334"/>
    </row>
    <row r="39980" spans="1:12" ht="24" customHeight="1">
      <c r="A39980" s="1355"/>
      <c r="B39980" s="1355"/>
      <c r="C39980" s="1433"/>
      <c r="E39980" s="1433"/>
      <c r="K39980" s="1433"/>
      <c r="L39980" s="1334"/>
    </row>
    <row r="39981" spans="1:12" ht="24" customHeight="1">
      <c r="A39981" s="1355"/>
      <c r="B39981" s="1355"/>
      <c r="C39981" s="1433"/>
      <c r="E39981" s="1433"/>
      <c r="K39981" s="1433"/>
      <c r="L39981" s="1334"/>
    </row>
    <row r="39982" spans="1:12" ht="24" customHeight="1">
      <c r="A39982" s="1355"/>
      <c r="B39982" s="1355"/>
      <c r="C39982" s="1433"/>
      <c r="E39982" s="1433"/>
      <c r="K39982" s="1433"/>
      <c r="L39982" s="1334"/>
    </row>
    <row r="39983" spans="1:12" ht="24" customHeight="1">
      <c r="A39983" s="1355"/>
      <c r="B39983" s="1355"/>
      <c r="C39983" s="1433"/>
      <c r="E39983" s="1433"/>
      <c r="K39983" s="1433"/>
      <c r="L39983" s="1334"/>
    </row>
    <row r="39984" spans="1:12" ht="24" customHeight="1">
      <c r="A39984" s="1355"/>
      <c r="B39984" s="1355"/>
      <c r="C39984" s="1433"/>
      <c r="E39984" s="1433"/>
      <c r="K39984" s="1433"/>
      <c r="L39984" s="1334"/>
    </row>
    <row r="39985" spans="1:12" ht="24" customHeight="1">
      <c r="A39985" s="1355"/>
      <c r="B39985" s="1355"/>
      <c r="C39985" s="1433"/>
      <c r="E39985" s="1433"/>
      <c r="K39985" s="1433"/>
      <c r="L39985" s="1334"/>
    </row>
    <row r="39986" spans="1:12" ht="24" customHeight="1">
      <c r="A39986" s="1355"/>
      <c r="B39986" s="1355"/>
      <c r="C39986" s="1433"/>
      <c r="E39986" s="1433"/>
      <c r="K39986" s="1433"/>
      <c r="L39986" s="1334"/>
    </row>
    <row r="39987" spans="1:12" ht="24" customHeight="1">
      <c r="A39987" s="1355"/>
      <c r="B39987" s="1355"/>
      <c r="C39987" s="1433"/>
      <c r="E39987" s="1433"/>
      <c r="K39987" s="1433"/>
      <c r="L39987" s="1334"/>
    </row>
    <row r="39988" spans="1:12" ht="24" customHeight="1">
      <c r="A39988" s="1355"/>
      <c r="B39988" s="1355"/>
      <c r="C39988" s="1433"/>
      <c r="E39988" s="1433"/>
      <c r="K39988" s="1433"/>
      <c r="L39988" s="1334"/>
    </row>
    <row r="39989" spans="1:12" ht="24" customHeight="1">
      <c r="A39989" s="1355"/>
      <c r="B39989" s="1355"/>
      <c r="C39989" s="1433"/>
      <c r="E39989" s="1433"/>
      <c r="K39989" s="1433"/>
      <c r="L39989" s="1334"/>
    </row>
    <row r="39990" spans="1:12" ht="24" customHeight="1">
      <c r="A39990" s="1355"/>
      <c r="B39990" s="1355"/>
      <c r="C39990" s="1433"/>
      <c r="E39990" s="1433"/>
      <c r="K39990" s="1433"/>
      <c r="L39990" s="1334"/>
    </row>
    <row r="39991" spans="1:12" ht="24" customHeight="1">
      <c r="A39991" s="1355"/>
      <c r="B39991" s="1355"/>
      <c r="C39991" s="1433"/>
      <c r="E39991" s="1433"/>
      <c r="K39991" s="1433"/>
      <c r="L39991" s="1334"/>
    </row>
    <row r="39992" spans="1:12" ht="24" customHeight="1">
      <c r="A39992" s="1355"/>
      <c r="B39992" s="1355"/>
      <c r="C39992" s="1433"/>
      <c r="E39992" s="1433"/>
      <c r="K39992" s="1433"/>
      <c r="L39992" s="1334"/>
    </row>
    <row r="39993" spans="1:12" ht="24" customHeight="1">
      <c r="A39993" s="1355"/>
      <c r="B39993" s="1355"/>
      <c r="C39993" s="1433"/>
      <c r="E39993" s="1433"/>
      <c r="K39993" s="1433"/>
      <c r="L39993" s="1334"/>
    </row>
    <row r="39994" spans="1:12" ht="24" customHeight="1">
      <c r="A39994" s="1355"/>
      <c r="B39994" s="1355"/>
      <c r="C39994" s="1433"/>
      <c r="E39994" s="1433"/>
      <c r="K39994" s="1433"/>
      <c r="L39994" s="1334"/>
    </row>
    <row r="39995" spans="1:12" ht="24" customHeight="1">
      <c r="A39995" s="1355"/>
      <c r="B39995" s="1355"/>
      <c r="C39995" s="1433"/>
      <c r="E39995" s="1433"/>
      <c r="K39995" s="1433"/>
      <c r="L39995" s="1334"/>
    </row>
    <row r="39996" spans="1:12" ht="24" customHeight="1">
      <c r="A39996" s="1355"/>
      <c r="B39996" s="1355"/>
      <c r="C39996" s="1433"/>
      <c r="E39996" s="1433"/>
      <c r="K39996" s="1433"/>
      <c r="L39996" s="1334"/>
    </row>
    <row r="39997" spans="1:12" ht="24" customHeight="1">
      <c r="A39997" s="1355"/>
      <c r="B39997" s="1355"/>
      <c r="C39997" s="1433"/>
      <c r="E39997" s="1433"/>
      <c r="K39997" s="1433"/>
      <c r="L39997" s="1334"/>
    </row>
    <row r="39998" spans="1:12" ht="24" customHeight="1">
      <c r="A39998" s="1355"/>
      <c r="B39998" s="1355"/>
      <c r="C39998" s="1433"/>
      <c r="E39998" s="1433"/>
      <c r="K39998" s="1433"/>
      <c r="L39998" s="1334"/>
    </row>
    <row r="39999" spans="1:12" ht="24" customHeight="1">
      <c r="A39999" s="1355"/>
      <c r="B39999" s="1355"/>
      <c r="C39999" s="1433"/>
      <c r="E39999" s="1433"/>
      <c r="K39999" s="1433"/>
      <c r="L39999" s="1334"/>
    </row>
    <row r="40000" spans="1:12" ht="24" customHeight="1">
      <c r="A40000" s="1355"/>
      <c r="B40000" s="1355"/>
      <c r="C40000" s="1433"/>
      <c r="E40000" s="1433"/>
      <c r="K40000" s="1433"/>
      <c r="L40000" s="1334"/>
    </row>
    <row r="40001" spans="1:12" ht="24" customHeight="1">
      <c r="A40001" s="1355"/>
      <c r="B40001" s="1355"/>
      <c r="C40001" s="1433"/>
      <c r="E40001" s="1433"/>
      <c r="K40001" s="1433"/>
      <c r="L40001" s="1334"/>
    </row>
    <row r="40002" spans="1:12" ht="24" customHeight="1">
      <c r="A40002" s="1355"/>
      <c r="B40002" s="1355"/>
      <c r="C40002" s="1433"/>
      <c r="E40002" s="1433"/>
      <c r="K40002" s="1433"/>
      <c r="L40002" s="1334"/>
    </row>
    <row r="40003" spans="1:12" ht="24" customHeight="1">
      <c r="A40003" s="1355"/>
      <c r="B40003" s="1355"/>
      <c r="C40003" s="1433"/>
      <c r="E40003" s="1433"/>
      <c r="K40003" s="1433"/>
      <c r="L40003" s="1334"/>
    </row>
    <row r="40004" spans="1:12" ht="24" customHeight="1">
      <c r="A40004" s="1355"/>
      <c r="B40004" s="1355"/>
      <c r="C40004" s="1433"/>
      <c r="E40004" s="1433"/>
      <c r="K40004" s="1433"/>
      <c r="L40004" s="1334"/>
    </row>
    <row r="40005" spans="1:12" ht="24" customHeight="1">
      <c r="A40005" s="1355"/>
      <c r="B40005" s="1355"/>
      <c r="C40005" s="1433"/>
      <c r="E40005" s="1433"/>
      <c r="K40005" s="1433"/>
      <c r="L40005" s="1334"/>
    </row>
    <row r="40006" spans="1:12" ht="24" customHeight="1">
      <c r="A40006" s="1355"/>
      <c r="B40006" s="1355"/>
      <c r="C40006" s="1433"/>
      <c r="E40006" s="1433"/>
      <c r="K40006" s="1433"/>
      <c r="L40006" s="1334"/>
    </row>
    <row r="40007" spans="1:12" ht="24" customHeight="1">
      <c r="A40007" s="1355"/>
      <c r="B40007" s="1355"/>
      <c r="C40007" s="1433"/>
      <c r="E40007" s="1433"/>
      <c r="K40007" s="1433"/>
      <c r="L40007" s="1334"/>
    </row>
    <row r="40008" spans="1:12" ht="24" customHeight="1">
      <c r="A40008" s="1355"/>
      <c r="B40008" s="1355"/>
      <c r="C40008" s="1433"/>
      <c r="E40008" s="1433"/>
      <c r="K40008" s="1433"/>
      <c r="L40008" s="1334"/>
    </row>
    <row r="40009" spans="1:12" ht="24" customHeight="1">
      <c r="A40009" s="1355"/>
      <c r="B40009" s="1355"/>
      <c r="C40009" s="1433"/>
      <c r="E40009" s="1433"/>
      <c r="K40009" s="1433"/>
      <c r="L40009" s="1334"/>
    </row>
    <row r="40010" spans="1:12" ht="24" customHeight="1">
      <c r="A40010" s="1355"/>
      <c r="B40010" s="1355"/>
      <c r="C40010" s="1433"/>
      <c r="E40010" s="1433"/>
      <c r="K40010" s="1433"/>
      <c r="L40010" s="1334"/>
    </row>
    <row r="40011" spans="1:12" ht="24" customHeight="1">
      <c r="A40011" s="1355"/>
      <c r="B40011" s="1355"/>
      <c r="C40011" s="1433"/>
      <c r="E40011" s="1433"/>
      <c r="K40011" s="1433"/>
      <c r="L40011" s="1334"/>
    </row>
    <row r="40012" spans="1:12" ht="24" customHeight="1">
      <c r="A40012" s="1355"/>
      <c r="B40012" s="1355"/>
      <c r="C40012" s="1433"/>
      <c r="E40012" s="1433"/>
      <c r="K40012" s="1433"/>
      <c r="L40012" s="1334"/>
    </row>
    <row r="40013" spans="1:12" ht="24" customHeight="1">
      <c r="A40013" s="1355"/>
      <c r="B40013" s="1355"/>
      <c r="C40013" s="1433"/>
      <c r="E40013" s="1433"/>
      <c r="K40013" s="1433"/>
      <c r="L40013" s="1334"/>
    </row>
    <row r="40014" spans="1:12" ht="24" customHeight="1">
      <c r="A40014" s="1355"/>
      <c r="B40014" s="1355"/>
      <c r="C40014" s="1433"/>
      <c r="E40014" s="1433"/>
      <c r="K40014" s="1433"/>
      <c r="L40014" s="1334"/>
    </row>
    <row r="40015" spans="1:12" ht="24" customHeight="1">
      <c r="A40015" s="1355"/>
      <c r="B40015" s="1355"/>
      <c r="C40015" s="1433"/>
      <c r="E40015" s="1433"/>
      <c r="K40015" s="1433"/>
      <c r="L40015" s="1334"/>
    </row>
    <row r="40016" spans="1:12" ht="24" customHeight="1">
      <c r="A40016" s="1355"/>
      <c r="B40016" s="1355"/>
      <c r="C40016" s="1433"/>
      <c r="E40016" s="1433"/>
      <c r="K40016" s="1433"/>
      <c r="L40016" s="1334"/>
    </row>
    <row r="40017" spans="1:12" ht="24" customHeight="1">
      <c r="A40017" s="1355"/>
      <c r="B40017" s="1355"/>
      <c r="C40017" s="1433"/>
      <c r="E40017" s="1433"/>
      <c r="K40017" s="1433"/>
      <c r="L40017" s="1334"/>
    </row>
    <row r="40018" spans="1:12" ht="24" customHeight="1">
      <c r="A40018" s="1355"/>
      <c r="B40018" s="1355"/>
      <c r="C40018" s="1433"/>
      <c r="E40018" s="1433"/>
      <c r="K40018" s="1433"/>
      <c r="L40018" s="1334"/>
    </row>
    <row r="40019" spans="1:12" ht="24" customHeight="1">
      <c r="A40019" s="1355"/>
      <c r="B40019" s="1355"/>
      <c r="C40019" s="1433"/>
      <c r="E40019" s="1433"/>
      <c r="K40019" s="1433"/>
      <c r="L40019" s="1334"/>
    </row>
    <row r="40020" spans="1:12" ht="24" customHeight="1">
      <c r="A40020" s="1355"/>
      <c r="B40020" s="1355"/>
      <c r="C40020" s="1433"/>
      <c r="E40020" s="1433"/>
      <c r="K40020" s="1433"/>
      <c r="L40020" s="1334"/>
    </row>
    <row r="40021" spans="1:12" ht="24" customHeight="1">
      <c r="A40021" s="1355"/>
      <c r="B40021" s="1355"/>
      <c r="C40021" s="1433"/>
      <c r="E40021" s="1433"/>
      <c r="K40021" s="1433"/>
      <c r="L40021" s="1334"/>
    </row>
    <row r="40022" spans="1:12" ht="24" customHeight="1">
      <c r="A40022" s="1355"/>
      <c r="B40022" s="1355"/>
      <c r="C40022" s="1433"/>
      <c r="E40022" s="1433"/>
      <c r="K40022" s="1433"/>
      <c r="L40022" s="1334"/>
    </row>
    <row r="40023" spans="1:12" ht="24" customHeight="1">
      <c r="A40023" s="1355"/>
      <c r="B40023" s="1355"/>
      <c r="C40023" s="1433"/>
      <c r="E40023" s="1433"/>
      <c r="K40023" s="1433"/>
      <c r="L40023" s="1334"/>
    </row>
    <row r="40024" spans="1:12" ht="24" customHeight="1">
      <c r="A40024" s="1355"/>
      <c r="B40024" s="1355"/>
      <c r="C40024" s="1433"/>
      <c r="E40024" s="1433"/>
      <c r="K40024" s="1433"/>
      <c r="L40024" s="1334"/>
    </row>
    <row r="40025" spans="1:12" ht="24" customHeight="1">
      <c r="A40025" s="1355"/>
      <c r="B40025" s="1355"/>
      <c r="C40025" s="1433"/>
      <c r="E40025" s="1433"/>
      <c r="K40025" s="1433"/>
      <c r="L40025" s="1334"/>
    </row>
    <row r="40026" spans="1:12" ht="24" customHeight="1">
      <c r="A40026" s="1355"/>
      <c r="B40026" s="1355"/>
      <c r="C40026" s="1433"/>
      <c r="E40026" s="1433"/>
      <c r="K40026" s="1433"/>
      <c r="L40026" s="1334"/>
    </row>
    <row r="40027" spans="1:12" ht="24" customHeight="1">
      <c r="A40027" s="1355"/>
      <c r="B40027" s="1355"/>
      <c r="C40027" s="1433"/>
      <c r="E40027" s="1433"/>
      <c r="K40027" s="1433"/>
      <c r="L40027" s="1334"/>
    </row>
    <row r="40028" spans="1:12" ht="24" customHeight="1">
      <c r="A40028" s="1355"/>
      <c r="B40028" s="1355"/>
      <c r="C40028" s="1433"/>
      <c r="E40028" s="1433"/>
      <c r="K40028" s="1433"/>
      <c r="L40028" s="1334"/>
    </row>
    <row r="40029" spans="1:12" ht="24" customHeight="1">
      <c r="A40029" s="1355"/>
      <c r="B40029" s="1355"/>
      <c r="C40029" s="1433"/>
      <c r="E40029" s="1433"/>
      <c r="K40029" s="1433"/>
      <c r="L40029" s="1334"/>
    </row>
    <row r="40030" spans="1:12" ht="24" customHeight="1">
      <c r="A40030" s="1355"/>
      <c r="B40030" s="1355"/>
      <c r="C40030" s="1433"/>
      <c r="E40030" s="1433"/>
      <c r="K40030" s="1433"/>
      <c r="L40030" s="1334"/>
    </row>
    <row r="40031" spans="1:12" ht="24" customHeight="1">
      <c r="A40031" s="1355"/>
      <c r="B40031" s="1355"/>
      <c r="C40031" s="1433"/>
      <c r="E40031" s="1433"/>
      <c r="K40031" s="1433"/>
      <c r="L40031" s="1334"/>
    </row>
    <row r="40032" spans="1:12" ht="24" customHeight="1">
      <c r="A40032" s="1355"/>
      <c r="B40032" s="1355"/>
      <c r="C40032" s="1433"/>
      <c r="E40032" s="1433"/>
      <c r="K40032" s="1433"/>
      <c r="L40032" s="1334"/>
    </row>
    <row r="40033" spans="1:12" ht="24" customHeight="1">
      <c r="A40033" s="1355"/>
      <c r="B40033" s="1355"/>
      <c r="C40033" s="1433"/>
      <c r="E40033" s="1433"/>
      <c r="K40033" s="1433"/>
      <c r="L40033" s="1334"/>
    </row>
    <row r="40034" spans="1:12" ht="24" customHeight="1">
      <c r="A40034" s="1355"/>
      <c r="B40034" s="1355"/>
      <c r="C40034" s="1433"/>
      <c r="E40034" s="1433"/>
      <c r="K40034" s="1433"/>
      <c r="L40034" s="1334"/>
    </row>
    <row r="40035" spans="1:12" ht="24" customHeight="1">
      <c r="A40035" s="1355"/>
      <c r="B40035" s="1355"/>
      <c r="C40035" s="1433"/>
      <c r="E40035" s="1433"/>
      <c r="K40035" s="1433"/>
      <c r="L40035" s="1334"/>
    </row>
    <row r="40036" spans="1:12" ht="24" customHeight="1">
      <c r="A40036" s="1355"/>
      <c r="B40036" s="1355"/>
      <c r="C40036" s="1433"/>
      <c r="E40036" s="1433"/>
      <c r="K40036" s="1433"/>
      <c r="L40036" s="1334"/>
    </row>
    <row r="40037" spans="1:12" ht="24" customHeight="1">
      <c r="A40037" s="1355"/>
      <c r="B40037" s="1355"/>
      <c r="C40037" s="1433"/>
      <c r="E40037" s="1433"/>
      <c r="K40037" s="1433"/>
      <c r="L40037" s="1334"/>
    </row>
    <row r="40038" spans="1:12" ht="24" customHeight="1">
      <c r="A40038" s="1355"/>
      <c r="B40038" s="1355"/>
      <c r="C40038" s="1433"/>
      <c r="E40038" s="1433"/>
      <c r="K40038" s="1433"/>
      <c r="L40038" s="1334"/>
    </row>
    <row r="40039" spans="1:12" ht="24" customHeight="1">
      <c r="A40039" s="1355"/>
      <c r="B40039" s="1355"/>
      <c r="C40039" s="1433"/>
      <c r="E40039" s="1433"/>
      <c r="K40039" s="1433"/>
      <c r="L40039" s="1334"/>
    </row>
    <row r="40040" spans="1:12" ht="24" customHeight="1">
      <c r="A40040" s="1355"/>
      <c r="B40040" s="1355"/>
      <c r="C40040" s="1433"/>
      <c r="E40040" s="1433"/>
      <c r="K40040" s="1433"/>
      <c r="L40040" s="1334"/>
    </row>
    <row r="40041" spans="1:12" ht="24" customHeight="1">
      <c r="A40041" s="1355"/>
      <c r="B40041" s="1355"/>
      <c r="C40041" s="1433"/>
      <c r="E40041" s="1433"/>
      <c r="K40041" s="1433"/>
      <c r="L40041" s="1334"/>
    </row>
    <row r="40042" spans="1:12" ht="24" customHeight="1">
      <c r="A40042" s="1355"/>
      <c r="B40042" s="1355"/>
      <c r="C40042" s="1433"/>
      <c r="E40042" s="1433"/>
      <c r="K40042" s="1433"/>
      <c r="L40042" s="1334"/>
    </row>
    <row r="40043" spans="1:12" ht="24" customHeight="1">
      <c r="A40043" s="1355"/>
      <c r="B40043" s="1355"/>
      <c r="C40043" s="1433"/>
      <c r="E40043" s="1433"/>
      <c r="K40043" s="1433"/>
      <c r="L40043" s="1334"/>
    </row>
    <row r="40044" spans="1:12" ht="24" customHeight="1">
      <c r="A40044" s="1355"/>
      <c r="B40044" s="1355"/>
      <c r="C40044" s="1433"/>
      <c r="E40044" s="1433"/>
      <c r="K40044" s="1433"/>
      <c r="L40044" s="1334"/>
    </row>
    <row r="40045" spans="1:12" ht="24" customHeight="1">
      <c r="A40045" s="1355"/>
      <c r="B40045" s="1355"/>
      <c r="C40045" s="1433"/>
      <c r="E40045" s="1433"/>
      <c r="K40045" s="1433"/>
      <c r="L40045" s="1334"/>
    </row>
    <row r="40046" spans="1:12" ht="24" customHeight="1">
      <c r="A40046" s="1355"/>
      <c r="B40046" s="1355"/>
      <c r="C40046" s="1433"/>
      <c r="E40046" s="1433"/>
      <c r="K40046" s="1433"/>
      <c r="L40046" s="1334"/>
    </row>
    <row r="40047" spans="1:12" ht="24" customHeight="1">
      <c r="A40047" s="1355"/>
      <c r="B40047" s="1355"/>
      <c r="C40047" s="1433"/>
      <c r="E40047" s="1433"/>
      <c r="K40047" s="1433"/>
      <c r="L40047" s="1334"/>
    </row>
    <row r="40048" spans="1:12" ht="24" customHeight="1">
      <c r="A40048" s="1355"/>
      <c r="B40048" s="1355"/>
      <c r="C40048" s="1433"/>
      <c r="E40048" s="1433"/>
      <c r="K40048" s="1433"/>
      <c r="L40048" s="1334"/>
    </row>
    <row r="40049" spans="1:12" ht="24" customHeight="1">
      <c r="A40049" s="1355"/>
      <c r="B40049" s="1355"/>
      <c r="C40049" s="1433"/>
      <c r="E40049" s="1433"/>
      <c r="K40049" s="1433"/>
      <c r="L40049" s="1334"/>
    </row>
    <row r="40050" spans="1:12" ht="24" customHeight="1">
      <c r="A40050" s="1355"/>
      <c r="B40050" s="1355"/>
      <c r="C40050" s="1433"/>
      <c r="E40050" s="1433"/>
      <c r="K40050" s="1433"/>
      <c r="L40050" s="1334"/>
    </row>
    <row r="40051" spans="1:12" ht="24" customHeight="1">
      <c r="A40051" s="1355"/>
      <c r="B40051" s="1355"/>
      <c r="C40051" s="1433"/>
      <c r="E40051" s="1433"/>
      <c r="K40051" s="1433"/>
      <c r="L40051" s="1334"/>
    </row>
    <row r="40052" spans="1:12" ht="24" customHeight="1">
      <c r="A40052" s="1355"/>
      <c r="B40052" s="1355"/>
      <c r="C40052" s="1433"/>
      <c r="E40052" s="1433"/>
      <c r="K40052" s="1433"/>
      <c r="L40052" s="1334"/>
    </row>
    <row r="40053" spans="1:12" ht="24" customHeight="1">
      <c r="A40053" s="1355"/>
      <c r="B40053" s="1355"/>
      <c r="C40053" s="1433"/>
      <c r="E40053" s="1433"/>
      <c r="K40053" s="1433"/>
      <c r="L40053" s="1334"/>
    </row>
    <row r="40054" spans="1:12" ht="24" customHeight="1">
      <c r="A40054" s="1355"/>
      <c r="B40054" s="1355"/>
      <c r="C40054" s="1433"/>
      <c r="E40054" s="1433"/>
      <c r="K40054" s="1433"/>
      <c r="L40054" s="1334"/>
    </row>
    <row r="40055" spans="1:12" ht="24" customHeight="1">
      <c r="A40055" s="1355"/>
      <c r="B40055" s="1355"/>
      <c r="C40055" s="1433"/>
      <c r="E40055" s="1433"/>
      <c r="K40055" s="1433"/>
      <c r="L40055" s="1334"/>
    </row>
    <row r="40056" spans="1:12" ht="24" customHeight="1">
      <c r="A40056" s="1355"/>
      <c r="B40056" s="1355"/>
      <c r="C40056" s="1433"/>
      <c r="E40056" s="1433"/>
      <c r="K40056" s="1433"/>
      <c r="L40056" s="1334"/>
    </row>
    <row r="40057" spans="1:12" ht="24" customHeight="1">
      <c r="A40057" s="1355"/>
      <c r="B40057" s="1355"/>
      <c r="C40057" s="1433"/>
      <c r="E40057" s="1433"/>
      <c r="K40057" s="1433"/>
      <c r="L40057" s="1334"/>
    </row>
    <row r="40058" spans="1:12" ht="24" customHeight="1">
      <c r="A40058" s="1355"/>
      <c r="B40058" s="1355"/>
      <c r="C40058" s="1433"/>
      <c r="E40058" s="1433"/>
      <c r="K40058" s="1433"/>
      <c r="L40058" s="1334"/>
    </row>
    <row r="40059" spans="1:12" ht="24" customHeight="1">
      <c r="A40059" s="1355"/>
      <c r="B40059" s="1355"/>
      <c r="C40059" s="1433"/>
      <c r="E40059" s="1433"/>
      <c r="K40059" s="1433"/>
      <c r="L40059" s="1334"/>
    </row>
    <row r="40060" spans="1:12" ht="24" customHeight="1">
      <c r="A40060" s="1355"/>
      <c r="B40060" s="1355"/>
      <c r="C40060" s="1433"/>
      <c r="E40060" s="1433"/>
      <c r="K40060" s="1433"/>
      <c r="L40060" s="1334"/>
    </row>
    <row r="40061" spans="1:12" ht="24" customHeight="1">
      <c r="A40061" s="1355"/>
      <c r="B40061" s="1355"/>
      <c r="C40061" s="1433"/>
      <c r="E40061" s="1433"/>
      <c r="K40061" s="1433"/>
      <c r="L40061" s="1334"/>
    </row>
    <row r="40062" spans="1:12" ht="24" customHeight="1">
      <c r="A40062" s="1355"/>
      <c r="B40062" s="1355"/>
      <c r="C40062" s="1433"/>
      <c r="E40062" s="1433"/>
      <c r="K40062" s="1433"/>
      <c r="L40062" s="1334"/>
    </row>
    <row r="40063" spans="1:12" ht="24" customHeight="1">
      <c r="A40063" s="1355"/>
      <c r="B40063" s="1355"/>
      <c r="C40063" s="1433"/>
      <c r="E40063" s="1433"/>
      <c r="K40063" s="1433"/>
      <c r="L40063" s="1334"/>
    </row>
    <row r="40064" spans="1:12" ht="24" customHeight="1">
      <c r="A40064" s="1355"/>
      <c r="B40064" s="1355"/>
      <c r="C40064" s="1433"/>
      <c r="E40064" s="1433"/>
      <c r="K40064" s="1433"/>
      <c r="L40064" s="1334"/>
    </row>
    <row r="40065" spans="1:12" ht="24" customHeight="1">
      <c r="A40065" s="1355"/>
      <c r="B40065" s="1355"/>
      <c r="C40065" s="1433"/>
      <c r="E40065" s="1433"/>
      <c r="K40065" s="1433"/>
      <c r="L40065" s="1334"/>
    </row>
    <row r="40066" spans="1:12" ht="24" customHeight="1">
      <c r="A40066" s="1355"/>
      <c r="B40066" s="1355"/>
      <c r="C40066" s="1433"/>
      <c r="E40066" s="1433"/>
      <c r="K40066" s="1433"/>
      <c r="L40066" s="1334"/>
    </row>
    <row r="40067" spans="1:12" ht="24" customHeight="1">
      <c r="A40067" s="1355"/>
      <c r="B40067" s="1355"/>
      <c r="C40067" s="1433"/>
      <c r="E40067" s="1433"/>
      <c r="K40067" s="1433"/>
      <c r="L40067" s="1334"/>
    </row>
    <row r="40068" spans="1:12" ht="24" customHeight="1">
      <c r="A40068" s="1355"/>
      <c r="B40068" s="1355"/>
      <c r="C40068" s="1433"/>
      <c r="E40068" s="1433"/>
      <c r="K40068" s="1433"/>
      <c r="L40068" s="1334"/>
    </row>
    <row r="40069" spans="1:12" ht="24" customHeight="1">
      <c r="A40069" s="1355"/>
      <c r="B40069" s="1355"/>
      <c r="C40069" s="1433"/>
      <c r="E40069" s="1433"/>
      <c r="K40069" s="1433"/>
      <c r="L40069" s="1334"/>
    </row>
    <row r="40070" spans="1:12" ht="24" customHeight="1">
      <c r="A40070" s="1355"/>
      <c r="B40070" s="1355"/>
      <c r="C40070" s="1433"/>
      <c r="E40070" s="1433"/>
      <c r="K40070" s="1433"/>
      <c r="L40070" s="1334"/>
    </row>
    <row r="40071" spans="1:12" ht="24" customHeight="1">
      <c r="A40071" s="1355"/>
      <c r="B40071" s="1355"/>
      <c r="C40071" s="1433"/>
      <c r="E40071" s="1433"/>
      <c r="K40071" s="1433"/>
      <c r="L40071" s="1334"/>
    </row>
    <row r="40072" spans="1:12" ht="24" customHeight="1">
      <c r="A40072" s="1355"/>
      <c r="B40072" s="1355"/>
      <c r="C40072" s="1433"/>
      <c r="E40072" s="1433"/>
      <c r="K40072" s="1433"/>
      <c r="L40072" s="1334"/>
    </row>
    <row r="40073" spans="1:12" ht="24" customHeight="1">
      <c r="A40073" s="1355"/>
      <c r="B40073" s="1355"/>
      <c r="C40073" s="1433"/>
      <c r="E40073" s="1433"/>
      <c r="K40073" s="1433"/>
      <c r="L40073" s="1334"/>
    </row>
    <row r="40074" spans="1:12" ht="24" customHeight="1">
      <c r="A40074" s="1355"/>
      <c r="B40074" s="1355"/>
      <c r="C40074" s="1433"/>
      <c r="E40074" s="1433"/>
      <c r="K40074" s="1433"/>
      <c r="L40074" s="1334"/>
    </row>
    <row r="40075" spans="1:12" ht="24" customHeight="1">
      <c r="A40075" s="1355"/>
      <c r="B40075" s="1355"/>
      <c r="C40075" s="1433"/>
      <c r="E40075" s="1433"/>
      <c r="K40075" s="1433"/>
      <c r="L40075" s="1334"/>
    </row>
    <row r="40076" spans="1:12" ht="24" customHeight="1">
      <c r="A40076" s="1355"/>
      <c r="B40076" s="1355"/>
      <c r="C40076" s="1433"/>
      <c r="E40076" s="1433"/>
      <c r="K40076" s="1433"/>
      <c r="L40076" s="1334"/>
    </row>
    <row r="40077" spans="1:12" ht="24" customHeight="1">
      <c r="A40077" s="1355"/>
      <c r="B40077" s="1355"/>
      <c r="C40077" s="1433"/>
      <c r="E40077" s="1433"/>
      <c r="K40077" s="1433"/>
      <c r="L40077" s="1334"/>
    </row>
    <row r="40078" spans="1:12" ht="24" customHeight="1">
      <c r="A40078" s="1355"/>
      <c r="B40078" s="1355"/>
      <c r="C40078" s="1433"/>
      <c r="E40078" s="1433"/>
      <c r="K40078" s="1433"/>
      <c r="L40078" s="1334"/>
    </row>
    <row r="40079" spans="1:12" ht="24" customHeight="1">
      <c r="A40079" s="1355"/>
      <c r="B40079" s="1355"/>
      <c r="C40079" s="1433"/>
      <c r="E40079" s="1433"/>
      <c r="K40079" s="1433"/>
      <c r="L40079" s="1334"/>
    </row>
    <row r="40080" spans="1:12" ht="24" customHeight="1">
      <c r="A40080" s="1355"/>
      <c r="B40080" s="1355"/>
      <c r="C40080" s="1433"/>
      <c r="E40080" s="1433"/>
      <c r="K40080" s="1433"/>
      <c r="L40080" s="1334"/>
    </row>
    <row r="40081" spans="1:12" ht="24" customHeight="1">
      <c r="A40081" s="1355"/>
      <c r="B40081" s="1355"/>
      <c r="C40081" s="1433"/>
      <c r="E40081" s="1433"/>
      <c r="K40081" s="1433"/>
      <c r="L40081" s="1334"/>
    </row>
    <row r="40082" spans="1:12" ht="24" customHeight="1">
      <c r="A40082" s="1355"/>
      <c r="B40082" s="1355"/>
      <c r="C40082" s="1433"/>
      <c r="E40082" s="1433"/>
      <c r="K40082" s="1433"/>
      <c r="L40082" s="1334"/>
    </row>
    <row r="40083" spans="1:12" ht="24" customHeight="1">
      <c r="A40083" s="1355"/>
      <c r="B40083" s="1355"/>
      <c r="C40083" s="1433"/>
      <c r="E40083" s="1433"/>
      <c r="K40083" s="1433"/>
      <c r="L40083" s="1334"/>
    </row>
    <row r="40084" spans="1:12" ht="24" customHeight="1">
      <c r="A40084" s="1355"/>
      <c r="B40084" s="1355"/>
      <c r="C40084" s="1433"/>
      <c r="E40084" s="1433"/>
      <c r="K40084" s="1433"/>
      <c r="L40084" s="1334"/>
    </row>
    <row r="40085" spans="1:12" ht="24" customHeight="1">
      <c r="A40085" s="1355"/>
      <c r="B40085" s="1355"/>
      <c r="C40085" s="1433"/>
      <c r="E40085" s="1433"/>
      <c r="K40085" s="1433"/>
      <c r="L40085" s="1334"/>
    </row>
    <row r="40086" spans="1:12" ht="24" customHeight="1">
      <c r="A40086" s="1355"/>
      <c r="B40086" s="1355"/>
      <c r="C40086" s="1433"/>
      <c r="E40086" s="1433"/>
      <c r="K40086" s="1433"/>
      <c r="L40086" s="1334"/>
    </row>
    <row r="40087" spans="1:12" ht="24" customHeight="1">
      <c r="A40087" s="1355"/>
      <c r="B40087" s="1355"/>
      <c r="C40087" s="1433"/>
      <c r="E40087" s="1433"/>
      <c r="K40087" s="1433"/>
      <c r="L40087" s="1334"/>
    </row>
    <row r="40088" spans="1:12" ht="24" customHeight="1">
      <c r="A40088" s="1355"/>
      <c r="B40088" s="1355"/>
      <c r="C40088" s="1433"/>
      <c r="E40088" s="1433"/>
      <c r="K40088" s="1433"/>
      <c r="L40088" s="1334"/>
    </row>
    <row r="40089" spans="1:12" ht="24" customHeight="1">
      <c r="A40089" s="1355"/>
      <c r="B40089" s="1355"/>
      <c r="C40089" s="1433"/>
      <c r="E40089" s="1433"/>
      <c r="K40089" s="1433"/>
      <c r="L40089" s="1334"/>
    </row>
    <row r="40090" spans="1:12" ht="24" customHeight="1">
      <c r="A40090" s="1355"/>
      <c r="B40090" s="1355"/>
      <c r="C40090" s="1433"/>
      <c r="E40090" s="1433"/>
      <c r="K40090" s="1433"/>
      <c r="L40090" s="1334"/>
    </row>
    <row r="40091" spans="1:12" ht="24" customHeight="1">
      <c r="A40091" s="1355"/>
      <c r="B40091" s="1355"/>
      <c r="C40091" s="1433"/>
      <c r="E40091" s="1433"/>
      <c r="K40091" s="1433"/>
      <c r="L40091" s="1334"/>
    </row>
    <row r="40092" spans="1:12" ht="24" customHeight="1">
      <c r="A40092" s="1355"/>
      <c r="B40092" s="1355"/>
      <c r="C40092" s="1433"/>
      <c r="E40092" s="1433"/>
      <c r="K40092" s="1433"/>
      <c r="L40092" s="1334"/>
    </row>
    <row r="40093" spans="1:12" ht="24" customHeight="1">
      <c r="A40093" s="1355"/>
      <c r="B40093" s="1355"/>
      <c r="C40093" s="1433"/>
      <c r="E40093" s="1433"/>
      <c r="K40093" s="1433"/>
      <c r="L40093" s="1334"/>
    </row>
    <row r="40094" spans="1:12" ht="24" customHeight="1">
      <c r="A40094" s="1355"/>
      <c r="B40094" s="1355"/>
      <c r="C40094" s="1433"/>
      <c r="E40094" s="1433"/>
      <c r="K40094" s="1433"/>
      <c r="L40094" s="1334"/>
    </row>
    <row r="40095" spans="1:12" ht="24" customHeight="1">
      <c r="A40095" s="1355"/>
      <c r="B40095" s="1355"/>
      <c r="C40095" s="1433"/>
      <c r="E40095" s="1433"/>
      <c r="K40095" s="1433"/>
      <c r="L40095" s="1334"/>
    </row>
    <row r="40096" spans="1:12" ht="24" customHeight="1">
      <c r="A40096" s="1355"/>
      <c r="B40096" s="1355"/>
      <c r="C40096" s="1433"/>
      <c r="E40096" s="1433"/>
      <c r="K40096" s="1433"/>
      <c r="L40096" s="1334"/>
    </row>
    <row r="40097" spans="1:12" ht="24" customHeight="1">
      <c r="A40097" s="1355"/>
      <c r="B40097" s="1355"/>
      <c r="C40097" s="1433"/>
      <c r="E40097" s="1433"/>
      <c r="K40097" s="1433"/>
      <c r="L40097" s="1334"/>
    </row>
    <row r="40098" spans="1:12" ht="24" customHeight="1">
      <c r="A40098" s="1355"/>
      <c r="B40098" s="1355"/>
      <c r="C40098" s="1433"/>
      <c r="E40098" s="1433"/>
      <c r="K40098" s="1433"/>
      <c r="L40098" s="1334"/>
    </row>
    <row r="40099" spans="1:12" ht="24" customHeight="1">
      <c r="A40099" s="1355"/>
      <c r="B40099" s="1355"/>
      <c r="C40099" s="1433"/>
      <c r="E40099" s="1433"/>
      <c r="K40099" s="1433"/>
      <c r="L40099" s="1334"/>
    </row>
    <row r="40100" spans="1:12" ht="24" customHeight="1">
      <c r="A40100" s="1355"/>
      <c r="B40100" s="1355"/>
      <c r="C40100" s="1433"/>
      <c r="E40100" s="1433"/>
      <c r="K40100" s="1433"/>
      <c r="L40100" s="1334"/>
    </row>
    <row r="40101" spans="1:12" ht="24" customHeight="1">
      <c r="A40101" s="1355"/>
      <c r="B40101" s="1355"/>
      <c r="C40101" s="1433"/>
      <c r="E40101" s="1433"/>
      <c r="K40101" s="1433"/>
      <c r="L40101" s="1334"/>
    </row>
    <row r="40102" spans="1:12" ht="24" customHeight="1">
      <c r="A40102" s="1355"/>
      <c r="B40102" s="1355"/>
      <c r="C40102" s="1433"/>
      <c r="E40102" s="1433"/>
      <c r="K40102" s="1433"/>
      <c r="L40102" s="1334"/>
    </row>
    <row r="40103" spans="1:12" ht="24" customHeight="1">
      <c r="A40103" s="1355"/>
      <c r="B40103" s="1355"/>
      <c r="C40103" s="1433"/>
      <c r="E40103" s="1433"/>
      <c r="K40103" s="1433"/>
      <c r="L40103" s="1334"/>
    </row>
    <row r="40104" spans="1:12" ht="24" customHeight="1">
      <c r="A40104" s="1355"/>
      <c r="B40104" s="1355"/>
      <c r="C40104" s="1433"/>
      <c r="E40104" s="1433"/>
      <c r="K40104" s="1433"/>
      <c r="L40104" s="1334"/>
    </row>
    <row r="40105" spans="1:12" ht="24" customHeight="1">
      <c r="A40105" s="1355"/>
      <c r="B40105" s="1355"/>
      <c r="C40105" s="1433"/>
      <c r="E40105" s="1433"/>
      <c r="K40105" s="1433"/>
      <c r="L40105" s="1334"/>
    </row>
    <row r="40106" spans="1:12" ht="24" customHeight="1">
      <c r="A40106" s="1355"/>
      <c r="B40106" s="1355"/>
      <c r="C40106" s="1433"/>
      <c r="E40106" s="1433"/>
      <c r="K40106" s="1433"/>
      <c r="L40106" s="1334"/>
    </row>
    <row r="40107" spans="1:12" ht="24" customHeight="1">
      <c r="A40107" s="1355"/>
      <c r="B40107" s="1355"/>
      <c r="C40107" s="1433"/>
      <c r="E40107" s="1433"/>
      <c r="K40107" s="1433"/>
      <c r="L40107" s="1334"/>
    </row>
    <row r="40108" spans="1:12" ht="24" customHeight="1">
      <c r="A40108" s="1355"/>
      <c r="B40108" s="1355"/>
      <c r="C40108" s="1433"/>
      <c r="E40108" s="1433"/>
      <c r="K40108" s="1433"/>
      <c r="L40108" s="1334"/>
    </row>
    <row r="40109" spans="1:12" ht="24" customHeight="1">
      <c r="A40109" s="1355"/>
      <c r="B40109" s="1355"/>
      <c r="C40109" s="1433"/>
      <c r="E40109" s="1433"/>
      <c r="K40109" s="1433"/>
      <c r="L40109" s="1334"/>
    </row>
    <row r="40110" spans="1:12" ht="24" customHeight="1">
      <c r="A40110" s="1355"/>
      <c r="B40110" s="1355"/>
      <c r="C40110" s="1433"/>
      <c r="E40110" s="1433"/>
      <c r="K40110" s="1433"/>
      <c r="L40110" s="1334"/>
    </row>
    <row r="40111" spans="1:12" ht="24" customHeight="1">
      <c r="A40111" s="1355"/>
      <c r="B40111" s="1355"/>
      <c r="C40111" s="1433"/>
      <c r="E40111" s="1433"/>
      <c r="K40111" s="1433"/>
      <c r="L40111" s="1334"/>
    </row>
    <row r="40112" spans="1:12" ht="24" customHeight="1">
      <c r="A40112" s="1355"/>
      <c r="B40112" s="1355"/>
      <c r="C40112" s="1433"/>
      <c r="E40112" s="1433"/>
      <c r="K40112" s="1433"/>
      <c r="L40112" s="1334"/>
    </row>
    <row r="40113" spans="1:12" ht="24" customHeight="1">
      <c r="A40113" s="1355"/>
      <c r="B40113" s="1355"/>
      <c r="C40113" s="1433"/>
      <c r="E40113" s="1433"/>
      <c r="K40113" s="1433"/>
      <c r="L40113" s="1334"/>
    </row>
    <row r="40114" spans="1:12" ht="24" customHeight="1">
      <c r="A40114" s="1355"/>
      <c r="B40114" s="1355"/>
      <c r="C40114" s="1433"/>
      <c r="E40114" s="1433"/>
      <c r="K40114" s="1433"/>
      <c r="L40114" s="1334"/>
    </row>
    <row r="40115" spans="1:12" ht="24" customHeight="1">
      <c r="A40115" s="1355"/>
      <c r="B40115" s="1355"/>
      <c r="C40115" s="1433"/>
      <c r="E40115" s="1433"/>
      <c r="K40115" s="1433"/>
      <c r="L40115" s="1334"/>
    </row>
    <row r="40116" spans="1:12" ht="24" customHeight="1">
      <c r="A40116" s="1355"/>
      <c r="B40116" s="1355"/>
      <c r="C40116" s="1433"/>
      <c r="E40116" s="1433"/>
      <c r="K40116" s="1433"/>
      <c r="L40116" s="1334"/>
    </row>
    <row r="40117" spans="1:12" ht="24" customHeight="1">
      <c r="A40117" s="1355"/>
      <c r="B40117" s="1355"/>
      <c r="C40117" s="1433"/>
      <c r="E40117" s="1433"/>
      <c r="K40117" s="1433"/>
      <c r="L40117" s="1334"/>
    </row>
    <row r="40118" spans="1:12" ht="24" customHeight="1">
      <c r="A40118" s="1355"/>
      <c r="B40118" s="1355"/>
      <c r="C40118" s="1433"/>
      <c r="E40118" s="1433"/>
      <c r="K40118" s="1433"/>
      <c r="L40118" s="1334"/>
    </row>
    <row r="40119" spans="1:12" ht="24" customHeight="1">
      <c r="A40119" s="1355"/>
      <c r="B40119" s="1355"/>
      <c r="C40119" s="1433"/>
      <c r="E40119" s="1433"/>
      <c r="K40119" s="1433"/>
      <c r="L40119" s="1334"/>
    </row>
    <row r="40120" spans="1:12" ht="24" customHeight="1">
      <c r="A40120" s="1355"/>
      <c r="B40120" s="1355"/>
      <c r="C40120" s="1433"/>
      <c r="E40120" s="1433"/>
      <c r="K40120" s="1433"/>
      <c r="L40120" s="1334"/>
    </row>
    <row r="40121" spans="1:12" ht="24" customHeight="1">
      <c r="A40121" s="1355"/>
      <c r="B40121" s="1355"/>
      <c r="C40121" s="1433"/>
      <c r="E40121" s="1433"/>
      <c r="K40121" s="1433"/>
      <c r="L40121" s="1334"/>
    </row>
    <row r="40122" spans="1:12" ht="24" customHeight="1">
      <c r="A40122" s="1355"/>
      <c r="B40122" s="1355"/>
      <c r="C40122" s="1433"/>
      <c r="E40122" s="1433"/>
      <c r="K40122" s="1433"/>
      <c r="L40122" s="1334"/>
    </row>
    <row r="40123" spans="1:12" ht="24" customHeight="1">
      <c r="A40123" s="1355"/>
      <c r="B40123" s="1355"/>
      <c r="C40123" s="1433"/>
      <c r="E40123" s="1433"/>
      <c r="K40123" s="1433"/>
      <c r="L40123" s="1334"/>
    </row>
    <row r="40124" spans="1:12" ht="24" customHeight="1">
      <c r="A40124" s="1355"/>
      <c r="B40124" s="1355"/>
      <c r="C40124" s="1433"/>
      <c r="E40124" s="1433"/>
      <c r="K40124" s="1433"/>
      <c r="L40124" s="1334"/>
    </row>
    <row r="40125" spans="1:12" ht="24" customHeight="1">
      <c r="A40125" s="1355"/>
      <c r="B40125" s="1355"/>
      <c r="C40125" s="1433"/>
      <c r="E40125" s="1433"/>
      <c r="K40125" s="1433"/>
      <c r="L40125" s="1334"/>
    </row>
    <row r="40126" spans="1:12" ht="24" customHeight="1">
      <c r="A40126" s="1355"/>
      <c r="B40126" s="1355"/>
      <c r="C40126" s="1433"/>
      <c r="E40126" s="1433"/>
      <c r="K40126" s="1433"/>
      <c r="L40126" s="1334"/>
    </row>
    <row r="40127" spans="1:12" ht="24" customHeight="1">
      <c r="A40127" s="1355"/>
      <c r="B40127" s="1355"/>
      <c r="C40127" s="1433"/>
      <c r="E40127" s="1433"/>
      <c r="K40127" s="1433"/>
      <c r="L40127" s="1334"/>
    </row>
    <row r="40128" spans="1:12" ht="24" customHeight="1">
      <c r="A40128" s="1355"/>
      <c r="B40128" s="1355"/>
      <c r="C40128" s="1433"/>
      <c r="E40128" s="1433"/>
      <c r="K40128" s="1433"/>
      <c r="L40128" s="1334"/>
    </row>
    <row r="40129" spans="1:12" ht="24" customHeight="1">
      <c r="A40129" s="1355"/>
      <c r="B40129" s="1355"/>
      <c r="C40129" s="1433"/>
      <c r="E40129" s="1433"/>
      <c r="K40129" s="1433"/>
      <c r="L40129" s="1334"/>
    </row>
    <row r="40130" spans="1:12" ht="24" customHeight="1">
      <c r="A40130" s="1355"/>
      <c r="B40130" s="1355"/>
      <c r="C40130" s="1433"/>
      <c r="E40130" s="1433"/>
      <c r="K40130" s="1433"/>
      <c r="L40130" s="1334"/>
    </row>
    <row r="40131" spans="1:12" ht="24" customHeight="1">
      <c r="A40131" s="1355"/>
      <c r="B40131" s="1355"/>
      <c r="C40131" s="1433"/>
      <c r="E40131" s="1433"/>
      <c r="K40131" s="1433"/>
      <c r="L40131" s="1334"/>
    </row>
    <row r="40132" spans="1:12" ht="24" customHeight="1">
      <c r="A40132" s="1355"/>
      <c r="B40132" s="1355"/>
      <c r="C40132" s="1433"/>
      <c r="E40132" s="1433"/>
      <c r="K40132" s="1433"/>
      <c r="L40132" s="1334"/>
    </row>
    <row r="40133" spans="1:12" ht="24" customHeight="1">
      <c r="A40133" s="1355"/>
      <c r="B40133" s="1355"/>
      <c r="C40133" s="1433"/>
      <c r="E40133" s="1433"/>
      <c r="K40133" s="1433"/>
      <c r="L40133" s="1334"/>
    </row>
    <row r="40134" spans="1:12" ht="24" customHeight="1">
      <c r="A40134" s="1355"/>
      <c r="B40134" s="1355"/>
      <c r="C40134" s="1433"/>
      <c r="E40134" s="1433"/>
      <c r="K40134" s="1433"/>
      <c r="L40134" s="1334"/>
    </row>
    <row r="40135" spans="1:12" ht="24" customHeight="1">
      <c r="A40135" s="1355"/>
      <c r="B40135" s="1355"/>
      <c r="C40135" s="1433"/>
      <c r="E40135" s="1433"/>
      <c r="K40135" s="1433"/>
      <c r="L40135" s="1334"/>
    </row>
    <row r="40136" spans="1:12" ht="24" customHeight="1">
      <c r="A40136" s="1355"/>
      <c r="B40136" s="1355"/>
      <c r="C40136" s="1433"/>
      <c r="E40136" s="1433"/>
      <c r="K40136" s="1433"/>
      <c r="L40136" s="1334"/>
    </row>
    <row r="40137" spans="1:12" ht="24" customHeight="1">
      <c r="A40137" s="1355"/>
      <c r="B40137" s="1355"/>
      <c r="C40137" s="1433"/>
      <c r="E40137" s="1433"/>
      <c r="K40137" s="1433"/>
      <c r="L40137" s="1334"/>
    </row>
    <row r="40138" spans="1:12" ht="24" customHeight="1">
      <c r="A40138" s="1355"/>
      <c r="B40138" s="1355"/>
      <c r="C40138" s="1433"/>
      <c r="E40138" s="1433"/>
      <c r="K40138" s="1433"/>
      <c r="L40138" s="1334"/>
    </row>
    <row r="40139" spans="1:12" ht="24" customHeight="1">
      <c r="A40139" s="1355"/>
      <c r="B40139" s="1355"/>
      <c r="C40139" s="1433"/>
      <c r="E40139" s="1433"/>
      <c r="K40139" s="1433"/>
      <c r="L40139" s="1334"/>
    </row>
    <row r="40140" spans="1:12" ht="24" customHeight="1">
      <c r="A40140" s="1355"/>
      <c r="B40140" s="1355"/>
      <c r="C40140" s="1433"/>
      <c r="E40140" s="1433"/>
      <c r="K40140" s="1433"/>
      <c r="L40140" s="1334"/>
    </row>
    <row r="40141" spans="1:12" ht="24" customHeight="1">
      <c r="A40141" s="1355"/>
      <c r="B40141" s="1355"/>
      <c r="C40141" s="1433"/>
      <c r="E40141" s="1433"/>
      <c r="K40141" s="1433"/>
      <c r="L40141" s="1334"/>
    </row>
    <row r="40142" spans="1:12" ht="24" customHeight="1">
      <c r="A40142" s="1355"/>
      <c r="B40142" s="1355"/>
      <c r="C40142" s="1433"/>
      <c r="E40142" s="1433"/>
      <c r="K40142" s="1433"/>
      <c r="L40142" s="1334"/>
    </row>
    <row r="40143" spans="1:12" ht="24" customHeight="1">
      <c r="A40143" s="1355"/>
      <c r="B40143" s="1355"/>
      <c r="C40143" s="1433"/>
      <c r="E40143" s="1433"/>
      <c r="K40143" s="1433"/>
      <c r="L40143" s="1334"/>
    </row>
    <row r="40144" spans="1:12" ht="24" customHeight="1">
      <c r="A40144" s="1355"/>
      <c r="B40144" s="1355"/>
      <c r="C40144" s="1433"/>
      <c r="E40144" s="1433"/>
      <c r="K40144" s="1433"/>
      <c r="L40144" s="1334"/>
    </row>
    <row r="40145" spans="1:12" ht="24" customHeight="1">
      <c r="A40145" s="1355"/>
      <c r="B40145" s="1355"/>
      <c r="C40145" s="1433"/>
      <c r="E40145" s="1433"/>
      <c r="K40145" s="1433"/>
      <c r="L40145" s="1334"/>
    </row>
    <row r="40146" spans="1:12" ht="24" customHeight="1">
      <c r="A40146" s="1355"/>
      <c r="B40146" s="1355"/>
      <c r="C40146" s="1433"/>
      <c r="E40146" s="1433"/>
      <c r="K40146" s="1433"/>
      <c r="L40146" s="1334"/>
    </row>
    <row r="40147" spans="1:12" ht="24" customHeight="1">
      <c r="A40147" s="1355"/>
      <c r="B40147" s="1355"/>
      <c r="C40147" s="1433"/>
      <c r="E40147" s="1433"/>
      <c r="K40147" s="1433"/>
      <c r="L40147" s="1334"/>
    </row>
    <row r="40148" spans="1:12" ht="24" customHeight="1">
      <c r="A40148" s="1355"/>
      <c r="B40148" s="1355"/>
      <c r="C40148" s="1433"/>
      <c r="E40148" s="1433"/>
      <c r="K40148" s="1433"/>
      <c r="L40148" s="1334"/>
    </row>
    <row r="40149" spans="1:12" ht="24" customHeight="1">
      <c r="A40149" s="1355"/>
      <c r="B40149" s="1355"/>
      <c r="C40149" s="1433"/>
      <c r="E40149" s="1433"/>
      <c r="K40149" s="1433"/>
      <c r="L40149" s="1334"/>
    </row>
    <row r="40150" spans="1:12" ht="24" customHeight="1">
      <c r="A40150" s="1355"/>
      <c r="B40150" s="1355"/>
      <c r="C40150" s="1433"/>
      <c r="E40150" s="1433"/>
      <c r="K40150" s="1433"/>
      <c r="L40150" s="1334"/>
    </row>
    <row r="40151" spans="1:12" ht="24" customHeight="1">
      <c r="A40151" s="1355"/>
      <c r="B40151" s="1355"/>
      <c r="C40151" s="1433"/>
      <c r="E40151" s="1433"/>
      <c r="K40151" s="1433"/>
      <c r="L40151" s="1334"/>
    </row>
    <row r="40152" spans="1:12" ht="24" customHeight="1">
      <c r="A40152" s="1355"/>
      <c r="B40152" s="1355"/>
      <c r="C40152" s="1433"/>
      <c r="E40152" s="1433"/>
      <c r="K40152" s="1433"/>
      <c r="L40152" s="1334"/>
    </row>
    <row r="40153" spans="1:12" ht="24" customHeight="1">
      <c r="A40153" s="1355"/>
      <c r="B40153" s="1355"/>
      <c r="C40153" s="1433"/>
      <c r="E40153" s="1433"/>
      <c r="K40153" s="1433"/>
      <c r="L40153" s="1334"/>
    </row>
    <row r="40154" spans="1:12" ht="24" customHeight="1">
      <c r="A40154" s="1355"/>
      <c r="B40154" s="1355"/>
      <c r="C40154" s="1433"/>
      <c r="E40154" s="1433"/>
      <c r="K40154" s="1433"/>
      <c r="L40154" s="1334"/>
    </row>
    <row r="40155" spans="1:12" ht="24" customHeight="1">
      <c r="A40155" s="1355"/>
      <c r="B40155" s="1355"/>
      <c r="C40155" s="1433"/>
      <c r="E40155" s="1433"/>
      <c r="K40155" s="1433"/>
      <c r="L40155" s="1334"/>
    </row>
    <row r="40156" spans="1:12" ht="24" customHeight="1">
      <c r="A40156" s="1355"/>
      <c r="B40156" s="1355"/>
      <c r="C40156" s="1433"/>
      <c r="E40156" s="1433"/>
      <c r="K40156" s="1433"/>
      <c r="L40156" s="1334"/>
    </row>
    <row r="40157" spans="1:12" ht="24" customHeight="1">
      <c r="A40157" s="1355"/>
      <c r="B40157" s="1355"/>
      <c r="C40157" s="1433"/>
      <c r="E40157" s="1433"/>
      <c r="K40157" s="1433"/>
      <c r="L40157" s="1334"/>
    </row>
    <row r="40158" spans="1:12" ht="24" customHeight="1">
      <c r="A40158" s="1355"/>
      <c r="B40158" s="1355"/>
      <c r="C40158" s="1433"/>
      <c r="E40158" s="1433"/>
      <c r="K40158" s="1433"/>
      <c r="L40158" s="1334"/>
    </row>
    <row r="40159" spans="1:12" ht="24" customHeight="1">
      <c r="A40159" s="1355"/>
      <c r="B40159" s="1355"/>
      <c r="C40159" s="1433"/>
      <c r="E40159" s="1433"/>
      <c r="K40159" s="1433"/>
      <c r="L40159" s="1334"/>
    </row>
    <row r="40160" spans="1:12" ht="24" customHeight="1">
      <c r="A40160" s="1355"/>
      <c r="B40160" s="1355"/>
      <c r="C40160" s="1433"/>
      <c r="E40160" s="1433"/>
      <c r="K40160" s="1433"/>
      <c r="L40160" s="1334"/>
    </row>
    <row r="40161" spans="1:12" ht="24" customHeight="1">
      <c r="A40161" s="1355"/>
      <c r="B40161" s="1355"/>
      <c r="C40161" s="1433"/>
      <c r="E40161" s="1433"/>
      <c r="K40161" s="1433"/>
      <c r="L40161" s="1334"/>
    </row>
    <row r="40162" spans="1:12" ht="24" customHeight="1">
      <c r="A40162" s="1355"/>
      <c r="B40162" s="1355"/>
      <c r="C40162" s="1433"/>
      <c r="E40162" s="1433"/>
      <c r="K40162" s="1433"/>
      <c r="L40162" s="1334"/>
    </row>
    <row r="40163" spans="1:12" ht="24" customHeight="1">
      <c r="A40163" s="1355"/>
      <c r="B40163" s="1355"/>
      <c r="C40163" s="1433"/>
      <c r="E40163" s="1433"/>
      <c r="K40163" s="1433"/>
      <c r="L40163" s="1334"/>
    </row>
    <row r="40164" spans="1:12" ht="24" customHeight="1">
      <c r="A40164" s="1355"/>
      <c r="B40164" s="1355"/>
      <c r="C40164" s="1433"/>
      <c r="E40164" s="1433"/>
      <c r="K40164" s="1433"/>
      <c r="L40164" s="1334"/>
    </row>
    <row r="40165" spans="1:12" ht="24" customHeight="1">
      <c r="A40165" s="1355"/>
      <c r="B40165" s="1355"/>
      <c r="C40165" s="1433"/>
      <c r="E40165" s="1433"/>
      <c r="K40165" s="1433"/>
      <c r="L40165" s="1334"/>
    </row>
    <row r="40166" spans="1:12" ht="24" customHeight="1">
      <c r="A40166" s="1355"/>
      <c r="B40166" s="1355"/>
      <c r="C40166" s="1433"/>
      <c r="E40166" s="1433"/>
      <c r="K40166" s="1433"/>
      <c r="L40166" s="1334"/>
    </row>
    <row r="40167" spans="1:12" ht="24" customHeight="1">
      <c r="A40167" s="1355"/>
      <c r="B40167" s="1355"/>
      <c r="C40167" s="1433"/>
      <c r="E40167" s="1433"/>
      <c r="K40167" s="1433"/>
      <c r="L40167" s="1334"/>
    </row>
    <row r="40168" spans="1:12" ht="24" customHeight="1">
      <c r="A40168" s="1355"/>
      <c r="B40168" s="1355"/>
      <c r="C40168" s="1433"/>
      <c r="E40168" s="1433"/>
      <c r="K40168" s="1433"/>
      <c r="L40168" s="1334"/>
    </row>
    <row r="40169" spans="1:12" ht="24" customHeight="1">
      <c r="A40169" s="1355"/>
      <c r="B40169" s="1355"/>
      <c r="C40169" s="1433"/>
      <c r="E40169" s="1433"/>
      <c r="K40169" s="1433"/>
      <c r="L40169" s="1334"/>
    </row>
    <row r="40170" spans="1:12" ht="24" customHeight="1">
      <c r="A40170" s="1355"/>
      <c r="B40170" s="1355"/>
      <c r="C40170" s="1433"/>
      <c r="E40170" s="1433"/>
      <c r="K40170" s="1433"/>
      <c r="L40170" s="1334"/>
    </row>
    <row r="40171" spans="1:12" ht="24" customHeight="1">
      <c r="A40171" s="1355"/>
      <c r="B40171" s="1355"/>
      <c r="C40171" s="1433"/>
      <c r="E40171" s="1433"/>
      <c r="K40171" s="1433"/>
      <c r="L40171" s="1334"/>
    </row>
    <row r="40172" spans="1:12" ht="24" customHeight="1">
      <c r="A40172" s="1355"/>
      <c r="B40172" s="1355"/>
      <c r="C40172" s="1433"/>
      <c r="E40172" s="1433"/>
      <c r="K40172" s="1433"/>
      <c r="L40172" s="1334"/>
    </row>
    <row r="40173" spans="1:12" ht="24" customHeight="1">
      <c r="A40173" s="1355"/>
      <c r="B40173" s="1355"/>
      <c r="C40173" s="1433"/>
      <c r="E40173" s="1433"/>
      <c r="K40173" s="1433"/>
      <c r="L40173" s="1334"/>
    </row>
    <row r="40174" spans="1:12" ht="24" customHeight="1">
      <c r="A40174" s="1355"/>
      <c r="B40174" s="1355"/>
      <c r="C40174" s="1433"/>
      <c r="E40174" s="1433"/>
      <c r="K40174" s="1433"/>
      <c r="L40174" s="1334"/>
    </row>
    <row r="40175" spans="1:12" ht="24" customHeight="1">
      <c r="A40175" s="1355"/>
      <c r="B40175" s="1355"/>
      <c r="C40175" s="1433"/>
      <c r="E40175" s="1433"/>
      <c r="K40175" s="1433"/>
      <c r="L40175" s="1334"/>
    </row>
    <row r="40176" spans="1:12" ht="24" customHeight="1">
      <c r="A40176" s="1355"/>
      <c r="B40176" s="1355"/>
      <c r="C40176" s="1433"/>
      <c r="E40176" s="1433"/>
      <c r="K40176" s="1433"/>
      <c r="L40176" s="1334"/>
    </row>
    <row r="40177" spans="1:12" ht="24" customHeight="1">
      <c r="A40177" s="1355"/>
      <c r="B40177" s="1355"/>
      <c r="C40177" s="1433"/>
      <c r="E40177" s="1433"/>
      <c r="K40177" s="1433"/>
      <c r="L40177" s="1334"/>
    </row>
    <row r="40178" spans="1:12" ht="24" customHeight="1">
      <c r="A40178" s="1355"/>
      <c r="B40178" s="1355"/>
      <c r="C40178" s="1433"/>
      <c r="E40178" s="1433"/>
      <c r="K40178" s="1433"/>
      <c r="L40178" s="1334"/>
    </row>
    <row r="40179" spans="1:12" ht="24" customHeight="1">
      <c r="A40179" s="1355"/>
      <c r="B40179" s="1355"/>
      <c r="C40179" s="1433"/>
      <c r="E40179" s="1433"/>
      <c r="K40179" s="1433"/>
      <c r="L40179" s="1334"/>
    </row>
    <row r="40180" spans="1:12" ht="24" customHeight="1">
      <c r="A40180" s="1355"/>
      <c r="B40180" s="1355"/>
      <c r="C40180" s="1433"/>
      <c r="E40180" s="1433"/>
      <c r="K40180" s="1433"/>
      <c r="L40180" s="1334"/>
    </row>
    <row r="40181" spans="1:12" ht="24" customHeight="1">
      <c r="A40181" s="1355"/>
      <c r="B40181" s="1355"/>
      <c r="C40181" s="1433"/>
      <c r="E40181" s="1433"/>
      <c r="K40181" s="1433"/>
      <c r="L40181" s="1334"/>
    </row>
    <row r="40182" spans="1:12" ht="24" customHeight="1">
      <c r="A40182" s="1355"/>
      <c r="B40182" s="1355"/>
      <c r="C40182" s="1433"/>
      <c r="E40182" s="1433"/>
      <c r="K40182" s="1433"/>
      <c r="L40182" s="1334"/>
    </row>
    <row r="40183" spans="1:12" ht="24" customHeight="1">
      <c r="A40183" s="1355"/>
      <c r="B40183" s="1355"/>
      <c r="C40183" s="1433"/>
      <c r="E40183" s="1433"/>
      <c r="K40183" s="1433"/>
      <c r="L40183" s="1334"/>
    </row>
    <row r="40184" spans="1:12" ht="24" customHeight="1">
      <c r="A40184" s="1355"/>
      <c r="B40184" s="1355"/>
      <c r="C40184" s="1433"/>
      <c r="E40184" s="1433"/>
      <c r="K40184" s="1433"/>
      <c r="L40184" s="1334"/>
    </row>
    <row r="40185" spans="1:12" ht="24" customHeight="1">
      <c r="A40185" s="1355"/>
      <c r="B40185" s="1355"/>
      <c r="C40185" s="1433"/>
      <c r="E40185" s="1433"/>
      <c r="K40185" s="1433"/>
      <c r="L40185" s="1334"/>
    </row>
    <row r="40186" spans="1:12" ht="24" customHeight="1">
      <c r="A40186" s="1355"/>
      <c r="B40186" s="1355"/>
      <c r="C40186" s="1433"/>
      <c r="E40186" s="1433"/>
      <c r="K40186" s="1433"/>
      <c r="L40186" s="1334"/>
    </row>
    <row r="40187" spans="1:12" ht="24" customHeight="1">
      <c r="A40187" s="1355"/>
      <c r="B40187" s="1355"/>
      <c r="C40187" s="1433"/>
      <c r="E40187" s="1433"/>
      <c r="K40187" s="1433"/>
      <c r="L40187" s="1334"/>
    </row>
    <row r="40188" spans="1:12" ht="24" customHeight="1">
      <c r="A40188" s="1355"/>
      <c r="B40188" s="1355"/>
      <c r="C40188" s="1433"/>
      <c r="E40188" s="1433"/>
      <c r="K40188" s="1433"/>
      <c r="L40188" s="1334"/>
    </row>
    <row r="40189" spans="1:12" ht="24" customHeight="1">
      <c r="A40189" s="1355"/>
      <c r="B40189" s="1355"/>
      <c r="C40189" s="1433"/>
      <c r="E40189" s="1433"/>
      <c r="K40189" s="1433"/>
      <c r="L40189" s="1334"/>
    </row>
    <row r="40190" spans="1:12" ht="24" customHeight="1">
      <c r="A40190" s="1355"/>
      <c r="B40190" s="1355"/>
      <c r="C40190" s="1433"/>
      <c r="E40190" s="1433"/>
      <c r="K40190" s="1433"/>
      <c r="L40190" s="1334"/>
    </row>
    <row r="40191" spans="1:12" ht="24" customHeight="1">
      <c r="A40191" s="1355"/>
      <c r="B40191" s="1355"/>
      <c r="C40191" s="1433"/>
      <c r="E40191" s="1433"/>
      <c r="K40191" s="1433"/>
      <c r="L40191" s="1334"/>
    </row>
    <row r="40192" spans="1:12" ht="24" customHeight="1">
      <c r="A40192" s="1355"/>
      <c r="B40192" s="1355"/>
      <c r="C40192" s="1433"/>
      <c r="E40192" s="1433"/>
      <c r="K40192" s="1433"/>
      <c r="L40192" s="1334"/>
    </row>
    <row r="40193" spans="1:12" ht="24" customHeight="1">
      <c r="A40193" s="1355"/>
      <c r="B40193" s="1355"/>
      <c r="C40193" s="1433"/>
      <c r="E40193" s="1433"/>
      <c r="K40193" s="1433"/>
      <c r="L40193" s="1334"/>
    </row>
    <row r="40194" spans="1:12" ht="24" customHeight="1">
      <c r="A40194" s="1355"/>
      <c r="B40194" s="1355"/>
      <c r="C40194" s="1433"/>
      <c r="E40194" s="1433"/>
      <c r="K40194" s="1433"/>
      <c r="L40194" s="1334"/>
    </row>
    <row r="40195" spans="1:12" ht="24" customHeight="1">
      <c r="A40195" s="1355"/>
      <c r="B40195" s="1355"/>
      <c r="C40195" s="1433"/>
      <c r="E40195" s="1433"/>
      <c r="K40195" s="1433"/>
      <c r="L40195" s="1334"/>
    </row>
    <row r="40196" spans="1:12" ht="24" customHeight="1">
      <c r="A40196" s="1355"/>
      <c r="B40196" s="1355"/>
      <c r="C40196" s="1433"/>
      <c r="E40196" s="1433"/>
      <c r="K40196" s="1433"/>
      <c r="L40196" s="1334"/>
    </row>
    <row r="40197" spans="1:12" ht="24" customHeight="1">
      <c r="A40197" s="1355"/>
      <c r="B40197" s="1355"/>
      <c r="C40197" s="1433"/>
      <c r="E40197" s="1433"/>
      <c r="K40197" s="1433"/>
      <c r="L40197" s="1334"/>
    </row>
    <row r="40198" spans="1:12" ht="24" customHeight="1">
      <c r="A40198" s="1355"/>
      <c r="B40198" s="1355"/>
      <c r="C40198" s="1433"/>
      <c r="E40198" s="1433"/>
      <c r="K40198" s="1433"/>
      <c r="L40198" s="1334"/>
    </row>
    <row r="40199" spans="1:12" ht="24" customHeight="1">
      <c r="A40199" s="1355"/>
      <c r="B40199" s="1355"/>
      <c r="C40199" s="1433"/>
      <c r="E40199" s="1433"/>
      <c r="K40199" s="1433"/>
      <c r="L40199" s="1334"/>
    </row>
    <row r="40200" spans="1:12" ht="24" customHeight="1">
      <c r="A40200" s="1355"/>
      <c r="B40200" s="1355"/>
      <c r="C40200" s="1433"/>
      <c r="E40200" s="1433"/>
      <c r="K40200" s="1433"/>
      <c r="L40200" s="1334"/>
    </row>
    <row r="40201" spans="1:12" ht="24" customHeight="1">
      <c r="A40201" s="1355"/>
      <c r="B40201" s="1355"/>
      <c r="C40201" s="1433"/>
      <c r="E40201" s="1433"/>
      <c r="K40201" s="1433"/>
      <c r="L40201" s="1334"/>
    </row>
    <row r="40202" spans="1:12" ht="24" customHeight="1">
      <c r="A40202" s="1355"/>
      <c r="B40202" s="1355"/>
      <c r="C40202" s="1433"/>
      <c r="E40202" s="1433"/>
      <c r="K40202" s="1433"/>
      <c r="L40202" s="1334"/>
    </row>
    <row r="40203" spans="1:12" ht="24" customHeight="1">
      <c r="A40203" s="1355"/>
      <c r="B40203" s="1355"/>
      <c r="C40203" s="1433"/>
      <c r="E40203" s="1433"/>
      <c r="K40203" s="1433"/>
      <c r="L40203" s="1334"/>
    </row>
    <row r="40204" spans="1:12" ht="24" customHeight="1">
      <c r="A40204" s="1355"/>
      <c r="B40204" s="1355"/>
      <c r="C40204" s="1433"/>
      <c r="E40204" s="1433"/>
      <c r="K40204" s="1433"/>
      <c r="L40204" s="1334"/>
    </row>
    <row r="40205" spans="1:12" ht="24" customHeight="1">
      <c r="A40205" s="1355"/>
      <c r="B40205" s="1355"/>
      <c r="C40205" s="1433"/>
      <c r="E40205" s="1433"/>
      <c r="K40205" s="1433"/>
      <c r="L40205" s="1334"/>
    </row>
    <row r="40206" spans="1:12" ht="24" customHeight="1">
      <c r="A40206" s="1355"/>
      <c r="B40206" s="1355"/>
      <c r="C40206" s="1433"/>
      <c r="E40206" s="1433"/>
      <c r="K40206" s="1433"/>
      <c r="L40206" s="1334"/>
    </row>
    <row r="40207" spans="1:12" ht="24" customHeight="1">
      <c r="A40207" s="1355"/>
      <c r="B40207" s="1355"/>
      <c r="C40207" s="1433"/>
      <c r="E40207" s="1433"/>
      <c r="K40207" s="1433"/>
      <c r="L40207" s="1334"/>
    </row>
    <row r="40208" spans="1:12" ht="24" customHeight="1">
      <c r="A40208" s="1355"/>
      <c r="B40208" s="1355"/>
      <c r="C40208" s="1433"/>
      <c r="E40208" s="1433"/>
      <c r="K40208" s="1433"/>
      <c r="L40208" s="1334"/>
    </row>
    <row r="40209" spans="1:12" ht="24" customHeight="1">
      <c r="A40209" s="1355"/>
      <c r="B40209" s="1355"/>
      <c r="C40209" s="1433"/>
      <c r="E40209" s="1433"/>
      <c r="K40209" s="1433"/>
      <c r="L40209" s="1334"/>
    </row>
    <row r="40210" spans="1:12" ht="24" customHeight="1">
      <c r="A40210" s="1355"/>
      <c r="B40210" s="1355"/>
      <c r="C40210" s="1433"/>
      <c r="E40210" s="1433"/>
      <c r="K40210" s="1433"/>
      <c r="L40210" s="1334"/>
    </row>
    <row r="40211" spans="1:12" ht="24" customHeight="1">
      <c r="A40211" s="1355"/>
      <c r="B40211" s="1355"/>
      <c r="C40211" s="1433"/>
      <c r="E40211" s="1433"/>
      <c r="K40211" s="1433"/>
      <c r="L40211" s="1334"/>
    </row>
    <row r="40212" spans="1:12" ht="24" customHeight="1">
      <c r="A40212" s="1355"/>
      <c r="B40212" s="1355"/>
      <c r="C40212" s="1433"/>
      <c r="E40212" s="1433"/>
      <c r="K40212" s="1433"/>
      <c r="L40212" s="1334"/>
    </row>
    <row r="40213" spans="1:12" ht="24" customHeight="1">
      <c r="A40213" s="1355"/>
      <c r="B40213" s="1355"/>
      <c r="C40213" s="1433"/>
      <c r="E40213" s="1433"/>
      <c r="K40213" s="1433"/>
      <c r="L40213" s="1334"/>
    </row>
    <row r="40214" spans="1:12" ht="24" customHeight="1">
      <c r="A40214" s="1355"/>
      <c r="B40214" s="1355"/>
      <c r="C40214" s="1433"/>
      <c r="E40214" s="1433"/>
      <c r="K40214" s="1433"/>
      <c r="L40214" s="1334"/>
    </row>
    <row r="40215" spans="1:12" ht="24" customHeight="1">
      <c r="A40215" s="1355"/>
      <c r="B40215" s="1355"/>
      <c r="C40215" s="1433"/>
      <c r="E40215" s="1433"/>
      <c r="K40215" s="1433"/>
      <c r="L40215" s="1334"/>
    </row>
    <row r="40216" spans="1:12" ht="24" customHeight="1">
      <c r="A40216" s="1355"/>
      <c r="B40216" s="1355"/>
      <c r="C40216" s="1433"/>
      <c r="E40216" s="1433"/>
      <c r="K40216" s="1433"/>
      <c r="L40216" s="1334"/>
    </row>
    <row r="40217" spans="1:12" ht="24" customHeight="1">
      <c r="A40217" s="1355"/>
      <c r="B40217" s="1355"/>
      <c r="C40217" s="1433"/>
      <c r="E40217" s="1433"/>
      <c r="K40217" s="1433"/>
      <c r="L40217" s="1334"/>
    </row>
    <row r="40218" spans="1:12" ht="24" customHeight="1">
      <c r="A40218" s="1355"/>
      <c r="B40218" s="1355"/>
      <c r="C40218" s="1433"/>
      <c r="E40218" s="1433"/>
      <c r="K40218" s="1433"/>
      <c r="L40218" s="1334"/>
    </row>
    <row r="40219" spans="1:12" ht="24" customHeight="1">
      <c r="A40219" s="1355"/>
      <c r="B40219" s="1355"/>
      <c r="C40219" s="1433"/>
      <c r="E40219" s="1433"/>
      <c r="K40219" s="1433"/>
      <c r="L40219" s="1334"/>
    </row>
    <row r="40220" spans="1:12" ht="24" customHeight="1">
      <c r="A40220" s="1355"/>
      <c r="B40220" s="1355"/>
      <c r="C40220" s="1433"/>
      <c r="E40220" s="1433"/>
      <c r="K40220" s="1433"/>
      <c r="L40220" s="1334"/>
    </row>
    <row r="40221" spans="1:12" ht="24" customHeight="1">
      <c r="A40221" s="1355"/>
      <c r="B40221" s="1355"/>
      <c r="C40221" s="1433"/>
      <c r="E40221" s="1433"/>
      <c r="K40221" s="1433"/>
      <c r="L40221" s="1334"/>
    </row>
    <row r="40222" spans="1:12" ht="24" customHeight="1">
      <c r="A40222" s="1355"/>
      <c r="B40222" s="1355"/>
      <c r="C40222" s="1433"/>
      <c r="E40222" s="1433"/>
      <c r="K40222" s="1433"/>
      <c r="L40222" s="1334"/>
    </row>
    <row r="40223" spans="1:12" ht="24" customHeight="1">
      <c r="A40223" s="1355"/>
      <c r="B40223" s="1355"/>
      <c r="C40223" s="1433"/>
      <c r="E40223" s="1433"/>
      <c r="K40223" s="1433"/>
      <c r="L40223" s="1334"/>
    </row>
    <row r="40224" spans="1:12" ht="24" customHeight="1">
      <c r="A40224" s="1355"/>
      <c r="B40224" s="1355"/>
      <c r="C40224" s="1433"/>
      <c r="E40224" s="1433"/>
      <c r="K40224" s="1433"/>
      <c r="L40224" s="1334"/>
    </row>
    <row r="40225" spans="1:12" ht="24" customHeight="1">
      <c r="A40225" s="1355"/>
      <c r="B40225" s="1355"/>
      <c r="C40225" s="1433"/>
      <c r="E40225" s="1433"/>
      <c r="K40225" s="1433"/>
      <c r="L40225" s="1334"/>
    </row>
    <row r="40226" spans="1:12" ht="24" customHeight="1">
      <c r="A40226" s="1355"/>
      <c r="B40226" s="1355"/>
      <c r="C40226" s="1433"/>
      <c r="E40226" s="1433"/>
      <c r="K40226" s="1433"/>
      <c r="L40226" s="1334"/>
    </row>
    <row r="40227" spans="1:12" ht="24" customHeight="1">
      <c r="A40227" s="1355"/>
      <c r="B40227" s="1355"/>
      <c r="C40227" s="1433"/>
      <c r="E40227" s="1433"/>
      <c r="K40227" s="1433"/>
      <c r="L40227" s="1334"/>
    </row>
    <row r="40228" spans="1:12" ht="24" customHeight="1">
      <c r="A40228" s="1355"/>
      <c r="B40228" s="1355"/>
      <c r="C40228" s="1433"/>
      <c r="E40228" s="1433"/>
      <c r="K40228" s="1433"/>
      <c r="L40228" s="1334"/>
    </row>
    <row r="40229" spans="1:12" ht="24" customHeight="1">
      <c r="A40229" s="1355"/>
      <c r="B40229" s="1355"/>
      <c r="C40229" s="1433"/>
      <c r="E40229" s="1433"/>
      <c r="K40229" s="1433"/>
      <c r="L40229" s="1334"/>
    </row>
    <row r="40230" spans="1:12" ht="24" customHeight="1">
      <c r="A40230" s="1355"/>
      <c r="B40230" s="1355"/>
      <c r="C40230" s="1433"/>
      <c r="E40230" s="1433"/>
      <c r="K40230" s="1433"/>
      <c r="L40230" s="1334"/>
    </row>
    <row r="40231" spans="1:12" ht="24" customHeight="1">
      <c r="A40231" s="1355"/>
      <c r="B40231" s="1355"/>
      <c r="C40231" s="1433"/>
      <c r="E40231" s="1433"/>
      <c r="K40231" s="1433"/>
      <c r="L40231" s="1334"/>
    </row>
    <row r="40232" spans="1:12" ht="24" customHeight="1">
      <c r="A40232" s="1355"/>
      <c r="B40232" s="1355"/>
      <c r="C40232" s="1433"/>
      <c r="E40232" s="1433"/>
      <c r="K40232" s="1433"/>
      <c r="L40232" s="1334"/>
    </row>
    <row r="40233" spans="1:12" ht="24" customHeight="1">
      <c r="A40233" s="1355"/>
      <c r="B40233" s="1355"/>
      <c r="C40233" s="1433"/>
      <c r="E40233" s="1433"/>
      <c r="K40233" s="1433"/>
      <c r="L40233" s="1334"/>
    </row>
    <row r="40234" spans="1:12" ht="24" customHeight="1">
      <c r="A40234" s="1355"/>
      <c r="B40234" s="1355"/>
      <c r="C40234" s="1433"/>
      <c r="E40234" s="1433"/>
      <c r="K40234" s="1433"/>
      <c r="L40234" s="1334"/>
    </row>
    <row r="40235" spans="1:12" ht="24" customHeight="1">
      <c r="A40235" s="1355"/>
      <c r="B40235" s="1355"/>
      <c r="C40235" s="1433"/>
      <c r="E40235" s="1433"/>
      <c r="K40235" s="1433"/>
      <c r="L40235" s="1334"/>
    </row>
    <row r="40236" spans="1:12" ht="24" customHeight="1">
      <c r="A40236" s="1355"/>
      <c r="B40236" s="1355"/>
      <c r="C40236" s="1433"/>
      <c r="E40236" s="1433"/>
      <c r="K40236" s="1433"/>
      <c r="L40236" s="1334"/>
    </row>
    <row r="40237" spans="1:12" ht="24" customHeight="1">
      <c r="A40237" s="1355"/>
      <c r="B40237" s="1355"/>
      <c r="C40237" s="1433"/>
      <c r="E40237" s="1433"/>
      <c r="K40237" s="1433"/>
      <c r="L40237" s="1334"/>
    </row>
    <row r="40238" spans="1:12" ht="24" customHeight="1">
      <c r="A40238" s="1355"/>
      <c r="B40238" s="1355"/>
      <c r="C40238" s="1433"/>
      <c r="E40238" s="1433"/>
      <c r="K40238" s="1433"/>
      <c r="L40238" s="1334"/>
    </row>
    <row r="40239" spans="1:12" ht="24" customHeight="1">
      <c r="A40239" s="1355"/>
      <c r="B40239" s="1355"/>
      <c r="C40239" s="1433"/>
      <c r="E40239" s="1433"/>
      <c r="K40239" s="1433"/>
      <c r="L40239" s="1334"/>
    </row>
    <row r="40240" spans="1:12" ht="24" customHeight="1">
      <c r="A40240" s="1355"/>
      <c r="B40240" s="1355"/>
      <c r="C40240" s="1433"/>
      <c r="E40240" s="1433"/>
      <c r="K40240" s="1433"/>
      <c r="L40240" s="1334"/>
    </row>
    <row r="40241" spans="1:12" ht="24" customHeight="1">
      <c r="A40241" s="1355"/>
      <c r="B40241" s="1355"/>
      <c r="C40241" s="1433"/>
      <c r="E40241" s="1433"/>
      <c r="K40241" s="1433"/>
      <c r="L40241" s="1334"/>
    </row>
    <row r="40242" spans="1:12" ht="24" customHeight="1">
      <c r="A40242" s="1355"/>
      <c r="B40242" s="1355"/>
      <c r="C40242" s="1433"/>
      <c r="E40242" s="1433"/>
      <c r="K40242" s="1433"/>
      <c r="L40242" s="1334"/>
    </row>
    <row r="40243" spans="1:12" ht="24" customHeight="1">
      <c r="A40243" s="1355"/>
      <c r="B40243" s="1355"/>
      <c r="C40243" s="1433"/>
      <c r="E40243" s="1433"/>
      <c r="K40243" s="1433"/>
      <c r="L40243" s="1334"/>
    </row>
    <row r="40244" spans="1:12" ht="24" customHeight="1">
      <c r="A40244" s="1355"/>
      <c r="B40244" s="1355"/>
      <c r="C40244" s="1433"/>
      <c r="E40244" s="1433"/>
      <c r="K40244" s="1433"/>
      <c r="L40244" s="1334"/>
    </row>
    <row r="40245" spans="1:12" ht="24" customHeight="1">
      <c r="A40245" s="1355"/>
      <c r="B40245" s="1355"/>
      <c r="C40245" s="1433"/>
      <c r="E40245" s="1433"/>
      <c r="K40245" s="1433"/>
      <c r="L40245" s="1334"/>
    </row>
    <row r="40246" spans="1:12" ht="24" customHeight="1">
      <c r="A40246" s="1355"/>
      <c r="B40246" s="1355"/>
      <c r="C40246" s="1433"/>
      <c r="E40246" s="1433"/>
      <c r="K40246" s="1433"/>
      <c r="L40246" s="1334"/>
    </row>
    <row r="40247" spans="1:12" ht="24" customHeight="1">
      <c r="A40247" s="1355"/>
      <c r="B40247" s="1355"/>
      <c r="C40247" s="1433"/>
      <c r="E40247" s="1433"/>
      <c r="K40247" s="1433"/>
      <c r="L40247" s="1334"/>
    </row>
    <row r="40248" spans="1:12" ht="24" customHeight="1">
      <c r="A40248" s="1355"/>
      <c r="B40248" s="1355"/>
      <c r="C40248" s="1433"/>
      <c r="E40248" s="1433"/>
      <c r="K40248" s="1433"/>
      <c r="L40248" s="1334"/>
    </row>
    <row r="40249" spans="1:12" ht="24" customHeight="1">
      <c r="A40249" s="1355"/>
      <c r="B40249" s="1355"/>
      <c r="C40249" s="1433"/>
      <c r="E40249" s="1433"/>
      <c r="K40249" s="1433"/>
      <c r="L40249" s="1334"/>
    </row>
    <row r="40250" spans="1:12" ht="24" customHeight="1">
      <c r="A40250" s="1355"/>
      <c r="B40250" s="1355"/>
      <c r="C40250" s="1433"/>
      <c r="E40250" s="1433"/>
      <c r="K40250" s="1433"/>
      <c r="L40250" s="1334"/>
    </row>
    <row r="40251" spans="1:12" ht="24" customHeight="1">
      <c r="A40251" s="1355"/>
      <c r="B40251" s="1355"/>
      <c r="C40251" s="1433"/>
      <c r="E40251" s="1433"/>
      <c r="K40251" s="1433"/>
      <c r="L40251" s="1334"/>
    </row>
    <row r="40252" spans="1:12" ht="24" customHeight="1">
      <c r="A40252" s="1355"/>
      <c r="B40252" s="1355"/>
      <c r="C40252" s="1433"/>
      <c r="E40252" s="1433"/>
      <c r="K40252" s="1433"/>
      <c r="L40252" s="1334"/>
    </row>
    <row r="40253" spans="1:12" ht="24" customHeight="1">
      <c r="A40253" s="1355"/>
      <c r="B40253" s="1355"/>
      <c r="C40253" s="1433"/>
      <c r="E40253" s="1433"/>
      <c r="K40253" s="1433"/>
      <c r="L40253" s="1334"/>
    </row>
    <row r="40254" spans="1:12" ht="24" customHeight="1">
      <c r="A40254" s="1355"/>
      <c r="B40254" s="1355"/>
      <c r="C40254" s="1433"/>
      <c r="E40254" s="1433"/>
      <c r="K40254" s="1433"/>
      <c r="L40254" s="1334"/>
    </row>
    <row r="40255" spans="1:12" ht="24" customHeight="1">
      <c r="A40255" s="1355"/>
      <c r="B40255" s="1355"/>
      <c r="C40255" s="1433"/>
      <c r="E40255" s="1433"/>
      <c r="K40255" s="1433"/>
      <c r="L40255" s="1334"/>
    </row>
    <row r="40256" spans="1:12" ht="24" customHeight="1">
      <c r="A40256" s="1355"/>
      <c r="B40256" s="1355"/>
      <c r="C40256" s="1433"/>
      <c r="E40256" s="1433"/>
      <c r="K40256" s="1433"/>
      <c r="L40256" s="1334"/>
    </row>
    <row r="40257" spans="1:12" ht="24" customHeight="1">
      <c r="A40257" s="1355"/>
      <c r="B40257" s="1355"/>
      <c r="C40257" s="1433"/>
      <c r="E40257" s="1433"/>
      <c r="K40257" s="1433"/>
      <c r="L40257" s="1334"/>
    </row>
    <row r="40258" spans="1:12" ht="24" customHeight="1">
      <c r="A40258" s="1355"/>
      <c r="B40258" s="1355"/>
      <c r="C40258" s="1433"/>
      <c r="E40258" s="1433"/>
      <c r="K40258" s="1433"/>
      <c r="L40258" s="1334"/>
    </row>
    <row r="40259" spans="1:12" ht="24" customHeight="1">
      <c r="A40259" s="1355"/>
      <c r="B40259" s="1355"/>
      <c r="C40259" s="1433"/>
      <c r="E40259" s="1433"/>
      <c r="K40259" s="1433"/>
      <c r="L40259" s="1334"/>
    </row>
    <row r="40260" spans="1:12" ht="24" customHeight="1">
      <c r="A40260" s="1355"/>
      <c r="B40260" s="1355"/>
      <c r="C40260" s="1433"/>
      <c r="E40260" s="1433"/>
      <c r="K40260" s="1433"/>
      <c r="L40260" s="1334"/>
    </row>
    <row r="40261" spans="1:12" ht="24" customHeight="1">
      <c r="A40261" s="1355"/>
      <c r="B40261" s="1355"/>
      <c r="C40261" s="1433"/>
      <c r="E40261" s="1433"/>
      <c r="K40261" s="1433"/>
      <c r="L40261" s="1334"/>
    </row>
    <row r="40262" spans="1:12" ht="24" customHeight="1">
      <c r="A40262" s="1355"/>
      <c r="B40262" s="1355"/>
      <c r="C40262" s="1433"/>
      <c r="E40262" s="1433"/>
      <c r="K40262" s="1433"/>
      <c r="L40262" s="1334"/>
    </row>
    <row r="40263" spans="1:12" ht="24" customHeight="1">
      <c r="A40263" s="1355"/>
      <c r="B40263" s="1355"/>
      <c r="C40263" s="1433"/>
      <c r="E40263" s="1433"/>
      <c r="K40263" s="1433"/>
      <c r="L40263" s="1334"/>
    </row>
    <row r="40264" spans="1:12" ht="24" customHeight="1">
      <c r="A40264" s="1355"/>
      <c r="B40264" s="1355"/>
      <c r="C40264" s="1433"/>
      <c r="E40264" s="1433"/>
      <c r="K40264" s="1433"/>
      <c r="L40264" s="1334"/>
    </row>
    <row r="40265" spans="1:12" ht="24" customHeight="1">
      <c r="A40265" s="1355"/>
      <c r="B40265" s="1355"/>
      <c r="C40265" s="1433"/>
      <c r="E40265" s="1433"/>
      <c r="K40265" s="1433"/>
      <c r="L40265" s="1334"/>
    </row>
    <row r="40266" spans="1:12" ht="24" customHeight="1">
      <c r="A40266" s="1355"/>
      <c r="B40266" s="1355"/>
      <c r="C40266" s="1433"/>
      <c r="E40266" s="1433"/>
      <c r="K40266" s="1433"/>
      <c r="L40266" s="1334"/>
    </row>
    <row r="40267" spans="1:12" ht="24" customHeight="1">
      <c r="A40267" s="1355"/>
      <c r="B40267" s="1355"/>
      <c r="C40267" s="1433"/>
      <c r="E40267" s="1433"/>
      <c r="K40267" s="1433"/>
      <c r="L40267" s="1334"/>
    </row>
    <row r="40268" spans="1:12" ht="24" customHeight="1">
      <c r="A40268" s="1355"/>
      <c r="B40268" s="1355"/>
      <c r="C40268" s="1433"/>
      <c r="E40268" s="1433"/>
      <c r="K40268" s="1433"/>
      <c r="L40268" s="1334"/>
    </row>
    <row r="40269" spans="1:12" ht="24" customHeight="1">
      <c r="A40269" s="1355"/>
      <c r="B40269" s="1355"/>
      <c r="C40269" s="1433"/>
      <c r="E40269" s="1433"/>
      <c r="K40269" s="1433"/>
      <c r="L40269" s="1334"/>
    </row>
    <row r="40270" spans="1:12" ht="24" customHeight="1">
      <c r="A40270" s="1355"/>
      <c r="B40270" s="1355"/>
      <c r="C40270" s="1433"/>
      <c r="E40270" s="1433"/>
      <c r="K40270" s="1433"/>
      <c r="L40270" s="1334"/>
    </row>
    <row r="40271" spans="1:12" ht="24" customHeight="1">
      <c r="A40271" s="1355"/>
      <c r="B40271" s="1355"/>
      <c r="C40271" s="1433"/>
      <c r="E40271" s="1433"/>
      <c r="K40271" s="1433"/>
      <c r="L40271" s="1334"/>
    </row>
    <row r="40272" spans="1:12" ht="24" customHeight="1">
      <c r="A40272" s="1355"/>
      <c r="B40272" s="1355"/>
      <c r="C40272" s="1433"/>
      <c r="E40272" s="1433"/>
      <c r="K40272" s="1433"/>
      <c r="L40272" s="1334"/>
    </row>
    <row r="40273" spans="1:12" ht="24" customHeight="1">
      <c r="A40273" s="1355"/>
      <c r="B40273" s="1355"/>
      <c r="C40273" s="1433"/>
      <c r="E40273" s="1433"/>
      <c r="K40273" s="1433"/>
      <c r="L40273" s="1334"/>
    </row>
    <row r="40274" spans="1:12" ht="24" customHeight="1">
      <c r="A40274" s="1355"/>
      <c r="B40274" s="1355"/>
      <c r="C40274" s="1433"/>
      <c r="E40274" s="1433"/>
      <c r="K40274" s="1433"/>
      <c r="L40274" s="1334"/>
    </row>
    <row r="40275" spans="1:12" ht="24" customHeight="1">
      <c r="A40275" s="1355"/>
      <c r="B40275" s="1355"/>
      <c r="C40275" s="1433"/>
      <c r="E40275" s="1433"/>
      <c r="K40275" s="1433"/>
      <c r="L40275" s="1334"/>
    </row>
    <row r="40276" spans="1:12" ht="24" customHeight="1">
      <c r="A40276" s="1355"/>
      <c r="B40276" s="1355"/>
      <c r="C40276" s="1433"/>
      <c r="E40276" s="1433"/>
      <c r="K40276" s="1433"/>
      <c r="L40276" s="1334"/>
    </row>
    <row r="40277" spans="1:12" ht="24" customHeight="1">
      <c r="A40277" s="1355"/>
      <c r="B40277" s="1355"/>
      <c r="C40277" s="1433"/>
      <c r="E40277" s="1433"/>
      <c r="K40277" s="1433"/>
      <c r="L40277" s="1334"/>
    </row>
    <row r="40278" spans="1:12" ht="24" customHeight="1">
      <c r="A40278" s="1355"/>
      <c r="B40278" s="1355"/>
      <c r="C40278" s="1433"/>
      <c r="E40278" s="1433"/>
      <c r="K40278" s="1433"/>
      <c r="L40278" s="1334"/>
    </row>
    <row r="40279" spans="1:12" ht="24" customHeight="1">
      <c r="A40279" s="1355"/>
      <c r="B40279" s="1355"/>
      <c r="C40279" s="1433"/>
      <c r="E40279" s="1433"/>
      <c r="K40279" s="1433"/>
      <c r="L40279" s="1334"/>
    </row>
    <row r="40280" spans="1:12" ht="24" customHeight="1">
      <c r="A40280" s="1355"/>
      <c r="B40280" s="1355"/>
      <c r="C40280" s="1433"/>
      <c r="E40280" s="1433"/>
      <c r="K40280" s="1433"/>
      <c r="L40280" s="1334"/>
    </row>
    <row r="40281" spans="1:12" ht="24" customHeight="1">
      <c r="A40281" s="1355"/>
      <c r="B40281" s="1355"/>
      <c r="C40281" s="1433"/>
      <c r="E40281" s="1433"/>
      <c r="K40281" s="1433"/>
      <c r="L40281" s="1334"/>
    </row>
    <row r="40282" spans="1:12" ht="24" customHeight="1">
      <c r="A40282" s="1355"/>
      <c r="B40282" s="1355"/>
      <c r="C40282" s="1433"/>
      <c r="E40282" s="1433"/>
      <c r="K40282" s="1433"/>
      <c r="L40282" s="1334"/>
    </row>
    <row r="40283" spans="1:12" ht="24" customHeight="1">
      <c r="A40283" s="1355"/>
      <c r="B40283" s="1355"/>
      <c r="C40283" s="1433"/>
      <c r="E40283" s="1433"/>
      <c r="K40283" s="1433"/>
      <c r="L40283" s="1334"/>
    </row>
    <row r="40284" spans="1:12" ht="24" customHeight="1">
      <c r="A40284" s="1355"/>
      <c r="B40284" s="1355"/>
      <c r="C40284" s="1433"/>
      <c r="E40284" s="1433"/>
      <c r="K40284" s="1433"/>
      <c r="L40284" s="1334"/>
    </row>
    <row r="40285" spans="1:12" ht="24" customHeight="1">
      <c r="A40285" s="1355"/>
      <c r="B40285" s="1355"/>
      <c r="C40285" s="1433"/>
      <c r="E40285" s="1433"/>
      <c r="K40285" s="1433"/>
      <c r="L40285" s="1334"/>
    </row>
    <row r="40286" spans="1:12" ht="24" customHeight="1">
      <c r="A40286" s="1355"/>
      <c r="B40286" s="1355"/>
      <c r="C40286" s="1433"/>
      <c r="E40286" s="1433"/>
      <c r="K40286" s="1433"/>
      <c r="L40286" s="1334"/>
    </row>
    <row r="40287" spans="1:12" ht="24" customHeight="1">
      <c r="A40287" s="1355"/>
      <c r="B40287" s="1355"/>
      <c r="C40287" s="1433"/>
      <c r="E40287" s="1433"/>
      <c r="K40287" s="1433"/>
      <c r="L40287" s="1334"/>
    </row>
    <row r="40288" spans="1:12" ht="24" customHeight="1">
      <c r="A40288" s="1355"/>
      <c r="B40288" s="1355"/>
      <c r="C40288" s="1433"/>
      <c r="E40288" s="1433"/>
      <c r="K40288" s="1433"/>
      <c r="L40288" s="1334"/>
    </row>
    <row r="40289" spans="1:12" ht="24" customHeight="1">
      <c r="A40289" s="1355"/>
      <c r="B40289" s="1355"/>
      <c r="C40289" s="1433"/>
      <c r="E40289" s="1433"/>
      <c r="K40289" s="1433"/>
      <c r="L40289" s="1334"/>
    </row>
    <row r="40290" spans="1:12" ht="24" customHeight="1">
      <c r="A40290" s="1355"/>
      <c r="B40290" s="1355"/>
      <c r="C40290" s="1433"/>
      <c r="E40290" s="1433"/>
      <c r="K40290" s="1433"/>
      <c r="L40290" s="1334"/>
    </row>
    <row r="40291" spans="1:12" ht="24" customHeight="1">
      <c r="A40291" s="1355"/>
      <c r="B40291" s="1355"/>
      <c r="C40291" s="1433"/>
      <c r="E40291" s="1433"/>
      <c r="K40291" s="1433"/>
      <c r="L40291" s="1334"/>
    </row>
    <row r="40292" spans="1:12" ht="24" customHeight="1">
      <c r="A40292" s="1355"/>
      <c r="B40292" s="1355"/>
      <c r="C40292" s="1433"/>
      <c r="E40292" s="1433"/>
      <c r="K40292" s="1433"/>
      <c r="L40292" s="1334"/>
    </row>
    <row r="40293" spans="1:12" ht="24" customHeight="1">
      <c r="A40293" s="1355"/>
      <c r="B40293" s="1355"/>
      <c r="C40293" s="1433"/>
      <c r="E40293" s="1433"/>
      <c r="K40293" s="1433"/>
      <c r="L40293" s="1334"/>
    </row>
    <row r="40294" spans="1:12" ht="24" customHeight="1">
      <c r="A40294" s="1355"/>
      <c r="B40294" s="1355"/>
      <c r="C40294" s="1433"/>
      <c r="E40294" s="1433"/>
      <c r="K40294" s="1433"/>
      <c r="L40294" s="1334"/>
    </row>
    <row r="40295" spans="1:12" ht="24" customHeight="1">
      <c r="A40295" s="1355"/>
      <c r="B40295" s="1355"/>
      <c r="C40295" s="1433"/>
      <c r="E40295" s="1433"/>
      <c r="K40295" s="1433"/>
      <c r="L40295" s="1334"/>
    </row>
    <row r="40296" spans="1:12" ht="24" customHeight="1">
      <c r="A40296" s="1355"/>
      <c r="B40296" s="1355"/>
      <c r="C40296" s="1433"/>
      <c r="E40296" s="1433"/>
      <c r="K40296" s="1433"/>
      <c r="L40296" s="1334"/>
    </row>
    <row r="40297" spans="1:12" ht="24" customHeight="1">
      <c r="A40297" s="1355"/>
      <c r="B40297" s="1355"/>
      <c r="C40297" s="1433"/>
      <c r="E40297" s="1433"/>
      <c r="K40297" s="1433"/>
      <c r="L40297" s="1334"/>
    </row>
    <row r="40298" spans="1:12" ht="24" customHeight="1">
      <c r="A40298" s="1355"/>
      <c r="B40298" s="1355"/>
      <c r="C40298" s="1433"/>
      <c r="E40298" s="1433"/>
      <c r="K40298" s="1433"/>
      <c r="L40298" s="1334"/>
    </row>
    <row r="40299" spans="1:12" ht="24" customHeight="1">
      <c r="A40299" s="1355"/>
      <c r="B40299" s="1355"/>
      <c r="C40299" s="1433"/>
      <c r="E40299" s="1433"/>
      <c r="K40299" s="1433"/>
      <c r="L40299" s="1334"/>
    </row>
    <row r="40300" spans="1:12" ht="24" customHeight="1">
      <c r="A40300" s="1355"/>
      <c r="B40300" s="1355"/>
      <c r="C40300" s="1433"/>
      <c r="E40300" s="1433"/>
      <c r="K40300" s="1433"/>
      <c r="L40300" s="1334"/>
    </row>
    <row r="40301" spans="1:12" ht="24" customHeight="1">
      <c r="A40301" s="1355"/>
      <c r="B40301" s="1355"/>
      <c r="C40301" s="1433"/>
      <c r="E40301" s="1433"/>
      <c r="K40301" s="1433"/>
      <c r="L40301" s="1334"/>
    </row>
    <row r="40302" spans="1:12" ht="24" customHeight="1">
      <c r="A40302" s="1355"/>
      <c r="B40302" s="1355"/>
      <c r="C40302" s="1433"/>
      <c r="E40302" s="1433"/>
      <c r="K40302" s="1433"/>
      <c r="L40302" s="1334"/>
    </row>
    <row r="40303" spans="1:12" ht="24" customHeight="1">
      <c r="A40303" s="1355"/>
      <c r="B40303" s="1355"/>
      <c r="C40303" s="1433"/>
      <c r="E40303" s="1433"/>
      <c r="K40303" s="1433"/>
      <c r="L40303" s="1334"/>
    </row>
    <row r="40304" spans="1:12" ht="24" customHeight="1">
      <c r="A40304" s="1355"/>
      <c r="B40304" s="1355"/>
      <c r="C40304" s="1433"/>
      <c r="E40304" s="1433"/>
      <c r="K40304" s="1433"/>
      <c r="L40304" s="1334"/>
    </row>
    <row r="40305" spans="1:12" ht="24" customHeight="1">
      <c r="A40305" s="1355"/>
      <c r="B40305" s="1355"/>
      <c r="C40305" s="1433"/>
      <c r="E40305" s="1433"/>
      <c r="K40305" s="1433"/>
      <c r="L40305" s="1334"/>
    </row>
    <row r="40306" spans="1:12" ht="24" customHeight="1">
      <c r="A40306" s="1355"/>
      <c r="B40306" s="1355"/>
      <c r="C40306" s="1433"/>
      <c r="E40306" s="1433"/>
      <c r="K40306" s="1433"/>
      <c r="L40306" s="1334"/>
    </row>
    <row r="40307" spans="1:12" ht="24" customHeight="1">
      <c r="A40307" s="1355"/>
      <c r="B40307" s="1355"/>
      <c r="C40307" s="1433"/>
      <c r="E40307" s="1433"/>
      <c r="K40307" s="1433"/>
      <c r="L40307" s="1334"/>
    </row>
    <row r="40308" spans="1:12" ht="24" customHeight="1">
      <c r="A40308" s="1355"/>
      <c r="B40308" s="1355"/>
      <c r="C40308" s="1433"/>
      <c r="E40308" s="1433"/>
      <c r="K40308" s="1433"/>
      <c r="L40308" s="1334"/>
    </row>
    <row r="40309" spans="1:12" ht="24" customHeight="1">
      <c r="A40309" s="1355"/>
      <c r="B40309" s="1355"/>
      <c r="C40309" s="1433"/>
      <c r="E40309" s="1433"/>
      <c r="K40309" s="1433"/>
      <c r="L40309" s="1334"/>
    </row>
    <row r="40310" spans="1:12" ht="24" customHeight="1">
      <c r="A40310" s="1355"/>
      <c r="B40310" s="1355"/>
      <c r="C40310" s="1433"/>
      <c r="E40310" s="1433"/>
      <c r="K40310" s="1433"/>
      <c r="L40310" s="1334"/>
    </row>
    <row r="40311" spans="1:12" ht="24" customHeight="1">
      <c r="A40311" s="1355"/>
      <c r="B40311" s="1355"/>
      <c r="C40311" s="1433"/>
      <c r="E40311" s="1433"/>
      <c r="K40311" s="1433"/>
      <c r="L40311" s="1334"/>
    </row>
    <row r="40312" spans="1:12" ht="24" customHeight="1">
      <c r="A40312" s="1355"/>
      <c r="B40312" s="1355"/>
      <c r="C40312" s="1433"/>
      <c r="E40312" s="1433"/>
      <c r="K40312" s="1433"/>
      <c r="L40312" s="1334"/>
    </row>
    <row r="40313" spans="1:12" ht="24" customHeight="1">
      <c r="A40313" s="1355"/>
      <c r="B40313" s="1355"/>
      <c r="C40313" s="1433"/>
      <c r="E40313" s="1433"/>
      <c r="K40313" s="1433"/>
      <c r="L40313" s="1334"/>
    </row>
    <row r="40314" spans="1:12" ht="24" customHeight="1">
      <c r="A40314" s="1355"/>
      <c r="B40314" s="1355"/>
      <c r="C40314" s="1433"/>
      <c r="E40314" s="1433"/>
      <c r="K40314" s="1433"/>
      <c r="L40314" s="1334"/>
    </row>
    <row r="40315" spans="1:12" ht="24" customHeight="1">
      <c r="A40315" s="1355"/>
      <c r="B40315" s="1355"/>
      <c r="C40315" s="1433"/>
      <c r="E40315" s="1433"/>
      <c r="K40315" s="1433"/>
      <c r="L40315" s="1334"/>
    </row>
    <row r="40316" spans="1:12" ht="24" customHeight="1">
      <c r="A40316" s="1355"/>
      <c r="B40316" s="1355"/>
      <c r="C40316" s="1433"/>
      <c r="E40316" s="1433"/>
      <c r="K40316" s="1433"/>
      <c r="L40316" s="1334"/>
    </row>
    <row r="40317" spans="1:12" ht="24" customHeight="1">
      <c r="A40317" s="1355"/>
      <c r="B40317" s="1355"/>
      <c r="C40317" s="1433"/>
      <c r="E40317" s="1433"/>
      <c r="K40317" s="1433"/>
      <c r="L40317" s="1334"/>
    </row>
    <row r="40318" spans="1:12" ht="24" customHeight="1">
      <c r="A40318" s="1355"/>
      <c r="B40318" s="1355"/>
      <c r="C40318" s="1433"/>
      <c r="E40318" s="1433"/>
      <c r="K40318" s="1433"/>
      <c r="L40318" s="1334"/>
    </row>
    <row r="40319" spans="1:12" ht="24" customHeight="1">
      <c r="A40319" s="1355"/>
      <c r="B40319" s="1355"/>
      <c r="C40319" s="1433"/>
      <c r="E40319" s="1433"/>
      <c r="K40319" s="1433"/>
      <c r="L40319" s="1334"/>
    </row>
    <row r="40320" spans="1:12" ht="24" customHeight="1">
      <c r="A40320" s="1355"/>
      <c r="B40320" s="1355"/>
      <c r="C40320" s="1433"/>
      <c r="E40320" s="1433"/>
      <c r="K40320" s="1433"/>
      <c r="L40320" s="1334"/>
    </row>
    <row r="40321" spans="1:12" ht="24" customHeight="1">
      <c r="A40321" s="1355"/>
      <c r="B40321" s="1355"/>
      <c r="C40321" s="1433"/>
      <c r="E40321" s="1433"/>
      <c r="K40321" s="1433"/>
      <c r="L40321" s="1334"/>
    </row>
    <row r="40322" spans="1:12" ht="24" customHeight="1">
      <c r="A40322" s="1355"/>
      <c r="B40322" s="1355"/>
      <c r="C40322" s="1433"/>
      <c r="E40322" s="1433"/>
      <c r="K40322" s="1433"/>
      <c r="L40322" s="1334"/>
    </row>
    <row r="40323" spans="1:12" ht="24" customHeight="1">
      <c r="A40323" s="1355"/>
      <c r="B40323" s="1355"/>
      <c r="C40323" s="1433"/>
      <c r="E40323" s="1433"/>
      <c r="K40323" s="1433"/>
      <c r="L40323" s="1334"/>
    </row>
    <row r="40324" spans="1:12" ht="24" customHeight="1">
      <c r="A40324" s="1355"/>
      <c r="B40324" s="1355"/>
      <c r="C40324" s="1433"/>
      <c r="E40324" s="1433"/>
      <c r="K40324" s="1433"/>
      <c r="L40324" s="1334"/>
    </row>
    <row r="40325" spans="1:12" ht="24" customHeight="1">
      <c r="A40325" s="1355"/>
      <c r="B40325" s="1355"/>
      <c r="C40325" s="1433"/>
      <c r="E40325" s="1433"/>
      <c r="K40325" s="1433"/>
      <c r="L40325" s="1334"/>
    </row>
    <row r="40326" spans="1:12" ht="24" customHeight="1">
      <c r="A40326" s="1355"/>
      <c r="B40326" s="1355"/>
      <c r="C40326" s="1433"/>
      <c r="E40326" s="1433"/>
      <c r="K40326" s="1433"/>
      <c r="L40326" s="1334"/>
    </row>
    <row r="40327" spans="1:12" ht="24" customHeight="1">
      <c r="A40327" s="1355"/>
      <c r="B40327" s="1355"/>
      <c r="C40327" s="1433"/>
      <c r="E40327" s="1433"/>
      <c r="K40327" s="1433"/>
      <c r="L40327" s="1334"/>
    </row>
    <row r="40328" spans="1:12" ht="24" customHeight="1">
      <c r="A40328" s="1355"/>
      <c r="B40328" s="1355"/>
      <c r="C40328" s="1433"/>
      <c r="E40328" s="1433"/>
      <c r="K40328" s="1433"/>
      <c r="L40328" s="1334"/>
    </row>
    <row r="40329" spans="1:12" ht="24" customHeight="1">
      <c r="A40329" s="1355"/>
      <c r="B40329" s="1355"/>
      <c r="C40329" s="1433"/>
      <c r="E40329" s="1433"/>
      <c r="K40329" s="1433"/>
      <c r="L40329" s="1334"/>
    </row>
    <row r="40330" spans="1:12" ht="24" customHeight="1">
      <c r="A40330" s="1355"/>
      <c r="B40330" s="1355"/>
      <c r="C40330" s="1433"/>
      <c r="E40330" s="1433"/>
      <c r="K40330" s="1433"/>
      <c r="L40330" s="1334"/>
    </row>
    <row r="40331" spans="1:12" ht="24" customHeight="1">
      <c r="A40331" s="1355"/>
      <c r="B40331" s="1355"/>
      <c r="C40331" s="1433"/>
      <c r="E40331" s="1433"/>
      <c r="K40331" s="1433"/>
      <c r="L40331" s="1334"/>
    </row>
    <row r="40332" spans="1:12" ht="24" customHeight="1">
      <c r="A40332" s="1355"/>
      <c r="B40332" s="1355"/>
      <c r="C40332" s="1433"/>
      <c r="E40332" s="1433"/>
      <c r="K40332" s="1433"/>
      <c r="L40332" s="1334"/>
    </row>
    <row r="40333" spans="1:12" ht="24" customHeight="1">
      <c r="A40333" s="1355"/>
      <c r="B40333" s="1355"/>
      <c r="C40333" s="1433"/>
      <c r="E40333" s="1433"/>
      <c r="K40333" s="1433"/>
      <c r="L40333" s="1334"/>
    </row>
    <row r="40334" spans="1:12" ht="24" customHeight="1">
      <c r="A40334" s="1355"/>
      <c r="B40334" s="1355"/>
      <c r="C40334" s="1433"/>
      <c r="E40334" s="1433"/>
      <c r="K40334" s="1433"/>
      <c r="L40334" s="1334"/>
    </row>
    <row r="40335" spans="1:12" ht="24" customHeight="1">
      <c r="A40335" s="1355"/>
      <c r="B40335" s="1355"/>
      <c r="C40335" s="1433"/>
      <c r="E40335" s="1433"/>
      <c r="K40335" s="1433"/>
      <c r="L40335" s="1334"/>
    </row>
    <row r="40336" spans="1:12" ht="24" customHeight="1">
      <c r="A40336" s="1355"/>
      <c r="B40336" s="1355"/>
      <c r="C40336" s="1433"/>
      <c r="E40336" s="1433"/>
      <c r="K40336" s="1433"/>
      <c r="L40336" s="1334"/>
    </row>
    <row r="40337" spans="1:12" ht="24" customHeight="1">
      <c r="A40337" s="1355"/>
      <c r="B40337" s="1355"/>
      <c r="C40337" s="1433"/>
      <c r="E40337" s="1433"/>
      <c r="K40337" s="1433"/>
      <c r="L40337" s="1334"/>
    </row>
    <row r="40338" spans="1:12" ht="24" customHeight="1">
      <c r="A40338" s="1355"/>
      <c r="B40338" s="1355"/>
      <c r="C40338" s="1433"/>
      <c r="E40338" s="1433"/>
      <c r="K40338" s="1433"/>
      <c r="L40338" s="1334"/>
    </row>
    <row r="40339" spans="1:12" ht="24" customHeight="1">
      <c r="A40339" s="1355"/>
      <c r="B40339" s="1355"/>
      <c r="C40339" s="1433"/>
      <c r="E40339" s="1433"/>
      <c r="K40339" s="1433"/>
      <c r="L40339" s="1334"/>
    </row>
    <row r="40340" spans="1:12" ht="24" customHeight="1">
      <c r="A40340" s="1355"/>
      <c r="B40340" s="1355"/>
      <c r="C40340" s="1433"/>
      <c r="E40340" s="1433"/>
      <c r="K40340" s="1433"/>
      <c r="L40340" s="1334"/>
    </row>
    <row r="40341" spans="1:12" ht="24" customHeight="1">
      <c r="A40341" s="1355"/>
      <c r="B40341" s="1355"/>
      <c r="C40341" s="1433"/>
      <c r="E40341" s="1433"/>
      <c r="K40341" s="1433"/>
      <c r="L40341" s="1334"/>
    </row>
    <row r="40342" spans="1:12" ht="24" customHeight="1">
      <c r="A40342" s="1355"/>
      <c r="B40342" s="1355"/>
      <c r="C40342" s="1433"/>
      <c r="E40342" s="1433"/>
      <c r="K40342" s="1433"/>
      <c r="L40342" s="1334"/>
    </row>
    <row r="40343" spans="1:12" ht="24" customHeight="1">
      <c r="A40343" s="1355"/>
      <c r="B40343" s="1355"/>
      <c r="C40343" s="1433"/>
      <c r="E40343" s="1433"/>
      <c r="K40343" s="1433"/>
      <c r="L40343" s="1334"/>
    </row>
    <row r="40344" spans="1:12" ht="24" customHeight="1">
      <c r="A40344" s="1355"/>
      <c r="B40344" s="1355"/>
      <c r="C40344" s="1433"/>
      <c r="E40344" s="1433"/>
      <c r="K40344" s="1433"/>
      <c r="L40344" s="1334"/>
    </row>
    <row r="40345" spans="1:12" ht="24" customHeight="1">
      <c r="A40345" s="1355"/>
      <c r="B40345" s="1355"/>
      <c r="C40345" s="1433"/>
      <c r="E40345" s="1433"/>
      <c r="K40345" s="1433"/>
      <c r="L40345" s="1334"/>
    </row>
    <row r="40346" spans="1:12" ht="24" customHeight="1">
      <c r="A40346" s="1355"/>
      <c r="B40346" s="1355"/>
      <c r="C40346" s="1433"/>
      <c r="E40346" s="1433"/>
      <c r="K40346" s="1433"/>
      <c r="L40346" s="1334"/>
    </row>
    <row r="40347" spans="1:12" ht="24" customHeight="1">
      <c r="A40347" s="1355"/>
      <c r="B40347" s="1355"/>
      <c r="C40347" s="1433"/>
      <c r="E40347" s="1433"/>
      <c r="K40347" s="1433"/>
      <c r="L40347" s="1334"/>
    </row>
    <row r="40348" spans="1:12" ht="24" customHeight="1">
      <c r="A40348" s="1355"/>
      <c r="B40348" s="1355"/>
      <c r="C40348" s="1433"/>
      <c r="E40348" s="1433"/>
      <c r="K40348" s="1433"/>
      <c r="L40348" s="1334"/>
    </row>
    <row r="40349" spans="1:12" ht="24" customHeight="1">
      <c r="A40349" s="1355"/>
      <c r="B40349" s="1355"/>
      <c r="C40349" s="1433"/>
      <c r="E40349" s="1433"/>
      <c r="K40349" s="1433"/>
      <c r="L40349" s="1334"/>
    </row>
    <row r="40350" spans="1:12" ht="24" customHeight="1">
      <c r="A40350" s="1355"/>
      <c r="B40350" s="1355"/>
      <c r="C40350" s="1433"/>
      <c r="E40350" s="1433"/>
      <c r="K40350" s="1433"/>
      <c r="L40350" s="1334"/>
    </row>
    <row r="40351" spans="1:12" ht="24" customHeight="1">
      <c r="A40351" s="1355"/>
      <c r="B40351" s="1355"/>
      <c r="C40351" s="1433"/>
      <c r="E40351" s="1433"/>
      <c r="K40351" s="1433"/>
      <c r="L40351" s="1334"/>
    </row>
    <row r="40352" spans="1:12" ht="24" customHeight="1">
      <c r="A40352" s="1355"/>
      <c r="B40352" s="1355"/>
      <c r="C40352" s="1433"/>
      <c r="E40352" s="1433"/>
      <c r="K40352" s="1433"/>
      <c r="L40352" s="1334"/>
    </row>
    <row r="40353" spans="1:12" ht="24" customHeight="1">
      <c r="A40353" s="1355"/>
      <c r="B40353" s="1355"/>
      <c r="C40353" s="1433"/>
      <c r="E40353" s="1433"/>
      <c r="K40353" s="1433"/>
      <c r="L40353" s="1334"/>
    </row>
    <row r="40354" spans="1:12" ht="24" customHeight="1">
      <c r="A40354" s="1355"/>
      <c r="B40354" s="1355"/>
      <c r="C40354" s="1433"/>
      <c r="E40354" s="1433"/>
      <c r="K40354" s="1433"/>
      <c r="L40354" s="1334"/>
    </row>
    <row r="40355" spans="1:12" ht="24" customHeight="1">
      <c r="A40355" s="1355"/>
      <c r="B40355" s="1355"/>
      <c r="C40355" s="1433"/>
      <c r="E40355" s="1433"/>
      <c r="K40355" s="1433"/>
      <c r="L40355" s="1334"/>
    </row>
    <row r="40356" spans="1:12" ht="24" customHeight="1">
      <c r="A40356" s="1355"/>
      <c r="B40356" s="1355"/>
      <c r="C40356" s="1433"/>
      <c r="E40356" s="1433"/>
      <c r="K40356" s="1433"/>
      <c r="L40356" s="1334"/>
    </row>
    <row r="40357" spans="1:12" ht="24" customHeight="1">
      <c r="A40357" s="1355"/>
      <c r="B40357" s="1355"/>
      <c r="C40357" s="1433"/>
      <c r="E40357" s="1433"/>
      <c r="K40357" s="1433"/>
      <c r="L40357" s="1334"/>
    </row>
    <row r="40358" spans="1:12" ht="24" customHeight="1">
      <c r="A40358" s="1355"/>
      <c r="B40358" s="1355"/>
      <c r="C40358" s="1433"/>
      <c r="E40358" s="1433"/>
      <c r="K40358" s="1433"/>
      <c r="L40358" s="1334"/>
    </row>
    <row r="40359" spans="1:12" ht="24" customHeight="1">
      <c r="A40359" s="1355"/>
      <c r="B40359" s="1355"/>
      <c r="C40359" s="1433"/>
      <c r="E40359" s="1433"/>
      <c r="K40359" s="1433"/>
      <c r="L40359" s="1334"/>
    </row>
    <row r="40360" spans="1:12" ht="24" customHeight="1">
      <c r="A40360" s="1355"/>
      <c r="B40360" s="1355"/>
      <c r="C40360" s="1433"/>
      <c r="E40360" s="1433"/>
      <c r="K40360" s="1433"/>
      <c r="L40360" s="1334"/>
    </row>
    <row r="40361" spans="1:12" ht="24" customHeight="1">
      <c r="A40361" s="1355"/>
      <c r="B40361" s="1355"/>
      <c r="C40361" s="1433"/>
      <c r="E40361" s="1433"/>
      <c r="K40361" s="1433"/>
      <c r="L40361" s="1334"/>
    </row>
    <row r="40362" spans="1:12" ht="24" customHeight="1">
      <c r="A40362" s="1355"/>
      <c r="B40362" s="1355"/>
      <c r="C40362" s="1433"/>
      <c r="E40362" s="1433"/>
      <c r="K40362" s="1433"/>
      <c r="L40362" s="1334"/>
    </row>
    <row r="40363" spans="1:12" ht="24" customHeight="1">
      <c r="A40363" s="1355"/>
      <c r="B40363" s="1355"/>
      <c r="C40363" s="1433"/>
      <c r="E40363" s="1433"/>
      <c r="K40363" s="1433"/>
      <c r="L40363" s="1334"/>
    </row>
    <row r="40364" spans="1:12" ht="24" customHeight="1">
      <c r="A40364" s="1355"/>
      <c r="B40364" s="1355"/>
      <c r="C40364" s="1433"/>
      <c r="E40364" s="1433"/>
      <c r="K40364" s="1433"/>
      <c r="L40364" s="1334"/>
    </row>
    <row r="40365" spans="1:12" ht="24" customHeight="1">
      <c r="A40365" s="1355"/>
      <c r="B40365" s="1355"/>
      <c r="C40365" s="1433"/>
      <c r="E40365" s="1433"/>
      <c r="K40365" s="1433"/>
      <c r="L40365" s="1334"/>
    </row>
    <row r="40366" spans="1:12" ht="24" customHeight="1">
      <c r="A40366" s="1355"/>
      <c r="B40366" s="1355"/>
      <c r="C40366" s="1433"/>
      <c r="E40366" s="1433"/>
      <c r="K40366" s="1433"/>
      <c r="L40366" s="1334"/>
    </row>
    <row r="40367" spans="1:12" ht="24" customHeight="1">
      <c r="A40367" s="1355"/>
      <c r="B40367" s="1355"/>
      <c r="C40367" s="1433"/>
      <c r="E40367" s="1433"/>
      <c r="K40367" s="1433"/>
      <c r="L40367" s="1334"/>
    </row>
    <row r="40368" spans="1:12" ht="24" customHeight="1">
      <c r="A40368" s="1355"/>
      <c r="B40368" s="1355"/>
      <c r="C40368" s="1433"/>
      <c r="E40368" s="1433"/>
      <c r="K40368" s="1433"/>
      <c r="L40368" s="1334"/>
    </row>
    <row r="40369" spans="1:12" ht="24" customHeight="1">
      <c r="A40369" s="1355"/>
      <c r="B40369" s="1355"/>
      <c r="C40369" s="1433"/>
      <c r="E40369" s="1433"/>
      <c r="K40369" s="1433"/>
      <c r="L40369" s="1334"/>
    </row>
    <row r="40370" spans="1:12" ht="24" customHeight="1">
      <c r="A40370" s="1355"/>
      <c r="B40370" s="1355"/>
      <c r="C40370" s="1433"/>
      <c r="E40370" s="1433"/>
      <c r="K40370" s="1433"/>
      <c r="L40370" s="1334"/>
    </row>
    <row r="40371" spans="1:12" ht="24" customHeight="1">
      <c r="A40371" s="1355"/>
      <c r="B40371" s="1355"/>
      <c r="C40371" s="1433"/>
      <c r="E40371" s="1433"/>
      <c r="K40371" s="1433"/>
      <c r="L40371" s="1334"/>
    </row>
    <row r="40372" spans="1:12" ht="24" customHeight="1">
      <c r="A40372" s="1355"/>
      <c r="B40372" s="1355"/>
      <c r="C40372" s="1433"/>
      <c r="E40372" s="1433"/>
      <c r="K40372" s="1433"/>
      <c r="L40372" s="1334"/>
    </row>
    <row r="40373" spans="1:12" ht="24" customHeight="1">
      <c r="A40373" s="1355"/>
      <c r="B40373" s="1355"/>
      <c r="C40373" s="1433"/>
      <c r="E40373" s="1433"/>
      <c r="K40373" s="1433"/>
      <c r="L40373" s="1334"/>
    </row>
    <row r="40374" spans="1:12" ht="24" customHeight="1">
      <c r="A40374" s="1355"/>
      <c r="B40374" s="1355"/>
      <c r="C40374" s="1433"/>
      <c r="E40374" s="1433"/>
      <c r="K40374" s="1433"/>
      <c r="L40374" s="1334"/>
    </row>
    <row r="40375" spans="1:12" ht="24" customHeight="1">
      <c r="A40375" s="1355"/>
      <c r="B40375" s="1355"/>
      <c r="C40375" s="1433"/>
      <c r="E40375" s="1433"/>
      <c r="K40375" s="1433"/>
      <c r="L40375" s="1334"/>
    </row>
    <row r="40376" spans="1:12" ht="24" customHeight="1">
      <c r="A40376" s="1355"/>
      <c r="B40376" s="1355"/>
      <c r="C40376" s="1433"/>
      <c r="E40376" s="1433"/>
      <c r="K40376" s="1433"/>
      <c r="L40376" s="1334"/>
    </row>
    <row r="40377" spans="1:12" ht="24" customHeight="1">
      <c r="A40377" s="1355"/>
      <c r="B40377" s="1355"/>
      <c r="C40377" s="1433"/>
      <c r="E40377" s="1433"/>
      <c r="K40377" s="1433"/>
      <c r="L40377" s="1334"/>
    </row>
    <row r="40378" spans="1:12" ht="24" customHeight="1">
      <c r="A40378" s="1355"/>
      <c r="B40378" s="1355"/>
      <c r="C40378" s="1433"/>
      <c r="E40378" s="1433"/>
      <c r="K40378" s="1433"/>
      <c r="L40378" s="1334"/>
    </row>
    <row r="40379" spans="1:12" ht="24" customHeight="1">
      <c r="A40379" s="1355"/>
      <c r="B40379" s="1355"/>
      <c r="C40379" s="1433"/>
      <c r="E40379" s="1433"/>
      <c r="K40379" s="1433"/>
      <c r="L40379" s="1334"/>
    </row>
    <row r="40380" spans="1:12" ht="24" customHeight="1">
      <c r="A40380" s="1355"/>
      <c r="B40380" s="1355"/>
      <c r="C40380" s="1433"/>
      <c r="E40380" s="1433"/>
      <c r="K40380" s="1433"/>
      <c r="L40380" s="1334"/>
    </row>
    <row r="40381" spans="1:12" ht="24" customHeight="1">
      <c r="A40381" s="1355"/>
      <c r="B40381" s="1355"/>
      <c r="C40381" s="1433"/>
      <c r="E40381" s="1433"/>
      <c r="K40381" s="1433"/>
      <c r="L40381" s="1334"/>
    </row>
    <row r="40382" spans="1:12" ht="24" customHeight="1">
      <c r="A40382" s="1355"/>
      <c r="B40382" s="1355"/>
      <c r="C40382" s="1433"/>
      <c r="E40382" s="1433"/>
      <c r="K40382" s="1433"/>
      <c r="L40382" s="1334"/>
    </row>
    <row r="40383" spans="1:12" ht="24" customHeight="1">
      <c r="A40383" s="1355"/>
      <c r="B40383" s="1355"/>
      <c r="C40383" s="1433"/>
      <c r="E40383" s="1433"/>
      <c r="K40383" s="1433"/>
      <c r="L40383" s="1334"/>
    </row>
    <row r="40384" spans="1:12" ht="24" customHeight="1">
      <c r="A40384" s="1355"/>
      <c r="B40384" s="1355"/>
      <c r="C40384" s="1433"/>
      <c r="E40384" s="1433"/>
      <c r="K40384" s="1433"/>
      <c r="L40384" s="1334"/>
    </row>
    <row r="40385" spans="1:12" ht="24" customHeight="1">
      <c r="A40385" s="1355"/>
      <c r="B40385" s="1355"/>
      <c r="C40385" s="1433"/>
      <c r="E40385" s="1433"/>
      <c r="K40385" s="1433"/>
      <c r="L40385" s="1334"/>
    </row>
    <row r="40386" spans="1:12" ht="24" customHeight="1">
      <c r="A40386" s="1355"/>
      <c r="B40386" s="1355"/>
      <c r="C40386" s="1433"/>
      <c r="E40386" s="1433"/>
      <c r="K40386" s="1433"/>
      <c r="L40386" s="1334"/>
    </row>
    <row r="40387" spans="1:12" ht="24" customHeight="1">
      <c r="A40387" s="1355"/>
      <c r="B40387" s="1355"/>
      <c r="C40387" s="1433"/>
      <c r="E40387" s="1433"/>
      <c r="K40387" s="1433"/>
      <c r="L40387" s="1334"/>
    </row>
    <row r="40388" spans="1:12" ht="24" customHeight="1">
      <c r="A40388" s="1355"/>
      <c r="B40388" s="1355"/>
      <c r="C40388" s="1433"/>
      <c r="E40388" s="1433"/>
      <c r="K40388" s="1433"/>
      <c r="L40388" s="1334"/>
    </row>
    <row r="40389" spans="1:12" ht="24" customHeight="1">
      <c r="A40389" s="1355"/>
      <c r="B40389" s="1355"/>
      <c r="C40389" s="1433"/>
      <c r="E40389" s="1433"/>
      <c r="K40389" s="1433"/>
      <c r="L40389" s="1334"/>
    </row>
    <row r="40390" spans="1:12" ht="24" customHeight="1">
      <c r="A40390" s="1355"/>
      <c r="B40390" s="1355"/>
      <c r="C40390" s="1433"/>
      <c r="E40390" s="1433"/>
      <c r="K40390" s="1433"/>
      <c r="L40390" s="1334"/>
    </row>
    <row r="40391" spans="1:12" ht="24" customHeight="1">
      <c r="A40391" s="1355"/>
      <c r="B40391" s="1355"/>
      <c r="C40391" s="1433"/>
      <c r="E40391" s="1433"/>
      <c r="K40391" s="1433"/>
      <c r="L40391" s="1334"/>
    </row>
    <row r="40392" spans="1:12" ht="24" customHeight="1">
      <c r="A40392" s="1355"/>
      <c r="B40392" s="1355"/>
      <c r="C40392" s="1433"/>
      <c r="E40392" s="1433"/>
      <c r="K40392" s="1433"/>
      <c r="L40392" s="1334"/>
    </row>
    <row r="40393" spans="1:12" ht="24" customHeight="1">
      <c r="A40393" s="1355"/>
      <c r="B40393" s="1355"/>
      <c r="C40393" s="1433"/>
      <c r="E40393" s="1433"/>
      <c r="K40393" s="1433"/>
      <c r="L40393" s="1334"/>
    </row>
    <row r="40394" spans="1:12" ht="24" customHeight="1">
      <c r="A40394" s="1355"/>
      <c r="B40394" s="1355"/>
      <c r="C40394" s="1433"/>
      <c r="E40394" s="1433"/>
      <c r="K40394" s="1433"/>
      <c r="L40394" s="1334"/>
    </row>
    <row r="40395" spans="1:12" ht="24" customHeight="1">
      <c r="A40395" s="1355"/>
      <c r="B40395" s="1355"/>
      <c r="C40395" s="1433"/>
      <c r="E40395" s="1433"/>
      <c r="K40395" s="1433"/>
      <c r="L40395" s="1334"/>
    </row>
    <row r="40396" spans="1:12" ht="24" customHeight="1">
      <c r="A40396" s="1355"/>
      <c r="B40396" s="1355"/>
      <c r="C40396" s="1433"/>
      <c r="E40396" s="1433"/>
      <c r="K40396" s="1433"/>
      <c r="L40396" s="1334"/>
    </row>
    <row r="40397" spans="1:12" ht="24" customHeight="1">
      <c r="A40397" s="1355"/>
      <c r="B40397" s="1355"/>
      <c r="C40397" s="1433"/>
      <c r="E40397" s="1433"/>
      <c r="K40397" s="1433"/>
      <c r="L40397" s="1334"/>
    </row>
    <row r="40398" spans="1:12" ht="24" customHeight="1">
      <c r="A40398" s="1355"/>
      <c r="B40398" s="1355"/>
      <c r="C40398" s="1433"/>
      <c r="E40398" s="1433"/>
      <c r="K40398" s="1433"/>
      <c r="L40398" s="1334"/>
    </row>
    <row r="40399" spans="1:12" ht="24" customHeight="1">
      <c r="A40399" s="1355"/>
      <c r="B40399" s="1355"/>
      <c r="C40399" s="1433"/>
      <c r="E40399" s="1433"/>
      <c r="K40399" s="1433"/>
      <c r="L40399" s="1334"/>
    </row>
    <row r="40400" spans="1:12" ht="24" customHeight="1">
      <c r="A40400" s="1355"/>
      <c r="B40400" s="1355"/>
      <c r="C40400" s="1433"/>
      <c r="E40400" s="1433"/>
      <c r="K40400" s="1433"/>
      <c r="L40400" s="1334"/>
    </row>
    <row r="40401" spans="1:12" ht="24" customHeight="1">
      <c r="A40401" s="1355"/>
      <c r="B40401" s="1355"/>
      <c r="C40401" s="1433"/>
      <c r="E40401" s="1433"/>
      <c r="K40401" s="1433"/>
      <c r="L40401" s="1334"/>
    </row>
    <row r="40402" spans="1:12" ht="24" customHeight="1">
      <c r="A40402" s="1355"/>
      <c r="B40402" s="1355"/>
      <c r="C40402" s="1433"/>
      <c r="E40402" s="1433"/>
      <c r="K40402" s="1433"/>
      <c r="L40402" s="1334"/>
    </row>
    <row r="40403" spans="1:12" ht="24" customHeight="1">
      <c r="A40403" s="1355"/>
      <c r="B40403" s="1355"/>
      <c r="C40403" s="1433"/>
      <c r="E40403" s="1433"/>
      <c r="K40403" s="1433"/>
      <c r="L40403" s="1334"/>
    </row>
    <row r="40404" spans="1:12" ht="24" customHeight="1">
      <c r="A40404" s="1355"/>
      <c r="B40404" s="1355"/>
      <c r="C40404" s="1433"/>
      <c r="E40404" s="1433"/>
      <c r="K40404" s="1433"/>
      <c r="L40404" s="1334"/>
    </row>
    <row r="40405" spans="1:12" ht="24" customHeight="1">
      <c r="A40405" s="1355"/>
      <c r="B40405" s="1355"/>
      <c r="C40405" s="1433"/>
      <c r="E40405" s="1433"/>
      <c r="K40405" s="1433"/>
      <c r="L40405" s="1334"/>
    </row>
    <row r="40406" spans="1:12" ht="24" customHeight="1">
      <c r="A40406" s="1355"/>
      <c r="B40406" s="1355"/>
      <c r="C40406" s="1433"/>
      <c r="E40406" s="1433"/>
      <c r="K40406" s="1433"/>
      <c r="L40406" s="1334"/>
    </row>
    <row r="40407" spans="1:12" ht="24" customHeight="1">
      <c r="A40407" s="1355"/>
      <c r="B40407" s="1355"/>
      <c r="C40407" s="1433"/>
      <c r="E40407" s="1433"/>
      <c r="K40407" s="1433"/>
      <c r="L40407" s="1334"/>
    </row>
    <row r="40408" spans="1:12" ht="24" customHeight="1">
      <c r="A40408" s="1355"/>
      <c r="B40408" s="1355"/>
      <c r="C40408" s="1433"/>
      <c r="E40408" s="1433"/>
      <c r="K40408" s="1433"/>
      <c r="L40408" s="1334"/>
    </row>
    <row r="40409" spans="1:12" ht="24" customHeight="1">
      <c r="A40409" s="1355"/>
      <c r="B40409" s="1355"/>
      <c r="C40409" s="1433"/>
      <c r="E40409" s="1433"/>
      <c r="K40409" s="1433"/>
      <c r="L40409" s="1334"/>
    </row>
    <row r="40410" spans="1:12" ht="24" customHeight="1">
      <c r="A40410" s="1355"/>
      <c r="B40410" s="1355"/>
      <c r="C40410" s="1433"/>
      <c r="E40410" s="1433"/>
      <c r="K40410" s="1433"/>
      <c r="L40410" s="1334"/>
    </row>
    <row r="40411" spans="1:12" ht="24" customHeight="1">
      <c r="A40411" s="1355"/>
      <c r="B40411" s="1355"/>
      <c r="C40411" s="1433"/>
      <c r="E40411" s="1433"/>
      <c r="K40411" s="1433"/>
      <c r="L40411" s="1334"/>
    </row>
    <row r="40412" spans="1:12" ht="24" customHeight="1">
      <c r="A40412" s="1355"/>
      <c r="B40412" s="1355"/>
      <c r="C40412" s="1433"/>
      <c r="E40412" s="1433"/>
      <c r="K40412" s="1433"/>
      <c r="L40412" s="1334"/>
    </row>
    <row r="40413" spans="1:12" ht="24" customHeight="1">
      <c r="A40413" s="1355"/>
      <c r="B40413" s="1355"/>
      <c r="C40413" s="1433"/>
      <c r="E40413" s="1433"/>
      <c r="K40413" s="1433"/>
      <c r="L40413" s="1334"/>
    </row>
    <row r="40414" spans="1:12" ht="24" customHeight="1">
      <c r="A40414" s="1355"/>
      <c r="B40414" s="1355"/>
      <c r="C40414" s="1433"/>
      <c r="E40414" s="1433"/>
      <c r="K40414" s="1433"/>
      <c r="L40414" s="1334"/>
    </row>
    <row r="40415" spans="1:12" ht="24" customHeight="1">
      <c r="A40415" s="1355"/>
      <c r="B40415" s="1355"/>
      <c r="C40415" s="1433"/>
      <c r="E40415" s="1433"/>
      <c r="K40415" s="1433"/>
      <c r="L40415" s="1334"/>
    </row>
    <row r="40416" spans="1:12" ht="24" customHeight="1">
      <c r="A40416" s="1355"/>
      <c r="B40416" s="1355"/>
      <c r="C40416" s="1433"/>
      <c r="E40416" s="1433"/>
      <c r="K40416" s="1433"/>
      <c r="L40416" s="1334"/>
    </row>
    <row r="40417" spans="1:12" ht="24" customHeight="1">
      <c r="A40417" s="1355"/>
      <c r="B40417" s="1355"/>
      <c r="C40417" s="1433"/>
      <c r="E40417" s="1433"/>
      <c r="K40417" s="1433"/>
      <c r="L40417" s="1334"/>
    </row>
    <row r="40418" spans="1:12" ht="24" customHeight="1">
      <c r="A40418" s="1355"/>
      <c r="B40418" s="1355"/>
      <c r="C40418" s="1433"/>
      <c r="E40418" s="1433"/>
      <c r="K40418" s="1433"/>
      <c r="L40418" s="1334"/>
    </row>
    <row r="40419" spans="1:12" ht="24" customHeight="1">
      <c r="A40419" s="1355"/>
      <c r="B40419" s="1355"/>
      <c r="C40419" s="1433"/>
      <c r="E40419" s="1433"/>
      <c r="K40419" s="1433"/>
      <c r="L40419" s="1334"/>
    </row>
    <row r="40420" spans="1:12" ht="24" customHeight="1">
      <c r="A40420" s="1355"/>
      <c r="B40420" s="1355"/>
      <c r="C40420" s="1433"/>
      <c r="E40420" s="1433"/>
      <c r="K40420" s="1433"/>
      <c r="L40420" s="1334"/>
    </row>
    <row r="40421" spans="1:12" ht="24" customHeight="1">
      <c r="A40421" s="1355"/>
      <c r="B40421" s="1355"/>
      <c r="C40421" s="1433"/>
      <c r="E40421" s="1433"/>
      <c r="K40421" s="1433"/>
      <c r="L40421" s="1334"/>
    </row>
    <row r="40422" spans="1:12" ht="24" customHeight="1">
      <c r="A40422" s="1355"/>
      <c r="B40422" s="1355"/>
      <c r="C40422" s="1433"/>
      <c r="E40422" s="1433"/>
      <c r="K40422" s="1433"/>
      <c r="L40422" s="1334"/>
    </row>
    <row r="40423" spans="1:12" ht="24" customHeight="1">
      <c r="A40423" s="1355"/>
      <c r="B40423" s="1355"/>
      <c r="C40423" s="1433"/>
      <c r="E40423" s="1433"/>
      <c r="K40423" s="1433"/>
      <c r="L40423" s="1334"/>
    </row>
    <row r="40424" spans="1:12" ht="24" customHeight="1">
      <c r="A40424" s="1355"/>
      <c r="B40424" s="1355"/>
      <c r="C40424" s="1433"/>
      <c r="E40424" s="1433"/>
      <c r="K40424" s="1433"/>
      <c r="L40424" s="1334"/>
    </row>
    <row r="40425" spans="1:12" ht="24" customHeight="1">
      <c r="A40425" s="1355"/>
      <c r="B40425" s="1355"/>
      <c r="C40425" s="1433"/>
      <c r="E40425" s="1433"/>
      <c r="K40425" s="1433"/>
      <c r="L40425" s="1334"/>
    </row>
    <row r="40426" spans="1:12" ht="24" customHeight="1">
      <c r="A40426" s="1355"/>
      <c r="B40426" s="1355"/>
      <c r="C40426" s="1433"/>
      <c r="E40426" s="1433"/>
      <c r="K40426" s="1433"/>
      <c r="L40426" s="1334"/>
    </row>
    <row r="40427" spans="1:12" ht="24" customHeight="1">
      <c r="A40427" s="1355"/>
      <c r="B40427" s="1355"/>
      <c r="C40427" s="1433"/>
      <c r="E40427" s="1433"/>
      <c r="K40427" s="1433"/>
      <c r="L40427" s="1334"/>
    </row>
    <row r="40428" spans="1:12" ht="24" customHeight="1">
      <c r="A40428" s="1355"/>
      <c r="B40428" s="1355"/>
      <c r="C40428" s="1433"/>
      <c r="E40428" s="1433"/>
      <c r="K40428" s="1433"/>
      <c r="L40428" s="1334"/>
    </row>
    <row r="40429" spans="1:12" ht="24" customHeight="1">
      <c r="A40429" s="1355"/>
      <c r="B40429" s="1355"/>
      <c r="C40429" s="1433"/>
      <c r="E40429" s="1433"/>
      <c r="K40429" s="1433"/>
      <c r="L40429" s="1334"/>
    </row>
    <row r="40430" spans="1:12" ht="24" customHeight="1">
      <c r="A40430" s="1355"/>
      <c r="B40430" s="1355"/>
      <c r="C40430" s="1433"/>
      <c r="E40430" s="1433"/>
      <c r="K40430" s="1433"/>
      <c r="L40430" s="1334"/>
    </row>
    <row r="40431" spans="1:12" ht="24" customHeight="1">
      <c r="A40431" s="1355"/>
      <c r="B40431" s="1355"/>
      <c r="C40431" s="1433"/>
      <c r="E40431" s="1433"/>
      <c r="K40431" s="1433"/>
      <c r="L40431" s="1334"/>
    </row>
    <row r="40432" spans="1:12" ht="24" customHeight="1">
      <c r="A40432" s="1355"/>
      <c r="B40432" s="1355"/>
      <c r="C40432" s="1433"/>
      <c r="E40432" s="1433"/>
      <c r="K40432" s="1433"/>
      <c r="L40432" s="1334"/>
    </row>
    <row r="40433" spans="1:12" ht="24" customHeight="1">
      <c r="A40433" s="1355"/>
      <c r="B40433" s="1355"/>
      <c r="C40433" s="1433"/>
      <c r="E40433" s="1433"/>
      <c r="K40433" s="1433"/>
      <c r="L40433" s="1334"/>
    </row>
    <row r="40434" spans="1:12" ht="24" customHeight="1">
      <c r="A40434" s="1355"/>
      <c r="B40434" s="1355"/>
      <c r="C40434" s="1433"/>
      <c r="E40434" s="1433"/>
      <c r="K40434" s="1433"/>
      <c r="L40434" s="1334"/>
    </row>
    <row r="40435" spans="1:12" ht="24" customHeight="1">
      <c r="A40435" s="1355"/>
      <c r="B40435" s="1355"/>
      <c r="C40435" s="1433"/>
      <c r="E40435" s="1433"/>
      <c r="K40435" s="1433"/>
      <c r="L40435" s="1334"/>
    </row>
    <row r="40436" spans="1:12" ht="24" customHeight="1">
      <c r="A40436" s="1355"/>
      <c r="B40436" s="1355"/>
      <c r="C40436" s="1433"/>
      <c r="E40436" s="1433"/>
      <c r="K40436" s="1433"/>
      <c r="L40436" s="1334"/>
    </row>
    <row r="40437" spans="1:12" ht="24" customHeight="1">
      <c r="A40437" s="1355"/>
      <c r="B40437" s="1355"/>
      <c r="C40437" s="1433"/>
      <c r="E40437" s="1433"/>
      <c r="K40437" s="1433"/>
      <c r="L40437" s="1334"/>
    </row>
    <row r="40438" spans="1:12" ht="24" customHeight="1">
      <c r="A40438" s="1355"/>
      <c r="B40438" s="1355"/>
      <c r="C40438" s="1433"/>
      <c r="E40438" s="1433"/>
      <c r="K40438" s="1433"/>
      <c r="L40438" s="1334"/>
    </row>
    <row r="40439" spans="1:12" ht="24" customHeight="1">
      <c r="A40439" s="1355"/>
      <c r="B40439" s="1355"/>
      <c r="C40439" s="1433"/>
      <c r="E40439" s="1433"/>
      <c r="K40439" s="1433"/>
      <c r="L40439" s="1334"/>
    </row>
    <row r="40440" spans="1:12" ht="24" customHeight="1">
      <c r="A40440" s="1355"/>
      <c r="B40440" s="1355"/>
      <c r="C40440" s="1433"/>
      <c r="E40440" s="1433"/>
      <c r="K40440" s="1433"/>
      <c r="L40440" s="1334"/>
    </row>
    <row r="40441" spans="1:12" ht="24" customHeight="1">
      <c r="A40441" s="1355"/>
      <c r="B40441" s="1355"/>
      <c r="C40441" s="1433"/>
      <c r="E40441" s="1433"/>
      <c r="K40441" s="1433"/>
      <c r="L40441" s="1334"/>
    </row>
    <row r="40442" spans="1:12" ht="24" customHeight="1">
      <c r="A40442" s="1355"/>
      <c r="B40442" s="1355"/>
      <c r="C40442" s="1433"/>
      <c r="E40442" s="1433"/>
      <c r="K40442" s="1433"/>
      <c r="L40442" s="1334"/>
    </row>
    <row r="40443" spans="1:12" ht="24" customHeight="1">
      <c r="A40443" s="1355"/>
      <c r="B40443" s="1355"/>
      <c r="C40443" s="1433"/>
      <c r="E40443" s="1433"/>
      <c r="K40443" s="1433"/>
      <c r="L40443" s="1334"/>
    </row>
    <row r="40444" spans="1:12" ht="24" customHeight="1">
      <c r="A40444" s="1355"/>
      <c r="B40444" s="1355"/>
      <c r="C40444" s="1433"/>
      <c r="E40444" s="1433"/>
      <c r="K40444" s="1433"/>
      <c r="L40444" s="1334"/>
    </row>
    <row r="40445" spans="1:12" ht="24" customHeight="1">
      <c r="A40445" s="1355"/>
      <c r="B40445" s="1355"/>
      <c r="C40445" s="1433"/>
      <c r="E40445" s="1433"/>
      <c r="K40445" s="1433"/>
      <c r="L40445" s="1334"/>
    </row>
    <row r="40446" spans="1:12" ht="24" customHeight="1">
      <c r="A40446" s="1355"/>
      <c r="B40446" s="1355"/>
      <c r="C40446" s="1433"/>
      <c r="E40446" s="1433"/>
      <c r="K40446" s="1433"/>
      <c r="L40446" s="1334"/>
    </row>
    <row r="40447" spans="1:12" ht="24" customHeight="1">
      <c r="A40447" s="1355"/>
      <c r="B40447" s="1355"/>
      <c r="C40447" s="1433"/>
      <c r="E40447" s="1433"/>
      <c r="K40447" s="1433"/>
      <c r="L40447" s="1334"/>
    </row>
    <row r="40448" spans="1:12" ht="24" customHeight="1">
      <c r="A40448" s="1355"/>
      <c r="B40448" s="1355"/>
      <c r="C40448" s="1433"/>
      <c r="E40448" s="1433"/>
      <c r="K40448" s="1433"/>
      <c r="L40448" s="1334"/>
    </row>
    <row r="40449" spans="1:12" ht="24" customHeight="1">
      <c r="A40449" s="1355"/>
      <c r="B40449" s="1355"/>
      <c r="C40449" s="1433"/>
      <c r="E40449" s="1433"/>
      <c r="K40449" s="1433"/>
      <c r="L40449" s="1334"/>
    </row>
    <row r="40450" spans="1:12" ht="24" customHeight="1">
      <c r="A40450" s="1355"/>
      <c r="B40450" s="1355"/>
      <c r="C40450" s="1433"/>
      <c r="E40450" s="1433"/>
      <c r="K40450" s="1433"/>
      <c r="L40450" s="1334"/>
    </row>
    <row r="40451" spans="1:12" ht="24" customHeight="1">
      <c r="A40451" s="1355"/>
      <c r="B40451" s="1355"/>
      <c r="C40451" s="1433"/>
      <c r="E40451" s="1433"/>
      <c r="K40451" s="1433"/>
      <c r="L40451" s="1334"/>
    </row>
    <row r="40452" spans="1:12" ht="24" customHeight="1">
      <c r="A40452" s="1355"/>
      <c r="B40452" s="1355"/>
      <c r="C40452" s="1433"/>
      <c r="E40452" s="1433"/>
      <c r="K40452" s="1433"/>
      <c r="L40452" s="1334"/>
    </row>
    <row r="40453" spans="1:12" ht="24" customHeight="1">
      <c r="A40453" s="1355"/>
      <c r="B40453" s="1355"/>
      <c r="C40453" s="1433"/>
      <c r="E40453" s="1433"/>
      <c r="K40453" s="1433"/>
      <c r="L40453" s="1334"/>
    </row>
    <row r="40454" spans="1:12" ht="24" customHeight="1">
      <c r="A40454" s="1355"/>
      <c r="B40454" s="1355"/>
      <c r="C40454" s="1433"/>
      <c r="E40454" s="1433"/>
      <c r="K40454" s="1433"/>
      <c r="L40454" s="1334"/>
    </row>
    <row r="40455" spans="1:12" ht="24" customHeight="1">
      <c r="A40455" s="1355"/>
      <c r="B40455" s="1355"/>
      <c r="C40455" s="1433"/>
      <c r="E40455" s="1433"/>
      <c r="K40455" s="1433"/>
      <c r="L40455" s="1334"/>
    </row>
    <row r="40456" spans="1:12" ht="24" customHeight="1">
      <c r="A40456" s="1355"/>
      <c r="B40456" s="1355"/>
      <c r="C40456" s="1433"/>
      <c r="E40456" s="1433"/>
      <c r="K40456" s="1433"/>
      <c r="L40456" s="1334"/>
    </row>
    <row r="40457" spans="1:12" ht="24" customHeight="1">
      <c r="A40457" s="1355"/>
      <c r="B40457" s="1355"/>
      <c r="C40457" s="1433"/>
      <c r="E40457" s="1433"/>
      <c r="K40457" s="1433"/>
      <c r="L40457" s="1334"/>
    </row>
    <row r="40458" spans="1:12" ht="24" customHeight="1">
      <c r="A40458" s="1355"/>
      <c r="B40458" s="1355"/>
      <c r="C40458" s="1433"/>
      <c r="E40458" s="1433"/>
      <c r="K40458" s="1433"/>
      <c r="L40458" s="1334"/>
    </row>
    <row r="40459" spans="1:12" ht="24" customHeight="1">
      <c r="A40459" s="1355"/>
      <c r="B40459" s="1355"/>
      <c r="C40459" s="1433"/>
      <c r="E40459" s="1433"/>
      <c r="K40459" s="1433"/>
      <c r="L40459" s="1334"/>
    </row>
    <row r="40460" spans="1:12" ht="24" customHeight="1">
      <c r="A40460" s="1355"/>
      <c r="B40460" s="1355"/>
      <c r="C40460" s="1433"/>
      <c r="E40460" s="1433"/>
      <c r="K40460" s="1433"/>
      <c r="L40460" s="1334"/>
    </row>
    <row r="40461" spans="1:12" ht="24" customHeight="1">
      <c r="A40461" s="1355"/>
      <c r="B40461" s="1355"/>
      <c r="C40461" s="1433"/>
      <c r="E40461" s="1433"/>
      <c r="K40461" s="1433"/>
      <c r="L40461" s="1334"/>
    </row>
    <row r="40462" spans="1:12" ht="24" customHeight="1">
      <c r="A40462" s="1355"/>
      <c r="B40462" s="1355"/>
      <c r="C40462" s="1433"/>
      <c r="E40462" s="1433"/>
      <c r="K40462" s="1433"/>
      <c r="L40462" s="1334"/>
    </row>
    <row r="40463" spans="1:12" ht="24" customHeight="1">
      <c r="A40463" s="1355"/>
      <c r="B40463" s="1355"/>
      <c r="C40463" s="1433"/>
      <c r="E40463" s="1433"/>
      <c r="K40463" s="1433"/>
      <c r="L40463" s="1334"/>
    </row>
    <row r="40464" spans="1:12" ht="24" customHeight="1">
      <c r="A40464" s="1355"/>
      <c r="B40464" s="1355"/>
      <c r="C40464" s="1433"/>
      <c r="E40464" s="1433"/>
      <c r="K40464" s="1433"/>
      <c r="L40464" s="1334"/>
    </row>
    <row r="40465" spans="1:12" ht="24" customHeight="1">
      <c r="A40465" s="1355"/>
      <c r="B40465" s="1355"/>
      <c r="C40465" s="1433"/>
      <c r="E40465" s="1433"/>
      <c r="K40465" s="1433"/>
      <c r="L40465" s="1334"/>
    </row>
    <row r="40466" spans="1:12" ht="24" customHeight="1">
      <c r="A40466" s="1355"/>
      <c r="B40466" s="1355"/>
      <c r="C40466" s="1433"/>
      <c r="E40466" s="1433"/>
      <c r="K40466" s="1433"/>
      <c r="L40466" s="1334"/>
    </row>
    <row r="40467" spans="1:12" ht="24" customHeight="1">
      <c r="A40467" s="1355"/>
      <c r="B40467" s="1355"/>
      <c r="C40467" s="1433"/>
      <c r="E40467" s="1433"/>
      <c r="K40467" s="1433"/>
      <c r="L40467" s="1334"/>
    </row>
    <row r="40468" spans="1:12" ht="24" customHeight="1">
      <c r="A40468" s="1355"/>
      <c r="B40468" s="1355"/>
      <c r="C40468" s="1433"/>
      <c r="E40468" s="1433"/>
      <c r="K40468" s="1433"/>
      <c r="L40468" s="1334"/>
    </row>
    <row r="40469" spans="1:12" ht="24" customHeight="1">
      <c r="A40469" s="1355"/>
      <c r="B40469" s="1355"/>
      <c r="C40469" s="1433"/>
      <c r="E40469" s="1433"/>
      <c r="K40469" s="1433"/>
      <c r="L40469" s="1334"/>
    </row>
    <row r="40470" spans="1:12" ht="24" customHeight="1">
      <c r="A40470" s="1355"/>
      <c r="B40470" s="1355"/>
      <c r="C40470" s="1433"/>
      <c r="E40470" s="1433"/>
      <c r="K40470" s="1433"/>
      <c r="L40470" s="1334"/>
    </row>
    <row r="40471" spans="1:12" ht="24" customHeight="1">
      <c r="A40471" s="1355"/>
      <c r="B40471" s="1355"/>
      <c r="C40471" s="1433"/>
      <c r="E40471" s="1433"/>
      <c r="K40471" s="1433"/>
      <c r="L40471" s="1334"/>
    </row>
    <row r="40472" spans="1:12" ht="24" customHeight="1">
      <c r="A40472" s="1355"/>
      <c r="B40472" s="1355"/>
      <c r="C40472" s="1433"/>
      <c r="E40472" s="1433"/>
      <c r="K40472" s="1433"/>
      <c r="L40472" s="1334"/>
    </row>
    <row r="40473" spans="1:12" ht="24" customHeight="1">
      <c r="A40473" s="1355"/>
      <c r="B40473" s="1355"/>
      <c r="C40473" s="1433"/>
      <c r="E40473" s="1433"/>
      <c r="K40473" s="1433"/>
      <c r="L40473" s="1334"/>
    </row>
    <row r="40474" spans="1:12" ht="24" customHeight="1">
      <c r="A40474" s="1355"/>
      <c r="B40474" s="1355"/>
      <c r="C40474" s="1433"/>
      <c r="E40474" s="1433"/>
      <c r="K40474" s="1433"/>
      <c r="L40474" s="1334"/>
    </row>
    <row r="40475" spans="1:12" ht="24" customHeight="1">
      <c r="A40475" s="1355"/>
      <c r="B40475" s="1355"/>
      <c r="C40475" s="1433"/>
      <c r="E40475" s="1433"/>
      <c r="K40475" s="1433"/>
      <c r="L40475" s="1334"/>
    </row>
    <row r="40476" spans="1:12" ht="24" customHeight="1">
      <c r="A40476" s="1355"/>
      <c r="B40476" s="1355"/>
      <c r="C40476" s="1433"/>
      <c r="E40476" s="1433"/>
      <c r="K40476" s="1433"/>
      <c r="L40476" s="1334"/>
    </row>
    <row r="40477" spans="1:12" ht="24" customHeight="1">
      <c r="A40477" s="1355"/>
      <c r="B40477" s="1355"/>
      <c r="C40477" s="1433"/>
      <c r="E40477" s="1433"/>
      <c r="K40477" s="1433"/>
      <c r="L40477" s="1334"/>
    </row>
    <row r="40478" spans="1:12" ht="24" customHeight="1">
      <c r="A40478" s="1355"/>
      <c r="B40478" s="1355"/>
      <c r="C40478" s="1433"/>
      <c r="E40478" s="1433"/>
      <c r="K40478" s="1433"/>
      <c r="L40478" s="1334"/>
    </row>
    <row r="40479" spans="1:12" ht="24" customHeight="1">
      <c r="A40479" s="1355"/>
      <c r="B40479" s="1355"/>
      <c r="C40479" s="1433"/>
      <c r="E40479" s="1433"/>
      <c r="K40479" s="1433"/>
      <c r="L40479" s="1334"/>
    </row>
    <row r="40480" spans="1:12" ht="24" customHeight="1">
      <c r="A40480" s="1355"/>
      <c r="B40480" s="1355"/>
      <c r="C40480" s="1433"/>
      <c r="E40480" s="1433"/>
      <c r="K40480" s="1433"/>
      <c r="L40480" s="1334"/>
    </row>
    <row r="40481" spans="1:12" ht="24" customHeight="1">
      <c r="A40481" s="1355"/>
      <c r="B40481" s="1355"/>
      <c r="C40481" s="1433"/>
      <c r="E40481" s="1433"/>
      <c r="K40481" s="1433"/>
      <c r="L40481" s="1334"/>
    </row>
    <row r="40482" spans="1:12" ht="24" customHeight="1">
      <c r="A40482" s="1355"/>
      <c r="B40482" s="1355"/>
      <c r="C40482" s="1433"/>
      <c r="E40482" s="1433"/>
      <c r="K40482" s="1433"/>
      <c r="L40482" s="1334"/>
    </row>
    <row r="40483" spans="1:12" ht="24" customHeight="1">
      <c r="A40483" s="1355"/>
      <c r="B40483" s="1355"/>
      <c r="C40483" s="1433"/>
      <c r="E40483" s="1433"/>
      <c r="K40483" s="1433"/>
      <c r="L40483" s="1334"/>
    </row>
    <row r="40484" spans="1:12" ht="24" customHeight="1">
      <c r="A40484" s="1355"/>
      <c r="B40484" s="1355"/>
      <c r="C40484" s="1433"/>
      <c r="E40484" s="1433"/>
      <c r="K40484" s="1433"/>
      <c r="L40484" s="1334"/>
    </row>
    <row r="40485" spans="1:12" ht="24" customHeight="1">
      <c r="A40485" s="1355"/>
      <c r="B40485" s="1355"/>
      <c r="C40485" s="1433"/>
      <c r="E40485" s="1433"/>
      <c r="K40485" s="1433"/>
      <c r="L40485" s="1334"/>
    </row>
    <row r="40486" spans="1:12" ht="24" customHeight="1">
      <c r="A40486" s="1355"/>
      <c r="B40486" s="1355"/>
      <c r="C40486" s="1433"/>
      <c r="E40486" s="1433"/>
      <c r="K40486" s="1433"/>
      <c r="L40486" s="1334"/>
    </row>
    <row r="40487" spans="1:12" ht="24" customHeight="1">
      <c r="A40487" s="1355"/>
      <c r="B40487" s="1355"/>
      <c r="C40487" s="1433"/>
      <c r="E40487" s="1433"/>
      <c r="K40487" s="1433"/>
      <c r="L40487" s="1334"/>
    </row>
    <row r="40488" spans="1:12" ht="24" customHeight="1">
      <c r="A40488" s="1355"/>
      <c r="B40488" s="1355"/>
      <c r="C40488" s="1433"/>
      <c r="E40488" s="1433"/>
      <c r="K40488" s="1433"/>
      <c r="L40488" s="1334"/>
    </row>
    <row r="40489" spans="1:12" ht="24" customHeight="1">
      <c r="A40489" s="1355"/>
      <c r="B40489" s="1355"/>
      <c r="C40489" s="1433"/>
      <c r="E40489" s="1433"/>
      <c r="K40489" s="1433"/>
      <c r="L40489" s="1334"/>
    </row>
    <row r="40490" spans="1:12" ht="24" customHeight="1">
      <c r="A40490" s="1355"/>
      <c r="B40490" s="1355"/>
      <c r="C40490" s="1433"/>
      <c r="E40490" s="1433"/>
      <c r="K40490" s="1433"/>
      <c r="L40490" s="1334"/>
    </row>
    <row r="40491" spans="1:12" ht="24" customHeight="1">
      <c r="A40491" s="1355"/>
      <c r="B40491" s="1355"/>
      <c r="C40491" s="1433"/>
      <c r="E40491" s="1433"/>
      <c r="K40491" s="1433"/>
      <c r="L40491" s="1334"/>
    </row>
    <row r="40492" spans="1:12" ht="24" customHeight="1">
      <c r="A40492" s="1355"/>
      <c r="B40492" s="1355"/>
      <c r="C40492" s="1433"/>
      <c r="E40492" s="1433"/>
      <c r="K40492" s="1433"/>
      <c r="L40492" s="1334"/>
    </row>
    <row r="40493" spans="1:12" ht="24" customHeight="1">
      <c r="A40493" s="1355"/>
      <c r="B40493" s="1355"/>
      <c r="C40493" s="1433"/>
      <c r="E40493" s="1433"/>
      <c r="K40493" s="1433"/>
      <c r="L40493" s="1334"/>
    </row>
    <row r="40494" spans="1:12" ht="24" customHeight="1">
      <c r="A40494" s="1355"/>
      <c r="B40494" s="1355"/>
      <c r="C40494" s="1433"/>
      <c r="E40494" s="1433"/>
      <c r="K40494" s="1433"/>
      <c r="L40494" s="1334"/>
    </row>
    <row r="40495" spans="1:12" ht="24" customHeight="1">
      <c r="A40495" s="1355"/>
      <c r="B40495" s="1355"/>
      <c r="C40495" s="1433"/>
      <c r="E40495" s="1433"/>
      <c r="K40495" s="1433"/>
      <c r="L40495" s="1334"/>
    </row>
    <row r="40496" spans="1:12" ht="24" customHeight="1">
      <c r="A40496" s="1355"/>
      <c r="B40496" s="1355"/>
      <c r="C40496" s="1433"/>
      <c r="E40496" s="1433"/>
      <c r="K40496" s="1433"/>
      <c r="L40496" s="1334"/>
    </row>
    <row r="40497" spans="1:12" ht="24" customHeight="1">
      <c r="A40497" s="1355"/>
      <c r="B40497" s="1355"/>
      <c r="C40497" s="1433"/>
      <c r="E40497" s="1433"/>
      <c r="K40497" s="1433"/>
      <c r="L40497" s="1334"/>
    </row>
    <row r="40498" spans="1:12" ht="24" customHeight="1">
      <c r="A40498" s="1355"/>
      <c r="B40498" s="1355"/>
      <c r="C40498" s="1433"/>
      <c r="E40498" s="1433"/>
      <c r="K40498" s="1433"/>
      <c r="L40498" s="1334"/>
    </row>
    <row r="40499" spans="1:12" ht="24" customHeight="1">
      <c r="A40499" s="1355"/>
      <c r="B40499" s="1355"/>
      <c r="C40499" s="1433"/>
      <c r="E40499" s="1433"/>
      <c r="K40499" s="1433"/>
      <c r="L40499" s="1334"/>
    </row>
    <row r="40500" spans="1:12" ht="24" customHeight="1">
      <c r="A40500" s="1355"/>
      <c r="B40500" s="1355"/>
      <c r="C40500" s="1433"/>
      <c r="E40500" s="1433"/>
      <c r="K40500" s="1433"/>
      <c r="L40500" s="1334"/>
    </row>
    <row r="40501" spans="1:12" ht="24" customHeight="1">
      <c r="A40501" s="1355"/>
      <c r="B40501" s="1355"/>
      <c r="C40501" s="1433"/>
      <c r="E40501" s="1433"/>
      <c r="K40501" s="1433"/>
      <c r="L40501" s="1334"/>
    </row>
    <row r="40502" spans="1:12" ht="24" customHeight="1">
      <c r="A40502" s="1355"/>
      <c r="B40502" s="1355"/>
      <c r="C40502" s="1433"/>
      <c r="E40502" s="1433"/>
      <c r="K40502" s="1433"/>
      <c r="L40502" s="1334"/>
    </row>
    <row r="40503" spans="1:12" ht="24" customHeight="1">
      <c r="A40503" s="1355"/>
      <c r="B40503" s="1355"/>
      <c r="C40503" s="1433"/>
      <c r="E40503" s="1433"/>
      <c r="K40503" s="1433"/>
      <c r="L40503" s="1334"/>
    </row>
    <row r="40504" spans="1:12" ht="24" customHeight="1">
      <c r="A40504" s="1355"/>
      <c r="B40504" s="1355"/>
      <c r="C40504" s="1433"/>
      <c r="E40504" s="1433"/>
      <c r="K40504" s="1433"/>
      <c r="L40504" s="1334"/>
    </row>
    <row r="40505" spans="1:12" ht="24" customHeight="1">
      <c r="A40505" s="1355"/>
      <c r="B40505" s="1355"/>
      <c r="C40505" s="1433"/>
      <c r="E40505" s="1433"/>
      <c r="K40505" s="1433"/>
      <c r="L40505" s="1334"/>
    </row>
    <row r="40506" spans="1:12" ht="24" customHeight="1">
      <c r="A40506" s="1355"/>
      <c r="B40506" s="1355"/>
      <c r="C40506" s="1433"/>
      <c r="E40506" s="1433"/>
      <c r="K40506" s="1433"/>
      <c r="L40506" s="1334"/>
    </row>
    <row r="40507" spans="1:12" ht="24" customHeight="1">
      <c r="A40507" s="1355"/>
      <c r="B40507" s="1355"/>
      <c r="C40507" s="1433"/>
      <c r="E40507" s="1433"/>
      <c r="K40507" s="1433"/>
      <c r="L40507" s="1334"/>
    </row>
    <row r="40508" spans="1:12" ht="24" customHeight="1">
      <c r="A40508" s="1355"/>
      <c r="B40508" s="1355"/>
      <c r="C40508" s="1433"/>
      <c r="E40508" s="1433"/>
      <c r="K40508" s="1433"/>
      <c r="L40508" s="1334"/>
    </row>
    <row r="40509" spans="1:12" ht="24" customHeight="1">
      <c r="A40509" s="1355"/>
      <c r="B40509" s="1355"/>
      <c r="C40509" s="1433"/>
      <c r="E40509" s="1433"/>
      <c r="K40509" s="1433"/>
      <c r="L40509" s="1334"/>
    </row>
    <row r="40510" spans="1:12" ht="24" customHeight="1">
      <c r="A40510" s="1355"/>
      <c r="B40510" s="1355"/>
      <c r="C40510" s="1433"/>
      <c r="E40510" s="1433"/>
      <c r="K40510" s="1433"/>
      <c r="L40510" s="1334"/>
    </row>
    <row r="40511" spans="1:12" ht="24" customHeight="1">
      <c r="A40511" s="1355"/>
      <c r="B40511" s="1355"/>
      <c r="C40511" s="1433"/>
      <c r="E40511" s="1433"/>
      <c r="K40511" s="1433"/>
      <c r="L40511" s="1334"/>
    </row>
    <row r="40512" spans="1:12" ht="24" customHeight="1">
      <c r="A40512" s="1355"/>
      <c r="B40512" s="1355"/>
      <c r="C40512" s="1433"/>
      <c r="E40512" s="1433"/>
      <c r="K40512" s="1433"/>
      <c r="L40512" s="1334"/>
    </row>
    <row r="40513" spans="1:12" ht="24" customHeight="1">
      <c r="A40513" s="1355"/>
      <c r="B40513" s="1355"/>
      <c r="C40513" s="1433"/>
      <c r="E40513" s="1433"/>
      <c r="K40513" s="1433"/>
      <c r="L40513" s="1334"/>
    </row>
    <row r="40514" spans="1:12" ht="24" customHeight="1">
      <c r="A40514" s="1355"/>
      <c r="B40514" s="1355"/>
      <c r="C40514" s="1433"/>
      <c r="E40514" s="1433"/>
      <c r="K40514" s="1433"/>
      <c r="L40514" s="1334"/>
    </row>
    <row r="40515" spans="1:12" ht="24" customHeight="1">
      <c r="A40515" s="1355"/>
      <c r="B40515" s="1355"/>
      <c r="C40515" s="1433"/>
      <c r="E40515" s="1433"/>
      <c r="K40515" s="1433"/>
      <c r="L40515" s="1334"/>
    </row>
    <row r="40516" spans="1:12" ht="24" customHeight="1">
      <c r="A40516" s="1355"/>
      <c r="B40516" s="1355"/>
      <c r="C40516" s="1433"/>
      <c r="E40516" s="1433"/>
      <c r="K40516" s="1433"/>
      <c r="L40516" s="1334"/>
    </row>
    <row r="40517" spans="1:12" ht="24" customHeight="1">
      <c r="A40517" s="1355"/>
      <c r="B40517" s="1355"/>
      <c r="C40517" s="1433"/>
      <c r="E40517" s="1433"/>
      <c r="K40517" s="1433"/>
      <c r="L40517" s="1334"/>
    </row>
    <row r="40518" spans="1:12" ht="24" customHeight="1">
      <c r="A40518" s="1355"/>
      <c r="B40518" s="1355"/>
      <c r="C40518" s="1433"/>
      <c r="E40518" s="1433"/>
      <c r="K40518" s="1433"/>
      <c r="L40518" s="1334"/>
    </row>
    <row r="40519" spans="1:12" ht="24" customHeight="1">
      <c r="A40519" s="1355"/>
      <c r="B40519" s="1355"/>
      <c r="C40519" s="1433"/>
      <c r="E40519" s="1433"/>
      <c r="K40519" s="1433"/>
      <c r="L40519" s="1334"/>
    </row>
    <row r="40520" spans="1:12" ht="24" customHeight="1">
      <c r="A40520" s="1355"/>
      <c r="B40520" s="1355"/>
      <c r="C40520" s="1433"/>
      <c r="E40520" s="1433"/>
      <c r="K40520" s="1433"/>
      <c r="L40520" s="1334"/>
    </row>
    <row r="40521" spans="1:12" ht="24" customHeight="1">
      <c r="A40521" s="1355"/>
      <c r="B40521" s="1355"/>
      <c r="C40521" s="1433"/>
      <c r="E40521" s="1433"/>
      <c r="K40521" s="1433"/>
      <c r="L40521" s="1334"/>
    </row>
    <row r="40522" spans="1:12" ht="24" customHeight="1">
      <c r="A40522" s="1355"/>
      <c r="B40522" s="1355"/>
      <c r="C40522" s="1433"/>
      <c r="E40522" s="1433"/>
      <c r="K40522" s="1433"/>
      <c r="L40522" s="1334"/>
    </row>
    <row r="40523" spans="1:12" ht="24" customHeight="1">
      <c r="A40523" s="1355"/>
      <c r="B40523" s="1355"/>
      <c r="C40523" s="1433"/>
      <c r="E40523" s="1433"/>
      <c r="K40523" s="1433"/>
      <c r="L40523" s="1334"/>
    </row>
    <row r="40524" spans="1:12" ht="24" customHeight="1">
      <c r="A40524" s="1355"/>
      <c r="B40524" s="1355"/>
      <c r="C40524" s="1433"/>
      <c r="E40524" s="1433"/>
      <c r="K40524" s="1433"/>
      <c r="L40524" s="1334"/>
    </row>
    <row r="40525" spans="1:12" ht="24" customHeight="1">
      <c r="A40525" s="1355"/>
      <c r="B40525" s="1355"/>
      <c r="C40525" s="1433"/>
      <c r="E40525" s="1433"/>
      <c r="K40525" s="1433"/>
      <c r="L40525" s="1334"/>
    </row>
    <row r="40526" spans="1:12" ht="24" customHeight="1">
      <c r="A40526" s="1355"/>
      <c r="B40526" s="1355"/>
      <c r="C40526" s="1433"/>
      <c r="E40526" s="1433"/>
      <c r="K40526" s="1433"/>
      <c r="L40526" s="1334"/>
    </row>
    <row r="40527" spans="1:12" ht="24" customHeight="1">
      <c r="A40527" s="1355"/>
      <c r="B40527" s="1355"/>
      <c r="C40527" s="1433"/>
      <c r="E40527" s="1433"/>
      <c r="K40527" s="1433"/>
      <c r="L40527" s="1334"/>
    </row>
    <row r="40528" spans="1:12" ht="24" customHeight="1">
      <c r="A40528" s="1355"/>
      <c r="B40528" s="1355"/>
      <c r="C40528" s="1433"/>
      <c r="E40528" s="1433"/>
      <c r="K40528" s="1433"/>
      <c r="L40528" s="1334"/>
    </row>
    <row r="40529" spans="1:12" ht="24" customHeight="1">
      <c r="A40529" s="1355"/>
      <c r="B40529" s="1355"/>
      <c r="C40529" s="1433"/>
      <c r="E40529" s="1433"/>
      <c r="K40529" s="1433"/>
      <c r="L40529" s="1334"/>
    </row>
    <row r="40530" spans="1:12" ht="24" customHeight="1">
      <c r="A40530" s="1355"/>
      <c r="B40530" s="1355"/>
      <c r="C40530" s="1433"/>
      <c r="E40530" s="1433"/>
      <c r="K40530" s="1433"/>
      <c r="L40530" s="1334"/>
    </row>
    <row r="40531" spans="1:12" ht="24" customHeight="1">
      <c r="A40531" s="1355"/>
      <c r="B40531" s="1355"/>
      <c r="C40531" s="1433"/>
      <c r="E40531" s="1433"/>
      <c r="K40531" s="1433"/>
      <c r="L40531" s="1334"/>
    </row>
    <row r="40532" spans="1:12" ht="24" customHeight="1">
      <c r="A40532" s="1355"/>
      <c r="B40532" s="1355"/>
      <c r="C40532" s="1433"/>
      <c r="E40532" s="1433"/>
      <c r="K40532" s="1433"/>
      <c r="L40532" s="1334"/>
    </row>
    <row r="40533" spans="1:12" ht="24" customHeight="1">
      <c r="A40533" s="1355"/>
      <c r="B40533" s="1355"/>
      <c r="C40533" s="1433"/>
      <c r="E40533" s="1433"/>
      <c r="K40533" s="1433"/>
      <c r="L40533" s="1334"/>
    </row>
    <row r="40534" spans="1:12" ht="24" customHeight="1">
      <c r="A40534" s="1355"/>
      <c r="B40534" s="1355"/>
      <c r="C40534" s="1433"/>
      <c r="E40534" s="1433"/>
      <c r="K40534" s="1433"/>
      <c r="L40534" s="1334"/>
    </row>
    <row r="40535" spans="1:12" ht="24" customHeight="1">
      <c r="A40535" s="1355"/>
      <c r="B40535" s="1355"/>
      <c r="C40535" s="1433"/>
      <c r="E40535" s="1433"/>
      <c r="K40535" s="1433"/>
      <c r="L40535" s="1334"/>
    </row>
    <row r="40536" spans="1:12" ht="24" customHeight="1">
      <c r="A40536" s="1355"/>
      <c r="B40536" s="1355"/>
      <c r="C40536" s="1433"/>
      <c r="E40536" s="1433"/>
      <c r="K40536" s="1433"/>
      <c r="L40536" s="1334"/>
    </row>
    <row r="40537" spans="1:12" ht="24" customHeight="1">
      <c r="A40537" s="1355"/>
      <c r="B40537" s="1355"/>
      <c r="C40537" s="1433"/>
      <c r="E40537" s="1433"/>
      <c r="K40537" s="1433"/>
      <c r="L40537" s="1334"/>
    </row>
    <row r="40538" spans="1:12" ht="24" customHeight="1">
      <c r="A40538" s="1355"/>
      <c r="B40538" s="1355"/>
      <c r="C40538" s="1433"/>
      <c r="E40538" s="1433"/>
      <c r="K40538" s="1433"/>
      <c r="L40538" s="1334"/>
    </row>
    <row r="40539" spans="1:12" ht="24" customHeight="1">
      <c r="A40539" s="1355"/>
      <c r="B40539" s="1355"/>
      <c r="C40539" s="1433"/>
      <c r="E40539" s="1433"/>
      <c r="K40539" s="1433"/>
      <c r="L40539" s="1334"/>
    </row>
    <row r="40540" spans="1:12" ht="24" customHeight="1">
      <c r="A40540" s="1355"/>
      <c r="B40540" s="1355"/>
      <c r="C40540" s="1433"/>
      <c r="E40540" s="1433"/>
      <c r="K40540" s="1433"/>
      <c r="L40540" s="1334"/>
    </row>
    <row r="40541" spans="1:12" ht="24" customHeight="1">
      <c r="A40541" s="1355"/>
      <c r="B40541" s="1355"/>
      <c r="C40541" s="1433"/>
      <c r="E40541" s="1433"/>
      <c r="K40541" s="1433"/>
      <c r="L40541" s="1334"/>
    </row>
    <row r="40542" spans="1:12" ht="24" customHeight="1">
      <c r="A40542" s="1355"/>
      <c r="B40542" s="1355"/>
      <c r="C40542" s="1433"/>
      <c r="E40542" s="1433"/>
      <c r="K40542" s="1433"/>
      <c r="L40542" s="1334"/>
    </row>
    <row r="40543" spans="1:12" ht="24" customHeight="1">
      <c r="A40543" s="1355"/>
      <c r="B40543" s="1355"/>
      <c r="C40543" s="1433"/>
      <c r="E40543" s="1433"/>
      <c r="K40543" s="1433"/>
      <c r="L40543" s="1334"/>
    </row>
    <row r="40544" spans="1:12" ht="24" customHeight="1">
      <c r="A40544" s="1355"/>
      <c r="B40544" s="1355"/>
      <c r="C40544" s="1433"/>
      <c r="E40544" s="1433"/>
      <c r="K40544" s="1433"/>
      <c r="L40544" s="1334"/>
    </row>
    <row r="40545" spans="1:12" ht="24" customHeight="1">
      <c r="A40545" s="1355"/>
      <c r="B40545" s="1355"/>
      <c r="C40545" s="1433"/>
      <c r="E40545" s="1433"/>
      <c r="K40545" s="1433"/>
      <c r="L40545" s="1334"/>
    </row>
    <row r="40546" spans="1:12" ht="24" customHeight="1">
      <c r="A40546" s="1355"/>
      <c r="B40546" s="1355"/>
      <c r="C40546" s="1433"/>
      <c r="E40546" s="1433"/>
      <c r="K40546" s="1433"/>
      <c r="L40546" s="1334"/>
    </row>
    <row r="40547" spans="1:12" ht="24" customHeight="1">
      <c r="A40547" s="1355"/>
      <c r="B40547" s="1355"/>
      <c r="C40547" s="1433"/>
      <c r="E40547" s="1433"/>
      <c r="K40547" s="1433"/>
      <c r="L40547" s="1334"/>
    </row>
    <row r="40548" spans="1:12" ht="24" customHeight="1">
      <c r="A40548" s="1355"/>
      <c r="B40548" s="1355"/>
      <c r="C40548" s="1433"/>
      <c r="E40548" s="1433"/>
      <c r="K40548" s="1433"/>
      <c r="L40548" s="1334"/>
    </row>
    <row r="40549" spans="1:12" ht="24" customHeight="1">
      <c r="A40549" s="1355"/>
      <c r="B40549" s="1355"/>
      <c r="C40549" s="1433"/>
      <c r="E40549" s="1433"/>
      <c r="K40549" s="1433"/>
      <c r="L40549" s="1334"/>
    </row>
    <row r="40550" spans="1:12" ht="24" customHeight="1">
      <c r="A40550" s="1355"/>
      <c r="B40550" s="1355"/>
      <c r="C40550" s="1433"/>
      <c r="E40550" s="1433"/>
      <c r="K40550" s="1433"/>
      <c r="L40550" s="1334"/>
    </row>
    <row r="40551" spans="1:12" ht="24" customHeight="1">
      <c r="A40551" s="1355"/>
      <c r="B40551" s="1355"/>
      <c r="C40551" s="1433"/>
      <c r="E40551" s="1433"/>
      <c r="K40551" s="1433"/>
      <c r="L40551" s="1334"/>
    </row>
    <row r="40552" spans="1:12" ht="24" customHeight="1">
      <c r="A40552" s="1355"/>
      <c r="B40552" s="1355"/>
      <c r="C40552" s="1433"/>
      <c r="E40552" s="1433"/>
      <c r="K40552" s="1433"/>
      <c r="L40552" s="1334"/>
    </row>
    <row r="40553" spans="1:12" ht="24" customHeight="1">
      <c r="A40553" s="1355"/>
      <c r="B40553" s="1355"/>
      <c r="C40553" s="1433"/>
      <c r="E40553" s="1433"/>
      <c r="K40553" s="1433"/>
      <c r="L40553" s="1334"/>
    </row>
    <row r="40554" spans="1:12" ht="24" customHeight="1">
      <c r="A40554" s="1355"/>
      <c r="B40554" s="1355"/>
      <c r="C40554" s="1433"/>
      <c r="E40554" s="1433"/>
      <c r="K40554" s="1433"/>
      <c r="L40554" s="1334"/>
    </row>
    <row r="40555" spans="1:12" ht="24" customHeight="1">
      <c r="A40555" s="1355"/>
      <c r="B40555" s="1355"/>
      <c r="C40555" s="1433"/>
      <c r="E40555" s="1433"/>
      <c r="K40555" s="1433"/>
      <c r="L40555" s="1334"/>
    </row>
    <row r="40556" spans="1:12" ht="24" customHeight="1">
      <c r="A40556" s="1355"/>
      <c r="B40556" s="1355"/>
      <c r="C40556" s="1433"/>
      <c r="E40556" s="1433"/>
      <c r="K40556" s="1433"/>
      <c r="L40556" s="1334"/>
    </row>
    <row r="40557" spans="1:12" ht="24" customHeight="1">
      <c r="A40557" s="1355"/>
      <c r="B40557" s="1355"/>
      <c r="C40557" s="1433"/>
      <c r="E40557" s="1433"/>
      <c r="K40557" s="1433"/>
      <c r="L40557" s="1334"/>
    </row>
    <row r="40558" spans="1:12" ht="24" customHeight="1">
      <c r="A40558" s="1355"/>
      <c r="B40558" s="1355"/>
      <c r="C40558" s="1433"/>
      <c r="E40558" s="1433"/>
      <c r="K40558" s="1433"/>
      <c r="L40558" s="1334"/>
    </row>
    <row r="40559" spans="1:12" ht="24" customHeight="1">
      <c r="A40559" s="1355"/>
      <c r="B40559" s="1355"/>
      <c r="C40559" s="1433"/>
      <c r="E40559" s="1433"/>
      <c r="K40559" s="1433"/>
      <c r="L40559" s="1334"/>
    </row>
    <row r="40560" spans="1:12" ht="24" customHeight="1">
      <c r="A40560" s="1355"/>
      <c r="B40560" s="1355"/>
      <c r="C40560" s="1433"/>
      <c r="E40560" s="1433"/>
      <c r="K40560" s="1433"/>
      <c r="L40560" s="1334"/>
    </row>
    <row r="40561" spans="1:12" ht="24" customHeight="1">
      <c r="A40561" s="1355"/>
      <c r="B40561" s="1355"/>
      <c r="C40561" s="1433"/>
      <c r="E40561" s="1433"/>
      <c r="K40561" s="1433"/>
      <c r="L40561" s="1334"/>
    </row>
    <row r="40562" spans="1:12" ht="24" customHeight="1">
      <c r="A40562" s="1355"/>
      <c r="B40562" s="1355"/>
      <c r="C40562" s="1433"/>
      <c r="E40562" s="1433"/>
      <c r="K40562" s="1433"/>
      <c r="L40562" s="1334"/>
    </row>
    <row r="40563" spans="1:12" ht="24" customHeight="1">
      <c r="A40563" s="1355"/>
      <c r="B40563" s="1355"/>
      <c r="C40563" s="1433"/>
      <c r="E40563" s="1433"/>
      <c r="K40563" s="1433"/>
      <c r="L40563" s="1334"/>
    </row>
    <row r="40564" spans="1:12" ht="24" customHeight="1">
      <c r="A40564" s="1355"/>
      <c r="B40564" s="1355"/>
      <c r="C40564" s="1433"/>
      <c r="E40564" s="1433"/>
      <c r="K40564" s="1433"/>
      <c r="L40564" s="1334"/>
    </row>
    <row r="40565" spans="1:12" ht="24" customHeight="1">
      <c r="A40565" s="1355"/>
      <c r="B40565" s="1355"/>
      <c r="C40565" s="1433"/>
      <c r="E40565" s="1433"/>
      <c r="K40565" s="1433"/>
      <c r="L40565" s="1334"/>
    </row>
    <row r="40566" spans="1:12" ht="24" customHeight="1">
      <c r="A40566" s="1355"/>
      <c r="B40566" s="1355"/>
      <c r="C40566" s="1433"/>
      <c r="E40566" s="1433"/>
      <c r="K40566" s="1433"/>
      <c r="L40566" s="1334"/>
    </row>
    <row r="40567" spans="1:12" ht="24" customHeight="1">
      <c r="A40567" s="1355"/>
      <c r="B40567" s="1355"/>
      <c r="C40567" s="1433"/>
      <c r="E40567" s="1433"/>
      <c r="K40567" s="1433"/>
      <c r="L40567" s="1334"/>
    </row>
    <row r="40568" spans="1:12" ht="24" customHeight="1">
      <c r="A40568" s="1355"/>
      <c r="B40568" s="1355"/>
      <c r="C40568" s="1433"/>
      <c r="E40568" s="1433"/>
      <c r="K40568" s="1433"/>
      <c r="L40568" s="1334"/>
    </row>
    <row r="40569" spans="1:12" ht="24" customHeight="1">
      <c r="A40569" s="1355"/>
      <c r="B40569" s="1355"/>
      <c r="C40569" s="1433"/>
      <c r="E40569" s="1433"/>
      <c r="K40569" s="1433"/>
      <c r="L40569" s="1334"/>
    </row>
    <row r="40570" spans="1:12" ht="24" customHeight="1">
      <c r="A40570" s="1355"/>
      <c r="B40570" s="1355"/>
      <c r="C40570" s="1433"/>
      <c r="E40570" s="1433"/>
      <c r="K40570" s="1433"/>
      <c r="L40570" s="1334"/>
    </row>
    <row r="40571" spans="1:12" ht="24" customHeight="1">
      <c r="A40571" s="1355"/>
      <c r="B40571" s="1355"/>
      <c r="C40571" s="1433"/>
      <c r="E40571" s="1433"/>
      <c r="K40571" s="1433"/>
      <c r="L40571" s="1334"/>
    </row>
    <row r="40572" spans="1:12" ht="24" customHeight="1">
      <c r="A40572" s="1355"/>
      <c r="B40572" s="1355"/>
      <c r="C40572" s="1433"/>
      <c r="E40572" s="1433"/>
      <c r="K40572" s="1433"/>
      <c r="L40572" s="1334"/>
    </row>
    <row r="40573" spans="1:12" ht="24" customHeight="1">
      <c r="A40573" s="1355"/>
      <c r="B40573" s="1355"/>
      <c r="C40573" s="1433"/>
      <c r="E40573" s="1433"/>
      <c r="K40573" s="1433"/>
      <c r="L40573" s="1334"/>
    </row>
    <row r="40574" spans="1:12" ht="24" customHeight="1">
      <c r="A40574" s="1355"/>
      <c r="B40574" s="1355"/>
      <c r="C40574" s="1433"/>
      <c r="E40574" s="1433"/>
      <c r="K40574" s="1433"/>
      <c r="L40574" s="1334"/>
    </row>
    <row r="40575" spans="1:12" ht="24" customHeight="1">
      <c r="A40575" s="1355"/>
      <c r="B40575" s="1355"/>
      <c r="C40575" s="1433"/>
      <c r="E40575" s="1433"/>
      <c r="K40575" s="1433"/>
      <c r="L40575" s="1334"/>
    </row>
    <row r="40576" spans="1:12" ht="24" customHeight="1">
      <c r="A40576" s="1355"/>
      <c r="B40576" s="1355"/>
      <c r="C40576" s="1433"/>
      <c r="E40576" s="1433"/>
      <c r="K40576" s="1433"/>
      <c r="L40576" s="1334"/>
    </row>
    <row r="40577" spans="1:12" ht="24" customHeight="1">
      <c r="A40577" s="1355"/>
      <c r="B40577" s="1355"/>
      <c r="C40577" s="1433"/>
      <c r="E40577" s="1433"/>
      <c r="K40577" s="1433"/>
      <c r="L40577" s="1334"/>
    </row>
    <row r="40578" spans="1:12" ht="24" customHeight="1">
      <c r="A40578" s="1355"/>
      <c r="B40578" s="1355"/>
      <c r="C40578" s="1433"/>
      <c r="E40578" s="1433"/>
      <c r="K40578" s="1433"/>
      <c r="L40578" s="1334"/>
    </row>
    <row r="40579" spans="1:12" ht="24" customHeight="1">
      <c r="A40579" s="1355"/>
      <c r="B40579" s="1355"/>
      <c r="C40579" s="1433"/>
      <c r="E40579" s="1433"/>
      <c r="K40579" s="1433"/>
      <c r="L40579" s="1334"/>
    </row>
    <row r="40580" spans="1:12" ht="24" customHeight="1">
      <c r="A40580" s="1355"/>
      <c r="B40580" s="1355"/>
      <c r="C40580" s="1433"/>
      <c r="E40580" s="1433"/>
      <c r="K40580" s="1433"/>
      <c r="L40580" s="1334"/>
    </row>
    <row r="40581" spans="1:12" ht="24" customHeight="1">
      <c r="A40581" s="1355"/>
      <c r="B40581" s="1355"/>
      <c r="C40581" s="1433"/>
      <c r="E40581" s="1433"/>
      <c r="K40581" s="1433"/>
      <c r="L40581" s="1334"/>
    </row>
    <row r="40582" spans="1:12" ht="24" customHeight="1">
      <c r="A40582" s="1355"/>
      <c r="B40582" s="1355"/>
      <c r="C40582" s="1433"/>
      <c r="E40582" s="1433"/>
      <c r="K40582" s="1433"/>
      <c r="L40582" s="1334"/>
    </row>
    <row r="40583" spans="1:12" ht="24" customHeight="1">
      <c r="A40583" s="1355"/>
      <c r="B40583" s="1355"/>
      <c r="C40583" s="1433"/>
      <c r="E40583" s="1433"/>
      <c r="K40583" s="1433"/>
      <c r="L40583" s="1334"/>
    </row>
    <row r="40584" spans="1:12" ht="24" customHeight="1">
      <c r="A40584" s="1355"/>
      <c r="B40584" s="1355"/>
      <c r="C40584" s="1433"/>
      <c r="E40584" s="1433"/>
      <c r="K40584" s="1433"/>
      <c r="L40584" s="1334"/>
    </row>
    <row r="40585" spans="1:12" ht="24" customHeight="1">
      <c r="A40585" s="1355"/>
      <c r="B40585" s="1355"/>
      <c r="C40585" s="1433"/>
      <c r="E40585" s="1433"/>
      <c r="K40585" s="1433"/>
      <c r="L40585" s="1334"/>
    </row>
    <row r="40586" spans="1:12" ht="24" customHeight="1">
      <c r="A40586" s="1355"/>
      <c r="B40586" s="1355"/>
      <c r="C40586" s="1433"/>
      <c r="E40586" s="1433"/>
      <c r="K40586" s="1433"/>
      <c r="L40586" s="1334"/>
    </row>
    <row r="40587" spans="1:12" ht="24" customHeight="1">
      <c r="A40587" s="1355"/>
      <c r="B40587" s="1355"/>
      <c r="C40587" s="1433"/>
      <c r="E40587" s="1433"/>
      <c r="K40587" s="1433"/>
      <c r="L40587" s="1334"/>
    </row>
    <row r="40588" spans="1:12" ht="24" customHeight="1">
      <c r="A40588" s="1355"/>
      <c r="B40588" s="1355"/>
      <c r="C40588" s="1433"/>
      <c r="E40588" s="1433"/>
      <c r="K40588" s="1433"/>
      <c r="L40588" s="1334"/>
    </row>
    <row r="40589" spans="1:12" ht="24" customHeight="1">
      <c r="A40589" s="1355"/>
      <c r="B40589" s="1355"/>
      <c r="C40589" s="1433"/>
      <c r="E40589" s="1433"/>
      <c r="K40589" s="1433"/>
      <c r="L40589" s="1334"/>
    </row>
    <row r="40590" spans="1:12" ht="24" customHeight="1">
      <c r="A40590" s="1355"/>
      <c r="B40590" s="1355"/>
      <c r="C40590" s="1433"/>
      <c r="E40590" s="1433"/>
      <c r="K40590" s="1433"/>
      <c r="L40590" s="1334"/>
    </row>
    <row r="40591" spans="1:12" ht="24" customHeight="1">
      <c r="A40591" s="1355"/>
      <c r="B40591" s="1355"/>
      <c r="C40591" s="1433"/>
      <c r="E40591" s="1433"/>
      <c r="K40591" s="1433"/>
      <c r="L40591" s="1334"/>
    </row>
    <row r="40592" spans="1:12" ht="24" customHeight="1">
      <c r="A40592" s="1355"/>
      <c r="B40592" s="1355"/>
      <c r="C40592" s="1433"/>
      <c r="E40592" s="1433"/>
      <c r="K40592" s="1433"/>
      <c r="L40592" s="1334"/>
    </row>
    <row r="40593" spans="1:12" ht="24" customHeight="1">
      <c r="A40593" s="1355"/>
      <c r="B40593" s="1355"/>
      <c r="C40593" s="1433"/>
      <c r="E40593" s="1433"/>
      <c r="K40593" s="1433"/>
      <c r="L40593" s="1334"/>
    </row>
    <row r="40594" spans="1:12" ht="24" customHeight="1">
      <c r="A40594" s="1355"/>
      <c r="B40594" s="1355"/>
      <c r="C40594" s="1433"/>
      <c r="E40594" s="1433"/>
      <c r="K40594" s="1433"/>
      <c r="L40594" s="1334"/>
    </row>
    <row r="40595" spans="1:12" ht="24" customHeight="1">
      <c r="A40595" s="1355"/>
      <c r="B40595" s="1355"/>
      <c r="C40595" s="1433"/>
      <c r="E40595" s="1433"/>
      <c r="K40595" s="1433"/>
      <c r="L40595" s="1334"/>
    </row>
    <row r="40596" spans="1:12" ht="24" customHeight="1">
      <c r="A40596" s="1355"/>
      <c r="B40596" s="1355"/>
      <c r="C40596" s="1433"/>
      <c r="E40596" s="1433"/>
      <c r="K40596" s="1433"/>
      <c r="L40596" s="1334"/>
    </row>
    <row r="40597" spans="1:12" ht="24" customHeight="1">
      <c r="A40597" s="1355"/>
      <c r="B40597" s="1355"/>
      <c r="C40597" s="1433"/>
      <c r="E40597" s="1433"/>
      <c r="K40597" s="1433"/>
      <c r="L40597" s="1334"/>
    </row>
    <row r="40598" spans="1:12" ht="24" customHeight="1">
      <c r="A40598" s="1355"/>
      <c r="B40598" s="1355"/>
      <c r="C40598" s="1433"/>
      <c r="E40598" s="1433"/>
      <c r="K40598" s="1433"/>
      <c r="L40598" s="1334"/>
    </row>
    <row r="40599" spans="1:12" ht="24" customHeight="1">
      <c r="A40599" s="1355"/>
      <c r="B40599" s="1355"/>
      <c r="C40599" s="1433"/>
      <c r="E40599" s="1433"/>
      <c r="K40599" s="1433"/>
      <c r="L40599" s="1334"/>
    </row>
    <row r="40600" spans="1:12" ht="24" customHeight="1">
      <c r="A40600" s="1355"/>
      <c r="B40600" s="1355"/>
      <c r="C40600" s="1433"/>
      <c r="E40600" s="1433"/>
      <c r="K40600" s="1433"/>
      <c r="L40600" s="1334"/>
    </row>
    <row r="40601" spans="1:12" ht="24" customHeight="1">
      <c r="A40601" s="1355"/>
      <c r="B40601" s="1355"/>
      <c r="C40601" s="1433"/>
      <c r="E40601" s="1433"/>
      <c r="K40601" s="1433"/>
      <c r="L40601" s="1334"/>
    </row>
    <row r="40602" spans="1:12" ht="24" customHeight="1">
      <c r="A40602" s="1355"/>
      <c r="B40602" s="1355"/>
      <c r="C40602" s="1433"/>
      <c r="E40602" s="1433"/>
      <c r="K40602" s="1433"/>
      <c r="L40602" s="1334"/>
    </row>
    <row r="40603" spans="1:12" ht="24" customHeight="1">
      <c r="A40603" s="1355"/>
      <c r="B40603" s="1355"/>
      <c r="C40603" s="1433"/>
      <c r="E40603" s="1433"/>
      <c r="K40603" s="1433"/>
      <c r="L40603" s="1334"/>
    </row>
    <row r="40604" spans="1:12" ht="24" customHeight="1">
      <c r="A40604" s="1355"/>
      <c r="B40604" s="1355"/>
      <c r="C40604" s="1433"/>
      <c r="E40604" s="1433"/>
      <c r="K40604" s="1433"/>
      <c r="L40604" s="1334"/>
    </row>
    <row r="40605" spans="1:12" ht="24" customHeight="1">
      <c r="A40605" s="1355"/>
      <c r="B40605" s="1355"/>
      <c r="C40605" s="1433"/>
      <c r="E40605" s="1433"/>
      <c r="K40605" s="1433"/>
      <c r="L40605" s="1334"/>
    </row>
    <row r="40606" spans="1:12" ht="24" customHeight="1">
      <c r="A40606" s="1355"/>
      <c r="B40606" s="1355"/>
      <c r="C40606" s="1433"/>
      <c r="E40606" s="1433"/>
      <c r="K40606" s="1433"/>
      <c r="L40606" s="1334"/>
    </row>
    <row r="40607" spans="1:12" ht="24" customHeight="1">
      <c r="A40607" s="1355"/>
      <c r="B40607" s="1355"/>
      <c r="C40607" s="1433"/>
      <c r="E40607" s="1433"/>
      <c r="K40607" s="1433"/>
      <c r="L40607" s="1334"/>
    </row>
    <row r="40608" spans="1:12" ht="24" customHeight="1">
      <c r="A40608" s="1355"/>
      <c r="B40608" s="1355"/>
      <c r="C40608" s="1433"/>
      <c r="E40608" s="1433"/>
      <c r="K40608" s="1433"/>
      <c r="L40608" s="1334"/>
    </row>
    <row r="40609" spans="1:12" ht="24" customHeight="1">
      <c r="A40609" s="1355"/>
      <c r="B40609" s="1355"/>
      <c r="C40609" s="1433"/>
      <c r="E40609" s="1433"/>
      <c r="K40609" s="1433"/>
      <c r="L40609" s="1334"/>
    </row>
    <row r="40610" spans="1:12" ht="24" customHeight="1">
      <c r="A40610" s="1355"/>
      <c r="B40610" s="1355"/>
      <c r="C40610" s="1433"/>
      <c r="E40610" s="1433"/>
      <c r="K40610" s="1433"/>
      <c r="L40610" s="1334"/>
    </row>
    <row r="40611" spans="1:12" ht="24" customHeight="1">
      <c r="A40611" s="1355"/>
      <c r="B40611" s="1355"/>
      <c r="C40611" s="1433"/>
      <c r="E40611" s="1433"/>
      <c r="K40611" s="1433"/>
      <c r="L40611" s="1334"/>
    </row>
    <row r="40612" spans="1:12" ht="24" customHeight="1">
      <c r="A40612" s="1355"/>
      <c r="B40612" s="1355"/>
      <c r="C40612" s="1433"/>
      <c r="E40612" s="1433"/>
      <c r="K40612" s="1433"/>
      <c r="L40612" s="1334"/>
    </row>
    <row r="40613" spans="1:12" ht="24" customHeight="1">
      <c r="A40613" s="1355"/>
      <c r="B40613" s="1355"/>
      <c r="C40613" s="1433"/>
      <c r="E40613" s="1433"/>
      <c r="K40613" s="1433"/>
      <c r="L40613" s="1334"/>
    </row>
    <row r="40614" spans="1:12" ht="24" customHeight="1">
      <c r="A40614" s="1355"/>
      <c r="B40614" s="1355"/>
      <c r="C40614" s="1433"/>
      <c r="E40614" s="1433"/>
      <c r="K40614" s="1433"/>
      <c r="L40614" s="1334"/>
    </row>
    <row r="40615" spans="1:12" ht="24" customHeight="1">
      <c r="A40615" s="1355"/>
      <c r="B40615" s="1355"/>
      <c r="C40615" s="1433"/>
      <c r="E40615" s="1433"/>
      <c r="K40615" s="1433"/>
      <c r="L40615" s="1334"/>
    </row>
    <row r="40616" spans="1:12" ht="24" customHeight="1">
      <c r="A40616" s="1355"/>
      <c r="B40616" s="1355"/>
      <c r="C40616" s="1433"/>
      <c r="E40616" s="1433"/>
      <c r="K40616" s="1433"/>
      <c r="L40616" s="1334"/>
    </row>
    <row r="40617" spans="1:12" ht="24" customHeight="1">
      <c r="A40617" s="1355"/>
      <c r="B40617" s="1355"/>
      <c r="C40617" s="1433"/>
      <c r="E40617" s="1433"/>
      <c r="K40617" s="1433"/>
      <c r="L40617" s="1334"/>
    </row>
    <row r="40618" spans="1:12" ht="24" customHeight="1">
      <c r="A40618" s="1355"/>
      <c r="B40618" s="1355"/>
      <c r="C40618" s="1433"/>
      <c r="E40618" s="1433"/>
      <c r="K40618" s="1433"/>
      <c r="L40618" s="1334"/>
    </row>
    <row r="40619" spans="1:12" ht="24" customHeight="1">
      <c r="A40619" s="1355"/>
      <c r="B40619" s="1355"/>
      <c r="C40619" s="1433"/>
      <c r="E40619" s="1433"/>
      <c r="K40619" s="1433"/>
      <c r="L40619" s="1334"/>
    </row>
    <row r="40620" spans="1:12" ht="24" customHeight="1">
      <c r="A40620" s="1355"/>
      <c r="B40620" s="1355"/>
      <c r="C40620" s="1433"/>
      <c r="E40620" s="1433"/>
      <c r="K40620" s="1433"/>
      <c r="L40620" s="1334"/>
    </row>
    <row r="40621" spans="1:12" ht="24" customHeight="1">
      <c r="A40621" s="1355"/>
      <c r="B40621" s="1355"/>
      <c r="C40621" s="1433"/>
      <c r="E40621" s="1433"/>
      <c r="K40621" s="1433"/>
      <c r="L40621" s="1334"/>
    </row>
    <row r="40622" spans="1:12" ht="24" customHeight="1">
      <c r="A40622" s="1355"/>
      <c r="B40622" s="1355"/>
      <c r="C40622" s="1433"/>
      <c r="E40622" s="1433"/>
      <c r="K40622" s="1433"/>
      <c r="L40622" s="1334"/>
    </row>
    <row r="40623" spans="1:12" ht="24" customHeight="1">
      <c r="A40623" s="1355"/>
      <c r="B40623" s="1355"/>
      <c r="C40623" s="1433"/>
      <c r="E40623" s="1433"/>
      <c r="K40623" s="1433"/>
      <c r="L40623" s="1334"/>
    </row>
    <row r="40624" spans="1:12" ht="24" customHeight="1">
      <c r="A40624" s="1355"/>
      <c r="B40624" s="1355"/>
      <c r="C40624" s="1433"/>
      <c r="E40624" s="1433"/>
      <c r="K40624" s="1433"/>
      <c r="L40624" s="1334"/>
    </row>
    <row r="40625" spans="1:12" ht="24" customHeight="1">
      <c r="A40625" s="1355"/>
      <c r="B40625" s="1355"/>
      <c r="C40625" s="1433"/>
      <c r="E40625" s="1433"/>
      <c r="K40625" s="1433"/>
      <c r="L40625" s="1334"/>
    </row>
    <row r="40626" spans="1:12" ht="24" customHeight="1">
      <c r="A40626" s="1355"/>
      <c r="B40626" s="1355"/>
      <c r="C40626" s="1433"/>
      <c r="E40626" s="1433"/>
      <c r="K40626" s="1433"/>
      <c r="L40626" s="1334"/>
    </row>
    <row r="40627" spans="1:12" ht="24" customHeight="1">
      <c r="A40627" s="1355"/>
      <c r="B40627" s="1355"/>
      <c r="C40627" s="1433"/>
      <c r="E40627" s="1433"/>
      <c r="K40627" s="1433"/>
      <c r="L40627" s="1334"/>
    </row>
    <row r="40628" spans="1:12" ht="24" customHeight="1">
      <c r="A40628" s="1355"/>
      <c r="B40628" s="1355"/>
      <c r="C40628" s="1433"/>
      <c r="E40628" s="1433"/>
      <c r="K40628" s="1433"/>
      <c r="L40628" s="1334"/>
    </row>
    <row r="40629" spans="1:12" ht="24" customHeight="1">
      <c r="A40629" s="1355"/>
      <c r="B40629" s="1355"/>
      <c r="C40629" s="1433"/>
      <c r="E40629" s="1433"/>
      <c r="K40629" s="1433"/>
      <c r="L40629" s="1334"/>
    </row>
    <row r="40630" spans="1:12" ht="24" customHeight="1">
      <c r="A40630" s="1355"/>
      <c r="B40630" s="1355"/>
      <c r="C40630" s="1433"/>
      <c r="E40630" s="1433"/>
      <c r="K40630" s="1433"/>
      <c r="L40630" s="1334"/>
    </row>
    <row r="40631" spans="1:12" ht="24" customHeight="1">
      <c r="A40631" s="1355"/>
      <c r="B40631" s="1355"/>
      <c r="C40631" s="1433"/>
      <c r="E40631" s="1433"/>
      <c r="K40631" s="1433"/>
      <c r="L40631" s="1334"/>
    </row>
    <row r="40632" spans="1:12" ht="24" customHeight="1">
      <c r="A40632" s="1355"/>
      <c r="B40632" s="1355"/>
      <c r="C40632" s="1433"/>
      <c r="E40632" s="1433"/>
      <c r="K40632" s="1433"/>
      <c r="L40632" s="1334"/>
    </row>
    <row r="40633" spans="1:12" ht="24" customHeight="1">
      <c r="A40633" s="1355"/>
      <c r="B40633" s="1355"/>
      <c r="C40633" s="1433"/>
      <c r="E40633" s="1433"/>
      <c r="K40633" s="1433"/>
      <c r="L40633" s="1334"/>
    </row>
    <row r="40634" spans="1:12" ht="24" customHeight="1">
      <c r="A40634" s="1355"/>
      <c r="B40634" s="1355"/>
      <c r="C40634" s="1433"/>
      <c r="E40634" s="1433"/>
      <c r="K40634" s="1433"/>
      <c r="L40634" s="1334"/>
    </row>
    <row r="40635" spans="1:12" ht="24" customHeight="1">
      <c r="A40635" s="1355"/>
      <c r="B40635" s="1355"/>
      <c r="C40635" s="1433"/>
      <c r="E40635" s="1433"/>
      <c r="K40635" s="1433"/>
      <c r="L40635" s="1334"/>
    </row>
    <row r="40636" spans="1:12" ht="24" customHeight="1">
      <c r="A40636" s="1355"/>
      <c r="B40636" s="1355"/>
      <c r="C40636" s="1433"/>
      <c r="E40636" s="1433"/>
      <c r="K40636" s="1433"/>
      <c r="L40636" s="1334"/>
    </row>
    <row r="40637" spans="1:12" ht="24" customHeight="1">
      <c r="A40637" s="1355"/>
      <c r="B40637" s="1355"/>
      <c r="C40637" s="1433"/>
      <c r="E40637" s="1433"/>
      <c r="K40637" s="1433"/>
      <c r="L40637" s="1334"/>
    </row>
    <row r="40638" spans="1:12" ht="24" customHeight="1">
      <c r="A40638" s="1355"/>
      <c r="B40638" s="1355"/>
      <c r="C40638" s="1433"/>
      <c r="E40638" s="1433"/>
      <c r="K40638" s="1433"/>
      <c r="L40638" s="1334"/>
    </row>
    <row r="40639" spans="1:12" ht="24" customHeight="1">
      <c r="A40639" s="1355"/>
      <c r="B40639" s="1355"/>
      <c r="C40639" s="1433"/>
      <c r="E40639" s="1433"/>
      <c r="K40639" s="1433"/>
      <c r="L40639" s="1334"/>
    </row>
    <row r="40640" spans="1:12" ht="24" customHeight="1">
      <c r="A40640" s="1355"/>
      <c r="B40640" s="1355"/>
      <c r="C40640" s="1433"/>
      <c r="E40640" s="1433"/>
      <c r="K40640" s="1433"/>
      <c r="L40640" s="1334"/>
    </row>
    <row r="40641" spans="1:12" ht="24" customHeight="1">
      <c r="A40641" s="1355"/>
      <c r="B40641" s="1355"/>
      <c r="C40641" s="1433"/>
      <c r="E40641" s="1433"/>
      <c r="K40641" s="1433"/>
      <c r="L40641" s="1334"/>
    </row>
    <row r="40642" spans="1:12" ht="24" customHeight="1">
      <c r="A40642" s="1355"/>
      <c r="B40642" s="1355"/>
      <c r="C40642" s="1433"/>
      <c r="E40642" s="1433"/>
      <c r="K40642" s="1433"/>
      <c r="L40642" s="1334"/>
    </row>
    <row r="40643" spans="1:12" ht="24" customHeight="1">
      <c r="A40643" s="1355"/>
      <c r="B40643" s="1355"/>
      <c r="C40643" s="1433"/>
      <c r="E40643" s="1433"/>
      <c r="K40643" s="1433"/>
      <c r="L40643" s="1334"/>
    </row>
    <row r="40644" spans="1:12" ht="24" customHeight="1">
      <c r="A40644" s="1355"/>
      <c r="B40644" s="1355"/>
      <c r="C40644" s="1433"/>
      <c r="E40644" s="1433"/>
      <c r="K40644" s="1433"/>
      <c r="L40644" s="1334"/>
    </row>
    <row r="40645" spans="1:12" ht="24" customHeight="1">
      <c r="A40645" s="1355"/>
      <c r="B40645" s="1355"/>
      <c r="C40645" s="1433"/>
      <c r="E40645" s="1433"/>
      <c r="K40645" s="1433"/>
      <c r="L40645" s="1334"/>
    </row>
    <row r="40646" spans="1:12" ht="24" customHeight="1">
      <c r="A40646" s="1355"/>
      <c r="B40646" s="1355"/>
      <c r="C40646" s="1433"/>
      <c r="E40646" s="1433"/>
      <c r="K40646" s="1433"/>
      <c r="L40646" s="1334"/>
    </row>
    <row r="40647" spans="1:12" ht="24" customHeight="1">
      <c r="A40647" s="1355"/>
      <c r="B40647" s="1355"/>
      <c r="C40647" s="1433"/>
      <c r="E40647" s="1433"/>
      <c r="K40647" s="1433"/>
      <c r="L40647" s="1334"/>
    </row>
    <row r="40648" spans="1:12" ht="24" customHeight="1">
      <c r="A40648" s="1355"/>
      <c r="B40648" s="1355"/>
      <c r="C40648" s="1433"/>
      <c r="E40648" s="1433"/>
      <c r="K40648" s="1433"/>
      <c r="L40648" s="1334"/>
    </row>
    <row r="40649" spans="1:12" ht="24" customHeight="1">
      <c r="A40649" s="1355"/>
      <c r="B40649" s="1355"/>
      <c r="C40649" s="1433"/>
      <c r="E40649" s="1433"/>
      <c r="K40649" s="1433"/>
      <c r="L40649" s="1334"/>
    </row>
    <row r="40650" spans="1:12" ht="24" customHeight="1">
      <c r="A40650" s="1355"/>
      <c r="B40650" s="1355"/>
      <c r="C40650" s="1433"/>
      <c r="E40650" s="1433"/>
      <c r="K40650" s="1433"/>
      <c r="L40650" s="1334"/>
    </row>
    <row r="40651" spans="1:12" ht="24" customHeight="1">
      <c r="A40651" s="1355"/>
      <c r="B40651" s="1355"/>
      <c r="C40651" s="1433"/>
      <c r="E40651" s="1433"/>
      <c r="K40651" s="1433"/>
      <c r="L40651" s="1334"/>
    </row>
    <row r="40652" spans="1:12" ht="24" customHeight="1">
      <c r="A40652" s="1355"/>
      <c r="B40652" s="1355"/>
      <c r="C40652" s="1433"/>
      <c r="E40652" s="1433"/>
      <c r="K40652" s="1433"/>
      <c r="L40652" s="1334"/>
    </row>
    <row r="40653" spans="1:12" ht="24" customHeight="1">
      <c r="A40653" s="1355"/>
      <c r="B40653" s="1355"/>
      <c r="C40653" s="1433"/>
      <c r="E40653" s="1433"/>
      <c r="K40653" s="1433"/>
      <c r="L40653" s="1334"/>
    </row>
    <row r="40654" spans="1:12" ht="24" customHeight="1">
      <c r="A40654" s="1355"/>
      <c r="B40654" s="1355"/>
      <c r="C40654" s="1433"/>
      <c r="E40654" s="1433"/>
      <c r="K40654" s="1433"/>
      <c r="L40654" s="1334"/>
    </row>
    <row r="40655" spans="1:12" ht="24" customHeight="1">
      <c r="A40655" s="1355"/>
      <c r="B40655" s="1355"/>
      <c r="C40655" s="1433"/>
      <c r="E40655" s="1433"/>
      <c r="K40655" s="1433"/>
      <c r="L40655" s="1334"/>
    </row>
    <row r="40656" spans="1:12" ht="24" customHeight="1">
      <c r="A40656" s="1355"/>
      <c r="B40656" s="1355"/>
      <c r="C40656" s="1433"/>
      <c r="E40656" s="1433"/>
      <c r="K40656" s="1433"/>
      <c r="L40656" s="1334"/>
    </row>
    <row r="40657" spans="1:12" ht="24" customHeight="1">
      <c r="A40657" s="1355"/>
      <c r="B40657" s="1355"/>
      <c r="C40657" s="1433"/>
      <c r="E40657" s="1433"/>
      <c r="K40657" s="1433"/>
      <c r="L40657" s="1334"/>
    </row>
    <row r="40658" spans="1:12" ht="24" customHeight="1">
      <c r="A40658" s="1355"/>
      <c r="B40658" s="1355"/>
      <c r="C40658" s="1433"/>
      <c r="E40658" s="1433"/>
      <c r="K40658" s="1433"/>
      <c r="L40658" s="1334"/>
    </row>
    <row r="40659" spans="1:12" ht="24" customHeight="1">
      <c r="A40659" s="1355"/>
      <c r="B40659" s="1355"/>
      <c r="C40659" s="1433"/>
      <c r="E40659" s="1433"/>
      <c r="K40659" s="1433"/>
      <c r="L40659" s="1334"/>
    </row>
    <row r="40660" spans="1:12" ht="24" customHeight="1">
      <c r="A40660" s="1355"/>
      <c r="B40660" s="1355"/>
      <c r="C40660" s="1433"/>
      <c r="E40660" s="1433"/>
      <c r="K40660" s="1433"/>
      <c r="L40660" s="1334"/>
    </row>
    <row r="40661" spans="1:12" ht="24" customHeight="1">
      <c r="A40661" s="1355"/>
      <c r="B40661" s="1355"/>
      <c r="C40661" s="1433"/>
      <c r="E40661" s="1433"/>
      <c r="K40661" s="1433"/>
      <c r="L40661" s="1334"/>
    </row>
    <row r="40662" spans="1:12" ht="24" customHeight="1">
      <c r="A40662" s="1355"/>
      <c r="B40662" s="1355"/>
      <c r="C40662" s="1433"/>
      <c r="E40662" s="1433"/>
      <c r="K40662" s="1433"/>
      <c r="L40662" s="1334"/>
    </row>
    <row r="40663" spans="1:12" ht="24" customHeight="1">
      <c r="A40663" s="1355"/>
      <c r="B40663" s="1355"/>
      <c r="C40663" s="1433"/>
      <c r="E40663" s="1433"/>
      <c r="K40663" s="1433"/>
      <c r="L40663" s="1334"/>
    </row>
    <row r="40664" spans="1:12" ht="24" customHeight="1">
      <c r="A40664" s="1355"/>
      <c r="B40664" s="1355"/>
      <c r="C40664" s="1433"/>
      <c r="E40664" s="1433"/>
      <c r="K40664" s="1433"/>
      <c r="L40664" s="1334"/>
    </row>
    <row r="40665" spans="1:12" ht="24" customHeight="1">
      <c r="A40665" s="1355"/>
      <c r="B40665" s="1355"/>
      <c r="C40665" s="1433"/>
      <c r="E40665" s="1433"/>
      <c r="K40665" s="1433"/>
      <c r="L40665" s="1334"/>
    </row>
    <row r="40666" spans="1:12" ht="24" customHeight="1">
      <c r="A40666" s="1355"/>
      <c r="B40666" s="1355"/>
      <c r="C40666" s="1433"/>
      <c r="E40666" s="1433"/>
      <c r="K40666" s="1433"/>
      <c r="L40666" s="1334"/>
    </row>
    <row r="40667" spans="1:12" ht="24" customHeight="1">
      <c r="A40667" s="1355"/>
      <c r="B40667" s="1355"/>
      <c r="C40667" s="1433"/>
      <c r="E40667" s="1433"/>
      <c r="K40667" s="1433"/>
      <c r="L40667" s="1334"/>
    </row>
    <row r="40668" spans="1:12" ht="24" customHeight="1">
      <c r="A40668" s="1355"/>
      <c r="B40668" s="1355"/>
      <c r="C40668" s="1433"/>
      <c r="E40668" s="1433"/>
      <c r="K40668" s="1433"/>
      <c r="L40668" s="1334"/>
    </row>
    <row r="40669" spans="1:12" ht="24" customHeight="1">
      <c r="A40669" s="1355"/>
      <c r="B40669" s="1355"/>
      <c r="C40669" s="1433"/>
      <c r="E40669" s="1433"/>
      <c r="K40669" s="1433"/>
      <c r="L40669" s="1334"/>
    </row>
    <row r="40670" spans="1:12" ht="24" customHeight="1">
      <c r="A40670" s="1355"/>
      <c r="B40670" s="1355"/>
      <c r="C40670" s="1433"/>
      <c r="E40670" s="1433"/>
      <c r="K40670" s="1433"/>
      <c r="L40670" s="1334"/>
    </row>
    <row r="40671" spans="1:12" ht="24" customHeight="1">
      <c r="A40671" s="1355"/>
      <c r="B40671" s="1355"/>
      <c r="C40671" s="1433"/>
      <c r="E40671" s="1433"/>
      <c r="K40671" s="1433"/>
      <c r="L40671" s="1334"/>
    </row>
    <row r="40672" spans="1:12" ht="24" customHeight="1">
      <c r="A40672" s="1355"/>
      <c r="B40672" s="1355"/>
      <c r="C40672" s="1433"/>
      <c r="E40672" s="1433"/>
      <c r="K40672" s="1433"/>
      <c r="L40672" s="1334"/>
    </row>
    <row r="40673" spans="1:12" ht="24" customHeight="1">
      <c r="A40673" s="1355"/>
      <c r="B40673" s="1355"/>
      <c r="C40673" s="1433"/>
      <c r="E40673" s="1433"/>
      <c r="K40673" s="1433"/>
      <c r="L40673" s="1334"/>
    </row>
    <row r="40674" spans="1:12" ht="24" customHeight="1">
      <c r="A40674" s="1355"/>
      <c r="B40674" s="1355"/>
      <c r="C40674" s="1433"/>
      <c r="E40674" s="1433"/>
      <c r="K40674" s="1433"/>
      <c r="L40674" s="1334"/>
    </row>
    <row r="40675" spans="1:12" ht="24" customHeight="1">
      <c r="A40675" s="1355"/>
      <c r="B40675" s="1355"/>
      <c r="C40675" s="1433"/>
      <c r="E40675" s="1433"/>
      <c r="K40675" s="1433"/>
      <c r="L40675" s="1334"/>
    </row>
    <row r="40676" spans="1:12" ht="24" customHeight="1">
      <c r="A40676" s="1355"/>
      <c r="B40676" s="1355"/>
      <c r="C40676" s="1433"/>
      <c r="E40676" s="1433"/>
      <c r="K40676" s="1433"/>
      <c r="L40676" s="1334"/>
    </row>
    <row r="40677" spans="1:12" ht="24" customHeight="1">
      <c r="A40677" s="1355"/>
      <c r="B40677" s="1355"/>
      <c r="C40677" s="1433"/>
      <c r="E40677" s="1433"/>
      <c r="K40677" s="1433"/>
      <c r="L40677" s="1334"/>
    </row>
    <row r="40678" spans="1:12" ht="24" customHeight="1">
      <c r="A40678" s="1355"/>
      <c r="B40678" s="1355"/>
      <c r="C40678" s="1433"/>
      <c r="E40678" s="1433"/>
      <c r="K40678" s="1433"/>
      <c r="L40678" s="1334"/>
    </row>
    <row r="40679" spans="1:12" ht="24" customHeight="1">
      <c r="A40679" s="1355"/>
      <c r="B40679" s="1355"/>
      <c r="C40679" s="1433"/>
      <c r="E40679" s="1433"/>
      <c r="K40679" s="1433"/>
      <c r="L40679" s="1334"/>
    </row>
    <row r="40680" spans="1:12" ht="24" customHeight="1">
      <c r="A40680" s="1355"/>
      <c r="B40680" s="1355"/>
      <c r="C40680" s="1433"/>
      <c r="E40680" s="1433"/>
      <c r="K40680" s="1433"/>
      <c r="L40680" s="1334"/>
    </row>
    <row r="40681" spans="1:12" ht="24" customHeight="1">
      <c r="A40681" s="1355"/>
      <c r="B40681" s="1355"/>
      <c r="C40681" s="1433"/>
      <c r="E40681" s="1433"/>
      <c r="K40681" s="1433"/>
      <c r="L40681" s="1334"/>
    </row>
    <row r="40682" spans="1:12" ht="24" customHeight="1">
      <c r="A40682" s="1355"/>
      <c r="B40682" s="1355"/>
      <c r="C40682" s="1433"/>
      <c r="E40682" s="1433"/>
      <c r="K40682" s="1433"/>
      <c r="L40682" s="1334"/>
    </row>
    <row r="40683" spans="1:12" ht="24" customHeight="1">
      <c r="A40683" s="1355"/>
      <c r="B40683" s="1355"/>
      <c r="C40683" s="1433"/>
      <c r="E40683" s="1433"/>
      <c r="K40683" s="1433"/>
      <c r="L40683" s="1334"/>
    </row>
    <row r="40684" spans="1:12" ht="24" customHeight="1">
      <c r="A40684" s="1355"/>
      <c r="B40684" s="1355"/>
      <c r="C40684" s="1433"/>
      <c r="E40684" s="1433"/>
      <c r="K40684" s="1433"/>
      <c r="L40684" s="1334"/>
    </row>
    <row r="40685" spans="1:12" ht="24" customHeight="1">
      <c r="A40685" s="1355"/>
      <c r="B40685" s="1355"/>
      <c r="C40685" s="1433"/>
      <c r="E40685" s="1433"/>
      <c r="K40685" s="1433"/>
      <c r="L40685" s="1334"/>
    </row>
    <row r="40686" spans="1:12" ht="24" customHeight="1">
      <c r="A40686" s="1355"/>
      <c r="B40686" s="1355"/>
      <c r="C40686" s="1433"/>
      <c r="E40686" s="1433"/>
      <c r="K40686" s="1433"/>
      <c r="L40686" s="1334"/>
    </row>
    <row r="40687" spans="1:12" ht="24" customHeight="1">
      <c r="A40687" s="1355"/>
      <c r="B40687" s="1355"/>
      <c r="C40687" s="1433"/>
      <c r="E40687" s="1433"/>
      <c r="K40687" s="1433"/>
      <c r="L40687" s="1334"/>
    </row>
    <row r="40688" spans="1:12" ht="24" customHeight="1">
      <c r="A40688" s="1355"/>
      <c r="B40688" s="1355"/>
      <c r="C40688" s="1433"/>
      <c r="E40688" s="1433"/>
      <c r="K40688" s="1433"/>
      <c r="L40688" s="1334"/>
    </row>
    <row r="40689" spans="1:12" ht="24" customHeight="1">
      <c r="A40689" s="1355"/>
      <c r="B40689" s="1355"/>
      <c r="C40689" s="1433"/>
      <c r="E40689" s="1433"/>
      <c r="K40689" s="1433"/>
      <c r="L40689" s="1334"/>
    </row>
    <row r="40690" spans="1:12" ht="24" customHeight="1">
      <c r="A40690" s="1355"/>
      <c r="B40690" s="1355"/>
      <c r="C40690" s="1433"/>
      <c r="E40690" s="1433"/>
      <c r="K40690" s="1433"/>
      <c r="L40690" s="1334"/>
    </row>
    <row r="40691" spans="1:12" ht="24" customHeight="1">
      <c r="A40691" s="1355"/>
      <c r="B40691" s="1355"/>
      <c r="C40691" s="1433"/>
      <c r="E40691" s="1433"/>
      <c r="K40691" s="1433"/>
      <c r="L40691" s="1334"/>
    </row>
    <row r="40692" spans="1:12" ht="24" customHeight="1">
      <c r="A40692" s="1355"/>
      <c r="B40692" s="1355"/>
      <c r="C40692" s="1433"/>
      <c r="E40692" s="1433"/>
      <c r="K40692" s="1433"/>
      <c r="L40692" s="1334"/>
    </row>
    <row r="40693" spans="1:12" ht="24" customHeight="1">
      <c r="A40693" s="1355"/>
      <c r="B40693" s="1355"/>
      <c r="C40693" s="1433"/>
      <c r="E40693" s="1433"/>
      <c r="K40693" s="1433"/>
      <c r="L40693" s="1334"/>
    </row>
    <row r="40694" spans="1:12" ht="24" customHeight="1">
      <c r="A40694" s="1355"/>
      <c r="B40694" s="1355"/>
      <c r="C40694" s="1433"/>
      <c r="E40694" s="1433"/>
      <c r="K40694" s="1433"/>
      <c r="L40694" s="1334"/>
    </row>
    <row r="40695" spans="1:12" ht="24" customHeight="1">
      <c r="A40695" s="1355"/>
      <c r="B40695" s="1355"/>
      <c r="C40695" s="1433"/>
      <c r="E40695" s="1433"/>
      <c r="K40695" s="1433"/>
      <c r="L40695" s="1334"/>
    </row>
    <row r="40696" spans="1:12" ht="24" customHeight="1">
      <c r="A40696" s="1355"/>
      <c r="B40696" s="1355"/>
      <c r="C40696" s="1433"/>
      <c r="E40696" s="1433"/>
      <c r="K40696" s="1433"/>
      <c r="L40696" s="1334"/>
    </row>
    <row r="40697" spans="1:12" ht="24" customHeight="1">
      <c r="A40697" s="1355"/>
      <c r="B40697" s="1355"/>
      <c r="C40697" s="1433"/>
      <c r="E40697" s="1433"/>
      <c r="K40697" s="1433"/>
      <c r="L40697" s="1334"/>
    </row>
    <row r="40698" spans="1:12" ht="24" customHeight="1">
      <c r="A40698" s="1355"/>
      <c r="B40698" s="1355"/>
      <c r="C40698" s="1433"/>
      <c r="E40698" s="1433"/>
      <c r="K40698" s="1433"/>
      <c r="L40698" s="1334"/>
    </row>
    <row r="40699" spans="1:12" ht="24" customHeight="1">
      <c r="A40699" s="1355"/>
      <c r="B40699" s="1355"/>
      <c r="C40699" s="1433"/>
      <c r="E40699" s="1433"/>
      <c r="K40699" s="1433"/>
      <c r="L40699" s="1334"/>
    </row>
    <row r="40700" spans="1:12" ht="24" customHeight="1">
      <c r="A40700" s="1355"/>
      <c r="B40700" s="1355"/>
      <c r="C40700" s="1433"/>
      <c r="E40700" s="1433"/>
      <c r="K40700" s="1433"/>
      <c r="L40700" s="1334"/>
    </row>
    <row r="40701" spans="1:12" ht="24" customHeight="1">
      <c r="A40701" s="1355"/>
      <c r="B40701" s="1355"/>
      <c r="C40701" s="1433"/>
      <c r="E40701" s="1433"/>
      <c r="K40701" s="1433"/>
      <c r="L40701" s="1334"/>
    </row>
    <row r="40702" spans="1:12" ht="24" customHeight="1">
      <c r="A40702" s="1355"/>
      <c r="B40702" s="1355"/>
      <c r="C40702" s="1433"/>
      <c r="E40702" s="1433"/>
      <c r="K40702" s="1433"/>
      <c r="L40702" s="1334"/>
    </row>
    <row r="40703" spans="1:12" ht="24" customHeight="1">
      <c r="A40703" s="1355"/>
      <c r="B40703" s="1355"/>
      <c r="C40703" s="1433"/>
      <c r="E40703" s="1433"/>
      <c r="K40703" s="1433"/>
      <c r="L40703" s="1334"/>
    </row>
    <row r="40704" spans="1:12" ht="24" customHeight="1">
      <c r="A40704" s="1355"/>
      <c r="B40704" s="1355"/>
      <c r="C40704" s="1433"/>
      <c r="E40704" s="1433"/>
      <c r="K40704" s="1433"/>
      <c r="L40704" s="1334"/>
    </row>
    <row r="40705" spans="1:12" ht="24" customHeight="1">
      <c r="A40705" s="1355"/>
      <c r="B40705" s="1355"/>
      <c r="C40705" s="1433"/>
      <c r="E40705" s="1433"/>
      <c r="K40705" s="1433"/>
      <c r="L40705" s="1334"/>
    </row>
    <row r="40706" spans="1:12" ht="24" customHeight="1">
      <c r="A40706" s="1355"/>
      <c r="B40706" s="1355"/>
      <c r="C40706" s="1433"/>
      <c r="E40706" s="1433"/>
      <c r="K40706" s="1433"/>
      <c r="L40706" s="1334"/>
    </row>
    <row r="40707" spans="1:12" ht="24" customHeight="1">
      <c r="A40707" s="1355"/>
      <c r="B40707" s="1355"/>
      <c r="C40707" s="1433"/>
      <c r="E40707" s="1433"/>
      <c r="K40707" s="1433"/>
      <c r="L40707" s="1334"/>
    </row>
    <row r="40708" spans="1:12" ht="24" customHeight="1">
      <c r="A40708" s="1355"/>
      <c r="B40708" s="1355"/>
      <c r="C40708" s="1433"/>
      <c r="E40708" s="1433"/>
      <c r="K40708" s="1433"/>
      <c r="L40708" s="1334"/>
    </row>
    <row r="40709" spans="1:12" ht="24" customHeight="1">
      <c r="A40709" s="1355"/>
      <c r="B40709" s="1355"/>
      <c r="C40709" s="1433"/>
      <c r="E40709" s="1433"/>
      <c r="K40709" s="1433"/>
      <c r="L40709" s="1334"/>
    </row>
    <row r="40710" spans="1:12" ht="24" customHeight="1">
      <c r="A40710" s="1355"/>
      <c r="B40710" s="1355"/>
      <c r="C40710" s="1433"/>
      <c r="E40710" s="1433"/>
      <c r="K40710" s="1433"/>
      <c r="L40710" s="1334"/>
    </row>
    <row r="40711" spans="1:12" ht="24" customHeight="1">
      <c r="A40711" s="1355"/>
      <c r="B40711" s="1355"/>
      <c r="C40711" s="1433"/>
      <c r="E40711" s="1433"/>
      <c r="K40711" s="1433"/>
      <c r="L40711" s="1334"/>
    </row>
    <row r="40712" spans="1:12" ht="24" customHeight="1">
      <c r="A40712" s="1355"/>
      <c r="B40712" s="1355"/>
      <c r="C40712" s="1433"/>
      <c r="E40712" s="1433"/>
      <c r="K40712" s="1433"/>
      <c r="L40712" s="1334"/>
    </row>
    <row r="40713" spans="1:12" ht="24" customHeight="1">
      <c r="A40713" s="1355"/>
      <c r="B40713" s="1355"/>
      <c r="C40713" s="1433"/>
      <c r="E40713" s="1433"/>
      <c r="K40713" s="1433"/>
      <c r="L40713" s="1334"/>
    </row>
    <row r="40714" spans="1:12" ht="24" customHeight="1">
      <c r="A40714" s="1355"/>
      <c r="B40714" s="1355"/>
      <c r="C40714" s="1433"/>
      <c r="E40714" s="1433"/>
      <c r="K40714" s="1433"/>
      <c r="L40714" s="1334"/>
    </row>
    <row r="40715" spans="1:12" ht="24" customHeight="1">
      <c r="A40715" s="1355"/>
      <c r="B40715" s="1355"/>
      <c r="C40715" s="1433"/>
      <c r="E40715" s="1433"/>
      <c r="K40715" s="1433"/>
      <c r="L40715" s="1334"/>
    </row>
    <row r="40716" spans="1:12" ht="24" customHeight="1">
      <c r="A40716" s="1355"/>
      <c r="B40716" s="1355"/>
      <c r="C40716" s="1433"/>
      <c r="E40716" s="1433"/>
      <c r="K40716" s="1433"/>
      <c r="L40716" s="1334"/>
    </row>
    <row r="40717" spans="1:12" ht="24" customHeight="1">
      <c r="A40717" s="1355"/>
      <c r="B40717" s="1355"/>
      <c r="C40717" s="1433"/>
      <c r="E40717" s="1433"/>
      <c r="K40717" s="1433"/>
      <c r="L40717" s="1334"/>
    </row>
    <row r="40718" spans="1:12" ht="24" customHeight="1">
      <c r="A40718" s="1355"/>
      <c r="B40718" s="1355"/>
      <c r="C40718" s="1433"/>
      <c r="E40718" s="1433"/>
      <c r="K40718" s="1433"/>
      <c r="L40718" s="1334"/>
    </row>
    <row r="40719" spans="1:12" ht="24" customHeight="1">
      <c r="A40719" s="1355"/>
      <c r="B40719" s="1355"/>
      <c r="C40719" s="1433"/>
      <c r="E40719" s="1433"/>
      <c r="K40719" s="1433"/>
      <c r="L40719" s="1334"/>
    </row>
    <row r="40720" spans="1:12" ht="24" customHeight="1">
      <c r="A40720" s="1355"/>
      <c r="B40720" s="1355"/>
      <c r="C40720" s="1433"/>
      <c r="E40720" s="1433"/>
      <c r="K40720" s="1433"/>
      <c r="L40720" s="1334"/>
    </row>
    <row r="40721" spans="1:12" ht="24" customHeight="1">
      <c r="A40721" s="1355"/>
      <c r="B40721" s="1355"/>
      <c r="C40721" s="1433"/>
      <c r="E40721" s="1433"/>
      <c r="K40721" s="1433"/>
      <c r="L40721" s="1334"/>
    </row>
    <row r="40722" spans="1:12" ht="24" customHeight="1">
      <c r="A40722" s="1355"/>
      <c r="B40722" s="1355"/>
      <c r="C40722" s="1433"/>
      <c r="E40722" s="1433"/>
      <c r="K40722" s="1433"/>
      <c r="L40722" s="1334"/>
    </row>
    <row r="40723" spans="1:12" ht="24" customHeight="1">
      <c r="A40723" s="1355"/>
      <c r="B40723" s="1355"/>
      <c r="C40723" s="1433"/>
      <c r="E40723" s="1433"/>
      <c r="K40723" s="1433"/>
      <c r="L40723" s="1334"/>
    </row>
    <row r="40724" spans="1:12" ht="24" customHeight="1">
      <c r="A40724" s="1355"/>
      <c r="B40724" s="1355"/>
      <c r="C40724" s="1433"/>
      <c r="E40724" s="1433"/>
      <c r="K40724" s="1433"/>
      <c r="L40724" s="1334"/>
    </row>
    <row r="40725" spans="1:12" ht="24" customHeight="1">
      <c r="A40725" s="1355"/>
      <c r="B40725" s="1355"/>
      <c r="C40725" s="1433"/>
      <c r="E40725" s="1433"/>
      <c r="K40725" s="1433"/>
      <c r="L40725" s="1334"/>
    </row>
    <row r="40726" spans="1:12" ht="24" customHeight="1">
      <c r="A40726" s="1355"/>
      <c r="B40726" s="1355"/>
      <c r="C40726" s="1433"/>
      <c r="E40726" s="1433"/>
      <c r="K40726" s="1433"/>
      <c r="L40726" s="1334"/>
    </row>
    <row r="40727" spans="1:12" ht="24" customHeight="1">
      <c r="A40727" s="1355"/>
      <c r="B40727" s="1355"/>
      <c r="C40727" s="1433"/>
      <c r="E40727" s="1433"/>
      <c r="K40727" s="1433"/>
      <c r="L40727" s="1334"/>
    </row>
    <row r="40728" spans="1:12" ht="24" customHeight="1">
      <c r="A40728" s="1355"/>
      <c r="B40728" s="1355"/>
      <c r="C40728" s="1433"/>
      <c r="E40728" s="1433"/>
      <c r="K40728" s="1433"/>
      <c r="L40728" s="1334"/>
    </row>
    <row r="40729" spans="1:12" ht="24" customHeight="1">
      <c r="A40729" s="1355"/>
      <c r="B40729" s="1355"/>
      <c r="C40729" s="1433"/>
      <c r="E40729" s="1433"/>
      <c r="K40729" s="1433"/>
      <c r="L40729" s="1334"/>
    </row>
    <row r="40730" spans="1:12" ht="24" customHeight="1">
      <c r="A40730" s="1355"/>
      <c r="B40730" s="1355"/>
      <c r="C40730" s="1433"/>
      <c r="E40730" s="1433"/>
      <c r="K40730" s="1433"/>
      <c r="L40730" s="1334"/>
    </row>
    <row r="40731" spans="1:12" ht="24" customHeight="1">
      <c r="A40731" s="1355"/>
      <c r="B40731" s="1355"/>
      <c r="C40731" s="1433"/>
      <c r="E40731" s="1433"/>
      <c r="K40731" s="1433"/>
      <c r="L40731" s="1334"/>
    </row>
    <row r="40732" spans="1:12" ht="24" customHeight="1">
      <c r="A40732" s="1355"/>
      <c r="B40732" s="1355"/>
      <c r="C40732" s="1433"/>
      <c r="E40732" s="1433"/>
      <c r="K40732" s="1433"/>
      <c r="L40732" s="1334"/>
    </row>
    <row r="40733" spans="1:12" ht="24" customHeight="1">
      <c r="A40733" s="1355"/>
      <c r="B40733" s="1355"/>
      <c r="C40733" s="1433"/>
      <c r="E40733" s="1433"/>
      <c r="K40733" s="1433"/>
      <c r="L40733" s="1334"/>
    </row>
    <row r="40734" spans="1:12" ht="24" customHeight="1">
      <c r="A40734" s="1355"/>
      <c r="B40734" s="1355"/>
      <c r="C40734" s="1433"/>
      <c r="E40734" s="1433"/>
      <c r="K40734" s="1433"/>
      <c r="L40734" s="1334"/>
    </row>
    <row r="40735" spans="1:12" ht="24" customHeight="1">
      <c r="A40735" s="1355"/>
      <c r="B40735" s="1355"/>
      <c r="C40735" s="1433"/>
      <c r="E40735" s="1433"/>
      <c r="K40735" s="1433"/>
      <c r="L40735" s="1334"/>
    </row>
    <row r="40736" spans="1:12" ht="24" customHeight="1">
      <c r="A40736" s="1355"/>
      <c r="B40736" s="1355"/>
      <c r="C40736" s="1433"/>
      <c r="E40736" s="1433"/>
      <c r="K40736" s="1433"/>
      <c r="L40736" s="1334"/>
    </row>
    <row r="40737" spans="1:12" ht="24" customHeight="1">
      <c r="A40737" s="1355"/>
      <c r="B40737" s="1355"/>
      <c r="C40737" s="1433"/>
      <c r="E40737" s="1433"/>
      <c r="K40737" s="1433"/>
      <c r="L40737" s="1334"/>
    </row>
    <row r="40738" spans="1:12" ht="24" customHeight="1">
      <c r="A40738" s="1355"/>
      <c r="B40738" s="1355"/>
      <c r="C40738" s="1433"/>
      <c r="E40738" s="1433"/>
      <c r="K40738" s="1433"/>
      <c r="L40738" s="1334"/>
    </row>
    <row r="40739" spans="1:12" ht="24" customHeight="1">
      <c r="A40739" s="1355"/>
      <c r="B40739" s="1355"/>
      <c r="C40739" s="1433"/>
      <c r="E40739" s="1433"/>
      <c r="K40739" s="1433"/>
      <c r="L40739" s="1334"/>
    </row>
    <row r="40740" spans="1:12" ht="24" customHeight="1">
      <c r="A40740" s="1355"/>
      <c r="B40740" s="1355"/>
      <c r="C40740" s="1433"/>
      <c r="E40740" s="1433"/>
      <c r="K40740" s="1433"/>
      <c r="L40740" s="1334"/>
    </row>
    <row r="40741" spans="1:12" ht="24" customHeight="1">
      <c r="A40741" s="1355"/>
      <c r="B40741" s="1355"/>
      <c r="C40741" s="1433"/>
      <c r="E40741" s="1433"/>
      <c r="K40741" s="1433"/>
      <c r="L40741" s="1334"/>
    </row>
    <row r="40742" spans="1:12" ht="24" customHeight="1">
      <c r="A40742" s="1355"/>
      <c r="B40742" s="1355"/>
      <c r="C40742" s="1433"/>
      <c r="E40742" s="1433"/>
      <c r="K40742" s="1433"/>
      <c r="L40742" s="1334"/>
    </row>
    <row r="40743" spans="1:12" ht="24" customHeight="1">
      <c r="A40743" s="1355"/>
      <c r="B40743" s="1355"/>
      <c r="C40743" s="1433"/>
      <c r="E40743" s="1433"/>
      <c r="K40743" s="1433"/>
      <c r="L40743" s="1334"/>
    </row>
    <row r="40744" spans="1:12" ht="24" customHeight="1">
      <c r="A40744" s="1355"/>
      <c r="B40744" s="1355"/>
      <c r="C40744" s="1433"/>
      <c r="E40744" s="1433"/>
      <c r="K40744" s="1433"/>
      <c r="L40744" s="1334"/>
    </row>
    <row r="40745" spans="1:12" ht="24" customHeight="1">
      <c r="A40745" s="1355"/>
      <c r="B40745" s="1355"/>
      <c r="C40745" s="1433"/>
      <c r="E40745" s="1433"/>
      <c r="K40745" s="1433"/>
      <c r="L40745" s="1334"/>
    </row>
    <row r="40746" spans="1:12" ht="24" customHeight="1">
      <c r="A40746" s="1355"/>
      <c r="B40746" s="1355"/>
      <c r="C40746" s="1433"/>
      <c r="E40746" s="1433"/>
      <c r="K40746" s="1433"/>
      <c r="L40746" s="1334"/>
    </row>
    <row r="40747" spans="1:12" ht="24" customHeight="1">
      <c r="A40747" s="1355"/>
      <c r="B40747" s="1355"/>
      <c r="C40747" s="1433"/>
      <c r="E40747" s="1433"/>
      <c r="K40747" s="1433"/>
      <c r="L40747" s="1334"/>
    </row>
    <row r="40748" spans="1:12" ht="24" customHeight="1">
      <c r="A40748" s="1355"/>
      <c r="B40748" s="1355"/>
      <c r="C40748" s="1433"/>
      <c r="E40748" s="1433"/>
      <c r="K40748" s="1433"/>
      <c r="L40748" s="1334"/>
    </row>
    <row r="40749" spans="1:12" ht="24" customHeight="1">
      <c r="A40749" s="1355"/>
      <c r="B40749" s="1355"/>
      <c r="C40749" s="1433"/>
      <c r="E40749" s="1433"/>
      <c r="K40749" s="1433"/>
      <c r="L40749" s="1334"/>
    </row>
    <row r="40750" spans="1:12" ht="24" customHeight="1">
      <c r="A40750" s="1355"/>
      <c r="B40750" s="1355"/>
      <c r="C40750" s="1433"/>
      <c r="E40750" s="1433"/>
      <c r="K40750" s="1433"/>
      <c r="L40750" s="1334"/>
    </row>
    <row r="40751" spans="1:12" ht="24" customHeight="1">
      <c r="A40751" s="1355"/>
      <c r="B40751" s="1355"/>
      <c r="C40751" s="1433"/>
      <c r="E40751" s="1433"/>
      <c r="K40751" s="1433"/>
      <c r="L40751" s="1334"/>
    </row>
    <row r="40752" spans="1:12" ht="24" customHeight="1">
      <c r="A40752" s="1355"/>
      <c r="B40752" s="1355"/>
      <c r="C40752" s="1433"/>
      <c r="E40752" s="1433"/>
      <c r="K40752" s="1433"/>
      <c r="L40752" s="1334"/>
    </row>
    <row r="40753" spans="1:12" ht="24" customHeight="1">
      <c r="A40753" s="1355"/>
      <c r="B40753" s="1355"/>
      <c r="C40753" s="1433"/>
      <c r="E40753" s="1433"/>
      <c r="K40753" s="1433"/>
      <c r="L40753" s="1334"/>
    </row>
    <row r="40754" spans="1:12" ht="24" customHeight="1">
      <c r="A40754" s="1355"/>
      <c r="B40754" s="1355"/>
      <c r="C40754" s="1433"/>
      <c r="E40754" s="1433"/>
      <c r="K40754" s="1433"/>
      <c r="L40754" s="1334"/>
    </row>
    <row r="40755" spans="1:12" ht="24" customHeight="1">
      <c r="A40755" s="1355"/>
      <c r="B40755" s="1355"/>
      <c r="C40755" s="1433"/>
      <c r="E40755" s="1433"/>
      <c r="K40755" s="1433"/>
      <c r="L40755" s="1334"/>
    </row>
    <row r="40756" spans="1:12" ht="24" customHeight="1">
      <c r="A40756" s="1355"/>
      <c r="B40756" s="1355"/>
      <c r="C40756" s="1433"/>
      <c r="E40756" s="1433"/>
      <c r="K40756" s="1433"/>
      <c r="L40756" s="1334"/>
    </row>
    <row r="40757" spans="1:12" ht="24" customHeight="1">
      <c r="A40757" s="1355"/>
      <c r="B40757" s="1355"/>
      <c r="C40757" s="1433"/>
      <c r="E40757" s="1433"/>
      <c r="K40757" s="1433"/>
      <c r="L40757" s="1334"/>
    </row>
    <row r="40758" spans="1:12" ht="24" customHeight="1">
      <c r="A40758" s="1355"/>
      <c r="B40758" s="1355"/>
      <c r="C40758" s="1433"/>
      <c r="E40758" s="1433"/>
      <c r="K40758" s="1433"/>
      <c r="L40758" s="1334"/>
    </row>
    <row r="40759" spans="1:12" ht="24" customHeight="1">
      <c r="A40759" s="1355"/>
      <c r="B40759" s="1355"/>
      <c r="C40759" s="1433"/>
      <c r="E40759" s="1433"/>
      <c r="K40759" s="1433"/>
      <c r="L40759" s="1334"/>
    </row>
    <row r="40760" spans="1:12" ht="24" customHeight="1">
      <c r="A40760" s="1355"/>
      <c r="B40760" s="1355"/>
      <c r="C40760" s="1433"/>
      <c r="E40760" s="1433"/>
      <c r="K40760" s="1433"/>
      <c r="L40760" s="1334"/>
    </row>
    <row r="40761" spans="1:12" ht="24" customHeight="1">
      <c r="A40761" s="1355"/>
      <c r="B40761" s="1355"/>
      <c r="C40761" s="1433"/>
      <c r="E40761" s="1433"/>
      <c r="K40761" s="1433"/>
      <c r="L40761" s="1334"/>
    </row>
    <row r="40762" spans="1:12" ht="24" customHeight="1">
      <c r="A40762" s="1355"/>
      <c r="B40762" s="1355"/>
      <c r="C40762" s="1433"/>
      <c r="E40762" s="1433"/>
      <c r="K40762" s="1433"/>
      <c r="L40762" s="1334"/>
    </row>
    <row r="40763" spans="1:12" ht="24" customHeight="1">
      <c r="A40763" s="1355"/>
      <c r="B40763" s="1355"/>
      <c r="C40763" s="1433"/>
      <c r="E40763" s="1433"/>
      <c r="K40763" s="1433"/>
      <c r="L40763" s="1334"/>
    </row>
    <row r="40764" spans="1:12" ht="24" customHeight="1">
      <c r="A40764" s="1355"/>
      <c r="B40764" s="1355"/>
      <c r="C40764" s="1433"/>
      <c r="E40764" s="1433"/>
      <c r="K40764" s="1433"/>
      <c r="L40764" s="1334"/>
    </row>
    <row r="40765" spans="1:12" ht="24" customHeight="1">
      <c r="A40765" s="1355"/>
      <c r="B40765" s="1355"/>
      <c r="C40765" s="1433"/>
      <c r="E40765" s="1433"/>
      <c r="K40765" s="1433"/>
      <c r="L40765" s="1334"/>
    </row>
    <row r="40766" spans="1:12" ht="24" customHeight="1">
      <c r="A40766" s="1355"/>
      <c r="B40766" s="1355"/>
      <c r="C40766" s="1433"/>
      <c r="E40766" s="1433"/>
      <c r="K40766" s="1433"/>
      <c r="L40766" s="1334"/>
    </row>
    <row r="40767" spans="1:12" ht="24" customHeight="1">
      <c r="A40767" s="1355"/>
      <c r="B40767" s="1355"/>
      <c r="C40767" s="1433"/>
      <c r="E40767" s="1433"/>
      <c r="K40767" s="1433"/>
      <c r="L40767" s="1334"/>
    </row>
    <row r="40768" spans="1:12" ht="24" customHeight="1">
      <c r="A40768" s="1355"/>
      <c r="B40768" s="1355"/>
      <c r="C40768" s="1433"/>
      <c r="E40768" s="1433"/>
      <c r="K40768" s="1433"/>
      <c r="L40768" s="1334"/>
    </row>
    <row r="40769" spans="1:12" ht="24" customHeight="1">
      <c r="A40769" s="1355"/>
      <c r="B40769" s="1355"/>
      <c r="C40769" s="1433"/>
      <c r="E40769" s="1433"/>
      <c r="K40769" s="1433"/>
      <c r="L40769" s="1334"/>
    </row>
    <row r="40770" spans="1:12" ht="24" customHeight="1">
      <c r="A40770" s="1355"/>
      <c r="B40770" s="1355"/>
      <c r="C40770" s="1433"/>
      <c r="E40770" s="1433"/>
      <c r="K40770" s="1433"/>
      <c r="L40770" s="1334"/>
    </row>
    <row r="40771" spans="1:12" ht="24" customHeight="1">
      <c r="A40771" s="1355"/>
      <c r="B40771" s="1355"/>
      <c r="C40771" s="1433"/>
      <c r="E40771" s="1433"/>
      <c r="K40771" s="1433"/>
      <c r="L40771" s="1334"/>
    </row>
    <row r="40772" spans="1:12" ht="24" customHeight="1">
      <c r="A40772" s="1355"/>
      <c r="B40772" s="1355"/>
      <c r="C40772" s="1433"/>
      <c r="E40772" s="1433"/>
      <c r="K40772" s="1433"/>
      <c r="L40772" s="1334"/>
    </row>
    <row r="40773" spans="1:12" ht="24" customHeight="1">
      <c r="A40773" s="1355"/>
      <c r="B40773" s="1355"/>
      <c r="C40773" s="1433"/>
      <c r="E40773" s="1433"/>
      <c r="K40773" s="1433"/>
      <c r="L40773" s="1334"/>
    </row>
    <row r="40774" spans="1:12" ht="24" customHeight="1">
      <c r="A40774" s="1355"/>
      <c r="B40774" s="1355"/>
      <c r="C40774" s="1433"/>
      <c r="E40774" s="1433"/>
      <c r="K40774" s="1433"/>
      <c r="L40774" s="1334"/>
    </row>
    <row r="40775" spans="1:12" ht="24" customHeight="1">
      <c r="A40775" s="1355"/>
      <c r="B40775" s="1355"/>
      <c r="C40775" s="1433"/>
      <c r="E40775" s="1433"/>
      <c r="K40775" s="1433"/>
      <c r="L40775" s="1334"/>
    </row>
    <row r="40776" spans="1:12" ht="24" customHeight="1">
      <c r="A40776" s="1355"/>
      <c r="B40776" s="1355"/>
      <c r="C40776" s="1433"/>
      <c r="E40776" s="1433"/>
      <c r="K40776" s="1433"/>
      <c r="L40776" s="1334"/>
    </row>
    <row r="40777" spans="1:12" ht="24" customHeight="1">
      <c r="A40777" s="1355"/>
      <c r="B40777" s="1355"/>
      <c r="C40777" s="1433"/>
      <c r="E40777" s="1433"/>
      <c r="K40777" s="1433"/>
      <c r="L40777" s="1334"/>
    </row>
    <row r="40778" spans="1:12" ht="24" customHeight="1">
      <c r="A40778" s="1355"/>
      <c r="B40778" s="1355"/>
      <c r="C40778" s="1433"/>
      <c r="E40778" s="1433"/>
      <c r="K40778" s="1433"/>
      <c r="L40778" s="1334"/>
    </row>
    <row r="40779" spans="1:12" ht="24" customHeight="1">
      <c r="A40779" s="1355"/>
      <c r="B40779" s="1355"/>
      <c r="C40779" s="1433"/>
      <c r="E40779" s="1433"/>
      <c r="K40779" s="1433"/>
      <c r="L40779" s="1334"/>
    </row>
    <row r="40780" spans="1:12" ht="24" customHeight="1">
      <c r="A40780" s="1355"/>
      <c r="B40780" s="1355"/>
      <c r="C40780" s="1433"/>
      <c r="E40780" s="1433"/>
      <c r="K40780" s="1433"/>
      <c r="L40780" s="1334"/>
    </row>
    <row r="40781" spans="1:12" ht="24" customHeight="1">
      <c r="A40781" s="1355"/>
      <c r="B40781" s="1355"/>
      <c r="C40781" s="1433"/>
      <c r="E40781" s="1433"/>
      <c r="K40781" s="1433"/>
      <c r="L40781" s="1334"/>
    </row>
    <row r="40782" spans="1:12" ht="24" customHeight="1">
      <c r="A40782" s="1355"/>
      <c r="B40782" s="1355"/>
      <c r="C40782" s="1433"/>
      <c r="E40782" s="1433"/>
      <c r="K40782" s="1433"/>
      <c r="L40782" s="1334"/>
    </row>
    <row r="40783" spans="1:12" ht="24" customHeight="1">
      <c r="A40783" s="1355"/>
      <c r="B40783" s="1355"/>
      <c r="C40783" s="1433"/>
      <c r="E40783" s="1433"/>
      <c r="K40783" s="1433"/>
      <c r="L40783" s="1334"/>
    </row>
    <row r="40784" spans="1:12" ht="24" customHeight="1">
      <c r="A40784" s="1355"/>
      <c r="B40784" s="1355"/>
      <c r="C40784" s="1433"/>
      <c r="E40784" s="1433"/>
      <c r="K40784" s="1433"/>
      <c r="L40784" s="1334"/>
    </row>
    <row r="40785" spans="1:12" ht="24" customHeight="1">
      <c r="A40785" s="1355"/>
      <c r="B40785" s="1355"/>
      <c r="C40785" s="1433"/>
      <c r="E40785" s="1433"/>
      <c r="K40785" s="1433"/>
      <c r="L40785" s="1334"/>
    </row>
    <row r="40786" spans="1:12" ht="24" customHeight="1">
      <c r="A40786" s="1355"/>
      <c r="B40786" s="1355"/>
      <c r="C40786" s="1433"/>
      <c r="E40786" s="1433"/>
      <c r="K40786" s="1433"/>
      <c r="L40786" s="1334"/>
    </row>
    <row r="40787" spans="1:12" ht="24" customHeight="1">
      <c r="A40787" s="1355"/>
      <c r="B40787" s="1355"/>
      <c r="C40787" s="1433"/>
      <c r="E40787" s="1433"/>
      <c r="K40787" s="1433"/>
      <c r="L40787" s="1334"/>
    </row>
    <row r="40788" spans="1:12" ht="24" customHeight="1">
      <c r="A40788" s="1355"/>
      <c r="B40788" s="1355"/>
      <c r="C40788" s="1433"/>
      <c r="E40788" s="1433"/>
      <c r="K40788" s="1433"/>
      <c r="L40788" s="1334"/>
    </row>
    <row r="40789" spans="1:12" ht="24" customHeight="1">
      <c r="A40789" s="1355"/>
      <c r="B40789" s="1355"/>
      <c r="C40789" s="1433"/>
      <c r="E40789" s="1433"/>
      <c r="K40789" s="1433"/>
      <c r="L40789" s="1334"/>
    </row>
    <row r="40790" spans="1:12" ht="24" customHeight="1">
      <c r="A40790" s="1355"/>
      <c r="B40790" s="1355"/>
      <c r="C40790" s="1433"/>
      <c r="E40790" s="1433"/>
      <c r="K40790" s="1433"/>
      <c r="L40790" s="1334"/>
    </row>
    <row r="40791" spans="1:12" ht="24" customHeight="1">
      <c r="A40791" s="1355"/>
      <c r="B40791" s="1355"/>
      <c r="C40791" s="1433"/>
      <c r="E40791" s="1433"/>
      <c r="K40791" s="1433"/>
      <c r="L40791" s="1334"/>
    </row>
    <row r="40792" spans="1:12" ht="24" customHeight="1">
      <c r="A40792" s="1355"/>
      <c r="B40792" s="1355"/>
      <c r="C40792" s="1433"/>
      <c r="E40792" s="1433"/>
      <c r="K40792" s="1433"/>
      <c r="L40792" s="1334"/>
    </row>
    <row r="40793" spans="1:12" ht="24" customHeight="1">
      <c r="A40793" s="1355"/>
      <c r="B40793" s="1355"/>
      <c r="C40793" s="1433"/>
      <c r="E40793" s="1433"/>
      <c r="K40793" s="1433"/>
      <c r="L40793" s="1334"/>
    </row>
    <row r="40794" spans="1:12" ht="24" customHeight="1">
      <c r="A40794" s="1355"/>
      <c r="B40794" s="1355"/>
      <c r="C40794" s="1433"/>
      <c r="E40794" s="1433"/>
      <c r="K40794" s="1433"/>
      <c r="L40794" s="1334"/>
    </row>
    <row r="40795" spans="1:12" ht="24" customHeight="1">
      <c r="A40795" s="1355"/>
      <c r="B40795" s="1355"/>
      <c r="C40795" s="1433"/>
      <c r="E40795" s="1433"/>
      <c r="K40795" s="1433"/>
      <c r="L40795" s="1334"/>
    </row>
    <row r="40796" spans="1:12" ht="24" customHeight="1">
      <c r="A40796" s="1355"/>
      <c r="B40796" s="1355"/>
      <c r="C40796" s="1433"/>
      <c r="E40796" s="1433"/>
      <c r="K40796" s="1433"/>
      <c r="L40796" s="1334"/>
    </row>
    <row r="40797" spans="1:12" ht="24" customHeight="1">
      <c r="A40797" s="1355"/>
      <c r="B40797" s="1355"/>
      <c r="C40797" s="1433"/>
      <c r="E40797" s="1433"/>
      <c r="K40797" s="1433"/>
      <c r="L40797" s="1334"/>
    </row>
    <row r="40798" spans="1:12" ht="24" customHeight="1">
      <c r="A40798" s="1355"/>
      <c r="B40798" s="1355"/>
      <c r="C40798" s="1433"/>
      <c r="E40798" s="1433"/>
      <c r="K40798" s="1433"/>
      <c r="L40798" s="1334"/>
    </row>
    <row r="40799" spans="1:12" ht="24" customHeight="1">
      <c r="A40799" s="1355"/>
      <c r="B40799" s="1355"/>
      <c r="C40799" s="1433"/>
      <c r="E40799" s="1433"/>
      <c r="K40799" s="1433"/>
      <c r="L40799" s="1334"/>
    </row>
    <row r="40800" spans="1:12" ht="24" customHeight="1">
      <c r="A40800" s="1355"/>
      <c r="B40800" s="1355"/>
      <c r="C40800" s="1433"/>
      <c r="E40800" s="1433"/>
      <c r="K40800" s="1433"/>
      <c r="L40800" s="1334"/>
    </row>
    <row r="40801" spans="1:12" ht="24" customHeight="1">
      <c r="A40801" s="1355"/>
      <c r="B40801" s="1355"/>
      <c r="C40801" s="1433"/>
      <c r="E40801" s="1433"/>
      <c r="K40801" s="1433"/>
      <c r="L40801" s="1334"/>
    </row>
    <row r="40802" spans="1:12" ht="24" customHeight="1">
      <c r="A40802" s="1355"/>
      <c r="B40802" s="1355"/>
      <c r="C40802" s="1433"/>
      <c r="E40802" s="1433"/>
      <c r="K40802" s="1433"/>
      <c r="L40802" s="1334"/>
    </row>
    <row r="40803" spans="1:12" ht="24" customHeight="1">
      <c r="A40803" s="1355"/>
      <c r="B40803" s="1355"/>
      <c r="C40803" s="1433"/>
      <c r="E40803" s="1433"/>
      <c r="K40803" s="1433"/>
      <c r="L40803" s="1334"/>
    </row>
    <row r="40804" spans="1:12" ht="24" customHeight="1">
      <c r="A40804" s="1355"/>
      <c r="B40804" s="1355"/>
      <c r="C40804" s="1433"/>
      <c r="E40804" s="1433"/>
      <c r="K40804" s="1433"/>
      <c r="L40804" s="1334"/>
    </row>
    <row r="40805" spans="1:12" ht="24" customHeight="1">
      <c r="A40805" s="1355"/>
      <c r="B40805" s="1355"/>
      <c r="C40805" s="1433"/>
      <c r="E40805" s="1433"/>
      <c r="K40805" s="1433"/>
      <c r="L40805" s="1334"/>
    </row>
    <row r="40806" spans="1:12" ht="24" customHeight="1">
      <c r="A40806" s="1355"/>
      <c r="B40806" s="1355"/>
      <c r="C40806" s="1433"/>
      <c r="E40806" s="1433"/>
      <c r="K40806" s="1433"/>
      <c r="L40806" s="1334"/>
    </row>
    <row r="40807" spans="1:12" ht="24" customHeight="1">
      <c r="A40807" s="1355"/>
      <c r="B40807" s="1355"/>
      <c r="C40807" s="1433"/>
      <c r="E40807" s="1433"/>
      <c r="K40807" s="1433"/>
      <c r="L40807" s="1334"/>
    </row>
    <row r="40808" spans="1:12" ht="24" customHeight="1">
      <c r="A40808" s="1355"/>
      <c r="B40808" s="1355"/>
      <c r="C40808" s="1433"/>
      <c r="E40808" s="1433"/>
      <c r="K40808" s="1433"/>
      <c r="L40808" s="1334"/>
    </row>
    <row r="40809" spans="1:12" ht="24" customHeight="1">
      <c r="A40809" s="1355"/>
      <c r="B40809" s="1355"/>
      <c r="C40809" s="1433"/>
      <c r="E40809" s="1433"/>
      <c r="K40809" s="1433"/>
      <c r="L40809" s="1334"/>
    </row>
    <row r="40810" spans="1:12" ht="24" customHeight="1">
      <c r="A40810" s="1355"/>
      <c r="B40810" s="1355"/>
      <c r="C40810" s="1433"/>
      <c r="E40810" s="1433"/>
      <c r="K40810" s="1433"/>
      <c r="L40810" s="1334"/>
    </row>
    <row r="40811" spans="1:12" ht="24" customHeight="1">
      <c r="A40811" s="1355"/>
      <c r="B40811" s="1355"/>
      <c r="C40811" s="1433"/>
      <c r="E40811" s="1433"/>
      <c r="K40811" s="1433"/>
      <c r="L40811" s="1334"/>
    </row>
    <row r="40812" spans="1:12" ht="24" customHeight="1">
      <c r="A40812" s="1355"/>
      <c r="B40812" s="1355"/>
      <c r="C40812" s="1433"/>
      <c r="E40812" s="1433"/>
      <c r="K40812" s="1433"/>
      <c r="L40812" s="1334"/>
    </row>
    <row r="40813" spans="1:12" ht="24" customHeight="1">
      <c r="A40813" s="1355"/>
      <c r="B40813" s="1355"/>
      <c r="C40813" s="1433"/>
      <c r="E40813" s="1433"/>
      <c r="K40813" s="1433"/>
      <c r="L40813" s="1334"/>
    </row>
    <row r="40814" spans="1:12" ht="24" customHeight="1">
      <c r="A40814" s="1355"/>
      <c r="B40814" s="1355"/>
      <c r="C40814" s="1433"/>
      <c r="E40814" s="1433"/>
      <c r="K40814" s="1433"/>
      <c r="L40814" s="1334"/>
    </row>
    <row r="40815" spans="1:12" ht="24" customHeight="1">
      <c r="A40815" s="1355"/>
      <c r="B40815" s="1355"/>
      <c r="C40815" s="1433"/>
      <c r="E40815" s="1433"/>
      <c r="K40815" s="1433"/>
      <c r="L40815" s="1334"/>
    </row>
    <row r="40816" spans="1:12" ht="24" customHeight="1">
      <c r="A40816" s="1355"/>
      <c r="B40816" s="1355"/>
      <c r="C40816" s="1433"/>
      <c r="E40816" s="1433"/>
      <c r="K40816" s="1433"/>
      <c r="L40816" s="1334"/>
    </row>
    <row r="40817" spans="1:12" ht="24" customHeight="1">
      <c r="A40817" s="1355"/>
      <c r="B40817" s="1355"/>
      <c r="C40817" s="1433"/>
      <c r="E40817" s="1433"/>
      <c r="K40817" s="1433"/>
      <c r="L40817" s="1334"/>
    </row>
    <row r="40818" spans="1:12" ht="24" customHeight="1">
      <c r="A40818" s="1355"/>
      <c r="B40818" s="1355"/>
      <c r="C40818" s="1433"/>
      <c r="E40818" s="1433"/>
      <c r="K40818" s="1433"/>
      <c r="L40818" s="1334"/>
    </row>
    <row r="40819" spans="1:12" ht="24" customHeight="1">
      <c r="A40819" s="1355"/>
      <c r="B40819" s="1355"/>
      <c r="C40819" s="1433"/>
      <c r="E40819" s="1433"/>
      <c r="K40819" s="1433"/>
      <c r="L40819" s="1334"/>
    </row>
    <row r="40820" spans="1:12" ht="24" customHeight="1">
      <c r="A40820" s="1355"/>
      <c r="B40820" s="1355"/>
      <c r="C40820" s="1433"/>
      <c r="E40820" s="1433"/>
      <c r="K40820" s="1433"/>
      <c r="L40820" s="1334"/>
    </row>
    <row r="40821" spans="1:12" ht="24" customHeight="1">
      <c r="A40821" s="1355"/>
      <c r="B40821" s="1355"/>
      <c r="C40821" s="1433"/>
      <c r="E40821" s="1433"/>
      <c r="K40821" s="1433"/>
      <c r="L40821" s="1334"/>
    </row>
    <row r="40822" spans="1:12" ht="24" customHeight="1">
      <c r="A40822" s="1355"/>
      <c r="B40822" s="1355"/>
      <c r="C40822" s="1433"/>
      <c r="E40822" s="1433"/>
      <c r="K40822" s="1433"/>
      <c r="L40822" s="1334"/>
    </row>
    <row r="40823" spans="1:12" ht="24" customHeight="1">
      <c r="A40823" s="1355"/>
      <c r="B40823" s="1355"/>
      <c r="C40823" s="1433"/>
      <c r="E40823" s="1433"/>
      <c r="K40823" s="1433"/>
      <c r="L40823" s="1334"/>
    </row>
    <row r="40824" spans="1:12" ht="24" customHeight="1">
      <c r="A40824" s="1355"/>
      <c r="B40824" s="1355"/>
      <c r="C40824" s="1433"/>
      <c r="E40824" s="1433"/>
      <c r="K40824" s="1433"/>
      <c r="L40824" s="1334"/>
    </row>
    <row r="40825" spans="1:12" ht="24" customHeight="1">
      <c r="A40825" s="1355"/>
      <c r="B40825" s="1355"/>
      <c r="C40825" s="1433"/>
      <c r="E40825" s="1433"/>
      <c r="K40825" s="1433"/>
      <c r="L40825" s="1334"/>
    </row>
    <row r="40826" spans="1:12" ht="24" customHeight="1">
      <c r="A40826" s="1355"/>
      <c r="B40826" s="1355"/>
      <c r="C40826" s="1433"/>
      <c r="E40826" s="1433"/>
      <c r="K40826" s="1433"/>
      <c r="L40826" s="1334"/>
    </row>
    <row r="40827" spans="1:12" ht="24" customHeight="1">
      <c r="A40827" s="1355"/>
      <c r="B40827" s="1355"/>
      <c r="C40827" s="1433"/>
      <c r="E40827" s="1433"/>
      <c r="K40827" s="1433"/>
      <c r="L40827" s="1334"/>
    </row>
    <row r="40828" spans="1:12" ht="24" customHeight="1">
      <c r="A40828" s="1355"/>
      <c r="B40828" s="1355"/>
      <c r="C40828" s="1433"/>
      <c r="E40828" s="1433"/>
      <c r="K40828" s="1433"/>
      <c r="L40828" s="1334"/>
    </row>
    <row r="40829" spans="1:12" ht="24" customHeight="1">
      <c r="A40829" s="1355"/>
      <c r="B40829" s="1355"/>
      <c r="C40829" s="1433"/>
      <c r="E40829" s="1433"/>
      <c r="K40829" s="1433"/>
      <c r="L40829" s="1334"/>
    </row>
    <row r="40830" spans="1:12" ht="24" customHeight="1">
      <c r="A40830" s="1355"/>
      <c r="B40830" s="1355"/>
      <c r="C40830" s="1433"/>
      <c r="E40830" s="1433"/>
      <c r="K40830" s="1433"/>
      <c r="L40830" s="1334"/>
    </row>
    <row r="40831" spans="1:12" ht="24" customHeight="1">
      <c r="A40831" s="1355"/>
      <c r="B40831" s="1355"/>
      <c r="C40831" s="1433"/>
      <c r="E40831" s="1433"/>
      <c r="K40831" s="1433"/>
      <c r="L40831" s="1334"/>
    </row>
    <row r="40832" spans="1:12" ht="24" customHeight="1">
      <c r="A40832" s="1355"/>
      <c r="B40832" s="1355"/>
      <c r="C40832" s="1433"/>
      <c r="E40832" s="1433"/>
      <c r="K40832" s="1433"/>
      <c r="L40832" s="1334"/>
    </row>
    <row r="40833" spans="1:12" ht="24" customHeight="1">
      <c r="A40833" s="1355"/>
      <c r="B40833" s="1355"/>
      <c r="C40833" s="1433"/>
      <c r="E40833" s="1433"/>
      <c r="K40833" s="1433"/>
      <c r="L40833" s="1334"/>
    </row>
    <row r="40834" spans="1:12" ht="24" customHeight="1">
      <c r="A40834" s="1355"/>
      <c r="B40834" s="1355"/>
      <c r="C40834" s="1433"/>
      <c r="E40834" s="1433"/>
      <c r="K40834" s="1433"/>
      <c r="L40834" s="1334"/>
    </row>
    <row r="40835" spans="1:12" ht="24" customHeight="1">
      <c r="A40835" s="1355"/>
      <c r="B40835" s="1355"/>
      <c r="C40835" s="1433"/>
      <c r="E40835" s="1433"/>
      <c r="K40835" s="1433"/>
      <c r="L40835" s="1334"/>
    </row>
    <row r="40836" spans="1:12" ht="24" customHeight="1">
      <c r="A40836" s="1355"/>
      <c r="B40836" s="1355"/>
      <c r="C40836" s="1433"/>
      <c r="E40836" s="1433"/>
      <c r="K40836" s="1433"/>
      <c r="L40836" s="1334"/>
    </row>
    <row r="40837" spans="1:12" ht="24" customHeight="1">
      <c r="A40837" s="1355"/>
      <c r="B40837" s="1355"/>
      <c r="C40837" s="1433"/>
      <c r="E40837" s="1433"/>
      <c r="K40837" s="1433"/>
      <c r="L40837" s="1334"/>
    </row>
    <row r="40838" spans="1:12" ht="24" customHeight="1">
      <c r="A40838" s="1355"/>
      <c r="B40838" s="1355"/>
      <c r="C40838" s="1433"/>
      <c r="E40838" s="1433"/>
      <c r="K40838" s="1433"/>
      <c r="L40838" s="1334"/>
    </row>
    <row r="40839" spans="1:12" ht="24" customHeight="1">
      <c r="A40839" s="1355"/>
      <c r="B40839" s="1355"/>
      <c r="C40839" s="1433"/>
      <c r="E40839" s="1433"/>
      <c r="K40839" s="1433"/>
      <c r="L40839" s="1334"/>
    </row>
    <row r="40840" spans="1:12" ht="24" customHeight="1">
      <c r="A40840" s="1355"/>
      <c r="B40840" s="1355"/>
      <c r="C40840" s="1433"/>
      <c r="E40840" s="1433"/>
      <c r="K40840" s="1433"/>
      <c r="L40840" s="1334"/>
    </row>
    <row r="40841" spans="1:12" ht="24" customHeight="1">
      <c r="A40841" s="1355"/>
      <c r="B40841" s="1355"/>
      <c r="C40841" s="1433"/>
      <c r="E40841" s="1433"/>
      <c r="K40841" s="1433"/>
      <c r="L40841" s="1334"/>
    </row>
    <row r="40842" spans="1:12" ht="24" customHeight="1">
      <c r="A40842" s="1355"/>
      <c r="B40842" s="1355"/>
      <c r="C40842" s="1433"/>
      <c r="E40842" s="1433"/>
      <c r="K40842" s="1433"/>
      <c r="L40842" s="1334"/>
    </row>
    <row r="40843" spans="1:12" ht="24" customHeight="1">
      <c r="A40843" s="1355"/>
      <c r="B40843" s="1355"/>
      <c r="C40843" s="1433"/>
      <c r="E40843" s="1433"/>
      <c r="K40843" s="1433"/>
      <c r="L40843" s="1334"/>
    </row>
    <row r="40844" spans="1:12" ht="24" customHeight="1">
      <c r="A40844" s="1355"/>
      <c r="B40844" s="1355"/>
      <c r="C40844" s="1433"/>
      <c r="E40844" s="1433"/>
      <c r="K40844" s="1433"/>
      <c r="L40844" s="1334"/>
    </row>
    <row r="40845" spans="1:12" ht="24" customHeight="1">
      <c r="A40845" s="1355"/>
      <c r="B40845" s="1355"/>
      <c r="C40845" s="1433"/>
      <c r="E40845" s="1433"/>
      <c r="K40845" s="1433"/>
      <c r="L40845" s="1334"/>
    </row>
    <row r="40846" spans="1:12" ht="24" customHeight="1">
      <c r="A40846" s="1355"/>
      <c r="B40846" s="1355"/>
      <c r="C40846" s="1433"/>
      <c r="E40846" s="1433"/>
      <c r="K40846" s="1433"/>
      <c r="L40846" s="1334"/>
    </row>
    <row r="40847" spans="1:12" ht="24" customHeight="1">
      <c r="A40847" s="1355"/>
      <c r="B40847" s="1355"/>
      <c r="C40847" s="1433"/>
      <c r="E40847" s="1433"/>
      <c r="K40847" s="1433"/>
      <c r="L40847" s="1334"/>
    </row>
    <row r="40848" spans="1:12" ht="24" customHeight="1">
      <c r="A40848" s="1355"/>
      <c r="B40848" s="1355"/>
      <c r="C40848" s="1433"/>
      <c r="E40848" s="1433"/>
      <c r="K40848" s="1433"/>
      <c r="L40848" s="1334"/>
    </row>
    <row r="40849" spans="1:12" ht="24" customHeight="1">
      <c r="A40849" s="1355"/>
      <c r="B40849" s="1355"/>
      <c r="C40849" s="1433"/>
      <c r="E40849" s="1433"/>
      <c r="K40849" s="1433"/>
      <c r="L40849" s="1334"/>
    </row>
    <row r="40850" spans="1:12" ht="24" customHeight="1">
      <c r="A40850" s="1355"/>
      <c r="B40850" s="1355"/>
      <c r="C40850" s="1433"/>
      <c r="E40850" s="1433"/>
      <c r="K40850" s="1433"/>
      <c r="L40850" s="1334"/>
    </row>
    <row r="40851" spans="1:12" ht="24" customHeight="1">
      <c r="A40851" s="1355"/>
      <c r="B40851" s="1355"/>
      <c r="C40851" s="1433"/>
      <c r="E40851" s="1433"/>
      <c r="K40851" s="1433"/>
      <c r="L40851" s="1334"/>
    </row>
    <row r="40852" spans="1:12" ht="24" customHeight="1">
      <c r="A40852" s="1355"/>
      <c r="B40852" s="1355"/>
      <c r="C40852" s="1433"/>
      <c r="E40852" s="1433"/>
      <c r="K40852" s="1433"/>
      <c r="L40852" s="1334"/>
    </row>
    <row r="40853" spans="1:12" ht="24" customHeight="1">
      <c r="A40853" s="1355"/>
      <c r="B40853" s="1355"/>
      <c r="C40853" s="1433"/>
      <c r="E40853" s="1433"/>
      <c r="K40853" s="1433"/>
      <c r="L40853" s="1334"/>
    </row>
    <row r="40854" spans="1:12" ht="24" customHeight="1">
      <c r="A40854" s="1355"/>
      <c r="B40854" s="1355"/>
      <c r="C40854" s="1433"/>
      <c r="E40854" s="1433"/>
      <c r="K40854" s="1433"/>
      <c r="L40854" s="1334"/>
    </row>
    <row r="40855" spans="1:12" ht="24" customHeight="1">
      <c r="A40855" s="1355"/>
      <c r="B40855" s="1355"/>
      <c r="C40855" s="1433"/>
      <c r="E40855" s="1433"/>
      <c r="K40855" s="1433"/>
      <c r="L40855" s="1334"/>
    </row>
    <row r="40856" spans="1:12" ht="24" customHeight="1">
      <c r="A40856" s="1355"/>
      <c r="B40856" s="1355"/>
      <c r="C40856" s="1433"/>
      <c r="E40856" s="1433"/>
      <c r="K40856" s="1433"/>
      <c r="L40856" s="1334"/>
    </row>
    <row r="40857" spans="1:12" ht="24" customHeight="1">
      <c r="A40857" s="1355"/>
      <c r="B40857" s="1355"/>
      <c r="C40857" s="1433"/>
      <c r="E40857" s="1433"/>
      <c r="K40857" s="1433"/>
      <c r="L40857" s="1334"/>
    </row>
    <row r="40858" spans="1:12" ht="24" customHeight="1">
      <c r="A40858" s="1355"/>
      <c r="B40858" s="1355"/>
      <c r="C40858" s="1433"/>
      <c r="E40858" s="1433"/>
      <c r="K40858" s="1433"/>
      <c r="L40858" s="1334"/>
    </row>
    <row r="40859" spans="1:12" ht="24" customHeight="1">
      <c r="A40859" s="1355"/>
      <c r="B40859" s="1355"/>
      <c r="C40859" s="1433"/>
      <c r="E40859" s="1433"/>
      <c r="K40859" s="1433"/>
      <c r="L40859" s="1334"/>
    </row>
    <row r="40860" spans="1:12" ht="24" customHeight="1">
      <c r="A40860" s="1355"/>
      <c r="B40860" s="1355"/>
      <c r="C40860" s="1433"/>
      <c r="E40860" s="1433"/>
      <c r="K40860" s="1433"/>
      <c r="L40860" s="1334"/>
    </row>
    <row r="40861" spans="1:12" ht="24" customHeight="1">
      <c r="A40861" s="1355"/>
      <c r="B40861" s="1355"/>
      <c r="C40861" s="1433"/>
      <c r="E40861" s="1433"/>
      <c r="K40861" s="1433"/>
      <c r="L40861" s="1334"/>
    </row>
    <row r="40862" spans="1:12" ht="24" customHeight="1">
      <c r="A40862" s="1355"/>
      <c r="B40862" s="1355"/>
      <c r="C40862" s="1433"/>
      <c r="E40862" s="1433"/>
      <c r="K40862" s="1433"/>
      <c r="L40862" s="1334"/>
    </row>
    <row r="40863" spans="1:12" ht="24" customHeight="1">
      <c r="A40863" s="1355"/>
      <c r="B40863" s="1355"/>
      <c r="C40863" s="1433"/>
      <c r="E40863" s="1433"/>
      <c r="K40863" s="1433"/>
      <c r="L40863" s="1334"/>
    </row>
    <row r="40864" spans="1:12" ht="24" customHeight="1">
      <c r="A40864" s="1355"/>
      <c r="B40864" s="1355"/>
      <c r="C40864" s="1433"/>
      <c r="E40864" s="1433"/>
      <c r="K40864" s="1433"/>
      <c r="L40864" s="1334"/>
    </row>
    <row r="40865" spans="1:12" ht="24" customHeight="1">
      <c r="A40865" s="1355"/>
      <c r="B40865" s="1355"/>
      <c r="C40865" s="1433"/>
      <c r="E40865" s="1433"/>
      <c r="K40865" s="1433"/>
      <c r="L40865" s="1334"/>
    </row>
    <row r="40866" spans="1:12" ht="24" customHeight="1">
      <c r="A40866" s="1355"/>
      <c r="B40866" s="1355"/>
      <c r="C40866" s="1433"/>
      <c r="E40866" s="1433"/>
      <c r="K40866" s="1433"/>
      <c r="L40866" s="1334"/>
    </row>
    <row r="40867" spans="1:12" ht="24" customHeight="1">
      <c r="A40867" s="1355"/>
      <c r="B40867" s="1355"/>
      <c r="C40867" s="1433"/>
      <c r="E40867" s="1433"/>
      <c r="K40867" s="1433"/>
      <c r="L40867" s="1334"/>
    </row>
    <row r="40868" spans="1:12" ht="24" customHeight="1">
      <c r="A40868" s="1355"/>
      <c r="B40868" s="1355"/>
      <c r="C40868" s="1433"/>
      <c r="E40868" s="1433"/>
      <c r="K40868" s="1433"/>
      <c r="L40868" s="1334"/>
    </row>
    <row r="40869" spans="1:12" ht="24" customHeight="1">
      <c r="A40869" s="1355"/>
      <c r="B40869" s="1355"/>
      <c r="C40869" s="1433"/>
      <c r="E40869" s="1433"/>
      <c r="K40869" s="1433"/>
      <c r="L40869" s="1334"/>
    </row>
    <row r="40870" spans="1:12" ht="24" customHeight="1">
      <c r="A40870" s="1355"/>
      <c r="B40870" s="1355"/>
      <c r="C40870" s="1433"/>
      <c r="E40870" s="1433"/>
      <c r="K40870" s="1433"/>
      <c r="L40870" s="1334"/>
    </row>
    <row r="40871" spans="1:12" ht="24" customHeight="1">
      <c r="A40871" s="1355"/>
      <c r="B40871" s="1355"/>
      <c r="C40871" s="1433"/>
      <c r="E40871" s="1433"/>
      <c r="K40871" s="1433"/>
      <c r="L40871" s="1334"/>
    </row>
    <row r="40872" spans="1:12" ht="24" customHeight="1">
      <c r="A40872" s="1355"/>
      <c r="B40872" s="1355"/>
      <c r="C40872" s="1433"/>
      <c r="E40872" s="1433"/>
      <c r="K40872" s="1433"/>
      <c r="L40872" s="1334"/>
    </row>
    <row r="40873" spans="1:12" ht="24" customHeight="1">
      <c r="A40873" s="1355"/>
      <c r="B40873" s="1355"/>
      <c r="C40873" s="1433"/>
      <c r="E40873" s="1433"/>
      <c r="K40873" s="1433"/>
      <c r="L40873" s="1334"/>
    </row>
    <row r="40874" spans="1:12" ht="24" customHeight="1">
      <c r="A40874" s="1355"/>
      <c r="B40874" s="1355"/>
      <c r="C40874" s="1433"/>
      <c r="E40874" s="1433"/>
      <c r="K40874" s="1433"/>
      <c r="L40874" s="1334"/>
    </row>
    <row r="40875" spans="1:12" ht="24" customHeight="1">
      <c r="A40875" s="1355"/>
      <c r="B40875" s="1355"/>
      <c r="C40875" s="1433"/>
      <c r="E40875" s="1433"/>
      <c r="K40875" s="1433"/>
      <c r="L40875" s="1334"/>
    </row>
    <row r="40876" spans="1:12" ht="24" customHeight="1">
      <c r="A40876" s="1355"/>
      <c r="B40876" s="1355"/>
      <c r="C40876" s="1433"/>
      <c r="E40876" s="1433"/>
      <c r="K40876" s="1433"/>
      <c r="L40876" s="1334"/>
    </row>
    <row r="40877" spans="1:12" ht="24" customHeight="1">
      <c r="A40877" s="1355"/>
      <c r="B40877" s="1355"/>
      <c r="C40877" s="1433"/>
      <c r="E40877" s="1433"/>
      <c r="K40877" s="1433"/>
      <c r="L40877" s="1334"/>
    </row>
    <row r="40878" spans="1:12" ht="24" customHeight="1">
      <c r="A40878" s="1355"/>
      <c r="B40878" s="1355"/>
      <c r="C40878" s="1433"/>
      <c r="E40878" s="1433"/>
      <c r="K40878" s="1433"/>
      <c r="L40878" s="1334"/>
    </row>
    <row r="40879" spans="1:12" ht="24" customHeight="1">
      <c r="A40879" s="1355"/>
      <c r="B40879" s="1355"/>
      <c r="C40879" s="1433"/>
      <c r="E40879" s="1433"/>
      <c r="K40879" s="1433"/>
      <c r="L40879" s="1334"/>
    </row>
    <row r="40880" spans="1:12" ht="24" customHeight="1">
      <c r="A40880" s="1355"/>
      <c r="B40880" s="1355"/>
      <c r="C40880" s="1433"/>
      <c r="E40880" s="1433"/>
      <c r="K40880" s="1433"/>
      <c r="L40880" s="1334"/>
    </row>
    <row r="40881" spans="1:12" ht="24" customHeight="1">
      <c r="A40881" s="1355"/>
      <c r="B40881" s="1355"/>
      <c r="C40881" s="1433"/>
      <c r="E40881" s="1433"/>
      <c r="K40881" s="1433"/>
      <c r="L40881" s="1334"/>
    </row>
    <row r="40882" spans="1:12" ht="24" customHeight="1">
      <c r="A40882" s="1355"/>
      <c r="B40882" s="1355"/>
      <c r="C40882" s="1433"/>
      <c r="E40882" s="1433"/>
      <c r="K40882" s="1433"/>
      <c r="L40882" s="1334"/>
    </row>
    <row r="40883" spans="1:12" ht="24" customHeight="1">
      <c r="A40883" s="1355"/>
      <c r="B40883" s="1355"/>
      <c r="C40883" s="1433"/>
      <c r="E40883" s="1433"/>
      <c r="K40883" s="1433"/>
      <c r="L40883" s="1334"/>
    </row>
    <row r="40884" spans="1:12" ht="24" customHeight="1">
      <c r="A40884" s="1355"/>
      <c r="B40884" s="1355"/>
      <c r="C40884" s="1433"/>
      <c r="E40884" s="1433"/>
      <c r="K40884" s="1433"/>
      <c r="L40884" s="1334"/>
    </row>
    <row r="40885" spans="1:12" ht="24" customHeight="1">
      <c r="A40885" s="1355"/>
      <c r="B40885" s="1355"/>
      <c r="C40885" s="1433"/>
      <c r="E40885" s="1433"/>
      <c r="K40885" s="1433"/>
      <c r="L40885" s="1334"/>
    </row>
    <row r="40886" spans="1:12" ht="24" customHeight="1">
      <c r="A40886" s="1355"/>
      <c r="B40886" s="1355"/>
      <c r="C40886" s="1433"/>
      <c r="E40886" s="1433"/>
      <c r="K40886" s="1433"/>
      <c r="L40886" s="1334"/>
    </row>
    <row r="40887" spans="1:12" ht="24" customHeight="1">
      <c r="A40887" s="1355"/>
      <c r="B40887" s="1355"/>
      <c r="C40887" s="1433"/>
      <c r="E40887" s="1433"/>
      <c r="K40887" s="1433"/>
      <c r="L40887" s="1334"/>
    </row>
    <row r="40888" spans="1:12" ht="24" customHeight="1">
      <c r="A40888" s="1355"/>
      <c r="B40888" s="1355"/>
      <c r="C40888" s="1433"/>
      <c r="E40888" s="1433"/>
      <c r="K40888" s="1433"/>
      <c r="L40888" s="1334"/>
    </row>
    <row r="40889" spans="1:12" ht="24" customHeight="1">
      <c r="A40889" s="1355"/>
      <c r="B40889" s="1355"/>
      <c r="C40889" s="1433"/>
      <c r="E40889" s="1433"/>
      <c r="K40889" s="1433"/>
      <c r="L40889" s="1334"/>
    </row>
    <row r="40890" spans="1:12" ht="24" customHeight="1">
      <c r="A40890" s="1355"/>
      <c r="B40890" s="1355"/>
      <c r="C40890" s="1433"/>
      <c r="E40890" s="1433"/>
      <c r="K40890" s="1433"/>
      <c r="L40890" s="1334"/>
    </row>
    <row r="40891" spans="1:12" ht="24" customHeight="1">
      <c r="A40891" s="1355"/>
      <c r="B40891" s="1355"/>
      <c r="C40891" s="1433"/>
      <c r="E40891" s="1433"/>
      <c r="K40891" s="1433"/>
      <c r="L40891" s="1334"/>
    </row>
    <row r="40892" spans="1:12" ht="24" customHeight="1">
      <c r="A40892" s="1355"/>
      <c r="B40892" s="1355"/>
      <c r="C40892" s="1433"/>
      <c r="E40892" s="1433"/>
      <c r="K40892" s="1433"/>
      <c r="L40892" s="1334"/>
    </row>
    <row r="40893" spans="1:12" ht="24" customHeight="1">
      <c r="A40893" s="1355"/>
      <c r="B40893" s="1355"/>
      <c r="C40893" s="1433"/>
      <c r="E40893" s="1433"/>
      <c r="K40893" s="1433"/>
      <c r="L40893" s="1334"/>
    </row>
    <row r="40894" spans="1:12" ht="24" customHeight="1">
      <c r="A40894" s="1355"/>
      <c r="B40894" s="1355"/>
      <c r="C40894" s="1433"/>
      <c r="E40894" s="1433"/>
      <c r="K40894" s="1433"/>
      <c r="L40894" s="1334"/>
    </row>
    <row r="40895" spans="1:12" ht="24" customHeight="1">
      <c r="A40895" s="1355"/>
      <c r="B40895" s="1355"/>
      <c r="C40895" s="1433"/>
      <c r="E40895" s="1433"/>
      <c r="K40895" s="1433"/>
      <c r="L40895" s="1334"/>
    </row>
    <row r="40896" spans="1:12" ht="24" customHeight="1">
      <c r="A40896" s="1355"/>
      <c r="B40896" s="1355"/>
      <c r="C40896" s="1433"/>
      <c r="E40896" s="1433"/>
      <c r="K40896" s="1433"/>
      <c r="L40896" s="1334"/>
    </row>
    <row r="40897" spans="1:12" ht="24" customHeight="1">
      <c r="A40897" s="1355"/>
      <c r="B40897" s="1355"/>
      <c r="C40897" s="1433"/>
      <c r="E40897" s="1433"/>
      <c r="K40897" s="1433"/>
      <c r="L40897" s="1334"/>
    </row>
    <row r="40898" spans="1:12" ht="24" customHeight="1">
      <c r="A40898" s="1355"/>
      <c r="B40898" s="1355"/>
      <c r="C40898" s="1433"/>
      <c r="E40898" s="1433"/>
      <c r="K40898" s="1433"/>
      <c r="L40898" s="1334"/>
    </row>
    <row r="40899" spans="1:12" ht="24" customHeight="1">
      <c r="A40899" s="1355"/>
      <c r="B40899" s="1355"/>
      <c r="C40899" s="1433"/>
      <c r="E40899" s="1433"/>
      <c r="K40899" s="1433"/>
      <c r="L40899" s="1334"/>
    </row>
    <row r="40900" spans="1:12" ht="24" customHeight="1">
      <c r="A40900" s="1355"/>
      <c r="B40900" s="1355"/>
      <c r="C40900" s="1433"/>
      <c r="E40900" s="1433"/>
      <c r="K40900" s="1433"/>
      <c r="L40900" s="1334"/>
    </row>
    <row r="40901" spans="1:12" ht="24" customHeight="1">
      <c r="A40901" s="1355"/>
      <c r="B40901" s="1355"/>
      <c r="C40901" s="1433"/>
      <c r="E40901" s="1433"/>
      <c r="K40901" s="1433"/>
      <c r="L40901" s="1334"/>
    </row>
    <row r="40902" spans="1:12" ht="24" customHeight="1">
      <c r="A40902" s="1355"/>
      <c r="B40902" s="1355"/>
      <c r="C40902" s="1433"/>
      <c r="E40902" s="1433"/>
      <c r="K40902" s="1433"/>
      <c r="L40902" s="1334"/>
    </row>
    <row r="40903" spans="1:12" ht="24" customHeight="1">
      <c r="A40903" s="1355"/>
      <c r="B40903" s="1355"/>
      <c r="C40903" s="1433"/>
      <c r="E40903" s="1433"/>
      <c r="K40903" s="1433"/>
      <c r="L40903" s="1334"/>
    </row>
    <row r="40904" spans="1:12" ht="24" customHeight="1">
      <c r="A40904" s="1355"/>
      <c r="B40904" s="1355"/>
      <c r="C40904" s="1433"/>
      <c r="E40904" s="1433"/>
      <c r="K40904" s="1433"/>
      <c r="L40904" s="1334"/>
    </row>
    <row r="40905" spans="1:12" ht="24" customHeight="1">
      <c r="A40905" s="1355"/>
      <c r="B40905" s="1355"/>
      <c r="C40905" s="1433"/>
      <c r="E40905" s="1433"/>
      <c r="K40905" s="1433"/>
      <c r="L40905" s="1334"/>
    </row>
    <row r="40906" spans="1:12" ht="24" customHeight="1">
      <c r="A40906" s="1355"/>
      <c r="B40906" s="1355"/>
      <c r="C40906" s="1433"/>
      <c r="E40906" s="1433"/>
      <c r="K40906" s="1433"/>
      <c r="L40906" s="1334"/>
    </row>
    <row r="40907" spans="1:12" ht="24" customHeight="1">
      <c r="A40907" s="1355"/>
      <c r="B40907" s="1355"/>
      <c r="C40907" s="1433"/>
      <c r="E40907" s="1433"/>
      <c r="K40907" s="1433"/>
      <c r="L40907" s="1334"/>
    </row>
    <row r="40908" spans="1:12" ht="24" customHeight="1">
      <c r="A40908" s="1355"/>
      <c r="B40908" s="1355"/>
      <c r="C40908" s="1433"/>
      <c r="E40908" s="1433"/>
      <c r="K40908" s="1433"/>
      <c r="L40908" s="1334"/>
    </row>
    <row r="40909" spans="1:12" ht="24" customHeight="1">
      <c r="A40909" s="1355"/>
      <c r="B40909" s="1355"/>
      <c r="C40909" s="1433"/>
      <c r="E40909" s="1433"/>
      <c r="K40909" s="1433"/>
      <c r="L40909" s="1334"/>
    </row>
    <row r="40910" spans="1:12" ht="24" customHeight="1">
      <c r="A40910" s="1355"/>
      <c r="B40910" s="1355"/>
      <c r="C40910" s="1433"/>
      <c r="E40910" s="1433"/>
      <c r="K40910" s="1433"/>
      <c r="L40910" s="1334"/>
    </row>
    <row r="40911" spans="1:12" ht="24" customHeight="1">
      <c r="A40911" s="1355"/>
      <c r="B40911" s="1355"/>
      <c r="C40911" s="1433"/>
      <c r="E40911" s="1433"/>
      <c r="K40911" s="1433"/>
      <c r="L40911" s="1334"/>
    </row>
    <row r="40912" spans="1:12" ht="24" customHeight="1">
      <c r="A40912" s="1355"/>
      <c r="B40912" s="1355"/>
      <c r="C40912" s="1433"/>
      <c r="E40912" s="1433"/>
      <c r="K40912" s="1433"/>
      <c r="L40912" s="1334"/>
    </row>
    <row r="40913" spans="1:12" ht="24" customHeight="1">
      <c r="A40913" s="1355"/>
      <c r="B40913" s="1355"/>
      <c r="C40913" s="1433"/>
      <c r="E40913" s="1433"/>
      <c r="K40913" s="1433"/>
      <c r="L40913" s="1334"/>
    </row>
    <row r="40914" spans="1:12" ht="24" customHeight="1">
      <c r="A40914" s="1355"/>
      <c r="B40914" s="1355"/>
      <c r="C40914" s="1433"/>
      <c r="E40914" s="1433"/>
      <c r="K40914" s="1433"/>
      <c r="L40914" s="1334"/>
    </row>
    <row r="40915" spans="1:12" ht="24" customHeight="1">
      <c r="A40915" s="1355"/>
      <c r="B40915" s="1355"/>
      <c r="C40915" s="1433"/>
      <c r="E40915" s="1433"/>
      <c r="K40915" s="1433"/>
      <c r="L40915" s="1334"/>
    </row>
    <row r="40916" spans="1:12" ht="24" customHeight="1">
      <c r="A40916" s="1355"/>
      <c r="B40916" s="1355"/>
      <c r="C40916" s="1433"/>
      <c r="E40916" s="1433"/>
      <c r="K40916" s="1433"/>
      <c r="L40916" s="1334"/>
    </row>
    <row r="40917" spans="1:12" ht="24" customHeight="1">
      <c r="A40917" s="1355"/>
      <c r="B40917" s="1355"/>
      <c r="C40917" s="1433"/>
      <c r="E40917" s="1433"/>
      <c r="K40917" s="1433"/>
      <c r="L40917" s="1334"/>
    </row>
    <row r="40918" spans="1:12" ht="24" customHeight="1">
      <c r="A40918" s="1355"/>
      <c r="B40918" s="1355"/>
      <c r="C40918" s="1433"/>
      <c r="E40918" s="1433"/>
      <c r="K40918" s="1433"/>
      <c r="L40918" s="1334"/>
    </row>
    <row r="40919" spans="1:12" ht="24" customHeight="1">
      <c r="A40919" s="1355"/>
      <c r="B40919" s="1355"/>
      <c r="C40919" s="1433"/>
      <c r="E40919" s="1433"/>
      <c r="K40919" s="1433"/>
      <c r="L40919" s="1334"/>
    </row>
    <row r="40920" spans="1:12" ht="24" customHeight="1">
      <c r="A40920" s="1355"/>
      <c r="B40920" s="1355"/>
      <c r="C40920" s="1433"/>
      <c r="E40920" s="1433"/>
      <c r="K40920" s="1433"/>
      <c r="L40920" s="1334"/>
    </row>
    <row r="40921" spans="1:12" ht="24" customHeight="1">
      <c r="A40921" s="1355"/>
      <c r="B40921" s="1355"/>
      <c r="C40921" s="1433"/>
      <c r="E40921" s="1433"/>
      <c r="K40921" s="1433"/>
      <c r="L40921" s="1334"/>
    </row>
    <row r="40922" spans="1:12" ht="24" customHeight="1">
      <c r="A40922" s="1355"/>
      <c r="B40922" s="1355"/>
      <c r="C40922" s="1433"/>
      <c r="E40922" s="1433"/>
      <c r="K40922" s="1433"/>
      <c r="L40922" s="1334"/>
    </row>
    <row r="40923" spans="1:12" ht="24" customHeight="1">
      <c r="A40923" s="1355"/>
      <c r="B40923" s="1355"/>
      <c r="C40923" s="1433"/>
      <c r="E40923" s="1433"/>
      <c r="K40923" s="1433"/>
      <c r="L40923" s="1334"/>
    </row>
    <row r="40924" spans="1:12" ht="24" customHeight="1">
      <c r="A40924" s="1355"/>
      <c r="B40924" s="1355"/>
      <c r="C40924" s="1433"/>
      <c r="E40924" s="1433"/>
      <c r="K40924" s="1433"/>
      <c r="L40924" s="1334"/>
    </row>
    <row r="40925" spans="1:12" ht="24" customHeight="1">
      <c r="A40925" s="1355"/>
      <c r="B40925" s="1355"/>
      <c r="C40925" s="1433"/>
      <c r="E40925" s="1433"/>
      <c r="K40925" s="1433"/>
      <c r="L40925" s="1334"/>
    </row>
    <row r="40926" spans="1:12" ht="24" customHeight="1">
      <c r="A40926" s="1355"/>
      <c r="B40926" s="1355"/>
      <c r="C40926" s="1433"/>
      <c r="E40926" s="1433"/>
      <c r="K40926" s="1433"/>
      <c r="L40926" s="1334"/>
    </row>
    <row r="40927" spans="1:12" ht="24" customHeight="1">
      <c r="A40927" s="1355"/>
      <c r="B40927" s="1355"/>
      <c r="C40927" s="1433"/>
      <c r="E40927" s="1433"/>
      <c r="K40927" s="1433"/>
      <c r="L40927" s="1334"/>
    </row>
    <row r="40928" spans="1:12" ht="24" customHeight="1">
      <c r="A40928" s="1355"/>
      <c r="B40928" s="1355"/>
      <c r="C40928" s="1433"/>
      <c r="E40928" s="1433"/>
      <c r="K40928" s="1433"/>
      <c r="L40928" s="1334"/>
    </row>
    <row r="40929" spans="1:12" ht="24" customHeight="1">
      <c r="A40929" s="1355"/>
      <c r="B40929" s="1355"/>
      <c r="C40929" s="1433"/>
      <c r="E40929" s="1433"/>
      <c r="K40929" s="1433"/>
      <c r="L40929" s="1334"/>
    </row>
    <row r="40930" spans="1:12" ht="24" customHeight="1">
      <c r="A40930" s="1355"/>
      <c r="B40930" s="1355"/>
      <c r="C40930" s="1433"/>
      <c r="E40930" s="1433"/>
      <c r="K40930" s="1433"/>
      <c r="L40930" s="1334"/>
    </row>
    <row r="40931" spans="1:12" ht="24" customHeight="1">
      <c r="A40931" s="1355"/>
      <c r="B40931" s="1355"/>
      <c r="C40931" s="1433"/>
      <c r="E40931" s="1433"/>
      <c r="K40931" s="1433"/>
      <c r="L40931" s="1334"/>
    </row>
    <row r="40932" spans="1:12" ht="24" customHeight="1">
      <c r="A40932" s="1355"/>
      <c r="B40932" s="1355"/>
      <c r="C40932" s="1433"/>
      <c r="E40932" s="1433"/>
      <c r="K40932" s="1433"/>
      <c r="L40932" s="1334"/>
    </row>
    <row r="40933" spans="1:12" ht="24" customHeight="1">
      <c r="A40933" s="1355"/>
      <c r="B40933" s="1355"/>
      <c r="C40933" s="1433"/>
      <c r="E40933" s="1433"/>
      <c r="K40933" s="1433"/>
      <c r="L40933" s="1334"/>
    </row>
    <row r="40934" spans="1:12" ht="24" customHeight="1">
      <c r="A40934" s="1355"/>
      <c r="B40934" s="1355"/>
      <c r="C40934" s="1433"/>
      <c r="E40934" s="1433"/>
      <c r="K40934" s="1433"/>
      <c r="L40934" s="1334"/>
    </row>
    <row r="40935" spans="1:12" ht="24" customHeight="1">
      <c r="A40935" s="1355"/>
      <c r="B40935" s="1355"/>
      <c r="C40935" s="1433"/>
      <c r="E40935" s="1433"/>
      <c r="K40935" s="1433"/>
      <c r="L40935" s="1334"/>
    </row>
    <row r="40936" spans="1:12" ht="24" customHeight="1">
      <c r="A40936" s="1355"/>
      <c r="B40936" s="1355"/>
      <c r="C40936" s="1433"/>
      <c r="E40936" s="1433"/>
      <c r="K40936" s="1433"/>
      <c r="L40936" s="1334"/>
    </row>
    <row r="40937" spans="1:12" ht="24" customHeight="1">
      <c r="A40937" s="1355"/>
      <c r="B40937" s="1355"/>
      <c r="C40937" s="1433"/>
      <c r="E40937" s="1433"/>
      <c r="K40937" s="1433"/>
      <c r="L40937" s="1334"/>
    </row>
    <row r="40938" spans="1:12" ht="24" customHeight="1">
      <c r="A40938" s="1355"/>
      <c r="B40938" s="1355"/>
      <c r="C40938" s="1433"/>
      <c r="E40938" s="1433"/>
      <c r="K40938" s="1433"/>
      <c r="L40938" s="1334"/>
    </row>
    <row r="40939" spans="1:12" ht="24" customHeight="1">
      <c r="A40939" s="1355"/>
      <c r="B40939" s="1355"/>
      <c r="C40939" s="1433"/>
      <c r="E40939" s="1433"/>
      <c r="K40939" s="1433"/>
      <c r="L40939" s="1334"/>
    </row>
    <row r="40940" spans="1:12" ht="24" customHeight="1">
      <c r="A40940" s="1355"/>
      <c r="B40940" s="1355"/>
      <c r="C40940" s="1433"/>
      <c r="E40940" s="1433"/>
      <c r="K40940" s="1433"/>
      <c r="L40940" s="1334"/>
    </row>
    <row r="40941" spans="1:12" ht="24" customHeight="1">
      <c r="A40941" s="1355"/>
      <c r="B40941" s="1355"/>
      <c r="C40941" s="1433"/>
      <c r="E40941" s="1433"/>
      <c r="K40941" s="1433"/>
      <c r="L40941" s="1334"/>
    </row>
    <row r="40942" spans="1:12" ht="24" customHeight="1">
      <c r="A40942" s="1355"/>
      <c r="B40942" s="1355"/>
      <c r="C40942" s="1433"/>
      <c r="E40942" s="1433"/>
      <c r="K40942" s="1433"/>
      <c r="L40942" s="1334"/>
    </row>
    <row r="40943" spans="1:12" ht="24" customHeight="1">
      <c r="A40943" s="1355"/>
      <c r="B40943" s="1355"/>
      <c r="C40943" s="1433"/>
      <c r="E40943" s="1433"/>
      <c r="K40943" s="1433"/>
      <c r="L40943" s="1334"/>
    </row>
    <row r="40944" spans="1:12" ht="24" customHeight="1">
      <c r="A40944" s="1355"/>
      <c r="B40944" s="1355"/>
      <c r="C40944" s="1433"/>
      <c r="E40944" s="1433"/>
      <c r="K40944" s="1433"/>
      <c r="L40944" s="1334"/>
    </row>
    <row r="40945" spans="1:12" ht="24" customHeight="1">
      <c r="A40945" s="1355"/>
      <c r="B40945" s="1355"/>
      <c r="C40945" s="1433"/>
      <c r="E40945" s="1433"/>
      <c r="K40945" s="1433"/>
      <c r="L40945" s="1334"/>
    </row>
    <row r="40946" spans="1:12" ht="24" customHeight="1">
      <c r="A40946" s="1355"/>
      <c r="B40946" s="1355"/>
      <c r="C40946" s="1433"/>
      <c r="E40946" s="1433"/>
      <c r="K40946" s="1433"/>
      <c r="L40946" s="1334"/>
    </row>
    <row r="40947" spans="1:12" ht="24" customHeight="1">
      <c r="A40947" s="1355"/>
      <c r="B40947" s="1355"/>
      <c r="C40947" s="1433"/>
      <c r="E40947" s="1433"/>
      <c r="K40947" s="1433"/>
      <c r="L40947" s="1334"/>
    </row>
    <row r="40948" spans="1:12" ht="24" customHeight="1">
      <c r="A40948" s="1355"/>
      <c r="B40948" s="1355"/>
      <c r="C40948" s="1433"/>
      <c r="E40948" s="1433"/>
      <c r="K40948" s="1433"/>
      <c r="L40948" s="1334"/>
    </row>
    <row r="40949" spans="1:12" ht="24" customHeight="1">
      <c r="A40949" s="1355"/>
      <c r="B40949" s="1355"/>
      <c r="C40949" s="1433"/>
      <c r="E40949" s="1433"/>
      <c r="K40949" s="1433"/>
      <c r="L40949" s="1334"/>
    </row>
    <row r="40950" spans="1:12" ht="24" customHeight="1">
      <c r="A40950" s="1355"/>
      <c r="B40950" s="1355"/>
      <c r="C40950" s="1433"/>
      <c r="E40950" s="1433"/>
      <c r="K40950" s="1433"/>
      <c r="L40950" s="1334"/>
    </row>
    <row r="40951" spans="1:12" ht="24" customHeight="1">
      <c r="A40951" s="1355"/>
      <c r="B40951" s="1355"/>
      <c r="C40951" s="1433"/>
      <c r="E40951" s="1433"/>
      <c r="K40951" s="1433"/>
      <c r="L40951" s="1334"/>
    </row>
    <row r="40952" spans="1:12" ht="24" customHeight="1">
      <c r="A40952" s="1355"/>
      <c r="B40952" s="1355"/>
      <c r="C40952" s="1433"/>
      <c r="E40952" s="1433"/>
      <c r="K40952" s="1433"/>
      <c r="L40952" s="1334"/>
    </row>
    <row r="40953" spans="1:12" ht="24" customHeight="1">
      <c r="A40953" s="1355"/>
      <c r="B40953" s="1355"/>
      <c r="C40953" s="1433"/>
      <c r="E40953" s="1433"/>
      <c r="K40953" s="1433"/>
      <c r="L40953" s="1334"/>
    </row>
    <row r="40954" spans="1:12" ht="24" customHeight="1">
      <c r="A40954" s="1355"/>
      <c r="B40954" s="1355"/>
      <c r="C40954" s="1433"/>
      <c r="E40954" s="1433"/>
      <c r="K40954" s="1433"/>
      <c r="L40954" s="1334"/>
    </row>
    <row r="40955" spans="1:12" ht="24" customHeight="1">
      <c r="A40955" s="1355"/>
      <c r="B40955" s="1355"/>
      <c r="C40955" s="1433"/>
      <c r="E40955" s="1433"/>
      <c r="K40955" s="1433"/>
      <c r="L40955" s="1334"/>
    </row>
    <row r="40956" spans="1:12" ht="24" customHeight="1">
      <c r="A40956" s="1355"/>
      <c r="B40956" s="1355"/>
      <c r="C40956" s="1433"/>
      <c r="E40956" s="1433"/>
      <c r="K40956" s="1433"/>
      <c r="L40956" s="1334"/>
    </row>
    <row r="40957" spans="1:12" ht="24" customHeight="1">
      <c r="A40957" s="1355"/>
      <c r="B40957" s="1355"/>
      <c r="C40957" s="1433"/>
      <c r="E40957" s="1433"/>
      <c r="K40957" s="1433"/>
      <c r="L40957" s="1334"/>
    </row>
    <row r="40958" spans="1:12" ht="24" customHeight="1">
      <c r="A40958" s="1355"/>
      <c r="B40958" s="1355"/>
      <c r="C40958" s="1433"/>
      <c r="E40958" s="1433"/>
      <c r="K40958" s="1433"/>
      <c r="L40958" s="1334"/>
    </row>
    <row r="40959" spans="1:12" ht="24" customHeight="1">
      <c r="A40959" s="1355"/>
      <c r="B40959" s="1355"/>
      <c r="C40959" s="1433"/>
      <c r="E40959" s="1433"/>
      <c r="K40959" s="1433"/>
      <c r="L40959" s="1334"/>
    </row>
    <row r="40960" spans="1:12" ht="24" customHeight="1">
      <c r="A40960" s="1355"/>
      <c r="B40960" s="1355"/>
      <c r="C40960" s="1433"/>
      <c r="E40960" s="1433"/>
      <c r="K40960" s="1433"/>
      <c r="L40960" s="1334"/>
    </row>
    <row r="40961" spans="1:12" ht="24" customHeight="1">
      <c r="A40961" s="1355"/>
      <c r="B40961" s="1355"/>
      <c r="C40961" s="1433"/>
      <c r="E40961" s="1433"/>
      <c r="K40961" s="1433"/>
      <c r="L40961" s="1334"/>
    </row>
    <row r="40962" spans="1:12" ht="24" customHeight="1">
      <c r="A40962" s="1355"/>
      <c r="B40962" s="1355"/>
      <c r="C40962" s="1433"/>
      <c r="E40962" s="1433"/>
      <c r="K40962" s="1433"/>
      <c r="L40962" s="1334"/>
    </row>
    <row r="40963" spans="1:12" ht="24" customHeight="1">
      <c r="A40963" s="1355"/>
      <c r="B40963" s="1355"/>
      <c r="C40963" s="1433"/>
      <c r="E40963" s="1433"/>
      <c r="K40963" s="1433"/>
      <c r="L40963" s="1334"/>
    </row>
    <row r="40964" spans="1:12" ht="24" customHeight="1">
      <c r="A40964" s="1355"/>
      <c r="B40964" s="1355"/>
      <c r="C40964" s="1433"/>
      <c r="E40964" s="1433"/>
      <c r="K40964" s="1433"/>
      <c r="L40964" s="1334"/>
    </row>
    <row r="40965" spans="1:12" ht="24" customHeight="1">
      <c r="A40965" s="1355"/>
      <c r="B40965" s="1355"/>
      <c r="C40965" s="1433"/>
      <c r="E40965" s="1433"/>
      <c r="K40965" s="1433"/>
      <c r="L40965" s="1334"/>
    </row>
    <row r="40966" spans="1:12" ht="24" customHeight="1">
      <c r="A40966" s="1355"/>
      <c r="B40966" s="1355"/>
      <c r="C40966" s="1433"/>
      <c r="E40966" s="1433"/>
      <c r="K40966" s="1433"/>
      <c r="L40966" s="1334"/>
    </row>
    <row r="40967" spans="1:12" ht="24" customHeight="1">
      <c r="A40967" s="1355"/>
      <c r="B40967" s="1355"/>
      <c r="C40967" s="1433"/>
      <c r="E40967" s="1433"/>
      <c r="K40967" s="1433"/>
      <c r="L40967" s="1334"/>
    </row>
    <row r="40968" spans="1:12" ht="24" customHeight="1">
      <c r="A40968" s="1355"/>
      <c r="B40968" s="1355"/>
      <c r="C40968" s="1433"/>
      <c r="E40968" s="1433"/>
      <c r="K40968" s="1433"/>
      <c r="L40968" s="1334"/>
    </row>
    <row r="40969" spans="1:12" ht="24" customHeight="1">
      <c r="A40969" s="1355"/>
      <c r="B40969" s="1355"/>
      <c r="C40969" s="1433"/>
      <c r="E40969" s="1433"/>
      <c r="K40969" s="1433"/>
      <c r="L40969" s="1334"/>
    </row>
    <row r="40970" spans="1:12" ht="24" customHeight="1">
      <c r="A40970" s="1355"/>
      <c r="B40970" s="1355"/>
      <c r="C40970" s="1433"/>
      <c r="E40970" s="1433"/>
      <c r="K40970" s="1433"/>
      <c r="L40970" s="1334"/>
    </row>
    <row r="40971" spans="1:12" ht="24" customHeight="1">
      <c r="A40971" s="1355"/>
      <c r="B40971" s="1355"/>
      <c r="C40971" s="1433"/>
      <c r="E40971" s="1433"/>
      <c r="K40971" s="1433"/>
      <c r="L40971" s="1334"/>
    </row>
    <row r="40972" spans="1:12" ht="24" customHeight="1">
      <c r="A40972" s="1355"/>
      <c r="B40972" s="1355"/>
      <c r="C40972" s="1433"/>
      <c r="E40972" s="1433"/>
      <c r="K40972" s="1433"/>
      <c r="L40972" s="1334"/>
    </row>
    <row r="40973" spans="1:12" ht="24" customHeight="1">
      <c r="A40973" s="1355"/>
      <c r="B40973" s="1355"/>
      <c r="C40973" s="1433"/>
      <c r="E40973" s="1433"/>
      <c r="K40973" s="1433"/>
      <c r="L40973" s="1334"/>
    </row>
    <row r="40974" spans="1:12" ht="24" customHeight="1">
      <c r="A40974" s="1355"/>
      <c r="B40974" s="1355"/>
      <c r="C40974" s="1433"/>
      <c r="E40974" s="1433"/>
      <c r="K40974" s="1433"/>
      <c r="L40974" s="1334"/>
    </row>
    <row r="40975" spans="1:12" ht="24" customHeight="1">
      <c r="A40975" s="1355"/>
      <c r="B40975" s="1355"/>
      <c r="C40975" s="1433"/>
      <c r="E40975" s="1433"/>
      <c r="K40975" s="1433"/>
      <c r="L40975" s="1334"/>
    </row>
    <row r="40976" spans="1:12" ht="24" customHeight="1">
      <c r="A40976" s="1355"/>
      <c r="B40976" s="1355"/>
      <c r="C40976" s="1433"/>
      <c r="E40976" s="1433"/>
      <c r="K40976" s="1433"/>
      <c r="L40976" s="1334"/>
    </row>
    <row r="40977" spans="1:12" ht="24" customHeight="1">
      <c r="A40977" s="1355"/>
      <c r="B40977" s="1355"/>
      <c r="C40977" s="1433"/>
      <c r="E40977" s="1433"/>
      <c r="K40977" s="1433"/>
      <c r="L40977" s="1334"/>
    </row>
    <row r="40978" spans="1:12" ht="24" customHeight="1">
      <c r="A40978" s="1355"/>
      <c r="B40978" s="1355"/>
      <c r="C40978" s="1433"/>
      <c r="E40978" s="1433"/>
      <c r="K40978" s="1433"/>
      <c r="L40978" s="1334"/>
    </row>
    <row r="40979" spans="1:12" ht="24" customHeight="1">
      <c r="A40979" s="1355"/>
      <c r="B40979" s="1355"/>
      <c r="C40979" s="1433"/>
      <c r="E40979" s="1433"/>
      <c r="K40979" s="1433"/>
      <c r="L40979" s="1334"/>
    </row>
    <row r="40980" spans="1:12" ht="24" customHeight="1">
      <c r="A40980" s="1355"/>
      <c r="B40980" s="1355"/>
      <c r="C40980" s="1433"/>
      <c r="E40980" s="1433"/>
      <c r="K40980" s="1433"/>
      <c r="L40980" s="1334"/>
    </row>
    <row r="40981" spans="1:12" ht="24" customHeight="1">
      <c r="A40981" s="1355"/>
      <c r="B40981" s="1355"/>
      <c r="C40981" s="1433"/>
      <c r="E40981" s="1433"/>
      <c r="K40981" s="1433"/>
      <c r="L40981" s="1334"/>
    </row>
    <row r="40982" spans="1:12" ht="24" customHeight="1">
      <c r="A40982" s="1355"/>
      <c r="B40982" s="1355"/>
      <c r="C40982" s="1433"/>
      <c r="E40982" s="1433"/>
      <c r="K40982" s="1433"/>
      <c r="L40982" s="1334"/>
    </row>
    <row r="40983" spans="1:12" ht="24" customHeight="1">
      <c r="A40983" s="1355"/>
      <c r="B40983" s="1355"/>
      <c r="C40983" s="1433"/>
      <c r="E40983" s="1433"/>
      <c r="K40983" s="1433"/>
      <c r="L40983" s="1334"/>
    </row>
    <row r="40984" spans="1:12" ht="24" customHeight="1">
      <c r="A40984" s="1355"/>
      <c r="B40984" s="1355"/>
      <c r="C40984" s="1433"/>
      <c r="E40984" s="1433"/>
      <c r="K40984" s="1433"/>
      <c r="L40984" s="1334"/>
    </row>
    <row r="40985" spans="1:12" ht="24" customHeight="1">
      <c r="A40985" s="1355"/>
      <c r="B40985" s="1355"/>
      <c r="C40985" s="1433"/>
      <c r="E40985" s="1433"/>
      <c r="K40985" s="1433"/>
      <c r="L40985" s="1334"/>
    </row>
    <row r="40986" spans="1:12" ht="24" customHeight="1">
      <c r="A40986" s="1355"/>
      <c r="B40986" s="1355"/>
      <c r="C40986" s="1433"/>
      <c r="E40986" s="1433"/>
      <c r="K40986" s="1433"/>
      <c r="L40986" s="1334"/>
    </row>
    <row r="40987" spans="1:12" ht="24" customHeight="1">
      <c r="A40987" s="1355"/>
      <c r="B40987" s="1355"/>
      <c r="C40987" s="1433"/>
      <c r="E40987" s="1433"/>
      <c r="K40987" s="1433"/>
      <c r="L40987" s="1334"/>
    </row>
    <row r="40988" spans="1:12" ht="24" customHeight="1">
      <c r="A40988" s="1355"/>
      <c r="B40988" s="1355"/>
      <c r="C40988" s="1433"/>
      <c r="E40988" s="1433"/>
      <c r="K40988" s="1433"/>
      <c r="L40988" s="1334"/>
    </row>
    <row r="40989" spans="1:12" ht="24" customHeight="1">
      <c r="A40989" s="1355"/>
      <c r="B40989" s="1355"/>
      <c r="C40989" s="1433"/>
      <c r="E40989" s="1433"/>
      <c r="K40989" s="1433"/>
      <c r="L40989" s="1334"/>
    </row>
    <row r="40990" spans="1:12" ht="24" customHeight="1">
      <c r="A40990" s="1355"/>
      <c r="B40990" s="1355"/>
      <c r="C40990" s="1433"/>
      <c r="E40990" s="1433"/>
      <c r="K40990" s="1433"/>
      <c r="L40990" s="1334"/>
    </row>
    <row r="40991" spans="1:12" ht="24" customHeight="1">
      <c r="A40991" s="1355"/>
      <c r="B40991" s="1355"/>
      <c r="C40991" s="1433"/>
      <c r="E40991" s="1433"/>
      <c r="K40991" s="1433"/>
      <c r="L40991" s="1334"/>
    </row>
    <row r="40992" spans="1:12" ht="24" customHeight="1">
      <c r="A40992" s="1355"/>
      <c r="B40992" s="1355"/>
      <c r="C40992" s="1433"/>
      <c r="E40992" s="1433"/>
      <c r="K40992" s="1433"/>
      <c r="L40992" s="1334"/>
    </row>
    <row r="40993" spans="1:12" ht="24" customHeight="1">
      <c r="A40993" s="1355"/>
      <c r="B40993" s="1355"/>
      <c r="C40993" s="1433"/>
      <c r="E40993" s="1433"/>
      <c r="K40993" s="1433"/>
      <c r="L40993" s="1334"/>
    </row>
    <row r="40994" spans="1:12" ht="24" customHeight="1">
      <c r="A40994" s="1355"/>
      <c r="B40994" s="1355"/>
      <c r="C40994" s="1433"/>
      <c r="E40994" s="1433"/>
      <c r="K40994" s="1433"/>
      <c r="L40994" s="1334"/>
    </row>
    <row r="40995" spans="1:12" ht="24" customHeight="1">
      <c r="A40995" s="1355"/>
      <c r="B40995" s="1355"/>
      <c r="C40995" s="1433"/>
      <c r="E40995" s="1433"/>
      <c r="K40995" s="1433"/>
      <c r="L40995" s="1334"/>
    </row>
    <row r="40996" spans="1:12" ht="24" customHeight="1">
      <c r="A40996" s="1355"/>
      <c r="B40996" s="1355"/>
      <c r="C40996" s="1433"/>
      <c r="E40996" s="1433"/>
      <c r="K40996" s="1433"/>
      <c r="L40996" s="1334"/>
    </row>
    <row r="40997" spans="1:12" ht="24" customHeight="1">
      <c r="A40997" s="1355"/>
      <c r="B40997" s="1355"/>
      <c r="C40997" s="1433"/>
      <c r="E40997" s="1433"/>
      <c r="K40997" s="1433"/>
      <c r="L40997" s="1334"/>
    </row>
    <row r="40998" spans="1:12" ht="24" customHeight="1">
      <c r="A40998" s="1355"/>
      <c r="B40998" s="1355"/>
      <c r="C40998" s="1433"/>
      <c r="E40998" s="1433"/>
      <c r="K40998" s="1433"/>
      <c r="L40998" s="1334"/>
    </row>
    <row r="40999" spans="1:12" ht="24" customHeight="1">
      <c r="A40999" s="1355"/>
      <c r="B40999" s="1355"/>
      <c r="C40999" s="1433"/>
      <c r="E40999" s="1433"/>
      <c r="K40999" s="1433"/>
      <c r="L40999" s="1334"/>
    </row>
    <row r="41000" spans="1:12" ht="24" customHeight="1">
      <c r="A41000" s="1355"/>
      <c r="B41000" s="1355"/>
      <c r="C41000" s="1433"/>
      <c r="E41000" s="1433"/>
      <c r="K41000" s="1433"/>
      <c r="L41000" s="1334"/>
    </row>
    <row r="41001" spans="1:12" ht="24" customHeight="1">
      <c r="A41001" s="1355"/>
      <c r="B41001" s="1355"/>
      <c r="C41001" s="1433"/>
      <c r="E41001" s="1433"/>
      <c r="K41001" s="1433"/>
      <c r="L41001" s="1334"/>
    </row>
    <row r="41002" spans="1:12" ht="24" customHeight="1">
      <c r="A41002" s="1355"/>
      <c r="B41002" s="1355"/>
      <c r="C41002" s="1433"/>
      <c r="E41002" s="1433"/>
      <c r="K41002" s="1433"/>
      <c r="L41002" s="1334"/>
    </row>
    <row r="41003" spans="1:12" ht="24" customHeight="1">
      <c r="A41003" s="1355"/>
      <c r="B41003" s="1355"/>
      <c r="C41003" s="1433"/>
      <c r="E41003" s="1433"/>
      <c r="K41003" s="1433"/>
      <c r="L41003" s="1334"/>
    </row>
    <row r="41004" spans="1:12" ht="24" customHeight="1">
      <c r="A41004" s="1355"/>
      <c r="B41004" s="1355"/>
      <c r="C41004" s="1433"/>
      <c r="E41004" s="1433"/>
      <c r="K41004" s="1433"/>
      <c r="L41004" s="1334"/>
    </row>
    <row r="41005" spans="1:12" ht="24" customHeight="1">
      <c r="A41005" s="1355"/>
      <c r="B41005" s="1355"/>
      <c r="C41005" s="1433"/>
      <c r="E41005" s="1433"/>
      <c r="K41005" s="1433"/>
      <c r="L41005" s="1334"/>
    </row>
    <row r="41006" spans="1:12" ht="24" customHeight="1">
      <c r="A41006" s="1355"/>
      <c r="B41006" s="1355"/>
      <c r="C41006" s="1433"/>
      <c r="E41006" s="1433"/>
      <c r="K41006" s="1433"/>
      <c r="L41006" s="1334"/>
    </row>
    <row r="41007" spans="1:12" ht="24" customHeight="1">
      <c r="A41007" s="1355"/>
      <c r="B41007" s="1355"/>
      <c r="C41007" s="1433"/>
      <c r="E41007" s="1433"/>
      <c r="K41007" s="1433"/>
      <c r="L41007" s="1334"/>
    </row>
    <row r="41008" spans="1:12" ht="24" customHeight="1">
      <c r="A41008" s="1355"/>
      <c r="B41008" s="1355"/>
      <c r="C41008" s="1433"/>
      <c r="E41008" s="1433"/>
      <c r="K41008" s="1433"/>
      <c r="L41008" s="1334"/>
    </row>
    <row r="41009" spans="1:12" ht="24" customHeight="1">
      <c r="A41009" s="1355"/>
      <c r="B41009" s="1355"/>
      <c r="C41009" s="1433"/>
      <c r="E41009" s="1433"/>
      <c r="K41009" s="1433"/>
      <c r="L41009" s="1334"/>
    </row>
    <row r="41010" spans="1:12" ht="24" customHeight="1">
      <c r="A41010" s="1355"/>
      <c r="B41010" s="1355"/>
      <c r="C41010" s="1433"/>
      <c r="E41010" s="1433"/>
      <c r="K41010" s="1433"/>
      <c r="L41010" s="1334"/>
    </row>
    <row r="41011" spans="1:12" ht="24" customHeight="1">
      <c r="A41011" s="1355"/>
      <c r="B41011" s="1355"/>
      <c r="C41011" s="1433"/>
      <c r="E41011" s="1433"/>
      <c r="K41011" s="1433"/>
      <c r="L41011" s="1334"/>
    </row>
    <row r="41012" spans="1:12" ht="24" customHeight="1">
      <c r="A41012" s="1355"/>
      <c r="B41012" s="1355"/>
      <c r="C41012" s="1433"/>
      <c r="E41012" s="1433"/>
      <c r="K41012" s="1433"/>
      <c r="L41012" s="1334"/>
    </row>
    <row r="41013" spans="1:12" ht="24" customHeight="1">
      <c r="A41013" s="1355"/>
      <c r="B41013" s="1355"/>
      <c r="C41013" s="1433"/>
      <c r="E41013" s="1433"/>
      <c r="K41013" s="1433"/>
      <c r="L41013" s="1334"/>
    </row>
    <row r="41014" spans="1:12" ht="24" customHeight="1">
      <c r="A41014" s="1355"/>
      <c r="B41014" s="1355"/>
      <c r="C41014" s="1433"/>
      <c r="E41014" s="1433"/>
      <c r="K41014" s="1433"/>
      <c r="L41014" s="1334"/>
    </row>
    <row r="41015" spans="1:12" ht="24" customHeight="1">
      <c r="A41015" s="1355"/>
      <c r="B41015" s="1355"/>
      <c r="C41015" s="1433"/>
      <c r="E41015" s="1433"/>
      <c r="K41015" s="1433"/>
      <c r="L41015" s="1334"/>
    </row>
    <row r="41016" spans="1:12" ht="24" customHeight="1">
      <c r="A41016" s="1355"/>
      <c r="B41016" s="1355"/>
      <c r="C41016" s="1433"/>
      <c r="E41016" s="1433"/>
      <c r="K41016" s="1433"/>
      <c r="L41016" s="1334"/>
    </row>
    <row r="41017" spans="1:12" ht="24" customHeight="1">
      <c r="A41017" s="1355"/>
      <c r="B41017" s="1355"/>
      <c r="C41017" s="1433"/>
      <c r="E41017" s="1433"/>
      <c r="K41017" s="1433"/>
      <c r="L41017" s="1334"/>
    </row>
    <row r="41018" spans="1:12" ht="24" customHeight="1">
      <c r="A41018" s="1355"/>
      <c r="B41018" s="1355"/>
      <c r="C41018" s="1433"/>
      <c r="E41018" s="1433"/>
      <c r="K41018" s="1433"/>
      <c r="L41018" s="1334"/>
    </row>
    <row r="41019" spans="1:12" ht="24" customHeight="1">
      <c r="A41019" s="1355"/>
      <c r="B41019" s="1355"/>
      <c r="C41019" s="1433"/>
      <c r="E41019" s="1433"/>
      <c r="K41019" s="1433"/>
      <c r="L41019" s="1334"/>
    </row>
    <row r="41020" spans="1:12" ht="24" customHeight="1">
      <c r="A41020" s="1355"/>
      <c r="B41020" s="1355"/>
      <c r="C41020" s="1433"/>
      <c r="E41020" s="1433"/>
      <c r="K41020" s="1433"/>
      <c r="L41020" s="1334"/>
    </row>
    <row r="41021" spans="1:12" ht="24" customHeight="1">
      <c r="A41021" s="1355"/>
      <c r="B41021" s="1355"/>
      <c r="C41021" s="1433"/>
      <c r="E41021" s="1433"/>
      <c r="K41021" s="1433"/>
      <c r="L41021" s="1334"/>
    </row>
    <row r="41022" spans="1:12" ht="24" customHeight="1">
      <c r="A41022" s="1355"/>
      <c r="B41022" s="1355"/>
      <c r="C41022" s="1433"/>
      <c r="E41022" s="1433"/>
      <c r="K41022" s="1433"/>
      <c r="L41022" s="1334"/>
    </row>
    <row r="41023" spans="1:12" ht="24" customHeight="1">
      <c r="A41023" s="1355"/>
      <c r="B41023" s="1355"/>
      <c r="C41023" s="1433"/>
      <c r="E41023" s="1433"/>
      <c r="K41023" s="1433"/>
      <c r="L41023" s="1334"/>
    </row>
    <row r="41024" spans="1:12" ht="24" customHeight="1">
      <c r="A41024" s="1355"/>
      <c r="B41024" s="1355"/>
      <c r="C41024" s="1433"/>
      <c r="E41024" s="1433"/>
      <c r="K41024" s="1433"/>
      <c r="L41024" s="1334"/>
    </row>
    <row r="41025" spans="1:12" ht="24" customHeight="1">
      <c r="A41025" s="1355"/>
      <c r="B41025" s="1355"/>
      <c r="C41025" s="1433"/>
      <c r="E41025" s="1433"/>
      <c r="K41025" s="1433"/>
      <c r="L41025" s="1334"/>
    </row>
    <row r="41026" spans="1:12" ht="24" customHeight="1">
      <c r="A41026" s="1355"/>
      <c r="B41026" s="1355"/>
      <c r="C41026" s="1433"/>
      <c r="E41026" s="1433"/>
      <c r="K41026" s="1433"/>
      <c r="L41026" s="1334"/>
    </row>
    <row r="41027" spans="1:12" ht="24" customHeight="1">
      <c r="A41027" s="1355"/>
      <c r="B41027" s="1355"/>
      <c r="C41027" s="1433"/>
      <c r="E41027" s="1433"/>
      <c r="K41027" s="1433"/>
      <c r="L41027" s="1334"/>
    </row>
    <row r="41028" spans="1:12" ht="24" customHeight="1">
      <c r="A41028" s="1355"/>
      <c r="B41028" s="1355"/>
      <c r="C41028" s="1433"/>
      <c r="E41028" s="1433"/>
      <c r="K41028" s="1433"/>
      <c r="L41028" s="1334"/>
    </row>
    <row r="41029" spans="1:12" ht="24" customHeight="1">
      <c r="A41029" s="1355"/>
      <c r="B41029" s="1355"/>
      <c r="C41029" s="1433"/>
      <c r="E41029" s="1433"/>
      <c r="K41029" s="1433"/>
      <c r="L41029" s="1334"/>
    </row>
    <row r="41030" spans="1:12" ht="24" customHeight="1">
      <c r="A41030" s="1355"/>
      <c r="B41030" s="1355"/>
      <c r="C41030" s="1433"/>
      <c r="E41030" s="1433"/>
      <c r="K41030" s="1433"/>
      <c r="L41030" s="1334"/>
    </row>
    <row r="41031" spans="1:12" ht="24" customHeight="1">
      <c r="A41031" s="1355"/>
      <c r="B41031" s="1355"/>
      <c r="C41031" s="1433"/>
      <c r="E41031" s="1433"/>
      <c r="K41031" s="1433"/>
      <c r="L41031" s="1334"/>
    </row>
    <row r="41032" spans="1:12" ht="24" customHeight="1">
      <c r="A41032" s="1355"/>
      <c r="B41032" s="1355"/>
      <c r="C41032" s="1433"/>
      <c r="E41032" s="1433"/>
      <c r="K41032" s="1433"/>
      <c r="L41032" s="1334"/>
    </row>
    <row r="41033" spans="1:12" ht="24" customHeight="1">
      <c r="A41033" s="1355"/>
      <c r="B41033" s="1355"/>
      <c r="C41033" s="1433"/>
      <c r="E41033" s="1433"/>
      <c r="K41033" s="1433"/>
      <c r="L41033" s="1334"/>
    </row>
    <row r="41034" spans="1:12" ht="24" customHeight="1">
      <c r="A41034" s="1355"/>
      <c r="B41034" s="1355"/>
      <c r="C41034" s="1433"/>
      <c r="E41034" s="1433"/>
      <c r="K41034" s="1433"/>
      <c r="L41034" s="1334"/>
    </row>
    <row r="41035" spans="1:12" ht="24" customHeight="1">
      <c r="A41035" s="1355"/>
      <c r="B41035" s="1355"/>
      <c r="C41035" s="1433"/>
      <c r="E41035" s="1433"/>
      <c r="K41035" s="1433"/>
      <c r="L41035" s="1334"/>
    </row>
    <row r="41036" spans="1:12" ht="24" customHeight="1">
      <c r="A41036" s="1355"/>
      <c r="B41036" s="1355"/>
      <c r="C41036" s="1433"/>
      <c r="E41036" s="1433"/>
      <c r="K41036" s="1433"/>
      <c r="L41036" s="1334"/>
    </row>
    <row r="41037" spans="1:12" ht="24" customHeight="1">
      <c r="A41037" s="1355"/>
      <c r="B41037" s="1355"/>
      <c r="C41037" s="1433"/>
      <c r="E41037" s="1433"/>
      <c r="K41037" s="1433"/>
      <c r="L41037" s="1334"/>
    </row>
    <row r="41038" spans="1:12" ht="24" customHeight="1">
      <c r="A41038" s="1355"/>
      <c r="B41038" s="1355"/>
      <c r="C41038" s="1433"/>
      <c r="E41038" s="1433"/>
      <c r="K41038" s="1433"/>
      <c r="L41038" s="1334"/>
    </row>
    <row r="41039" spans="1:12" ht="24" customHeight="1">
      <c r="A41039" s="1355"/>
      <c r="B41039" s="1355"/>
      <c r="C41039" s="1433"/>
      <c r="E41039" s="1433"/>
      <c r="K41039" s="1433"/>
      <c r="L41039" s="1334"/>
    </row>
    <row r="41040" spans="1:12" ht="24" customHeight="1">
      <c r="A41040" s="1355"/>
      <c r="B41040" s="1355"/>
      <c r="C41040" s="1433"/>
      <c r="E41040" s="1433"/>
      <c r="K41040" s="1433"/>
      <c r="L41040" s="1334"/>
    </row>
    <row r="41041" spans="1:12" ht="24" customHeight="1">
      <c r="A41041" s="1355"/>
      <c r="B41041" s="1355"/>
      <c r="C41041" s="1433"/>
      <c r="E41041" s="1433"/>
      <c r="K41041" s="1433"/>
      <c r="L41041" s="1334"/>
    </row>
    <row r="41042" spans="1:12" ht="24" customHeight="1">
      <c r="A41042" s="1355"/>
      <c r="B41042" s="1355"/>
      <c r="C41042" s="1433"/>
      <c r="E41042" s="1433"/>
      <c r="K41042" s="1433"/>
      <c r="L41042" s="1334"/>
    </row>
    <row r="41043" spans="1:12" ht="24" customHeight="1">
      <c r="A41043" s="1355"/>
      <c r="B41043" s="1355"/>
      <c r="C41043" s="1433"/>
      <c r="E41043" s="1433"/>
      <c r="K41043" s="1433"/>
      <c r="L41043" s="1334"/>
    </row>
    <row r="41044" spans="1:12" ht="24" customHeight="1">
      <c r="A41044" s="1355"/>
      <c r="B41044" s="1355"/>
      <c r="C41044" s="1433"/>
      <c r="E41044" s="1433"/>
      <c r="K41044" s="1433"/>
      <c r="L41044" s="1334"/>
    </row>
    <row r="41045" spans="1:12" ht="24" customHeight="1">
      <c r="A41045" s="1355"/>
      <c r="B41045" s="1355"/>
      <c r="C41045" s="1433"/>
      <c r="E41045" s="1433"/>
      <c r="K41045" s="1433"/>
      <c r="L41045" s="1334"/>
    </row>
    <row r="41046" spans="1:12" ht="24" customHeight="1">
      <c r="A41046" s="1355"/>
      <c r="B41046" s="1355"/>
      <c r="C41046" s="1433"/>
      <c r="E41046" s="1433"/>
      <c r="K41046" s="1433"/>
      <c r="L41046" s="1334"/>
    </row>
    <row r="41047" spans="1:12" ht="24" customHeight="1">
      <c r="A41047" s="1355"/>
      <c r="B41047" s="1355"/>
      <c r="C41047" s="1433"/>
      <c r="E41047" s="1433"/>
      <c r="K41047" s="1433"/>
      <c r="L41047" s="1334"/>
    </row>
    <row r="41048" spans="1:12" ht="24" customHeight="1">
      <c r="A41048" s="1355"/>
      <c r="B41048" s="1355"/>
      <c r="C41048" s="1433"/>
      <c r="E41048" s="1433"/>
      <c r="K41048" s="1433"/>
      <c r="L41048" s="1334"/>
    </row>
    <row r="41049" spans="1:12" ht="24" customHeight="1">
      <c r="A41049" s="1355"/>
      <c r="B41049" s="1355"/>
      <c r="C41049" s="1433"/>
      <c r="E41049" s="1433"/>
      <c r="K41049" s="1433"/>
      <c r="L41049" s="1334"/>
    </row>
    <row r="41050" spans="1:12" ht="24" customHeight="1">
      <c r="A41050" s="1355"/>
      <c r="B41050" s="1355"/>
      <c r="C41050" s="1433"/>
      <c r="E41050" s="1433"/>
      <c r="K41050" s="1433"/>
      <c r="L41050" s="1334"/>
    </row>
    <row r="41051" spans="1:12" ht="24" customHeight="1">
      <c r="A41051" s="1355"/>
      <c r="B41051" s="1355"/>
      <c r="C41051" s="1433"/>
      <c r="E41051" s="1433"/>
      <c r="K41051" s="1433"/>
      <c r="L41051" s="1334"/>
    </row>
    <row r="41052" spans="1:12" ht="24" customHeight="1">
      <c r="A41052" s="1355"/>
      <c r="B41052" s="1355"/>
      <c r="C41052" s="1433"/>
      <c r="E41052" s="1433"/>
      <c r="K41052" s="1433"/>
      <c r="L41052" s="1334"/>
    </row>
    <row r="41053" spans="1:12" ht="24" customHeight="1">
      <c r="A41053" s="1355"/>
      <c r="B41053" s="1355"/>
      <c r="C41053" s="1433"/>
      <c r="E41053" s="1433"/>
      <c r="K41053" s="1433"/>
      <c r="L41053" s="1334"/>
    </row>
    <row r="41054" spans="1:12" ht="24" customHeight="1">
      <c r="A41054" s="1355"/>
      <c r="B41054" s="1355"/>
      <c r="C41054" s="1433"/>
      <c r="E41054" s="1433"/>
      <c r="K41054" s="1433"/>
      <c r="L41054" s="1334"/>
    </row>
    <row r="41055" spans="1:12" ht="24" customHeight="1">
      <c r="A41055" s="1355"/>
      <c r="B41055" s="1355"/>
      <c r="C41055" s="1433"/>
      <c r="E41055" s="1433"/>
      <c r="K41055" s="1433"/>
      <c r="L41055" s="1334"/>
    </row>
    <row r="41056" spans="1:12" ht="24" customHeight="1">
      <c r="A41056" s="1355"/>
      <c r="B41056" s="1355"/>
      <c r="C41056" s="1433"/>
      <c r="E41056" s="1433"/>
      <c r="K41056" s="1433"/>
      <c r="L41056" s="1334"/>
    </row>
    <row r="41057" spans="1:12" ht="24" customHeight="1">
      <c r="A41057" s="1355"/>
      <c r="B41057" s="1355"/>
      <c r="C41057" s="1433"/>
      <c r="E41057" s="1433"/>
      <c r="K41057" s="1433"/>
      <c r="L41057" s="1334"/>
    </row>
    <row r="41058" spans="1:12" ht="24" customHeight="1">
      <c r="A41058" s="1355"/>
      <c r="B41058" s="1355"/>
      <c r="C41058" s="1433"/>
      <c r="E41058" s="1433"/>
      <c r="K41058" s="1433"/>
      <c r="L41058" s="1334"/>
    </row>
    <row r="41059" spans="1:12" ht="24" customHeight="1">
      <c r="A41059" s="1355"/>
      <c r="B41059" s="1355"/>
      <c r="C41059" s="1433"/>
      <c r="E41059" s="1433"/>
      <c r="K41059" s="1433"/>
      <c r="L41059" s="1334"/>
    </row>
    <row r="41060" spans="1:12" ht="24" customHeight="1">
      <c r="A41060" s="1355"/>
      <c r="B41060" s="1355"/>
      <c r="C41060" s="1433"/>
      <c r="E41060" s="1433"/>
      <c r="K41060" s="1433"/>
      <c r="L41060" s="1334"/>
    </row>
    <row r="41061" spans="1:12" ht="24" customHeight="1">
      <c r="A41061" s="1355"/>
      <c r="B41061" s="1355"/>
      <c r="C41061" s="1433"/>
      <c r="E41061" s="1433"/>
      <c r="K41061" s="1433"/>
      <c r="L41061" s="1334"/>
    </row>
    <row r="41062" spans="1:12" ht="24" customHeight="1">
      <c r="A41062" s="1355"/>
      <c r="B41062" s="1355"/>
      <c r="C41062" s="1433"/>
      <c r="E41062" s="1433"/>
      <c r="K41062" s="1433"/>
      <c r="L41062" s="1334"/>
    </row>
    <row r="41063" spans="1:12" ht="24" customHeight="1">
      <c r="A41063" s="1355"/>
      <c r="B41063" s="1355"/>
      <c r="C41063" s="1433"/>
      <c r="E41063" s="1433"/>
      <c r="K41063" s="1433"/>
      <c r="L41063" s="1334"/>
    </row>
    <row r="41064" spans="1:12" ht="24" customHeight="1">
      <c r="A41064" s="1355"/>
      <c r="B41064" s="1355"/>
      <c r="C41064" s="1433"/>
      <c r="E41064" s="1433"/>
      <c r="K41064" s="1433"/>
      <c r="L41064" s="1334"/>
    </row>
    <row r="41065" spans="1:12" ht="24" customHeight="1">
      <c r="A41065" s="1355"/>
      <c r="B41065" s="1355"/>
      <c r="C41065" s="1433"/>
      <c r="E41065" s="1433"/>
      <c r="K41065" s="1433"/>
      <c r="L41065" s="1334"/>
    </row>
    <row r="41066" spans="1:12" ht="24" customHeight="1">
      <c r="A41066" s="1355"/>
      <c r="B41066" s="1355"/>
      <c r="C41066" s="1433"/>
      <c r="E41066" s="1433"/>
      <c r="K41066" s="1433"/>
      <c r="L41066" s="1334"/>
    </row>
    <row r="41067" spans="1:12" ht="24" customHeight="1">
      <c r="A41067" s="1355"/>
      <c r="B41067" s="1355"/>
      <c r="C41067" s="1433"/>
      <c r="E41067" s="1433"/>
      <c r="K41067" s="1433"/>
      <c r="L41067" s="1334"/>
    </row>
    <row r="41068" spans="1:12" ht="24" customHeight="1">
      <c r="A41068" s="1355"/>
      <c r="B41068" s="1355"/>
      <c r="C41068" s="1433"/>
      <c r="E41068" s="1433"/>
      <c r="K41068" s="1433"/>
      <c r="L41068" s="1334"/>
    </row>
    <row r="41069" spans="1:12" ht="24" customHeight="1">
      <c r="A41069" s="1355"/>
      <c r="B41069" s="1355"/>
      <c r="C41069" s="1433"/>
      <c r="E41069" s="1433"/>
      <c r="K41069" s="1433"/>
      <c r="L41069" s="1334"/>
    </row>
    <row r="41070" spans="1:12" ht="24" customHeight="1">
      <c r="A41070" s="1355"/>
      <c r="B41070" s="1355"/>
      <c r="C41070" s="1433"/>
      <c r="E41070" s="1433"/>
      <c r="K41070" s="1433"/>
      <c r="L41070" s="1334"/>
    </row>
    <row r="41071" spans="1:12" ht="24" customHeight="1">
      <c r="A41071" s="1355"/>
      <c r="B41071" s="1355"/>
      <c r="C41071" s="1433"/>
      <c r="E41071" s="1433"/>
      <c r="K41071" s="1433"/>
      <c r="L41071" s="1334"/>
    </row>
    <row r="41072" spans="1:12" ht="24" customHeight="1">
      <c r="A41072" s="1355"/>
      <c r="B41072" s="1355"/>
      <c r="C41072" s="1433"/>
      <c r="E41072" s="1433"/>
      <c r="K41072" s="1433"/>
      <c r="L41072" s="1334"/>
    </row>
    <row r="41073" spans="1:12" ht="24" customHeight="1">
      <c r="A41073" s="1355"/>
      <c r="B41073" s="1355"/>
      <c r="C41073" s="1433"/>
      <c r="E41073" s="1433"/>
      <c r="K41073" s="1433"/>
      <c r="L41073" s="1334"/>
    </row>
    <row r="41074" spans="1:12" ht="24" customHeight="1">
      <c r="A41074" s="1355"/>
      <c r="B41074" s="1355"/>
      <c r="C41074" s="1433"/>
      <c r="E41074" s="1433"/>
      <c r="K41074" s="1433"/>
      <c r="L41074" s="1334"/>
    </row>
    <row r="41075" spans="1:12" ht="24" customHeight="1">
      <c r="A41075" s="1355"/>
      <c r="B41075" s="1355"/>
      <c r="C41075" s="1433"/>
      <c r="E41075" s="1433"/>
      <c r="K41075" s="1433"/>
      <c r="L41075" s="1334"/>
    </row>
    <row r="41076" spans="1:12" ht="24" customHeight="1">
      <c r="A41076" s="1355"/>
      <c r="B41076" s="1355"/>
      <c r="C41076" s="1433"/>
      <c r="E41076" s="1433"/>
      <c r="K41076" s="1433"/>
      <c r="L41076" s="1334"/>
    </row>
    <row r="41077" spans="1:12" ht="24" customHeight="1">
      <c r="A41077" s="1355"/>
      <c r="B41077" s="1355"/>
      <c r="C41077" s="1433"/>
      <c r="E41077" s="1433"/>
      <c r="K41077" s="1433"/>
      <c r="L41077" s="1334"/>
    </row>
    <row r="41078" spans="1:12" ht="24" customHeight="1">
      <c r="A41078" s="1355"/>
      <c r="B41078" s="1355"/>
      <c r="C41078" s="1433"/>
      <c r="E41078" s="1433"/>
      <c r="K41078" s="1433"/>
      <c r="L41078" s="1334"/>
    </row>
    <row r="41079" spans="1:12" ht="24" customHeight="1">
      <c r="A41079" s="1355"/>
      <c r="B41079" s="1355"/>
      <c r="C41079" s="1433"/>
      <c r="E41079" s="1433"/>
      <c r="K41079" s="1433"/>
      <c r="L41079" s="1334"/>
    </row>
    <row r="41080" spans="1:12" ht="24" customHeight="1">
      <c r="A41080" s="1355"/>
      <c r="B41080" s="1355"/>
      <c r="C41080" s="1433"/>
      <c r="E41080" s="1433"/>
      <c r="K41080" s="1433"/>
      <c r="L41080" s="1334"/>
    </row>
    <row r="41081" spans="1:12" ht="24" customHeight="1">
      <c r="A41081" s="1355"/>
      <c r="B41081" s="1355"/>
      <c r="C41081" s="1433"/>
      <c r="E41081" s="1433"/>
      <c r="K41081" s="1433"/>
      <c r="L41081" s="1334"/>
    </row>
    <row r="41082" spans="1:12" ht="24" customHeight="1">
      <c r="A41082" s="1355"/>
      <c r="B41082" s="1355"/>
      <c r="C41082" s="1433"/>
      <c r="E41082" s="1433"/>
      <c r="K41082" s="1433"/>
      <c r="L41082" s="1334"/>
    </row>
    <row r="41083" spans="1:12" ht="24" customHeight="1">
      <c r="A41083" s="1355"/>
      <c r="B41083" s="1355"/>
      <c r="C41083" s="1433"/>
      <c r="E41083" s="1433"/>
      <c r="K41083" s="1433"/>
      <c r="L41083" s="1334"/>
    </row>
    <row r="41084" spans="1:12" ht="24" customHeight="1">
      <c r="A41084" s="1355"/>
      <c r="B41084" s="1355"/>
      <c r="C41084" s="1433"/>
      <c r="E41084" s="1433"/>
      <c r="K41084" s="1433"/>
      <c r="L41084" s="1334"/>
    </row>
    <row r="41085" spans="1:12" ht="24" customHeight="1">
      <c r="A41085" s="1355"/>
      <c r="B41085" s="1355"/>
      <c r="C41085" s="1433"/>
      <c r="E41085" s="1433"/>
      <c r="K41085" s="1433"/>
      <c r="L41085" s="1334"/>
    </row>
    <row r="41086" spans="1:12" ht="24" customHeight="1">
      <c r="A41086" s="1355"/>
      <c r="B41086" s="1355"/>
      <c r="C41086" s="1433"/>
      <c r="E41086" s="1433"/>
      <c r="K41086" s="1433"/>
      <c r="L41086" s="1334"/>
    </row>
    <row r="41087" spans="1:12" ht="24" customHeight="1">
      <c r="A41087" s="1355"/>
      <c r="B41087" s="1355"/>
      <c r="C41087" s="1433"/>
      <c r="E41087" s="1433"/>
      <c r="K41087" s="1433"/>
      <c r="L41087" s="1334"/>
    </row>
    <row r="41088" spans="1:12" ht="24" customHeight="1">
      <c r="A41088" s="1355"/>
      <c r="B41088" s="1355"/>
      <c r="C41088" s="1433"/>
      <c r="E41088" s="1433"/>
      <c r="K41088" s="1433"/>
      <c r="L41088" s="1334"/>
    </row>
    <row r="41089" spans="1:12" ht="24" customHeight="1">
      <c r="A41089" s="1355"/>
      <c r="B41089" s="1355"/>
      <c r="C41089" s="1433"/>
      <c r="E41089" s="1433"/>
      <c r="K41089" s="1433"/>
      <c r="L41089" s="1334"/>
    </row>
    <row r="41090" spans="1:12" ht="24" customHeight="1">
      <c r="A41090" s="1355"/>
      <c r="B41090" s="1355"/>
      <c r="C41090" s="1433"/>
      <c r="E41090" s="1433"/>
      <c r="K41090" s="1433"/>
      <c r="L41090" s="1334"/>
    </row>
    <row r="41091" spans="1:12" ht="24" customHeight="1">
      <c r="A41091" s="1355"/>
      <c r="B41091" s="1355"/>
      <c r="C41091" s="1433"/>
      <c r="E41091" s="1433"/>
      <c r="K41091" s="1433"/>
      <c r="L41091" s="1334"/>
    </row>
    <row r="41092" spans="1:12" ht="24" customHeight="1">
      <c r="A41092" s="1355"/>
      <c r="B41092" s="1355"/>
      <c r="C41092" s="1433"/>
      <c r="E41092" s="1433"/>
      <c r="K41092" s="1433"/>
      <c r="L41092" s="1334"/>
    </row>
    <row r="41093" spans="1:12" ht="24" customHeight="1">
      <c r="A41093" s="1355"/>
      <c r="B41093" s="1355"/>
      <c r="C41093" s="1433"/>
      <c r="E41093" s="1433"/>
      <c r="K41093" s="1433"/>
      <c r="L41093" s="1334"/>
    </row>
    <row r="41094" spans="1:12" ht="24" customHeight="1">
      <c r="A41094" s="1355"/>
      <c r="B41094" s="1355"/>
      <c r="C41094" s="1433"/>
      <c r="E41094" s="1433"/>
      <c r="K41094" s="1433"/>
      <c r="L41094" s="1334"/>
    </row>
    <row r="41095" spans="1:12" ht="24" customHeight="1">
      <c r="A41095" s="1355"/>
      <c r="B41095" s="1355"/>
      <c r="C41095" s="1433"/>
      <c r="E41095" s="1433"/>
      <c r="K41095" s="1433"/>
      <c r="L41095" s="1334"/>
    </row>
    <row r="41096" spans="1:12" ht="24" customHeight="1">
      <c r="A41096" s="1355"/>
      <c r="B41096" s="1355"/>
      <c r="C41096" s="1433"/>
      <c r="E41096" s="1433"/>
      <c r="K41096" s="1433"/>
      <c r="L41096" s="1334"/>
    </row>
    <row r="41097" spans="1:12" ht="24" customHeight="1">
      <c r="A41097" s="1355"/>
      <c r="B41097" s="1355"/>
      <c r="C41097" s="1433"/>
      <c r="E41097" s="1433"/>
      <c r="K41097" s="1433"/>
      <c r="L41097" s="1334"/>
    </row>
    <row r="41098" spans="1:12" ht="24" customHeight="1">
      <c r="A41098" s="1355"/>
      <c r="B41098" s="1355"/>
      <c r="C41098" s="1433"/>
      <c r="E41098" s="1433"/>
      <c r="K41098" s="1433"/>
      <c r="L41098" s="1334"/>
    </row>
    <row r="41099" spans="1:12" ht="24" customHeight="1">
      <c r="A41099" s="1355"/>
      <c r="B41099" s="1355"/>
      <c r="C41099" s="1433"/>
      <c r="E41099" s="1433"/>
      <c r="K41099" s="1433"/>
      <c r="L41099" s="1334"/>
    </row>
    <row r="41100" spans="1:12" ht="24" customHeight="1">
      <c r="A41100" s="1355"/>
      <c r="B41100" s="1355"/>
      <c r="C41100" s="1433"/>
      <c r="E41100" s="1433"/>
      <c r="K41100" s="1433"/>
      <c r="L41100" s="1334"/>
    </row>
    <row r="41101" spans="1:12" ht="24" customHeight="1">
      <c r="A41101" s="1355"/>
      <c r="B41101" s="1355"/>
      <c r="C41101" s="1433"/>
      <c r="E41101" s="1433"/>
      <c r="K41101" s="1433"/>
      <c r="L41101" s="1334"/>
    </row>
    <row r="41102" spans="1:12" ht="24" customHeight="1">
      <c r="A41102" s="1355"/>
      <c r="B41102" s="1355"/>
      <c r="C41102" s="1433"/>
      <c r="E41102" s="1433"/>
      <c r="K41102" s="1433"/>
      <c r="L41102" s="1334"/>
    </row>
    <row r="41103" spans="1:12" ht="24" customHeight="1">
      <c r="A41103" s="1355"/>
      <c r="B41103" s="1355"/>
      <c r="C41103" s="1433"/>
      <c r="E41103" s="1433"/>
      <c r="K41103" s="1433"/>
      <c r="L41103" s="1334"/>
    </row>
    <row r="41104" spans="1:12" ht="24" customHeight="1">
      <c r="A41104" s="1355"/>
      <c r="B41104" s="1355"/>
      <c r="C41104" s="1433"/>
      <c r="E41104" s="1433"/>
      <c r="K41104" s="1433"/>
      <c r="L41104" s="1334"/>
    </row>
    <row r="41105" spans="1:12" ht="24" customHeight="1">
      <c r="A41105" s="1355"/>
      <c r="B41105" s="1355"/>
      <c r="C41105" s="1433"/>
      <c r="E41105" s="1433"/>
      <c r="K41105" s="1433"/>
      <c r="L41105" s="1334"/>
    </row>
    <row r="41106" spans="1:12" ht="24" customHeight="1">
      <c r="A41106" s="1355"/>
      <c r="B41106" s="1355"/>
      <c r="C41106" s="1433"/>
      <c r="E41106" s="1433"/>
      <c r="K41106" s="1433"/>
      <c r="L41106" s="1334"/>
    </row>
    <row r="41107" spans="1:12" ht="24" customHeight="1">
      <c r="A41107" s="1355"/>
      <c r="B41107" s="1355"/>
      <c r="C41107" s="1433"/>
      <c r="E41107" s="1433"/>
      <c r="K41107" s="1433"/>
      <c r="L41107" s="1334"/>
    </row>
    <row r="41108" spans="1:12" ht="24" customHeight="1">
      <c r="A41108" s="1355"/>
      <c r="B41108" s="1355"/>
      <c r="C41108" s="1433"/>
      <c r="E41108" s="1433"/>
      <c r="K41108" s="1433"/>
      <c r="L41108" s="1334"/>
    </row>
    <row r="41109" spans="1:12" ht="24" customHeight="1">
      <c r="A41109" s="1355"/>
      <c r="B41109" s="1355"/>
      <c r="C41109" s="1433"/>
      <c r="E41109" s="1433"/>
      <c r="K41109" s="1433"/>
      <c r="L41109" s="1334"/>
    </row>
    <row r="41110" spans="1:12" ht="24" customHeight="1">
      <c r="A41110" s="1355"/>
      <c r="B41110" s="1355"/>
      <c r="C41110" s="1433"/>
      <c r="E41110" s="1433"/>
      <c r="K41110" s="1433"/>
      <c r="L41110" s="1334"/>
    </row>
    <row r="41111" spans="1:12" ht="24" customHeight="1">
      <c r="A41111" s="1355"/>
      <c r="B41111" s="1355"/>
      <c r="C41111" s="1433"/>
      <c r="E41111" s="1433"/>
      <c r="K41111" s="1433"/>
      <c r="L41111" s="1334"/>
    </row>
    <row r="41112" spans="1:12" ht="24" customHeight="1">
      <c r="A41112" s="1355"/>
      <c r="B41112" s="1355"/>
      <c r="C41112" s="1433"/>
      <c r="E41112" s="1433"/>
      <c r="K41112" s="1433"/>
      <c r="L41112" s="1334"/>
    </row>
    <row r="41113" spans="1:12" ht="24" customHeight="1">
      <c r="A41113" s="1355"/>
      <c r="B41113" s="1355"/>
      <c r="C41113" s="1433"/>
      <c r="E41113" s="1433"/>
      <c r="K41113" s="1433"/>
      <c r="L41113" s="1334"/>
    </row>
    <row r="41114" spans="1:12" ht="24" customHeight="1">
      <c r="A41114" s="1355"/>
      <c r="B41114" s="1355"/>
      <c r="C41114" s="1433"/>
      <c r="E41114" s="1433"/>
      <c r="K41114" s="1433"/>
      <c r="L41114" s="1334"/>
    </row>
    <row r="41115" spans="1:12" ht="24" customHeight="1">
      <c r="A41115" s="1355"/>
      <c r="B41115" s="1355"/>
      <c r="C41115" s="1433"/>
      <c r="E41115" s="1433"/>
      <c r="K41115" s="1433"/>
      <c r="L41115" s="1334"/>
    </row>
    <row r="41116" spans="1:12" ht="24" customHeight="1">
      <c r="A41116" s="1355"/>
      <c r="B41116" s="1355"/>
      <c r="C41116" s="1433"/>
      <c r="E41116" s="1433"/>
      <c r="K41116" s="1433"/>
      <c r="L41116" s="1334"/>
    </row>
    <row r="41117" spans="1:12" ht="24" customHeight="1">
      <c r="A41117" s="1355"/>
      <c r="B41117" s="1355"/>
      <c r="C41117" s="1433"/>
      <c r="E41117" s="1433"/>
      <c r="K41117" s="1433"/>
      <c r="L41117" s="1334"/>
    </row>
    <row r="41118" spans="1:12" ht="24" customHeight="1">
      <c r="A41118" s="1355"/>
      <c r="B41118" s="1355"/>
      <c r="C41118" s="1433"/>
      <c r="E41118" s="1433"/>
      <c r="K41118" s="1433"/>
      <c r="L41118" s="1334"/>
    </row>
    <row r="41119" spans="1:12" ht="24" customHeight="1">
      <c r="A41119" s="1355"/>
      <c r="B41119" s="1355"/>
      <c r="C41119" s="1433"/>
      <c r="E41119" s="1433"/>
      <c r="K41119" s="1433"/>
      <c r="L41119" s="1334"/>
    </row>
    <row r="41120" spans="1:12" ht="24" customHeight="1">
      <c r="A41120" s="1355"/>
      <c r="B41120" s="1355"/>
      <c r="C41120" s="1433"/>
      <c r="E41120" s="1433"/>
      <c r="K41120" s="1433"/>
      <c r="L41120" s="1334"/>
    </row>
    <row r="41121" spans="1:12" ht="24" customHeight="1">
      <c r="A41121" s="1355"/>
      <c r="B41121" s="1355"/>
      <c r="C41121" s="1433"/>
      <c r="E41121" s="1433"/>
      <c r="K41121" s="1433"/>
      <c r="L41121" s="1334"/>
    </row>
    <row r="41122" spans="1:12" ht="24" customHeight="1">
      <c r="A41122" s="1355"/>
      <c r="B41122" s="1355"/>
      <c r="C41122" s="1433"/>
      <c r="E41122" s="1433"/>
      <c r="K41122" s="1433"/>
      <c r="L41122" s="1334"/>
    </row>
    <row r="41123" spans="1:12" ht="24" customHeight="1">
      <c r="A41123" s="1355"/>
      <c r="B41123" s="1355"/>
      <c r="C41123" s="1433"/>
      <c r="E41123" s="1433"/>
      <c r="K41123" s="1433"/>
      <c r="L41123" s="1334"/>
    </row>
    <row r="41124" spans="1:12" ht="24" customHeight="1">
      <c r="A41124" s="1355"/>
      <c r="B41124" s="1355"/>
      <c r="C41124" s="1433"/>
      <c r="E41124" s="1433"/>
      <c r="K41124" s="1433"/>
      <c r="L41124" s="1334"/>
    </row>
    <row r="41125" spans="1:12" ht="24" customHeight="1">
      <c r="A41125" s="1355"/>
      <c r="B41125" s="1355"/>
      <c r="C41125" s="1433"/>
      <c r="E41125" s="1433"/>
      <c r="K41125" s="1433"/>
      <c r="L41125" s="1334"/>
    </row>
    <row r="41126" spans="1:12" ht="24" customHeight="1">
      <c r="A41126" s="1355"/>
      <c r="B41126" s="1355"/>
      <c r="C41126" s="1433"/>
      <c r="E41126" s="1433"/>
      <c r="K41126" s="1433"/>
      <c r="L41126" s="1334"/>
    </row>
    <row r="41127" spans="1:12" ht="24" customHeight="1">
      <c r="A41127" s="1355"/>
      <c r="B41127" s="1355"/>
      <c r="C41127" s="1433"/>
      <c r="E41127" s="1433"/>
      <c r="K41127" s="1433"/>
      <c r="L41127" s="1334"/>
    </row>
    <row r="41128" spans="1:12" ht="24" customHeight="1">
      <c r="A41128" s="1355"/>
      <c r="B41128" s="1355"/>
      <c r="C41128" s="1433"/>
      <c r="E41128" s="1433"/>
      <c r="K41128" s="1433"/>
      <c r="L41128" s="1334"/>
    </row>
    <row r="41129" spans="1:12" ht="24" customHeight="1">
      <c r="A41129" s="1355"/>
      <c r="B41129" s="1355"/>
      <c r="C41129" s="1433"/>
      <c r="E41129" s="1433"/>
      <c r="K41129" s="1433"/>
      <c r="L41129" s="1334"/>
    </row>
    <row r="41130" spans="1:12" ht="24" customHeight="1">
      <c r="A41130" s="1355"/>
      <c r="B41130" s="1355"/>
      <c r="C41130" s="1433"/>
      <c r="E41130" s="1433"/>
      <c r="K41130" s="1433"/>
      <c r="L41130" s="1334"/>
    </row>
    <row r="41131" spans="1:12" ht="24" customHeight="1">
      <c r="A41131" s="1355"/>
      <c r="B41131" s="1355"/>
      <c r="C41131" s="1433"/>
      <c r="E41131" s="1433"/>
      <c r="K41131" s="1433"/>
      <c r="L41131" s="1334"/>
    </row>
    <row r="41132" spans="1:12" ht="24" customHeight="1">
      <c r="A41132" s="1355"/>
      <c r="B41132" s="1355"/>
      <c r="C41132" s="1433"/>
      <c r="E41132" s="1433"/>
      <c r="K41132" s="1433"/>
      <c r="L41132" s="1334"/>
    </row>
    <row r="41133" spans="1:12" ht="24" customHeight="1">
      <c r="A41133" s="1355"/>
      <c r="B41133" s="1355"/>
      <c r="C41133" s="1433"/>
      <c r="E41133" s="1433"/>
      <c r="K41133" s="1433"/>
      <c r="L41133" s="1334"/>
    </row>
    <row r="41134" spans="1:12" ht="24" customHeight="1">
      <c r="A41134" s="1355"/>
      <c r="B41134" s="1355"/>
      <c r="C41134" s="1433"/>
      <c r="E41134" s="1433"/>
      <c r="K41134" s="1433"/>
      <c r="L41134" s="1334"/>
    </row>
    <row r="41135" spans="1:12" ht="24" customHeight="1">
      <c r="A41135" s="1355"/>
      <c r="B41135" s="1355"/>
      <c r="C41135" s="1433"/>
      <c r="E41135" s="1433"/>
      <c r="K41135" s="1433"/>
      <c r="L41135" s="1334"/>
    </row>
    <row r="41136" spans="1:12" ht="24" customHeight="1">
      <c r="A41136" s="1355"/>
      <c r="B41136" s="1355"/>
      <c r="C41136" s="1433"/>
      <c r="E41136" s="1433"/>
      <c r="K41136" s="1433"/>
      <c r="L41136" s="1334"/>
    </row>
    <row r="41137" spans="1:12" ht="24" customHeight="1">
      <c r="A41137" s="1355"/>
      <c r="B41137" s="1355"/>
      <c r="C41137" s="1433"/>
      <c r="E41137" s="1433"/>
      <c r="K41137" s="1433"/>
      <c r="L41137" s="1334"/>
    </row>
    <row r="41138" spans="1:12" ht="24" customHeight="1">
      <c r="A41138" s="1355"/>
      <c r="B41138" s="1355"/>
      <c r="C41138" s="1433"/>
      <c r="E41138" s="1433"/>
      <c r="K41138" s="1433"/>
      <c r="L41138" s="1334"/>
    </row>
    <row r="41139" spans="1:12" ht="24" customHeight="1">
      <c r="A41139" s="1355"/>
      <c r="B41139" s="1355"/>
      <c r="C41139" s="1433"/>
      <c r="E41139" s="1433"/>
      <c r="K41139" s="1433"/>
      <c r="L41139" s="1334"/>
    </row>
    <row r="41140" spans="1:12" ht="24" customHeight="1">
      <c r="A41140" s="1355"/>
      <c r="B41140" s="1355"/>
      <c r="C41140" s="1433"/>
      <c r="E41140" s="1433"/>
      <c r="K41140" s="1433"/>
      <c r="L41140" s="1334"/>
    </row>
    <row r="41141" spans="1:12" ht="24" customHeight="1">
      <c r="A41141" s="1355"/>
      <c r="B41141" s="1355"/>
      <c r="C41141" s="1433"/>
      <c r="E41141" s="1433"/>
      <c r="K41141" s="1433"/>
      <c r="L41141" s="1334"/>
    </row>
    <row r="41142" spans="1:12" ht="24" customHeight="1">
      <c r="A41142" s="1355"/>
      <c r="B41142" s="1355"/>
      <c r="C41142" s="1433"/>
      <c r="E41142" s="1433"/>
      <c r="K41142" s="1433"/>
      <c r="L41142" s="1334"/>
    </row>
    <row r="41143" spans="1:12" ht="24" customHeight="1">
      <c r="A41143" s="1355"/>
      <c r="B41143" s="1355"/>
      <c r="C41143" s="1433"/>
      <c r="E41143" s="1433"/>
      <c r="K41143" s="1433"/>
      <c r="L41143" s="1334"/>
    </row>
    <row r="41144" spans="1:12" ht="24" customHeight="1">
      <c r="A41144" s="1355"/>
      <c r="B41144" s="1355"/>
      <c r="C41144" s="1433"/>
      <c r="E41144" s="1433"/>
      <c r="K41144" s="1433"/>
      <c r="L41144" s="1334"/>
    </row>
    <row r="41145" spans="1:12" ht="24" customHeight="1">
      <c r="A41145" s="1355"/>
      <c r="B41145" s="1355"/>
      <c r="C41145" s="1433"/>
      <c r="E41145" s="1433"/>
      <c r="K41145" s="1433"/>
      <c r="L41145" s="1334"/>
    </row>
    <row r="41146" spans="1:12" ht="24" customHeight="1">
      <c r="A41146" s="1355"/>
      <c r="B41146" s="1355"/>
      <c r="C41146" s="1433"/>
      <c r="E41146" s="1433"/>
      <c r="K41146" s="1433"/>
      <c r="L41146" s="1334"/>
    </row>
    <row r="41147" spans="1:12" ht="24" customHeight="1">
      <c r="A41147" s="1355"/>
      <c r="B41147" s="1355"/>
      <c r="C41147" s="1433"/>
      <c r="E41147" s="1433"/>
      <c r="K41147" s="1433"/>
      <c r="L41147" s="1334"/>
    </row>
    <row r="41148" spans="1:12" ht="24" customHeight="1">
      <c r="A41148" s="1355"/>
      <c r="B41148" s="1355"/>
      <c r="C41148" s="1433"/>
      <c r="E41148" s="1433"/>
      <c r="K41148" s="1433"/>
      <c r="L41148" s="1334"/>
    </row>
    <row r="41149" spans="1:12" ht="24" customHeight="1">
      <c r="A41149" s="1355"/>
      <c r="B41149" s="1355"/>
      <c r="C41149" s="1433"/>
      <c r="E41149" s="1433"/>
      <c r="K41149" s="1433"/>
      <c r="L41149" s="1334"/>
    </row>
    <row r="41150" spans="1:12" ht="24" customHeight="1">
      <c r="A41150" s="1355"/>
      <c r="B41150" s="1355"/>
      <c r="C41150" s="1433"/>
      <c r="E41150" s="1433"/>
      <c r="K41150" s="1433"/>
      <c r="L41150" s="1334"/>
    </row>
    <row r="41151" spans="1:12" ht="24" customHeight="1">
      <c r="A41151" s="1355"/>
      <c r="B41151" s="1355"/>
      <c r="C41151" s="1433"/>
      <c r="E41151" s="1433"/>
      <c r="K41151" s="1433"/>
      <c r="L41151" s="1334"/>
    </row>
    <row r="41152" spans="1:12" ht="24" customHeight="1">
      <c r="A41152" s="1355"/>
      <c r="B41152" s="1355"/>
      <c r="C41152" s="1433"/>
      <c r="E41152" s="1433"/>
      <c r="K41152" s="1433"/>
      <c r="L41152" s="1334"/>
    </row>
    <row r="41153" spans="1:12" ht="24" customHeight="1">
      <c r="A41153" s="1355"/>
      <c r="B41153" s="1355"/>
      <c r="C41153" s="1433"/>
      <c r="E41153" s="1433"/>
      <c r="K41153" s="1433"/>
      <c r="L41153" s="1334"/>
    </row>
    <row r="41154" spans="1:12" ht="24" customHeight="1">
      <c r="A41154" s="1355"/>
      <c r="B41154" s="1355"/>
      <c r="C41154" s="1433"/>
      <c r="E41154" s="1433"/>
      <c r="K41154" s="1433"/>
      <c r="L41154" s="1334"/>
    </row>
    <row r="41155" spans="1:12" ht="24" customHeight="1">
      <c r="A41155" s="1355"/>
      <c r="B41155" s="1355"/>
      <c r="C41155" s="1433"/>
      <c r="E41155" s="1433"/>
      <c r="K41155" s="1433"/>
      <c r="L41155" s="1334"/>
    </row>
    <row r="41156" spans="1:12" ht="24" customHeight="1">
      <c r="A41156" s="1355"/>
      <c r="B41156" s="1355"/>
      <c r="C41156" s="1433"/>
      <c r="E41156" s="1433"/>
      <c r="K41156" s="1433"/>
      <c r="L41156" s="1334"/>
    </row>
    <row r="41157" spans="1:12" ht="24" customHeight="1">
      <c r="A41157" s="1355"/>
      <c r="B41157" s="1355"/>
      <c r="C41157" s="1433"/>
      <c r="E41157" s="1433"/>
      <c r="K41157" s="1433"/>
      <c r="L41157" s="1334"/>
    </row>
    <row r="41158" spans="1:12" ht="24" customHeight="1">
      <c r="A41158" s="1355"/>
      <c r="B41158" s="1355"/>
      <c r="C41158" s="1433"/>
      <c r="E41158" s="1433"/>
      <c r="K41158" s="1433"/>
      <c r="L41158" s="1334"/>
    </row>
    <row r="41159" spans="1:12" ht="24" customHeight="1">
      <c r="A41159" s="1355"/>
      <c r="B41159" s="1355"/>
      <c r="C41159" s="1433"/>
      <c r="E41159" s="1433"/>
      <c r="K41159" s="1433"/>
      <c r="L41159" s="1334"/>
    </row>
    <row r="41160" spans="1:12" ht="24" customHeight="1">
      <c r="A41160" s="1355"/>
      <c r="B41160" s="1355"/>
      <c r="C41160" s="1433"/>
      <c r="E41160" s="1433"/>
      <c r="K41160" s="1433"/>
      <c r="L41160" s="1334"/>
    </row>
    <row r="41161" spans="1:12" ht="24" customHeight="1">
      <c r="A41161" s="1355"/>
      <c r="B41161" s="1355"/>
      <c r="C41161" s="1433"/>
      <c r="E41161" s="1433"/>
      <c r="K41161" s="1433"/>
      <c r="L41161" s="1334"/>
    </row>
    <row r="41162" spans="1:12" ht="24" customHeight="1">
      <c r="A41162" s="1355"/>
      <c r="B41162" s="1355"/>
      <c r="C41162" s="1433"/>
      <c r="E41162" s="1433"/>
      <c r="K41162" s="1433"/>
      <c r="L41162" s="1334"/>
    </row>
    <row r="41163" spans="1:12" ht="24" customHeight="1">
      <c r="A41163" s="1355"/>
      <c r="B41163" s="1355"/>
      <c r="C41163" s="1433"/>
      <c r="E41163" s="1433"/>
      <c r="K41163" s="1433"/>
      <c r="L41163" s="1334"/>
    </row>
    <row r="41164" spans="1:12" ht="24" customHeight="1">
      <c r="A41164" s="1355"/>
      <c r="B41164" s="1355"/>
      <c r="C41164" s="1433"/>
      <c r="E41164" s="1433"/>
      <c r="K41164" s="1433"/>
      <c r="L41164" s="1334"/>
    </row>
    <row r="41165" spans="1:12" ht="24" customHeight="1">
      <c r="A41165" s="1355"/>
      <c r="B41165" s="1355"/>
      <c r="C41165" s="1433"/>
      <c r="E41165" s="1433"/>
      <c r="K41165" s="1433"/>
      <c r="L41165" s="1334"/>
    </row>
    <row r="41166" spans="1:12" ht="24" customHeight="1">
      <c r="A41166" s="1355"/>
      <c r="B41166" s="1355"/>
      <c r="C41166" s="1433"/>
      <c r="E41166" s="1433"/>
      <c r="K41166" s="1433"/>
      <c r="L41166" s="1334"/>
    </row>
    <row r="41167" spans="1:12" ht="24" customHeight="1">
      <c r="A41167" s="1355"/>
      <c r="B41167" s="1355"/>
      <c r="C41167" s="1433"/>
      <c r="E41167" s="1433"/>
      <c r="K41167" s="1433"/>
      <c r="L41167" s="1334"/>
    </row>
    <row r="41168" spans="1:12" ht="24" customHeight="1">
      <c r="A41168" s="1355"/>
      <c r="B41168" s="1355"/>
      <c r="C41168" s="1433"/>
      <c r="E41168" s="1433"/>
      <c r="K41168" s="1433"/>
      <c r="L41168" s="1334"/>
    </row>
    <row r="41169" spans="1:12" ht="24" customHeight="1">
      <c r="A41169" s="1355"/>
      <c r="B41169" s="1355"/>
      <c r="C41169" s="1433"/>
      <c r="E41169" s="1433"/>
      <c r="K41169" s="1433"/>
      <c r="L41169" s="1334"/>
    </row>
    <row r="41170" spans="1:12" ht="24" customHeight="1">
      <c r="A41170" s="1355"/>
      <c r="B41170" s="1355"/>
      <c r="C41170" s="1433"/>
      <c r="E41170" s="1433"/>
      <c r="K41170" s="1433"/>
      <c r="L41170" s="1334"/>
    </row>
    <row r="41171" spans="1:12" ht="24" customHeight="1">
      <c r="A41171" s="1355"/>
      <c r="B41171" s="1355"/>
      <c r="C41171" s="1433"/>
      <c r="E41171" s="1433"/>
      <c r="K41171" s="1433"/>
      <c r="L41171" s="1334"/>
    </row>
    <row r="41172" spans="1:12" ht="24" customHeight="1">
      <c r="A41172" s="1355"/>
      <c r="B41172" s="1355"/>
      <c r="C41172" s="1433"/>
      <c r="E41172" s="1433"/>
      <c r="K41172" s="1433"/>
      <c r="L41172" s="1334"/>
    </row>
    <row r="41173" spans="1:12" ht="24" customHeight="1">
      <c r="A41173" s="1355"/>
      <c r="B41173" s="1355"/>
      <c r="C41173" s="1433"/>
      <c r="E41173" s="1433"/>
      <c r="K41173" s="1433"/>
      <c r="L41173" s="1334"/>
    </row>
    <row r="41174" spans="1:12" ht="24" customHeight="1">
      <c r="A41174" s="1355"/>
      <c r="B41174" s="1355"/>
      <c r="C41174" s="1433"/>
      <c r="E41174" s="1433"/>
      <c r="K41174" s="1433"/>
      <c r="L41174" s="1334"/>
    </row>
    <row r="41175" spans="1:12" ht="24" customHeight="1">
      <c r="A41175" s="1355"/>
      <c r="B41175" s="1355"/>
      <c r="C41175" s="1433"/>
      <c r="E41175" s="1433"/>
      <c r="K41175" s="1433"/>
      <c r="L41175" s="1334"/>
    </row>
    <row r="41176" spans="1:12" ht="24" customHeight="1">
      <c r="A41176" s="1355"/>
      <c r="B41176" s="1355"/>
      <c r="C41176" s="1433"/>
      <c r="E41176" s="1433"/>
      <c r="K41176" s="1433"/>
      <c r="L41176" s="1334"/>
    </row>
    <row r="41177" spans="1:12" ht="24" customHeight="1">
      <c r="A41177" s="1355"/>
      <c r="B41177" s="1355"/>
      <c r="C41177" s="1433"/>
      <c r="E41177" s="1433"/>
      <c r="K41177" s="1433"/>
      <c r="L41177" s="1334"/>
    </row>
    <row r="41178" spans="1:12" ht="24" customHeight="1">
      <c r="A41178" s="1355"/>
      <c r="B41178" s="1355"/>
      <c r="C41178" s="1433"/>
      <c r="E41178" s="1433"/>
      <c r="K41178" s="1433"/>
      <c r="L41178" s="1334"/>
    </row>
    <row r="41179" spans="1:12" ht="24" customHeight="1">
      <c r="A41179" s="1355"/>
      <c r="B41179" s="1355"/>
      <c r="C41179" s="1433"/>
      <c r="E41179" s="1433"/>
      <c r="K41179" s="1433"/>
      <c r="L41179" s="1334"/>
    </row>
    <row r="41180" spans="1:12" ht="24" customHeight="1">
      <c r="A41180" s="1355"/>
      <c r="B41180" s="1355"/>
      <c r="C41180" s="1433"/>
      <c r="E41180" s="1433"/>
      <c r="K41180" s="1433"/>
      <c r="L41180" s="1334"/>
    </row>
    <row r="41181" spans="1:12" ht="24" customHeight="1">
      <c r="A41181" s="1355"/>
      <c r="B41181" s="1355"/>
      <c r="C41181" s="1433"/>
      <c r="E41181" s="1433"/>
      <c r="K41181" s="1433"/>
      <c r="L41181" s="1334"/>
    </row>
    <row r="41182" spans="1:12" ht="24" customHeight="1">
      <c r="A41182" s="1355"/>
      <c r="B41182" s="1355"/>
      <c r="C41182" s="1433"/>
      <c r="E41182" s="1433"/>
      <c r="K41182" s="1433"/>
      <c r="L41182" s="1334"/>
    </row>
    <row r="41183" spans="1:12" ht="24" customHeight="1">
      <c r="A41183" s="1355"/>
      <c r="B41183" s="1355"/>
      <c r="C41183" s="1433"/>
      <c r="E41183" s="1433"/>
      <c r="K41183" s="1433"/>
      <c r="L41183" s="1334"/>
    </row>
    <row r="41184" spans="1:12" ht="24" customHeight="1">
      <c r="A41184" s="1355"/>
      <c r="B41184" s="1355"/>
      <c r="C41184" s="1433"/>
      <c r="E41184" s="1433"/>
      <c r="K41184" s="1433"/>
      <c r="L41184" s="1334"/>
    </row>
    <row r="41185" spans="1:12" ht="24" customHeight="1">
      <c r="A41185" s="1355"/>
      <c r="B41185" s="1355"/>
      <c r="C41185" s="1433"/>
      <c r="E41185" s="1433"/>
      <c r="K41185" s="1433"/>
      <c r="L41185" s="1334"/>
    </row>
    <row r="41186" spans="1:12" ht="24" customHeight="1">
      <c r="A41186" s="1355"/>
      <c r="B41186" s="1355"/>
      <c r="C41186" s="1433"/>
      <c r="E41186" s="1433"/>
      <c r="K41186" s="1433"/>
      <c r="L41186" s="1334"/>
    </row>
    <row r="41187" spans="1:12" ht="24" customHeight="1">
      <c r="A41187" s="1355"/>
      <c r="B41187" s="1355"/>
      <c r="C41187" s="1433"/>
      <c r="E41187" s="1433"/>
      <c r="K41187" s="1433"/>
      <c r="L41187" s="1334"/>
    </row>
    <row r="41188" spans="1:12" ht="24" customHeight="1">
      <c r="A41188" s="1355"/>
      <c r="B41188" s="1355"/>
      <c r="C41188" s="1433"/>
      <c r="E41188" s="1433"/>
      <c r="K41188" s="1433"/>
      <c r="L41188" s="1334"/>
    </row>
    <row r="41189" spans="1:12" ht="24" customHeight="1">
      <c r="A41189" s="1355"/>
      <c r="B41189" s="1355"/>
      <c r="C41189" s="1433"/>
      <c r="E41189" s="1433"/>
      <c r="K41189" s="1433"/>
      <c r="L41189" s="1334"/>
    </row>
    <row r="41190" spans="1:12" ht="24" customHeight="1">
      <c r="A41190" s="1355"/>
      <c r="B41190" s="1355"/>
      <c r="C41190" s="1433"/>
      <c r="E41190" s="1433"/>
      <c r="K41190" s="1433"/>
      <c r="L41190" s="1334"/>
    </row>
    <row r="41191" spans="1:12" ht="24" customHeight="1">
      <c r="A41191" s="1355"/>
      <c r="B41191" s="1355"/>
      <c r="C41191" s="1433"/>
      <c r="E41191" s="1433"/>
      <c r="K41191" s="1433"/>
      <c r="L41191" s="1334"/>
    </row>
    <row r="41192" spans="1:12" ht="24" customHeight="1">
      <c r="A41192" s="1355"/>
      <c r="B41192" s="1355"/>
      <c r="C41192" s="1433"/>
      <c r="E41192" s="1433"/>
      <c r="K41192" s="1433"/>
      <c r="L41192" s="1334"/>
    </row>
    <row r="41193" spans="1:12" ht="24" customHeight="1">
      <c r="A41193" s="1355"/>
      <c r="B41193" s="1355"/>
      <c r="C41193" s="1433"/>
      <c r="E41193" s="1433"/>
      <c r="K41193" s="1433"/>
      <c r="L41193" s="1334"/>
    </row>
    <row r="41194" spans="1:12" ht="24" customHeight="1">
      <c r="A41194" s="1355"/>
      <c r="B41194" s="1355"/>
      <c r="C41194" s="1433"/>
      <c r="E41194" s="1433"/>
      <c r="K41194" s="1433"/>
      <c r="L41194" s="1334"/>
    </row>
    <row r="41195" spans="1:12" ht="24" customHeight="1">
      <c r="A41195" s="1355"/>
      <c r="B41195" s="1355"/>
      <c r="C41195" s="1433"/>
      <c r="E41195" s="1433"/>
      <c r="K41195" s="1433"/>
      <c r="L41195" s="1334"/>
    </row>
    <row r="41196" spans="1:12" ht="24" customHeight="1">
      <c r="A41196" s="1355"/>
      <c r="B41196" s="1355"/>
      <c r="C41196" s="1433"/>
      <c r="E41196" s="1433"/>
      <c r="K41196" s="1433"/>
      <c r="L41196" s="1334"/>
    </row>
    <row r="41197" spans="1:12" ht="24" customHeight="1">
      <c r="A41197" s="1355"/>
      <c r="B41197" s="1355"/>
      <c r="C41197" s="1433"/>
      <c r="E41197" s="1433"/>
      <c r="K41197" s="1433"/>
      <c r="L41197" s="1334"/>
    </row>
    <row r="41198" spans="1:12" ht="24" customHeight="1">
      <c r="A41198" s="1355"/>
      <c r="B41198" s="1355"/>
      <c r="C41198" s="1433"/>
      <c r="E41198" s="1433"/>
      <c r="K41198" s="1433"/>
      <c r="L41198" s="1334"/>
    </row>
    <row r="41199" spans="1:12" ht="24" customHeight="1">
      <c r="A41199" s="1355"/>
      <c r="B41199" s="1355"/>
      <c r="C41199" s="1433"/>
      <c r="E41199" s="1433"/>
      <c r="K41199" s="1433"/>
      <c r="L41199" s="1334"/>
    </row>
    <row r="41200" spans="1:12" ht="24" customHeight="1">
      <c r="A41200" s="1355"/>
      <c r="B41200" s="1355"/>
      <c r="C41200" s="1433"/>
      <c r="E41200" s="1433"/>
      <c r="K41200" s="1433"/>
      <c r="L41200" s="1334"/>
    </row>
    <row r="41201" spans="1:12" ht="24" customHeight="1">
      <c r="A41201" s="1355"/>
      <c r="B41201" s="1355"/>
      <c r="C41201" s="1433"/>
      <c r="E41201" s="1433"/>
      <c r="K41201" s="1433"/>
      <c r="L41201" s="1334"/>
    </row>
    <row r="41202" spans="1:12" ht="24" customHeight="1">
      <c r="A41202" s="1355"/>
      <c r="B41202" s="1355"/>
      <c r="C41202" s="1433"/>
      <c r="E41202" s="1433"/>
      <c r="K41202" s="1433"/>
      <c r="L41202" s="1334"/>
    </row>
    <row r="41203" spans="1:12" ht="24" customHeight="1">
      <c r="A41203" s="1355"/>
      <c r="B41203" s="1355"/>
      <c r="C41203" s="1433"/>
      <c r="E41203" s="1433"/>
      <c r="K41203" s="1433"/>
      <c r="L41203" s="1334"/>
    </row>
    <row r="41204" spans="1:12" ht="24" customHeight="1">
      <c r="A41204" s="1355"/>
      <c r="B41204" s="1355"/>
      <c r="C41204" s="1433"/>
      <c r="E41204" s="1433"/>
      <c r="K41204" s="1433"/>
      <c r="L41204" s="1334"/>
    </row>
    <row r="41205" spans="1:12" ht="24" customHeight="1">
      <c r="A41205" s="1355"/>
      <c r="B41205" s="1355"/>
      <c r="C41205" s="1433"/>
      <c r="E41205" s="1433"/>
      <c r="K41205" s="1433"/>
      <c r="L41205" s="1334"/>
    </row>
    <row r="41206" spans="1:12" ht="24" customHeight="1">
      <c r="A41206" s="1355"/>
      <c r="B41206" s="1355"/>
      <c r="C41206" s="1433"/>
      <c r="E41206" s="1433"/>
      <c r="K41206" s="1433"/>
      <c r="L41206" s="1334"/>
    </row>
    <row r="41207" spans="1:12" ht="24" customHeight="1">
      <c r="A41207" s="1355"/>
      <c r="B41207" s="1355"/>
      <c r="C41207" s="1433"/>
      <c r="E41207" s="1433"/>
      <c r="K41207" s="1433"/>
      <c r="L41207" s="1334"/>
    </row>
    <row r="41208" spans="1:12" ht="24" customHeight="1">
      <c r="A41208" s="1355"/>
      <c r="B41208" s="1355"/>
      <c r="C41208" s="1433"/>
      <c r="E41208" s="1433"/>
      <c r="K41208" s="1433"/>
      <c r="L41208" s="1334"/>
    </row>
    <row r="41209" spans="1:12" ht="24" customHeight="1">
      <c r="A41209" s="1355"/>
      <c r="B41209" s="1355"/>
      <c r="C41209" s="1433"/>
      <c r="E41209" s="1433"/>
      <c r="K41209" s="1433"/>
      <c r="L41209" s="1334"/>
    </row>
    <row r="41210" spans="1:12" ht="24" customHeight="1">
      <c r="A41210" s="1355"/>
      <c r="B41210" s="1355"/>
      <c r="C41210" s="1433"/>
      <c r="E41210" s="1433"/>
      <c r="K41210" s="1433"/>
      <c r="L41210" s="1334"/>
    </row>
    <row r="41211" spans="1:12" ht="24" customHeight="1">
      <c r="A41211" s="1355"/>
      <c r="B41211" s="1355"/>
      <c r="C41211" s="1433"/>
      <c r="E41211" s="1433"/>
      <c r="K41211" s="1433"/>
      <c r="L41211" s="1334"/>
    </row>
    <row r="41212" spans="1:12" ht="24" customHeight="1">
      <c r="A41212" s="1355"/>
      <c r="B41212" s="1355"/>
      <c r="C41212" s="1433"/>
      <c r="E41212" s="1433"/>
      <c r="K41212" s="1433"/>
      <c r="L41212" s="1334"/>
    </row>
    <row r="41213" spans="1:12" ht="24" customHeight="1">
      <c r="A41213" s="1355"/>
      <c r="B41213" s="1355"/>
      <c r="C41213" s="1433"/>
      <c r="E41213" s="1433"/>
      <c r="K41213" s="1433"/>
      <c r="L41213" s="1334"/>
    </row>
    <row r="41214" spans="1:12" ht="24" customHeight="1">
      <c r="A41214" s="1355"/>
      <c r="B41214" s="1355"/>
      <c r="C41214" s="1433"/>
      <c r="E41214" s="1433"/>
      <c r="K41214" s="1433"/>
      <c r="L41214" s="1334"/>
    </row>
    <row r="41215" spans="1:12" ht="24" customHeight="1">
      <c r="A41215" s="1355"/>
      <c r="B41215" s="1355"/>
      <c r="C41215" s="1433"/>
      <c r="E41215" s="1433"/>
      <c r="K41215" s="1433"/>
      <c r="L41215" s="1334"/>
    </row>
    <row r="41216" spans="1:12" ht="24" customHeight="1">
      <c r="A41216" s="1355"/>
      <c r="B41216" s="1355"/>
      <c r="C41216" s="1433"/>
      <c r="E41216" s="1433"/>
      <c r="K41216" s="1433"/>
      <c r="L41216" s="1334"/>
    </row>
    <row r="41217" spans="1:12" ht="24" customHeight="1">
      <c r="A41217" s="1355"/>
      <c r="B41217" s="1355"/>
      <c r="C41217" s="1433"/>
      <c r="E41217" s="1433"/>
      <c r="K41217" s="1433"/>
      <c r="L41217" s="1334"/>
    </row>
    <row r="41218" spans="1:12" ht="24" customHeight="1">
      <c r="A41218" s="1355"/>
      <c r="B41218" s="1355"/>
      <c r="C41218" s="1433"/>
      <c r="E41218" s="1433"/>
      <c r="K41218" s="1433"/>
      <c r="L41218" s="1334"/>
    </row>
    <row r="41219" spans="1:12" ht="24" customHeight="1">
      <c r="A41219" s="1355"/>
      <c r="B41219" s="1355"/>
      <c r="C41219" s="1433"/>
      <c r="E41219" s="1433"/>
      <c r="K41219" s="1433"/>
      <c r="L41219" s="1334"/>
    </row>
    <row r="41220" spans="1:12" ht="24" customHeight="1">
      <c r="A41220" s="1355"/>
      <c r="B41220" s="1355"/>
      <c r="C41220" s="1433"/>
      <c r="E41220" s="1433"/>
      <c r="K41220" s="1433"/>
      <c r="L41220" s="1334"/>
    </row>
    <row r="41221" spans="1:12" ht="24" customHeight="1">
      <c r="A41221" s="1355"/>
      <c r="B41221" s="1355"/>
      <c r="C41221" s="1433"/>
      <c r="E41221" s="1433"/>
      <c r="K41221" s="1433"/>
      <c r="L41221" s="1334"/>
    </row>
    <row r="41222" spans="1:12" ht="24" customHeight="1">
      <c r="A41222" s="1355"/>
      <c r="B41222" s="1355"/>
      <c r="C41222" s="1433"/>
      <c r="E41222" s="1433"/>
      <c r="K41222" s="1433"/>
      <c r="L41222" s="1334"/>
    </row>
    <row r="41223" spans="1:12" ht="24" customHeight="1">
      <c r="A41223" s="1355"/>
      <c r="B41223" s="1355"/>
      <c r="C41223" s="1433"/>
      <c r="E41223" s="1433"/>
      <c r="K41223" s="1433"/>
      <c r="L41223" s="1334"/>
    </row>
    <row r="41224" spans="1:12" ht="24" customHeight="1">
      <c r="A41224" s="1355"/>
      <c r="B41224" s="1355"/>
      <c r="C41224" s="1433"/>
      <c r="E41224" s="1433"/>
      <c r="K41224" s="1433"/>
      <c r="L41224" s="1334"/>
    </row>
    <row r="41225" spans="1:12" ht="24" customHeight="1">
      <c r="A41225" s="1355"/>
      <c r="B41225" s="1355"/>
      <c r="C41225" s="1433"/>
      <c r="E41225" s="1433"/>
      <c r="K41225" s="1433"/>
      <c r="L41225" s="1334"/>
    </row>
    <row r="41226" spans="1:12" ht="24" customHeight="1">
      <c r="A41226" s="1355"/>
      <c r="B41226" s="1355"/>
      <c r="C41226" s="1433"/>
      <c r="E41226" s="1433"/>
      <c r="K41226" s="1433"/>
      <c r="L41226" s="1334"/>
    </row>
    <row r="41227" spans="1:12" ht="24" customHeight="1">
      <c r="A41227" s="1355"/>
      <c r="B41227" s="1355"/>
      <c r="C41227" s="1433"/>
      <c r="E41227" s="1433"/>
      <c r="K41227" s="1433"/>
      <c r="L41227" s="1334"/>
    </row>
    <row r="41228" spans="1:12" ht="24" customHeight="1">
      <c r="A41228" s="1355"/>
      <c r="B41228" s="1355"/>
      <c r="C41228" s="1433"/>
      <c r="E41228" s="1433"/>
      <c r="K41228" s="1433"/>
      <c r="L41228" s="1334"/>
    </row>
    <row r="41229" spans="1:12" ht="24" customHeight="1">
      <c r="A41229" s="1355"/>
      <c r="B41229" s="1355"/>
      <c r="C41229" s="1433"/>
      <c r="E41229" s="1433"/>
      <c r="K41229" s="1433"/>
      <c r="L41229" s="1334"/>
    </row>
    <row r="41230" spans="1:12" ht="24" customHeight="1">
      <c r="A41230" s="1355"/>
      <c r="B41230" s="1355"/>
      <c r="C41230" s="1433"/>
      <c r="E41230" s="1433"/>
      <c r="K41230" s="1433"/>
      <c r="L41230" s="1334"/>
    </row>
    <row r="41231" spans="1:12" ht="24" customHeight="1">
      <c r="A41231" s="1355"/>
      <c r="B41231" s="1355"/>
      <c r="C41231" s="1433"/>
      <c r="E41231" s="1433"/>
      <c r="K41231" s="1433"/>
      <c r="L41231" s="1334"/>
    </row>
    <row r="41232" spans="1:12" ht="24" customHeight="1">
      <c r="A41232" s="1355"/>
      <c r="B41232" s="1355"/>
      <c r="C41232" s="1433"/>
      <c r="E41232" s="1433"/>
      <c r="K41232" s="1433"/>
      <c r="L41232" s="1334"/>
    </row>
    <row r="41233" spans="1:12" ht="24" customHeight="1">
      <c r="A41233" s="1355"/>
      <c r="B41233" s="1355"/>
      <c r="C41233" s="1433"/>
      <c r="E41233" s="1433"/>
      <c r="K41233" s="1433"/>
      <c r="L41233" s="1334"/>
    </row>
    <row r="41234" spans="1:12" ht="24" customHeight="1">
      <c r="A41234" s="1355"/>
      <c r="B41234" s="1355"/>
      <c r="C41234" s="1433"/>
      <c r="E41234" s="1433"/>
      <c r="K41234" s="1433"/>
      <c r="L41234" s="1334"/>
    </row>
    <row r="41235" spans="1:12" ht="24" customHeight="1">
      <c r="A41235" s="1355"/>
      <c r="B41235" s="1355"/>
      <c r="C41235" s="1433"/>
      <c r="E41235" s="1433"/>
      <c r="K41235" s="1433"/>
      <c r="L41235" s="1334"/>
    </row>
    <row r="41236" spans="1:12" ht="24" customHeight="1">
      <c r="A41236" s="1355"/>
      <c r="B41236" s="1355"/>
      <c r="C41236" s="1433"/>
      <c r="E41236" s="1433"/>
      <c r="K41236" s="1433"/>
      <c r="L41236" s="1334"/>
    </row>
    <row r="41237" spans="1:12" ht="24" customHeight="1">
      <c r="A41237" s="1355"/>
      <c r="B41237" s="1355"/>
      <c r="C41237" s="1433"/>
      <c r="E41237" s="1433"/>
      <c r="K41237" s="1433"/>
      <c r="L41237" s="1334"/>
    </row>
    <row r="41238" spans="1:12" ht="24" customHeight="1">
      <c r="A41238" s="1355"/>
      <c r="B41238" s="1355"/>
      <c r="C41238" s="1433"/>
      <c r="E41238" s="1433"/>
      <c r="K41238" s="1433"/>
      <c r="L41238" s="1334"/>
    </row>
    <row r="41239" spans="1:12" ht="24" customHeight="1">
      <c r="A41239" s="1355"/>
      <c r="B41239" s="1355"/>
      <c r="C41239" s="1433"/>
      <c r="E41239" s="1433"/>
      <c r="K41239" s="1433"/>
      <c r="L41239" s="1334"/>
    </row>
    <row r="41240" spans="1:12" ht="24" customHeight="1">
      <c r="A41240" s="1355"/>
      <c r="B41240" s="1355"/>
      <c r="C41240" s="1433"/>
      <c r="E41240" s="1433"/>
      <c r="K41240" s="1433"/>
      <c r="L41240" s="1334"/>
    </row>
    <row r="41241" spans="1:12" ht="24" customHeight="1">
      <c r="A41241" s="1355"/>
      <c r="B41241" s="1355"/>
      <c r="C41241" s="1433"/>
      <c r="E41241" s="1433"/>
      <c r="K41241" s="1433"/>
      <c r="L41241" s="1334"/>
    </row>
    <row r="41242" spans="1:12" ht="24" customHeight="1">
      <c r="A41242" s="1355"/>
      <c r="B41242" s="1355"/>
      <c r="C41242" s="1433"/>
      <c r="E41242" s="1433"/>
      <c r="K41242" s="1433"/>
      <c r="L41242" s="1334"/>
    </row>
    <row r="41243" spans="1:12" ht="24" customHeight="1">
      <c r="A41243" s="1355"/>
      <c r="B41243" s="1355"/>
      <c r="C41243" s="1433"/>
      <c r="E41243" s="1433"/>
      <c r="K41243" s="1433"/>
      <c r="L41243" s="1334"/>
    </row>
    <row r="41244" spans="1:12" ht="24" customHeight="1">
      <c r="A41244" s="1355"/>
      <c r="B41244" s="1355"/>
      <c r="C41244" s="1433"/>
      <c r="E41244" s="1433"/>
      <c r="K41244" s="1433"/>
      <c r="L41244" s="1334"/>
    </row>
    <row r="41245" spans="1:12" ht="24" customHeight="1">
      <c r="A41245" s="1355"/>
      <c r="B41245" s="1355"/>
      <c r="C41245" s="1433"/>
      <c r="E41245" s="1433"/>
      <c r="K41245" s="1433"/>
      <c r="L41245" s="1334"/>
    </row>
    <row r="41246" spans="1:12" ht="24" customHeight="1">
      <c r="A41246" s="1355"/>
      <c r="B41246" s="1355"/>
      <c r="C41246" s="1433"/>
      <c r="E41246" s="1433"/>
      <c r="K41246" s="1433"/>
      <c r="L41246" s="1334"/>
    </row>
    <row r="41247" spans="1:12" ht="24" customHeight="1">
      <c r="A41247" s="1355"/>
      <c r="B41247" s="1355"/>
      <c r="C41247" s="1433"/>
      <c r="E41247" s="1433"/>
      <c r="K41247" s="1433"/>
      <c r="L41247" s="1334"/>
    </row>
    <row r="41248" spans="1:12" ht="24" customHeight="1">
      <c r="A41248" s="1355"/>
      <c r="B41248" s="1355"/>
      <c r="C41248" s="1433"/>
      <c r="E41248" s="1433"/>
      <c r="K41248" s="1433"/>
      <c r="L41248" s="1334"/>
    </row>
    <row r="41249" spans="1:12" ht="24" customHeight="1">
      <c r="A41249" s="1355"/>
      <c r="B41249" s="1355"/>
      <c r="C41249" s="1433"/>
      <c r="E41249" s="1433"/>
      <c r="K41249" s="1433"/>
      <c r="L41249" s="1334"/>
    </row>
    <row r="41250" spans="1:12" ht="24" customHeight="1">
      <c r="A41250" s="1355"/>
      <c r="B41250" s="1355"/>
      <c r="C41250" s="1433"/>
      <c r="E41250" s="1433"/>
      <c r="K41250" s="1433"/>
      <c r="L41250" s="1334"/>
    </row>
    <row r="41251" spans="1:12" ht="24" customHeight="1">
      <c r="A41251" s="1355"/>
      <c r="B41251" s="1355"/>
      <c r="C41251" s="1433"/>
      <c r="E41251" s="1433"/>
      <c r="K41251" s="1433"/>
      <c r="L41251" s="1334"/>
    </row>
    <row r="41252" spans="1:12" ht="24" customHeight="1">
      <c r="A41252" s="1355"/>
      <c r="B41252" s="1355"/>
      <c r="C41252" s="1433"/>
      <c r="E41252" s="1433"/>
      <c r="K41252" s="1433"/>
      <c r="L41252" s="1334"/>
    </row>
    <row r="41253" spans="1:12" ht="24" customHeight="1">
      <c r="A41253" s="1355"/>
      <c r="B41253" s="1355"/>
      <c r="C41253" s="1433"/>
      <c r="E41253" s="1433"/>
      <c r="K41253" s="1433"/>
      <c r="L41253" s="1334"/>
    </row>
    <row r="41254" spans="1:12" ht="24" customHeight="1">
      <c r="A41254" s="1355"/>
      <c r="B41254" s="1355"/>
      <c r="C41254" s="1433"/>
      <c r="E41254" s="1433"/>
      <c r="K41254" s="1433"/>
      <c r="L41254" s="1334"/>
    </row>
    <row r="41255" spans="1:12" ht="24" customHeight="1">
      <c r="A41255" s="1355"/>
      <c r="B41255" s="1355"/>
      <c r="C41255" s="1433"/>
      <c r="E41255" s="1433"/>
      <c r="K41255" s="1433"/>
      <c r="L41255" s="1334"/>
    </row>
    <row r="41256" spans="1:12" ht="24" customHeight="1">
      <c r="A41256" s="1355"/>
      <c r="B41256" s="1355"/>
      <c r="C41256" s="1433"/>
      <c r="E41256" s="1433"/>
      <c r="K41256" s="1433"/>
      <c r="L41256" s="1334"/>
    </row>
    <row r="41257" spans="1:12" ht="24" customHeight="1">
      <c r="A41257" s="1355"/>
      <c r="B41257" s="1355"/>
      <c r="C41257" s="1433"/>
      <c r="E41257" s="1433"/>
      <c r="K41257" s="1433"/>
      <c r="L41257" s="1334"/>
    </row>
    <row r="41258" spans="1:12" ht="24" customHeight="1">
      <c r="A41258" s="1355"/>
      <c r="B41258" s="1355"/>
      <c r="C41258" s="1433"/>
      <c r="E41258" s="1433"/>
      <c r="K41258" s="1433"/>
      <c r="L41258" s="1334"/>
    </row>
    <row r="41259" spans="1:12" ht="24" customHeight="1">
      <c r="A41259" s="1355"/>
      <c r="B41259" s="1355"/>
      <c r="C41259" s="1433"/>
      <c r="E41259" s="1433"/>
      <c r="K41259" s="1433"/>
      <c r="L41259" s="1334"/>
    </row>
    <row r="41260" spans="1:12" ht="24" customHeight="1">
      <c r="A41260" s="1355"/>
      <c r="B41260" s="1355"/>
      <c r="C41260" s="1433"/>
      <c r="E41260" s="1433"/>
      <c r="K41260" s="1433"/>
      <c r="L41260" s="1334"/>
    </row>
    <row r="41261" spans="1:12" ht="24" customHeight="1">
      <c r="A41261" s="1355"/>
      <c r="B41261" s="1355"/>
      <c r="C41261" s="1433"/>
      <c r="E41261" s="1433"/>
      <c r="K41261" s="1433"/>
      <c r="L41261" s="1334"/>
    </row>
    <row r="41262" spans="1:12" ht="24" customHeight="1">
      <c r="A41262" s="1355"/>
      <c r="B41262" s="1355"/>
      <c r="C41262" s="1433"/>
      <c r="E41262" s="1433"/>
      <c r="K41262" s="1433"/>
      <c r="L41262" s="1334"/>
    </row>
    <row r="41263" spans="1:12" ht="24" customHeight="1">
      <c r="A41263" s="1355"/>
      <c r="B41263" s="1355"/>
      <c r="C41263" s="1433"/>
      <c r="E41263" s="1433"/>
      <c r="K41263" s="1433"/>
      <c r="L41263" s="1334"/>
    </row>
    <row r="41264" spans="1:12" ht="24" customHeight="1">
      <c r="A41264" s="1355"/>
      <c r="B41264" s="1355"/>
      <c r="C41264" s="1433"/>
      <c r="E41264" s="1433"/>
      <c r="K41264" s="1433"/>
      <c r="L41264" s="1334"/>
    </row>
    <row r="41265" spans="1:12" ht="24" customHeight="1">
      <c r="A41265" s="1355"/>
      <c r="B41265" s="1355"/>
      <c r="C41265" s="1433"/>
      <c r="E41265" s="1433"/>
      <c r="K41265" s="1433"/>
      <c r="L41265" s="1334"/>
    </row>
    <row r="41266" spans="1:12" ht="24" customHeight="1">
      <c r="A41266" s="1355"/>
      <c r="B41266" s="1355"/>
      <c r="C41266" s="1433"/>
      <c r="E41266" s="1433"/>
      <c r="K41266" s="1433"/>
      <c r="L41266" s="1334"/>
    </row>
    <row r="41267" spans="1:12" ht="24" customHeight="1">
      <c r="A41267" s="1355"/>
      <c r="B41267" s="1355"/>
      <c r="C41267" s="1433"/>
      <c r="E41267" s="1433"/>
      <c r="K41267" s="1433"/>
      <c r="L41267" s="1334"/>
    </row>
    <row r="41268" spans="1:12" ht="24" customHeight="1">
      <c r="A41268" s="1355"/>
      <c r="B41268" s="1355"/>
      <c r="C41268" s="1433"/>
      <c r="E41268" s="1433"/>
      <c r="K41268" s="1433"/>
      <c r="L41268" s="1334"/>
    </row>
    <row r="41269" spans="1:12" ht="24" customHeight="1">
      <c r="A41269" s="1355"/>
      <c r="B41269" s="1355"/>
      <c r="C41269" s="1433"/>
      <c r="E41269" s="1433"/>
      <c r="K41269" s="1433"/>
      <c r="L41269" s="1334"/>
    </row>
    <row r="41270" spans="1:12" ht="24" customHeight="1">
      <c r="A41270" s="1355"/>
      <c r="B41270" s="1355"/>
      <c r="C41270" s="1433"/>
      <c r="E41270" s="1433"/>
      <c r="K41270" s="1433"/>
      <c r="L41270" s="1334"/>
    </row>
    <row r="41271" spans="1:12" ht="24" customHeight="1">
      <c r="A41271" s="1355"/>
      <c r="B41271" s="1355"/>
      <c r="C41271" s="1433"/>
      <c r="E41271" s="1433"/>
      <c r="K41271" s="1433"/>
      <c r="L41271" s="1334"/>
    </row>
    <row r="41272" spans="1:12" ht="24" customHeight="1">
      <c r="A41272" s="1355"/>
      <c r="B41272" s="1355"/>
      <c r="C41272" s="1433"/>
      <c r="E41272" s="1433"/>
      <c r="K41272" s="1433"/>
      <c r="L41272" s="1334"/>
    </row>
    <row r="41273" spans="1:12" ht="24" customHeight="1">
      <c r="A41273" s="1355"/>
      <c r="B41273" s="1355"/>
      <c r="C41273" s="1433"/>
      <c r="E41273" s="1433"/>
      <c r="K41273" s="1433"/>
      <c r="L41273" s="1334"/>
    </row>
    <row r="41274" spans="1:12" ht="24" customHeight="1">
      <c r="A41274" s="1355"/>
      <c r="B41274" s="1355"/>
      <c r="C41274" s="1433"/>
      <c r="E41274" s="1433"/>
      <c r="K41274" s="1433"/>
      <c r="L41274" s="1334"/>
    </row>
    <row r="41275" spans="1:12" ht="24" customHeight="1">
      <c r="A41275" s="1355"/>
      <c r="B41275" s="1355"/>
      <c r="C41275" s="1433"/>
      <c r="E41275" s="1433"/>
      <c r="K41275" s="1433"/>
      <c r="L41275" s="1334"/>
    </row>
    <row r="41276" spans="1:12" ht="24" customHeight="1">
      <c r="A41276" s="1355"/>
      <c r="B41276" s="1355"/>
      <c r="C41276" s="1433"/>
      <c r="E41276" s="1433"/>
      <c r="K41276" s="1433"/>
      <c r="L41276" s="1334"/>
    </row>
    <row r="41277" spans="1:12" ht="24" customHeight="1">
      <c r="A41277" s="1355"/>
      <c r="B41277" s="1355"/>
      <c r="C41277" s="1433"/>
      <c r="E41277" s="1433"/>
      <c r="K41277" s="1433"/>
      <c r="L41277" s="1334"/>
    </row>
    <row r="41278" spans="1:12" ht="24" customHeight="1">
      <c r="A41278" s="1355"/>
      <c r="B41278" s="1355"/>
      <c r="C41278" s="1433"/>
      <c r="E41278" s="1433"/>
      <c r="K41278" s="1433"/>
      <c r="L41278" s="1334"/>
    </row>
    <row r="41279" spans="1:12" ht="24" customHeight="1">
      <c r="A41279" s="1355"/>
      <c r="B41279" s="1355"/>
      <c r="C41279" s="1433"/>
      <c r="E41279" s="1433"/>
      <c r="K41279" s="1433"/>
      <c r="L41279" s="1334"/>
    </row>
    <row r="41280" spans="1:12" ht="24" customHeight="1">
      <c r="A41280" s="1355"/>
      <c r="B41280" s="1355"/>
      <c r="C41280" s="1433"/>
      <c r="E41280" s="1433"/>
      <c r="K41280" s="1433"/>
      <c r="L41280" s="1334"/>
    </row>
    <row r="41281" spans="1:12" ht="24" customHeight="1">
      <c r="A41281" s="1355"/>
      <c r="B41281" s="1355"/>
      <c r="C41281" s="1433"/>
      <c r="E41281" s="1433"/>
      <c r="K41281" s="1433"/>
      <c r="L41281" s="1334"/>
    </row>
    <row r="41282" spans="1:12" ht="24" customHeight="1">
      <c r="A41282" s="1355"/>
      <c r="B41282" s="1355"/>
      <c r="C41282" s="1433"/>
      <c r="E41282" s="1433"/>
      <c r="K41282" s="1433"/>
      <c r="L41282" s="1334"/>
    </row>
    <row r="41283" spans="1:12" ht="24" customHeight="1">
      <c r="A41283" s="1355"/>
      <c r="B41283" s="1355"/>
      <c r="C41283" s="1433"/>
      <c r="E41283" s="1433"/>
      <c r="K41283" s="1433"/>
      <c r="L41283" s="1334"/>
    </row>
    <row r="41284" spans="1:12" ht="24" customHeight="1">
      <c r="A41284" s="1355"/>
      <c r="B41284" s="1355"/>
      <c r="C41284" s="1433"/>
      <c r="E41284" s="1433"/>
      <c r="K41284" s="1433"/>
      <c r="L41284" s="1334"/>
    </row>
    <row r="41285" spans="1:12" ht="24" customHeight="1">
      <c r="A41285" s="1355"/>
      <c r="B41285" s="1355"/>
      <c r="C41285" s="1433"/>
      <c r="E41285" s="1433"/>
      <c r="K41285" s="1433"/>
      <c r="L41285" s="1334"/>
    </row>
    <row r="41286" spans="1:12" ht="24" customHeight="1">
      <c r="A41286" s="1355"/>
      <c r="B41286" s="1355"/>
      <c r="C41286" s="1433"/>
      <c r="E41286" s="1433"/>
      <c r="K41286" s="1433"/>
      <c r="L41286" s="1334"/>
    </row>
    <row r="41287" spans="1:12" ht="24" customHeight="1">
      <c r="A41287" s="1355"/>
      <c r="B41287" s="1355"/>
      <c r="C41287" s="1433"/>
      <c r="E41287" s="1433"/>
      <c r="K41287" s="1433"/>
      <c r="L41287" s="1334"/>
    </row>
    <row r="41288" spans="1:12" ht="24" customHeight="1">
      <c r="A41288" s="1355"/>
      <c r="B41288" s="1355"/>
      <c r="C41288" s="1433"/>
      <c r="E41288" s="1433"/>
      <c r="K41288" s="1433"/>
      <c r="L41288" s="1334"/>
    </row>
    <row r="41289" spans="1:12" ht="24" customHeight="1">
      <c r="A41289" s="1355"/>
      <c r="B41289" s="1355"/>
      <c r="C41289" s="1433"/>
      <c r="E41289" s="1433"/>
      <c r="K41289" s="1433"/>
      <c r="L41289" s="1334"/>
    </row>
    <row r="41290" spans="1:12" ht="24" customHeight="1">
      <c r="A41290" s="1355"/>
      <c r="B41290" s="1355"/>
      <c r="C41290" s="1433"/>
      <c r="E41290" s="1433"/>
      <c r="K41290" s="1433"/>
      <c r="L41290" s="1334"/>
    </row>
    <row r="41291" spans="1:12" ht="24" customHeight="1">
      <c r="A41291" s="1355"/>
      <c r="B41291" s="1355"/>
      <c r="C41291" s="1433"/>
      <c r="E41291" s="1433"/>
      <c r="K41291" s="1433"/>
      <c r="L41291" s="1334"/>
    </row>
    <row r="41292" spans="1:12" ht="24" customHeight="1">
      <c r="A41292" s="1355"/>
      <c r="B41292" s="1355"/>
      <c r="C41292" s="1433"/>
      <c r="E41292" s="1433"/>
      <c r="K41292" s="1433"/>
      <c r="L41292" s="1334"/>
    </row>
    <row r="41293" spans="1:12" ht="24" customHeight="1">
      <c r="A41293" s="1355"/>
      <c r="B41293" s="1355"/>
      <c r="C41293" s="1433"/>
      <c r="E41293" s="1433"/>
      <c r="K41293" s="1433"/>
      <c r="L41293" s="1334"/>
    </row>
    <row r="41294" spans="1:12" ht="24" customHeight="1">
      <c r="A41294" s="1355"/>
      <c r="B41294" s="1355"/>
      <c r="C41294" s="1433"/>
      <c r="E41294" s="1433"/>
      <c r="K41294" s="1433"/>
      <c r="L41294" s="1334"/>
    </row>
    <row r="41295" spans="1:12" ht="24" customHeight="1">
      <c r="A41295" s="1355"/>
      <c r="B41295" s="1355"/>
      <c r="C41295" s="1433"/>
      <c r="E41295" s="1433"/>
      <c r="K41295" s="1433"/>
      <c r="L41295" s="1334"/>
    </row>
    <row r="41296" spans="1:12" ht="24" customHeight="1">
      <c r="A41296" s="1355"/>
      <c r="B41296" s="1355"/>
      <c r="C41296" s="1433"/>
      <c r="E41296" s="1433"/>
      <c r="K41296" s="1433"/>
      <c r="L41296" s="1334"/>
    </row>
    <row r="41297" spans="1:12" ht="24" customHeight="1">
      <c r="A41297" s="1355"/>
      <c r="B41297" s="1355"/>
      <c r="C41297" s="1433"/>
      <c r="E41297" s="1433"/>
      <c r="K41297" s="1433"/>
      <c r="L41297" s="1334"/>
    </row>
    <row r="41298" spans="1:12" ht="24" customHeight="1">
      <c r="A41298" s="1355"/>
      <c r="B41298" s="1355"/>
      <c r="C41298" s="1433"/>
      <c r="E41298" s="1433"/>
      <c r="K41298" s="1433"/>
      <c r="L41298" s="1334"/>
    </row>
    <row r="41299" spans="1:12" ht="24" customHeight="1">
      <c r="A41299" s="1355"/>
      <c r="B41299" s="1355"/>
      <c r="C41299" s="1433"/>
      <c r="E41299" s="1433"/>
      <c r="K41299" s="1433"/>
      <c r="L41299" s="1334"/>
    </row>
    <row r="41300" spans="1:12" ht="24" customHeight="1">
      <c r="A41300" s="1355"/>
      <c r="B41300" s="1355"/>
      <c r="C41300" s="1433"/>
      <c r="E41300" s="1433"/>
      <c r="K41300" s="1433"/>
      <c r="L41300" s="1334"/>
    </row>
    <row r="41301" spans="1:12" ht="24" customHeight="1">
      <c r="A41301" s="1355"/>
      <c r="B41301" s="1355"/>
      <c r="C41301" s="1433"/>
      <c r="E41301" s="1433"/>
      <c r="K41301" s="1433"/>
      <c r="L41301" s="1334"/>
    </row>
    <row r="41302" spans="1:12" ht="24" customHeight="1">
      <c r="A41302" s="1355"/>
      <c r="B41302" s="1355"/>
      <c r="C41302" s="1433"/>
      <c r="E41302" s="1433"/>
      <c r="K41302" s="1433"/>
      <c r="L41302" s="1334"/>
    </row>
    <row r="41303" spans="1:12" ht="24" customHeight="1">
      <c r="A41303" s="1355"/>
      <c r="B41303" s="1355"/>
      <c r="C41303" s="1433"/>
      <c r="E41303" s="1433"/>
      <c r="K41303" s="1433"/>
      <c r="L41303" s="1334"/>
    </row>
    <row r="41304" spans="1:12" ht="24" customHeight="1">
      <c r="A41304" s="1355"/>
      <c r="B41304" s="1355"/>
      <c r="C41304" s="1433"/>
      <c r="E41304" s="1433"/>
      <c r="K41304" s="1433"/>
      <c r="L41304" s="1334"/>
    </row>
    <row r="41305" spans="1:12" ht="24" customHeight="1">
      <c r="A41305" s="1355"/>
      <c r="B41305" s="1355"/>
      <c r="C41305" s="1433"/>
      <c r="E41305" s="1433"/>
      <c r="K41305" s="1433"/>
      <c r="L41305" s="1334"/>
    </row>
    <row r="41306" spans="1:12" ht="24" customHeight="1">
      <c r="A41306" s="1355"/>
      <c r="B41306" s="1355"/>
      <c r="C41306" s="1433"/>
      <c r="E41306" s="1433"/>
      <c r="K41306" s="1433"/>
      <c r="L41306" s="1334"/>
    </row>
    <row r="41307" spans="1:12" ht="24" customHeight="1">
      <c r="A41307" s="1355"/>
      <c r="B41307" s="1355"/>
      <c r="C41307" s="1433"/>
      <c r="E41307" s="1433"/>
      <c r="K41307" s="1433"/>
      <c r="L41307" s="1334"/>
    </row>
    <row r="41308" spans="1:12" ht="24" customHeight="1">
      <c r="A41308" s="1355"/>
      <c r="B41308" s="1355"/>
      <c r="C41308" s="1433"/>
      <c r="E41308" s="1433"/>
      <c r="K41308" s="1433"/>
      <c r="L41308" s="1334"/>
    </row>
    <row r="41309" spans="1:12" ht="24" customHeight="1">
      <c r="A41309" s="1355"/>
      <c r="B41309" s="1355"/>
      <c r="C41309" s="1433"/>
      <c r="E41309" s="1433"/>
      <c r="K41309" s="1433"/>
      <c r="L41309" s="1334"/>
    </row>
    <row r="41310" spans="1:12" ht="24" customHeight="1">
      <c r="A41310" s="1355"/>
      <c r="B41310" s="1355"/>
      <c r="C41310" s="1433"/>
      <c r="E41310" s="1433"/>
      <c r="K41310" s="1433"/>
      <c r="L41310" s="1334"/>
    </row>
    <row r="41311" spans="1:12" ht="24" customHeight="1">
      <c r="A41311" s="1355"/>
      <c r="B41311" s="1355"/>
      <c r="C41311" s="1433"/>
      <c r="E41311" s="1433"/>
      <c r="K41311" s="1433"/>
      <c r="L41311" s="1334"/>
    </row>
    <row r="41312" spans="1:12" ht="24" customHeight="1">
      <c r="A41312" s="1355"/>
      <c r="B41312" s="1355"/>
      <c r="C41312" s="1433"/>
      <c r="E41312" s="1433"/>
      <c r="K41312" s="1433"/>
      <c r="L41312" s="1334"/>
    </row>
    <row r="41313" spans="1:12" ht="24" customHeight="1">
      <c r="A41313" s="1355"/>
      <c r="B41313" s="1355"/>
      <c r="C41313" s="1433"/>
      <c r="E41313" s="1433"/>
      <c r="K41313" s="1433"/>
      <c r="L41313" s="1334"/>
    </row>
    <row r="41314" spans="1:12" ht="24" customHeight="1">
      <c r="A41314" s="1355"/>
      <c r="B41314" s="1355"/>
      <c r="C41314" s="1433"/>
      <c r="E41314" s="1433"/>
      <c r="K41314" s="1433"/>
      <c r="L41314" s="1334"/>
    </row>
    <row r="41315" spans="1:12" ht="24" customHeight="1">
      <c r="A41315" s="1355"/>
      <c r="B41315" s="1355"/>
      <c r="C41315" s="1433"/>
      <c r="E41315" s="1433"/>
      <c r="K41315" s="1433"/>
      <c r="L41315" s="1334"/>
    </row>
    <row r="41316" spans="1:12" ht="24" customHeight="1">
      <c r="A41316" s="1355"/>
      <c r="B41316" s="1355"/>
      <c r="C41316" s="1433"/>
      <c r="E41316" s="1433"/>
      <c r="K41316" s="1433"/>
      <c r="L41316" s="1334"/>
    </row>
    <row r="41317" spans="1:12" ht="24" customHeight="1">
      <c r="A41317" s="1355"/>
      <c r="B41317" s="1355"/>
      <c r="C41317" s="1433"/>
      <c r="E41317" s="1433"/>
      <c r="K41317" s="1433"/>
      <c r="L41317" s="1334"/>
    </row>
    <row r="41318" spans="1:12" ht="24" customHeight="1">
      <c r="A41318" s="1355"/>
      <c r="B41318" s="1355"/>
      <c r="C41318" s="1433"/>
      <c r="E41318" s="1433"/>
      <c r="K41318" s="1433"/>
      <c r="L41318" s="1334"/>
    </row>
    <row r="41319" spans="1:12" ht="24" customHeight="1">
      <c r="A41319" s="1355"/>
      <c r="B41319" s="1355"/>
      <c r="C41319" s="1433"/>
      <c r="E41319" s="1433"/>
      <c r="K41319" s="1433"/>
      <c r="L41319" s="1334"/>
    </row>
    <row r="41320" spans="1:12" ht="24" customHeight="1">
      <c r="A41320" s="1355"/>
      <c r="B41320" s="1355"/>
      <c r="C41320" s="1433"/>
      <c r="E41320" s="1433"/>
      <c r="K41320" s="1433"/>
      <c r="L41320" s="1334"/>
    </row>
    <row r="41321" spans="1:12" ht="24" customHeight="1">
      <c r="A41321" s="1355"/>
      <c r="B41321" s="1355"/>
      <c r="C41321" s="1433"/>
      <c r="E41321" s="1433"/>
      <c r="K41321" s="1433"/>
      <c r="L41321" s="1334"/>
    </row>
    <row r="41322" spans="1:12" ht="24" customHeight="1">
      <c r="A41322" s="1355"/>
      <c r="B41322" s="1355"/>
      <c r="C41322" s="1433"/>
      <c r="E41322" s="1433"/>
      <c r="K41322" s="1433"/>
      <c r="L41322" s="1334"/>
    </row>
    <row r="41323" spans="1:12" ht="24" customHeight="1">
      <c r="A41323" s="1355"/>
      <c r="B41323" s="1355"/>
      <c r="C41323" s="1433"/>
      <c r="E41323" s="1433"/>
      <c r="K41323" s="1433"/>
      <c r="L41323" s="1334"/>
    </row>
    <row r="41324" spans="1:12" ht="24" customHeight="1">
      <c r="A41324" s="1355"/>
      <c r="B41324" s="1355"/>
      <c r="C41324" s="1433"/>
      <c r="E41324" s="1433"/>
      <c r="K41324" s="1433"/>
      <c r="L41324" s="1334"/>
    </row>
    <row r="41325" spans="1:12" ht="24" customHeight="1">
      <c r="A41325" s="1355"/>
      <c r="B41325" s="1355"/>
      <c r="C41325" s="1433"/>
      <c r="E41325" s="1433"/>
      <c r="K41325" s="1433"/>
      <c r="L41325" s="1334"/>
    </row>
    <row r="41326" spans="1:12" ht="24" customHeight="1">
      <c r="A41326" s="1355"/>
      <c r="B41326" s="1355"/>
      <c r="C41326" s="1433"/>
      <c r="E41326" s="1433"/>
      <c r="K41326" s="1433"/>
      <c r="L41326" s="1334"/>
    </row>
    <row r="41327" spans="1:12" ht="24" customHeight="1">
      <c r="A41327" s="1355"/>
      <c r="B41327" s="1355"/>
      <c r="C41327" s="1433"/>
      <c r="E41327" s="1433"/>
      <c r="K41327" s="1433"/>
      <c r="L41327" s="1334"/>
    </row>
    <row r="41328" spans="1:12" ht="24" customHeight="1">
      <c r="A41328" s="1355"/>
      <c r="B41328" s="1355"/>
      <c r="C41328" s="1433"/>
      <c r="E41328" s="1433"/>
      <c r="K41328" s="1433"/>
      <c r="L41328" s="1334"/>
    </row>
    <row r="41329" spans="1:12" ht="24" customHeight="1">
      <c r="A41329" s="1355"/>
      <c r="B41329" s="1355"/>
      <c r="C41329" s="1433"/>
      <c r="E41329" s="1433"/>
      <c r="K41329" s="1433"/>
      <c r="L41329" s="1334"/>
    </row>
    <row r="41330" spans="1:12" ht="24" customHeight="1">
      <c r="A41330" s="1355"/>
      <c r="B41330" s="1355"/>
      <c r="C41330" s="1433"/>
      <c r="E41330" s="1433"/>
      <c r="K41330" s="1433"/>
      <c r="L41330" s="1334"/>
    </row>
    <row r="41331" spans="1:12" ht="24" customHeight="1">
      <c r="A41331" s="1355"/>
      <c r="B41331" s="1355"/>
      <c r="C41331" s="1433"/>
      <c r="E41331" s="1433"/>
      <c r="K41331" s="1433"/>
      <c r="L41331" s="1334"/>
    </row>
    <row r="41332" spans="1:12" ht="24" customHeight="1">
      <c r="A41332" s="1355"/>
      <c r="B41332" s="1355"/>
      <c r="C41332" s="1433"/>
      <c r="E41332" s="1433"/>
      <c r="K41332" s="1433"/>
      <c r="L41332" s="1334"/>
    </row>
    <row r="41333" spans="1:12" ht="24" customHeight="1">
      <c r="A41333" s="1355"/>
      <c r="B41333" s="1355"/>
      <c r="C41333" s="1433"/>
      <c r="E41333" s="1433"/>
      <c r="K41333" s="1433"/>
      <c r="L41333" s="1334"/>
    </row>
    <row r="41334" spans="1:12" ht="24" customHeight="1">
      <c r="A41334" s="1355"/>
      <c r="B41334" s="1355"/>
      <c r="C41334" s="1433"/>
      <c r="E41334" s="1433"/>
      <c r="K41334" s="1433"/>
      <c r="L41334" s="1334"/>
    </row>
    <row r="41335" spans="1:12" ht="24" customHeight="1">
      <c r="A41335" s="1355"/>
      <c r="B41335" s="1355"/>
      <c r="C41335" s="1433"/>
      <c r="E41335" s="1433"/>
      <c r="K41335" s="1433"/>
      <c r="L41335" s="1334"/>
    </row>
    <row r="41336" spans="1:12" ht="24" customHeight="1">
      <c r="A41336" s="1355"/>
      <c r="B41336" s="1355"/>
      <c r="C41336" s="1433"/>
      <c r="E41336" s="1433"/>
      <c r="K41336" s="1433"/>
      <c r="L41336" s="1334"/>
    </row>
    <row r="41337" spans="1:12" ht="24" customHeight="1">
      <c r="A41337" s="1355"/>
      <c r="B41337" s="1355"/>
      <c r="C41337" s="1433"/>
      <c r="E41337" s="1433"/>
      <c r="K41337" s="1433"/>
      <c r="L41337" s="1334"/>
    </row>
    <row r="41338" spans="1:12" ht="24" customHeight="1">
      <c r="A41338" s="1355"/>
      <c r="B41338" s="1355"/>
      <c r="C41338" s="1433"/>
      <c r="E41338" s="1433"/>
      <c r="K41338" s="1433"/>
      <c r="L41338" s="1334"/>
    </row>
    <row r="41339" spans="1:12" ht="24" customHeight="1">
      <c r="A41339" s="1355"/>
      <c r="B41339" s="1355"/>
      <c r="C41339" s="1433"/>
      <c r="E41339" s="1433"/>
      <c r="K41339" s="1433"/>
      <c r="L41339" s="1334"/>
    </row>
    <row r="41340" spans="1:12" ht="24" customHeight="1">
      <c r="A41340" s="1355"/>
      <c r="B41340" s="1355"/>
      <c r="C41340" s="1433"/>
      <c r="E41340" s="1433"/>
      <c r="K41340" s="1433"/>
      <c r="L41340" s="1334"/>
    </row>
    <row r="41341" spans="1:12" ht="24" customHeight="1">
      <c r="A41341" s="1355"/>
      <c r="B41341" s="1355"/>
      <c r="C41341" s="1433"/>
      <c r="E41341" s="1433"/>
      <c r="K41341" s="1433"/>
      <c r="L41341" s="1334"/>
    </row>
    <row r="41342" spans="1:12" ht="24" customHeight="1">
      <c r="A41342" s="1355"/>
      <c r="B41342" s="1355"/>
      <c r="C41342" s="1433"/>
      <c r="E41342" s="1433"/>
      <c r="K41342" s="1433"/>
      <c r="L41342" s="1334"/>
    </row>
    <row r="41343" spans="1:12" ht="24" customHeight="1">
      <c r="A41343" s="1355"/>
      <c r="B41343" s="1355"/>
      <c r="C41343" s="1433"/>
      <c r="E41343" s="1433"/>
      <c r="K41343" s="1433"/>
      <c r="L41343" s="1334"/>
    </row>
    <row r="41344" spans="1:12" ht="24" customHeight="1">
      <c r="A41344" s="1355"/>
      <c r="B41344" s="1355"/>
      <c r="C41344" s="1433"/>
      <c r="E41344" s="1433"/>
      <c r="K41344" s="1433"/>
      <c r="L41344" s="1334"/>
    </row>
    <row r="41345" spans="1:12" ht="24" customHeight="1">
      <c r="A41345" s="1355"/>
      <c r="B41345" s="1355"/>
      <c r="C41345" s="1433"/>
      <c r="E41345" s="1433"/>
      <c r="K41345" s="1433"/>
      <c r="L41345" s="1334"/>
    </row>
    <row r="41346" spans="1:12" ht="24" customHeight="1">
      <c r="A41346" s="1355"/>
      <c r="B41346" s="1355"/>
      <c r="C41346" s="1433"/>
      <c r="E41346" s="1433"/>
      <c r="K41346" s="1433"/>
      <c r="L41346" s="1334"/>
    </row>
    <row r="41347" spans="1:12" ht="24" customHeight="1">
      <c r="A41347" s="1355"/>
      <c r="B41347" s="1355"/>
      <c r="C41347" s="1433"/>
      <c r="E41347" s="1433"/>
      <c r="K41347" s="1433"/>
      <c r="L41347" s="1334"/>
    </row>
    <row r="41348" spans="1:12" ht="24" customHeight="1">
      <c r="A41348" s="1355"/>
      <c r="B41348" s="1355"/>
      <c r="C41348" s="1433"/>
      <c r="E41348" s="1433"/>
      <c r="K41348" s="1433"/>
      <c r="L41348" s="1334"/>
    </row>
    <row r="41349" spans="1:12" ht="24" customHeight="1">
      <c r="A41349" s="1355"/>
      <c r="B41349" s="1355"/>
      <c r="C41349" s="1433"/>
      <c r="E41349" s="1433"/>
      <c r="K41349" s="1433"/>
      <c r="L41349" s="1334"/>
    </row>
    <row r="41350" spans="1:12" ht="24" customHeight="1">
      <c r="A41350" s="1355"/>
      <c r="B41350" s="1355"/>
      <c r="C41350" s="1433"/>
      <c r="E41350" s="1433"/>
      <c r="K41350" s="1433"/>
      <c r="L41350" s="1334"/>
    </row>
    <row r="41351" spans="1:12" ht="24" customHeight="1">
      <c r="A41351" s="1355"/>
      <c r="B41351" s="1355"/>
      <c r="C41351" s="1433"/>
      <c r="E41351" s="1433"/>
      <c r="K41351" s="1433"/>
      <c r="L41351" s="1334"/>
    </row>
    <row r="41352" spans="1:12" ht="24" customHeight="1">
      <c r="A41352" s="1355"/>
      <c r="B41352" s="1355"/>
      <c r="C41352" s="1433"/>
      <c r="E41352" s="1433"/>
      <c r="K41352" s="1433"/>
      <c r="L41352" s="1334"/>
    </row>
    <row r="41353" spans="1:12" ht="24" customHeight="1">
      <c r="A41353" s="1355"/>
      <c r="B41353" s="1355"/>
      <c r="C41353" s="1433"/>
      <c r="E41353" s="1433"/>
      <c r="K41353" s="1433"/>
      <c r="L41353" s="1334"/>
    </row>
    <row r="41354" spans="1:12" ht="24" customHeight="1">
      <c r="A41354" s="1355"/>
      <c r="B41354" s="1355"/>
      <c r="C41354" s="1433"/>
      <c r="E41354" s="1433"/>
      <c r="K41354" s="1433"/>
      <c r="L41354" s="1334"/>
    </row>
    <row r="41355" spans="1:12" ht="24" customHeight="1">
      <c r="A41355" s="1355"/>
      <c r="B41355" s="1355"/>
      <c r="C41355" s="1433"/>
      <c r="E41355" s="1433"/>
      <c r="K41355" s="1433"/>
      <c r="L41355" s="1334"/>
    </row>
    <row r="41356" spans="1:12" ht="24" customHeight="1">
      <c r="A41356" s="1355"/>
      <c r="B41356" s="1355"/>
      <c r="C41356" s="1433"/>
      <c r="E41356" s="1433"/>
      <c r="K41356" s="1433"/>
      <c r="L41356" s="1334"/>
    </row>
    <row r="41357" spans="1:12" ht="24" customHeight="1">
      <c r="A41357" s="1355"/>
      <c r="B41357" s="1355"/>
      <c r="C41357" s="1433"/>
      <c r="E41357" s="1433"/>
      <c r="K41357" s="1433"/>
      <c r="L41357" s="1334"/>
    </row>
    <row r="41358" spans="1:12" ht="24" customHeight="1">
      <c r="A41358" s="1355"/>
      <c r="B41358" s="1355"/>
      <c r="C41358" s="1433"/>
      <c r="E41358" s="1433"/>
      <c r="K41358" s="1433"/>
      <c r="L41358" s="1334"/>
    </row>
    <row r="41359" spans="1:12" ht="24" customHeight="1">
      <c r="A41359" s="1355"/>
      <c r="B41359" s="1355"/>
      <c r="C41359" s="1433"/>
      <c r="E41359" s="1433"/>
      <c r="K41359" s="1433"/>
      <c r="L41359" s="1334"/>
    </row>
    <row r="41360" spans="1:12" ht="24" customHeight="1">
      <c r="A41360" s="1355"/>
      <c r="B41360" s="1355"/>
      <c r="C41360" s="1433"/>
      <c r="E41360" s="1433"/>
      <c r="K41360" s="1433"/>
      <c r="L41360" s="1334"/>
    </row>
    <row r="41361" spans="1:12" ht="24" customHeight="1">
      <c r="A41361" s="1355"/>
      <c r="B41361" s="1355"/>
      <c r="C41361" s="1433"/>
      <c r="E41361" s="1433"/>
      <c r="K41361" s="1433"/>
      <c r="L41361" s="1334"/>
    </row>
    <row r="41362" spans="1:12" ht="24" customHeight="1">
      <c r="A41362" s="1355"/>
      <c r="B41362" s="1355"/>
      <c r="C41362" s="1433"/>
      <c r="E41362" s="1433"/>
      <c r="K41362" s="1433"/>
      <c r="L41362" s="1334"/>
    </row>
    <row r="41363" spans="1:12" ht="24" customHeight="1">
      <c r="A41363" s="1355"/>
      <c r="B41363" s="1355"/>
      <c r="C41363" s="1433"/>
      <c r="E41363" s="1433"/>
      <c r="K41363" s="1433"/>
      <c r="L41363" s="1334"/>
    </row>
    <row r="41364" spans="1:12" ht="24" customHeight="1">
      <c r="A41364" s="1355"/>
      <c r="B41364" s="1355"/>
      <c r="C41364" s="1433"/>
      <c r="E41364" s="1433"/>
      <c r="K41364" s="1433"/>
      <c r="L41364" s="1334"/>
    </row>
    <row r="41365" spans="1:12" ht="24" customHeight="1">
      <c r="A41365" s="1355"/>
      <c r="B41365" s="1355"/>
      <c r="C41365" s="1433"/>
      <c r="E41365" s="1433"/>
      <c r="K41365" s="1433"/>
      <c r="L41365" s="1334"/>
    </row>
    <row r="41366" spans="1:12" ht="24" customHeight="1">
      <c r="A41366" s="1355"/>
      <c r="B41366" s="1355"/>
      <c r="C41366" s="1433"/>
      <c r="E41366" s="1433"/>
      <c r="K41366" s="1433"/>
      <c r="L41366" s="1334"/>
    </row>
    <row r="41367" spans="1:12" ht="24" customHeight="1">
      <c r="A41367" s="1355"/>
      <c r="B41367" s="1355"/>
      <c r="C41367" s="1433"/>
      <c r="E41367" s="1433"/>
      <c r="K41367" s="1433"/>
      <c r="L41367" s="1334"/>
    </row>
    <row r="41368" spans="1:12" ht="24" customHeight="1">
      <c r="A41368" s="1355"/>
      <c r="B41368" s="1355"/>
      <c r="C41368" s="1433"/>
      <c r="E41368" s="1433"/>
      <c r="K41368" s="1433"/>
      <c r="L41368" s="1334"/>
    </row>
    <row r="41369" spans="1:12" ht="24" customHeight="1">
      <c r="A41369" s="1355"/>
      <c r="B41369" s="1355"/>
      <c r="C41369" s="1433"/>
      <c r="E41369" s="1433"/>
      <c r="K41369" s="1433"/>
      <c r="L41369" s="1334"/>
    </row>
    <row r="41370" spans="1:12" ht="24" customHeight="1">
      <c r="A41370" s="1355"/>
      <c r="B41370" s="1355"/>
      <c r="C41370" s="1433"/>
      <c r="E41370" s="1433"/>
      <c r="K41370" s="1433"/>
      <c r="L41370" s="1334"/>
    </row>
    <row r="41371" spans="1:12" ht="24" customHeight="1">
      <c r="A41371" s="1355"/>
      <c r="B41371" s="1355"/>
      <c r="C41371" s="1433"/>
      <c r="E41371" s="1433"/>
      <c r="K41371" s="1433"/>
      <c r="L41371" s="1334"/>
    </row>
    <row r="41372" spans="1:12" ht="24" customHeight="1">
      <c r="A41372" s="1355"/>
      <c r="B41372" s="1355"/>
      <c r="C41372" s="1433"/>
      <c r="E41372" s="1433"/>
      <c r="K41372" s="1433"/>
      <c r="L41372" s="1334"/>
    </row>
    <row r="41373" spans="1:12" ht="24" customHeight="1">
      <c r="A41373" s="1355"/>
      <c r="B41373" s="1355"/>
      <c r="C41373" s="1433"/>
      <c r="E41373" s="1433"/>
      <c r="K41373" s="1433"/>
      <c r="L41373" s="1334"/>
    </row>
    <row r="41374" spans="1:12" ht="24" customHeight="1">
      <c r="A41374" s="1355"/>
      <c r="B41374" s="1355"/>
      <c r="C41374" s="1433"/>
      <c r="E41374" s="1433"/>
      <c r="K41374" s="1433"/>
      <c r="L41374" s="1334"/>
    </row>
    <row r="41375" spans="1:12" ht="24" customHeight="1">
      <c r="A41375" s="1355"/>
      <c r="B41375" s="1355"/>
      <c r="C41375" s="1433"/>
      <c r="E41375" s="1433"/>
      <c r="K41375" s="1433"/>
      <c r="L41375" s="1334"/>
    </row>
    <row r="41376" spans="1:12" ht="24" customHeight="1">
      <c r="A41376" s="1355"/>
      <c r="B41376" s="1355"/>
      <c r="C41376" s="1433"/>
      <c r="E41376" s="1433"/>
      <c r="K41376" s="1433"/>
      <c r="L41376" s="1334"/>
    </row>
    <row r="41377" spans="1:12" ht="24" customHeight="1">
      <c r="A41377" s="1355"/>
      <c r="B41377" s="1355"/>
      <c r="C41377" s="1433"/>
      <c r="E41377" s="1433"/>
      <c r="K41377" s="1433"/>
      <c r="L41377" s="1334"/>
    </row>
    <row r="41378" spans="1:12" ht="24" customHeight="1">
      <c r="A41378" s="1355"/>
      <c r="B41378" s="1355"/>
      <c r="C41378" s="1433"/>
      <c r="E41378" s="1433"/>
      <c r="K41378" s="1433"/>
      <c r="L41378" s="1334"/>
    </row>
    <row r="41379" spans="1:12" ht="24" customHeight="1">
      <c r="A41379" s="1355"/>
      <c r="B41379" s="1355"/>
      <c r="C41379" s="1433"/>
      <c r="E41379" s="1433"/>
      <c r="K41379" s="1433"/>
      <c r="L41379" s="1334"/>
    </row>
    <row r="41380" spans="1:12" ht="24" customHeight="1">
      <c r="A41380" s="1355"/>
      <c r="B41380" s="1355"/>
      <c r="C41380" s="1433"/>
      <c r="E41380" s="1433"/>
      <c r="K41380" s="1433"/>
      <c r="L41380" s="1334"/>
    </row>
    <row r="41381" spans="1:12" ht="24" customHeight="1">
      <c r="A41381" s="1355"/>
      <c r="B41381" s="1355"/>
      <c r="C41381" s="1433"/>
      <c r="E41381" s="1433"/>
      <c r="K41381" s="1433"/>
      <c r="L41381" s="1334"/>
    </row>
    <row r="41382" spans="1:12" ht="24" customHeight="1">
      <c r="A41382" s="1355"/>
      <c r="B41382" s="1355"/>
      <c r="C41382" s="1433"/>
      <c r="E41382" s="1433"/>
      <c r="K41382" s="1433"/>
      <c r="L41382" s="1334"/>
    </row>
    <row r="41383" spans="1:12" ht="24" customHeight="1">
      <c r="A41383" s="1355"/>
      <c r="B41383" s="1355"/>
      <c r="C41383" s="1433"/>
      <c r="E41383" s="1433"/>
      <c r="K41383" s="1433"/>
      <c r="L41383" s="1334"/>
    </row>
    <row r="41384" spans="1:12" ht="24" customHeight="1">
      <c r="A41384" s="1355"/>
      <c r="B41384" s="1355"/>
      <c r="C41384" s="1433"/>
      <c r="E41384" s="1433"/>
      <c r="K41384" s="1433"/>
      <c r="L41384" s="1334"/>
    </row>
    <row r="41385" spans="1:12" ht="24" customHeight="1">
      <c r="A41385" s="1355"/>
      <c r="B41385" s="1355"/>
      <c r="C41385" s="1433"/>
      <c r="E41385" s="1433"/>
      <c r="K41385" s="1433"/>
      <c r="L41385" s="1334"/>
    </row>
    <row r="41386" spans="1:12" ht="24" customHeight="1">
      <c r="A41386" s="1355"/>
      <c r="B41386" s="1355"/>
      <c r="C41386" s="1433"/>
      <c r="E41386" s="1433"/>
      <c r="K41386" s="1433"/>
      <c r="L41386" s="1334"/>
    </row>
    <row r="41387" spans="1:12" ht="24" customHeight="1">
      <c r="A41387" s="1355"/>
      <c r="B41387" s="1355"/>
      <c r="C41387" s="1433"/>
      <c r="E41387" s="1433"/>
      <c r="K41387" s="1433"/>
      <c r="L41387" s="1334"/>
    </row>
    <row r="41388" spans="1:12" ht="24" customHeight="1">
      <c r="A41388" s="1355"/>
      <c r="B41388" s="1355"/>
      <c r="C41388" s="1433"/>
      <c r="E41388" s="1433"/>
      <c r="K41388" s="1433"/>
      <c r="L41388" s="1334"/>
    </row>
    <row r="41389" spans="1:12" ht="24" customHeight="1">
      <c r="A41389" s="1355"/>
      <c r="B41389" s="1355"/>
      <c r="C41389" s="1433"/>
      <c r="E41389" s="1433"/>
      <c r="K41389" s="1433"/>
      <c r="L41389" s="1334"/>
    </row>
    <row r="41390" spans="1:12" ht="24" customHeight="1">
      <c r="A41390" s="1355"/>
      <c r="B41390" s="1355"/>
      <c r="C41390" s="1433"/>
      <c r="E41390" s="1433"/>
      <c r="K41390" s="1433"/>
      <c r="L41390" s="1334"/>
    </row>
    <row r="41391" spans="1:12" ht="24" customHeight="1">
      <c r="A41391" s="1355"/>
      <c r="B41391" s="1355"/>
      <c r="C41391" s="1433"/>
      <c r="E41391" s="1433"/>
      <c r="K41391" s="1433"/>
      <c r="L41391" s="1334"/>
    </row>
    <row r="41392" spans="1:12" ht="24" customHeight="1">
      <c r="A41392" s="1355"/>
      <c r="B41392" s="1355"/>
      <c r="C41392" s="1433"/>
      <c r="E41392" s="1433"/>
      <c r="K41392" s="1433"/>
      <c r="L41392" s="1334"/>
    </row>
    <row r="41393" spans="1:12" ht="24" customHeight="1">
      <c r="A41393" s="1355"/>
      <c r="B41393" s="1355"/>
      <c r="C41393" s="1433"/>
      <c r="E41393" s="1433"/>
      <c r="K41393" s="1433"/>
      <c r="L41393" s="1334"/>
    </row>
    <row r="41394" spans="1:12" ht="24" customHeight="1">
      <c r="A41394" s="1355"/>
      <c r="B41394" s="1355"/>
      <c r="C41394" s="1433"/>
      <c r="E41394" s="1433"/>
      <c r="K41394" s="1433"/>
      <c r="L41394" s="1334"/>
    </row>
    <row r="41395" spans="1:12" ht="24" customHeight="1">
      <c r="A41395" s="1355"/>
      <c r="B41395" s="1355"/>
      <c r="C41395" s="1433"/>
      <c r="E41395" s="1433"/>
      <c r="K41395" s="1433"/>
      <c r="L41395" s="1334"/>
    </row>
    <row r="41396" spans="1:12" ht="24" customHeight="1">
      <c r="A41396" s="1355"/>
      <c r="B41396" s="1355"/>
      <c r="C41396" s="1433"/>
      <c r="E41396" s="1433"/>
      <c r="K41396" s="1433"/>
      <c r="L41396" s="1334"/>
    </row>
    <row r="41397" spans="1:12" ht="24" customHeight="1">
      <c r="A41397" s="1355"/>
      <c r="B41397" s="1355"/>
      <c r="C41397" s="1433"/>
      <c r="E41397" s="1433"/>
      <c r="K41397" s="1433"/>
      <c r="L41397" s="1334"/>
    </row>
    <row r="41398" spans="1:12" ht="24" customHeight="1">
      <c r="A41398" s="1355"/>
      <c r="B41398" s="1355"/>
      <c r="C41398" s="1433"/>
      <c r="E41398" s="1433"/>
      <c r="K41398" s="1433"/>
      <c r="L41398" s="1334"/>
    </row>
    <row r="41399" spans="1:12" ht="24" customHeight="1">
      <c r="A41399" s="1355"/>
      <c r="B41399" s="1355"/>
      <c r="C41399" s="1433"/>
      <c r="E41399" s="1433"/>
      <c r="K41399" s="1433"/>
      <c r="L41399" s="1334"/>
    </row>
    <row r="41400" spans="1:12" ht="24" customHeight="1">
      <c r="A41400" s="1355"/>
      <c r="B41400" s="1355"/>
      <c r="C41400" s="1433"/>
      <c r="E41400" s="1433"/>
      <c r="K41400" s="1433"/>
      <c r="L41400" s="1334"/>
    </row>
    <row r="41401" spans="1:12" ht="24" customHeight="1">
      <c r="A41401" s="1355"/>
      <c r="B41401" s="1355"/>
      <c r="C41401" s="1433"/>
      <c r="E41401" s="1433"/>
      <c r="K41401" s="1433"/>
      <c r="L41401" s="1334"/>
    </row>
    <row r="41402" spans="1:12" ht="24" customHeight="1">
      <c r="A41402" s="1355"/>
      <c r="B41402" s="1355"/>
      <c r="C41402" s="1433"/>
      <c r="E41402" s="1433"/>
      <c r="K41402" s="1433"/>
      <c r="L41402" s="1334"/>
    </row>
    <row r="41403" spans="1:12" ht="24" customHeight="1">
      <c r="A41403" s="1355"/>
      <c r="B41403" s="1355"/>
      <c r="C41403" s="1433"/>
      <c r="E41403" s="1433"/>
      <c r="K41403" s="1433"/>
      <c r="L41403" s="1334"/>
    </row>
    <row r="41404" spans="1:12" ht="24" customHeight="1">
      <c r="A41404" s="1355"/>
      <c r="B41404" s="1355"/>
      <c r="C41404" s="1433"/>
      <c r="E41404" s="1433"/>
      <c r="K41404" s="1433"/>
      <c r="L41404" s="1334"/>
    </row>
    <row r="41405" spans="1:12" ht="24" customHeight="1">
      <c r="A41405" s="1355"/>
      <c r="B41405" s="1355"/>
      <c r="C41405" s="1433"/>
      <c r="E41405" s="1433"/>
      <c r="K41405" s="1433"/>
      <c r="L41405" s="1334"/>
    </row>
    <row r="41406" spans="1:12" ht="24" customHeight="1">
      <c r="A41406" s="1355"/>
      <c r="B41406" s="1355"/>
      <c r="C41406" s="1433"/>
      <c r="E41406" s="1433"/>
      <c r="K41406" s="1433"/>
      <c r="L41406" s="1334"/>
    </row>
    <row r="41407" spans="1:12" ht="24" customHeight="1">
      <c r="A41407" s="1355"/>
      <c r="B41407" s="1355"/>
      <c r="C41407" s="1433"/>
      <c r="E41407" s="1433"/>
      <c r="K41407" s="1433"/>
      <c r="L41407" s="1334"/>
    </row>
    <row r="41408" spans="1:12" ht="24" customHeight="1">
      <c r="A41408" s="1355"/>
      <c r="B41408" s="1355"/>
      <c r="C41408" s="1433"/>
      <c r="E41408" s="1433"/>
      <c r="K41408" s="1433"/>
      <c r="L41408" s="1334"/>
    </row>
    <row r="41409" spans="1:12" ht="24" customHeight="1">
      <c r="A41409" s="1355"/>
      <c r="B41409" s="1355"/>
      <c r="C41409" s="1433"/>
      <c r="E41409" s="1433"/>
      <c r="K41409" s="1433"/>
      <c r="L41409" s="1334"/>
    </row>
    <row r="41410" spans="1:12" ht="24" customHeight="1">
      <c r="A41410" s="1355"/>
      <c r="B41410" s="1355"/>
      <c r="C41410" s="1433"/>
      <c r="E41410" s="1433"/>
      <c r="K41410" s="1433"/>
      <c r="L41410" s="1334"/>
    </row>
    <row r="41411" spans="1:12" ht="24" customHeight="1">
      <c r="A41411" s="1355"/>
      <c r="B41411" s="1355"/>
      <c r="C41411" s="1433"/>
      <c r="E41411" s="1433"/>
      <c r="K41411" s="1433"/>
      <c r="L41411" s="1334"/>
    </row>
    <row r="41412" spans="1:12" ht="24" customHeight="1">
      <c r="A41412" s="1355"/>
      <c r="B41412" s="1355"/>
      <c r="C41412" s="1433"/>
      <c r="E41412" s="1433"/>
      <c r="K41412" s="1433"/>
      <c r="L41412" s="1334"/>
    </row>
    <row r="41413" spans="1:12" ht="24" customHeight="1">
      <c r="A41413" s="1355"/>
      <c r="B41413" s="1355"/>
      <c r="C41413" s="1433"/>
      <c r="E41413" s="1433"/>
      <c r="K41413" s="1433"/>
      <c r="L41413" s="1334"/>
    </row>
    <row r="41414" spans="1:12" ht="24" customHeight="1">
      <c r="A41414" s="1355"/>
      <c r="B41414" s="1355"/>
      <c r="C41414" s="1433"/>
      <c r="E41414" s="1433"/>
      <c r="K41414" s="1433"/>
      <c r="L41414" s="1334"/>
    </row>
    <row r="41415" spans="1:12" ht="24" customHeight="1">
      <c r="A41415" s="1355"/>
      <c r="B41415" s="1355"/>
      <c r="C41415" s="1433"/>
      <c r="E41415" s="1433"/>
      <c r="K41415" s="1433"/>
      <c r="L41415" s="1334"/>
    </row>
    <row r="41416" spans="1:12" ht="24" customHeight="1">
      <c r="A41416" s="1355"/>
      <c r="B41416" s="1355"/>
      <c r="C41416" s="1433"/>
      <c r="E41416" s="1433"/>
      <c r="K41416" s="1433"/>
      <c r="L41416" s="1334"/>
    </row>
    <row r="41417" spans="1:12" ht="24" customHeight="1">
      <c r="A41417" s="1355"/>
      <c r="B41417" s="1355"/>
      <c r="C41417" s="1433"/>
      <c r="E41417" s="1433"/>
      <c r="K41417" s="1433"/>
      <c r="L41417" s="1334"/>
    </row>
    <row r="41418" spans="1:12" ht="24" customHeight="1">
      <c r="A41418" s="1355"/>
      <c r="B41418" s="1355"/>
      <c r="C41418" s="1433"/>
      <c r="E41418" s="1433"/>
      <c r="K41418" s="1433"/>
      <c r="L41418" s="1334"/>
    </row>
    <row r="41419" spans="1:12" ht="24" customHeight="1">
      <c r="A41419" s="1355"/>
      <c r="B41419" s="1355"/>
      <c r="C41419" s="1433"/>
      <c r="E41419" s="1433"/>
      <c r="K41419" s="1433"/>
      <c r="L41419" s="1334"/>
    </row>
    <row r="41420" spans="1:12" ht="24" customHeight="1">
      <c r="A41420" s="1355"/>
      <c r="B41420" s="1355"/>
      <c r="C41420" s="1433"/>
      <c r="E41420" s="1433"/>
      <c r="K41420" s="1433"/>
      <c r="L41420" s="1334"/>
    </row>
    <row r="41421" spans="1:12" ht="24" customHeight="1">
      <c r="A41421" s="1355"/>
      <c r="B41421" s="1355"/>
      <c r="C41421" s="1433"/>
      <c r="E41421" s="1433"/>
      <c r="K41421" s="1433"/>
      <c r="L41421" s="1334"/>
    </row>
    <row r="41422" spans="1:12" ht="24" customHeight="1">
      <c r="A41422" s="1355"/>
      <c r="B41422" s="1355"/>
      <c r="C41422" s="1433"/>
      <c r="E41422" s="1433"/>
      <c r="K41422" s="1433"/>
      <c r="L41422" s="1334"/>
    </row>
    <row r="41423" spans="1:12" ht="24" customHeight="1">
      <c r="A41423" s="1355"/>
      <c r="B41423" s="1355"/>
      <c r="C41423" s="1433"/>
      <c r="E41423" s="1433"/>
      <c r="K41423" s="1433"/>
      <c r="L41423" s="1334"/>
    </row>
    <row r="41424" spans="1:12" ht="24" customHeight="1">
      <c r="A41424" s="1355"/>
      <c r="B41424" s="1355"/>
      <c r="C41424" s="1433"/>
      <c r="E41424" s="1433"/>
      <c r="K41424" s="1433"/>
      <c r="L41424" s="1334"/>
    </row>
    <row r="41425" spans="1:12" ht="24" customHeight="1">
      <c r="A41425" s="1355"/>
      <c r="B41425" s="1355"/>
      <c r="C41425" s="1433"/>
      <c r="E41425" s="1433"/>
      <c r="K41425" s="1433"/>
      <c r="L41425" s="1334"/>
    </row>
    <row r="41426" spans="1:12" ht="24" customHeight="1">
      <c r="A41426" s="1355"/>
      <c r="B41426" s="1355"/>
      <c r="C41426" s="1433"/>
      <c r="E41426" s="1433"/>
      <c r="K41426" s="1433"/>
      <c r="L41426" s="1334"/>
    </row>
    <row r="41427" spans="1:12" ht="24" customHeight="1">
      <c r="A41427" s="1355"/>
      <c r="B41427" s="1355"/>
      <c r="C41427" s="1433"/>
      <c r="E41427" s="1433"/>
      <c r="K41427" s="1433"/>
      <c r="L41427" s="1334"/>
    </row>
    <row r="41428" spans="1:12" ht="24" customHeight="1">
      <c r="A41428" s="1355"/>
      <c r="B41428" s="1355"/>
      <c r="C41428" s="1433"/>
      <c r="E41428" s="1433"/>
      <c r="K41428" s="1433"/>
      <c r="L41428" s="1334"/>
    </row>
    <row r="41429" spans="1:12" ht="24" customHeight="1">
      <c r="A41429" s="1355"/>
      <c r="B41429" s="1355"/>
      <c r="C41429" s="1433"/>
      <c r="E41429" s="1433"/>
      <c r="K41429" s="1433"/>
      <c r="L41429" s="1334"/>
    </row>
    <row r="41430" spans="1:12" ht="24" customHeight="1">
      <c r="A41430" s="1355"/>
      <c r="B41430" s="1355"/>
      <c r="C41430" s="1433"/>
      <c r="E41430" s="1433"/>
      <c r="K41430" s="1433"/>
      <c r="L41430" s="1334"/>
    </row>
    <row r="41431" spans="1:12" ht="24" customHeight="1">
      <c r="A41431" s="1355"/>
      <c r="B41431" s="1355"/>
      <c r="C41431" s="1433"/>
      <c r="E41431" s="1433"/>
      <c r="K41431" s="1433"/>
      <c r="L41431" s="1334"/>
    </row>
    <row r="41432" spans="1:12" ht="24" customHeight="1">
      <c r="A41432" s="1355"/>
      <c r="B41432" s="1355"/>
      <c r="C41432" s="1433"/>
      <c r="E41432" s="1433"/>
      <c r="K41432" s="1433"/>
      <c r="L41432" s="1334"/>
    </row>
    <row r="41433" spans="1:12" ht="24" customHeight="1">
      <c r="A41433" s="1355"/>
      <c r="B41433" s="1355"/>
      <c r="C41433" s="1433"/>
      <c r="E41433" s="1433"/>
      <c r="K41433" s="1433"/>
      <c r="L41433" s="1334"/>
    </row>
    <row r="41434" spans="1:12" ht="24" customHeight="1">
      <c r="A41434" s="1355"/>
      <c r="B41434" s="1355"/>
      <c r="C41434" s="1433"/>
      <c r="E41434" s="1433"/>
      <c r="K41434" s="1433"/>
      <c r="L41434" s="1334"/>
    </row>
    <row r="41435" spans="1:12" ht="24" customHeight="1">
      <c r="A41435" s="1355"/>
      <c r="B41435" s="1355"/>
      <c r="C41435" s="1433"/>
      <c r="E41435" s="1433"/>
      <c r="K41435" s="1433"/>
      <c r="L41435" s="1334"/>
    </row>
    <row r="41436" spans="1:12" ht="24" customHeight="1">
      <c r="A41436" s="1355"/>
      <c r="B41436" s="1355"/>
      <c r="C41436" s="1433"/>
      <c r="E41436" s="1433"/>
      <c r="K41436" s="1433"/>
      <c r="L41436" s="1334"/>
    </row>
    <row r="41437" spans="1:12" ht="24" customHeight="1">
      <c r="A41437" s="1355"/>
      <c r="B41437" s="1355"/>
      <c r="C41437" s="1433"/>
      <c r="E41437" s="1433"/>
      <c r="K41437" s="1433"/>
      <c r="L41437" s="1334"/>
    </row>
    <row r="41438" spans="1:12" ht="24" customHeight="1">
      <c r="A41438" s="1355"/>
      <c r="B41438" s="1355"/>
      <c r="C41438" s="1433"/>
      <c r="E41438" s="1433"/>
      <c r="K41438" s="1433"/>
      <c r="L41438" s="1334"/>
    </row>
    <row r="41439" spans="1:12" ht="24" customHeight="1">
      <c r="A41439" s="1355"/>
      <c r="B41439" s="1355"/>
      <c r="C41439" s="1433"/>
      <c r="E41439" s="1433"/>
      <c r="K41439" s="1433"/>
      <c r="L41439" s="1334"/>
    </row>
    <row r="41440" spans="1:12" ht="24" customHeight="1">
      <c r="A41440" s="1355"/>
      <c r="B41440" s="1355"/>
      <c r="C41440" s="1433"/>
      <c r="E41440" s="1433"/>
      <c r="K41440" s="1433"/>
      <c r="L41440" s="1334"/>
    </row>
    <row r="41441" spans="1:12" ht="24" customHeight="1">
      <c r="A41441" s="1355"/>
      <c r="B41441" s="1355"/>
      <c r="C41441" s="1433"/>
      <c r="E41441" s="1433"/>
      <c r="K41441" s="1433"/>
      <c r="L41441" s="1334"/>
    </row>
    <row r="41442" spans="1:12" ht="24" customHeight="1">
      <c r="A41442" s="1355"/>
      <c r="B41442" s="1355"/>
      <c r="C41442" s="1433"/>
      <c r="E41442" s="1433"/>
      <c r="K41442" s="1433"/>
      <c r="L41442" s="1334"/>
    </row>
    <row r="41443" spans="1:12" ht="24" customHeight="1">
      <c r="A41443" s="1355"/>
      <c r="B41443" s="1355"/>
      <c r="C41443" s="1433"/>
      <c r="E41443" s="1433"/>
      <c r="K41443" s="1433"/>
      <c r="L41443" s="1334"/>
    </row>
    <row r="41444" spans="1:12" ht="24" customHeight="1">
      <c r="A41444" s="1355"/>
      <c r="B41444" s="1355"/>
      <c r="C41444" s="1433"/>
      <c r="E41444" s="1433"/>
      <c r="K41444" s="1433"/>
      <c r="L41444" s="1334"/>
    </row>
    <row r="41445" spans="1:12" ht="24" customHeight="1">
      <c r="A41445" s="1355"/>
      <c r="B41445" s="1355"/>
      <c r="C41445" s="1433"/>
      <c r="E41445" s="1433"/>
      <c r="K41445" s="1433"/>
      <c r="L41445" s="1334"/>
    </row>
    <row r="41446" spans="1:12" ht="24" customHeight="1">
      <c r="A41446" s="1355"/>
      <c r="B41446" s="1355"/>
      <c r="C41446" s="1433"/>
      <c r="E41446" s="1433"/>
      <c r="K41446" s="1433"/>
      <c r="L41446" s="1334"/>
    </row>
    <row r="41447" spans="1:12" ht="24" customHeight="1">
      <c r="A41447" s="1355"/>
      <c r="B41447" s="1355"/>
      <c r="C41447" s="1433"/>
      <c r="E41447" s="1433"/>
      <c r="K41447" s="1433"/>
      <c r="L41447" s="1334"/>
    </row>
    <row r="41448" spans="1:12" ht="24" customHeight="1">
      <c r="A41448" s="1355"/>
      <c r="B41448" s="1355"/>
      <c r="C41448" s="1433"/>
      <c r="E41448" s="1433"/>
      <c r="K41448" s="1433"/>
      <c r="L41448" s="1334"/>
    </row>
    <row r="41449" spans="1:12" ht="24" customHeight="1">
      <c r="A41449" s="1355"/>
      <c r="B41449" s="1355"/>
      <c r="C41449" s="1433"/>
      <c r="E41449" s="1433"/>
      <c r="K41449" s="1433"/>
      <c r="L41449" s="1334"/>
    </row>
    <row r="41450" spans="1:12" ht="24" customHeight="1">
      <c r="A41450" s="1355"/>
      <c r="B41450" s="1355"/>
      <c r="C41450" s="1433"/>
      <c r="E41450" s="1433"/>
      <c r="K41450" s="1433"/>
      <c r="L41450" s="1334"/>
    </row>
    <row r="41451" spans="1:12" ht="24" customHeight="1">
      <c r="A41451" s="1355"/>
      <c r="B41451" s="1355"/>
      <c r="C41451" s="1433"/>
      <c r="E41451" s="1433"/>
      <c r="K41451" s="1433"/>
      <c r="L41451" s="1334"/>
    </row>
    <row r="41452" spans="1:12" ht="24" customHeight="1">
      <c r="A41452" s="1355"/>
      <c r="B41452" s="1355"/>
      <c r="C41452" s="1433"/>
      <c r="E41452" s="1433"/>
      <c r="K41452" s="1433"/>
      <c r="L41452" s="1334"/>
    </row>
    <row r="41453" spans="1:12" ht="24" customHeight="1">
      <c r="A41453" s="1355"/>
      <c r="B41453" s="1355"/>
      <c r="C41453" s="1433"/>
      <c r="E41453" s="1433"/>
      <c r="K41453" s="1433"/>
      <c r="L41453" s="1334"/>
    </row>
    <row r="41454" spans="1:12" ht="24" customHeight="1">
      <c r="A41454" s="1355"/>
      <c r="B41454" s="1355"/>
      <c r="C41454" s="1433"/>
      <c r="E41454" s="1433"/>
      <c r="K41454" s="1433"/>
      <c r="L41454" s="1334"/>
    </row>
    <row r="41455" spans="1:12" ht="24" customHeight="1">
      <c r="A41455" s="1355"/>
      <c r="B41455" s="1355"/>
      <c r="C41455" s="1433"/>
      <c r="E41455" s="1433"/>
      <c r="K41455" s="1433"/>
      <c r="L41455" s="1334"/>
    </row>
    <row r="41456" spans="1:12" ht="24" customHeight="1">
      <c r="A41456" s="1355"/>
      <c r="B41456" s="1355"/>
      <c r="C41456" s="1433"/>
      <c r="E41456" s="1433"/>
      <c r="K41456" s="1433"/>
      <c r="L41456" s="1334"/>
    </row>
    <row r="41457" spans="1:12" ht="24" customHeight="1">
      <c r="A41457" s="1355"/>
      <c r="B41457" s="1355"/>
      <c r="C41457" s="1433"/>
      <c r="E41457" s="1433"/>
      <c r="K41457" s="1433"/>
      <c r="L41457" s="1334"/>
    </row>
    <row r="41458" spans="1:12" ht="24" customHeight="1">
      <c r="A41458" s="1355"/>
      <c r="B41458" s="1355"/>
      <c r="C41458" s="1433"/>
      <c r="E41458" s="1433"/>
      <c r="K41458" s="1433"/>
      <c r="L41458" s="1334"/>
    </row>
    <row r="41459" spans="1:12" ht="24" customHeight="1">
      <c r="A41459" s="1355"/>
      <c r="B41459" s="1355"/>
      <c r="C41459" s="1433"/>
      <c r="E41459" s="1433"/>
      <c r="K41459" s="1433"/>
      <c r="L41459" s="1334"/>
    </row>
    <row r="41460" spans="1:12" ht="24" customHeight="1">
      <c r="A41460" s="1355"/>
      <c r="B41460" s="1355"/>
      <c r="C41460" s="1433"/>
      <c r="E41460" s="1433"/>
      <c r="K41460" s="1433"/>
      <c r="L41460" s="1334"/>
    </row>
    <row r="41461" spans="1:12" ht="24" customHeight="1">
      <c r="A41461" s="1355"/>
      <c r="B41461" s="1355"/>
      <c r="C41461" s="1433"/>
      <c r="E41461" s="1433"/>
      <c r="K41461" s="1433"/>
      <c r="L41461" s="1334"/>
    </row>
    <row r="41462" spans="1:12" ht="24" customHeight="1">
      <c r="A41462" s="1355"/>
      <c r="B41462" s="1355"/>
      <c r="C41462" s="1433"/>
      <c r="E41462" s="1433"/>
      <c r="K41462" s="1433"/>
      <c r="L41462" s="1334"/>
    </row>
    <row r="41463" spans="1:12" ht="24" customHeight="1">
      <c r="A41463" s="1355"/>
      <c r="B41463" s="1355"/>
      <c r="C41463" s="1433"/>
      <c r="E41463" s="1433"/>
      <c r="K41463" s="1433"/>
      <c r="L41463" s="1334"/>
    </row>
    <row r="41464" spans="1:12" ht="24" customHeight="1">
      <c r="A41464" s="1355"/>
      <c r="B41464" s="1355"/>
      <c r="C41464" s="1433"/>
      <c r="E41464" s="1433"/>
      <c r="K41464" s="1433"/>
      <c r="L41464" s="1334"/>
    </row>
    <row r="41465" spans="1:12" ht="24" customHeight="1">
      <c r="A41465" s="1355"/>
      <c r="B41465" s="1355"/>
      <c r="C41465" s="1433"/>
      <c r="E41465" s="1433"/>
      <c r="K41465" s="1433"/>
      <c r="L41465" s="1334"/>
    </row>
    <row r="41466" spans="1:12" ht="24" customHeight="1">
      <c r="A41466" s="1355"/>
      <c r="B41466" s="1355"/>
      <c r="C41466" s="1433"/>
      <c r="E41466" s="1433"/>
      <c r="K41466" s="1433"/>
      <c r="L41466" s="1334"/>
    </row>
    <row r="41467" spans="1:12" ht="24" customHeight="1">
      <c r="A41467" s="1355"/>
      <c r="B41467" s="1355"/>
      <c r="C41467" s="1433"/>
      <c r="E41467" s="1433"/>
      <c r="K41467" s="1433"/>
      <c r="L41467" s="1334"/>
    </row>
    <row r="41468" spans="1:12" ht="24" customHeight="1">
      <c r="A41468" s="1355"/>
      <c r="B41468" s="1355"/>
      <c r="C41468" s="1433"/>
      <c r="E41468" s="1433"/>
      <c r="K41468" s="1433"/>
      <c r="L41468" s="1334"/>
    </row>
    <row r="41469" spans="1:12" ht="24" customHeight="1">
      <c r="A41469" s="1355"/>
      <c r="B41469" s="1355"/>
      <c r="C41469" s="1433"/>
      <c r="E41469" s="1433"/>
      <c r="K41469" s="1433"/>
      <c r="L41469" s="1334"/>
    </row>
    <row r="41470" spans="1:12" ht="24" customHeight="1">
      <c r="A41470" s="1355"/>
      <c r="B41470" s="1355"/>
      <c r="C41470" s="1433"/>
      <c r="E41470" s="1433"/>
      <c r="K41470" s="1433"/>
      <c r="L41470" s="1334"/>
    </row>
    <row r="41471" spans="1:12" ht="24" customHeight="1">
      <c r="A41471" s="1355"/>
      <c r="B41471" s="1355"/>
      <c r="C41471" s="1433"/>
      <c r="E41471" s="1433"/>
      <c r="K41471" s="1433"/>
      <c r="L41471" s="1334"/>
    </row>
    <row r="41472" spans="1:12" ht="24" customHeight="1">
      <c r="A41472" s="1355"/>
      <c r="B41472" s="1355"/>
      <c r="C41472" s="1433"/>
      <c r="E41472" s="1433"/>
      <c r="K41472" s="1433"/>
      <c r="L41472" s="1334"/>
    </row>
    <row r="41473" spans="1:12" ht="24" customHeight="1">
      <c r="A41473" s="1355"/>
      <c r="B41473" s="1355"/>
      <c r="C41473" s="1433"/>
      <c r="E41473" s="1433"/>
      <c r="K41473" s="1433"/>
      <c r="L41473" s="1334"/>
    </row>
    <row r="41474" spans="1:12" ht="24" customHeight="1">
      <c r="A41474" s="1355"/>
      <c r="B41474" s="1355"/>
      <c r="C41474" s="1433"/>
      <c r="E41474" s="1433"/>
      <c r="K41474" s="1433"/>
      <c r="L41474" s="1334"/>
    </row>
    <row r="41475" spans="1:12" ht="24" customHeight="1">
      <c r="A41475" s="1355"/>
      <c r="B41475" s="1355"/>
      <c r="C41475" s="1433"/>
      <c r="E41475" s="1433"/>
      <c r="K41475" s="1433"/>
      <c r="L41475" s="1334"/>
    </row>
    <row r="41476" spans="1:12" ht="24" customHeight="1">
      <c r="A41476" s="1355"/>
      <c r="B41476" s="1355"/>
      <c r="C41476" s="1433"/>
      <c r="E41476" s="1433"/>
      <c r="K41476" s="1433"/>
      <c r="L41476" s="1334"/>
    </row>
    <row r="41477" spans="1:12" ht="24" customHeight="1">
      <c r="A41477" s="1355"/>
      <c r="B41477" s="1355"/>
      <c r="C41477" s="1433"/>
      <c r="E41477" s="1433"/>
      <c r="K41477" s="1433"/>
      <c r="L41477" s="1334"/>
    </row>
    <row r="41478" spans="1:12" ht="24" customHeight="1">
      <c r="A41478" s="1355"/>
      <c r="B41478" s="1355"/>
      <c r="C41478" s="1433"/>
      <c r="E41478" s="1433"/>
      <c r="K41478" s="1433"/>
      <c r="L41478" s="1334"/>
    </row>
    <row r="41479" spans="1:12" ht="24" customHeight="1">
      <c r="A41479" s="1355"/>
      <c r="B41479" s="1355"/>
      <c r="C41479" s="1433"/>
      <c r="E41479" s="1433"/>
      <c r="K41479" s="1433"/>
      <c r="L41479" s="1334"/>
    </row>
    <row r="41480" spans="1:12" ht="24" customHeight="1">
      <c r="A41480" s="1355"/>
      <c r="B41480" s="1355"/>
      <c r="C41480" s="1433"/>
      <c r="E41480" s="1433"/>
      <c r="K41480" s="1433"/>
      <c r="L41480" s="1334"/>
    </row>
    <row r="41481" spans="1:12" ht="24" customHeight="1">
      <c r="A41481" s="1355"/>
      <c r="B41481" s="1355"/>
      <c r="C41481" s="1433"/>
      <c r="E41481" s="1433"/>
      <c r="K41481" s="1433"/>
      <c r="L41481" s="1334"/>
    </row>
    <row r="41482" spans="1:12" ht="24" customHeight="1">
      <c r="A41482" s="1355"/>
      <c r="B41482" s="1355"/>
      <c r="C41482" s="1433"/>
      <c r="E41482" s="1433"/>
      <c r="K41482" s="1433"/>
      <c r="L41482" s="1334"/>
    </row>
    <row r="41483" spans="1:12" ht="24" customHeight="1">
      <c r="A41483" s="1355"/>
      <c r="B41483" s="1355"/>
      <c r="C41483" s="1433"/>
      <c r="E41483" s="1433"/>
      <c r="K41483" s="1433"/>
      <c r="L41483" s="1334"/>
    </row>
    <row r="41484" spans="1:12" ht="24" customHeight="1">
      <c r="A41484" s="1355"/>
      <c r="B41484" s="1355"/>
      <c r="C41484" s="1433"/>
      <c r="E41484" s="1433"/>
      <c r="K41484" s="1433"/>
      <c r="L41484" s="1334"/>
    </row>
    <row r="41485" spans="1:12" ht="24" customHeight="1">
      <c r="A41485" s="1355"/>
      <c r="B41485" s="1355"/>
      <c r="C41485" s="1433"/>
      <c r="E41485" s="1433"/>
      <c r="K41485" s="1433"/>
      <c r="L41485" s="1334"/>
    </row>
    <row r="41486" spans="1:12" ht="24" customHeight="1">
      <c r="A41486" s="1355"/>
      <c r="B41486" s="1355"/>
      <c r="C41486" s="1433"/>
      <c r="E41486" s="1433"/>
      <c r="K41486" s="1433"/>
      <c r="L41486" s="1334"/>
    </row>
    <row r="41487" spans="1:12" ht="24" customHeight="1">
      <c r="A41487" s="1355"/>
      <c r="B41487" s="1355"/>
      <c r="C41487" s="1433"/>
      <c r="E41487" s="1433"/>
      <c r="K41487" s="1433"/>
      <c r="L41487" s="1334"/>
    </row>
    <row r="41488" spans="1:12" ht="24" customHeight="1">
      <c r="A41488" s="1355"/>
      <c r="B41488" s="1355"/>
      <c r="C41488" s="1433"/>
      <c r="E41488" s="1433"/>
      <c r="K41488" s="1433"/>
      <c r="L41488" s="1334"/>
    </row>
    <row r="41489" spans="1:12" ht="24" customHeight="1">
      <c r="A41489" s="1355"/>
      <c r="B41489" s="1355"/>
      <c r="C41489" s="1433"/>
      <c r="E41489" s="1433"/>
      <c r="K41489" s="1433"/>
      <c r="L41489" s="1334"/>
    </row>
    <row r="41490" spans="1:12" ht="24" customHeight="1">
      <c r="A41490" s="1355"/>
      <c r="B41490" s="1355"/>
      <c r="C41490" s="1433"/>
      <c r="E41490" s="1433"/>
      <c r="K41490" s="1433"/>
      <c r="L41490" s="1334"/>
    </row>
    <row r="41491" spans="1:12" ht="24" customHeight="1">
      <c r="A41491" s="1355"/>
      <c r="B41491" s="1355"/>
      <c r="C41491" s="1433"/>
      <c r="E41491" s="1433"/>
      <c r="K41491" s="1433"/>
      <c r="L41491" s="1334"/>
    </row>
    <row r="41492" spans="1:12" ht="24" customHeight="1">
      <c r="A41492" s="1355"/>
      <c r="B41492" s="1355"/>
      <c r="C41492" s="1433"/>
      <c r="E41492" s="1433"/>
      <c r="K41492" s="1433"/>
      <c r="L41492" s="1334"/>
    </row>
    <row r="41493" spans="1:12" ht="24" customHeight="1">
      <c r="A41493" s="1355"/>
      <c r="B41493" s="1355"/>
      <c r="C41493" s="1433"/>
      <c r="E41493" s="1433"/>
      <c r="K41493" s="1433"/>
      <c r="L41493" s="1334"/>
    </row>
    <row r="41494" spans="1:12" ht="24" customHeight="1">
      <c r="A41494" s="1355"/>
      <c r="B41494" s="1355"/>
      <c r="C41494" s="1433"/>
      <c r="E41494" s="1433"/>
      <c r="K41494" s="1433"/>
      <c r="L41494" s="1334"/>
    </row>
    <row r="41495" spans="1:12" ht="24" customHeight="1">
      <c r="A41495" s="1355"/>
      <c r="B41495" s="1355"/>
      <c r="C41495" s="1433"/>
      <c r="E41495" s="1433"/>
      <c r="K41495" s="1433"/>
      <c r="L41495" s="1334"/>
    </row>
    <row r="41496" spans="1:12" ht="24" customHeight="1">
      <c r="A41496" s="1355"/>
      <c r="B41496" s="1355"/>
      <c r="C41496" s="1433"/>
      <c r="E41496" s="1433"/>
      <c r="K41496" s="1433"/>
      <c r="L41496" s="1334"/>
    </row>
    <row r="41497" spans="1:12" ht="24" customHeight="1">
      <c r="A41497" s="1355"/>
      <c r="B41497" s="1355"/>
      <c r="C41497" s="1433"/>
      <c r="E41497" s="1433"/>
      <c r="K41497" s="1433"/>
      <c r="L41497" s="1334"/>
    </row>
    <row r="41498" spans="1:12" ht="24" customHeight="1">
      <c r="A41498" s="1355"/>
      <c r="B41498" s="1355"/>
      <c r="C41498" s="1433"/>
      <c r="E41498" s="1433"/>
      <c r="K41498" s="1433"/>
      <c r="L41498" s="1334"/>
    </row>
    <row r="41499" spans="1:12" ht="24" customHeight="1">
      <c r="A41499" s="1355"/>
      <c r="B41499" s="1355"/>
      <c r="C41499" s="1433"/>
      <c r="E41499" s="1433"/>
      <c r="K41499" s="1433"/>
      <c r="L41499" s="1334"/>
    </row>
    <row r="41500" spans="1:12" ht="24" customHeight="1">
      <c r="A41500" s="1355"/>
      <c r="B41500" s="1355"/>
      <c r="C41500" s="1433"/>
      <c r="E41500" s="1433"/>
      <c r="K41500" s="1433"/>
      <c r="L41500" s="1334"/>
    </row>
    <row r="41501" spans="1:12" ht="24" customHeight="1">
      <c r="A41501" s="1355"/>
      <c r="B41501" s="1355"/>
      <c r="C41501" s="1433"/>
      <c r="E41501" s="1433"/>
      <c r="K41501" s="1433"/>
      <c r="L41501" s="1334"/>
    </row>
    <row r="41502" spans="1:12" ht="24" customHeight="1">
      <c r="A41502" s="1355"/>
      <c r="B41502" s="1355"/>
      <c r="C41502" s="1433"/>
      <c r="E41502" s="1433"/>
      <c r="K41502" s="1433"/>
      <c r="L41502" s="1334"/>
    </row>
    <row r="41503" spans="1:12" ht="24" customHeight="1">
      <c r="A41503" s="1355"/>
      <c r="B41503" s="1355"/>
      <c r="C41503" s="1433"/>
      <c r="E41503" s="1433"/>
      <c r="K41503" s="1433"/>
      <c r="L41503" s="1334"/>
    </row>
    <row r="41504" spans="1:12" ht="24" customHeight="1">
      <c r="A41504" s="1355"/>
      <c r="B41504" s="1355"/>
      <c r="C41504" s="1433"/>
      <c r="E41504" s="1433"/>
      <c r="K41504" s="1433"/>
      <c r="L41504" s="1334"/>
    </row>
    <row r="41505" spans="1:12" ht="24" customHeight="1">
      <c r="A41505" s="1355"/>
      <c r="B41505" s="1355"/>
      <c r="C41505" s="1433"/>
      <c r="E41505" s="1433"/>
      <c r="K41505" s="1433"/>
      <c r="L41505" s="1334"/>
    </row>
    <row r="41506" spans="1:12" ht="24" customHeight="1">
      <c r="A41506" s="1355"/>
      <c r="B41506" s="1355"/>
      <c r="C41506" s="1433"/>
      <c r="E41506" s="1433"/>
      <c r="K41506" s="1433"/>
      <c r="L41506" s="1334"/>
    </row>
    <row r="41507" spans="1:12" ht="24" customHeight="1">
      <c r="A41507" s="1355"/>
      <c r="B41507" s="1355"/>
      <c r="C41507" s="1433"/>
      <c r="E41507" s="1433"/>
      <c r="K41507" s="1433"/>
      <c r="L41507" s="1334"/>
    </row>
    <row r="41508" spans="1:12" ht="24" customHeight="1">
      <c r="A41508" s="1355"/>
      <c r="B41508" s="1355"/>
      <c r="C41508" s="1433"/>
      <c r="E41508" s="1433"/>
      <c r="K41508" s="1433"/>
      <c r="L41508" s="1334"/>
    </row>
    <row r="41509" spans="1:12" ht="24" customHeight="1">
      <c r="A41509" s="1355"/>
      <c r="B41509" s="1355"/>
      <c r="C41509" s="1433"/>
      <c r="E41509" s="1433"/>
      <c r="K41509" s="1433"/>
      <c r="L41509" s="1334"/>
    </row>
    <row r="41510" spans="1:12" ht="24" customHeight="1">
      <c r="A41510" s="1355"/>
      <c r="B41510" s="1355"/>
      <c r="C41510" s="1433"/>
      <c r="E41510" s="1433"/>
      <c r="K41510" s="1433"/>
      <c r="L41510" s="1334"/>
    </row>
    <row r="41511" spans="1:12" ht="24" customHeight="1">
      <c r="A41511" s="1355"/>
      <c r="B41511" s="1355"/>
      <c r="C41511" s="1433"/>
      <c r="E41511" s="1433"/>
      <c r="K41511" s="1433"/>
      <c r="L41511" s="1334"/>
    </row>
    <row r="41512" spans="1:12" ht="24" customHeight="1">
      <c r="A41512" s="1355"/>
      <c r="B41512" s="1355"/>
      <c r="C41512" s="1433"/>
      <c r="E41512" s="1433"/>
      <c r="K41512" s="1433"/>
      <c r="L41512" s="1334"/>
    </row>
    <row r="41513" spans="1:12" ht="24" customHeight="1">
      <c r="A41513" s="1355"/>
      <c r="B41513" s="1355"/>
      <c r="C41513" s="1433"/>
      <c r="E41513" s="1433"/>
      <c r="K41513" s="1433"/>
      <c r="L41513" s="1334"/>
    </row>
    <row r="41514" spans="1:12" ht="24" customHeight="1">
      <c r="A41514" s="1355"/>
      <c r="B41514" s="1355"/>
      <c r="C41514" s="1433"/>
      <c r="E41514" s="1433"/>
      <c r="K41514" s="1433"/>
      <c r="L41514" s="1334"/>
    </row>
    <row r="41515" spans="1:12" ht="24" customHeight="1">
      <c r="A41515" s="1355"/>
      <c r="B41515" s="1355"/>
      <c r="C41515" s="1433"/>
      <c r="E41515" s="1433"/>
      <c r="K41515" s="1433"/>
      <c r="L41515" s="1334"/>
    </row>
    <row r="41516" spans="1:12" ht="24" customHeight="1">
      <c r="A41516" s="1355"/>
      <c r="B41516" s="1355"/>
      <c r="C41516" s="1433"/>
      <c r="E41516" s="1433"/>
      <c r="K41516" s="1433"/>
      <c r="L41516" s="1334"/>
    </row>
    <row r="41517" spans="1:12" ht="24" customHeight="1">
      <c r="A41517" s="1355"/>
      <c r="B41517" s="1355"/>
      <c r="C41517" s="1433"/>
      <c r="E41517" s="1433"/>
      <c r="K41517" s="1433"/>
      <c r="L41517" s="1334"/>
    </row>
    <row r="41518" spans="1:12" ht="24" customHeight="1">
      <c r="A41518" s="1355"/>
      <c r="B41518" s="1355"/>
      <c r="C41518" s="1433"/>
      <c r="E41518" s="1433"/>
      <c r="K41518" s="1433"/>
      <c r="L41518" s="1334"/>
    </row>
    <row r="41519" spans="1:12" ht="24" customHeight="1">
      <c r="A41519" s="1355"/>
      <c r="B41519" s="1355"/>
      <c r="C41519" s="1433"/>
      <c r="E41519" s="1433"/>
      <c r="K41519" s="1433"/>
      <c r="L41519" s="1334"/>
    </row>
    <row r="41520" spans="1:12" ht="24" customHeight="1">
      <c r="A41520" s="1355"/>
      <c r="B41520" s="1355"/>
      <c r="C41520" s="1433"/>
      <c r="E41520" s="1433"/>
      <c r="K41520" s="1433"/>
      <c r="L41520" s="1334"/>
    </row>
    <row r="41521" spans="1:12" ht="24" customHeight="1">
      <c r="A41521" s="1355"/>
      <c r="B41521" s="1355"/>
      <c r="C41521" s="1433"/>
      <c r="E41521" s="1433"/>
      <c r="K41521" s="1433"/>
      <c r="L41521" s="1334"/>
    </row>
    <row r="41522" spans="1:12" ht="24" customHeight="1">
      <c r="A41522" s="1355"/>
      <c r="B41522" s="1355"/>
      <c r="C41522" s="1433"/>
      <c r="E41522" s="1433"/>
      <c r="K41522" s="1433"/>
      <c r="L41522" s="1334"/>
    </row>
    <row r="41523" spans="1:12" ht="24" customHeight="1">
      <c r="A41523" s="1355"/>
      <c r="B41523" s="1355"/>
      <c r="C41523" s="1433"/>
      <c r="E41523" s="1433"/>
      <c r="K41523" s="1433"/>
      <c r="L41523" s="1334"/>
    </row>
    <row r="41524" spans="1:12" ht="24" customHeight="1">
      <c r="A41524" s="1355"/>
      <c r="B41524" s="1355"/>
      <c r="C41524" s="1433"/>
      <c r="E41524" s="1433"/>
      <c r="K41524" s="1433"/>
      <c r="L41524" s="1334"/>
    </row>
    <row r="41525" spans="1:12" ht="24" customHeight="1">
      <c r="A41525" s="1355"/>
      <c r="B41525" s="1355"/>
      <c r="C41525" s="1433"/>
      <c r="E41525" s="1433"/>
      <c r="K41525" s="1433"/>
      <c r="L41525" s="1334"/>
    </row>
    <row r="41526" spans="1:12" ht="24" customHeight="1">
      <c r="A41526" s="1355"/>
      <c r="B41526" s="1355"/>
      <c r="C41526" s="1433"/>
      <c r="E41526" s="1433"/>
      <c r="K41526" s="1433"/>
      <c r="L41526" s="1334"/>
    </row>
    <row r="41527" spans="1:12" ht="24" customHeight="1">
      <c r="A41527" s="1355"/>
      <c r="B41527" s="1355"/>
      <c r="C41527" s="1433"/>
      <c r="E41527" s="1433"/>
      <c r="K41527" s="1433"/>
      <c r="L41527" s="1334"/>
    </row>
    <row r="41528" spans="1:12" ht="24" customHeight="1">
      <c r="A41528" s="1355"/>
      <c r="B41528" s="1355"/>
      <c r="C41528" s="1433"/>
      <c r="E41528" s="1433"/>
      <c r="K41528" s="1433"/>
      <c r="L41528" s="1334"/>
    </row>
    <row r="41529" spans="1:12" ht="24" customHeight="1">
      <c r="A41529" s="1355"/>
      <c r="B41529" s="1355"/>
      <c r="C41529" s="1433"/>
      <c r="E41529" s="1433"/>
      <c r="K41529" s="1433"/>
      <c r="L41529" s="1334"/>
    </row>
    <row r="41530" spans="1:12" ht="24" customHeight="1">
      <c r="A41530" s="1355"/>
      <c r="B41530" s="1355"/>
      <c r="C41530" s="1433"/>
      <c r="E41530" s="1433"/>
      <c r="K41530" s="1433"/>
      <c r="L41530" s="1334"/>
    </row>
    <row r="41531" spans="1:12" ht="24" customHeight="1">
      <c r="A41531" s="1355"/>
      <c r="B41531" s="1355"/>
      <c r="C41531" s="1433"/>
      <c r="E41531" s="1433"/>
      <c r="K41531" s="1433"/>
      <c r="L41531" s="1334"/>
    </row>
    <row r="41532" spans="1:12" ht="24" customHeight="1">
      <c r="A41532" s="1355"/>
      <c r="B41532" s="1355"/>
      <c r="C41532" s="1433"/>
      <c r="E41532" s="1433"/>
      <c r="K41532" s="1433"/>
      <c r="L41532" s="1334"/>
    </row>
    <row r="41533" spans="1:12" ht="24" customHeight="1">
      <c r="A41533" s="1355"/>
      <c r="B41533" s="1355"/>
      <c r="C41533" s="1433"/>
      <c r="E41533" s="1433"/>
      <c r="K41533" s="1433"/>
      <c r="L41533" s="1334"/>
    </row>
    <row r="41534" spans="1:12" ht="24" customHeight="1">
      <c r="A41534" s="1355"/>
      <c r="B41534" s="1355"/>
      <c r="C41534" s="1433"/>
      <c r="E41534" s="1433"/>
      <c r="K41534" s="1433"/>
      <c r="L41534" s="1334"/>
    </row>
    <row r="41535" spans="1:12" ht="24" customHeight="1">
      <c r="A41535" s="1355"/>
      <c r="B41535" s="1355"/>
      <c r="C41535" s="1433"/>
      <c r="E41535" s="1433"/>
      <c r="K41535" s="1433"/>
      <c r="L41535" s="1334"/>
    </row>
    <row r="41536" spans="1:12" ht="24" customHeight="1">
      <c r="A41536" s="1355"/>
      <c r="B41536" s="1355"/>
      <c r="C41536" s="1433"/>
      <c r="E41536" s="1433"/>
      <c r="K41536" s="1433"/>
      <c r="L41536" s="1334"/>
    </row>
    <row r="41537" spans="1:12" ht="24" customHeight="1">
      <c r="A41537" s="1355"/>
      <c r="B41537" s="1355"/>
      <c r="C41537" s="1433"/>
      <c r="E41537" s="1433"/>
      <c r="K41537" s="1433"/>
      <c r="L41537" s="1334"/>
    </row>
    <row r="41538" spans="1:12" ht="24" customHeight="1">
      <c r="A41538" s="1355"/>
      <c r="B41538" s="1355"/>
      <c r="C41538" s="1433"/>
      <c r="E41538" s="1433"/>
      <c r="K41538" s="1433"/>
      <c r="L41538" s="1334"/>
    </row>
    <row r="41539" spans="1:12" ht="24" customHeight="1">
      <c r="A41539" s="1355"/>
      <c r="B41539" s="1355"/>
      <c r="C41539" s="1433"/>
      <c r="E41539" s="1433"/>
      <c r="K41539" s="1433"/>
      <c r="L41539" s="1334"/>
    </row>
    <row r="41540" spans="1:12" ht="24" customHeight="1">
      <c r="A41540" s="1355"/>
      <c r="B41540" s="1355"/>
      <c r="C41540" s="1433"/>
      <c r="E41540" s="1433"/>
      <c r="K41540" s="1433"/>
      <c r="L41540" s="1334"/>
    </row>
    <row r="41541" spans="1:12" ht="24" customHeight="1">
      <c r="A41541" s="1355"/>
      <c r="B41541" s="1355"/>
      <c r="C41541" s="1433"/>
      <c r="E41541" s="1433"/>
      <c r="K41541" s="1433"/>
      <c r="L41541" s="1334"/>
    </row>
    <row r="41542" spans="1:12" ht="24" customHeight="1">
      <c r="A41542" s="1355"/>
      <c r="B41542" s="1355"/>
      <c r="C41542" s="1433"/>
      <c r="E41542" s="1433"/>
      <c r="K41542" s="1433"/>
      <c r="L41542" s="1334"/>
    </row>
    <row r="41543" spans="1:12" ht="24" customHeight="1">
      <c r="A41543" s="1355"/>
      <c r="B41543" s="1355"/>
      <c r="C41543" s="1433"/>
      <c r="E41543" s="1433"/>
      <c r="K41543" s="1433"/>
      <c r="L41543" s="1334"/>
    </row>
    <row r="41544" spans="1:12" ht="24" customHeight="1">
      <c r="A41544" s="1355"/>
      <c r="B41544" s="1355"/>
      <c r="C41544" s="1433"/>
      <c r="E41544" s="1433"/>
      <c r="K41544" s="1433"/>
      <c r="L41544" s="1334"/>
    </row>
    <row r="41545" spans="1:12" ht="24" customHeight="1">
      <c r="A41545" s="1355"/>
      <c r="B41545" s="1355"/>
      <c r="C41545" s="1433"/>
      <c r="E41545" s="1433"/>
      <c r="K41545" s="1433"/>
      <c r="L41545" s="1334"/>
    </row>
    <row r="41546" spans="1:12" ht="24" customHeight="1">
      <c r="A41546" s="1355"/>
      <c r="B41546" s="1355"/>
      <c r="C41546" s="1433"/>
      <c r="E41546" s="1433"/>
      <c r="K41546" s="1433"/>
      <c r="L41546" s="1334"/>
    </row>
    <row r="41547" spans="1:12" ht="24" customHeight="1">
      <c r="A41547" s="1355"/>
      <c r="B41547" s="1355"/>
      <c r="C41547" s="1433"/>
      <c r="E41547" s="1433"/>
      <c r="K41547" s="1433"/>
      <c r="L41547" s="1334"/>
    </row>
    <row r="41548" spans="1:12" ht="24" customHeight="1">
      <c r="A41548" s="1355"/>
      <c r="B41548" s="1355"/>
      <c r="C41548" s="1433"/>
      <c r="E41548" s="1433"/>
      <c r="K41548" s="1433"/>
      <c r="L41548" s="1334"/>
    </row>
    <row r="41549" spans="1:12" ht="24" customHeight="1">
      <c r="A41549" s="1355"/>
      <c r="B41549" s="1355"/>
      <c r="C41549" s="1433"/>
      <c r="E41549" s="1433"/>
      <c r="K41549" s="1433"/>
      <c r="L41549" s="1334"/>
    </row>
    <row r="41550" spans="1:12" ht="24" customHeight="1">
      <c r="A41550" s="1355"/>
      <c r="B41550" s="1355"/>
      <c r="C41550" s="1433"/>
      <c r="E41550" s="1433"/>
      <c r="K41550" s="1433"/>
      <c r="L41550" s="1334"/>
    </row>
    <row r="41551" spans="1:12" ht="24" customHeight="1">
      <c r="A41551" s="1355"/>
      <c r="B41551" s="1355"/>
      <c r="C41551" s="1433"/>
      <c r="E41551" s="1433"/>
      <c r="K41551" s="1433"/>
      <c r="L41551" s="1334"/>
    </row>
    <row r="41552" spans="1:12" ht="24" customHeight="1">
      <c r="A41552" s="1355"/>
      <c r="B41552" s="1355"/>
      <c r="C41552" s="1433"/>
      <c r="E41552" s="1433"/>
      <c r="K41552" s="1433"/>
      <c r="L41552" s="1334"/>
    </row>
    <row r="41553" spans="1:12" ht="24" customHeight="1">
      <c r="A41553" s="1355"/>
      <c r="B41553" s="1355"/>
      <c r="C41553" s="1433"/>
      <c r="E41553" s="1433"/>
      <c r="K41553" s="1433"/>
      <c r="L41553" s="1334"/>
    </row>
    <row r="41554" spans="1:12" ht="24" customHeight="1">
      <c r="A41554" s="1355"/>
      <c r="B41554" s="1355"/>
      <c r="C41554" s="1433"/>
      <c r="E41554" s="1433"/>
      <c r="K41554" s="1433"/>
      <c r="L41554" s="1334"/>
    </row>
    <row r="41555" spans="1:12" ht="24" customHeight="1">
      <c r="A41555" s="1355"/>
      <c r="B41555" s="1355"/>
      <c r="C41555" s="1433"/>
      <c r="E41555" s="1433"/>
      <c r="K41555" s="1433"/>
      <c r="L41555" s="1334"/>
    </row>
    <row r="41556" spans="1:12" ht="24" customHeight="1">
      <c r="A41556" s="1355"/>
      <c r="B41556" s="1355"/>
      <c r="C41556" s="1433"/>
      <c r="E41556" s="1433"/>
      <c r="K41556" s="1433"/>
      <c r="L41556" s="1334"/>
    </row>
    <row r="41557" spans="1:12" ht="24" customHeight="1">
      <c r="A41557" s="1355"/>
      <c r="B41557" s="1355"/>
      <c r="C41557" s="1433"/>
      <c r="E41557" s="1433"/>
      <c r="K41557" s="1433"/>
      <c r="L41557" s="1334"/>
    </row>
    <row r="41558" spans="1:12" ht="24" customHeight="1">
      <c r="A41558" s="1355"/>
      <c r="B41558" s="1355"/>
      <c r="C41558" s="1433"/>
      <c r="E41558" s="1433"/>
      <c r="K41558" s="1433"/>
      <c r="L41558" s="1334"/>
    </row>
    <row r="41559" spans="1:12" ht="24" customHeight="1">
      <c r="A41559" s="1355"/>
      <c r="B41559" s="1355"/>
      <c r="C41559" s="1433"/>
      <c r="E41559" s="1433"/>
      <c r="K41559" s="1433"/>
      <c r="L41559" s="1334"/>
    </row>
    <row r="41560" spans="1:12" ht="24" customHeight="1">
      <c r="A41560" s="1355"/>
      <c r="B41560" s="1355"/>
      <c r="C41560" s="1433"/>
      <c r="E41560" s="1433"/>
      <c r="K41560" s="1433"/>
      <c r="L41560" s="1334"/>
    </row>
    <row r="41561" spans="1:12" ht="24" customHeight="1">
      <c r="A41561" s="1355"/>
      <c r="B41561" s="1355"/>
      <c r="C41561" s="1433"/>
      <c r="E41561" s="1433"/>
      <c r="K41561" s="1433"/>
      <c r="L41561" s="1334"/>
    </row>
    <row r="41562" spans="1:12" ht="24" customHeight="1">
      <c r="A41562" s="1355"/>
      <c r="B41562" s="1355"/>
      <c r="C41562" s="1433"/>
      <c r="E41562" s="1433"/>
      <c r="K41562" s="1433"/>
      <c r="L41562" s="1334"/>
    </row>
    <row r="41563" spans="1:12" ht="24" customHeight="1">
      <c r="A41563" s="1355"/>
      <c r="B41563" s="1355"/>
      <c r="C41563" s="1433"/>
      <c r="E41563" s="1433"/>
      <c r="K41563" s="1433"/>
      <c r="L41563" s="1334"/>
    </row>
    <row r="41564" spans="1:12" ht="24" customHeight="1">
      <c r="A41564" s="1355"/>
      <c r="B41564" s="1355"/>
      <c r="C41564" s="1433"/>
      <c r="E41564" s="1433"/>
      <c r="K41564" s="1433"/>
      <c r="L41564" s="1334"/>
    </row>
    <row r="41565" spans="1:12" ht="24" customHeight="1">
      <c r="A41565" s="1355"/>
      <c r="B41565" s="1355"/>
      <c r="C41565" s="1433"/>
      <c r="E41565" s="1433"/>
      <c r="K41565" s="1433"/>
      <c r="L41565" s="1334"/>
    </row>
    <row r="41566" spans="1:12" ht="24" customHeight="1">
      <c r="A41566" s="1355"/>
      <c r="B41566" s="1355"/>
      <c r="C41566" s="1433"/>
      <c r="E41566" s="1433"/>
      <c r="K41566" s="1433"/>
      <c r="L41566" s="1334"/>
    </row>
    <row r="41567" spans="1:12" ht="24" customHeight="1">
      <c r="A41567" s="1355"/>
      <c r="B41567" s="1355"/>
      <c r="C41567" s="1433"/>
      <c r="E41567" s="1433"/>
      <c r="K41567" s="1433"/>
      <c r="L41567" s="1334"/>
    </row>
    <row r="41568" spans="1:12" ht="24" customHeight="1">
      <c r="A41568" s="1355"/>
      <c r="B41568" s="1355"/>
      <c r="C41568" s="1433"/>
      <c r="E41568" s="1433"/>
      <c r="K41568" s="1433"/>
      <c r="L41568" s="1334"/>
    </row>
    <row r="41569" spans="1:12" ht="24" customHeight="1">
      <c r="A41569" s="1355"/>
      <c r="B41569" s="1355"/>
      <c r="C41569" s="1433"/>
      <c r="E41569" s="1433"/>
      <c r="K41569" s="1433"/>
      <c r="L41569" s="1334"/>
    </row>
    <row r="41570" spans="1:12" ht="24" customHeight="1">
      <c r="A41570" s="1355"/>
      <c r="B41570" s="1355"/>
      <c r="C41570" s="1433"/>
      <c r="E41570" s="1433"/>
      <c r="K41570" s="1433"/>
      <c r="L41570" s="1334"/>
    </row>
    <row r="41571" spans="1:12" ht="24" customHeight="1">
      <c r="A41571" s="1355"/>
      <c r="B41571" s="1355"/>
      <c r="C41571" s="1433"/>
      <c r="E41571" s="1433"/>
      <c r="K41571" s="1433"/>
      <c r="L41571" s="1334"/>
    </row>
    <row r="41572" spans="1:12" ht="24" customHeight="1">
      <c r="A41572" s="1355"/>
      <c r="B41572" s="1355"/>
      <c r="C41572" s="1433"/>
      <c r="E41572" s="1433"/>
      <c r="K41572" s="1433"/>
      <c r="L41572" s="1334"/>
    </row>
    <row r="41573" spans="1:12" ht="24" customHeight="1">
      <c r="A41573" s="1355"/>
      <c r="B41573" s="1355"/>
      <c r="C41573" s="1433"/>
      <c r="E41573" s="1433"/>
      <c r="K41573" s="1433"/>
      <c r="L41573" s="1334"/>
    </row>
    <row r="41574" spans="1:12" ht="24" customHeight="1">
      <c r="A41574" s="1355"/>
      <c r="B41574" s="1355"/>
      <c r="C41574" s="1433"/>
      <c r="E41574" s="1433"/>
      <c r="K41574" s="1433"/>
      <c r="L41574" s="1334"/>
    </row>
    <row r="41575" spans="1:12" ht="24" customHeight="1">
      <c r="A41575" s="1355"/>
      <c r="B41575" s="1355"/>
      <c r="C41575" s="1433"/>
      <c r="E41575" s="1433"/>
      <c r="K41575" s="1433"/>
      <c r="L41575" s="1334"/>
    </row>
    <row r="41576" spans="1:12" ht="24" customHeight="1">
      <c r="A41576" s="1355"/>
      <c r="B41576" s="1355"/>
      <c r="C41576" s="1433"/>
      <c r="E41576" s="1433"/>
      <c r="K41576" s="1433"/>
      <c r="L41576" s="1334"/>
    </row>
    <row r="41577" spans="1:12" ht="24" customHeight="1">
      <c r="A41577" s="1355"/>
      <c r="B41577" s="1355"/>
      <c r="C41577" s="1433"/>
      <c r="E41577" s="1433"/>
      <c r="K41577" s="1433"/>
      <c r="L41577" s="1334"/>
    </row>
    <row r="41578" spans="1:12" ht="24" customHeight="1">
      <c r="A41578" s="1355"/>
      <c r="B41578" s="1355"/>
      <c r="C41578" s="1433"/>
      <c r="E41578" s="1433"/>
      <c r="K41578" s="1433"/>
      <c r="L41578" s="1334"/>
    </row>
    <row r="41579" spans="1:12" ht="24" customHeight="1">
      <c r="A41579" s="1355"/>
      <c r="B41579" s="1355"/>
      <c r="C41579" s="1433"/>
      <c r="E41579" s="1433"/>
      <c r="K41579" s="1433"/>
      <c r="L41579" s="1334"/>
    </row>
    <row r="41580" spans="1:12" ht="24" customHeight="1">
      <c r="A41580" s="1355"/>
      <c r="B41580" s="1355"/>
      <c r="C41580" s="1433"/>
      <c r="E41580" s="1433"/>
      <c r="K41580" s="1433"/>
      <c r="L41580" s="1334"/>
    </row>
    <row r="41581" spans="1:12" ht="24" customHeight="1">
      <c r="A41581" s="1355"/>
      <c r="B41581" s="1355"/>
      <c r="C41581" s="1433"/>
      <c r="E41581" s="1433"/>
      <c r="K41581" s="1433"/>
      <c r="L41581" s="1334"/>
    </row>
    <row r="41582" spans="1:12" ht="24" customHeight="1">
      <c r="A41582" s="1355"/>
      <c r="B41582" s="1355"/>
      <c r="C41582" s="1433"/>
      <c r="E41582" s="1433"/>
      <c r="K41582" s="1433"/>
      <c r="L41582" s="1334"/>
    </row>
    <row r="41583" spans="1:12" ht="24" customHeight="1">
      <c r="A41583" s="1355"/>
      <c r="B41583" s="1355"/>
      <c r="C41583" s="1433"/>
      <c r="E41583" s="1433"/>
      <c r="K41583" s="1433"/>
      <c r="L41583" s="1334"/>
    </row>
    <row r="41584" spans="1:12" ht="24" customHeight="1">
      <c r="A41584" s="1355"/>
      <c r="B41584" s="1355"/>
      <c r="C41584" s="1433"/>
      <c r="E41584" s="1433"/>
      <c r="K41584" s="1433"/>
      <c r="L41584" s="1334"/>
    </row>
    <row r="41585" spans="1:12" ht="24" customHeight="1">
      <c r="A41585" s="1355"/>
      <c r="B41585" s="1355"/>
      <c r="C41585" s="1433"/>
      <c r="E41585" s="1433"/>
      <c r="K41585" s="1433"/>
      <c r="L41585" s="1334"/>
    </row>
    <row r="41586" spans="1:12" ht="24" customHeight="1">
      <c r="A41586" s="1355"/>
      <c r="B41586" s="1355"/>
      <c r="C41586" s="1433"/>
      <c r="E41586" s="1433"/>
      <c r="K41586" s="1433"/>
      <c r="L41586" s="1334"/>
    </row>
    <row r="41587" spans="1:12" ht="24" customHeight="1">
      <c r="A41587" s="1355"/>
      <c r="B41587" s="1355"/>
      <c r="C41587" s="1433"/>
      <c r="E41587" s="1433"/>
      <c r="K41587" s="1433"/>
      <c r="L41587" s="1334"/>
    </row>
    <row r="41588" spans="1:12" ht="24" customHeight="1">
      <c r="A41588" s="1355"/>
      <c r="B41588" s="1355"/>
      <c r="C41588" s="1433"/>
      <c r="E41588" s="1433"/>
      <c r="K41588" s="1433"/>
      <c r="L41588" s="1334"/>
    </row>
    <row r="41589" spans="1:12" ht="24" customHeight="1">
      <c r="A41589" s="1355"/>
      <c r="B41589" s="1355"/>
      <c r="C41589" s="1433"/>
      <c r="E41589" s="1433"/>
      <c r="K41589" s="1433"/>
      <c r="L41589" s="1334"/>
    </row>
    <row r="41590" spans="1:12" ht="24" customHeight="1">
      <c r="A41590" s="1355"/>
      <c r="B41590" s="1355"/>
      <c r="C41590" s="1433"/>
      <c r="E41590" s="1433"/>
      <c r="K41590" s="1433"/>
      <c r="L41590" s="1334"/>
    </row>
    <row r="41591" spans="1:12" ht="24" customHeight="1">
      <c r="A41591" s="1355"/>
      <c r="B41591" s="1355"/>
      <c r="C41591" s="1433"/>
      <c r="E41591" s="1433"/>
      <c r="K41591" s="1433"/>
      <c r="L41591" s="1334"/>
    </row>
    <row r="41592" spans="1:12" ht="24" customHeight="1">
      <c r="A41592" s="1355"/>
      <c r="B41592" s="1355"/>
      <c r="C41592" s="1433"/>
      <c r="E41592" s="1433"/>
      <c r="K41592" s="1433"/>
      <c r="L41592" s="1334"/>
    </row>
    <row r="41593" spans="1:12" ht="24" customHeight="1">
      <c r="A41593" s="1355"/>
      <c r="B41593" s="1355"/>
      <c r="C41593" s="1433"/>
      <c r="E41593" s="1433"/>
      <c r="K41593" s="1433"/>
      <c r="L41593" s="1334"/>
    </row>
    <row r="41594" spans="1:12" ht="24" customHeight="1">
      <c r="A41594" s="1355"/>
      <c r="B41594" s="1355"/>
      <c r="C41594" s="1433"/>
      <c r="E41594" s="1433"/>
      <c r="K41594" s="1433"/>
      <c r="L41594" s="1334"/>
    </row>
    <row r="41595" spans="1:12" ht="24" customHeight="1">
      <c r="A41595" s="1355"/>
      <c r="B41595" s="1355"/>
      <c r="C41595" s="1433"/>
      <c r="E41595" s="1433"/>
      <c r="K41595" s="1433"/>
      <c r="L41595" s="1334"/>
    </row>
    <row r="41596" spans="1:12" ht="24" customHeight="1">
      <c r="A41596" s="1355"/>
      <c r="B41596" s="1355"/>
      <c r="C41596" s="1433"/>
      <c r="E41596" s="1433"/>
      <c r="K41596" s="1433"/>
      <c r="L41596" s="1334"/>
    </row>
    <row r="41597" spans="1:12" ht="24" customHeight="1">
      <c r="A41597" s="1355"/>
      <c r="B41597" s="1355"/>
      <c r="C41597" s="1433"/>
      <c r="E41597" s="1433"/>
      <c r="K41597" s="1433"/>
      <c r="L41597" s="1334"/>
    </row>
    <row r="41598" spans="1:12" ht="24" customHeight="1">
      <c r="A41598" s="1355"/>
      <c r="B41598" s="1355"/>
      <c r="C41598" s="1433"/>
      <c r="E41598" s="1433"/>
      <c r="K41598" s="1433"/>
      <c r="L41598" s="1334"/>
    </row>
    <row r="41599" spans="1:12" ht="24" customHeight="1">
      <c r="A41599" s="1355"/>
      <c r="B41599" s="1355"/>
      <c r="C41599" s="1433"/>
      <c r="E41599" s="1433"/>
      <c r="K41599" s="1433"/>
      <c r="L41599" s="1334"/>
    </row>
    <row r="41600" spans="1:12" ht="24" customHeight="1">
      <c r="A41600" s="1355"/>
      <c r="B41600" s="1355"/>
      <c r="C41600" s="1433"/>
      <c r="E41600" s="1433"/>
      <c r="K41600" s="1433"/>
      <c r="L41600" s="1334"/>
    </row>
    <row r="41601" spans="1:12" ht="24" customHeight="1">
      <c r="A41601" s="1355"/>
      <c r="B41601" s="1355"/>
      <c r="C41601" s="1433"/>
      <c r="E41601" s="1433"/>
      <c r="K41601" s="1433"/>
      <c r="L41601" s="1334"/>
    </row>
    <row r="41602" spans="1:12" ht="24" customHeight="1">
      <c r="A41602" s="1355"/>
      <c r="B41602" s="1355"/>
      <c r="C41602" s="1433"/>
      <c r="E41602" s="1433"/>
      <c r="K41602" s="1433"/>
      <c r="L41602" s="1334"/>
    </row>
    <row r="41603" spans="1:12" ht="24" customHeight="1">
      <c r="A41603" s="1355"/>
      <c r="B41603" s="1355"/>
      <c r="C41603" s="1433"/>
      <c r="E41603" s="1433"/>
      <c r="K41603" s="1433"/>
      <c r="L41603" s="1334"/>
    </row>
    <row r="41604" spans="1:12" ht="24" customHeight="1">
      <c r="A41604" s="1355"/>
      <c r="B41604" s="1355"/>
      <c r="C41604" s="1433"/>
      <c r="E41604" s="1433"/>
      <c r="K41604" s="1433"/>
      <c r="L41604" s="1334"/>
    </row>
    <row r="41605" spans="1:12" ht="24" customHeight="1">
      <c r="A41605" s="1355"/>
      <c r="B41605" s="1355"/>
      <c r="C41605" s="1433"/>
      <c r="E41605" s="1433"/>
      <c r="K41605" s="1433"/>
      <c r="L41605" s="1334"/>
    </row>
    <row r="41606" spans="1:12" ht="24" customHeight="1">
      <c r="A41606" s="1355"/>
      <c r="B41606" s="1355"/>
      <c r="C41606" s="1433"/>
      <c r="E41606" s="1433"/>
      <c r="K41606" s="1433"/>
      <c r="L41606" s="1334"/>
    </row>
    <row r="41607" spans="1:12" ht="24" customHeight="1">
      <c r="A41607" s="1355"/>
      <c r="B41607" s="1355"/>
      <c r="C41607" s="1433"/>
      <c r="E41607" s="1433"/>
      <c r="K41607" s="1433"/>
      <c r="L41607" s="1334"/>
    </row>
    <row r="41608" spans="1:12" ht="24" customHeight="1">
      <c r="A41608" s="1355"/>
      <c r="B41608" s="1355"/>
      <c r="C41608" s="1433"/>
      <c r="E41608" s="1433"/>
      <c r="K41608" s="1433"/>
      <c r="L41608" s="1334"/>
    </row>
    <row r="41609" spans="1:12" ht="24" customHeight="1">
      <c r="A41609" s="1355"/>
      <c r="B41609" s="1355"/>
      <c r="C41609" s="1433"/>
      <c r="E41609" s="1433"/>
      <c r="K41609" s="1433"/>
      <c r="L41609" s="1334"/>
    </row>
    <row r="41610" spans="1:12" ht="24" customHeight="1">
      <c r="A41610" s="1355"/>
      <c r="B41610" s="1355"/>
      <c r="C41610" s="1433"/>
      <c r="E41610" s="1433"/>
      <c r="K41610" s="1433"/>
      <c r="L41610" s="1334"/>
    </row>
    <row r="41611" spans="1:12" ht="24" customHeight="1">
      <c r="A41611" s="1355"/>
      <c r="B41611" s="1355"/>
      <c r="C41611" s="1433"/>
      <c r="E41611" s="1433"/>
      <c r="K41611" s="1433"/>
      <c r="L41611" s="1334"/>
    </row>
    <row r="41612" spans="1:12" ht="24" customHeight="1">
      <c r="A41612" s="1355"/>
      <c r="B41612" s="1355"/>
      <c r="C41612" s="1433"/>
      <c r="E41612" s="1433"/>
      <c r="K41612" s="1433"/>
      <c r="L41612" s="1334"/>
    </row>
    <row r="41613" spans="1:12" ht="24" customHeight="1">
      <c r="A41613" s="1355"/>
      <c r="B41613" s="1355"/>
      <c r="C41613" s="1433"/>
      <c r="E41613" s="1433"/>
      <c r="K41613" s="1433"/>
      <c r="L41613" s="1334"/>
    </row>
    <row r="41614" spans="1:12" ht="24" customHeight="1">
      <c r="A41614" s="1355"/>
      <c r="B41614" s="1355"/>
      <c r="C41614" s="1433"/>
      <c r="E41614" s="1433"/>
      <c r="K41614" s="1433"/>
      <c r="L41614" s="1334"/>
    </row>
    <row r="41615" spans="1:12" ht="24" customHeight="1">
      <c r="A41615" s="1355"/>
      <c r="B41615" s="1355"/>
      <c r="C41615" s="1433"/>
      <c r="E41615" s="1433"/>
      <c r="K41615" s="1433"/>
      <c r="L41615" s="1334"/>
    </row>
    <row r="41616" spans="1:12" ht="24" customHeight="1">
      <c r="A41616" s="1355"/>
      <c r="B41616" s="1355"/>
      <c r="C41616" s="1433"/>
      <c r="E41616" s="1433"/>
      <c r="K41616" s="1433"/>
      <c r="L41616" s="1334"/>
    </row>
    <row r="41617" spans="1:12" ht="24" customHeight="1">
      <c r="A41617" s="1355"/>
      <c r="B41617" s="1355"/>
      <c r="C41617" s="1433"/>
      <c r="E41617" s="1433"/>
      <c r="K41617" s="1433"/>
      <c r="L41617" s="1334"/>
    </row>
    <row r="41618" spans="1:12" ht="24" customHeight="1">
      <c r="A41618" s="1355"/>
      <c r="B41618" s="1355"/>
      <c r="C41618" s="1433"/>
      <c r="E41618" s="1433"/>
      <c r="K41618" s="1433"/>
      <c r="L41618" s="1334"/>
    </row>
    <row r="41619" spans="1:12" ht="24" customHeight="1">
      <c r="A41619" s="1355"/>
      <c r="B41619" s="1355"/>
      <c r="C41619" s="1433"/>
      <c r="E41619" s="1433"/>
      <c r="K41619" s="1433"/>
      <c r="L41619" s="1334"/>
    </row>
    <row r="41620" spans="1:12" ht="24" customHeight="1">
      <c r="A41620" s="1355"/>
      <c r="B41620" s="1355"/>
      <c r="C41620" s="1433"/>
      <c r="E41620" s="1433"/>
      <c r="K41620" s="1433"/>
      <c r="L41620" s="1334"/>
    </row>
    <row r="41621" spans="1:12" ht="24" customHeight="1">
      <c r="A41621" s="1355"/>
      <c r="B41621" s="1355"/>
      <c r="C41621" s="1433"/>
      <c r="E41621" s="1433"/>
      <c r="K41621" s="1433"/>
      <c r="L41621" s="1334"/>
    </row>
    <row r="41622" spans="1:12" ht="24" customHeight="1">
      <c r="A41622" s="1355"/>
      <c r="B41622" s="1355"/>
      <c r="C41622" s="1433"/>
      <c r="E41622" s="1433"/>
      <c r="K41622" s="1433"/>
      <c r="L41622" s="1334"/>
    </row>
    <row r="41623" spans="1:12" ht="24" customHeight="1">
      <c r="A41623" s="1355"/>
      <c r="B41623" s="1355"/>
      <c r="C41623" s="1433"/>
      <c r="E41623" s="1433"/>
      <c r="K41623" s="1433"/>
      <c r="L41623" s="1334"/>
    </row>
    <row r="41624" spans="1:12" ht="24" customHeight="1">
      <c r="A41624" s="1355"/>
      <c r="B41624" s="1355"/>
      <c r="C41624" s="1433"/>
      <c r="E41624" s="1433"/>
      <c r="K41624" s="1433"/>
      <c r="L41624" s="1334"/>
    </row>
    <row r="41625" spans="1:12" ht="24" customHeight="1">
      <c r="A41625" s="1355"/>
      <c r="B41625" s="1355"/>
      <c r="C41625" s="1433"/>
      <c r="E41625" s="1433"/>
      <c r="K41625" s="1433"/>
      <c r="L41625" s="1334"/>
    </row>
    <row r="41626" spans="1:12" ht="24" customHeight="1">
      <c r="A41626" s="1355"/>
      <c r="B41626" s="1355"/>
      <c r="C41626" s="1433"/>
      <c r="E41626" s="1433"/>
      <c r="K41626" s="1433"/>
      <c r="L41626" s="1334"/>
    </row>
    <row r="41627" spans="1:12" ht="24" customHeight="1">
      <c r="A41627" s="1355"/>
      <c r="B41627" s="1355"/>
      <c r="C41627" s="1433"/>
      <c r="E41627" s="1433"/>
      <c r="K41627" s="1433"/>
      <c r="L41627" s="1334"/>
    </row>
    <row r="41628" spans="1:12" ht="24" customHeight="1">
      <c r="A41628" s="1355"/>
      <c r="B41628" s="1355"/>
      <c r="C41628" s="1433"/>
      <c r="E41628" s="1433"/>
      <c r="K41628" s="1433"/>
      <c r="L41628" s="1334"/>
    </row>
    <row r="41629" spans="1:12" ht="24" customHeight="1">
      <c r="A41629" s="1355"/>
      <c r="B41629" s="1355"/>
      <c r="C41629" s="1433"/>
      <c r="E41629" s="1433"/>
      <c r="K41629" s="1433"/>
      <c r="L41629" s="1334"/>
    </row>
    <row r="41630" spans="1:12" ht="24" customHeight="1">
      <c r="A41630" s="1355"/>
      <c r="B41630" s="1355"/>
      <c r="C41630" s="1433"/>
      <c r="E41630" s="1433"/>
      <c r="K41630" s="1433"/>
      <c r="L41630" s="1334"/>
    </row>
    <row r="41631" spans="1:12" ht="24" customHeight="1">
      <c r="A41631" s="1355"/>
      <c r="B41631" s="1355"/>
      <c r="C41631" s="1433"/>
      <c r="E41631" s="1433"/>
      <c r="K41631" s="1433"/>
      <c r="L41631" s="1334"/>
    </row>
    <row r="41632" spans="1:12" ht="24" customHeight="1">
      <c r="A41632" s="1355"/>
      <c r="B41632" s="1355"/>
      <c r="C41632" s="1433"/>
      <c r="E41632" s="1433"/>
      <c r="K41632" s="1433"/>
      <c r="L41632" s="1334"/>
    </row>
    <row r="41633" spans="1:12" ht="24" customHeight="1">
      <c r="A41633" s="1355"/>
      <c r="B41633" s="1355"/>
      <c r="C41633" s="1433"/>
      <c r="E41633" s="1433"/>
      <c r="K41633" s="1433"/>
      <c r="L41633" s="1334"/>
    </row>
    <row r="41634" spans="1:12" ht="24" customHeight="1">
      <c r="A41634" s="1355"/>
      <c r="B41634" s="1355"/>
      <c r="C41634" s="1433"/>
      <c r="E41634" s="1433"/>
      <c r="K41634" s="1433"/>
      <c r="L41634" s="1334"/>
    </row>
    <row r="41635" spans="1:12" ht="24" customHeight="1">
      <c r="A41635" s="1355"/>
      <c r="B41635" s="1355"/>
      <c r="C41635" s="1433"/>
      <c r="E41635" s="1433"/>
      <c r="K41635" s="1433"/>
      <c r="L41635" s="1334"/>
    </row>
    <row r="41636" spans="1:12" ht="24" customHeight="1">
      <c r="A41636" s="1355"/>
      <c r="B41636" s="1355"/>
      <c r="C41636" s="1433"/>
      <c r="E41636" s="1433"/>
      <c r="K41636" s="1433"/>
      <c r="L41636" s="1334"/>
    </row>
    <row r="41637" spans="1:12" ht="24" customHeight="1">
      <c r="A41637" s="1355"/>
      <c r="B41637" s="1355"/>
      <c r="C41637" s="1433"/>
      <c r="E41637" s="1433"/>
      <c r="K41637" s="1433"/>
      <c r="L41637" s="1334"/>
    </row>
    <row r="41638" spans="1:12" ht="24" customHeight="1">
      <c r="A41638" s="1355"/>
      <c r="B41638" s="1355"/>
      <c r="C41638" s="1433"/>
      <c r="E41638" s="1433"/>
      <c r="K41638" s="1433"/>
      <c r="L41638" s="1334"/>
    </row>
    <row r="41639" spans="1:12" ht="24" customHeight="1">
      <c r="A41639" s="1355"/>
      <c r="B41639" s="1355"/>
      <c r="C41639" s="1433"/>
      <c r="E41639" s="1433"/>
      <c r="K41639" s="1433"/>
      <c r="L41639" s="1334"/>
    </row>
    <row r="41640" spans="1:12" ht="24" customHeight="1">
      <c r="A41640" s="1355"/>
      <c r="B41640" s="1355"/>
      <c r="C41640" s="1433"/>
      <c r="E41640" s="1433"/>
      <c r="K41640" s="1433"/>
      <c r="L41640" s="1334"/>
    </row>
    <row r="41641" spans="1:12" ht="24" customHeight="1">
      <c r="A41641" s="1355"/>
      <c r="B41641" s="1355"/>
      <c r="C41641" s="1433"/>
      <c r="E41641" s="1433"/>
      <c r="K41641" s="1433"/>
      <c r="L41641" s="1334"/>
    </row>
    <row r="41642" spans="1:12" ht="24" customHeight="1">
      <c r="A41642" s="1355"/>
      <c r="B41642" s="1355"/>
      <c r="C41642" s="1433"/>
      <c r="E41642" s="1433"/>
      <c r="K41642" s="1433"/>
      <c r="L41642" s="1334"/>
    </row>
    <row r="41643" spans="1:12" ht="24" customHeight="1">
      <c r="A41643" s="1355"/>
      <c r="B41643" s="1355"/>
      <c r="C41643" s="1433"/>
      <c r="E41643" s="1433"/>
      <c r="K41643" s="1433"/>
      <c r="L41643" s="1334"/>
    </row>
    <row r="41644" spans="1:12" ht="24" customHeight="1">
      <c r="A41644" s="1355"/>
      <c r="B41644" s="1355"/>
      <c r="C41644" s="1433"/>
      <c r="E41644" s="1433"/>
      <c r="K41644" s="1433"/>
      <c r="L41644" s="1334"/>
    </row>
    <row r="41645" spans="1:12" ht="24" customHeight="1">
      <c r="A41645" s="1355"/>
      <c r="B41645" s="1355"/>
      <c r="C41645" s="1433"/>
      <c r="E41645" s="1433"/>
      <c r="K41645" s="1433"/>
      <c r="L41645" s="1334"/>
    </row>
    <row r="41646" spans="1:12" ht="24" customHeight="1">
      <c r="A41646" s="1355"/>
      <c r="B41646" s="1355"/>
      <c r="C41646" s="1433"/>
      <c r="E41646" s="1433"/>
      <c r="K41646" s="1433"/>
      <c r="L41646" s="1334"/>
    </row>
    <row r="41647" spans="1:12" ht="24" customHeight="1">
      <c r="A41647" s="1355"/>
      <c r="B41647" s="1355"/>
      <c r="C41647" s="1433"/>
      <c r="E41647" s="1433"/>
      <c r="K41647" s="1433"/>
      <c r="L41647" s="1334"/>
    </row>
    <row r="41648" spans="1:12" ht="24" customHeight="1">
      <c r="A41648" s="1355"/>
      <c r="B41648" s="1355"/>
      <c r="C41648" s="1433"/>
      <c r="E41648" s="1433"/>
      <c r="K41648" s="1433"/>
      <c r="L41648" s="1334"/>
    </row>
    <row r="41649" spans="1:12" ht="24" customHeight="1">
      <c r="A41649" s="1355"/>
      <c r="B41649" s="1355"/>
      <c r="C41649" s="1433"/>
      <c r="E41649" s="1433"/>
      <c r="K41649" s="1433"/>
      <c r="L41649" s="1334"/>
    </row>
    <row r="41650" spans="1:12" ht="24" customHeight="1">
      <c r="A41650" s="1355"/>
      <c r="B41650" s="1355"/>
      <c r="C41650" s="1433"/>
      <c r="E41650" s="1433"/>
      <c r="K41650" s="1433"/>
      <c r="L41650" s="1334"/>
    </row>
    <row r="41651" spans="1:12" ht="24" customHeight="1">
      <c r="A41651" s="1355"/>
      <c r="B41651" s="1355"/>
      <c r="C41651" s="1433"/>
      <c r="E41651" s="1433"/>
      <c r="K41651" s="1433"/>
      <c r="L41651" s="1334"/>
    </row>
    <row r="41652" spans="1:12" ht="24" customHeight="1">
      <c r="A41652" s="1355"/>
      <c r="B41652" s="1355"/>
      <c r="C41652" s="1433"/>
      <c r="E41652" s="1433"/>
      <c r="K41652" s="1433"/>
      <c r="L41652" s="1334"/>
    </row>
    <row r="41653" spans="1:12" ht="24" customHeight="1">
      <c r="A41653" s="1355"/>
      <c r="B41653" s="1355"/>
      <c r="C41653" s="1433"/>
      <c r="E41653" s="1433"/>
      <c r="K41653" s="1433"/>
      <c r="L41653" s="1334"/>
    </row>
    <row r="41654" spans="1:12" ht="24" customHeight="1">
      <c r="A41654" s="1355"/>
      <c r="B41654" s="1355"/>
      <c r="C41654" s="1433"/>
      <c r="E41654" s="1433"/>
      <c r="K41654" s="1433"/>
      <c r="L41654" s="1334"/>
    </row>
    <row r="41655" spans="1:12" ht="24" customHeight="1">
      <c r="A41655" s="1355"/>
      <c r="B41655" s="1355"/>
      <c r="C41655" s="1433"/>
      <c r="E41655" s="1433"/>
      <c r="K41655" s="1433"/>
      <c r="L41655" s="1334"/>
    </row>
    <row r="41656" spans="1:12" ht="24" customHeight="1">
      <c r="A41656" s="1355"/>
      <c r="B41656" s="1355"/>
      <c r="C41656" s="1433"/>
      <c r="E41656" s="1433"/>
      <c r="K41656" s="1433"/>
      <c r="L41656" s="1334"/>
    </row>
    <row r="41657" spans="1:12" ht="24" customHeight="1">
      <c r="A41657" s="1355"/>
      <c r="B41657" s="1355"/>
      <c r="C41657" s="1433"/>
      <c r="E41657" s="1433"/>
      <c r="K41657" s="1433"/>
      <c r="L41657" s="1334"/>
    </row>
    <row r="41658" spans="1:12" ht="24" customHeight="1">
      <c r="A41658" s="1355"/>
      <c r="B41658" s="1355"/>
      <c r="C41658" s="1433"/>
      <c r="E41658" s="1433"/>
      <c r="K41658" s="1433"/>
      <c r="L41658" s="1334"/>
    </row>
    <row r="41659" spans="1:12" ht="24" customHeight="1">
      <c r="A41659" s="1355"/>
      <c r="B41659" s="1355"/>
      <c r="C41659" s="1433"/>
      <c r="E41659" s="1433"/>
      <c r="K41659" s="1433"/>
      <c r="L41659" s="1334"/>
    </row>
    <row r="41660" spans="1:12" ht="24" customHeight="1">
      <c r="A41660" s="1355"/>
      <c r="B41660" s="1355"/>
      <c r="C41660" s="1433"/>
      <c r="E41660" s="1433"/>
      <c r="K41660" s="1433"/>
      <c r="L41660" s="1334"/>
    </row>
    <row r="41661" spans="1:12" ht="24" customHeight="1">
      <c r="A41661" s="1355"/>
      <c r="B41661" s="1355"/>
      <c r="C41661" s="1433"/>
      <c r="E41661" s="1433"/>
      <c r="K41661" s="1433"/>
      <c r="L41661" s="1334"/>
    </row>
    <row r="41662" spans="1:12" ht="24" customHeight="1">
      <c r="A41662" s="1355"/>
      <c r="B41662" s="1355"/>
      <c r="C41662" s="1433"/>
      <c r="E41662" s="1433"/>
      <c r="K41662" s="1433"/>
      <c r="L41662" s="1334"/>
    </row>
    <row r="41663" spans="1:12" ht="24" customHeight="1">
      <c r="A41663" s="1355"/>
      <c r="B41663" s="1355"/>
      <c r="C41663" s="1433"/>
      <c r="E41663" s="1433"/>
      <c r="K41663" s="1433"/>
      <c r="L41663" s="1334"/>
    </row>
    <row r="41664" spans="1:12" ht="24" customHeight="1">
      <c r="A41664" s="1355"/>
      <c r="B41664" s="1355"/>
      <c r="C41664" s="1433"/>
      <c r="E41664" s="1433"/>
      <c r="K41664" s="1433"/>
      <c r="L41664" s="1334"/>
    </row>
    <row r="41665" spans="1:12" ht="24" customHeight="1">
      <c r="A41665" s="1355"/>
      <c r="B41665" s="1355"/>
      <c r="C41665" s="1433"/>
      <c r="E41665" s="1433"/>
      <c r="K41665" s="1433"/>
      <c r="L41665" s="1334"/>
    </row>
    <row r="41666" spans="1:12" ht="24" customHeight="1">
      <c r="A41666" s="1355"/>
      <c r="B41666" s="1355"/>
      <c r="C41666" s="1433"/>
      <c r="E41666" s="1433"/>
      <c r="K41666" s="1433"/>
      <c r="L41666" s="1334"/>
    </row>
    <row r="41667" spans="1:12" ht="24" customHeight="1">
      <c r="A41667" s="1355"/>
      <c r="B41667" s="1355"/>
      <c r="C41667" s="1433"/>
      <c r="E41667" s="1433"/>
      <c r="K41667" s="1433"/>
      <c r="L41667" s="1334"/>
    </row>
    <row r="41668" spans="1:12" ht="24" customHeight="1">
      <c r="A41668" s="1355"/>
      <c r="B41668" s="1355"/>
      <c r="C41668" s="1433"/>
      <c r="E41668" s="1433"/>
      <c r="K41668" s="1433"/>
      <c r="L41668" s="1334"/>
    </row>
    <row r="41669" spans="1:12" ht="24" customHeight="1">
      <c r="A41669" s="1355"/>
      <c r="B41669" s="1355"/>
      <c r="C41669" s="1433"/>
      <c r="E41669" s="1433"/>
      <c r="K41669" s="1433"/>
      <c r="L41669" s="1334"/>
    </row>
    <row r="41670" spans="1:12" ht="24" customHeight="1">
      <c r="A41670" s="1355"/>
      <c r="B41670" s="1355"/>
      <c r="C41670" s="1433"/>
      <c r="E41670" s="1433"/>
      <c r="K41670" s="1433"/>
      <c r="L41670" s="1334"/>
    </row>
    <row r="41671" spans="1:12" ht="24" customHeight="1">
      <c r="A41671" s="1355"/>
      <c r="B41671" s="1355"/>
      <c r="C41671" s="1433"/>
      <c r="E41671" s="1433"/>
      <c r="K41671" s="1433"/>
      <c r="L41671" s="1334"/>
    </row>
    <row r="41672" spans="1:12" ht="24" customHeight="1">
      <c r="A41672" s="1355"/>
      <c r="B41672" s="1355"/>
      <c r="C41672" s="1433"/>
      <c r="E41672" s="1433"/>
      <c r="K41672" s="1433"/>
      <c r="L41672" s="1334"/>
    </row>
    <row r="41673" spans="1:12" ht="24" customHeight="1">
      <c r="A41673" s="1355"/>
      <c r="B41673" s="1355"/>
      <c r="C41673" s="1433"/>
      <c r="E41673" s="1433"/>
      <c r="K41673" s="1433"/>
      <c r="L41673" s="1334"/>
    </row>
    <row r="41674" spans="1:12" ht="24" customHeight="1">
      <c r="A41674" s="1355"/>
      <c r="B41674" s="1355"/>
      <c r="C41674" s="1433"/>
      <c r="E41674" s="1433"/>
      <c r="K41674" s="1433"/>
      <c r="L41674" s="1334"/>
    </row>
    <row r="41675" spans="1:12" ht="24" customHeight="1">
      <c r="A41675" s="1355"/>
      <c r="B41675" s="1355"/>
      <c r="C41675" s="1433"/>
      <c r="E41675" s="1433"/>
      <c r="K41675" s="1433"/>
      <c r="L41675" s="1334"/>
    </row>
    <row r="41676" spans="1:12" ht="24" customHeight="1">
      <c r="A41676" s="1355"/>
      <c r="B41676" s="1355"/>
      <c r="C41676" s="1433"/>
      <c r="E41676" s="1433"/>
      <c r="K41676" s="1433"/>
      <c r="L41676" s="1334"/>
    </row>
    <row r="41677" spans="1:12" ht="24" customHeight="1">
      <c r="A41677" s="1355"/>
      <c r="B41677" s="1355"/>
      <c r="C41677" s="1433"/>
      <c r="E41677" s="1433"/>
      <c r="K41677" s="1433"/>
      <c r="L41677" s="1334"/>
    </row>
    <row r="41678" spans="1:12" ht="24" customHeight="1">
      <c r="A41678" s="1355"/>
      <c r="B41678" s="1355"/>
      <c r="C41678" s="1433"/>
      <c r="E41678" s="1433"/>
      <c r="K41678" s="1433"/>
      <c r="L41678" s="1334"/>
    </row>
    <row r="41679" spans="1:12" ht="24" customHeight="1">
      <c r="A41679" s="1355"/>
      <c r="B41679" s="1355"/>
      <c r="C41679" s="1433"/>
      <c r="E41679" s="1433"/>
      <c r="K41679" s="1433"/>
      <c r="L41679" s="1334"/>
    </row>
    <row r="41680" spans="1:12" ht="24" customHeight="1">
      <c r="A41680" s="1355"/>
      <c r="B41680" s="1355"/>
      <c r="C41680" s="1433"/>
      <c r="E41680" s="1433"/>
      <c r="K41680" s="1433"/>
      <c r="L41680" s="1334"/>
    </row>
    <row r="41681" spans="1:12" ht="24" customHeight="1">
      <c r="A41681" s="1355"/>
      <c r="B41681" s="1355"/>
      <c r="C41681" s="1433"/>
      <c r="E41681" s="1433"/>
      <c r="K41681" s="1433"/>
      <c r="L41681" s="1334"/>
    </row>
    <row r="41682" spans="1:12" ht="24" customHeight="1">
      <c r="A41682" s="1355"/>
      <c r="B41682" s="1355"/>
      <c r="C41682" s="1433"/>
      <c r="E41682" s="1433"/>
      <c r="K41682" s="1433"/>
      <c r="L41682" s="1334"/>
    </row>
    <row r="41683" spans="1:12" ht="24" customHeight="1">
      <c r="A41683" s="1355"/>
      <c r="B41683" s="1355"/>
      <c r="C41683" s="1433"/>
      <c r="E41683" s="1433"/>
      <c r="K41683" s="1433"/>
      <c r="L41683" s="1334"/>
    </row>
    <row r="41684" spans="1:12" ht="24" customHeight="1">
      <c r="A41684" s="1355"/>
      <c r="B41684" s="1355"/>
      <c r="C41684" s="1433"/>
      <c r="E41684" s="1433"/>
      <c r="K41684" s="1433"/>
      <c r="L41684" s="1334"/>
    </row>
    <row r="41685" spans="1:12" ht="24" customHeight="1">
      <c r="A41685" s="1355"/>
      <c r="B41685" s="1355"/>
      <c r="C41685" s="1433"/>
      <c r="E41685" s="1433"/>
      <c r="K41685" s="1433"/>
      <c r="L41685" s="1334"/>
    </row>
    <row r="41686" spans="1:12" ht="24" customHeight="1">
      <c r="A41686" s="1355"/>
      <c r="B41686" s="1355"/>
      <c r="C41686" s="1433"/>
      <c r="E41686" s="1433"/>
      <c r="K41686" s="1433"/>
      <c r="L41686" s="1334"/>
    </row>
    <row r="41687" spans="1:12" ht="24" customHeight="1">
      <c r="A41687" s="1355"/>
      <c r="B41687" s="1355"/>
      <c r="C41687" s="1433"/>
      <c r="E41687" s="1433"/>
      <c r="K41687" s="1433"/>
      <c r="L41687" s="1334"/>
    </row>
    <row r="41688" spans="1:12" ht="24" customHeight="1">
      <c r="A41688" s="1355"/>
      <c r="B41688" s="1355"/>
      <c r="C41688" s="1433"/>
      <c r="E41688" s="1433"/>
      <c r="K41688" s="1433"/>
      <c r="L41688" s="1334"/>
    </row>
    <row r="41689" spans="1:12" ht="24" customHeight="1">
      <c r="A41689" s="1355"/>
      <c r="B41689" s="1355"/>
      <c r="C41689" s="1433"/>
      <c r="E41689" s="1433"/>
      <c r="K41689" s="1433"/>
      <c r="L41689" s="1334"/>
    </row>
    <row r="41690" spans="1:12" ht="24" customHeight="1">
      <c r="A41690" s="1355"/>
      <c r="B41690" s="1355"/>
      <c r="C41690" s="1433"/>
      <c r="E41690" s="1433"/>
      <c r="K41690" s="1433"/>
      <c r="L41690" s="1334"/>
    </row>
    <row r="41691" spans="1:12" ht="24" customHeight="1">
      <c r="A41691" s="1355"/>
      <c r="B41691" s="1355"/>
      <c r="C41691" s="1433"/>
      <c r="E41691" s="1433"/>
      <c r="K41691" s="1433"/>
      <c r="L41691" s="1334"/>
    </row>
    <row r="41692" spans="1:12" ht="24" customHeight="1">
      <c r="A41692" s="1355"/>
      <c r="B41692" s="1355"/>
      <c r="C41692" s="1433"/>
      <c r="E41692" s="1433"/>
      <c r="K41692" s="1433"/>
      <c r="L41692" s="1334"/>
    </row>
    <row r="41693" spans="1:12" ht="24" customHeight="1">
      <c r="A41693" s="1355"/>
      <c r="B41693" s="1355"/>
      <c r="C41693" s="1433"/>
      <c r="E41693" s="1433"/>
      <c r="K41693" s="1433"/>
      <c r="L41693" s="1334"/>
    </row>
    <row r="41694" spans="1:12" ht="24" customHeight="1">
      <c r="A41694" s="1355"/>
      <c r="B41694" s="1355"/>
      <c r="C41694" s="1433"/>
      <c r="E41694" s="1433"/>
      <c r="K41694" s="1433"/>
      <c r="L41694" s="1334"/>
    </row>
    <row r="41695" spans="1:12" ht="24" customHeight="1">
      <c r="A41695" s="1355"/>
      <c r="B41695" s="1355"/>
      <c r="C41695" s="1433"/>
      <c r="E41695" s="1433"/>
      <c r="K41695" s="1433"/>
      <c r="L41695" s="1334"/>
    </row>
    <row r="41696" spans="1:12" ht="24" customHeight="1">
      <c r="A41696" s="1355"/>
      <c r="B41696" s="1355"/>
      <c r="C41696" s="1433"/>
      <c r="E41696" s="1433"/>
      <c r="K41696" s="1433"/>
      <c r="L41696" s="1334"/>
    </row>
    <row r="41697" spans="1:12" ht="24" customHeight="1">
      <c r="A41697" s="1355"/>
      <c r="B41697" s="1355"/>
      <c r="C41697" s="1433"/>
      <c r="E41697" s="1433"/>
      <c r="K41697" s="1433"/>
      <c r="L41697" s="1334"/>
    </row>
    <row r="41698" spans="1:12" ht="24" customHeight="1">
      <c r="A41698" s="1355"/>
      <c r="B41698" s="1355"/>
      <c r="C41698" s="1433"/>
      <c r="E41698" s="1433"/>
      <c r="K41698" s="1433"/>
      <c r="L41698" s="1334"/>
    </row>
    <row r="41699" spans="1:12" ht="24" customHeight="1">
      <c r="A41699" s="1355"/>
      <c r="B41699" s="1355"/>
      <c r="C41699" s="1433"/>
      <c r="E41699" s="1433"/>
      <c r="K41699" s="1433"/>
      <c r="L41699" s="1334"/>
    </row>
    <row r="41700" spans="1:12" ht="24" customHeight="1">
      <c r="A41700" s="1355"/>
      <c r="B41700" s="1355"/>
      <c r="C41700" s="1433"/>
      <c r="E41700" s="1433"/>
      <c r="K41700" s="1433"/>
      <c r="L41700" s="1334"/>
    </row>
    <row r="41701" spans="1:12" ht="24" customHeight="1">
      <c r="A41701" s="1355"/>
      <c r="B41701" s="1355"/>
      <c r="C41701" s="1433"/>
      <c r="E41701" s="1433"/>
      <c r="K41701" s="1433"/>
      <c r="L41701" s="1334"/>
    </row>
    <row r="41702" spans="1:12" ht="24" customHeight="1">
      <c r="A41702" s="1355"/>
      <c r="B41702" s="1355"/>
      <c r="C41702" s="1433"/>
      <c r="E41702" s="1433"/>
      <c r="K41702" s="1433"/>
      <c r="L41702" s="1334"/>
    </row>
    <row r="41703" spans="1:12" ht="24" customHeight="1">
      <c r="A41703" s="1355"/>
      <c r="B41703" s="1355"/>
      <c r="C41703" s="1433"/>
      <c r="E41703" s="1433"/>
      <c r="K41703" s="1433"/>
      <c r="L41703" s="1334"/>
    </row>
    <row r="41704" spans="1:12" ht="24" customHeight="1">
      <c r="A41704" s="1355"/>
      <c r="B41704" s="1355"/>
      <c r="C41704" s="1433"/>
      <c r="E41704" s="1433"/>
      <c r="K41704" s="1433"/>
      <c r="L41704" s="1334"/>
    </row>
    <row r="41705" spans="1:12" ht="24" customHeight="1">
      <c r="A41705" s="1355"/>
      <c r="B41705" s="1355"/>
      <c r="C41705" s="1433"/>
      <c r="E41705" s="1433"/>
      <c r="K41705" s="1433"/>
      <c r="L41705" s="1334"/>
    </row>
    <row r="41706" spans="1:12" ht="24" customHeight="1">
      <c r="A41706" s="1355"/>
      <c r="B41706" s="1355"/>
      <c r="C41706" s="1433"/>
      <c r="E41706" s="1433"/>
      <c r="K41706" s="1433"/>
      <c r="L41706" s="1334"/>
    </row>
    <row r="41707" spans="1:12" ht="24" customHeight="1">
      <c r="A41707" s="1355"/>
      <c r="B41707" s="1355"/>
      <c r="C41707" s="1433"/>
      <c r="E41707" s="1433"/>
      <c r="K41707" s="1433"/>
      <c r="L41707" s="1334"/>
    </row>
    <row r="41708" spans="1:12" ht="24" customHeight="1">
      <c r="A41708" s="1355"/>
      <c r="B41708" s="1355"/>
      <c r="C41708" s="1433"/>
      <c r="E41708" s="1433"/>
      <c r="K41708" s="1433"/>
      <c r="L41708" s="1334"/>
    </row>
    <row r="41709" spans="1:12" ht="24" customHeight="1">
      <c r="A41709" s="1355"/>
      <c r="B41709" s="1355"/>
      <c r="C41709" s="1433"/>
      <c r="E41709" s="1433"/>
      <c r="K41709" s="1433"/>
      <c r="L41709" s="1334"/>
    </row>
    <row r="41710" spans="1:12" ht="24" customHeight="1">
      <c r="A41710" s="1355"/>
      <c r="B41710" s="1355"/>
      <c r="C41710" s="1433"/>
      <c r="E41710" s="1433"/>
      <c r="K41710" s="1433"/>
      <c r="L41710" s="1334"/>
    </row>
    <row r="41711" spans="1:12" ht="24" customHeight="1">
      <c r="A41711" s="1355"/>
      <c r="B41711" s="1355"/>
      <c r="C41711" s="1433"/>
      <c r="E41711" s="1433"/>
      <c r="K41711" s="1433"/>
      <c r="L41711" s="1334"/>
    </row>
    <row r="41712" spans="1:12" ht="24" customHeight="1">
      <c r="A41712" s="1355"/>
      <c r="B41712" s="1355"/>
      <c r="C41712" s="1433"/>
      <c r="E41712" s="1433"/>
      <c r="K41712" s="1433"/>
      <c r="L41712" s="1334"/>
    </row>
    <row r="41713" spans="1:12" ht="24" customHeight="1">
      <c r="A41713" s="1355"/>
      <c r="B41713" s="1355"/>
      <c r="C41713" s="1433"/>
      <c r="E41713" s="1433"/>
      <c r="K41713" s="1433"/>
      <c r="L41713" s="1334"/>
    </row>
    <row r="41714" spans="1:12" ht="24" customHeight="1">
      <c r="A41714" s="1355"/>
      <c r="B41714" s="1355"/>
      <c r="C41714" s="1433"/>
      <c r="E41714" s="1433"/>
      <c r="K41714" s="1433"/>
      <c r="L41714" s="1334"/>
    </row>
    <row r="41715" spans="1:12" ht="24" customHeight="1">
      <c r="A41715" s="1355"/>
      <c r="B41715" s="1355"/>
      <c r="C41715" s="1433"/>
      <c r="E41715" s="1433"/>
      <c r="K41715" s="1433"/>
      <c r="L41715" s="1334"/>
    </row>
    <row r="41716" spans="1:12" ht="24" customHeight="1">
      <c r="A41716" s="1355"/>
      <c r="B41716" s="1355"/>
      <c r="C41716" s="1433"/>
      <c r="E41716" s="1433"/>
      <c r="K41716" s="1433"/>
      <c r="L41716" s="1334"/>
    </row>
    <row r="41717" spans="1:12" ht="24" customHeight="1">
      <c r="A41717" s="1355"/>
      <c r="B41717" s="1355"/>
      <c r="C41717" s="1433"/>
      <c r="E41717" s="1433"/>
      <c r="K41717" s="1433"/>
      <c r="L41717" s="1334"/>
    </row>
    <row r="41718" spans="1:12" ht="24" customHeight="1">
      <c r="A41718" s="1355"/>
      <c r="B41718" s="1355"/>
      <c r="C41718" s="1433"/>
      <c r="E41718" s="1433"/>
      <c r="K41718" s="1433"/>
      <c r="L41718" s="1334"/>
    </row>
    <row r="41719" spans="1:12" ht="24" customHeight="1">
      <c r="A41719" s="1355"/>
      <c r="B41719" s="1355"/>
      <c r="C41719" s="1433"/>
      <c r="E41719" s="1433"/>
      <c r="K41719" s="1433"/>
      <c r="L41719" s="1334"/>
    </row>
    <row r="41720" spans="1:12" ht="24" customHeight="1">
      <c r="A41720" s="1355"/>
      <c r="B41720" s="1355"/>
      <c r="C41720" s="1433"/>
      <c r="E41720" s="1433"/>
      <c r="K41720" s="1433"/>
      <c r="L41720" s="1334"/>
    </row>
    <row r="41721" spans="1:12" ht="24" customHeight="1">
      <c r="A41721" s="1355"/>
      <c r="B41721" s="1355"/>
      <c r="C41721" s="1433"/>
      <c r="E41721" s="1433"/>
      <c r="K41721" s="1433"/>
      <c r="L41721" s="1334"/>
    </row>
    <row r="41722" spans="1:12" ht="24" customHeight="1">
      <c r="A41722" s="1355"/>
      <c r="B41722" s="1355"/>
      <c r="C41722" s="1433"/>
      <c r="E41722" s="1433"/>
      <c r="K41722" s="1433"/>
      <c r="L41722" s="1334"/>
    </row>
    <row r="41723" spans="1:12" ht="24" customHeight="1">
      <c r="A41723" s="1355"/>
      <c r="B41723" s="1355"/>
      <c r="C41723" s="1433"/>
      <c r="E41723" s="1433"/>
      <c r="K41723" s="1433"/>
      <c r="L41723" s="1334"/>
    </row>
    <row r="41724" spans="1:12" ht="24" customHeight="1">
      <c r="A41724" s="1355"/>
      <c r="B41724" s="1355"/>
      <c r="C41724" s="1433"/>
      <c r="E41724" s="1433"/>
      <c r="K41724" s="1433"/>
      <c r="L41724" s="1334"/>
    </row>
    <row r="41725" spans="1:12" ht="24" customHeight="1">
      <c r="A41725" s="1355"/>
      <c r="B41725" s="1355"/>
      <c r="C41725" s="1433"/>
      <c r="E41725" s="1433"/>
      <c r="K41725" s="1433"/>
      <c r="L41725" s="1334"/>
    </row>
    <row r="41726" spans="1:12" ht="24" customHeight="1">
      <c r="A41726" s="1355"/>
      <c r="B41726" s="1355"/>
      <c r="C41726" s="1433"/>
      <c r="E41726" s="1433"/>
      <c r="K41726" s="1433"/>
      <c r="L41726" s="1334"/>
    </row>
    <row r="41727" spans="1:12" ht="24" customHeight="1">
      <c r="A41727" s="1355"/>
      <c r="B41727" s="1355"/>
      <c r="C41727" s="1433"/>
      <c r="E41727" s="1433"/>
      <c r="K41727" s="1433"/>
      <c r="L41727" s="1334"/>
    </row>
    <row r="41728" spans="1:12" ht="24" customHeight="1">
      <c r="A41728" s="1355"/>
      <c r="B41728" s="1355"/>
      <c r="C41728" s="1433"/>
      <c r="E41728" s="1433"/>
      <c r="K41728" s="1433"/>
      <c r="L41728" s="1334"/>
    </row>
    <row r="41729" spans="1:12" ht="24" customHeight="1">
      <c r="A41729" s="1355"/>
      <c r="B41729" s="1355"/>
      <c r="C41729" s="1433"/>
      <c r="E41729" s="1433"/>
      <c r="K41729" s="1433"/>
      <c r="L41729" s="1334"/>
    </row>
    <row r="41730" spans="1:12" ht="24" customHeight="1">
      <c r="A41730" s="1355"/>
      <c r="B41730" s="1355"/>
      <c r="C41730" s="1433"/>
      <c r="E41730" s="1433"/>
      <c r="K41730" s="1433"/>
      <c r="L41730" s="1334"/>
    </row>
    <row r="41731" spans="1:12" ht="24" customHeight="1">
      <c r="A41731" s="1355"/>
      <c r="B41731" s="1355"/>
      <c r="C41731" s="1433"/>
      <c r="E41731" s="1433"/>
      <c r="K41731" s="1433"/>
      <c r="L41731" s="1334"/>
    </row>
    <row r="41732" spans="1:12" ht="24" customHeight="1">
      <c r="A41732" s="1355"/>
      <c r="B41732" s="1355"/>
      <c r="C41732" s="1433"/>
      <c r="E41732" s="1433"/>
      <c r="K41732" s="1433"/>
      <c r="L41732" s="1334"/>
    </row>
    <row r="41733" spans="1:12" ht="24" customHeight="1">
      <c r="A41733" s="1355"/>
      <c r="B41733" s="1355"/>
      <c r="C41733" s="1433"/>
      <c r="E41733" s="1433"/>
      <c r="K41733" s="1433"/>
      <c r="L41733" s="1334"/>
    </row>
    <row r="41734" spans="1:12" ht="24" customHeight="1">
      <c r="A41734" s="1355"/>
      <c r="B41734" s="1355"/>
      <c r="C41734" s="1433"/>
      <c r="E41734" s="1433"/>
      <c r="K41734" s="1433"/>
      <c r="L41734" s="1334"/>
    </row>
    <row r="41735" spans="1:12" ht="24" customHeight="1">
      <c r="A41735" s="1355"/>
      <c r="B41735" s="1355"/>
      <c r="C41735" s="1433"/>
      <c r="E41735" s="1433"/>
      <c r="K41735" s="1433"/>
      <c r="L41735" s="1334"/>
    </row>
    <row r="41736" spans="1:12" ht="24" customHeight="1">
      <c r="A41736" s="1355"/>
      <c r="B41736" s="1355"/>
      <c r="C41736" s="1433"/>
      <c r="E41736" s="1433"/>
      <c r="K41736" s="1433"/>
      <c r="L41736" s="1334"/>
    </row>
    <row r="41737" spans="1:12" ht="24" customHeight="1">
      <c r="A41737" s="1355"/>
      <c r="B41737" s="1355"/>
      <c r="C41737" s="1433"/>
      <c r="E41737" s="1433"/>
      <c r="K41737" s="1433"/>
      <c r="L41737" s="1334"/>
    </row>
    <row r="41738" spans="1:12" ht="24" customHeight="1">
      <c r="A41738" s="1355"/>
      <c r="B41738" s="1355"/>
      <c r="C41738" s="1433"/>
      <c r="E41738" s="1433"/>
      <c r="K41738" s="1433"/>
      <c r="L41738" s="1334"/>
    </row>
    <row r="41739" spans="1:12" ht="24" customHeight="1">
      <c r="A41739" s="1355"/>
      <c r="B41739" s="1355"/>
      <c r="C41739" s="1433"/>
      <c r="E41739" s="1433"/>
      <c r="K41739" s="1433"/>
      <c r="L41739" s="1334"/>
    </row>
    <row r="41740" spans="1:12" ht="24" customHeight="1">
      <c r="A41740" s="1355"/>
      <c r="B41740" s="1355"/>
      <c r="C41740" s="1433"/>
      <c r="E41740" s="1433"/>
      <c r="K41740" s="1433"/>
      <c r="L41740" s="1334"/>
    </row>
    <row r="41741" spans="1:12" ht="24" customHeight="1">
      <c r="A41741" s="1355"/>
      <c r="B41741" s="1355"/>
      <c r="C41741" s="1433"/>
      <c r="E41741" s="1433"/>
      <c r="K41741" s="1433"/>
      <c r="L41741" s="1334"/>
    </row>
    <row r="41742" spans="1:12" ht="24" customHeight="1">
      <c r="A41742" s="1355"/>
      <c r="B41742" s="1355"/>
      <c r="C41742" s="1433"/>
      <c r="E41742" s="1433"/>
      <c r="K41742" s="1433"/>
      <c r="L41742" s="1334"/>
    </row>
    <row r="41743" spans="1:12" ht="24" customHeight="1">
      <c r="A41743" s="1355"/>
      <c r="B41743" s="1355"/>
      <c r="C41743" s="1433"/>
      <c r="E41743" s="1433"/>
      <c r="K41743" s="1433"/>
      <c r="L41743" s="1334"/>
    </row>
    <row r="41744" spans="1:12" ht="24" customHeight="1">
      <c r="A41744" s="1355"/>
      <c r="B41744" s="1355"/>
      <c r="C41744" s="1433"/>
      <c r="E41744" s="1433"/>
      <c r="K41744" s="1433"/>
      <c r="L41744" s="1334"/>
    </row>
    <row r="41745" spans="1:12" ht="24" customHeight="1">
      <c r="A41745" s="1355"/>
      <c r="B41745" s="1355"/>
      <c r="C41745" s="1433"/>
      <c r="E41745" s="1433"/>
      <c r="K41745" s="1433"/>
      <c r="L41745" s="1334"/>
    </row>
    <row r="41746" spans="1:12" ht="24" customHeight="1">
      <c r="A41746" s="1355"/>
      <c r="B41746" s="1355"/>
      <c r="C41746" s="1433"/>
      <c r="E41746" s="1433"/>
      <c r="K41746" s="1433"/>
      <c r="L41746" s="1334"/>
    </row>
    <row r="41747" spans="1:12" ht="24" customHeight="1">
      <c r="A41747" s="1355"/>
      <c r="B41747" s="1355"/>
      <c r="C41747" s="1433"/>
      <c r="E41747" s="1433"/>
      <c r="K41747" s="1433"/>
      <c r="L41747" s="1334"/>
    </row>
    <row r="41748" spans="1:12" ht="24" customHeight="1">
      <c r="A41748" s="1355"/>
      <c r="B41748" s="1355"/>
      <c r="C41748" s="1433"/>
      <c r="E41748" s="1433"/>
      <c r="K41748" s="1433"/>
      <c r="L41748" s="1334"/>
    </row>
    <row r="41749" spans="1:12" ht="24" customHeight="1">
      <c r="A41749" s="1355"/>
      <c r="B41749" s="1355"/>
      <c r="C41749" s="1433"/>
      <c r="E41749" s="1433"/>
      <c r="K41749" s="1433"/>
      <c r="L41749" s="1334"/>
    </row>
    <row r="41750" spans="1:12" ht="24" customHeight="1">
      <c r="A41750" s="1355"/>
      <c r="B41750" s="1355"/>
      <c r="C41750" s="1433"/>
      <c r="E41750" s="1433"/>
      <c r="K41750" s="1433"/>
      <c r="L41750" s="1334"/>
    </row>
    <row r="41751" spans="1:12" ht="24" customHeight="1">
      <c r="A41751" s="1355"/>
      <c r="B41751" s="1355"/>
      <c r="C41751" s="1433"/>
      <c r="E41751" s="1433"/>
      <c r="K41751" s="1433"/>
      <c r="L41751" s="1334"/>
    </row>
    <row r="41752" spans="1:12" ht="24" customHeight="1">
      <c r="A41752" s="1355"/>
      <c r="B41752" s="1355"/>
      <c r="C41752" s="1433"/>
      <c r="E41752" s="1433"/>
      <c r="K41752" s="1433"/>
      <c r="L41752" s="1334"/>
    </row>
    <row r="41753" spans="1:12" ht="24" customHeight="1">
      <c r="A41753" s="1355"/>
      <c r="B41753" s="1355"/>
      <c r="C41753" s="1433"/>
      <c r="E41753" s="1433"/>
      <c r="K41753" s="1433"/>
      <c r="L41753" s="1334"/>
    </row>
    <row r="41754" spans="1:12" ht="24" customHeight="1">
      <c r="A41754" s="1355"/>
      <c r="B41754" s="1355"/>
      <c r="C41754" s="1433"/>
      <c r="E41754" s="1433"/>
      <c r="K41754" s="1433"/>
      <c r="L41754" s="1334"/>
    </row>
    <row r="41755" spans="1:12" ht="24" customHeight="1">
      <c r="A41755" s="1355"/>
      <c r="B41755" s="1355"/>
      <c r="C41755" s="1433"/>
      <c r="E41755" s="1433"/>
      <c r="K41755" s="1433"/>
      <c r="L41755" s="1334"/>
    </row>
    <row r="41756" spans="1:12" ht="24" customHeight="1">
      <c r="A41756" s="1355"/>
      <c r="B41756" s="1355"/>
      <c r="C41756" s="1433"/>
      <c r="E41756" s="1433"/>
      <c r="K41756" s="1433"/>
      <c r="L41756" s="1334"/>
    </row>
    <row r="41757" spans="1:12" ht="24" customHeight="1">
      <c r="A41757" s="1355"/>
      <c r="B41757" s="1355"/>
      <c r="C41757" s="1433"/>
      <c r="E41757" s="1433"/>
      <c r="K41757" s="1433"/>
      <c r="L41757" s="1334"/>
    </row>
    <row r="41758" spans="1:12" ht="24" customHeight="1">
      <c r="A41758" s="1355"/>
      <c r="B41758" s="1355"/>
      <c r="C41758" s="1433"/>
      <c r="E41758" s="1433"/>
      <c r="K41758" s="1433"/>
      <c r="L41758" s="1334"/>
    </row>
    <row r="41759" spans="1:12" ht="24" customHeight="1">
      <c r="A41759" s="1355"/>
      <c r="B41759" s="1355"/>
      <c r="C41759" s="1433"/>
      <c r="E41759" s="1433"/>
      <c r="K41759" s="1433"/>
      <c r="L41759" s="1334"/>
    </row>
    <row r="41760" spans="1:12" ht="24" customHeight="1">
      <c r="A41760" s="1355"/>
      <c r="B41760" s="1355"/>
      <c r="C41760" s="1433"/>
      <c r="E41760" s="1433"/>
      <c r="K41760" s="1433"/>
      <c r="L41760" s="1334"/>
    </row>
    <row r="41761" spans="1:12" ht="24" customHeight="1">
      <c r="A41761" s="1355"/>
      <c r="B41761" s="1355"/>
      <c r="C41761" s="1433"/>
      <c r="E41761" s="1433"/>
      <c r="K41761" s="1433"/>
      <c r="L41761" s="1334"/>
    </row>
    <row r="41762" spans="1:12" ht="24" customHeight="1">
      <c r="A41762" s="1355"/>
      <c r="B41762" s="1355"/>
      <c r="C41762" s="1433"/>
      <c r="E41762" s="1433"/>
      <c r="K41762" s="1433"/>
      <c r="L41762" s="1334"/>
    </row>
    <row r="41763" spans="1:12" ht="24" customHeight="1">
      <c r="A41763" s="1355"/>
      <c r="B41763" s="1355"/>
      <c r="C41763" s="1433"/>
      <c r="E41763" s="1433"/>
      <c r="K41763" s="1433"/>
      <c r="L41763" s="1334"/>
    </row>
    <row r="41764" spans="1:12" ht="24" customHeight="1">
      <c r="A41764" s="1355"/>
      <c r="B41764" s="1355"/>
      <c r="C41764" s="1433"/>
      <c r="E41764" s="1433"/>
      <c r="K41764" s="1433"/>
      <c r="L41764" s="1334"/>
    </row>
    <row r="41765" spans="1:12" ht="24" customHeight="1">
      <c r="A41765" s="1355"/>
      <c r="B41765" s="1355"/>
      <c r="C41765" s="1433"/>
      <c r="E41765" s="1433"/>
      <c r="K41765" s="1433"/>
      <c r="L41765" s="1334"/>
    </row>
    <row r="41766" spans="1:12" ht="24" customHeight="1">
      <c r="A41766" s="1355"/>
      <c r="B41766" s="1355"/>
      <c r="C41766" s="1433"/>
      <c r="E41766" s="1433"/>
      <c r="K41766" s="1433"/>
      <c r="L41766" s="1334"/>
    </row>
    <row r="41767" spans="1:12" ht="24" customHeight="1">
      <c r="A41767" s="1355"/>
      <c r="B41767" s="1355"/>
      <c r="C41767" s="1433"/>
      <c r="E41767" s="1433"/>
      <c r="K41767" s="1433"/>
      <c r="L41767" s="1334"/>
    </row>
    <row r="41768" spans="1:12" ht="24" customHeight="1">
      <c r="A41768" s="1355"/>
      <c r="B41768" s="1355"/>
      <c r="C41768" s="1433"/>
      <c r="E41768" s="1433"/>
      <c r="K41768" s="1433"/>
      <c r="L41768" s="1334"/>
    </row>
    <row r="41769" spans="1:12" ht="24" customHeight="1">
      <c r="A41769" s="1355"/>
      <c r="B41769" s="1355"/>
      <c r="C41769" s="1433"/>
      <c r="E41769" s="1433"/>
      <c r="K41769" s="1433"/>
      <c r="L41769" s="1334"/>
    </row>
    <row r="41770" spans="1:12" ht="24" customHeight="1">
      <c r="A41770" s="1355"/>
      <c r="B41770" s="1355"/>
      <c r="C41770" s="1433"/>
      <c r="E41770" s="1433"/>
      <c r="K41770" s="1433"/>
      <c r="L41770" s="1334"/>
    </row>
    <row r="41771" spans="1:12" ht="24" customHeight="1">
      <c r="A41771" s="1355"/>
      <c r="B41771" s="1355"/>
      <c r="C41771" s="1433"/>
      <c r="E41771" s="1433"/>
      <c r="K41771" s="1433"/>
      <c r="L41771" s="1334"/>
    </row>
    <row r="41772" spans="1:12" ht="24" customHeight="1">
      <c r="A41772" s="1355"/>
      <c r="B41772" s="1355"/>
      <c r="C41772" s="1433"/>
      <c r="E41772" s="1433"/>
      <c r="K41772" s="1433"/>
      <c r="L41772" s="1334"/>
    </row>
    <row r="41773" spans="1:12" ht="24" customHeight="1">
      <c r="A41773" s="1355"/>
      <c r="B41773" s="1355"/>
      <c r="C41773" s="1433"/>
      <c r="E41773" s="1433"/>
      <c r="K41773" s="1433"/>
      <c r="L41773" s="1334"/>
    </row>
    <row r="41774" spans="1:12" ht="24" customHeight="1">
      <c r="A41774" s="1355"/>
      <c r="B41774" s="1355"/>
      <c r="C41774" s="1433"/>
      <c r="E41774" s="1433"/>
      <c r="K41774" s="1433"/>
      <c r="L41774" s="1334"/>
    </row>
    <row r="41775" spans="1:12" ht="24" customHeight="1">
      <c r="A41775" s="1355"/>
      <c r="B41775" s="1355"/>
      <c r="C41775" s="1433"/>
      <c r="E41775" s="1433"/>
      <c r="K41775" s="1433"/>
      <c r="L41775" s="1334"/>
    </row>
    <row r="41776" spans="1:12" ht="24" customHeight="1">
      <c r="A41776" s="1355"/>
      <c r="B41776" s="1355"/>
      <c r="C41776" s="1433"/>
      <c r="E41776" s="1433"/>
      <c r="K41776" s="1433"/>
      <c r="L41776" s="1334"/>
    </row>
    <row r="41777" spans="1:12" ht="24" customHeight="1">
      <c r="A41777" s="1355"/>
      <c r="B41777" s="1355"/>
      <c r="C41777" s="1433"/>
      <c r="E41777" s="1433"/>
      <c r="K41777" s="1433"/>
      <c r="L41777" s="1334"/>
    </row>
    <row r="41778" spans="1:12" ht="24" customHeight="1">
      <c r="A41778" s="1355"/>
      <c r="B41778" s="1355"/>
      <c r="C41778" s="1433"/>
      <c r="E41778" s="1433"/>
      <c r="K41778" s="1433"/>
      <c r="L41778" s="1334"/>
    </row>
    <row r="41779" spans="1:12" ht="24" customHeight="1">
      <c r="A41779" s="1355"/>
      <c r="B41779" s="1355"/>
      <c r="C41779" s="1433"/>
      <c r="E41779" s="1433"/>
      <c r="K41779" s="1433"/>
      <c r="L41779" s="1334"/>
    </row>
    <row r="41780" spans="1:12" ht="24" customHeight="1">
      <c r="A41780" s="1355"/>
      <c r="B41780" s="1355"/>
      <c r="C41780" s="1433"/>
      <c r="E41780" s="1433"/>
      <c r="K41780" s="1433"/>
      <c r="L41780" s="1334"/>
    </row>
    <row r="41781" spans="1:12" ht="24" customHeight="1">
      <c r="A41781" s="1355"/>
      <c r="B41781" s="1355"/>
      <c r="C41781" s="1433"/>
      <c r="E41781" s="1433"/>
      <c r="K41781" s="1433"/>
      <c r="L41781" s="1334"/>
    </row>
    <row r="41782" spans="1:12" ht="24" customHeight="1">
      <c r="A41782" s="1355"/>
      <c r="B41782" s="1355"/>
      <c r="C41782" s="1433"/>
      <c r="E41782" s="1433"/>
      <c r="K41782" s="1433"/>
      <c r="L41782" s="1334"/>
    </row>
    <row r="41783" spans="1:12" ht="24" customHeight="1">
      <c r="A41783" s="1355"/>
      <c r="B41783" s="1355"/>
      <c r="C41783" s="1433"/>
      <c r="E41783" s="1433"/>
      <c r="K41783" s="1433"/>
      <c r="L41783" s="1334"/>
    </row>
    <row r="41784" spans="1:12" ht="24" customHeight="1">
      <c r="A41784" s="1355"/>
      <c r="B41784" s="1355"/>
      <c r="C41784" s="1433"/>
      <c r="E41784" s="1433"/>
      <c r="K41784" s="1433"/>
      <c r="L41784" s="1334"/>
    </row>
    <row r="41785" spans="1:12" ht="24" customHeight="1">
      <c r="A41785" s="1355"/>
      <c r="B41785" s="1355"/>
      <c r="C41785" s="1433"/>
      <c r="E41785" s="1433"/>
      <c r="K41785" s="1433"/>
      <c r="L41785" s="1334"/>
    </row>
    <row r="41786" spans="1:12" ht="24" customHeight="1">
      <c r="A41786" s="1355"/>
      <c r="B41786" s="1355"/>
      <c r="C41786" s="1433"/>
      <c r="E41786" s="1433"/>
      <c r="K41786" s="1433"/>
      <c r="L41786" s="1334"/>
    </row>
    <row r="41787" spans="1:12" ht="24" customHeight="1">
      <c r="A41787" s="1355"/>
      <c r="B41787" s="1355"/>
      <c r="C41787" s="1433"/>
      <c r="E41787" s="1433"/>
      <c r="K41787" s="1433"/>
      <c r="L41787" s="1334"/>
    </row>
    <row r="41788" spans="1:12" ht="24" customHeight="1">
      <c r="A41788" s="1355"/>
      <c r="B41788" s="1355"/>
      <c r="C41788" s="1433"/>
      <c r="E41788" s="1433"/>
      <c r="K41788" s="1433"/>
      <c r="L41788" s="1334"/>
    </row>
    <row r="41789" spans="1:12" ht="24" customHeight="1">
      <c r="A41789" s="1355"/>
      <c r="B41789" s="1355"/>
      <c r="C41789" s="1433"/>
      <c r="E41789" s="1433"/>
      <c r="K41789" s="1433"/>
      <c r="L41789" s="1334"/>
    </row>
    <row r="41790" spans="1:12" ht="24" customHeight="1">
      <c r="A41790" s="1355"/>
      <c r="B41790" s="1355"/>
      <c r="C41790" s="1433"/>
      <c r="E41790" s="1433"/>
      <c r="K41790" s="1433"/>
      <c r="L41790" s="1334"/>
    </row>
    <row r="41791" spans="1:12" ht="24" customHeight="1">
      <c r="A41791" s="1355"/>
      <c r="B41791" s="1355"/>
      <c r="C41791" s="1433"/>
      <c r="E41791" s="1433"/>
      <c r="K41791" s="1433"/>
      <c r="L41791" s="1334"/>
    </row>
    <row r="41792" spans="1:12" ht="24" customHeight="1">
      <c r="A41792" s="1355"/>
      <c r="B41792" s="1355"/>
      <c r="C41792" s="1433"/>
      <c r="E41792" s="1433"/>
      <c r="K41792" s="1433"/>
      <c r="L41792" s="1334"/>
    </row>
    <row r="41793" spans="1:12" ht="24" customHeight="1">
      <c r="A41793" s="1355"/>
      <c r="B41793" s="1355"/>
      <c r="C41793" s="1433"/>
      <c r="E41793" s="1433"/>
      <c r="K41793" s="1433"/>
      <c r="L41793" s="1334"/>
    </row>
    <row r="41794" spans="1:12" ht="24" customHeight="1">
      <c r="A41794" s="1355"/>
      <c r="B41794" s="1355"/>
      <c r="C41794" s="1433"/>
      <c r="E41794" s="1433"/>
      <c r="K41794" s="1433"/>
      <c r="L41794" s="1334"/>
    </row>
    <row r="41795" spans="1:12" ht="24" customHeight="1">
      <c r="A41795" s="1355"/>
      <c r="B41795" s="1355"/>
      <c r="C41795" s="1433"/>
      <c r="E41795" s="1433"/>
      <c r="K41795" s="1433"/>
      <c r="L41795" s="1334"/>
    </row>
    <row r="41796" spans="1:12" ht="24" customHeight="1">
      <c r="A41796" s="1355"/>
      <c r="B41796" s="1355"/>
      <c r="C41796" s="1433"/>
      <c r="E41796" s="1433"/>
      <c r="K41796" s="1433"/>
      <c r="L41796" s="1334"/>
    </row>
    <row r="41797" spans="1:12" ht="24" customHeight="1">
      <c r="A41797" s="1355"/>
      <c r="B41797" s="1355"/>
      <c r="C41797" s="1433"/>
      <c r="E41797" s="1433"/>
      <c r="K41797" s="1433"/>
      <c r="L41797" s="1334"/>
    </row>
    <row r="41798" spans="1:12" ht="24" customHeight="1">
      <c r="A41798" s="1355"/>
      <c r="B41798" s="1355"/>
      <c r="C41798" s="1433"/>
      <c r="E41798" s="1433"/>
      <c r="K41798" s="1433"/>
      <c r="L41798" s="1334"/>
    </row>
    <row r="41799" spans="1:12" ht="24" customHeight="1">
      <c r="A41799" s="1355"/>
      <c r="B41799" s="1355"/>
      <c r="C41799" s="1433"/>
      <c r="E41799" s="1433"/>
      <c r="K41799" s="1433"/>
      <c r="L41799" s="1334"/>
    </row>
    <row r="41800" spans="1:12" ht="24" customHeight="1">
      <c r="A41800" s="1355"/>
      <c r="B41800" s="1355"/>
      <c r="C41800" s="1433"/>
      <c r="E41800" s="1433"/>
      <c r="K41800" s="1433"/>
      <c r="L41800" s="1334"/>
    </row>
    <row r="41801" spans="1:12" ht="24" customHeight="1">
      <c r="A41801" s="1355"/>
      <c r="B41801" s="1355"/>
      <c r="C41801" s="1433"/>
      <c r="E41801" s="1433"/>
      <c r="K41801" s="1433"/>
      <c r="L41801" s="1334"/>
    </row>
    <row r="41802" spans="1:12" ht="24" customHeight="1">
      <c r="A41802" s="1355"/>
      <c r="B41802" s="1355"/>
      <c r="C41802" s="1433"/>
      <c r="E41802" s="1433"/>
      <c r="K41802" s="1433"/>
      <c r="L41802" s="1334"/>
    </row>
    <row r="41803" spans="1:12" ht="24" customHeight="1">
      <c r="A41803" s="1355"/>
      <c r="B41803" s="1355"/>
      <c r="C41803" s="1433"/>
      <c r="E41803" s="1433"/>
      <c r="K41803" s="1433"/>
      <c r="L41803" s="1334"/>
    </row>
    <row r="41804" spans="1:12" ht="24" customHeight="1">
      <c r="A41804" s="1355"/>
      <c r="B41804" s="1355"/>
      <c r="C41804" s="1433"/>
      <c r="E41804" s="1433"/>
      <c r="K41804" s="1433"/>
      <c r="L41804" s="1334"/>
    </row>
    <row r="41805" spans="1:12" ht="24" customHeight="1">
      <c r="A41805" s="1355"/>
      <c r="B41805" s="1355"/>
      <c r="C41805" s="1433"/>
      <c r="E41805" s="1433"/>
      <c r="K41805" s="1433"/>
      <c r="L41805" s="1334"/>
    </row>
    <row r="41806" spans="1:12" ht="24" customHeight="1">
      <c r="A41806" s="1355"/>
      <c r="B41806" s="1355"/>
      <c r="C41806" s="1433"/>
      <c r="E41806" s="1433"/>
      <c r="K41806" s="1433"/>
      <c r="L41806" s="1334"/>
    </row>
    <row r="41807" spans="1:12" ht="24" customHeight="1">
      <c r="A41807" s="1355"/>
      <c r="B41807" s="1355"/>
      <c r="C41807" s="1433"/>
      <c r="E41807" s="1433"/>
      <c r="K41807" s="1433"/>
      <c r="L41807" s="1334"/>
    </row>
    <row r="41808" spans="1:12" ht="24" customHeight="1">
      <c r="A41808" s="1355"/>
      <c r="B41808" s="1355"/>
      <c r="C41808" s="1433"/>
      <c r="E41808" s="1433"/>
      <c r="K41808" s="1433"/>
      <c r="L41808" s="1334"/>
    </row>
    <row r="41809" spans="1:12" ht="24" customHeight="1">
      <c r="A41809" s="1355"/>
      <c r="B41809" s="1355"/>
      <c r="C41809" s="1433"/>
      <c r="E41809" s="1433"/>
      <c r="K41809" s="1433"/>
      <c r="L41809" s="1334"/>
    </row>
    <row r="41810" spans="1:12" ht="24" customHeight="1">
      <c r="A41810" s="1355"/>
      <c r="B41810" s="1355"/>
      <c r="C41810" s="1433"/>
      <c r="E41810" s="1433"/>
      <c r="K41810" s="1433"/>
      <c r="L41810" s="1334"/>
    </row>
    <row r="41811" spans="1:12" ht="24" customHeight="1">
      <c r="A41811" s="1355"/>
      <c r="B41811" s="1355"/>
      <c r="C41811" s="1433"/>
      <c r="E41811" s="1433"/>
      <c r="K41811" s="1433"/>
      <c r="L41811" s="1334"/>
    </row>
    <row r="41812" spans="1:12" ht="24" customHeight="1">
      <c r="A41812" s="1355"/>
      <c r="B41812" s="1355"/>
      <c r="C41812" s="1433"/>
      <c r="E41812" s="1433"/>
      <c r="K41812" s="1433"/>
      <c r="L41812" s="1334"/>
    </row>
    <row r="41813" spans="1:12" ht="24" customHeight="1">
      <c r="A41813" s="1355"/>
      <c r="B41813" s="1355"/>
      <c r="C41813" s="1433"/>
      <c r="E41813" s="1433"/>
      <c r="K41813" s="1433"/>
      <c r="L41813" s="1334"/>
    </row>
    <row r="41814" spans="1:12" ht="24" customHeight="1">
      <c r="A41814" s="1355"/>
      <c r="B41814" s="1355"/>
      <c r="C41814" s="1433"/>
      <c r="E41814" s="1433"/>
      <c r="K41814" s="1433"/>
      <c r="L41814" s="1334"/>
    </row>
    <row r="41815" spans="1:12" ht="24" customHeight="1">
      <c r="A41815" s="1355"/>
      <c r="B41815" s="1355"/>
      <c r="C41815" s="1433"/>
      <c r="E41815" s="1433"/>
      <c r="K41815" s="1433"/>
      <c r="L41815" s="1334"/>
    </row>
    <row r="41816" spans="1:12" ht="24" customHeight="1">
      <c r="A41816" s="1355"/>
      <c r="B41816" s="1355"/>
      <c r="C41816" s="1433"/>
      <c r="E41816" s="1433"/>
      <c r="K41816" s="1433"/>
      <c r="L41816" s="1334"/>
    </row>
    <row r="41817" spans="1:12" ht="24" customHeight="1">
      <c r="A41817" s="1355"/>
      <c r="B41817" s="1355"/>
      <c r="C41817" s="1433"/>
      <c r="E41817" s="1433"/>
      <c r="K41817" s="1433"/>
      <c r="L41817" s="1334"/>
    </row>
    <row r="41818" spans="1:12" ht="24" customHeight="1">
      <c r="A41818" s="1355"/>
      <c r="B41818" s="1355"/>
      <c r="C41818" s="1433"/>
      <c r="E41818" s="1433"/>
      <c r="K41818" s="1433"/>
      <c r="L41818" s="1334"/>
    </row>
    <row r="41819" spans="1:12" ht="24" customHeight="1">
      <c r="A41819" s="1355"/>
      <c r="B41819" s="1355"/>
      <c r="C41819" s="1433"/>
      <c r="E41819" s="1433"/>
      <c r="K41819" s="1433"/>
      <c r="L41819" s="1334"/>
    </row>
    <row r="41820" spans="1:12" ht="24" customHeight="1">
      <c r="A41820" s="1355"/>
      <c r="B41820" s="1355"/>
      <c r="C41820" s="1433"/>
      <c r="E41820" s="1433"/>
      <c r="K41820" s="1433"/>
      <c r="L41820" s="1334"/>
    </row>
    <row r="41821" spans="1:12" ht="24" customHeight="1">
      <c r="A41821" s="1355"/>
      <c r="B41821" s="1355"/>
      <c r="C41821" s="1433"/>
      <c r="E41821" s="1433"/>
      <c r="K41821" s="1433"/>
      <c r="L41821" s="1334"/>
    </row>
    <row r="41822" spans="1:12" ht="24" customHeight="1">
      <c r="A41822" s="1355"/>
      <c r="B41822" s="1355"/>
      <c r="C41822" s="1433"/>
      <c r="E41822" s="1433"/>
      <c r="K41822" s="1433"/>
      <c r="L41822" s="1334"/>
    </row>
    <row r="41823" spans="1:12" ht="24" customHeight="1">
      <c r="A41823" s="1355"/>
      <c r="B41823" s="1355"/>
      <c r="C41823" s="1433"/>
      <c r="E41823" s="1433"/>
      <c r="K41823" s="1433"/>
      <c r="L41823" s="1334"/>
    </row>
    <row r="41824" spans="1:12" ht="24" customHeight="1">
      <c r="A41824" s="1355"/>
      <c r="B41824" s="1355"/>
      <c r="C41824" s="1433"/>
      <c r="E41824" s="1433"/>
      <c r="K41824" s="1433"/>
      <c r="L41824" s="1334"/>
    </row>
    <row r="41825" spans="1:12" ht="24" customHeight="1">
      <c r="A41825" s="1355"/>
      <c r="B41825" s="1355"/>
      <c r="C41825" s="1433"/>
      <c r="E41825" s="1433"/>
      <c r="K41825" s="1433"/>
      <c r="L41825" s="1334"/>
    </row>
    <row r="41826" spans="1:12" ht="24" customHeight="1">
      <c r="A41826" s="1355"/>
      <c r="B41826" s="1355"/>
      <c r="C41826" s="1433"/>
      <c r="E41826" s="1433"/>
      <c r="K41826" s="1433"/>
      <c r="L41826" s="1334"/>
    </row>
    <row r="41827" spans="1:12" ht="24" customHeight="1">
      <c r="A41827" s="1355"/>
      <c r="B41827" s="1355"/>
      <c r="C41827" s="1433"/>
      <c r="E41827" s="1433"/>
      <c r="K41827" s="1433"/>
      <c r="L41827" s="1334"/>
    </row>
    <row r="41828" spans="1:12" ht="24" customHeight="1">
      <c r="A41828" s="1355"/>
      <c r="B41828" s="1355"/>
      <c r="C41828" s="1433"/>
      <c r="E41828" s="1433"/>
      <c r="K41828" s="1433"/>
      <c r="L41828" s="1334"/>
    </row>
    <row r="41829" spans="1:12" ht="24" customHeight="1">
      <c r="A41829" s="1355"/>
      <c r="B41829" s="1355"/>
      <c r="C41829" s="1433"/>
      <c r="E41829" s="1433"/>
      <c r="K41829" s="1433"/>
      <c r="L41829" s="1334"/>
    </row>
    <row r="41830" spans="1:12" ht="24" customHeight="1">
      <c r="A41830" s="1355"/>
      <c r="B41830" s="1355"/>
      <c r="C41830" s="1433"/>
      <c r="E41830" s="1433"/>
      <c r="K41830" s="1433"/>
      <c r="L41830" s="1334"/>
    </row>
    <row r="41831" spans="1:12" ht="24" customHeight="1">
      <c r="A41831" s="1355"/>
      <c r="B41831" s="1355"/>
      <c r="C41831" s="1433"/>
      <c r="E41831" s="1433"/>
      <c r="K41831" s="1433"/>
      <c r="L41831" s="1334"/>
    </row>
    <row r="41832" spans="1:12" ht="24" customHeight="1">
      <c r="A41832" s="1355"/>
      <c r="B41832" s="1355"/>
      <c r="C41832" s="1433"/>
      <c r="E41832" s="1433"/>
      <c r="K41832" s="1433"/>
      <c r="L41832" s="1334"/>
    </row>
    <row r="41833" spans="1:12" ht="24" customHeight="1">
      <c r="A41833" s="1355"/>
      <c r="B41833" s="1355"/>
      <c r="C41833" s="1433"/>
      <c r="E41833" s="1433"/>
      <c r="K41833" s="1433"/>
      <c r="L41833" s="1334"/>
    </row>
    <row r="41834" spans="1:12" ht="24" customHeight="1">
      <c r="A41834" s="1355"/>
      <c r="B41834" s="1355"/>
      <c r="C41834" s="1433"/>
      <c r="E41834" s="1433"/>
      <c r="K41834" s="1433"/>
      <c r="L41834" s="1334"/>
    </row>
    <row r="41835" spans="1:12" ht="24" customHeight="1">
      <c r="A41835" s="1355"/>
      <c r="B41835" s="1355"/>
      <c r="C41835" s="1433"/>
      <c r="E41835" s="1433"/>
      <c r="K41835" s="1433"/>
      <c r="L41835" s="1334"/>
    </row>
    <row r="41836" spans="1:12" ht="24" customHeight="1">
      <c r="A41836" s="1355"/>
      <c r="B41836" s="1355"/>
      <c r="C41836" s="1433"/>
      <c r="E41836" s="1433"/>
      <c r="K41836" s="1433"/>
      <c r="L41836" s="1334"/>
    </row>
    <row r="41837" spans="1:12" ht="24" customHeight="1">
      <c r="A41837" s="1355"/>
      <c r="B41837" s="1355"/>
      <c r="C41837" s="1433"/>
      <c r="E41837" s="1433"/>
      <c r="K41837" s="1433"/>
      <c r="L41837" s="1334"/>
    </row>
    <row r="41838" spans="1:12" ht="24" customHeight="1">
      <c r="A41838" s="1355"/>
      <c r="B41838" s="1355"/>
      <c r="C41838" s="1433"/>
      <c r="E41838" s="1433"/>
      <c r="K41838" s="1433"/>
      <c r="L41838" s="1334"/>
    </row>
    <row r="41839" spans="1:12" ht="24" customHeight="1">
      <c r="A41839" s="1355"/>
      <c r="B41839" s="1355"/>
      <c r="C41839" s="1433"/>
      <c r="E41839" s="1433"/>
      <c r="K41839" s="1433"/>
      <c r="L41839" s="1334"/>
    </row>
    <row r="41840" spans="1:12" ht="24" customHeight="1">
      <c r="A41840" s="1355"/>
      <c r="B41840" s="1355"/>
      <c r="C41840" s="1433"/>
      <c r="E41840" s="1433"/>
      <c r="K41840" s="1433"/>
      <c r="L41840" s="1334"/>
    </row>
    <row r="41841" spans="1:12" ht="24" customHeight="1">
      <c r="A41841" s="1355"/>
      <c r="B41841" s="1355"/>
      <c r="C41841" s="1433"/>
      <c r="E41841" s="1433"/>
      <c r="K41841" s="1433"/>
      <c r="L41841" s="1334"/>
    </row>
    <row r="41842" spans="1:12" ht="24" customHeight="1">
      <c r="A41842" s="1355"/>
      <c r="B41842" s="1355"/>
      <c r="C41842" s="1433"/>
      <c r="E41842" s="1433"/>
      <c r="K41842" s="1433"/>
      <c r="L41842" s="1334"/>
    </row>
    <row r="41843" spans="1:12" ht="24" customHeight="1">
      <c r="A41843" s="1355"/>
      <c r="B41843" s="1355"/>
      <c r="C41843" s="1433"/>
      <c r="E41843" s="1433"/>
      <c r="K41843" s="1433"/>
      <c r="L41843" s="1334"/>
    </row>
    <row r="41844" spans="1:12" ht="24" customHeight="1">
      <c r="A41844" s="1355"/>
      <c r="B41844" s="1355"/>
      <c r="C41844" s="1433"/>
      <c r="E41844" s="1433"/>
      <c r="K41844" s="1433"/>
      <c r="L41844" s="1334"/>
    </row>
    <row r="41845" spans="1:12" ht="24" customHeight="1">
      <c r="A41845" s="1355"/>
      <c r="B41845" s="1355"/>
      <c r="C41845" s="1433"/>
      <c r="E41845" s="1433"/>
      <c r="K41845" s="1433"/>
      <c r="L41845" s="1334"/>
    </row>
    <row r="41846" spans="1:12" ht="24" customHeight="1">
      <c r="A41846" s="1355"/>
      <c r="B41846" s="1355"/>
      <c r="C41846" s="1433"/>
      <c r="E41846" s="1433"/>
      <c r="K41846" s="1433"/>
      <c r="L41846" s="1334"/>
    </row>
    <row r="41847" spans="1:12" ht="24" customHeight="1">
      <c r="A41847" s="1355"/>
      <c r="B41847" s="1355"/>
      <c r="C41847" s="1433"/>
      <c r="E41847" s="1433"/>
      <c r="K41847" s="1433"/>
      <c r="L41847" s="1334"/>
    </row>
    <row r="41848" spans="1:12" ht="24" customHeight="1">
      <c r="A41848" s="1355"/>
      <c r="B41848" s="1355"/>
      <c r="C41848" s="1433"/>
      <c r="E41848" s="1433"/>
      <c r="K41848" s="1433"/>
      <c r="L41848" s="1334"/>
    </row>
    <row r="41849" spans="1:12" ht="24" customHeight="1">
      <c r="A41849" s="1355"/>
      <c r="B41849" s="1355"/>
      <c r="C41849" s="1433"/>
      <c r="E41849" s="1433"/>
      <c r="K41849" s="1433"/>
      <c r="L41849" s="1334"/>
    </row>
    <row r="41850" spans="1:12" ht="24" customHeight="1">
      <c r="A41850" s="1355"/>
      <c r="B41850" s="1355"/>
      <c r="C41850" s="1433"/>
      <c r="E41850" s="1433"/>
      <c r="K41850" s="1433"/>
      <c r="L41850" s="1334"/>
    </row>
    <row r="41851" spans="1:12" ht="24" customHeight="1">
      <c r="A41851" s="1355"/>
      <c r="B41851" s="1355"/>
      <c r="C41851" s="1433"/>
      <c r="E41851" s="1433"/>
      <c r="K41851" s="1433"/>
      <c r="L41851" s="1334"/>
    </row>
    <row r="41852" spans="1:12" ht="24" customHeight="1">
      <c r="A41852" s="1355"/>
      <c r="B41852" s="1355"/>
      <c r="C41852" s="1433"/>
      <c r="E41852" s="1433"/>
      <c r="K41852" s="1433"/>
      <c r="L41852" s="1334"/>
    </row>
    <row r="41853" spans="1:12" ht="24" customHeight="1">
      <c r="A41853" s="1355"/>
      <c r="B41853" s="1355"/>
      <c r="C41853" s="1433"/>
      <c r="E41853" s="1433"/>
      <c r="K41853" s="1433"/>
      <c r="L41853" s="1334"/>
    </row>
    <row r="41854" spans="1:12" ht="24" customHeight="1">
      <c r="A41854" s="1355"/>
      <c r="B41854" s="1355"/>
      <c r="C41854" s="1433"/>
      <c r="E41854" s="1433"/>
      <c r="K41854" s="1433"/>
      <c r="L41854" s="1334"/>
    </row>
    <row r="41855" spans="1:12" ht="24" customHeight="1">
      <c r="A41855" s="1355"/>
      <c r="B41855" s="1355"/>
      <c r="C41855" s="1433"/>
      <c r="E41855" s="1433"/>
      <c r="K41855" s="1433"/>
      <c r="L41855" s="1334"/>
    </row>
    <row r="41856" spans="1:12" ht="24" customHeight="1">
      <c r="A41856" s="1355"/>
      <c r="B41856" s="1355"/>
      <c r="C41856" s="1433"/>
      <c r="E41856" s="1433"/>
      <c r="K41856" s="1433"/>
      <c r="L41856" s="1334"/>
    </row>
    <row r="41857" spans="1:12" ht="24" customHeight="1">
      <c r="A41857" s="1355"/>
      <c r="B41857" s="1355"/>
      <c r="C41857" s="1433"/>
      <c r="E41857" s="1433"/>
      <c r="K41857" s="1433"/>
      <c r="L41857" s="1334"/>
    </row>
    <row r="41858" spans="1:12" ht="24" customHeight="1">
      <c r="A41858" s="1355"/>
      <c r="B41858" s="1355"/>
      <c r="C41858" s="1433"/>
      <c r="E41858" s="1433"/>
      <c r="K41858" s="1433"/>
      <c r="L41858" s="1334"/>
    </row>
    <row r="41859" spans="1:12" ht="24" customHeight="1">
      <c r="A41859" s="1355"/>
      <c r="B41859" s="1355"/>
      <c r="C41859" s="1433"/>
      <c r="E41859" s="1433"/>
      <c r="K41859" s="1433"/>
      <c r="L41859" s="1334"/>
    </row>
    <row r="41860" spans="1:12" ht="24" customHeight="1">
      <c r="A41860" s="1355"/>
      <c r="B41860" s="1355"/>
      <c r="C41860" s="1433"/>
      <c r="E41860" s="1433"/>
      <c r="K41860" s="1433"/>
      <c r="L41860" s="1334"/>
    </row>
    <row r="41861" spans="1:12" ht="24" customHeight="1">
      <c r="A41861" s="1355"/>
      <c r="B41861" s="1355"/>
      <c r="C41861" s="1433"/>
      <c r="E41861" s="1433"/>
      <c r="K41861" s="1433"/>
      <c r="L41861" s="1334"/>
    </row>
    <row r="41862" spans="1:12" ht="24" customHeight="1">
      <c r="A41862" s="1355"/>
      <c r="B41862" s="1355"/>
      <c r="C41862" s="1433"/>
      <c r="E41862" s="1433"/>
      <c r="K41862" s="1433"/>
      <c r="L41862" s="1334"/>
    </row>
    <row r="41863" spans="1:12" ht="24" customHeight="1">
      <c r="A41863" s="1355"/>
      <c r="B41863" s="1355"/>
      <c r="C41863" s="1433"/>
      <c r="E41863" s="1433"/>
      <c r="K41863" s="1433"/>
      <c r="L41863" s="1334"/>
    </row>
    <row r="41864" spans="1:12" ht="24" customHeight="1">
      <c r="A41864" s="1355"/>
      <c r="B41864" s="1355"/>
      <c r="C41864" s="1433"/>
      <c r="E41864" s="1433"/>
      <c r="K41864" s="1433"/>
      <c r="L41864" s="1334"/>
    </row>
    <row r="41865" spans="1:12" ht="24" customHeight="1">
      <c r="A41865" s="1355"/>
      <c r="B41865" s="1355"/>
      <c r="C41865" s="1433"/>
      <c r="E41865" s="1433"/>
      <c r="K41865" s="1433"/>
      <c r="L41865" s="1334"/>
    </row>
    <row r="41866" spans="1:12" ht="24" customHeight="1">
      <c r="A41866" s="1355"/>
      <c r="B41866" s="1355"/>
      <c r="C41866" s="1433"/>
      <c r="E41866" s="1433"/>
      <c r="K41866" s="1433"/>
      <c r="L41866" s="1334"/>
    </row>
    <row r="41867" spans="1:12" ht="24" customHeight="1">
      <c r="A41867" s="1355"/>
      <c r="B41867" s="1355"/>
      <c r="C41867" s="1433"/>
      <c r="E41867" s="1433"/>
      <c r="K41867" s="1433"/>
      <c r="L41867" s="1334"/>
    </row>
    <row r="41868" spans="1:12" ht="24" customHeight="1">
      <c r="A41868" s="1355"/>
      <c r="B41868" s="1355"/>
      <c r="C41868" s="1433"/>
      <c r="E41868" s="1433"/>
      <c r="K41868" s="1433"/>
      <c r="L41868" s="1334"/>
    </row>
    <row r="41869" spans="1:12" ht="24" customHeight="1">
      <c r="A41869" s="1355"/>
      <c r="B41869" s="1355"/>
      <c r="C41869" s="1433"/>
      <c r="E41869" s="1433"/>
      <c r="K41869" s="1433"/>
      <c r="L41869" s="1334"/>
    </row>
    <row r="41870" spans="1:12" ht="24" customHeight="1">
      <c r="A41870" s="1355"/>
      <c r="B41870" s="1355"/>
      <c r="C41870" s="1433"/>
      <c r="E41870" s="1433"/>
      <c r="K41870" s="1433"/>
      <c r="L41870" s="1334"/>
    </row>
    <row r="41871" spans="1:12" ht="24" customHeight="1">
      <c r="A41871" s="1355"/>
      <c r="B41871" s="1355"/>
      <c r="C41871" s="1433"/>
      <c r="E41871" s="1433"/>
      <c r="K41871" s="1433"/>
      <c r="L41871" s="1334"/>
    </row>
    <row r="41872" spans="1:12" ht="24" customHeight="1">
      <c r="A41872" s="1355"/>
      <c r="B41872" s="1355"/>
      <c r="C41872" s="1433"/>
      <c r="E41872" s="1433"/>
      <c r="K41872" s="1433"/>
      <c r="L41872" s="1334"/>
    </row>
    <row r="41873" spans="1:12" ht="24" customHeight="1">
      <c r="A41873" s="1355"/>
      <c r="B41873" s="1355"/>
      <c r="C41873" s="1433"/>
      <c r="E41873" s="1433"/>
      <c r="K41873" s="1433"/>
      <c r="L41873" s="1334"/>
    </row>
    <row r="41874" spans="1:12" ht="24" customHeight="1">
      <c r="A41874" s="1355"/>
      <c r="B41874" s="1355"/>
      <c r="C41874" s="1433"/>
      <c r="E41874" s="1433"/>
      <c r="K41874" s="1433"/>
      <c r="L41874" s="1334"/>
    </row>
    <row r="41875" spans="1:12" ht="24" customHeight="1">
      <c r="A41875" s="1355"/>
      <c r="B41875" s="1355"/>
      <c r="C41875" s="1433"/>
      <c r="E41875" s="1433"/>
      <c r="K41875" s="1433"/>
      <c r="L41875" s="1334"/>
    </row>
    <row r="41876" spans="1:12" ht="24" customHeight="1">
      <c r="A41876" s="1355"/>
      <c r="B41876" s="1355"/>
      <c r="C41876" s="1433"/>
      <c r="E41876" s="1433"/>
      <c r="K41876" s="1433"/>
      <c r="L41876" s="1334"/>
    </row>
    <row r="41877" spans="1:12" ht="24" customHeight="1">
      <c r="A41877" s="1355"/>
      <c r="B41877" s="1355"/>
      <c r="C41877" s="1433"/>
      <c r="E41877" s="1433"/>
      <c r="K41877" s="1433"/>
      <c r="L41877" s="1334"/>
    </row>
    <row r="41878" spans="1:12" ht="24" customHeight="1">
      <c r="A41878" s="1355"/>
      <c r="B41878" s="1355"/>
      <c r="C41878" s="1433"/>
      <c r="E41878" s="1433"/>
      <c r="K41878" s="1433"/>
      <c r="L41878" s="1334"/>
    </row>
    <row r="41879" spans="1:12" ht="24" customHeight="1">
      <c r="A41879" s="1355"/>
      <c r="B41879" s="1355"/>
      <c r="C41879" s="1433"/>
      <c r="E41879" s="1433"/>
      <c r="K41879" s="1433"/>
      <c r="L41879" s="1334"/>
    </row>
    <row r="41880" spans="1:12" ht="24" customHeight="1">
      <c r="A41880" s="1355"/>
      <c r="B41880" s="1355"/>
      <c r="C41880" s="1433"/>
      <c r="E41880" s="1433"/>
      <c r="K41880" s="1433"/>
      <c r="L41880" s="1334"/>
    </row>
    <row r="41881" spans="1:12" ht="24" customHeight="1">
      <c r="A41881" s="1355"/>
      <c r="B41881" s="1355"/>
      <c r="C41881" s="1433"/>
      <c r="E41881" s="1433"/>
      <c r="K41881" s="1433"/>
      <c r="L41881" s="1334"/>
    </row>
    <row r="41882" spans="1:12" ht="24" customHeight="1">
      <c r="A41882" s="1355"/>
      <c r="B41882" s="1355"/>
      <c r="C41882" s="1433"/>
      <c r="E41882" s="1433"/>
      <c r="K41882" s="1433"/>
      <c r="L41882" s="1334"/>
    </row>
    <row r="41883" spans="1:12" ht="24" customHeight="1">
      <c r="A41883" s="1355"/>
      <c r="B41883" s="1355"/>
      <c r="C41883" s="1433"/>
      <c r="E41883" s="1433"/>
      <c r="K41883" s="1433"/>
      <c r="L41883" s="1334"/>
    </row>
    <row r="41884" spans="1:12" ht="24" customHeight="1">
      <c r="A41884" s="1355"/>
      <c r="B41884" s="1355"/>
      <c r="C41884" s="1433"/>
      <c r="E41884" s="1433"/>
      <c r="K41884" s="1433"/>
      <c r="L41884" s="1334"/>
    </row>
    <row r="41885" spans="1:12" ht="24" customHeight="1">
      <c r="A41885" s="1355"/>
      <c r="B41885" s="1355"/>
      <c r="C41885" s="1433"/>
      <c r="E41885" s="1433"/>
      <c r="K41885" s="1433"/>
      <c r="L41885" s="1334"/>
    </row>
    <row r="41886" spans="1:12" ht="24" customHeight="1">
      <c r="A41886" s="1355"/>
      <c r="B41886" s="1355"/>
      <c r="C41886" s="1433"/>
      <c r="E41886" s="1433"/>
      <c r="K41886" s="1433"/>
      <c r="L41886" s="1334"/>
    </row>
    <row r="41887" spans="1:12" ht="24" customHeight="1">
      <c r="A41887" s="1355"/>
      <c r="B41887" s="1355"/>
      <c r="C41887" s="1433"/>
      <c r="E41887" s="1433"/>
      <c r="K41887" s="1433"/>
      <c r="L41887" s="1334"/>
    </row>
    <row r="41888" spans="1:12" ht="24" customHeight="1">
      <c r="A41888" s="1355"/>
      <c r="B41888" s="1355"/>
      <c r="C41888" s="1433"/>
      <c r="E41888" s="1433"/>
      <c r="K41888" s="1433"/>
      <c r="L41888" s="1334"/>
    </row>
    <row r="41889" spans="1:12" ht="24" customHeight="1">
      <c r="A41889" s="1355"/>
      <c r="B41889" s="1355"/>
      <c r="C41889" s="1433"/>
      <c r="E41889" s="1433"/>
      <c r="K41889" s="1433"/>
      <c r="L41889" s="1334"/>
    </row>
    <row r="41890" spans="1:12" ht="24" customHeight="1">
      <c r="A41890" s="1355"/>
      <c r="B41890" s="1355"/>
      <c r="C41890" s="1433"/>
      <c r="E41890" s="1433"/>
      <c r="K41890" s="1433"/>
      <c r="L41890" s="1334"/>
    </row>
    <row r="41891" spans="1:12" ht="24" customHeight="1">
      <c r="A41891" s="1355"/>
      <c r="B41891" s="1355"/>
      <c r="C41891" s="1433"/>
      <c r="E41891" s="1433"/>
      <c r="K41891" s="1433"/>
      <c r="L41891" s="1334"/>
    </row>
    <row r="41892" spans="1:12" ht="24" customHeight="1">
      <c r="A41892" s="1355"/>
      <c r="B41892" s="1355"/>
      <c r="C41892" s="1433"/>
      <c r="E41892" s="1433"/>
      <c r="K41892" s="1433"/>
      <c r="L41892" s="1334"/>
    </row>
    <row r="41893" spans="1:12" ht="24" customHeight="1">
      <c r="A41893" s="1355"/>
      <c r="B41893" s="1355"/>
      <c r="C41893" s="1433"/>
      <c r="E41893" s="1433"/>
      <c r="K41893" s="1433"/>
      <c r="L41893" s="1334"/>
    </row>
    <row r="41894" spans="1:12" ht="24" customHeight="1">
      <c r="A41894" s="1355"/>
      <c r="B41894" s="1355"/>
      <c r="C41894" s="1433"/>
      <c r="E41894" s="1433"/>
      <c r="K41894" s="1433"/>
      <c r="L41894" s="1334"/>
    </row>
    <row r="41895" spans="1:12" ht="24" customHeight="1">
      <c r="A41895" s="1355"/>
      <c r="B41895" s="1355"/>
      <c r="C41895" s="1433"/>
      <c r="E41895" s="1433"/>
      <c r="K41895" s="1433"/>
      <c r="L41895" s="1334"/>
    </row>
    <row r="41896" spans="1:12" ht="24" customHeight="1">
      <c r="A41896" s="1355"/>
      <c r="B41896" s="1355"/>
      <c r="C41896" s="1433"/>
      <c r="E41896" s="1433"/>
      <c r="K41896" s="1433"/>
      <c r="L41896" s="1334"/>
    </row>
    <row r="41897" spans="1:12" ht="24" customHeight="1">
      <c r="A41897" s="1355"/>
      <c r="B41897" s="1355"/>
      <c r="C41897" s="1433"/>
      <c r="E41897" s="1433"/>
      <c r="K41897" s="1433"/>
      <c r="L41897" s="1334"/>
    </row>
    <row r="41898" spans="1:12" ht="24" customHeight="1">
      <c r="A41898" s="1355"/>
      <c r="B41898" s="1355"/>
      <c r="C41898" s="1433"/>
      <c r="E41898" s="1433"/>
      <c r="K41898" s="1433"/>
      <c r="L41898" s="1334"/>
    </row>
    <row r="41899" spans="1:12" ht="24" customHeight="1">
      <c r="A41899" s="1355"/>
      <c r="B41899" s="1355"/>
      <c r="C41899" s="1433"/>
      <c r="E41899" s="1433"/>
      <c r="K41899" s="1433"/>
      <c r="L41899" s="1334"/>
    </row>
    <row r="41900" spans="1:12" ht="24" customHeight="1">
      <c r="A41900" s="1355"/>
      <c r="B41900" s="1355"/>
      <c r="C41900" s="1433"/>
      <c r="E41900" s="1433"/>
      <c r="K41900" s="1433"/>
      <c r="L41900" s="1334"/>
    </row>
    <row r="41901" spans="1:12" ht="24" customHeight="1">
      <c r="A41901" s="1355"/>
      <c r="B41901" s="1355"/>
      <c r="C41901" s="1433"/>
      <c r="E41901" s="1433"/>
      <c r="K41901" s="1433"/>
      <c r="L41901" s="1334"/>
    </row>
    <row r="41902" spans="1:12" ht="24" customHeight="1">
      <c r="A41902" s="1355"/>
      <c r="B41902" s="1355"/>
      <c r="C41902" s="1433"/>
      <c r="E41902" s="1433"/>
      <c r="K41902" s="1433"/>
      <c r="L41902" s="1334"/>
    </row>
    <row r="41903" spans="1:12" ht="24" customHeight="1">
      <c r="A41903" s="1355"/>
      <c r="B41903" s="1355"/>
      <c r="C41903" s="1433"/>
      <c r="E41903" s="1433"/>
      <c r="K41903" s="1433"/>
      <c r="L41903" s="1334"/>
    </row>
    <row r="41904" spans="1:12" ht="24" customHeight="1">
      <c r="A41904" s="1355"/>
      <c r="B41904" s="1355"/>
      <c r="C41904" s="1433"/>
      <c r="E41904" s="1433"/>
      <c r="K41904" s="1433"/>
      <c r="L41904" s="1334"/>
    </row>
    <row r="41905" spans="1:12" ht="24" customHeight="1">
      <c r="A41905" s="1355"/>
      <c r="B41905" s="1355"/>
      <c r="C41905" s="1433"/>
      <c r="E41905" s="1433"/>
      <c r="K41905" s="1433"/>
      <c r="L41905" s="1334"/>
    </row>
    <row r="41906" spans="1:12" ht="24" customHeight="1">
      <c r="A41906" s="1355"/>
      <c r="B41906" s="1355"/>
      <c r="C41906" s="1433"/>
      <c r="E41906" s="1433"/>
      <c r="K41906" s="1433"/>
      <c r="L41906" s="1334"/>
    </row>
    <row r="41907" spans="1:12" ht="24" customHeight="1">
      <c r="A41907" s="1355"/>
      <c r="B41907" s="1355"/>
      <c r="C41907" s="1433"/>
      <c r="E41907" s="1433"/>
      <c r="K41907" s="1433"/>
      <c r="L41907" s="1334"/>
    </row>
    <row r="41908" spans="1:12" ht="24" customHeight="1">
      <c r="A41908" s="1355"/>
      <c r="B41908" s="1355"/>
      <c r="C41908" s="1433"/>
      <c r="E41908" s="1433"/>
      <c r="K41908" s="1433"/>
      <c r="L41908" s="1334"/>
    </row>
    <row r="41909" spans="1:12" ht="24" customHeight="1">
      <c r="A41909" s="1355"/>
      <c r="B41909" s="1355"/>
      <c r="C41909" s="1433"/>
      <c r="E41909" s="1433"/>
      <c r="K41909" s="1433"/>
      <c r="L41909" s="1334"/>
    </row>
    <row r="41910" spans="1:12" ht="24" customHeight="1">
      <c r="A41910" s="1355"/>
      <c r="B41910" s="1355"/>
      <c r="C41910" s="1433"/>
      <c r="E41910" s="1433"/>
      <c r="K41910" s="1433"/>
      <c r="L41910" s="1334"/>
    </row>
    <row r="41911" spans="1:12" ht="24" customHeight="1">
      <c r="A41911" s="1355"/>
      <c r="B41911" s="1355"/>
      <c r="C41911" s="1433"/>
      <c r="E41911" s="1433"/>
      <c r="K41911" s="1433"/>
      <c r="L41911" s="1334"/>
    </row>
    <row r="41912" spans="1:12" ht="24" customHeight="1">
      <c r="A41912" s="1355"/>
      <c r="B41912" s="1355"/>
      <c r="C41912" s="1433"/>
      <c r="E41912" s="1433"/>
      <c r="K41912" s="1433"/>
      <c r="L41912" s="1334"/>
    </row>
    <row r="41913" spans="1:12" ht="24" customHeight="1">
      <c r="A41913" s="1355"/>
      <c r="B41913" s="1355"/>
      <c r="C41913" s="1433"/>
      <c r="E41913" s="1433"/>
      <c r="K41913" s="1433"/>
      <c r="L41913" s="1334"/>
    </row>
    <row r="41914" spans="1:12" ht="24" customHeight="1">
      <c r="A41914" s="1355"/>
      <c r="B41914" s="1355"/>
      <c r="C41914" s="1433"/>
      <c r="E41914" s="1433"/>
      <c r="K41914" s="1433"/>
      <c r="L41914" s="1334"/>
    </row>
    <row r="41915" spans="1:12" ht="24" customHeight="1">
      <c r="A41915" s="1355"/>
      <c r="B41915" s="1355"/>
      <c r="C41915" s="1433"/>
      <c r="E41915" s="1433"/>
      <c r="K41915" s="1433"/>
      <c r="L41915" s="1334"/>
    </row>
    <row r="41916" spans="1:12" ht="24" customHeight="1">
      <c r="A41916" s="1355"/>
      <c r="B41916" s="1355"/>
      <c r="C41916" s="1433"/>
      <c r="E41916" s="1433"/>
      <c r="K41916" s="1433"/>
      <c r="L41916" s="1334"/>
    </row>
    <row r="41917" spans="1:12" ht="24" customHeight="1">
      <c r="A41917" s="1355"/>
      <c r="B41917" s="1355"/>
      <c r="C41917" s="1433"/>
      <c r="E41917" s="1433"/>
      <c r="K41917" s="1433"/>
      <c r="L41917" s="1334"/>
    </row>
    <row r="41918" spans="1:12" ht="24" customHeight="1">
      <c r="A41918" s="1355"/>
      <c r="B41918" s="1355"/>
      <c r="C41918" s="1433"/>
      <c r="E41918" s="1433"/>
      <c r="K41918" s="1433"/>
      <c r="L41918" s="1334"/>
    </row>
    <row r="41919" spans="1:12" ht="24" customHeight="1">
      <c r="A41919" s="1355"/>
      <c r="B41919" s="1355"/>
      <c r="C41919" s="1433"/>
      <c r="E41919" s="1433"/>
      <c r="K41919" s="1433"/>
      <c r="L41919" s="1334"/>
    </row>
    <row r="41920" spans="1:12" ht="24" customHeight="1">
      <c r="A41920" s="1355"/>
      <c r="B41920" s="1355"/>
      <c r="C41920" s="1433"/>
      <c r="E41920" s="1433"/>
      <c r="K41920" s="1433"/>
      <c r="L41920" s="1334"/>
    </row>
    <row r="41921" spans="1:12" ht="24" customHeight="1">
      <c r="A41921" s="1355"/>
      <c r="B41921" s="1355"/>
      <c r="C41921" s="1433"/>
      <c r="E41921" s="1433"/>
      <c r="K41921" s="1433"/>
      <c r="L41921" s="1334"/>
    </row>
    <row r="41922" spans="1:12" ht="24" customHeight="1">
      <c r="A41922" s="1355"/>
      <c r="B41922" s="1355"/>
      <c r="C41922" s="1433"/>
      <c r="E41922" s="1433"/>
      <c r="K41922" s="1433"/>
      <c r="L41922" s="1334"/>
    </row>
    <row r="41923" spans="1:12" ht="24" customHeight="1">
      <c r="A41923" s="1355"/>
      <c r="B41923" s="1355"/>
      <c r="C41923" s="1433"/>
      <c r="E41923" s="1433"/>
      <c r="K41923" s="1433"/>
      <c r="L41923" s="1334"/>
    </row>
    <row r="41924" spans="1:12" ht="24" customHeight="1">
      <c r="A41924" s="1355"/>
      <c r="B41924" s="1355"/>
      <c r="C41924" s="1433"/>
      <c r="E41924" s="1433"/>
      <c r="K41924" s="1433"/>
      <c r="L41924" s="1334"/>
    </row>
    <row r="41925" spans="1:12" ht="24" customHeight="1">
      <c r="A41925" s="1355"/>
      <c r="B41925" s="1355"/>
      <c r="C41925" s="1433"/>
      <c r="E41925" s="1433"/>
      <c r="K41925" s="1433"/>
      <c r="L41925" s="1334"/>
    </row>
    <row r="41926" spans="1:12" ht="24" customHeight="1">
      <c r="A41926" s="1355"/>
      <c r="B41926" s="1355"/>
      <c r="C41926" s="1433"/>
      <c r="E41926" s="1433"/>
      <c r="K41926" s="1433"/>
      <c r="L41926" s="1334"/>
    </row>
    <row r="41927" spans="1:12" ht="24" customHeight="1">
      <c r="A41927" s="1355"/>
      <c r="B41927" s="1355"/>
      <c r="C41927" s="1433"/>
      <c r="E41927" s="1433"/>
      <c r="K41927" s="1433"/>
      <c r="L41927" s="1334"/>
    </row>
    <row r="41928" spans="1:12" ht="24" customHeight="1">
      <c r="A41928" s="1355"/>
      <c r="B41928" s="1355"/>
      <c r="C41928" s="1433"/>
      <c r="E41928" s="1433"/>
      <c r="K41928" s="1433"/>
      <c r="L41928" s="1334"/>
    </row>
    <row r="41929" spans="1:12" ht="24" customHeight="1">
      <c r="A41929" s="1355"/>
      <c r="B41929" s="1355"/>
      <c r="C41929" s="1433"/>
      <c r="E41929" s="1433"/>
      <c r="K41929" s="1433"/>
      <c r="L41929" s="1334"/>
    </row>
    <row r="41930" spans="1:12" ht="24" customHeight="1">
      <c r="A41930" s="1355"/>
      <c r="B41930" s="1355"/>
      <c r="C41930" s="1433"/>
      <c r="E41930" s="1433"/>
      <c r="K41930" s="1433"/>
      <c r="L41930" s="1334"/>
    </row>
    <row r="41931" spans="1:12" ht="24" customHeight="1">
      <c r="A41931" s="1355"/>
      <c r="B41931" s="1355"/>
      <c r="C41931" s="1433"/>
      <c r="E41931" s="1433"/>
      <c r="K41931" s="1433"/>
      <c r="L41931" s="1334"/>
    </row>
    <row r="41932" spans="1:12" ht="24" customHeight="1">
      <c r="A41932" s="1355"/>
      <c r="B41932" s="1355"/>
      <c r="C41932" s="1433"/>
      <c r="E41932" s="1433"/>
      <c r="K41932" s="1433"/>
      <c r="L41932" s="1334"/>
    </row>
    <row r="41933" spans="1:12" ht="24" customHeight="1">
      <c r="A41933" s="1355"/>
      <c r="B41933" s="1355"/>
      <c r="C41933" s="1433"/>
      <c r="E41933" s="1433"/>
      <c r="K41933" s="1433"/>
      <c r="L41933" s="1334"/>
    </row>
    <row r="41934" spans="1:12" ht="24" customHeight="1">
      <c r="A41934" s="1355"/>
      <c r="B41934" s="1355"/>
      <c r="C41934" s="1433"/>
      <c r="E41934" s="1433"/>
      <c r="K41934" s="1433"/>
      <c r="L41934" s="1334"/>
    </row>
    <row r="41935" spans="1:12" ht="24" customHeight="1">
      <c r="A41935" s="1355"/>
      <c r="B41935" s="1355"/>
      <c r="C41935" s="1433"/>
      <c r="E41935" s="1433"/>
      <c r="K41935" s="1433"/>
      <c r="L41935" s="1334"/>
    </row>
    <row r="41936" spans="1:12" ht="24" customHeight="1">
      <c r="A41936" s="1355"/>
      <c r="B41936" s="1355"/>
      <c r="C41936" s="1433"/>
      <c r="E41936" s="1433"/>
      <c r="K41936" s="1433"/>
      <c r="L41936" s="1334"/>
    </row>
    <row r="41937" spans="1:12" ht="24" customHeight="1">
      <c r="A41937" s="1355"/>
      <c r="B41937" s="1355"/>
      <c r="C41937" s="1433"/>
      <c r="E41937" s="1433"/>
      <c r="K41937" s="1433"/>
      <c r="L41937" s="1334"/>
    </row>
    <row r="41938" spans="1:12" ht="24" customHeight="1">
      <c r="A41938" s="1355"/>
      <c r="B41938" s="1355"/>
      <c r="C41938" s="1433"/>
      <c r="E41938" s="1433"/>
      <c r="K41938" s="1433"/>
      <c r="L41938" s="1334"/>
    </row>
    <row r="41939" spans="1:12" ht="24" customHeight="1">
      <c r="A41939" s="1355"/>
      <c r="B41939" s="1355"/>
      <c r="C41939" s="1433"/>
      <c r="E41939" s="1433"/>
      <c r="K41939" s="1433"/>
      <c r="L41939" s="1334"/>
    </row>
    <row r="41940" spans="1:12" ht="24" customHeight="1">
      <c r="A41940" s="1355"/>
      <c r="B41940" s="1355"/>
      <c r="C41940" s="1433"/>
      <c r="E41940" s="1433"/>
      <c r="K41940" s="1433"/>
      <c r="L41940" s="1334"/>
    </row>
    <row r="41941" spans="1:12" ht="24" customHeight="1">
      <c r="A41941" s="1355"/>
      <c r="B41941" s="1355"/>
      <c r="C41941" s="1433"/>
      <c r="E41941" s="1433"/>
      <c r="K41941" s="1433"/>
      <c r="L41941" s="1334"/>
    </row>
    <row r="41942" spans="1:12" ht="24" customHeight="1">
      <c r="A41942" s="1355"/>
      <c r="B41942" s="1355"/>
      <c r="C41942" s="1433"/>
      <c r="E41942" s="1433"/>
      <c r="K41942" s="1433"/>
      <c r="L41942" s="1334"/>
    </row>
    <row r="41943" spans="1:12" ht="24" customHeight="1">
      <c r="A41943" s="1355"/>
      <c r="B41943" s="1355"/>
      <c r="C41943" s="1433"/>
      <c r="E41943" s="1433"/>
      <c r="K41943" s="1433"/>
      <c r="L41943" s="1334"/>
    </row>
    <row r="41944" spans="1:12" ht="24" customHeight="1">
      <c r="A41944" s="1355"/>
      <c r="B41944" s="1355"/>
      <c r="C41944" s="1433"/>
      <c r="E41944" s="1433"/>
      <c r="K41944" s="1433"/>
      <c r="L41944" s="1334"/>
    </row>
    <row r="41945" spans="1:12" ht="24" customHeight="1">
      <c r="A41945" s="1355"/>
      <c r="B41945" s="1355"/>
      <c r="C41945" s="1433"/>
      <c r="E41945" s="1433"/>
      <c r="K41945" s="1433"/>
      <c r="L41945" s="1334"/>
    </row>
    <row r="41946" spans="1:12" ht="24" customHeight="1">
      <c r="A41946" s="1355"/>
      <c r="B41946" s="1355"/>
      <c r="C41946" s="1433"/>
      <c r="E41946" s="1433"/>
      <c r="K41946" s="1433"/>
      <c r="L41946" s="1334"/>
    </row>
    <row r="41947" spans="1:12" ht="24" customHeight="1">
      <c r="A41947" s="1355"/>
      <c r="B41947" s="1355"/>
      <c r="C41947" s="1433"/>
      <c r="E41947" s="1433"/>
      <c r="K41947" s="1433"/>
      <c r="L41947" s="1334"/>
    </row>
    <row r="41948" spans="1:12" ht="24" customHeight="1">
      <c r="A41948" s="1355"/>
      <c r="B41948" s="1355"/>
      <c r="C41948" s="1433"/>
      <c r="E41948" s="1433"/>
      <c r="K41948" s="1433"/>
      <c r="L41948" s="1334"/>
    </row>
    <row r="41949" spans="1:12" ht="24" customHeight="1">
      <c r="A41949" s="1355"/>
      <c r="B41949" s="1355"/>
      <c r="C41949" s="1433"/>
      <c r="E41949" s="1433"/>
      <c r="K41949" s="1433"/>
      <c r="L41949" s="1334"/>
    </row>
    <row r="41950" spans="1:12" ht="24" customHeight="1">
      <c r="A41950" s="1355"/>
      <c r="B41950" s="1355"/>
      <c r="C41950" s="1433"/>
      <c r="E41950" s="1433"/>
      <c r="K41950" s="1433"/>
      <c r="L41950" s="1334"/>
    </row>
    <row r="41951" spans="1:12" ht="24" customHeight="1">
      <c r="A41951" s="1355"/>
      <c r="B41951" s="1355"/>
      <c r="C41951" s="1433"/>
      <c r="E41951" s="1433"/>
      <c r="K41951" s="1433"/>
      <c r="L41951" s="1334"/>
    </row>
    <row r="41952" spans="1:12" ht="24" customHeight="1">
      <c r="A41952" s="1355"/>
      <c r="B41952" s="1355"/>
      <c r="C41952" s="1433"/>
      <c r="E41952" s="1433"/>
      <c r="K41952" s="1433"/>
      <c r="L41952" s="1334"/>
    </row>
    <row r="41953" spans="1:12" ht="24" customHeight="1">
      <c r="A41953" s="1355"/>
      <c r="B41953" s="1355"/>
      <c r="C41953" s="1433"/>
      <c r="E41953" s="1433"/>
      <c r="K41953" s="1433"/>
      <c r="L41953" s="1334"/>
    </row>
    <row r="41954" spans="1:12" ht="24" customHeight="1">
      <c r="A41954" s="1355"/>
      <c r="B41954" s="1355"/>
      <c r="C41954" s="1433"/>
      <c r="E41954" s="1433"/>
      <c r="K41954" s="1433"/>
      <c r="L41954" s="1334"/>
    </row>
    <row r="41955" spans="1:12" ht="24" customHeight="1">
      <c r="A41955" s="1355"/>
      <c r="B41955" s="1355"/>
      <c r="C41955" s="1433"/>
      <c r="E41955" s="1433"/>
      <c r="K41955" s="1433"/>
      <c r="L41955" s="1334"/>
    </row>
    <row r="41956" spans="1:12" ht="24" customHeight="1">
      <c r="A41956" s="1355"/>
      <c r="B41956" s="1355"/>
      <c r="C41956" s="1433"/>
      <c r="E41956" s="1433"/>
      <c r="K41956" s="1433"/>
      <c r="L41956" s="1334"/>
    </row>
    <row r="41957" spans="1:12" ht="24" customHeight="1">
      <c r="A41957" s="1355"/>
      <c r="B41957" s="1355"/>
      <c r="C41957" s="1433"/>
      <c r="E41957" s="1433"/>
      <c r="K41957" s="1433"/>
      <c r="L41957" s="1334"/>
    </row>
    <row r="41958" spans="1:12" ht="24" customHeight="1">
      <c r="A41958" s="1355"/>
      <c r="B41958" s="1355"/>
      <c r="C41958" s="1433"/>
      <c r="E41958" s="1433"/>
      <c r="K41958" s="1433"/>
      <c r="L41958" s="1334"/>
    </row>
    <row r="41959" spans="1:12" ht="24" customHeight="1">
      <c r="A41959" s="1355"/>
      <c r="B41959" s="1355"/>
      <c r="C41959" s="1433"/>
      <c r="E41959" s="1433"/>
      <c r="K41959" s="1433"/>
      <c r="L41959" s="1334"/>
    </row>
    <row r="41960" spans="1:12" ht="24" customHeight="1">
      <c r="A41960" s="1355"/>
      <c r="B41960" s="1355"/>
      <c r="C41960" s="1433"/>
      <c r="E41960" s="1433"/>
      <c r="K41960" s="1433"/>
      <c r="L41960" s="1334"/>
    </row>
    <row r="41961" spans="1:12" ht="24" customHeight="1">
      <c r="A41961" s="1355"/>
      <c r="B41961" s="1355"/>
      <c r="C41961" s="1433"/>
      <c r="E41961" s="1433"/>
      <c r="K41961" s="1433"/>
      <c r="L41961" s="1334"/>
    </row>
    <row r="41962" spans="1:12" ht="24" customHeight="1">
      <c r="A41962" s="1355"/>
      <c r="B41962" s="1355"/>
      <c r="C41962" s="1433"/>
      <c r="E41962" s="1433"/>
      <c r="K41962" s="1433"/>
      <c r="L41962" s="1334"/>
    </row>
    <row r="41963" spans="1:12" ht="24" customHeight="1">
      <c r="A41963" s="1355"/>
      <c r="B41963" s="1355"/>
      <c r="C41963" s="1433"/>
      <c r="E41963" s="1433"/>
      <c r="K41963" s="1433"/>
      <c r="L41963" s="1334"/>
    </row>
    <row r="41964" spans="1:12" ht="24" customHeight="1">
      <c r="A41964" s="1355"/>
      <c r="B41964" s="1355"/>
      <c r="C41964" s="1433"/>
      <c r="E41964" s="1433"/>
      <c r="K41964" s="1433"/>
      <c r="L41964" s="1334"/>
    </row>
    <row r="41965" spans="1:12" ht="24" customHeight="1">
      <c r="A41965" s="1355"/>
      <c r="B41965" s="1355"/>
      <c r="C41965" s="1433"/>
      <c r="E41965" s="1433"/>
      <c r="K41965" s="1433"/>
      <c r="L41965" s="1334"/>
    </row>
    <row r="41966" spans="1:12" ht="24" customHeight="1">
      <c r="A41966" s="1355"/>
      <c r="B41966" s="1355"/>
      <c r="C41966" s="1433"/>
      <c r="E41966" s="1433"/>
      <c r="K41966" s="1433"/>
      <c r="L41966" s="1334"/>
    </row>
    <row r="41967" spans="1:12" ht="24" customHeight="1">
      <c r="A41967" s="1355"/>
      <c r="B41967" s="1355"/>
      <c r="C41967" s="1433"/>
      <c r="E41967" s="1433"/>
      <c r="K41967" s="1433"/>
      <c r="L41967" s="1334"/>
    </row>
    <row r="41968" spans="1:12" ht="24" customHeight="1">
      <c r="A41968" s="1355"/>
      <c r="B41968" s="1355"/>
      <c r="C41968" s="1433"/>
      <c r="E41968" s="1433"/>
      <c r="K41968" s="1433"/>
      <c r="L41968" s="1334"/>
    </row>
    <row r="41969" spans="1:12" ht="24" customHeight="1">
      <c r="A41969" s="1355"/>
      <c r="B41969" s="1355"/>
      <c r="C41969" s="1433"/>
      <c r="E41969" s="1433"/>
      <c r="K41969" s="1433"/>
      <c r="L41969" s="1334"/>
    </row>
    <row r="41970" spans="1:12" ht="24" customHeight="1">
      <c r="A41970" s="1355"/>
      <c r="B41970" s="1355"/>
      <c r="C41970" s="1433"/>
      <c r="E41970" s="1433"/>
      <c r="K41970" s="1433"/>
      <c r="L41970" s="1334"/>
    </row>
    <row r="41971" spans="1:12" ht="24" customHeight="1">
      <c r="A41971" s="1355"/>
      <c r="B41971" s="1355"/>
      <c r="C41971" s="1433"/>
      <c r="E41971" s="1433"/>
      <c r="K41971" s="1433"/>
      <c r="L41971" s="1334"/>
    </row>
    <row r="41972" spans="1:12" ht="24" customHeight="1">
      <c r="A41972" s="1355"/>
      <c r="B41972" s="1355"/>
      <c r="C41972" s="1433"/>
      <c r="E41972" s="1433"/>
      <c r="K41972" s="1433"/>
      <c r="L41972" s="1334"/>
    </row>
    <row r="41973" spans="1:12" ht="24" customHeight="1">
      <c r="A41973" s="1355"/>
      <c r="B41973" s="1355"/>
      <c r="C41973" s="1433"/>
      <c r="E41973" s="1433"/>
      <c r="K41973" s="1433"/>
      <c r="L41973" s="1334"/>
    </row>
    <row r="41974" spans="1:12" ht="24" customHeight="1">
      <c r="A41974" s="1355"/>
      <c r="B41974" s="1355"/>
      <c r="C41974" s="1433"/>
      <c r="E41974" s="1433"/>
      <c r="K41974" s="1433"/>
      <c r="L41974" s="1334"/>
    </row>
    <row r="41975" spans="1:12" ht="24" customHeight="1">
      <c r="A41975" s="1355"/>
      <c r="B41975" s="1355"/>
      <c r="C41975" s="1433"/>
      <c r="E41975" s="1433"/>
      <c r="K41975" s="1433"/>
      <c r="L41975" s="1334"/>
    </row>
    <row r="41976" spans="1:12" ht="24" customHeight="1">
      <c r="A41976" s="1355"/>
      <c r="B41976" s="1355"/>
      <c r="C41976" s="1433"/>
      <c r="E41976" s="1433"/>
      <c r="K41976" s="1433"/>
      <c r="L41976" s="1334"/>
    </row>
    <row r="41977" spans="1:12" ht="24" customHeight="1">
      <c r="A41977" s="1355"/>
      <c r="B41977" s="1355"/>
      <c r="C41977" s="1433"/>
      <c r="E41977" s="1433"/>
      <c r="K41977" s="1433"/>
      <c r="L41977" s="1334"/>
    </row>
    <row r="41978" spans="1:12" ht="24" customHeight="1">
      <c r="A41978" s="1355"/>
      <c r="B41978" s="1355"/>
      <c r="C41978" s="1433"/>
      <c r="E41978" s="1433"/>
      <c r="K41978" s="1433"/>
      <c r="L41978" s="1334"/>
    </row>
    <row r="41979" spans="1:12" ht="24" customHeight="1">
      <c r="A41979" s="1355"/>
      <c r="B41979" s="1355"/>
      <c r="C41979" s="1433"/>
      <c r="E41979" s="1433"/>
      <c r="K41979" s="1433"/>
      <c r="L41979" s="1334"/>
    </row>
    <row r="41980" spans="1:12" ht="24" customHeight="1">
      <c r="A41980" s="1355"/>
      <c r="B41980" s="1355"/>
      <c r="C41980" s="1433"/>
      <c r="E41980" s="1433"/>
      <c r="K41980" s="1433"/>
      <c r="L41980" s="1334"/>
    </row>
    <row r="41981" spans="1:12" ht="24" customHeight="1">
      <c r="A41981" s="1355"/>
      <c r="B41981" s="1355"/>
      <c r="C41981" s="1433"/>
      <c r="E41981" s="1433"/>
      <c r="K41981" s="1433"/>
      <c r="L41981" s="1334"/>
    </row>
    <row r="41982" spans="1:12" ht="24" customHeight="1">
      <c r="A41982" s="1355"/>
      <c r="B41982" s="1355"/>
      <c r="C41982" s="1433"/>
      <c r="E41982" s="1433"/>
      <c r="K41982" s="1433"/>
      <c r="L41982" s="1334"/>
    </row>
    <row r="41983" spans="1:12" ht="24" customHeight="1">
      <c r="A41983" s="1355"/>
      <c r="B41983" s="1355"/>
      <c r="C41983" s="1433"/>
      <c r="E41983" s="1433"/>
      <c r="K41983" s="1433"/>
      <c r="L41983" s="1334"/>
    </row>
    <row r="41984" spans="1:12" ht="24" customHeight="1">
      <c r="A41984" s="1355"/>
      <c r="B41984" s="1355"/>
      <c r="C41984" s="1433"/>
      <c r="E41984" s="1433"/>
      <c r="K41984" s="1433"/>
      <c r="L41984" s="1334"/>
    </row>
    <row r="41985" spans="1:12" ht="24" customHeight="1">
      <c r="A41985" s="1355"/>
      <c r="B41985" s="1355"/>
      <c r="C41985" s="1433"/>
      <c r="E41985" s="1433"/>
      <c r="K41985" s="1433"/>
      <c r="L41985" s="1334"/>
    </row>
    <row r="41986" spans="1:12" ht="24" customHeight="1">
      <c r="A41986" s="1355"/>
      <c r="B41986" s="1355"/>
      <c r="C41986" s="1433"/>
      <c r="E41986" s="1433"/>
      <c r="K41986" s="1433"/>
      <c r="L41986" s="1334"/>
    </row>
    <row r="41987" spans="1:12" ht="24" customHeight="1">
      <c r="A41987" s="1355"/>
      <c r="B41987" s="1355"/>
      <c r="C41987" s="1433"/>
      <c r="E41987" s="1433"/>
      <c r="K41987" s="1433"/>
      <c r="L41987" s="1334"/>
    </row>
    <row r="41988" spans="1:12" ht="24" customHeight="1">
      <c r="A41988" s="1355"/>
      <c r="B41988" s="1355"/>
      <c r="C41988" s="1433"/>
      <c r="E41988" s="1433"/>
      <c r="K41988" s="1433"/>
      <c r="L41988" s="1334"/>
    </row>
    <row r="41989" spans="1:12" ht="24" customHeight="1">
      <c r="A41989" s="1355"/>
      <c r="B41989" s="1355"/>
      <c r="C41989" s="1433"/>
      <c r="E41989" s="1433"/>
      <c r="K41989" s="1433"/>
      <c r="L41989" s="1334"/>
    </row>
    <row r="41990" spans="1:12" ht="24" customHeight="1">
      <c r="A41990" s="1355"/>
      <c r="B41990" s="1355"/>
      <c r="C41990" s="1433"/>
      <c r="E41990" s="1433"/>
      <c r="K41990" s="1433"/>
      <c r="L41990" s="1334"/>
    </row>
    <row r="41991" spans="1:12" ht="24" customHeight="1">
      <c r="A41991" s="1355"/>
      <c r="B41991" s="1355"/>
      <c r="C41991" s="1433"/>
      <c r="E41991" s="1433"/>
      <c r="K41991" s="1433"/>
      <c r="L41991" s="1334"/>
    </row>
    <row r="41992" spans="1:12" ht="24" customHeight="1">
      <c r="A41992" s="1355"/>
      <c r="B41992" s="1355"/>
      <c r="C41992" s="1433"/>
      <c r="E41992" s="1433"/>
      <c r="K41992" s="1433"/>
      <c r="L41992" s="1334"/>
    </row>
    <row r="41993" spans="1:12" ht="24" customHeight="1">
      <c r="A41993" s="1355"/>
      <c r="B41993" s="1355"/>
      <c r="C41993" s="1433"/>
      <c r="E41993" s="1433"/>
      <c r="K41993" s="1433"/>
      <c r="L41993" s="1334"/>
    </row>
    <row r="41994" spans="1:12" ht="24" customHeight="1">
      <c r="A41994" s="1355"/>
      <c r="B41994" s="1355"/>
      <c r="C41994" s="1433"/>
      <c r="E41994" s="1433"/>
      <c r="K41994" s="1433"/>
      <c r="L41994" s="1334"/>
    </row>
    <row r="41995" spans="1:12" ht="24" customHeight="1">
      <c r="A41995" s="1355"/>
      <c r="B41995" s="1355"/>
      <c r="C41995" s="1433"/>
      <c r="E41995" s="1433"/>
      <c r="K41995" s="1433"/>
      <c r="L41995" s="1334"/>
    </row>
    <row r="41996" spans="1:12" ht="24" customHeight="1">
      <c r="A41996" s="1355"/>
      <c r="B41996" s="1355"/>
      <c r="C41996" s="1433"/>
      <c r="E41996" s="1433"/>
      <c r="K41996" s="1433"/>
      <c r="L41996" s="1334"/>
    </row>
    <row r="41997" spans="1:12" ht="24" customHeight="1">
      <c r="A41997" s="1355"/>
      <c r="B41997" s="1355"/>
      <c r="C41997" s="1433"/>
      <c r="E41997" s="1433"/>
      <c r="K41997" s="1433"/>
      <c r="L41997" s="1334"/>
    </row>
    <row r="41998" spans="1:12" ht="24" customHeight="1">
      <c r="A41998" s="1355"/>
      <c r="B41998" s="1355"/>
      <c r="C41998" s="1433"/>
      <c r="E41998" s="1433"/>
      <c r="K41998" s="1433"/>
      <c r="L41998" s="1334"/>
    </row>
    <row r="41999" spans="1:12" ht="24" customHeight="1">
      <c r="A41999" s="1355"/>
      <c r="B41999" s="1355"/>
      <c r="C41999" s="1433"/>
      <c r="E41999" s="1433"/>
      <c r="K41999" s="1433"/>
      <c r="L41999" s="1334"/>
    </row>
    <row r="42000" spans="1:12" ht="24" customHeight="1">
      <c r="A42000" s="1355"/>
      <c r="B42000" s="1355"/>
      <c r="C42000" s="1433"/>
      <c r="E42000" s="1433"/>
      <c r="K42000" s="1433"/>
      <c r="L42000" s="1334"/>
    </row>
    <row r="42001" spans="1:12" ht="24" customHeight="1">
      <c r="A42001" s="1355"/>
      <c r="B42001" s="1355"/>
      <c r="C42001" s="1433"/>
      <c r="E42001" s="1433"/>
      <c r="K42001" s="1433"/>
      <c r="L42001" s="1334"/>
    </row>
    <row r="42002" spans="1:12" ht="24" customHeight="1">
      <c r="A42002" s="1355"/>
      <c r="B42002" s="1355"/>
      <c r="C42002" s="1433"/>
      <c r="E42002" s="1433"/>
      <c r="K42002" s="1433"/>
      <c r="L42002" s="1334"/>
    </row>
    <row r="42003" spans="1:12" ht="24" customHeight="1">
      <c r="A42003" s="1355"/>
      <c r="B42003" s="1355"/>
      <c r="C42003" s="1433"/>
      <c r="E42003" s="1433"/>
      <c r="K42003" s="1433"/>
      <c r="L42003" s="1334"/>
    </row>
    <row r="42004" spans="1:12" ht="24" customHeight="1">
      <c r="A42004" s="1355"/>
      <c r="B42004" s="1355"/>
      <c r="C42004" s="1433"/>
      <c r="E42004" s="1433"/>
      <c r="K42004" s="1433"/>
      <c r="L42004" s="1334"/>
    </row>
    <row r="42005" spans="1:12" ht="24" customHeight="1">
      <c r="A42005" s="1355"/>
      <c r="B42005" s="1355"/>
      <c r="C42005" s="1433"/>
      <c r="E42005" s="1433"/>
      <c r="K42005" s="1433"/>
      <c r="L42005" s="1334"/>
    </row>
    <row r="42006" spans="1:12" ht="24" customHeight="1">
      <c r="A42006" s="1355"/>
      <c r="B42006" s="1355"/>
      <c r="C42006" s="1433"/>
      <c r="E42006" s="1433"/>
      <c r="K42006" s="1433"/>
      <c r="L42006" s="1334"/>
    </row>
    <row r="42007" spans="1:12" ht="24" customHeight="1">
      <c r="A42007" s="1355"/>
      <c r="B42007" s="1355"/>
      <c r="C42007" s="1433"/>
      <c r="E42007" s="1433"/>
      <c r="K42007" s="1433"/>
      <c r="L42007" s="1334"/>
    </row>
    <row r="42008" spans="1:12" ht="24" customHeight="1">
      <c r="A42008" s="1355"/>
      <c r="B42008" s="1355"/>
      <c r="C42008" s="1433"/>
      <c r="E42008" s="1433"/>
      <c r="K42008" s="1433"/>
      <c r="L42008" s="1334"/>
    </row>
    <row r="42009" spans="1:12" ht="24" customHeight="1">
      <c r="A42009" s="1355"/>
      <c r="B42009" s="1355"/>
      <c r="C42009" s="1433"/>
      <c r="E42009" s="1433"/>
      <c r="K42009" s="1433"/>
      <c r="L42009" s="1334"/>
    </row>
    <row r="42010" spans="1:12" ht="24" customHeight="1">
      <c r="A42010" s="1355"/>
      <c r="B42010" s="1355"/>
      <c r="C42010" s="1433"/>
      <c r="E42010" s="1433"/>
      <c r="K42010" s="1433"/>
      <c r="L42010" s="1334"/>
    </row>
    <row r="42011" spans="1:12" ht="24" customHeight="1">
      <c r="A42011" s="1355"/>
      <c r="B42011" s="1355"/>
      <c r="C42011" s="1433"/>
      <c r="E42011" s="1433"/>
      <c r="K42011" s="1433"/>
      <c r="L42011" s="1334"/>
    </row>
    <row r="42012" spans="1:12" ht="24" customHeight="1">
      <c r="A42012" s="1355"/>
      <c r="B42012" s="1355"/>
      <c r="C42012" s="1433"/>
      <c r="E42012" s="1433"/>
      <c r="K42012" s="1433"/>
      <c r="L42012" s="1334"/>
    </row>
    <row r="42013" spans="1:12" ht="24" customHeight="1">
      <c r="A42013" s="1355"/>
      <c r="B42013" s="1355"/>
      <c r="C42013" s="1433"/>
      <c r="E42013" s="1433"/>
      <c r="K42013" s="1433"/>
      <c r="L42013" s="1334"/>
    </row>
    <row r="42014" spans="1:12" ht="24" customHeight="1">
      <c r="A42014" s="1355"/>
      <c r="B42014" s="1355"/>
      <c r="C42014" s="1433"/>
      <c r="E42014" s="1433"/>
      <c r="K42014" s="1433"/>
      <c r="L42014" s="1334"/>
    </row>
    <row r="42015" spans="1:12" ht="24" customHeight="1">
      <c r="A42015" s="1355"/>
      <c r="B42015" s="1355"/>
      <c r="C42015" s="1433"/>
      <c r="E42015" s="1433"/>
      <c r="K42015" s="1433"/>
      <c r="L42015" s="1334"/>
    </row>
    <row r="42016" spans="1:12" ht="24" customHeight="1">
      <c r="A42016" s="1355"/>
      <c r="B42016" s="1355"/>
      <c r="C42016" s="1433"/>
      <c r="E42016" s="1433"/>
      <c r="K42016" s="1433"/>
      <c r="L42016" s="1334"/>
    </row>
    <row r="42017" spans="1:12" ht="24" customHeight="1">
      <c r="A42017" s="1355"/>
      <c r="B42017" s="1355"/>
      <c r="C42017" s="1433"/>
      <c r="E42017" s="1433"/>
      <c r="K42017" s="1433"/>
      <c r="L42017" s="1334"/>
    </row>
    <row r="42018" spans="1:12" ht="24" customHeight="1">
      <c r="A42018" s="1355"/>
      <c r="B42018" s="1355"/>
      <c r="C42018" s="1433"/>
      <c r="E42018" s="1433"/>
      <c r="K42018" s="1433"/>
      <c r="L42018" s="1334"/>
    </row>
    <row r="42019" spans="1:12" ht="24" customHeight="1">
      <c r="A42019" s="1355"/>
      <c r="B42019" s="1355"/>
      <c r="C42019" s="1433"/>
      <c r="E42019" s="1433"/>
      <c r="K42019" s="1433"/>
      <c r="L42019" s="1334"/>
    </row>
    <row r="42020" spans="1:12" ht="24" customHeight="1">
      <c r="A42020" s="1355"/>
      <c r="B42020" s="1355"/>
      <c r="C42020" s="1433"/>
      <c r="E42020" s="1433"/>
      <c r="K42020" s="1433"/>
      <c r="L42020" s="1334"/>
    </row>
    <row r="42021" spans="1:12" ht="24" customHeight="1">
      <c r="A42021" s="1355"/>
      <c r="B42021" s="1355"/>
      <c r="C42021" s="1433"/>
      <c r="E42021" s="1433"/>
      <c r="K42021" s="1433"/>
      <c r="L42021" s="1334"/>
    </row>
    <row r="42022" spans="1:12" ht="24" customHeight="1">
      <c r="A42022" s="1355"/>
      <c r="B42022" s="1355"/>
      <c r="C42022" s="1433"/>
      <c r="E42022" s="1433"/>
      <c r="K42022" s="1433"/>
      <c r="L42022" s="1334"/>
    </row>
    <row r="42023" spans="1:12" ht="24" customHeight="1">
      <c r="A42023" s="1355"/>
      <c r="B42023" s="1355"/>
      <c r="C42023" s="1433"/>
      <c r="E42023" s="1433"/>
      <c r="K42023" s="1433"/>
      <c r="L42023" s="1334"/>
    </row>
    <row r="42024" spans="1:12" ht="24" customHeight="1">
      <c r="A42024" s="1355"/>
      <c r="B42024" s="1355"/>
      <c r="C42024" s="1433"/>
      <c r="E42024" s="1433"/>
      <c r="K42024" s="1433"/>
      <c r="L42024" s="1334"/>
    </row>
    <row r="42025" spans="1:12" ht="24" customHeight="1">
      <c r="A42025" s="1355"/>
      <c r="B42025" s="1355"/>
      <c r="C42025" s="1433"/>
      <c r="E42025" s="1433"/>
      <c r="K42025" s="1433"/>
      <c r="L42025" s="1334"/>
    </row>
    <row r="42026" spans="1:12" ht="24" customHeight="1">
      <c r="A42026" s="1355"/>
      <c r="B42026" s="1355"/>
      <c r="C42026" s="1433"/>
      <c r="E42026" s="1433"/>
      <c r="K42026" s="1433"/>
      <c r="L42026" s="1334"/>
    </row>
    <row r="42027" spans="1:12" ht="24" customHeight="1">
      <c r="A42027" s="1355"/>
      <c r="B42027" s="1355"/>
      <c r="C42027" s="1433"/>
      <c r="E42027" s="1433"/>
      <c r="K42027" s="1433"/>
      <c r="L42027" s="1334"/>
    </row>
    <row r="42028" spans="1:12" ht="24" customHeight="1">
      <c r="A42028" s="1355"/>
      <c r="B42028" s="1355"/>
      <c r="C42028" s="1433"/>
      <c r="E42028" s="1433"/>
      <c r="K42028" s="1433"/>
      <c r="L42028" s="1334"/>
    </row>
    <row r="42029" spans="1:12" ht="24" customHeight="1">
      <c r="A42029" s="1355"/>
      <c r="B42029" s="1355"/>
      <c r="C42029" s="1433"/>
      <c r="E42029" s="1433"/>
      <c r="K42029" s="1433"/>
      <c r="L42029" s="1334"/>
    </row>
    <row r="42030" spans="1:12" ht="24" customHeight="1">
      <c r="A42030" s="1355"/>
      <c r="B42030" s="1355"/>
      <c r="C42030" s="1433"/>
      <c r="E42030" s="1433"/>
      <c r="K42030" s="1433"/>
      <c r="L42030" s="1334"/>
    </row>
    <row r="42031" spans="1:12" ht="24" customHeight="1">
      <c r="A42031" s="1355"/>
      <c r="B42031" s="1355"/>
      <c r="C42031" s="1433"/>
      <c r="E42031" s="1433"/>
      <c r="K42031" s="1433"/>
      <c r="L42031" s="1334"/>
    </row>
    <row r="42032" spans="1:12" ht="24" customHeight="1">
      <c r="A42032" s="1355"/>
      <c r="B42032" s="1355"/>
      <c r="C42032" s="1433"/>
      <c r="E42032" s="1433"/>
      <c r="K42032" s="1433"/>
      <c r="L42032" s="1334"/>
    </row>
    <row r="42033" spans="1:12" ht="24" customHeight="1">
      <c r="A42033" s="1355"/>
      <c r="B42033" s="1355"/>
      <c r="C42033" s="1433"/>
      <c r="E42033" s="1433"/>
      <c r="K42033" s="1433"/>
      <c r="L42033" s="1334"/>
    </row>
    <row r="42034" spans="1:12" ht="24" customHeight="1">
      <c r="A42034" s="1355"/>
      <c r="B42034" s="1355"/>
      <c r="C42034" s="1433"/>
      <c r="E42034" s="1433"/>
      <c r="K42034" s="1433"/>
      <c r="L42034" s="1334"/>
    </row>
    <row r="42035" spans="1:12" ht="24" customHeight="1">
      <c r="A42035" s="1355"/>
      <c r="B42035" s="1355"/>
      <c r="C42035" s="1433"/>
      <c r="E42035" s="1433"/>
      <c r="K42035" s="1433"/>
      <c r="L42035" s="1334"/>
    </row>
    <row r="42036" spans="1:12" ht="24" customHeight="1">
      <c r="A42036" s="1355"/>
      <c r="B42036" s="1355"/>
      <c r="C42036" s="1433"/>
      <c r="E42036" s="1433"/>
      <c r="K42036" s="1433"/>
      <c r="L42036" s="1334"/>
    </row>
    <row r="42037" spans="1:12" ht="24" customHeight="1">
      <c r="A42037" s="1355"/>
      <c r="B42037" s="1355"/>
      <c r="C42037" s="1433"/>
      <c r="E42037" s="1433"/>
      <c r="K42037" s="1433"/>
      <c r="L42037" s="1334"/>
    </row>
    <row r="42038" spans="1:12" ht="24" customHeight="1">
      <c r="A42038" s="1355"/>
      <c r="B42038" s="1355"/>
      <c r="C42038" s="1433"/>
      <c r="E42038" s="1433"/>
      <c r="K42038" s="1433"/>
      <c r="L42038" s="1334"/>
    </row>
    <row r="42039" spans="1:12" ht="24" customHeight="1">
      <c r="A42039" s="1355"/>
      <c r="B42039" s="1355"/>
      <c r="C42039" s="1433"/>
      <c r="E42039" s="1433"/>
      <c r="K42039" s="1433"/>
      <c r="L42039" s="1334"/>
    </row>
    <row r="42040" spans="1:12" ht="24" customHeight="1">
      <c r="A42040" s="1355"/>
      <c r="B42040" s="1355"/>
      <c r="C42040" s="1433"/>
      <c r="E42040" s="1433"/>
      <c r="K42040" s="1433"/>
      <c r="L42040" s="1334"/>
    </row>
    <row r="42041" spans="1:12" ht="24" customHeight="1">
      <c r="A42041" s="1355"/>
      <c r="B42041" s="1355"/>
      <c r="C42041" s="1433"/>
      <c r="E42041" s="1433"/>
      <c r="K42041" s="1433"/>
      <c r="L42041" s="1334"/>
    </row>
    <row r="42042" spans="1:12" ht="24" customHeight="1">
      <c r="A42042" s="1355"/>
      <c r="B42042" s="1355"/>
      <c r="C42042" s="1433"/>
      <c r="E42042" s="1433"/>
      <c r="K42042" s="1433"/>
      <c r="L42042" s="1334"/>
    </row>
    <row r="42043" spans="1:12" ht="24" customHeight="1">
      <c r="A42043" s="1355"/>
      <c r="B42043" s="1355"/>
      <c r="C42043" s="1433"/>
      <c r="E42043" s="1433"/>
      <c r="K42043" s="1433"/>
      <c r="L42043" s="1334"/>
    </row>
    <row r="42044" spans="1:12" ht="24" customHeight="1">
      <c r="A42044" s="1355"/>
      <c r="B42044" s="1355"/>
      <c r="C42044" s="1433"/>
      <c r="E42044" s="1433"/>
      <c r="K42044" s="1433"/>
      <c r="L42044" s="1334"/>
    </row>
    <row r="42045" spans="1:12" ht="24" customHeight="1">
      <c r="A42045" s="1355"/>
      <c r="B42045" s="1355"/>
      <c r="C42045" s="1433"/>
      <c r="E42045" s="1433"/>
      <c r="K42045" s="1433"/>
      <c r="L42045" s="1334"/>
    </row>
    <row r="42046" spans="1:12" ht="24" customHeight="1">
      <c r="A42046" s="1355"/>
      <c r="B42046" s="1355"/>
      <c r="C42046" s="1433"/>
      <c r="E42046" s="1433"/>
      <c r="K42046" s="1433"/>
      <c r="L42046" s="1334"/>
    </row>
    <row r="42047" spans="1:12" ht="24" customHeight="1">
      <c r="A42047" s="1355"/>
      <c r="B42047" s="1355"/>
      <c r="C42047" s="1433"/>
      <c r="E42047" s="1433"/>
      <c r="K42047" s="1433"/>
      <c r="L42047" s="1334"/>
    </row>
    <row r="42048" spans="1:12" ht="24" customHeight="1">
      <c r="A42048" s="1355"/>
      <c r="B42048" s="1355"/>
      <c r="C42048" s="1433"/>
      <c r="E42048" s="1433"/>
      <c r="K42048" s="1433"/>
      <c r="L42048" s="1334"/>
    </row>
    <row r="42049" spans="1:12" ht="24" customHeight="1">
      <c r="A42049" s="1355"/>
      <c r="B42049" s="1355"/>
      <c r="C42049" s="1433"/>
      <c r="E42049" s="1433"/>
      <c r="K42049" s="1433"/>
      <c r="L42049" s="1334"/>
    </row>
    <row r="42050" spans="1:12" ht="24" customHeight="1">
      <c r="A42050" s="1355"/>
      <c r="B42050" s="1355"/>
      <c r="C42050" s="1433"/>
      <c r="E42050" s="1433"/>
      <c r="K42050" s="1433"/>
      <c r="L42050" s="1334"/>
    </row>
    <row r="42051" spans="1:12" ht="24" customHeight="1">
      <c r="A42051" s="1355"/>
      <c r="B42051" s="1355"/>
      <c r="C42051" s="1433"/>
      <c r="E42051" s="1433"/>
      <c r="K42051" s="1433"/>
      <c r="L42051" s="1334"/>
    </row>
    <row r="42052" spans="1:12" ht="24" customHeight="1">
      <c r="A42052" s="1355"/>
      <c r="B42052" s="1355"/>
      <c r="C42052" s="1433"/>
      <c r="E42052" s="1433"/>
      <c r="K42052" s="1433"/>
      <c r="L42052" s="1334"/>
    </row>
    <row r="42053" spans="1:12" ht="24" customHeight="1">
      <c r="A42053" s="1355"/>
      <c r="B42053" s="1355"/>
      <c r="C42053" s="1433"/>
      <c r="E42053" s="1433"/>
      <c r="K42053" s="1433"/>
      <c r="L42053" s="1334"/>
    </row>
    <row r="42054" spans="1:12" ht="24" customHeight="1">
      <c r="A42054" s="1355"/>
      <c r="B42054" s="1355"/>
      <c r="C42054" s="1433"/>
      <c r="E42054" s="1433"/>
      <c r="K42054" s="1433"/>
      <c r="L42054" s="1334"/>
    </row>
    <row r="42055" spans="1:12" ht="24" customHeight="1">
      <c r="A42055" s="1355"/>
      <c r="B42055" s="1355"/>
      <c r="C42055" s="1433"/>
      <c r="E42055" s="1433"/>
      <c r="K42055" s="1433"/>
      <c r="L42055" s="1334"/>
    </row>
    <row r="42056" spans="1:12" ht="24" customHeight="1">
      <c r="A42056" s="1355"/>
      <c r="B42056" s="1355"/>
      <c r="C42056" s="1433"/>
      <c r="E42056" s="1433"/>
      <c r="K42056" s="1433"/>
      <c r="L42056" s="1334"/>
    </row>
    <row r="42057" spans="1:12" ht="24" customHeight="1">
      <c r="A42057" s="1355"/>
      <c r="B42057" s="1355"/>
      <c r="C42057" s="1433"/>
      <c r="E42057" s="1433"/>
      <c r="K42057" s="1433"/>
      <c r="L42057" s="1334"/>
    </row>
    <row r="42058" spans="1:12" ht="24" customHeight="1">
      <c r="A42058" s="1355"/>
      <c r="B42058" s="1355"/>
      <c r="C42058" s="1433"/>
      <c r="E42058" s="1433"/>
      <c r="K42058" s="1433"/>
      <c r="L42058" s="1334"/>
    </row>
    <row r="42059" spans="1:12" ht="24" customHeight="1">
      <c r="A42059" s="1355"/>
      <c r="B42059" s="1355"/>
      <c r="C42059" s="1433"/>
      <c r="E42059" s="1433"/>
      <c r="K42059" s="1433"/>
      <c r="L42059" s="1334"/>
    </row>
    <row r="42060" spans="1:12" ht="24" customHeight="1">
      <c r="A42060" s="1355"/>
      <c r="B42060" s="1355"/>
      <c r="C42060" s="1433"/>
      <c r="E42060" s="1433"/>
      <c r="K42060" s="1433"/>
      <c r="L42060" s="1334"/>
    </row>
    <row r="42061" spans="1:12" ht="24" customHeight="1">
      <c r="A42061" s="1355"/>
      <c r="B42061" s="1355"/>
      <c r="C42061" s="1433"/>
      <c r="E42061" s="1433"/>
      <c r="K42061" s="1433"/>
      <c r="L42061" s="1334"/>
    </row>
    <row r="42062" spans="1:12" ht="24" customHeight="1">
      <c r="A42062" s="1355"/>
      <c r="B42062" s="1355"/>
      <c r="C42062" s="1433"/>
      <c r="E42062" s="1433"/>
      <c r="K42062" s="1433"/>
      <c r="L42062" s="1334"/>
    </row>
    <row r="42063" spans="1:12" ht="24" customHeight="1">
      <c r="A42063" s="1355"/>
      <c r="B42063" s="1355"/>
      <c r="C42063" s="1433"/>
      <c r="E42063" s="1433"/>
      <c r="K42063" s="1433"/>
      <c r="L42063" s="1334"/>
    </row>
    <row r="42064" spans="1:12" ht="24" customHeight="1">
      <c r="A42064" s="1355"/>
      <c r="B42064" s="1355"/>
      <c r="C42064" s="1433"/>
      <c r="E42064" s="1433"/>
      <c r="K42064" s="1433"/>
      <c r="L42064" s="1334"/>
    </row>
    <row r="42065" spans="1:12" ht="24" customHeight="1">
      <c r="A42065" s="1355"/>
      <c r="B42065" s="1355"/>
      <c r="C42065" s="1433"/>
      <c r="E42065" s="1433"/>
      <c r="K42065" s="1433"/>
      <c r="L42065" s="1334"/>
    </row>
    <row r="42066" spans="1:12" ht="24" customHeight="1">
      <c r="A42066" s="1355"/>
      <c r="B42066" s="1355"/>
      <c r="C42066" s="1433"/>
      <c r="E42066" s="1433"/>
      <c r="K42066" s="1433"/>
      <c r="L42066" s="1334"/>
    </row>
    <row r="42067" spans="1:12" ht="24" customHeight="1">
      <c r="A42067" s="1355"/>
      <c r="B42067" s="1355"/>
      <c r="C42067" s="1433"/>
      <c r="E42067" s="1433"/>
      <c r="K42067" s="1433"/>
      <c r="L42067" s="1334"/>
    </row>
    <row r="42068" spans="1:12" ht="24" customHeight="1">
      <c r="A42068" s="1355"/>
      <c r="B42068" s="1355"/>
      <c r="C42068" s="1433"/>
      <c r="E42068" s="1433"/>
      <c r="K42068" s="1433"/>
      <c r="L42068" s="1334"/>
    </row>
    <row r="42069" spans="1:12" ht="24" customHeight="1">
      <c r="A42069" s="1355"/>
      <c r="B42069" s="1355"/>
      <c r="C42069" s="1433"/>
      <c r="E42069" s="1433"/>
      <c r="K42069" s="1433"/>
      <c r="L42069" s="1334"/>
    </row>
    <row r="42070" spans="1:12" ht="24" customHeight="1">
      <c r="A42070" s="1355"/>
      <c r="B42070" s="1355"/>
      <c r="C42070" s="1433"/>
      <c r="E42070" s="1433"/>
      <c r="K42070" s="1433"/>
      <c r="L42070" s="1334"/>
    </row>
    <row r="42071" spans="1:12" ht="24" customHeight="1">
      <c r="A42071" s="1355"/>
      <c r="B42071" s="1355"/>
      <c r="C42071" s="1433"/>
      <c r="E42071" s="1433"/>
      <c r="K42071" s="1433"/>
      <c r="L42071" s="1334"/>
    </row>
    <row r="42072" spans="1:12" ht="24" customHeight="1">
      <c r="A42072" s="1355"/>
      <c r="B42072" s="1355"/>
      <c r="C42072" s="1433"/>
      <c r="E42072" s="1433"/>
      <c r="K42072" s="1433"/>
      <c r="L42072" s="1334"/>
    </row>
    <row r="42073" spans="1:12" ht="24" customHeight="1">
      <c r="A42073" s="1355"/>
      <c r="B42073" s="1355"/>
      <c r="C42073" s="1433"/>
      <c r="E42073" s="1433"/>
      <c r="K42073" s="1433"/>
      <c r="L42073" s="1334"/>
    </row>
    <row r="42074" spans="1:12" ht="24" customHeight="1">
      <c r="A42074" s="1355"/>
      <c r="B42074" s="1355"/>
      <c r="C42074" s="1433"/>
      <c r="E42074" s="1433"/>
      <c r="K42074" s="1433"/>
      <c r="L42074" s="1334"/>
    </row>
    <row r="42075" spans="1:12" ht="24" customHeight="1">
      <c r="A42075" s="1355"/>
      <c r="B42075" s="1355"/>
      <c r="C42075" s="1433"/>
      <c r="E42075" s="1433"/>
      <c r="K42075" s="1433"/>
      <c r="L42075" s="1334"/>
    </row>
    <row r="42076" spans="1:12" ht="24" customHeight="1">
      <c r="A42076" s="1355"/>
      <c r="B42076" s="1355"/>
      <c r="C42076" s="1433"/>
      <c r="E42076" s="1433"/>
      <c r="K42076" s="1433"/>
      <c r="L42076" s="1334"/>
    </row>
    <row r="42077" spans="1:12" ht="24" customHeight="1">
      <c r="A42077" s="1355"/>
      <c r="B42077" s="1355"/>
      <c r="C42077" s="1433"/>
      <c r="E42077" s="1433"/>
      <c r="K42077" s="1433"/>
      <c r="L42077" s="1334"/>
    </row>
    <row r="42078" spans="1:12" ht="24" customHeight="1">
      <c r="A42078" s="1355"/>
      <c r="B42078" s="1355"/>
      <c r="C42078" s="1433"/>
      <c r="E42078" s="1433"/>
      <c r="K42078" s="1433"/>
      <c r="L42078" s="1334"/>
    </row>
    <row r="42079" spans="1:12" ht="24" customHeight="1">
      <c r="A42079" s="1355"/>
      <c r="B42079" s="1355"/>
      <c r="C42079" s="1433"/>
      <c r="E42079" s="1433"/>
      <c r="K42079" s="1433"/>
      <c r="L42079" s="1334"/>
    </row>
    <row r="42080" spans="1:12" ht="24" customHeight="1">
      <c r="A42080" s="1355"/>
      <c r="B42080" s="1355"/>
      <c r="C42080" s="1433"/>
      <c r="E42080" s="1433"/>
      <c r="K42080" s="1433"/>
      <c r="L42080" s="1334"/>
    </row>
    <row r="42081" spans="1:12" ht="24" customHeight="1">
      <c r="A42081" s="1355"/>
      <c r="B42081" s="1355"/>
      <c r="C42081" s="1433"/>
      <c r="E42081" s="1433"/>
      <c r="K42081" s="1433"/>
      <c r="L42081" s="1334"/>
    </row>
    <row r="42082" spans="1:12" ht="24" customHeight="1">
      <c r="A42082" s="1355"/>
      <c r="B42082" s="1355"/>
      <c r="C42082" s="1433"/>
      <c r="E42082" s="1433"/>
      <c r="K42082" s="1433"/>
      <c r="L42082" s="1334"/>
    </row>
    <row r="42083" spans="1:12" ht="24" customHeight="1">
      <c r="A42083" s="1355"/>
      <c r="B42083" s="1355"/>
      <c r="C42083" s="1433"/>
      <c r="E42083" s="1433"/>
      <c r="K42083" s="1433"/>
      <c r="L42083" s="1334"/>
    </row>
    <row r="42084" spans="1:12" ht="24" customHeight="1">
      <c r="A42084" s="1355"/>
      <c r="B42084" s="1355"/>
      <c r="C42084" s="1433"/>
      <c r="E42084" s="1433"/>
      <c r="K42084" s="1433"/>
      <c r="L42084" s="1334"/>
    </row>
    <row r="42085" spans="1:12" ht="24" customHeight="1">
      <c r="A42085" s="1355"/>
      <c r="B42085" s="1355"/>
      <c r="C42085" s="1433"/>
      <c r="E42085" s="1433"/>
      <c r="K42085" s="1433"/>
      <c r="L42085" s="1334"/>
    </row>
    <row r="42086" spans="1:12" ht="24" customHeight="1">
      <c r="A42086" s="1355"/>
      <c r="B42086" s="1355"/>
      <c r="C42086" s="1433"/>
      <c r="E42086" s="1433"/>
      <c r="K42086" s="1433"/>
      <c r="L42086" s="1334"/>
    </row>
    <row r="42087" spans="1:12" ht="24" customHeight="1">
      <c r="A42087" s="1355"/>
      <c r="B42087" s="1355"/>
      <c r="C42087" s="1433"/>
      <c r="E42087" s="1433"/>
      <c r="K42087" s="1433"/>
      <c r="L42087" s="1334"/>
    </row>
    <row r="42088" spans="1:12" ht="24" customHeight="1">
      <c r="A42088" s="1355"/>
      <c r="B42088" s="1355"/>
      <c r="C42088" s="1433"/>
      <c r="E42088" s="1433"/>
      <c r="K42088" s="1433"/>
      <c r="L42088" s="1334"/>
    </row>
    <row r="42089" spans="1:12" ht="24" customHeight="1">
      <c r="A42089" s="1355"/>
      <c r="B42089" s="1355"/>
      <c r="C42089" s="1433"/>
      <c r="E42089" s="1433"/>
      <c r="K42089" s="1433"/>
      <c r="L42089" s="1334"/>
    </row>
    <row r="42090" spans="1:12" ht="24" customHeight="1">
      <c r="A42090" s="1355"/>
      <c r="B42090" s="1355"/>
      <c r="C42090" s="1433"/>
      <c r="E42090" s="1433"/>
      <c r="K42090" s="1433"/>
      <c r="L42090" s="1334"/>
    </row>
    <row r="42091" spans="1:12" ht="24" customHeight="1">
      <c r="A42091" s="1355"/>
      <c r="B42091" s="1355"/>
      <c r="C42091" s="1433"/>
      <c r="E42091" s="1433"/>
      <c r="K42091" s="1433"/>
      <c r="L42091" s="1334"/>
    </row>
    <row r="42092" spans="1:12" ht="24" customHeight="1">
      <c r="A42092" s="1355"/>
      <c r="B42092" s="1355"/>
      <c r="C42092" s="1433"/>
      <c r="E42092" s="1433"/>
      <c r="K42092" s="1433"/>
      <c r="L42092" s="1334"/>
    </row>
    <row r="42093" spans="1:12" ht="24" customHeight="1">
      <c r="A42093" s="1355"/>
      <c r="B42093" s="1355"/>
      <c r="C42093" s="1433"/>
      <c r="E42093" s="1433"/>
      <c r="K42093" s="1433"/>
      <c r="L42093" s="1334"/>
    </row>
    <row r="42094" spans="1:12" ht="24" customHeight="1">
      <c r="A42094" s="1355"/>
      <c r="B42094" s="1355"/>
      <c r="C42094" s="1433"/>
      <c r="E42094" s="1433"/>
      <c r="K42094" s="1433"/>
      <c r="L42094" s="1334"/>
    </row>
    <row r="42095" spans="1:12" ht="24" customHeight="1">
      <c r="A42095" s="1355"/>
      <c r="B42095" s="1355"/>
      <c r="C42095" s="1433"/>
      <c r="E42095" s="1433"/>
      <c r="K42095" s="1433"/>
      <c r="L42095" s="1334"/>
    </row>
    <row r="42096" spans="1:12" ht="24" customHeight="1">
      <c r="A42096" s="1355"/>
      <c r="B42096" s="1355"/>
      <c r="C42096" s="1433"/>
      <c r="E42096" s="1433"/>
      <c r="K42096" s="1433"/>
      <c r="L42096" s="1334"/>
    </row>
    <row r="42097" spans="1:12" ht="24" customHeight="1">
      <c r="A42097" s="1355"/>
      <c r="B42097" s="1355"/>
      <c r="C42097" s="1433"/>
      <c r="E42097" s="1433"/>
      <c r="K42097" s="1433"/>
      <c r="L42097" s="1334"/>
    </row>
    <row r="42098" spans="1:12" ht="24" customHeight="1">
      <c r="A42098" s="1355"/>
      <c r="B42098" s="1355"/>
      <c r="C42098" s="1433"/>
      <c r="E42098" s="1433"/>
      <c r="K42098" s="1433"/>
      <c r="L42098" s="1334"/>
    </row>
    <row r="42099" spans="1:12" ht="24" customHeight="1">
      <c r="A42099" s="1355"/>
      <c r="B42099" s="1355"/>
      <c r="C42099" s="1433"/>
      <c r="E42099" s="1433"/>
      <c r="K42099" s="1433"/>
      <c r="L42099" s="1334"/>
    </row>
    <row r="42100" spans="1:12" ht="24" customHeight="1">
      <c r="A42100" s="1355"/>
      <c r="B42100" s="1355"/>
      <c r="C42100" s="1433"/>
      <c r="E42100" s="1433"/>
      <c r="K42100" s="1433"/>
      <c r="L42100" s="1334"/>
    </row>
    <row r="42101" spans="1:12" ht="24" customHeight="1">
      <c r="A42101" s="1355"/>
      <c r="B42101" s="1355"/>
      <c r="C42101" s="1433"/>
      <c r="E42101" s="1433"/>
      <c r="K42101" s="1433"/>
      <c r="L42101" s="1334"/>
    </row>
    <row r="42102" spans="1:12" ht="24" customHeight="1">
      <c r="A42102" s="1355"/>
      <c r="B42102" s="1355"/>
      <c r="C42102" s="1433"/>
      <c r="E42102" s="1433"/>
      <c r="K42102" s="1433"/>
      <c r="L42102" s="1334"/>
    </row>
    <row r="42103" spans="1:12" ht="24" customHeight="1">
      <c r="A42103" s="1355"/>
      <c r="B42103" s="1355"/>
      <c r="C42103" s="1433"/>
      <c r="E42103" s="1433"/>
      <c r="K42103" s="1433"/>
      <c r="L42103" s="1334"/>
    </row>
    <row r="42104" spans="1:12" ht="24" customHeight="1">
      <c r="A42104" s="1355"/>
      <c r="B42104" s="1355"/>
      <c r="C42104" s="1433"/>
      <c r="E42104" s="1433"/>
      <c r="K42104" s="1433"/>
      <c r="L42104" s="1334"/>
    </row>
    <row r="42105" spans="1:12" ht="24" customHeight="1">
      <c r="A42105" s="1355"/>
      <c r="B42105" s="1355"/>
      <c r="C42105" s="1433"/>
      <c r="E42105" s="1433"/>
      <c r="K42105" s="1433"/>
      <c r="L42105" s="1334"/>
    </row>
    <row r="42106" spans="1:12" ht="24" customHeight="1">
      <c r="A42106" s="1355"/>
      <c r="B42106" s="1355"/>
      <c r="C42106" s="1433"/>
      <c r="E42106" s="1433"/>
      <c r="K42106" s="1433"/>
      <c r="L42106" s="1334"/>
    </row>
    <row r="42107" spans="1:12" ht="24" customHeight="1">
      <c r="A42107" s="1355"/>
      <c r="B42107" s="1355"/>
      <c r="C42107" s="1433"/>
      <c r="E42107" s="1433"/>
      <c r="K42107" s="1433"/>
      <c r="L42107" s="1334"/>
    </row>
    <row r="42108" spans="1:12" ht="24" customHeight="1">
      <c r="A42108" s="1355"/>
      <c r="B42108" s="1355"/>
      <c r="C42108" s="1433"/>
      <c r="E42108" s="1433"/>
      <c r="K42108" s="1433"/>
      <c r="L42108" s="1334"/>
    </row>
    <row r="42109" spans="1:12" ht="24" customHeight="1">
      <c r="A42109" s="1355"/>
      <c r="B42109" s="1355"/>
      <c r="C42109" s="1433"/>
      <c r="E42109" s="1433"/>
      <c r="K42109" s="1433"/>
      <c r="L42109" s="1334"/>
    </row>
    <row r="42110" spans="1:12" ht="24" customHeight="1">
      <c r="A42110" s="1355"/>
      <c r="B42110" s="1355"/>
      <c r="C42110" s="1433"/>
      <c r="E42110" s="1433"/>
      <c r="K42110" s="1433"/>
      <c r="L42110" s="1334"/>
    </row>
    <row r="42111" spans="1:12" ht="24" customHeight="1">
      <c r="A42111" s="1355"/>
      <c r="B42111" s="1355"/>
      <c r="C42111" s="1433"/>
      <c r="E42111" s="1433"/>
      <c r="K42111" s="1433"/>
      <c r="L42111" s="1334"/>
    </row>
    <row r="42112" spans="1:12" ht="24" customHeight="1">
      <c r="A42112" s="1355"/>
      <c r="B42112" s="1355"/>
      <c r="C42112" s="1433"/>
      <c r="E42112" s="1433"/>
      <c r="K42112" s="1433"/>
      <c r="L42112" s="1334"/>
    </row>
    <row r="42113" spans="1:12" ht="24" customHeight="1">
      <c r="A42113" s="1355"/>
      <c r="B42113" s="1355"/>
      <c r="C42113" s="1433"/>
      <c r="E42113" s="1433"/>
      <c r="K42113" s="1433"/>
      <c r="L42113" s="1334"/>
    </row>
    <row r="42114" spans="1:12" ht="24" customHeight="1">
      <c r="A42114" s="1355"/>
      <c r="B42114" s="1355"/>
      <c r="C42114" s="1433"/>
      <c r="E42114" s="1433"/>
      <c r="K42114" s="1433"/>
      <c r="L42114" s="1334"/>
    </row>
    <row r="42115" spans="1:12" ht="24" customHeight="1">
      <c r="A42115" s="1355"/>
      <c r="B42115" s="1355"/>
      <c r="C42115" s="1433"/>
      <c r="E42115" s="1433"/>
      <c r="K42115" s="1433"/>
      <c r="L42115" s="1334"/>
    </row>
    <row r="42116" spans="1:12" ht="24" customHeight="1">
      <c r="A42116" s="1355"/>
      <c r="B42116" s="1355"/>
      <c r="C42116" s="1433"/>
      <c r="E42116" s="1433"/>
      <c r="K42116" s="1433"/>
      <c r="L42116" s="1334"/>
    </row>
    <row r="42117" spans="1:12" ht="24" customHeight="1">
      <c r="A42117" s="1355"/>
      <c r="B42117" s="1355"/>
      <c r="C42117" s="1433"/>
      <c r="E42117" s="1433"/>
      <c r="K42117" s="1433"/>
      <c r="L42117" s="1334"/>
    </row>
    <row r="42118" spans="1:12" ht="24" customHeight="1">
      <c r="A42118" s="1355"/>
      <c r="B42118" s="1355"/>
      <c r="C42118" s="1433"/>
      <c r="E42118" s="1433"/>
      <c r="K42118" s="1433"/>
      <c r="L42118" s="1334"/>
    </row>
    <row r="42119" spans="1:12" ht="24" customHeight="1">
      <c r="A42119" s="1355"/>
      <c r="B42119" s="1355"/>
      <c r="C42119" s="1433"/>
      <c r="E42119" s="1433"/>
      <c r="K42119" s="1433"/>
      <c r="L42119" s="1334"/>
    </row>
    <row r="42120" spans="1:12" ht="24" customHeight="1">
      <c r="A42120" s="1355"/>
      <c r="B42120" s="1355"/>
      <c r="C42120" s="1433"/>
      <c r="E42120" s="1433"/>
      <c r="K42120" s="1433"/>
      <c r="L42120" s="1334"/>
    </row>
    <row r="42121" spans="1:12" ht="24" customHeight="1">
      <c r="A42121" s="1355"/>
      <c r="B42121" s="1355"/>
      <c r="C42121" s="1433"/>
      <c r="E42121" s="1433"/>
      <c r="K42121" s="1433"/>
      <c r="L42121" s="1334"/>
    </row>
    <row r="42122" spans="1:12" ht="24" customHeight="1">
      <c r="A42122" s="1355"/>
      <c r="B42122" s="1355"/>
      <c r="C42122" s="1433"/>
      <c r="E42122" s="1433"/>
      <c r="K42122" s="1433"/>
      <c r="L42122" s="1334"/>
    </row>
    <row r="42123" spans="1:12" ht="24" customHeight="1">
      <c r="A42123" s="1355"/>
      <c r="B42123" s="1355"/>
      <c r="C42123" s="1433"/>
      <c r="E42123" s="1433"/>
      <c r="K42123" s="1433"/>
      <c r="L42123" s="1334"/>
    </row>
    <row r="42124" spans="1:12" ht="24" customHeight="1">
      <c r="A42124" s="1355"/>
      <c r="B42124" s="1355"/>
      <c r="C42124" s="1433"/>
      <c r="E42124" s="1433"/>
      <c r="K42124" s="1433"/>
      <c r="L42124" s="1334"/>
    </row>
    <row r="42125" spans="1:12" ht="24" customHeight="1">
      <c r="A42125" s="1355"/>
      <c r="B42125" s="1355"/>
      <c r="C42125" s="1433"/>
      <c r="E42125" s="1433"/>
      <c r="K42125" s="1433"/>
      <c r="L42125" s="1334"/>
    </row>
    <row r="42126" spans="1:12" ht="24" customHeight="1">
      <c r="A42126" s="1355"/>
      <c r="B42126" s="1355"/>
      <c r="C42126" s="1433"/>
      <c r="E42126" s="1433"/>
      <c r="K42126" s="1433"/>
      <c r="L42126" s="1334"/>
    </row>
    <row r="42127" spans="1:12" ht="24" customHeight="1">
      <c r="A42127" s="1355"/>
      <c r="B42127" s="1355"/>
      <c r="C42127" s="1433"/>
      <c r="E42127" s="1433"/>
      <c r="K42127" s="1433"/>
      <c r="L42127" s="1334"/>
    </row>
    <row r="42128" spans="1:12" ht="24" customHeight="1">
      <c r="A42128" s="1355"/>
      <c r="B42128" s="1355"/>
      <c r="C42128" s="1433"/>
      <c r="E42128" s="1433"/>
      <c r="K42128" s="1433"/>
      <c r="L42128" s="1334"/>
    </row>
    <row r="42129" spans="1:12" ht="24" customHeight="1">
      <c r="A42129" s="1355"/>
      <c r="B42129" s="1355"/>
      <c r="C42129" s="1433"/>
      <c r="E42129" s="1433"/>
      <c r="K42129" s="1433"/>
      <c r="L42129" s="1334"/>
    </row>
    <row r="42130" spans="1:12" ht="24" customHeight="1">
      <c r="A42130" s="1355"/>
      <c r="B42130" s="1355"/>
      <c r="C42130" s="1433"/>
      <c r="E42130" s="1433"/>
      <c r="K42130" s="1433"/>
      <c r="L42130" s="1334"/>
    </row>
    <row r="42131" spans="1:12" ht="24" customHeight="1">
      <c r="A42131" s="1355"/>
      <c r="B42131" s="1355"/>
      <c r="C42131" s="1433"/>
      <c r="E42131" s="1433"/>
      <c r="K42131" s="1433"/>
      <c r="L42131" s="1334"/>
    </row>
    <row r="42132" spans="1:12" ht="24" customHeight="1">
      <c r="A42132" s="1355"/>
      <c r="B42132" s="1355"/>
      <c r="C42132" s="1433"/>
      <c r="E42132" s="1433"/>
      <c r="K42132" s="1433"/>
      <c r="L42132" s="1334"/>
    </row>
    <row r="42133" spans="1:12" ht="24" customHeight="1">
      <c r="A42133" s="1355"/>
      <c r="B42133" s="1355"/>
      <c r="C42133" s="1433"/>
      <c r="E42133" s="1433"/>
      <c r="K42133" s="1433"/>
      <c r="L42133" s="1334"/>
    </row>
    <row r="42134" spans="1:12" ht="24" customHeight="1">
      <c r="A42134" s="1355"/>
      <c r="B42134" s="1355"/>
      <c r="C42134" s="1433"/>
      <c r="E42134" s="1433"/>
      <c r="K42134" s="1433"/>
      <c r="L42134" s="1334"/>
    </row>
    <row r="42135" spans="1:12" ht="24" customHeight="1">
      <c r="A42135" s="1355"/>
      <c r="B42135" s="1355"/>
      <c r="C42135" s="1433"/>
      <c r="E42135" s="1433"/>
      <c r="K42135" s="1433"/>
      <c r="L42135" s="1334"/>
    </row>
    <row r="42136" spans="1:12" ht="24" customHeight="1">
      <c r="A42136" s="1355"/>
      <c r="B42136" s="1355"/>
      <c r="C42136" s="1433"/>
      <c r="E42136" s="1433"/>
      <c r="K42136" s="1433"/>
      <c r="L42136" s="1334"/>
    </row>
    <row r="42137" spans="1:12" ht="24" customHeight="1">
      <c r="A42137" s="1355"/>
      <c r="B42137" s="1355"/>
      <c r="C42137" s="1433"/>
      <c r="E42137" s="1433"/>
      <c r="K42137" s="1433"/>
      <c r="L42137" s="1334"/>
    </row>
    <row r="42138" spans="1:12" ht="24" customHeight="1">
      <c r="A42138" s="1355"/>
      <c r="B42138" s="1355"/>
      <c r="C42138" s="1433"/>
      <c r="E42138" s="1433"/>
      <c r="K42138" s="1433"/>
      <c r="L42138" s="1334"/>
    </row>
    <row r="42139" spans="1:12" ht="24" customHeight="1">
      <c r="A42139" s="1355"/>
      <c r="B42139" s="1355"/>
      <c r="C42139" s="1433"/>
      <c r="E42139" s="1433"/>
      <c r="K42139" s="1433"/>
      <c r="L42139" s="1334"/>
    </row>
    <row r="42140" spans="1:12" ht="24" customHeight="1">
      <c r="A42140" s="1355"/>
      <c r="B42140" s="1355"/>
      <c r="C42140" s="1433"/>
      <c r="E42140" s="1433"/>
      <c r="K42140" s="1433"/>
      <c r="L42140" s="1334"/>
    </row>
    <row r="42141" spans="1:12" ht="24" customHeight="1">
      <c r="A42141" s="1355"/>
      <c r="B42141" s="1355"/>
      <c r="C42141" s="1433"/>
      <c r="E42141" s="1433"/>
      <c r="K42141" s="1433"/>
      <c r="L42141" s="1334"/>
    </row>
    <row r="42142" spans="1:12" ht="24" customHeight="1">
      <c r="A42142" s="1355"/>
      <c r="B42142" s="1355"/>
      <c r="C42142" s="1433"/>
      <c r="E42142" s="1433"/>
      <c r="K42142" s="1433"/>
      <c r="L42142" s="1334"/>
    </row>
    <row r="42143" spans="1:12" ht="24" customHeight="1">
      <c r="A42143" s="1355"/>
      <c r="B42143" s="1355"/>
      <c r="C42143" s="1433"/>
      <c r="E42143" s="1433"/>
      <c r="K42143" s="1433"/>
      <c r="L42143" s="1334"/>
    </row>
    <row r="42144" spans="1:12" ht="24" customHeight="1">
      <c r="A42144" s="1355"/>
      <c r="B42144" s="1355"/>
      <c r="C42144" s="1433"/>
      <c r="E42144" s="1433"/>
      <c r="K42144" s="1433"/>
      <c r="L42144" s="1334"/>
    </row>
    <row r="42145" spans="1:12" ht="24" customHeight="1">
      <c r="A42145" s="1355"/>
      <c r="B42145" s="1355"/>
      <c r="C42145" s="1433"/>
      <c r="E42145" s="1433"/>
      <c r="K42145" s="1433"/>
      <c r="L42145" s="1334"/>
    </row>
    <row r="42146" spans="1:12" ht="24" customHeight="1">
      <c r="A42146" s="1355"/>
      <c r="B42146" s="1355"/>
      <c r="C42146" s="1433"/>
      <c r="E42146" s="1433"/>
      <c r="K42146" s="1433"/>
      <c r="L42146" s="1334"/>
    </row>
    <row r="42147" spans="1:12" ht="24" customHeight="1">
      <c r="A42147" s="1355"/>
      <c r="B42147" s="1355"/>
      <c r="C42147" s="1433"/>
      <c r="E42147" s="1433"/>
      <c r="K42147" s="1433"/>
      <c r="L42147" s="1334"/>
    </row>
    <row r="42148" spans="1:12" ht="24" customHeight="1">
      <c r="A42148" s="1355"/>
      <c r="B42148" s="1355"/>
      <c r="C42148" s="1433"/>
      <c r="E42148" s="1433"/>
      <c r="K42148" s="1433"/>
      <c r="L42148" s="1334"/>
    </row>
    <row r="42149" spans="1:12" ht="24" customHeight="1">
      <c r="A42149" s="1355"/>
      <c r="B42149" s="1355"/>
      <c r="C42149" s="1433"/>
      <c r="E42149" s="1433"/>
      <c r="K42149" s="1433"/>
      <c r="L42149" s="1334"/>
    </row>
    <row r="42150" spans="1:12" ht="24" customHeight="1">
      <c r="A42150" s="1355"/>
      <c r="B42150" s="1355"/>
      <c r="C42150" s="1433"/>
      <c r="E42150" s="1433"/>
      <c r="K42150" s="1433"/>
      <c r="L42150" s="1334"/>
    </row>
    <row r="42151" spans="1:12" ht="24" customHeight="1">
      <c r="A42151" s="1355"/>
      <c r="B42151" s="1355"/>
      <c r="C42151" s="1433"/>
      <c r="E42151" s="1433"/>
      <c r="K42151" s="1433"/>
      <c r="L42151" s="1334"/>
    </row>
    <row r="42152" spans="1:12" ht="24" customHeight="1">
      <c r="A42152" s="1355"/>
      <c r="B42152" s="1355"/>
      <c r="C42152" s="1433"/>
      <c r="E42152" s="1433"/>
      <c r="K42152" s="1433"/>
      <c r="L42152" s="1334"/>
    </row>
    <row r="42153" spans="1:12" ht="24" customHeight="1">
      <c r="A42153" s="1355"/>
      <c r="B42153" s="1355"/>
      <c r="C42153" s="1433"/>
      <c r="E42153" s="1433"/>
      <c r="K42153" s="1433"/>
      <c r="L42153" s="1334"/>
    </row>
    <row r="42154" spans="1:12" ht="24" customHeight="1">
      <c r="A42154" s="1355"/>
      <c r="B42154" s="1355"/>
      <c r="C42154" s="1433"/>
      <c r="E42154" s="1433"/>
      <c r="K42154" s="1433"/>
      <c r="L42154" s="1334"/>
    </row>
    <row r="42155" spans="1:12" ht="24" customHeight="1">
      <c r="A42155" s="1355"/>
      <c r="B42155" s="1355"/>
      <c r="C42155" s="1433"/>
      <c r="E42155" s="1433"/>
      <c r="K42155" s="1433"/>
      <c r="L42155" s="1334"/>
    </row>
    <row r="42156" spans="1:12" ht="24" customHeight="1">
      <c r="A42156" s="1355"/>
      <c r="B42156" s="1355"/>
      <c r="C42156" s="1433"/>
      <c r="E42156" s="1433"/>
      <c r="K42156" s="1433"/>
      <c r="L42156" s="1334"/>
    </row>
    <row r="42157" spans="1:12" ht="24" customHeight="1">
      <c r="A42157" s="1355"/>
      <c r="B42157" s="1355"/>
      <c r="C42157" s="1433"/>
      <c r="E42157" s="1433"/>
      <c r="K42157" s="1433"/>
      <c r="L42157" s="1334"/>
    </row>
    <row r="42158" spans="1:12" ht="24" customHeight="1">
      <c r="A42158" s="1355"/>
      <c r="B42158" s="1355"/>
      <c r="C42158" s="1433"/>
      <c r="E42158" s="1433"/>
      <c r="K42158" s="1433"/>
      <c r="L42158" s="1334"/>
    </row>
    <row r="42159" spans="1:12" ht="24" customHeight="1">
      <c r="A42159" s="1355"/>
      <c r="B42159" s="1355"/>
      <c r="C42159" s="1433"/>
      <c r="E42159" s="1433"/>
      <c r="K42159" s="1433"/>
      <c r="L42159" s="1334"/>
    </row>
    <row r="42160" spans="1:12" ht="24" customHeight="1">
      <c r="A42160" s="1355"/>
      <c r="B42160" s="1355"/>
      <c r="C42160" s="1433"/>
      <c r="E42160" s="1433"/>
      <c r="K42160" s="1433"/>
      <c r="L42160" s="1334"/>
    </row>
    <row r="42161" spans="1:12" ht="24" customHeight="1">
      <c r="A42161" s="1355"/>
      <c r="B42161" s="1355"/>
      <c r="C42161" s="1433"/>
      <c r="E42161" s="1433"/>
      <c r="K42161" s="1433"/>
      <c r="L42161" s="1334"/>
    </row>
    <row r="42162" spans="1:12" ht="24" customHeight="1">
      <c r="A42162" s="1355"/>
      <c r="B42162" s="1355"/>
      <c r="C42162" s="1433"/>
      <c r="E42162" s="1433"/>
      <c r="K42162" s="1433"/>
      <c r="L42162" s="1334"/>
    </row>
    <row r="42163" spans="1:12" ht="24" customHeight="1">
      <c r="A42163" s="1355"/>
      <c r="B42163" s="1355"/>
      <c r="C42163" s="1433"/>
      <c r="E42163" s="1433"/>
      <c r="K42163" s="1433"/>
      <c r="L42163" s="1334"/>
    </row>
    <row r="42164" spans="1:12" ht="24" customHeight="1">
      <c r="A42164" s="1355"/>
      <c r="B42164" s="1355"/>
      <c r="C42164" s="1433"/>
      <c r="E42164" s="1433"/>
      <c r="K42164" s="1433"/>
      <c r="L42164" s="1334"/>
    </row>
    <row r="42165" spans="1:12" ht="24" customHeight="1">
      <c r="A42165" s="1355"/>
      <c r="B42165" s="1355"/>
      <c r="C42165" s="1433"/>
      <c r="E42165" s="1433"/>
      <c r="K42165" s="1433"/>
      <c r="L42165" s="1334"/>
    </row>
    <row r="42166" spans="1:12" ht="24" customHeight="1">
      <c r="A42166" s="1355"/>
      <c r="B42166" s="1355"/>
      <c r="C42166" s="1433"/>
      <c r="E42166" s="1433"/>
      <c r="K42166" s="1433"/>
      <c r="L42166" s="1334"/>
    </row>
    <row r="42167" spans="1:12" ht="24" customHeight="1">
      <c r="A42167" s="1355"/>
      <c r="B42167" s="1355"/>
      <c r="C42167" s="1433"/>
      <c r="E42167" s="1433"/>
      <c r="K42167" s="1433"/>
      <c r="L42167" s="1334"/>
    </row>
    <row r="42168" spans="1:12" ht="24" customHeight="1">
      <c r="A42168" s="1355"/>
      <c r="B42168" s="1355"/>
      <c r="C42168" s="1433"/>
      <c r="E42168" s="1433"/>
      <c r="K42168" s="1433"/>
      <c r="L42168" s="1334"/>
    </row>
    <row r="42169" spans="1:12" ht="24" customHeight="1">
      <c r="A42169" s="1355"/>
      <c r="B42169" s="1355"/>
      <c r="C42169" s="1433"/>
      <c r="E42169" s="1433"/>
      <c r="K42169" s="1433"/>
      <c r="L42169" s="1334"/>
    </row>
    <row r="42170" spans="1:12" ht="24" customHeight="1">
      <c r="A42170" s="1355"/>
      <c r="B42170" s="1355"/>
      <c r="C42170" s="1433"/>
      <c r="E42170" s="1433"/>
      <c r="K42170" s="1433"/>
      <c r="L42170" s="1334"/>
    </row>
    <row r="42171" spans="1:12" ht="24" customHeight="1">
      <c r="A42171" s="1355"/>
      <c r="B42171" s="1355"/>
      <c r="C42171" s="1433"/>
      <c r="E42171" s="1433"/>
      <c r="K42171" s="1433"/>
      <c r="L42171" s="1334"/>
    </row>
    <row r="42172" spans="1:12" ht="24" customHeight="1">
      <c r="A42172" s="1355"/>
      <c r="B42172" s="1355"/>
      <c r="C42172" s="1433"/>
      <c r="E42172" s="1433"/>
      <c r="K42172" s="1433"/>
      <c r="L42172" s="1334"/>
    </row>
    <row r="42173" spans="1:12" ht="24" customHeight="1">
      <c r="A42173" s="1355"/>
      <c r="B42173" s="1355"/>
      <c r="C42173" s="1433"/>
      <c r="E42173" s="1433"/>
      <c r="K42173" s="1433"/>
      <c r="L42173" s="1334"/>
    </row>
    <row r="42174" spans="1:12" ht="24" customHeight="1">
      <c r="A42174" s="1355"/>
      <c r="B42174" s="1355"/>
      <c r="C42174" s="1433"/>
      <c r="E42174" s="1433"/>
      <c r="K42174" s="1433"/>
      <c r="L42174" s="1334"/>
    </row>
    <row r="42175" spans="1:12" ht="24" customHeight="1">
      <c r="A42175" s="1355"/>
      <c r="B42175" s="1355"/>
      <c r="C42175" s="1433"/>
      <c r="E42175" s="1433"/>
      <c r="K42175" s="1433"/>
      <c r="L42175" s="1334"/>
    </row>
    <row r="42176" spans="1:12" ht="24" customHeight="1">
      <c r="A42176" s="1355"/>
      <c r="B42176" s="1355"/>
      <c r="C42176" s="1433"/>
      <c r="E42176" s="1433"/>
      <c r="K42176" s="1433"/>
      <c r="L42176" s="1334"/>
    </row>
    <row r="42177" spans="1:12" ht="24" customHeight="1">
      <c r="A42177" s="1355"/>
      <c r="B42177" s="1355"/>
      <c r="C42177" s="1433"/>
      <c r="E42177" s="1433"/>
      <c r="K42177" s="1433"/>
      <c r="L42177" s="1334"/>
    </row>
    <row r="42178" spans="1:12" ht="24" customHeight="1">
      <c r="A42178" s="1355"/>
      <c r="B42178" s="1355"/>
      <c r="C42178" s="1433"/>
      <c r="E42178" s="1433"/>
      <c r="K42178" s="1433"/>
      <c r="L42178" s="1334"/>
    </row>
    <row r="42179" spans="1:12" ht="24" customHeight="1">
      <c r="A42179" s="1355"/>
      <c r="B42179" s="1355"/>
      <c r="C42179" s="1433"/>
      <c r="E42179" s="1433"/>
      <c r="K42179" s="1433"/>
      <c r="L42179" s="1334"/>
    </row>
    <row r="42180" spans="1:12" ht="24" customHeight="1">
      <c r="A42180" s="1355"/>
      <c r="B42180" s="1355"/>
      <c r="C42180" s="1433"/>
      <c r="E42180" s="1433"/>
      <c r="K42180" s="1433"/>
      <c r="L42180" s="1334"/>
    </row>
    <row r="42181" spans="1:12" ht="24" customHeight="1">
      <c r="A42181" s="1355"/>
      <c r="B42181" s="1355"/>
      <c r="C42181" s="1433"/>
      <c r="E42181" s="1433"/>
      <c r="K42181" s="1433"/>
      <c r="L42181" s="1334"/>
    </row>
    <row r="42182" spans="1:12" ht="24" customHeight="1">
      <c r="A42182" s="1355"/>
      <c r="B42182" s="1355"/>
      <c r="C42182" s="1433"/>
      <c r="E42182" s="1433"/>
      <c r="K42182" s="1433"/>
      <c r="L42182" s="1334"/>
    </row>
    <row r="42183" spans="1:12" ht="24" customHeight="1">
      <c r="A42183" s="1355"/>
      <c r="B42183" s="1355"/>
      <c r="C42183" s="1433"/>
      <c r="E42183" s="1433"/>
      <c r="K42183" s="1433"/>
      <c r="L42183" s="1334"/>
    </row>
    <row r="42184" spans="1:12" ht="24" customHeight="1">
      <c r="A42184" s="1355"/>
      <c r="B42184" s="1355"/>
      <c r="C42184" s="1433"/>
      <c r="E42184" s="1433"/>
      <c r="K42184" s="1433"/>
      <c r="L42184" s="1334"/>
    </row>
    <row r="42185" spans="1:12" ht="24" customHeight="1">
      <c r="A42185" s="1355"/>
      <c r="B42185" s="1355"/>
      <c r="C42185" s="1433"/>
      <c r="E42185" s="1433"/>
      <c r="K42185" s="1433"/>
      <c r="L42185" s="1334"/>
    </row>
    <row r="42186" spans="1:12" ht="24" customHeight="1">
      <c r="A42186" s="1355"/>
      <c r="B42186" s="1355"/>
      <c r="C42186" s="1433"/>
      <c r="E42186" s="1433"/>
      <c r="K42186" s="1433"/>
      <c r="L42186" s="1334"/>
    </row>
    <row r="42187" spans="1:12" ht="24" customHeight="1">
      <c r="A42187" s="1355"/>
      <c r="B42187" s="1355"/>
      <c r="C42187" s="1433"/>
      <c r="E42187" s="1433"/>
      <c r="K42187" s="1433"/>
      <c r="L42187" s="1334"/>
    </row>
    <row r="42188" spans="1:12" ht="24" customHeight="1">
      <c r="A42188" s="1355"/>
      <c r="B42188" s="1355"/>
      <c r="C42188" s="1433"/>
      <c r="E42188" s="1433"/>
      <c r="K42188" s="1433"/>
      <c r="L42188" s="1334"/>
    </row>
    <row r="42189" spans="1:12" ht="24" customHeight="1">
      <c r="A42189" s="1355"/>
      <c r="B42189" s="1355"/>
      <c r="C42189" s="1433"/>
      <c r="E42189" s="1433"/>
      <c r="K42189" s="1433"/>
      <c r="L42189" s="1334"/>
    </row>
    <row r="42190" spans="1:12" ht="24" customHeight="1">
      <c r="A42190" s="1355"/>
      <c r="B42190" s="1355"/>
      <c r="C42190" s="1433"/>
      <c r="E42190" s="1433"/>
      <c r="K42190" s="1433"/>
      <c r="L42190" s="1334"/>
    </row>
    <row r="42191" spans="1:12" ht="24" customHeight="1">
      <c r="A42191" s="1355"/>
      <c r="B42191" s="1355"/>
      <c r="C42191" s="1433"/>
      <c r="E42191" s="1433"/>
      <c r="K42191" s="1433"/>
      <c r="L42191" s="1334"/>
    </row>
    <row r="42192" spans="1:12" ht="24" customHeight="1">
      <c r="A42192" s="1355"/>
      <c r="B42192" s="1355"/>
      <c r="C42192" s="1433"/>
      <c r="E42192" s="1433"/>
      <c r="K42192" s="1433"/>
      <c r="L42192" s="1334"/>
    </row>
    <row r="42193" spans="1:12" ht="24" customHeight="1">
      <c r="A42193" s="1355"/>
      <c r="B42193" s="1355"/>
      <c r="C42193" s="1433"/>
      <c r="E42193" s="1433"/>
      <c r="K42193" s="1433"/>
      <c r="L42193" s="1334"/>
    </row>
    <row r="42194" spans="1:12" ht="24" customHeight="1">
      <c r="A42194" s="1355"/>
      <c r="B42194" s="1355"/>
      <c r="C42194" s="1433"/>
      <c r="E42194" s="1433"/>
      <c r="K42194" s="1433"/>
      <c r="L42194" s="1334"/>
    </row>
    <row r="42195" spans="1:12" ht="24" customHeight="1">
      <c r="A42195" s="1355"/>
      <c r="B42195" s="1355"/>
      <c r="C42195" s="1433"/>
      <c r="E42195" s="1433"/>
      <c r="K42195" s="1433"/>
      <c r="L42195" s="1334"/>
    </row>
    <row r="42196" spans="1:12" ht="24" customHeight="1">
      <c r="A42196" s="1355"/>
      <c r="B42196" s="1355"/>
      <c r="C42196" s="1433"/>
      <c r="E42196" s="1433"/>
      <c r="K42196" s="1433"/>
      <c r="L42196" s="1334"/>
    </row>
    <row r="42197" spans="1:12" ht="24" customHeight="1">
      <c r="A42197" s="1355"/>
      <c r="B42197" s="1355"/>
      <c r="C42197" s="1433"/>
      <c r="E42197" s="1433"/>
      <c r="K42197" s="1433"/>
      <c r="L42197" s="1334"/>
    </row>
    <row r="42198" spans="1:12" ht="24" customHeight="1">
      <c r="A42198" s="1355"/>
      <c r="B42198" s="1355"/>
      <c r="C42198" s="1433"/>
      <c r="E42198" s="1433"/>
      <c r="K42198" s="1433"/>
      <c r="L42198" s="1334"/>
    </row>
    <row r="42199" spans="1:12" ht="24" customHeight="1">
      <c r="A42199" s="1355"/>
      <c r="B42199" s="1355"/>
      <c r="C42199" s="1433"/>
      <c r="E42199" s="1433"/>
      <c r="K42199" s="1433"/>
      <c r="L42199" s="1334"/>
    </row>
    <row r="42200" spans="1:12" ht="24" customHeight="1">
      <c r="A42200" s="1355"/>
      <c r="B42200" s="1355"/>
      <c r="C42200" s="1433"/>
      <c r="E42200" s="1433"/>
      <c r="K42200" s="1433"/>
      <c r="L42200" s="1334"/>
    </row>
    <row r="42201" spans="1:12" ht="24" customHeight="1">
      <c r="A42201" s="1355"/>
      <c r="B42201" s="1355"/>
      <c r="C42201" s="1433"/>
      <c r="E42201" s="1433"/>
      <c r="K42201" s="1433"/>
      <c r="L42201" s="1334"/>
    </row>
    <row r="42202" spans="1:12" ht="24" customHeight="1">
      <c r="A42202" s="1355"/>
      <c r="B42202" s="1355"/>
      <c r="C42202" s="1433"/>
      <c r="E42202" s="1433"/>
      <c r="K42202" s="1433"/>
      <c r="L42202" s="1334"/>
    </row>
    <row r="42203" spans="1:12" ht="24" customHeight="1">
      <c r="A42203" s="1355"/>
      <c r="B42203" s="1355"/>
      <c r="C42203" s="1433"/>
      <c r="E42203" s="1433"/>
      <c r="K42203" s="1433"/>
      <c r="L42203" s="1334"/>
    </row>
    <row r="42204" spans="1:12" ht="24" customHeight="1">
      <c r="A42204" s="1355"/>
      <c r="B42204" s="1355"/>
      <c r="C42204" s="1433"/>
      <c r="E42204" s="1433"/>
      <c r="K42204" s="1433"/>
      <c r="L42204" s="1334"/>
    </row>
    <row r="42205" spans="1:12" ht="24" customHeight="1">
      <c r="A42205" s="1355"/>
      <c r="B42205" s="1355"/>
      <c r="C42205" s="1433"/>
      <c r="E42205" s="1433"/>
      <c r="K42205" s="1433"/>
      <c r="L42205" s="1334"/>
    </row>
    <row r="42206" spans="1:12" ht="24" customHeight="1">
      <c r="A42206" s="1355"/>
      <c r="B42206" s="1355"/>
      <c r="C42206" s="1433"/>
      <c r="E42206" s="1433"/>
      <c r="K42206" s="1433"/>
      <c r="L42206" s="1334"/>
    </row>
    <row r="42207" spans="1:12" ht="24" customHeight="1">
      <c r="A42207" s="1355"/>
      <c r="B42207" s="1355"/>
      <c r="C42207" s="1433"/>
      <c r="E42207" s="1433"/>
      <c r="K42207" s="1433"/>
      <c r="L42207" s="1334"/>
    </row>
    <row r="42208" spans="1:12" ht="24" customHeight="1">
      <c r="A42208" s="1355"/>
      <c r="B42208" s="1355"/>
      <c r="C42208" s="1433"/>
      <c r="E42208" s="1433"/>
      <c r="K42208" s="1433"/>
      <c r="L42208" s="1334"/>
    </row>
    <row r="42209" spans="1:12" ht="24" customHeight="1">
      <c r="A42209" s="1355"/>
      <c r="B42209" s="1355"/>
      <c r="C42209" s="1433"/>
      <c r="E42209" s="1433"/>
      <c r="K42209" s="1433"/>
      <c r="L42209" s="1334"/>
    </row>
    <row r="42210" spans="1:12" ht="24" customHeight="1">
      <c r="A42210" s="1355"/>
      <c r="B42210" s="1355"/>
      <c r="C42210" s="1433"/>
      <c r="E42210" s="1433"/>
      <c r="K42210" s="1433"/>
      <c r="L42210" s="1334"/>
    </row>
    <row r="42211" spans="1:12" ht="24" customHeight="1">
      <c r="A42211" s="1355"/>
      <c r="B42211" s="1355"/>
      <c r="C42211" s="1433"/>
      <c r="E42211" s="1433"/>
      <c r="K42211" s="1433"/>
      <c r="L42211" s="1334"/>
    </row>
    <row r="42212" spans="1:12" ht="24" customHeight="1">
      <c r="A42212" s="1355"/>
      <c r="B42212" s="1355"/>
      <c r="C42212" s="1433"/>
      <c r="E42212" s="1433"/>
      <c r="K42212" s="1433"/>
      <c r="L42212" s="1334"/>
    </row>
    <row r="42213" spans="1:12" ht="24" customHeight="1">
      <c r="A42213" s="1355"/>
      <c r="B42213" s="1355"/>
      <c r="C42213" s="1433"/>
      <c r="E42213" s="1433"/>
      <c r="K42213" s="1433"/>
      <c r="L42213" s="1334"/>
    </row>
    <row r="42214" spans="1:12" ht="24" customHeight="1">
      <c r="A42214" s="1355"/>
      <c r="B42214" s="1355"/>
      <c r="C42214" s="1433"/>
      <c r="E42214" s="1433"/>
      <c r="K42214" s="1433"/>
      <c r="L42214" s="1334"/>
    </row>
    <row r="42215" spans="1:12" ht="24" customHeight="1">
      <c r="A42215" s="1355"/>
      <c r="B42215" s="1355"/>
      <c r="C42215" s="1433"/>
      <c r="E42215" s="1433"/>
      <c r="K42215" s="1433"/>
      <c r="L42215" s="1334"/>
    </row>
    <row r="42216" spans="1:12" ht="24" customHeight="1">
      <c r="A42216" s="1355"/>
      <c r="B42216" s="1355"/>
      <c r="C42216" s="1433"/>
      <c r="E42216" s="1433"/>
      <c r="K42216" s="1433"/>
      <c r="L42216" s="1334"/>
    </row>
    <row r="42217" spans="1:12" ht="24" customHeight="1">
      <c r="A42217" s="1355"/>
      <c r="B42217" s="1355"/>
      <c r="C42217" s="1433"/>
      <c r="E42217" s="1433"/>
      <c r="K42217" s="1433"/>
      <c r="L42217" s="1334"/>
    </row>
    <row r="42218" spans="1:12" ht="24" customHeight="1">
      <c r="A42218" s="1355"/>
      <c r="B42218" s="1355"/>
      <c r="C42218" s="1433"/>
      <c r="E42218" s="1433"/>
      <c r="K42218" s="1433"/>
      <c r="L42218" s="1334"/>
    </row>
    <row r="42219" spans="1:12" ht="24" customHeight="1">
      <c r="A42219" s="1355"/>
      <c r="B42219" s="1355"/>
      <c r="C42219" s="1433"/>
      <c r="E42219" s="1433"/>
      <c r="K42219" s="1433"/>
      <c r="L42219" s="1334"/>
    </row>
    <row r="42220" spans="1:12" ht="24" customHeight="1">
      <c r="A42220" s="1355"/>
      <c r="B42220" s="1355"/>
      <c r="C42220" s="1433"/>
      <c r="E42220" s="1433"/>
      <c r="K42220" s="1433"/>
      <c r="L42220" s="1334"/>
    </row>
    <row r="42221" spans="1:12" ht="24" customHeight="1">
      <c r="A42221" s="1355"/>
      <c r="B42221" s="1355"/>
      <c r="C42221" s="1433"/>
      <c r="E42221" s="1433"/>
      <c r="K42221" s="1433"/>
      <c r="L42221" s="1334"/>
    </row>
    <row r="42222" spans="1:12" ht="24" customHeight="1">
      <c r="A42222" s="1355"/>
      <c r="B42222" s="1355"/>
      <c r="C42222" s="1433"/>
      <c r="E42222" s="1433"/>
      <c r="K42222" s="1433"/>
      <c r="L42222" s="1334"/>
    </row>
    <row r="42223" spans="1:12" ht="24" customHeight="1">
      <c r="A42223" s="1355"/>
      <c r="B42223" s="1355"/>
      <c r="C42223" s="1433"/>
      <c r="E42223" s="1433"/>
      <c r="K42223" s="1433"/>
      <c r="L42223" s="1334"/>
    </row>
    <row r="42224" spans="1:12" ht="24" customHeight="1">
      <c r="A42224" s="1355"/>
      <c r="B42224" s="1355"/>
      <c r="C42224" s="1433"/>
      <c r="E42224" s="1433"/>
      <c r="K42224" s="1433"/>
      <c r="L42224" s="1334"/>
    </row>
    <row r="42225" spans="1:12" ht="24" customHeight="1">
      <c r="A42225" s="1355"/>
      <c r="B42225" s="1355"/>
      <c r="C42225" s="1433"/>
      <c r="E42225" s="1433"/>
      <c r="K42225" s="1433"/>
      <c r="L42225" s="1334"/>
    </row>
    <row r="42226" spans="1:12" ht="24" customHeight="1">
      <c r="A42226" s="1355"/>
      <c r="B42226" s="1355"/>
      <c r="C42226" s="1433"/>
      <c r="E42226" s="1433"/>
      <c r="K42226" s="1433"/>
      <c r="L42226" s="1334"/>
    </row>
    <row r="42227" spans="1:12" ht="24" customHeight="1">
      <c r="A42227" s="1355"/>
      <c r="B42227" s="1355"/>
      <c r="C42227" s="1433"/>
      <c r="E42227" s="1433"/>
      <c r="K42227" s="1433"/>
      <c r="L42227" s="1334"/>
    </row>
    <row r="42228" spans="1:12" ht="24" customHeight="1">
      <c r="A42228" s="1355"/>
      <c r="B42228" s="1355"/>
      <c r="C42228" s="1433"/>
      <c r="E42228" s="1433"/>
      <c r="K42228" s="1433"/>
      <c r="L42228" s="1334"/>
    </row>
    <row r="42229" spans="1:12" ht="24" customHeight="1">
      <c r="A42229" s="1355"/>
      <c r="B42229" s="1355"/>
      <c r="C42229" s="1433"/>
      <c r="E42229" s="1433"/>
      <c r="K42229" s="1433"/>
      <c r="L42229" s="1334"/>
    </row>
    <row r="42230" spans="1:12" ht="24" customHeight="1">
      <c r="A42230" s="1355"/>
      <c r="B42230" s="1355"/>
      <c r="C42230" s="1433"/>
      <c r="E42230" s="1433"/>
      <c r="K42230" s="1433"/>
      <c r="L42230" s="1334"/>
    </row>
    <row r="42231" spans="1:12" ht="24" customHeight="1">
      <c r="A42231" s="1355"/>
      <c r="B42231" s="1355"/>
      <c r="C42231" s="1433"/>
      <c r="E42231" s="1433"/>
      <c r="K42231" s="1433"/>
      <c r="L42231" s="1334"/>
    </row>
    <row r="42232" spans="1:12" ht="24" customHeight="1">
      <c r="A42232" s="1355"/>
      <c r="B42232" s="1355"/>
      <c r="C42232" s="1433"/>
      <c r="E42232" s="1433"/>
      <c r="K42232" s="1433"/>
      <c r="L42232" s="1334"/>
    </row>
    <row r="42233" spans="1:12" ht="24" customHeight="1">
      <c r="A42233" s="1355"/>
      <c r="B42233" s="1355"/>
      <c r="C42233" s="1433"/>
      <c r="E42233" s="1433"/>
      <c r="K42233" s="1433"/>
      <c r="L42233" s="1334"/>
    </row>
    <row r="42234" spans="1:12" ht="24" customHeight="1">
      <c r="A42234" s="1355"/>
      <c r="B42234" s="1355"/>
      <c r="C42234" s="1433"/>
      <c r="E42234" s="1433"/>
      <c r="K42234" s="1433"/>
      <c r="L42234" s="1334"/>
    </row>
    <row r="42235" spans="1:12" ht="24" customHeight="1">
      <c r="A42235" s="1355"/>
      <c r="B42235" s="1355"/>
      <c r="C42235" s="1433"/>
      <c r="E42235" s="1433"/>
      <c r="K42235" s="1433"/>
      <c r="L42235" s="1334"/>
    </row>
    <row r="42236" spans="1:12" ht="24" customHeight="1">
      <c r="A42236" s="1355"/>
      <c r="B42236" s="1355"/>
      <c r="C42236" s="1433"/>
      <c r="E42236" s="1433"/>
      <c r="K42236" s="1433"/>
      <c r="L42236" s="1334"/>
    </row>
    <row r="42237" spans="1:12" ht="24" customHeight="1">
      <c r="A42237" s="1355"/>
      <c r="B42237" s="1355"/>
      <c r="C42237" s="1433"/>
      <c r="E42237" s="1433"/>
      <c r="K42237" s="1433"/>
      <c r="L42237" s="1334"/>
    </row>
    <row r="42238" spans="1:12" ht="24" customHeight="1">
      <c r="A42238" s="1355"/>
      <c r="B42238" s="1355"/>
      <c r="C42238" s="1433"/>
      <c r="E42238" s="1433"/>
      <c r="K42238" s="1433"/>
      <c r="L42238" s="1334"/>
    </row>
    <row r="42239" spans="1:12" ht="24" customHeight="1">
      <c r="A42239" s="1355"/>
      <c r="B42239" s="1355"/>
      <c r="C42239" s="1433"/>
      <c r="E42239" s="1433"/>
      <c r="K42239" s="1433"/>
      <c r="L42239" s="1334"/>
    </row>
    <row r="42240" spans="1:12" ht="24" customHeight="1">
      <c r="A42240" s="1355"/>
      <c r="B42240" s="1355"/>
      <c r="C42240" s="1433"/>
      <c r="E42240" s="1433"/>
      <c r="K42240" s="1433"/>
      <c r="L42240" s="1334"/>
    </row>
    <row r="42241" spans="1:12" ht="24" customHeight="1">
      <c r="A42241" s="1355"/>
      <c r="B42241" s="1355"/>
      <c r="C42241" s="1433"/>
      <c r="E42241" s="1433"/>
      <c r="K42241" s="1433"/>
      <c r="L42241" s="1334"/>
    </row>
    <row r="42242" spans="1:12" ht="24" customHeight="1">
      <c r="A42242" s="1355"/>
      <c r="B42242" s="1355"/>
      <c r="C42242" s="1433"/>
      <c r="E42242" s="1433"/>
      <c r="K42242" s="1433"/>
      <c r="L42242" s="1334"/>
    </row>
    <row r="42243" spans="1:12" ht="24" customHeight="1">
      <c r="A42243" s="1355"/>
      <c r="B42243" s="1355"/>
      <c r="C42243" s="1433"/>
      <c r="E42243" s="1433"/>
      <c r="K42243" s="1433"/>
      <c r="L42243" s="1334"/>
    </row>
    <row r="42244" spans="1:12" ht="24" customHeight="1">
      <c r="A42244" s="1355"/>
      <c r="B42244" s="1355"/>
      <c r="C42244" s="1433"/>
      <c r="E42244" s="1433"/>
      <c r="K42244" s="1433"/>
      <c r="L42244" s="1334"/>
    </row>
    <row r="42245" spans="1:12" ht="24" customHeight="1">
      <c r="A42245" s="1355"/>
      <c r="B42245" s="1355"/>
      <c r="C42245" s="1433"/>
      <c r="E42245" s="1433"/>
      <c r="K42245" s="1433"/>
      <c r="L42245" s="1334"/>
    </row>
    <row r="42246" spans="1:12" ht="24" customHeight="1">
      <c r="A42246" s="1355"/>
      <c r="B42246" s="1355"/>
      <c r="C42246" s="1433"/>
      <c r="E42246" s="1433"/>
      <c r="K42246" s="1433"/>
      <c r="L42246" s="1334"/>
    </row>
    <row r="42247" spans="1:12" ht="24" customHeight="1">
      <c r="A42247" s="1355"/>
      <c r="B42247" s="1355"/>
      <c r="C42247" s="1433"/>
      <c r="E42247" s="1433"/>
      <c r="K42247" s="1433"/>
      <c r="L42247" s="1334"/>
    </row>
    <row r="42248" spans="1:12" ht="24" customHeight="1">
      <c r="A42248" s="1355"/>
      <c r="B42248" s="1355"/>
      <c r="C42248" s="1433"/>
      <c r="E42248" s="1433"/>
      <c r="K42248" s="1433"/>
      <c r="L42248" s="1334"/>
    </row>
    <row r="42249" spans="1:12" ht="24" customHeight="1">
      <c r="A42249" s="1355"/>
      <c r="B42249" s="1355"/>
      <c r="C42249" s="1433"/>
      <c r="E42249" s="1433"/>
      <c r="K42249" s="1433"/>
      <c r="L42249" s="1334"/>
    </row>
    <row r="42250" spans="1:12" ht="24" customHeight="1">
      <c r="A42250" s="1355"/>
      <c r="B42250" s="1355"/>
      <c r="C42250" s="1433"/>
      <c r="E42250" s="1433"/>
      <c r="K42250" s="1433"/>
      <c r="L42250" s="1334"/>
    </row>
    <row r="42251" spans="1:12" ht="24" customHeight="1">
      <c r="A42251" s="1355"/>
      <c r="B42251" s="1355"/>
      <c r="C42251" s="1433"/>
      <c r="E42251" s="1433"/>
      <c r="K42251" s="1433"/>
      <c r="L42251" s="1334"/>
    </row>
    <row r="42252" spans="1:12" ht="24" customHeight="1">
      <c r="A42252" s="1355"/>
      <c r="B42252" s="1355"/>
      <c r="C42252" s="1433"/>
      <c r="E42252" s="1433"/>
      <c r="K42252" s="1433"/>
      <c r="L42252" s="1334"/>
    </row>
    <row r="42253" spans="1:12" ht="24" customHeight="1">
      <c r="A42253" s="1355"/>
      <c r="B42253" s="1355"/>
      <c r="C42253" s="1433"/>
      <c r="E42253" s="1433"/>
      <c r="K42253" s="1433"/>
      <c r="L42253" s="1334"/>
    </row>
    <row r="42254" spans="1:12" ht="24" customHeight="1">
      <c r="A42254" s="1355"/>
      <c r="B42254" s="1355"/>
      <c r="C42254" s="1433"/>
      <c r="E42254" s="1433"/>
      <c r="K42254" s="1433"/>
      <c r="L42254" s="1334"/>
    </row>
    <row r="42255" spans="1:12" ht="24" customHeight="1">
      <c r="A42255" s="1355"/>
      <c r="B42255" s="1355"/>
      <c r="C42255" s="1433"/>
      <c r="E42255" s="1433"/>
      <c r="K42255" s="1433"/>
      <c r="L42255" s="1334"/>
    </row>
    <row r="42256" spans="1:12" ht="24" customHeight="1">
      <c r="A42256" s="1355"/>
      <c r="B42256" s="1355"/>
      <c r="C42256" s="1433"/>
      <c r="E42256" s="1433"/>
      <c r="K42256" s="1433"/>
      <c r="L42256" s="1334"/>
    </row>
    <row r="42257" spans="1:12" ht="24" customHeight="1">
      <c r="A42257" s="1355"/>
      <c r="B42257" s="1355"/>
      <c r="C42257" s="1433"/>
      <c r="E42257" s="1433"/>
      <c r="K42257" s="1433"/>
      <c r="L42257" s="1334"/>
    </row>
    <row r="42258" spans="1:12" ht="24" customHeight="1">
      <c r="A42258" s="1355"/>
      <c r="B42258" s="1355"/>
      <c r="C42258" s="1433"/>
      <c r="E42258" s="1433"/>
      <c r="K42258" s="1433"/>
      <c r="L42258" s="1334"/>
    </row>
    <row r="42259" spans="1:12" ht="24" customHeight="1">
      <c r="A42259" s="1355"/>
      <c r="B42259" s="1355"/>
      <c r="C42259" s="1433"/>
      <c r="E42259" s="1433"/>
      <c r="K42259" s="1433"/>
      <c r="L42259" s="1334"/>
    </row>
    <row r="42260" spans="1:12" ht="24" customHeight="1">
      <c r="A42260" s="1355"/>
      <c r="B42260" s="1355"/>
      <c r="C42260" s="1433"/>
      <c r="E42260" s="1433"/>
      <c r="K42260" s="1433"/>
      <c r="L42260" s="1334"/>
    </row>
    <row r="42261" spans="1:12" ht="24" customHeight="1">
      <c r="A42261" s="1355"/>
      <c r="B42261" s="1355"/>
      <c r="C42261" s="1433"/>
      <c r="E42261" s="1433"/>
      <c r="K42261" s="1433"/>
      <c r="L42261" s="1334"/>
    </row>
    <row r="42262" spans="1:12" ht="24" customHeight="1">
      <c r="A42262" s="1355"/>
      <c r="B42262" s="1355"/>
      <c r="C42262" s="1433"/>
      <c r="E42262" s="1433"/>
      <c r="K42262" s="1433"/>
      <c r="L42262" s="1334"/>
    </row>
    <row r="42263" spans="1:12" ht="24" customHeight="1">
      <c r="A42263" s="1355"/>
      <c r="B42263" s="1355"/>
      <c r="C42263" s="1433"/>
      <c r="E42263" s="1433"/>
      <c r="K42263" s="1433"/>
      <c r="L42263" s="1334"/>
    </row>
    <row r="42264" spans="1:12" ht="24" customHeight="1">
      <c r="A42264" s="1355"/>
      <c r="B42264" s="1355"/>
      <c r="C42264" s="1433"/>
      <c r="E42264" s="1433"/>
      <c r="K42264" s="1433"/>
      <c r="L42264" s="1334"/>
    </row>
    <row r="42265" spans="1:12" ht="24" customHeight="1">
      <c r="A42265" s="1355"/>
      <c r="B42265" s="1355"/>
      <c r="C42265" s="1433"/>
      <c r="E42265" s="1433"/>
      <c r="K42265" s="1433"/>
      <c r="L42265" s="1334"/>
    </row>
    <row r="42266" spans="1:12" ht="24" customHeight="1">
      <c r="A42266" s="1355"/>
      <c r="B42266" s="1355"/>
      <c r="C42266" s="1433"/>
      <c r="E42266" s="1433"/>
      <c r="K42266" s="1433"/>
      <c r="L42266" s="1334"/>
    </row>
    <row r="42267" spans="1:12" ht="24" customHeight="1">
      <c r="A42267" s="1355"/>
      <c r="B42267" s="1355"/>
      <c r="C42267" s="1433"/>
      <c r="E42267" s="1433"/>
      <c r="K42267" s="1433"/>
      <c r="L42267" s="1334"/>
    </row>
    <row r="42268" spans="1:12" ht="24" customHeight="1">
      <c r="A42268" s="1355"/>
      <c r="B42268" s="1355"/>
      <c r="C42268" s="1433"/>
      <c r="E42268" s="1433"/>
      <c r="K42268" s="1433"/>
      <c r="L42268" s="1334"/>
    </row>
    <row r="42269" spans="1:12" ht="24" customHeight="1">
      <c r="A42269" s="1355"/>
      <c r="B42269" s="1355"/>
      <c r="C42269" s="1433"/>
      <c r="E42269" s="1433"/>
      <c r="K42269" s="1433"/>
      <c r="L42269" s="1334"/>
    </row>
    <row r="42270" spans="1:12" ht="24" customHeight="1">
      <c r="A42270" s="1355"/>
      <c r="B42270" s="1355"/>
      <c r="C42270" s="1433"/>
      <c r="E42270" s="1433"/>
      <c r="K42270" s="1433"/>
      <c r="L42270" s="1334"/>
    </row>
    <row r="42271" spans="1:12" ht="24" customHeight="1">
      <c r="A42271" s="1355"/>
      <c r="B42271" s="1355"/>
      <c r="C42271" s="1433"/>
      <c r="E42271" s="1433"/>
      <c r="K42271" s="1433"/>
      <c r="L42271" s="1334"/>
    </row>
    <row r="42272" spans="1:12" ht="24" customHeight="1">
      <c r="A42272" s="1355"/>
      <c r="B42272" s="1355"/>
      <c r="C42272" s="1433"/>
      <c r="E42272" s="1433"/>
      <c r="K42272" s="1433"/>
      <c r="L42272" s="1334"/>
    </row>
    <row r="42273" spans="1:12" ht="24" customHeight="1">
      <c r="A42273" s="1355"/>
      <c r="B42273" s="1355"/>
      <c r="C42273" s="1433"/>
      <c r="E42273" s="1433"/>
      <c r="K42273" s="1433"/>
      <c r="L42273" s="1334"/>
    </row>
    <row r="42274" spans="1:12" ht="24" customHeight="1">
      <c r="A42274" s="1355"/>
      <c r="B42274" s="1355"/>
      <c r="C42274" s="1433"/>
      <c r="E42274" s="1433"/>
      <c r="K42274" s="1433"/>
      <c r="L42274" s="1334"/>
    </row>
    <row r="42275" spans="1:12" ht="24" customHeight="1">
      <c r="A42275" s="1355"/>
      <c r="B42275" s="1355"/>
      <c r="C42275" s="1433"/>
      <c r="E42275" s="1433"/>
      <c r="K42275" s="1433"/>
      <c r="L42275" s="1334"/>
    </row>
    <row r="42276" spans="1:12" ht="24" customHeight="1">
      <c r="A42276" s="1355"/>
      <c r="B42276" s="1355"/>
      <c r="C42276" s="1433"/>
      <c r="E42276" s="1433"/>
      <c r="K42276" s="1433"/>
      <c r="L42276" s="1334"/>
    </row>
    <row r="42277" spans="1:12" ht="24" customHeight="1">
      <c r="A42277" s="1355"/>
      <c r="B42277" s="1355"/>
      <c r="C42277" s="1433"/>
      <c r="E42277" s="1433"/>
      <c r="K42277" s="1433"/>
      <c r="L42277" s="1334"/>
    </row>
    <row r="42278" spans="1:12" ht="24" customHeight="1">
      <c r="A42278" s="1355"/>
      <c r="B42278" s="1355"/>
      <c r="C42278" s="1433"/>
      <c r="E42278" s="1433"/>
      <c r="K42278" s="1433"/>
      <c r="L42278" s="1334"/>
    </row>
    <row r="42279" spans="1:12" ht="24" customHeight="1">
      <c r="A42279" s="1355"/>
      <c r="B42279" s="1355"/>
      <c r="C42279" s="1433"/>
      <c r="E42279" s="1433"/>
      <c r="K42279" s="1433"/>
      <c r="L42279" s="1334"/>
    </row>
    <row r="42280" spans="1:12" ht="24" customHeight="1">
      <c r="A42280" s="1355"/>
      <c r="B42280" s="1355"/>
      <c r="C42280" s="1433"/>
      <c r="E42280" s="1433"/>
      <c r="K42280" s="1433"/>
      <c r="L42280" s="1334"/>
    </row>
    <row r="42281" spans="1:12" ht="24" customHeight="1">
      <c r="A42281" s="1355"/>
      <c r="B42281" s="1355"/>
      <c r="C42281" s="1433"/>
      <c r="E42281" s="1433"/>
      <c r="K42281" s="1433"/>
      <c r="L42281" s="1334"/>
    </row>
    <row r="42282" spans="1:12" ht="24" customHeight="1">
      <c r="A42282" s="1355"/>
      <c r="B42282" s="1355"/>
      <c r="C42282" s="1433"/>
      <c r="E42282" s="1433"/>
      <c r="K42282" s="1433"/>
      <c r="L42282" s="1334"/>
    </row>
    <row r="42283" spans="1:12" ht="24" customHeight="1">
      <c r="A42283" s="1355"/>
      <c r="B42283" s="1355"/>
      <c r="C42283" s="1433"/>
      <c r="E42283" s="1433"/>
      <c r="K42283" s="1433"/>
      <c r="L42283" s="1334"/>
    </row>
    <row r="42284" spans="1:12" ht="24" customHeight="1">
      <c r="A42284" s="1355"/>
      <c r="B42284" s="1355"/>
      <c r="C42284" s="1433"/>
      <c r="E42284" s="1433"/>
      <c r="K42284" s="1433"/>
      <c r="L42284" s="1334"/>
    </row>
    <row r="42285" spans="1:12" ht="24" customHeight="1">
      <c r="A42285" s="1355"/>
      <c r="B42285" s="1355"/>
      <c r="C42285" s="1433"/>
      <c r="E42285" s="1433"/>
      <c r="K42285" s="1433"/>
      <c r="L42285" s="1334"/>
    </row>
    <row r="42286" spans="1:12" ht="24" customHeight="1">
      <c r="A42286" s="1355"/>
      <c r="B42286" s="1355"/>
      <c r="C42286" s="1433"/>
      <c r="E42286" s="1433"/>
      <c r="K42286" s="1433"/>
      <c r="L42286" s="1334"/>
    </row>
    <row r="42287" spans="1:12" ht="24" customHeight="1">
      <c r="A42287" s="1355"/>
      <c r="B42287" s="1355"/>
      <c r="C42287" s="1433"/>
      <c r="E42287" s="1433"/>
      <c r="K42287" s="1433"/>
      <c r="L42287" s="1334"/>
    </row>
    <row r="42288" spans="1:12" ht="24" customHeight="1">
      <c r="A42288" s="1355"/>
      <c r="B42288" s="1355"/>
      <c r="C42288" s="1433"/>
      <c r="E42288" s="1433"/>
      <c r="K42288" s="1433"/>
      <c r="L42288" s="1334"/>
    </row>
    <row r="42289" spans="1:12" ht="24" customHeight="1">
      <c r="A42289" s="1355"/>
      <c r="B42289" s="1355"/>
      <c r="C42289" s="1433"/>
      <c r="E42289" s="1433"/>
      <c r="K42289" s="1433"/>
      <c r="L42289" s="1334"/>
    </row>
    <row r="42290" spans="1:12" ht="24" customHeight="1">
      <c r="A42290" s="1355"/>
      <c r="B42290" s="1355"/>
      <c r="C42290" s="1433"/>
      <c r="E42290" s="1433"/>
      <c r="K42290" s="1433"/>
      <c r="L42290" s="1334"/>
    </row>
    <row r="42291" spans="1:12" ht="24" customHeight="1">
      <c r="A42291" s="1355"/>
      <c r="B42291" s="1355"/>
      <c r="C42291" s="1433"/>
      <c r="E42291" s="1433"/>
      <c r="K42291" s="1433"/>
      <c r="L42291" s="1334"/>
    </row>
    <row r="42292" spans="1:12" ht="24" customHeight="1">
      <c r="A42292" s="1355"/>
      <c r="B42292" s="1355"/>
      <c r="C42292" s="1433"/>
      <c r="E42292" s="1433"/>
      <c r="K42292" s="1433"/>
      <c r="L42292" s="1334"/>
    </row>
    <row r="42293" spans="1:12" ht="24" customHeight="1">
      <c r="A42293" s="1355"/>
      <c r="B42293" s="1355"/>
      <c r="C42293" s="1433"/>
      <c r="E42293" s="1433"/>
      <c r="K42293" s="1433"/>
      <c r="L42293" s="1334"/>
    </row>
    <row r="42294" spans="1:12" ht="24" customHeight="1">
      <c r="A42294" s="1355"/>
      <c r="B42294" s="1355"/>
      <c r="C42294" s="1433"/>
      <c r="E42294" s="1433"/>
      <c r="K42294" s="1433"/>
      <c r="L42294" s="1334"/>
    </row>
    <row r="42295" spans="1:12" ht="24" customHeight="1">
      <c r="A42295" s="1355"/>
      <c r="B42295" s="1355"/>
      <c r="C42295" s="1433"/>
      <c r="E42295" s="1433"/>
      <c r="K42295" s="1433"/>
      <c r="L42295" s="1334"/>
    </row>
    <row r="42296" spans="1:12" ht="24" customHeight="1">
      <c r="A42296" s="1355"/>
      <c r="B42296" s="1355"/>
      <c r="C42296" s="1433"/>
      <c r="E42296" s="1433"/>
      <c r="K42296" s="1433"/>
      <c r="L42296" s="1334"/>
    </row>
    <row r="42297" spans="1:12" ht="24" customHeight="1">
      <c r="A42297" s="1355"/>
      <c r="B42297" s="1355"/>
      <c r="C42297" s="1433"/>
      <c r="E42297" s="1433"/>
      <c r="K42297" s="1433"/>
      <c r="L42297" s="1334"/>
    </row>
    <row r="42298" spans="1:12" ht="24" customHeight="1">
      <c r="A42298" s="1355"/>
      <c r="B42298" s="1355"/>
      <c r="C42298" s="1433"/>
      <c r="E42298" s="1433"/>
      <c r="K42298" s="1433"/>
      <c r="L42298" s="1334"/>
    </row>
    <row r="42299" spans="1:12" ht="24" customHeight="1">
      <c r="A42299" s="1355"/>
      <c r="B42299" s="1355"/>
      <c r="C42299" s="1433"/>
      <c r="E42299" s="1433"/>
      <c r="K42299" s="1433"/>
      <c r="L42299" s="1334"/>
    </row>
    <row r="42300" spans="1:12" ht="24" customHeight="1">
      <c r="A42300" s="1355"/>
      <c r="B42300" s="1355"/>
      <c r="C42300" s="1433"/>
      <c r="E42300" s="1433"/>
      <c r="K42300" s="1433"/>
      <c r="L42300" s="1334"/>
    </row>
    <row r="42301" spans="1:12" ht="24" customHeight="1">
      <c r="A42301" s="1355"/>
      <c r="B42301" s="1355"/>
      <c r="C42301" s="1433"/>
      <c r="E42301" s="1433"/>
      <c r="K42301" s="1433"/>
      <c r="L42301" s="1334"/>
    </row>
    <row r="42302" spans="1:12" ht="24" customHeight="1">
      <c r="A42302" s="1355"/>
      <c r="B42302" s="1355"/>
      <c r="C42302" s="1433"/>
      <c r="E42302" s="1433"/>
      <c r="K42302" s="1433"/>
      <c r="L42302" s="1334"/>
    </row>
    <row r="42303" spans="1:12" ht="24" customHeight="1">
      <c r="A42303" s="1355"/>
      <c r="B42303" s="1355"/>
      <c r="C42303" s="1433"/>
      <c r="E42303" s="1433"/>
      <c r="K42303" s="1433"/>
      <c r="L42303" s="1334"/>
    </row>
    <row r="42304" spans="1:12" ht="24" customHeight="1">
      <c r="A42304" s="1355"/>
      <c r="B42304" s="1355"/>
      <c r="C42304" s="1433"/>
      <c r="E42304" s="1433"/>
      <c r="K42304" s="1433"/>
      <c r="L42304" s="1334"/>
    </row>
    <row r="42305" spans="1:12" ht="24" customHeight="1">
      <c r="A42305" s="1355"/>
      <c r="B42305" s="1355"/>
      <c r="C42305" s="1433"/>
      <c r="E42305" s="1433"/>
      <c r="K42305" s="1433"/>
      <c r="L42305" s="1334"/>
    </row>
    <row r="42306" spans="1:12" ht="24" customHeight="1">
      <c r="A42306" s="1355"/>
      <c r="B42306" s="1355"/>
      <c r="C42306" s="1433"/>
      <c r="E42306" s="1433"/>
      <c r="K42306" s="1433"/>
      <c r="L42306" s="1334"/>
    </row>
    <row r="42307" spans="1:12" ht="24" customHeight="1">
      <c r="A42307" s="1355"/>
      <c r="B42307" s="1355"/>
      <c r="C42307" s="1433"/>
      <c r="E42307" s="1433"/>
      <c r="K42307" s="1433"/>
      <c r="L42307" s="1334"/>
    </row>
    <row r="42308" spans="1:12" ht="24" customHeight="1">
      <c r="A42308" s="1355"/>
      <c r="B42308" s="1355"/>
      <c r="C42308" s="1433"/>
      <c r="E42308" s="1433"/>
      <c r="K42308" s="1433"/>
      <c r="L42308" s="1334"/>
    </row>
    <row r="42309" spans="1:12" ht="24" customHeight="1">
      <c r="A42309" s="1355"/>
      <c r="B42309" s="1355"/>
      <c r="C42309" s="1433"/>
      <c r="E42309" s="1433"/>
      <c r="K42309" s="1433"/>
      <c r="L42309" s="1334"/>
    </row>
    <row r="42310" spans="1:12" ht="24" customHeight="1">
      <c r="A42310" s="1355"/>
      <c r="B42310" s="1355"/>
      <c r="C42310" s="1433"/>
      <c r="E42310" s="1433"/>
      <c r="K42310" s="1433"/>
      <c r="L42310" s="1334"/>
    </row>
    <row r="42311" spans="1:12" ht="24" customHeight="1">
      <c r="A42311" s="1355"/>
      <c r="B42311" s="1355"/>
      <c r="C42311" s="1433"/>
      <c r="E42311" s="1433"/>
      <c r="K42311" s="1433"/>
      <c r="L42311" s="1334"/>
    </row>
    <row r="42312" spans="1:12" ht="24" customHeight="1">
      <c r="A42312" s="1355"/>
      <c r="B42312" s="1355"/>
      <c r="C42312" s="1433"/>
      <c r="E42312" s="1433"/>
      <c r="K42312" s="1433"/>
      <c r="L42312" s="1334"/>
    </row>
    <row r="42313" spans="1:12" ht="24" customHeight="1">
      <c r="A42313" s="1355"/>
      <c r="B42313" s="1355"/>
      <c r="C42313" s="1433"/>
      <c r="E42313" s="1433"/>
      <c r="K42313" s="1433"/>
      <c r="L42313" s="1334"/>
    </row>
    <row r="42314" spans="1:12" ht="24" customHeight="1">
      <c r="A42314" s="1355"/>
      <c r="B42314" s="1355"/>
      <c r="C42314" s="1433"/>
      <c r="E42314" s="1433"/>
      <c r="K42314" s="1433"/>
      <c r="L42314" s="1334"/>
    </row>
    <row r="42315" spans="1:12" ht="24" customHeight="1">
      <c r="A42315" s="1355"/>
      <c r="B42315" s="1355"/>
      <c r="C42315" s="1433"/>
      <c r="E42315" s="1433"/>
      <c r="K42315" s="1433"/>
      <c r="L42315" s="1334"/>
    </row>
    <row r="42316" spans="1:12" ht="24" customHeight="1">
      <c r="A42316" s="1355"/>
      <c r="B42316" s="1355"/>
      <c r="C42316" s="1433"/>
      <c r="E42316" s="1433"/>
      <c r="K42316" s="1433"/>
      <c r="L42316" s="1334"/>
    </row>
    <row r="42317" spans="1:12" ht="24" customHeight="1">
      <c r="A42317" s="1355"/>
      <c r="B42317" s="1355"/>
      <c r="C42317" s="1433"/>
      <c r="E42317" s="1433"/>
      <c r="K42317" s="1433"/>
      <c r="L42317" s="1334"/>
    </row>
    <row r="42318" spans="1:12" ht="24" customHeight="1">
      <c r="A42318" s="1355"/>
      <c r="B42318" s="1355"/>
      <c r="C42318" s="1433"/>
      <c r="E42318" s="1433"/>
      <c r="K42318" s="1433"/>
      <c r="L42318" s="1334"/>
    </row>
    <row r="42319" spans="1:12" ht="24" customHeight="1">
      <c r="A42319" s="1355"/>
      <c r="B42319" s="1355"/>
      <c r="C42319" s="1433"/>
      <c r="E42319" s="1433"/>
      <c r="K42319" s="1433"/>
      <c r="L42319" s="1334"/>
    </row>
    <row r="42320" spans="1:12" ht="24" customHeight="1">
      <c r="A42320" s="1355"/>
      <c r="B42320" s="1355"/>
      <c r="C42320" s="1433"/>
      <c r="E42320" s="1433"/>
      <c r="K42320" s="1433"/>
      <c r="L42320" s="1334"/>
    </row>
    <row r="42321" spans="1:12" ht="24" customHeight="1">
      <c r="A42321" s="1355"/>
      <c r="B42321" s="1355"/>
      <c r="C42321" s="1433"/>
      <c r="E42321" s="1433"/>
      <c r="K42321" s="1433"/>
      <c r="L42321" s="1334"/>
    </row>
    <row r="42322" spans="1:12" ht="24" customHeight="1">
      <c r="A42322" s="1355"/>
      <c r="B42322" s="1355"/>
      <c r="C42322" s="1433"/>
      <c r="E42322" s="1433"/>
      <c r="K42322" s="1433"/>
      <c r="L42322" s="1334"/>
    </row>
    <row r="42323" spans="1:12" ht="24" customHeight="1">
      <c r="A42323" s="1355"/>
      <c r="B42323" s="1355"/>
      <c r="C42323" s="1433"/>
      <c r="E42323" s="1433"/>
      <c r="K42323" s="1433"/>
      <c r="L42323" s="1334"/>
    </row>
    <row r="42324" spans="1:12" ht="24" customHeight="1">
      <c r="A42324" s="1355"/>
      <c r="B42324" s="1355"/>
      <c r="C42324" s="1433"/>
      <c r="E42324" s="1433"/>
      <c r="K42324" s="1433"/>
      <c r="L42324" s="1334"/>
    </row>
    <row r="42325" spans="1:12" ht="24" customHeight="1">
      <c r="A42325" s="1355"/>
      <c r="B42325" s="1355"/>
      <c r="C42325" s="1433"/>
      <c r="E42325" s="1433"/>
      <c r="K42325" s="1433"/>
      <c r="L42325" s="1334"/>
    </row>
    <row r="42326" spans="1:12" ht="24" customHeight="1">
      <c r="A42326" s="1355"/>
      <c r="B42326" s="1355"/>
      <c r="C42326" s="1433"/>
      <c r="E42326" s="1433"/>
      <c r="K42326" s="1433"/>
      <c r="L42326" s="1334"/>
    </row>
    <row r="42327" spans="1:12" ht="24" customHeight="1">
      <c r="A42327" s="1355"/>
      <c r="B42327" s="1355"/>
      <c r="C42327" s="1433"/>
      <c r="E42327" s="1433"/>
      <c r="K42327" s="1433"/>
      <c r="L42327" s="1334"/>
    </row>
    <row r="42328" spans="1:12" ht="24" customHeight="1">
      <c r="A42328" s="1355"/>
      <c r="B42328" s="1355"/>
      <c r="C42328" s="1433"/>
      <c r="E42328" s="1433"/>
      <c r="K42328" s="1433"/>
      <c r="L42328" s="1334"/>
    </row>
    <row r="42329" spans="1:12" ht="24" customHeight="1">
      <c r="A42329" s="1355"/>
      <c r="B42329" s="1355"/>
      <c r="C42329" s="1433"/>
      <c r="E42329" s="1433"/>
      <c r="K42329" s="1433"/>
      <c r="L42329" s="1334"/>
    </row>
    <row r="42330" spans="1:12" ht="24" customHeight="1">
      <c r="A42330" s="1355"/>
      <c r="B42330" s="1355"/>
      <c r="C42330" s="1433"/>
      <c r="E42330" s="1433"/>
      <c r="K42330" s="1433"/>
      <c r="L42330" s="1334"/>
    </row>
    <row r="42331" spans="1:12" ht="24" customHeight="1">
      <c r="A42331" s="1355"/>
      <c r="B42331" s="1355"/>
      <c r="C42331" s="1433"/>
      <c r="E42331" s="1433"/>
      <c r="K42331" s="1433"/>
      <c r="L42331" s="1334"/>
    </row>
    <row r="42332" spans="1:12" ht="24" customHeight="1">
      <c r="A42332" s="1355"/>
      <c r="B42332" s="1355"/>
      <c r="C42332" s="1433"/>
      <c r="E42332" s="1433"/>
      <c r="K42332" s="1433"/>
      <c r="L42332" s="1334"/>
    </row>
    <row r="42333" spans="1:12" ht="24" customHeight="1">
      <c r="A42333" s="1355"/>
      <c r="B42333" s="1355"/>
      <c r="C42333" s="1433"/>
      <c r="E42333" s="1433"/>
      <c r="K42333" s="1433"/>
      <c r="L42333" s="1334"/>
    </row>
    <row r="42334" spans="1:12" ht="24" customHeight="1">
      <c r="A42334" s="1355"/>
      <c r="B42334" s="1355"/>
      <c r="C42334" s="1433"/>
      <c r="E42334" s="1433"/>
      <c r="K42334" s="1433"/>
      <c r="L42334" s="1334"/>
    </row>
    <row r="42335" spans="1:12" ht="24" customHeight="1">
      <c r="A42335" s="1355"/>
      <c r="B42335" s="1355"/>
      <c r="C42335" s="1433"/>
      <c r="E42335" s="1433"/>
      <c r="K42335" s="1433"/>
      <c r="L42335" s="1334"/>
    </row>
    <row r="42336" spans="1:12" ht="24" customHeight="1">
      <c r="A42336" s="1355"/>
      <c r="B42336" s="1355"/>
      <c r="C42336" s="1433"/>
      <c r="E42336" s="1433"/>
      <c r="K42336" s="1433"/>
      <c r="L42336" s="1334"/>
    </row>
    <row r="42337" spans="1:12" ht="24" customHeight="1">
      <c r="A42337" s="1355"/>
      <c r="B42337" s="1355"/>
      <c r="C42337" s="1433"/>
      <c r="E42337" s="1433"/>
      <c r="K42337" s="1433"/>
      <c r="L42337" s="1334"/>
    </row>
    <row r="42338" spans="1:12" ht="24" customHeight="1">
      <c r="A42338" s="1355"/>
      <c r="B42338" s="1355"/>
      <c r="C42338" s="1433"/>
      <c r="E42338" s="1433"/>
      <c r="K42338" s="1433"/>
      <c r="L42338" s="1334"/>
    </row>
    <row r="42339" spans="1:12" ht="24" customHeight="1">
      <c r="A42339" s="1355"/>
      <c r="B42339" s="1355"/>
      <c r="C42339" s="1433"/>
      <c r="E42339" s="1433"/>
      <c r="K42339" s="1433"/>
      <c r="L42339" s="1334"/>
    </row>
    <row r="42340" spans="1:12" ht="24" customHeight="1">
      <c r="A42340" s="1355"/>
      <c r="B42340" s="1355"/>
      <c r="C42340" s="1433"/>
      <c r="E42340" s="1433"/>
      <c r="K42340" s="1433"/>
      <c r="L42340" s="1334"/>
    </row>
    <row r="42341" spans="1:12" ht="24" customHeight="1">
      <c r="A42341" s="1355"/>
      <c r="B42341" s="1355"/>
      <c r="C42341" s="1433"/>
      <c r="E42341" s="1433"/>
      <c r="K42341" s="1433"/>
      <c r="L42341" s="1334"/>
    </row>
    <row r="42342" spans="1:12" ht="24" customHeight="1">
      <c r="A42342" s="1355"/>
      <c r="B42342" s="1355"/>
      <c r="C42342" s="1433"/>
      <c r="E42342" s="1433"/>
      <c r="K42342" s="1433"/>
      <c r="L42342" s="1334"/>
    </row>
    <row r="42343" spans="1:12" ht="24" customHeight="1">
      <c r="A42343" s="1355"/>
      <c r="B42343" s="1355"/>
      <c r="C42343" s="1433"/>
      <c r="E42343" s="1433"/>
      <c r="K42343" s="1433"/>
      <c r="L42343" s="1334"/>
    </row>
    <row r="42344" spans="1:12" ht="24" customHeight="1">
      <c r="A42344" s="1355"/>
      <c r="B42344" s="1355"/>
      <c r="C42344" s="1433"/>
      <c r="E42344" s="1433"/>
      <c r="K42344" s="1433"/>
      <c r="L42344" s="1334"/>
    </row>
    <row r="42345" spans="1:12" ht="24" customHeight="1">
      <c r="A42345" s="1355"/>
      <c r="B42345" s="1355"/>
      <c r="C42345" s="1433"/>
      <c r="E42345" s="1433"/>
      <c r="K42345" s="1433"/>
      <c r="L42345" s="1334"/>
    </row>
    <row r="42346" spans="1:12" ht="24" customHeight="1">
      <c r="A42346" s="1355"/>
      <c r="B42346" s="1355"/>
      <c r="C42346" s="1433"/>
      <c r="E42346" s="1433"/>
      <c r="K42346" s="1433"/>
      <c r="L42346" s="1334"/>
    </row>
    <row r="42347" spans="1:12" ht="24" customHeight="1">
      <c r="A42347" s="1355"/>
      <c r="B42347" s="1355"/>
      <c r="C42347" s="1433"/>
      <c r="E42347" s="1433"/>
      <c r="K42347" s="1433"/>
      <c r="L42347" s="1334"/>
    </row>
    <row r="42348" spans="1:12" ht="24" customHeight="1">
      <c r="A42348" s="1355"/>
      <c r="B42348" s="1355"/>
      <c r="C42348" s="1433"/>
      <c r="E42348" s="1433"/>
      <c r="K42348" s="1433"/>
      <c r="L42348" s="1334"/>
    </row>
    <row r="42349" spans="1:12" ht="24" customHeight="1">
      <c r="A42349" s="1355"/>
      <c r="B42349" s="1355"/>
      <c r="C42349" s="1433"/>
      <c r="E42349" s="1433"/>
      <c r="K42349" s="1433"/>
      <c r="L42349" s="1334"/>
    </row>
    <row r="42350" spans="1:12" ht="24" customHeight="1">
      <c r="A42350" s="1355"/>
      <c r="B42350" s="1355"/>
      <c r="C42350" s="1433"/>
      <c r="E42350" s="1433"/>
      <c r="K42350" s="1433"/>
      <c r="L42350" s="1334"/>
    </row>
    <row r="42351" spans="1:12" ht="24" customHeight="1">
      <c r="A42351" s="1355"/>
      <c r="B42351" s="1355"/>
      <c r="C42351" s="1433"/>
      <c r="E42351" s="1433"/>
      <c r="K42351" s="1433"/>
      <c r="L42351" s="1334"/>
    </row>
    <row r="42352" spans="1:12" ht="24" customHeight="1">
      <c r="A42352" s="1355"/>
      <c r="B42352" s="1355"/>
      <c r="C42352" s="1433"/>
      <c r="E42352" s="1433"/>
      <c r="K42352" s="1433"/>
      <c r="L42352" s="1334"/>
    </row>
    <row r="42353" spans="1:12" ht="24" customHeight="1">
      <c r="A42353" s="1355"/>
      <c r="B42353" s="1355"/>
      <c r="C42353" s="1433"/>
      <c r="E42353" s="1433"/>
      <c r="K42353" s="1433"/>
      <c r="L42353" s="1334"/>
    </row>
    <row r="42354" spans="1:12" ht="24" customHeight="1">
      <c r="A42354" s="1355"/>
      <c r="B42354" s="1355"/>
      <c r="C42354" s="1433"/>
      <c r="E42354" s="1433"/>
      <c r="K42354" s="1433"/>
      <c r="L42354" s="1334"/>
    </row>
    <row r="42355" spans="1:12" ht="24" customHeight="1">
      <c r="A42355" s="1355"/>
      <c r="B42355" s="1355"/>
      <c r="C42355" s="1433"/>
      <c r="E42355" s="1433"/>
      <c r="K42355" s="1433"/>
      <c r="L42355" s="1334"/>
    </row>
    <row r="42356" spans="1:12" ht="24" customHeight="1">
      <c r="A42356" s="1355"/>
      <c r="B42356" s="1355"/>
      <c r="C42356" s="1433"/>
      <c r="E42356" s="1433"/>
      <c r="K42356" s="1433"/>
      <c r="L42356" s="1334"/>
    </row>
    <row r="42357" spans="1:12" ht="24" customHeight="1">
      <c r="A42357" s="1355"/>
      <c r="B42357" s="1355"/>
      <c r="C42357" s="1433"/>
      <c r="E42357" s="1433"/>
      <c r="K42357" s="1433"/>
      <c r="L42357" s="1334"/>
    </row>
    <row r="42358" spans="1:12" ht="24" customHeight="1">
      <c r="A42358" s="1355"/>
      <c r="B42358" s="1355"/>
      <c r="C42358" s="1433"/>
      <c r="E42358" s="1433"/>
      <c r="K42358" s="1433"/>
      <c r="L42358" s="1334"/>
    </row>
    <row r="42359" spans="1:12" ht="24" customHeight="1">
      <c r="A42359" s="1355"/>
      <c r="B42359" s="1355"/>
      <c r="C42359" s="1433"/>
      <c r="E42359" s="1433"/>
      <c r="K42359" s="1433"/>
      <c r="L42359" s="1334"/>
    </row>
    <row r="42360" spans="1:12" ht="24" customHeight="1">
      <c r="A42360" s="1355"/>
      <c r="B42360" s="1355"/>
      <c r="C42360" s="1433"/>
      <c r="E42360" s="1433"/>
      <c r="K42360" s="1433"/>
      <c r="L42360" s="1334"/>
    </row>
    <row r="42361" spans="1:12" ht="24" customHeight="1">
      <c r="A42361" s="1355"/>
      <c r="B42361" s="1355"/>
      <c r="C42361" s="1433"/>
      <c r="E42361" s="1433"/>
      <c r="K42361" s="1433"/>
      <c r="L42361" s="1334"/>
    </row>
    <row r="42362" spans="1:12" ht="24" customHeight="1">
      <c r="A42362" s="1355"/>
      <c r="B42362" s="1355"/>
      <c r="C42362" s="1433"/>
      <c r="E42362" s="1433"/>
      <c r="K42362" s="1433"/>
      <c r="L42362" s="1334"/>
    </row>
    <row r="42363" spans="1:12" ht="24" customHeight="1">
      <c r="A42363" s="1355"/>
      <c r="B42363" s="1355"/>
      <c r="C42363" s="1433"/>
      <c r="E42363" s="1433"/>
      <c r="K42363" s="1433"/>
      <c r="L42363" s="1334"/>
    </row>
    <row r="42364" spans="1:12" ht="24" customHeight="1">
      <c r="A42364" s="1355"/>
      <c r="B42364" s="1355"/>
      <c r="C42364" s="1433"/>
      <c r="E42364" s="1433"/>
      <c r="K42364" s="1433"/>
      <c r="L42364" s="1334"/>
    </row>
    <row r="42365" spans="1:12" ht="24" customHeight="1">
      <c r="A42365" s="1355"/>
      <c r="B42365" s="1355"/>
      <c r="C42365" s="1433"/>
      <c r="E42365" s="1433"/>
      <c r="K42365" s="1433"/>
      <c r="L42365" s="1334"/>
    </row>
    <row r="42366" spans="1:12" ht="24" customHeight="1">
      <c r="A42366" s="1355"/>
      <c r="B42366" s="1355"/>
      <c r="C42366" s="1433"/>
      <c r="E42366" s="1433"/>
      <c r="K42366" s="1433"/>
      <c r="L42366" s="1334"/>
    </row>
    <row r="42367" spans="1:12" ht="24" customHeight="1">
      <c r="A42367" s="1355"/>
      <c r="B42367" s="1355"/>
      <c r="C42367" s="1433"/>
      <c r="E42367" s="1433"/>
      <c r="K42367" s="1433"/>
      <c r="L42367" s="1334"/>
    </row>
    <row r="42368" spans="1:12" ht="24" customHeight="1">
      <c r="A42368" s="1355"/>
      <c r="B42368" s="1355"/>
      <c r="C42368" s="1433"/>
      <c r="E42368" s="1433"/>
      <c r="K42368" s="1433"/>
      <c r="L42368" s="1334"/>
    </row>
    <row r="42369" spans="1:12" ht="24" customHeight="1">
      <c r="A42369" s="1355"/>
      <c r="B42369" s="1355"/>
      <c r="C42369" s="1433"/>
      <c r="E42369" s="1433"/>
      <c r="K42369" s="1433"/>
      <c r="L42369" s="1334"/>
    </row>
    <row r="42370" spans="1:12" ht="24" customHeight="1">
      <c r="A42370" s="1355"/>
      <c r="B42370" s="1355"/>
      <c r="C42370" s="1433"/>
      <c r="E42370" s="1433"/>
      <c r="K42370" s="1433"/>
      <c r="L42370" s="1334"/>
    </row>
    <row r="42371" spans="1:12" ht="24" customHeight="1">
      <c r="A42371" s="1355"/>
      <c r="B42371" s="1355"/>
      <c r="C42371" s="1433"/>
      <c r="E42371" s="1433"/>
      <c r="K42371" s="1433"/>
      <c r="L42371" s="1334"/>
    </row>
    <row r="42372" spans="1:12" ht="24" customHeight="1">
      <c r="A42372" s="1355"/>
      <c r="B42372" s="1355"/>
      <c r="C42372" s="1433"/>
      <c r="E42372" s="1433"/>
      <c r="K42372" s="1433"/>
      <c r="L42372" s="1334"/>
    </row>
    <row r="42373" spans="1:12" ht="24" customHeight="1">
      <c r="A42373" s="1355"/>
      <c r="B42373" s="1355"/>
      <c r="C42373" s="1433"/>
      <c r="E42373" s="1433"/>
      <c r="K42373" s="1433"/>
      <c r="L42373" s="1334"/>
    </row>
    <row r="42374" spans="1:12" ht="24" customHeight="1">
      <c r="A42374" s="1355"/>
      <c r="B42374" s="1355"/>
      <c r="C42374" s="1433"/>
      <c r="E42374" s="1433"/>
      <c r="K42374" s="1433"/>
      <c r="L42374" s="1334"/>
    </row>
    <row r="42375" spans="1:12" ht="24" customHeight="1">
      <c r="A42375" s="1355"/>
      <c r="B42375" s="1355"/>
      <c r="C42375" s="1433"/>
      <c r="E42375" s="1433"/>
      <c r="K42375" s="1433"/>
      <c r="L42375" s="1334"/>
    </row>
    <row r="42376" spans="1:12" ht="24" customHeight="1">
      <c r="A42376" s="1355"/>
      <c r="B42376" s="1355"/>
      <c r="C42376" s="1433"/>
      <c r="E42376" s="1433"/>
      <c r="K42376" s="1433"/>
      <c r="L42376" s="1334"/>
    </row>
    <row r="42377" spans="1:12" ht="24" customHeight="1">
      <c r="A42377" s="1355"/>
      <c r="B42377" s="1355"/>
      <c r="C42377" s="1433"/>
      <c r="E42377" s="1433"/>
      <c r="K42377" s="1433"/>
      <c r="L42377" s="1334"/>
    </row>
    <row r="42378" spans="1:12" ht="24" customHeight="1">
      <c r="A42378" s="1355"/>
      <c r="B42378" s="1355"/>
      <c r="C42378" s="1433"/>
      <c r="E42378" s="1433"/>
      <c r="K42378" s="1433"/>
      <c r="L42378" s="1334"/>
    </row>
    <row r="42379" spans="1:12" ht="24" customHeight="1">
      <c r="A42379" s="1355"/>
      <c r="B42379" s="1355"/>
      <c r="C42379" s="1433"/>
      <c r="E42379" s="1433"/>
      <c r="K42379" s="1433"/>
      <c r="L42379" s="1334"/>
    </row>
    <row r="42380" spans="1:12" ht="24" customHeight="1">
      <c r="A42380" s="1355"/>
      <c r="B42380" s="1355"/>
      <c r="C42380" s="1433"/>
      <c r="E42380" s="1433"/>
      <c r="K42380" s="1433"/>
      <c r="L42380" s="1334"/>
    </row>
    <row r="42381" spans="1:12" ht="24" customHeight="1">
      <c r="A42381" s="1355"/>
      <c r="B42381" s="1355"/>
      <c r="C42381" s="1433"/>
      <c r="E42381" s="1433"/>
      <c r="K42381" s="1433"/>
      <c r="L42381" s="1334"/>
    </row>
    <row r="42382" spans="1:12" ht="24" customHeight="1">
      <c r="A42382" s="1355"/>
      <c r="B42382" s="1355"/>
      <c r="C42382" s="1433"/>
      <c r="E42382" s="1433"/>
      <c r="K42382" s="1433"/>
      <c r="L42382" s="1334"/>
    </row>
    <row r="42383" spans="1:12" ht="24" customHeight="1">
      <c r="A42383" s="1355"/>
      <c r="B42383" s="1355"/>
      <c r="C42383" s="1433"/>
      <c r="E42383" s="1433"/>
      <c r="K42383" s="1433"/>
      <c r="L42383" s="1334"/>
    </row>
    <row r="42384" spans="1:12" ht="24" customHeight="1">
      <c r="A42384" s="1355"/>
      <c r="B42384" s="1355"/>
      <c r="C42384" s="1433"/>
      <c r="E42384" s="1433"/>
      <c r="K42384" s="1433"/>
      <c r="L42384" s="1334"/>
    </row>
    <row r="42385" spans="1:12" ht="24" customHeight="1">
      <c r="A42385" s="1355"/>
      <c r="B42385" s="1355"/>
      <c r="C42385" s="1433"/>
      <c r="E42385" s="1433"/>
      <c r="K42385" s="1433"/>
      <c r="L42385" s="1334"/>
    </row>
    <row r="42386" spans="1:12" ht="24" customHeight="1">
      <c r="A42386" s="1355"/>
      <c r="B42386" s="1355"/>
      <c r="C42386" s="1433"/>
      <c r="E42386" s="1433"/>
      <c r="K42386" s="1433"/>
      <c r="L42386" s="1334"/>
    </row>
    <row r="42387" spans="1:12" ht="24" customHeight="1">
      <c r="A42387" s="1355"/>
      <c r="B42387" s="1355"/>
      <c r="C42387" s="1433"/>
      <c r="E42387" s="1433"/>
      <c r="K42387" s="1433"/>
      <c r="L42387" s="1334"/>
    </row>
    <row r="42388" spans="1:12" ht="24" customHeight="1">
      <c r="A42388" s="1355"/>
      <c r="B42388" s="1355"/>
      <c r="C42388" s="1433"/>
      <c r="E42388" s="1433"/>
      <c r="K42388" s="1433"/>
      <c r="L42388" s="1334"/>
    </row>
    <row r="42389" spans="1:12" ht="24" customHeight="1">
      <c r="A42389" s="1355"/>
      <c r="B42389" s="1355"/>
      <c r="C42389" s="1433"/>
      <c r="E42389" s="1433"/>
      <c r="K42389" s="1433"/>
      <c r="L42389" s="1334"/>
    </row>
    <row r="42390" spans="1:12" ht="24" customHeight="1">
      <c r="A42390" s="1355"/>
      <c r="B42390" s="1355"/>
      <c r="C42390" s="1433"/>
      <c r="E42390" s="1433"/>
      <c r="K42390" s="1433"/>
      <c r="L42390" s="1334"/>
    </row>
    <row r="42391" spans="1:12" ht="24" customHeight="1">
      <c r="A42391" s="1355"/>
      <c r="B42391" s="1355"/>
      <c r="C42391" s="1433"/>
      <c r="E42391" s="1433"/>
      <c r="K42391" s="1433"/>
      <c r="L42391" s="1334"/>
    </row>
    <row r="42392" spans="1:12" ht="24" customHeight="1">
      <c r="A42392" s="1355"/>
      <c r="B42392" s="1355"/>
      <c r="C42392" s="1433"/>
      <c r="E42392" s="1433"/>
      <c r="K42392" s="1433"/>
      <c r="L42392" s="1334"/>
    </row>
    <row r="42393" spans="1:12" ht="24" customHeight="1">
      <c r="A42393" s="1355"/>
      <c r="B42393" s="1355"/>
      <c r="C42393" s="1433"/>
      <c r="E42393" s="1433"/>
      <c r="K42393" s="1433"/>
      <c r="L42393" s="1334"/>
    </row>
    <row r="42394" spans="1:12" ht="24" customHeight="1">
      <c r="A42394" s="1355"/>
      <c r="B42394" s="1355"/>
      <c r="C42394" s="1433"/>
      <c r="E42394" s="1433"/>
      <c r="K42394" s="1433"/>
      <c r="L42394" s="1334"/>
    </row>
    <row r="42395" spans="1:12" ht="24" customHeight="1">
      <c r="A42395" s="1355"/>
      <c r="B42395" s="1355"/>
      <c r="C42395" s="1433"/>
      <c r="E42395" s="1433"/>
      <c r="K42395" s="1433"/>
      <c r="L42395" s="1334"/>
    </row>
    <row r="42396" spans="1:12" ht="24" customHeight="1">
      <c r="A42396" s="1355"/>
      <c r="B42396" s="1355"/>
      <c r="C42396" s="1433"/>
      <c r="E42396" s="1433"/>
      <c r="K42396" s="1433"/>
      <c r="L42396" s="1334"/>
    </row>
    <row r="42397" spans="1:12" ht="24" customHeight="1">
      <c r="A42397" s="1355"/>
      <c r="B42397" s="1355"/>
      <c r="C42397" s="1433"/>
      <c r="E42397" s="1433"/>
      <c r="K42397" s="1433"/>
      <c r="L42397" s="1334"/>
    </row>
    <row r="42398" spans="1:12" ht="24" customHeight="1">
      <c r="A42398" s="1355"/>
      <c r="B42398" s="1355"/>
      <c r="C42398" s="1433"/>
      <c r="E42398" s="1433"/>
      <c r="K42398" s="1433"/>
      <c r="L42398" s="1334"/>
    </row>
    <row r="42399" spans="1:12" ht="24" customHeight="1">
      <c r="A42399" s="1355"/>
      <c r="B42399" s="1355"/>
      <c r="C42399" s="1433"/>
      <c r="E42399" s="1433"/>
      <c r="K42399" s="1433"/>
      <c r="L42399" s="1334"/>
    </row>
    <row r="42400" spans="1:12" ht="24" customHeight="1">
      <c r="A42400" s="1355"/>
      <c r="B42400" s="1355"/>
      <c r="C42400" s="1433"/>
      <c r="E42400" s="1433"/>
      <c r="K42400" s="1433"/>
      <c r="L42400" s="1334"/>
    </row>
    <row r="42401" spans="1:12" ht="24" customHeight="1">
      <c r="A42401" s="1355"/>
      <c r="B42401" s="1355"/>
      <c r="C42401" s="1433"/>
      <c r="E42401" s="1433"/>
      <c r="K42401" s="1433"/>
      <c r="L42401" s="1334"/>
    </row>
    <row r="42402" spans="1:12" ht="24" customHeight="1">
      <c r="A42402" s="1355"/>
      <c r="B42402" s="1355"/>
      <c r="C42402" s="1433"/>
      <c r="E42402" s="1433"/>
      <c r="K42402" s="1433"/>
      <c r="L42402" s="1334"/>
    </row>
    <row r="42403" spans="1:12" ht="24" customHeight="1">
      <c r="A42403" s="1355"/>
      <c r="B42403" s="1355"/>
      <c r="C42403" s="1433"/>
      <c r="E42403" s="1433"/>
      <c r="K42403" s="1433"/>
      <c r="L42403" s="1334"/>
    </row>
    <row r="42404" spans="1:12" ht="24" customHeight="1">
      <c r="A42404" s="1355"/>
      <c r="B42404" s="1355"/>
      <c r="C42404" s="1433"/>
      <c r="E42404" s="1433"/>
      <c r="K42404" s="1433"/>
      <c r="L42404" s="1334"/>
    </row>
    <row r="42405" spans="1:12" ht="24" customHeight="1">
      <c r="A42405" s="1355"/>
      <c r="B42405" s="1355"/>
      <c r="C42405" s="1433"/>
      <c r="E42405" s="1433"/>
      <c r="K42405" s="1433"/>
      <c r="L42405" s="1334"/>
    </row>
    <row r="42406" spans="1:12" ht="24" customHeight="1">
      <c r="A42406" s="1355"/>
      <c r="B42406" s="1355"/>
      <c r="C42406" s="1433"/>
      <c r="E42406" s="1433"/>
      <c r="K42406" s="1433"/>
      <c r="L42406" s="1334"/>
    </row>
    <row r="42407" spans="1:12" ht="24" customHeight="1">
      <c r="A42407" s="1355"/>
      <c r="B42407" s="1355"/>
      <c r="C42407" s="1433"/>
      <c r="E42407" s="1433"/>
      <c r="K42407" s="1433"/>
      <c r="L42407" s="1334"/>
    </row>
    <row r="42408" spans="1:12" ht="24" customHeight="1">
      <c r="A42408" s="1355"/>
      <c r="B42408" s="1355"/>
      <c r="C42408" s="1433"/>
      <c r="E42408" s="1433"/>
      <c r="K42408" s="1433"/>
      <c r="L42408" s="1334"/>
    </row>
    <row r="42409" spans="1:12" ht="24" customHeight="1">
      <c r="A42409" s="1355"/>
      <c r="B42409" s="1355"/>
      <c r="C42409" s="1433"/>
      <c r="E42409" s="1433"/>
      <c r="K42409" s="1433"/>
      <c r="L42409" s="1334"/>
    </row>
    <row r="42410" spans="1:12" ht="24" customHeight="1">
      <c r="A42410" s="1355"/>
      <c r="B42410" s="1355"/>
      <c r="C42410" s="1433"/>
      <c r="E42410" s="1433"/>
      <c r="K42410" s="1433"/>
      <c r="L42410" s="1334"/>
    </row>
    <row r="42411" spans="1:12" ht="24" customHeight="1">
      <c r="A42411" s="1355"/>
      <c r="B42411" s="1355"/>
      <c r="C42411" s="1433"/>
      <c r="E42411" s="1433"/>
      <c r="K42411" s="1433"/>
      <c r="L42411" s="1334"/>
    </row>
    <row r="42412" spans="1:12" ht="24" customHeight="1">
      <c r="A42412" s="1355"/>
      <c r="B42412" s="1355"/>
      <c r="C42412" s="1433"/>
      <c r="E42412" s="1433"/>
      <c r="K42412" s="1433"/>
      <c r="L42412" s="1334"/>
    </row>
    <row r="42413" spans="1:12" ht="24" customHeight="1">
      <c r="A42413" s="1355"/>
      <c r="B42413" s="1355"/>
      <c r="C42413" s="1433"/>
      <c r="E42413" s="1433"/>
      <c r="K42413" s="1433"/>
      <c r="L42413" s="1334"/>
    </row>
    <row r="42414" spans="1:12" ht="24" customHeight="1">
      <c r="A42414" s="1355"/>
      <c r="B42414" s="1355"/>
      <c r="C42414" s="1433"/>
      <c r="E42414" s="1433"/>
      <c r="K42414" s="1433"/>
      <c r="L42414" s="1334"/>
    </row>
    <row r="42415" spans="1:12" ht="24" customHeight="1">
      <c r="A42415" s="1355"/>
      <c r="B42415" s="1355"/>
      <c r="C42415" s="1433"/>
      <c r="E42415" s="1433"/>
      <c r="K42415" s="1433"/>
      <c r="L42415" s="1334"/>
    </row>
    <row r="42416" spans="1:12" ht="24" customHeight="1">
      <c r="A42416" s="1355"/>
      <c r="B42416" s="1355"/>
      <c r="C42416" s="1433"/>
      <c r="E42416" s="1433"/>
      <c r="K42416" s="1433"/>
      <c r="L42416" s="1334"/>
    </row>
    <row r="42417" spans="1:12" ht="24" customHeight="1">
      <c r="A42417" s="1355"/>
      <c r="B42417" s="1355"/>
      <c r="C42417" s="1433"/>
      <c r="E42417" s="1433"/>
      <c r="K42417" s="1433"/>
      <c r="L42417" s="1334"/>
    </row>
    <row r="42418" spans="1:12" ht="24" customHeight="1">
      <c r="A42418" s="1355"/>
      <c r="B42418" s="1355"/>
      <c r="C42418" s="1433"/>
      <c r="E42418" s="1433"/>
      <c r="K42418" s="1433"/>
      <c r="L42418" s="1334"/>
    </row>
    <row r="42419" spans="1:12" ht="24" customHeight="1">
      <c r="A42419" s="1355"/>
      <c r="B42419" s="1355"/>
      <c r="C42419" s="1433"/>
      <c r="E42419" s="1433"/>
      <c r="K42419" s="1433"/>
      <c r="L42419" s="1334"/>
    </row>
    <row r="42420" spans="1:12" ht="24" customHeight="1">
      <c r="A42420" s="1355"/>
      <c r="B42420" s="1355"/>
      <c r="C42420" s="1433"/>
      <c r="E42420" s="1433"/>
      <c r="K42420" s="1433"/>
      <c r="L42420" s="1334"/>
    </row>
    <row r="42421" spans="1:12" ht="24" customHeight="1">
      <c r="A42421" s="1355"/>
      <c r="B42421" s="1355"/>
      <c r="C42421" s="1433"/>
      <c r="E42421" s="1433"/>
      <c r="K42421" s="1433"/>
      <c r="L42421" s="1334"/>
    </row>
    <row r="42422" spans="1:12" ht="24" customHeight="1">
      <c r="A42422" s="1355"/>
      <c r="B42422" s="1355"/>
      <c r="C42422" s="1433"/>
      <c r="E42422" s="1433"/>
      <c r="K42422" s="1433"/>
      <c r="L42422" s="1334"/>
    </row>
    <row r="42423" spans="1:12" ht="24" customHeight="1">
      <c r="A42423" s="1355"/>
      <c r="B42423" s="1355"/>
      <c r="C42423" s="1433"/>
      <c r="E42423" s="1433"/>
      <c r="K42423" s="1433"/>
      <c r="L42423" s="1334"/>
    </row>
    <row r="42424" spans="1:12" ht="24" customHeight="1">
      <c r="A42424" s="1355"/>
      <c r="B42424" s="1355"/>
      <c r="C42424" s="1433"/>
      <c r="E42424" s="1433"/>
      <c r="K42424" s="1433"/>
      <c r="L42424" s="1334"/>
    </row>
    <row r="42425" spans="1:12" ht="24" customHeight="1">
      <c r="A42425" s="1355"/>
      <c r="B42425" s="1355"/>
      <c r="C42425" s="1433"/>
      <c r="E42425" s="1433"/>
      <c r="K42425" s="1433"/>
      <c r="L42425" s="1334"/>
    </row>
    <row r="42426" spans="1:12" ht="24" customHeight="1">
      <c r="A42426" s="1355"/>
      <c r="B42426" s="1355"/>
      <c r="C42426" s="1433"/>
      <c r="E42426" s="1433"/>
      <c r="K42426" s="1433"/>
      <c r="L42426" s="1334"/>
    </row>
    <row r="42427" spans="1:12" ht="24" customHeight="1">
      <c r="A42427" s="1355"/>
      <c r="B42427" s="1355"/>
      <c r="C42427" s="1433"/>
      <c r="E42427" s="1433"/>
      <c r="K42427" s="1433"/>
      <c r="L42427" s="1334"/>
    </row>
    <row r="42428" spans="1:12" ht="24" customHeight="1">
      <c r="A42428" s="1355"/>
      <c r="B42428" s="1355"/>
      <c r="C42428" s="1433"/>
      <c r="E42428" s="1433"/>
      <c r="K42428" s="1433"/>
      <c r="L42428" s="1334"/>
    </row>
    <row r="42429" spans="1:12" ht="24" customHeight="1">
      <c r="A42429" s="1355"/>
      <c r="B42429" s="1355"/>
      <c r="C42429" s="1433"/>
      <c r="E42429" s="1433"/>
      <c r="K42429" s="1433"/>
      <c r="L42429" s="1334"/>
    </row>
    <row r="42430" spans="1:12" ht="24" customHeight="1">
      <c r="A42430" s="1355"/>
      <c r="B42430" s="1355"/>
      <c r="C42430" s="1433"/>
      <c r="E42430" s="1433"/>
      <c r="K42430" s="1433"/>
      <c r="L42430" s="1334"/>
    </row>
    <row r="42431" spans="1:12" ht="24" customHeight="1">
      <c r="A42431" s="1355"/>
      <c r="B42431" s="1355"/>
      <c r="C42431" s="1433"/>
      <c r="E42431" s="1433"/>
      <c r="K42431" s="1433"/>
      <c r="L42431" s="1334"/>
    </row>
    <row r="42432" spans="1:12" ht="24" customHeight="1">
      <c r="A42432" s="1355"/>
      <c r="B42432" s="1355"/>
      <c r="C42432" s="1433"/>
      <c r="E42432" s="1433"/>
      <c r="K42432" s="1433"/>
      <c r="L42432" s="1334"/>
    </row>
    <row r="42433" spans="1:12" ht="24" customHeight="1">
      <c r="A42433" s="1355"/>
      <c r="B42433" s="1355"/>
      <c r="C42433" s="1433"/>
      <c r="E42433" s="1433"/>
      <c r="K42433" s="1433"/>
      <c r="L42433" s="1334"/>
    </row>
    <row r="42434" spans="1:12" ht="24" customHeight="1">
      <c r="A42434" s="1355"/>
      <c r="B42434" s="1355"/>
      <c r="C42434" s="1433"/>
      <c r="E42434" s="1433"/>
      <c r="K42434" s="1433"/>
      <c r="L42434" s="1334"/>
    </row>
    <row r="42435" spans="1:12" ht="24" customHeight="1">
      <c r="A42435" s="1355"/>
      <c r="B42435" s="1355"/>
      <c r="C42435" s="1433"/>
      <c r="E42435" s="1433"/>
      <c r="K42435" s="1433"/>
      <c r="L42435" s="1334"/>
    </row>
    <row r="42436" spans="1:12" ht="24" customHeight="1">
      <c r="A42436" s="1355"/>
      <c r="B42436" s="1355"/>
      <c r="C42436" s="1433"/>
      <c r="E42436" s="1433"/>
      <c r="K42436" s="1433"/>
      <c r="L42436" s="1334"/>
    </row>
    <row r="42437" spans="1:12" ht="24" customHeight="1">
      <c r="A42437" s="1355"/>
      <c r="B42437" s="1355"/>
      <c r="C42437" s="1433"/>
      <c r="E42437" s="1433"/>
      <c r="K42437" s="1433"/>
      <c r="L42437" s="1334"/>
    </row>
    <row r="42438" spans="1:12" ht="24" customHeight="1">
      <c r="A42438" s="1355"/>
      <c r="B42438" s="1355"/>
      <c r="C42438" s="1433"/>
      <c r="E42438" s="1433"/>
      <c r="K42438" s="1433"/>
      <c r="L42438" s="1334"/>
    </row>
    <row r="42439" spans="1:12" ht="24" customHeight="1">
      <c r="A42439" s="1355"/>
      <c r="B42439" s="1355"/>
      <c r="C42439" s="1433"/>
      <c r="E42439" s="1433"/>
      <c r="K42439" s="1433"/>
      <c r="L42439" s="1334"/>
    </row>
    <row r="42440" spans="1:12" ht="24" customHeight="1">
      <c r="A42440" s="1355"/>
      <c r="B42440" s="1355"/>
      <c r="C42440" s="1433"/>
      <c r="E42440" s="1433"/>
      <c r="K42440" s="1433"/>
      <c r="L42440" s="1334"/>
    </row>
    <row r="42441" spans="1:12" ht="24" customHeight="1">
      <c r="A42441" s="1355"/>
      <c r="B42441" s="1355"/>
      <c r="C42441" s="1433"/>
      <c r="E42441" s="1433"/>
      <c r="K42441" s="1433"/>
      <c r="L42441" s="1334"/>
    </row>
    <row r="42442" spans="1:12" ht="24" customHeight="1">
      <c r="A42442" s="1355"/>
      <c r="B42442" s="1355"/>
      <c r="C42442" s="1433"/>
      <c r="E42442" s="1433"/>
      <c r="K42442" s="1433"/>
      <c r="L42442" s="1334"/>
    </row>
    <row r="42443" spans="1:12" ht="24" customHeight="1">
      <c r="A42443" s="1355"/>
      <c r="B42443" s="1355"/>
      <c r="C42443" s="1433"/>
      <c r="E42443" s="1433"/>
      <c r="K42443" s="1433"/>
      <c r="L42443" s="1334"/>
    </row>
    <row r="42444" spans="1:12" ht="24" customHeight="1">
      <c r="A42444" s="1355"/>
      <c r="B42444" s="1355"/>
      <c r="C42444" s="1433"/>
      <c r="E42444" s="1433"/>
      <c r="K42444" s="1433"/>
      <c r="L42444" s="1334"/>
    </row>
    <row r="42445" spans="1:12" ht="24" customHeight="1">
      <c r="A42445" s="1355"/>
      <c r="B42445" s="1355"/>
      <c r="C42445" s="1433"/>
      <c r="E42445" s="1433"/>
      <c r="K42445" s="1433"/>
      <c r="L42445" s="1334"/>
    </row>
    <row r="42446" spans="1:12" ht="24" customHeight="1">
      <c r="A42446" s="1355"/>
      <c r="B42446" s="1355"/>
      <c r="C42446" s="1433"/>
      <c r="E42446" s="1433"/>
      <c r="K42446" s="1433"/>
      <c r="L42446" s="1334"/>
    </row>
    <row r="42447" spans="1:12" ht="24" customHeight="1">
      <c r="A42447" s="1355"/>
      <c r="B42447" s="1355"/>
      <c r="C42447" s="1433"/>
      <c r="E42447" s="1433"/>
      <c r="K42447" s="1433"/>
      <c r="L42447" s="1334"/>
    </row>
    <row r="42448" spans="1:12" ht="24" customHeight="1">
      <c r="A42448" s="1355"/>
      <c r="B42448" s="1355"/>
      <c r="C42448" s="1433"/>
      <c r="E42448" s="1433"/>
      <c r="K42448" s="1433"/>
      <c r="L42448" s="1334"/>
    </row>
    <row r="42449" spans="1:12" ht="24" customHeight="1">
      <c r="A42449" s="1355"/>
      <c r="B42449" s="1355"/>
      <c r="C42449" s="1433"/>
      <c r="E42449" s="1433"/>
      <c r="K42449" s="1433"/>
      <c r="L42449" s="1334"/>
    </row>
    <row r="42450" spans="1:12" ht="24" customHeight="1">
      <c r="A42450" s="1355"/>
      <c r="B42450" s="1355"/>
      <c r="C42450" s="1433"/>
      <c r="E42450" s="1433"/>
      <c r="K42450" s="1433"/>
      <c r="L42450" s="1334"/>
    </row>
    <row r="42451" spans="1:12" ht="24" customHeight="1">
      <c r="A42451" s="1355"/>
      <c r="B42451" s="1355"/>
      <c r="C42451" s="1433"/>
      <c r="E42451" s="1433"/>
      <c r="K42451" s="1433"/>
      <c r="L42451" s="1334"/>
    </row>
    <row r="42452" spans="1:12" ht="24" customHeight="1">
      <c r="A42452" s="1355"/>
      <c r="B42452" s="1355"/>
      <c r="C42452" s="1433"/>
      <c r="E42452" s="1433"/>
      <c r="K42452" s="1433"/>
      <c r="L42452" s="1334"/>
    </row>
    <row r="42453" spans="1:12" ht="24" customHeight="1">
      <c r="A42453" s="1355"/>
      <c r="B42453" s="1355"/>
      <c r="C42453" s="1433"/>
      <c r="E42453" s="1433"/>
      <c r="K42453" s="1433"/>
      <c r="L42453" s="1334"/>
    </row>
    <row r="42454" spans="1:12" ht="24" customHeight="1">
      <c r="A42454" s="1355"/>
      <c r="B42454" s="1355"/>
      <c r="C42454" s="1433"/>
      <c r="E42454" s="1433"/>
      <c r="K42454" s="1433"/>
      <c r="L42454" s="1334"/>
    </row>
    <row r="42455" spans="1:12" ht="24" customHeight="1">
      <c r="A42455" s="1355"/>
      <c r="B42455" s="1355"/>
      <c r="C42455" s="1433"/>
      <c r="E42455" s="1433"/>
      <c r="K42455" s="1433"/>
      <c r="L42455" s="1334"/>
    </row>
    <row r="42456" spans="1:12" ht="24" customHeight="1">
      <c r="A42456" s="1355"/>
      <c r="B42456" s="1355"/>
      <c r="C42456" s="1433"/>
      <c r="E42456" s="1433"/>
      <c r="K42456" s="1433"/>
      <c r="L42456" s="1334"/>
    </row>
    <row r="42457" spans="1:12" ht="24" customHeight="1">
      <c r="A42457" s="1355"/>
      <c r="B42457" s="1355"/>
      <c r="C42457" s="1433"/>
      <c r="E42457" s="1433"/>
      <c r="K42457" s="1433"/>
      <c r="L42457" s="1334"/>
    </row>
    <row r="42458" spans="1:12" ht="24" customHeight="1">
      <c r="A42458" s="1355"/>
      <c r="B42458" s="1355"/>
      <c r="C42458" s="1433"/>
      <c r="E42458" s="1433"/>
      <c r="K42458" s="1433"/>
      <c r="L42458" s="1334"/>
    </row>
    <row r="42459" spans="1:12" ht="24" customHeight="1">
      <c r="A42459" s="1355"/>
      <c r="B42459" s="1355"/>
      <c r="C42459" s="1433"/>
      <c r="E42459" s="1433"/>
      <c r="K42459" s="1433"/>
      <c r="L42459" s="1334"/>
    </row>
    <row r="42460" spans="1:12" ht="24" customHeight="1">
      <c r="A42460" s="1355"/>
      <c r="B42460" s="1355"/>
      <c r="C42460" s="1433"/>
      <c r="E42460" s="1433"/>
      <c r="K42460" s="1433"/>
      <c r="L42460" s="1334"/>
    </row>
    <row r="42461" spans="1:12" ht="24" customHeight="1">
      <c r="A42461" s="1355"/>
      <c r="B42461" s="1355"/>
      <c r="C42461" s="1433"/>
      <c r="E42461" s="1433"/>
      <c r="K42461" s="1433"/>
      <c r="L42461" s="1334"/>
    </row>
    <row r="42462" spans="1:12" ht="24" customHeight="1">
      <c r="A42462" s="1355"/>
      <c r="B42462" s="1355"/>
      <c r="C42462" s="1433"/>
      <c r="E42462" s="1433"/>
      <c r="K42462" s="1433"/>
      <c r="L42462" s="1334"/>
    </row>
    <row r="42463" spans="1:12" ht="24" customHeight="1">
      <c r="A42463" s="1355"/>
      <c r="B42463" s="1355"/>
      <c r="C42463" s="1433"/>
      <c r="E42463" s="1433"/>
      <c r="K42463" s="1433"/>
      <c r="L42463" s="1334"/>
    </row>
    <row r="42464" spans="1:12" ht="24" customHeight="1">
      <c r="A42464" s="1355"/>
      <c r="B42464" s="1355"/>
      <c r="C42464" s="1433"/>
      <c r="E42464" s="1433"/>
      <c r="K42464" s="1433"/>
      <c r="L42464" s="1334"/>
    </row>
    <row r="42465" spans="1:12" ht="24" customHeight="1">
      <c r="A42465" s="1355"/>
      <c r="B42465" s="1355"/>
      <c r="C42465" s="1433"/>
      <c r="E42465" s="1433"/>
      <c r="K42465" s="1433"/>
      <c r="L42465" s="1334"/>
    </row>
    <row r="42466" spans="1:12" ht="24" customHeight="1">
      <c r="A42466" s="1355"/>
      <c r="B42466" s="1355"/>
      <c r="C42466" s="1433"/>
      <c r="E42466" s="1433"/>
      <c r="K42466" s="1433"/>
      <c r="L42466" s="1334"/>
    </row>
    <row r="42467" spans="1:12" ht="24" customHeight="1">
      <c r="A42467" s="1355"/>
      <c r="B42467" s="1355"/>
      <c r="C42467" s="1433"/>
      <c r="E42467" s="1433"/>
      <c r="K42467" s="1433"/>
      <c r="L42467" s="1334"/>
    </row>
    <row r="42468" spans="1:12" ht="24" customHeight="1">
      <c r="A42468" s="1355"/>
      <c r="B42468" s="1355"/>
      <c r="C42468" s="1433"/>
      <c r="E42468" s="1433"/>
      <c r="K42468" s="1433"/>
      <c r="L42468" s="1334"/>
    </row>
    <row r="42469" spans="1:12" ht="24" customHeight="1">
      <c r="A42469" s="1355"/>
      <c r="B42469" s="1355"/>
      <c r="C42469" s="1433"/>
      <c r="E42469" s="1433"/>
      <c r="K42469" s="1433"/>
      <c r="L42469" s="1334"/>
    </row>
    <row r="42470" spans="1:12" ht="24" customHeight="1">
      <c r="A42470" s="1355"/>
      <c r="B42470" s="1355"/>
      <c r="C42470" s="1433"/>
      <c r="E42470" s="1433"/>
      <c r="K42470" s="1433"/>
      <c r="L42470" s="1334"/>
    </row>
    <row r="42471" spans="1:12" ht="24" customHeight="1">
      <c r="A42471" s="1355"/>
      <c r="B42471" s="1355"/>
      <c r="C42471" s="1433"/>
      <c r="E42471" s="1433"/>
      <c r="K42471" s="1433"/>
      <c r="L42471" s="1334"/>
    </row>
    <row r="42472" spans="1:12" ht="24" customHeight="1">
      <c r="A42472" s="1355"/>
      <c r="B42472" s="1355"/>
      <c r="C42472" s="1433"/>
      <c r="E42472" s="1433"/>
      <c r="K42472" s="1433"/>
      <c r="L42472" s="1334"/>
    </row>
    <row r="42473" spans="1:12" ht="24" customHeight="1">
      <c r="A42473" s="1355"/>
      <c r="B42473" s="1355"/>
      <c r="C42473" s="1433"/>
      <c r="E42473" s="1433"/>
      <c r="K42473" s="1433"/>
      <c r="L42473" s="1334"/>
    </row>
    <row r="42474" spans="1:12" ht="24" customHeight="1">
      <c r="A42474" s="1355"/>
      <c r="B42474" s="1355"/>
      <c r="C42474" s="1433"/>
      <c r="E42474" s="1433"/>
      <c r="K42474" s="1433"/>
      <c r="L42474" s="1334"/>
    </row>
    <row r="42475" spans="1:12" ht="24" customHeight="1">
      <c r="A42475" s="1355"/>
      <c r="B42475" s="1355"/>
      <c r="C42475" s="1433"/>
      <c r="E42475" s="1433"/>
      <c r="K42475" s="1433"/>
      <c r="L42475" s="1334"/>
    </row>
    <row r="42476" spans="1:12" ht="24" customHeight="1">
      <c r="A42476" s="1355"/>
      <c r="B42476" s="1355"/>
      <c r="C42476" s="1433"/>
      <c r="E42476" s="1433"/>
      <c r="K42476" s="1433"/>
      <c r="L42476" s="1334"/>
    </row>
    <row r="42477" spans="1:12" ht="24" customHeight="1">
      <c r="A42477" s="1355"/>
      <c r="B42477" s="1355"/>
      <c r="C42477" s="1433"/>
      <c r="E42477" s="1433"/>
      <c r="K42477" s="1433"/>
      <c r="L42477" s="1334"/>
    </row>
    <row r="42478" spans="1:12" ht="24" customHeight="1">
      <c r="A42478" s="1355"/>
      <c r="B42478" s="1355"/>
      <c r="C42478" s="1433"/>
      <c r="E42478" s="1433"/>
      <c r="K42478" s="1433"/>
      <c r="L42478" s="1334"/>
    </row>
    <row r="42479" spans="1:12" ht="24" customHeight="1">
      <c r="A42479" s="1355"/>
      <c r="B42479" s="1355"/>
      <c r="C42479" s="1433"/>
      <c r="E42479" s="1433"/>
      <c r="K42479" s="1433"/>
      <c r="L42479" s="1334"/>
    </row>
    <row r="42480" spans="1:12" ht="24" customHeight="1">
      <c r="A42480" s="1355"/>
      <c r="B42480" s="1355"/>
      <c r="C42480" s="1433"/>
      <c r="E42480" s="1433"/>
      <c r="K42480" s="1433"/>
      <c r="L42480" s="1334"/>
    </row>
    <row r="42481" spans="1:12" ht="24" customHeight="1">
      <c r="A42481" s="1355"/>
      <c r="B42481" s="1355"/>
      <c r="C42481" s="1433"/>
      <c r="E42481" s="1433"/>
      <c r="K42481" s="1433"/>
      <c r="L42481" s="1334"/>
    </row>
    <row r="42482" spans="1:12" ht="24" customHeight="1">
      <c r="A42482" s="1355"/>
      <c r="B42482" s="1355"/>
      <c r="C42482" s="1433"/>
      <c r="E42482" s="1433"/>
      <c r="K42482" s="1433"/>
      <c r="L42482" s="1334"/>
    </row>
    <row r="42483" spans="1:12" ht="24" customHeight="1">
      <c r="A42483" s="1355"/>
      <c r="B42483" s="1355"/>
      <c r="C42483" s="1433"/>
      <c r="E42483" s="1433"/>
      <c r="K42483" s="1433"/>
      <c r="L42483" s="1334"/>
    </row>
    <row r="42484" spans="1:12" ht="24" customHeight="1">
      <c r="A42484" s="1355"/>
      <c r="B42484" s="1355"/>
      <c r="C42484" s="1433"/>
      <c r="E42484" s="1433"/>
      <c r="K42484" s="1433"/>
      <c r="L42484" s="1334"/>
    </row>
    <row r="42485" spans="1:12" ht="24" customHeight="1">
      <c r="A42485" s="1355"/>
      <c r="B42485" s="1355"/>
      <c r="C42485" s="1433"/>
      <c r="E42485" s="1433"/>
      <c r="K42485" s="1433"/>
      <c r="L42485" s="1334"/>
    </row>
    <row r="42486" spans="1:12" ht="24" customHeight="1">
      <c r="A42486" s="1355"/>
      <c r="B42486" s="1355"/>
      <c r="C42486" s="1433"/>
      <c r="E42486" s="1433"/>
      <c r="K42486" s="1433"/>
      <c r="L42486" s="1334"/>
    </row>
    <row r="42487" spans="1:12" ht="24" customHeight="1">
      <c r="A42487" s="1355"/>
      <c r="B42487" s="1355"/>
      <c r="C42487" s="1433"/>
      <c r="E42487" s="1433"/>
      <c r="K42487" s="1433"/>
      <c r="L42487" s="1334"/>
    </row>
    <row r="42488" spans="1:12" ht="24" customHeight="1">
      <c r="A42488" s="1355"/>
      <c r="B42488" s="1355"/>
      <c r="C42488" s="1433"/>
      <c r="E42488" s="1433"/>
      <c r="K42488" s="1433"/>
      <c r="L42488" s="1334"/>
    </row>
    <row r="42489" spans="1:12" ht="24" customHeight="1">
      <c r="A42489" s="1355"/>
      <c r="B42489" s="1355"/>
      <c r="C42489" s="1433"/>
      <c r="E42489" s="1433"/>
      <c r="K42489" s="1433"/>
      <c r="L42489" s="1334"/>
    </row>
    <row r="42490" spans="1:12" ht="24" customHeight="1">
      <c r="A42490" s="1355"/>
      <c r="B42490" s="1355"/>
      <c r="C42490" s="1433"/>
      <c r="E42490" s="1433"/>
      <c r="K42490" s="1433"/>
      <c r="L42490" s="1334"/>
    </row>
    <row r="42491" spans="1:12" ht="24" customHeight="1">
      <c r="A42491" s="1355"/>
      <c r="B42491" s="1355"/>
      <c r="C42491" s="1433"/>
      <c r="E42491" s="1433"/>
      <c r="K42491" s="1433"/>
      <c r="L42491" s="1334"/>
    </row>
    <row r="42492" spans="1:12" ht="24" customHeight="1">
      <c r="A42492" s="1355"/>
      <c r="B42492" s="1355"/>
      <c r="C42492" s="1433"/>
      <c r="E42492" s="1433"/>
      <c r="K42492" s="1433"/>
      <c r="L42492" s="1334"/>
    </row>
    <row r="42493" spans="1:12" ht="24" customHeight="1">
      <c r="A42493" s="1355"/>
      <c r="B42493" s="1355"/>
      <c r="C42493" s="1433"/>
      <c r="E42493" s="1433"/>
      <c r="K42493" s="1433"/>
      <c r="L42493" s="1334"/>
    </row>
    <row r="42494" spans="1:12" ht="24" customHeight="1">
      <c r="A42494" s="1355"/>
      <c r="B42494" s="1355"/>
      <c r="C42494" s="1433"/>
      <c r="E42494" s="1433"/>
      <c r="K42494" s="1433"/>
      <c r="L42494" s="1334"/>
    </row>
    <row r="42495" spans="1:12" ht="24" customHeight="1">
      <c r="A42495" s="1355"/>
      <c r="B42495" s="1355"/>
      <c r="C42495" s="1433"/>
      <c r="E42495" s="1433"/>
      <c r="K42495" s="1433"/>
      <c r="L42495" s="1334"/>
    </row>
    <row r="42496" spans="1:12" ht="24" customHeight="1">
      <c r="A42496" s="1355"/>
      <c r="B42496" s="1355"/>
      <c r="C42496" s="1433"/>
      <c r="E42496" s="1433"/>
      <c r="K42496" s="1433"/>
      <c r="L42496" s="1334"/>
    </row>
    <row r="42497" spans="1:12" ht="24" customHeight="1">
      <c r="A42497" s="1355"/>
      <c r="B42497" s="1355"/>
      <c r="C42497" s="1433"/>
      <c r="E42497" s="1433"/>
      <c r="K42497" s="1433"/>
      <c r="L42497" s="1334"/>
    </row>
    <row r="42498" spans="1:12" ht="24" customHeight="1">
      <c r="A42498" s="1355"/>
      <c r="B42498" s="1355"/>
      <c r="C42498" s="1433"/>
      <c r="E42498" s="1433"/>
      <c r="K42498" s="1433"/>
      <c r="L42498" s="1334"/>
    </row>
    <row r="42499" spans="1:12" ht="24" customHeight="1">
      <c r="A42499" s="1355"/>
      <c r="B42499" s="1355"/>
      <c r="C42499" s="1433"/>
      <c r="E42499" s="1433"/>
      <c r="K42499" s="1433"/>
      <c r="L42499" s="1334"/>
    </row>
    <row r="42500" spans="1:12" ht="24" customHeight="1">
      <c r="A42500" s="1355"/>
      <c r="B42500" s="1355"/>
      <c r="C42500" s="1433"/>
      <c r="E42500" s="1433"/>
      <c r="K42500" s="1433"/>
      <c r="L42500" s="1334"/>
    </row>
    <row r="42501" spans="1:12" ht="24" customHeight="1">
      <c r="A42501" s="1355"/>
      <c r="B42501" s="1355"/>
      <c r="C42501" s="1433"/>
      <c r="E42501" s="1433"/>
      <c r="K42501" s="1433"/>
      <c r="L42501" s="1334"/>
    </row>
    <row r="42502" spans="1:12" ht="24" customHeight="1">
      <c r="A42502" s="1355"/>
      <c r="B42502" s="1355"/>
      <c r="C42502" s="1433"/>
      <c r="E42502" s="1433"/>
      <c r="K42502" s="1433"/>
      <c r="L42502" s="1334"/>
    </row>
    <row r="42503" spans="1:12" ht="24" customHeight="1">
      <c r="A42503" s="1355"/>
      <c r="B42503" s="1355"/>
      <c r="C42503" s="1433"/>
      <c r="E42503" s="1433"/>
      <c r="K42503" s="1433"/>
      <c r="L42503" s="1334"/>
    </row>
    <row r="42504" spans="1:12" ht="24" customHeight="1">
      <c r="A42504" s="1355"/>
      <c r="B42504" s="1355"/>
      <c r="C42504" s="1433"/>
      <c r="E42504" s="1433"/>
      <c r="K42504" s="1433"/>
      <c r="L42504" s="1334"/>
    </row>
    <row r="42505" spans="1:12" ht="24" customHeight="1">
      <c r="A42505" s="1355"/>
      <c r="B42505" s="1355"/>
      <c r="C42505" s="1433"/>
      <c r="E42505" s="1433"/>
      <c r="K42505" s="1433"/>
      <c r="L42505" s="1334"/>
    </row>
    <row r="42506" spans="1:12" ht="24" customHeight="1">
      <c r="A42506" s="1355"/>
      <c r="B42506" s="1355"/>
      <c r="C42506" s="1433"/>
      <c r="E42506" s="1433"/>
      <c r="K42506" s="1433"/>
      <c r="L42506" s="1334"/>
    </row>
    <row r="42507" spans="1:12" ht="24" customHeight="1">
      <c r="A42507" s="1355"/>
      <c r="B42507" s="1355"/>
      <c r="C42507" s="1433"/>
      <c r="E42507" s="1433"/>
      <c r="K42507" s="1433"/>
      <c r="L42507" s="1334"/>
    </row>
    <row r="42508" spans="1:12" ht="24" customHeight="1">
      <c r="A42508" s="1355"/>
      <c r="B42508" s="1355"/>
      <c r="C42508" s="1433"/>
      <c r="E42508" s="1433"/>
      <c r="K42508" s="1433"/>
      <c r="L42508" s="1334"/>
    </row>
    <row r="42509" spans="1:12" ht="24" customHeight="1">
      <c r="A42509" s="1355"/>
      <c r="B42509" s="1355"/>
      <c r="C42509" s="1433"/>
      <c r="E42509" s="1433"/>
      <c r="K42509" s="1433"/>
      <c r="L42509" s="1334"/>
    </row>
    <row r="42510" spans="1:12" ht="24" customHeight="1">
      <c r="A42510" s="1355"/>
      <c r="B42510" s="1355"/>
      <c r="C42510" s="1433"/>
      <c r="E42510" s="1433"/>
      <c r="K42510" s="1433"/>
      <c r="L42510" s="1334"/>
    </row>
    <row r="42511" spans="1:12" ht="24" customHeight="1">
      <c r="A42511" s="1355"/>
      <c r="B42511" s="1355"/>
      <c r="C42511" s="1433"/>
      <c r="E42511" s="1433"/>
      <c r="K42511" s="1433"/>
      <c r="L42511" s="1334"/>
    </row>
    <row r="42512" spans="1:12" ht="24" customHeight="1">
      <c r="A42512" s="1355"/>
      <c r="B42512" s="1355"/>
      <c r="C42512" s="1433"/>
      <c r="E42512" s="1433"/>
      <c r="K42512" s="1433"/>
      <c r="L42512" s="1334"/>
    </row>
    <row r="42513" spans="1:12" ht="24" customHeight="1">
      <c r="A42513" s="1355"/>
      <c r="B42513" s="1355"/>
      <c r="C42513" s="1433"/>
      <c r="E42513" s="1433"/>
      <c r="K42513" s="1433"/>
      <c r="L42513" s="1334"/>
    </row>
    <row r="42514" spans="1:12" ht="24" customHeight="1">
      <c r="A42514" s="1355"/>
      <c r="B42514" s="1355"/>
      <c r="C42514" s="1433"/>
      <c r="E42514" s="1433"/>
      <c r="K42514" s="1433"/>
      <c r="L42514" s="1334"/>
    </row>
    <row r="42515" spans="1:12" ht="24" customHeight="1">
      <c r="A42515" s="1355"/>
      <c r="B42515" s="1355"/>
      <c r="C42515" s="1433"/>
      <c r="E42515" s="1433"/>
      <c r="K42515" s="1433"/>
      <c r="L42515" s="1334"/>
    </row>
    <row r="42516" spans="1:12" ht="24" customHeight="1">
      <c r="A42516" s="1355"/>
      <c r="B42516" s="1355"/>
      <c r="C42516" s="1433"/>
      <c r="E42516" s="1433"/>
      <c r="K42516" s="1433"/>
      <c r="L42516" s="1334"/>
    </row>
    <row r="42517" spans="1:12" ht="24" customHeight="1">
      <c r="A42517" s="1355"/>
      <c r="B42517" s="1355"/>
      <c r="C42517" s="1433"/>
      <c r="E42517" s="1433"/>
      <c r="K42517" s="1433"/>
      <c r="L42517" s="1334"/>
    </row>
    <row r="42518" spans="1:12" ht="24" customHeight="1">
      <c r="A42518" s="1355"/>
      <c r="B42518" s="1355"/>
      <c r="C42518" s="1433"/>
      <c r="E42518" s="1433"/>
      <c r="K42518" s="1433"/>
      <c r="L42518" s="1334"/>
    </row>
    <row r="42519" spans="1:12" ht="24" customHeight="1">
      <c r="A42519" s="1355"/>
      <c r="B42519" s="1355"/>
      <c r="C42519" s="1433"/>
      <c r="E42519" s="1433"/>
      <c r="K42519" s="1433"/>
      <c r="L42519" s="1334"/>
    </row>
    <row r="42520" spans="1:12" ht="24" customHeight="1">
      <c r="A42520" s="1355"/>
      <c r="B42520" s="1355"/>
      <c r="C42520" s="1433"/>
      <c r="E42520" s="1433"/>
      <c r="K42520" s="1433"/>
      <c r="L42520" s="1334"/>
    </row>
    <row r="42521" spans="1:12" ht="24" customHeight="1">
      <c r="A42521" s="1355"/>
      <c r="B42521" s="1355"/>
      <c r="C42521" s="1433"/>
      <c r="E42521" s="1433"/>
      <c r="K42521" s="1433"/>
      <c r="L42521" s="1334"/>
    </row>
    <row r="42522" spans="1:12" ht="24" customHeight="1">
      <c r="A42522" s="1355"/>
      <c r="B42522" s="1355"/>
      <c r="C42522" s="1433"/>
      <c r="E42522" s="1433"/>
      <c r="K42522" s="1433"/>
      <c r="L42522" s="1334"/>
    </row>
    <row r="42523" spans="1:12" ht="24" customHeight="1">
      <c r="A42523" s="1355"/>
      <c r="B42523" s="1355"/>
      <c r="C42523" s="1433"/>
      <c r="E42523" s="1433"/>
      <c r="K42523" s="1433"/>
      <c r="L42523" s="1334"/>
    </row>
    <row r="42524" spans="1:12" ht="24" customHeight="1">
      <c r="A42524" s="1355"/>
      <c r="B42524" s="1355"/>
      <c r="C42524" s="1433"/>
      <c r="E42524" s="1433"/>
      <c r="K42524" s="1433"/>
      <c r="L42524" s="1334"/>
    </row>
    <row r="42525" spans="1:12" ht="24" customHeight="1">
      <c r="A42525" s="1355"/>
      <c r="B42525" s="1355"/>
      <c r="C42525" s="1433"/>
      <c r="E42525" s="1433"/>
      <c r="K42525" s="1433"/>
      <c r="L42525" s="1334"/>
    </row>
    <row r="42526" spans="1:12" ht="24" customHeight="1">
      <c r="A42526" s="1355"/>
      <c r="B42526" s="1355"/>
      <c r="C42526" s="1433"/>
      <c r="E42526" s="1433"/>
      <c r="K42526" s="1433"/>
      <c r="L42526" s="1334"/>
    </row>
    <row r="42527" spans="1:12" ht="24" customHeight="1">
      <c r="A42527" s="1355"/>
      <c r="B42527" s="1355"/>
      <c r="C42527" s="1433"/>
      <c r="E42527" s="1433"/>
      <c r="K42527" s="1433"/>
      <c r="L42527" s="1334"/>
    </row>
    <row r="42528" spans="1:12" ht="24" customHeight="1">
      <c r="A42528" s="1355"/>
      <c r="B42528" s="1355"/>
      <c r="C42528" s="1433"/>
      <c r="E42528" s="1433"/>
      <c r="K42528" s="1433"/>
      <c r="L42528" s="1334"/>
    </row>
    <row r="42529" spans="1:12" ht="24" customHeight="1">
      <c r="A42529" s="1355"/>
      <c r="B42529" s="1355"/>
      <c r="C42529" s="1433"/>
      <c r="E42529" s="1433"/>
      <c r="K42529" s="1433"/>
      <c r="L42529" s="1334"/>
    </row>
    <row r="42530" spans="1:12" ht="24" customHeight="1">
      <c r="A42530" s="1355"/>
      <c r="B42530" s="1355"/>
      <c r="C42530" s="1433"/>
      <c r="E42530" s="1433"/>
      <c r="K42530" s="1433"/>
      <c r="L42530" s="1334"/>
    </row>
    <row r="42531" spans="1:12" ht="24" customHeight="1">
      <c r="A42531" s="1355"/>
      <c r="B42531" s="1355"/>
      <c r="C42531" s="1433"/>
      <c r="E42531" s="1433"/>
      <c r="K42531" s="1433"/>
      <c r="L42531" s="1334"/>
    </row>
    <row r="42532" spans="1:12" ht="24" customHeight="1">
      <c r="A42532" s="1355"/>
      <c r="B42532" s="1355"/>
      <c r="C42532" s="1433"/>
      <c r="E42532" s="1433"/>
      <c r="K42532" s="1433"/>
      <c r="L42532" s="1334"/>
    </row>
    <row r="42533" spans="1:12" ht="24" customHeight="1">
      <c r="A42533" s="1355"/>
      <c r="B42533" s="1355"/>
      <c r="C42533" s="1433"/>
      <c r="E42533" s="1433"/>
      <c r="K42533" s="1433"/>
      <c r="L42533" s="1334"/>
    </row>
    <row r="42534" spans="1:12" ht="24" customHeight="1">
      <c r="A42534" s="1355"/>
      <c r="B42534" s="1355"/>
      <c r="C42534" s="1433"/>
      <c r="E42534" s="1433"/>
      <c r="K42534" s="1433"/>
      <c r="L42534" s="1334"/>
    </row>
    <row r="42535" spans="1:12" ht="24" customHeight="1">
      <c r="A42535" s="1355"/>
      <c r="B42535" s="1355"/>
      <c r="C42535" s="1433"/>
      <c r="E42535" s="1433"/>
      <c r="K42535" s="1433"/>
      <c r="L42535" s="1334"/>
    </row>
    <row r="42536" spans="1:12" ht="24" customHeight="1">
      <c r="A42536" s="1355"/>
      <c r="B42536" s="1355"/>
      <c r="C42536" s="1433"/>
      <c r="E42536" s="1433"/>
      <c r="K42536" s="1433"/>
      <c r="L42536" s="1334"/>
    </row>
    <row r="42537" spans="1:12" ht="24" customHeight="1">
      <c r="A42537" s="1355"/>
      <c r="B42537" s="1355"/>
      <c r="C42537" s="1433"/>
      <c r="E42537" s="1433"/>
      <c r="K42537" s="1433"/>
      <c r="L42537" s="1334"/>
    </row>
    <row r="42538" spans="1:12" ht="24" customHeight="1">
      <c r="A42538" s="1355"/>
      <c r="B42538" s="1355"/>
      <c r="C42538" s="1433"/>
      <c r="E42538" s="1433"/>
      <c r="K42538" s="1433"/>
      <c r="L42538" s="1334"/>
    </row>
    <row r="42539" spans="1:12" ht="24" customHeight="1">
      <c r="A42539" s="1355"/>
      <c r="B42539" s="1355"/>
      <c r="C42539" s="1433"/>
      <c r="E42539" s="1433"/>
      <c r="K42539" s="1433"/>
      <c r="L42539" s="1334"/>
    </row>
    <row r="42540" spans="1:12" ht="24" customHeight="1">
      <c r="A42540" s="1355"/>
      <c r="B42540" s="1355"/>
      <c r="C42540" s="1433"/>
      <c r="E42540" s="1433"/>
      <c r="K42540" s="1433"/>
      <c r="L42540" s="1334"/>
    </row>
    <row r="42541" spans="1:12" ht="24" customHeight="1">
      <c r="A42541" s="1355"/>
      <c r="B42541" s="1355"/>
      <c r="C42541" s="1433"/>
      <c r="E42541" s="1433"/>
      <c r="K42541" s="1433"/>
      <c r="L42541" s="1334"/>
    </row>
    <row r="42542" spans="1:12" ht="24" customHeight="1">
      <c r="A42542" s="1355"/>
      <c r="B42542" s="1355"/>
      <c r="C42542" s="1433"/>
      <c r="E42542" s="1433"/>
      <c r="K42542" s="1433"/>
      <c r="L42542" s="1334"/>
    </row>
    <row r="42543" spans="1:12" ht="24" customHeight="1">
      <c r="A42543" s="1355"/>
      <c r="B42543" s="1355"/>
      <c r="C42543" s="1433"/>
      <c r="E42543" s="1433"/>
      <c r="K42543" s="1433"/>
      <c r="L42543" s="1334"/>
    </row>
    <row r="42544" spans="1:12" ht="24" customHeight="1">
      <c r="A42544" s="1355"/>
      <c r="B42544" s="1355"/>
      <c r="C42544" s="1433"/>
      <c r="E42544" s="1433"/>
      <c r="K42544" s="1433"/>
      <c r="L42544" s="1334"/>
    </row>
    <row r="42545" spans="1:12" ht="24" customHeight="1">
      <c r="A42545" s="1355"/>
      <c r="B42545" s="1355"/>
      <c r="C42545" s="1433"/>
      <c r="E42545" s="1433"/>
      <c r="K42545" s="1433"/>
      <c r="L42545" s="1334"/>
    </row>
    <row r="42546" spans="1:12" ht="24" customHeight="1">
      <c r="A42546" s="1355"/>
      <c r="B42546" s="1355"/>
      <c r="C42546" s="1433"/>
      <c r="E42546" s="1433"/>
      <c r="K42546" s="1433"/>
      <c r="L42546" s="1334"/>
    </row>
    <row r="42547" spans="1:12" ht="24" customHeight="1">
      <c r="A42547" s="1355"/>
      <c r="B42547" s="1355"/>
      <c r="C42547" s="1433"/>
      <c r="E42547" s="1433"/>
      <c r="K42547" s="1433"/>
      <c r="L42547" s="1334"/>
    </row>
    <row r="42548" spans="1:12" ht="24" customHeight="1">
      <c r="A42548" s="1355"/>
      <c r="B42548" s="1355"/>
      <c r="C42548" s="1433"/>
      <c r="E42548" s="1433"/>
      <c r="K42548" s="1433"/>
      <c r="L42548" s="1334"/>
    </row>
    <row r="42549" spans="1:12" ht="24" customHeight="1">
      <c r="A42549" s="1355"/>
      <c r="B42549" s="1355"/>
      <c r="C42549" s="1433"/>
      <c r="E42549" s="1433"/>
      <c r="K42549" s="1433"/>
      <c r="L42549" s="1334"/>
    </row>
    <row r="42550" spans="1:12" ht="24" customHeight="1">
      <c r="A42550" s="1355"/>
      <c r="B42550" s="1355"/>
      <c r="C42550" s="1433"/>
      <c r="E42550" s="1433"/>
      <c r="K42550" s="1433"/>
      <c r="L42550" s="1334"/>
    </row>
    <row r="42551" spans="1:12" ht="24" customHeight="1">
      <c r="A42551" s="1355"/>
      <c r="B42551" s="1355"/>
      <c r="C42551" s="1433"/>
      <c r="E42551" s="1433"/>
      <c r="K42551" s="1433"/>
      <c r="L42551" s="1334"/>
    </row>
    <row r="42552" spans="1:12" ht="24" customHeight="1">
      <c r="A42552" s="1355"/>
      <c r="B42552" s="1355"/>
      <c r="C42552" s="1433"/>
      <c r="E42552" s="1433"/>
      <c r="K42552" s="1433"/>
      <c r="L42552" s="1334"/>
    </row>
    <row r="42553" spans="1:12" ht="24" customHeight="1">
      <c r="A42553" s="1355"/>
      <c r="B42553" s="1355"/>
      <c r="C42553" s="1433"/>
      <c r="E42553" s="1433"/>
      <c r="K42553" s="1433"/>
      <c r="L42553" s="1334"/>
    </row>
    <row r="42554" spans="1:12" ht="24" customHeight="1">
      <c r="A42554" s="1355"/>
      <c r="B42554" s="1355"/>
      <c r="C42554" s="1433"/>
      <c r="E42554" s="1433"/>
      <c r="K42554" s="1433"/>
      <c r="L42554" s="1334"/>
    </row>
    <row r="42555" spans="1:12" ht="24" customHeight="1">
      <c r="A42555" s="1355"/>
      <c r="B42555" s="1355"/>
      <c r="C42555" s="1433"/>
      <c r="E42555" s="1433"/>
      <c r="K42555" s="1433"/>
      <c r="L42555" s="1334"/>
    </row>
    <row r="42556" spans="1:12" ht="24" customHeight="1">
      <c r="A42556" s="1355"/>
      <c r="B42556" s="1355"/>
      <c r="C42556" s="1433"/>
      <c r="E42556" s="1433"/>
      <c r="K42556" s="1433"/>
      <c r="L42556" s="1334"/>
    </row>
    <row r="42557" spans="1:12" ht="24" customHeight="1">
      <c r="A42557" s="1355"/>
      <c r="B42557" s="1355"/>
      <c r="C42557" s="1433"/>
      <c r="E42557" s="1433"/>
      <c r="K42557" s="1433"/>
      <c r="L42557" s="1334"/>
    </row>
    <row r="42558" spans="1:12" ht="24" customHeight="1">
      <c r="A42558" s="1355"/>
      <c r="B42558" s="1355"/>
      <c r="C42558" s="1433"/>
      <c r="E42558" s="1433"/>
      <c r="K42558" s="1433"/>
      <c r="L42558" s="1334"/>
    </row>
    <row r="42559" spans="1:12" ht="24" customHeight="1">
      <c r="A42559" s="1355"/>
      <c r="B42559" s="1355"/>
      <c r="C42559" s="1433"/>
      <c r="E42559" s="1433"/>
      <c r="K42559" s="1433"/>
      <c r="L42559" s="1334"/>
    </row>
    <row r="42560" spans="1:12" ht="24" customHeight="1">
      <c r="A42560" s="1355"/>
      <c r="B42560" s="1355"/>
      <c r="C42560" s="1433"/>
      <c r="E42560" s="1433"/>
      <c r="K42560" s="1433"/>
      <c r="L42560" s="1334"/>
    </row>
    <row r="42561" spans="1:12" ht="24" customHeight="1">
      <c r="A42561" s="1355"/>
      <c r="B42561" s="1355"/>
      <c r="C42561" s="1433"/>
      <c r="E42561" s="1433"/>
      <c r="K42561" s="1433"/>
      <c r="L42561" s="1334"/>
    </row>
    <row r="42562" spans="1:12" ht="24" customHeight="1">
      <c r="A42562" s="1355"/>
      <c r="B42562" s="1355"/>
      <c r="C42562" s="1433"/>
      <c r="E42562" s="1433"/>
      <c r="K42562" s="1433"/>
      <c r="L42562" s="1334"/>
    </row>
    <row r="42563" spans="1:12" ht="24" customHeight="1">
      <c r="A42563" s="1355"/>
      <c r="B42563" s="1355"/>
      <c r="C42563" s="1433"/>
      <c r="E42563" s="1433"/>
      <c r="K42563" s="1433"/>
      <c r="L42563" s="1334"/>
    </row>
    <row r="42564" spans="1:12" ht="24" customHeight="1">
      <c r="A42564" s="1355"/>
      <c r="B42564" s="1355"/>
      <c r="C42564" s="1433"/>
      <c r="E42564" s="1433"/>
      <c r="K42564" s="1433"/>
      <c r="L42564" s="1334"/>
    </row>
    <row r="42565" spans="1:12" ht="24" customHeight="1">
      <c r="A42565" s="1355"/>
      <c r="B42565" s="1355"/>
      <c r="C42565" s="1433"/>
      <c r="E42565" s="1433"/>
      <c r="K42565" s="1433"/>
      <c r="L42565" s="1334"/>
    </row>
    <row r="42566" spans="1:12" ht="24" customHeight="1">
      <c r="A42566" s="1355"/>
      <c r="B42566" s="1355"/>
      <c r="C42566" s="1433"/>
      <c r="E42566" s="1433"/>
      <c r="K42566" s="1433"/>
      <c r="L42566" s="1334"/>
    </row>
    <row r="42567" spans="1:12" ht="24" customHeight="1">
      <c r="A42567" s="1355"/>
      <c r="B42567" s="1355"/>
      <c r="C42567" s="1433"/>
      <c r="E42567" s="1433"/>
      <c r="K42567" s="1433"/>
      <c r="L42567" s="1334"/>
    </row>
    <row r="42568" spans="1:12" ht="24" customHeight="1">
      <c r="A42568" s="1355"/>
      <c r="B42568" s="1355"/>
      <c r="C42568" s="1433"/>
      <c r="E42568" s="1433"/>
      <c r="K42568" s="1433"/>
      <c r="L42568" s="1334"/>
    </row>
    <row r="42569" spans="1:12" ht="24" customHeight="1">
      <c r="A42569" s="1355"/>
      <c r="B42569" s="1355"/>
      <c r="C42569" s="1433"/>
      <c r="E42569" s="1433"/>
      <c r="K42569" s="1433"/>
      <c r="L42569" s="1334"/>
    </row>
    <row r="42570" spans="1:12" ht="24" customHeight="1">
      <c r="A42570" s="1355"/>
      <c r="B42570" s="1355"/>
      <c r="C42570" s="1433"/>
      <c r="E42570" s="1433"/>
      <c r="K42570" s="1433"/>
      <c r="L42570" s="1334"/>
    </row>
    <row r="42571" spans="1:12" ht="24" customHeight="1">
      <c r="A42571" s="1355"/>
      <c r="B42571" s="1355"/>
      <c r="C42571" s="1433"/>
      <c r="E42571" s="1433"/>
      <c r="K42571" s="1433"/>
      <c r="L42571" s="1334"/>
    </row>
    <row r="42572" spans="1:12" ht="24" customHeight="1">
      <c r="A42572" s="1355"/>
      <c r="B42572" s="1355"/>
      <c r="C42572" s="1433"/>
      <c r="E42572" s="1433"/>
      <c r="K42572" s="1433"/>
      <c r="L42572" s="1334"/>
    </row>
    <row r="42573" spans="1:12" ht="24" customHeight="1">
      <c r="A42573" s="1355"/>
      <c r="B42573" s="1355"/>
      <c r="C42573" s="1433"/>
      <c r="E42573" s="1433"/>
      <c r="K42573" s="1433"/>
      <c r="L42573" s="1334"/>
    </row>
    <row r="42574" spans="1:12" ht="24" customHeight="1">
      <c r="A42574" s="1355"/>
      <c r="B42574" s="1355"/>
      <c r="C42574" s="1433"/>
      <c r="E42574" s="1433"/>
      <c r="K42574" s="1433"/>
      <c r="L42574" s="1334"/>
    </row>
    <row r="42575" spans="1:12" ht="24" customHeight="1">
      <c r="A42575" s="1355"/>
      <c r="B42575" s="1355"/>
      <c r="C42575" s="1433"/>
      <c r="E42575" s="1433"/>
      <c r="K42575" s="1433"/>
      <c r="L42575" s="1334"/>
    </row>
    <row r="42576" spans="1:12" ht="24" customHeight="1">
      <c r="A42576" s="1355"/>
      <c r="B42576" s="1355"/>
      <c r="C42576" s="1433"/>
      <c r="E42576" s="1433"/>
      <c r="K42576" s="1433"/>
      <c r="L42576" s="1334"/>
    </row>
    <row r="42577" spans="1:12" ht="24" customHeight="1">
      <c r="A42577" s="1355"/>
      <c r="B42577" s="1355"/>
      <c r="C42577" s="1433"/>
      <c r="E42577" s="1433"/>
      <c r="K42577" s="1433"/>
      <c r="L42577" s="1334"/>
    </row>
    <row r="42578" spans="1:12" ht="24" customHeight="1">
      <c r="A42578" s="1355"/>
      <c r="B42578" s="1355"/>
      <c r="C42578" s="1433"/>
      <c r="E42578" s="1433"/>
      <c r="K42578" s="1433"/>
      <c r="L42578" s="1334"/>
    </row>
    <row r="42579" spans="1:12" ht="24" customHeight="1">
      <c r="A42579" s="1355"/>
      <c r="B42579" s="1355"/>
      <c r="C42579" s="1433"/>
      <c r="E42579" s="1433"/>
      <c r="K42579" s="1433"/>
      <c r="L42579" s="1334"/>
    </row>
    <row r="42580" spans="1:12" ht="24" customHeight="1">
      <c r="A42580" s="1355"/>
      <c r="B42580" s="1355"/>
      <c r="C42580" s="1433"/>
      <c r="E42580" s="1433"/>
      <c r="K42580" s="1433"/>
      <c r="L42580" s="1334"/>
    </row>
    <row r="42581" spans="1:12" ht="24" customHeight="1">
      <c r="A42581" s="1355"/>
      <c r="B42581" s="1355"/>
      <c r="C42581" s="1433"/>
      <c r="E42581" s="1433"/>
      <c r="K42581" s="1433"/>
      <c r="L42581" s="1334"/>
    </row>
    <row r="42582" spans="1:12" ht="24" customHeight="1">
      <c r="A42582" s="1355"/>
      <c r="B42582" s="1355"/>
      <c r="C42582" s="1433"/>
      <c r="E42582" s="1433"/>
      <c r="K42582" s="1433"/>
      <c r="L42582" s="1334"/>
    </row>
    <row r="42583" spans="1:12" ht="24" customHeight="1">
      <c r="A42583" s="1355"/>
      <c r="B42583" s="1355"/>
      <c r="C42583" s="1433"/>
      <c r="E42583" s="1433"/>
      <c r="K42583" s="1433"/>
      <c r="L42583" s="1334"/>
    </row>
    <row r="42584" spans="1:12" ht="24" customHeight="1">
      <c r="A42584" s="1355"/>
      <c r="B42584" s="1355"/>
      <c r="C42584" s="1433"/>
      <c r="E42584" s="1433"/>
      <c r="K42584" s="1433"/>
      <c r="L42584" s="1334"/>
    </row>
    <row r="42585" spans="1:12" ht="24" customHeight="1">
      <c r="A42585" s="1355"/>
      <c r="B42585" s="1355"/>
      <c r="C42585" s="1433"/>
      <c r="E42585" s="1433"/>
      <c r="K42585" s="1433"/>
      <c r="L42585" s="1334"/>
    </row>
    <row r="42586" spans="1:12" ht="24" customHeight="1">
      <c r="A42586" s="1355"/>
      <c r="B42586" s="1355"/>
      <c r="C42586" s="1433"/>
      <c r="E42586" s="1433"/>
      <c r="K42586" s="1433"/>
      <c r="L42586" s="1334"/>
    </row>
    <row r="42587" spans="1:12" ht="24" customHeight="1">
      <c r="A42587" s="1355"/>
      <c r="B42587" s="1355"/>
      <c r="C42587" s="1433"/>
      <c r="E42587" s="1433"/>
      <c r="K42587" s="1433"/>
      <c r="L42587" s="1334"/>
    </row>
    <row r="42588" spans="1:12" ht="24" customHeight="1">
      <c r="A42588" s="1355"/>
      <c r="B42588" s="1355"/>
      <c r="C42588" s="1433"/>
      <c r="E42588" s="1433"/>
      <c r="K42588" s="1433"/>
      <c r="L42588" s="1334"/>
    </row>
    <row r="42589" spans="1:12" ht="24" customHeight="1">
      <c r="A42589" s="1355"/>
      <c r="B42589" s="1355"/>
      <c r="C42589" s="1433"/>
      <c r="E42589" s="1433"/>
      <c r="K42589" s="1433"/>
      <c r="L42589" s="1334"/>
    </row>
    <row r="42590" spans="1:12" ht="24" customHeight="1">
      <c r="A42590" s="1355"/>
      <c r="B42590" s="1355"/>
      <c r="C42590" s="1433"/>
      <c r="E42590" s="1433"/>
      <c r="K42590" s="1433"/>
      <c r="L42590" s="1334"/>
    </row>
    <row r="42591" spans="1:12" ht="24" customHeight="1">
      <c r="A42591" s="1355"/>
      <c r="B42591" s="1355"/>
      <c r="C42591" s="1433"/>
      <c r="E42591" s="1433"/>
      <c r="K42591" s="1433"/>
      <c r="L42591" s="1334"/>
    </row>
    <row r="42592" spans="1:12" ht="24" customHeight="1">
      <c r="A42592" s="1355"/>
      <c r="B42592" s="1355"/>
      <c r="C42592" s="1433"/>
      <c r="E42592" s="1433"/>
      <c r="K42592" s="1433"/>
      <c r="L42592" s="1334"/>
    </row>
    <row r="42593" spans="1:12" ht="24" customHeight="1">
      <c r="A42593" s="1355"/>
      <c r="B42593" s="1355"/>
      <c r="C42593" s="1433"/>
      <c r="E42593" s="1433"/>
      <c r="K42593" s="1433"/>
      <c r="L42593" s="1334"/>
    </row>
    <row r="42594" spans="1:12" ht="24" customHeight="1">
      <c r="A42594" s="1355"/>
      <c r="B42594" s="1355"/>
      <c r="C42594" s="1433"/>
      <c r="E42594" s="1433"/>
      <c r="K42594" s="1433"/>
      <c r="L42594" s="1334"/>
    </row>
    <row r="42595" spans="1:12" ht="24" customHeight="1">
      <c r="A42595" s="1355"/>
      <c r="B42595" s="1355"/>
      <c r="C42595" s="1433"/>
      <c r="E42595" s="1433"/>
      <c r="K42595" s="1433"/>
      <c r="L42595" s="1334"/>
    </row>
    <row r="42596" spans="1:12" ht="24" customHeight="1">
      <c r="A42596" s="1355"/>
      <c r="B42596" s="1355"/>
      <c r="C42596" s="1433"/>
      <c r="E42596" s="1433"/>
      <c r="K42596" s="1433"/>
      <c r="L42596" s="1334"/>
    </row>
    <row r="42597" spans="1:12" ht="24" customHeight="1">
      <c r="A42597" s="1355"/>
      <c r="B42597" s="1355"/>
      <c r="C42597" s="1433"/>
      <c r="E42597" s="1433"/>
      <c r="K42597" s="1433"/>
      <c r="L42597" s="1334"/>
    </row>
    <row r="42598" spans="1:12" ht="24" customHeight="1">
      <c r="A42598" s="1355"/>
      <c r="B42598" s="1355"/>
      <c r="C42598" s="1433"/>
      <c r="E42598" s="1433"/>
      <c r="K42598" s="1433"/>
      <c r="L42598" s="1334"/>
    </row>
    <row r="42599" spans="1:12" ht="24" customHeight="1">
      <c r="A42599" s="1355"/>
      <c r="B42599" s="1355"/>
      <c r="C42599" s="1433"/>
      <c r="E42599" s="1433"/>
      <c r="K42599" s="1433"/>
      <c r="L42599" s="1334"/>
    </row>
    <row r="42600" spans="1:12" ht="24" customHeight="1">
      <c r="A42600" s="1355"/>
      <c r="B42600" s="1355"/>
      <c r="C42600" s="1433"/>
      <c r="E42600" s="1433"/>
      <c r="K42600" s="1433"/>
      <c r="L42600" s="1334"/>
    </row>
    <row r="42601" spans="1:12" ht="24" customHeight="1">
      <c r="A42601" s="1355"/>
      <c r="B42601" s="1355"/>
      <c r="C42601" s="1433"/>
      <c r="E42601" s="1433"/>
      <c r="K42601" s="1433"/>
      <c r="L42601" s="1334"/>
    </row>
    <row r="42602" spans="1:12" ht="24" customHeight="1">
      <c r="A42602" s="1355"/>
      <c r="B42602" s="1355"/>
      <c r="C42602" s="1433"/>
      <c r="E42602" s="1433"/>
      <c r="K42602" s="1433"/>
      <c r="L42602" s="1334"/>
    </row>
    <row r="42603" spans="1:12" ht="24" customHeight="1">
      <c r="A42603" s="1355"/>
      <c r="B42603" s="1355"/>
      <c r="C42603" s="1433"/>
      <c r="E42603" s="1433"/>
      <c r="K42603" s="1433"/>
      <c r="L42603" s="1334"/>
    </row>
    <row r="42604" spans="1:12" ht="24" customHeight="1">
      <c r="A42604" s="1355"/>
      <c r="B42604" s="1355"/>
      <c r="C42604" s="1433"/>
      <c r="E42604" s="1433"/>
      <c r="K42604" s="1433"/>
      <c r="L42604" s="1334"/>
    </row>
    <row r="42605" spans="1:12" ht="24" customHeight="1">
      <c r="A42605" s="1355"/>
      <c r="B42605" s="1355"/>
      <c r="C42605" s="1433"/>
      <c r="E42605" s="1433"/>
      <c r="K42605" s="1433"/>
      <c r="L42605" s="1334"/>
    </row>
    <row r="42606" spans="1:12" ht="24" customHeight="1">
      <c r="A42606" s="1355"/>
      <c r="B42606" s="1355"/>
      <c r="C42606" s="1433"/>
      <c r="E42606" s="1433"/>
      <c r="K42606" s="1433"/>
      <c r="L42606" s="1334"/>
    </row>
    <row r="42607" spans="1:12" ht="24" customHeight="1">
      <c r="A42607" s="1355"/>
      <c r="B42607" s="1355"/>
      <c r="C42607" s="1433"/>
      <c r="E42607" s="1433"/>
      <c r="K42607" s="1433"/>
      <c r="L42607" s="1334"/>
    </row>
    <row r="42608" spans="1:12" ht="24" customHeight="1">
      <c r="A42608" s="1355"/>
      <c r="B42608" s="1355"/>
      <c r="C42608" s="1433"/>
      <c r="E42608" s="1433"/>
      <c r="K42608" s="1433"/>
      <c r="L42608" s="1334"/>
    </row>
    <row r="42609" spans="1:12" ht="24" customHeight="1">
      <c r="A42609" s="1355"/>
      <c r="B42609" s="1355"/>
      <c r="C42609" s="1433"/>
      <c r="E42609" s="1433"/>
      <c r="K42609" s="1433"/>
      <c r="L42609" s="1334"/>
    </row>
    <row r="42610" spans="1:12" ht="24" customHeight="1">
      <c r="A42610" s="1355"/>
      <c r="B42610" s="1355"/>
      <c r="C42610" s="1433"/>
      <c r="E42610" s="1433"/>
      <c r="K42610" s="1433"/>
      <c r="L42610" s="1334"/>
    </row>
    <row r="42611" spans="1:12" ht="24" customHeight="1">
      <c r="A42611" s="1355"/>
      <c r="B42611" s="1355"/>
      <c r="C42611" s="1433"/>
      <c r="E42611" s="1433"/>
      <c r="K42611" s="1433"/>
      <c r="L42611" s="1334"/>
    </row>
    <row r="42612" spans="1:12" ht="24" customHeight="1">
      <c r="A42612" s="1355"/>
      <c r="B42612" s="1355"/>
      <c r="C42612" s="1433"/>
      <c r="E42612" s="1433"/>
      <c r="K42612" s="1433"/>
      <c r="L42612" s="1334"/>
    </row>
    <row r="42613" spans="1:12" ht="24" customHeight="1">
      <c r="A42613" s="1355"/>
      <c r="B42613" s="1355"/>
      <c r="C42613" s="1433"/>
      <c r="E42613" s="1433"/>
      <c r="K42613" s="1433"/>
      <c r="L42613" s="1334"/>
    </row>
    <row r="42614" spans="1:12" ht="24" customHeight="1">
      <c r="A42614" s="1355"/>
      <c r="B42614" s="1355"/>
      <c r="C42614" s="1433"/>
      <c r="E42614" s="1433"/>
      <c r="K42614" s="1433"/>
      <c r="L42614" s="1334"/>
    </row>
    <row r="42615" spans="1:12" ht="24" customHeight="1">
      <c r="A42615" s="1355"/>
      <c r="B42615" s="1355"/>
      <c r="C42615" s="1433"/>
      <c r="E42615" s="1433"/>
      <c r="K42615" s="1433"/>
      <c r="L42615" s="1334"/>
    </row>
    <row r="42616" spans="1:12" ht="24" customHeight="1">
      <c r="A42616" s="1355"/>
      <c r="B42616" s="1355"/>
      <c r="C42616" s="1433"/>
      <c r="E42616" s="1433"/>
      <c r="K42616" s="1433"/>
      <c r="L42616" s="1334"/>
    </row>
    <row r="42617" spans="1:12" ht="24" customHeight="1">
      <c r="A42617" s="1355"/>
      <c r="B42617" s="1355"/>
      <c r="C42617" s="1433"/>
      <c r="E42617" s="1433"/>
      <c r="K42617" s="1433"/>
      <c r="L42617" s="1334"/>
    </row>
    <row r="42618" spans="1:12" ht="24" customHeight="1">
      <c r="A42618" s="1355"/>
      <c r="B42618" s="1355"/>
      <c r="C42618" s="1433"/>
      <c r="E42618" s="1433"/>
      <c r="K42618" s="1433"/>
      <c r="L42618" s="1334"/>
    </row>
    <row r="42619" spans="1:12" ht="24" customHeight="1">
      <c r="A42619" s="1355"/>
      <c r="B42619" s="1355"/>
      <c r="C42619" s="1433"/>
      <c r="E42619" s="1433"/>
      <c r="K42619" s="1433"/>
      <c r="L42619" s="1334"/>
    </row>
    <row r="42620" spans="1:12" ht="24" customHeight="1">
      <c r="A42620" s="1355"/>
      <c r="B42620" s="1355"/>
      <c r="C42620" s="1433"/>
      <c r="E42620" s="1433"/>
      <c r="K42620" s="1433"/>
      <c r="L42620" s="1334"/>
    </row>
    <row r="42621" spans="1:12" ht="24" customHeight="1">
      <c r="A42621" s="1355"/>
      <c r="B42621" s="1355"/>
      <c r="C42621" s="1433"/>
      <c r="E42621" s="1433"/>
      <c r="K42621" s="1433"/>
      <c r="L42621" s="1334"/>
    </row>
    <row r="42622" spans="1:12" ht="24" customHeight="1">
      <c r="A42622" s="1355"/>
      <c r="B42622" s="1355"/>
      <c r="C42622" s="1433"/>
      <c r="E42622" s="1433"/>
      <c r="K42622" s="1433"/>
      <c r="L42622" s="1334"/>
    </row>
    <row r="42623" spans="1:12" ht="24" customHeight="1">
      <c r="A42623" s="1355"/>
      <c r="B42623" s="1355"/>
      <c r="C42623" s="1433"/>
      <c r="E42623" s="1433"/>
      <c r="K42623" s="1433"/>
      <c r="L42623" s="1334"/>
    </row>
    <row r="42624" spans="1:12" ht="24" customHeight="1">
      <c r="A42624" s="1355"/>
      <c r="B42624" s="1355"/>
      <c r="C42624" s="1433"/>
      <c r="E42624" s="1433"/>
      <c r="K42624" s="1433"/>
      <c r="L42624" s="1334"/>
    </row>
    <row r="42625" spans="1:12" ht="24" customHeight="1">
      <c r="A42625" s="1355"/>
      <c r="B42625" s="1355"/>
      <c r="C42625" s="1433"/>
      <c r="E42625" s="1433"/>
      <c r="K42625" s="1433"/>
      <c r="L42625" s="1334"/>
    </row>
    <row r="42626" spans="1:12" ht="24" customHeight="1">
      <c r="A42626" s="1355"/>
      <c r="B42626" s="1355"/>
      <c r="C42626" s="1433"/>
      <c r="E42626" s="1433"/>
      <c r="K42626" s="1433"/>
      <c r="L42626" s="1334"/>
    </row>
    <row r="42627" spans="1:12" ht="24" customHeight="1">
      <c r="A42627" s="1355"/>
      <c r="B42627" s="1355"/>
      <c r="C42627" s="1433"/>
      <c r="E42627" s="1433"/>
      <c r="K42627" s="1433"/>
      <c r="L42627" s="1334"/>
    </row>
    <row r="42628" spans="1:12" ht="24" customHeight="1">
      <c r="A42628" s="1355"/>
      <c r="B42628" s="1355"/>
      <c r="C42628" s="1433"/>
      <c r="E42628" s="1433"/>
      <c r="K42628" s="1433"/>
      <c r="L42628" s="1334"/>
    </row>
    <row r="42629" spans="1:12" ht="24" customHeight="1">
      <c r="A42629" s="1355"/>
      <c r="B42629" s="1355"/>
      <c r="C42629" s="1433"/>
      <c r="E42629" s="1433"/>
      <c r="K42629" s="1433"/>
      <c r="L42629" s="1334"/>
    </row>
    <row r="42630" spans="1:12" ht="24" customHeight="1">
      <c r="A42630" s="1355"/>
      <c r="B42630" s="1355"/>
      <c r="C42630" s="1433"/>
      <c r="E42630" s="1433"/>
      <c r="K42630" s="1433"/>
      <c r="L42630" s="1334"/>
    </row>
    <row r="42631" spans="1:12" ht="24" customHeight="1">
      <c r="A42631" s="1355"/>
      <c r="B42631" s="1355"/>
      <c r="C42631" s="1433"/>
      <c r="E42631" s="1433"/>
      <c r="K42631" s="1433"/>
      <c r="L42631" s="1334"/>
    </row>
    <row r="42632" spans="1:12" ht="24" customHeight="1">
      <c r="A42632" s="1355"/>
      <c r="B42632" s="1355"/>
      <c r="C42632" s="1433"/>
      <c r="E42632" s="1433"/>
      <c r="K42632" s="1433"/>
      <c r="L42632" s="1334"/>
    </row>
    <row r="42633" spans="1:12" ht="24" customHeight="1">
      <c r="A42633" s="1355"/>
      <c r="B42633" s="1355"/>
      <c r="C42633" s="1433"/>
      <c r="E42633" s="1433"/>
      <c r="K42633" s="1433"/>
      <c r="L42633" s="1334"/>
    </row>
    <row r="42634" spans="1:12" ht="24" customHeight="1">
      <c r="A42634" s="1355"/>
      <c r="B42634" s="1355"/>
      <c r="C42634" s="1433"/>
      <c r="E42634" s="1433"/>
      <c r="K42634" s="1433"/>
      <c r="L42634" s="1334"/>
    </row>
    <row r="42635" spans="1:12" ht="24" customHeight="1">
      <c r="A42635" s="1355"/>
      <c r="B42635" s="1355"/>
      <c r="C42635" s="1433"/>
      <c r="E42635" s="1433"/>
      <c r="K42635" s="1433"/>
      <c r="L42635" s="1334"/>
    </row>
    <row r="42636" spans="1:12" ht="24" customHeight="1">
      <c r="A42636" s="1355"/>
      <c r="B42636" s="1355"/>
      <c r="C42636" s="1433"/>
      <c r="E42636" s="1433"/>
      <c r="K42636" s="1433"/>
      <c r="L42636" s="1334"/>
    </row>
    <row r="42637" spans="1:12" ht="24" customHeight="1">
      <c r="A42637" s="1355"/>
      <c r="B42637" s="1355"/>
      <c r="C42637" s="1433"/>
      <c r="E42637" s="1433"/>
      <c r="K42637" s="1433"/>
      <c r="L42637" s="1334"/>
    </row>
    <row r="42638" spans="1:12" ht="24" customHeight="1">
      <c r="A42638" s="1355"/>
      <c r="B42638" s="1355"/>
      <c r="C42638" s="1433"/>
      <c r="E42638" s="1433"/>
      <c r="K42638" s="1433"/>
      <c r="L42638" s="1334"/>
    </row>
    <row r="42639" spans="1:12" ht="24" customHeight="1">
      <c r="A42639" s="1355"/>
      <c r="B42639" s="1355"/>
      <c r="C42639" s="1433"/>
      <c r="E42639" s="1433"/>
      <c r="K42639" s="1433"/>
      <c r="L42639" s="1334"/>
    </row>
    <row r="42640" spans="1:12" ht="24" customHeight="1">
      <c r="A42640" s="1355"/>
      <c r="B42640" s="1355"/>
      <c r="C42640" s="1433"/>
      <c r="E42640" s="1433"/>
      <c r="K42640" s="1433"/>
      <c r="L42640" s="1334"/>
    </row>
    <row r="42641" spans="1:12" ht="24" customHeight="1">
      <c r="A42641" s="1355"/>
      <c r="B42641" s="1355"/>
      <c r="C42641" s="1433"/>
      <c r="E42641" s="1433"/>
      <c r="K42641" s="1433"/>
      <c r="L42641" s="1334"/>
    </row>
    <row r="42642" spans="1:12" ht="24" customHeight="1">
      <c r="A42642" s="1355"/>
      <c r="B42642" s="1355"/>
      <c r="C42642" s="1433"/>
      <c r="E42642" s="1433"/>
      <c r="K42642" s="1433"/>
      <c r="L42642" s="1334"/>
    </row>
    <row r="42643" spans="1:12" ht="24" customHeight="1">
      <c r="A42643" s="1355"/>
      <c r="B42643" s="1355"/>
      <c r="C42643" s="1433"/>
      <c r="E42643" s="1433"/>
      <c r="K42643" s="1433"/>
      <c r="L42643" s="1334"/>
    </row>
    <row r="42644" spans="1:12" ht="24" customHeight="1">
      <c r="A42644" s="1355"/>
      <c r="B42644" s="1355"/>
      <c r="C42644" s="1433"/>
      <c r="E42644" s="1433"/>
      <c r="K42644" s="1433"/>
      <c r="L42644" s="1334"/>
    </row>
    <row r="42645" spans="1:12" ht="24" customHeight="1">
      <c r="A42645" s="1355"/>
      <c r="B42645" s="1355"/>
      <c r="C42645" s="1433"/>
      <c r="E42645" s="1433"/>
      <c r="K42645" s="1433"/>
      <c r="L42645" s="1334"/>
    </row>
    <row r="42646" spans="1:12" ht="24" customHeight="1">
      <c r="A42646" s="1355"/>
      <c r="B42646" s="1355"/>
      <c r="C42646" s="1433"/>
      <c r="E42646" s="1433"/>
      <c r="K42646" s="1433"/>
      <c r="L42646" s="1334"/>
    </row>
    <row r="42647" spans="1:12" ht="24" customHeight="1">
      <c r="A42647" s="1355"/>
      <c r="B42647" s="1355"/>
      <c r="C42647" s="1433"/>
      <c r="E42647" s="1433"/>
      <c r="K42647" s="1433"/>
      <c r="L42647" s="1334"/>
    </row>
    <row r="42648" spans="1:12" ht="24" customHeight="1">
      <c r="A42648" s="1355"/>
      <c r="B42648" s="1355"/>
      <c r="C42648" s="1433"/>
      <c r="E42648" s="1433"/>
      <c r="K42648" s="1433"/>
      <c r="L42648" s="1334"/>
    </row>
    <row r="42649" spans="1:12" ht="24" customHeight="1">
      <c r="A42649" s="1355"/>
      <c r="B42649" s="1355"/>
      <c r="C42649" s="1433"/>
      <c r="E42649" s="1433"/>
      <c r="K42649" s="1433"/>
      <c r="L42649" s="1334"/>
    </row>
    <row r="42650" spans="1:12" ht="24" customHeight="1">
      <c r="A42650" s="1355"/>
      <c r="B42650" s="1355"/>
      <c r="C42650" s="1433"/>
      <c r="E42650" s="1433"/>
      <c r="K42650" s="1433"/>
      <c r="L42650" s="1334"/>
    </row>
    <row r="42651" spans="1:12" ht="24" customHeight="1">
      <c r="A42651" s="1355"/>
      <c r="B42651" s="1355"/>
      <c r="C42651" s="1433"/>
      <c r="E42651" s="1433"/>
      <c r="K42651" s="1433"/>
      <c r="L42651" s="1334"/>
    </row>
    <row r="42652" spans="1:12" ht="24" customHeight="1">
      <c r="A42652" s="1355"/>
      <c r="B42652" s="1355"/>
      <c r="C42652" s="1433"/>
      <c r="E42652" s="1433"/>
      <c r="K42652" s="1433"/>
      <c r="L42652" s="1334"/>
    </row>
    <row r="42653" spans="1:12" ht="24" customHeight="1">
      <c r="A42653" s="1355"/>
      <c r="B42653" s="1355"/>
      <c r="C42653" s="1433"/>
      <c r="E42653" s="1433"/>
      <c r="K42653" s="1433"/>
      <c r="L42653" s="1334"/>
    </row>
    <row r="42654" spans="1:12" ht="24" customHeight="1">
      <c r="A42654" s="1355"/>
      <c r="B42654" s="1355"/>
      <c r="C42654" s="1433"/>
      <c r="E42654" s="1433"/>
      <c r="K42654" s="1433"/>
      <c r="L42654" s="1334"/>
    </row>
    <row r="42655" spans="1:12" ht="24" customHeight="1">
      <c r="A42655" s="1355"/>
      <c r="B42655" s="1355"/>
      <c r="C42655" s="1433"/>
      <c r="E42655" s="1433"/>
      <c r="K42655" s="1433"/>
      <c r="L42655" s="1334"/>
    </row>
    <row r="42656" spans="1:12" ht="24" customHeight="1">
      <c r="A42656" s="1355"/>
      <c r="B42656" s="1355"/>
      <c r="C42656" s="1433"/>
      <c r="E42656" s="1433"/>
      <c r="K42656" s="1433"/>
      <c r="L42656" s="1334"/>
    </row>
    <row r="42657" spans="1:12" ht="24" customHeight="1">
      <c r="A42657" s="1355"/>
      <c r="B42657" s="1355"/>
      <c r="C42657" s="1433"/>
      <c r="E42657" s="1433"/>
      <c r="K42657" s="1433"/>
      <c r="L42657" s="1334"/>
    </row>
    <row r="42658" spans="1:12" ht="24" customHeight="1">
      <c r="A42658" s="1355"/>
      <c r="B42658" s="1355"/>
      <c r="C42658" s="1433"/>
      <c r="E42658" s="1433"/>
      <c r="K42658" s="1433"/>
      <c r="L42658" s="1334"/>
    </row>
    <row r="42659" spans="1:12" ht="24" customHeight="1">
      <c r="A42659" s="1355"/>
      <c r="B42659" s="1355"/>
      <c r="C42659" s="1433"/>
      <c r="E42659" s="1433"/>
      <c r="K42659" s="1433"/>
      <c r="L42659" s="1334"/>
    </row>
    <row r="42660" spans="1:12" ht="24" customHeight="1">
      <c r="A42660" s="1355"/>
      <c r="B42660" s="1355"/>
      <c r="C42660" s="1433"/>
      <c r="E42660" s="1433"/>
      <c r="K42660" s="1433"/>
      <c r="L42660" s="1334"/>
    </row>
    <row r="42661" spans="1:12" ht="24" customHeight="1">
      <c r="A42661" s="1355"/>
      <c r="B42661" s="1355"/>
      <c r="C42661" s="1433"/>
      <c r="E42661" s="1433"/>
      <c r="K42661" s="1433"/>
      <c r="L42661" s="1334"/>
    </row>
    <row r="42662" spans="1:12" ht="24" customHeight="1">
      <c r="A42662" s="1355"/>
      <c r="B42662" s="1355"/>
      <c r="C42662" s="1433"/>
      <c r="E42662" s="1433"/>
      <c r="K42662" s="1433"/>
      <c r="L42662" s="1334"/>
    </row>
    <row r="42663" spans="1:12" ht="24" customHeight="1">
      <c r="A42663" s="1355"/>
      <c r="B42663" s="1355"/>
      <c r="C42663" s="1433"/>
      <c r="E42663" s="1433"/>
      <c r="K42663" s="1433"/>
      <c r="L42663" s="1334"/>
    </row>
    <row r="42664" spans="1:12" ht="24" customHeight="1">
      <c r="A42664" s="1355"/>
      <c r="B42664" s="1355"/>
      <c r="C42664" s="1433"/>
      <c r="E42664" s="1433"/>
      <c r="K42664" s="1433"/>
      <c r="L42664" s="1334"/>
    </row>
    <row r="42665" spans="1:12" ht="24" customHeight="1">
      <c r="A42665" s="1355"/>
      <c r="B42665" s="1355"/>
      <c r="C42665" s="1433"/>
      <c r="E42665" s="1433"/>
      <c r="K42665" s="1433"/>
      <c r="L42665" s="1334"/>
    </row>
    <row r="42666" spans="1:12" ht="24" customHeight="1">
      <c r="A42666" s="1355"/>
      <c r="B42666" s="1355"/>
      <c r="C42666" s="1433"/>
      <c r="E42666" s="1433"/>
      <c r="K42666" s="1433"/>
      <c r="L42666" s="1334"/>
    </row>
    <row r="42667" spans="1:12" ht="24" customHeight="1">
      <c r="A42667" s="1355"/>
      <c r="B42667" s="1355"/>
      <c r="C42667" s="1433"/>
      <c r="E42667" s="1433"/>
      <c r="K42667" s="1433"/>
      <c r="L42667" s="1334"/>
    </row>
    <row r="42668" spans="1:12" ht="24" customHeight="1">
      <c r="A42668" s="1355"/>
      <c r="B42668" s="1355"/>
      <c r="C42668" s="1433"/>
      <c r="E42668" s="1433"/>
      <c r="K42668" s="1433"/>
      <c r="L42668" s="1334"/>
    </row>
    <row r="42669" spans="1:12" ht="24" customHeight="1">
      <c r="A42669" s="1355"/>
      <c r="B42669" s="1355"/>
      <c r="C42669" s="1433"/>
      <c r="E42669" s="1433"/>
      <c r="K42669" s="1433"/>
      <c r="L42669" s="1334"/>
    </row>
    <row r="42670" spans="1:12" ht="24" customHeight="1">
      <c r="A42670" s="1355"/>
      <c r="B42670" s="1355"/>
      <c r="C42670" s="1433"/>
      <c r="E42670" s="1433"/>
      <c r="K42670" s="1433"/>
      <c r="L42670" s="1334"/>
    </row>
    <row r="42671" spans="1:12" ht="24" customHeight="1">
      <c r="A42671" s="1355"/>
      <c r="B42671" s="1355"/>
      <c r="C42671" s="1433"/>
      <c r="E42671" s="1433"/>
      <c r="K42671" s="1433"/>
      <c r="L42671" s="1334"/>
    </row>
    <row r="42672" spans="1:12" ht="24" customHeight="1">
      <c r="A42672" s="1355"/>
      <c r="B42672" s="1355"/>
      <c r="C42672" s="1433"/>
      <c r="E42672" s="1433"/>
      <c r="K42672" s="1433"/>
      <c r="L42672" s="1334"/>
    </row>
    <row r="42673" spans="1:12" ht="24" customHeight="1">
      <c r="A42673" s="1355"/>
      <c r="B42673" s="1355"/>
      <c r="C42673" s="1433"/>
      <c r="E42673" s="1433"/>
      <c r="K42673" s="1433"/>
      <c r="L42673" s="1334"/>
    </row>
    <row r="42674" spans="1:12" ht="24" customHeight="1">
      <c r="A42674" s="1355"/>
      <c r="B42674" s="1355"/>
      <c r="C42674" s="1433"/>
      <c r="E42674" s="1433"/>
      <c r="K42674" s="1433"/>
      <c r="L42674" s="1334"/>
    </row>
    <row r="42675" spans="1:12" ht="24" customHeight="1">
      <c r="A42675" s="1355"/>
      <c r="B42675" s="1355"/>
      <c r="C42675" s="1433"/>
      <c r="E42675" s="1433"/>
      <c r="K42675" s="1433"/>
      <c r="L42675" s="1334"/>
    </row>
    <row r="42676" spans="1:12" ht="24" customHeight="1">
      <c r="A42676" s="1355"/>
      <c r="B42676" s="1355"/>
      <c r="C42676" s="1433"/>
      <c r="E42676" s="1433"/>
      <c r="K42676" s="1433"/>
      <c r="L42676" s="1334"/>
    </row>
    <row r="42677" spans="1:12" ht="24" customHeight="1">
      <c r="A42677" s="1355"/>
      <c r="B42677" s="1355"/>
      <c r="C42677" s="1433"/>
      <c r="E42677" s="1433"/>
      <c r="K42677" s="1433"/>
      <c r="L42677" s="1334"/>
    </row>
    <row r="42678" spans="1:12" ht="24" customHeight="1">
      <c r="A42678" s="1355"/>
      <c r="B42678" s="1355"/>
      <c r="C42678" s="1433"/>
      <c r="E42678" s="1433"/>
      <c r="K42678" s="1433"/>
      <c r="L42678" s="1334"/>
    </row>
    <row r="42679" spans="1:12" ht="24" customHeight="1">
      <c r="A42679" s="1355"/>
      <c r="B42679" s="1355"/>
      <c r="C42679" s="1433"/>
      <c r="E42679" s="1433"/>
      <c r="K42679" s="1433"/>
      <c r="L42679" s="1334"/>
    </row>
    <row r="42680" spans="1:12" ht="24" customHeight="1">
      <c r="A42680" s="1355"/>
      <c r="B42680" s="1355"/>
      <c r="C42680" s="1433"/>
      <c r="E42680" s="1433"/>
      <c r="K42680" s="1433"/>
      <c r="L42680" s="1334"/>
    </row>
    <row r="42681" spans="1:12" ht="24" customHeight="1">
      <c r="A42681" s="1355"/>
      <c r="B42681" s="1355"/>
      <c r="C42681" s="1433"/>
      <c r="E42681" s="1433"/>
      <c r="K42681" s="1433"/>
      <c r="L42681" s="1334"/>
    </row>
    <row r="42682" spans="1:12" ht="24" customHeight="1">
      <c r="A42682" s="1355"/>
      <c r="B42682" s="1355"/>
      <c r="C42682" s="1433"/>
      <c r="E42682" s="1433"/>
      <c r="K42682" s="1433"/>
      <c r="L42682" s="1334"/>
    </row>
    <row r="42683" spans="1:12" ht="24" customHeight="1">
      <c r="A42683" s="1355"/>
      <c r="B42683" s="1355"/>
      <c r="C42683" s="1433"/>
      <c r="E42683" s="1433"/>
      <c r="K42683" s="1433"/>
      <c r="L42683" s="1334"/>
    </row>
    <row r="42684" spans="1:12" ht="24" customHeight="1">
      <c r="A42684" s="1355"/>
      <c r="B42684" s="1355"/>
      <c r="C42684" s="1433"/>
      <c r="E42684" s="1433"/>
      <c r="K42684" s="1433"/>
      <c r="L42684" s="1334"/>
    </row>
    <row r="42685" spans="1:12" ht="24" customHeight="1">
      <c r="A42685" s="1355"/>
      <c r="B42685" s="1355"/>
      <c r="C42685" s="1433"/>
      <c r="E42685" s="1433"/>
      <c r="K42685" s="1433"/>
      <c r="L42685" s="1334"/>
    </row>
    <row r="42686" spans="1:12" ht="24" customHeight="1">
      <c r="A42686" s="1355"/>
      <c r="B42686" s="1355"/>
      <c r="C42686" s="1433"/>
      <c r="E42686" s="1433"/>
      <c r="K42686" s="1433"/>
      <c r="L42686" s="1334"/>
    </row>
    <row r="42687" spans="1:12" ht="24" customHeight="1">
      <c r="A42687" s="1355"/>
      <c r="B42687" s="1355"/>
      <c r="C42687" s="1433"/>
      <c r="E42687" s="1433"/>
      <c r="K42687" s="1433"/>
      <c r="L42687" s="1334"/>
    </row>
    <row r="42688" spans="1:12" ht="24" customHeight="1">
      <c r="A42688" s="1355"/>
      <c r="B42688" s="1355"/>
      <c r="C42688" s="1433"/>
      <c r="E42688" s="1433"/>
      <c r="K42688" s="1433"/>
      <c r="L42688" s="1334"/>
    </row>
    <row r="42689" spans="1:12" ht="24" customHeight="1">
      <c r="A42689" s="1355"/>
      <c r="B42689" s="1355"/>
      <c r="C42689" s="1433"/>
      <c r="E42689" s="1433"/>
      <c r="K42689" s="1433"/>
      <c r="L42689" s="1334"/>
    </row>
    <row r="42690" spans="1:12" ht="24" customHeight="1">
      <c r="A42690" s="1355"/>
      <c r="B42690" s="1355"/>
      <c r="C42690" s="1433"/>
      <c r="E42690" s="1433"/>
      <c r="K42690" s="1433"/>
      <c r="L42690" s="1334"/>
    </row>
    <row r="42691" spans="1:12" ht="24" customHeight="1">
      <c r="A42691" s="1355"/>
      <c r="B42691" s="1355"/>
      <c r="C42691" s="1433"/>
      <c r="E42691" s="1433"/>
      <c r="K42691" s="1433"/>
      <c r="L42691" s="1334"/>
    </row>
    <row r="42692" spans="1:12" ht="24" customHeight="1">
      <c r="A42692" s="1355"/>
      <c r="B42692" s="1355"/>
      <c r="C42692" s="1433"/>
      <c r="E42692" s="1433"/>
      <c r="K42692" s="1433"/>
      <c r="L42692" s="1334"/>
    </row>
    <row r="42693" spans="1:12" ht="24" customHeight="1">
      <c r="A42693" s="1355"/>
      <c r="B42693" s="1355"/>
      <c r="C42693" s="1433"/>
      <c r="E42693" s="1433"/>
      <c r="K42693" s="1433"/>
      <c r="L42693" s="1334"/>
    </row>
    <row r="42694" spans="1:12" ht="24" customHeight="1">
      <c r="A42694" s="1355"/>
      <c r="B42694" s="1355"/>
      <c r="C42694" s="1433"/>
      <c r="E42694" s="1433"/>
      <c r="K42694" s="1433"/>
      <c r="L42694" s="1334"/>
    </row>
    <row r="42695" spans="1:12" ht="24" customHeight="1">
      <c r="A42695" s="1355"/>
      <c r="B42695" s="1355"/>
      <c r="C42695" s="1433"/>
      <c r="E42695" s="1433"/>
      <c r="K42695" s="1433"/>
      <c r="L42695" s="1334"/>
    </row>
    <row r="42696" spans="1:12" ht="24" customHeight="1">
      <c r="A42696" s="1355"/>
      <c r="B42696" s="1355"/>
      <c r="C42696" s="1433"/>
      <c r="E42696" s="1433"/>
      <c r="K42696" s="1433"/>
      <c r="L42696" s="1334"/>
    </row>
    <row r="42697" spans="1:12" ht="24" customHeight="1">
      <c r="A42697" s="1355"/>
      <c r="B42697" s="1355"/>
      <c r="C42697" s="1433"/>
      <c r="E42697" s="1433"/>
      <c r="K42697" s="1433"/>
      <c r="L42697" s="1334"/>
    </row>
    <row r="42698" spans="1:12" ht="24" customHeight="1">
      <c r="A42698" s="1355"/>
      <c r="B42698" s="1355"/>
      <c r="C42698" s="1433"/>
      <c r="E42698" s="1433"/>
      <c r="K42698" s="1433"/>
      <c r="L42698" s="1334"/>
    </row>
    <row r="42699" spans="1:12" ht="24" customHeight="1">
      <c r="A42699" s="1355"/>
      <c r="B42699" s="1355"/>
      <c r="C42699" s="1433"/>
      <c r="E42699" s="1433"/>
      <c r="K42699" s="1433"/>
      <c r="L42699" s="1334"/>
    </row>
    <row r="42700" spans="1:12" ht="24" customHeight="1">
      <c r="A42700" s="1355"/>
      <c r="B42700" s="1355"/>
      <c r="C42700" s="1433"/>
      <c r="E42700" s="1433"/>
      <c r="K42700" s="1433"/>
      <c r="L42700" s="1334"/>
    </row>
    <row r="42701" spans="1:12" ht="24" customHeight="1">
      <c r="A42701" s="1355"/>
      <c r="B42701" s="1355"/>
      <c r="C42701" s="1433"/>
      <c r="E42701" s="1433"/>
      <c r="K42701" s="1433"/>
      <c r="L42701" s="1334"/>
    </row>
    <row r="42702" spans="1:12" ht="24" customHeight="1">
      <c r="A42702" s="1355"/>
      <c r="B42702" s="1355"/>
      <c r="C42702" s="1433"/>
      <c r="E42702" s="1433"/>
      <c r="K42702" s="1433"/>
      <c r="L42702" s="1334"/>
    </row>
    <row r="42703" spans="1:12" ht="24" customHeight="1">
      <c r="A42703" s="1355"/>
      <c r="B42703" s="1355"/>
      <c r="C42703" s="1433"/>
      <c r="E42703" s="1433"/>
      <c r="K42703" s="1433"/>
      <c r="L42703" s="1334"/>
    </row>
    <row r="42704" spans="1:12" ht="24" customHeight="1">
      <c r="A42704" s="1355"/>
      <c r="B42704" s="1355"/>
      <c r="C42704" s="1433"/>
      <c r="E42704" s="1433"/>
      <c r="K42704" s="1433"/>
      <c r="L42704" s="1334"/>
    </row>
    <row r="42705" spans="1:12" ht="24" customHeight="1">
      <c r="A42705" s="1355"/>
      <c r="B42705" s="1355"/>
      <c r="C42705" s="1433"/>
      <c r="E42705" s="1433"/>
      <c r="K42705" s="1433"/>
      <c r="L42705" s="1334"/>
    </row>
    <row r="42706" spans="1:12" ht="24" customHeight="1">
      <c r="A42706" s="1355"/>
      <c r="B42706" s="1355"/>
      <c r="C42706" s="1433"/>
      <c r="E42706" s="1433"/>
      <c r="K42706" s="1433"/>
      <c r="L42706" s="1334"/>
    </row>
    <row r="42707" spans="1:12" ht="24" customHeight="1">
      <c r="A42707" s="1355"/>
      <c r="B42707" s="1355"/>
      <c r="C42707" s="1433"/>
      <c r="E42707" s="1433"/>
      <c r="K42707" s="1433"/>
      <c r="L42707" s="1334"/>
    </row>
    <row r="42708" spans="1:12" ht="24" customHeight="1">
      <c r="A42708" s="1355"/>
      <c r="B42708" s="1355"/>
      <c r="C42708" s="1433"/>
      <c r="E42708" s="1433"/>
      <c r="K42708" s="1433"/>
      <c r="L42708" s="1334"/>
    </row>
    <row r="42709" spans="1:12" ht="24" customHeight="1">
      <c r="A42709" s="1355"/>
      <c r="B42709" s="1355"/>
      <c r="C42709" s="1433"/>
      <c r="E42709" s="1433"/>
      <c r="K42709" s="1433"/>
      <c r="L42709" s="1334"/>
    </row>
    <row r="42710" spans="1:12" ht="24" customHeight="1">
      <c r="A42710" s="1355"/>
      <c r="B42710" s="1355"/>
      <c r="C42710" s="1433"/>
      <c r="E42710" s="1433"/>
      <c r="K42710" s="1433"/>
      <c r="L42710" s="1334"/>
    </row>
    <row r="42711" spans="1:12" ht="24" customHeight="1">
      <c r="A42711" s="1355"/>
      <c r="B42711" s="1355"/>
      <c r="C42711" s="1433"/>
      <c r="E42711" s="1433"/>
      <c r="K42711" s="1433"/>
      <c r="L42711" s="1334"/>
    </row>
    <row r="42712" spans="1:12" ht="24" customHeight="1">
      <c r="A42712" s="1355"/>
      <c r="B42712" s="1355"/>
      <c r="C42712" s="1433"/>
      <c r="E42712" s="1433"/>
      <c r="K42712" s="1433"/>
      <c r="L42712" s="1334"/>
    </row>
    <row r="42713" spans="1:12" ht="24" customHeight="1">
      <c r="A42713" s="1355"/>
      <c r="B42713" s="1355"/>
      <c r="C42713" s="1433"/>
      <c r="E42713" s="1433"/>
      <c r="K42713" s="1433"/>
      <c r="L42713" s="1334"/>
    </row>
    <row r="42714" spans="1:12" ht="24" customHeight="1">
      <c r="A42714" s="1355"/>
      <c r="B42714" s="1355"/>
      <c r="C42714" s="1433"/>
      <c r="E42714" s="1433"/>
      <c r="K42714" s="1433"/>
      <c r="L42714" s="1334"/>
    </row>
    <row r="42715" spans="1:12" ht="24" customHeight="1">
      <c r="A42715" s="1355"/>
      <c r="B42715" s="1355"/>
      <c r="C42715" s="1433"/>
      <c r="E42715" s="1433"/>
      <c r="K42715" s="1433"/>
      <c r="L42715" s="1334"/>
    </row>
    <row r="42716" spans="1:12" ht="24" customHeight="1">
      <c r="A42716" s="1355"/>
      <c r="B42716" s="1355"/>
      <c r="C42716" s="1433"/>
      <c r="E42716" s="1433"/>
      <c r="K42716" s="1433"/>
      <c r="L42716" s="1334"/>
    </row>
    <row r="42717" spans="1:12" ht="24" customHeight="1">
      <c r="A42717" s="1355"/>
      <c r="B42717" s="1355"/>
      <c r="C42717" s="1433"/>
      <c r="E42717" s="1433"/>
      <c r="K42717" s="1433"/>
      <c r="L42717" s="1334"/>
    </row>
    <row r="42718" spans="1:12" ht="24" customHeight="1">
      <c r="A42718" s="1355"/>
      <c r="B42718" s="1355"/>
      <c r="C42718" s="1433"/>
      <c r="E42718" s="1433"/>
      <c r="K42718" s="1433"/>
      <c r="L42718" s="1334"/>
    </row>
    <row r="42719" spans="1:12" ht="24" customHeight="1">
      <c r="A42719" s="1355"/>
      <c r="B42719" s="1355"/>
      <c r="C42719" s="1433"/>
      <c r="E42719" s="1433"/>
      <c r="K42719" s="1433"/>
      <c r="L42719" s="1334"/>
    </row>
    <row r="42720" spans="1:12" ht="24" customHeight="1">
      <c r="A42720" s="1355"/>
      <c r="B42720" s="1355"/>
      <c r="C42720" s="1433"/>
      <c r="E42720" s="1433"/>
      <c r="K42720" s="1433"/>
      <c r="L42720" s="1334"/>
    </row>
    <row r="42721" spans="1:12" ht="24" customHeight="1">
      <c r="A42721" s="1355"/>
      <c r="B42721" s="1355"/>
      <c r="C42721" s="1433"/>
      <c r="E42721" s="1433"/>
      <c r="K42721" s="1433"/>
      <c r="L42721" s="1334"/>
    </row>
    <row r="42722" spans="1:12" ht="24" customHeight="1">
      <c r="A42722" s="1355"/>
      <c r="B42722" s="1355"/>
      <c r="C42722" s="1433"/>
      <c r="E42722" s="1433"/>
      <c r="K42722" s="1433"/>
      <c r="L42722" s="1334"/>
    </row>
    <row r="42723" spans="1:12" ht="24" customHeight="1">
      <c r="A42723" s="1355"/>
      <c r="B42723" s="1355"/>
      <c r="C42723" s="1433"/>
      <c r="E42723" s="1433"/>
      <c r="K42723" s="1433"/>
      <c r="L42723" s="1334"/>
    </row>
    <row r="42724" spans="1:12" ht="24" customHeight="1">
      <c r="A42724" s="1355"/>
      <c r="B42724" s="1355"/>
      <c r="C42724" s="1433"/>
      <c r="E42724" s="1433"/>
      <c r="K42724" s="1433"/>
      <c r="L42724" s="1334"/>
    </row>
    <row r="42725" spans="1:12" ht="24" customHeight="1">
      <c r="A42725" s="1355"/>
      <c r="B42725" s="1355"/>
      <c r="C42725" s="1433"/>
      <c r="E42725" s="1433"/>
      <c r="K42725" s="1433"/>
      <c r="L42725" s="1334"/>
    </row>
    <row r="42726" spans="1:12" ht="24" customHeight="1">
      <c r="A42726" s="1355"/>
      <c r="B42726" s="1355"/>
      <c r="C42726" s="1433"/>
      <c r="E42726" s="1433"/>
      <c r="K42726" s="1433"/>
      <c r="L42726" s="1334"/>
    </row>
    <row r="42727" spans="1:12" ht="24" customHeight="1">
      <c r="A42727" s="1355"/>
      <c r="B42727" s="1355"/>
      <c r="C42727" s="1433"/>
      <c r="E42727" s="1433"/>
      <c r="K42727" s="1433"/>
      <c r="L42727" s="1334"/>
    </row>
    <row r="42728" spans="1:12" ht="24" customHeight="1">
      <c r="A42728" s="1355"/>
      <c r="B42728" s="1355"/>
      <c r="C42728" s="1433"/>
      <c r="E42728" s="1433"/>
      <c r="K42728" s="1433"/>
      <c r="L42728" s="1334"/>
    </row>
    <row r="42729" spans="1:12" ht="24" customHeight="1">
      <c r="A42729" s="1355"/>
      <c r="B42729" s="1355"/>
      <c r="C42729" s="1433"/>
      <c r="E42729" s="1433"/>
      <c r="K42729" s="1433"/>
      <c r="L42729" s="1334"/>
    </row>
    <row r="42730" spans="1:12" ht="24" customHeight="1">
      <c r="A42730" s="1355"/>
      <c r="B42730" s="1355"/>
      <c r="C42730" s="1433"/>
      <c r="E42730" s="1433"/>
      <c r="K42730" s="1433"/>
      <c r="L42730" s="1334"/>
    </row>
    <row r="42731" spans="1:12" ht="24" customHeight="1">
      <c r="A42731" s="1355"/>
      <c r="B42731" s="1355"/>
      <c r="C42731" s="1433"/>
      <c r="E42731" s="1433"/>
      <c r="K42731" s="1433"/>
      <c r="L42731" s="1334"/>
    </row>
    <row r="42732" spans="1:12" ht="24" customHeight="1">
      <c r="A42732" s="1355"/>
      <c r="B42732" s="1355"/>
      <c r="C42732" s="1433"/>
      <c r="E42732" s="1433"/>
      <c r="K42732" s="1433"/>
      <c r="L42732" s="1334"/>
    </row>
    <row r="42733" spans="1:12" ht="24" customHeight="1">
      <c r="A42733" s="1355"/>
      <c r="B42733" s="1355"/>
      <c r="C42733" s="1433"/>
      <c r="E42733" s="1433"/>
      <c r="K42733" s="1433"/>
      <c r="L42733" s="1334"/>
    </row>
    <row r="42734" spans="1:12" ht="24" customHeight="1">
      <c r="A42734" s="1355"/>
      <c r="B42734" s="1355"/>
      <c r="C42734" s="1433"/>
      <c r="E42734" s="1433"/>
      <c r="K42734" s="1433"/>
      <c r="L42734" s="1334"/>
    </row>
    <row r="42735" spans="1:12" ht="24" customHeight="1">
      <c r="A42735" s="1355"/>
      <c r="B42735" s="1355"/>
      <c r="C42735" s="1433"/>
      <c r="E42735" s="1433"/>
      <c r="K42735" s="1433"/>
      <c r="L42735" s="1334"/>
    </row>
    <row r="42736" spans="1:12" ht="24" customHeight="1">
      <c r="A42736" s="1355"/>
      <c r="B42736" s="1355"/>
      <c r="C42736" s="1433"/>
      <c r="E42736" s="1433"/>
      <c r="K42736" s="1433"/>
      <c r="L42736" s="1334"/>
    </row>
    <row r="42737" spans="1:12" ht="24" customHeight="1">
      <c r="A42737" s="1355"/>
      <c r="B42737" s="1355"/>
      <c r="C42737" s="1433"/>
      <c r="E42737" s="1433"/>
      <c r="K42737" s="1433"/>
      <c r="L42737" s="1334"/>
    </row>
    <row r="42738" spans="1:12" ht="24" customHeight="1">
      <c r="A42738" s="1355"/>
      <c r="B42738" s="1355"/>
      <c r="C42738" s="1433"/>
      <c r="E42738" s="1433"/>
      <c r="K42738" s="1433"/>
      <c r="L42738" s="1334"/>
    </row>
    <row r="42739" spans="1:12" ht="24" customHeight="1">
      <c r="A42739" s="1355"/>
      <c r="B42739" s="1355"/>
      <c r="C42739" s="1433"/>
      <c r="E42739" s="1433"/>
      <c r="K42739" s="1433"/>
      <c r="L42739" s="1334"/>
    </row>
    <row r="42740" spans="1:12" ht="24" customHeight="1">
      <c r="A42740" s="1355"/>
      <c r="B42740" s="1355"/>
      <c r="C42740" s="1433"/>
      <c r="E42740" s="1433"/>
      <c r="K42740" s="1433"/>
      <c r="L42740" s="1334"/>
    </row>
    <row r="42741" spans="1:12" ht="24" customHeight="1">
      <c r="A42741" s="1355"/>
      <c r="B42741" s="1355"/>
      <c r="C42741" s="1433"/>
      <c r="E42741" s="1433"/>
      <c r="K42741" s="1433"/>
      <c r="L42741" s="1334"/>
    </row>
    <row r="42742" spans="1:12" ht="24" customHeight="1">
      <c r="A42742" s="1355"/>
      <c r="B42742" s="1355"/>
      <c r="C42742" s="1433"/>
      <c r="E42742" s="1433"/>
      <c r="K42742" s="1433"/>
      <c r="L42742" s="1334"/>
    </row>
    <row r="42743" spans="1:12" ht="24" customHeight="1">
      <c r="A42743" s="1355"/>
      <c r="B42743" s="1355"/>
      <c r="C42743" s="1433"/>
      <c r="E42743" s="1433"/>
      <c r="K42743" s="1433"/>
      <c r="L42743" s="1334"/>
    </row>
    <row r="42744" spans="1:12" ht="24" customHeight="1">
      <c r="A42744" s="1355"/>
      <c r="B42744" s="1355"/>
      <c r="C42744" s="1433"/>
      <c r="E42744" s="1433"/>
      <c r="K42744" s="1433"/>
      <c r="L42744" s="1334"/>
    </row>
    <row r="42745" spans="1:12" ht="24" customHeight="1">
      <c r="A42745" s="1355"/>
      <c r="B42745" s="1355"/>
      <c r="C42745" s="1433"/>
      <c r="E42745" s="1433"/>
      <c r="K42745" s="1433"/>
      <c r="L42745" s="1334"/>
    </row>
    <row r="42746" spans="1:12" ht="24" customHeight="1">
      <c r="A42746" s="1355"/>
      <c r="B42746" s="1355"/>
      <c r="C42746" s="1433"/>
      <c r="E42746" s="1433"/>
      <c r="K42746" s="1433"/>
      <c r="L42746" s="1334"/>
    </row>
    <row r="42747" spans="1:12" ht="24" customHeight="1">
      <c r="A42747" s="1355"/>
      <c r="B42747" s="1355"/>
      <c r="C42747" s="1433"/>
      <c r="E42747" s="1433"/>
      <c r="K42747" s="1433"/>
      <c r="L42747" s="1334"/>
    </row>
    <row r="42748" spans="1:12" ht="24" customHeight="1">
      <c r="A42748" s="1355"/>
      <c r="B42748" s="1355"/>
      <c r="C42748" s="1433"/>
      <c r="E42748" s="1433"/>
      <c r="K42748" s="1433"/>
      <c r="L42748" s="1334"/>
    </row>
    <row r="42749" spans="1:12" ht="24" customHeight="1">
      <c r="A42749" s="1355"/>
      <c r="B42749" s="1355"/>
      <c r="C42749" s="1433"/>
      <c r="E42749" s="1433"/>
      <c r="K42749" s="1433"/>
      <c r="L42749" s="1334"/>
    </row>
    <row r="42750" spans="1:12" ht="24" customHeight="1">
      <c r="A42750" s="1355"/>
      <c r="B42750" s="1355"/>
      <c r="C42750" s="1433"/>
      <c r="E42750" s="1433"/>
      <c r="K42750" s="1433"/>
      <c r="L42750" s="1334"/>
    </row>
    <row r="42751" spans="1:12" ht="24" customHeight="1">
      <c r="A42751" s="1355"/>
      <c r="B42751" s="1355"/>
      <c r="C42751" s="1433"/>
      <c r="E42751" s="1433"/>
      <c r="K42751" s="1433"/>
      <c r="L42751" s="1334"/>
    </row>
    <row r="42752" spans="1:12" ht="24" customHeight="1">
      <c r="A42752" s="1355"/>
      <c r="B42752" s="1355"/>
      <c r="C42752" s="1433"/>
      <c r="E42752" s="1433"/>
      <c r="K42752" s="1433"/>
      <c r="L42752" s="1334"/>
    </row>
    <row r="42753" spans="1:12" ht="24" customHeight="1">
      <c r="A42753" s="1355"/>
      <c r="B42753" s="1355"/>
      <c r="C42753" s="1433"/>
      <c r="E42753" s="1433"/>
      <c r="K42753" s="1433"/>
      <c r="L42753" s="1334"/>
    </row>
    <row r="42754" spans="1:12" ht="24" customHeight="1">
      <c r="A42754" s="1355"/>
      <c r="B42754" s="1355"/>
      <c r="C42754" s="1433"/>
      <c r="E42754" s="1433"/>
      <c r="K42754" s="1433"/>
      <c r="L42754" s="1334"/>
    </row>
    <row r="42755" spans="1:12" ht="24" customHeight="1">
      <c r="A42755" s="1355"/>
      <c r="B42755" s="1355"/>
      <c r="C42755" s="1433"/>
      <c r="E42755" s="1433"/>
      <c r="K42755" s="1433"/>
      <c r="L42755" s="1334"/>
    </row>
    <row r="42756" spans="1:12" ht="24" customHeight="1">
      <c r="A42756" s="1355"/>
      <c r="B42756" s="1355"/>
      <c r="C42756" s="1433"/>
      <c r="E42756" s="1433"/>
      <c r="K42756" s="1433"/>
      <c r="L42756" s="1334"/>
    </row>
    <row r="42757" spans="1:12" ht="24" customHeight="1">
      <c r="A42757" s="1355"/>
      <c r="B42757" s="1355"/>
      <c r="C42757" s="1433"/>
      <c r="E42757" s="1433"/>
      <c r="K42757" s="1433"/>
      <c r="L42757" s="1334"/>
    </row>
    <row r="42758" spans="1:12" ht="24" customHeight="1">
      <c r="A42758" s="1355"/>
      <c r="B42758" s="1355"/>
      <c r="C42758" s="1433"/>
      <c r="E42758" s="1433"/>
      <c r="K42758" s="1433"/>
      <c r="L42758" s="1334"/>
    </row>
    <row r="42759" spans="1:12" ht="24" customHeight="1">
      <c r="A42759" s="1355"/>
      <c r="B42759" s="1355"/>
      <c r="C42759" s="1433"/>
      <c r="E42759" s="1433"/>
      <c r="K42759" s="1433"/>
      <c r="L42759" s="1334"/>
    </row>
    <row r="42760" spans="1:12" ht="24" customHeight="1">
      <c r="A42760" s="1355"/>
      <c r="B42760" s="1355"/>
      <c r="C42760" s="1433"/>
      <c r="E42760" s="1433"/>
      <c r="K42760" s="1433"/>
      <c r="L42760" s="1334"/>
    </row>
    <row r="42761" spans="1:12" ht="24" customHeight="1">
      <c r="A42761" s="1355"/>
      <c r="B42761" s="1355"/>
      <c r="C42761" s="1433"/>
      <c r="E42761" s="1433"/>
      <c r="K42761" s="1433"/>
      <c r="L42761" s="1334"/>
    </row>
    <row r="42762" spans="1:12" ht="24" customHeight="1">
      <c r="A42762" s="1355"/>
      <c r="B42762" s="1355"/>
      <c r="C42762" s="1433"/>
      <c r="E42762" s="1433"/>
      <c r="K42762" s="1433"/>
      <c r="L42762" s="1334"/>
    </row>
    <row r="42763" spans="1:12" ht="24" customHeight="1">
      <c r="A42763" s="1355"/>
      <c r="B42763" s="1355"/>
      <c r="C42763" s="1433"/>
      <c r="E42763" s="1433"/>
      <c r="K42763" s="1433"/>
      <c r="L42763" s="1334"/>
    </row>
    <row r="42764" spans="1:12" ht="24" customHeight="1">
      <c r="A42764" s="1355"/>
      <c r="B42764" s="1355"/>
      <c r="C42764" s="1433"/>
      <c r="E42764" s="1433"/>
      <c r="K42764" s="1433"/>
      <c r="L42764" s="1334"/>
    </row>
    <row r="42765" spans="1:12" ht="24" customHeight="1">
      <c r="A42765" s="1355"/>
      <c r="B42765" s="1355"/>
      <c r="C42765" s="1433"/>
      <c r="E42765" s="1433"/>
      <c r="K42765" s="1433"/>
      <c r="L42765" s="1334"/>
    </row>
    <row r="42766" spans="1:12" ht="24" customHeight="1">
      <c r="A42766" s="1355"/>
      <c r="B42766" s="1355"/>
      <c r="C42766" s="1433"/>
      <c r="E42766" s="1433"/>
      <c r="K42766" s="1433"/>
      <c r="L42766" s="1334"/>
    </row>
    <row r="42767" spans="1:12" ht="24" customHeight="1">
      <c r="A42767" s="1355"/>
      <c r="B42767" s="1355"/>
      <c r="C42767" s="1433"/>
      <c r="E42767" s="1433"/>
      <c r="K42767" s="1433"/>
      <c r="L42767" s="1334"/>
    </row>
    <row r="42768" spans="1:12" ht="24" customHeight="1">
      <c r="A42768" s="1355"/>
      <c r="B42768" s="1355"/>
      <c r="C42768" s="1433"/>
      <c r="E42768" s="1433"/>
      <c r="K42768" s="1433"/>
      <c r="L42768" s="1334"/>
    </row>
    <row r="42769" spans="1:12" ht="24" customHeight="1">
      <c r="A42769" s="1355"/>
      <c r="B42769" s="1355"/>
      <c r="C42769" s="1433"/>
      <c r="E42769" s="1433"/>
      <c r="K42769" s="1433"/>
      <c r="L42769" s="1334"/>
    </row>
    <row r="42770" spans="1:12" ht="24" customHeight="1">
      <c r="A42770" s="1355"/>
      <c r="B42770" s="1355"/>
      <c r="C42770" s="1433"/>
      <c r="E42770" s="1433"/>
      <c r="K42770" s="1433"/>
      <c r="L42770" s="1334"/>
    </row>
    <row r="42771" spans="1:12" ht="24" customHeight="1">
      <c r="A42771" s="1355"/>
      <c r="B42771" s="1355"/>
      <c r="C42771" s="1433"/>
      <c r="E42771" s="1433"/>
      <c r="K42771" s="1433"/>
      <c r="L42771" s="1334"/>
    </row>
    <row r="42772" spans="1:12" ht="24" customHeight="1">
      <c r="A42772" s="1355"/>
      <c r="B42772" s="1355"/>
      <c r="C42772" s="1433"/>
      <c r="E42772" s="1433"/>
      <c r="K42772" s="1433"/>
      <c r="L42772" s="1334"/>
    </row>
    <row r="42773" spans="1:12" ht="24" customHeight="1">
      <c r="A42773" s="1355"/>
      <c r="B42773" s="1355"/>
      <c r="C42773" s="1433"/>
      <c r="E42773" s="1433"/>
      <c r="K42773" s="1433"/>
      <c r="L42773" s="1334"/>
    </row>
    <row r="42774" spans="1:12" ht="24" customHeight="1">
      <c r="A42774" s="1355"/>
      <c r="B42774" s="1355"/>
      <c r="C42774" s="1433"/>
      <c r="E42774" s="1433"/>
      <c r="K42774" s="1433"/>
      <c r="L42774" s="1334"/>
    </row>
    <row r="42775" spans="1:12" ht="24" customHeight="1">
      <c r="A42775" s="1355"/>
      <c r="B42775" s="1355"/>
      <c r="C42775" s="1433"/>
      <c r="E42775" s="1433"/>
      <c r="K42775" s="1433"/>
      <c r="L42775" s="1334"/>
    </row>
    <row r="42776" spans="1:12" ht="24" customHeight="1">
      <c r="A42776" s="1355"/>
      <c r="B42776" s="1355"/>
      <c r="C42776" s="1433"/>
      <c r="E42776" s="1433"/>
      <c r="K42776" s="1433"/>
      <c r="L42776" s="1334"/>
    </row>
    <row r="42777" spans="1:12" ht="24" customHeight="1">
      <c r="A42777" s="1355"/>
      <c r="B42777" s="1355"/>
      <c r="C42777" s="1433"/>
      <c r="E42777" s="1433"/>
      <c r="K42777" s="1433"/>
      <c r="L42777" s="1334"/>
    </row>
    <row r="42778" spans="1:12" ht="24" customHeight="1">
      <c r="A42778" s="1355"/>
      <c r="B42778" s="1355"/>
      <c r="C42778" s="1433"/>
      <c r="E42778" s="1433"/>
      <c r="K42778" s="1433"/>
      <c r="L42778" s="1334"/>
    </row>
    <row r="42779" spans="1:12" ht="24" customHeight="1">
      <c r="A42779" s="1355"/>
      <c r="B42779" s="1355"/>
      <c r="C42779" s="1433"/>
      <c r="E42779" s="1433"/>
      <c r="K42779" s="1433"/>
      <c r="L42779" s="1334"/>
    </row>
    <row r="42780" spans="1:12" ht="24" customHeight="1">
      <c r="A42780" s="1355"/>
      <c r="B42780" s="1355"/>
      <c r="C42780" s="1433"/>
      <c r="E42780" s="1433"/>
      <c r="K42780" s="1433"/>
      <c r="L42780" s="1334"/>
    </row>
    <row r="42781" spans="1:12" ht="24" customHeight="1">
      <c r="A42781" s="1355"/>
      <c r="B42781" s="1355"/>
      <c r="C42781" s="1433"/>
      <c r="E42781" s="1433"/>
      <c r="K42781" s="1433"/>
      <c r="L42781" s="1334"/>
    </row>
    <row r="42782" spans="1:12" ht="24" customHeight="1">
      <c r="A42782" s="1355"/>
      <c r="B42782" s="1355"/>
      <c r="C42782" s="1433"/>
      <c r="E42782" s="1433"/>
      <c r="K42782" s="1433"/>
      <c r="L42782" s="1334"/>
    </row>
    <row r="42783" spans="1:12" ht="24" customHeight="1">
      <c r="A42783" s="1355"/>
      <c r="B42783" s="1355"/>
      <c r="C42783" s="1433"/>
      <c r="E42783" s="1433"/>
      <c r="K42783" s="1433"/>
      <c r="L42783" s="1334"/>
    </row>
    <row r="42784" spans="1:12" ht="24" customHeight="1">
      <c r="A42784" s="1355"/>
      <c r="B42784" s="1355"/>
      <c r="C42784" s="1433"/>
      <c r="E42784" s="1433"/>
      <c r="K42784" s="1433"/>
      <c r="L42784" s="1334"/>
    </row>
    <row r="42785" spans="1:12" ht="24" customHeight="1">
      <c r="A42785" s="1355"/>
      <c r="B42785" s="1355"/>
      <c r="C42785" s="1433"/>
      <c r="E42785" s="1433"/>
      <c r="K42785" s="1433"/>
      <c r="L42785" s="1334"/>
    </row>
    <row r="42786" spans="1:12" ht="24" customHeight="1">
      <c r="A42786" s="1355"/>
      <c r="B42786" s="1355"/>
      <c r="C42786" s="1433"/>
      <c r="E42786" s="1433"/>
      <c r="K42786" s="1433"/>
      <c r="L42786" s="1334"/>
    </row>
    <row r="42787" spans="1:12" ht="24" customHeight="1">
      <c r="A42787" s="1355"/>
      <c r="B42787" s="1355"/>
      <c r="C42787" s="1433"/>
      <c r="E42787" s="1433"/>
      <c r="K42787" s="1433"/>
      <c r="L42787" s="1334"/>
    </row>
    <row r="42788" spans="1:12" ht="24" customHeight="1">
      <c r="A42788" s="1355"/>
      <c r="B42788" s="1355"/>
      <c r="C42788" s="1433"/>
      <c r="E42788" s="1433"/>
      <c r="K42788" s="1433"/>
      <c r="L42788" s="1334"/>
    </row>
    <row r="42789" spans="1:12" ht="24" customHeight="1">
      <c r="A42789" s="1355"/>
      <c r="B42789" s="1355"/>
      <c r="C42789" s="1433"/>
      <c r="E42789" s="1433"/>
      <c r="K42789" s="1433"/>
      <c r="L42789" s="1334"/>
    </row>
    <row r="42790" spans="1:12" ht="24" customHeight="1">
      <c r="A42790" s="1355"/>
      <c r="B42790" s="1355"/>
      <c r="C42790" s="1433"/>
      <c r="E42790" s="1433"/>
      <c r="K42790" s="1433"/>
      <c r="L42790" s="1334"/>
    </row>
    <row r="42791" spans="1:12" ht="24" customHeight="1">
      <c r="A42791" s="1355"/>
      <c r="B42791" s="1355"/>
      <c r="C42791" s="1433"/>
      <c r="E42791" s="1433"/>
      <c r="K42791" s="1433"/>
      <c r="L42791" s="1334"/>
    </row>
    <row r="42792" spans="1:12" ht="24" customHeight="1">
      <c r="A42792" s="1355"/>
      <c r="B42792" s="1355"/>
      <c r="C42792" s="1433"/>
      <c r="E42792" s="1433"/>
      <c r="K42792" s="1433"/>
      <c r="L42792" s="1334"/>
    </row>
    <row r="42793" spans="1:12" ht="24" customHeight="1">
      <c r="A42793" s="1355"/>
      <c r="B42793" s="1355"/>
      <c r="C42793" s="1433"/>
      <c r="E42793" s="1433"/>
      <c r="K42793" s="1433"/>
      <c r="L42793" s="1334"/>
    </row>
    <row r="42794" spans="1:12" ht="24" customHeight="1">
      <c r="A42794" s="1355"/>
      <c r="B42794" s="1355"/>
      <c r="C42794" s="1433"/>
      <c r="E42794" s="1433"/>
      <c r="K42794" s="1433"/>
      <c r="L42794" s="1334"/>
    </row>
    <row r="42795" spans="1:12" ht="24" customHeight="1">
      <c r="A42795" s="1355"/>
      <c r="B42795" s="1355"/>
      <c r="C42795" s="1433"/>
      <c r="E42795" s="1433"/>
      <c r="K42795" s="1433"/>
      <c r="L42795" s="1334"/>
    </row>
    <row r="42796" spans="1:12" ht="24" customHeight="1">
      <c r="A42796" s="1355"/>
      <c r="B42796" s="1355"/>
      <c r="C42796" s="1433"/>
      <c r="E42796" s="1433"/>
      <c r="K42796" s="1433"/>
      <c r="L42796" s="1334"/>
    </row>
    <row r="42797" spans="1:12" ht="24" customHeight="1">
      <c r="A42797" s="1355"/>
      <c r="B42797" s="1355"/>
      <c r="C42797" s="1433"/>
      <c r="E42797" s="1433"/>
      <c r="K42797" s="1433"/>
      <c r="L42797" s="1334"/>
    </row>
    <row r="42798" spans="1:12" ht="24" customHeight="1">
      <c r="A42798" s="1355"/>
      <c r="B42798" s="1355"/>
      <c r="C42798" s="1433"/>
      <c r="E42798" s="1433"/>
      <c r="K42798" s="1433"/>
      <c r="L42798" s="1334"/>
    </row>
    <row r="42799" spans="1:12" ht="24" customHeight="1">
      <c r="A42799" s="1355"/>
      <c r="B42799" s="1355"/>
      <c r="C42799" s="1433"/>
      <c r="E42799" s="1433"/>
      <c r="K42799" s="1433"/>
      <c r="L42799" s="1334"/>
    </row>
    <row r="42800" spans="1:12" ht="24" customHeight="1">
      <c r="A42800" s="1355"/>
      <c r="B42800" s="1355"/>
      <c r="C42800" s="1433"/>
      <c r="E42800" s="1433"/>
      <c r="K42800" s="1433"/>
      <c r="L42800" s="1334"/>
    </row>
    <row r="42801" spans="1:12" ht="24" customHeight="1">
      <c r="A42801" s="1355"/>
      <c r="B42801" s="1355"/>
      <c r="C42801" s="1433"/>
      <c r="E42801" s="1433"/>
      <c r="K42801" s="1433"/>
      <c r="L42801" s="1334"/>
    </row>
    <row r="42802" spans="1:12" ht="24" customHeight="1">
      <c r="A42802" s="1355"/>
      <c r="B42802" s="1355"/>
      <c r="C42802" s="1433"/>
      <c r="E42802" s="1433"/>
      <c r="K42802" s="1433"/>
      <c r="L42802" s="1334"/>
    </row>
    <row r="42803" spans="1:12" ht="24" customHeight="1">
      <c r="A42803" s="1355"/>
      <c r="B42803" s="1355"/>
      <c r="C42803" s="1433"/>
      <c r="E42803" s="1433"/>
      <c r="K42803" s="1433"/>
      <c r="L42803" s="1334"/>
    </row>
    <row r="42804" spans="1:12" ht="24" customHeight="1">
      <c r="A42804" s="1355"/>
      <c r="B42804" s="1355"/>
      <c r="C42804" s="1433"/>
      <c r="E42804" s="1433"/>
      <c r="K42804" s="1433"/>
      <c r="L42804" s="1334"/>
    </row>
    <row r="42805" spans="1:12" ht="24" customHeight="1">
      <c r="A42805" s="1355"/>
      <c r="B42805" s="1355"/>
      <c r="C42805" s="1433"/>
      <c r="E42805" s="1433"/>
      <c r="K42805" s="1433"/>
      <c r="L42805" s="1334"/>
    </row>
    <row r="42806" spans="1:12" ht="24" customHeight="1">
      <c r="A42806" s="1355"/>
      <c r="B42806" s="1355"/>
      <c r="C42806" s="1433"/>
      <c r="E42806" s="1433"/>
      <c r="K42806" s="1433"/>
      <c r="L42806" s="1334"/>
    </row>
    <row r="42807" spans="1:12" ht="24" customHeight="1">
      <c r="A42807" s="1355"/>
      <c r="B42807" s="1355"/>
      <c r="C42807" s="1433"/>
      <c r="E42807" s="1433"/>
      <c r="K42807" s="1433"/>
      <c r="L42807" s="1334"/>
    </row>
    <row r="42808" spans="1:12" ht="24" customHeight="1">
      <c r="A42808" s="1355"/>
      <c r="B42808" s="1355"/>
      <c r="C42808" s="1433"/>
      <c r="E42808" s="1433"/>
      <c r="K42808" s="1433"/>
      <c r="L42808" s="1334"/>
    </row>
    <row r="42809" spans="1:12" ht="24" customHeight="1">
      <c r="A42809" s="1355"/>
      <c r="B42809" s="1355"/>
      <c r="C42809" s="1433"/>
      <c r="E42809" s="1433"/>
      <c r="K42809" s="1433"/>
      <c r="L42809" s="1334"/>
    </row>
    <row r="42810" spans="1:12" ht="24" customHeight="1">
      <c r="A42810" s="1355"/>
      <c r="B42810" s="1355"/>
      <c r="C42810" s="1433"/>
      <c r="E42810" s="1433"/>
      <c r="K42810" s="1433"/>
      <c r="L42810" s="1334"/>
    </row>
    <row r="42811" spans="1:12" ht="24" customHeight="1">
      <c r="A42811" s="1355"/>
      <c r="B42811" s="1355"/>
      <c r="C42811" s="1433"/>
      <c r="E42811" s="1433"/>
      <c r="K42811" s="1433"/>
      <c r="L42811" s="1334"/>
    </row>
    <row r="42812" spans="1:12" ht="24" customHeight="1">
      <c r="A42812" s="1355"/>
      <c r="B42812" s="1355"/>
      <c r="C42812" s="1433"/>
      <c r="E42812" s="1433"/>
      <c r="K42812" s="1433"/>
      <c r="L42812" s="1334"/>
    </row>
    <row r="42813" spans="1:12" ht="24" customHeight="1">
      <c r="A42813" s="1355"/>
      <c r="B42813" s="1355"/>
      <c r="C42813" s="1433"/>
      <c r="E42813" s="1433"/>
      <c r="K42813" s="1433"/>
      <c r="L42813" s="1334"/>
    </row>
    <row r="42814" spans="1:12" ht="24" customHeight="1">
      <c r="A42814" s="1355"/>
      <c r="B42814" s="1355"/>
      <c r="C42814" s="1433"/>
      <c r="E42814" s="1433"/>
      <c r="K42814" s="1433"/>
      <c r="L42814" s="1334"/>
    </row>
    <row r="42815" spans="1:12" ht="24" customHeight="1">
      <c r="A42815" s="1355"/>
      <c r="B42815" s="1355"/>
      <c r="C42815" s="1433"/>
      <c r="E42815" s="1433"/>
      <c r="K42815" s="1433"/>
      <c r="L42815" s="1334"/>
    </row>
    <row r="42816" spans="1:12" ht="24" customHeight="1">
      <c r="A42816" s="1355"/>
      <c r="B42816" s="1355"/>
      <c r="C42816" s="1433"/>
      <c r="E42816" s="1433"/>
      <c r="K42816" s="1433"/>
      <c r="L42816" s="1334"/>
    </row>
    <row r="42817" spans="1:12" ht="24" customHeight="1">
      <c r="A42817" s="1355"/>
      <c r="B42817" s="1355"/>
      <c r="C42817" s="1433"/>
      <c r="E42817" s="1433"/>
      <c r="K42817" s="1433"/>
      <c r="L42817" s="1334"/>
    </row>
    <row r="42818" spans="1:12" ht="24" customHeight="1">
      <c r="A42818" s="1355"/>
      <c r="B42818" s="1355"/>
      <c r="C42818" s="1433"/>
      <c r="E42818" s="1433"/>
      <c r="K42818" s="1433"/>
      <c r="L42818" s="1334"/>
    </row>
    <row r="42819" spans="1:12" ht="24" customHeight="1">
      <c r="A42819" s="1355"/>
      <c r="B42819" s="1355"/>
      <c r="C42819" s="1433"/>
      <c r="E42819" s="1433"/>
      <c r="K42819" s="1433"/>
      <c r="L42819" s="1334"/>
    </row>
    <row r="42820" spans="1:12" ht="24" customHeight="1">
      <c r="A42820" s="1355"/>
      <c r="B42820" s="1355"/>
      <c r="C42820" s="1433"/>
      <c r="E42820" s="1433"/>
      <c r="K42820" s="1433"/>
      <c r="L42820" s="1334"/>
    </row>
    <row r="42821" spans="1:12" ht="24" customHeight="1">
      <c r="A42821" s="1355"/>
      <c r="B42821" s="1355"/>
      <c r="C42821" s="1433"/>
      <c r="E42821" s="1433"/>
      <c r="K42821" s="1433"/>
      <c r="L42821" s="1334"/>
    </row>
    <row r="42822" spans="1:12" ht="24" customHeight="1">
      <c r="A42822" s="1355"/>
      <c r="B42822" s="1355"/>
      <c r="C42822" s="1433"/>
      <c r="E42822" s="1433"/>
      <c r="K42822" s="1433"/>
      <c r="L42822" s="1334"/>
    </row>
    <row r="42823" spans="1:12" ht="24" customHeight="1">
      <c r="A42823" s="1355"/>
      <c r="B42823" s="1355"/>
      <c r="C42823" s="1433"/>
      <c r="E42823" s="1433"/>
      <c r="K42823" s="1433"/>
      <c r="L42823" s="1334"/>
    </row>
    <row r="42824" spans="1:12" ht="24" customHeight="1">
      <c r="A42824" s="1355"/>
      <c r="B42824" s="1355"/>
      <c r="C42824" s="1433"/>
      <c r="E42824" s="1433"/>
      <c r="K42824" s="1433"/>
      <c r="L42824" s="1334"/>
    </row>
    <row r="42825" spans="1:12" ht="24" customHeight="1">
      <c r="A42825" s="1355"/>
      <c r="B42825" s="1355"/>
      <c r="C42825" s="1433"/>
      <c r="E42825" s="1433"/>
      <c r="K42825" s="1433"/>
      <c r="L42825" s="1334"/>
    </row>
    <row r="42826" spans="1:12" ht="24" customHeight="1">
      <c r="A42826" s="1355"/>
      <c r="B42826" s="1355"/>
      <c r="C42826" s="1433"/>
      <c r="E42826" s="1433"/>
      <c r="K42826" s="1433"/>
      <c r="L42826" s="1334"/>
    </row>
    <row r="42827" spans="1:12" ht="24" customHeight="1">
      <c r="A42827" s="1355"/>
      <c r="B42827" s="1355"/>
      <c r="C42827" s="1433"/>
      <c r="E42827" s="1433"/>
      <c r="K42827" s="1433"/>
      <c r="L42827" s="1334"/>
    </row>
    <row r="42828" spans="1:12" ht="24" customHeight="1">
      <c r="A42828" s="1355"/>
      <c r="B42828" s="1355"/>
      <c r="C42828" s="1433"/>
      <c r="E42828" s="1433"/>
      <c r="K42828" s="1433"/>
      <c r="L42828" s="1334"/>
    </row>
    <row r="42829" spans="1:12" ht="24" customHeight="1">
      <c r="A42829" s="1355"/>
      <c r="B42829" s="1355"/>
      <c r="C42829" s="1433"/>
      <c r="E42829" s="1433"/>
      <c r="K42829" s="1433"/>
      <c r="L42829" s="1334"/>
    </row>
    <row r="42830" spans="1:12" ht="24" customHeight="1">
      <c r="A42830" s="1355"/>
      <c r="B42830" s="1355"/>
      <c r="C42830" s="1433"/>
      <c r="E42830" s="1433"/>
      <c r="K42830" s="1433"/>
      <c r="L42830" s="1334"/>
    </row>
    <row r="42831" spans="1:12" ht="24" customHeight="1">
      <c r="A42831" s="1355"/>
      <c r="B42831" s="1355"/>
      <c r="C42831" s="1433"/>
      <c r="E42831" s="1433"/>
      <c r="K42831" s="1433"/>
      <c r="L42831" s="1334"/>
    </row>
    <row r="42832" spans="1:12" ht="24" customHeight="1">
      <c r="A42832" s="1355"/>
      <c r="B42832" s="1355"/>
      <c r="C42832" s="1433"/>
      <c r="E42832" s="1433"/>
      <c r="K42832" s="1433"/>
      <c r="L42832" s="1334"/>
    </row>
    <row r="42833" spans="1:12" ht="24" customHeight="1">
      <c r="A42833" s="1355"/>
      <c r="B42833" s="1355"/>
      <c r="C42833" s="1433"/>
      <c r="E42833" s="1433"/>
      <c r="K42833" s="1433"/>
      <c r="L42833" s="1334"/>
    </row>
    <row r="42834" spans="1:12" ht="24" customHeight="1">
      <c r="A42834" s="1355"/>
      <c r="B42834" s="1355"/>
      <c r="C42834" s="1433"/>
      <c r="E42834" s="1433"/>
      <c r="K42834" s="1433"/>
      <c r="L42834" s="1334"/>
    </row>
    <row r="42835" spans="1:12" ht="24" customHeight="1">
      <c r="A42835" s="1355"/>
      <c r="B42835" s="1355"/>
      <c r="C42835" s="1433"/>
      <c r="E42835" s="1433"/>
      <c r="K42835" s="1433"/>
      <c r="L42835" s="1334"/>
    </row>
    <row r="42836" spans="1:12" ht="24" customHeight="1">
      <c r="A42836" s="1355"/>
      <c r="B42836" s="1355"/>
      <c r="C42836" s="1433"/>
      <c r="E42836" s="1433"/>
      <c r="K42836" s="1433"/>
      <c r="L42836" s="1334"/>
    </row>
    <row r="42837" spans="1:12" ht="24" customHeight="1">
      <c r="A42837" s="1355"/>
      <c r="B42837" s="1355"/>
      <c r="C42837" s="1433"/>
      <c r="E42837" s="1433"/>
      <c r="K42837" s="1433"/>
      <c r="L42837" s="1334"/>
    </row>
    <row r="42838" spans="1:12" ht="24" customHeight="1">
      <c r="A42838" s="1355"/>
      <c r="B42838" s="1355"/>
      <c r="C42838" s="1433"/>
      <c r="E42838" s="1433"/>
      <c r="K42838" s="1433"/>
      <c r="L42838" s="1334"/>
    </row>
    <row r="42839" spans="1:12" ht="24" customHeight="1">
      <c r="A42839" s="1355"/>
      <c r="B42839" s="1355"/>
      <c r="C42839" s="1433"/>
      <c r="E42839" s="1433"/>
      <c r="K42839" s="1433"/>
      <c r="L42839" s="1334"/>
    </row>
    <row r="42840" spans="1:12" ht="24" customHeight="1">
      <c r="A42840" s="1355"/>
      <c r="B42840" s="1355"/>
      <c r="C42840" s="1433"/>
      <c r="E42840" s="1433"/>
      <c r="K42840" s="1433"/>
      <c r="L42840" s="1334"/>
    </row>
    <row r="42841" spans="1:12" ht="24" customHeight="1">
      <c r="A42841" s="1355"/>
      <c r="B42841" s="1355"/>
      <c r="C42841" s="1433"/>
      <c r="E42841" s="1433"/>
      <c r="K42841" s="1433"/>
      <c r="L42841" s="1334"/>
    </row>
    <row r="42842" spans="1:12" ht="24" customHeight="1">
      <c r="A42842" s="1355"/>
      <c r="B42842" s="1355"/>
      <c r="C42842" s="1433"/>
      <c r="E42842" s="1433"/>
      <c r="K42842" s="1433"/>
      <c r="L42842" s="1334"/>
    </row>
    <row r="42843" spans="1:12" ht="24" customHeight="1">
      <c r="A42843" s="1355"/>
      <c r="B42843" s="1355"/>
      <c r="C42843" s="1433"/>
      <c r="E42843" s="1433"/>
      <c r="K42843" s="1433"/>
      <c r="L42843" s="1334"/>
    </row>
    <row r="42844" spans="1:12" ht="24" customHeight="1">
      <c r="A42844" s="1355"/>
      <c r="B42844" s="1355"/>
      <c r="C42844" s="1433"/>
      <c r="E42844" s="1433"/>
      <c r="K42844" s="1433"/>
      <c r="L42844" s="1334"/>
    </row>
    <row r="42845" spans="1:12" ht="24" customHeight="1">
      <c r="A42845" s="1355"/>
      <c r="B42845" s="1355"/>
      <c r="C42845" s="1433"/>
      <c r="E42845" s="1433"/>
      <c r="K42845" s="1433"/>
      <c r="L42845" s="1334"/>
    </row>
    <row r="42846" spans="1:12" ht="24" customHeight="1">
      <c r="A42846" s="1355"/>
      <c r="B42846" s="1355"/>
      <c r="C42846" s="1433"/>
      <c r="E42846" s="1433"/>
      <c r="K42846" s="1433"/>
      <c r="L42846" s="1334"/>
    </row>
    <row r="42847" spans="1:12" ht="24" customHeight="1">
      <c r="A42847" s="1355"/>
      <c r="B42847" s="1355"/>
      <c r="C42847" s="1433"/>
      <c r="E42847" s="1433"/>
      <c r="K42847" s="1433"/>
      <c r="L42847" s="1334"/>
    </row>
    <row r="42848" spans="1:12" ht="24" customHeight="1">
      <c r="A42848" s="1355"/>
      <c r="B42848" s="1355"/>
      <c r="C42848" s="1433"/>
      <c r="E42848" s="1433"/>
      <c r="K42848" s="1433"/>
      <c r="L42848" s="1334"/>
    </row>
    <row r="42849" spans="1:12" ht="24" customHeight="1">
      <c r="A42849" s="1355"/>
      <c r="B42849" s="1355"/>
      <c r="C42849" s="1433"/>
      <c r="E42849" s="1433"/>
      <c r="K42849" s="1433"/>
      <c r="L42849" s="1334"/>
    </row>
    <row r="42850" spans="1:12" ht="24" customHeight="1">
      <c r="A42850" s="1355"/>
      <c r="B42850" s="1355"/>
      <c r="C42850" s="1433"/>
      <c r="E42850" s="1433"/>
      <c r="K42850" s="1433"/>
      <c r="L42850" s="1334"/>
    </row>
    <row r="42851" spans="1:12" ht="24" customHeight="1">
      <c r="A42851" s="1355"/>
      <c r="B42851" s="1355"/>
      <c r="C42851" s="1433"/>
      <c r="E42851" s="1433"/>
      <c r="K42851" s="1433"/>
      <c r="L42851" s="1334"/>
    </row>
    <row r="42852" spans="1:12" ht="24" customHeight="1">
      <c r="A42852" s="1355"/>
      <c r="B42852" s="1355"/>
      <c r="C42852" s="1433"/>
      <c r="E42852" s="1433"/>
      <c r="K42852" s="1433"/>
      <c r="L42852" s="1334"/>
    </row>
    <row r="42853" spans="1:12" ht="24" customHeight="1">
      <c r="A42853" s="1355"/>
      <c r="B42853" s="1355"/>
      <c r="C42853" s="1433"/>
      <c r="E42853" s="1433"/>
      <c r="K42853" s="1433"/>
      <c r="L42853" s="1334"/>
    </row>
    <row r="42854" spans="1:12" ht="24" customHeight="1">
      <c r="A42854" s="1355"/>
      <c r="B42854" s="1355"/>
      <c r="C42854" s="1433"/>
      <c r="E42854" s="1433"/>
      <c r="K42854" s="1433"/>
      <c r="L42854" s="1334"/>
    </row>
    <row r="42855" spans="1:12" ht="24" customHeight="1">
      <c r="A42855" s="1355"/>
      <c r="B42855" s="1355"/>
      <c r="C42855" s="1433"/>
      <c r="E42855" s="1433"/>
      <c r="K42855" s="1433"/>
      <c r="L42855" s="1334"/>
    </row>
    <row r="42856" spans="1:12" ht="24" customHeight="1">
      <c r="A42856" s="1355"/>
      <c r="B42856" s="1355"/>
      <c r="C42856" s="1433"/>
      <c r="E42856" s="1433"/>
      <c r="K42856" s="1433"/>
      <c r="L42856" s="1334"/>
    </row>
    <row r="42857" spans="1:12" ht="24" customHeight="1">
      <c r="A42857" s="1355"/>
      <c r="B42857" s="1355"/>
      <c r="C42857" s="1433"/>
      <c r="E42857" s="1433"/>
      <c r="K42857" s="1433"/>
      <c r="L42857" s="1334"/>
    </row>
    <row r="42858" spans="1:12" ht="24" customHeight="1">
      <c r="A42858" s="1355"/>
      <c r="B42858" s="1355"/>
      <c r="C42858" s="1433"/>
      <c r="E42858" s="1433"/>
      <c r="K42858" s="1433"/>
      <c r="L42858" s="1334"/>
    </row>
    <row r="42859" spans="1:12" ht="24" customHeight="1">
      <c r="A42859" s="1355"/>
      <c r="B42859" s="1355"/>
      <c r="C42859" s="1433"/>
      <c r="E42859" s="1433"/>
      <c r="K42859" s="1433"/>
      <c r="L42859" s="1334"/>
    </row>
    <row r="42860" spans="1:12" ht="24" customHeight="1">
      <c r="A42860" s="1355"/>
      <c r="B42860" s="1355"/>
      <c r="C42860" s="1433"/>
      <c r="E42860" s="1433"/>
      <c r="K42860" s="1433"/>
      <c r="L42860" s="1334"/>
    </row>
    <row r="42861" spans="1:12" ht="24" customHeight="1">
      <c r="A42861" s="1355"/>
      <c r="B42861" s="1355"/>
      <c r="C42861" s="1433"/>
      <c r="E42861" s="1433"/>
      <c r="K42861" s="1433"/>
      <c r="L42861" s="1334"/>
    </row>
    <row r="42862" spans="1:12" ht="24" customHeight="1">
      <c r="A42862" s="1355"/>
      <c r="B42862" s="1355"/>
      <c r="C42862" s="1433"/>
      <c r="E42862" s="1433"/>
      <c r="K42862" s="1433"/>
      <c r="L42862" s="1334"/>
    </row>
    <row r="42863" spans="1:12" ht="24" customHeight="1">
      <c r="A42863" s="1355"/>
      <c r="B42863" s="1355"/>
      <c r="C42863" s="1433"/>
      <c r="E42863" s="1433"/>
      <c r="K42863" s="1433"/>
      <c r="L42863" s="1334"/>
    </row>
    <row r="42864" spans="1:12" ht="24" customHeight="1">
      <c r="A42864" s="1355"/>
      <c r="B42864" s="1355"/>
      <c r="C42864" s="1433"/>
      <c r="E42864" s="1433"/>
      <c r="K42864" s="1433"/>
      <c r="L42864" s="1334"/>
    </row>
    <row r="42865" spans="1:12" ht="24" customHeight="1">
      <c r="A42865" s="1355"/>
      <c r="B42865" s="1355"/>
      <c r="C42865" s="1433"/>
      <c r="E42865" s="1433"/>
      <c r="K42865" s="1433"/>
      <c r="L42865" s="1334"/>
    </row>
    <row r="42866" spans="1:12" ht="24" customHeight="1">
      <c r="A42866" s="1355"/>
      <c r="B42866" s="1355"/>
      <c r="C42866" s="1433"/>
      <c r="E42866" s="1433"/>
      <c r="K42866" s="1433"/>
      <c r="L42866" s="1334"/>
    </row>
    <row r="42867" spans="1:12" ht="24" customHeight="1">
      <c r="A42867" s="1355"/>
      <c r="B42867" s="1355"/>
      <c r="C42867" s="1433"/>
      <c r="E42867" s="1433"/>
      <c r="K42867" s="1433"/>
      <c r="L42867" s="1334"/>
    </row>
    <row r="42868" spans="1:12" ht="24" customHeight="1">
      <c r="A42868" s="1355"/>
      <c r="B42868" s="1355"/>
      <c r="C42868" s="1433"/>
      <c r="E42868" s="1433"/>
      <c r="K42868" s="1433"/>
      <c r="L42868" s="1334"/>
    </row>
    <row r="42869" spans="1:12" ht="24" customHeight="1">
      <c r="A42869" s="1355"/>
      <c r="B42869" s="1355"/>
      <c r="C42869" s="1433"/>
      <c r="E42869" s="1433"/>
      <c r="K42869" s="1433"/>
      <c r="L42869" s="1334"/>
    </row>
    <row r="42870" spans="1:12" ht="24" customHeight="1">
      <c r="A42870" s="1355"/>
      <c r="B42870" s="1355"/>
      <c r="C42870" s="1433"/>
      <c r="E42870" s="1433"/>
      <c r="K42870" s="1433"/>
      <c r="L42870" s="1334"/>
    </row>
    <row r="42871" spans="1:12" ht="24" customHeight="1">
      <c r="A42871" s="1355"/>
      <c r="B42871" s="1355"/>
      <c r="C42871" s="1433"/>
      <c r="E42871" s="1433"/>
      <c r="K42871" s="1433"/>
      <c r="L42871" s="1334"/>
    </row>
    <row r="42872" spans="1:12" ht="24" customHeight="1">
      <c r="A42872" s="1355"/>
      <c r="B42872" s="1355"/>
      <c r="C42872" s="1433"/>
      <c r="E42872" s="1433"/>
      <c r="K42872" s="1433"/>
      <c r="L42872" s="1334"/>
    </row>
    <row r="42873" spans="1:12" ht="24" customHeight="1">
      <c r="A42873" s="1355"/>
      <c r="B42873" s="1355"/>
      <c r="C42873" s="1433"/>
      <c r="E42873" s="1433"/>
      <c r="K42873" s="1433"/>
      <c r="L42873" s="1334"/>
    </row>
    <row r="42874" spans="1:12" ht="24" customHeight="1">
      <c r="A42874" s="1355"/>
      <c r="B42874" s="1355"/>
      <c r="C42874" s="1433"/>
      <c r="E42874" s="1433"/>
      <c r="K42874" s="1433"/>
      <c r="L42874" s="1334"/>
    </row>
    <row r="42875" spans="1:12" ht="24" customHeight="1">
      <c r="A42875" s="1355"/>
      <c r="B42875" s="1355"/>
      <c r="C42875" s="1433"/>
      <c r="E42875" s="1433"/>
      <c r="K42875" s="1433"/>
      <c r="L42875" s="1334"/>
    </row>
    <row r="42876" spans="1:12" ht="24" customHeight="1">
      <c r="A42876" s="1355"/>
      <c r="B42876" s="1355"/>
      <c r="C42876" s="1433"/>
      <c r="E42876" s="1433"/>
      <c r="K42876" s="1433"/>
      <c r="L42876" s="1334"/>
    </row>
    <row r="42877" spans="1:12" ht="24" customHeight="1">
      <c r="A42877" s="1355"/>
      <c r="B42877" s="1355"/>
      <c r="C42877" s="1433"/>
      <c r="E42877" s="1433"/>
      <c r="K42877" s="1433"/>
      <c r="L42877" s="1334"/>
    </row>
    <row r="42878" spans="1:12" ht="24" customHeight="1">
      <c r="A42878" s="1355"/>
      <c r="B42878" s="1355"/>
      <c r="C42878" s="1433"/>
      <c r="E42878" s="1433"/>
      <c r="K42878" s="1433"/>
      <c r="L42878" s="1334"/>
    </row>
    <row r="42879" spans="1:12" ht="24" customHeight="1">
      <c r="A42879" s="1355"/>
      <c r="B42879" s="1355"/>
      <c r="C42879" s="1433"/>
      <c r="E42879" s="1433"/>
      <c r="K42879" s="1433"/>
      <c r="L42879" s="1334"/>
    </row>
    <row r="42880" spans="1:12" ht="24" customHeight="1">
      <c r="A42880" s="1355"/>
      <c r="B42880" s="1355"/>
      <c r="C42880" s="1433"/>
      <c r="E42880" s="1433"/>
      <c r="K42880" s="1433"/>
      <c r="L42880" s="1334"/>
    </row>
    <row r="42881" spans="1:12" ht="24" customHeight="1">
      <c r="A42881" s="1355"/>
      <c r="B42881" s="1355"/>
      <c r="C42881" s="1433"/>
      <c r="E42881" s="1433"/>
      <c r="K42881" s="1433"/>
      <c r="L42881" s="1334"/>
    </row>
    <row r="42882" spans="1:12" ht="24" customHeight="1">
      <c r="A42882" s="1355"/>
      <c r="B42882" s="1355"/>
      <c r="C42882" s="1433"/>
      <c r="E42882" s="1433"/>
      <c r="K42882" s="1433"/>
      <c r="L42882" s="1334"/>
    </row>
    <row r="42883" spans="1:12" ht="24" customHeight="1">
      <c r="A42883" s="1355"/>
      <c r="B42883" s="1355"/>
      <c r="C42883" s="1433"/>
      <c r="E42883" s="1433"/>
      <c r="K42883" s="1433"/>
      <c r="L42883" s="1334"/>
    </row>
    <row r="42884" spans="1:12" ht="24" customHeight="1">
      <c r="A42884" s="1355"/>
      <c r="B42884" s="1355"/>
      <c r="C42884" s="1433"/>
      <c r="E42884" s="1433"/>
      <c r="K42884" s="1433"/>
      <c r="L42884" s="1334"/>
    </row>
    <row r="42885" spans="1:12" ht="24" customHeight="1">
      <c r="A42885" s="1355"/>
      <c r="B42885" s="1355"/>
      <c r="C42885" s="1433"/>
      <c r="E42885" s="1433"/>
      <c r="K42885" s="1433"/>
      <c r="L42885" s="1334"/>
    </row>
    <row r="42886" spans="1:12" ht="24" customHeight="1">
      <c r="A42886" s="1355"/>
      <c r="B42886" s="1355"/>
      <c r="C42886" s="1433"/>
      <c r="E42886" s="1433"/>
      <c r="K42886" s="1433"/>
      <c r="L42886" s="1334"/>
    </row>
    <row r="42887" spans="1:12" ht="24" customHeight="1">
      <c r="A42887" s="1355"/>
      <c r="B42887" s="1355"/>
      <c r="C42887" s="1433"/>
      <c r="E42887" s="1433"/>
      <c r="K42887" s="1433"/>
      <c r="L42887" s="1334"/>
    </row>
    <row r="42888" spans="1:12" ht="24" customHeight="1">
      <c r="A42888" s="1355"/>
      <c r="B42888" s="1355"/>
      <c r="C42888" s="1433"/>
      <c r="E42888" s="1433"/>
      <c r="K42888" s="1433"/>
      <c r="L42888" s="1334"/>
    </row>
    <row r="42889" spans="1:12" ht="24" customHeight="1">
      <c r="A42889" s="1355"/>
      <c r="B42889" s="1355"/>
      <c r="C42889" s="1433"/>
      <c r="E42889" s="1433"/>
      <c r="K42889" s="1433"/>
      <c r="L42889" s="1334"/>
    </row>
    <row r="42890" spans="1:12" ht="24" customHeight="1">
      <c r="A42890" s="1355"/>
      <c r="B42890" s="1355"/>
      <c r="C42890" s="1433"/>
      <c r="E42890" s="1433"/>
      <c r="K42890" s="1433"/>
      <c r="L42890" s="1334"/>
    </row>
    <row r="42891" spans="1:12" ht="24" customHeight="1">
      <c r="A42891" s="1355"/>
      <c r="B42891" s="1355"/>
      <c r="C42891" s="1433"/>
      <c r="E42891" s="1433"/>
      <c r="K42891" s="1433"/>
      <c r="L42891" s="1334"/>
    </row>
    <row r="42892" spans="1:12" ht="24" customHeight="1">
      <c r="A42892" s="1355"/>
      <c r="B42892" s="1355"/>
      <c r="C42892" s="1433"/>
      <c r="E42892" s="1433"/>
      <c r="K42892" s="1433"/>
      <c r="L42892" s="1334"/>
    </row>
    <row r="42893" spans="1:12" ht="24" customHeight="1">
      <c r="A42893" s="1355"/>
      <c r="B42893" s="1355"/>
      <c r="C42893" s="1433"/>
      <c r="E42893" s="1433"/>
      <c r="K42893" s="1433"/>
      <c r="L42893" s="1334"/>
    </row>
    <row r="42894" spans="1:12" ht="24" customHeight="1">
      <c r="A42894" s="1355"/>
      <c r="B42894" s="1355"/>
      <c r="C42894" s="1433"/>
      <c r="E42894" s="1433"/>
      <c r="K42894" s="1433"/>
      <c r="L42894" s="1334"/>
    </row>
    <row r="42895" spans="1:12" ht="24" customHeight="1">
      <c r="A42895" s="1355"/>
      <c r="B42895" s="1355"/>
      <c r="C42895" s="1433"/>
      <c r="E42895" s="1433"/>
      <c r="K42895" s="1433"/>
      <c r="L42895" s="1334"/>
    </row>
    <row r="42896" spans="1:12" ht="24" customHeight="1">
      <c r="A42896" s="1355"/>
      <c r="B42896" s="1355"/>
      <c r="C42896" s="1433"/>
      <c r="E42896" s="1433"/>
      <c r="K42896" s="1433"/>
      <c r="L42896" s="1334"/>
    </row>
    <row r="42897" spans="1:12" ht="24" customHeight="1">
      <c r="A42897" s="1355"/>
      <c r="B42897" s="1355"/>
      <c r="C42897" s="1433"/>
      <c r="E42897" s="1433"/>
      <c r="K42897" s="1433"/>
      <c r="L42897" s="1334"/>
    </row>
    <row r="42898" spans="1:12" ht="24" customHeight="1">
      <c r="A42898" s="1355"/>
      <c r="B42898" s="1355"/>
      <c r="C42898" s="1433"/>
      <c r="E42898" s="1433"/>
      <c r="K42898" s="1433"/>
      <c r="L42898" s="1334"/>
    </row>
    <row r="42899" spans="1:12" ht="24" customHeight="1">
      <c r="A42899" s="1355"/>
      <c r="B42899" s="1355"/>
      <c r="C42899" s="1433"/>
      <c r="E42899" s="1433"/>
      <c r="K42899" s="1433"/>
      <c r="L42899" s="1334"/>
    </row>
    <row r="42900" spans="1:12" ht="24" customHeight="1">
      <c r="A42900" s="1355"/>
      <c r="B42900" s="1355"/>
      <c r="C42900" s="1433"/>
      <c r="E42900" s="1433"/>
      <c r="K42900" s="1433"/>
      <c r="L42900" s="1334"/>
    </row>
    <row r="42901" spans="1:12" ht="24" customHeight="1">
      <c r="A42901" s="1355"/>
      <c r="B42901" s="1355"/>
      <c r="C42901" s="1433"/>
      <c r="E42901" s="1433"/>
      <c r="K42901" s="1433"/>
      <c r="L42901" s="1334"/>
    </row>
    <row r="42902" spans="1:12" ht="24" customHeight="1">
      <c r="A42902" s="1355"/>
      <c r="B42902" s="1355"/>
      <c r="C42902" s="1433"/>
      <c r="E42902" s="1433"/>
      <c r="K42902" s="1433"/>
      <c r="L42902" s="1334"/>
    </row>
    <row r="42903" spans="1:12" ht="24" customHeight="1">
      <c r="A42903" s="1355"/>
      <c r="B42903" s="1355"/>
      <c r="C42903" s="1433"/>
      <c r="E42903" s="1433"/>
      <c r="K42903" s="1433"/>
      <c r="L42903" s="1334"/>
    </row>
    <row r="42904" spans="1:12" ht="24" customHeight="1">
      <c r="A42904" s="1355"/>
      <c r="B42904" s="1355"/>
      <c r="C42904" s="1433"/>
      <c r="E42904" s="1433"/>
      <c r="K42904" s="1433"/>
      <c r="L42904" s="1334"/>
    </row>
    <row r="42905" spans="1:12" ht="24" customHeight="1">
      <c r="A42905" s="1355"/>
      <c r="B42905" s="1355"/>
      <c r="C42905" s="1433"/>
      <c r="E42905" s="1433"/>
      <c r="K42905" s="1433"/>
      <c r="L42905" s="1334"/>
    </row>
    <row r="42906" spans="1:12" ht="24" customHeight="1">
      <c r="A42906" s="1355"/>
      <c r="B42906" s="1355"/>
      <c r="C42906" s="1433"/>
      <c r="E42906" s="1433"/>
      <c r="K42906" s="1433"/>
      <c r="L42906" s="1334"/>
    </row>
    <row r="42907" spans="1:12" ht="24" customHeight="1">
      <c r="A42907" s="1355"/>
      <c r="B42907" s="1355"/>
      <c r="C42907" s="1433"/>
      <c r="E42907" s="1433"/>
      <c r="K42907" s="1433"/>
      <c r="L42907" s="1334"/>
    </row>
    <row r="42908" spans="1:12" ht="24" customHeight="1">
      <c r="A42908" s="1355"/>
      <c r="B42908" s="1355"/>
      <c r="C42908" s="1433"/>
      <c r="E42908" s="1433"/>
      <c r="K42908" s="1433"/>
      <c r="L42908" s="1334"/>
    </row>
    <row r="42909" spans="1:12" ht="24" customHeight="1">
      <c r="A42909" s="1355"/>
      <c r="B42909" s="1355"/>
      <c r="C42909" s="1433"/>
      <c r="E42909" s="1433"/>
      <c r="K42909" s="1433"/>
      <c r="L42909" s="1334"/>
    </row>
    <row r="42910" spans="1:12" ht="24" customHeight="1">
      <c r="A42910" s="1355"/>
      <c r="B42910" s="1355"/>
      <c r="C42910" s="1433"/>
      <c r="E42910" s="1433"/>
      <c r="K42910" s="1433"/>
      <c r="L42910" s="1334"/>
    </row>
    <row r="42911" spans="1:12" ht="24" customHeight="1">
      <c r="A42911" s="1355"/>
      <c r="B42911" s="1355"/>
      <c r="C42911" s="1433"/>
      <c r="E42911" s="1433"/>
      <c r="K42911" s="1433"/>
      <c r="L42911" s="1334"/>
    </row>
    <row r="42912" spans="1:12" ht="24" customHeight="1">
      <c r="A42912" s="1355"/>
      <c r="B42912" s="1355"/>
      <c r="C42912" s="1433"/>
      <c r="E42912" s="1433"/>
      <c r="K42912" s="1433"/>
      <c r="L42912" s="1334"/>
    </row>
    <row r="42913" spans="1:12" ht="24" customHeight="1">
      <c r="A42913" s="1355"/>
      <c r="B42913" s="1355"/>
      <c r="C42913" s="1433"/>
      <c r="E42913" s="1433"/>
      <c r="K42913" s="1433"/>
      <c r="L42913" s="1334"/>
    </row>
    <row r="42914" spans="1:12" ht="24" customHeight="1">
      <c r="A42914" s="1355"/>
      <c r="B42914" s="1355"/>
      <c r="C42914" s="1433"/>
      <c r="E42914" s="1433"/>
      <c r="K42914" s="1433"/>
      <c r="L42914" s="1334"/>
    </row>
    <row r="42915" spans="1:12" ht="24" customHeight="1">
      <c r="A42915" s="1355"/>
      <c r="B42915" s="1355"/>
      <c r="C42915" s="1433"/>
      <c r="E42915" s="1433"/>
      <c r="K42915" s="1433"/>
      <c r="L42915" s="1334"/>
    </row>
    <row r="42916" spans="1:12" ht="24" customHeight="1">
      <c r="A42916" s="1355"/>
      <c r="B42916" s="1355"/>
      <c r="C42916" s="1433"/>
      <c r="E42916" s="1433"/>
      <c r="K42916" s="1433"/>
      <c r="L42916" s="1334"/>
    </row>
    <row r="42917" spans="1:12" ht="24" customHeight="1">
      <c r="A42917" s="1355"/>
      <c r="B42917" s="1355"/>
      <c r="C42917" s="1433"/>
      <c r="E42917" s="1433"/>
      <c r="K42917" s="1433"/>
      <c r="L42917" s="1334"/>
    </row>
    <row r="42918" spans="1:12" ht="24" customHeight="1">
      <c r="A42918" s="1355"/>
      <c r="B42918" s="1355"/>
      <c r="C42918" s="1433"/>
      <c r="E42918" s="1433"/>
      <c r="K42918" s="1433"/>
      <c r="L42918" s="1334"/>
    </row>
    <row r="42919" spans="1:12" ht="24" customHeight="1">
      <c r="A42919" s="1355"/>
      <c r="B42919" s="1355"/>
      <c r="C42919" s="1433"/>
      <c r="E42919" s="1433"/>
      <c r="K42919" s="1433"/>
      <c r="L42919" s="1334"/>
    </row>
    <row r="42920" spans="1:12" ht="24" customHeight="1">
      <c r="A42920" s="1355"/>
      <c r="B42920" s="1355"/>
      <c r="C42920" s="1433"/>
      <c r="E42920" s="1433"/>
      <c r="K42920" s="1433"/>
      <c r="L42920" s="1334"/>
    </row>
    <row r="42921" spans="1:12" ht="24" customHeight="1">
      <c r="A42921" s="1355"/>
      <c r="B42921" s="1355"/>
      <c r="C42921" s="1433"/>
      <c r="E42921" s="1433"/>
      <c r="K42921" s="1433"/>
      <c r="L42921" s="1334"/>
    </row>
    <row r="42922" spans="1:12" ht="24" customHeight="1">
      <c r="A42922" s="1355"/>
      <c r="B42922" s="1355"/>
      <c r="C42922" s="1433"/>
      <c r="E42922" s="1433"/>
      <c r="K42922" s="1433"/>
      <c r="L42922" s="1334"/>
    </row>
    <row r="42923" spans="1:12" ht="24" customHeight="1">
      <c r="A42923" s="1355"/>
      <c r="B42923" s="1355"/>
      <c r="C42923" s="1433"/>
      <c r="E42923" s="1433"/>
      <c r="K42923" s="1433"/>
      <c r="L42923" s="1334"/>
    </row>
    <row r="42924" spans="1:12" ht="24" customHeight="1">
      <c r="A42924" s="1355"/>
      <c r="B42924" s="1355"/>
      <c r="C42924" s="1433"/>
      <c r="E42924" s="1433"/>
      <c r="K42924" s="1433"/>
      <c r="L42924" s="1334"/>
    </row>
    <row r="42925" spans="1:12" ht="24" customHeight="1">
      <c r="A42925" s="1355"/>
      <c r="B42925" s="1355"/>
      <c r="C42925" s="1433"/>
      <c r="E42925" s="1433"/>
      <c r="K42925" s="1433"/>
      <c r="L42925" s="1334"/>
    </row>
    <row r="42926" spans="1:12" ht="24" customHeight="1">
      <c r="A42926" s="1355"/>
      <c r="B42926" s="1355"/>
      <c r="C42926" s="1433"/>
      <c r="E42926" s="1433"/>
      <c r="K42926" s="1433"/>
      <c r="L42926" s="1334"/>
    </row>
    <row r="42927" spans="1:12" ht="24" customHeight="1">
      <c r="A42927" s="1355"/>
      <c r="B42927" s="1355"/>
      <c r="C42927" s="1433"/>
      <c r="E42927" s="1433"/>
      <c r="K42927" s="1433"/>
      <c r="L42927" s="1334"/>
    </row>
    <row r="42928" spans="1:12" ht="24" customHeight="1">
      <c r="A42928" s="1355"/>
      <c r="B42928" s="1355"/>
      <c r="C42928" s="1433"/>
      <c r="E42928" s="1433"/>
      <c r="K42928" s="1433"/>
      <c r="L42928" s="1334"/>
    </row>
    <row r="42929" spans="1:12" ht="24" customHeight="1">
      <c r="A42929" s="1355"/>
      <c r="B42929" s="1355"/>
      <c r="C42929" s="1433"/>
      <c r="E42929" s="1433"/>
      <c r="K42929" s="1433"/>
      <c r="L42929" s="1334"/>
    </row>
    <row r="42930" spans="1:12" ht="24" customHeight="1">
      <c r="A42930" s="1355"/>
      <c r="B42930" s="1355"/>
      <c r="C42930" s="1433"/>
      <c r="E42930" s="1433"/>
      <c r="K42930" s="1433"/>
      <c r="L42930" s="1334"/>
    </row>
    <row r="42931" spans="1:12" ht="24" customHeight="1">
      <c r="A42931" s="1355"/>
      <c r="B42931" s="1355"/>
      <c r="C42931" s="1433"/>
      <c r="E42931" s="1433"/>
      <c r="K42931" s="1433"/>
      <c r="L42931" s="1334"/>
    </row>
    <row r="42932" spans="1:12" ht="24" customHeight="1">
      <c r="A42932" s="1355"/>
      <c r="B42932" s="1355"/>
      <c r="C42932" s="1433"/>
      <c r="E42932" s="1433"/>
      <c r="K42932" s="1433"/>
      <c r="L42932" s="1334"/>
    </row>
    <row r="42933" spans="1:12" ht="24" customHeight="1">
      <c r="A42933" s="1355"/>
      <c r="B42933" s="1355"/>
      <c r="C42933" s="1433"/>
      <c r="E42933" s="1433"/>
      <c r="K42933" s="1433"/>
      <c r="L42933" s="1334"/>
    </row>
    <row r="42934" spans="1:12" ht="24" customHeight="1">
      <c r="A42934" s="1355"/>
      <c r="B42934" s="1355"/>
      <c r="C42934" s="1433"/>
      <c r="E42934" s="1433"/>
      <c r="K42934" s="1433"/>
      <c r="L42934" s="1334"/>
    </row>
    <row r="42935" spans="1:12" ht="24" customHeight="1">
      <c r="A42935" s="1355"/>
      <c r="B42935" s="1355"/>
      <c r="C42935" s="1433"/>
      <c r="E42935" s="1433"/>
      <c r="K42935" s="1433"/>
      <c r="L42935" s="1334"/>
    </row>
    <row r="42936" spans="1:12" ht="24" customHeight="1">
      <c r="A42936" s="1355"/>
      <c r="B42936" s="1355"/>
      <c r="C42936" s="1433"/>
      <c r="E42936" s="1433"/>
      <c r="K42936" s="1433"/>
      <c r="L42936" s="1334"/>
    </row>
    <row r="42937" spans="1:12" ht="24" customHeight="1">
      <c r="A42937" s="1355"/>
      <c r="B42937" s="1355"/>
      <c r="C42937" s="1433"/>
      <c r="E42937" s="1433"/>
      <c r="K42937" s="1433"/>
      <c r="L42937" s="1334"/>
    </row>
    <row r="42938" spans="1:12" ht="24" customHeight="1">
      <c r="A42938" s="1355"/>
      <c r="B42938" s="1355"/>
      <c r="C42938" s="1433"/>
      <c r="E42938" s="1433"/>
      <c r="K42938" s="1433"/>
      <c r="L42938" s="1334"/>
    </row>
    <row r="42939" spans="1:12" ht="24" customHeight="1">
      <c r="A42939" s="1355"/>
      <c r="B42939" s="1355"/>
      <c r="C42939" s="1433"/>
      <c r="E42939" s="1433"/>
      <c r="K42939" s="1433"/>
      <c r="L42939" s="1334"/>
    </row>
    <row r="42940" spans="1:12" ht="24" customHeight="1">
      <c r="A42940" s="1355"/>
      <c r="B42940" s="1355"/>
      <c r="C42940" s="1433"/>
      <c r="E42940" s="1433"/>
      <c r="K42940" s="1433"/>
      <c r="L42940" s="1334"/>
    </row>
    <row r="42941" spans="1:12" ht="24" customHeight="1">
      <c r="A42941" s="1355"/>
      <c r="B42941" s="1355"/>
      <c r="C42941" s="1433"/>
      <c r="E42941" s="1433"/>
      <c r="K42941" s="1433"/>
      <c r="L42941" s="1334"/>
    </row>
    <row r="42942" spans="1:12" ht="24" customHeight="1">
      <c r="A42942" s="1355"/>
      <c r="B42942" s="1355"/>
      <c r="C42942" s="1433"/>
      <c r="E42942" s="1433"/>
      <c r="K42942" s="1433"/>
      <c r="L42942" s="1334"/>
    </row>
    <row r="42943" spans="1:12" ht="24" customHeight="1">
      <c r="A42943" s="1355"/>
      <c r="B42943" s="1355"/>
      <c r="C42943" s="1433"/>
      <c r="E42943" s="1433"/>
      <c r="K42943" s="1433"/>
      <c r="L42943" s="1334"/>
    </row>
    <row r="42944" spans="1:12" ht="24" customHeight="1">
      <c r="A42944" s="1355"/>
      <c r="B42944" s="1355"/>
      <c r="C42944" s="1433"/>
      <c r="E42944" s="1433"/>
      <c r="K42944" s="1433"/>
      <c r="L42944" s="1334"/>
    </row>
    <row r="42945" spans="1:12" ht="24" customHeight="1">
      <c r="A42945" s="1355"/>
      <c r="B42945" s="1355"/>
      <c r="C42945" s="1433"/>
      <c r="E42945" s="1433"/>
      <c r="K42945" s="1433"/>
      <c r="L42945" s="1334"/>
    </row>
    <row r="42946" spans="1:12" ht="24" customHeight="1">
      <c r="A42946" s="1355"/>
      <c r="B42946" s="1355"/>
      <c r="C42946" s="1433"/>
      <c r="E42946" s="1433"/>
      <c r="K42946" s="1433"/>
      <c r="L42946" s="1334"/>
    </row>
    <row r="42947" spans="1:12" ht="24" customHeight="1">
      <c r="A42947" s="1355"/>
      <c r="B42947" s="1355"/>
      <c r="C42947" s="1433"/>
      <c r="E42947" s="1433"/>
      <c r="K42947" s="1433"/>
      <c r="L42947" s="1334"/>
    </row>
    <row r="42948" spans="1:12" ht="24" customHeight="1">
      <c r="A42948" s="1355"/>
      <c r="B42948" s="1355"/>
      <c r="C42948" s="1433"/>
      <c r="E42948" s="1433"/>
      <c r="K42948" s="1433"/>
      <c r="L42948" s="1334"/>
    </row>
    <row r="42949" spans="1:12" ht="24" customHeight="1">
      <c r="A42949" s="1355"/>
      <c r="B42949" s="1355"/>
      <c r="C42949" s="1433"/>
      <c r="E42949" s="1433"/>
      <c r="K42949" s="1433"/>
      <c r="L42949" s="1334"/>
    </row>
    <row r="42950" spans="1:12" ht="24" customHeight="1">
      <c r="A42950" s="1355"/>
      <c r="B42950" s="1355"/>
      <c r="C42950" s="1433"/>
      <c r="E42950" s="1433"/>
      <c r="K42950" s="1433"/>
      <c r="L42950" s="1334"/>
    </row>
    <row r="42951" spans="1:12" ht="24" customHeight="1">
      <c r="A42951" s="1355"/>
      <c r="B42951" s="1355"/>
      <c r="C42951" s="1433"/>
      <c r="E42951" s="1433"/>
      <c r="K42951" s="1433"/>
      <c r="L42951" s="1334"/>
    </row>
    <row r="42952" spans="1:12" ht="24" customHeight="1">
      <c r="A42952" s="1355"/>
      <c r="B42952" s="1355"/>
      <c r="C42952" s="1433"/>
      <c r="E42952" s="1433"/>
      <c r="K42952" s="1433"/>
      <c r="L42952" s="1334"/>
    </row>
    <row r="42953" spans="1:12" ht="24" customHeight="1">
      <c r="A42953" s="1355"/>
      <c r="B42953" s="1355"/>
      <c r="C42953" s="1433"/>
      <c r="E42953" s="1433"/>
      <c r="K42953" s="1433"/>
      <c r="L42953" s="1334"/>
    </row>
    <row r="42954" spans="1:12" ht="24" customHeight="1">
      <c r="A42954" s="1355"/>
      <c r="B42954" s="1355"/>
      <c r="C42954" s="1433"/>
      <c r="E42954" s="1433"/>
      <c r="K42954" s="1433"/>
      <c r="L42954" s="1334"/>
    </row>
    <row r="42955" spans="1:12" ht="24" customHeight="1">
      <c r="A42955" s="1355"/>
      <c r="B42955" s="1355"/>
      <c r="C42955" s="1433"/>
      <c r="E42955" s="1433"/>
      <c r="K42955" s="1433"/>
      <c r="L42955" s="1334"/>
    </row>
    <row r="42956" spans="1:12" ht="24" customHeight="1">
      <c r="A42956" s="1355"/>
      <c r="B42956" s="1355"/>
      <c r="C42956" s="1433"/>
      <c r="E42956" s="1433"/>
      <c r="K42956" s="1433"/>
      <c r="L42956" s="1334"/>
    </row>
    <row r="42957" spans="1:12" ht="24" customHeight="1">
      <c r="A42957" s="1355"/>
      <c r="B42957" s="1355"/>
      <c r="C42957" s="1433"/>
      <c r="E42957" s="1433"/>
      <c r="K42957" s="1433"/>
      <c r="L42957" s="1334"/>
    </row>
    <row r="42958" spans="1:12" ht="24" customHeight="1">
      <c r="A42958" s="1355"/>
      <c r="B42958" s="1355"/>
      <c r="C42958" s="1433"/>
      <c r="E42958" s="1433"/>
      <c r="K42958" s="1433"/>
      <c r="L42958" s="1334"/>
    </row>
    <row r="42959" spans="1:12" ht="24" customHeight="1">
      <c r="A42959" s="1355"/>
      <c r="B42959" s="1355"/>
      <c r="C42959" s="1433"/>
      <c r="E42959" s="1433"/>
      <c r="K42959" s="1433"/>
      <c r="L42959" s="1334"/>
    </row>
    <row r="42960" spans="1:12" ht="24" customHeight="1">
      <c r="A42960" s="1355"/>
      <c r="B42960" s="1355"/>
      <c r="C42960" s="1433"/>
      <c r="E42960" s="1433"/>
      <c r="K42960" s="1433"/>
      <c r="L42960" s="1334"/>
    </row>
    <row r="42961" spans="1:12" ht="24" customHeight="1">
      <c r="A42961" s="1355"/>
      <c r="B42961" s="1355"/>
      <c r="C42961" s="1433"/>
      <c r="E42961" s="1433"/>
      <c r="K42961" s="1433"/>
      <c r="L42961" s="1334"/>
    </row>
    <row r="42962" spans="1:12" ht="24" customHeight="1">
      <c r="A42962" s="1355"/>
      <c r="B42962" s="1355"/>
      <c r="C42962" s="1433"/>
      <c r="E42962" s="1433"/>
      <c r="K42962" s="1433"/>
      <c r="L42962" s="1334"/>
    </row>
    <row r="42963" spans="1:12" ht="24" customHeight="1">
      <c r="A42963" s="1355"/>
      <c r="B42963" s="1355"/>
      <c r="C42963" s="1433"/>
      <c r="E42963" s="1433"/>
      <c r="K42963" s="1433"/>
      <c r="L42963" s="1334"/>
    </row>
    <row r="42964" spans="1:12" ht="24" customHeight="1">
      <c r="A42964" s="1355"/>
      <c r="B42964" s="1355"/>
      <c r="C42964" s="1433"/>
      <c r="E42964" s="1433"/>
      <c r="K42964" s="1433"/>
      <c r="L42964" s="1334"/>
    </row>
    <row r="42965" spans="1:12" ht="24" customHeight="1">
      <c r="A42965" s="1355"/>
      <c r="B42965" s="1355"/>
      <c r="C42965" s="1433"/>
      <c r="E42965" s="1433"/>
      <c r="K42965" s="1433"/>
      <c r="L42965" s="1334"/>
    </row>
    <row r="42966" spans="1:12" ht="24" customHeight="1">
      <c r="A42966" s="1355"/>
      <c r="B42966" s="1355"/>
      <c r="C42966" s="1433"/>
      <c r="E42966" s="1433"/>
      <c r="K42966" s="1433"/>
      <c r="L42966" s="1334"/>
    </row>
    <row r="42967" spans="1:12" ht="24" customHeight="1">
      <c r="A42967" s="1355"/>
      <c r="B42967" s="1355"/>
      <c r="C42967" s="1433"/>
      <c r="E42967" s="1433"/>
      <c r="K42967" s="1433"/>
      <c r="L42967" s="1334"/>
    </row>
    <row r="42968" spans="1:12" ht="24" customHeight="1">
      <c r="A42968" s="1355"/>
      <c r="B42968" s="1355"/>
      <c r="C42968" s="1433"/>
      <c r="E42968" s="1433"/>
      <c r="K42968" s="1433"/>
      <c r="L42968" s="1334"/>
    </row>
    <row r="42969" spans="1:12" ht="24" customHeight="1">
      <c r="A42969" s="1355"/>
      <c r="B42969" s="1355"/>
      <c r="C42969" s="1433"/>
      <c r="E42969" s="1433"/>
      <c r="K42969" s="1433"/>
      <c r="L42969" s="1334"/>
    </row>
    <row r="42970" spans="1:12" ht="24" customHeight="1">
      <c r="A42970" s="1355"/>
      <c r="B42970" s="1355"/>
      <c r="C42970" s="1433"/>
      <c r="E42970" s="1433"/>
      <c r="K42970" s="1433"/>
      <c r="L42970" s="1334"/>
    </row>
    <row r="42971" spans="1:12" ht="24" customHeight="1">
      <c r="A42971" s="1355"/>
      <c r="B42971" s="1355"/>
      <c r="C42971" s="1433"/>
      <c r="E42971" s="1433"/>
      <c r="K42971" s="1433"/>
      <c r="L42971" s="1334"/>
    </row>
    <row r="42972" spans="1:12" ht="24" customHeight="1">
      <c r="A42972" s="1355"/>
      <c r="B42972" s="1355"/>
      <c r="C42972" s="1433"/>
      <c r="E42972" s="1433"/>
      <c r="K42972" s="1433"/>
      <c r="L42972" s="1334"/>
    </row>
    <row r="42973" spans="1:12" ht="24" customHeight="1">
      <c r="A42973" s="1355"/>
      <c r="B42973" s="1355"/>
      <c r="C42973" s="1433"/>
      <c r="E42973" s="1433"/>
      <c r="K42973" s="1433"/>
      <c r="L42973" s="1334"/>
    </row>
    <row r="42974" spans="1:12" ht="24" customHeight="1">
      <c r="A42974" s="1355"/>
      <c r="B42974" s="1355"/>
      <c r="C42974" s="1433"/>
      <c r="E42974" s="1433"/>
      <c r="K42974" s="1433"/>
      <c r="L42974" s="1334"/>
    </row>
    <row r="42975" spans="1:12" ht="24" customHeight="1">
      <c r="A42975" s="1355"/>
      <c r="B42975" s="1355"/>
      <c r="C42975" s="1433"/>
      <c r="E42975" s="1433"/>
      <c r="K42975" s="1433"/>
      <c r="L42975" s="1334"/>
    </row>
    <row r="42976" spans="1:12" ht="24" customHeight="1">
      <c r="A42976" s="1355"/>
      <c r="B42976" s="1355"/>
      <c r="C42976" s="1433"/>
      <c r="E42976" s="1433"/>
      <c r="K42976" s="1433"/>
      <c r="L42976" s="1334"/>
    </row>
    <row r="42977" spans="1:12" ht="24" customHeight="1">
      <c r="A42977" s="1355"/>
      <c r="B42977" s="1355"/>
      <c r="C42977" s="1433"/>
      <c r="E42977" s="1433"/>
      <c r="K42977" s="1433"/>
      <c r="L42977" s="1334"/>
    </row>
    <row r="42978" spans="1:12" ht="24" customHeight="1">
      <c r="A42978" s="1355"/>
      <c r="B42978" s="1355"/>
      <c r="C42978" s="1433"/>
      <c r="E42978" s="1433"/>
      <c r="K42978" s="1433"/>
      <c r="L42978" s="1334"/>
    </row>
    <row r="42979" spans="1:12" ht="24" customHeight="1">
      <c r="A42979" s="1355"/>
      <c r="B42979" s="1355"/>
      <c r="C42979" s="1433"/>
      <c r="E42979" s="1433"/>
      <c r="K42979" s="1433"/>
      <c r="L42979" s="1334"/>
    </row>
    <row r="42980" spans="1:12" ht="24" customHeight="1">
      <c r="A42980" s="1355"/>
      <c r="B42980" s="1355"/>
      <c r="C42980" s="1433"/>
      <c r="E42980" s="1433"/>
      <c r="K42980" s="1433"/>
      <c r="L42980" s="1334"/>
    </row>
    <row r="42981" spans="1:12" ht="24" customHeight="1">
      <c r="A42981" s="1355"/>
      <c r="B42981" s="1355"/>
      <c r="C42981" s="1433"/>
      <c r="E42981" s="1433"/>
      <c r="K42981" s="1433"/>
      <c r="L42981" s="1334"/>
    </row>
    <row r="42982" spans="1:12" ht="24" customHeight="1">
      <c r="A42982" s="1355"/>
      <c r="B42982" s="1355"/>
      <c r="C42982" s="1433"/>
      <c r="E42982" s="1433"/>
      <c r="K42982" s="1433"/>
      <c r="L42982" s="1334"/>
    </row>
    <row r="42983" spans="1:12" ht="24" customHeight="1">
      <c r="A42983" s="1355"/>
      <c r="B42983" s="1355"/>
      <c r="C42983" s="1433"/>
      <c r="E42983" s="1433"/>
      <c r="K42983" s="1433"/>
      <c r="L42983" s="1334"/>
    </row>
    <row r="42984" spans="1:12" ht="24" customHeight="1">
      <c r="A42984" s="1355"/>
      <c r="B42984" s="1355"/>
      <c r="C42984" s="1433"/>
      <c r="E42984" s="1433"/>
      <c r="K42984" s="1433"/>
      <c r="L42984" s="1334"/>
    </row>
    <row r="42985" spans="1:12" ht="24" customHeight="1">
      <c r="A42985" s="1355"/>
      <c r="B42985" s="1355"/>
      <c r="C42985" s="1433"/>
      <c r="E42985" s="1433"/>
      <c r="K42985" s="1433"/>
      <c r="L42985" s="1334"/>
    </row>
    <row r="42986" spans="1:12" ht="24" customHeight="1">
      <c r="A42986" s="1355"/>
      <c r="B42986" s="1355"/>
      <c r="C42986" s="1433"/>
      <c r="E42986" s="1433"/>
      <c r="K42986" s="1433"/>
      <c r="L42986" s="1334"/>
    </row>
    <row r="42987" spans="1:12" ht="24" customHeight="1">
      <c r="A42987" s="1355"/>
      <c r="B42987" s="1355"/>
      <c r="C42987" s="1433"/>
      <c r="E42987" s="1433"/>
      <c r="K42987" s="1433"/>
      <c r="L42987" s="1334"/>
    </row>
    <row r="42988" spans="1:12" ht="24" customHeight="1">
      <c r="A42988" s="1355"/>
      <c r="B42988" s="1355"/>
      <c r="C42988" s="1433"/>
      <c r="E42988" s="1433"/>
      <c r="K42988" s="1433"/>
      <c r="L42988" s="1334"/>
    </row>
    <row r="42989" spans="1:12" ht="24" customHeight="1">
      <c r="A42989" s="1355"/>
      <c r="B42989" s="1355"/>
      <c r="C42989" s="1433"/>
      <c r="E42989" s="1433"/>
      <c r="K42989" s="1433"/>
      <c r="L42989" s="1334"/>
    </row>
    <row r="42990" spans="1:12" ht="24" customHeight="1">
      <c r="A42990" s="1355"/>
      <c r="B42990" s="1355"/>
      <c r="C42990" s="1433"/>
      <c r="E42990" s="1433"/>
      <c r="K42990" s="1433"/>
      <c r="L42990" s="1334"/>
    </row>
    <row r="42991" spans="1:12" ht="24" customHeight="1">
      <c r="A42991" s="1355"/>
      <c r="B42991" s="1355"/>
      <c r="C42991" s="1433"/>
      <c r="E42991" s="1433"/>
      <c r="K42991" s="1433"/>
      <c r="L42991" s="1334"/>
    </row>
    <row r="42992" spans="1:12" ht="24" customHeight="1">
      <c r="A42992" s="1355"/>
      <c r="B42992" s="1355"/>
      <c r="C42992" s="1433"/>
      <c r="E42992" s="1433"/>
      <c r="K42992" s="1433"/>
      <c r="L42992" s="1334"/>
    </row>
    <row r="42993" spans="1:12" ht="24" customHeight="1">
      <c r="A42993" s="1355"/>
      <c r="B42993" s="1355"/>
      <c r="C42993" s="1433"/>
      <c r="E42993" s="1433"/>
      <c r="K42993" s="1433"/>
      <c r="L42993" s="1334"/>
    </row>
    <row r="42994" spans="1:12" ht="24" customHeight="1">
      <c r="A42994" s="1355"/>
      <c r="B42994" s="1355"/>
      <c r="C42994" s="1433"/>
      <c r="E42994" s="1433"/>
      <c r="K42994" s="1433"/>
      <c r="L42994" s="1334"/>
    </row>
    <row r="42995" spans="1:12" ht="24" customHeight="1">
      <c r="A42995" s="1355"/>
      <c r="B42995" s="1355"/>
      <c r="C42995" s="1433"/>
      <c r="E42995" s="1433"/>
      <c r="K42995" s="1433"/>
      <c r="L42995" s="1334"/>
    </row>
    <row r="42996" spans="1:12" ht="24" customHeight="1">
      <c r="A42996" s="1355"/>
      <c r="B42996" s="1355"/>
      <c r="C42996" s="1433"/>
      <c r="E42996" s="1433"/>
      <c r="K42996" s="1433"/>
      <c r="L42996" s="1334"/>
    </row>
    <row r="42997" spans="1:12" ht="24" customHeight="1">
      <c r="A42997" s="1355"/>
      <c r="B42997" s="1355"/>
      <c r="C42997" s="1433"/>
      <c r="E42997" s="1433"/>
      <c r="K42997" s="1433"/>
      <c r="L42997" s="1334"/>
    </row>
    <row r="42998" spans="1:12" ht="24" customHeight="1">
      <c r="A42998" s="1355"/>
      <c r="B42998" s="1355"/>
      <c r="C42998" s="1433"/>
      <c r="E42998" s="1433"/>
      <c r="K42998" s="1433"/>
      <c r="L42998" s="1334"/>
    </row>
    <row r="42999" spans="1:12" ht="24" customHeight="1">
      <c r="A42999" s="1355"/>
      <c r="B42999" s="1355"/>
      <c r="C42999" s="1433"/>
      <c r="E42999" s="1433"/>
      <c r="K42999" s="1433"/>
      <c r="L42999" s="1334"/>
    </row>
    <row r="43000" spans="1:12" ht="24" customHeight="1">
      <c r="A43000" s="1355"/>
      <c r="B43000" s="1355"/>
      <c r="C43000" s="1433"/>
      <c r="E43000" s="1433"/>
      <c r="K43000" s="1433"/>
      <c r="L43000" s="1334"/>
    </row>
    <row r="43001" spans="1:12" ht="24" customHeight="1">
      <c r="A43001" s="1355"/>
      <c r="B43001" s="1355"/>
      <c r="C43001" s="1433"/>
      <c r="E43001" s="1433"/>
      <c r="K43001" s="1433"/>
      <c r="L43001" s="1334"/>
    </row>
    <row r="43002" spans="1:12" ht="24" customHeight="1">
      <c r="A43002" s="1355"/>
      <c r="B43002" s="1355"/>
      <c r="C43002" s="1433"/>
      <c r="E43002" s="1433"/>
      <c r="K43002" s="1433"/>
      <c r="L43002" s="1334"/>
    </row>
    <row r="43003" spans="1:12" ht="24" customHeight="1">
      <c r="A43003" s="1355"/>
      <c r="B43003" s="1355"/>
      <c r="C43003" s="1433"/>
      <c r="E43003" s="1433"/>
      <c r="K43003" s="1433"/>
      <c r="L43003" s="1334"/>
    </row>
    <row r="43004" spans="1:12" ht="24" customHeight="1">
      <c r="A43004" s="1355"/>
      <c r="B43004" s="1355"/>
      <c r="C43004" s="1433"/>
      <c r="E43004" s="1433"/>
      <c r="K43004" s="1433"/>
      <c r="L43004" s="1334"/>
    </row>
    <row r="43005" spans="1:12" ht="24" customHeight="1">
      <c r="A43005" s="1355"/>
      <c r="B43005" s="1355"/>
      <c r="C43005" s="1433"/>
      <c r="E43005" s="1433"/>
      <c r="K43005" s="1433"/>
      <c r="L43005" s="1334"/>
    </row>
    <row r="43006" spans="1:12" ht="24" customHeight="1">
      <c r="A43006" s="1355"/>
      <c r="B43006" s="1355"/>
      <c r="C43006" s="1433"/>
      <c r="E43006" s="1433"/>
      <c r="K43006" s="1433"/>
      <c r="L43006" s="1334"/>
    </row>
    <row r="43007" spans="1:12" ht="24" customHeight="1">
      <c r="A43007" s="1355"/>
      <c r="B43007" s="1355"/>
      <c r="C43007" s="1433"/>
      <c r="E43007" s="1433"/>
      <c r="K43007" s="1433"/>
      <c r="L43007" s="1334"/>
    </row>
    <row r="43008" spans="1:12" ht="24" customHeight="1">
      <c r="A43008" s="1355"/>
      <c r="B43008" s="1355"/>
      <c r="C43008" s="1433"/>
      <c r="E43008" s="1433"/>
      <c r="K43008" s="1433"/>
      <c r="L43008" s="1334"/>
    </row>
    <row r="43009" spans="1:12" ht="24" customHeight="1">
      <c r="A43009" s="1355"/>
      <c r="B43009" s="1355"/>
      <c r="C43009" s="1433"/>
      <c r="E43009" s="1433"/>
      <c r="K43009" s="1433"/>
      <c r="L43009" s="1334"/>
    </row>
    <row r="43010" spans="1:12" ht="24" customHeight="1">
      <c r="A43010" s="1355"/>
      <c r="B43010" s="1355"/>
      <c r="C43010" s="1433"/>
      <c r="E43010" s="1433"/>
      <c r="K43010" s="1433"/>
      <c r="L43010" s="1334"/>
    </row>
    <row r="43011" spans="1:12" ht="24" customHeight="1">
      <c r="A43011" s="1355"/>
      <c r="B43011" s="1355"/>
      <c r="C43011" s="1433"/>
      <c r="E43011" s="1433"/>
      <c r="K43011" s="1433"/>
      <c r="L43011" s="1334"/>
    </row>
    <row r="43012" spans="1:12" ht="24" customHeight="1">
      <c r="A43012" s="1355"/>
      <c r="B43012" s="1355"/>
      <c r="C43012" s="1433"/>
      <c r="E43012" s="1433"/>
      <c r="K43012" s="1433"/>
      <c r="L43012" s="1334"/>
    </row>
    <row r="43013" spans="1:12" ht="24" customHeight="1">
      <c r="A43013" s="1355"/>
      <c r="B43013" s="1355"/>
      <c r="C43013" s="1433"/>
      <c r="E43013" s="1433"/>
      <c r="K43013" s="1433"/>
      <c r="L43013" s="1334"/>
    </row>
    <row r="43014" spans="1:12" ht="24" customHeight="1">
      <c r="A43014" s="1355"/>
      <c r="B43014" s="1355"/>
      <c r="C43014" s="1433"/>
      <c r="E43014" s="1433"/>
      <c r="K43014" s="1433"/>
      <c r="L43014" s="1334"/>
    </row>
    <row r="43015" spans="1:12" ht="24" customHeight="1">
      <c r="A43015" s="1355"/>
      <c r="B43015" s="1355"/>
      <c r="C43015" s="1433"/>
      <c r="E43015" s="1433"/>
      <c r="K43015" s="1433"/>
      <c r="L43015" s="1334"/>
    </row>
    <row r="43016" spans="1:12" ht="24" customHeight="1">
      <c r="A43016" s="1355"/>
      <c r="B43016" s="1355"/>
      <c r="C43016" s="1433"/>
      <c r="E43016" s="1433"/>
      <c r="K43016" s="1433"/>
      <c r="L43016" s="1334"/>
    </row>
    <row r="43017" spans="1:12" ht="24" customHeight="1">
      <c r="A43017" s="1355"/>
      <c r="B43017" s="1355"/>
      <c r="C43017" s="1433"/>
      <c r="E43017" s="1433"/>
      <c r="K43017" s="1433"/>
      <c r="L43017" s="1334"/>
    </row>
    <row r="43018" spans="1:12" ht="24" customHeight="1">
      <c r="A43018" s="1355"/>
      <c r="B43018" s="1355"/>
      <c r="C43018" s="1433"/>
      <c r="E43018" s="1433"/>
      <c r="K43018" s="1433"/>
      <c r="L43018" s="1334"/>
    </row>
    <row r="43019" spans="1:12" ht="24" customHeight="1">
      <c r="A43019" s="1355"/>
      <c r="B43019" s="1355"/>
      <c r="C43019" s="1433"/>
      <c r="E43019" s="1433"/>
      <c r="K43019" s="1433"/>
      <c r="L43019" s="1334"/>
    </row>
    <row r="43020" spans="1:12" ht="24" customHeight="1">
      <c r="A43020" s="1355"/>
      <c r="B43020" s="1355"/>
      <c r="C43020" s="1433"/>
      <c r="E43020" s="1433"/>
      <c r="K43020" s="1433"/>
      <c r="L43020" s="1334"/>
    </row>
    <row r="43021" spans="1:12" ht="24" customHeight="1">
      <c r="A43021" s="1355"/>
      <c r="B43021" s="1355"/>
      <c r="C43021" s="1433"/>
      <c r="E43021" s="1433"/>
      <c r="K43021" s="1433"/>
      <c r="L43021" s="1334"/>
    </row>
    <row r="43022" spans="1:12" ht="24" customHeight="1">
      <c r="A43022" s="1355"/>
      <c r="B43022" s="1355"/>
      <c r="C43022" s="1433"/>
      <c r="E43022" s="1433"/>
      <c r="K43022" s="1433"/>
      <c r="L43022" s="1334"/>
    </row>
    <row r="43023" spans="1:12" ht="24" customHeight="1">
      <c r="A43023" s="1355"/>
      <c r="B43023" s="1355"/>
      <c r="C43023" s="1433"/>
      <c r="E43023" s="1433"/>
      <c r="K43023" s="1433"/>
      <c r="L43023" s="1334"/>
    </row>
    <row r="43024" spans="1:12" ht="24" customHeight="1">
      <c r="A43024" s="1355"/>
      <c r="B43024" s="1355"/>
      <c r="C43024" s="1433"/>
      <c r="E43024" s="1433"/>
      <c r="K43024" s="1433"/>
      <c r="L43024" s="1334"/>
    </row>
    <row r="43025" spans="1:12" ht="24" customHeight="1">
      <c r="A43025" s="1355"/>
      <c r="B43025" s="1355"/>
      <c r="C43025" s="1433"/>
      <c r="E43025" s="1433"/>
      <c r="K43025" s="1433"/>
      <c r="L43025" s="1334"/>
    </row>
    <row r="43026" spans="1:12" ht="24" customHeight="1">
      <c r="A43026" s="1355"/>
      <c r="B43026" s="1355"/>
      <c r="C43026" s="1433"/>
      <c r="E43026" s="1433"/>
      <c r="K43026" s="1433"/>
      <c r="L43026" s="1334"/>
    </row>
    <row r="43027" spans="1:12" ht="24" customHeight="1">
      <c r="A43027" s="1355"/>
      <c r="B43027" s="1355"/>
      <c r="C43027" s="1433"/>
      <c r="E43027" s="1433"/>
      <c r="K43027" s="1433"/>
      <c r="L43027" s="1334"/>
    </row>
    <row r="43028" spans="1:12" ht="24" customHeight="1">
      <c r="A43028" s="1355"/>
      <c r="B43028" s="1355"/>
      <c r="C43028" s="1433"/>
      <c r="E43028" s="1433"/>
      <c r="K43028" s="1433"/>
      <c r="L43028" s="1334"/>
    </row>
    <row r="43029" spans="1:12" ht="24" customHeight="1">
      <c r="A43029" s="1355"/>
      <c r="B43029" s="1355"/>
      <c r="C43029" s="1433"/>
      <c r="E43029" s="1433"/>
      <c r="K43029" s="1433"/>
      <c r="L43029" s="1334"/>
    </row>
    <row r="43030" spans="1:12" ht="24" customHeight="1">
      <c r="A43030" s="1355"/>
      <c r="B43030" s="1355"/>
      <c r="C43030" s="1433"/>
      <c r="E43030" s="1433"/>
      <c r="K43030" s="1433"/>
      <c r="L43030" s="1334"/>
    </row>
    <row r="43031" spans="1:12" ht="24" customHeight="1">
      <c r="A43031" s="1355"/>
      <c r="B43031" s="1355"/>
      <c r="C43031" s="1433"/>
      <c r="E43031" s="1433"/>
      <c r="K43031" s="1433"/>
      <c r="L43031" s="1334"/>
    </row>
    <row r="43032" spans="1:12" ht="24" customHeight="1">
      <c r="A43032" s="1355"/>
      <c r="B43032" s="1355"/>
      <c r="C43032" s="1433"/>
      <c r="E43032" s="1433"/>
      <c r="K43032" s="1433"/>
      <c r="L43032" s="1334"/>
    </row>
    <row r="43033" spans="1:12" ht="24" customHeight="1">
      <c r="A43033" s="1355"/>
      <c r="B43033" s="1355"/>
      <c r="C43033" s="1433"/>
      <c r="E43033" s="1433"/>
      <c r="K43033" s="1433"/>
      <c r="L43033" s="1334"/>
    </row>
    <row r="43034" spans="1:12" ht="24" customHeight="1">
      <c r="A43034" s="1355"/>
      <c r="B43034" s="1355"/>
      <c r="C43034" s="1433"/>
      <c r="E43034" s="1433"/>
      <c r="K43034" s="1433"/>
      <c r="L43034" s="1334"/>
    </row>
    <row r="43035" spans="1:12" ht="24" customHeight="1">
      <c r="A43035" s="1355"/>
      <c r="B43035" s="1355"/>
      <c r="C43035" s="1433"/>
      <c r="E43035" s="1433"/>
      <c r="K43035" s="1433"/>
      <c r="L43035" s="1334"/>
    </row>
    <row r="43036" spans="1:12" ht="24" customHeight="1">
      <c r="A43036" s="1355"/>
      <c r="B43036" s="1355"/>
      <c r="C43036" s="1433"/>
      <c r="E43036" s="1433"/>
      <c r="K43036" s="1433"/>
      <c r="L43036" s="1334"/>
    </row>
    <row r="43037" spans="1:12" ht="24" customHeight="1">
      <c r="A43037" s="1355"/>
      <c r="B43037" s="1355"/>
      <c r="C43037" s="1433"/>
      <c r="E43037" s="1433"/>
      <c r="K43037" s="1433"/>
      <c r="L43037" s="1334"/>
    </row>
    <row r="43038" spans="1:12" ht="24" customHeight="1">
      <c r="A43038" s="1355"/>
      <c r="B43038" s="1355"/>
      <c r="C43038" s="1433"/>
      <c r="E43038" s="1433"/>
      <c r="K43038" s="1433"/>
      <c r="L43038" s="1334"/>
    </row>
    <row r="43039" spans="1:12" ht="24" customHeight="1">
      <c r="A43039" s="1355"/>
      <c r="B43039" s="1355"/>
      <c r="C43039" s="1433"/>
      <c r="E43039" s="1433"/>
      <c r="K43039" s="1433"/>
      <c r="L43039" s="1334"/>
    </row>
    <row r="43040" spans="1:12" ht="24" customHeight="1">
      <c r="A43040" s="1355"/>
      <c r="B43040" s="1355"/>
      <c r="C43040" s="1433"/>
      <c r="E43040" s="1433"/>
      <c r="K43040" s="1433"/>
      <c r="L43040" s="1334"/>
    </row>
    <row r="43041" spans="1:12" ht="24" customHeight="1">
      <c r="A43041" s="1355"/>
      <c r="B43041" s="1355"/>
      <c r="C43041" s="1433"/>
      <c r="E43041" s="1433"/>
      <c r="K43041" s="1433"/>
      <c r="L43041" s="1334"/>
    </row>
    <row r="43042" spans="1:12" ht="24" customHeight="1">
      <c r="A43042" s="1355"/>
      <c r="B43042" s="1355"/>
      <c r="C43042" s="1433"/>
      <c r="E43042" s="1433"/>
      <c r="K43042" s="1433"/>
      <c r="L43042" s="1334"/>
    </row>
    <row r="43043" spans="1:12" ht="24" customHeight="1">
      <c r="A43043" s="1355"/>
      <c r="B43043" s="1355"/>
      <c r="C43043" s="1433"/>
      <c r="E43043" s="1433"/>
      <c r="K43043" s="1433"/>
      <c r="L43043" s="1334"/>
    </row>
    <row r="43044" spans="1:12" ht="24" customHeight="1">
      <c r="A43044" s="1355"/>
      <c r="B43044" s="1355"/>
      <c r="C43044" s="1433"/>
      <c r="E43044" s="1433"/>
      <c r="K43044" s="1433"/>
      <c r="L43044" s="1334"/>
    </row>
    <row r="43045" spans="1:12" ht="24" customHeight="1">
      <c r="A43045" s="1355"/>
      <c r="B43045" s="1355"/>
      <c r="C43045" s="1433"/>
      <c r="E43045" s="1433"/>
      <c r="K43045" s="1433"/>
      <c r="L43045" s="1334"/>
    </row>
    <row r="43046" spans="1:12" ht="24" customHeight="1">
      <c r="A43046" s="1355"/>
      <c r="B43046" s="1355"/>
      <c r="C43046" s="1433"/>
      <c r="E43046" s="1433"/>
      <c r="K43046" s="1433"/>
      <c r="L43046" s="1334"/>
    </row>
    <row r="43047" spans="1:12" ht="24" customHeight="1">
      <c r="A43047" s="1355"/>
      <c r="B43047" s="1355"/>
      <c r="C43047" s="1433"/>
      <c r="E43047" s="1433"/>
      <c r="K43047" s="1433"/>
      <c r="L43047" s="1334"/>
    </row>
    <row r="43048" spans="1:12" ht="24" customHeight="1">
      <c r="A43048" s="1355"/>
      <c r="B43048" s="1355"/>
      <c r="C43048" s="1433"/>
      <c r="E43048" s="1433"/>
      <c r="K43048" s="1433"/>
      <c r="L43048" s="1334"/>
    </row>
    <row r="43049" spans="1:12" ht="24" customHeight="1">
      <c r="A43049" s="1355"/>
      <c r="B43049" s="1355"/>
      <c r="C43049" s="1433"/>
      <c r="E43049" s="1433"/>
      <c r="K43049" s="1433"/>
      <c r="L43049" s="1334"/>
    </row>
    <row r="43050" spans="1:12" ht="24" customHeight="1">
      <c r="A43050" s="1355"/>
      <c r="B43050" s="1355"/>
      <c r="C43050" s="1433"/>
      <c r="E43050" s="1433"/>
      <c r="K43050" s="1433"/>
      <c r="L43050" s="1334"/>
    </row>
    <row r="43051" spans="1:12" ht="24" customHeight="1">
      <c r="A43051" s="1355"/>
      <c r="B43051" s="1355"/>
      <c r="C43051" s="1433"/>
      <c r="E43051" s="1433"/>
      <c r="K43051" s="1433"/>
      <c r="L43051" s="1334"/>
    </row>
    <row r="43052" spans="1:12" ht="24" customHeight="1">
      <c r="A43052" s="1355"/>
      <c r="B43052" s="1355"/>
      <c r="C43052" s="1433"/>
      <c r="E43052" s="1433"/>
      <c r="K43052" s="1433"/>
      <c r="L43052" s="1334"/>
    </row>
    <row r="43053" spans="1:12" ht="24" customHeight="1">
      <c r="A43053" s="1355"/>
      <c r="B43053" s="1355"/>
      <c r="C43053" s="1433"/>
      <c r="E43053" s="1433"/>
      <c r="K43053" s="1433"/>
      <c r="L43053" s="1334"/>
    </row>
    <row r="43054" spans="1:12" ht="24" customHeight="1">
      <c r="A43054" s="1355"/>
      <c r="B43054" s="1355"/>
      <c r="C43054" s="1433"/>
      <c r="E43054" s="1433"/>
      <c r="K43054" s="1433"/>
      <c r="L43054" s="1334"/>
    </row>
    <row r="43055" spans="1:12" ht="24" customHeight="1">
      <c r="A43055" s="1355"/>
      <c r="B43055" s="1355"/>
      <c r="C43055" s="1433"/>
      <c r="E43055" s="1433"/>
      <c r="K43055" s="1433"/>
      <c r="L43055" s="1334"/>
    </row>
    <row r="43056" spans="1:12" ht="24" customHeight="1">
      <c r="A43056" s="1355"/>
      <c r="B43056" s="1355"/>
      <c r="C43056" s="1433"/>
      <c r="E43056" s="1433"/>
      <c r="K43056" s="1433"/>
      <c r="L43056" s="1334"/>
    </row>
    <row r="43057" spans="1:12" ht="24" customHeight="1">
      <c r="A43057" s="1355"/>
      <c r="B43057" s="1355"/>
      <c r="C43057" s="1433"/>
      <c r="E43057" s="1433"/>
      <c r="K43057" s="1433"/>
      <c r="L43057" s="1334"/>
    </row>
    <row r="43058" spans="1:12" ht="24" customHeight="1">
      <c r="A43058" s="1355"/>
      <c r="B43058" s="1355"/>
      <c r="C43058" s="1433"/>
      <c r="E43058" s="1433"/>
      <c r="K43058" s="1433"/>
      <c r="L43058" s="1334"/>
    </row>
    <row r="43059" spans="1:12" ht="24" customHeight="1">
      <c r="A43059" s="1355"/>
      <c r="B43059" s="1355"/>
      <c r="C43059" s="1433"/>
      <c r="E43059" s="1433"/>
      <c r="K43059" s="1433"/>
      <c r="L43059" s="1334"/>
    </row>
    <row r="43060" spans="1:12" ht="24" customHeight="1">
      <c r="A43060" s="1355"/>
      <c r="B43060" s="1355"/>
      <c r="C43060" s="1433"/>
      <c r="E43060" s="1433"/>
      <c r="K43060" s="1433"/>
      <c r="L43060" s="1334"/>
    </row>
    <row r="43061" spans="1:12" ht="24" customHeight="1">
      <c r="A43061" s="1355"/>
      <c r="B43061" s="1355"/>
      <c r="C43061" s="1433"/>
      <c r="E43061" s="1433"/>
      <c r="K43061" s="1433"/>
      <c r="L43061" s="1334"/>
    </row>
    <row r="43062" spans="1:12" ht="24" customHeight="1">
      <c r="A43062" s="1355"/>
      <c r="B43062" s="1355"/>
      <c r="C43062" s="1433"/>
      <c r="E43062" s="1433"/>
      <c r="K43062" s="1433"/>
      <c r="L43062" s="1334"/>
    </row>
    <row r="43063" spans="1:12" ht="24" customHeight="1">
      <c r="A43063" s="1355"/>
      <c r="B43063" s="1355"/>
      <c r="C43063" s="1433"/>
      <c r="E43063" s="1433"/>
      <c r="K43063" s="1433"/>
      <c r="L43063" s="1334"/>
    </row>
    <row r="43064" spans="1:12" ht="24" customHeight="1">
      <c r="A43064" s="1355"/>
      <c r="B43064" s="1355"/>
      <c r="C43064" s="1433"/>
      <c r="E43064" s="1433"/>
      <c r="K43064" s="1433"/>
      <c r="L43064" s="1334"/>
    </row>
    <row r="43065" spans="1:12" ht="24" customHeight="1">
      <c r="A43065" s="1355"/>
      <c r="B43065" s="1355"/>
      <c r="C43065" s="1433"/>
      <c r="E43065" s="1433"/>
      <c r="K43065" s="1433"/>
      <c r="L43065" s="1334"/>
    </row>
    <row r="43066" spans="1:12" ht="24" customHeight="1">
      <c r="A43066" s="1355"/>
      <c r="B43066" s="1355"/>
      <c r="C43066" s="1433"/>
      <c r="E43066" s="1433"/>
      <c r="K43066" s="1433"/>
      <c r="L43066" s="1334"/>
    </row>
    <row r="43067" spans="1:12" ht="24" customHeight="1">
      <c r="A43067" s="1355"/>
      <c r="B43067" s="1355"/>
      <c r="C43067" s="1433"/>
      <c r="E43067" s="1433"/>
      <c r="K43067" s="1433"/>
      <c r="L43067" s="1334"/>
    </row>
    <row r="43068" spans="1:12" ht="24" customHeight="1">
      <c r="A43068" s="1355"/>
      <c r="B43068" s="1355"/>
      <c r="C43068" s="1433"/>
      <c r="E43068" s="1433"/>
      <c r="K43068" s="1433"/>
      <c r="L43068" s="1334"/>
    </row>
    <row r="43069" spans="1:12" ht="24" customHeight="1">
      <c r="A43069" s="1355"/>
      <c r="B43069" s="1355"/>
      <c r="C43069" s="1433"/>
      <c r="E43069" s="1433"/>
      <c r="K43069" s="1433"/>
      <c r="L43069" s="1334"/>
    </row>
    <row r="43070" spans="1:12" ht="24" customHeight="1">
      <c r="A43070" s="1355"/>
      <c r="B43070" s="1355"/>
      <c r="C43070" s="1433"/>
      <c r="E43070" s="1433"/>
      <c r="K43070" s="1433"/>
      <c r="L43070" s="1334"/>
    </row>
    <row r="43071" spans="1:12" ht="24" customHeight="1">
      <c r="A43071" s="1355"/>
      <c r="B43071" s="1355"/>
      <c r="C43071" s="1433"/>
      <c r="E43071" s="1433"/>
      <c r="K43071" s="1433"/>
      <c r="L43071" s="1334"/>
    </row>
    <row r="43072" spans="1:12" ht="24" customHeight="1">
      <c r="A43072" s="1355"/>
      <c r="B43072" s="1355"/>
      <c r="C43072" s="1433"/>
      <c r="E43072" s="1433"/>
      <c r="K43072" s="1433"/>
      <c r="L43072" s="1334"/>
    </row>
    <row r="43073" spans="1:12" ht="24" customHeight="1">
      <c r="A43073" s="1355"/>
      <c r="B43073" s="1355"/>
      <c r="C43073" s="1433"/>
      <c r="E43073" s="1433"/>
      <c r="K43073" s="1433"/>
      <c r="L43073" s="1334"/>
    </row>
    <row r="43074" spans="1:12" ht="24" customHeight="1">
      <c r="A43074" s="1355"/>
      <c r="B43074" s="1355"/>
      <c r="C43074" s="1433"/>
      <c r="E43074" s="1433"/>
      <c r="K43074" s="1433"/>
      <c r="L43074" s="1334"/>
    </row>
    <row r="43075" spans="1:12" ht="24" customHeight="1">
      <c r="A43075" s="1355"/>
      <c r="B43075" s="1355"/>
      <c r="C43075" s="1433"/>
      <c r="E43075" s="1433"/>
      <c r="K43075" s="1433"/>
      <c r="L43075" s="1334"/>
    </row>
    <row r="43076" spans="1:12" ht="24" customHeight="1">
      <c r="A43076" s="1355"/>
      <c r="B43076" s="1355"/>
      <c r="C43076" s="1433"/>
      <c r="E43076" s="1433"/>
      <c r="K43076" s="1433"/>
      <c r="L43076" s="1334"/>
    </row>
    <row r="43077" spans="1:12" ht="24" customHeight="1">
      <c r="A43077" s="1355"/>
      <c r="B43077" s="1355"/>
      <c r="C43077" s="1433"/>
      <c r="E43077" s="1433"/>
      <c r="K43077" s="1433"/>
      <c r="L43077" s="1334"/>
    </row>
    <row r="43078" spans="1:12" ht="24" customHeight="1">
      <c r="A43078" s="1355"/>
      <c r="B43078" s="1355"/>
      <c r="C43078" s="1433"/>
      <c r="E43078" s="1433"/>
      <c r="K43078" s="1433"/>
      <c r="L43078" s="1334"/>
    </row>
    <row r="43079" spans="1:12" ht="24" customHeight="1">
      <c r="A43079" s="1355"/>
      <c r="B43079" s="1355"/>
      <c r="C43079" s="1433"/>
      <c r="E43079" s="1433"/>
      <c r="K43079" s="1433"/>
      <c r="L43079" s="1334"/>
    </row>
    <row r="43080" spans="1:12" ht="24" customHeight="1">
      <c r="A43080" s="1355"/>
      <c r="B43080" s="1355"/>
      <c r="C43080" s="1433"/>
      <c r="E43080" s="1433"/>
      <c r="K43080" s="1433"/>
      <c r="L43080" s="1334"/>
    </row>
    <row r="43081" spans="1:12" ht="24" customHeight="1">
      <c r="A43081" s="1355"/>
      <c r="B43081" s="1355"/>
      <c r="C43081" s="1433"/>
      <c r="E43081" s="1433"/>
      <c r="K43081" s="1433"/>
      <c r="L43081" s="1334"/>
    </row>
    <row r="43082" spans="1:12" ht="24" customHeight="1">
      <c r="A43082" s="1355"/>
      <c r="B43082" s="1355"/>
      <c r="C43082" s="1433"/>
      <c r="E43082" s="1433"/>
      <c r="K43082" s="1433"/>
      <c r="L43082" s="1334"/>
    </row>
    <row r="43083" spans="1:12" ht="24" customHeight="1">
      <c r="A43083" s="1355"/>
      <c r="B43083" s="1355"/>
      <c r="C43083" s="1433"/>
      <c r="E43083" s="1433"/>
      <c r="K43083" s="1433"/>
      <c r="L43083" s="1334"/>
    </row>
    <row r="43084" spans="1:12" ht="24" customHeight="1">
      <c r="A43084" s="1355"/>
      <c r="B43084" s="1355"/>
      <c r="C43084" s="1433"/>
      <c r="E43084" s="1433"/>
      <c r="K43084" s="1433"/>
      <c r="L43084" s="1334"/>
    </row>
    <row r="43085" spans="1:12" ht="24" customHeight="1">
      <c r="A43085" s="1355"/>
      <c r="B43085" s="1355"/>
      <c r="C43085" s="1433"/>
      <c r="E43085" s="1433"/>
      <c r="K43085" s="1433"/>
      <c r="L43085" s="1334"/>
    </row>
    <row r="43086" spans="1:12" ht="24" customHeight="1">
      <c r="A43086" s="1355"/>
      <c r="B43086" s="1355"/>
      <c r="C43086" s="1433"/>
      <c r="E43086" s="1433"/>
      <c r="K43086" s="1433"/>
      <c r="L43086" s="1334"/>
    </row>
    <row r="43087" spans="1:12" ht="24" customHeight="1">
      <c r="A43087" s="1355"/>
      <c r="B43087" s="1355"/>
      <c r="C43087" s="1433"/>
      <c r="E43087" s="1433"/>
      <c r="K43087" s="1433"/>
      <c r="L43087" s="1334"/>
    </row>
    <row r="43088" spans="1:12" ht="24" customHeight="1">
      <c r="A43088" s="1355"/>
      <c r="B43088" s="1355"/>
      <c r="C43088" s="1433"/>
      <c r="E43088" s="1433"/>
      <c r="K43088" s="1433"/>
      <c r="L43088" s="1334"/>
    </row>
    <row r="43089" spans="1:12" ht="24" customHeight="1">
      <c r="A43089" s="1355"/>
      <c r="B43089" s="1355"/>
      <c r="C43089" s="1433"/>
      <c r="E43089" s="1433"/>
      <c r="K43089" s="1433"/>
      <c r="L43089" s="1334"/>
    </row>
    <row r="43090" spans="1:12" ht="24" customHeight="1">
      <c r="A43090" s="1355"/>
      <c r="B43090" s="1355"/>
      <c r="C43090" s="1433"/>
      <c r="E43090" s="1433"/>
      <c r="K43090" s="1433"/>
      <c r="L43090" s="1334"/>
    </row>
    <row r="43091" spans="1:12" ht="24" customHeight="1">
      <c r="A43091" s="1355"/>
      <c r="B43091" s="1355"/>
      <c r="C43091" s="1433"/>
      <c r="E43091" s="1433"/>
      <c r="K43091" s="1433"/>
      <c r="L43091" s="1334"/>
    </row>
    <row r="43092" spans="1:12" ht="24" customHeight="1">
      <c r="A43092" s="1355"/>
      <c r="B43092" s="1355"/>
      <c r="C43092" s="1433"/>
      <c r="E43092" s="1433"/>
      <c r="K43092" s="1433"/>
      <c r="L43092" s="1334"/>
    </row>
    <row r="43093" spans="1:12" ht="24" customHeight="1">
      <c r="A43093" s="1355"/>
      <c r="B43093" s="1355"/>
      <c r="C43093" s="1433"/>
      <c r="E43093" s="1433"/>
      <c r="K43093" s="1433"/>
      <c r="L43093" s="1334"/>
    </row>
    <row r="43094" spans="1:12" ht="24" customHeight="1">
      <c r="A43094" s="1355"/>
      <c r="B43094" s="1355"/>
      <c r="C43094" s="1433"/>
      <c r="E43094" s="1433"/>
      <c r="K43094" s="1433"/>
      <c r="L43094" s="1334"/>
    </row>
    <row r="43095" spans="1:12" ht="24" customHeight="1">
      <c r="A43095" s="1355"/>
      <c r="B43095" s="1355"/>
      <c r="C43095" s="1433"/>
      <c r="E43095" s="1433"/>
      <c r="K43095" s="1433"/>
      <c r="L43095" s="1334"/>
    </row>
    <row r="43096" spans="1:12" ht="24" customHeight="1">
      <c r="A43096" s="1355"/>
      <c r="B43096" s="1355"/>
      <c r="C43096" s="1433"/>
      <c r="E43096" s="1433"/>
      <c r="K43096" s="1433"/>
      <c r="L43096" s="1334"/>
    </row>
    <row r="43097" spans="1:12" ht="24" customHeight="1">
      <c r="A43097" s="1355"/>
      <c r="B43097" s="1355"/>
      <c r="C43097" s="1433"/>
      <c r="E43097" s="1433"/>
      <c r="K43097" s="1433"/>
      <c r="L43097" s="1334"/>
    </row>
    <row r="43098" spans="1:12" ht="24" customHeight="1">
      <c r="A43098" s="1355"/>
      <c r="B43098" s="1355"/>
      <c r="C43098" s="1433"/>
      <c r="E43098" s="1433"/>
      <c r="K43098" s="1433"/>
      <c r="L43098" s="1334"/>
    </row>
    <row r="43099" spans="1:12" ht="24" customHeight="1">
      <c r="A43099" s="1355"/>
      <c r="B43099" s="1355"/>
      <c r="C43099" s="1433"/>
      <c r="E43099" s="1433"/>
      <c r="K43099" s="1433"/>
      <c r="L43099" s="1334"/>
    </row>
    <row r="43100" spans="1:12" ht="24" customHeight="1">
      <c r="A43100" s="1355"/>
      <c r="B43100" s="1355"/>
      <c r="C43100" s="1433"/>
      <c r="E43100" s="1433"/>
      <c r="K43100" s="1433"/>
      <c r="L43100" s="1334"/>
    </row>
    <row r="43101" spans="1:12" ht="24" customHeight="1">
      <c r="A43101" s="1355"/>
      <c r="B43101" s="1355"/>
      <c r="C43101" s="1433"/>
      <c r="E43101" s="1433"/>
      <c r="K43101" s="1433"/>
      <c r="L43101" s="1334"/>
    </row>
    <row r="43102" spans="1:12" ht="24" customHeight="1">
      <c r="A43102" s="1355"/>
      <c r="B43102" s="1355"/>
      <c r="C43102" s="1433"/>
      <c r="E43102" s="1433"/>
      <c r="K43102" s="1433"/>
      <c r="L43102" s="1334"/>
    </row>
    <row r="43103" spans="1:12" ht="24" customHeight="1">
      <c r="A43103" s="1355"/>
      <c r="B43103" s="1355"/>
      <c r="C43103" s="1433"/>
      <c r="E43103" s="1433"/>
      <c r="K43103" s="1433"/>
      <c r="L43103" s="1334"/>
    </row>
    <row r="43104" spans="1:12" ht="24" customHeight="1">
      <c r="A43104" s="1355"/>
      <c r="B43104" s="1355"/>
      <c r="C43104" s="1433"/>
      <c r="E43104" s="1433"/>
      <c r="K43104" s="1433"/>
      <c r="L43104" s="1334"/>
    </row>
    <row r="43105" spans="1:12" ht="24" customHeight="1">
      <c r="A43105" s="1355"/>
      <c r="B43105" s="1355"/>
      <c r="C43105" s="1433"/>
      <c r="E43105" s="1433"/>
      <c r="K43105" s="1433"/>
      <c r="L43105" s="1334"/>
    </row>
    <row r="43106" spans="1:12" ht="24" customHeight="1">
      <c r="A43106" s="1355"/>
      <c r="B43106" s="1355"/>
      <c r="C43106" s="1433"/>
      <c r="E43106" s="1433"/>
      <c r="K43106" s="1433"/>
      <c r="L43106" s="1334"/>
    </row>
    <row r="43107" spans="1:12" ht="24" customHeight="1">
      <c r="A43107" s="1355"/>
      <c r="B43107" s="1355"/>
      <c r="C43107" s="1433"/>
      <c r="E43107" s="1433"/>
      <c r="K43107" s="1433"/>
      <c r="L43107" s="1334"/>
    </row>
    <row r="43108" spans="1:12" ht="24" customHeight="1">
      <c r="A43108" s="1355"/>
      <c r="B43108" s="1355"/>
      <c r="C43108" s="1433"/>
      <c r="E43108" s="1433"/>
      <c r="K43108" s="1433"/>
      <c r="L43108" s="1334"/>
    </row>
    <row r="43109" spans="1:12" ht="24" customHeight="1">
      <c r="A43109" s="1355"/>
      <c r="B43109" s="1355"/>
      <c r="C43109" s="1433"/>
      <c r="E43109" s="1433"/>
      <c r="K43109" s="1433"/>
      <c r="L43109" s="1334"/>
    </row>
    <row r="43110" spans="1:12" ht="24" customHeight="1">
      <c r="A43110" s="1355"/>
      <c r="B43110" s="1355"/>
      <c r="C43110" s="1433"/>
      <c r="E43110" s="1433"/>
      <c r="K43110" s="1433"/>
      <c r="L43110" s="1334"/>
    </row>
    <row r="43111" spans="1:12" ht="24" customHeight="1">
      <c r="A43111" s="1355"/>
      <c r="B43111" s="1355"/>
      <c r="C43111" s="1433"/>
      <c r="E43111" s="1433"/>
      <c r="K43111" s="1433"/>
      <c r="L43111" s="1334"/>
    </row>
    <row r="43112" spans="1:12" ht="24" customHeight="1">
      <c r="A43112" s="1355"/>
      <c r="B43112" s="1355"/>
      <c r="C43112" s="1433"/>
      <c r="E43112" s="1433"/>
      <c r="K43112" s="1433"/>
      <c r="L43112" s="1334"/>
    </row>
    <row r="43113" spans="1:12" ht="24" customHeight="1">
      <c r="A43113" s="1355"/>
      <c r="B43113" s="1355"/>
      <c r="C43113" s="1433"/>
      <c r="E43113" s="1433"/>
      <c r="K43113" s="1433"/>
      <c r="L43113" s="1334"/>
    </row>
    <row r="43114" spans="1:12" ht="24" customHeight="1">
      <c r="A43114" s="1355"/>
      <c r="B43114" s="1355"/>
      <c r="C43114" s="1433"/>
      <c r="E43114" s="1433"/>
      <c r="K43114" s="1433"/>
      <c r="L43114" s="1334"/>
    </row>
    <row r="43115" spans="1:12" ht="24" customHeight="1">
      <c r="A43115" s="1355"/>
      <c r="B43115" s="1355"/>
      <c r="C43115" s="1433"/>
      <c r="E43115" s="1433"/>
      <c r="K43115" s="1433"/>
      <c r="L43115" s="1334"/>
    </row>
    <row r="43116" spans="1:12" ht="24" customHeight="1">
      <c r="A43116" s="1355"/>
      <c r="B43116" s="1355"/>
      <c r="C43116" s="1433"/>
      <c r="E43116" s="1433"/>
      <c r="K43116" s="1433"/>
      <c r="L43116" s="1334"/>
    </row>
    <row r="43117" spans="1:12" ht="24" customHeight="1">
      <c r="A43117" s="1355"/>
      <c r="B43117" s="1355"/>
      <c r="C43117" s="1433"/>
      <c r="E43117" s="1433"/>
      <c r="K43117" s="1433"/>
      <c r="L43117" s="1334"/>
    </row>
    <row r="43118" spans="1:12" ht="24" customHeight="1">
      <c r="A43118" s="1355"/>
      <c r="B43118" s="1355"/>
      <c r="C43118" s="1433"/>
      <c r="E43118" s="1433"/>
      <c r="K43118" s="1433"/>
      <c r="L43118" s="1334"/>
    </row>
    <row r="43119" spans="1:12" ht="24" customHeight="1">
      <c r="A43119" s="1355"/>
      <c r="B43119" s="1355"/>
      <c r="C43119" s="1433"/>
      <c r="E43119" s="1433"/>
      <c r="K43119" s="1433"/>
      <c r="L43119" s="1334"/>
    </row>
    <row r="43120" spans="1:12" ht="24" customHeight="1">
      <c r="A43120" s="1355"/>
      <c r="B43120" s="1355"/>
      <c r="C43120" s="1433"/>
      <c r="E43120" s="1433"/>
      <c r="K43120" s="1433"/>
      <c r="L43120" s="1334"/>
    </row>
    <row r="43121" spans="1:12" ht="24" customHeight="1">
      <c r="A43121" s="1355"/>
      <c r="B43121" s="1355"/>
      <c r="C43121" s="1433"/>
      <c r="E43121" s="1433"/>
      <c r="K43121" s="1433"/>
      <c r="L43121" s="1334"/>
    </row>
    <row r="43122" spans="1:12" ht="24" customHeight="1">
      <c r="A43122" s="1355"/>
      <c r="B43122" s="1355"/>
      <c r="C43122" s="1433"/>
      <c r="E43122" s="1433"/>
      <c r="K43122" s="1433"/>
      <c r="L43122" s="1334"/>
    </row>
    <row r="43123" spans="1:12" ht="24" customHeight="1">
      <c r="A43123" s="1355"/>
      <c r="B43123" s="1355"/>
      <c r="C43123" s="1433"/>
      <c r="E43123" s="1433"/>
      <c r="K43123" s="1433"/>
      <c r="L43123" s="1334"/>
    </row>
    <row r="43124" spans="1:12" ht="24" customHeight="1">
      <c r="A43124" s="1355"/>
      <c r="B43124" s="1355"/>
      <c r="C43124" s="1433"/>
      <c r="E43124" s="1433"/>
      <c r="K43124" s="1433"/>
      <c r="L43124" s="1334"/>
    </row>
    <row r="43125" spans="1:12" ht="24" customHeight="1">
      <c r="A43125" s="1355"/>
      <c r="B43125" s="1355"/>
      <c r="C43125" s="1433"/>
      <c r="E43125" s="1433"/>
      <c r="K43125" s="1433"/>
      <c r="L43125" s="1334"/>
    </row>
    <row r="43126" spans="1:12" ht="24" customHeight="1">
      <c r="A43126" s="1355"/>
      <c r="B43126" s="1355"/>
      <c r="C43126" s="1433"/>
      <c r="E43126" s="1433"/>
      <c r="K43126" s="1433"/>
      <c r="L43126" s="1334"/>
    </row>
    <row r="43127" spans="1:12" ht="24" customHeight="1">
      <c r="A43127" s="1355"/>
      <c r="B43127" s="1355"/>
      <c r="C43127" s="1433"/>
      <c r="E43127" s="1433"/>
      <c r="K43127" s="1433"/>
      <c r="L43127" s="1334"/>
    </row>
    <row r="43128" spans="1:12" ht="24" customHeight="1">
      <c r="A43128" s="1355"/>
      <c r="B43128" s="1355"/>
      <c r="C43128" s="1433"/>
      <c r="E43128" s="1433"/>
      <c r="K43128" s="1433"/>
      <c r="L43128" s="1334"/>
    </row>
    <row r="43129" spans="1:12" ht="24" customHeight="1">
      <c r="A43129" s="1355"/>
      <c r="B43129" s="1355"/>
      <c r="C43129" s="1433"/>
      <c r="E43129" s="1433"/>
      <c r="K43129" s="1433"/>
      <c r="L43129" s="1334"/>
    </row>
    <row r="43130" spans="1:12" ht="24" customHeight="1">
      <c r="A43130" s="1355"/>
      <c r="B43130" s="1355"/>
      <c r="C43130" s="1433"/>
      <c r="E43130" s="1433"/>
      <c r="K43130" s="1433"/>
      <c r="L43130" s="1334"/>
    </row>
    <row r="43131" spans="1:12" ht="24" customHeight="1">
      <c r="A43131" s="1355"/>
      <c r="B43131" s="1355"/>
      <c r="C43131" s="1433"/>
      <c r="E43131" s="1433"/>
      <c r="K43131" s="1433"/>
      <c r="L43131" s="1334"/>
    </row>
    <row r="43132" spans="1:12" ht="24" customHeight="1">
      <c r="A43132" s="1355"/>
      <c r="B43132" s="1355"/>
      <c r="C43132" s="1433"/>
      <c r="E43132" s="1433"/>
      <c r="K43132" s="1433"/>
      <c r="L43132" s="1334"/>
    </row>
    <row r="43133" spans="1:12" ht="24" customHeight="1">
      <c r="A43133" s="1355"/>
      <c r="B43133" s="1355"/>
      <c r="C43133" s="1433"/>
      <c r="E43133" s="1433"/>
      <c r="K43133" s="1433"/>
      <c r="L43133" s="1334"/>
    </row>
    <row r="43134" spans="1:12" ht="24" customHeight="1">
      <c r="A43134" s="1355"/>
      <c r="B43134" s="1355"/>
      <c r="C43134" s="1433"/>
      <c r="E43134" s="1433"/>
      <c r="K43134" s="1433"/>
      <c r="L43134" s="1334"/>
    </row>
    <row r="43135" spans="1:12" ht="24" customHeight="1">
      <c r="A43135" s="1355"/>
      <c r="B43135" s="1355"/>
      <c r="C43135" s="1433"/>
      <c r="E43135" s="1433"/>
      <c r="K43135" s="1433"/>
      <c r="L43135" s="1334"/>
    </row>
    <row r="43136" spans="1:12" ht="24" customHeight="1">
      <c r="A43136" s="1355"/>
      <c r="B43136" s="1355"/>
      <c r="C43136" s="1433"/>
      <c r="E43136" s="1433"/>
      <c r="K43136" s="1433"/>
      <c r="L43136" s="1334"/>
    </row>
    <row r="43137" spans="1:12" ht="24" customHeight="1">
      <c r="A43137" s="1355"/>
      <c r="B43137" s="1355"/>
      <c r="C43137" s="1433"/>
      <c r="E43137" s="1433"/>
      <c r="K43137" s="1433"/>
      <c r="L43137" s="1334"/>
    </row>
    <row r="43138" spans="1:12" ht="24" customHeight="1">
      <c r="A43138" s="1355"/>
      <c r="B43138" s="1355"/>
      <c r="C43138" s="1433"/>
      <c r="E43138" s="1433"/>
      <c r="K43138" s="1433"/>
      <c r="L43138" s="1334"/>
    </row>
    <row r="43139" spans="1:12" ht="24" customHeight="1">
      <c r="A43139" s="1355"/>
      <c r="B43139" s="1355"/>
      <c r="C43139" s="1433"/>
      <c r="E43139" s="1433"/>
      <c r="K43139" s="1433"/>
      <c r="L43139" s="1334"/>
    </row>
    <row r="43140" spans="1:12" ht="24" customHeight="1">
      <c r="A43140" s="1355"/>
      <c r="B43140" s="1355"/>
      <c r="C43140" s="1433"/>
      <c r="E43140" s="1433"/>
      <c r="K43140" s="1433"/>
      <c r="L43140" s="1334"/>
    </row>
    <row r="43141" spans="1:12" ht="24" customHeight="1">
      <c r="A43141" s="1355"/>
      <c r="B43141" s="1355"/>
      <c r="C43141" s="1433"/>
      <c r="E43141" s="1433"/>
      <c r="K43141" s="1433"/>
      <c r="L43141" s="1334"/>
    </row>
    <row r="43142" spans="1:12" ht="24" customHeight="1">
      <c r="A43142" s="1355"/>
      <c r="B43142" s="1355"/>
      <c r="C43142" s="1433"/>
      <c r="E43142" s="1433"/>
      <c r="K43142" s="1433"/>
      <c r="L43142" s="1334"/>
    </row>
    <row r="43143" spans="1:12" ht="24" customHeight="1">
      <c r="A43143" s="1355"/>
      <c r="B43143" s="1355"/>
      <c r="C43143" s="1433"/>
      <c r="E43143" s="1433"/>
      <c r="K43143" s="1433"/>
      <c r="L43143" s="1334"/>
    </row>
    <row r="43144" spans="1:12" ht="24" customHeight="1">
      <c r="A43144" s="1355"/>
      <c r="B43144" s="1355"/>
      <c r="C43144" s="1433"/>
      <c r="E43144" s="1433"/>
      <c r="K43144" s="1433"/>
      <c r="L43144" s="1334"/>
    </row>
    <row r="43145" spans="1:12" ht="24" customHeight="1">
      <c r="A43145" s="1355"/>
      <c r="B43145" s="1355"/>
      <c r="C43145" s="1433"/>
      <c r="E43145" s="1433"/>
      <c r="K43145" s="1433"/>
      <c r="L43145" s="1334"/>
    </row>
    <row r="43146" spans="1:12" ht="24" customHeight="1">
      <c r="A43146" s="1355"/>
      <c r="B43146" s="1355"/>
      <c r="C43146" s="1433"/>
      <c r="E43146" s="1433"/>
      <c r="K43146" s="1433"/>
      <c r="L43146" s="1334"/>
    </row>
    <row r="43147" spans="1:12" ht="24" customHeight="1">
      <c r="A43147" s="1355"/>
      <c r="B43147" s="1355"/>
      <c r="C43147" s="1433"/>
      <c r="E43147" s="1433"/>
      <c r="K43147" s="1433"/>
      <c r="L43147" s="1334"/>
    </row>
    <row r="43148" spans="1:12" ht="24" customHeight="1">
      <c r="A43148" s="1355"/>
      <c r="B43148" s="1355"/>
      <c r="C43148" s="1433"/>
      <c r="E43148" s="1433"/>
      <c r="K43148" s="1433"/>
      <c r="L43148" s="1334"/>
    </row>
    <row r="43149" spans="1:12" ht="24" customHeight="1">
      <c r="A43149" s="1355"/>
      <c r="B43149" s="1355"/>
      <c r="C43149" s="1433"/>
      <c r="E43149" s="1433"/>
      <c r="K43149" s="1433"/>
      <c r="L43149" s="1334"/>
    </row>
    <row r="43150" spans="1:12" ht="24" customHeight="1">
      <c r="A43150" s="1355"/>
      <c r="B43150" s="1355"/>
      <c r="C43150" s="1433"/>
      <c r="E43150" s="1433"/>
      <c r="K43150" s="1433"/>
      <c r="L43150" s="1334"/>
    </row>
    <row r="43151" spans="1:12" ht="24" customHeight="1">
      <c r="A43151" s="1355"/>
      <c r="B43151" s="1355"/>
      <c r="C43151" s="1433"/>
      <c r="E43151" s="1433"/>
      <c r="K43151" s="1433"/>
      <c r="L43151" s="1334"/>
    </row>
    <row r="43152" spans="1:12" ht="24" customHeight="1">
      <c r="A43152" s="1355"/>
      <c r="B43152" s="1355"/>
      <c r="C43152" s="1433"/>
      <c r="E43152" s="1433"/>
      <c r="K43152" s="1433"/>
      <c r="L43152" s="1334"/>
    </row>
    <row r="43153" spans="1:12" ht="24" customHeight="1">
      <c r="A43153" s="1355"/>
      <c r="B43153" s="1355"/>
      <c r="C43153" s="1433"/>
      <c r="E43153" s="1433"/>
      <c r="K43153" s="1433"/>
      <c r="L43153" s="1334"/>
    </row>
    <row r="43154" spans="1:12" ht="24" customHeight="1">
      <c r="A43154" s="1355"/>
      <c r="B43154" s="1355"/>
      <c r="C43154" s="1433"/>
      <c r="E43154" s="1433"/>
      <c r="K43154" s="1433"/>
      <c r="L43154" s="1334"/>
    </row>
    <row r="43155" spans="1:12" ht="24" customHeight="1">
      <c r="A43155" s="1355"/>
      <c r="B43155" s="1355"/>
      <c r="C43155" s="1433"/>
      <c r="E43155" s="1433"/>
      <c r="K43155" s="1433"/>
      <c r="L43155" s="1334"/>
    </row>
    <row r="43156" spans="1:12" ht="24" customHeight="1">
      <c r="A43156" s="1355"/>
      <c r="B43156" s="1355"/>
      <c r="C43156" s="1433"/>
      <c r="E43156" s="1433"/>
      <c r="K43156" s="1433"/>
      <c r="L43156" s="1334"/>
    </row>
    <row r="43157" spans="1:12" ht="24" customHeight="1">
      <c r="A43157" s="1355"/>
      <c r="B43157" s="1355"/>
      <c r="C43157" s="1433"/>
      <c r="E43157" s="1433"/>
      <c r="K43157" s="1433"/>
      <c r="L43157" s="1334"/>
    </row>
    <row r="43158" spans="1:12" ht="24" customHeight="1">
      <c r="A43158" s="1355"/>
      <c r="B43158" s="1355"/>
      <c r="C43158" s="1433"/>
      <c r="E43158" s="1433"/>
      <c r="K43158" s="1433"/>
      <c r="L43158" s="1334"/>
    </row>
    <row r="43159" spans="1:12" ht="24" customHeight="1">
      <c r="A43159" s="1355"/>
      <c r="B43159" s="1355"/>
      <c r="C43159" s="1433"/>
      <c r="E43159" s="1433"/>
      <c r="K43159" s="1433"/>
      <c r="L43159" s="1334"/>
    </row>
    <row r="43160" spans="1:12" ht="24" customHeight="1">
      <c r="A43160" s="1355"/>
      <c r="B43160" s="1355"/>
      <c r="C43160" s="1433"/>
      <c r="E43160" s="1433"/>
      <c r="K43160" s="1433"/>
      <c r="L43160" s="1334"/>
    </row>
    <row r="43161" spans="1:12" ht="24" customHeight="1">
      <c r="A43161" s="1355"/>
      <c r="B43161" s="1355"/>
      <c r="C43161" s="1433"/>
      <c r="E43161" s="1433"/>
      <c r="K43161" s="1433"/>
      <c r="L43161" s="1334"/>
    </row>
    <row r="43162" spans="1:12" ht="24" customHeight="1">
      <c r="A43162" s="1355"/>
      <c r="B43162" s="1355"/>
      <c r="C43162" s="1433"/>
      <c r="E43162" s="1433"/>
      <c r="K43162" s="1433"/>
      <c r="L43162" s="1334"/>
    </row>
    <row r="43163" spans="1:12" ht="24" customHeight="1">
      <c r="A43163" s="1355"/>
      <c r="B43163" s="1355"/>
      <c r="C43163" s="1433"/>
      <c r="E43163" s="1433"/>
      <c r="K43163" s="1433"/>
      <c r="L43163" s="1334"/>
    </row>
    <row r="43164" spans="1:12" ht="24" customHeight="1">
      <c r="A43164" s="1355"/>
      <c r="B43164" s="1355"/>
      <c r="C43164" s="1433"/>
      <c r="E43164" s="1433"/>
      <c r="K43164" s="1433"/>
      <c r="L43164" s="1334"/>
    </row>
    <row r="43165" spans="1:12" ht="24" customHeight="1">
      <c r="A43165" s="1355"/>
      <c r="B43165" s="1355"/>
      <c r="C43165" s="1433"/>
      <c r="E43165" s="1433"/>
      <c r="K43165" s="1433"/>
      <c r="L43165" s="1334"/>
    </row>
    <row r="43166" spans="1:12" ht="24" customHeight="1">
      <c r="A43166" s="1355"/>
      <c r="B43166" s="1355"/>
      <c r="C43166" s="1433"/>
      <c r="E43166" s="1433"/>
      <c r="K43166" s="1433"/>
      <c r="L43166" s="1334"/>
    </row>
    <row r="43167" spans="1:12" ht="24" customHeight="1">
      <c r="A43167" s="1355"/>
      <c r="B43167" s="1355"/>
      <c r="C43167" s="1433"/>
      <c r="E43167" s="1433"/>
      <c r="K43167" s="1433"/>
      <c r="L43167" s="1334"/>
    </row>
    <row r="43168" spans="1:12" ht="24" customHeight="1">
      <c r="A43168" s="1355"/>
      <c r="B43168" s="1355"/>
      <c r="C43168" s="1433"/>
      <c r="E43168" s="1433"/>
      <c r="K43168" s="1433"/>
      <c r="L43168" s="1334"/>
    </row>
    <row r="43169" spans="1:12" ht="24" customHeight="1">
      <c r="A43169" s="1355"/>
      <c r="B43169" s="1355"/>
      <c r="C43169" s="1433"/>
      <c r="E43169" s="1433"/>
      <c r="K43169" s="1433"/>
      <c r="L43169" s="1334"/>
    </row>
    <row r="43170" spans="1:12" ht="24" customHeight="1">
      <c r="A43170" s="1355"/>
      <c r="B43170" s="1355"/>
      <c r="C43170" s="1433"/>
      <c r="E43170" s="1433"/>
      <c r="K43170" s="1433"/>
      <c r="L43170" s="1334"/>
    </row>
    <row r="43171" spans="1:12" ht="24" customHeight="1">
      <c r="A43171" s="1355"/>
      <c r="B43171" s="1355"/>
      <c r="C43171" s="1433"/>
      <c r="E43171" s="1433"/>
      <c r="K43171" s="1433"/>
      <c r="L43171" s="1334"/>
    </row>
    <row r="43172" spans="1:12" ht="24" customHeight="1">
      <c r="A43172" s="1355"/>
      <c r="B43172" s="1355"/>
      <c r="C43172" s="1433"/>
      <c r="E43172" s="1433"/>
      <c r="K43172" s="1433"/>
      <c r="L43172" s="1334"/>
    </row>
    <row r="43173" spans="1:12" ht="24" customHeight="1">
      <c r="A43173" s="1355"/>
      <c r="B43173" s="1355"/>
      <c r="C43173" s="1433"/>
      <c r="E43173" s="1433"/>
      <c r="K43173" s="1433"/>
      <c r="L43173" s="1334"/>
    </row>
    <row r="43174" spans="1:12" ht="24" customHeight="1">
      <c r="A43174" s="1355"/>
      <c r="B43174" s="1355"/>
      <c r="C43174" s="1433"/>
      <c r="E43174" s="1433"/>
      <c r="K43174" s="1433"/>
      <c r="L43174" s="1334"/>
    </row>
    <row r="43175" spans="1:12" ht="24" customHeight="1">
      <c r="A43175" s="1355"/>
      <c r="B43175" s="1355"/>
      <c r="C43175" s="1433"/>
      <c r="E43175" s="1433"/>
      <c r="K43175" s="1433"/>
      <c r="L43175" s="1334"/>
    </row>
    <row r="43176" spans="1:12" ht="24" customHeight="1">
      <c r="A43176" s="1355"/>
      <c r="B43176" s="1355"/>
      <c r="C43176" s="1433"/>
      <c r="E43176" s="1433"/>
      <c r="K43176" s="1433"/>
      <c r="L43176" s="1334"/>
    </row>
    <row r="43177" spans="1:12" ht="24" customHeight="1">
      <c r="A43177" s="1355"/>
      <c r="B43177" s="1355"/>
      <c r="C43177" s="1433"/>
      <c r="E43177" s="1433"/>
      <c r="K43177" s="1433"/>
      <c r="L43177" s="1334"/>
    </row>
    <row r="43178" spans="1:12" ht="24" customHeight="1">
      <c r="A43178" s="1355"/>
      <c r="B43178" s="1355"/>
      <c r="C43178" s="1433"/>
      <c r="E43178" s="1433"/>
      <c r="K43178" s="1433"/>
      <c r="L43178" s="1334"/>
    </row>
    <row r="43179" spans="1:12" ht="24" customHeight="1">
      <c r="A43179" s="1355"/>
      <c r="B43179" s="1355"/>
      <c r="C43179" s="1433"/>
      <c r="E43179" s="1433"/>
      <c r="K43179" s="1433"/>
      <c r="L43179" s="1334"/>
    </row>
    <row r="43180" spans="1:12" ht="24" customHeight="1">
      <c r="A43180" s="1355"/>
      <c r="B43180" s="1355"/>
      <c r="C43180" s="1433"/>
      <c r="E43180" s="1433"/>
      <c r="K43180" s="1433"/>
      <c r="L43180" s="1334"/>
    </row>
    <row r="43181" spans="1:12" ht="24" customHeight="1">
      <c r="A43181" s="1355"/>
      <c r="B43181" s="1355"/>
      <c r="C43181" s="1433"/>
      <c r="E43181" s="1433"/>
      <c r="K43181" s="1433"/>
      <c r="L43181" s="1334"/>
    </row>
    <row r="43182" spans="1:12" ht="24" customHeight="1">
      <c r="A43182" s="1355"/>
      <c r="B43182" s="1355"/>
      <c r="C43182" s="1433"/>
      <c r="E43182" s="1433"/>
      <c r="K43182" s="1433"/>
      <c r="L43182" s="1334"/>
    </row>
    <row r="43183" spans="1:12" ht="24" customHeight="1">
      <c r="A43183" s="1355"/>
      <c r="B43183" s="1355"/>
      <c r="C43183" s="1433"/>
      <c r="E43183" s="1433"/>
      <c r="K43183" s="1433"/>
      <c r="L43183" s="1334"/>
    </row>
    <row r="43184" spans="1:12" ht="24" customHeight="1">
      <c r="A43184" s="1355"/>
      <c r="B43184" s="1355"/>
      <c r="C43184" s="1433"/>
      <c r="E43184" s="1433"/>
      <c r="K43184" s="1433"/>
      <c r="L43184" s="1334"/>
    </row>
    <row r="43185" spans="1:12" ht="24" customHeight="1">
      <c r="A43185" s="1355"/>
      <c r="B43185" s="1355"/>
      <c r="C43185" s="1433"/>
      <c r="E43185" s="1433"/>
      <c r="K43185" s="1433"/>
      <c r="L43185" s="1334"/>
    </row>
    <row r="43186" spans="1:12" ht="24" customHeight="1">
      <c r="A43186" s="1355"/>
      <c r="B43186" s="1355"/>
      <c r="C43186" s="1433"/>
      <c r="E43186" s="1433"/>
      <c r="K43186" s="1433"/>
      <c r="L43186" s="1334"/>
    </row>
    <row r="43187" spans="1:12" ht="24" customHeight="1">
      <c r="A43187" s="1355"/>
      <c r="B43187" s="1355"/>
      <c r="C43187" s="1433"/>
      <c r="E43187" s="1433"/>
      <c r="K43187" s="1433"/>
      <c r="L43187" s="1334"/>
    </row>
    <row r="43188" spans="1:12" ht="24" customHeight="1">
      <c r="A43188" s="1355"/>
      <c r="B43188" s="1355"/>
      <c r="C43188" s="1433"/>
      <c r="E43188" s="1433"/>
      <c r="K43188" s="1433"/>
      <c r="L43188" s="1334"/>
    </row>
    <row r="43189" spans="1:12" ht="24" customHeight="1">
      <c r="A43189" s="1355"/>
      <c r="B43189" s="1355"/>
      <c r="C43189" s="1433"/>
      <c r="E43189" s="1433"/>
      <c r="K43189" s="1433"/>
      <c r="L43189" s="1334"/>
    </row>
    <row r="43190" spans="1:12" ht="24" customHeight="1">
      <c r="A43190" s="1355"/>
      <c r="B43190" s="1355"/>
      <c r="C43190" s="1433"/>
      <c r="E43190" s="1433"/>
      <c r="K43190" s="1433"/>
      <c r="L43190" s="1334"/>
    </row>
    <row r="43191" spans="1:12" ht="24" customHeight="1">
      <c r="A43191" s="1355"/>
      <c r="B43191" s="1355"/>
      <c r="C43191" s="1433"/>
      <c r="E43191" s="1433"/>
      <c r="K43191" s="1433"/>
      <c r="L43191" s="1334"/>
    </row>
    <row r="43192" spans="1:12" ht="24" customHeight="1">
      <c r="A43192" s="1355"/>
      <c r="B43192" s="1355"/>
      <c r="C43192" s="1433"/>
      <c r="E43192" s="1433"/>
      <c r="K43192" s="1433"/>
      <c r="L43192" s="1334"/>
    </row>
    <row r="43193" spans="1:12" ht="24" customHeight="1">
      <c r="A43193" s="1355"/>
      <c r="B43193" s="1355"/>
      <c r="C43193" s="1433"/>
      <c r="E43193" s="1433"/>
      <c r="K43193" s="1433"/>
      <c r="L43193" s="1334"/>
    </row>
    <row r="43194" spans="1:12" ht="24" customHeight="1">
      <c r="A43194" s="1355"/>
      <c r="B43194" s="1355"/>
      <c r="C43194" s="1433"/>
      <c r="E43194" s="1433"/>
      <c r="K43194" s="1433"/>
      <c r="L43194" s="1334"/>
    </row>
    <row r="43195" spans="1:12" ht="24" customHeight="1">
      <c r="A43195" s="1355"/>
      <c r="B43195" s="1355"/>
      <c r="C43195" s="1433"/>
      <c r="E43195" s="1433"/>
      <c r="K43195" s="1433"/>
      <c r="L43195" s="1334"/>
    </row>
    <row r="43196" spans="1:12" ht="24" customHeight="1">
      <c r="A43196" s="1355"/>
      <c r="B43196" s="1355"/>
      <c r="C43196" s="1433"/>
      <c r="E43196" s="1433"/>
      <c r="K43196" s="1433"/>
      <c r="L43196" s="1334"/>
    </row>
    <row r="43197" spans="1:12" ht="24" customHeight="1">
      <c r="A43197" s="1355"/>
      <c r="B43197" s="1355"/>
      <c r="C43197" s="1433"/>
      <c r="E43197" s="1433"/>
      <c r="K43197" s="1433"/>
      <c r="L43197" s="1334"/>
    </row>
    <row r="43198" spans="1:12" ht="24" customHeight="1">
      <c r="A43198" s="1355"/>
      <c r="B43198" s="1355"/>
      <c r="C43198" s="1433"/>
      <c r="E43198" s="1433"/>
      <c r="K43198" s="1433"/>
      <c r="L43198" s="1334"/>
    </row>
    <row r="43199" spans="1:12" ht="24" customHeight="1">
      <c r="A43199" s="1355"/>
      <c r="B43199" s="1355"/>
      <c r="C43199" s="1433"/>
      <c r="E43199" s="1433"/>
      <c r="K43199" s="1433"/>
      <c r="L43199" s="1334"/>
    </row>
    <row r="43200" spans="1:12" ht="24" customHeight="1">
      <c r="A43200" s="1355"/>
      <c r="B43200" s="1355"/>
      <c r="C43200" s="1433"/>
      <c r="E43200" s="1433"/>
      <c r="K43200" s="1433"/>
      <c r="L43200" s="1334"/>
    </row>
    <row r="43201" spans="1:12" ht="24" customHeight="1">
      <c r="A43201" s="1355"/>
      <c r="B43201" s="1355"/>
      <c r="C43201" s="1433"/>
      <c r="E43201" s="1433"/>
      <c r="K43201" s="1433"/>
      <c r="L43201" s="1334"/>
    </row>
    <row r="43202" spans="1:12" ht="24" customHeight="1">
      <c r="A43202" s="1355"/>
      <c r="B43202" s="1355"/>
      <c r="C43202" s="1433"/>
      <c r="E43202" s="1433"/>
      <c r="K43202" s="1433"/>
      <c r="L43202" s="1334"/>
    </row>
    <row r="43203" spans="1:12" ht="24" customHeight="1">
      <c r="A43203" s="1355"/>
      <c r="B43203" s="1355"/>
      <c r="C43203" s="1433"/>
      <c r="E43203" s="1433"/>
      <c r="K43203" s="1433"/>
      <c r="L43203" s="1334"/>
    </row>
    <row r="43204" spans="1:12" ht="24" customHeight="1">
      <c r="A43204" s="1355"/>
      <c r="B43204" s="1355"/>
      <c r="C43204" s="1433"/>
      <c r="E43204" s="1433"/>
      <c r="K43204" s="1433"/>
      <c r="L43204" s="1334"/>
    </row>
    <row r="43205" spans="1:12" ht="24" customHeight="1">
      <c r="A43205" s="1355"/>
      <c r="B43205" s="1355"/>
      <c r="C43205" s="1433"/>
      <c r="E43205" s="1433"/>
      <c r="K43205" s="1433"/>
      <c r="L43205" s="1334"/>
    </row>
    <row r="43206" spans="1:12" ht="24" customHeight="1">
      <c r="A43206" s="1355"/>
      <c r="B43206" s="1355"/>
      <c r="C43206" s="1433"/>
      <c r="E43206" s="1433"/>
      <c r="K43206" s="1433"/>
      <c r="L43206" s="1334"/>
    </row>
    <row r="43207" spans="1:12" ht="24" customHeight="1">
      <c r="A43207" s="1355"/>
      <c r="B43207" s="1355"/>
      <c r="C43207" s="1433"/>
      <c r="E43207" s="1433"/>
      <c r="K43207" s="1433"/>
      <c r="L43207" s="1334"/>
    </row>
    <row r="43208" spans="1:12" ht="24" customHeight="1">
      <c r="A43208" s="1355"/>
      <c r="B43208" s="1355"/>
      <c r="C43208" s="1433"/>
      <c r="E43208" s="1433"/>
      <c r="K43208" s="1433"/>
      <c r="L43208" s="1334"/>
    </row>
    <row r="43209" spans="1:12" ht="24" customHeight="1">
      <c r="A43209" s="1355"/>
      <c r="B43209" s="1355"/>
      <c r="C43209" s="1433"/>
      <c r="E43209" s="1433"/>
      <c r="K43209" s="1433"/>
      <c r="L43209" s="1334"/>
    </row>
    <row r="43210" spans="1:12" ht="24" customHeight="1">
      <c r="A43210" s="1355"/>
      <c r="B43210" s="1355"/>
      <c r="C43210" s="1433"/>
      <c r="E43210" s="1433"/>
      <c r="K43210" s="1433"/>
      <c r="L43210" s="1334"/>
    </row>
    <row r="43211" spans="1:12" ht="24" customHeight="1">
      <c r="A43211" s="1355"/>
      <c r="B43211" s="1355"/>
      <c r="C43211" s="1433"/>
      <c r="E43211" s="1433"/>
      <c r="K43211" s="1433"/>
      <c r="L43211" s="1334"/>
    </row>
    <row r="43212" spans="1:12" ht="24" customHeight="1">
      <c r="A43212" s="1355"/>
      <c r="B43212" s="1355"/>
      <c r="C43212" s="1433"/>
      <c r="E43212" s="1433"/>
      <c r="K43212" s="1433"/>
      <c r="L43212" s="1334"/>
    </row>
    <row r="43213" spans="1:12" ht="24" customHeight="1">
      <c r="A43213" s="1355"/>
      <c r="B43213" s="1355"/>
      <c r="C43213" s="1433"/>
      <c r="E43213" s="1433"/>
      <c r="K43213" s="1433"/>
      <c r="L43213" s="1334"/>
    </row>
    <row r="43214" spans="1:12" ht="24" customHeight="1">
      <c r="A43214" s="1355"/>
      <c r="B43214" s="1355"/>
      <c r="C43214" s="1433"/>
      <c r="E43214" s="1433"/>
      <c r="K43214" s="1433"/>
      <c r="L43214" s="1334"/>
    </row>
    <row r="43215" spans="1:12" ht="24" customHeight="1">
      <c r="A43215" s="1355"/>
      <c r="B43215" s="1355"/>
      <c r="C43215" s="1433"/>
      <c r="E43215" s="1433"/>
      <c r="K43215" s="1433"/>
      <c r="L43215" s="1334"/>
    </row>
    <row r="43216" spans="1:12" ht="24" customHeight="1">
      <c r="A43216" s="1355"/>
      <c r="B43216" s="1355"/>
      <c r="C43216" s="1433"/>
      <c r="E43216" s="1433"/>
      <c r="K43216" s="1433"/>
      <c r="L43216" s="1334"/>
    </row>
    <row r="43217" spans="1:12" ht="24" customHeight="1">
      <c r="A43217" s="1355"/>
      <c r="B43217" s="1355"/>
      <c r="C43217" s="1433"/>
      <c r="E43217" s="1433"/>
      <c r="K43217" s="1433"/>
      <c r="L43217" s="1334"/>
    </row>
    <row r="43218" spans="1:12" ht="24" customHeight="1">
      <c r="A43218" s="1355"/>
      <c r="B43218" s="1355"/>
      <c r="C43218" s="1433"/>
      <c r="E43218" s="1433"/>
      <c r="K43218" s="1433"/>
      <c r="L43218" s="1334"/>
    </row>
    <row r="43219" spans="1:12" ht="24" customHeight="1">
      <c r="A43219" s="1355"/>
      <c r="B43219" s="1355"/>
      <c r="C43219" s="1433"/>
      <c r="E43219" s="1433"/>
      <c r="K43219" s="1433"/>
      <c r="L43219" s="1334"/>
    </row>
    <row r="43220" spans="1:12" ht="24" customHeight="1">
      <c r="A43220" s="1355"/>
      <c r="B43220" s="1355"/>
      <c r="C43220" s="1433"/>
      <c r="E43220" s="1433"/>
      <c r="K43220" s="1433"/>
      <c r="L43220" s="1334"/>
    </row>
    <row r="43221" spans="1:12" ht="24" customHeight="1">
      <c r="A43221" s="1355"/>
      <c r="B43221" s="1355"/>
      <c r="C43221" s="1433"/>
      <c r="E43221" s="1433"/>
      <c r="K43221" s="1433"/>
      <c r="L43221" s="1334"/>
    </row>
    <row r="43222" spans="1:12" ht="24" customHeight="1">
      <c r="A43222" s="1355"/>
      <c r="B43222" s="1355"/>
      <c r="C43222" s="1433"/>
      <c r="E43222" s="1433"/>
      <c r="K43222" s="1433"/>
      <c r="L43222" s="1334"/>
    </row>
    <row r="43223" spans="1:12" ht="24" customHeight="1">
      <c r="A43223" s="1355"/>
      <c r="B43223" s="1355"/>
      <c r="C43223" s="1433"/>
      <c r="E43223" s="1433"/>
      <c r="K43223" s="1433"/>
      <c r="L43223" s="1334"/>
    </row>
    <row r="43224" spans="1:12" ht="24" customHeight="1">
      <c r="A43224" s="1355"/>
      <c r="B43224" s="1355"/>
      <c r="C43224" s="1433"/>
      <c r="E43224" s="1433"/>
      <c r="K43224" s="1433"/>
      <c r="L43224" s="1334"/>
    </row>
    <row r="43225" spans="1:12" ht="24" customHeight="1">
      <c r="A43225" s="1355"/>
      <c r="B43225" s="1355"/>
      <c r="C43225" s="1433"/>
      <c r="E43225" s="1433"/>
      <c r="K43225" s="1433"/>
      <c r="L43225" s="1334"/>
    </row>
    <row r="43226" spans="1:12" ht="24" customHeight="1">
      <c r="A43226" s="1355"/>
      <c r="B43226" s="1355"/>
      <c r="C43226" s="1433"/>
      <c r="E43226" s="1433"/>
      <c r="K43226" s="1433"/>
      <c r="L43226" s="1334"/>
    </row>
    <row r="43227" spans="1:12" ht="24" customHeight="1">
      <c r="A43227" s="1355"/>
      <c r="B43227" s="1355"/>
      <c r="C43227" s="1433"/>
      <c r="E43227" s="1433"/>
      <c r="K43227" s="1433"/>
      <c r="L43227" s="1334"/>
    </row>
    <row r="43228" spans="1:12" ht="24" customHeight="1">
      <c r="A43228" s="1355"/>
      <c r="B43228" s="1355"/>
      <c r="C43228" s="1433"/>
      <c r="E43228" s="1433"/>
      <c r="K43228" s="1433"/>
      <c r="L43228" s="1334"/>
    </row>
    <row r="43229" spans="1:12" ht="24" customHeight="1">
      <c r="A43229" s="1355"/>
      <c r="B43229" s="1355"/>
      <c r="C43229" s="1433"/>
      <c r="E43229" s="1433"/>
      <c r="K43229" s="1433"/>
      <c r="L43229" s="1334"/>
    </row>
    <row r="43230" spans="1:12" ht="24" customHeight="1">
      <c r="A43230" s="1355"/>
      <c r="B43230" s="1355"/>
      <c r="C43230" s="1433"/>
      <c r="E43230" s="1433"/>
      <c r="K43230" s="1433"/>
      <c r="L43230" s="1334"/>
    </row>
    <row r="43231" spans="1:12" ht="24" customHeight="1">
      <c r="A43231" s="1355"/>
      <c r="B43231" s="1355"/>
      <c r="C43231" s="1433"/>
      <c r="E43231" s="1433"/>
      <c r="K43231" s="1433"/>
      <c r="L43231" s="1334"/>
    </row>
    <row r="43232" spans="1:12" ht="24" customHeight="1">
      <c r="A43232" s="1355"/>
      <c r="B43232" s="1355"/>
      <c r="C43232" s="1433"/>
      <c r="E43232" s="1433"/>
      <c r="K43232" s="1433"/>
      <c r="L43232" s="1334"/>
    </row>
    <row r="43233" spans="1:12" ht="24" customHeight="1">
      <c r="A43233" s="1355"/>
      <c r="B43233" s="1355"/>
      <c r="C43233" s="1433"/>
      <c r="E43233" s="1433"/>
      <c r="K43233" s="1433"/>
      <c r="L43233" s="1334"/>
    </row>
    <row r="43234" spans="1:12" ht="24" customHeight="1">
      <c r="A43234" s="1355"/>
      <c r="B43234" s="1355"/>
      <c r="C43234" s="1433"/>
      <c r="E43234" s="1433"/>
      <c r="K43234" s="1433"/>
      <c r="L43234" s="1334"/>
    </row>
    <row r="43235" spans="1:12" ht="24" customHeight="1">
      <c r="A43235" s="1355"/>
      <c r="B43235" s="1355"/>
      <c r="C43235" s="1433"/>
      <c r="E43235" s="1433"/>
      <c r="K43235" s="1433"/>
      <c r="L43235" s="1334"/>
    </row>
    <row r="43236" spans="1:12" ht="24" customHeight="1">
      <c r="A43236" s="1355"/>
      <c r="B43236" s="1355"/>
      <c r="C43236" s="1433"/>
      <c r="E43236" s="1433"/>
      <c r="K43236" s="1433"/>
      <c r="L43236" s="1334"/>
    </row>
    <row r="43237" spans="1:12" ht="24" customHeight="1">
      <c r="A43237" s="1355"/>
      <c r="B43237" s="1355"/>
      <c r="C43237" s="1433"/>
      <c r="E43237" s="1433"/>
      <c r="K43237" s="1433"/>
      <c r="L43237" s="1334"/>
    </row>
    <row r="43238" spans="1:12" ht="24" customHeight="1">
      <c r="A43238" s="1355"/>
      <c r="B43238" s="1355"/>
      <c r="C43238" s="1433"/>
      <c r="E43238" s="1433"/>
      <c r="K43238" s="1433"/>
      <c r="L43238" s="1334"/>
    </row>
    <row r="43239" spans="1:12" ht="24" customHeight="1">
      <c r="A43239" s="1355"/>
      <c r="B43239" s="1355"/>
      <c r="C43239" s="1433"/>
      <c r="E43239" s="1433"/>
      <c r="K43239" s="1433"/>
      <c r="L43239" s="1334"/>
    </row>
    <row r="43240" spans="1:12" ht="24" customHeight="1">
      <c r="A43240" s="1355"/>
      <c r="B43240" s="1355"/>
      <c r="C43240" s="1433"/>
      <c r="E43240" s="1433"/>
      <c r="K43240" s="1433"/>
      <c r="L43240" s="1334"/>
    </row>
    <row r="43241" spans="1:12" ht="24" customHeight="1">
      <c r="A43241" s="1355"/>
      <c r="B43241" s="1355"/>
      <c r="C43241" s="1433"/>
      <c r="E43241" s="1433"/>
      <c r="K43241" s="1433"/>
      <c r="L43241" s="1334"/>
    </row>
    <row r="43242" spans="1:12" ht="24" customHeight="1">
      <c r="A43242" s="1355"/>
      <c r="B43242" s="1355"/>
      <c r="C43242" s="1433"/>
      <c r="E43242" s="1433"/>
      <c r="K43242" s="1433"/>
      <c r="L43242" s="1334"/>
    </row>
    <row r="43243" spans="1:12" ht="24" customHeight="1">
      <c r="A43243" s="1355"/>
      <c r="B43243" s="1355"/>
      <c r="C43243" s="1433"/>
      <c r="E43243" s="1433"/>
      <c r="K43243" s="1433"/>
      <c r="L43243" s="1334"/>
    </row>
    <row r="43244" spans="1:12" ht="24" customHeight="1">
      <c r="A43244" s="1355"/>
      <c r="B43244" s="1355"/>
      <c r="C43244" s="1433"/>
      <c r="E43244" s="1433"/>
      <c r="K43244" s="1433"/>
      <c r="L43244" s="1334"/>
    </row>
    <row r="43245" spans="1:12" ht="24" customHeight="1">
      <c r="A43245" s="1355"/>
      <c r="B43245" s="1355"/>
      <c r="C43245" s="1433"/>
      <c r="E43245" s="1433"/>
      <c r="K43245" s="1433"/>
      <c r="L43245" s="1334"/>
    </row>
    <row r="43246" spans="1:12" ht="24" customHeight="1">
      <c r="A43246" s="1355"/>
      <c r="B43246" s="1355"/>
      <c r="C43246" s="1433"/>
      <c r="E43246" s="1433"/>
      <c r="K43246" s="1433"/>
      <c r="L43246" s="1334"/>
    </row>
    <row r="43247" spans="1:12" ht="24" customHeight="1">
      <c r="A43247" s="1355"/>
      <c r="B43247" s="1355"/>
      <c r="C43247" s="1433"/>
      <c r="E43247" s="1433"/>
      <c r="K43247" s="1433"/>
      <c r="L43247" s="1334"/>
    </row>
    <row r="43248" spans="1:12" ht="24" customHeight="1">
      <c r="A43248" s="1355"/>
      <c r="B43248" s="1355"/>
      <c r="C43248" s="1433"/>
      <c r="E43248" s="1433"/>
      <c r="K43248" s="1433"/>
      <c r="L43248" s="1334"/>
    </row>
    <row r="43249" spans="1:12" ht="24" customHeight="1">
      <c r="A43249" s="1355"/>
      <c r="B43249" s="1355"/>
      <c r="C43249" s="1433"/>
      <c r="E43249" s="1433"/>
      <c r="K43249" s="1433"/>
      <c r="L43249" s="1334"/>
    </row>
    <row r="43250" spans="1:12" ht="24" customHeight="1">
      <c r="A43250" s="1355"/>
      <c r="B43250" s="1355"/>
      <c r="C43250" s="1433"/>
      <c r="E43250" s="1433"/>
      <c r="K43250" s="1433"/>
      <c r="L43250" s="1334"/>
    </row>
    <row r="43251" spans="1:12" ht="24" customHeight="1">
      <c r="A43251" s="1355"/>
      <c r="B43251" s="1355"/>
      <c r="C43251" s="1433"/>
      <c r="E43251" s="1433"/>
      <c r="K43251" s="1433"/>
      <c r="L43251" s="1334"/>
    </row>
    <row r="43252" spans="1:12" ht="24" customHeight="1">
      <c r="A43252" s="1355"/>
      <c r="B43252" s="1355"/>
      <c r="C43252" s="1433"/>
      <c r="E43252" s="1433"/>
      <c r="K43252" s="1433"/>
      <c r="L43252" s="1334"/>
    </row>
    <row r="43253" spans="1:12" ht="24" customHeight="1">
      <c r="A43253" s="1355"/>
      <c r="B43253" s="1355"/>
      <c r="C43253" s="1433"/>
      <c r="E43253" s="1433"/>
      <c r="K43253" s="1433"/>
      <c r="L43253" s="1334"/>
    </row>
    <row r="43254" spans="1:12" ht="24" customHeight="1">
      <c r="A43254" s="1355"/>
      <c r="B43254" s="1355"/>
      <c r="C43254" s="1433"/>
      <c r="E43254" s="1433"/>
      <c r="K43254" s="1433"/>
      <c r="L43254" s="1334"/>
    </row>
    <row r="43255" spans="1:12" ht="24" customHeight="1">
      <c r="A43255" s="1355"/>
      <c r="B43255" s="1355"/>
      <c r="C43255" s="1433"/>
      <c r="E43255" s="1433"/>
      <c r="K43255" s="1433"/>
      <c r="L43255" s="1334"/>
    </row>
    <row r="43256" spans="1:12" ht="24" customHeight="1">
      <c r="A43256" s="1355"/>
      <c r="B43256" s="1355"/>
      <c r="C43256" s="1433"/>
      <c r="E43256" s="1433"/>
      <c r="K43256" s="1433"/>
      <c r="L43256" s="1334"/>
    </row>
    <row r="43257" spans="1:12" ht="24" customHeight="1">
      <c r="A43257" s="1355"/>
      <c r="B43257" s="1355"/>
      <c r="C43257" s="1433"/>
      <c r="E43257" s="1433"/>
      <c r="K43257" s="1433"/>
      <c r="L43257" s="1334"/>
    </row>
    <row r="43258" spans="1:12" ht="24" customHeight="1">
      <c r="A43258" s="1355"/>
      <c r="B43258" s="1355"/>
      <c r="C43258" s="1433"/>
      <c r="E43258" s="1433"/>
      <c r="K43258" s="1433"/>
      <c r="L43258" s="1334"/>
    </row>
    <row r="43259" spans="1:12" ht="24" customHeight="1">
      <c r="A43259" s="1355"/>
      <c r="B43259" s="1355"/>
      <c r="C43259" s="1433"/>
      <c r="E43259" s="1433"/>
      <c r="K43259" s="1433"/>
      <c r="L43259" s="1334"/>
    </row>
    <row r="43260" spans="1:12" ht="24" customHeight="1">
      <c r="A43260" s="1355"/>
      <c r="B43260" s="1355"/>
      <c r="C43260" s="1433"/>
      <c r="E43260" s="1433"/>
      <c r="K43260" s="1433"/>
      <c r="L43260" s="1334"/>
    </row>
    <row r="43261" spans="1:12" ht="24" customHeight="1">
      <c r="A43261" s="1355"/>
      <c r="B43261" s="1355"/>
      <c r="C43261" s="1433"/>
      <c r="E43261" s="1433"/>
      <c r="K43261" s="1433"/>
      <c r="L43261" s="1334"/>
    </row>
    <row r="43262" spans="1:12" ht="24" customHeight="1">
      <c r="A43262" s="1355"/>
      <c r="B43262" s="1355"/>
      <c r="C43262" s="1433"/>
      <c r="E43262" s="1433"/>
      <c r="K43262" s="1433"/>
      <c r="L43262" s="1334"/>
    </row>
    <row r="43263" spans="1:12" ht="24" customHeight="1">
      <c r="A43263" s="1355"/>
      <c r="B43263" s="1355"/>
      <c r="C43263" s="1433"/>
      <c r="E43263" s="1433"/>
      <c r="K43263" s="1433"/>
      <c r="L43263" s="1334"/>
    </row>
    <row r="43264" spans="1:12" ht="24" customHeight="1">
      <c r="A43264" s="1355"/>
      <c r="B43264" s="1355"/>
      <c r="C43264" s="1433"/>
      <c r="E43264" s="1433"/>
      <c r="K43264" s="1433"/>
      <c r="L43264" s="1334"/>
    </row>
    <row r="43265" spans="1:12" ht="24" customHeight="1">
      <c r="A43265" s="1355"/>
      <c r="B43265" s="1355"/>
      <c r="C43265" s="1433"/>
      <c r="E43265" s="1433"/>
      <c r="K43265" s="1433"/>
      <c r="L43265" s="1334"/>
    </row>
    <row r="43266" spans="1:12" ht="24" customHeight="1">
      <c r="A43266" s="1355"/>
      <c r="B43266" s="1355"/>
      <c r="C43266" s="1433"/>
      <c r="E43266" s="1433"/>
      <c r="K43266" s="1433"/>
      <c r="L43266" s="1334"/>
    </row>
    <row r="43267" spans="1:12" ht="24" customHeight="1">
      <c r="A43267" s="1355"/>
      <c r="B43267" s="1355"/>
      <c r="C43267" s="1433"/>
      <c r="E43267" s="1433"/>
      <c r="K43267" s="1433"/>
      <c r="L43267" s="1334"/>
    </row>
    <row r="43268" spans="1:12" ht="24" customHeight="1">
      <c r="A43268" s="1355"/>
      <c r="B43268" s="1355"/>
      <c r="C43268" s="1433"/>
      <c r="E43268" s="1433"/>
      <c r="K43268" s="1433"/>
      <c r="L43268" s="1334"/>
    </row>
    <row r="43269" spans="1:12" ht="24" customHeight="1">
      <c r="A43269" s="1355"/>
      <c r="B43269" s="1355"/>
      <c r="C43269" s="1433"/>
      <c r="E43269" s="1433"/>
      <c r="K43269" s="1433"/>
      <c r="L43269" s="1334"/>
    </row>
    <row r="43270" spans="1:12" ht="24" customHeight="1">
      <c r="A43270" s="1355"/>
      <c r="B43270" s="1355"/>
      <c r="C43270" s="1433"/>
      <c r="E43270" s="1433"/>
      <c r="K43270" s="1433"/>
      <c r="L43270" s="1334"/>
    </row>
    <row r="43271" spans="1:12" ht="24" customHeight="1">
      <c r="A43271" s="1355"/>
      <c r="B43271" s="1355"/>
      <c r="C43271" s="1433"/>
      <c r="E43271" s="1433"/>
      <c r="K43271" s="1433"/>
      <c r="L43271" s="1334"/>
    </row>
    <row r="43272" spans="1:12" ht="24" customHeight="1">
      <c r="A43272" s="1355"/>
      <c r="B43272" s="1355"/>
      <c r="C43272" s="1433"/>
      <c r="E43272" s="1433"/>
      <c r="K43272" s="1433"/>
      <c r="L43272" s="1334"/>
    </row>
    <row r="43273" spans="1:12" ht="24" customHeight="1">
      <c r="A43273" s="1355"/>
      <c r="B43273" s="1355"/>
      <c r="C43273" s="1433"/>
      <c r="E43273" s="1433"/>
      <c r="K43273" s="1433"/>
      <c r="L43273" s="1334"/>
    </row>
    <row r="43274" spans="1:12" ht="24" customHeight="1">
      <c r="A43274" s="1355"/>
      <c r="B43274" s="1355"/>
      <c r="C43274" s="1433"/>
      <c r="E43274" s="1433"/>
      <c r="K43274" s="1433"/>
      <c r="L43274" s="1334"/>
    </row>
    <row r="43275" spans="1:12" ht="24" customHeight="1">
      <c r="A43275" s="1355"/>
      <c r="B43275" s="1355"/>
      <c r="C43275" s="1433"/>
      <c r="E43275" s="1433"/>
      <c r="K43275" s="1433"/>
      <c r="L43275" s="1334"/>
    </row>
    <row r="43276" spans="1:12" ht="24" customHeight="1">
      <c r="A43276" s="1355"/>
      <c r="B43276" s="1355"/>
      <c r="C43276" s="1433"/>
      <c r="E43276" s="1433"/>
      <c r="K43276" s="1433"/>
      <c r="L43276" s="1334"/>
    </row>
    <row r="43277" spans="1:12" ht="24" customHeight="1">
      <c r="A43277" s="1355"/>
      <c r="B43277" s="1355"/>
      <c r="C43277" s="1433"/>
      <c r="E43277" s="1433"/>
      <c r="K43277" s="1433"/>
      <c r="L43277" s="1334"/>
    </row>
    <row r="43278" spans="1:12" ht="24" customHeight="1">
      <c r="A43278" s="1355"/>
      <c r="B43278" s="1355"/>
      <c r="C43278" s="1433"/>
      <c r="E43278" s="1433"/>
      <c r="K43278" s="1433"/>
      <c r="L43278" s="1334"/>
    </row>
    <row r="43279" spans="1:12" ht="24" customHeight="1">
      <c r="A43279" s="1355"/>
      <c r="B43279" s="1355"/>
      <c r="C43279" s="1433"/>
      <c r="E43279" s="1433"/>
      <c r="K43279" s="1433"/>
      <c r="L43279" s="1334"/>
    </row>
    <row r="43280" spans="1:12" ht="24" customHeight="1">
      <c r="A43280" s="1355"/>
      <c r="B43280" s="1355"/>
      <c r="C43280" s="1433"/>
      <c r="E43280" s="1433"/>
      <c r="K43280" s="1433"/>
      <c r="L43280" s="1334"/>
    </row>
    <row r="43281" spans="1:12" ht="24" customHeight="1">
      <c r="A43281" s="1355"/>
      <c r="B43281" s="1355"/>
      <c r="C43281" s="1433"/>
      <c r="E43281" s="1433"/>
      <c r="K43281" s="1433"/>
      <c r="L43281" s="1334"/>
    </row>
    <row r="43282" spans="1:12" ht="24" customHeight="1">
      <c r="A43282" s="1355"/>
      <c r="B43282" s="1355"/>
      <c r="C43282" s="1433"/>
      <c r="E43282" s="1433"/>
      <c r="K43282" s="1433"/>
      <c r="L43282" s="1334"/>
    </row>
    <row r="43283" spans="1:12" ht="24" customHeight="1">
      <c r="A43283" s="1355"/>
      <c r="B43283" s="1355"/>
      <c r="C43283" s="1433"/>
      <c r="E43283" s="1433"/>
      <c r="K43283" s="1433"/>
      <c r="L43283" s="1334"/>
    </row>
    <row r="43284" spans="1:12" ht="24" customHeight="1">
      <c r="A43284" s="1355"/>
      <c r="B43284" s="1355"/>
      <c r="C43284" s="1433"/>
      <c r="E43284" s="1433"/>
      <c r="K43284" s="1433"/>
      <c r="L43284" s="1334"/>
    </row>
    <row r="43285" spans="1:12" ht="24" customHeight="1">
      <c r="A43285" s="1355"/>
      <c r="B43285" s="1355"/>
      <c r="C43285" s="1433"/>
      <c r="E43285" s="1433"/>
      <c r="K43285" s="1433"/>
      <c r="L43285" s="1334"/>
    </row>
    <row r="43286" spans="1:12" ht="24" customHeight="1">
      <c r="A43286" s="1355"/>
      <c r="B43286" s="1355"/>
      <c r="C43286" s="1433"/>
      <c r="E43286" s="1433"/>
      <c r="K43286" s="1433"/>
      <c r="L43286" s="1334"/>
    </row>
    <row r="43287" spans="1:12" ht="24" customHeight="1">
      <c r="A43287" s="1355"/>
      <c r="B43287" s="1355"/>
      <c r="C43287" s="1433"/>
      <c r="E43287" s="1433"/>
      <c r="K43287" s="1433"/>
      <c r="L43287" s="1334"/>
    </row>
    <row r="43288" spans="1:12" ht="24" customHeight="1">
      <c r="A43288" s="1355"/>
      <c r="B43288" s="1355"/>
      <c r="C43288" s="1433"/>
      <c r="E43288" s="1433"/>
      <c r="K43288" s="1433"/>
      <c r="L43288" s="1334"/>
    </row>
    <row r="43289" spans="1:12" ht="24" customHeight="1">
      <c r="A43289" s="1355"/>
      <c r="B43289" s="1355"/>
      <c r="C43289" s="1433"/>
      <c r="E43289" s="1433"/>
      <c r="K43289" s="1433"/>
      <c r="L43289" s="1334"/>
    </row>
    <row r="43290" spans="1:12" ht="24" customHeight="1">
      <c r="A43290" s="1355"/>
      <c r="B43290" s="1355"/>
      <c r="C43290" s="1433"/>
      <c r="E43290" s="1433"/>
      <c r="K43290" s="1433"/>
      <c r="L43290" s="1334"/>
    </row>
    <row r="43291" spans="1:12" ht="24" customHeight="1">
      <c r="A43291" s="1355"/>
      <c r="B43291" s="1355"/>
      <c r="C43291" s="1433"/>
      <c r="E43291" s="1433"/>
      <c r="K43291" s="1433"/>
      <c r="L43291" s="1334"/>
    </row>
    <row r="43292" spans="1:12" ht="24" customHeight="1">
      <c r="A43292" s="1355"/>
      <c r="B43292" s="1355"/>
      <c r="C43292" s="1433"/>
      <c r="E43292" s="1433"/>
      <c r="K43292" s="1433"/>
      <c r="L43292" s="1334"/>
    </row>
    <row r="43293" spans="1:12" ht="24" customHeight="1">
      <c r="A43293" s="1355"/>
      <c r="B43293" s="1355"/>
      <c r="C43293" s="1433"/>
      <c r="E43293" s="1433"/>
      <c r="K43293" s="1433"/>
      <c r="L43293" s="1334"/>
    </row>
    <row r="43294" spans="1:12" ht="24" customHeight="1">
      <c r="A43294" s="1355"/>
      <c r="B43294" s="1355"/>
      <c r="C43294" s="1433"/>
      <c r="E43294" s="1433"/>
      <c r="K43294" s="1433"/>
      <c r="L43294" s="1334"/>
    </row>
    <row r="43295" spans="1:12" ht="24" customHeight="1">
      <c r="A43295" s="1355"/>
      <c r="B43295" s="1355"/>
      <c r="C43295" s="1433"/>
      <c r="E43295" s="1433"/>
      <c r="K43295" s="1433"/>
      <c r="L43295" s="1334"/>
    </row>
    <row r="43296" spans="1:12" ht="24" customHeight="1">
      <c r="A43296" s="1355"/>
      <c r="B43296" s="1355"/>
      <c r="C43296" s="1433"/>
      <c r="E43296" s="1433"/>
      <c r="K43296" s="1433"/>
      <c r="L43296" s="1334"/>
    </row>
    <row r="43297" spans="1:12" ht="24" customHeight="1">
      <c r="A43297" s="1355"/>
      <c r="B43297" s="1355"/>
      <c r="C43297" s="1433"/>
      <c r="E43297" s="1433"/>
      <c r="K43297" s="1433"/>
      <c r="L43297" s="1334"/>
    </row>
    <row r="43298" spans="1:12" ht="24" customHeight="1">
      <c r="A43298" s="1355"/>
      <c r="B43298" s="1355"/>
      <c r="C43298" s="1433"/>
      <c r="E43298" s="1433"/>
      <c r="K43298" s="1433"/>
      <c r="L43298" s="1334"/>
    </row>
    <row r="43299" spans="1:12" ht="24" customHeight="1">
      <c r="A43299" s="1355"/>
      <c r="B43299" s="1355"/>
      <c r="C43299" s="1433"/>
      <c r="E43299" s="1433"/>
      <c r="K43299" s="1433"/>
      <c r="L43299" s="1334"/>
    </row>
    <row r="43300" spans="1:12" ht="24" customHeight="1">
      <c r="A43300" s="1355"/>
      <c r="B43300" s="1355"/>
      <c r="C43300" s="1433"/>
      <c r="E43300" s="1433"/>
      <c r="K43300" s="1433"/>
      <c r="L43300" s="1334"/>
    </row>
    <row r="43301" spans="1:12" ht="24" customHeight="1">
      <c r="A43301" s="1355"/>
      <c r="B43301" s="1355"/>
      <c r="C43301" s="1433"/>
      <c r="E43301" s="1433"/>
      <c r="K43301" s="1433"/>
      <c r="L43301" s="1334"/>
    </row>
    <row r="43302" spans="1:12" ht="24" customHeight="1">
      <c r="A43302" s="1355"/>
      <c r="B43302" s="1355"/>
      <c r="C43302" s="1433"/>
      <c r="E43302" s="1433"/>
      <c r="K43302" s="1433"/>
      <c r="L43302" s="1334"/>
    </row>
    <row r="43303" spans="1:12" ht="24" customHeight="1">
      <c r="A43303" s="1355"/>
      <c r="B43303" s="1355"/>
      <c r="C43303" s="1433"/>
      <c r="E43303" s="1433"/>
      <c r="K43303" s="1433"/>
      <c r="L43303" s="1334"/>
    </row>
    <row r="43304" spans="1:12" ht="24" customHeight="1">
      <c r="A43304" s="1355"/>
      <c r="B43304" s="1355"/>
      <c r="C43304" s="1433"/>
      <c r="E43304" s="1433"/>
      <c r="K43304" s="1433"/>
      <c r="L43304" s="1334"/>
    </row>
    <row r="43305" spans="1:12" ht="24" customHeight="1">
      <c r="A43305" s="1355"/>
      <c r="B43305" s="1355"/>
      <c r="C43305" s="1433"/>
      <c r="E43305" s="1433"/>
      <c r="K43305" s="1433"/>
      <c r="L43305" s="1334"/>
    </row>
    <row r="43306" spans="1:12" ht="24" customHeight="1">
      <c r="A43306" s="1355"/>
      <c r="B43306" s="1355"/>
      <c r="C43306" s="1433"/>
      <c r="E43306" s="1433"/>
      <c r="K43306" s="1433"/>
      <c r="L43306" s="1334"/>
    </row>
    <row r="43307" spans="1:12" ht="24" customHeight="1">
      <c r="A43307" s="1355"/>
      <c r="B43307" s="1355"/>
      <c r="C43307" s="1433"/>
      <c r="E43307" s="1433"/>
      <c r="K43307" s="1433"/>
      <c r="L43307" s="1334"/>
    </row>
    <row r="43308" spans="1:12" ht="24" customHeight="1">
      <c r="A43308" s="1355"/>
      <c r="B43308" s="1355"/>
      <c r="C43308" s="1433"/>
      <c r="E43308" s="1433"/>
      <c r="K43308" s="1433"/>
      <c r="L43308" s="1334"/>
    </row>
    <row r="43309" spans="1:12" ht="24" customHeight="1">
      <c r="A43309" s="1355"/>
      <c r="B43309" s="1355"/>
      <c r="C43309" s="1433"/>
      <c r="E43309" s="1433"/>
      <c r="K43309" s="1433"/>
      <c r="L43309" s="1334"/>
    </row>
    <row r="43310" spans="1:12" ht="24" customHeight="1">
      <c r="A43310" s="1355"/>
      <c r="B43310" s="1355"/>
      <c r="C43310" s="1433"/>
      <c r="E43310" s="1433"/>
      <c r="K43310" s="1433"/>
      <c r="L43310" s="1334"/>
    </row>
    <row r="43311" spans="1:12" ht="24" customHeight="1">
      <c r="A43311" s="1355"/>
      <c r="B43311" s="1355"/>
      <c r="C43311" s="1433"/>
      <c r="E43311" s="1433"/>
      <c r="K43311" s="1433"/>
      <c r="L43311" s="1334"/>
    </row>
    <row r="43312" spans="1:12" ht="24" customHeight="1">
      <c r="A43312" s="1355"/>
      <c r="B43312" s="1355"/>
      <c r="C43312" s="1433"/>
      <c r="E43312" s="1433"/>
      <c r="K43312" s="1433"/>
      <c r="L43312" s="1334"/>
    </row>
    <row r="43313" spans="1:12" ht="24" customHeight="1">
      <c r="A43313" s="1355"/>
      <c r="B43313" s="1355"/>
      <c r="C43313" s="1433"/>
      <c r="E43313" s="1433"/>
      <c r="K43313" s="1433"/>
      <c r="L43313" s="1334"/>
    </row>
    <row r="43314" spans="1:12" ht="24" customHeight="1">
      <c r="A43314" s="1355"/>
      <c r="B43314" s="1355"/>
      <c r="C43314" s="1433"/>
      <c r="E43314" s="1433"/>
      <c r="K43314" s="1433"/>
      <c r="L43314" s="1334"/>
    </row>
    <row r="43315" spans="1:12" ht="24" customHeight="1">
      <c r="A43315" s="1355"/>
      <c r="B43315" s="1355"/>
      <c r="C43315" s="1433"/>
      <c r="E43315" s="1433"/>
      <c r="K43315" s="1433"/>
      <c r="L43315" s="1334"/>
    </row>
    <row r="43316" spans="1:12" ht="24" customHeight="1">
      <c r="A43316" s="1355"/>
      <c r="B43316" s="1355"/>
      <c r="C43316" s="1433"/>
      <c r="E43316" s="1433"/>
      <c r="K43316" s="1433"/>
      <c r="L43316" s="1334"/>
    </row>
    <row r="43317" spans="1:12" ht="24" customHeight="1">
      <c r="A43317" s="1355"/>
      <c r="B43317" s="1355"/>
      <c r="C43317" s="1433"/>
      <c r="E43317" s="1433"/>
      <c r="K43317" s="1433"/>
      <c r="L43317" s="1334"/>
    </row>
    <row r="43318" spans="1:12" ht="24" customHeight="1">
      <c r="A43318" s="1355"/>
      <c r="B43318" s="1355"/>
      <c r="C43318" s="1433"/>
      <c r="E43318" s="1433"/>
      <c r="K43318" s="1433"/>
      <c r="L43318" s="1334"/>
    </row>
    <row r="43319" spans="1:12" ht="24" customHeight="1">
      <c r="A43319" s="1355"/>
      <c r="B43319" s="1355"/>
      <c r="C43319" s="1433"/>
      <c r="E43319" s="1433"/>
      <c r="K43319" s="1433"/>
      <c r="L43319" s="1334"/>
    </row>
    <row r="43320" spans="1:12" ht="24" customHeight="1">
      <c r="A43320" s="1355"/>
      <c r="B43320" s="1355"/>
      <c r="C43320" s="1433"/>
      <c r="E43320" s="1433"/>
      <c r="K43320" s="1433"/>
      <c r="L43320" s="1334"/>
    </row>
    <row r="43321" spans="1:12" ht="24" customHeight="1">
      <c r="A43321" s="1355"/>
      <c r="B43321" s="1355"/>
      <c r="C43321" s="1433"/>
      <c r="E43321" s="1433"/>
      <c r="K43321" s="1433"/>
      <c r="L43321" s="1334"/>
    </row>
    <row r="43322" spans="1:12" ht="24" customHeight="1">
      <c r="A43322" s="1355"/>
      <c r="B43322" s="1355"/>
      <c r="C43322" s="1433"/>
      <c r="E43322" s="1433"/>
      <c r="K43322" s="1433"/>
      <c r="L43322" s="1334"/>
    </row>
    <row r="43323" spans="1:12" ht="24" customHeight="1">
      <c r="A43323" s="1355"/>
      <c r="B43323" s="1355"/>
      <c r="C43323" s="1433"/>
      <c r="E43323" s="1433"/>
      <c r="K43323" s="1433"/>
      <c r="L43323" s="1334"/>
    </row>
    <row r="43324" spans="1:12" ht="24" customHeight="1">
      <c r="A43324" s="1355"/>
      <c r="B43324" s="1355"/>
      <c r="C43324" s="1433"/>
      <c r="E43324" s="1433"/>
      <c r="K43324" s="1433"/>
      <c r="L43324" s="1334"/>
    </row>
    <row r="43325" spans="1:12" ht="24" customHeight="1">
      <c r="A43325" s="1355"/>
      <c r="B43325" s="1355"/>
      <c r="C43325" s="1433"/>
      <c r="E43325" s="1433"/>
      <c r="K43325" s="1433"/>
      <c r="L43325" s="1334"/>
    </row>
    <row r="43326" spans="1:12" ht="24" customHeight="1">
      <c r="A43326" s="1355"/>
      <c r="B43326" s="1355"/>
      <c r="C43326" s="1433"/>
      <c r="E43326" s="1433"/>
      <c r="K43326" s="1433"/>
      <c r="L43326" s="1334"/>
    </row>
    <row r="43327" spans="1:12" ht="24" customHeight="1">
      <c r="A43327" s="1355"/>
      <c r="B43327" s="1355"/>
      <c r="C43327" s="1433"/>
      <c r="E43327" s="1433"/>
      <c r="K43327" s="1433"/>
      <c r="L43327" s="1334"/>
    </row>
    <row r="43328" spans="1:12" ht="24" customHeight="1">
      <c r="A43328" s="1355"/>
      <c r="B43328" s="1355"/>
      <c r="C43328" s="1433"/>
      <c r="E43328" s="1433"/>
      <c r="K43328" s="1433"/>
      <c r="L43328" s="1334"/>
    </row>
    <row r="43329" spans="1:12" ht="24" customHeight="1">
      <c r="A43329" s="1355"/>
      <c r="B43329" s="1355"/>
      <c r="C43329" s="1433"/>
      <c r="E43329" s="1433"/>
      <c r="K43329" s="1433"/>
      <c r="L43329" s="1334"/>
    </row>
    <row r="43330" spans="1:12" ht="24" customHeight="1">
      <c r="A43330" s="1355"/>
      <c r="B43330" s="1355"/>
      <c r="C43330" s="1433"/>
      <c r="E43330" s="1433"/>
      <c r="K43330" s="1433"/>
      <c r="L43330" s="1334"/>
    </row>
    <row r="43331" spans="1:12" ht="24" customHeight="1">
      <c r="A43331" s="1355"/>
      <c r="B43331" s="1355"/>
      <c r="C43331" s="1433"/>
      <c r="E43331" s="1433"/>
      <c r="K43331" s="1433"/>
      <c r="L43331" s="1334"/>
    </row>
    <row r="43332" spans="1:12" ht="24" customHeight="1">
      <c r="A43332" s="1355"/>
      <c r="B43332" s="1355"/>
      <c r="C43332" s="1433"/>
      <c r="E43332" s="1433"/>
      <c r="K43332" s="1433"/>
      <c r="L43332" s="1334"/>
    </row>
    <row r="43333" spans="1:12" ht="24" customHeight="1">
      <c r="A43333" s="1355"/>
      <c r="B43333" s="1355"/>
      <c r="C43333" s="1433"/>
      <c r="E43333" s="1433"/>
      <c r="K43333" s="1433"/>
      <c r="L43333" s="1334"/>
    </row>
    <row r="43334" spans="1:12" ht="24" customHeight="1">
      <c r="A43334" s="1355"/>
      <c r="B43334" s="1355"/>
      <c r="C43334" s="1433"/>
      <c r="E43334" s="1433"/>
      <c r="K43334" s="1433"/>
      <c r="L43334" s="1334"/>
    </row>
    <row r="43335" spans="1:12" ht="24" customHeight="1">
      <c r="A43335" s="1355"/>
      <c r="B43335" s="1355"/>
      <c r="C43335" s="1433"/>
      <c r="E43335" s="1433"/>
      <c r="K43335" s="1433"/>
      <c r="L43335" s="1334"/>
    </row>
    <row r="43336" spans="1:12" ht="24" customHeight="1">
      <c r="A43336" s="1355"/>
      <c r="B43336" s="1355"/>
      <c r="C43336" s="1433"/>
      <c r="E43336" s="1433"/>
      <c r="K43336" s="1433"/>
      <c r="L43336" s="1334"/>
    </row>
    <row r="43337" spans="1:12" ht="24" customHeight="1">
      <c r="A43337" s="1355"/>
      <c r="B43337" s="1355"/>
      <c r="C43337" s="1433"/>
      <c r="E43337" s="1433"/>
      <c r="K43337" s="1433"/>
      <c r="L43337" s="1334"/>
    </row>
    <row r="43338" spans="1:12" ht="24" customHeight="1">
      <c r="A43338" s="1355"/>
      <c r="B43338" s="1355"/>
      <c r="C43338" s="1433"/>
      <c r="E43338" s="1433"/>
      <c r="K43338" s="1433"/>
      <c r="L43338" s="1334"/>
    </row>
    <row r="43339" spans="1:12" ht="24" customHeight="1">
      <c r="A43339" s="1355"/>
      <c r="B43339" s="1355"/>
      <c r="C43339" s="1433"/>
      <c r="E43339" s="1433"/>
      <c r="K43339" s="1433"/>
      <c r="L43339" s="1334"/>
    </row>
    <row r="43340" spans="1:12" ht="24" customHeight="1">
      <c r="A43340" s="1355"/>
      <c r="B43340" s="1355"/>
      <c r="C43340" s="1433"/>
      <c r="E43340" s="1433"/>
      <c r="K43340" s="1433"/>
      <c r="L43340" s="1334"/>
    </row>
    <row r="43341" spans="1:12" ht="24" customHeight="1">
      <c r="A43341" s="1355"/>
      <c r="B43341" s="1355"/>
      <c r="C43341" s="1433"/>
      <c r="E43341" s="1433"/>
      <c r="K43341" s="1433"/>
      <c r="L43341" s="1334"/>
    </row>
    <row r="43342" spans="1:12" ht="24" customHeight="1">
      <c r="A43342" s="1355"/>
      <c r="B43342" s="1355"/>
      <c r="C43342" s="1433"/>
      <c r="E43342" s="1433"/>
      <c r="K43342" s="1433"/>
      <c r="L43342" s="1334"/>
    </row>
    <row r="43343" spans="1:12" ht="24" customHeight="1">
      <c r="A43343" s="1355"/>
      <c r="B43343" s="1355"/>
      <c r="C43343" s="1433"/>
      <c r="E43343" s="1433"/>
      <c r="K43343" s="1433"/>
      <c r="L43343" s="1334"/>
    </row>
    <row r="43344" spans="1:12" ht="24" customHeight="1">
      <c r="A43344" s="1355"/>
      <c r="B43344" s="1355"/>
      <c r="C43344" s="1433"/>
      <c r="E43344" s="1433"/>
      <c r="K43344" s="1433"/>
      <c r="L43344" s="1334"/>
    </row>
    <row r="43345" spans="1:12" ht="24" customHeight="1">
      <c r="A43345" s="1355"/>
      <c r="B43345" s="1355"/>
      <c r="C43345" s="1433"/>
      <c r="E43345" s="1433"/>
      <c r="K43345" s="1433"/>
      <c r="L43345" s="1334"/>
    </row>
    <row r="43346" spans="1:12" ht="24" customHeight="1">
      <c r="A43346" s="1355"/>
      <c r="B43346" s="1355"/>
      <c r="C43346" s="1433"/>
      <c r="E43346" s="1433"/>
      <c r="K43346" s="1433"/>
      <c r="L43346" s="1334"/>
    </row>
    <row r="43347" spans="1:12" ht="24" customHeight="1">
      <c r="A43347" s="1355"/>
      <c r="B43347" s="1355"/>
      <c r="C43347" s="1433"/>
      <c r="E43347" s="1433"/>
      <c r="K43347" s="1433"/>
      <c r="L43347" s="1334"/>
    </row>
    <row r="43348" spans="1:12" ht="24" customHeight="1">
      <c r="A43348" s="1355"/>
      <c r="B43348" s="1355"/>
      <c r="C43348" s="1433"/>
      <c r="E43348" s="1433"/>
      <c r="K43348" s="1433"/>
      <c r="L43348" s="1334"/>
    </row>
    <row r="43349" spans="1:12" ht="24" customHeight="1">
      <c r="A43349" s="1355"/>
      <c r="B43349" s="1355"/>
      <c r="C43349" s="1433"/>
      <c r="E43349" s="1433"/>
      <c r="K43349" s="1433"/>
      <c r="L43349" s="1334"/>
    </row>
    <row r="43350" spans="1:12" ht="24" customHeight="1">
      <c r="A43350" s="1355"/>
      <c r="B43350" s="1355"/>
      <c r="C43350" s="1433"/>
      <c r="E43350" s="1433"/>
      <c r="K43350" s="1433"/>
      <c r="L43350" s="1334"/>
    </row>
    <row r="43351" spans="1:12" ht="24" customHeight="1">
      <c r="A43351" s="1355"/>
      <c r="B43351" s="1355"/>
      <c r="C43351" s="1433"/>
      <c r="E43351" s="1433"/>
      <c r="K43351" s="1433"/>
      <c r="L43351" s="1334"/>
    </row>
    <row r="43352" spans="1:12" ht="24" customHeight="1">
      <c r="A43352" s="1355"/>
      <c r="B43352" s="1355"/>
      <c r="C43352" s="1433"/>
      <c r="E43352" s="1433"/>
      <c r="K43352" s="1433"/>
      <c r="L43352" s="1334"/>
    </row>
    <row r="43353" spans="1:12" ht="24" customHeight="1">
      <c r="A43353" s="1355"/>
      <c r="B43353" s="1355"/>
      <c r="C43353" s="1433"/>
      <c r="E43353" s="1433"/>
      <c r="K43353" s="1433"/>
      <c r="L43353" s="1334"/>
    </row>
    <row r="43354" spans="1:12" ht="24" customHeight="1">
      <c r="A43354" s="1355"/>
      <c r="B43354" s="1355"/>
      <c r="C43354" s="1433"/>
      <c r="E43354" s="1433"/>
      <c r="K43354" s="1433"/>
      <c r="L43354" s="1334"/>
    </row>
    <row r="43355" spans="1:12" ht="24" customHeight="1">
      <c r="A43355" s="1355"/>
      <c r="B43355" s="1355"/>
      <c r="C43355" s="1433"/>
      <c r="E43355" s="1433"/>
      <c r="K43355" s="1433"/>
      <c r="L43355" s="1334"/>
    </row>
    <row r="43356" spans="1:12" ht="24" customHeight="1">
      <c r="A43356" s="1355"/>
      <c r="B43356" s="1355"/>
      <c r="C43356" s="1433"/>
      <c r="E43356" s="1433"/>
      <c r="K43356" s="1433"/>
      <c r="L43356" s="1334"/>
    </row>
    <row r="43357" spans="1:12" ht="24" customHeight="1">
      <c r="A43357" s="1355"/>
      <c r="B43357" s="1355"/>
      <c r="C43357" s="1433"/>
      <c r="E43357" s="1433"/>
      <c r="K43357" s="1433"/>
      <c r="L43357" s="1334"/>
    </row>
    <row r="43358" spans="1:12" ht="24" customHeight="1">
      <c r="A43358" s="1355"/>
      <c r="B43358" s="1355"/>
      <c r="C43358" s="1433"/>
      <c r="E43358" s="1433"/>
      <c r="K43358" s="1433"/>
      <c r="L43358" s="1334"/>
    </row>
    <row r="43359" spans="1:12" ht="24" customHeight="1">
      <c r="A43359" s="1355"/>
      <c r="B43359" s="1355"/>
      <c r="C43359" s="1433"/>
      <c r="E43359" s="1433"/>
      <c r="K43359" s="1433"/>
      <c r="L43359" s="1334"/>
    </row>
    <row r="43360" spans="1:12" ht="24" customHeight="1">
      <c r="A43360" s="1355"/>
      <c r="B43360" s="1355"/>
      <c r="C43360" s="1433"/>
      <c r="E43360" s="1433"/>
      <c r="K43360" s="1433"/>
      <c r="L43360" s="1334"/>
    </row>
    <row r="43361" spans="1:12" ht="24" customHeight="1">
      <c r="A43361" s="1355"/>
      <c r="B43361" s="1355"/>
      <c r="C43361" s="1433"/>
      <c r="E43361" s="1433"/>
      <c r="K43361" s="1433"/>
      <c r="L43361" s="1334"/>
    </row>
    <row r="43362" spans="1:12" ht="24" customHeight="1">
      <c r="A43362" s="1355"/>
      <c r="B43362" s="1355"/>
      <c r="C43362" s="1433"/>
      <c r="E43362" s="1433"/>
      <c r="K43362" s="1433"/>
      <c r="L43362" s="1334"/>
    </row>
    <row r="43363" spans="1:12" ht="24" customHeight="1">
      <c r="A43363" s="1355"/>
      <c r="B43363" s="1355"/>
      <c r="C43363" s="1433"/>
      <c r="E43363" s="1433"/>
      <c r="K43363" s="1433"/>
      <c r="L43363" s="1334"/>
    </row>
    <row r="43364" spans="1:12" ht="24" customHeight="1">
      <c r="A43364" s="1355"/>
      <c r="B43364" s="1355"/>
      <c r="C43364" s="1433"/>
      <c r="E43364" s="1433"/>
      <c r="K43364" s="1433"/>
      <c r="L43364" s="1334"/>
    </row>
    <row r="43365" spans="1:12" ht="24" customHeight="1">
      <c r="A43365" s="1355"/>
      <c r="B43365" s="1355"/>
      <c r="C43365" s="1433"/>
      <c r="E43365" s="1433"/>
      <c r="K43365" s="1433"/>
      <c r="L43365" s="1334"/>
    </row>
    <row r="43366" spans="1:12" ht="24" customHeight="1">
      <c r="A43366" s="1355"/>
      <c r="B43366" s="1355"/>
      <c r="C43366" s="1433"/>
      <c r="E43366" s="1433"/>
      <c r="K43366" s="1433"/>
      <c r="L43366" s="1334"/>
    </row>
    <row r="43367" spans="1:12" ht="24" customHeight="1">
      <c r="A43367" s="1355"/>
      <c r="B43367" s="1355"/>
      <c r="C43367" s="1433"/>
      <c r="E43367" s="1433"/>
      <c r="K43367" s="1433"/>
      <c r="L43367" s="1334"/>
    </row>
    <row r="43368" spans="1:12" ht="24" customHeight="1">
      <c r="A43368" s="1355"/>
      <c r="B43368" s="1355"/>
      <c r="C43368" s="1433"/>
      <c r="E43368" s="1433"/>
      <c r="K43368" s="1433"/>
      <c r="L43368" s="1334"/>
    </row>
    <row r="43369" spans="1:12" ht="24" customHeight="1">
      <c r="A43369" s="1355"/>
      <c r="B43369" s="1355"/>
      <c r="C43369" s="1433"/>
      <c r="E43369" s="1433"/>
      <c r="K43369" s="1433"/>
      <c r="L43369" s="1334"/>
    </row>
    <row r="43370" spans="1:12" ht="24" customHeight="1">
      <c r="A43370" s="1355"/>
      <c r="B43370" s="1355"/>
      <c r="C43370" s="1433"/>
      <c r="E43370" s="1433"/>
      <c r="K43370" s="1433"/>
      <c r="L43370" s="1334"/>
    </row>
    <row r="43371" spans="1:12" ht="24" customHeight="1">
      <c r="A43371" s="1355"/>
      <c r="B43371" s="1355"/>
      <c r="C43371" s="1433"/>
      <c r="E43371" s="1433"/>
      <c r="K43371" s="1433"/>
      <c r="L43371" s="1334"/>
    </row>
    <row r="43372" spans="1:12" ht="24" customHeight="1">
      <c r="A43372" s="1355"/>
      <c r="B43372" s="1355"/>
      <c r="C43372" s="1433"/>
      <c r="E43372" s="1433"/>
      <c r="K43372" s="1433"/>
      <c r="L43372" s="1334"/>
    </row>
    <row r="43373" spans="1:12" ht="24" customHeight="1">
      <c r="A43373" s="1355"/>
      <c r="B43373" s="1355"/>
      <c r="C43373" s="1433"/>
      <c r="E43373" s="1433"/>
      <c r="K43373" s="1433"/>
      <c r="L43373" s="1334"/>
    </row>
    <row r="43374" spans="1:12" ht="24" customHeight="1">
      <c r="A43374" s="1355"/>
      <c r="B43374" s="1355"/>
      <c r="C43374" s="1433"/>
      <c r="E43374" s="1433"/>
      <c r="K43374" s="1433"/>
      <c r="L43374" s="1334"/>
    </row>
    <row r="43375" spans="1:12" ht="24" customHeight="1">
      <c r="A43375" s="1355"/>
      <c r="B43375" s="1355"/>
      <c r="C43375" s="1433"/>
      <c r="E43375" s="1433"/>
      <c r="K43375" s="1433"/>
      <c r="L43375" s="1334"/>
    </row>
    <row r="43376" spans="1:12" ht="24" customHeight="1">
      <c r="A43376" s="1355"/>
      <c r="B43376" s="1355"/>
      <c r="C43376" s="1433"/>
      <c r="E43376" s="1433"/>
      <c r="K43376" s="1433"/>
      <c r="L43376" s="1334"/>
    </row>
    <row r="43377" spans="1:12" ht="24" customHeight="1">
      <c r="A43377" s="1355"/>
      <c r="B43377" s="1355"/>
      <c r="C43377" s="1433"/>
      <c r="E43377" s="1433"/>
      <c r="K43377" s="1433"/>
      <c r="L43377" s="1334"/>
    </row>
    <row r="43378" spans="1:12" ht="24" customHeight="1">
      <c r="A43378" s="1355"/>
      <c r="B43378" s="1355"/>
      <c r="C43378" s="1433"/>
      <c r="E43378" s="1433"/>
      <c r="K43378" s="1433"/>
      <c r="L43378" s="1334"/>
    </row>
    <row r="43379" spans="1:12" ht="24" customHeight="1">
      <c r="A43379" s="1355"/>
      <c r="B43379" s="1355"/>
      <c r="C43379" s="1433"/>
      <c r="E43379" s="1433"/>
      <c r="K43379" s="1433"/>
      <c r="L43379" s="1334"/>
    </row>
    <row r="43380" spans="1:12" ht="24" customHeight="1">
      <c r="A43380" s="1355"/>
      <c r="B43380" s="1355"/>
      <c r="C43380" s="1433"/>
      <c r="E43380" s="1433"/>
      <c r="K43380" s="1433"/>
      <c r="L43380" s="1334"/>
    </row>
    <row r="43381" spans="1:12" ht="24" customHeight="1">
      <c r="A43381" s="1355"/>
      <c r="B43381" s="1355"/>
      <c r="C43381" s="1433"/>
      <c r="E43381" s="1433"/>
      <c r="K43381" s="1433"/>
      <c r="L43381" s="1334"/>
    </row>
    <row r="43382" spans="1:12" ht="24" customHeight="1">
      <c r="A43382" s="1355"/>
      <c r="B43382" s="1355"/>
      <c r="C43382" s="1433"/>
      <c r="E43382" s="1433"/>
      <c r="K43382" s="1433"/>
      <c r="L43382" s="1334"/>
    </row>
    <row r="43383" spans="1:12" ht="24" customHeight="1">
      <c r="A43383" s="1355"/>
      <c r="B43383" s="1355"/>
      <c r="C43383" s="1433"/>
      <c r="E43383" s="1433"/>
      <c r="K43383" s="1433"/>
      <c r="L43383" s="1334"/>
    </row>
    <row r="43384" spans="1:12" ht="24" customHeight="1">
      <c r="A43384" s="1355"/>
      <c r="B43384" s="1355"/>
      <c r="C43384" s="1433"/>
      <c r="E43384" s="1433"/>
      <c r="K43384" s="1433"/>
      <c r="L43384" s="1334"/>
    </row>
    <row r="43385" spans="1:12" ht="24" customHeight="1">
      <c r="A43385" s="1355"/>
      <c r="B43385" s="1355"/>
      <c r="C43385" s="1433"/>
      <c r="E43385" s="1433"/>
      <c r="K43385" s="1433"/>
      <c r="L43385" s="1334"/>
    </row>
    <row r="43386" spans="1:12" ht="24" customHeight="1">
      <c r="A43386" s="1355"/>
      <c r="B43386" s="1355"/>
      <c r="C43386" s="1433"/>
      <c r="E43386" s="1433"/>
      <c r="K43386" s="1433"/>
      <c r="L43386" s="1334"/>
    </row>
    <row r="43387" spans="1:12" ht="24" customHeight="1">
      <c r="A43387" s="1355"/>
      <c r="B43387" s="1355"/>
      <c r="C43387" s="1433"/>
      <c r="E43387" s="1433"/>
      <c r="K43387" s="1433"/>
      <c r="L43387" s="1334"/>
    </row>
    <row r="43388" spans="1:12" ht="24" customHeight="1">
      <c r="A43388" s="1355"/>
      <c r="B43388" s="1355"/>
      <c r="C43388" s="1433"/>
      <c r="E43388" s="1433"/>
      <c r="K43388" s="1433"/>
      <c r="L43388" s="1334"/>
    </row>
    <row r="43389" spans="1:12" ht="24" customHeight="1">
      <c r="A43389" s="1355"/>
      <c r="B43389" s="1355"/>
      <c r="C43389" s="1433"/>
      <c r="E43389" s="1433"/>
      <c r="K43389" s="1433"/>
      <c r="L43389" s="1334"/>
    </row>
    <row r="43390" spans="1:12" ht="24" customHeight="1">
      <c r="A43390" s="1355"/>
      <c r="B43390" s="1355"/>
      <c r="C43390" s="1433"/>
      <c r="E43390" s="1433"/>
      <c r="K43390" s="1433"/>
      <c r="L43390" s="1334"/>
    </row>
    <row r="43391" spans="1:12" ht="24" customHeight="1">
      <c r="A43391" s="1355"/>
      <c r="B43391" s="1355"/>
      <c r="C43391" s="1433"/>
      <c r="E43391" s="1433"/>
      <c r="K43391" s="1433"/>
      <c r="L43391" s="1334"/>
    </row>
    <row r="43392" spans="1:12" ht="24" customHeight="1">
      <c r="A43392" s="1355"/>
      <c r="B43392" s="1355"/>
      <c r="C43392" s="1433"/>
      <c r="E43392" s="1433"/>
      <c r="K43392" s="1433"/>
      <c r="L43392" s="1334"/>
    </row>
    <row r="43393" spans="1:12" ht="24" customHeight="1">
      <c r="A43393" s="1355"/>
      <c r="B43393" s="1355"/>
      <c r="C43393" s="1433"/>
      <c r="E43393" s="1433"/>
      <c r="K43393" s="1433"/>
      <c r="L43393" s="1334"/>
    </row>
    <row r="43394" spans="1:12" ht="24" customHeight="1">
      <c r="A43394" s="1355"/>
      <c r="B43394" s="1355"/>
      <c r="C43394" s="1433"/>
      <c r="E43394" s="1433"/>
      <c r="K43394" s="1433"/>
      <c r="L43394" s="1334"/>
    </row>
    <row r="43395" spans="1:12" ht="24" customHeight="1">
      <c r="A43395" s="1355"/>
      <c r="B43395" s="1355"/>
      <c r="C43395" s="1433"/>
      <c r="E43395" s="1433"/>
      <c r="K43395" s="1433"/>
      <c r="L43395" s="1334"/>
    </row>
    <row r="43396" spans="1:12" ht="24" customHeight="1">
      <c r="A43396" s="1355"/>
      <c r="B43396" s="1355"/>
      <c r="C43396" s="1433"/>
      <c r="E43396" s="1433"/>
      <c r="K43396" s="1433"/>
      <c r="L43396" s="1334"/>
    </row>
    <row r="43397" spans="1:12" ht="24" customHeight="1">
      <c r="A43397" s="1355"/>
      <c r="B43397" s="1355"/>
      <c r="C43397" s="1433"/>
      <c r="E43397" s="1433"/>
      <c r="K43397" s="1433"/>
      <c r="L43397" s="1334"/>
    </row>
    <row r="43398" spans="1:12" ht="24" customHeight="1">
      <c r="A43398" s="1355"/>
      <c r="B43398" s="1355"/>
      <c r="C43398" s="1433"/>
      <c r="E43398" s="1433"/>
      <c r="K43398" s="1433"/>
      <c r="L43398" s="1334"/>
    </row>
    <row r="43399" spans="1:12" ht="24" customHeight="1">
      <c r="A43399" s="1355"/>
      <c r="B43399" s="1355"/>
      <c r="C43399" s="1433"/>
      <c r="E43399" s="1433"/>
      <c r="K43399" s="1433"/>
      <c r="L43399" s="1334"/>
    </row>
    <row r="43400" spans="1:12" ht="24" customHeight="1">
      <c r="A43400" s="1355"/>
      <c r="B43400" s="1355"/>
      <c r="C43400" s="1433"/>
      <c r="E43400" s="1433"/>
      <c r="K43400" s="1433"/>
      <c r="L43400" s="1334"/>
    </row>
    <row r="43401" spans="1:12" ht="24" customHeight="1">
      <c r="A43401" s="1355"/>
      <c r="B43401" s="1355"/>
      <c r="C43401" s="1433"/>
      <c r="E43401" s="1433"/>
      <c r="K43401" s="1433"/>
      <c r="L43401" s="1334"/>
    </row>
    <row r="43402" spans="1:12" ht="24" customHeight="1">
      <c r="A43402" s="1355"/>
      <c r="B43402" s="1355"/>
      <c r="C43402" s="1433"/>
      <c r="E43402" s="1433"/>
      <c r="K43402" s="1433"/>
      <c r="L43402" s="1334"/>
    </row>
    <row r="43403" spans="1:12" ht="24" customHeight="1">
      <c r="A43403" s="1355"/>
      <c r="B43403" s="1355"/>
      <c r="C43403" s="1433"/>
      <c r="E43403" s="1433"/>
      <c r="K43403" s="1433"/>
      <c r="L43403" s="1334"/>
    </row>
    <row r="43404" spans="1:12" ht="24" customHeight="1">
      <c r="A43404" s="1355"/>
      <c r="B43404" s="1355"/>
      <c r="C43404" s="1433"/>
      <c r="E43404" s="1433"/>
      <c r="K43404" s="1433"/>
      <c r="L43404" s="1334"/>
    </row>
    <row r="43405" spans="1:12" ht="24" customHeight="1">
      <c r="A43405" s="1355"/>
      <c r="B43405" s="1355"/>
      <c r="C43405" s="1433"/>
      <c r="E43405" s="1433"/>
      <c r="K43405" s="1433"/>
      <c r="L43405" s="1334"/>
    </row>
    <row r="43406" spans="1:12" ht="24" customHeight="1">
      <c r="A43406" s="1355"/>
      <c r="B43406" s="1355"/>
      <c r="C43406" s="1433"/>
      <c r="E43406" s="1433"/>
      <c r="K43406" s="1433"/>
      <c r="L43406" s="1334"/>
    </row>
    <row r="43407" spans="1:12" ht="24" customHeight="1">
      <c r="A43407" s="1355"/>
      <c r="B43407" s="1355"/>
      <c r="C43407" s="1433"/>
      <c r="E43407" s="1433"/>
      <c r="K43407" s="1433"/>
      <c r="L43407" s="1334"/>
    </row>
    <row r="43408" spans="1:12" ht="24" customHeight="1">
      <c r="A43408" s="1355"/>
      <c r="B43408" s="1355"/>
      <c r="C43408" s="1433"/>
      <c r="E43408" s="1433"/>
      <c r="K43408" s="1433"/>
      <c r="L43408" s="1334"/>
    </row>
    <row r="43409" spans="1:12" ht="24" customHeight="1">
      <c r="A43409" s="1355"/>
      <c r="B43409" s="1355"/>
      <c r="C43409" s="1433"/>
      <c r="E43409" s="1433"/>
      <c r="K43409" s="1433"/>
      <c r="L43409" s="1334"/>
    </row>
    <row r="43410" spans="1:12" ht="24" customHeight="1">
      <c r="A43410" s="1355"/>
      <c r="B43410" s="1355"/>
      <c r="C43410" s="1433"/>
      <c r="E43410" s="1433"/>
      <c r="K43410" s="1433"/>
      <c r="L43410" s="1334"/>
    </row>
    <row r="43411" spans="1:12" ht="24" customHeight="1">
      <c r="A43411" s="1355"/>
      <c r="B43411" s="1355"/>
      <c r="C43411" s="1433"/>
      <c r="E43411" s="1433"/>
      <c r="K43411" s="1433"/>
      <c r="L43411" s="1334"/>
    </row>
    <row r="43412" spans="1:12" ht="24" customHeight="1">
      <c r="A43412" s="1355"/>
      <c r="B43412" s="1355"/>
      <c r="C43412" s="1433"/>
      <c r="E43412" s="1433"/>
      <c r="K43412" s="1433"/>
      <c r="L43412" s="1334"/>
    </row>
    <row r="43413" spans="1:12" ht="24" customHeight="1">
      <c r="A43413" s="1355"/>
      <c r="B43413" s="1355"/>
      <c r="C43413" s="1433"/>
      <c r="E43413" s="1433"/>
      <c r="K43413" s="1433"/>
      <c r="L43413" s="1334"/>
    </row>
    <row r="43414" spans="1:12" ht="24" customHeight="1">
      <c r="A43414" s="1355"/>
      <c r="B43414" s="1355"/>
      <c r="C43414" s="1433"/>
      <c r="E43414" s="1433"/>
      <c r="K43414" s="1433"/>
      <c r="L43414" s="1334"/>
    </row>
    <row r="43415" spans="1:12" ht="24" customHeight="1">
      <c r="A43415" s="1355"/>
      <c r="B43415" s="1355"/>
      <c r="C43415" s="1433"/>
      <c r="E43415" s="1433"/>
      <c r="K43415" s="1433"/>
      <c r="L43415" s="1334"/>
    </row>
    <row r="43416" spans="1:12" ht="24" customHeight="1">
      <c r="A43416" s="1355"/>
      <c r="B43416" s="1355"/>
      <c r="C43416" s="1433"/>
      <c r="E43416" s="1433"/>
      <c r="K43416" s="1433"/>
      <c r="L43416" s="1334"/>
    </row>
    <row r="43417" spans="1:12" ht="24" customHeight="1">
      <c r="A43417" s="1355"/>
      <c r="B43417" s="1355"/>
      <c r="C43417" s="1433"/>
      <c r="E43417" s="1433"/>
      <c r="K43417" s="1433"/>
      <c r="L43417" s="1334"/>
    </row>
    <row r="43418" spans="1:12" ht="24" customHeight="1">
      <c r="A43418" s="1355"/>
      <c r="B43418" s="1355"/>
      <c r="C43418" s="1433"/>
      <c r="E43418" s="1433"/>
      <c r="K43418" s="1433"/>
      <c r="L43418" s="1334"/>
    </row>
    <row r="43419" spans="1:12" ht="24" customHeight="1">
      <c r="A43419" s="1355"/>
      <c r="B43419" s="1355"/>
      <c r="C43419" s="1433"/>
      <c r="E43419" s="1433"/>
      <c r="K43419" s="1433"/>
      <c r="L43419" s="1334"/>
    </row>
    <row r="43420" spans="1:12" ht="24" customHeight="1">
      <c r="A43420" s="1355"/>
      <c r="B43420" s="1355"/>
      <c r="C43420" s="1433"/>
      <c r="E43420" s="1433"/>
      <c r="K43420" s="1433"/>
      <c r="L43420" s="1334"/>
    </row>
    <row r="43421" spans="1:12" ht="24" customHeight="1">
      <c r="A43421" s="1355"/>
      <c r="B43421" s="1355"/>
      <c r="C43421" s="1433"/>
      <c r="E43421" s="1433"/>
      <c r="K43421" s="1433"/>
      <c r="L43421" s="1334"/>
    </row>
    <row r="43422" spans="1:12" ht="24" customHeight="1">
      <c r="A43422" s="1355"/>
      <c r="B43422" s="1355"/>
      <c r="C43422" s="1433"/>
      <c r="E43422" s="1433"/>
      <c r="K43422" s="1433"/>
      <c r="L43422" s="1334"/>
    </row>
    <row r="43423" spans="1:12" ht="24" customHeight="1">
      <c r="A43423" s="1355"/>
      <c r="B43423" s="1355"/>
      <c r="C43423" s="1433"/>
      <c r="E43423" s="1433"/>
      <c r="K43423" s="1433"/>
      <c r="L43423" s="1334"/>
    </row>
    <row r="43424" spans="1:12" ht="24" customHeight="1">
      <c r="A43424" s="1355"/>
      <c r="B43424" s="1355"/>
      <c r="C43424" s="1433"/>
      <c r="E43424" s="1433"/>
      <c r="K43424" s="1433"/>
      <c r="L43424" s="1334"/>
    </row>
    <row r="43425" spans="1:12" ht="24" customHeight="1">
      <c r="A43425" s="1355"/>
      <c r="B43425" s="1355"/>
      <c r="C43425" s="1433"/>
      <c r="E43425" s="1433"/>
      <c r="K43425" s="1433"/>
      <c r="L43425" s="1334"/>
    </row>
    <row r="43426" spans="1:12" ht="24" customHeight="1">
      <c r="A43426" s="1355"/>
      <c r="B43426" s="1355"/>
      <c r="C43426" s="1433"/>
      <c r="E43426" s="1433"/>
      <c r="K43426" s="1433"/>
      <c r="L43426" s="1334"/>
    </row>
    <row r="43427" spans="1:12" ht="24" customHeight="1">
      <c r="A43427" s="1355"/>
      <c r="B43427" s="1355"/>
      <c r="C43427" s="1433"/>
      <c r="E43427" s="1433"/>
      <c r="K43427" s="1433"/>
      <c r="L43427" s="1334"/>
    </row>
    <row r="43428" spans="1:12" ht="24" customHeight="1">
      <c r="A43428" s="1355"/>
      <c r="B43428" s="1355"/>
      <c r="C43428" s="1433"/>
      <c r="E43428" s="1433"/>
      <c r="K43428" s="1433"/>
      <c r="L43428" s="1334"/>
    </row>
    <row r="43429" spans="1:12" ht="24" customHeight="1">
      <c r="A43429" s="1355"/>
      <c r="B43429" s="1355"/>
      <c r="C43429" s="1433"/>
      <c r="E43429" s="1433"/>
      <c r="K43429" s="1433"/>
      <c r="L43429" s="1334"/>
    </row>
    <row r="43430" spans="1:12" ht="24" customHeight="1">
      <c r="A43430" s="1355"/>
      <c r="B43430" s="1355"/>
      <c r="C43430" s="1433"/>
      <c r="E43430" s="1433"/>
      <c r="K43430" s="1433"/>
      <c r="L43430" s="1334"/>
    </row>
    <row r="43431" spans="1:12" ht="24" customHeight="1">
      <c r="A43431" s="1355"/>
      <c r="B43431" s="1355"/>
      <c r="C43431" s="1433"/>
      <c r="E43431" s="1433"/>
      <c r="K43431" s="1433"/>
      <c r="L43431" s="1334"/>
    </row>
    <row r="43432" spans="1:12" ht="24" customHeight="1">
      <c r="A43432" s="1355"/>
      <c r="B43432" s="1355"/>
      <c r="C43432" s="1433"/>
      <c r="E43432" s="1433"/>
      <c r="K43432" s="1433"/>
      <c r="L43432" s="1334"/>
    </row>
    <row r="43433" spans="1:12" ht="24" customHeight="1">
      <c r="A43433" s="1355"/>
      <c r="B43433" s="1355"/>
      <c r="C43433" s="1433"/>
      <c r="E43433" s="1433"/>
      <c r="K43433" s="1433"/>
      <c r="L43433" s="1334"/>
    </row>
    <row r="43434" spans="1:12" ht="24" customHeight="1">
      <c r="A43434" s="1355"/>
      <c r="B43434" s="1355"/>
      <c r="C43434" s="1433"/>
      <c r="E43434" s="1433"/>
      <c r="K43434" s="1433"/>
      <c r="L43434" s="1334"/>
    </row>
    <row r="43435" spans="1:12" ht="24" customHeight="1">
      <c r="A43435" s="1355"/>
      <c r="B43435" s="1355"/>
      <c r="C43435" s="1433"/>
      <c r="E43435" s="1433"/>
      <c r="K43435" s="1433"/>
      <c r="L43435" s="1334"/>
    </row>
    <row r="43436" spans="1:12" ht="24" customHeight="1">
      <c r="A43436" s="1355"/>
      <c r="B43436" s="1355"/>
      <c r="C43436" s="1433"/>
      <c r="E43436" s="1433"/>
      <c r="K43436" s="1433"/>
      <c r="L43436" s="1334"/>
    </row>
    <row r="43437" spans="1:12" ht="24" customHeight="1">
      <c r="A43437" s="1355"/>
      <c r="B43437" s="1355"/>
      <c r="C43437" s="1433"/>
      <c r="E43437" s="1433"/>
      <c r="K43437" s="1433"/>
      <c r="L43437" s="1334"/>
    </row>
    <row r="43438" spans="1:12" ht="24" customHeight="1">
      <c r="A43438" s="1355"/>
      <c r="B43438" s="1355"/>
      <c r="C43438" s="1433"/>
      <c r="E43438" s="1433"/>
      <c r="K43438" s="1433"/>
      <c r="L43438" s="1334"/>
    </row>
    <row r="43439" spans="1:12" ht="24" customHeight="1">
      <c r="A43439" s="1355"/>
      <c r="B43439" s="1355"/>
      <c r="C43439" s="1433"/>
      <c r="E43439" s="1433"/>
      <c r="K43439" s="1433"/>
      <c r="L43439" s="1334"/>
    </row>
    <row r="43440" spans="1:12" ht="24" customHeight="1">
      <c r="A43440" s="1355"/>
      <c r="B43440" s="1355"/>
      <c r="C43440" s="1433"/>
      <c r="E43440" s="1433"/>
      <c r="K43440" s="1433"/>
      <c r="L43440" s="1334"/>
    </row>
    <row r="43441" spans="1:12" ht="24" customHeight="1">
      <c r="A43441" s="1355"/>
      <c r="B43441" s="1355"/>
      <c r="C43441" s="1433"/>
      <c r="E43441" s="1433"/>
      <c r="K43441" s="1433"/>
      <c r="L43441" s="1334"/>
    </row>
    <row r="43442" spans="1:12" ht="24" customHeight="1">
      <c r="A43442" s="1355"/>
      <c r="B43442" s="1355"/>
      <c r="C43442" s="1433"/>
      <c r="E43442" s="1433"/>
      <c r="K43442" s="1433"/>
      <c r="L43442" s="1334"/>
    </row>
    <row r="43443" spans="1:12" ht="24" customHeight="1">
      <c r="A43443" s="1355"/>
      <c r="B43443" s="1355"/>
      <c r="C43443" s="1433"/>
      <c r="E43443" s="1433"/>
      <c r="K43443" s="1433"/>
      <c r="L43443" s="1334"/>
    </row>
    <row r="43444" spans="1:12" ht="24" customHeight="1">
      <c r="A43444" s="1355"/>
      <c r="B43444" s="1355"/>
      <c r="C43444" s="1433"/>
      <c r="E43444" s="1433"/>
      <c r="K43444" s="1433"/>
      <c r="L43444" s="1334"/>
    </row>
    <row r="43445" spans="1:12" ht="24" customHeight="1">
      <c r="A43445" s="1355"/>
      <c r="B43445" s="1355"/>
      <c r="C43445" s="1433"/>
      <c r="E43445" s="1433"/>
      <c r="K43445" s="1433"/>
      <c r="L43445" s="1334"/>
    </row>
    <row r="43446" spans="1:12" ht="24" customHeight="1">
      <c r="A43446" s="1355"/>
      <c r="B43446" s="1355"/>
      <c r="C43446" s="1433"/>
      <c r="E43446" s="1433"/>
      <c r="K43446" s="1433"/>
      <c r="L43446" s="1334"/>
    </row>
    <row r="43447" spans="1:12" ht="24" customHeight="1">
      <c r="A43447" s="1355"/>
      <c r="B43447" s="1355"/>
      <c r="C43447" s="1433"/>
      <c r="E43447" s="1433"/>
      <c r="K43447" s="1433"/>
      <c r="L43447" s="1334"/>
    </row>
    <row r="43448" spans="1:12" ht="24" customHeight="1">
      <c r="A43448" s="1355"/>
      <c r="B43448" s="1355"/>
      <c r="C43448" s="1433"/>
      <c r="E43448" s="1433"/>
      <c r="K43448" s="1433"/>
      <c r="L43448" s="1334"/>
    </row>
    <row r="43449" spans="1:12" ht="24" customHeight="1">
      <c r="A43449" s="1355"/>
      <c r="B43449" s="1355"/>
      <c r="C43449" s="1433"/>
      <c r="E43449" s="1433"/>
      <c r="K43449" s="1433"/>
      <c r="L43449" s="1334"/>
    </row>
    <row r="43450" spans="1:12" ht="24" customHeight="1">
      <c r="A43450" s="1355"/>
      <c r="B43450" s="1355"/>
      <c r="C43450" s="1433"/>
      <c r="E43450" s="1433"/>
      <c r="K43450" s="1433"/>
      <c r="L43450" s="1334"/>
    </row>
    <row r="43451" spans="1:12" ht="24" customHeight="1">
      <c r="A43451" s="1355"/>
      <c r="B43451" s="1355"/>
      <c r="C43451" s="1433"/>
      <c r="E43451" s="1433"/>
      <c r="K43451" s="1433"/>
      <c r="L43451" s="1334"/>
    </row>
    <row r="43452" spans="1:12" ht="24" customHeight="1">
      <c r="A43452" s="1355"/>
      <c r="B43452" s="1355"/>
      <c r="C43452" s="1433"/>
      <c r="E43452" s="1433"/>
      <c r="K43452" s="1433"/>
      <c r="L43452" s="1334"/>
    </row>
    <row r="43453" spans="1:12" ht="24" customHeight="1">
      <c r="A43453" s="1355"/>
      <c r="B43453" s="1355"/>
      <c r="C43453" s="1433"/>
      <c r="E43453" s="1433"/>
      <c r="K43453" s="1433"/>
      <c r="L43453" s="1334"/>
    </row>
    <row r="43454" spans="1:12" ht="24" customHeight="1">
      <c r="A43454" s="1355"/>
      <c r="B43454" s="1355"/>
      <c r="C43454" s="1433"/>
      <c r="E43454" s="1433"/>
      <c r="K43454" s="1433"/>
      <c r="L43454" s="1334"/>
    </row>
    <row r="43455" spans="1:12" ht="24" customHeight="1">
      <c r="A43455" s="1355"/>
      <c r="B43455" s="1355"/>
      <c r="C43455" s="1433"/>
      <c r="E43455" s="1433"/>
      <c r="K43455" s="1433"/>
      <c r="L43455" s="1334"/>
    </row>
    <row r="43456" spans="1:12" ht="24" customHeight="1">
      <c r="A43456" s="1355"/>
      <c r="B43456" s="1355"/>
      <c r="C43456" s="1433"/>
      <c r="E43456" s="1433"/>
      <c r="K43456" s="1433"/>
      <c r="L43456" s="1334"/>
    </row>
    <row r="43457" spans="1:12" ht="24" customHeight="1">
      <c r="A43457" s="1355"/>
      <c r="B43457" s="1355"/>
      <c r="C43457" s="1433"/>
      <c r="E43457" s="1433"/>
      <c r="K43457" s="1433"/>
      <c r="L43457" s="1334"/>
    </row>
    <row r="43458" spans="1:12" ht="24" customHeight="1">
      <c r="A43458" s="1355"/>
      <c r="B43458" s="1355"/>
      <c r="C43458" s="1433"/>
      <c r="E43458" s="1433"/>
      <c r="K43458" s="1433"/>
      <c r="L43458" s="1334"/>
    </row>
    <row r="43459" spans="1:12" ht="24" customHeight="1">
      <c r="A43459" s="1355"/>
      <c r="B43459" s="1355"/>
      <c r="C43459" s="1433"/>
      <c r="E43459" s="1433"/>
      <c r="K43459" s="1433"/>
      <c r="L43459" s="1334"/>
    </row>
    <row r="43460" spans="1:12" ht="24" customHeight="1">
      <c r="A43460" s="1355"/>
      <c r="B43460" s="1355"/>
      <c r="C43460" s="1433"/>
      <c r="E43460" s="1433"/>
      <c r="K43460" s="1433"/>
      <c r="L43460" s="1334"/>
    </row>
    <row r="43461" spans="1:12" ht="24" customHeight="1">
      <c r="A43461" s="1355"/>
      <c r="B43461" s="1355"/>
      <c r="C43461" s="1433"/>
      <c r="E43461" s="1433"/>
      <c r="K43461" s="1433"/>
      <c r="L43461" s="1334"/>
    </row>
    <row r="43462" spans="1:12" ht="24" customHeight="1">
      <c r="A43462" s="1355"/>
      <c r="B43462" s="1355"/>
      <c r="C43462" s="1433"/>
      <c r="E43462" s="1433"/>
      <c r="K43462" s="1433"/>
      <c r="L43462" s="1334"/>
    </row>
    <row r="43463" spans="1:12" ht="24" customHeight="1">
      <c r="A43463" s="1355"/>
      <c r="B43463" s="1355"/>
      <c r="C43463" s="1433"/>
      <c r="E43463" s="1433"/>
      <c r="K43463" s="1433"/>
      <c r="L43463" s="1334"/>
    </row>
    <row r="43464" spans="1:12" ht="24" customHeight="1">
      <c r="A43464" s="1355"/>
      <c r="B43464" s="1355"/>
      <c r="C43464" s="1433"/>
      <c r="E43464" s="1433"/>
      <c r="K43464" s="1433"/>
      <c r="L43464" s="1334"/>
    </row>
    <row r="43465" spans="1:12" ht="24" customHeight="1">
      <c r="A43465" s="1355"/>
      <c r="B43465" s="1355"/>
      <c r="C43465" s="1433"/>
      <c r="E43465" s="1433"/>
      <c r="K43465" s="1433"/>
      <c r="L43465" s="1334"/>
    </row>
    <row r="43466" spans="1:12" ht="24" customHeight="1">
      <c r="A43466" s="1355"/>
      <c r="B43466" s="1355"/>
      <c r="C43466" s="1433"/>
      <c r="E43466" s="1433"/>
      <c r="K43466" s="1433"/>
      <c r="L43466" s="1334"/>
    </row>
    <row r="43467" spans="1:12" ht="24" customHeight="1">
      <c r="A43467" s="1355"/>
      <c r="B43467" s="1355"/>
      <c r="C43467" s="1433"/>
      <c r="E43467" s="1433"/>
      <c r="K43467" s="1433"/>
      <c r="L43467" s="1334"/>
    </row>
    <row r="43468" spans="1:12" ht="24" customHeight="1">
      <c r="A43468" s="1355"/>
      <c r="B43468" s="1355"/>
      <c r="C43468" s="1433"/>
      <c r="E43468" s="1433"/>
      <c r="K43468" s="1433"/>
      <c r="L43468" s="1334"/>
    </row>
    <row r="43469" spans="1:12" ht="24" customHeight="1">
      <c r="A43469" s="1355"/>
      <c r="B43469" s="1355"/>
      <c r="C43469" s="1433"/>
      <c r="E43469" s="1433"/>
      <c r="K43469" s="1433"/>
      <c r="L43469" s="1334"/>
    </row>
    <row r="43470" spans="1:12" ht="24" customHeight="1">
      <c r="A43470" s="1355"/>
      <c r="B43470" s="1355"/>
      <c r="C43470" s="1433"/>
      <c r="E43470" s="1433"/>
      <c r="K43470" s="1433"/>
      <c r="L43470" s="1334"/>
    </row>
    <row r="43471" spans="1:12" ht="24" customHeight="1">
      <c r="A43471" s="1355"/>
      <c r="B43471" s="1355"/>
      <c r="C43471" s="1433"/>
      <c r="E43471" s="1433"/>
      <c r="K43471" s="1433"/>
      <c r="L43471" s="1334"/>
    </row>
    <row r="43472" spans="1:12" ht="24" customHeight="1">
      <c r="A43472" s="1355"/>
      <c r="B43472" s="1355"/>
      <c r="C43472" s="1433"/>
      <c r="E43472" s="1433"/>
      <c r="K43472" s="1433"/>
      <c r="L43472" s="1334"/>
    </row>
    <row r="43473" spans="1:12" ht="24" customHeight="1">
      <c r="A43473" s="1355"/>
      <c r="B43473" s="1355"/>
      <c r="C43473" s="1433"/>
      <c r="E43473" s="1433"/>
      <c r="K43473" s="1433"/>
      <c r="L43473" s="1334"/>
    </row>
    <row r="43474" spans="1:12" ht="24" customHeight="1">
      <c r="A43474" s="1355"/>
      <c r="B43474" s="1355"/>
      <c r="C43474" s="1433"/>
      <c r="E43474" s="1433"/>
      <c r="K43474" s="1433"/>
      <c r="L43474" s="1334"/>
    </row>
    <row r="43475" spans="1:12" ht="24" customHeight="1">
      <c r="A43475" s="1355"/>
      <c r="B43475" s="1355"/>
      <c r="C43475" s="1433"/>
      <c r="E43475" s="1433"/>
      <c r="K43475" s="1433"/>
      <c r="L43475" s="1334"/>
    </row>
    <row r="43476" spans="1:12" ht="24" customHeight="1">
      <c r="A43476" s="1355"/>
      <c r="B43476" s="1355"/>
      <c r="C43476" s="1433"/>
      <c r="E43476" s="1433"/>
      <c r="K43476" s="1433"/>
      <c r="L43476" s="1334"/>
    </row>
    <row r="43477" spans="1:12" ht="24" customHeight="1">
      <c r="A43477" s="1355"/>
      <c r="B43477" s="1355"/>
      <c r="C43477" s="1433"/>
      <c r="E43477" s="1433"/>
      <c r="K43477" s="1433"/>
      <c r="L43477" s="1334"/>
    </row>
    <row r="43478" spans="1:12" ht="24" customHeight="1">
      <c r="A43478" s="1355"/>
      <c r="B43478" s="1355"/>
      <c r="C43478" s="1433"/>
      <c r="E43478" s="1433"/>
      <c r="K43478" s="1433"/>
      <c r="L43478" s="1334"/>
    </row>
    <row r="43479" spans="1:12" ht="24" customHeight="1">
      <c r="A43479" s="1355"/>
      <c r="B43479" s="1355"/>
      <c r="C43479" s="1433"/>
      <c r="E43479" s="1433"/>
      <c r="K43479" s="1433"/>
      <c r="L43479" s="1334"/>
    </row>
    <row r="43480" spans="1:12" ht="24" customHeight="1">
      <c r="A43480" s="1355"/>
      <c r="B43480" s="1355"/>
      <c r="C43480" s="1433"/>
      <c r="E43480" s="1433"/>
      <c r="K43480" s="1433"/>
      <c r="L43480" s="1334"/>
    </row>
    <row r="43481" spans="1:12" ht="24" customHeight="1">
      <c r="A43481" s="1355"/>
      <c r="B43481" s="1355"/>
      <c r="C43481" s="1433"/>
      <c r="E43481" s="1433"/>
      <c r="K43481" s="1433"/>
      <c r="L43481" s="1334"/>
    </row>
    <row r="43482" spans="1:12" ht="24" customHeight="1">
      <c r="A43482" s="1355"/>
      <c r="B43482" s="1355"/>
      <c r="C43482" s="1433"/>
      <c r="E43482" s="1433"/>
      <c r="K43482" s="1433"/>
      <c r="L43482" s="1334"/>
    </row>
    <row r="43483" spans="1:12" ht="24" customHeight="1">
      <c r="A43483" s="1355"/>
      <c r="B43483" s="1355"/>
      <c r="C43483" s="1433"/>
      <c r="E43483" s="1433"/>
      <c r="K43483" s="1433"/>
      <c r="L43483" s="1334"/>
    </row>
    <row r="43484" spans="1:12" ht="24" customHeight="1">
      <c r="A43484" s="1355"/>
      <c r="B43484" s="1355"/>
      <c r="C43484" s="1433"/>
      <c r="E43484" s="1433"/>
      <c r="K43484" s="1433"/>
      <c r="L43484" s="1334"/>
    </row>
    <row r="43485" spans="1:12" ht="24" customHeight="1">
      <c r="A43485" s="1355"/>
      <c r="B43485" s="1355"/>
      <c r="C43485" s="1433"/>
      <c r="E43485" s="1433"/>
      <c r="K43485" s="1433"/>
      <c r="L43485" s="1334"/>
    </row>
    <row r="43486" spans="1:12" ht="24" customHeight="1">
      <c r="A43486" s="1355"/>
      <c r="B43486" s="1355"/>
      <c r="C43486" s="1433"/>
      <c r="E43486" s="1433"/>
      <c r="K43486" s="1433"/>
      <c r="L43486" s="1334"/>
    </row>
    <row r="43487" spans="1:12" ht="24" customHeight="1">
      <c r="A43487" s="1355"/>
      <c r="B43487" s="1355"/>
      <c r="C43487" s="1433"/>
      <c r="E43487" s="1433"/>
      <c r="K43487" s="1433"/>
      <c r="L43487" s="1334"/>
    </row>
    <row r="43488" spans="1:12" ht="24" customHeight="1">
      <c r="A43488" s="1355"/>
      <c r="B43488" s="1355"/>
      <c r="C43488" s="1433"/>
      <c r="E43488" s="1433"/>
      <c r="K43488" s="1433"/>
      <c r="L43488" s="1334"/>
    </row>
    <row r="43489" spans="1:12" ht="24" customHeight="1">
      <c r="A43489" s="1355"/>
      <c r="B43489" s="1355"/>
      <c r="C43489" s="1433"/>
      <c r="E43489" s="1433"/>
      <c r="K43489" s="1433"/>
      <c r="L43489" s="1334"/>
    </row>
    <row r="43490" spans="1:12" ht="24" customHeight="1">
      <c r="A43490" s="1355"/>
      <c r="B43490" s="1355"/>
      <c r="C43490" s="1433"/>
      <c r="E43490" s="1433"/>
      <c r="K43490" s="1433"/>
      <c r="L43490" s="1334"/>
    </row>
    <row r="43491" spans="1:12" ht="24" customHeight="1">
      <c r="A43491" s="1355"/>
      <c r="B43491" s="1355"/>
      <c r="C43491" s="1433"/>
      <c r="E43491" s="1433"/>
      <c r="K43491" s="1433"/>
      <c r="L43491" s="1334"/>
    </row>
    <row r="43492" spans="1:12" ht="24" customHeight="1">
      <c r="A43492" s="1355"/>
      <c r="B43492" s="1355"/>
      <c r="C43492" s="1433"/>
      <c r="E43492" s="1433"/>
      <c r="K43492" s="1433"/>
      <c r="L43492" s="1334"/>
    </row>
    <row r="43493" spans="1:12" ht="24" customHeight="1">
      <c r="A43493" s="1355"/>
      <c r="B43493" s="1355"/>
      <c r="C43493" s="1433"/>
      <c r="E43493" s="1433"/>
      <c r="K43493" s="1433"/>
      <c r="L43493" s="1334"/>
    </row>
    <row r="43494" spans="1:12" ht="24" customHeight="1">
      <c r="A43494" s="1355"/>
      <c r="B43494" s="1355"/>
      <c r="C43494" s="1433"/>
      <c r="E43494" s="1433"/>
      <c r="K43494" s="1433"/>
      <c r="L43494" s="1334"/>
    </row>
    <row r="43495" spans="1:12" ht="24" customHeight="1">
      <c r="A43495" s="1355"/>
      <c r="B43495" s="1355"/>
      <c r="C43495" s="1433"/>
      <c r="E43495" s="1433"/>
      <c r="K43495" s="1433"/>
      <c r="L43495" s="1334"/>
    </row>
    <row r="43496" spans="1:12" ht="24" customHeight="1">
      <c r="A43496" s="1355"/>
      <c r="B43496" s="1355"/>
      <c r="C43496" s="1433"/>
      <c r="E43496" s="1433"/>
      <c r="K43496" s="1433"/>
      <c r="L43496" s="1334"/>
    </row>
    <row r="43497" spans="1:12" ht="24" customHeight="1">
      <c r="A43497" s="1355"/>
      <c r="B43497" s="1355"/>
      <c r="C43497" s="1433"/>
      <c r="E43497" s="1433"/>
      <c r="K43497" s="1433"/>
      <c r="L43497" s="1334"/>
    </row>
    <row r="43498" spans="1:12" ht="24" customHeight="1">
      <c r="A43498" s="1355"/>
      <c r="B43498" s="1355"/>
      <c r="C43498" s="1433"/>
      <c r="E43498" s="1433"/>
      <c r="K43498" s="1433"/>
      <c r="L43498" s="1334"/>
    </row>
    <row r="43499" spans="1:12" ht="24" customHeight="1">
      <c r="A43499" s="1355"/>
      <c r="B43499" s="1355"/>
      <c r="C43499" s="1433"/>
      <c r="E43499" s="1433"/>
      <c r="K43499" s="1433"/>
      <c r="L43499" s="1334"/>
    </row>
    <row r="43500" spans="1:12" ht="24" customHeight="1">
      <c r="A43500" s="1355"/>
      <c r="B43500" s="1355"/>
      <c r="C43500" s="1433"/>
      <c r="E43500" s="1433"/>
      <c r="K43500" s="1433"/>
      <c r="L43500" s="1334"/>
    </row>
    <row r="43501" spans="1:12" ht="24" customHeight="1">
      <c r="A43501" s="1355"/>
      <c r="B43501" s="1355"/>
      <c r="C43501" s="1433"/>
      <c r="E43501" s="1433"/>
      <c r="K43501" s="1433"/>
      <c r="L43501" s="1334"/>
    </row>
    <row r="43502" spans="1:12" ht="24" customHeight="1">
      <c r="A43502" s="1355"/>
      <c r="B43502" s="1355"/>
      <c r="C43502" s="1433"/>
      <c r="E43502" s="1433"/>
      <c r="K43502" s="1433"/>
      <c r="L43502" s="1334"/>
    </row>
    <row r="43503" spans="1:12" ht="24" customHeight="1">
      <c r="A43503" s="1355"/>
      <c r="B43503" s="1355"/>
      <c r="C43503" s="1433"/>
      <c r="E43503" s="1433"/>
      <c r="K43503" s="1433"/>
      <c r="L43503" s="1334"/>
    </row>
    <row r="43504" spans="1:12" ht="24" customHeight="1">
      <c r="A43504" s="1355"/>
      <c r="B43504" s="1355"/>
      <c r="C43504" s="1433"/>
      <c r="E43504" s="1433"/>
      <c r="K43504" s="1433"/>
      <c r="L43504" s="1334"/>
    </row>
    <row r="43505" spans="1:12" ht="24" customHeight="1">
      <c r="A43505" s="1355"/>
      <c r="B43505" s="1355"/>
      <c r="C43505" s="1433"/>
      <c r="E43505" s="1433"/>
      <c r="K43505" s="1433"/>
      <c r="L43505" s="1334"/>
    </row>
    <row r="43506" spans="1:12" ht="24" customHeight="1">
      <c r="A43506" s="1355"/>
      <c r="B43506" s="1355"/>
      <c r="C43506" s="1433"/>
      <c r="E43506" s="1433"/>
      <c r="K43506" s="1433"/>
      <c r="L43506" s="1334"/>
    </row>
    <row r="43507" spans="1:12" ht="24" customHeight="1">
      <c r="A43507" s="1355"/>
      <c r="B43507" s="1355"/>
      <c r="C43507" s="1433"/>
      <c r="E43507" s="1433"/>
      <c r="K43507" s="1433"/>
      <c r="L43507" s="1334"/>
    </row>
    <row r="43508" spans="1:12" ht="24" customHeight="1">
      <c r="A43508" s="1355"/>
      <c r="B43508" s="1355"/>
      <c r="C43508" s="1433"/>
      <c r="E43508" s="1433"/>
      <c r="K43508" s="1433"/>
      <c r="L43508" s="1334"/>
    </row>
    <row r="43509" spans="1:12" ht="24" customHeight="1">
      <c r="A43509" s="1355"/>
      <c r="B43509" s="1355"/>
      <c r="C43509" s="1433"/>
      <c r="E43509" s="1433"/>
      <c r="K43509" s="1433"/>
      <c r="L43509" s="1334"/>
    </row>
    <row r="43510" spans="1:12" ht="24" customHeight="1">
      <c r="A43510" s="1355"/>
      <c r="B43510" s="1355"/>
      <c r="C43510" s="1433"/>
      <c r="E43510" s="1433"/>
      <c r="K43510" s="1433"/>
      <c r="L43510" s="1334"/>
    </row>
    <row r="43511" spans="1:12" ht="24" customHeight="1">
      <c r="A43511" s="1355"/>
      <c r="B43511" s="1355"/>
      <c r="C43511" s="1433"/>
      <c r="E43511" s="1433"/>
      <c r="K43511" s="1433"/>
      <c r="L43511" s="1334"/>
    </row>
    <row r="43512" spans="1:12" ht="24" customHeight="1">
      <c r="A43512" s="1355"/>
      <c r="B43512" s="1355"/>
      <c r="C43512" s="1433"/>
      <c r="E43512" s="1433"/>
      <c r="K43512" s="1433"/>
      <c r="L43512" s="1334"/>
    </row>
    <row r="43513" spans="1:12" ht="24" customHeight="1">
      <c r="A43513" s="1355"/>
      <c r="B43513" s="1355"/>
      <c r="C43513" s="1433"/>
      <c r="E43513" s="1433"/>
      <c r="K43513" s="1433"/>
      <c r="L43513" s="1334"/>
    </row>
    <row r="43514" spans="1:12" ht="24" customHeight="1">
      <c r="A43514" s="1355"/>
      <c r="B43514" s="1355"/>
      <c r="C43514" s="1433"/>
      <c r="E43514" s="1433"/>
      <c r="K43514" s="1433"/>
      <c r="L43514" s="1334"/>
    </row>
    <row r="43515" spans="1:12" ht="24" customHeight="1">
      <c r="A43515" s="1355"/>
      <c r="B43515" s="1355"/>
      <c r="C43515" s="1433"/>
      <c r="E43515" s="1433"/>
      <c r="K43515" s="1433"/>
      <c r="L43515" s="1334"/>
    </row>
    <row r="43516" spans="1:12" ht="24" customHeight="1">
      <c r="A43516" s="1355"/>
      <c r="B43516" s="1355"/>
      <c r="C43516" s="1433"/>
      <c r="E43516" s="1433"/>
      <c r="K43516" s="1433"/>
      <c r="L43516" s="1334"/>
    </row>
    <row r="43517" spans="1:12" ht="24" customHeight="1">
      <c r="A43517" s="1355"/>
      <c r="B43517" s="1355"/>
      <c r="C43517" s="1433"/>
      <c r="E43517" s="1433"/>
      <c r="K43517" s="1433"/>
      <c r="L43517" s="1334"/>
    </row>
    <row r="43518" spans="1:12" ht="24" customHeight="1">
      <c r="A43518" s="1355"/>
      <c r="B43518" s="1355"/>
      <c r="C43518" s="1433"/>
      <c r="E43518" s="1433"/>
      <c r="K43518" s="1433"/>
      <c r="L43518" s="1334"/>
    </row>
    <row r="43519" spans="1:12" ht="24" customHeight="1">
      <c r="A43519" s="1355"/>
      <c r="B43519" s="1355"/>
      <c r="C43519" s="1433"/>
      <c r="E43519" s="1433"/>
      <c r="K43519" s="1433"/>
      <c r="L43519" s="1334"/>
    </row>
    <row r="43520" spans="1:12" ht="24" customHeight="1">
      <c r="A43520" s="1355"/>
      <c r="B43520" s="1355"/>
      <c r="C43520" s="1433"/>
      <c r="E43520" s="1433"/>
      <c r="K43520" s="1433"/>
      <c r="L43520" s="1334"/>
    </row>
    <row r="43521" spans="1:12" ht="24" customHeight="1">
      <c r="A43521" s="1355"/>
      <c r="B43521" s="1355"/>
      <c r="C43521" s="1433"/>
      <c r="E43521" s="1433"/>
      <c r="K43521" s="1433"/>
      <c r="L43521" s="1334"/>
    </row>
    <row r="43522" spans="1:12" ht="24" customHeight="1">
      <c r="A43522" s="1355"/>
      <c r="B43522" s="1355"/>
      <c r="C43522" s="1433"/>
      <c r="E43522" s="1433"/>
      <c r="K43522" s="1433"/>
      <c r="L43522" s="1334"/>
    </row>
    <row r="43523" spans="1:12" ht="24" customHeight="1">
      <c r="A43523" s="1355"/>
      <c r="B43523" s="1355"/>
      <c r="C43523" s="1433"/>
      <c r="E43523" s="1433"/>
      <c r="K43523" s="1433"/>
      <c r="L43523" s="1334"/>
    </row>
    <row r="43524" spans="1:12" ht="24" customHeight="1">
      <c r="A43524" s="1355"/>
      <c r="B43524" s="1355"/>
      <c r="C43524" s="1433"/>
      <c r="E43524" s="1433"/>
      <c r="K43524" s="1433"/>
      <c r="L43524" s="1334"/>
    </row>
    <row r="43525" spans="1:12" ht="24" customHeight="1">
      <c r="A43525" s="1355"/>
      <c r="B43525" s="1355"/>
      <c r="C43525" s="1433"/>
      <c r="E43525" s="1433"/>
      <c r="K43525" s="1433"/>
      <c r="L43525" s="1334"/>
    </row>
    <row r="43526" spans="1:12" ht="24" customHeight="1">
      <c r="A43526" s="1355"/>
      <c r="B43526" s="1355"/>
      <c r="C43526" s="1433"/>
      <c r="E43526" s="1433"/>
      <c r="K43526" s="1433"/>
      <c r="L43526" s="1334"/>
    </row>
    <row r="43527" spans="1:12" ht="24" customHeight="1">
      <c r="A43527" s="1355"/>
      <c r="B43527" s="1355"/>
      <c r="C43527" s="1433"/>
      <c r="E43527" s="1433"/>
      <c r="K43527" s="1433"/>
      <c r="L43527" s="1334"/>
    </row>
    <row r="43528" spans="1:12" ht="24" customHeight="1">
      <c r="A43528" s="1355"/>
      <c r="B43528" s="1355"/>
      <c r="C43528" s="1433"/>
      <c r="E43528" s="1433"/>
      <c r="K43528" s="1433"/>
      <c r="L43528" s="1334"/>
    </row>
    <row r="43529" spans="1:12" ht="24" customHeight="1">
      <c r="A43529" s="1355"/>
      <c r="B43529" s="1355"/>
      <c r="C43529" s="1433"/>
      <c r="E43529" s="1433"/>
      <c r="K43529" s="1433"/>
      <c r="L43529" s="1334"/>
    </row>
    <row r="43530" spans="1:12" ht="24" customHeight="1">
      <c r="A43530" s="1355"/>
      <c r="B43530" s="1355"/>
      <c r="C43530" s="1433"/>
      <c r="E43530" s="1433"/>
      <c r="K43530" s="1433"/>
      <c r="L43530" s="1334"/>
    </row>
    <row r="43531" spans="1:12" ht="24" customHeight="1">
      <c r="A43531" s="1355"/>
      <c r="B43531" s="1355"/>
      <c r="C43531" s="1433"/>
      <c r="E43531" s="1433"/>
      <c r="K43531" s="1433"/>
      <c r="L43531" s="1334"/>
    </row>
    <row r="43532" spans="1:12" ht="24" customHeight="1">
      <c r="A43532" s="1355"/>
      <c r="B43532" s="1355"/>
      <c r="C43532" s="1433"/>
      <c r="E43532" s="1433"/>
      <c r="K43532" s="1433"/>
      <c r="L43532" s="1334"/>
    </row>
    <row r="43533" spans="1:12" ht="24" customHeight="1">
      <c r="A43533" s="1355"/>
      <c r="B43533" s="1355"/>
      <c r="C43533" s="1433"/>
      <c r="E43533" s="1433"/>
      <c r="K43533" s="1433"/>
      <c r="L43533" s="1334"/>
    </row>
    <row r="43534" spans="1:12" ht="24" customHeight="1">
      <c r="A43534" s="1355"/>
      <c r="B43534" s="1355"/>
      <c r="C43534" s="1433"/>
      <c r="E43534" s="1433"/>
      <c r="K43534" s="1433"/>
      <c r="L43534" s="1334"/>
    </row>
    <row r="43535" spans="1:12" ht="24" customHeight="1">
      <c r="A43535" s="1355"/>
      <c r="B43535" s="1355"/>
      <c r="C43535" s="1433"/>
      <c r="E43535" s="1433"/>
      <c r="K43535" s="1433"/>
      <c r="L43535" s="1334"/>
    </row>
    <row r="43536" spans="1:12" ht="24" customHeight="1">
      <c r="A43536" s="1355"/>
      <c r="B43536" s="1355"/>
      <c r="C43536" s="1433"/>
      <c r="E43536" s="1433"/>
      <c r="K43536" s="1433"/>
      <c r="L43536" s="1334"/>
    </row>
    <row r="43537" spans="1:12" ht="24" customHeight="1">
      <c r="A43537" s="1355"/>
      <c r="B43537" s="1355"/>
      <c r="C43537" s="1433"/>
      <c r="E43537" s="1433"/>
      <c r="K43537" s="1433"/>
      <c r="L43537" s="1334"/>
    </row>
    <row r="43538" spans="1:12" ht="24" customHeight="1">
      <c r="A43538" s="1355"/>
      <c r="B43538" s="1355"/>
      <c r="C43538" s="1433"/>
      <c r="E43538" s="1433"/>
      <c r="K43538" s="1433"/>
      <c r="L43538" s="1334"/>
    </row>
    <row r="43539" spans="1:12" ht="24" customHeight="1">
      <c r="A43539" s="1355"/>
      <c r="B43539" s="1355"/>
      <c r="C43539" s="1433"/>
      <c r="E43539" s="1433"/>
      <c r="K43539" s="1433"/>
      <c r="L43539" s="1334"/>
    </row>
    <row r="43540" spans="1:12" ht="24" customHeight="1">
      <c r="A43540" s="1355"/>
      <c r="B43540" s="1355"/>
      <c r="C43540" s="1433"/>
      <c r="E43540" s="1433"/>
      <c r="K43540" s="1433"/>
      <c r="L43540" s="1334"/>
    </row>
    <row r="43541" spans="1:12" ht="24" customHeight="1">
      <c r="A43541" s="1355"/>
      <c r="B43541" s="1355"/>
      <c r="C43541" s="1433"/>
      <c r="E43541" s="1433"/>
      <c r="K43541" s="1433"/>
      <c r="L43541" s="1334"/>
    </row>
    <row r="43542" spans="1:12" ht="24" customHeight="1">
      <c r="A43542" s="1355"/>
      <c r="B43542" s="1355"/>
      <c r="C43542" s="1433"/>
      <c r="E43542" s="1433"/>
      <c r="K43542" s="1433"/>
      <c r="L43542" s="1334"/>
    </row>
    <row r="43543" spans="1:12" ht="24" customHeight="1">
      <c r="A43543" s="1355"/>
      <c r="B43543" s="1355"/>
      <c r="C43543" s="1433"/>
      <c r="E43543" s="1433"/>
      <c r="K43543" s="1433"/>
      <c r="L43543" s="1334"/>
    </row>
    <row r="43544" spans="1:12" ht="24" customHeight="1">
      <c r="A43544" s="1355"/>
      <c r="B43544" s="1355"/>
      <c r="C43544" s="1433"/>
      <c r="E43544" s="1433"/>
      <c r="K43544" s="1433"/>
      <c r="L43544" s="1334"/>
    </row>
    <row r="43545" spans="1:12" ht="24" customHeight="1">
      <c r="A43545" s="1355"/>
      <c r="B43545" s="1355"/>
      <c r="C43545" s="1433"/>
      <c r="E43545" s="1433"/>
      <c r="K43545" s="1433"/>
      <c r="L43545" s="1334"/>
    </row>
    <row r="43546" spans="1:12" ht="24" customHeight="1">
      <c r="A43546" s="1355"/>
      <c r="B43546" s="1355"/>
      <c r="C43546" s="1433"/>
      <c r="E43546" s="1433"/>
      <c r="K43546" s="1433"/>
      <c r="L43546" s="1334"/>
    </row>
    <row r="43547" spans="1:12" ht="24" customHeight="1">
      <c r="A43547" s="1355"/>
      <c r="B43547" s="1355"/>
      <c r="C43547" s="1433"/>
      <c r="E43547" s="1433"/>
      <c r="K43547" s="1433"/>
      <c r="L43547" s="1334"/>
    </row>
    <row r="43548" spans="1:12" ht="24" customHeight="1">
      <c r="A43548" s="1355"/>
      <c r="B43548" s="1355"/>
      <c r="C43548" s="1433"/>
      <c r="E43548" s="1433"/>
      <c r="K43548" s="1433"/>
      <c r="L43548" s="1334"/>
    </row>
    <row r="43549" spans="1:12" ht="24" customHeight="1">
      <c r="A43549" s="1355"/>
      <c r="B43549" s="1355"/>
      <c r="C43549" s="1433"/>
      <c r="E43549" s="1433"/>
      <c r="K43549" s="1433"/>
      <c r="L43549" s="1334"/>
    </row>
    <row r="43550" spans="1:12" ht="24" customHeight="1">
      <c r="A43550" s="1355"/>
      <c r="B43550" s="1355"/>
      <c r="C43550" s="1433"/>
      <c r="E43550" s="1433"/>
      <c r="K43550" s="1433"/>
      <c r="L43550" s="1334"/>
    </row>
    <row r="43551" spans="1:12" ht="24" customHeight="1">
      <c r="A43551" s="1355"/>
      <c r="B43551" s="1355"/>
      <c r="C43551" s="1433"/>
      <c r="E43551" s="1433"/>
      <c r="K43551" s="1433"/>
      <c r="L43551" s="1334"/>
    </row>
    <row r="43552" spans="1:12" ht="24" customHeight="1">
      <c r="A43552" s="1355"/>
      <c r="B43552" s="1355"/>
      <c r="C43552" s="1433"/>
      <c r="E43552" s="1433"/>
      <c r="K43552" s="1433"/>
      <c r="L43552" s="1334"/>
    </row>
    <row r="43553" spans="1:12" ht="24" customHeight="1">
      <c r="A43553" s="1355"/>
      <c r="B43553" s="1355"/>
      <c r="C43553" s="1433"/>
      <c r="E43553" s="1433"/>
      <c r="K43553" s="1433"/>
      <c r="L43553" s="1334"/>
    </row>
    <row r="43554" spans="1:12" ht="24" customHeight="1">
      <c r="A43554" s="1355"/>
      <c r="B43554" s="1355"/>
      <c r="C43554" s="1433"/>
      <c r="E43554" s="1433"/>
      <c r="K43554" s="1433"/>
      <c r="L43554" s="1334"/>
    </row>
    <row r="43555" spans="1:12" ht="24" customHeight="1">
      <c r="A43555" s="1355"/>
      <c r="B43555" s="1355"/>
      <c r="C43555" s="1433"/>
      <c r="E43555" s="1433"/>
      <c r="K43555" s="1433"/>
      <c r="L43555" s="1334"/>
    </row>
    <row r="43556" spans="1:12" ht="24" customHeight="1">
      <c r="A43556" s="1355"/>
      <c r="B43556" s="1355"/>
      <c r="C43556" s="1433"/>
      <c r="E43556" s="1433"/>
      <c r="K43556" s="1433"/>
      <c r="L43556" s="1334"/>
    </row>
    <row r="43557" spans="1:12" ht="24" customHeight="1">
      <c r="A43557" s="1355"/>
      <c r="B43557" s="1355"/>
      <c r="C43557" s="1433"/>
      <c r="E43557" s="1433"/>
      <c r="K43557" s="1433"/>
      <c r="L43557" s="1334"/>
    </row>
    <row r="43558" spans="1:12" ht="24" customHeight="1">
      <c r="A43558" s="1355"/>
      <c r="B43558" s="1355"/>
      <c r="C43558" s="1433"/>
      <c r="E43558" s="1433"/>
      <c r="K43558" s="1433"/>
      <c r="L43558" s="1334"/>
    </row>
    <row r="43559" spans="1:12" ht="24" customHeight="1">
      <c r="A43559" s="1355"/>
      <c r="B43559" s="1355"/>
      <c r="C43559" s="1433"/>
      <c r="E43559" s="1433"/>
      <c r="K43559" s="1433"/>
      <c r="L43559" s="1334"/>
    </row>
    <row r="43560" spans="1:12" ht="24" customHeight="1">
      <c r="A43560" s="1355"/>
      <c r="B43560" s="1355"/>
      <c r="C43560" s="1433"/>
      <c r="E43560" s="1433"/>
      <c r="K43560" s="1433"/>
      <c r="L43560" s="1334"/>
    </row>
    <row r="43561" spans="1:12" ht="24" customHeight="1">
      <c r="A43561" s="1355"/>
      <c r="B43561" s="1355"/>
      <c r="C43561" s="1433"/>
      <c r="E43561" s="1433"/>
      <c r="K43561" s="1433"/>
      <c r="L43561" s="1334"/>
    </row>
    <row r="43562" spans="1:12" ht="24" customHeight="1">
      <c r="A43562" s="1355"/>
      <c r="B43562" s="1355"/>
      <c r="C43562" s="1433"/>
      <c r="E43562" s="1433"/>
      <c r="K43562" s="1433"/>
      <c r="L43562" s="1334"/>
    </row>
    <row r="43563" spans="1:12" ht="24" customHeight="1">
      <c r="A43563" s="1355"/>
      <c r="B43563" s="1355"/>
      <c r="C43563" s="1433"/>
      <c r="E43563" s="1433"/>
      <c r="K43563" s="1433"/>
      <c r="L43563" s="1334"/>
    </row>
    <row r="43564" spans="1:12" ht="24" customHeight="1">
      <c r="A43564" s="1355"/>
      <c r="B43564" s="1355"/>
      <c r="C43564" s="1433"/>
      <c r="E43564" s="1433"/>
      <c r="K43564" s="1433"/>
      <c r="L43564" s="1334"/>
    </row>
    <row r="43565" spans="1:12" ht="24" customHeight="1">
      <c r="A43565" s="1355"/>
      <c r="B43565" s="1355"/>
      <c r="C43565" s="1433"/>
      <c r="E43565" s="1433"/>
      <c r="K43565" s="1433"/>
      <c r="L43565" s="1334"/>
    </row>
    <row r="43566" spans="1:12" ht="24" customHeight="1">
      <c r="A43566" s="1355"/>
      <c r="B43566" s="1355"/>
      <c r="C43566" s="1433"/>
      <c r="E43566" s="1433"/>
      <c r="K43566" s="1433"/>
      <c r="L43566" s="1334"/>
    </row>
    <row r="43567" spans="1:12" ht="24" customHeight="1">
      <c r="A43567" s="1355"/>
      <c r="B43567" s="1355"/>
      <c r="C43567" s="1433"/>
      <c r="E43567" s="1433"/>
      <c r="K43567" s="1433"/>
      <c r="L43567" s="1334"/>
    </row>
    <row r="43568" spans="1:12" ht="24" customHeight="1">
      <c r="A43568" s="1355"/>
      <c r="B43568" s="1355"/>
      <c r="C43568" s="1433"/>
      <c r="E43568" s="1433"/>
      <c r="K43568" s="1433"/>
      <c r="L43568" s="1334"/>
    </row>
    <row r="43569" spans="1:12" ht="24" customHeight="1">
      <c r="A43569" s="1355"/>
      <c r="B43569" s="1355"/>
      <c r="C43569" s="1433"/>
      <c r="E43569" s="1433"/>
      <c r="K43569" s="1433"/>
      <c r="L43569" s="1334"/>
    </row>
    <row r="43570" spans="1:12" ht="24" customHeight="1">
      <c r="A43570" s="1355"/>
      <c r="B43570" s="1355"/>
      <c r="C43570" s="1433"/>
      <c r="E43570" s="1433"/>
      <c r="K43570" s="1433"/>
      <c r="L43570" s="1334"/>
    </row>
    <row r="43571" spans="1:12" ht="24" customHeight="1">
      <c r="A43571" s="1355"/>
      <c r="B43571" s="1355"/>
      <c r="C43571" s="1433"/>
      <c r="E43571" s="1433"/>
      <c r="K43571" s="1433"/>
      <c r="L43571" s="1334"/>
    </row>
    <row r="43572" spans="1:12" ht="24" customHeight="1">
      <c r="A43572" s="1355"/>
      <c r="B43572" s="1355"/>
      <c r="C43572" s="1433"/>
      <c r="E43572" s="1433"/>
      <c r="K43572" s="1433"/>
      <c r="L43572" s="1334"/>
    </row>
    <row r="43573" spans="1:12" ht="24" customHeight="1">
      <c r="A43573" s="1355"/>
      <c r="B43573" s="1355"/>
      <c r="C43573" s="1433"/>
      <c r="E43573" s="1433"/>
      <c r="K43573" s="1433"/>
      <c r="L43573" s="1334"/>
    </row>
    <row r="43574" spans="1:12" ht="24" customHeight="1">
      <c r="A43574" s="1355"/>
      <c r="B43574" s="1355"/>
      <c r="C43574" s="1433"/>
      <c r="E43574" s="1433"/>
      <c r="K43574" s="1433"/>
      <c r="L43574" s="1334"/>
    </row>
    <row r="43575" spans="1:12" ht="24" customHeight="1">
      <c r="A43575" s="1355"/>
      <c r="B43575" s="1355"/>
      <c r="C43575" s="1433"/>
      <c r="E43575" s="1433"/>
      <c r="K43575" s="1433"/>
      <c r="L43575" s="1334"/>
    </row>
    <row r="43576" spans="1:12" ht="24" customHeight="1">
      <c r="A43576" s="1355"/>
      <c r="B43576" s="1355"/>
      <c r="C43576" s="1433"/>
      <c r="E43576" s="1433"/>
      <c r="K43576" s="1433"/>
      <c r="L43576" s="1334"/>
    </row>
    <row r="43577" spans="1:12" ht="24" customHeight="1">
      <c r="A43577" s="1355"/>
      <c r="B43577" s="1355"/>
      <c r="C43577" s="1433"/>
      <c r="E43577" s="1433"/>
      <c r="K43577" s="1433"/>
      <c r="L43577" s="1334"/>
    </row>
    <row r="43578" spans="1:12" ht="24" customHeight="1">
      <c r="A43578" s="1355"/>
      <c r="B43578" s="1355"/>
      <c r="C43578" s="1433"/>
      <c r="E43578" s="1433"/>
      <c r="K43578" s="1433"/>
      <c r="L43578" s="1334"/>
    </row>
    <row r="43579" spans="1:12" ht="24" customHeight="1">
      <c r="A43579" s="1355"/>
      <c r="B43579" s="1355"/>
      <c r="C43579" s="1433"/>
      <c r="E43579" s="1433"/>
      <c r="K43579" s="1433"/>
      <c r="L43579" s="1334"/>
    </row>
    <row r="43580" spans="1:12" ht="24" customHeight="1">
      <c r="A43580" s="1355"/>
      <c r="B43580" s="1355"/>
      <c r="C43580" s="1433"/>
      <c r="E43580" s="1433"/>
      <c r="K43580" s="1433"/>
      <c r="L43580" s="1334"/>
    </row>
    <row r="43581" spans="1:12" ht="24" customHeight="1">
      <c r="A43581" s="1355"/>
      <c r="B43581" s="1355"/>
      <c r="C43581" s="1433"/>
      <c r="E43581" s="1433"/>
      <c r="K43581" s="1433"/>
      <c r="L43581" s="1334"/>
    </row>
    <row r="43582" spans="1:12" ht="24" customHeight="1">
      <c r="A43582" s="1355"/>
      <c r="B43582" s="1355"/>
      <c r="C43582" s="1433"/>
      <c r="E43582" s="1433"/>
      <c r="K43582" s="1433"/>
      <c r="L43582" s="1334"/>
    </row>
    <row r="43583" spans="1:12" ht="24" customHeight="1">
      <c r="A43583" s="1355"/>
      <c r="B43583" s="1355"/>
      <c r="C43583" s="1433"/>
      <c r="E43583" s="1433"/>
      <c r="K43583" s="1433"/>
      <c r="L43583" s="1334"/>
    </row>
    <row r="43584" spans="1:12" ht="24" customHeight="1">
      <c r="A43584" s="1355"/>
      <c r="B43584" s="1355"/>
      <c r="C43584" s="1433"/>
      <c r="E43584" s="1433"/>
      <c r="K43584" s="1433"/>
      <c r="L43584" s="1334"/>
    </row>
    <row r="43585" spans="1:12" ht="24" customHeight="1">
      <c r="A43585" s="1355"/>
      <c r="B43585" s="1355"/>
      <c r="C43585" s="1433"/>
      <c r="E43585" s="1433"/>
      <c r="K43585" s="1433"/>
      <c r="L43585" s="1334"/>
    </row>
    <row r="43586" spans="1:12" ht="24" customHeight="1">
      <c r="A43586" s="1355"/>
      <c r="B43586" s="1355"/>
      <c r="C43586" s="1433"/>
      <c r="E43586" s="1433"/>
      <c r="K43586" s="1433"/>
      <c r="L43586" s="1334"/>
    </row>
    <row r="43587" spans="1:12" ht="24" customHeight="1">
      <c r="A43587" s="1355"/>
      <c r="B43587" s="1355"/>
      <c r="C43587" s="1433"/>
      <c r="E43587" s="1433"/>
      <c r="K43587" s="1433"/>
      <c r="L43587" s="1334"/>
    </row>
    <row r="43588" spans="1:12" ht="24" customHeight="1">
      <c r="A43588" s="1355"/>
      <c r="B43588" s="1355"/>
      <c r="C43588" s="1433"/>
      <c r="E43588" s="1433"/>
      <c r="K43588" s="1433"/>
      <c r="L43588" s="1334"/>
    </row>
    <row r="43589" spans="1:12" ht="24" customHeight="1">
      <c r="A43589" s="1355"/>
      <c r="B43589" s="1355"/>
      <c r="C43589" s="1433"/>
      <c r="E43589" s="1433"/>
      <c r="K43589" s="1433"/>
      <c r="L43589" s="1334"/>
    </row>
    <row r="43590" spans="1:12" ht="24" customHeight="1">
      <c r="A43590" s="1355"/>
      <c r="B43590" s="1355"/>
      <c r="C43590" s="1433"/>
      <c r="E43590" s="1433"/>
      <c r="K43590" s="1433"/>
      <c r="L43590" s="1334"/>
    </row>
    <row r="43591" spans="1:12" ht="24" customHeight="1">
      <c r="A43591" s="1355"/>
      <c r="B43591" s="1355"/>
      <c r="C43591" s="1433"/>
      <c r="E43591" s="1433"/>
      <c r="K43591" s="1433"/>
      <c r="L43591" s="1334"/>
    </row>
    <row r="43592" spans="1:12" ht="24" customHeight="1">
      <c r="A43592" s="1355"/>
      <c r="B43592" s="1355"/>
      <c r="C43592" s="1433"/>
      <c r="E43592" s="1433"/>
      <c r="K43592" s="1433"/>
      <c r="L43592" s="1334"/>
    </row>
    <row r="43593" spans="1:12" ht="24" customHeight="1">
      <c r="A43593" s="1355"/>
      <c r="B43593" s="1355"/>
      <c r="C43593" s="1433"/>
      <c r="E43593" s="1433"/>
      <c r="K43593" s="1433"/>
      <c r="L43593" s="1334"/>
    </row>
    <row r="43594" spans="1:12" ht="24" customHeight="1">
      <c r="A43594" s="1355"/>
      <c r="B43594" s="1355"/>
      <c r="C43594" s="1433"/>
      <c r="E43594" s="1433"/>
      <c r="K43594" s="1433"/>
      <c r="L43594" s="1334"/>
    </row>
    <row r="43595" spans="1:12" ht="24" customHeight="1">
      <c r="A43595" s="1355"/>
      <c r="B43595" s="1355"/>
      <c r="C43595" s="1433"/>
      <c r="E43595" s="1433"/>
      <c r="K43595" s="1433"/>
      <c r="L43595" s="1334"/>
    </row>
    <row r="43596" spans="1:12" ht="24" customHeight="1">
      <c r="A43596" s="1355"/>
      <c r="B43596" s="1355"/>
      <c r="C43596" s="1433"/>
      <c r="E43596" s="1433"/>
      <c r="K43596" s="1433"/>
      <c r="L43596" s="1334"/>
    </row>
    <row r="43597" spans="1:12" ht="24" customHeight="1">
      <c r="A43597" s="1355"/>
      <c r="B43597" s="1355"/>
      <c r="C43597" s="1433"/>
      <c r="E43597" s="1433"/>
      <c r="K43597" s="1433"/>
      <c r="L43597" s="1334"/>
    </row>
    <row r="43598" spans="1:12" ht="24" customHeight="1">
      <c r="A43598" s="1355"/>
      <c r="B43598" s="1355"/>
      <c r="C43598" s="1433"/>
      <c r="E43598" s="1433"/>
      <c r="K43598" s="1433"/>
      <c r="L43598" s="1334"/>
    </row>
    <row r="43599" spans="1:12" ht="24" customHeight="1">
      <c r="A43599" s="1355"/>
      <c r="B43599" s="1355"/>
      <c r="C43599" s="1433"/>
      <c r="E43599" s="1433"/>
      <c r="K43599" s="1433"/>
      <c r="L43599" s="1334"/>
    </row>
    <row r="43600" spans="1:12" ht="24" customHeight="1">
      <c r="A43600" s="1355"/>
      <c r="B43600" s="1355"/>
      <c r="C43600" s="1433"/>
      <c r="E43600" s="1433"/>
      <c r="K43600" s="1433"/>
      <c r="L43600" s="1334"/>
    </row>
    <row r="43601" spans="1:12" ht="24" customHeight="1">
      <c r="A43601" s="1355"/>
      <c r="B43601" s="1355"/>
      <c r="C43601" s="1433"/>
      <c r="E43601" s="1433"/>
      <c r="K43601" s="1433"/>
      <c r="L43601" s="1334"/>
    </row>
    <row r="43602" spans="1:12" ht="24" customHeight="1">
      <c r="A43602" s="1355"/>
      <c r="B43602" s="1355"/>
      <c r="C43602" s="1433"/>
      <c r="E43602" s="1433"/>
      <c r="K43602" s="1433"/>
      <c r="L43602" s="1334"/>
    </row>
    <row r="43603" spans="1:12" ht="24" customHeight="1">
      <c r="A43603" s="1355"/>
      <c r="B43603" s="1355"/>
      <c r="C43603" s="1433"/>
      <c r="E43603" s="1433"/>
      <c r="K43603" s="1433"/>
      <c r="L43603" s="1334"/>
    </row>
    <row r="43604" spans="1:12" ht="24" customHeight="1">
      <c r="A43604" s="1355"/>
      <c r="B43604" s="1355"/>
      <c r="C43604" s="1433"/>
      <c r="E43604" s="1433"/>
      <c r="K43604" s="1433"/>
      <c r="L43604" s="1334"/>
    </row>
    <row r="43605" spans="1:12" ht="24" customHeight="1">
      <c r="A43605" s="1355"/>
      <c r="B43605" s="1355"/>
      <c r="C43605" s="1433"/>
      <c r="E43605" s="1433"/>
      <c r="K43605" s="1433"/>
      <c r="L43605" s="1334"/>
    </row>
    <row r="43606" spans="1:12" ht="24" customHeight="1">
      <c r="A43606" s="1355"/>
      <c r="B43606" s="1355"/>
      <c r="C43606" s="1433"/>
      <c r="E43606" s="1433"/>
      <c r="K43606" s="1433"/>
      <c r="L43606" s="1334"/>
    </row>
    <row r="43607" spans="1:12" ht="24" customHeight="1">
      <c r="A43607" s="1355"/>
      <c r="B43607" s="1355"/>
      <c r="C43607" s="1433"/>
      <c r="E43607" s="1433"/>
      <c r="K43607" s="1433"/>
      <c r="L43607" s="1334"/>
    </row>
    <row r="43608" spans="1:12" ht="24" customHeight="1">
      <c r="A43608" s="1355"/>
      <c r="B43608" s="1355"/>
      <c r="C43608" s="1433"/>
      <c r="E43608" s="1433"/>
      <c r="K43608" s="1433"/>
      <c r="L43608" s="1334"/>
    </row>
    <row r="43609" spans="1:12" ht="24" customHeight="1">
      <c r="A43609" s="1355"/>
      <c r="B43609" s="1355"/>
      <c r="C43609" s="1433"/>
      <c r="E43609" s="1433"/>
      <c r="K43609" s="1433"/>
      <c r="L43609" s="1334"/>
    </row>
    <row r="43610" spans="1:12" ht="24" customHeight="1">
      <c r="A43610" s="1355"/>
      <c r="B43610" s="1355"/>
      <c r="C43610" s="1433"/>
      <c r="E43610" s="1433"/>
      <c r="K43610" s="1433"/>
      <c r="L43610" s="1334"/>
    </row>
    <row r="43611" spans="1:12" ht="24" customHeight="1">
      <c r="A43611" s="1355"/>
      <c r="B43611" s="1355"/>
      <c r="C43611" s="1433"/>
      <c r="E43611" s="1433"/>
      <c r="K43611" s="1433"/>
      <c r="L43611" s="1334"/>
    </row>
    <row r="43612" spans="1:12" ht="24" customHeight="1">
      <c r="A43612" s="1355"/>
      <c r="B43612" s="1355"/>
      <c r="C43612" s="1433"/>
      <c r="E43612" s="1433"/>
      <c r="K43612" s="1433"/>
      <c r="L43612" s="1334"/>
    </row>
    <row r="43613" spans="1:12" ht="24" customHeight="1">
      <c r="A43613" s="1355"/>
      <c r="B43613" s="1355"/>
      <c r="C43613" s="1433"/>
      <c r="E43613" s="1433"/>
      <c r="K43613" s="1433"/>
      <c r="L43613" s="1334"/>
    </row>
    <row r="43614" spans="1:12" ht="24" customHeight="1">
      <c r="A43614" s="1355"/>
      <c r="B43614" s="1355"/>
      <c r="C43614" s="1433"/>
      <c r="E43614" s="1433"/>
      <c r="K43614" s="1433"/>
      <c r="L43614" s="1334"/>
    </row>
    <row r="43615" spans="1:12" ht="24" customHeight="1">
      <c r="A43615" s="1355"/>
      <c r="B43615" s="1355"/>
      <c r="C43615" s="1433"/>
      <c r="E43615" s="1433"/>
      <c r="K43615" s="1433"/>
      <c r="L43615" s="1334"/>
    </row>
    <row r="43616" spans="1:12" ht="24" customHeight="1">
      <c r="A43616" s="1355"/>
      <c r="B43616" s="1355"/>
      <c r="C43616" s="1433"/>
      <c r="E43616" s="1433"/>
      <c r="K43616" s="1433"/>
      <c r="L43616" s="1334"/>
    </row>
    <row r="43617" spans="1:12" ht="24" customHeight="1">
      <c r="A43617" s="1355"/>
      <c r="B43617" s="1355"/>
      <c r="C43617" s="1433"/>
      <c r="E43617" s="1433"/>
      <c r="K43617" s="1433"/>
      <c r="L43617" s="1334"/>
    </row>
    <row r="43618" spans="1:12" ht="24" customHeight="1">
      <c r="A43618" s="1355"/>
      <c r="B43618" s="1355"/>
      <c r="C43618" s="1433"/>
      <c r="E43618" s="1433"/>
      <c r="K43618" s="1433"/>
      <c r="L43618" s="1334"/>
    </row>
    <row r="43619" spans="1:12" ht="24" customHeight="1">
      <c r="A43619" s="1355"/>
      <c r="B43619" s="1355"/>
      <c r="C43619" s="1433"/>
      <c r="E43619" s="1433"/>
      <c r="K43619" s="1433"/>
      <c r="L43619" s="1334"/>
    </row>
    <row r="43620" spans="1:12" ht="24" customHeight="1">
      <c r="A43620" s="1355"/>
      <c r="B43620" s="1355"/>
      <c r="C43620" s="1433"/>
      <c r="E43620" s="1433"/>
      <c r="K43620" s="1433"/>
      <c r="L43620" s="1334"/>
    </row>
    <row r="43621" spans="1:12" ht="24" customHeight="1">
      <c r="A43621" s="1355"/>
      <c r="B43621" s="1355"/>
      <c r="C43621" s="1433"/>
      <c r="E43621" s="1433"/>
      <c r="K43621" s="1433"/>
      <c r="L43621" s="1334"/>
    </row>
    <row r="43622" spans="1:12" ht="24" customHeight="1">
      <c r="A43622" s="1355"/>
      <c r="B43622" s="1355"/>
      <c r="C43622" s="1433"/>
      <c r="E43622" s="1433"/>
      <c r="K43622" s="1433"/>
      <c r="L43622" s="1334"/>
    </row>
    <row r="43623" spans="1:12" ht="24" customHeight="1">
      <c r="A43623" s="1355"/>
      <c r="B43623" s="1355"/>
      <c r="C43623" s="1433"/>
      <c r="E43623" s="1433"/>
      <c r="K43623" s="1433"/>
      <c r="L43623" s="1334"/>
    </row>
    <row r="43624" spans="1:12" ht="24" customHeight="1">
      <c r="A43624" s="1355"/>
      <c r="B43624" s="1355"/>
      <c r="C43624" s="1433"/>
      <c r="E43624" s="1433"/>
      <c r="K43624" s="1433"/>
      <c r="L43624" s="1334"/>
    </row>
    <row r="43625" spans="1:12" ht="24" customHeight="1">
      <c r="A43625" s="1355"/>
      <c r="B43625" s="1355"/>
      <c r="C43625" s="1433"/>
      <c r="E43625" s="1433"/>
      <c r="K43625" s="1433"/>
      <c r="L43625" s="1334"/>
    </row>
    <row r="43626" spans="1:12" ht="24" customHeight="1">
      <c r="A43626" s="1355"/>
      <c r="B43626" s="1355"/>
      <c r="C43626" s="1433"/>
      <c r="E43626" s="1433"/>
      <c r="K43626" s="1433"/>
      <c r="L43626" s="1334"/>
    </row>
    <row r="43627" spans="1:12" ht="24" customHeight="1">
      <c r="A43627" s="1355"/>
      <c r="B43627" s="1355"/>
      <c r="C43627" s="1433"/>
      <c r="E43627" s="1433"/>
      <c r="K43627" s="1433"/>
      <c r="L43627" s="1334"/>
    </row>
    <row r="43628" spans="1:12" ht="24" customHeight="1">
      <c r="A43628" s="1355"/>
      <c r="B43628" s="1355"/>
      <c r="C43628" s="1433"/>
      <c r="E43628" s="1433"/>
      <c r="K43628" s="1433"/>
      <c r="L43628" s="1334"/>
    </row>
    <row r="43629" spans="1:12" ht="24" customHeight="1">
      <c r="A43629" s="1355"/>
      <c r="B43629" s="1355"/>
      <c r="C43629" s="1433"/>
      <c r="E43629" s="1433"/>
      <c r="K43629" s="1433"/>
      <c r="L43629" s="1334"/>
    </row>
    <row r="43630" spans="1:12" ht="24" customHeight="1">
      <c r="A43630" s="1355"/>
      <c r="B43630" s="1355"/>
      <c r="C43630" s="1433"/>
      <c r="E43630" s="1433"/>
      <c r="K43630" s="1433"/>
      <c r="L43630" s="1334"/>
    </row>
    <row r="43631" spans="1:12" ht="24" customHeight="1">
      <c r="A43631" s="1355"/>
      <c r="B43631" s="1355"/>
      <c r="C43631" s="1433"/>
      <c r="E43631" s="1433"/>
      <c r="K43631" s="1433"/>
      <c r="L43631" s="1334"/>
    </row>
    <row r="43632" spans="1:12" ht="24" customHeight="1">
      <c r="A43632" s="1355"/>
      <c r="B43632" s="1355"/>
      <c r="C43632" s="1433"/>
      <c r="E43632" s="1433"/>
      <c r="K43632" s="1433"/>
      <c r="L43632" s="1334"/>
    </row>
    <row r="43633" spans="1:12" ht="24" customHeight="1">
      <c r="A43633" s="1355"/>
      <c r="B43633" s="1355"/>
      <c r="C43633" s="1433"/>
      <c r="E43633" s="1433"/>
      <c r="K43633" s="1433"/>
      <c r="L43633" s="1334"/>
    </row>
    <row r="43634" spans="1:12" ht="24" customHeight="1">
      <c r="A43634" s="1355"/>
      <c r="B43634" s="1355"/>
      <c r="C43634" s="1433"/>
      <c r="E43634" s="1433"/>
      <c r="K43634" s="1433"/>
      <c r="L43634" s="1334"/>
    </row>
    <row r="43635" spans="1:12" ht="24" customHeight="1">
      <c r="A43635" s="1355"/>
      <c r="B43635" s="1355"/>
      <c r="C43635" s="1433"/>
      <c r="E43635" s="1433"/>
      <c r="K43635" s="1433"/>
      <c r="L43635" s="1334"/>
    </row>
    <row r="43636" spans="1:12" ht="24" customHeight="1">
      <c r="A43636" s="1355"/>
      <c r="B43636" s="1355"/>
      <c r="C43636" s="1433"/>
      <c r="E43636" s="1433"/>
      <c r="K43636" s="1433"/>
      <c r="L43636" s="1334"/>
    </row>
    <row r="43637" spans="1:12" ht="24" customHeight="1">
      <c r="A43637" s="1355"/>
      <c r="B43637" s="1355"/>
      <c r="C43637" s="1433"/>
      <c r="E43637" s="1433"/>
      <c r="K43637" s="1433"/>
      <c r="L43637" s="1334"/>
    </row>
    <row r="43638" spans="1:12" ht="24" customHeight="1">
      <c r="A43638" s="1355"/>
      <c r="B43638" s="1355"/>
      <c r="C43638" s="1433"/>
      <c r="E43638" s="1433"/>
      <c r="K43638" s="1433"/>
      <c r="L43638" s="1334"/>
    </row>
    <row r="43639" spans="1:12" ht="24" customHeight="1">
      <c r="A43639" s="1355"/>
      <c r="B43639" s="1355"/>
      <c r="C43639" s="1433"/>
      <c r="E43639" s="1433"/>
      <c r="K43639" s="1433"/>
      <c r="L43639" s="1334"/>
    </row>
    <row r="43640" spans="1:12" ht="24" customHeight="1">
      <c r="A43640" s="1355"/>
      <c r="B43640" s="1355"/>
      <c r="C43640" s="1433"/>
      <c r="E43640" s="1433"/>
      <c r="K43640" s="1433"/>
      <c r="L43640" s="1334"/>
    </row>
    <row r="43641" spans="1:12" ht="24" customHeight="1">
      <c r="A43641" s="1355"/>
      <c r="B43641" s="1355"/>
      <c r="C43641" s="1433"/>
      <c r="E43641" s="1433"/>
      <c r="K43641" s="1433"/>
      <c r="L43641" s="1334"/>
    </row>
    <row r="43642" spans="1:12" ht="24" customHeight="1">
      <c r="A43642" s="1355"/>
      <c r="B43642" s="1355"/>
      <c r="C43642" s="1433"/>
      <c r="E43642" s="1433"/>
      <c r="K43642" s="1433"/>
      <c r="L43642" s="1334"/>
    </row>
    <row r="43643" spans="1:12" ht="24" customHeight="1">
      <c r="A43643" s="1355"/>
      <c r="B43643" s="1355"/>
      <c r="C43643" s="1433"/>
      <c r="E43643" s="1433"/>
      <c r="K43643" s="1433"/>
      <c r="L43643" s="1334"/>
    </row>
    <row r="43644" spans="1:12" ht="24" customHeight="1">
      <c r="A43644" s="1355"/>
      <c r="B43644" s="1355"/>
      <c r="C43644" s="1433"/>
      <c r="E43644" s="1433"/>
      <c r="K43644" s="1433"/>
      <c r="L43644" s="1334"/>
    </row>
    <row r="43645" spans="1:12" ht="24" customHeight="1">
      <c r="A43645" s="1355"/>
      <c r="B43645" s="1355"/>
      <c r="C43645" s="1433"/>
      <c r="E43645" s="1433"/>
      <c r="K43645" s="1433"/>
      <c r="L43645" s="1334"/>
    </row>
    <row r="43646" spans="1:12" ht="24" customHeight="1">
      <c r="A43646" s="1355"/>
      <c r="B43646" s="1355"/>
      <c r="C43646" s="1433"/>
      <c r="E43646" s="1433"/>
      <c r="K43646" s="1433"/>
      <c r="L43646" s="1334"/>
    </row>
    <row r="43647" spans="1:12" ht="24" customHeight="1">
      <c r="A43647" s="1355"/>
      <c r="B43647" s="1355"/>
      <c r="C43647" s="1433"/>
      <c r="E43647" s="1433"/>
      <c r="K43647" s="1433"/>
      <c r="L43647" s="1334"/>
    </row>
    <row r="43648" spans="1:12" ht="24" customHeight="1">
      <c r="A43648" s="1355"/>
      <c r="B43648" s="1355"/>
      <c r="C43648" s="1433"/>
      <c r="E43648" s="1433"/>
      <c r="K43648" s="1433"/>
      <c r="L43648" s="1334"/>
    </row>
    <row r="43649" spans="1:12" ht="24" customHeight="1">
      <c r="A43649" s="1355"/>
      <c r="B43649" s="1355"/>
      <c r="C43649" s="1433"/>
      <c r="E43649" s="1433"/>
      <c r="K43649" s="1433"/>
      <c r="L43649" s="1334"/>
    </row>
    <row r="43650" spans="1:12" ht="24" customHeight="1">
      <c r="A43650" s="1355"/>
      <c r="B43650" s="1355"/>
      <c r="C43650" s="1433"/>
      <c r="E43650" s="1433"/>
      <c r="K43650" s="1433"/>
      <c r="L43650" s="1334"/>
    </row>
    <row r="43651" spans="1:12" ht="24" customHeight="1">
      <c r="A43651" s="1355"/>
      <c r="B43651" s="1355"/>
      <c r="C43651" s="1433"/>
      <c r="E43651" s="1433"/>
      <c r="K43651" s="1433"/>
      <c r="L43651" s="1334"/>
    </row>
    <row r="43652" spans="1:12" ht="24" customHeight="1">
      <c r="A43652" s="1355"/>
      <c r="B43652" s="1355"/>
      <c r="C43652" s="1433"/>
      <c r="E43652" s="1433"/>
      <c r="K43652" s="1433"/>
      <c r="L43652" s="1334"/>
    </row>
    <row r="43653" spans="1:12" ht="24" customHeight="1">
      <c r="A43653" s="1355"/>
      <c r="B43653" s="1355"/>
      <c r="C43653" s="1433"/>
      <c r="E43653" s="1433"/>
      <c r="K43653" s="1433"/>
      <c r="L43653" s="1334"/>
    </row>
    <row r="43654" spans="1:12" ht="24" customHeight="1">
      <c r="A43654" s="1355"/>
      <c r="B43654" s="1355"/>
      <c r="C43654" s="1433"/>
      <c r="E43654" s="1433"/>
      <c r="K43654" s="1433"/>
      <c r="L43654" s="1334"/>
    </row>
    <row r="43655" spans="1:12" ht="24" customHeight="1">
      <c r="A43655" s="1355"/>
      <c r="B43655" s="1355"/>
      <c r="C43655" s="1433"/>
      <c r="E43655" s="1433"/>
      <c r="K43655" s="1433"/>
      <c r="L43655" s="1334"/>
    </row>
    <row r="43656" spans="1:12" ht="24" customHeight="1">
      <c r="A43656" s="1355"/>
      <c r="B43656" s="1355"/>
      <c r="C43656" s="1433"/>
      <c r="E43656" s="1433"/>
      <c r="K43656" s="1433"/>
      <c r="L43656" s="1334"/>
    </row>
    <row r="43657" spans="1:12" ht="24" customHeight="1">
      <c r="A43657" s="1355"/>
      <c r="B43657" s="1355"/>
      <c r="C43657" s="1433"/>
      <c r="E43657" s="1433"/>
      <c r="K43657" s="1433"/>
      <c r="L43657" s="1334"/>
    </row>
    <row r="43658" spans="1:12" ht="24" customHeight="1">
      <c r="A43658" s="1355"/>
      <c r="B43658" s="1355"/>
      <c r="C43658" s="1433"/>
      <c r="E43658" s="1433"/>
      <c r="K43658" s="1433"/>
      <c r="L43658" s="1334"/>
    </row>
    <row r="43659" spans="1:12" ht="24" customHeight="1">
      <c r="A43659" s="1355"/>
      <c r="B43659" s="1355"/>
      <c r="C43659" s="1433"/>
      <c r="E43659" s="1433"/>
      <c r="K43659" s="1433"/>
      <c r="L43659" s="1334"/>
    </row>
    <row r="43660" spans="1:12" ht="24" customHeight="1">
      <c r="A43660" s="1355"/>
      <c r="B43660" s="1355"/>
      <c r="C43660" s="1433"/>
      <c r="E43660" s="1433"/>
      <c r="K43660" s="1433"/>
      <c r="L43660" s="1334"/>
    </row>
    <row r="43661" spans="1:12" ht="24" customHeight="1">
      <c r="A43661" s="1355"/>
      <c r="B43661" s="1355"/>
      <c r="C43661" s="1433"/>
      <c r="E43661" s="1433"/>
      <c r="K43661" s="1433"/>
      <c r="L43661" s="1334"/>
    </row>
    <row r="43662" spans="1:12" ht="24" customHeight="1">
      <c r="A43662" s="1355"/>
      <c r="B43662" s="1355"/>
      <c r="C43662" s="1433"/>
      <c r="E43662" s="1433"/>
      <c r="K43662" s="1433"/>
      <c r="L43662" s="1334"/>
    </row>
    <row r="43663" spans="1:12" ht="24" customHeight="1">
      <c r="A43663" s="1355"/>
      <c r="B43663" s="1355"/>
      <c r="C43663" s="1433"/>
      <c r="E43663" s="1433"/>
      <c r="K43663" s="1433"/>
      <c r="L43663" s="1334"/>
    </row>
    <row r="43664" spans="1:12" ht="24" customHeight="1">
      <c r="A43664" s="1355"/>
      <c r="B43664" s="1355"/>
      <c r="C43664" s="1433"/>
      <c r="E43664" s="1433"/>
      <c r="K43664" s="1433"/>
      <c r="L43664" s="1334"/>
    </row>
    <row r="43665" spans="1:12" ht="24" customHeight="1">
      <c r="A43665" s="1355"/>
      <c r="B43665" s="1355"/>
      <c r="C43665" s="1433"/>
      <c r="E43665" s="1433"/>
      <c r="K43665" s="1433"/>
      <c r="L43665" s="1334"/>
    </row>
    <row r="43666" spans="1:12" ht="24" customHeight="1">
      <c r="A43666" s="1355"/>
      <c r="B43666" s="1355"/>
      <c r="C43666" s="1433"/>
      <c r="E43666" s="1433"/>
      <c r="K43666" s="1433"/>
      <c r="L43666" s="1334"/>
    </row>
    <row r="43667" spans="1:12" ht="24" customHeight="1">
      <c r="A43667" s="1355"/>
      <c r="B43667" s="1355"/>
      <c r="C43667" s="1433"/>
      <c r="E43667" s="1433"/>
      <c r="K43667" s="1433"/>
      <c r="L43667" s="1334"/>
    </row>
    <row r="43668" spans="1:12" ht="24" customHeight="1">
      <c r="A43668" s="1355"/>
      <c r="B43668" s="1355"/>
      <c r="C43668" s="1433"/>
      <c r="E43668" s="1433"/>
      <c r="K43668" s="1433"/>
      <c r="L43668" s="1334"/>
    </row>
    <row r="43669" spans="1:12" ht="24" customHeight="1">
      <c r="A43669" s="1355"/>
      <c r="B43669" s="1355"/>
      <c r="C43669" s="1433"/>
      <c r="E43669" s="1433"/>
      <c r="K43669" s="1433"/>
      <c r="L43669" s="1334"/>
    </row>
    <row r="43670" spans="1:12" ht="24" customHeight="1">
      <c r="A43670" s="1355"/>
      <c r="B43670" s="1355"/>
      <c r="C43670" s="1433"/>
      <c r="E43670" s="1433"/>
      <c r="K43670" s="1433"/>
      <c r="L43670" s="1334"/>
    </row>
    <row r="43671" spans="1:12" ht="24" customHeight="1">
      <c r="A43671" s="1355"/>
      <c r="B43671" s="1355"/>
      <c r="C43671" s="1433"/>
      <c r="E43671" s="1433"/>
      <c r="K43671" s="1433"/>
      <c r="L43671" s="1334"/>
    </row>
    <row r="43672" spans="1:12" ht="24" customHeight="1">
      <c r="A43672" s="1355"/>
      <c r="B43672" s="1355"/>
      <c r="C43672" s="1433"/>
      <c r="E43672" s="1433"/>
      <c r="K43672" s="1433"/>
      <c r="L43672" s="1334"/>
    </row>
    <row r="43673" spans="1:12" ht="24" customHeight="1">
      <c r="A43673" s="1355"/>
      <c r="B43673" s="1355"/>
      <c r="C43673" s="1433"/>
      <c r="E43673" s="1433"/>
      <c r="K43673" s="1433"/>
      <c r="L43673" s="1334"/>
    </row>
    <row r="43674" spans="1:12" ht="24" customHeight="1">
      <c r="A43674" s="1355"/>
      <c r="B43674" s="1355"/>
      <c r="C43674" s="1433"/>
      <c r="E43674" s="1433"/>
      <c r="K43674" s="1433"/>
      <c r="L43674" s="1334"/>
    </row>
    <row r="43675" spans="1:12" ht="24" customHeight="1">
      <c r="A43675" s="1355"/>
      <c r="B43675" s="1355"/>
      <c r="C43675" s="1433"/>
      <c r="E43675" s="1433"/>
      <c r="K43675" s="1433"/>
      <c r="L43675" s="1334"/>
    </row>
    <row r="43676" spans="1:12" ht="24" customHeight="1">
      <c r="A43676" s="1355"/>
      <c r="B43676" s="1355"/>
      <c r="C43676" s="1433"/>
      <c r="E43676" s="1433"/>
      <c r="K43676" s="1433"/>
      <c r="L43676" s="1334"/>
    </row>
    <row r="43677" spans="1:12" ht="24" customHeight="1">
      <c r="A43677" s="1355"/>
      <c r="B43677" s="1355"/>
      <c r="C43677" s="1433"/>
      <c r="E43677" s="1433"/>
      <c r="K43677" s="1433"/>
      <c r="L43677" s="1334"/>
    </row>
    <row r="43678" spans="1:12" ht="24" customHeight="1">
      <c r="A43678" s="1355"/>
      <c r="B43678" s="1355"/>
      <c r="C43678" s="1433"/>
      <c r="E43678" s="1433"/>
      <c r="K43678" s="1433"/>
      <c r="L43678" s="1334"/>
    </row>
    <row r="43679" spans="1:12" ht="24" customHeight="1">
      <c r="A43679" s="1355"/>
      <c r="B43679" s="1355"/>
      <c r="C43679" s="1433"/>
      <c r="E43679" s="1433"/>
      <c r="K43679" s="1433"/>
      <c r="L43679" s="1334"/>
    </row>
    <row r="43680" spans="1:12" ht="24" customHeight="1">
      <c r="A43680" s="1355"/>
      <c r="B43680" s="1355"/>
      <c r="C43680" s="1433"/>
      <c r="E43680" s="1433"/>
      <c r="K43680" s="1433"/>
      <c r="L43680" s="1334"/>
    </row>
    <row r="43681" spans="1:12" ht="24" customHeight="1">
      <c r="A43681" s="1355"/>
      <c r="B43681" s="1355"/>
      <c r="C43681" s="1433"/>
      <c r="E43681" s="1433"/>
      <c r="K43681" s="1433"/>
      <c r="L43681" s="1334"/>
    </row>
    <row r="43682" spans="1:12" ht="24" customHeight="1">
      <c r="A43682" s="1355"/>
      <c r="B43682" s="1355"/>
      <c r="C43682" s="1433"/>
      <c r="E43682" s="1433"/>
      <c r="K43682" s="1433"/>
      <c r="L43682" s="1334"/>
    </row>
    <row r="43683" spans="1:12" ht="24" customHeight="1">
      <c r="A43683" s="1355"/>
      <c r="B43683" s="1355"/>
      <c r="C43683" s="1433"/>
      <c r="E43683" s="1433"/>
      <c r="K43683" s="1433"/>
      <c r="L43683" s="1334"/>
    </row>
    <row r="43684" spans="1:12" ht="24" customHeight="1">
      <c r="A43684" s="1355"/>
      <c r="B43684" s="1355"/>
      <c r="C43684" s="1433"/>
      <c r="E43684" s="1433"/>
      <c r="K43684" s="1433"/>
      <c r="L43684" s="1334"/>
    </row>
    <row r="43685" spans="1:12" ht="24" customHeight="1">
      <c r="A43685" s="1355"/>
      <c r="B43685" s="1355"/>
      <c r="C43685" s="1433"/>
      <c r="E43685" s="1433"/>
      <c r="K43685" s="1433"/>
      <c r="L43685" s="1334"/>
    </row>
    <row r="43686" spans="1:12" ht="24" customHeight="1">
      <c r="A43686" s="1355"/>
      <c r="B43686" s="1355"/>
      <c r="C43686" s="1433"/>
      <c r="E43686" s="1433"/>
      <c r="K43686" s="1433"/>
      <c r="L43686" s="1334"/>
    </row>
    <row r="43687" spans="1:12" ht="24" customHeight="1">
      <c r="A43687" s="1355"/>
      <c r="B43687" s="1355"/>
      <c r="C43687" s="1433"/>
      <c r="E43687" s="1433"/>
      <c r="K43687" s="1433"/>
      <c r="L43687" s="1334"/>
    </row>
    <row r="43688" spans="1:12" ht="24" customHeight="1">
      <c r="A43688" s="1355"/>
      <c r="B43688" s="1355"/>
      <c r="C43688" s="1433"/>
      <c r="E43688" s="1433"/>
      <c r="K43688" s="1433"/>
      <c r="L43688" s="1334"/>
    </row>
    <row r="43689" spans="1:12" ht="24" customHeight="1">
      <c r="A43689" s="1355"/>
      <c r="B43689" s="1355"/>
      <c r="C43689" s="1433"/>
      <c r="E43689" s="1433"/>
      <c r="K43689" s="1433"/>
      <c r="L43689" s="1334"/>
    </row>
    <row r="43690" spans="1:12" ht="24" customHeight="1">
      <c r="A43690" s="1355"/>
      <c r="B43690" s="1355"/>
      <c r="C43690" s="1433"/>
      <c r="E43690" s="1433"/>
      <c r="K43690" s="1433"/>
      <c r="L43690" s="1334"/>
    </row>
    <row r="43691" spans="1:12" ht="24" customHeight="1">
      <c r="A43691" s="1355"/>
      <c r="B43691" s="1355"/>
      <c r="C43691" s="1433"/>
      <c r="E43691" s="1433"/>
      <c r="K43691" s="1433"/>
      <c r="L43691" s="1334"/>
    </row>
    <row r="43692" spans="1:12" ht="24" customHeight="1">
      <c r="A43692" s="1355"/>
      <c r="B43692" s="1355"/>
      <c r="C43692" s="1433"/>
      <c r="E43692" s="1433"/>
      <c r="K43692" s="1433"/>
      <c r="L43692" s="1334"/>
    </row>
    <row r="43693" spans="1:12" ht="24" customHeight="1">
      <c r="A43693" s="1355"/>
      <c r="B43693" s="1355"/>
      <c r="C43693" s="1433"/>
      <c r="E43693" s="1433"/>
      <c r="K43693" s="1433"/>
      <c r="L43693" s="1334"/>
    </row>
    <row r="43694" spans="1:12" ht="24" customHeight="1">
      <c r="A43694" s="1355"/>
      <c r="B43694" s="1355"/>
      <c r="C43694" s="1433"/>
      <c r="E43694" s="1433"/>
      <c r="K43694" s="1433"/>
      <c r="L43694" s="1334"/>
    </row>
    <row r="43695" spans="1:12" ht="24" customHeight="1">
      <c r="A43695" s="1355"/>
      <c r="B43695" s="1355"/>
      <c r="C43695" s="1433"/>
      <c r="E43695" s="1433"/>
      <c r="K43695" s="1433"/>
      <c r="L43695" s="1334"/>
    </row>
    <row r="43696" spans="1:12" ht="24" customHeight="1">
      <c r="A43696" s="1355"/>
      <c r="B43696" s="1355"/>
      <c r="C43696" s="1433"/>
      <c r="E43696" s="1433"/>
      <c r="K43696" s="1433"/>
      <c r="L43696" s="1334"/>
    </row>
    <row r="43697" spans="1:12" ht="24" customHeight="1">
      <c r="A43697" s="1355"/>
      <c r="B43697" s="1355"/>
      <c r="C43697" s="1433"/>
      <c r="E43697" s="1433"/>
      <c r="K43697" s="1433"/>
      <c r="L43697" s="1334"/>
    </row>
    <row r="43698" spans="1:12" ht="24" customHeight="1">
      <c r="A43698" s="1355"/>
      <c r="B43698" s="1355"/>
      <c r="C43698" s="1433"/>
      <c r="E43698" s="1433"/>
      <c r="K43698" s="1433"/>
      <c r="L43698" s="1334"/>
    </row>
    <row r="43699" spans="1:12" ht="24" customHeight="1">
      <c r="A43699" s="1355"/>
      <c r="B43699" s="1355"/>
      <c r="C43699" s="1433"/>
      <c r="E43699" s="1433"/>
      <c r="K43699" s="1433"/>
      <c r="L43699" s="1334"/>
    </row>
    <row r="43700" spans="1:12" ht="24" customHeight="1">
      <c r="A43700" s="1355"/>
      <c r="B43700" s="1355"/>
      <c r="C43700" s="1433"/>
      <c r="E43700" s="1433"/>
      <c r="K43700" s="1433"/>
      <c r="L43700" s="1334"/>
    </row>
    <row r="43701" spans="1:12" ht="24" customHeight="1">
      <c r="A43701" s="1355"/>
      <c r="B43701" s="1355"/>
      <c r="C43701" s="1433"/>
      <c r="E43701" s="1433"/>
      <c r="K43701" s="1433"/>
      <c r="L43701" s="1334"/>
    </row>
    <row r="43702" spans="1:12" ht="24" customHeight="1">
      <c r="A43702" s="1355"/>
      <c r="B43702" s="1355"/>
      <c r="C43702" s="1433"/>
      <c r="E43702" s="1433"/>
      <c r="K43702" s="1433"/>
      <c r="L43702" s="1334"/>
    </row>
    <row r="43703" spans="1:12" ht="24" customHeight="1">
      <c r="A43703" s="1355"/>
      <c r="B43703" s="1355"/>
      <c r="C43703" s="1433"/>
      <c r="E43703" s="1433"/>
      <c r="K43703" s="1433"/>
      <c r="L43703" s="1334"/>
    </row>
    <row r="43704" spans="1:12" ht="24" customHeight="1">
      <c r="A43704" s="1355"/>
      <c r="B43704" s="1355"/>
      <c r="C43704" s="1433"/>
      <c r="E43704" s="1433"/>
      <c r="K43704" s="1433"/>
      <c r="L43704" s="1334"/>
    </row>
    <row r="43705" spans="1:12" ht="24" customHeight="1">
      <c r="A43705" s="1355"/>
      <c r="B43705" s="1355"/>
      <c r="C43705" s="1433"/>
      <c r="E43705" s="1433"/>
      <c r="K43705" s="1433"/>
      <c r="L43705" s="1334"/>
    </row>
    <row r="43706" spans="1:12" ht="24" customHeight="1">
      <c r="A43706" s="1355"/>
      <c r="B43706" s="1355"/>
      <c r="C43706" s="1433"/>
      <c r="E43706" s="1433"/>
      <c r="K43706" s="1433"/>
      <c r="L43706" s="1334"/>
    </row>
    <row r="43707" spans="1:12" ht="24" customHeight="1">
      <c r="A43707" s="1355"/>
      <c r="B43707" s="1355"/>
      <c r="C43707" s="1433"/>
      <c r="E43707" s="1433"/>
      <c r="K43707" s="1433"/>
      <c r="L43707" s="1334"/>
    </row>
    <row r="43708" spans="1:12" ht="24" customHeight="1">
      <c r="A43708" s="1355"/>
      <c r="B43708" s="1355"/>
      <c r="C43708" s="1433"/>
      <c r="E43708" s="1433"/>
      <c r="K43708" s="1433"/>
      <c r="L43708" s="1334"/>
    </row>
    <row r="43709" spans="1:12" ht="24" customHeight="1">
      <c r="A43709" s="1355"/>
      <c r="B43709" s="1355"/>
      <c r="C43709" s="1433"/>
      <c r="E43709" s="1433"/>
      <c r="K43709" s="1433"/>
      <c r="L43709" s="1334"/>
    </row>
    <row r="43710" spans="1:12" ht="24" customHeight="1">
      <c r="A43710" s="1355"/>
      <c r="B43710" s="1355"/>
      <c r="C43710" s="1433"/>
      <c r="E43710" s="1433"/>
      <c r="K43710" s="1433"/>
      <c r="L43710" s="1334"/>
    </row>
    <row r="43711" spans="1:12" ht="24" customHeight="1">
      <c r="A43711" s="1355"/>
      <c r="B43711" s="1355"/>
      <c r="C43711" s="1433"/>
      <c r="E43711" s="1433"/>
      <c r="K43711" s="1433"/>
      <c r="L43711" s="1334"/>
    </row>
    <row r="43712" spans="1:12" ht="24" customHeight="1">
      <c r="A43712" s="1355"/>
      <c r="B43712" s="1355"/>
      <c r="C43712" s="1433"/>
      <c r="E43712" s="1433"/>
      <c r="K43712" s="1433"/>
      <c r="L43712" s="1334"/>
    </row>
    <row r="43713" spans="1:12" ht="24" customHeight="1">
      <c r="A43713" s="1355"/>
      <c r="B43713" s="1355"/>
      <c r="C43713" s="1433"/>
      <c r="E43713" s="1433"/>
      <c r="K43713" s="1433"/>
      <c r="L43713" s="1334"/>
    </row>
    <row r="43714" spans="1:12" ht="24" customHeight="1">
      <c r="A43714" s="1355"/>
      <c r="B43714" s="1355"/>
      <c r="C43714" s="1433"/>
      <c r="E43714" s="1433"/>
      <c r="K43714" s="1433"/>
      <c r="L43714" s="1334"/>
    </row>
    <row r="43715" spans="1:12" ht="24" customHeight="1">
      <c r="A43715" s="1355"/>
      <c r="B43715" s="1355"/>
      <c r="C43715" s="1433"/>
      <c r="E43715" s="1433"/>
      <c r="K43715" s="1433"/>
      <c r="L43715" s="1334"/>
    </row>
    <row r="43716" spans="1:12" ht="24" customHeight="1">
      <c r="A43716" s="1355"/>
      <c r="B43716" s="1355"/>
      <c r="C43716" s="1433"/>
      <c r="E43716" s="1433"/>
      <c r="K43716" s="1433"/>
      <c r="L43716" s="1334"/>
    </row>
    <row r="43717" spans="1:12" ht="24" customHeight="1">
      <c r="A43717" s="1355"/>
      <c r="B43717" s="1355"/>
      <c r="C43717" s="1433"/>
      <c r="E43717" s="1433"/>
      <c r="K43717" s="1433"/>
      <c r="L43717" s="1334"/>
    </row>
    <row r="43718" spans="1:12" ht="24" customHeight="1">
      <c r="A43718" s="1355"/>
      <c r="B43718" s="1355"/>
      <c r="C43718" s="1433"/>
      <c r="E43718" s="1433"/>
      <c r="K43718" s="1433"/>
      <c r="L43718" s="1334"/>
    </row>
    <row r="43719" spans="1:12" ht="24" customHeight="1">
      <c r="A43719" s="1355"/>
      <c r="B43719" s="1355"/>
      <c r="C43719" s="1433"/>
      <c r="E43719" s="1433"/>
      <c r="K43719" s="1433"/>
      <c r="L43719" s="1334"/>
    </row>
    <row r="43720" spans="1:12" ht="24" customHeight="1">
      <c r="A43720" s="1355"/>
      <c r="B43720" s="1355"/>
      <c r="C43720" s="1433"/>
      <c r="E43720" s="1433"/>
      <c r="K43720" s="1433"/>
      <c r="L43720" s="1334"/>
    </row>
    <row r="43721" spans="1:12" ht="24" customHeight="1">
      <c r="A43721" s="1355"/>
      <c r="B43721" s="1355"/>
      <c r="C43721" s="1433"/>
      <c r="E43721" s="1433"/>
      <c r="K43721" s="1433"/>
      <c r="L43721" s="1334"/>
    </row>
    <row r="43722" spans="1:12" ht="24" customHeight="1">
      <c r="A43722" s="1355"/>
      <c r="B43722" s="1355"/>
      <c r="C43722" s="1433"/>
      <c r="E43722" s="1433"/>
      <c r="K43722" s="1433"/>
      <c r="L43722" s="1334"/>
    </row>
    <row r="43723" spans="1:12" ht="24" customHeight="1">
      <c r="A43723" s="1355"/>
      <c r="B43723" s="1355"/>
      <c r="C43723" s="1433"/>
      <c r="E43723" s="1433"/>
      <c r="K43723" s="1433"/>
      <c r="L43723" s="1334"/>
    </row>
    <row r="43724" spans="1:12" ht="24" customHeight="1">
      <c r="A43724" s="1355"/>
      <c r="B43724" s="1355"/>
      <c r="C43724" s="1433"/>
      <c r="E43724" s="1433"/>
      <c r="K43724" s="1433"/>
      <c r="L43724" s="1334"/>
    </row>
    <row r="43725" spans="1:12" ht="24" customHeight="1">
      <c r="A43725" s="1355"/>
      <c r="B43725" s="1355"/>
      <c r="C43725" s="1433"/>
      <c r="E43725" s="1433"/>
      <c r="K43725" s="1433"/>
      <c r="L43725" s="1334"/>
    </row>
    <row r="43726" spans="1:12" ht="24" customHeight="1">
      <c r="A43726" s="1355"/>
      <c r="B43726" s="1355"/>
      <c r="C43726" s="1433"/>
      <c r="E43726" s="1433"/>
      <c r="K43726" s="1433"/>
      <c r="L43726" s="1334"/>
    </row>
    <row r="43727" spans="1:12" ht="24" customHeight="1">
      <c r="A43727" s="1355"/>
      <c r="B43727" s="1355"/>
      <c r="C43727" s="1433"/>
      <c r="E43727" s="1433"/>
      <c r="K43727" s="1433"/>
      <c r="L43727" s="1334"/>
    </row>
    <row r="43728" spans="1:12" ht="24" customHeight="1">
      <c r="A43728" s="1355"/>
      <c r="B43728" s="1355"/>
      <c r="C43728" s="1433"/>
      <c r="E43728" s="1433"/>
      <c r="K43728" s="1433"/>
      <c r="L43728" s="1334"/>
    </row>
    <row r="43729" spans="1:12" ht="24" customHeight="1">
      <c r="A43729" s="1355"/>
      <c r="B43729" s="1355"/>
      <c r="C43729" s="1433"/>
      <c r="E43729" s="1433"/>
      <c r="K43729" s="1433"/>
      <c r="L43729" s="1334"/>
    </row>
    <row r="43730" spans="1:12" ht="24" customHeight="1">
      <c r="A43730" s="1355"/>
      <c r="B43730" s="1355"/>
      <c r="C43730" s="1433"/>
      <c r="E43730" s="1433"/>
      <c r="K43730" s="1433"/>
      <c r="L43730" s="1334"/>
    </row>
    <row r="43731" spans="1:12" ht="24" customHeight="1">
      <c r="A43731" s="1355"/>
      <c r="B43731" s="1355"/>
      <c r="C43731" s="1433"/>
      <c r="E43731" s="1433"/>
      <c r="K43731" s="1433"/>
      <c r="L43731" s="1334"/>
    </row>
    <row r="43732" spans="1:12" ht="24" customHeight="1">
      <c r="A43732" s="1355"/>
      <c r="B43732" s="1355"/>
      <c r="C43732" s="1433"/>
      <c r="E43732" s="1433"/>
      <c r="K43732" s="1433"/>
      <c r="L43732" s="1334"/>
    </row>
    <row r="43733" spans="1:12" ht="24" customHeight="1">
      <c r="A43733" s="1355"/>
      <c r="B43733" s="1355"/>
      <c r="C43733" s="1433"/>
      <c r="E43733" s="1433"/>
      <c r="K43733" s="1433"/>
      <c r="L43733" s="1334"/>
    </row>
    <row r="43734" spans="1:12" ht="24" customHeight="1">
      <c r="A43734" s="1355"/>
      <c r="B43734" s="1355"/>
      <c r="C43734" s="1433"/>
      <c r="E43734" s="1433"/>
      <c r="K43734" s="1433"/>
      <c r="L43734" s="1334"/>
    </row>
    <row r="43735" spans="1:12" ht="24" customHeight="1">
      <c r="A43735" s="1355"/>
      <c r="B43735" s="1355"/>
      <c r="C43735" s="1433"/>
      <c r="E43735" s="1433"/>
      <c r="K43735" s="1433"/>
      <c r="L43735" s="1334"/>
    </row>
    <row r="43736" spans="1:12" ht="24" customHeight="1">
      <c r="A43736" s="1355"/>
      <c r="B43736" s="1355"/>
      <c r="C43736" s="1433"/>
      <c r="E43736" s="1433"/>
      <c r="K43736" s="1433"/>
      <c r="L43736" s="1334"/>
    </row>
    <row r="43737" spans="1:12" ht="24" customHeight="1">
      <c r="A43737" s="1355"/>
      <c r="B43737" s="1355"/>
      <c r="C43737" s="1433"/>
      <c r="E43737" s="1433"/>
      <c r="K43737" s="1433"/>
      <c r="L43737" s="1334"/>
    </row>
    <row r="43738" spans="1:12" ht="24" customHeight="1">
      <c r="A43738" s="1355"/>
      <c r="B43738" s="1355"/>
      <c r="C43738" s="1433"/>
      <c r="E43738" s="1433"/>
      <c r="K43738" s="1433"/>
      <c r="L43738" s="1334"/>
    </row>
    <row r="43739" spans="1:12" ht="24" customHeight="1">
      <c r="A43739" s="1355"/>
      <c r="B43739" s="1355"/>
      <c r="C43739" s="1433"/>
      <c r="E43739" s="1433"/>
      <c r="K43739" s="1433"/>
      <c r="L43739" s="1334"/>
    </row>
    <row r="43740" spans="1:12" ht="24" customHeight="1">
      <c r="A43740" s="1355"/>
      <c r="B43740" s="1355"/>
      <c r="C43740" s="1433"/>
      <c r="E43740" s="1433"/>
      <c r="K43740" s="1433"/>
      <c r="L43740" s="1334"/>
    </row>
    <row r="43741" spans="1:12" ht="24" customHeight="1">
      <c r="A43741" s="1355"/>
      <c r="B43741" s="1355"/>
      <c r="C43741" s="1433"/>
      <c r="E43741" s="1433"/>
      <c r="K43741" s="1433"/>
      <c r="L43741" s="1334"/>
    </row>
    <row r="43742" spans="1:12" ht="24" customHeight="1">
      <c r="A43742" s="1355"/>
      <c r="B43742" s="1355"/>
      <c r="C43742" s="1433"/>
      <c r="E43742" s="1433"/>
      <c r="K43742" s="1433"/>
      <c r="L43742" s="1334"/>
    </row>
    <row r="43743" spans="1:12" ht="24" customHeight="1">
      <c r="A43743" s="1355"/>
      <c r="B43743" s="1355"/>
      <c r="C43743" s="1433"/>
      <c r="E43743" s="1433"/>
      <c r="K43743" s="1433"/>
      <c r="L43743" s="1334"/>
    </row>
    <row r="43744" spans="1:12" ht="24" customHeight="1">
      <c r="A43744" s="1355"/>
      <c r="B43744" s="1355"/>
      <c r="C43744" s="1433"/>
      <c r="E43744" s="1433"/>
      <c r="K43744" s="1433"/>
      <c r="L43744" s="1334"/>
    </row>
    <row r="43745" spans="1:12" ht="24" customHeight="1">
      <c r="A43745" s="1355"/>
      <c r="B43745" s="1355"/>
      <c r="C43745" s="1433"/>
      <c r="E43745" s="1433"/>
      <c r="K43745" s="1433"/>
      <c r="L43745" s="1334"/>
    </row>
    <row r="43746" spans="1:12" ht="24" customHeight="1">
      <c r="A43746" s="1355"/>
      <c r="B43746" s="1355"/>
      <c r="C43746" s="1433"/>
      <c r="E43746" s="1433"/>
      <c r="K43746" s="1433"/>
      <c r="L43746" s="1334"/>
    </row>
    <row r="43747" spans="1:12" ht="24" customHeight="1">
      <c r="A43747" s="1355"/>
      <c r="B43747" s="1355"/>
      <c r="C43747" s="1433"/>
      <c r="E43747" s="1433"/>
      <c r="K43747" s="1433"/>
      <c r="L43747" s="1334"/>
    </row>
    <row r="43748" spans="1:12" ht="24" customHeight="1">
      <c r="A43748" s="1355"/>
      <c r="B43748" s="1355"/>
      <c r="C43748" s="1433"/>
      <c r="E43748" s="1433"/>
      <c r="K43748" s="1433"/>
      <c r="L43748" s="1334"/>
    </row>
    <row r="43749" spans="1:12" ht="24" customHeight="1">
      <c r="A43749" s="1355"/>
      <c r="B43749" s="1355"/>
      <c r="C43749" s="1433"/>
      <c r="E43749" s="1433"/>
      <c r="K43749" s="1433"/>
      <c r="L43749" s="1334"/>
    </row>
    <row r="43750" spans="1:12" ht="24" customHeight="1">
      <c r="A43750" s="1355"/>
      <c r="B43750" s="1355"/>
      <c r="C43750" s="1433"/>
      <c r="E43750" s="1433"/>
      <c r="K43750" s="1433"/>
      <c r="L43750" s="1334"/>
    </row>
    <row r="43751" spans="1:12" ht="24" customHeight="1">
      <c r="A43751" s="1355"/>
      <c r="B43751" s="1355"/>
      <c r="C43751" s="1433"/>
      <c r="E43751" s="1433"/>
      <c r="K43751" s="1433"/>
      <c r="L43751" s="1334"/>
    </row>
    <row r="43752" spans="1:12" ht="24" customHeight="1">
      <c r="A43752" s="1355"/>
      <c r="B43752" s="1355"/>
      <c r="C43752" s="1433"/>
      <c r="E43752" s="1433"/>
      <c r="K43752" s="1433"/>
      <c r="L43752" s="1334"/>
    </row>
    <row r="43753" spans="1:12" ht="24" customHeight="1">
      <c r="A43753" s="1355"/>
      <c r="B43753" s="1355"/>
      <c r="C43753" s="1433"/>
      <c r="E43753" s="1433"/>
      <c r="K43753" s="1433"/>
      <c r="L43753" s="1334"/>
    </row>
    <row r="43754" spans="1:12" ht="24" customHeight="1">
      <c r="A43754" s="1355"/>
      <c r="B43754" s="1355"/>
      <c r="C43754" s="1433"/>
      <c r="E43754" s="1433"/>
      <c r="K43754" s="1433"/>
      <c r="L43754" s="1334"/>
    </row>
    <row r="43755" spans="1:12" ht="24" customHeight="1">
      <c r="A43755" s="1355"/>
      <c r="B43755" s="1355"/>
      <c r="C43755" s="1433"/>
      <c r="E43755" s="1433"/>
      <c r="K43755" s="1433"/>
      <c r="L43755" s="1334"/>
    </row>
    <row r="43756" spans="1:12" ht="24" customHeight="1">
      <c r="A43756" s="1355"/>
      <c r="B43756" s="1355"/>
      <c r="C43756" s="1433"/>
      <c r="E43756" s="1433"/>
      <c r="K43756" s="1433"/>
      <c r="L43756" s="1334"/>
    </row>
    <row r="43757" spans="1:12" ht="24" customHeight="1">
      <c r="A43757" s="1355"/>
      <c r="B43757" s="1355"/>
      <c r="C43757" s="1433"/>
      <c r="E43757" s="1433"/>
      <c r="K43757" s="1433"/>
      <c r="L43757" s="1334"/>
    </row>
    <row r="43758" spans="1:12" ht="24" customHeight="1">
      <c r="A43758" s="1355"/>
      <c r="B43758" s="1355"/>
      <c r="C43758" s="1433"/>
      <c r="E43758" s="1433"/>
      <c r="K43758" s="1433"/>
      <c r="L43758" s="1334"/>
    </row>
    <row r="43759" spans="1:12" ht="24" customHeight="1">
      <c r="A43759" s="1355"/>
      <c r="B43759" s="1355"/>
      <c r="C43759" s="1433"/>
      <c r="E43759" s="1433"/>
      <c r="K43759" s="1433"/>
      <c r="L43759" s="1334"/>
    </row>
    <row r="43760" spans="1:12" ht="24" customHeight="1">
      <c r="A43760" s="1355"/>
      <c r="B43760" s="1355"/>
      <c r="C43760" s="1433"/>
      <c r="E43760" s="1433"/>
      <c r="K43760" s="1433"/>
      <c r="L43760" s="1334"/>
    </row>
    <row r="43761" spans="1:12" ht="24" customHeight="1">
      <c r="A43761" s="1355"/>
      <c r="B43761" s="1355"/>
      <c r="C43761" s="1433"/>
      <c r="E43761" s="1433"/>
      <c r="K43761" s="1433"/>
      <c r="L43761" s="1334"/>
    </row>
    <row r="43762" spans="1:12" ht="24" customHeight="1">
      <c r="A43762" s="1355"/>
      <c r="B43762" s="1355"/>
      <c r="C43762" s="1433"/>
      <c r="E43762" s="1433"/>
      <c r="K43762" s="1433"/>
      <c r="L43762" s="1334"/>
    </row>
    <row r="43763" spans="1:12" ht="24" customHeight="1">
      <c r="A43763" s="1355"/>
      <c r="B43763" s="1355"/>
      <c r="C43763" s="1433"/>
      <c r="E43763" s="1433"/>
      <c r="K43763" s="1433"/>
      <c r="L43763" s="1334"/>
    </row>
    <row r="43764" spans="1:12" ht="24" customHeight="1">
      <c r="A43764" s="1355"/>
      <c r="B43764" s="1355"/>
      <c r="C43764" s="1433"/>
      <c r="E43764" s="1433"/>
      <c r="K43764" s="1433"/>
      <c r="L43764" s="1334"/>
    </row>
    <row r="43765" spans="1:12" ht="24" customHeight="1">
      <c r="A43765" s="1355"/>
      <c r="B43765" s="1355"/>
      <c r="C43765" s="1433"/>
      <c r="E43765" s="1433"/>
      <c r="K43765" s="1433"/>
      <c r="L43765" s="1334"/>
    </row>
    <row r="43766" spans="1:12" ht="24" customHeight="1">
      <c r="A43766" s="1355"/>
      <c r="B43766" s="1355"/>
      <c r="C43766" s="1433"/>
      <c r="E43766" s="1433"/>
      <c r="K43766" s="1433"/>
      <c r="L43766" s="1334"/>
    </row>
    <row r="43767" spans="1:12" ht="24" customHeight="1">
      <c r="A43767" s="1355"/>
      <c r="B43767" s="1355"/>
      <c r="C43767" s="1433"/>
      <c r="E43767" s="1433"/>
      <c r="K43767" s="1433"/>
      <c r="L43767" s="1334"/>
    </row>
    <row r="43768" spans="1:12" ht="24" customHeight="1">
      <c r="A43768" s="1355"/>
      <c r="B43768" s="1355"/>
      <c r="C43768" s="1433"/>
      <c r="E43768" s="1433"/>
      <c r="K43768" s="1433"/>
      <c r="L43768" s="1334"/>
    </row>
    <row r="43769" spans="1:12" ht="24" customHeight="1">
      <c r="A43769" s="1355"/>
      <c r="B43769" s="1355"/>
      <c r="C43769" s="1433"/>
      <c r="E43769" s="1433"/>
      <c r="K43769" s="1433"/>
      <c r="L43769" s="1334"/>
    </row>
    <row r="43770" spans="1:12" ht="24" customHeight="1">
      <c r="A43770" s="1355"/>
      <c r="B43770" s="1355"/>
      <c r="C43770" s="1433"/>
      <c r="E43770" s="1433"/>
      <c r="K43770" s="1433"/>
      <c r="L43770" s="1334"/>
    </row>
    <row r="43771" spans="1:12" ht="24" customHeight="1">
      <c r="A43771" s="1355"/>
      <c r="B43771" s="1355"/>
      <c r="C43771" s="1433"/>
      <c r="E43771" s="1433"/>
      <c r="K43771" s="1433"/>
      <c r="L43771" s="1334"/>
    </row>
    <row r="43772" spans="1:12" ht="24" customHeight="1">
      <c r="A43772" s="1355"/>
      <c r="B43772" s="1355"/>
      <c r="C43772" s="1433"/>
      <c r="E43772" s="1433"/>
      <c r="K43772" s="1433"/>
      <c r="L43772" s="1334"/>
    </row>
    <row r="43773" spans="1:12" ht="24" customHeight="1">
      <c r="A43773" s="1355"/>
      <c r="B43773" s="1355"/>
      <c r="C43773" s="1433"/>
      <c r="E43773" s="1433"/>
      <c r="K43773" s="1433"/>
      <c r="L43773" s="1334"/>
    </row>
    <row r="43774" spans="1:12" ht="24" customHeight="1">
      <c r="A43774" s="1355"/>
      <c r="B43774" s="1355"/>
      <c r="C43774" s="1433"/>
      <c r="E43774" s="1433"/>
      <c r="K43774" s="1433"/>
      <c r="L43774" s="1334"/>
    </row>
    <row r="43775" spans="1:12" ht="24" customHeight="1">
      <c r="A43775" s="1355"/>
      <c r="B43775" s="1355"/>
      <c r="C43775" s="1433"/>
      <c r="E43775" s="1433"/>
      <c r="K43775" s="1433"/>
      <c r="L43775" s="1334"/>
    </row>
    <row r="43776" spans="1:12" ht="24" customHeight="1">
      <c r="A43776" s="1355"/>
      <c r="B43776" s="1355"/>
      <c r="C43776" s="1433"/>
      <c r="E43776" s="1433"/>
      <c r="K43776" s="1433"/>
      <c r="L43776" s="1334"/>
    </row>
    <row r="43777" spans="1:12" ht="24" customHeight="1">
      <c r="A43777" s="1355"/>
      <c r="B43777" s="1355"/>
      <c r="C43777" s="1433"/>
      <c r="E43777" s="1433"/>
      <c r="K43777" s="1433"/>
      <c r="L43777" s="1334"/>
    </row>
    <row r="43778" spans="1:12" ht="24" customHeight="1">
      <c r="A43778" s="1355"/>
      <c r="B43778" s="1355"/>
      <c r="C43778" s="1433"/>
      <c r="E43778" s="1433"/>
      <c r="K43778" s="1433"/>
      <c r="L43778" s="1334"/>
    </row>
    <row r="43779" spans="1:12" ht="24" customHeight="1">
      <c r="A43779" s="1355"/>
      <c r="B43779" s="1355"/>
      <c r="C43779" s="1433"/>
      <c r="E43779" s="1433"/>
      <c r="K43779" s="1433"/>
      <c r="L43779" s="1334"/>
    </row>
    <row r="43780" spans="1:12" ht="24" customHeight="1">
      <c r="A43780" s="1355"/>
      <c r="B43780" s="1355"/>
      <c r="C43780" s="1433"/>
      <c r="E43780" s="1433"/>
      <c r="K43780" s="1433"/>
      <c r="L43780" s="1334"/>
    </row>
    <row r="43781" spans="1:12" ht="24" customHeight="1">
      <c r="A43781" s="1355"/>
      <c r="B43781" s="1355"/>
      <c r="C43781" s="1433"/>
      <c r="E43781" s="1433"/>
      <c r="K43781" s="1433"/>
      <c r="L43781" s="1334"/>
    </row>
    <row r="43782" spans="1:12" ht="24" customHeight="1">
      <c r="A43782" s="1355"/>
      <c r="B43782" s="1355"/>
      <c r="C43782" s="1433"/>
      <c r="E43782" s="1433"/>
      <c r="K43782" s="1433"/>
      <c r="L43782" s="1334"/>
    </row>
    <row r="43783" spans="1:12" ht="24" customHeight="1">
      <c r="A43783" s="1355"/>
      <c r="B43783" s="1355"/>
      <c r="C43783" s="1433"/>
      <c r="E43783" s="1433"/>
      <c r="K43783" s="1433"/>
      <c r="L43783" s="1334"/>
    </row>
    <row r="43784" spans="1:12" ht="24" customHeight="1">
      <c r="A43784" s="1355"/>
      <c r="B43784" s="1355"/>
      <c r="C43784" s="1433"/>
      <c r="E43784" s="1433"/>
      <c r="K43784" s="1433"/>
      <c r="L43784" s="1334"/>
    </row>
    <row r="43785" spans="1:12" ht="24" customHeight="1">
      <c r="A43785" s="1355"/>
      <c r="B43785" s="1355"/>
      <c r="C43785" s="1433"/>
      <c r="E43785" s="1433"/>
      <c r="K43785" s="1433"/>
      <c r="L43785" s="1334"/>
    </row>
    <row r="43786" spans="1:12" ht="24" customHeight="1">
      <c r="A43786" s="1355"/>
      <c r="B43786" s="1355"/>
      <c r="C43786" s="1433"/>
      <c r="E43786" s="1433"/>
      <c r="K43786" s="1433"/>
      <c r="L43786" s="1334"/>
    </row>
    <row r="43787" spans="1:12" ht="24" customHeight="1">
      <c r="A43787" s="1355"/>
      <c r="B43787" s="1355"/>
      <c r="C43787" s="1433"/>
      <c r="E43787" s="1433"/>
      <c r="K43787" s="1433"/>
      <c r="L43787" s="1334"/>
    </row>
    <row r="43788" spans="1:12" ht="24" customHeight="1">
      <c r="A43788" s="1355"/>
      <c r="B43788" s="1355"/>
      <c r="C43788" s="1433"/>
      <c r="E43788" s="1433"/>
      <c r="K43788" s="1433"/>
      <c r="L43788" s="1334"/>
    </row>
    <row r="43789" spans="1:12" ht="24" customHeight="1">
      <c r="A43789" s="1355"/>
      <c r="B43789" s="1355"/>
      <c r="C43789" s="1433"/>
      <c r="E43789" s="1433"/>
      <c r="K43789" s="1433"/>
      <c r="L43789" s="1334"/>
    </row>
    <row r="43790" spans="1:12" ht="24" customHeight="1">
      <c r="A43790" s="1355"/>
      <c r="B43790" s="1355"/>
      <c r="C43790" s="1433"/>
      <c r="E43790" s="1433"/>
      <c r="K43790" s="1433"/>
      <c r="L43790" s="1334"/>
    </row>
    <row r="43791" spans="1:12" ht="24" customHeight="1">
      <c r="A43791" s="1355"/>
      <c r="B43791" s="1355"/>
      <c r="C43791" s="1433"/>
      <c r="E43791" s="1433"/>
      <c r="K43791" s="1433"/>
      <c r="L43791" s="1334"/>
    </row>
    <row r="43792" spans="1:12" ht="24" customHeight="1">
      <c r="A43792" s="1355"/>
      <c r="B43792" s="1355"/>
      <c r="C43792" s="1433"/>
      <c r="E43792" s="1433"/>
      <c r="K43792" s="1433"/>
      <c r="L43792" s="1334"/>
    </row>
    <row r="43793" spans="1:12" ht="24" customHeight="1">
      <c r="A43793" s="1355"/>
      <c r="B43793" s="1355"/>
      <c r="C43793" s="1433"/>
      <c r="E43793" s="1433"/>
      <c r="K43793" s="1433"/>
      <c r="L43793" s="1334"/>
    </row>
    <row r="43794" spans="1:12" ht="24" customHeight="1">
      <c r="A43794" s="1355"/>
      <c r="B43794" s="1355"/>
      <c r="C43794" s="1433"/>
      <c r="E43794" s="1433"/>
      <c r="K43794" s="1433"/>
      <c r="L43794" s="1334"/>
    </row>
    <row r="43795" spans="1:12" ht="24" customHeight="1">
      <c r="A43795" s="1355"/>
      <c r="B43795" s="1355"/>
      <c r="C43795" s="1433"/>
      <c r="E43795" s="1433"/>
      <c r="K43795" s="1433"/>
      <c r="L43795" s="1334"/>
    </row>
    <row r="43796" spans="1:12" ht="24" customHeight="1">
      <c r="A43796" s="1355"/>
      <c r="B43796" s="1355"/>
      <c r="C43796" s="1433"/>
      <c r="E43796" s="1433"/>
      <c r="K43796" s="1433"/>
      <c r="L43796" s="1334"/>
    </row>
    <row r="43797" spans="1:12" ht="24" customHeight="1">
      <c r="A43797" s="1355"/>
      <c r="B43797" s="1355"/>
      <c r="C43797" s="1433"/>
      <c r="E43797" s="1433"/>
      <c r="K43797" s="1433"/>
      <c r="L43797" s="1334"/>
    </row>
    <row r="43798" spans="1:12" ht="24" customHeight="1">
      <c r="A43798" s="1355"/>
      <c r="B43798" s="1355"/>
      <c r="C43798" s="1433"/>
      <c r="E43798" s="1433"/>
      <c r="K43798" s="1433"/>
      <c r="L43798" s="1334"/>
    </row>
    <row r="43799" spans="1:12" ht="24" customHeight="1">
      <c r="A43799" s="1355"/>
      <c r="B43799" s="1355"/>
      <c r="C43799" s="1433"/>
      <c r="E43799" s="1433"/>
      <c r="K43799" s="1433"/>
      <c r="L43799" s="1334"/>
    </row>
    <row r="43800" spans="1:12" ht="24" customHeight="1">
      <c r="A43800" s="1355"/>
      <c r="B43800" s="1355"/>
      <c r="C43800" s="1433"/>
      <c r="E43800" s="1433"/>
      <c r="K43800" s="1433"/>
      <c r="L43800" s="1334"/>
    </row>
    <row r="43801" spans="1:12" ht="24" customHeight="1">
      <c r="A43801" s="1355"/>
      <c r="B43801" s="1355"/>
      <c r="C43801" s="1433"/>
      <c r="E43801" s="1433"/>
      <c r="K43801" s="1433"/>
      <c r="L43801" s="1334"/>
    </row>
    <row r="43802" spans="1:12" ht="24" customHeight="1">
      <c r="A43802" s="1355"/>
      <c r="B43802" s="1355"/>
      <c r="C43802" s="1433"/>
      <c r="E43802" s="1433"/>
      <c r="K43802" s="1433"/>
      <c r="L43802" s="1334"/>
    </row>
    <row r="43803" spans="1:12" ht="24" customHeight="1">
      <c r="A43803" s="1355"/>
      <c r="B43803" s="1355"/>
      <c r="C43803" s="1433"/>
      <c r="E43803" s="1433"/>
      <c r="K43803" s="1433"/>
      <c r="L43803" s="1334"/>
    </row>
    <row r="43804" spans="1:12" ht="24" customHeight="1">
      <c r="A43804" s="1355"/>
      <c r="B43804" s="1355"/>
      <c r="C43804" s="1433"/>
      <c r="E43804" s="1433"/>
      <c r="K43804" s="1433"/>
      <c r="L43804" s="1334"/>
    </row>
    <row r="43805" spans="1:12" ht="24" customHeight="1">
      <c r="A43805" s="1355"/>
      <c r="B43805" s="1355"/>
      <c r="C43805" s="1433"/>
      <c r="E43805" s="1433"/>
      <c r="K43805" s="1433"/>
      <c r="L43805" s="1334"/>
    </row>
    <row r="43806" spans="1:12" ht="24" customHeight="1">
      <c r="A43806" s="1355"/>
      <c r="B43806" s="1355"/>
      <c r="C43806" s="1433"/>
      <c r="E43806" s="1433"/>
      <c r="K43806" s="1433"/>
      <c r="L43806" s="1334"/>
    </row>
    <row r="43807" spans="1:12" ht="24" customHeight="1">
      <c r="A43807" s="1355"/>
      <c r="B43807" s="1355"/>
      <c r="C43807" s="1433"/>
      <c r="E43807" s="1433"/>
      <c r="K43807" s="1433"/>
      <c r="L43807" s="1334"/>
    </row>
    <row r="43808" spans="1:12" ht="24" customHeight="1">
      <c r="A43808" s="1355"/>
      <c r="B43808" s="1355"/>
      <c r="C43808" s="1433"/>
      <c r="E43808" s="1433"/>
      <c r="K43808" s="1433"/>
      <c r="L43808" s="1334"/>
    </row>
    <row r="43809" spans="1:12" ht="24" customHeight="1">
      <c r="A43809" s="1355"/>
      <c r="B43809" s="1355"/>
      <c r="C43809" s="1433"/>
      <c r="E43809" s="1433"/>
      <c r="K43809" s="1433"/>
      <c r="L43809" s="1334"/>
    </row>
    <row r="43810" spans="1:12" ht="24" customHeight="1">
      <c r="A43810" s="1355"/>
      <c r="B43810" s="1355"/>
      <c r="C43810" s="1433"/>
      <c r="E43810" s="1433"/>
      <c r="K43810" s="1433"/>
      <c r="L43810" s="1334"/>
    </row>
    <row r="43811" spans="1:12" ht="24" customHeight="1">
      <c r="A43811" s="1355"/>
      <c r="B43811" s="1355"/>
      <c r="C43811" s="1433"/>
      <c r="E43811" s="1433"/>
      <c r="K43811" s="1433"/>
      <c r="L43811" s="1334"/>
    </row>
    <row r="43812" spans="1:12" ht="24" customHeight="1">
      <c r="A43812" s="1355"/>
      <c r="B43812" s="1355"/>
      <c r="C43812" s="1433"/>
      <c r="E43812" s="1433"/>
      <c r="K43812" s="1433"/>
      <c r="L43812" s="1334"/>
    </row>
    <row r="43813" spans="1:12" ht="24" customHeight="1">
      <c r="A43813" s="1355"/>
      <c r="B43813" s="1355"/>
      <c r="C43813" s="1433"/>
      <c r="E43813" s="1433"/>
      <c r="K43813" s="1433"/>
      <c r="L43813" s="1334"/>
    </row>
    <row r="43814" spans="1:12" ht="24" customHeight="1">
      <c r="A43814" s="1355"/>
      <c r="B43814" s="1355"/>
      <c r="C43814" s="1433"/>
      <c r="E43814" s="1433"/>
      <c r="K43814" s="1433"/>
      <c r="L43814" s="1334"/>
    </row>
    <row r="43815" spans="1:12" ht="24" customHeight="1">
      <c r="A43815" s="1355"/>
      <c r="B43815" s="1355"/>
      <c r="C43815" s="1433"/>
      <c r="E43815" s="1433"/>
      <c r="K43815" s="1433"/>
      <c r="L43815" s="1334"/>
    </row>
    <row r="43816" spans="1:12" ht="24" customHeight="1">
      <c r="A43816" s="1355"/>
      <c r="B43816" s="1355"/>
      <c r="C43816" s="1433"/>
      <c r="E43816" s="1433"/>
      <c r="K43816" s="1433"/>
      <c r="L43816" s="1334"/>
    </row>
    <row r="43817" spans="1:12" ht="24" customHeight="1">
      <c r="A43817" s="1355"/>
      <c r="B43817" s="1355"/>
      <c r="C43817" s="1433"/>
      <c r="E43817" s="1433"/>
      <c r="K43817" s="1433"/>
      <c r="L43817" s="1334"/>
    </row>
    <row r="43818" spans="1:12" ht="24" customHeight="1">
      <c r="A43818" s="1355"/>
      <c r="B43818" s="1355"/>
      <c r="C43818" s="1433"/>
      <c r="E43818" s="1433"/>
      <c r="K43818" s="1433"/>
      <c r="L43818" s="1334"/>
    </row>
    <row r="43819" spans="1:12" ht="24" customHeight="1">
      <c r="A43819" s="1355"/>
      <c r="B43819" s="1355"/>
      <c r="C43819" s="1433"/>
      <c r="E43819" s="1433"/>
      <c r="K43819" s="1433"/>
      <c r="L43819" s="1334"/>
    </row>
    <row r="43820" spans="1:12" ht="24" customHeight="1">
      <c r="A43820" s="1355"/>
      <c r="B43820" s="1355"/>
      <c r="C43820" s="1433"/>
      <c r="E43820" s="1433"/>
      <c r="K43820" s="1433"/>
      <c r="L43820" s="1334"/>
    </row>
    <row r="43821" spans="1:12" ht="24" customHeight="1">
      <c r="A43821" s="1355"/>
      <c r="B43821" s="1355"/>
      <c r="C43821" s="1433"/>
      <c r="E43821" s="1433"/>
      <c r="K43821" s="1433"/>
      <c r="L43821" s="1334"/>
    </row>
    <row r="43822" spans="1:12" ht="24" customHeight="1">
      <c r="A43822" s="1355"/>
      <c r="B43822" s="1355"/>
      <c r="C43822" s="1433"/>
      <c r="E43822" s="1433"/>
      <c r="K43822" s="1433"/>
      <c r="L43822" s="1334"/>
    </row>
    <row r="43823" spans="1:12" ht="24" customHeight="1">
      <c r="A43823" s="1355"/>
      <c r="B43823" s="1355"/>
      <c r="C43823" s="1433"/>
      <c r="E43823" s="1433"/>
      <c r="K43823" s="1433"/>
      <c r="L43823" s="1334"/>
    </row>
    <row r="43824" spans="1:12" ht="24" customHeight="1">
      <c r="A43824" s="1355"/>
      <c r="B43824" s="1355"/>
      <c r="C43824" s="1433"/>
      <c r="E43824" s="1433"/>
      <c r="K43824" s="1433"/>
      <c r="L43824" s="1334"/>
    </row>
    <row r="43825" spans="1:12" ht="24" customHeight="1">
      <c r="A43825" s="1355"/>
      <c r="B43825" s="1355"/>
      <c r="C43825" s="1433"/>
      <c r="E43825" s="1433"/>
      <c r="K43825" s="1433"/>
      <c r="L43825" s="1334"/>
    </row>
    <row r="43826" spans="1:12" ht="24" customHeight="1">
      <c r="A43826" s="1355"/>
      <c r="B43826" s="1355"/>
      <c r="C43826" s="1433"/>
      <c r="E43826" s="1433"/>
      <c r="K43826" s="1433"/>
      <c r="L43826" s="1334"/>
    </row>
    <row r="43827" spans="1:12" ht="24" customHeight="1">
      <c r="A43827" s="1355"/>
      <c r="B43827" s="1355"/>
      <c r="C43827" s="1433"/>
      <c r="E43827" s="1433"/>
      <c r="K43827" s="1433"/>
      <c r="L43827" s="1334"/>
    </row>
    <row r="43828" spans="1:12" ht="24" customHeight="1">
      <c r="A43828" s="1355"/>
      <c r="B43828" s="1355"/>
      <c r="C43828" s="1433"/>
      <c r="E43828" s="1433"/>
      <c r="K43828" s="1433"/>
      <c r="L43828" s="1334"/>
    </row>
    <row r="43829" spans="1:12" ht="24" customHeight="1">
      <c r="A43829" s="1355"/>
      <c r="B43829" s="1355"/>
      <c r="C43829" s="1433"/>
      <c r="E43829" s="1433"/>
      <c r="K43829" s="1433"/>
      <c r="L43829" s="1334"/>
    </row>
    <row r="43830" spans="1:12" ht="24" customHeight="1">
      <c r="A43830" s="1355"/>
      <c r="B43830" s="1355"/>
      <c r="C43830" s="1433"/>
      <c r="E43830" s="1433"/>
      <c r="K43830" s="1433"/>
      <c r="L43830" s="1334"/>
    </row>
    <row r="43831" spans="1:12" ht="24" customHeight="1">
      <c r="A43831" s="1355"/>
      <c r="B43831" s="1355"/>
      <c r="C43831" s="1433"/>
      <c r="E43831" s="1433"/>
      <c r="K43831" s="1433"/>
      <c r="L43831" s="1334"/>
    </row>
    <row r="43832" spans="1:12" ht="24" customHeight="1">
      <c r="A43832" s="1355"/>
      <c r="B43832" s="1355"/>
      <c r="C43832" s="1433"/>
      <c r="E43832" s="1433"/>
      <c r="K43832" s="1433"/>
      <c r="L43832" s="1334"/>
    </row>
    <row r="43833" spans="1:12" ht="24" customHeight="1">
      <c r="A43833" s="1355"/>
      <c r="B43833" s="1355"/>
      <c r="C43833" s="1433"/>
      <c r="E43833" s="1433"/>
      <c r="K43833" s="1433"/>
      <c r="L43833" s="1334"/>
    </row>
    <row r="43834" spans="1:12" ht="24" customHeight="1">
      <c r="A43834" s="1355"/>
      <c r="B43834" s="1355"/>
      <c r="C43834" s="1433"/>
      <c r="E43834" s="1433"/>
      <c r="K43834" s="1433"/>
      <c r="L43834" s="1334"/>
    </row>
    <row r="43835" spans="1:12" ht="24" customHeight="1">
      <c r="A43835" s="1355"/>
      <c r="B43835" s="1355"/>
      <c r="C43835" s="1433"/>
      <c r="E43835" s="1433"/>
      <c r="K43835" s="1433"/>
      <c r="L43835" s="1334"/>
    </row>
    <row r="43836" spans="1:12" ht="24" customHeight="1">
      <c r="A43836" s="1355"/>
      <c r="B43836" s="1355"/>
      <c r="C43836" s="1433"/>
      <c r="E43836" s="1433"/>
      <c r="K43836" s="1433"/>
      <c r="L43836" s="1334"/>
    </row>
    <row r="43837" spans="1:12" ht="24" customHeight="1">
      <c r="A43837" s="1355"/>
      <c r="B43837" s="1355"/>
      <c r="C43837" s="1433"/>
      <c r="E43837" s="1433"/>
      <c r="K43837" s="1433"/>
      <c r="L43837" s="1334"/>
    </row>
    <row r="43838" spans="1:12" ht="24" customHeight="1">
      <c r="A43838" s="1355"/>
      <c r="B43838" s="1355"/>
      <c r="C43838" s="1433"/>
      <c r="E43838" s="1433"/>
      <c r="K43838" s="1433"/>
      <c r="L43838" s="1334"/>
    </row>
    <row r="43839" spans="1:12" ht="24" customHeight="1">
      <c r="A43839" s="1355"/>
      <c r="B43839" s="1355"/>
      <c r="C43839" s="1433"/>
      <c r="E43839" s="1433"/>
      <c r="K43839" s="1433"/>
      <c r="L43839" s="1334"/>
    </row>
    <row r="43840" spans="1:12" ht="24" customHeight="1">
      <c r="A43840" s="1355"/>
      <c r="B43840" s="1355"/>
      <c r="C43840" s="1433"/>
      <c r="E43840" s="1433"/>
      <c r="K43840" s="1433"/>
      <c r="L43840" s="1334"/>
    </row>
    <row r="43841" spans="1:12" ht="24" customHeight="1">
      <c r="A43841" s="1355"/>
      <c r="B43841" s="1355"/>
      <c r="C43841" s="1433"/>
      <c r="E43841" s="1433"/>
      <c r="K43841" s="1433"/>
      <c r="L43841" s="1334"/>
    </row>
    <row r="43842" spans="1:12" ht="24" customHeight="1">
      <c r="A43842" s="1355"/>
      <c r="B43842" s="1355"/>
      <c r="C43842" s="1433"/>
      <c r="E43842" s="1433"/>
      <c r="K43842" s="1433"/>
      <c r="L43842" s="1334"/>
    </row>
    <row r="43843" spans="1:12" ht="24" customHeight="1">
      <c r="A43843" s="1355"/>
      <c r="B43843" s="1355"/>
      <c r="C43843" s="1433"/>
      <c r="E43843" s="1433"/>
      <c r="K43843" s="1433"/>
      <c r="L43843" s="1334"/>
    </row>
    <row r="43844" spans="1:12" ht="24" customHeight="1">
      <c r="A43844" s="1355"/>
      <c r="B43844" s="1355"/>
      <c r="C43844" s="1433"/>
      <c r="E43844" s="1433"/>
      <c r="K43844" s="1433"/>
      <c r="L43844" s="1334"/>
    </row>
    <row r="43845" spans="1:12" ht="24" customHeight="1">
      <c r="A43845" s="1355"/>
      <c r="B43845" s="1355"/>
      <c r="C43845" s="1433"/>
      <c r="E43845" s="1433"/>
      <c r="K43845" s="1433"/>
      <c r="L43845" s="1334"/>
    </row>
    <row r="43846" spans="1:12" ht="24" customHeight="1">
      <c r="A43846" s="1355"/>
      <c r="B43846" s="1355"/>
      <c r="C43846" s="1433"/>
      <c r="E43846" s="1433"/>
      <c r="K43846" s="1433"/>
      <c r="L43846" s="1334"/>
    </row>
    <row r="43847" spans="1:12" ht="24" customHeight="1">
      <c r="A43847" s="1355"/>
      <c r="B43847" s="1355"/>
      <c r="C43847" s="1433"/>
      <c r="E43847" s="1433"/>
      <c r="K43847" s="1433"/>
      <c r="L43847" s="1334"/>
    </row>
    <row r="43848" spans="1:12" ht="24" customHeight="1">
      <c r="A43848" s="1355"/>
      <c r="B43848" s="1355"/>
      <c r="C43848" s="1433"/>
      <c r="E43848" s="1433"/>
      <c r="K43848" s="1433"/>
      <c r="L43848" s="1334"/>
    </row>
    <row r="43849" spans="1:12" ht="24" customHeight="1">
      <c r="A43849" s="1355"/>
      <c r="B43849" s="1355"/>
      <c r="C43849" s="1433"/>
      <c r="E43849" s="1433"/>
      <c r="K43849" s="1433"/>
      <c r="L43849" s="1334"/>
    </row>
    <row r="43850" spans="1:12" ht="24" customHeight="1">
      <c r="A43850" s="1355"/>
      <c r="B43850" s="1355"/>
      <c r="C43850" s="1433"/>
      <c r="E43850" s="1433"/>
      <c r="K43850" s="1433"/>
      <c r="L43850" s="1334"/>
    </row>
    <row r="43851" spans="1:12" ht="24" customHeight="1">
      <c r="A43851" s="1355"/>
      <c r="B43851" s="1355"/>
      <c r="C43851" s="1433"/>
      <c r="E43851" s="1433"/>
      <c r="K43851" s="1433"/>
      <c r="L43851" s="1334"/>
    </row>
    <row r="43852" spans="1:12" ht="24" customHeight="1">
      <c r="A43852" s="1355"/>
      <c r="B43852" s="1355"/>
      <c r="C43852" s="1433"/>
      <c r="E43852" s="1433"/>
      <c r="K43852" s="1433"/>
      <c r="L43852" s="1334"/>
    </row>
    <row r="43853" spans="1:12" ht="24" customHeight="1">
      <c r="A43853" s="1355"/>
      <c r="B43853" s="1355"/>
      <c r="C43853" s="1433"/>
      <c r="E43853" s="1433"/>
      <c r="K43853" s="1433"/>
      <c r="L43853" s="1334"/>
    </row>
    <row r="43854" spans="1:12" ht="24" customHeight="1">
      <c r="A43854" s="1355"/>
      <c r="B43854" s="1355"/>
      <c r="C43854" s="1433"/>
      <c r="E43854" s="1433"/>
      <c r="K43854" s="1433"/>
      <c r="L43854" s="1334"/>
    </row>
    <row r="43855" spans="1:12" ht="24" customHeight="1">
      <c r="A43855" s="1355"/>
      <c r="B43855" s="1355"/>
      <c r="C43855" s="1433"/>
      <c r="E43855" s="1433"/>
      <c r="K43855" s="1433"/>
      <c r="L43855" s="1334"/>
    </row>
    <row r="43856" spans="1:12" ht="24" customHeight="1">
      <c r="A43856" s="1355"/>
      <c r="B43856" s="1355"/>
      <c r="C43856" s="1433"/>
      <c r="E43856" s="1433"/>
      <c r="K43856" s="1433"/>
      <c r="L43856" s="1334"/>
    </row>
    <row r="43857" spans="1:12" ht="24" customHeight="1">
      <c r="A43857" s="1355"/>
      <c r="B43857" s="1355"/>
      <c r="C43857" s="1433"/>
      <c r="E43857" s="1433"/>
      <c r="K43857" s="1433"/>
      <c r="L43857" s="1334"/>
    </row>
    <row r="43858" spans="1:12" ht="24" customHeight="1">
      <c r="A43858" s="1355"/>
      <c r="B43858" s="1355"/>
      <c r="C43858" s="1433"/>
      <c r="E43858" s="1433"/>
      <c r="K43858" s="1433"/>
      <c r="L43858" s="1334"/>
    </row>
    <row r="43859" spans="1:12" ht="24" customHeight="1">
      <c r="A43859" s="1355"/>
      <c r="B43859" s="1355"/>
      <c r="C43859" s="1433"/>
      <c r="E43859" s="1433"/>
      <c r="K43859" s="1433"/>
      <c r="L43859" s="1334"/>
    </row>
    <row r="43860" spans="1:12" ht="24" customHeight="1">
      <c r="A43860" s="1355"/>
      <c r="B43860" s="1355"/>
      <c r="C43860" s="1433"/>
      <c r="E43860" s="1433"/>
      <c r="K43860" s="1433"/>
      <c r="L43860" s="1334"/>
    </row>
    <row r="43861" spans="1:12" ht="24" customHeight="1">
      <c r="A43861" s="1355"/>
      <c r="B43861" s="1355"/>
      <c r="C43861" s="1433"/>
      <c r="E43861" s="1433"/>
      <c r="K43861" s="1433"/>
      <c r="L43861" s="1334"/>
    </row>
    <row r="43862" spans="1:12" ht="24" customHeight="1">
      <c r="A43862" s="1355"/>
      <c r="B43862" s="1355"/>
      <c r="C43862" s="1433"/>
      <c r="E43862" s="1433"/>
      <c r="K43862" s="1433"/>
      <c r="L43862" s="1334"/>
    </row>
    <row r="43863" spans="1:12" ht="24" customHeight="1">
      <c r="A43863" s="1355"/>
      <c r="B43863" s="1355"/>
      <c r="C43863" s="1433"/>
      <c r="E43863" s="1433"/>
      <c r="K43863" s="1433"/>
      <c r="L43863" s="1334"/>
    </row>
    <row r="43864" spans="1:12" ht="24" customHeight="1">
      <c r="A43864" s="1355"/>
      <c r="B43864" s="1355"/>
      <c r="C43864" s="1433"/>
      <c r="E43864" s="1433"/>
      <c r="K43864" s="1433"/>
      <c r="L43864" s="1334"/>
    </row>
    <row r="43865" spans="1:12" ht="24" customHeight="1">
      <c r="A43865" s="1355"/>
      <c r="B43865" s="1355"/>
      <c r="C43865" s="1433"/>
      <c r="E43865" s="1433"/>
      <c r="K43865" s="1433"/>
      <c r="L43865" s="1334"/>
    </row>
    <row r="43866" spans="1:12" ht="24" customHeight="1">
      <c r="A43866" s="1355"/>
      <c r="B43866" s="1355"/>
      <c r="C43866" s="1433"/>
      <c r="E43866" s="1433"/>
      <c r="K43866" s="1433"/>
      <c r="L43866" s="1334"/>
    </row>
    <row r="43867" spans="1:12" ht="24" customHeight="1">
      <c r="A43867" s="1355"/>
      <c r="B43867" s="1355"/>
      <c r="C43867" s="1433"/>
      <c r="E43867" s="1433"/>
      <c r="K43867" s="1433"/>
      <c r="L43867" s="1334"/>
    </row>
    <row r="43868" spans="1:12" ht="24" customHeight="1">
      <c r="A43868" s="1355"/>
      <c r="B43868" s="1355"/>
      <c r="C43868" s="1433"/>
      <c r="E43868" s="1433"/>
      <c r="K43868" s="1433"/>
      <c r="L43868" s="1334"/>
    </row>
    <row r="43869" spans="1:12" ht="24" customHeight="1">
      <c r="A43869" s="1355"/>
      <c r="B43869" s="1355"/>
      <c r="C43869" s="1433"/>
      <c r="E43869" s="1433"/>
      <c r="K43869" s="1433"/>
      <c r="L43869" s="1334"/>
    </row>
    <row r="43870" spans="1:12" ht="24" customHeight="1">
      <c r="A43870" s="1355"/>
      <c r="B43870" s="1355"/>
      <c r="C43870" s="1433"/>
      <c r="E43870" s="1433"/>
      <c r="K43870" s="1433"/>
      <c r="L43870" s="1334"/>
    </row>
    <row r="43871" spans="1:12" ht="24" customHeight="1">
      <c r="A43871" s="1355"/>
      <c r="B43871" s="1355"/>
      <c r="C43871" s="1433"/>
      <c r="E43871" s="1433"/>
      <c r="K43871" s="1433"/>
      <c r="L43871" s="1334"/>
    </row>
    <row r="43872" spans="1:12" ht="24" customHeight="1">
      <c r="A43872" s="1355"/>
      <c r="B43872" s="1355"/>
      <c r="C43872" s="1433"/>
      <c r="E43872" s="1433"/>
      <c r="K43872" s="1433"/>
      <c r="L43872" s="1334"/>
    </row>
    <row r="43873" spans="1:12" ht="24" customHeight="1">
      <c r="A43873" s="1355"/>
      <c r="B43873" s="1355"/>
      <c r="C43873" s="1433"/>
      <c r="E43873" s="1433"/>
      <c r="K43873" s="1433"/>
      <c r="L43873" s="1334"/>
    </row>
    <row r="43874" spans="1:12" ht="24" customHeight="1">
      <c r="A43874" s="1355"/>
      <c r="B43874" s="1355"/>
      <c r="C43874" s="1433"/>
      <c r="E43874" s="1433"/>
      <c r="K43874" s="1433"/>
      <c r="L43874" s="1334"/>
    </row>
    <row r="43875" spans="1:12" ht="24" customHeight="1">
      <c r="A43875" s="1355"/>
      <c r="B43875" s="1355"/>
      <c r="C43875" s="1433"/>
      <c r="E43875" s="1433"/>
      <c r="K43875" s="1433"/>
      <c r="L43875" s="1334"/>
    </row>
    <row r="43876" spans="1:12" ht="24" customHeight="1">
      <c r="A43876" s="1355"/>
      <c r="B43876" s="1355"/>
      <c r="C43876" s="1433"/>
      <c r="E43876" s="1433"/>
      <c r="K43876" s="1433"/>
      <c r="L43876" s="1334"/>
    </row>
    <row r="43877" spans="1:12" ht="24" customHeight="1">
      <c r="A43877" s="1355"/>
      <c r="B43877" s="1355"/>
      <c r="C43877" s="1433"/>
      <c r="E43877" s="1433"/>
      <c r="K43877" s="1433"/>
      <c r="L43877" s="1334"/>
    </row>
    <row r="43878" spans="1:12" ht="24" customHeight="1">
      <c r="A43878" s="1355"/>
      <c r="B43878" s="1355"/>
      <c r="C43878" s="1433"/>
      <c r="E43878" s="1433"/>
      <c r="K43878" s="1433"/>
      <c r="L43878" s="1334"/>
    </row>
    <row r="43879" spans="1:12" ht="24" customHeight="1">
      <c r="A43879" s="1355"/>
      <c r="B43879" s="1355"/>
      <c r="C43879" s="1433"/>
      <c r="E43879" s="1433"/>
      <c r="K43879" s="1433"/>
      <c r="L43879" s="1334"/>
    </row>
    <row r="43880" spans="1:12" ht="24" customHeight="1">
      <c r="A43880" s="1355"/>
      <c r="B43880" s="1355"/>
      <c r="C43880" s="1433"/>
      <c r="E43880" s="1433"/>
      <c r="K43880" s="1433"/>
      <c r="L43880" s="1334"/>
    </row>
    <row r="43881" spans="1:12" ht="24" customHeight="1">
      <c r="A43881" s="1355"/>
      <c r="B43881" s="1355"/>
      <c r="C43881" s="1433"/>
      <c r="E43881" s="1433"/>
      <c r="K43881" s="1433"/>
      <c r="L43881" s="1334"/>
    </row>
    <row r="43882" spans="1:12" ht="24" customHeight="1">
      <c r="A43882" s="1355"/>
      <c r="B43882" s="1355"/>
      <c r="C43882" s="1433"/>
      <c r="E43882" s="1433"/>
      <c r="K43882" s="1433"/>
      <c r="L43882" s="1334"/>
    </row>
    <row r="43883" spans="1:12" ht="24" customHeight="1">
      <c r="A43883" s="1355"/>
      <c r="B43883" s="1355"/>
      <c r="C43883" s="1433"/>
      <c r="E43883" s="1433"/>
      <c r="K43883" s="1433"/>
      <c r="L43883" s="1334"/>
    </row>
    <row r="43884" spans="1:12" ht="24" customHeight="1">
      <c r="A43884" s="1355"/>
      <c r="B43884" s="1355"/>
      <c r="C43884" s="1433"/>
      <c r="E43884" s="1433"/>
      <c r="K43884" s="1433"/>
      <c r="L43884" s="1334"/>
    </row>
    <row r="43885" spans="1:12" ht="24" customHeight="1">
      <c r="A43885" s="1355"/>
      <c r="B43885" s="1355"/>
      <c r="C43885" s="1433"/>
      <c r="E43885" s="1433"/>
      <c r="K43885" s="1433"/>
      <c r="L43885" s="1334"/>
    </row>
    <row r="43886" spans="1:12" ht="24" customHeight="1">
      <c r="A43886" s="1355"/>
      <c r="B43886" s="1355"/>
      <c r="C43886" s="1433"/>
      <c r="E43886" s="1433"/>
      <c r="K43886" s="1433"/>
      <c r="L43886" s="1334"/>
    </row>
    <row r="43887" spans="1:12" ht="24" customHeight="1">
      <c r="A43887" s="1355"/>
      <c r="B43887" s="1355"/>
      <c r="C43887" s="1433"/>
      <c r="E43887" s="1433"/>
      <c r="K43887" s="1433"/>
      <c r="L43887" s="1334"/>
    </row>
    <row r="43888" spans="1:12" ht="24" customHeight="1">
      <c r="A43888" s="1355"/>
      <c r="B43888" s="1355"/>
      <c r="C43888" s="1433"/>
      <c r="E43888" s="1433"/>
      <c r="K43888" s="1433"/>
      <c r="L43888" s="1334"/>
    </row>
    <row r="43889" spans="1:12" ht="24" customHeight="1">
      <c r="A43889" s="1355"/>
      <c r="B43889" s="1355"/>
      <c r="C43889" s="1433"/>
      <c r="E43889" s="1433"/>
      <c r="K43889" s="1433"/>
      <c r="L43889" s="1334"/>
    </row>
    <row r="43890" spans="1:12" ht="24" customHeight="1">
      <c r="A43890" s="1355"/>
      <c r="B43890" s="1355"/>
      <c r="C43890" s="1433"/>
      <c r="E43890" s="1433"/>
      <c r="K43890" s="1433"/>
      <c r="L43890" s="1334"/>
    </row>
    <row r="43891" spans="1:12" ht="24" customHeight="1">
      <c r="A43891" s="1355"/>
      <c r="B43891" s="1355"/>
      <c r="C43891" s="1433"/>
      <c r="E43891" s="1433"/>
      <c r="K43891" s="1433"/>
      <c r="L43891" s="1334"/>
    </row>
    <row r="43892" spans="1:12" ht="24" customHeight="1">
      <c r="A43892" s="1355"/>
      <c r="B43892" s="1355"/>
      <c r="C43892" s="1433"/>
      <c r="E43892" s="1433"/>
      <c r="K43892" s="1433"/>
      <c r="L43892" s="1334"/>
    </row>
    <row r="43893" spans="1:12" ht="24" customHeight="1">
      <c r="A43893" s="1355"/>
      <c r="B43893" s="1355"/>
      <c r="C43893" s="1433"/>
      <c r="E43893" s="1433"/>
      <c r="K43893" s="1433"/>
      <c r="L43893" s="1334"/>
    </row>
    <row r="43894" spans="1:12" ht="24" customHeight="1">
      <c r="A43894" s="1355"/>
      <c r="B43894" s="1355"/>
      <c r="C43894" s="1433"/>
      <c r="E43894" s="1433"/>
      <c r="K43894" s="1433"/>
      <c r="L43894" s="1334"/>
    </row>
    <row r="43895" spans="1:12" ht="24" customHeight="1">
      <c r="A43895" s="1355"/>
      <c r="B43895" s="1355"/>
      <c r="C43895" s="1433"/>
      <c r="E43895" s="1433"/>
      <c r="K43895" s="1433"/>
      <c r="L43895" s="1334"/>
    </row>
    <row r="43896" spans="1:12" ht="24" customHeight="1">
      <c r="A43896" s="1355"/>
      <c r="B43896" s="1355"/>
      <c r="C43896" s="1433"/>
      <c r="E43896" s="1433"/>
      <c r="K43896" s="1433"/>
      <c r="L43896" s="1334"/>
    </row>
    <row r="43897" spans="1:12" ht="24" customHeight="1">
      <c r="A43897" s="1355"/>
      <c r="B43897" s="1355"/>
      <c r="C43897" s="1433"/>
      <c r="E43897" s="1433"/>
      <c r="K43897" s="1433"/>
      <c r="L43897" s="1334"/>
    </row>
    <row r="43898" spans="1:12" ht="24" customHeight="1">
      <c r="A43898" s="1355"/>
      <c r="B43898" s="1355"/>
      <c r="C43898" s="1433"/>
      <c r="E43898" s="1433"/>
      <c r="K43898" s="1433"/>
      <c r="L43898" s="1334"/>
    </row>
    <row r="43899" spans="1:12" ht="24" customHeight="1">
      <c r="A43899" s="1355"/>
      <c r="B43899" s="1355"/>
      <c r="C43899" s="1433"/>
      <c r="E43899" s="1433"/>
      <c r="K43899" s="1433"/>
      <c r="L43899" s="1334"/>
    </row>
    <row r="43900" spans="1:12" ht="24" customHeight="1">
      <c r="A43900" s="1355"/>
      <c r="B43900" s="1355"/>
      <c r="C43900" s="1433"/>
      <c r="E43900" s="1433"/>
      <c r="K43900" s="1433"/>
      <c r="L43900" s="1334"/>
    </row>
    <row r="43901" spans="1:12" ht="24" customHeight="1">
      <c r="A43901" s="1355"/>
      <c r="B43901" s="1355"/>
      <c r="C43901" s="1433"/>
      <c r="E43901" s="1433"/>
      <c r="K43901" s="1433"/>
      <c r="L43901" s="1334"/>
    </row>
    <row r="43902" spans="1:12" ht="24" customHeight="1">
      <c r="A43902" s="1355"/>
      <c r="B43902" s="1355"/>
      <c r="C43902" s="1433"/>
      <c r="E43902" s="1433"/>
      <c r="K43902" s="1433"/>
      <c r="L43902" s="1334"/>
    </row>
    <row r="43903" spans="1:12" ht="24" customHeight="1">
      <c r="A43903" s="1355"/>
      <c r="B43903" s="1355"/>
      <c r="C43903" s="1433"/>
      <c r="E43903" s="1433"/>
      <c r="K43903" s="1433"/>
      <c r="L43903" s="1334"/>
    </row>
    <row r="43904" spans="1:12" ht="24" customHeight="1">
      <c r="A43904" s="1355"/>
      <c r="B43904" s="1355"/>
      <c r="C43904" s="1433"/>
      <c r="E43904" s="1433"/>
      <c r="K43904" s="1433"/>
      <c r="L43904" s="1334"/>
    </row>
    <row r="43905" spans="1:12" ht="24" customHeight="1">
      <c r="A43905" s="1355"/>
      <c r="B43905" s="1355"/>
      <c r="C43905" s="1433"/>
      <c r="E43905" s="1433"/>
      <c r="K43905" s="1433"/>
      <c r="L43905" s="1334"/>
    </row>
    <row r="43906" spans="1:12" ht="24" customHeight="1">
      <c r="A43906" s="1355"/>
      <c r="B43906" s="1355"/>
      <c r="C43906" s="1433"/>
      <c r="E43906" s="1433"/>
      <c r="K43906" s="1433"/>
      <c r="L43906" s="1334"/>
    </row>
    <row r="43907" spans="1:12" ht="24" customHeight="1">
      <c r="A43907" s="1355"/>
      <c r="B43907" s="1355"/>
      <c r="C43907" s="1433"/>
      <c r="E43907" s="1433"/>
      <c r="K43907" s="1433"/>
      <c r="L43907" s="1334"/>
    </row>
    <row r="43908" spans="1:12" ht="24" customHeight="1">
      <c r="A43908" s="1355"/>
      <c r="B43908" s="1355"/>
      <c r="C43908" s="1433"/>
      <c r="E43908" s="1433"/>
      <c r="K43908" s="1433"/>
      <c r="L43908" s="1334"/>
    </row>
    <row r="43909" spans="1:12" ht="24" customHeight="1">
      <c r="A43909" s="1355"/>
      <c r="B43909" s="1355"/>
      <c r="C43909" s="1433"/>
      <c r="E43909" s="1433"/>
      <c r="K43909" s="1433"/>
      <c r="L43909" s="1334"/>
    </row>
    <row r="43910" spans="1:12" ht="24" customHeight="1">
      <c r="A43910" s="1355"/>
      <c r="B43910" s="1355"/>
      <c r="C43910" s="1433"/>
      <c r="E43910" s="1433"/>
      <c r="K43910" s="1433"/>
      <c r="L43910" s="1334"/>
    </row>
    <row r="43911" spans="1:12" ht="24" customHeight="1">
      <c r="A43911" s="1355"/>
      <c r="B43911" s="1355"/>
      <c r="C43911" s="1433"/>
      <c r="E43911" s="1433"/>
      <c r="K43911" s="1433"/>
      <c r="L43911" s="1334"/>
    </row>
    <row r="43912" spans="1:12" ht="24" customHeight="1">
      <c r="A43912" s="1355"/>
      <c r="B43912" s="1355"/>
      <c r="C43912" s="1433"/>
      <c r="E43912" s="1433"/>
      <c r="K43912" s="1433"/>
      <c r="L43912" s="1334"/>
    </row>
    <row r="43913" spans="1:12" ht="24" customHeight="1">
      <c r="A43913" s="1355"/>
      <c r="B43913" s="1355"/>
      <c r="C43913" s="1433"/>
      <c r="E43913" s="1433"/>
      <c r="K43913" s="1433"/>
      <c r="L43913" s="1334"/>
    </row>
    <row r="43914" spans="1:12" ht="24" customHeight="1">
      <c r="A43914" s="1355"/>
      <c r="B43914" s="1355"/>
      <c r="C43914" s="1433"/>
      <c r="E43914" s="1433"/>
      <c r="K43914" s="1433"/>
      <c r="L43914" s="1334"/>
    </row>
    <row r="43915" spans="1:12" ht="24" customHeight="1">
      <c r="A43915" s="1355"/>
      <c r="B43915" s="1355"/>
      <c r="C43915" s="1433"/>
      <c r="E43915" s="1433"/>
      <c r="K43915" s="1433"/>
      <c r="L43915" s="1334"/>
    </row>
    <row r="43916" spans="1:12" ht="24" customHeight="1">
      <c r="A43916" s="1355"/>
      <c r="B43916" s="1355"/>
      <c r="C43916" s="1433"/>
      <c r="E43916" s="1433"/>
      <c r="K43916" s="1433"/>
      <c r="L43916" s="1334"/>
    </row>
    <row r="43917" spans="1:12" ht="24" customHeight="1">
      <c r="A43917" s="1355"/>
      <c r="B43917" s="1355"/>
      <c r="C43917" s="1433"/>
      <c r="E43917" s="1433"/>
      <c r="K43917" s="1433"/>
      <c r="L43917" s="1334"/>
    </row>
    <row r="43918" spans="1:12" ht="24" customHeight="1">
      <c r="A43918" s="1355"/>
      <c r="B43918" s="1355"/>
      <c r="C43918" s="1433"/>
      <c r="E43918" s="1433"/>
      <c r="K43918" s="1433"/>
      <c r="L43918" s="1334"/>
    </row>
    <row r="43919" spans="1:12" ht="24" customHeight="1">
      <c r="A43919" s="1355"/>
      <c r="B43919" s="1355"/>
      <c r="C43919" s="1433"/>
      <c r="E43919" s="1433"/>
      <c r="K43919" s="1433"/>
      <c r="L43919" s="1334"/>
    </row>
    <row r="43920" spans="1:12" ht="24" customHeight="1">
      <c r="A43920" s="1355"/>
      <c r="B43920" s="1355"/>
      <c r="C43920" s="1433"/>
      <c r="E43920" s="1433"/>
      <c r="K43920" s="1433"/>
      <c r="L43920" s="1334"/>
    </row>
    <row r="43921" spans="1:12" ht="24" customHeight="1">
      <c r="A43921" s="1355"/>
      <c r="B43921" s="1355"/>
      <c r="C43921" s="1433"/>
      <c r="E43921" s="1433"/>
      <c r="K43921" s="1433"/>
      <c r="L43921" s="1334"/>
    </row>
    <row r="43922" spans="1:12" ht="24" customHeight="1">
      <c r="A43922" s="1355"/>
      <c r="B43922" s="1355"/>
      <c r="C43922" s="1433"/>
      <c r="E43922" s="1433"/>
      <c r="K43922" s="1433"/>
      <c r="L43922" s="1334"/>
    </row>
    <row r="43923" spans="1:12" ht="24" customHeight="1">
      <c r="A43923" s="1355"/>
      <c r="B43923" s="1355"/>
      <c r="C43923" s="1433"/>
      <c r="E43923" s="1433"/>
      <c r="K43923" s="1433"/>
      <c r="L43923" s="1334"/>
    </row>
    <row r="43924" spans="1:12" ht="24" customHeight="1">
      <c r="A43924" s="1355"/>
      <c r="B43924" s="1355"/>
      <c r="C43924" s="1433"/>
      <c r="E43924" s="1433"/>
      <c r="K43924" s="1433"/>
      <c r="L43924" s="1334"/>
    </row>
    <row r="43925" spans="1:12" ht="24" customHeight="1">
      <c r="A43925" s="1355"/>
      <c r="B43925" s="1355"/>
      <c r="C43925" s="1433"/>
      <c r="E43925" s="1433"/>
      <c r="K43925" s="1433"/>
      <c r="L43925" s="1334"/>
    </row>
    <row r="43926" spans="1:12" ht="24" customHeight="1">
      <c r="A43926" s="1355"/>
      <c r="B43926" s="1355"/>
      <c r="C43926" s="1433"/>
      <c r="E43926" s="1433"/>
      <c r="K43926" s="1433"/>
      <c r="L43926" s="1334"/>
    </row>
    <row r="43927" spans="1:12" ht="24" customHeight="1">
      <c r="A43927" s="1355"/>
      <c r="B43927" s="1355"/>
      <c r="C43927" s="1433"/>
      <c r="E43927" s="1433"/>
      <c r="K43927" s="1433"/>
      <c r="L43927" s="1334"/>
    </row>
    <row r="43928" spans="1:12" ht="24" customHeight="1">
      <c r="A43928" s="1355"/>
      <c r="B43928" s="1355"/>
      <c r="C43928" s="1433"/>
      <c r="E43928" s="1433"/>
      <c r="K43928" s="1433"/>
      <c r="L43928" s="1334"/>
    </row>
    <row r="43929" spans="1:12" ht="24" customHeight="1">
      <c r="A43929" s="1355"/>
      <c r="B43929" s="1355"/>
      <c r="C43929" s="1433"/>
      <c r="E43929" s="1433"/>
      <c r="K43929" s="1433"/>
      <c r="L43929" s="1334"/>
    </row>
    <row r="43930" spans="1:12" ht="24" customHeight="1">
      <c r="A43930" s="1355"/>
      <c r="B43930" s="1355"/>
      <c r="C43930" s="1433"/>
      <c r="E43930" s="1433"/>
      <c r="K43930" s="1433"/>
      <c r="L43930" s="1334"/>
    </row>
    <row r="43931" spans="1:12" ht="24" customHeight="1">
      <c r="A43931" s="1355"/>
      <c r="B43931" s="1355"/>
      <c r="C43931" s="1433"/>
      <c r="E43931" s="1433"/>
      <c r="K43931" s="1433"/>
      <c r="L43931" s="1334"/>
    </row>
    <row r="43932" spans="1:12" ht="24" customHeight="1">
      <c r="A43932" s="1355"/>
      <c r="B43932" s="1355"/>
      <c r="C43932" s="1433"/>
      <c r="E43932" s="1433"/>
      <c r="K43932" s="1433"/>
      <c r="L43932" s="1334"/>
    </row>
    <row r="43933" spans="1:12" ht="24" customHeight="1">
      <c r="A43933" s="1355"/>
      <c r="B43933" s="1355"/>
      <c r="C43933" s="1433"/>
      <c r="E43933" s="1433"/>
      <c r="K43933" s="1433"/>
      <c r="L43933" s="1334"/>
    </row>
    <row r="43934" spans="1:12" ht="24" customHeight="1">
      <c r="A43934" s="1355"/>
      <c r="B43934" s="1355"/>
      <c r="C43934" s="1433"/>
      <c r="E43934" s="1433"/>
      <c r="K43934" s="1433"/>
      <c r="L43934" s="1334"/>
    </row>
    <row r="43935" spans="1:12" ht="24" customHeight="1">
      <c r="A43935" s="1355"/>
      <c r="B43935" s="1355"/>
      <c r="C43935" s="1433"/>
      <c r="E43935" s="1433"/>
      <c r="K43935" s="1433"/>
      <c r="L43935" s="1334"/>
    </row>
    <row r="43936" spans="1:12" ht="24" customHeight="1">
      <c r="A43936" s="1355"/>
      <c r="B43936" s="1355"/>
      <c r="C43936" s="1433"/>
      <c r="E43936" s="1433"/>
      <c r="K43936" s="1433"/>
      <c r="L43936" s="1334"/>
    </row>
    <row r="43937" spans="1:12" ht="24" customHeight="1">
      <c r="A43937" s="1355"/>
      <c r="B43937" s="1355"/>
      <c r="C43937" s="1433"/>
      <c r="E43937" s="1433"/>
      <c r="K43937" s="1433"/>
      <c r="L43937" s="1334"/>
    </row>
    <row r="43938" spans="1:12" ht="24" customHeight="1">
      <c r="A43938" s="1355"/>
      <c r="B43938" s="1355"/>
      <c r="C43938" s="1433"/>
      <c r="E43938" s="1433"/>
      <c r="K43938" s="1433"/>
      <c r="L43938" s="1334"/>
    </row>
    <row r="43939" spans="1:12" ht="24" customHeight="1">
      <c r="A43939" s="1355"/>
      <c r="B43939" s="1355"/>
      <c r="C43939" s="1433"/>
      <c r="E43939" s="1433"/>
      <c r="K43939" s="1433"/>
      <c r="L43939" s="1334"/>
    </row>
    <row r="43940" spans="1:12" ht="24" customHeight="1">
      <c r="A43940" s="1355"/>
      <c r="B43940" s="1355"/>
      <c r="C43940" s="1433"/>
      <c r="E43940" s="1433"/>
      <c r="K43940" s="1433"/>
      <c r="L43940" s="1334"/>
    </row>
    <row r="43941" spans="1:12" ht="24" customHeight="1">
      <c r="A43941" s="1355"/>
      <c r="B43941" s="1355"/>
      <c r="C43941" s="1433"/>
      <c r="E43941" s="1433"/>
      <c r="K43941" s="1433"/>
      <c r="L43941" s="1334"/>
    </row>
    <row r="43942" spans="1:12" ht="24" customHeight="1">
      <c r="A43942" s="1355"/>
      <c r="B43942" s="1355"/>
      <c r="C43942" s="1433"/>
      <c r="E43942" s="1433"/>
      <c r="K43942" s="1433"/>
      <c r="L43942" s="1334"/>
    </row>
    <row r="43943" spans="1:12" ht="24" customHeight="1">
      <c r="A43943" s="1355"/>
      <c r="B43943" s="1355"/>
      <c r="C43943" s="1433"/>
      <c r="E43943" s="1433"/>
      <c r="K43943" s="1433"/>
      <c r="L43943" s="1334"/>
    </row>
    <row r="43944" spans="1:12" ht="24" customHeight="1">
      <c r="A43944" s="1355"/>
      <c r="B43944" s="1355"/>
      <c r="C43944" s="1433"/>
      <c r="E43944" s="1433"/>
      <c r="K43944" s="1433"/>
      <c r="L43944" s="1334"/>
    </row>
    <row r="43945" spans="1:12" ht="24" customHeight="1">
      <c r="A43945" s="1355"/>
      <c r="B43945" s="1355"/>
      <c r="C43945" s="1433"/>
      <c r="E43945" s="1433"/>
      <c r="K43945" s="1433"/>
      <c r="L43945" s="1334"/>
    </row>
    <row r="43946" spans="1:12" ht="24" customHeight="1">
      <c r="A43946" s="1355"/>
      <c r="B43946" s="1355"/>
      <c r="C43946" s="1433"/>
      <c r="E43946" s="1433"/>
      <c r="K43946" s="1433"/>
      <c r="L43946" s="1334"/>
    </row>
    <row r="43947" spans="1:12" ht="24" customHeight="1">
      <c r="A43947" s="1355"/>
      <c r="B43947" s="1355"/>
      <c r="C43947" s="1433"/>
      <c r="E43947" s="1433"/>
      <c r="K43947" s="1433"/>
      <c r="L43947" s="1334"/>
    </row>
    <row r="43948" spans="1:12" ht="24" customHeight="1">
      <c r="A43948" s="1355"/>
      <c r="B43948" s="1355"/>
      <c r="C43948" s="1433"/>
      <c r="E43948" s="1433"/>
      <c r="K43948" s="1433"/>
      <c r="L43948" s="1334"/>
    </row>
    <row r="43949" spans="1:12" ht="24" customHeight="1">
      <c r="A43949" s="1355"/>
      <c r="B43949" s="1355"/>
      <c r="C43949" s="1433"/>
      <c r="E43949" s="1433"/>
      <c r="K43949" s="1433"/>
      <c r="L43949" s="1334"/>
    </row>
    <row r="43950" spans="1:12" ht="24" customHeight="1">
      <c r="A43950" s="1355"/>
      <c r="B43950" s="1355"/>
      <c r="C43950" s="1433"/>
      <c r="E43950" s="1433"/>
      <c r="K43950" s="1433"/>
      <c r="L43950" s="1334"/>
    </row>
    <row r="43951" spans="1:12" ht="24" customHeight="1">
      <c r="A43951" s="1355"/>
      <c r="B43951" s="1355"/>
      <c r="C43951" s="1433"/>
      <c r="E43951" s="1433"/>
      <c r="K43951" s="1433"/>
      <c r="L43951" s="1334"/>
    </row>
    <row r="43952" spans="1:12" ht="24" customHeight="1">
      <c r="A43952" s="1355"/>
      <c r="B43952" s="1355"/>
      <c r="C43952" s="1433"/>
      <c r="E43952" s="1433"/>
      <c r="K43952" s="1433"/>
      <c r="L43952" s="1334"/>
    </row>
    <row r="43953" spans="1:12" ht="24" customHeight="1">
      <c r="A43953" s="1355"/>
      <c r="B43953" s="1355"/>
      <c r="C43953" s="1433"/>
      <c r="E43953" s="1433"/>
      <c r="K43953" s="1433"/>
      <c r="L43953" s="1334"/>
    </row>
    <row r="43954" spans="1:12" ht="24" customHeight="1">
      <c r="A43954" s="1355"/>
      <c r="B43954" s="1355"/>
      <c r="C43954" s="1433"/>
      <c r="E43954" s="1433"/>
      <c r="K43954" s="1433"/>
      <c r="L43954" s="1334"/>
    </row>
    <row r="43955" spans="1:12" ht="24" customHeight="1">
      <c r="A43955" s="1355"/>
      <c r="B43955" s="1355"/>
      <c r="C43955" s="1433"/>
      <c r="E43955" s="1433"/>
      <c r="K43955" s="1433"/>
      <c r="L43955" s="1334"/>
    </row>
    <row r="43956" spans="1:12" ht="24" customHeight="1">
      <c r="A43956" s="1355"/>
      <c r="B43956" s="1355"/>
      <c r="C43956" s="1433"/>
      <c r="E43956" s="1433"/>
      <c r="K43956" s="1433"/>
      <c r="L43956" s="1334"/>
    </row>
    <row r="43957" spans="1:12" ht="24" customHeight="1">
      <c r="A43957" s="1355"/>
      <c r="B43957" s="1355"/>
      <c r="C43957" s="1433"/>
      <c r="E43957" s="1433"/>
      <c r="K43957" s="1433"/>
      <c r="L43957" s="1334"/>
    </row>
    <row r="43958" spans="1:12" ht="24" customHeight="1">
      <c r="A43958" s="1355"/>
      <c r="B43958" s="1355"/>
      <c r="C43958" s="1433"/>
      <c r="E43958" s="1433"/>
      <c r="K43958" s="1433"/>
      <c r="L43958" s="1334"/>
    </row>
    <row r="43959" spans="1:12" ht="24" customHeight="1">
      <c r="A43959" s="1355"/>
      <c r="B43959" s="1355"/>
      <c r="C43959" s="1433"/>
      <c r="E43959" s="1433"/>
      <c r="K43959" s="1433"/>
      <c r="L43959" s="1334"/>
    </row>
    <row r="43960" spans="1:12" ht="24" customHeight="1">
      <c r="A43960" s="1355"/>
      <c r="B43960" s="1355"/>
      <c r="C43960" s="1433"/>
      <c r="E43960" s="1433"/>
      <c r="K43960" s="1433"/>
      <c r="L43960" s="1334"/>
    </row>
    <row r="43961" spans="1:12" ht="24" customHeight="1">
      <c r="A43961" s="1355"/>
      <c r="B43961" s="1355"/>
      <c r="C43961" s="1433"/>
      <c r="E43961" s="1433"/>
      <c r="K43961" s="1433"/>
      <c r="L43961" s="1334"/>
    </row>
    <row r="43962" spans="1:12" ht="24" customHeight="1">
      <c r="A43962" s="1355"/>
      <c r="B43962" s="1355"/>
      <c r="C43962" s="1433"/>
      <c r="E43962" s="1433"/>
      <c r="K43962" s="1433"/>
      <c r="L43962" s="1334"/>
    </row>
    <row r="43963" spans="1:12" ht="24" customHeight="1">
      <c r="A43963" s="1355"/>
      <c r="B43963" s="1355"/>
      <c r="C43963" s="1433"/>
      <c r="E43963" s="1433"/>
      <c r="K43963" s="1433"/>
      <c r="L43963" s="1334"/>
    </row>
    <row r="43964" spans="1:12" ht="24" customHeight="1">
      <c r="A43964" s="1355"/>
      <c r="B43964" s="1355"/>
      <c r="C43964" s="1433"/>
      <c r="E43964" s="1433"/>
      <c r="K43964" s="1433"/>
      <c r="L43964" s="1334"/>
    </row>
    <row r="43965" spans="1:12" ht="24" customHeight="1">
      <c r="A43965" s="1355"/>
      <c r="B43965" s="1355"/>
      <c r="C43965" s="1433"/>
      <c r="E43965" s="1433"/>
      <c r="K43965" s="1433"/>
      <c r="L43965" s="1334"/>
    </row>
    <row r="43966" spans="1:12" ht="24" customHeight="1">
      <c r="A43966" s="1355"/>
      <c r="B43966" s="1355"/>
      <c r="C43966" s="1433"/>
      <c r="E43966" s="1433"/>
      <c r="K43966" s="1433"/>
      <c r="L43966" s="1334"/>
    </row>
    <row r="43967" spans="1:12" ht="24" customHeight="1">
      <c r="A43967" s="1355"/>
      <c r="B43967" s="1355"/>
      <c r="C43967" s="1433"/>
      <c r="E43967" s="1433"/>
      <c r="K43967" s="1433"/>
      <c r="L43967" s="1334"/>
    </row>
    <row r="43968" spans="1:12" ht="24" customHeight="1">
      <c r="A43968" s="1355"/>
      <c r="B43968" s="1355"/>
      <c r="C43968" s="1433"/>
      <c r="E43968" s="1433"/>
      <c r="K43968" s="1433"/>
      <c r="L43968" s="1334"/>
    </row>
    <row r="43969" spans="1:12" ht="24" customHeight="1">
      <c r="A43969" s="1355"/>
      <c r="B43969" s="1355"/>
      <c r="C43969" s="1433"/>
      <c r="E43969" s="1433"/>
      <c r="K43969" s="1433"/>
      <c r="L43969" s="1334"/>
    </row>
    <row r="43970" spans="1:12" ht="24" customHeight="1">
      <c r="A43970" s="1355"/>
      <c r="B43970" s="1355"/>
      <c r="C43970" s="1433"/>
      <c r="E43970" s="1433"/>
      <c r="K43970" s="1433"/>
      <c r="L43970" s="1334"/>
    </row>
    <row r="43971" spans="1:12" ht="24" customHeight="1">
      <c r="A43971" s="1355"/>
      <c r="B43971" s="1355"/>
      <c r="C43971" s="1433"/>
      <c r="E43971" s="1433"/>
      <c r="K43971" s="1433"/>
      <c r="L43971" s="1334"/>
    </row>
    <row r="43972" spans="1:12" ht="24" customHeight="1">
      <c r="A43972" s="1355"/>
      <c r="B43972" s="1355"/>
      <c r="C43972" s="1433"/>
      <c r="E43972" s="1433"/>
      <c r="K43972" s="1433"/>
      <c r="L43972" s="1334"/>
    </row>
    <row r="43973" spans="1:12" ht="24" customHeight="1">
      <c r="A43973" s="1355"/>
      <c r="B43973" s="1355"/>
      <c r="C43973" s="1433"/>
      <c r="E43973" s="1433"/>
      <c r="K43973" s="1433"/>
      <c r="L43973" s="1334"/>
    </row>
    <row r="43974" spans="1:12" ht="24" customHeight="1">
      <c r="A43974" s="1355"/>
      <c r="B43974" s="1355"/>
      <c r="C43974" s="1433"/>
      <c r="E43974" s="1433"/>
      <c r="K43974" s="1433"/>
      <c r="L43974" s="1334"/>
    </row>
    <row r="43975" spans="1:12" ht="24" customHeight="1">
      <c r="A43975" s="1355"/>
      <c r="B43975" s="1355"/>
      <c r="C43975" s="1433"/>
      <c r="E43975" s="1433"/>
      <c r="K43975" s="1433"/>
      <c r="L43975" s="1334"/>
    </row>
    <row r="43976" spans="1:12" ht="24" customHeight="1">
      <c r="A43976" s="1355"/>
      <c r="B43976" s="1355"/>
      <c r="C43976" s="1433"/>
      <c r="E43976" s="1433"/>
      <c r="K43976" s="1433"/>
      <c r="L43976" s="1334"/>
    </row>
    <row r="43977" spans="1:12" ht="24" customHeight="1">
      <c r="A43977" s="1355"/>
      <c r="B43977" s="1355"/>
      <c r="C43977" s="1433"/>
      <c r="E43977" s="1433"/>
      <c r="K43977" s="1433"/>
      <c r="L43977" s="1334"/>
    </row>
    <row r="43978" spans="1:12" ht="24" customHeight="1">
      <c r="A43978" s="1355"/>
      <c r="B43978" s="1355"/>
      <c r="C43978" s="1433"/>
      <c r="E43978" s="1433"/>
      <c r="K43978" s="1433"/>
      <c r="L43978" s="1334"/>
    </row>
    <row r="43979" spans="1:12" ht="24" customHeight="1">
      <c r="A43979" s="1355"/>
      <c r="B43979" s="1355"/>
      <c r="C43979" s="1433"/>
      <c r="E43979" s="1433"/>
      <c r="K43979" s="1433"/>
      <c r="L43979" s="1334"/>
    </row>
    <row r="43980" spans="1:12" ht="24" customHeight="1">
      <c r="A43980" s="1355"/>
      <c r="B43980" s="1355"/>
      <c r="C43980" s="1433"/>
      <c r="E43980" s="1433"/>
      <c r="K43980" s="1433"/>
      <c r="L43980" s="1334"/>
    </row>
    <row r="43981" spans="1:12" ht="24" customHeight="1">
      <c r="A43981" s="1355"/>
      <c r="B43981" s="1355"/>
      <c r="C43981" s="1433"/>
      <c r="E43981" s="1433"/>
      <c r="K43981" s="1433"/>
      <c r="L43981" s="1334"/>
    </row>
    <row r="43982" spans="1:12" ht="24" customHeight="1">
      <c r="A43982" s="1355"/>
      <c r="B43982" s="1355"/>
      <c r="C43982" s="1433"/>
      <c r="E43982" s="1433"/>
      <c r="K43982" s="1433"/>
      <c r="L43982" s="1334"/>
    </row>
    <row r="43983" spans="1:12" ht="24" customHeight="1">
      <c r="A43983" s="1355"/>
      <c r="B43983" s="1355"/>
      <c r="C43983" s="1433"/>
      <c r="E43983" s="1433"/>
      <c r="K43983" s="1433"/>
      <c r="L43983" s="1334"/>
    </row>
    <row r="43984" spans="1:12" ht="24" customHeight="1">
      <c r="A43984" s="1355"/>
      <c r="B43984" s="1355"/>
      <c r="C43984" s="1433"/>
      <c r="E43984" s="1433"/>
      <c r="K43984" s="1433"/>
      <c r="L43984" s="1334"/>
    </row>
    <row r="43985" spans="1:12" ht="24" customHeight="1">
      <c r="A43985" s="1355"/>
      <c r="B43985" s="1355"/>
      <c r="C43985" s="1433"/>
      <c r="E43985" s="1433"/>
      <c r="K43985" s="1433"/>
      <c r="L43985" s="1334"/>
    </row>
    <row r="43986" spans="1:12" ht="24" customHeight="1">
      <c r="A43986" s="1355"/>
      <c r="B43986" s="1355"/>
      <c r="C43986" s="1433"/>
      <c r="E43986" s="1433"/>
      <c r="K43986" s="1433"/>
      <c r="L43986" s="1334"/>
    </row>
    <row r="43987" spans="1:12" ht="24" customHeight="1">
      <c r="A43987" s="1355"/>
      <c r="B43987" s="1355"/>
      <c r="C43987" s="1433"/>
      <c r="E43987" s="1433"/>
      <c r="K43987" s="1433"/>
      <c r="L43987" s="1334"/>
    </row>
    <row r="43988" spans="1:12" ht="24" customHeight="1">
      <c r="A43988" s="1355"/>
      <c r="B43988" s="1355"/>
      <c r="C43988" s="1433"/>
      <c r="E43988" s="1433"/>
      <c r="K43988" s="1433"/>
      <c r="L43988" s="1334"/>
    </row>
    <row r="43989" spans="1:12" ht="24" customHeight="1">
      <c r="A43989" s="1355"/>
      <c r="B43989" s="1355"/>
      <c r="C43989" s="1433"/>
      <c r="E43989" s="1433"/>
      <c r="K43989" s="1433"/>
      <c r="L43989" s="1334"/>
    </row>
    <row r="43990" spans="1:12" ht="24" customHeight="1">
      <c r="A43990" s="1355"/>
      <c r="B43990" s="1355"/>
      <c r="C43990" s="1433"/>
      <c r="E43990" s="1433"/>
      <c r="K43990" s="1433"/>
      <c r="L43990" s="1334"/>
    </row>
    <row r="43991" spans="1:12" ht="24" customHeight="1">
      <c r="A43991" s="1355"/>
      <c r="B43991" s="1355"/>
      <c r="C43991" s="1433"/>
      <c r="E43991" s="1433"/>
      <c r="K43991" s="1433"/>
      <c r="L43991" s="1334"/>
    </row>
    <row r="43992" spans="1:12" ht="24" customHeight="1">
      <c r="A43992" s="1355"/>
      <c r="B43992" s="1355"/>
      <c r="C43992" s="1433"/>
      <c r="E43992" s="1433"/>
      <c r="K43992" s="1433"/>
      <c r="L43992" s="1334"/>
    </row>
    <row r="43993" spans="1:12" ht="24" customHeight="1">
      <c r="A43993" s="1355"/>
      <c r="B43993" s="1355"/>
      <c r="C43993" s="1433"/>
      <c r="E43993" s="1433"/>
      <c r="K43993" s="1433"/>
      <c r="L43993" s="1334"/>
    </row>
    <row r="43994" spans="1:12" ht="24" customHeight="1">
      <c r="A43994" s="1355"/>
      <c r="B43994" s="1355"/>
      <c r="C43994" s="1433"/>
      <c r="E43994" s="1433"/>
      <c r="K43994" s="1433"/>
      <c r="L43994" s="1334"/>
    </row>
    <row r="43995" spans="1:12" ht="24" customHeight="1">
      <c r="A43995" s="1355"/>
      <c r="B43995" s="1355"/>
      <c r="C43995" s="1433"/>
      <c r="E43995" s="1433"/>
      <c r="K43995" s="1433"/>
      <c r="L43995" s="1334"/>
    </row>
    <row r="43996" spans="1:12" ht="24" customHeight="1">
      <c r="A43996" s="1355"/>
      <c r="B43996" s="1355"/>
      <c r="C43996" s="1433"/>
      <c r="E43996" s="1433"/>
      <c r="K43996" s="1433"/>
      <c r="L43996" s="1334"/>
    </row>
    <row r="43997" spans="1:12" ht="24" customHeight="1">
      <c r="A43997" s="1355"/>
      <c r="B43997" s="1355"/>
      <c r="C43997" s="1433"/>
      <c r="E43997" s="1433"/>
      <c r="K43997" s="1433"/>
      <c r="L43997" s="1334"/>
    </row>
    <row r="43998" spans="1:12" ht="24" customHeight="1">
      <c r="A43998" s="1355"/>
      <c r="B43998" s="1355"/>
      <c r="C43998" s="1433"/>
      <c r="E43998" s="1433"/>
      <c r="K43998" s="1433"/>
      <c r="L43998" s="1334"/>
    </row>
    <row r="43999" spans="1:12" ht="24" customHeight="1">
      <c r="A43999" s="1355"/>
      <c r="B43999" s="1355"/>
      <c r="C43999" s="1433"/>
      <c r="E43999" s="1433"/>
      <c r="K43999" s="1433"/>
      <c r="L43999" s="1334"/>
    </row>
    <row r="44000" spans="1:12" ht="24" customHeight="1">
      <c r="A44000" s="1355"/>
      <c r="B44000" s="1355"/>
      <c r="C44000" s="1433"/>
      <c r="E44000" s="1433"/>
      <c r="K44000" s="1433"/>
      <c r="L44000" s="1334"/>
    </row>
    <row r="44001" spans="1:12" ht="24" customHeight="1">
      <c r="A44001" s="1355"/>
      <c r="B44001" s="1355"/>
      <c r="C44001" s="1433"/>
      <c r="E44001" s="1433"/>
      <c r="K44001" s="1433"/>
      <c r="L44001" s="1334"/>
    </row>
    <row r="44002" spans="1:12" ht="24" customHeight="1">
      <c r="A44002" s="1355"/>
      <c r="B44002" s="1355"/>
      <c r="C44002" s="1433"/>
      <c r="E44002" s="1433"/>
      <c r="K44002" s="1433"/>
      <c r="L44002" s="1334"/>
    </row>
    <row r="44003" spans="1:12" ht="24" customHeight="1">
      <c r="A44003" s="1355"/>
      <c r="B44003" s="1355"/>
      <c r="C44003" s="1433"/>
      <c r="E44003" s="1433"/>
      <c r="K44003" s="1433"/>
      <c r="L44003" s="1334"/>
    </row>
    <row r="44004" spans="1:12" ht="24" customHeight="1">
      <c r="A44004" s="1355"/>
      <c r="B44004" s="1355"/>
      <c r="C44004" s="1433"/>
      <c r="E44004" s="1433"/>
      <c r="K44004" s="1433"/>
      <c r="L44004" s="1334"/>
    </row>
    <row r="44005" spans="1:12" ht="24" customHeight="1">
      <c r="A44005" s="1355"/>
      <c r="B44005" s="1355"/>
      <c r="C44005" s="1433"/>
      <c r="E44005" s="1433"/>
      <c r="K44005" s="1433"/>
      <c r="L44005" s="1334"/>
    </row>
    <row r="44006" spans="1:12" ht="24" customHeight="1">
      <c r="A44006" s="1355"/>
      <c r="B44006" s="1355"/>
      <c r="C44006" s="1433"/>
      <c r="E44006" s="1433"/>
      <c r="K44006" s="1433"/>
      <c r="L44006" s="1334"/>
    </row>
    <row r="44007" spans="1:12" ht="24" customHeight="1">
      <c r="A44007" s="1355"/>
      <c r="B44007" s="1355"/>
      <c r="C44007" s="1433"/>
      <c r="E44007" s="1433"/>
      <c r="K44007" s="1433"/>
      <c r="L44007" s="1334"/>
    </row>
    <row r="44008" spans="1:12" ht="24" customHeight="1">
      <c r="A44008" s="1355"/>
      <c r="B44008" s="1355"/>
      <c r="C44008" s="1433"/>
      <c r="E44008" s="1433"/>
      <c r="K44008" s="1433"/>
      <c r="L44008" s="1334"/>
    </row>
    <row r="44009" spans="1:12" ht="24" customHeight="1">
      <c r="A44009" s="1355"/>
      <c r="B44009" s="1355"/>
      <c r="C44009" s="1433"/>
      <c r="E44009" s="1433"/>
      <c r="K44009" s="1433"/>
      <c r="L44009" s="1334"/>
    </row>
    <row r="44010" spans="1:12" ht="24" customHeight="1">
      <c r="A44010" s="1355"/>
      <c r="B44010" s="1355"/>
      <c r="C44010" s="1433"/>
      <c r="E44010" s="1433"/>
      <c r="K44010" s="1433"/>
      <c r="L44010" s="1334"/>
    </row>
    <row r="44011" spans="1:12" ht="24" customHeight="1">
      <c r="A44011" s="1355"/>
      <c r="B44011" s="1355"/>
      <c r="C44011" s="1433"/>
      <c r="E44011" s="1433"/>
      <c r="K44011" s="1433"/>
      <c r="L44011" s="1334"/>
    </row>
    <row r="44012" spans="1:12" ht="24" customHeight="1">
      <c r="A44012" s="1355"/>
      <c r="B44012" s="1355"/>
      <c r="C44012" s="1433"/>
      <c r="E44012" s="1433"/>
      <c r="K44012" s="1433"/>
      <c r="L44012" s="1334"/>
    </row>
    <row r="44013" spans="1:12" ht="24" customHeight="1">
      <c r="A44013" s="1355"/>
      <c r="B44013" s="1355"/>
      <c r="C44013" s="1433"/>
      <c r="E44013" s="1433"/>
      <c r="K44013" s="1433"/>
      <c r="L44013" s="1334"/>
    </row>
    <row r="44014" spans="1:12" ht="24" customHeight="1">
      <c r="A44014" s="1355"/>
      <c r="B44014" s="1355"/>
      <c r="C44014" s="1433"/>
      <c r="E44014" s="1433"/>
      <c r="K44014" s="1433"/>
      <c r="L44014" s="1334"/>
    </row>
    <row r="44015" spans="1:12" ht="24" customHeight="1">
      <c r="A44015" s="1355"/>
      <c r="B44015" s="1355"/>
      <c r="C44015" s="1433"/>
      <c r="E44015" s="1433"/>
      <c r="K44015" s="1433"/>
      <c r="L44015" s="1334"/>
    </row>
    <row r="44016" spans="1:12" ht="24" customHeight="1">
      <c r="A44016" s="1355"/>
      <c r="B44016" s="1355"/>
      <c r="C44016" s="1433"/>
      <c r="E44016" s="1433"/>
      <c r="K44016" s="1433"/>
      <c r="L44016" s="1334"/>
    </row>
    <row r="44017" spans="1:12" ht="24" customHeight="1">
      <c r="A44017" s="1355"/>
      <c r="B44017" s="1355"/>
      <c r="C44017" s="1433"/>
      <c r="E44017" s="1433"/>
      <c r="K44017" s="1433"/>
      <c r="L44017" s="1334"/>
    </row>
    <row r="44018" spans="1:12" ht="24" customHeight="1">
      <c r="A44018" s="1355"/>
      <c r="B44018" s="1355"/>
      <c r="C44018" s="1433"/>
      <c r="E44018" s="1433"/>
      <c r="K44018" s="1433"/>
      <c r="L44018" s="1334"/>
    </row>
    <row r="44019" spans="1:12" ht="24" customHeight="1">
      <c r="A44019" s="1355"/>
      <c r="B44019" s="1355"/>
      <c r="C44019" s="1433"/>
      <c r="E44019" s="1433"/>
      <c r="K44019" s="1433"/>
      <c r="L44019" s="1334"/>
    </row>
    <row r="44020" spans="1:12" ht="24" customHeight="1">
      <c r="A44020" s="1355"/>
      <c r="B44020" s="1355"/>
      <c r="C44020" s="1433"/>
      <c r="E44020" s="1433"/>
      <c r="K44020" s="1433"/>
      <c r="L44020" s="1334"/>
    </row>
    <row r="44021" spans="1:12" ht="24" customHeight="1">
      <c r="A44021" s="1355"/>
      <c r="B44021" s="1355"/>
      <c r="C44021" s="1433"/>
      <c r="E44021" s="1433"/>
      <c r="K44021" s="1433"/>
      <c r="L44021" s="1334"/>
    </row>
    <row r="44022" spans="1:12" ht="24" customHeight="1">
      <c r="A44022" s="1355"/>
      <c r="B44022" s="1355"/>
      <c r="C44022" s="1433"/>
      <c r="E44022" s="1433"/>
      <c r="K44022" s="1433"/>
      <c r="L44022" s="1334"/>
    </row>
    <row r="44023" spans="1:12" ht="24" customHeight="1">
      <c r="A44023" s="1355"/>
      <c r="B44023" s="1355"/>
      <c r="C44023" s="1433"/>
      <c r="E44023" s="1433"/>
      <c r="K44023" s="1433"/>
      <c r="L44023" s="1334"/>
    </row>
    <row r="44024" spans="1:12" ht="24" customHeight="1">
      <c r="A44024" s="1355"/>
      <c r="B44024" s="1355"/>
      <c r="C44024" s="1433"/>
      <c r="E44024" s="1433"/>
      <c r="K44024" s="1433"/>
      <c r="L44024" s="1334"/>
    </row>
    <row r="44025" spans="1:12" ht="24" customHeight="1">
      <c r="A44025" s="1355"/>
      <c r="B44025" s="1355"/>
      <c r="C44025" s="1433"/>
      <c r="E44025" s="1433"/>
      <c r="K44025" s="1433"/>
      <c r="L44025" s="1334"/>
    </row>
    <row r="44026" spans="1:12" ht="24" customHeight="1">
      <c r="A44026" s="1355"/>
      <c r="B44026" s="1355"/>
      <c r="C44026" s="1433"/>
      <c r="E44026" s="1433"/>
      <c r="K44026" s="1433"/>
      <c r="L44026" s="1334"/>
    </row>
    <row r="44027" spans="1:12" ht="24" customHeight="1">
      <c r="A44027" s="1355"/>
      <c r="B44027" s="1355"/>
      <c r="C44027" s="1433"/>
      <c r="E44027" s="1433"/>
      <c r="K44027" s="1433"/>
      <c r="L44027" s="1334"/>
    </row>
    <row r="44028" spans="1:12" ht="24" customHeight="1">
      <c r="A44028" s="1355"/>
      <c r="B44028" s="1355"/>
      <c r="C44028" s="1433"/>
      <c r="E44028" s="1433"/>
      <c r="K44028" s="1433"/>
      <c r="L44028" s="1334"/>
    </row>
    <row r="44029" spans="1:12" ht="24" customHeight="1">
      <c r="A44029" s="1355"/>
      <c r="B44029" s="1355"/>
      <c r="C44029" s="1433"/>
      <c r="E44029" s="1433"/>
      <c r="K44029" s="1433"/>
      <c r="L44029" s="1334"/>
    </row>
    <row r="44030" spans="1:12" ht="24" customHeight="1">
      <c r="A44030" s="1355"/>
      <c r="B44030" s="1355"/>
      <c r="C44030" s="1433"/>
      <c r="E44030" s="1433"/>
      <c r="K44030" s="1433"/>
      <c r="L44030" s="1334"/>
    </row>
    <row r="44031" spans="1:12" ht="24" customHeight="1">
      <c r="A44031" s="1355"/>
      <c r="B44031" s="1355"/>
      <c r="C44031" s="1433"/>
      <c r="E44031" s="1433"/>
      <c r="K44031" s="1433"/>
      <c r="L44031" s="1334"/>
    </row>
    <row r="44032" spans="1:12" ht="24" customHeight="1">
      <c r="A44032" s="1355"/>
      <c r="B44032" s="1355"/>
      <c r="C44032" s="1433"/>
      <c r="E44032" s="1433"/>
      <c r="K44032" s="1433"/>
      <c r="L44032" s="1334"/>
    </row>
    <row r="44033" spans="1:12" ht="24" customHeight="1">
      <c r="A44033" s="1355"/>
      <c r="B44033" s="1355"/>
      <c r="C44033" s="1433"/>
      <c r="E44033" s="1433"/>
      <c r="K44033" s="1433"/>
      <c r="L44033" s="1334"/>
    </row>
    <row r="44034" spans="1:12" ht="24" customHeight="1">
      <c r="A44034" s="1355"/>
      <c r="B44034" s="1355"/>
      <c r="C44034" s="1433"/>
      <c r="E44034" s="1433"/>
      <c r="K44034" s="1433"/>
      <c r="L44034" s="1334"/>
    </row>
    <row r="44035" spans="1:12" ht="24" customHeight="1">
      <c r="A44035" s="1355"/>
      <c r="B44035" s="1355"/>
      <c r="C44035" s="1433"/>
      <c r="E44035" s="1433"/>
      <c r="K44035" s="1433"/>
      <c r="L44035" s="1334"/>
    </row>
    <row r="44036" spans="1:12" ht="24" customHeight="1">
      <c r="A44036" s="1355"/>
      <c r="B44036" s="1355"/>
      <c r="C44036" s="1433"/>
      <c r="E44036" s="1433"/>
      <c r="K44036" s="1433"/>
      <c r="L44036" s="1334"/>
    </row>
    <row r="44037" spans="1:12" ht="24" customHeight="1">
      <c r="A44037" s="1355"/>
      <c r="B44037" s="1355"/>
      <c r="C44037" s="1433"/>
      <c r="E44037" s="1433"/>
      <c r="K44037" s="1433"/>
      <c r="L44037" s="1334"/>
    </row>
    <row r="44038" spans="1:12" ht="24" customHeight="1">
      <c r="A44038" s="1355"/>
      <c r="B44038" s="1355"/>
      <c r="C44038" s="1433"/>
      <c r="E44038" s="1433"/>
      <c r="K44038" s="1433"/>
      <c r="L44038" s="1334"/>
    </row>
    <row r="44039" spans="1:12" ht="24" customHeight="1">
      <c r="A44039" s="1355"/>
      <c r="B44039" s="1355"/>
      <c r="C44039" s="1433"/>
      <c r="E44039" s="1433"/>
      <c r="K44039" s="1433"/>
      <c r="L44039" s="1334"/>
    </row>
    <row r="44040" spans="1:12" ht="24" customHeight="1">
      <c r="A44040" s="1355"/>
      <c r="B44040" s="1355"/>
      <c r="C44040" s="1433"/>
      <c r="E44040" s="1433"/>
      <c r="K44040" s="1433"/>
      <c r="L44040" s="1334"/>
    </row>
    <row r="44041" spans="1:12" ht="24" customHeight="1">
      <c r="A44041" s="1355"/>
      <c r="B44041" s="1355"/>
      <c r="C44041" s="1433"/>
      <c r="E44041" s="1433"/>
      <c r="K44041" s="1433"/>
      <c r="L44041" s="1334"/>
    </row>
    <row r="44042" spans="1:12" ht="24" customHeight="1">
      <c r="A44042" s="1355"/>
      <c r="B44042" s="1355"/>
      <c r="C44042" s="1433"/>
      <c r="E44042" s="1433"/>
      <c r="K44042" s="1433"/>
      <c r="L44042" s="1334"/>
    </row>
    <row r="44043" spans="1:12" ht="24" customHeight="1">
      <c r="A44043" s="1355"/>
      <c r="B44043" s="1355"/>
      <c r="C44043" s="1433"/>
      <c r="E44043" s="1433"/>
      <c r="K44043" s="1433"/>
      <c r="L44043" s="1334"/>
    </row>
    <row r="44044" spans="1:12" ht="24" customHeight="1">
      <c r="A44044" s="1355"/>
      <c r="B44044" s="1355"/>
      <c r="C44044" s="1433"/>
      <c r="E44044" s="1433"/>
      <c r="K44044" s="1433"/>
      <c r="L44044" s="1334"/>
    </row>
    <row r="44045" spans="1:12" ht="24" customHeight="1">
      <c r="A44045" s="1355"/>
      <c r="B44045" s="1355"/>
      <c r="C44045" s="1433"/>
      <c r="E44045" s="1433"/>
      <c r="K44045" s="1433"/>
      <c r="L44045" s="1334"/>
    </row>
    <row r="44046" spans="1:12" ht="24" customHeight="1">
      <c r="A44046" s="1355"/>
      <c r="B44046" s="1355"/>
      <c r="C44046" s="1433"/>
      <c r="E44046" s="1433"/>
      <c r="K44046" s="1433"/>
      <c r="L44046" s="1334"/>
    </row>
    <row r="44047" spans="1:12" ht="24" customHeight="1">
      <c r="A44047" s="1355"/>
      <c r="B44047" s="1355"/>
      <c r="C44047" s="1433"/>
      <c r="E44047" s="1433"/>
      <c r="K44047" s="1433"/>
      <c r="L44047" s="1334"/>
    </row>
    <row r="44048" spans="1:12" ht="24" customHeight="1">
      <c r="A44048" s="1355"/>
      <c r="B44048" s="1355"/>
      <c r="C44048" s="1433"/>
      <c r="E44048" s="1433"/>
      <c r="K44048" s="1433"/>
      <c r="L44048" s="1334"/>
    </row>
    <row r="44049" spans="1:12" ht="24" customHeight="1">
      <c r="A44049" s="1355"/>
      <c r="B44049" s="1355"/>
      <c r="C44049" s="1433"/>
      <c r="E44049" s="1433"/>
      <c r="K44049" s="1433"/>
      <c r="L44049" s="1334"/>
    </row>
    <row r="44050" spans="1:12" ht="24" customHeight="1">
      <c r="A44050" s="1355"/>
      <c r="B44050" s="1355"/>
      <c r="C44050" s="1433"/>
      <c r="E44050" s="1433"/>
      <c r="K44050" s="1433"/>
      <c r="L44050" s="1334"/>
    </row>
    <row r="44051" spans="1:12" ht="24" customHeight="1">
      <c r="A44051" s="1355"/>
      <c r="B44051" s="1355"/>
      <c r="C44051" s="1433"/>
      <c r="E44051" s="1433"/>
      <c r="K44051" s="1433"/>
      <c r="L44051" s="1334"/>
    </row>
    <row r="44052" spans="1:12" ht="24" customHeight="1">
      <c r="A44052" s="1355"/>
      <c r="B44052" s="1355"/>
      <c r="C44052" s="1433"/>
      <c r="E44052" s="1433"/>
      <c r="K44052" s="1433"/>
      <c r="L44052" s="1334"/>
    </row>
    <row r="44053" spans="1:12" ht="24" customHeight="1">
      <c r="A44053" s="1355"/>
      <c r="B44053" s="1355"/>
      <c r="C44053" s="1433"/>
      <c r="E44053" s="1433"/>
      <c r="K44053" s="1433"/>
      <c r="L44053" s="1334"/>
    </row>
    <row r="44054" spans="1:12" ht="24" customHeight="1">
      <c r="A44054" s="1355"/>
      <c r="B44054" s="1355"/>
      <c r="C44054" s="1433"/>
      <c r="E44054" s="1433"/>
      <c r="K44054" s="1433"/>
      <c r="L44054" s="1334"/>
    </row>
    <row r="44055" spans="1:12" ht="24" customHeight="1">
      <c r="A44055" s="1355"/>
      <c r="B44055" s="1355"/>
      <c r="C44055" s="1433"/>
      <c r="E44055" s="1433"/>
      <c r="K44055" s="1433"/>
      <c r="L44055" s="1334"/>
    </row>
    <row r="44056" spans="1:12" ht="24" customHeight="1">
      <c r="A44056" s="1355"/>
      <c r="B44056" s="1355"/>
      <c r="C44056" s="1433"/>
      <c r="E44056" s="1433"/>
      <c r="K44056" s="1433"/>
      <c r="L44056" s="1334"/>
    </row>
    <row r="44057" spans="1:12" ht="24" customHeight="1">
      <c r="A44057" s="1355"/>
      <c r="B44057" s="1355"/>
      <c r="C44057" s="1433"/>
      <c r="E44057" s="1433"/>
      <c r="K44057" s="1433"/>
      <c r="L44057" s="1334"/>
    </row>
    <row r="44058" spans="1:12" ht="24" customHeight="1">
      <c r="A44058" s="1355"/>
      <c r="B44058" s="1355"/>
      <c r="C44058" s="1433"/>
      <c r="E44058" s="1433"/>
      <c r="K44058" s="1433"/>
      <c r="L44058" s="1334"/>
    </row>
    <row r="44059" spans="1:12" ht="24" customHeight="1">
      <c r="A44059" s="1355"/>
      <c r="B44059" s="1355"/>
      <c r="C44059" s="1433"/>
      <c r="E44059" s="1433"/>
      <c r="K44059" s="1433"/>
      <c r="L44059" s="1334"/>
    </row>
    <row r="44060" spans="1:12" ht="24" customHeight="1">
      <c r="A44060" s="1355"/>
      <c r="B44060" s="1355"/>
      <c r="C44060" s="1433"/>
      <c r="E44060" s="1433"/>
      <c r="K44060" s="1433"/>
      <c r="L44060" s="1334"/>
    </row>
    <row r="44061" spans="1:12" ht="24" customHeight="1">
      <c r="A44061" s="1355"/>
      <c r="B44061" s="1355"/>
      <c r="C44061" s="1433"/>
      <c r="E44061" s="1433"/>
      <c r="K44061" s="1433"/>
      <c r="L44061" s="1334"/>
    </row>
    <row r="44062" spans="1:12" ht="24" customHeight="1">
      <c r="A44062" s="1355"/>
      <c r="B44062" s="1355"/>
      <c r="C44062" s="1433"/>
      <c r="E44062" s="1433"/>
      <c r="K44062" s="1433"/>
      <c r="L44062" s="1334"/>
    </row>
    <row r="44063" spans="1:12" ht="24" customHeight="1">
      <c r="A44063" s="1355"/>
      <c r="B44063" s="1355"/>
      <c r="C44063" s="1433"/>
      <c r="E44063" s="1433"/>
      <c r="K44063" s="1433"/>
      <c r="L44063" s="1334"/>
    </row>
    <row r="44064" spans="1:12" ht="24" customHeight="1">
      <c r="A44064" s="1355"/>
      <c r="B44064" s="1355"/>
      <c r="C44064" s="1433"/>
      <c r="E44064" s="1433"/>
      <c r="K44064" s="1433"/>
      <c r="L44064" s="1334"/>
    </row>
    <row r="44065" spans="1:12" ht="24" customHeight="1">
      <c r="A44065" s="1355"/>
      <c r="B44065" s="1355"/>
      <c r="C44065" s="1433"/>
      <c r="E44065" s="1433"/>
      <c r="K44065" s="1433"/>
      <c r="L44065" s="1334"/>
    </row>
    <row r="44066" spans="1:12" ht="24" customHeight="1">
      <c r="A44066" s="1355"/>
      <c r="B44066" s="1355"/>
      <c r="C44066" s="1433"/>
      <c r="E44066" s="1433"/>
      <c r="K44066" s="1433"/>
      <c r="L44066" s="1334"/>
    </row>
    <row r="44067" spans="1:12" ht="24" customHeight="1">
      <c r="A44067" s="1355"/>
      <c r="B44067" s="1355"/>
      <c r="C44067" s="1433"/>
      <c r="E44067" s="1433"/>
      <c r="K44067" s="1433"/>
      <c r="L44067" s="1334"/>
    </row>
    <row r="44068" spans="1:12" ht="24" customHeight="1">
      <c r="A44068" s="1355"/>
      <c r="B44068" s="1355"/>
      <c r="C44068" s="1433"/>
      <c r="E44068" s="1433"/>
      <c r="K44068" s="1433"/>
      <c r="L44068" s="1334"/>
    </row>
    <row r="44069" spans="1:12" ht="24" customHeight="1">
      <c r="A44069" s="1355"/>
      <c r="B44069" s="1355"/>
      <c r="C44069" s="1433"/>
      <c r="E44069" s="1433"/>
      <c r="K44069" s="1433"/>
      <c r="L44069" s="1334"/>
    </row>
    <row r="44070" spans="1:12" ht="24" customHeight="1">
      <c r="A44070" s="1355"/>
      <c r="B44070" s="1355"/>
      <c r="C44070" s="1433"/>
      <c r="E44070" s="1433"/>
      <c r="K44070" s="1433"/>
      <c r="L44070" s="1334"/>
    </row>
    <row r="44071" spans="1:12" ht="24" customHeight="1">
      <c r="A44071" s="1355"/>
      <c r="B44071" s="1355"/>
      <c r="C44071" s="1433"/>
      <c r="E44071" s="1433"/>
      <c r="K44071" s="1433"/>
      <c r="L44071" s="1334"/>
    </row>
    <row r="44072" spans="1:12" ht="24" customHeight="1">
      <c r="A44072" s="1355"/>
      <c r="B44072" s="1355"/>
      <c r="C44072" s="1433"/>
      <c r="E44072" s="1433"/>
      <c r="K44072" s="1433"/>
      <c r="L44072" s="1334"/>
    </row>
    <row r="44073" spans="1:12" ht="24" customHeight="1">
      <c r="A44073" s="1355"/>
      <c r="B44073" s="1355"/>
      <c r="C44073" s="1433"/>
      <c r="E44073" s="1433"/>
      <c r="K44073" s="1433"/>
      <c r="L44073" s="1334"/>
    </row>
    <row r="44074" spans="1:12" ht="24" customHeight="1">
      <c r="A44074" s="1355"/>
      <c r="B44074" s="1355"/>
      <c r="C44074" s="1433"/>
      <c r="E44074" s="1433"/>
      <c r="K44074" s="1433"/>
      <c r="L44074" s="1334"/>
    </row>
    <row r="44075" spans="1:12" ht="24" customHeight="1">
      <c r="A44075" s="1355"/>
      <c r="B44075" s="1355"/>
      <c r="C44075" s="1433"/>
      <c r="E44075" s="1433"/>
      <c r="K44075" s="1433"/>
      <c r="L44075" s="1334"/>
    </row>
    <row r="44076" spans="1:12" ht="24" customHeight="1">
      <c r="A44076" s="1355"/>
      <c r="B44076" s="1355"/>
      <c r="C44076" s="1433"/>
      <c r="E44076" s="1433"/>
      <c r="K44076" s="1433"/>
      <c r="L44076" s="1334"/>
    </row>
    <row r="44077" spans="1:12" ht="24" customHeight="1">
      <c r="A44077" s="1355"/>
      <c r="B44077" s="1355"/>
      <c r="C44077" s="1433"/>
      <c r="E44077" s="1433"/>
      <c r="K44077" s="1433"/>
      <c r="L44077" s="1334"/>
    </row>
    <row r="44078" spans="1:12" ht="24" customHeight="1">
      <c r="A44078" s="1355"/>
      <c r="B44078" s="1355"/>
      <c r="C44078" s="1433"/>
      <c r="E44078" s="1433"/>
      <c r="K44078" s="1433"/>
      <c r="L44078" s="1334"/>
    </row>
    <row r="44079" spans="1:12" ht="24" customHeight="1">
      <c r="A44079" s="1355"/>
      <c r="B44079" s="1355"/>
      <c r="C44079" s="1433"/>
      <c r="E44079" s="1433"/>
      <c r="K44079" s="1433"/>
      <c r="L44079" s="1334"/>
    </row>
    <row r="44080" spans="1:12" ht="24" customHeight="1">
      <c r="A44080" s="1355"/>
      <c r="B44080" s="1355"/>
      <c r="C44080" s="1433"/>
      <c r="E44080" s="1433"/>
      <c r="K44080" s="1433"/>
      <c r="L44080" s="1334"/>
    </row>
    <row r="44081" spans="1:12" ht="24" customHeight="1">
      <c r="A44081" s="1355"/>
      <c r="B44081" s="1355"/>
      <c r="C44081" s="1433"/>
      <c r="E44081" s="1433"/>
      <c r="K44081" s="1433"/>
      <c r="L44081" s="1334"/>
    </row>
    <row r="44082" spans="1:12" ht="24" customHeight="1">
      <c r="A44082" s="1355"/>
      <c r="B44082" s="1355"/>
      <c r="C44082" s="1433"/>
      <c r="E44082" s="1433"/>
      <c r="K44082" s="1433"/>
      <c r="L44082" s="1334"/>
    </row>
    <row r="44083" spans="1:12" ht="24" customHeight="1">
      <c r="A44083" s="1355"/>
      <c r="B44083" s="1355"/>
      <c r="C44083" s="1433"/>
      <c r="E44083" s="1433"/>
      <c r="K44083" s="1433"/>
      <c r="L44083" s="1334"/>
    </row>
    <row r="44084" spans="1:12" ht="24" customHeight="1">
      <c r="A44084" s="1355"/>
      <c r="B44084" s="1355"/>
      <c r="C44084" s="1433"/>
      <c r="E44084" s="1433"/>
      <c r="K44084" s="1433"/>
      <c r="L44084" s="1334"/>
    </row>
    <row r="44085" spans="1:12" ht="24" customHeight="1">
      <c r="A44085" s="1355"/>
      <c r="B44085" s="1355"/>
      <c r="C44085" s="1433"/>
      <c r="E44085" s="1433"/>
      <c r="K44085" s="1433"/>
      <c r="L44085" s="1334"/>
    </row>
    <row r="44086" spans="1:12" ht="24" customHeight="1">
      <c r="A44086" s="1355"/>
      <c r="B44086" s="1355"/>
      <c r="C44086" s="1433"/>
      <c r="E44086" s="1433"/>
      <c r="K44086" s="1433"/>
      <c r="L44086" s="1334"/>
    </row>
    <row r="44087" spans="1:12" ht="24" customHeight="1">
      <c r="A44087" s="1355"/>
      <c r="B44087" s="1355"/>
      <c r="C44087" s="1433"/>
      <c r="E44087" s="1433"/>
      <c r="K44087" s="1433"/>
      <c r="L44087" s="1334"/>
    </row>
    <row r="44088" spans="1:12" ht="24" customHeight="1">
      <c r="A44088" s="1355"/>
      <c r="B44088" s="1355"/>
      <c r="C44088" s="1433"/>
      <c r="E44088" s="1433"/>
      <c r="K44088" s="1433"/>
      <c r="L44088" s="1334"/>
    </row>
    <row r="44089" spans="1:12" ht="24" customHeight="1">
      <c r="A44089" s="1355"/>
      <c r="B44089" s="1355"/>
      <c r="C44089" s="1433"/>
      <c r="E44089" s="1433"/>
      <c r="K44089" s="1433"/>
      <c r="L44089" s="1334"/>
    </row>
    <row r="44090" spans="1:12" ht="24" customHeight="1">
      <c r="A44090" s="1355"/>
      <c r="B44090" s="1355"/>
      <c r="C44090" s="1433"/>
      <c r="E44090" s="1433"/>
      <c r="K44090" s="1433"/>
      <c r="L44090" s="1334"/>
    </row>
    <row r="44091" spans="1:12" ht="24" customHeight="1">
      <c r="A44091" s="1355"/>
      <c r="B44091" s="1355"/>
      <c r="C44091" s="1433"/>
      <c r="E44091" s="1433"/>
      <c r="K44091" s="1433"/>
      <c r="L44091" s="1334"/>
    </row>
    <row r="44092" spans="1:12" ht="24" customHeight="1">
      <c r="A44092" s="1355"/>
      <c r="B44092" s="1355"/>
      <c r="C44092" s="1433"/>
      <c r="E44092" s="1433"/>
      <c r="K44092" s="1433"/>
      <c r="L44092" s="1334"/>
    </row>
    <row r="44093" spans="1:12" ht="24" customHeight="1">
      <c r="A44093" s="1355"/>
      <c r="B44093" s="1355"/>
      <c r="C44093" s="1433"/>
      <c r="E44093" s="1433"/>
      <c r="K44093" s="1433"/>
      <c r="L44093" s="1334"/>
    </row>
    <row r="44094" spans="1:12" ht="24" customHeight="1">
      <c r="A44094" s="1355"/>
      <c r="B44094" s="1355"/>
      <c r="C44094" s="1433"/>
      <c r="E44094" s="1433"/>
      <c r="K44094" s="1433"/>
      <c r="L44094" s="1334"/>
    </row>
    <row r="44095" spans="1:12" ht="24" customHeight="1">
      <c r="A44095" s="1355"/>
      <c r="B44095" s="1355"/>
      <c r="C44095" s="1433"/>
      <c r="E44095" s="1433"/>
      <c r="K44095" s="1433"/>
      <c r="L44095" s="1334"/>
    </row>
    <row r="44096" spans="1:12" ht="24" customHeight="1">
      <c r="A44096" s="1355"/>
      <c r="B44096" s="1355"/>
      <c r="C44096" s="1433"/>
      <c r="E44096" s="1433"/>
      <c r="K44096" s="1433"/>
      <c r="L44096" s="1334"/>
    </row>
    <row r="44097" spans="1:12" ht="24" customHeight="1">
      <c r="A44097" s="1355"/>
      <c r="B44097" s="1355"/>
      <c r="C44097" s="1433"/>
      <c r="E44097" s="1433"/>
      <c r="K44097" s="1433"/>
      <c r="L44097" s="1334"/>
    </row>
    <row r="44098" spans="1:12" ht="24" customHeight="1">
      <c r="A44098" s="1355"/>
      <c r="B44098" s="1355"/>
      <c r="C44098" s="1433"/>
      <c r="E44098" s="1433"/>
      <c r="K44098" s="1433"/>
      <c r="L44098" s="1334"/>
    </row>
    <row r="44099" spans="1:12" ht="24" customHeight="1">
      <c r="A44099" s="1355"/>
      <c r="B44099" s="1355"/>
      <c r="C44099" s="1433"/>
      <c r="E44099" s="1433"/>
      <c r="K44099" s="1433"/>
      <c r="L44099" s="1334"/>
    </row>
    <row r="44100" spans="1:12" ht="24" customHeight="1">
      <c r="A44100" s="1355"/>
      <c r="B44100" s="1355"/>
      <c r="C44100" s="1433"/>
      <c r="E44100" s="1433"/>
      <c r="K44100" s="1433"/>
      <c r="L44100" s="1334"/>
    </row>
    <row r="44101" spans="1:12" ht="24" customHeight="1">
      <c r="A44101" s="1355"/>
      <c r="B44101" s="1355"/>
      <c r="C44101" s="1433"/>
      <c r="E44101" s="1433"/>
      <c r="K44101" s="1433"/>
      <c r="L44101" s="1334"/>
    </row>
    <row r="44102" spans="1:12" ht="24" customHeight="1">
      <c r="A44102" s="1355"/>
      <c r="B44102" s="1355"/>
      <c r="C44102" s="1433"/>
      <c r="E44102" s="1433"/>
      <c r="K44102" s="1433"/>
      <c r="L44102" s="1334"/>
    </row>
    <row r="44103" spans="1:12" ht="24" customHeight="1">
      <c r="A44103" s="1355"/>
      <c r="B44103" s="1355"/>
      <c r="C44103" s="1433"/>
      <c r="E44103" s="1433"/>
      <c r="K44103" s="1433"/>
      <c r="L44103" s="1334"/>
    </row>
    <row r="44104" spans="1:12" ht="24" customHeight="1">
      <c r="A44104" s="1355"/>
      <c r="B44104" s="1355"/>
      <c r="C44104" s="1433"/>
      <c r="E44104" s="1433"/>
      <c r="K44104" s="1433"/>
      <c r="L44104" s="1334"/>
    </row>
    <row r="44105" spans="1:12" ht="24" customHeight="1">
      <c r="A44105" s="1355"/>
      <c r="B44105" s="1355"/>
      <c r="C44105" s="1433"/>
      <c r="E44105" s="1433"/>
      <c r="K44105" s="1433"/>
      <c r="L44105" s="1334"/>
    </row>
    <row r="44106" spans="1:12" ht="24" customHeight="1">
      <c r="A44106" s="1355"/>
      <c r="B44106" s="1355"/>
      <c r="C44106" s="1433"/>
      <c r="E44106" s="1433"/>
      <c r="K44106" s="1433"/>
      <c r="L44106" s="1334"/>
    </row>
    <row r="44107" spans="1:12" ht="24" customHeight="1">
      <c r="A44107" s="1355"/>
      <c r="B44107" s="1355"/>
      <c r="C44107" s="1433"/>
      <c r="E44107" s="1433"/>
      <c r="K44107" s="1433"/>
      <c r="L44107" s="1334"/>
    </row>
    <row r="44108" spans="1:12" ht="24" customHeight="1">
      <c r="A44108" s="1355"/>
      <c r="B44108" s="1355"/>
      <c r="C44108" s="1433"/>
      <c r="E44108" s="1433"/>
      <c r="K44108" s="1433"/>
      <c r="L44108" s="1334"/>
    </row>
    <row r="44109" spans="1:12" ht="24" customHeight="1">
      <c r="A44109" s="1355"/>
      <c r="B44109" s="1355"/>
      <c r="C44109" s="1433"/>
      <c r="E44109" s="1433"/>
      <c r="K44109" s="1433"/>
      <c r="L44109" s="1334"/>
    </row>
    <row r="44110" spans="1:12" ht="24" customHeight="1">
      <c r="A44110" s="1355"/>
      <c r="B44110" s="1355"/>
      <c r="C44110" s="1433"/>
      <c r="E44110" s="1433"/>
      <c r="K44110" s="1433"/>
      <c r="L44110" s="1334"/>
    </row>
    <row r="44111" spans="1:12" ht="24" customHeight="1">
      <c r="A44111" s="1355"/>
      <c r="B44111" s="1355"/>
      <c r="C44111" s="1433"/>
      <c r="E44111" s="1433"/>
      <c r="K44111" s="1433"/>
      <c r="L44111" s="1334"/>
    </row>
    <row r="44112" spans="1:12" ht="24" customHeight="1">
      <c r="A44112" s="1355"/>
      <c r="B44112" s="1355"/>
      <c r="C44112" s="1433"/>
      <c r="E44112" s="1433"/>
      <c r="K44112" s="1433"/>
      <c r="L44112" s="1334"/>
    </row>
    <row r="44113" spans="1:12" ht="24" customHeight="1">
      <c r="A44113" s="1355"/>
      <c r="B44113" s="1355"/>
      <c r="C44113" s="1433"/>
      <c r="E44113" s="1433"/>
      <c r="K44113" s="1433"/>
      <c r="L44113" s="1334"/>
    </row>
    <row r="44114" spans="1:12" ht="24" customHeight="1">
      <c r="A44114" s="1355"/>
      <c r="B44114" s="1355"/>
      <c r="C44114" s="1433"/>
      <c r="E44114" s="1433"/>
      <c r="K44114" s="1433"/>
      <c r="L44114" s="1334"/>
    </row>
    <row r="44115" spans="1:12" ht="24" customHeight="1">
      <c r="A44115" s="1355"/>
      <c r="B44115" s="1355"/>
      <c r="C44115" s="1433"/>
      <c r="E44115" s="1433"/>
      <c r="K44115" s="1433"/>
      <c r="L44115" s="1334"/>
    </row>
    <row r="44116" spans="1:12" ht="24" customHeight="1">
      <c r="A44116" s="1355"/>
      <c r="B44116" s="1355"/>
      <c r="C44116" s="1433"/>
      <c r="E44116" s="1433"/>
      <c r="K44116" s="1433"/>
      <c r="L44116" s="1334"/>
    </row>
    <row r="44117" spans="1:12" ht="24" customHeight="1">
      <c r="A44117" s="1355"/>
      <c r="B44117" s="1355"/>
      <c r="C44117" s="1433"/>
      <c r="E44117" s="1433"/>
      <c r="K44117" s="1433"/>
      <c r="L44117" s="1334"/>
    </row>
    <row r="44118" spans="1:12" ht="24" customHeight="1">
      <c r="A44118" s="1355"/>
      <c r="B44118" s="1355"/>
      <c r="C44118" s="1433"/>
      <c r="E44118" s="1433"/>
      <c r="K44118" s="1433"/>
      <c r="L44118" s="1334"/>
    </row>
    <row r="44119" spans="1:12" ht="24" customHeight="1">
      <c r="A44119" s="1355"/>
      <c r="B44119" s="1355"/>
      <c r="C44119" s="1433"/>
      <c r="E44119" s="1433"/>
      <c r="K44119" s="1433"/>
      <c r="L44119" s="1334"/>
    </row>
    <row r="44120" spans="1:12" ht="24" customHeight="1">
      <c r="A44120" s="1355"/>
      <c r="B44120" s="1355"/>
      <c r="C44120" s="1433"/>
      <c r="E44120" s="1433"/>
      <c r="K44120" s="1433"/>
      <c r="L44120" s="1334"/>
    </row>
    <row r="44121" spans="1:12" ht="24" customHeight="1">
      <c r="A44121" s="1355"/>
      <c r="B44121" s="1355"/>
      <c r="C44121" s="1433"/>
      <c r="E44121" s="1433"/>
      <c r="K44121" s="1433"/>
      <c r="L44121" s="1334"/>
    </row>
    <row r="44122" spans="1:12" ht="24" customHeight="1">
      <c r="A44122" s="1355"/>
      <c r="B44122" s="1355"/>
      <c r="C44122" s="1433"/>
      <c r="E44122" s="1433"/>
      <c r="K44122" s="1433"/>
      <c r="L44122" s="1334"/>
    </row>
    <row r="44123" spans="1:12" ht="24" customHeight="1">
      <c r="A44123" s="1355"/>
      <c r="B44123" s="1355"/>
      <c r="C44123" s="1433"/>
      <c r="E44123" s="1433"/>
      <c r="K44123" s="1433"/>
      <c r="L44123" s="1334"/>
    </row>
    <row r="44124" spans="1:12" ht="24" customHeight="1">
      <c r="A44124" s="1355"/>
      <c r="B44124" s="1355"/>
      <c r="C44124" s="1433"/>
      <c r="E44124" s="1433"/>
      <c r="K44124" s="1433"/>
      <c r="L44124" s="1334"/>
    </row>
    <row r="44125" spans="1:12" ht="24" customHeight="1">
      <c r="A44125" s="1355"/>
      <c r="B44125" s="1355"/>
      <c r="C44125" s="1433"/>
      <c r="E44125" s="1433"/>
      <c r="K44125" s="1433"/>
      <c r="L44125" s="1334"/>
    </row>
    <row r="44126" spans="1:12" ht="24" customHeight="1">
      <c r="A44126" s="1355"/>
      <c r="B44126" s="1355"/>
      <c r="C44126" s="1433"/>
      <c r="E44126" s="1433"/>
      <c r="K44126" s="1433"/>
      <c r="L44126" s="1334"/>
    </row>
    <row r="44127" spans="1:12" ht="24" customHeight="1">
      <c r="A44127" s="1355"/>
      <c r="B44127" s="1355"/>
      <c r="C44127" s="1433"/>
      <c r="E44127" s="1433"/>
      <c r="K44127" s="1433"/>
      <c r="L44127" s="1334"/>
    </row>
    <row r="44128" spans="1:12" ht="24" customHeight="1">
      <c r="A44128" s="1355"/>
      <c r="B44128" s="1355"/>
      <c r="C44128" s="1433"/>
      <c r="E44128" s="1433"/>
      <c r="K44128" s="1433"/>
      <c r="L44128" s="1334"/>
    </row>
    <row r="44129" spans="1:12" ht="24" customHeight="1">
      <c r="A44129" s="1355"/>
      <c r="B44129" s="1355"/>
      <c r="C44129" s="1433"/>
      <c r="E44129" s="1433"/>
      <c r="K44129" s="1433"/>
      <c r="L44129" s="1334"/>
    </row>
    <row r="44130" spans="1:12" ht="24" customHeight="1">
      <c r="A44130" s="1355"/>
      <c r="B44130" s="1355"/>
      <c r="C44130" s="1433"/>
      <c r="E44130" s="1433"/>
      <c r="K44130" s="1433"/>
      <c r="L44130" s="1334"/>
    </row>
    <row r="44131" spans="1:12" ht="24" customHeight="1">
      <c r="A44131" s="1355"/>
      <c r="B44131" s="1355"/>
      <c r="C44131" s="1433"/>
      <c r="E44131" s="1433"/>
      <c r="K44131" s="1433"/>
      <c r="L44131" s="1334"/>
    </row>
    <row r="44132" spans="1:12" ht="24" customHeight="1">
      <c r="A44132" s="1355"/>
      <c r="B44132" s="1355"/>
      <c r="C44132" s="1433"/>
      <c r="E44132" s="1433"/>
      <c r="K44132" s="1433"/>
      <c r="L44132" s="1334"/>
    </row>
    <row r="44133" spans="1:12" ht="24" customHeight="1">
      <c r="A44133" s="1355"/>
      <c r="B44133" s="1355"/>
      <c r="C44133" s="1433"/>
      <c r="E44133" s="1433"/>
      <c r="K44133" s="1433"/>
      <c r="L44133" s="1334"/>
    </row>
    <row r="44134" spans="1:12" ht="24" customHeight="1">
      <c r="A44134" s="1355"/>
      <c r="B44134" s="1355"/>
      <c r="C44134" s="1433"/>
      <c r="E44134" s="1433"/>
      <c r="K44134" s="1433"/>
      <c r="L44134" s="1334"/>
    </row>
    <row r="44135" spans="1:12" ht="24" customHeight="1">
      <c r="A44135" s="1355"/>
      <c r="B44135" s="1355"/>
      <c r="C44135" s="1433"/>
      <c r="E44135" s="1433"/>
      <c r="K44135" s="1433"/>
      <c r="L44135" s="1334"/>
    </row>
    <row r="44136" spans="1:12" ht="24" customHeight="1">
      <c r="A44136" s="1355"/>
      <c r="B44136" s="1355"/>
      <c r="C44136" s="1433"/>
      <c r="E44136" s="1433"/>
      <c r="K44136" s="1433"/>
      <c r="L44136" s="1334"/>
    </row>
    <row r="44137" spans="1:12" ht="24" customHeight="1">
      <c r="A44137" s="1355"/>
      <c r="B44137" s="1355"/>
      <c r="C44137" s="1433"/>
      <c r="E44137" s="1433"/>
      <c r="K44137" s="1433"/>
      <c r="L44137" s="1334"/>
    </row>
    <row r="44138" spans="1:12" ht="24" customHeight="1">
      <c r="A44138" s="1355"/>
      <c r="B44138" s="1355"/>
      <c r="C44138" s="1433"/>
      <c r="E44138" s="1433"/>
      <c r="K44138" s="1433"/>
      <c r="L44138" s="1334"/>
    </row>
    <row r="44139" spans="1:12" ht="24" customHeight="1">
      <c r="A44139" s="1355"/>
      <c r="B44139" s="1355"/>
      <c r="C44139" s="1433"/>
      <c r="E44139" s="1433"/>
      <c r="K44139" s="1433"/>
      <c r="L44139" s="1334"/>
    </row>
    <row r="44140" spans="1:12" ht="24" customHeight="1">
      <c r="A44140" s="1355"/>
      <c r="B44140" s="1355"/>
      <c r="C44140" s="1433"/>
      <c r="E44140" s="1433"/>
      <c r="K44140" s="1433"/>
      <c r="L44140" s="1334"/>
    </row>
    <row r="44141" spans="1:12" ht="24" customHeight="1">
      <c r="A44141" s="1355"/>
      <c r="B44141" s="1355"/>
      <c r="C44141" s="1433"/>
      <c r="E44141" s="1433"/>
      <c r="K44141" s="1433"/>
      <c r="L44141" s="1334"/>
    </row>
    <row r="44142" spans="1:12" ht="24" customHeight="1">
      <c r="A44142" s="1355"/>
      <c r="B44142" s="1355"/>
      <c r="C44142" s="1433"/>
      <c r="E44142" s="1433"/>
      <c r="K44142" s="1433"/>
      <c r="L44142" s="1334"/>
    </row>
    <row r="44143" spans="1:12" ht="24" customHeight="1">
      <c r="A44143" s="1355"/>
      <c r="B44143" s="1355"/>
      <c r="C44143" s="1433"/>
      <c r="E44143" s="1433"/>
      <c r="K44143" s="1433"/>
      <c r="L44143" s="1334"/>
    </row>
    <row r="44144" spans="1:12" ht="24" customHeight="1">
      <c r="A44144" s="1355"/>
      <c r="B44144" s="1355"/>
      <c r="C44144" s="1433"/>
      <c r="E44144" s="1433"/>
      <c r="K44144" s="1433"/>
      <c r="L44144" s="1334"/>
    </row>
    <row r="44145" spans="1:12" ht="24" customHeight="1">
      <c r="A44145" s="1355"/>
      <c r="B44145" s="1355"/>
      <c r="C44145" s="1433"/>
      <c r="E44145" s="1433"/>
      <c r="K44145" s="1433"/>
      <c r="L44145" s="1334"/>
    </row>
    <row r="44146" spans="1:12" ht="24" customHeight="1">
      <c r="A44146" s="1355"/>
      <c r="B44146" s="1355"/>
      <c r="C44146" s="1433"/>
      <c r="E44146" s="1433"/>
      <c r="K44146" s="1433"/>
      <c r="L44146" s="1334"/>
    </row>
    <row r="44147" spans="1:12" ht="24" customHeight="1">
      <c r="A44147" s="1355"/>
      <c r="B44147" s="1355"/>
      <c r="C44147" s="1433"/>
      <c r="E44147" s="1433"/>
      <c r="K44147" s="1433"/>
      <c r="L44147" s="1334"/>
    </row>
    <row r="44148" spans="1:12" ht="24" customHeight="1">
      <c r="A44148" s="1355"/>
      <c r="B44148" s="1355"/>
      <c r="C44148" s="1433"/>
      <c r="E44148" s="1433"/>
      <c r="K44148" s="1433"/>
      <c r="L44148" s="1334"/>
    </row>
    <row r="44149" spans="1:12" ht="24" customHeight="1">
      <c r="A44149" s="1355"/>
      <c r="B44149" s="1355"/>
      <c r="C44149" s="1433"/>
      <c r="E44149" s="1433"/>
      <c r="K44149" s="1433"/>
      <c r="L44149" s="1334"/>
    </row>
    <row r="44150" spans="1:12" ht="24" customHeight="1">
      <c r="A44150" s="1355"/>
      <c r="B44150" s="1355"/>
      <c r="C44150" s="1433"/>
      <c r="E44150" s="1433"/>
      <c r="K44150" s="1433"/>
      <c r="L44150" s="1334"/>
    </row>
    <row r="44151" spans="1:12" ht="24" customHeight="1">
      <c r="A44151" s="1355"/>
      <c r="B44151" s="1355"/>
      <c r="C44151" s="1433"/>
      <c r="E44151" s="1433"/>
      <c r="K44151" s="1433"/>
      <c r="L44151" s="1334"/>
    </row>
    <row r="44152" spans="1:12" ht="24" customHeight="1">
      <c r="A44152" s="1355"/>
      <c r="B44152" s="1355"/>
      <c r="C44152" s="1433"/>
      <c r="E44152" s="1433"/>
      <c r="K44152" s="1433"/>
      <c r="L44152" s="1334"/>
    </row>
    <row r="44153" spans="1:12" ht="24" customHeight="1">
      <c r="A44153" s="1355"/>
      <c r="B44153" s="1355"/>
      <c r="C44153" s="1433"/>
      <c r="E44153" s="1433"/>
      <c r="K44153" s="1433"/>
      <c r="L44153" s="1334"/>
    </row>
    <row r="44154" spans="1:12" ht="24" customHeight="1">
      <c r="A44154" s="1355"/>
      <c r="B44154" s="1355"/>
      <c r="C44154" s="1433"/>
      <c r="E44154" s="1433"/>
      <c r="K44154" s="1433"/>
      <c r="L44154" s="1334"/>
    </row>
    <row r="44155" spans="1:12" ht="24" customHeight="1">
      <c r="A44155" s="1355"/>
      <c r="B44155" s="1355"/>
      <c r="C44155" s="1433"/>
      <c r="E44155" s="1433"/>
      <c r="K44155" s="1433"/>
      <c r="L44155" s="1334"/>
    </row>
    <row r="44156" spans="1:12" ht="24" customHeight="1">
      <c r="A44156" s="1355"/>
      <c r="B44156" s="1355"/>
      <c r="C44156" s="1433"/>
      <c r="E44156" s="1433"/>
      <c r="K44156" s="1433"/>
      <c r="L44156" s="1334"/>
    </row>
    <row r="44157" spans="1:12" ht="24" customHeight="1">
      <c r="A44157" s="1355"/>
      <c r="B44157" s="1355"/>
      <c r="C44157" s="1433"/>
      <c r="E44157" s="1433"/>
      <c r="K44157" s="1433"/>
      <c r="L44157" s="1334"/>
    </row>
    <row r="44158" spans="1:12" ht="24" customHeight="1">
      <c r="A44158" s="1355"/>
      <c r="B44158" s="1355"/>
      <c r="C44158" s="1433"/>
      <c r="E44158" s="1433"/>
      <c r="K44158" s="1433"/>
      <c r="L44158" s="1334"/>
    </row>
    <row r="44159" spans="1:12" ht="24" customHeight="1">
      <c r="A44159" s="1355"/>
      <c r="B44159" s="1355"/>
      <c r="C44159" s="1433"/>
      <c r="E44159" s="1433"/>
      <c r="K44159" s="1433"/>
      <c r="L44159" s="1334"/>
    </row>
    <row r="44160" spans="1:12" ht="24" customHeight="1">
      <c r="A44160" s="1355"/>
      <c r="B44160" s="1355"/>
      <c r="C44160" s="1433"/>
      <c r="E44160" s="1433"/>
      <c r="K44160" s="1433"/>
      <c r="L44160" s="1334"/>
    </row>
    <row r="44161" spans="1:12" ht="24" customHeight="1">
      <c r="A44161" s="1355"/>
      <c r="B44161" s="1355"/>
      <c r="C44161" s="1433"/>
      <c r="E44161" s="1433"/>
      <c r="K44161" s="1433"/>
      <c r="L44161" s="1334"/>
    </row>
    <row r="44162" spans="1:12" ht="24" customHeight="1">
      <c r="A44162" s="1355"/>
      <c r="B44162" s="1355"/>
      <c r="C44162" s="1433"/>
      <c r="E44162" s="1433"/>
      <c r="K44162" s="1433"/>
      <c r="L44162" s="1334"/>
    </row>
    <row r="44163" spans="1:12" ht="24" customHeight="1">
      <c r="A44163" s="1355"/>
      <c r="B44163" s="1355"/>
      <c r="C44163" s="1433"/>
      <c r="E44163" s="1433"/>
      <c r="K44163" s="1433"/>
      <c r="L44163" s="1334"/>
    </row>
    <row r="44164" spans="1:12" ht="24" customHeight="1">
      <c r="A44164" s="1355"/>
      <c r="B44164" s="1355"/>
      <c r="C44164" s="1433"/>
      <c r="E44164" s="1433"/>
      <c r="K44164" s="1433"/>
      <c r="L44164" s="1334"/>
    </row>
    <row r="44165" spans="1:12" ht="24" customHeight="1">
      <c r="A44165" s="1355"/>
      <c r="B44165" s="1355"/>
      <c r="C44165" s="1433"/>
      <c r="E44165" s="1433"/>
      <c r="K44165" s="1433"/>
      <c r="L44165" s="1334"/>
    </row>
    <row r="44166" spans="1:12" ht="24" customHeight="1">
      <c r="A44166" s="1355"/>
      <c r="B44166" s="1355"/>
      <c r="C44166" s="1433"/>
      <c r="E44166" s="1433"/>
      <c r="K44166" s="1433"/>
      <c r="L44166" s="1334"/>
    </row>
    <row r="44167" spans="1:12" ht="24" customHeight="1">
      <c r="A44167" s="1355"/>
      <c r="B44167" s="1355"/>
      <c r="C44167" s="1433"/>
      <c r="E44167" s="1433"/>
      <c r="K44167" s="1433"/>
      <c r="L44167" s="1334"/>
    </row>
    <row r="44168" spans="1:12" ht="24" customHeight="1">
      <c r="A44168" s="1355"/>
      <c r="B44168" s="1355"/>
      <c r="C44168" s="1433"/>
      <c r="E44168" s="1433"/>
      <c r="K44168" s="1433"/>
      <c r="L44168" s="1334"/>
    </row>
    <row r="44169" spans="1:12" ht="24" customHeight="1">
      <c r="A44169" s="1355"/>
      <c r="B44169" s="1355"/>
      <c r="C44169" s="1433"/>
      <c r="E44169" s="1433"/>
      <c r="K44169" s="1433"/>
      <c r="L44169" s="1334"/>
    </row>
    <row r="44170" spans="1:12" ht="24" customHeight="1">
      <c r="A44170" s="1355"/>
      <c r="B44170" s="1355"/>
      <c r="C44170" s="1433"/>
      <c r="E44170" s="1433"/>
      <c r="K44170" s="1433"/>
      <c r="L44170" s="1334"/>
    </row>
    <row r="44171" spans="1:12" ht="24" customHeight="1">
      <c r="A44171" s="1355"/>
      <c r="B44171" s="1355"/>
      <c r="C44171" s="1433"/>
      <c r="E44171" s="1433"/>
      <c r="K44171" s="1433"/>
      <c r="L44171" s="1334"/>
    </row>
    <row r="44172" spans="1:12" ht="24" customHeight="1">
      <c r="A44172" s="1355"/>
      <c r="B44172" s="1355"/>
      <c r="C44172" s="1433"/>
      <c r="E44172" s="1433"/>
      <c r="K44172" s="1433"/>
      <c r="L44172" s="1334"/>
    </row>
    <row r="44173" spans="1:12" ht="24" customHeight="1">
      <c r="A44173" s="1355"/>
      <c r="B44173" s="1355"/>
      <c r="C44173" s="1433"/>
      <c r="E44173" s="1433"/>
      <c r="K44173" s="1433"/>
      <c r="L44173" s="1334"/>
    </row>
    <row r="44174" spans="1:12" ht="24" customHeight="1">
      <c r="A44174" s="1355"/>
      <c r="B44174" s="1355"/>
      <c r="C44174" s="1433"/>
      <c r="E44174" s="1433"/>
      <c r="K44174" s="1433"/>
      <c r="L44174" s="1334"/>
    </row>
    <row r="44175" spans="1:12" ht="24" customHeight="1">
      <c r="A44175" s="1355"/>
      <c r="B44175" s="1355"/>
      <c r="C44175" s="1433"/>
      <c r="E44175" s="1433"/>
      <c r="K44175" s="1433"/>
      <c r="L44175" s="1334"/>
    </row>
    <row r="44176" spans="1:12" ht="24" customHeight="1">
      <c r="A44176" s="1355"/>
      <c r="B44176" s="1355"/>
      <c r="C44176" s="1433"/>
      <c r="E44176" s="1433"/>
      <c r="K44176" s="1433"/>
      <c r="L44176" s="1334"/>
    </row>
    <row r="44177" spans="1:12" ht="24" customHeight="1">
      <c r="A44177" s="1355"/>
      <c r="B44177" s="1355"/>
      <c r="C44177" s="1433"/>
      <c r="E44177" s="1433"/>
      <c r="K44177" s="1433"/>
      <c r="L44177" s="1334"/>
    </row>
    <row r="44178" spans="1:12" ht="24" customHeight="1">
      <c r="A44178" s="1355"/>
      <c r="B44178" s="1355"/>
      <c r="C44178" s="1433"/>
      <c r="E44178" s="1433"/>
      <c r="K44178" s="1433"/>
      <c r="L44178" s="1334"/>
    </row>
    <row r="44179" spans="1:12" ht="24" customHeight="1">
      <c r="A44179" s="1355"/>
      <c r="B44179" s="1355"/>
      <c r="C44179" s="1433"/>
      <c r="E44179" s="1433"/>
      <c r="K44179" s="1433"/>
      <c r="L44179" s="1334"/>
    </row>
    <row r="44180" spans="1:12" ht="24" customHeight="1">
      <c r="A44180" s="1355"/>
      <c r="B44180" s="1355"/>
      <c r="C44180" s="1433"/>
      <c r="E44180" s="1433"/>
      <c r="K44180" s="1433"/>
      <c r="L44180" s="1334"/>
    </row>
    <row r="44181" spans="1:12" ht="24" customHeight="1">
      <c r="A44181" s="1355"/>
      <c r="B44181" s="1355"/>
      <c r="C44181" s="1433"/>
      <c r="E44181" s="1433"/>
      <c r="K44181" s="1433"/>
      <c r="L44181" s="1334"/>
    </row>
    <row r="44182" spans="1:12" ht="24" customHeight="1">
      <c r="A44182" s="1355"/>
      <c r="B44182" s="1355"/>
      <c r="C44182" s="1433"/>
      <c r="E44182" s="1433"/>
      <c r="K44182" s="1433"/>
      <c r="L44182" s="1334"/>
    </row>
    <row r="44183" spans="1:12" ht="24" customHeight="1">
      <c r="A44183" s="1355"/>
      <c r="B44183" s="1355"/>
      <c r="C44183" s="1433"/>
      <c r="E44183" s="1433"/>
      <c r="K44183" s="1433"/>
      <c r="L44183" s="1334"/>
    </row>
    <row r="44184" spans="1:12" ht="24" customHeight="1">
      <c r="A44184" s="1355"/>
      <c r="B44184" s="1355"/>
      <c r="C44184" s="1433"/>
      <c r="E44184" s="1433"/>
      <c r="K44184" s="1433"/>
      <c r="L44184" s="1334"/>
    </row>
    <row r="44185" spans="1:12" ht="24" customHeight="1">
      <c r="A44185" s="1355"/>
      <c r="B44185" s="1355"/>
      <c r="C44185" s="1433"/>
      <c r="E44185" s="1433"/>
      <c r="K44185" s="1433"/>
      <c r="L44185" s="1334"/>
    </row>
    <row r="44186" spans="1:12" ht="24" customHeight="1">
      <c r="A44186" s="1355"/>
      <c r="B44186" s="1355"/>
      <c r="C44186" s="1433"/>
      <c r="E44186" s="1433"/>
      <c r="K44186" s="1433"/>
      <c r="L44186" s="1334"/>
    </row>
    <row r="44187" spans="1:12" ht="24" customHeight="1">
      <c r="A44187" s="1355"/>
      <c r="B44187" s="1355"/>
      <c r="C44187" s="1433"/>
      <c r="E44187" s="1433"/>
      <c r="K44187" s="1433"/>
      <c r="L44187" s="1334"/>
    </row>
    <row r="44188" spans="1:12" ht="24" customHeight="1">
      <c r="A44188" s="1355"/>
      <c r="B44188" s="1355"/>
      <c r="C44188" s="1433"/>
      <c r="E44188" s="1433"/>
      <c r="K44188" s="1433"/>
      <c r="L44188" s="1334"/>
    </row>
    <row r="44189" spans="1:12" ht="24" customHeight="1">
      <c r="A44189" s="1355"/>
      <c r="B44189" s="1355"/>
      <c r="C44189" s="1433"/>
      <c r="E44189" s="1433"/>
      <c r="K44189" s="1433"/>
      <c r="L44189" s="1334"/>
    </row>
    <row r="44190" spans="1:12" ht="24" customHeight="1">
      <c r="A44190" s="1355"/>
      <c r="B44190" s="1355"/>
      <c r="C44190" s="1433"/>
      <c r="E44190" s="1433"/>
      <c r="K44190" s="1433"/>
      <c r="L44190" s="1334"/>
    </row>
    <row r="44191" spans="1:12" ht="24" customHeight="1">
      <c r="A44191" s="1355"/>
      <c r="B44191" s="1355"/>
      <c r="C44191" s="1433"/>
      <c r="E44191" s="1433"/>
      <c r="K44191" s="1433"/>
      <c r="L44191" s="1334"/>
    </row>
    <row r="44192" spans="1:12" ht="24" customHeight="1">
      <c r="A44192" s="1355"/>
      <c r="B44192" s="1355"/>
      <c r="C44192" s="1433"/>
      <c r="E44192" s="1433"/>
      <c r="K44192" s="1433"/>
      <c r="L44192" s="1334"/>
    </row>
    <row r="44193" spans="1:12" ht="24" customHeight="1">
      <c r="A44193" s="1355"/>
      <c r="B44193" s="1355"/>
      <c r="C44193" s="1433"/>
      <c r="E44193" s="1433"/>
      <c r="K44193" s="1433"/>
      <c r="L44193" s="1334"/>
    </row>
    <row r="44194" spans="1:12" ht="24" customHeight="1">
      <c r="A44194" s="1355"/>
      <c r="B44194" s="1355"/>
      <c r="C44194" s="1433"/>
      <c r="E44194" s="1433"/>
      <c r="K44194" s="1433"/>
      <c r="L44194" s="1334"/>
    </row>
    <row r="44195" spans="1:12" ht="24" customHeight="1">
      <c r="A44195" s="1355"/>
      <c r="B44195" s="1355"/>
      <c r="C44195" s="1433"/>
      <c r="E44195" s="1433"/>
      <c r="K44195" s="1433"/>
      <c r="L44195" s="1334"/>
    </row>
    <row r="44196" spans="1:12" ht="24" customHeight="1">
      <c r="A44196" s="1355"/>
      <c r="B44196" s="1355"/>
      <c r="C44196" s="1433"/>
      <c r="E44196" s="1433"/>
      <c r="K44196" s="1433"/>
      <c r="L44196" s="1334"/>
    </row>
    <row r="44197" spans="1:12" ht="24" customHeight="1">
      <c r="A44197" s="1355"/>
      <c r="B44197" s="1355"/>
      <c r="C44197" s="1433"/>
      <c r="E44197" s="1433"/>
      <c r="K44197" s="1433"/>
      <c r="L44197" s="1334"/>
    </row>
    <row r="44198" spans="1:12" ht="24" customHeight="1">
      <c r="A44198" s="1355"/>
      <c r="B44198" s="1355"/>
      <c r="C44198" s="1433"/>
      <c r="E44198" s="1433"/>
      <c r="K44198" s="1433"/>
      <c r="L44198" s="1334"/>
    </row>
    <row r="44199" spans="1:12" ht="24" customHeight="1">
      <c r="A44199" s="1355"/>
      <c r="B44199" s="1355"/>
      <c r="C44199" s="1433"/>
      <c r="E44199" s="1433"/>
      <c r="K44199" s="1433"/>
      <c r="L44199" s="1334"/>
    </row>
    <row r="44200" spans="1:12" ht="24" customHeight="1">
      <c r="A44200" s="1355"/>
      <c r="B44200" s="1355"/>
      <c r="C44200" s="1433"/>
      <c r="E44200" s="1433"/>
      <c r="K44200" s="1433"/>
      <c r="L44200" s="1334"/>
    </row>
    <row r="44201" spans="1:12" ht="24" customHeight="1">
      <c r="A44201" s="1355"/>
      <c r="B44201" s="1355"/>
      <c r="C44201" s="1433"/>
      <c r="E44201" s="1433"/>
      <c r="K44201" s="1433"/>
      <c r="L44201" s="1334"/>
    </row>
    <row r="44202" spans="1:12" ht="24" customHeight="1">
      <c r="A44202" s="1355"/>
      <c r="B44202" s="1355"/>
      <c r="C44202" s="1433"/>
      <c r="E44202" s="1433"/>
      <c r="K44202" s="1433"/>
      <c r="L44202" s="1334"/>
    </row>
    <row r="44203" spans="1:12" ht="24" customHeight="1">
      <c r="A44203" s="1355"/>
      <c r="B44203" s="1355"/>
      <c r="C44203" s="1433"/>
      <c r="E44203" s="1433"/>
      <c r="K44203" s="1433"/>
      <c r="L44203" s="1334"/>
    </row>
    <row r="44204" spans="1:12" ht="24" customHeight="1">
      <c r="A44204" s="1355"/>
      <c r="B44204" s="1355"/>
      <c r="C44204" s="1433"/>
      <c r="E44204" s="1433"/>
      <c r="K44204" s="1433"/>
      <c r="L44204" s="1334"/>
    </row>
    <row r="44205" spans="1:12" ht="24" customHeight="1">
      <c r="A44205" s="1355"/>
      <c r="B44205" s="1355"/>
      <c r="C44205" s="1433"/>
      <c r="E44205" s="1433"/>
      <c r="K44205" s="1433"/>
      <c r="L44205" s="1334"/>
    </row>
    <row r="44206" spans="1:12" ht="24" customHeight="1">
      <c r="A44206" s="1355"/>
      <c r="B44206" s="1355"/>
      <c r="C44206" s="1433"/>
      <c r="E44206" s="1433"/>
      <c r="K44206" s="1433"/>
      <c r="L44206" s="1334"/>
    </row>
    <row r="44207" spans="1:12" ht="24" customHeight="1">
      <c r="A44207" s="1355"/>
      <c r="B44207" s="1355"/>
      <c r="C44207" s="1433"/>
      <c r="E44207" s="1433"/>
      <c r="K44207" s="1433"/>
      <c r="L44207" s="1334"/>
    </row>
    <row r="44208" spans="1:12" ht="24" customHeight="1">
      <c r="A44208" s="1355"/>
      <c r="B44208" s="1355"/>
      <c r="C44208" s="1433"/>
      <c r="E44208" s="1433"/>
      <c r="K44208" s="1433"/>
      <c r="L44208" s="1334"/>
    </row>
    <row r="44209" spans="1:12" ht="24" customHeight="1">
      <c r="A44209" s="1355"/>
      <c r="B44209" s="1355"/>
      <c r="C44209" s="1433"/>
      <c r="E44209" s="1433"/>
      <c r="K44209" s="1433"/>
      <c r="L44209" s="1334"/>
    </row>
    <row r="44210" spans="1:12" ht="24" customHeight="1">
      <c r="A44210" s="1355"/>
      <c r="B44210" s="1355"/>
      <c r="C44210" s="1433"/>
      <c r="E44210" s="1433"/>
      <c r="K44210" s="1433"/>
      <c r="L44210" s="1334"/>
    </row>
    <row r="44211" spans="1:12" ht="24" customHeight="1">
      <c r="A44211" s="1355"/>
      <c r="B44211" s="1355"/>
      <c r="C44211" s="1433"/>
      <c r="E44211" s="1433"/>
      <c r="K44211" s="1433"/>
      <c r="L44211" s="1334"/>
    </row>
    <row r="44212" spans="1:12" ht="24" customHeight="1">
      <c r="A44212" s="1355"/>
      <c r="B44212" s="1355"/>
      <c r="C44212" s="1433"/>
      <c r="E44212" s="1433"/>
      <c r="K44212" s="1433"/>
      <c r="L44212" s="1334"/>
    </row>
    <row r="44213" spans="1:12" ht="24" customHeight="1">
      <c r="A44213" s="1355"/>
      <c r="B44213" s="1355"/>
      <c r="C44213" s="1433"/>
      <c r="E44213" s="1433"/>
      <c r="K44213" s="1433"/>
      <c r="L44213" s="1334"/>
    </row>
    <row r="44214" spans="1:12" ht="24" customHeight="1">
      <c r="A44214" s="1355"/>
      <c r="B44214" s="1355"/>
      <c r="C44214" s="1433"/>
      <c r="E44214" s="1433"/>
      <c r="K44214" s="1433"/>
      <c r="L44214" s="1334"/>
    </row>
    <row r="44215" spans="1:12" ht="24" customHeight="1">
      <c r="A44215" s="1355"/>
      <c r="B44215" s="1355"/>
      <c r="C44215" s="1433"/>
      <c r="E44215" s="1433"/>
      <c r="K44215" s="1433"/>
      <c r="L44215" s="1334"/>
    </row>
    <row r="44216" spans="1:12" ht="24" customHeight="1">
      <c r="A44216" s="1355"/>
      <c r="B44216" s="1355"/>
      <c r="C44216" s="1433"/>
      <c r="E44216" s="1433"/>
      <c r="K44216" s="1433"/>
      <c r="L44216" s="1334"/>
    </row>
    <row r="44217" spans="1:12" ht="24" customHeight="1">
      <c r="A44217" s="1355"/>
      <c r="B44217" s="1355"/>
      <c r="C44217" s="1433"/>
      <c r="E44217" s="1433"/>
      <c r="K44217" s="1433"/>
      <c r="L44217" s="1334"/>
    </row>
    <row r="44218" spans="1:12" ht="24" customHeight="1">
      <c r="A44218" s="1355"/>
      <c r="B44218" s="1355"/>
      <c r="C44218" s="1433"/>
      <c r="E44218" s="1433"/>
      <c r="K44218" s="1433"/>
      <c r="L44218" s="1334"/>
    </row>
    <row r="44219" spans="1:12" ht="24" customHeight="1">
      <c r="A44219" s="1355"/>
      <c r="B44219" s="1355"/>
      <c r="C44219" s="1433"/>
      <c r="E44219" s="1433"/>
      <c r="K44219" s="1433"/>
      <c r="L44219" s="1334"/>
    </row>
    <row r="44220" spans="1:12" ht="24" customHeight="1">
      <c r="A44220" s="1355"/>
      <c r="B44220" s="1355"/>
      <c r="C44220" s="1433"/>
      <c r="E44220" s="1433"/>
      <c r="K44220" s="1433"/>
      <c r="L44220" s="1334"/>
    </row>
    <row r="44221" spans="1:12" ht="24" customHeight="1">
      <c r="A44221" s="1355"/>
      <c r="B44221" s="1355"/>
      <c r="C44221" s="1433"/>
      <c r="E44221" s="1433"/>
      <c r="K44221" s="1433"/>
      <c r="L44221" s="1334"/>
    </row>
    <row r="44222" spans="1:12" ht="24" customHeight="1">
      <c r="A44222" s="1355"/>
      <c r="B44222" s="1355"/>
      <c r="C44222" s="1433"/>
      <c r="E44222" s="1433"/>
      <c r="K44222" s="1433"/>
      <c r="L44222" s="1334"/>
    </row>
    <row r="44223" spans="1:12" ht="24" customHeight="1">
      <c r="A44223" s="1355"/>
      <c r="B44223" s="1355"/>
      <c r="C44223" s="1433"/>
      <c r="E44223" s="1433"/>
      <c r="K44223" s="1433"/>
      <c r="L44223" s="1334"/>
    </row>
    <row r="44224" spans="1:12" ht="24" customHeight="1">
      <c r="A44224" s="1355"/>
      <c r="B44224" s="1355"/>
      <c r="C44224" s="1433"/>
      <c r="E44224" s="1433"/>
      <c r="K44224" s="1433"/>
      <c r="L44224" s="1334"/>
    </row>
    <row r="44225" spans="1:12" ht="24" customHeight="1">
      <c r="A44225" s="1355"/>
      <c r="B44225" s="1355"/>
      <c r="C44225" s="1433"/>
      <c r="E44225" s="1433"/>
      <c r="K44225" s="1433"/>
      <c r="L44225" s="1334"/>
    </row>
    <row r="44226" spans="1:12" ht="24" customHeight="1">
      <c r="A44226" s="1355"/>
      <c r="B44226" s="1355"/>
      <c r="C44226" s="1433"/>
      <c r="E44226" s="1433"/>
      <c r="K44226" s="1433"/>
      <c r="L44226" s="1334"/>
    </row>
    <row r="44227" spans="1:12" ht="24" customHeight="1">
      <c r="A44227" s="1355"/>
      <c r="B44227" s="1355"/>
      <c r="C44227" s="1433"/>
      <c r="E44227" s="1433"/>
      <c r="K44227" s="1433"/>
      <c r="L44227" s="1334"/>
    </row>
    <row r="44228" spans="1:12" ht="24" customHeight="1">
      <c r="A44228" s="1355"/>
      <c r="B44228" s="1355"/>
      <c r="C44228" s="1433"/>
      <c r="E44228" s="1433"/>
      <c r="K44228" s="1433"/>
      <c r="L44228" s="1334"/>
    </row>
    <row r="44229" spans="1:12" ht="24" customHeight="1">
      <c r="A44229" s="1355"/>
      <c r="B44229" s="1355"/>
      <c r="C44229" s="1433"/>
      <c r="E44229" s="1433"/>
      <c r="K44229" s="1433"/>
      <c r="L44229" s="1334"/>
    </row>
    <row r="44230" spans="1:12" ht="24" customHeight="1">
      <c r="A44230" s="1355"/>
      <c r="B44230" s="1355"/>
      <c r="C44230" s="1433"/>
      <c r="E44230" s="1433"/>
      <c r="K44230" s="1433"/>
      <c r="L44230" s="1334"/>
    </row>
    <row r="44231" spans="1:12" ht="24" customHeight="1">
      <c r="A44231" s="1355"/>
      <c r="B44231" s="1355"/>
      <c r="C44231" s="1433"/>
      <c r="E44231" s="1433"/>
      <c r="K44231" s="1433"/>
      <c r="L44231" s="1334"/>
    </row>
    <row r="44232" spans="1:12" ht="24" customHeight="1">
      <c r="A44232" s="1355"/>
      <c r="B44232" s="1355"/>
      <c r="C44232" s="1433"/>
      <c r="E44232" s="1433"/>
      <c r="K44232" s="1433"/>
      <c r="L44232" s="1334"/>
    </row>
    <row r="44233" spans="1:12" ht="24" customHeight="1">
      <c r="A44233" s="1355"/>
      <c r="B44233" s="1355"/>
      <c r="C44233" s="1433"/>
      <c r="E44233" s="1433"/>
      <c r="K44233" s="1433"/>
      <c r="L44233" s="1334"/>
    </row>
    <row r="44234" spans="1:12" ht="24" customHeight="1">
      <c r="A44234" s="1355"/>
      <c r="B44234" s="1355"/>
      <c r="C44234" s="1433"/>
      <c r="E44234" s="1433"/>
      <c r="K44234" s="1433"/>
      <c r="L44234" s="1334"/>
    </row>
    <row r="44235" spans="1:12" ht="24" customHeight="1">
      <c r="A44235" s="1355"/>
      <c r="B44235" s="1355"/>
      <c r="C44235" s="1433"/>
      <c r="E44235" s="1433"/>
      <c r="K44235" s="1433"/>
      <c r="L44235" s="1334"/>
    </row>
    <row r="44236" spans="1:12" ht="24" customHeight="1">
      <c r="A44236" s="1355"/>
      <c r="B44236" s="1355"/>
      <c r="C44236" s="1433"/>
      <c r="E44236" s="1433"/>
      <c r="K44236" s="1433"/>
      <c r="L44236" s="1334"/>
    </row>
    <row r="44237" spans="1:12" ht="24" customHeight="1">
      <c r="A44237" s="1355"/>
      <c r="B44237" s="1355"/>
      <c r="C44237" s="1433"/>
      <c r="E44237" s="1433"/>
      <c r="K44237" s="1433"/>
      <c r="L44237" s="1334"/>
    </row>
    <row r="44238" spans="1:12" ht="24" customHeight="1">
      <c r="A44238" s="1355"/>
      <c r="B44238" s="1355"/>
      <c r="C44238" s="1433"/>
      <c r="E44238" s="1433"/>
      <c r="K44238" s="1433"/>
      <c r="L44238" s="1334"/>
    </row>
    <row r="44239" spans="1:12" ht="24" customHeight="1">
      <c r="A44239" s="1355"/>
      <c r="B44239" s="1355"/>
      <c r="C44239" s="1433"/>
      <c r="E44239" s="1433"/>
      <c r="K44239" s="1433"/>
      <c r="L44239" s="1334"/>
    </row>
    <row r="44240" spans="1:12" ht="24" customHeight="1">
      <c r="A44240" s="1355"/>
      <c r="B44240" s="1355"/>
      <c r="C44240" s="1433"/>
      <c r="E44240" s="1433"/>
      <c r="K44240" s="1433"/>
      <c r="L44240" s="1334"/>
    </row>
    <row r="44241" spans="1:12" ht="24" customHeight="1">
      <c r="A44241" s="1355"/>
      <c r="B44241" s="1355"/>
      <c r="C44241" s="1433"/>
      <c r="E44241" s="1433"/>
      <c r="K44241" s="1433"/>
      <c r="L44241" s="1334"/>
    </row>
    <row r="44242" spans="1:12" ht="24" customHeight="1">
      <c r="A44242" s="1355"/>
      <c r="B44242" s="1355"/>
      <c r="C44242" s="1433"/>
      <c r="E44242" s="1433"/>
      <c r="K44242" s="1433"/>
      <c r="L44242" s="1334"/>
    </row>
    <row r="44243" spans="1:12" ht="24" customHeight="1">
      <c r="A44243" s="1355"/>
      <c r="B44243" s="1355"/>
      <c r="C44243" s="1433"/>
      <c r="E44243" s="1433"/>
      <c r="K44243" s="1433"/>
      <c r="L44243" s="1334"/>
    </row>
    <row r="44244" spans="1:12" ht="24" customHeight="1">
      <c r="A44244" s="1355"/>
      <c r="B44244" s="1355"/>
      <c r="C44244" s="1433"/>
      <c r="E44244" s="1433"/>
      <c r="K44244" s="1433"/>
      <c r="L44244" s="1334"/>
    </row>
    <row r="44245" spans="1:12" ht="24" customHeight="1">
      <c r="A44245" s="1355"/>
      <c r="B44245" s="1355"/>
      <c r="C44245" s="1433"/>
      <c r="E44245" s="1433"/>
      <c r="K44245" s="1433"/>
      <c r="L44245" s="1334"/>
    </row>
    <row r="44246" spans="1:12" ht="24" customHeight="1">
      <c r="A44246" s="1355"/>
      <c r="B44246" s="1355"/>
      <c r="C44246" s="1433"/>
      <c r="E44246" s="1433"/>
      <c r="K44246" s="1433"/>
      <c r="L44246" s="1334"/>
    </row>
    <row r="44247" spans="1:12" ht="24" customHeight="1">
      <c r="A44247" s="1355"/>
      <c r="B44247" s="1355"/>
      <c r="C44247" s="1433"/>
      <c r="E44247" s="1433"/>
      <c r="K44247" s="1433"/>
      <c r="L44247" s="1334"/>
    </row>
    <row r="44248" spans="1:12" ht="24" customHeight="1">
      <c r="A44248" s="1355"/>
      <c r="B44248" s="1355"/>
      <c r="C44248" s="1433"/>
      <c r="E44248" s="1433"/>
      <c r="K44248" s="1433"/>
      <c r="L44248" s="1334"/>
    </row>
    <row r="44249" spans="1:12" ht="24" customHeight="1">
      <c r="A44249" s="1355"/>
      <c r="B44249" s="1355"/>
      <c r="C44249" s="1433"/>
      <c r="E44249" s="1433"/>
      <c r="K44249" s="1433"/>
      <c r="L44249" s="1334"/>
    </row>
    <row r="44250" spans="1:12" ht="24" customHeight="1">
      <c r="A44250" s="1355"/>
      <c r="B44250" s="1355"/>
      <c r="C44250" s="1433"/>
      <c r="E44250" s="1433"/>
      <c r="K44250" s="1433"/>
      <c r="L44250" s="1334"/>
    </row>
    <row r="44251" spans="1:12" ht="24" customHeight="1">
      <c r="A44251" s="1355"/>
      <c r="B44251" s="1355"/>
      <c r="C44251" s="1433"/>
      <c r="E44251" s="1433"/>
      <c r="K44251" s="1433"/>
      <c r="L44251" s="1334"/>
    </row>
    <row r="44252" spans="1:12" ht="24" customHeight="1">
      <c r="A44252" s="1355"/>
      <c r="B44252" s="1355"/>
      <c r="C44252" s="1433"/>
      <c r="E44252" s="1433"/>
      <c r="K44252" s="1433"/>
      <c r="L44252" s="1334"/>
    </row>
    <row r="44253" spans="1:12" ht="24" customHeight="1">
      <c r="A44253" s="1355"/>
      <c r="B44253" s="1355"/>
      <c r="C44253" s="1433"/>
      <c r="E44253" s="1433"/>
      <c r="K44253" s="1433"/>
      <c r="L44253" s="1334"/>
    </row>
    <row r="44254" spans="1:12" ht="24" customHeight="1">
      <c r="A44254" s="1355"/>
      <c r="B44254" s="1355"/>
      <c r="C44254" s="1433"/>
      <c r="E44254" s="1433"/>
      <c r="K44254" s="1433"/>
      <c r="L44254" s="1334"/>
    </row>
    <row r="44255" spans="1:12" ht="24" customHeight="1">
      <c r="A44255" s="1355"/>
      <c r="B44255" s="1355"/>
      <c r="C44255" s="1433"/>
      <c r="E44255" s="1433"/>
      <c r="K44255" s="1433"/>
      <c r="L44255" s="1334"/>
    </row>
    <row r="44256" spans="1:12" ht="24" customHeight="1">
      <c r="A44256" s="1355"/>
      <c r="B44256" s="1355"/>
      <c r="C44256" s="1433"/>
      <c r="E44256" s="1433"/>
      <c r="K44256" s="1433"/>
      <c r="L44256" s="1334"/>
    </row>
    <row r="44257" spans="1:12" ht="24" customHeight="1">
      <c r="A44257" s="1355"/>
      <c r="B44257" s="1355"/>
      <c r="C44257" s="1433"/>
      <c r="E44257" s="1433"/>
      <c r="K44257" s="1433"/>
      <c r="L44257" s="1334"/>
    </row>
    <row r="44258" spans="1:12" ht="24" customHeight="1">
      <c r="A44258" s="1355"/>
      <c r="B44258" s="1355"/>
      <c r="C44258" s="1433"/>
      <c r="E44258" s="1433"/>
      <c r="K44258" s="1433"/>
      <c r="L44258" s="1334"/>
    </row>
    <row r="44259" spans="1:12" ht="24" customHeight="1">
      <c r="A44259" s="1355"/>
      <c r="B44259" s="1355"/>
      <c r="C44259" s="1433"/>
      <c r="E44259" s="1433"/>
      <c r="K44259" s="1433"/>
      <c r="L44259" s="1334"/>
    </row>
    <row r="44260" spans="1:12" ht="24" customHeight="1">
      <c r="A44260" s="1355"/>
      <c r="B44260" s="1355"/>
      <c r="C44260" s="1433"/>
      <c r="E44260" s="1433"/>
      <c r="K44260" s="1433"/>
      <c r="L44260" s="1334"/>
    </row>
    <row r="44261" spans="1:12" ht="24" customHeight="1">
      <c r="A44261" s="1355"/>
      <c r="B44261" s="1355"/>
      <c r="C44261" s="1433"/>
      <c r="E44261" s="1433"/>
      <c r="K44261" s="1433"/>
      <c r="L44261" s="1334"/>
    </row>
    <row r="44262" spans="1:12" ht="24" customHeight="1">
      <c r="A44262" s="1355"/>
      <c r="B44262" s="1355"/>
      <c r="C44262" s="1433"/>
      <c r="E44262" s="1433"/>
      <c r="K44262" s="1433"/>
      <c r="L44262" s="1334"/>
    </row>
    <row r="44263" spans="1:12" ht="24" customHeight="1">
      <c r="A44263" s="1355"/>
      <c r="B44263" s="1355"/>
      <c r="C44263" s="1433"/>
      <c r="E44263" s="1433"/>
      <c r="K44263" s="1433"/>
      <c r="L44263" s="1334"/>
    </row>
    <row r="44264" spans="1:12" ht="24" customHeight="1">
      <c r="A44264" s="1355"/>
      <c r="B44264" s="1355"/>
      <c r="C44264" s="1433"/>
      <c r="E44264" s="1433"/>
      <c r="K44264" s="1433"/>
      <c r="L44264" s="1334"/>
    </row>
    <row r="44265" spans="1:12" ht="24" customHeight="1">
      <c r="A44265" s="1355"/>
      <c r="B44265" s="1355"/>
      <c r="C44265" s="1433"/>
      <c r="E44265" s="1433"/>
      <c r="K44265" s="1433"/>
      <c r="L44265" s="1334"/>
    </row>
    <row r="44266" spans="1:12" ht="24" customHeight="1">
      <c r="A44266" s="1355"/>
      <c r="B44266" s="1355"/>
      <c r="C44266" s="1433"/>
      <c r="E44266" s="1433"/>
      <c r="K44266" s="1433"/>
      <c r="L44266" s="1334"/>
    </row>
    <row r="44267" spans="1:12" ht="24" customHeight="1">
      <c r="A44267" s="1355"/>
      <c r="B44267" s="1355"/>
      <c r="C44267" s="1433"/>
      <c r="E44267" s="1433"/>
      <c r="K44267" s="1433"/>
      <c r="L44267" s="1334"/>
    </row>
    <row r="44268" spans="1:12" ht="24" customHeight="1">
      <c r="A44268" s="1355"/>
      <c r="B44268" s="1355"/>
      <c r="C44268" s="1433"/>
      <c r="E44268" s="1433"/>
      <c r="K44268" s="1433"/>
      <c r="L44268" s="1334"/>
    </row>
    <row r="44269" spans="1:12" ht="24" customHeight="1">
      <c r="A44269" s="1355"/>
      <c r="B44269" s="1355"/>
      <c r="C44269" s="1433"/>
      <c r="E44269" s="1433"/>
      <c r="K44269" s="1433"/>
      <c r="L44269" s="1334"/>
    </row>
    <row r="44270" spans="1:12" ht="24" customHeight="1">
      <c r="A44270" s="1355"/>
      <c r="B44270" s="1355"/>
      <c r="C44270" s="1433"/>
      <c r="E44270" s="1433"/>
      <c r="K44270" s="1433"/>
      <c r="L44270" s="1334"/>
    </row>
    <row r="44271" spans="1:12" ht="24" customHeight="1">
      <c r="A44271" s="1355"/>
      <c r="B44271" s="1355"/>
      <c r="C44271" s="1433"/>
      <c r="E44271" s="1433"/>
      <c r="K44271" s="1433"/>
      <c r="L44271" s="1334"/>
    </row>
    <row r="44272" spans="1:12" ht="24" customHeight="1">
      <c r="A44272" s="1355"/>
      <c r="B44272" s="1355"/>
      <c r="C44272" s="1433"/>
      <c r="E44272" s="1433"/>
      <c r="K44272" s="1433"/>
      <c r="L44272" s="1334"/>
    </row>
    <row r="44273" spans="1:12" ht="24" customHeight="1">
      <c r="A44273" s="1355"/>
      <c r="B44273" s="1355"/>
      <c r="C44273" s="1433"/>
      <c r="E44273" s="1433"/>
      <c r="K44273" s="1433"/>
      <c r="L44273" s="1334"/>
    </row>
    <row r="44274" spans="1:12" ht="24" customHeight="1">
      <c r="A44274" s="1355"/>
      <c r="B44274" s="1355"/>
      <c r="C44274" s="1433"/>
      <c r="E44274" s="1433"/>
      <c r="K44274" s="1433"/>
      <c r="L44274" s="1334"/>
    </row>
    <row r="44275" spans="1:12" ht="24" customHeight="1">
      <c r="A44275" s="1355"/>
      <c r="B44275" s="1355"/>
      <c r="C44275" s="1433"/>
      <c r="E44275" s="1433"/>
      <c r="K44275" s="1433"/>
      <c r="L44275" s="1334"/>
    </row>
    <row r="44276" spans="1:12" ht="24" customHeight="1">
      <c r="A44276" s="1355"/>
      <c r="B44276" s="1355"/>
      <c r="C44276" s="1433"/>
      <c r="E44276" s="1433"/>
      <c r="K44276" s="1433"/>
      <c r="L44276" s="1334"/>
    </row>
    <row r="44277" spans="1:12" ht="24" customHeight="1">
      <c r="A44277" s="1355"/>
      <c r="B44277" s="1355"/>
      <c r="C44277" s="1433"/>
      <c r="E44277" s="1433"/>
      <c r="K44277" s="1433"/>
      <c r="L44277" s="1334"/>
    </row>
    <row r="44278" spans="1:12" ht="24" customHeight="1">
      <c r="A44278" s="1355"/>
      <c r="B44278" s="1355"/>
      <c r="C44278" s="1433"/>
      <c r="E44278" s="1433"/>
      <c r="K44278" s="1433"/>
      <c r="L44278" s="1334"/>
    </row>
    <row r="44279" spans="1:12" ht="24" customHeight="1">
      <c r="A44279" s="1355"/>
      <c r="B44279" s="1355"/>
      <c r="C44279" s="1433"/>
      <c r="E44279" s="1433"/>
      <c r="K44279" s="1433"/>
      <c r="L44279" s="1334"/>
    </row>
    <row r="44280" spans="1:12" ht="24" customHeight="1">
      <c r="A44280" s="1355"/>
      <c r="B44280" s="1355"/>
      <c r="C44280" s="1433"/>
      <c r="E44280" s="1433"/>
      <c r="K44280" s="1433"/>
      <c r="L44280" s="1334"/>
    </row>
    <row r="44281" spans="1:12" ht="24" customHeight="1">
      <c r="A44281" s="1355"/>
      <c r="B44281" s="1355"/>
      <c r="C44281" s="1433"/>
      <c r="E44281" s="1433"/>
      <c r="K44281" s="1433"/>
      <c r="L44281" s="1334"/>
    </row>
    <row r="44282" spans="1:12" ht="24" customHeight="1">
      <c r="A44282" s="1355"/>
      <c r="B44282" s="1355"/>
      <c r="C44282" s="1433"/>
      <c r="E44282" s="1433"/>
      <c r="K44282" s="1433"/>
      <c r="L44282" s="1334"/>
    </row>
    <row r="44283" spans="1:12" ht="24" customHeight="1">
      <c r="A44283" s="1355"/>
      <c r="B44283" s="1355"/>
      <c r="C44283" s="1433"/>
      <c r="E44283" s="1433"/>
      <c r="K44283" s="1433"/>
      <c r="L44283" s="1334"/>
    </row>
    <row r="44284" spans="1:12" ht="24" customHeight="1">
      <c r="A44284" s="1355"/>
      <c r="B44284" s="1355"/>
      <c r="C44284" s="1433"/>
      <c r="E44284" s="1433"/>
      <c r="K44284" s="1433"/>
      <c r="L44284" s="1334"/>
    </row>
    <row r="44285" spans="1:12" ht="24" customHeight="1">
      <c r="A44285" s="1355"/>
      <c r="B44285" s="1355"/>
      <c r="C44285" s="1433"/>
      <c r="E44285" s="1433"/>
      <c r="K44285" s="1433"/>
      <c r="L44285" s="1334"/>
    </row>
    <row r="44286" spans="1:12" ht="24" customHeight="1">
      <c r="A44286" s="1355"/>
      <c r="B44286" s="1355"/>
      <c r="C44286" s="1433"/>
      <c r="E44286" s="1433"/>
      <c r="K44286" s="1433"/>
      <c r="L44286" s="1334"/>
    </row>
    <row r="44287" spans="1:12" ht="24" customHeight="1">
      <c r="A44287" s="1355"/>
      <c r="B44287" s="1355"/>
      <c r="C44287" s="1433"/>
      <c r="E44287" s="1433"/>
      <c r="K44287" s="1433"/>
      <c r="L44287" s="1334"/>
    </row>
    <row r="44288" spans="1:12" ht="24" customHeight="1">
      <c r="A44288" s="1355"/>
      <c r="B44288" s="1355"/>
      <c r="C44288" s="1433"/>
      <c r="E44288" s="1433"/>
      <c r="K44288" s="1433"/>
      <c r="L44288" s="1334"/>
    </row>
    <row r="44289" spans="1:12" ht="24" customHeight="1">
      <c r="A44289" s="1355"/>
      <c r="B44289" s="1355"/>
      <c r="C44289" s="1433"/>
      <c r="E44289" s="1433"/>
      <c r="K44289" s="1433"/>
      <c r="L44289" s="1334"/>
    </row>
    <row r="44290" spans="1:12" ht="24" customHeight="1">
      <c r="A44290" s="1355"/>
      <c r="B44290" s="1355"/>
      <c r="C44290" s="1433"/>
      <c r="E44290" s="1433"/>
      <c r="K44290" s="1433"/>
      <c r="L44290" s="1334"/>
    </row>
    <row r="44291" spans="1:12" ht="24" customHeight="1">
      <c r="A44291" s="1355"/>
      <c r="B44291" s="1355"/>
      <c r="C44291" s="1433"/>
      <c r="E44291" s="1433"/>
      <c r="K44291" s="1433"/>
      <c r="L44291" s="1334"/>
    </row>
    <row r="44292" spans="1:12" ht="24" customHeight="1">
      <c r="A44292" s="1355"/>
      <c r="B44292" s="1355"/>
      <c r="C44292" s="1433"/>
      <c r="E44292" s="1433"/>
      <c r="K44292" s="1433"/>
      <c r="L44292" s="1334"/>
    </row>
    <row r="44293" spans="1:12" ht="24" customHeight="1">
      <c r="A44293" s="1355"/>
      <c r="B44293" s="1355"/>
      <c r="C44293" s="1433"/>
      <c r="E44293" s="1433"/>
      <c r="K44293" s="1433"/>
      <c r="L44293" s="1334"/>
    </row>
    <row r="44294" spans="1:12" ht="24" customHeight="1">
      <c r="A44294" s="1355"/>
      <c r="B44294" s="1355"/>
      <c r="C44294" s="1433"/>
      <c r="E44294" s="1433"/>
      <c r="K44294" s="1433"/>
      <c r="L44294" s="1334"/>
    </row>
    <row r="44295" spans="1:12" ht="24" customHeight="1">
      <c r="A44295" s="1355"/>
      <c r="B44295" s="1355"/>
      <c r="C44295" s="1433"/>
      <c r="E44295" s="1433"/>
      <c r="K44295" s="1433"/>
      <c r="L44295" s="1334"/>
    </row>
    <row r="44296" spans="1:12" ht="24" customHeight="1">
      <c r="A44296" s="1355"/>
      <c r="B44296" s="1355"/>
      <c r="C44296" s="1433"/>
      <c r="E44296" s="1433"/>
      <c r="K44296" s="1433"/>
      <c r="L44296" s="1334"/>
    </row>
    <row r="44297" spans="1:12" ht="24" customHeight="1">
      <c r="A44297" s="1355"/>
      <c r="B44297" s="1355"/>
      <c r="C44297" s="1433"/>
      <c r="E44297" s="1433"/>
      <c r="K44297" s="1433"/>
      <c r="L44297" s="1334"/>
    </row>
    <row r="44298" spans="1:12" ht="24" customHeight="1">
      <c r="A44298" s="1355"/>
      <c r="B44298" s="1355"/>
      <c r="C44298" s="1433"/>
      <c r="E44298" s="1433"/>
      <c r="K44298" s="1433"/>
      <c r="L44298" s="1334"/>
    </row>
    <row r="44299" spans="1:12" ht="24" customHeight="1">
      <c r="A44299" s="1355"/>
      <c r="B44299" s="1355"/>
      <c r="C44299" s="1433"/>
      <c r="E44299" s="1433"/>
      <c r="K44299" s="1433"/>
      <c r="L44299" s="1334"/>
    </row>
    <row r="44300" spans="1:12" ht="24" customHeight="1">
      <c r="A44300" s="1355"/>
      <c r="B44300" s="1355"/>
      <c r="C44300" s="1433"/>
      <c r="E44300" s="1433"/>
      <c r="K44300" s="1433"/>
      <c r="L44300" s="1334"/>
    </row>
    <row r="44301" spans="1:12" ht="24" customHeight="1">
      <c r="A44301" s="1355"/>
      <c r="B44301" s="1355"/>
      <c r="C44301" s="1433"/>
      <c r="E44301" s="1433"/>
      <c r="K44301" s="1433"/>
      <c r="L44301" s="1334"/>
    </row>
    <row r="44302" spans="1:12" ht="24" customHeight="1">
      <c r="A44302" s="1355"/>
      <c r="B44302" s="1355"/>
      <c r="C44302" s="1433"/>
      <c r="E44302" s="1433"/>
      <c r="K44302" s="1433"/>
      <c r="L44302" s="1334"/>
    </row>
    <row r="44303" spans="1:12" ht="24" customHeight="1">
      <c r="A44303" s="1355"/>
      <c r="B44303" s="1355"/>
      <c r="C44303" s="1433"/>
      <c r="E44303" s="1433"/>
      <c r="K44303" s="1433"/>
      <c r="L44303" s="1334"/>
    </row>
    <row r="44304" spans="1:12" ht="24" customHeight="1">
      <c r="A44304" s="1355"/>
      <c r="B44304" s="1355"/>
      <c r="C44304" s="1433"/>
      <c r="E44304" s="1433"/>
      <c r="K44304" s="1433"/>
      <c r="L44304" s="1334"/>
    </row>
    <row r="44305" spans="1:12" ht="24" customHeight="1">
      <c r="A44305" s="1355"/>
      <c r="B44305" s="1355"/>
      <c r="C44305" s="1433"/>
      <c r="E44305" s="1433"/>
      <c r="K44305" s="1433"/>
      <c r="L44305" s="1334"/>
    </row>
    <row r="44306" spans="1:12" ht="24" customHeight="1">
      <c r="A44306" s="1355"/>
      <c r="B44306" s="1355"/>
      <c r="C44306" s="1433"/>
      <c r="E44306" s="1433"/>
      <c r="K44306" s="1433"/>
      <c r="L44306" s="1334"/>
    </row>
    <row r="44307" spans="1:12" ht="24" customHeight="1">
      <c r="A44307" s="1355"/>
      <c r="B44307" s="1355"/>
      <c r="C44307" s="1433"/>
      <c r="E44307" s="1433"/>
      <c r="K44307" s="1433"/>
      <c r="L44307" s="1334"/>
    </row>
    <row r="44308" spans="1:12" ht="24" customHeight="1">
      <c r="A44308" s="1355"/>
      <c r="B44308" s="1355"/>
      <c r="C44308" s="1433"/>
      <c r="E44308" s="1433"/>
      <c r="K44308" s="1433"/>
      <c r="L44308" s="1334"/>
    </row>
    <row r="44309" spans="1:12" ht="24" customHeight="1">
      <c r="A44309" s="1355"/>
      <c r="B44309" s="1355"/>
      <c r="C44309" s="1433"/>
      <c r="E44309" s="1433"/>
      <c r="K44309" s="1433"/>
      <c r="L44309" s="1334"/>
    </row>
    <row r="44310" spans="1:12" ht="24" customHeight="1">
      <c r="A44310" s="1355"/>
      <c r="B44310" s="1355"/>
      <c r="C44310" s="1433"/>
      <c r="E44310" s="1433"/>
      <c r="K44310" s="1433"/>
      <c r="L44310" s="1334"/>
    </row>
    <row r="44311" spans="1:12" ht="24" customHeight="1">
      <c r="A44311" s="1355"/>
      <c r="B44311" s="1355"/>
      <c r="C44311" s="1433"/>
      <c r="E44311" s="1433"/>
      <c r="K44311" s="1433"/>
      <c r="L44311" s="1334"/>
    </row>
    <row r="44312" spans="1:12" ht="24" customHeight="1">
      <c r="A44312" s="1355"/>
      <c r="B44312" s="1355"/>
      <c r="C44312" s="1433"/>
      <c r="E44312" s="1433"/>
      <c r="K44312" s="1433"/>
      <c r="L44312" s="1334"/>
    </row>
    <row r="44313" spans="1:12" ht="24" customHeight="1">
      <c r="A44313" s="1355"/>
      <c r="B44313" s="1355"/>
      <c r="C44313" s="1433"/>
      <c r="E44313" s="1433"/>
      <c r="K44313" s="1433"/>
      <c r="L44313" s="1334"/>
    </row>
    <row r="44314" spans="1:12" ht="24" customHeight="1">
      <c r="A44314" s="1355"/>
      <c r="B44314" s="1355"/>
      <c r="C44314" s="1433"/>
      <c r="E44314" s="1433"/>
      <c r="K44314" s="1433"/>
      <c r="L44314" s="1334"/>
    </row>
    <row r="44315" spans="1:12" ht="24" customHeight="1">
      <c r="A44315" s="1355"/>
      <c r="B44315" s="1355"/>
      <c r="C44315" s="1433"/>
      <c r="E44315" s="1433"/>
      <c r="K44315" s="1433"/>
      <c r="L44315" s="1334"/>
    </row>
    <row r="44316" spans="1:12" ht="24" customHeight="1">
      <c r="A44316" s="1355"/>
      <c r="B44316" s="1355"/>
      <c r="C44316" s="1433"/>
      <c r="E44316" s="1433"/>
      <c r="K44316" s="1433"/>
      <c r="L44316" s="1334"/>
    </row>
    <row r="44317" spans="1:12" ht="24" customHeight="1">
      <c r="A44317" s="1355"/>
      <c r="B44317" s="1355"/>
      <c r="C44317" s="1433"/>
      <c r="E44317" s="1433"/>
      <c r="K44317" s="1433"/>
      <c r="L44317" s="1334"/>
    </row>
    <row r="44318" spans="1:12" ht="24" customHeight="1">
      <c r="A44318" s="1355"/>
      <c r="B44318" s="1355"/>
      <c r="C44318" s="1433"/>
      <c r="E44318" s="1433"/>
      <c r="K44318" s="1433"/>
      <c r="L44318" s="1334"/>
    </row>
    <row r="44319" spans="1:12" ht="24" customHeight="1">
      <c r="A44319" s="1355"/>
      <c r="B44319" s="1355"/>
      <c r="C44319" s="1433"/>
      <c r="E44319" s="1433"/>
      <c r="K44319" s="1433"/>
      <c r="L44319" s="1334"/>
    </row>
    <row r="44320" spans="1:12" ht="24" customHeight="1">
      <c r="A44320" s="1355"/>
      <c r="B44320" s="1355"/>
      <c r="C44320" s="1433"/>
      <c r="E44320" s="1433"/>
      <c r="K44320" s="1433"/>
      <c r="L44320" s="1334"/>
    </row>
    <row r="44321" spans="1:12" ht="24" customHeight="1">
      <c r="A44321" s="1355"/>
      <c r="B44321" s="1355"/>
      <c r="C44321" s="1433"/>
      <c r="E44321" s="1433"/>
      <c r="K44321" s="1433"/>
      <c r="L44321" s="1334"/>
    </row>
    <row r="44322" spans="1:12" ht="24" customHeight="1">
      <c r="A44322" s="1355"/>
      <c r="B44322" s="1355"/>
      <c r="C44322" s="1433"/>
      <c r="E44322" s="1433"/>
      <c r="K44322" s="1433"/>
      <c r="L44322" s="1334"/>
    </row>
    <row r="44323" spans="1:12" ht="24" customHeight="1">
      <c r="A44323" s="1355"/>
      <c r="B44323" s="1355"/>
      <c r="C44323" s="1433"/>
      <c r="E44323" s="1433"/>
      <c r="K44323" s="1433"/>
      <c r="L44323" s="1334"/>
    </row>
    <row r="44324" spans="1:12" ht="24" customHeight="1">
      <c r="A44324" s="1355"/>
      <c r="B44324" s="1355"/>
      <c r="C44324" s="1433"/>
      <c r="E44324" s="1433"/>
      <c r="K44324" s="1433"/>
      <c r="L44324" s="1334"/>
    </row>
    <row r="44325" spans="1:12" ht="24" customHeight="1">
      <c r="A44325" s="1355"/>
      <c r="B44325" s="1355"/>
      <c r="C44325" s="1433"/>
      <c r="E44325" s="1433"/>
      <c r="K44325" s="1433"/>
      <c r="L44325" s="1334"/>
    </row>
    <row r="44326" spans="1:12" ht="24" customHeight="1">
      <c r="A44326" s="1355"/>
      <c r="B44326" s="1355"/>
      <c r="C44326" s="1433"/>
      <c r="E44326" s="1433"/>
      <c r="K44326" s="1433"/>
      <c r="L44326" s="1334"/>
    </row>
    <row r="44327" spans="1:12" ht="24" customHeight="1">
      <c r="A44327" s="1355"/>
      <c r="B44327" s="1355"/>
      <c r="C44327" s="1433"/>
      <c r="E44327" s="1433"/>
      <c r="K44327" s="1433"/>
      <c r="L44327" s="1334"/>
    </row>
    <row r="44328" spans="1:12" ht="24" customHeight="1">
      <c r="A44328" s="1355"/>
      <c r="B44328" s="1355"/>
      <c r="C44328" s="1433"/>
      <c r="E44328" s="1433"/>
      <c r="K44328" s="1433"/>
      <c r="L44328" s="1334"/>
    </row>
    <row r="44329" spans="1:12" ht="24" customHeight="1">
      <c r="A44329" s="1355"/>
      <c r="B44329" s="1355"/>
      <c r="C44329" s="1433"/>
      <c r="E44329" s="1433"/>
      <c r="K44329" s="1433"/>
      <c r="L44329" s="1334"/>
    </row>
    <row r="44330" spans="1:12" ht="24" customHeight="1">
      <c r="A44330" s="1355"/>
      <c r="B44330" s="1355"/>
      <c r="C44330" s="1433"/>
      <c r="E44330" s="1433"/>
      <c r="K44330" s="1433"/>
      <c r="L44330" s="1334"/>
    </row>
    <row r="44331" spans="1:12" ht="24" customHeight="1">
      <c r="A44331" s="1355"/>
      <c r="B44331" s="1355"/>
      <c r="C44331" s="1433"/>
      <c r="E44331" s="1433"/>
      <c r="K44331" s="1433"/>
      <c r="L44331" s="1334"/>
    </row>
    <row r="44332" spans="1:12" ht="24" customHeight="1">
      <c r="A44332" s="1355"/>
      <c r="B44332" s="1355"/>
      <c r="C44332" s="1433"/>
      <c r="E44332" s="1433"/>
      <c r="K44332" s="1433"/>
      <c r="L44332" s="1334"/>
    </row>
    <row r="44333" spans="1:12" ht="24" customHeight="1">
      <c r="A44333" s="1355"/>
      <c r="B44333" s="1355"/>
      <c r="C44333" s="1433"/>
      <c r="E44333" s="1433"/>
      <c r="K44333" s="1433"/>
      <c r="L44333" s="1334"/>
    </row>
    <row r="44334" spans="1:12" ht="24" customHeight="1">
      <c r="A44334" s="1355"/>
      <c r="B44334" s="1355"/>
      <c r="C44334" s="1433"/>
      <c r="E44334" s="1433"/>
      <c r="K44334" s="1433"/>
      <c r="L44334" s="1334"/>
    </row>
    <row r="44335" spans="1:12" ht="24" customHeight="1">
      <c r="A44335" s="1355"/>
      <c r="B44335" s="1355"/>
      <c r="C44335" s="1433"/>
      <c r="E44335" s="1433"/>
      <c r="K44335" s="1433"/>
      <c r="L44335" s="1334"/>
    </row>
    <row r="44336" spans="1:12" ht="24" customHeight="1">
      <c r="A44336" s="1355"/>
      <c r="B44336" s="1355"/>
      <c r="C44336" s="1433"/>
      <c r="E44336" s="1433"/>
      <c r="K44336" s="1433"/>
      <c r="L44336" s="1334"/>
    </row>
    <row r="44337" spans="1:12" ht="24" customHeight="1">
      <c r="A44337" s="1355"/>
      <c r="B44337" s="1355"/>
      <c r="C44337" s="1433"/>
      <c r="E44337" s="1433"/>
      <c r="K44337" s="1433"/>
      <c r="L44337" s="1334"/>
    </row>
    <row r="44338" spans="1:12" ht="24" customHeight="1">
      <c r="A44338" s="1355"/>
      <c r="B44338" s="1355"/>
      <c r="C44338" s="1433"/>
      <c r="E44338" s="1433"/>
      <c r="K44338" s="1433"/>
      <c r="L44338" s="1334"/>
    </row>
    <row r="44339" spans="1:12" ht="24" customHeight="1">
      <c r="A44339" s="1355"/>
      <c r="B44339" s="1355"/>
      <c r="C44339" s="1433"/>
      <c r="E44339" s="1433"/>
      <c r="K44339" s="1433"/>
      <c r="L44339" s="1334"/>
    </row>
    <row r="44340" spans="1:12" ht="24" customHeight="1">
      <c r="A44340" s="1355"/>
      <c r="B44340" s="1355"/>
      <c r="C44340" s="1433"/>
      <c r="E44340" s="1433"/>
      <c r="K44340" s="1433"/>
      <c r="L44340" s="1334"/>
    </row>
    <row r="44341" spans="1:12" ht="24" customHeight="1">
      <c r="A44341" s="1355"/>
      <c r="B44341" s="1355"/>
      <c r="C44341" s="1433"/>
      <c r="E44341" s="1433"/>
      <c r="K44341" s="1433"/>
      <c r="L44341" s="1334"/>
    </row>
    <row r="44342" spans="1:12" ht="24" customHeight="1">
      <c r="A44342" s="1355"/>
      <c r="B44342" s="1355"/>
      <c r="C44342" s="1433"/>
      <c r="E44342" s="1433"/>
      <c r="K44342" s="1433"/>
      <c r="L44342" s="1334"/>
    </row>
    <row r="44343" spans="1:12" ht="24" customHeight="1">
      <c r="A44343" s="1355"/>
      <c r="B44343" s="1355"/>
      <c r="C44343" s="1433"/>
      <c r="E44343" s="1433"/>
      <c r="K44343" s="1433"/>
      <c r="L44343" s="1334"/>
    </row>
    <row r="44344" spans="1:12" ht="24" customHeight="1">
      <c r="A44344" s="1355"/>
      <c r="B44344" s="1355"/>
      <c r="C44344" s="1433"/>
      <c r="E44344" s="1433"/>
      <c r="K44344" s="1433"/>
      <c r="L44344" s="1334"/>
    </row>
    <row r="44345" spans="1:12" ht="24" customHeight="1">
      <c r="A44345" s="1355"/>
      <c r="B44345" s="1355"/>
      <c r="C44345" s="1433"/>
      <c r="E44345" s="1433"/>
      <c r="K44345" s="1433"/>
      <c r="L44345" s="1334"/>
    </row>
    <row r="44346" spans="1:12" ht="24" customHeight="1">
      <c r="A44346" s="1355"/>
      <c r="B44346" s="1355"/>
      <c r="C44346" s="1433"/>
      <c r="E44346" s="1433"/>
      <c r="K44346" s="1433"/>
      <c r="L44346" s="1334"/>
    </row>
    <row r="44347" spans="1:12" ht="24" customHeight="1">
      <c r="A44347" s="1355"/>
      <c r="B44347" s="1355"/>
      <c r="C44347" s="1433"/>
      <c r="E44347" s="1433"/>
      <c r="K44347" s="1433"/>
      <c r="L44347" s="1334"/>
    </row>
    <row r="44348" spans="1:12" ht="24" customHeight="1">
      <c r="A44348" s="1355"/>
      <c r="B44348" s="1355"/>
      <c r="C44348" s="1433"/>
      <c r="E44348" s="1433"/>
      <c r="K44348" s="1433"/>
      <c r="L44348" s="1334"/>
    </row>
    <row r="44349" spans="1:12" ht="24" customHeight="1">
      <c r="A44349" s="1355"/>
      <c r="B44349" s="1355"/>
      <c r="C44349" s="1433"/>
      <c r="E44349" s="1433"/>
      <c r="K44349" s="1433"/>
      <c r="L44349" s="1334"/>
    </row>
    <row r="44350" spans="1:12" ht="24" customHeight="1">
      <c r="A44350" s="1355"/>
      <c r="B44350" s="1355"/>
      <c r="C44350" s="1433"/>
      <c r="E44350" s="1433"/>
      <c r="K44350" s="1433"/>
      <c r="L44350" s="1334"/>
    </row>
    <row r="44351" spans="1:12" ht="24" customHeight="1">
      <c r="A44351" s="1355"/>
      <c r="B44351" s="1355"/>
      <c r="C44351" s="1433"/>
      <c r="E44351" s="1433"/>
      <c r="K44351" s="1433"/>
      <c r="L44351" s="1334"/>
    </row>
    <row r="44352" spans="1:12" ht="24" customHeight="1">
      <c r="A44352" s="1355"/>
      <c r="B44352" s="1355"/>
      <c r="C44352" s="1433"/>
      <c r="E44352" s="1433"/>
      <c r="K44352" s="1433"/>
      <c r="L44352" s="1334"/>
    </row>
    <row r="44353" spans="1:12" ht="24" customHeight="1">
      <c r="A44353" s="1355"/>
      <c r="B44353" s="1355"/>
      <c r="C44353" s="1433"/>
      <c r="E44353" s="1433"/>
      <c r="K44353" s="1433"/>
      <c r="L44353" s="1334"/>
    </row>
    <row r="44354" spans="1:12" ht="24" customHeight="1">
      <c r="A44354" s="1355"/>
      <c r="B44354" s="1355"/>
      <c r="C44354" s="1433"/>
      <c r="E44354" s="1433"/>
      <c r="K44354" s="1433"/>
      <c r="L44354" s="1334"/>
    </row>
    <row r="44355" spans="1:12" ht="24" customHeight="1">
      <c r="A44355" s="1355"/>
      <c r="B44355" s="1355"/>
      <c r="C44355" s="1433"/>
      <c r="E44355" s="1433"/>
      <c r="K44355" s="1433"/>
      <c r="L44355" s="1334"/>
    </row>
    <row r="44356" spans="1:12" ht="24" customHeight="1">
      <c r="A44356" s="1355"/>
      <c r="B44356" s="1355"/>
      <c r="C44356" s="1433"/>
      <c r="E44356" s="1433"/>
      <c r="K44356" s="1433"/>
      <c r="L44356" s="1334"/>
    </row>
    <row r="44357" spans="1:12" ht="24" customHeight="1">
      <c r="A44357" s="1355"/>
      <c r="B44357" s="1355"/>
      <c r="C44357" s="1433"/>
      <c r="E44357" s="1433"/>
      <c r="K44357" s="1433"/>
      <c r="L44357" s="1334"/>
    </row>
    <row r="44358" spans="1:12" ht="24" customHeight="1">
      <c r="A44358" s="1355"/>
      <c r="B44358" s="1355"/>
      <c r="C44358" s="1433"/>
      <c r="E44358" s="1433"/>
      <c r="K44358" s="1433"/>
      <c r="L44358" s="1334"/>
    </row>
    <row r="44359" spans="1:12" ht="24" customHeight="1">
      <c r="A44359" s="1355"/>
      <c r="B44359" s="1355"/>
      <c r="C44359" s="1433"/>
      <c r="E44359" s="1433"/>
      <c r="K44359" s="1433"/>
      <c r="L44359" s="1334"/>
    </row>
    <row r="44360" spans="1:12" ht="24" customHeight="1">
      <c r="A44360" s="1355"/>
      <c r="B44360" s="1355"/>
      <c r="C44360" s="1433"/>
      <c r="E44360" s="1433"/>
      <c r="K44360" s="1433"/>
      <c r="L44360" s="1334"/>
    </row>
    <row r="44361" spans="1:12" ht="24" customHeight="1">
      <c r="A44361" s="1355"/>
      <c r="B44361" s="1355"/>
      <c r="C44361" s="1433"/>
      <c r="E44361" s="1433"/>
      <c r="K44361" s="1433"/>
      <c r="L44361" s="1334"/>
    </row>
    <row r="44362" spans="1:12" ht="24" customHeight="1">
      <c r="A44362" s="1355"/>
      <c r="B44362" s="1355"/>
      <c r="C44362" s="1433"/>
      <c r="E44362" s="1433"/>
      <c r="K44362" s="1433"/>
      <c r="L44362" s="1334"/>
    </row>
    <row r="44363" spans="1:12" ht="24" customHeight="1">
      <c r="A44363" s="1355"/>
      <c r="B44363" s="1355"/>
      <c r="C44363" s="1433"/>
      <c r="E44363" s="1433"/>
      <c r="K44363" s="1433"/>
      <c r="L44363" s="1334"/>
    </row>
    <row r="44364" spans="1:12" ht="24" customHeight="1">
      <c r="A44364" s="1355"/>
      <c r="B44364" s="1355"/>
      <c r="C44364" s="1433"/>
      <c r="E44364" s="1433"/>
      <c r="K44364" s="1433"/>
      <c r="L44364" s="1334"/>
    </row>
    <row r="44365" spans="1:12" ht="24" customHeight="1">
      <c r="A44365" s="1355"/>
      <c r="B44365" s="1355"/>
      <c r="C44365" s="1433"/>
      <c r="E44365" s="1433"/>
      <c r="K44365" s="1433"/>
      <c r="L44365" s="1334"/>
    </row>
    <row r="44366" spans="1:12" ht="24" customHeight="1">
      <c r="A44366" s="1355"/>
      <c r="B44366" s="1355"/>
      <c r="C44366" s="1433"/>
      <c r="E44366" s="1433"/>
      <c r="K44366" s="1433"/>
      <c r="L44366" s="1334"/>
    </row>
    <row r="44367" spans="1:12" ht="24" customHeight="1">
      <c r="A44367" s="1355"/>
      <c r="B44367" s="1355"/>
      <c r="C44367" s="1433"/>
      <c r="E44367" s="1433"/>
      <c r="K44367" s="1433"/>
      <c r="L44367" s="1334"/>
    </row>
    <row r="44368" spans="1:12" ht="24" customHeight="1">
      <c r="A44368" s="1355"/>
      <c r="B44368" s="1355"/>
      <c r="C44368" s="1433"/>
      <c r="E44368" s="1433"/>
      <c r="K44368" s="1433"/>
      <c r="L44368" s="1334"/>
    </row>
    <row r="44369" spans="1:12" ht="24" customHeight="1">
      <c r="A44369" s="1355"/>
      <c r="B44369" s="1355"/>
      <c r="C44369" s="1433"/>
      <c r="E44369" s="1433"/>
      <c r="K44369" s="1433"/>
      <c r="L44369" s="1334"/>
    </row>
    <row r="44370" spans="1:12" ht="24" customHeight="1">
      <c r="A44370" s="1355"/>
      <c r="B44370" s="1355"/>
      <c r="C44370" s="1433"/>
      <c r="E44370" s="1433"/>
      <c r="K44370" s="1433"/>
      <c r="L44370" s="1334"/>
    </row>
    <row r="44371" spans="1:12" ht="24" customHeight="1">
      <c r="A44371" s="1355"/>
      <c r="B44371" s="1355"/>
      <c r="C44371" s="1433"/>
      <c r="E44371" s="1433"/>
      <c r="K44371" s="1433"/>
      <c r="L44371" s="1334"/>
    </row>
    <row r="44372" spans="1:12" ht="24" customHeight="1">
      <c r="A44372" s="1355"/>
      <c r="B44372" s="1355"/>
      <c r="C44372" s="1433"/>
      <c r="E44372" s="1433"/>
      <c r="K44372" s="1433"/>
      <c r="L44372" s="1334"/>
    </row>
    <row r="44373" spans="1:12" ht="24" customHeight="1">
      <c r="A44373" s="1355"/>
      <c r="B44373" s="1355"/>
      <c r="C44373" s="1433"/>
      <c r="E44373" s="1433"/>
      <c r="K44373" s="1433"/>
      <c r="L44373" s="1334"/>
    </row>
    <row r="44374" spans="1:12" ht="24" customHeight="1">
      <c r="A44374" s="1355"/>
      <c r="B44374" s="1355"/>
      <c r="C44374" s="1433"/>
      <c r="E44374" s="1433"/>
      <c r="K44374" s="1433"/>
      <c r="L44374" s="1334"/>
    </row>
    <row r="44375" spans="1:12" ht="24" customHeight="1">
      <c r="A44375" s="1355"/>
      <c r="B44375" s="1355"/>
      <c r="C44375" s="1433"/>
      <c r="E44375" s="1433"/>
      <c r="K44375" s="1433"/>
      <c r="L44375" s="1334"/>
    </row>
    <row r="44376" spans="1:12" ht="24" customHeight="1">
      <c r="A44376" s="1355"/>
      <c r="B44376" s="1355"/>
      <c r="C44376" s="1433"/>
      <c r="E44376" s="1433"/>
      <c r="K44376" s="1433"/>
      <c r="L44376" s="1334"/>
    </row>
    <row r="44377" spans="1:12" ht="24" customHeight="1">
      <c r="A44377" s="1355"/>
      <c r="B44377" s="1355"/>
      <c r="C44377" s="1433"/>
      <c r="E44377" s="1433"/>
      <c r="K44377" s="1433"/>
      <c r="L44377" s="1334"/>
    </row>
    <row r="44378" spans="1:12" ht="24" customHeight="1">
      <c r="A44378" s="1355"/>
      <c r="B44378" s="1355"/>
      <c r="C44378" s="1433"/>
      <c r="E44378" s="1433"/>
      <c r="K44378" s="1433"/>
      <c r="L44378" s="1334"/>
    </row>
    <row r="44379" spans="1:12" ht="24" customHeight="1">
      <c r="A44379" s="1355"/>
      <c r="B44379" s="1355"/>
      <c r="C44379" s="1433"/>
      <c r="E44379" s="1433"/>
      <c r="K44379" s="1433"/>
      <c r="L44379" s="1334"/>
    </row>
    <row r="44380" spans="1:12" ht="24" customHeight="1">
      <c r="A44380" s="1355"/>
      <c r="B44380" s="1355"/>
      <c r="C44380" s="1433"/>
      <c r="E44380" s="1433"/>
      <c r="K44380" s="1433"/>
      <c r="L44380" s="1334"/>
    </row>
    <row r="44381" spans="1:12" ht="24" customHeight="1">
      <c r="A44381" s="1355"/>
      <c r="B44381" s="1355"/>
      <c r="C44381" s="1433"/>
      <c r="E44381" s="1433"/>
      <c r="K44381" s="1433"/>
      <c r="L44381" s="1334"/>
    </row>
    <row r="44382" spans="1:12" ht="24" customHeight="1">
      <c r="A44382" s="1355"/>
      <c r="B44382" s="1355"/>
      <c r="C44382" s="1433"/>
      <c r="E44382" s="1433"/>
      <c r="K44382" s="1433"/>
      <c r="L44382" s="1334"/>
    </row>
    <row r="44383" spans="1:12" ht="24" customHeight="1">
      <c r="A44383" s="1355"/>
      <c r="B44383" s="1355"/>
      <c r="C44383" s="1433"/>
      <c r="E44383" s="1433"/>
      <c r="K44383" s="1433"/>
      <c r="L44383" s="1334"/>
    </row>
    <row r="44384" spans="1:12" ht="24" customHeight="1">
      <c r="A44384" s="1355"/>
      <c r="B44384" s="1355"/>
      <c r="C44384" s="1433"/>
      <c r="E44384" s="1433"/>
      <c r="K44384" s="1433"/>
      <c r="L44384" s="1334"/>
    </row>
    <row r="44385" spans="1:12" ht="24" customHeight="1">
      <c r="A44385" s="1355"/>
      <c r="B44385" s="1355"/>
      <c r="C44385" s="1433"/>
      <c r="E44385" s="1433"/>
      <c r="K44385" s="1433"/>
      <c r="L44385" s="1334"/>
    </row>
    <row r="44386" spans="1:12" ht="24" customHeight="1">
      <c r="A44386" s="1355"/>
      <c r="B44386" s="1355"/>
      <c r="C44386" s="1433"/>
      <c r="E44386" s="1433"/>
      <c r="K44386" s="1433"/>
      <c r="L44386" s="1334"/>
    </row>
    <row r="44387" spans="1:12" ht="24" customHeight="1">
      <c r="A44387" s="1355"/>
      <c r="B44387" s="1355"/>
      <c r="C44387" s="1433"/>
      <c r="E44387" s="1433"/>
      <c r="K44387" s="1433"/>
      <c r="L44387" s="1334"/>
    </row>
    <row r="44388" spans="1:12" ht="24" customHeight="1">
      <c r="A44388" s="1355"/>
      <c r="B44388" s="1355"/>
      <c r="C44388" s="1433"/>
      <c r="E44388" s="1433"/>
      <c r="K44388" s="1433"/>
      <c r="L44388" s="1334"/>
    </row>
    <row r="44389" spans="1:12" ht="24" customHeight="1">
      <c r="A44389" s="1355"/>
      <c r="B44389" s="1355"/>
      <c r="C44389" s="1433"/>
      <c r="E44389" s="1433"/>
      <c r="K44389" s="1433"/>
      <c r="L44389" s="1334"/>
    </row>
    <row r="44390" spans="1:12" ht="24" customHeight="1">
      <c r="A44390" s="1355"/>
      <c r="B44390" s="1355"/>
      <c r="C44390" s="1433"/>
      <c r="E44390" s="1433"/>
      <c r="K44390" s="1433"/>
      <c r="L44390" s="1334"/>
    </row>
    <row r="44391" spans="1:12" ht="24" customHeight="1">
      <c r="A44391" s="1355"/>
      <c r="B44391" s="1355"/>
      <c r="C44391" s="1433"/>
      <c r="E44391" s="1433"/>
      <c r="K44391" s="1433"/>
      <c r="L44391" s="1334"/>
    </row>
    <row r="44392" spans="1:12" ht="24" customHeight="1">
      <c r="A44392" s="1355"/>
      <c r="B44392" s="1355"/>
      <c r="C44392" s="1433"/>
      <c r="E44392" s="1433"/>
      <c r="K44392" s="1433"/>
      <c r="L44392" s="1334"/>
    </row>
    <row r="44393" spans="1:12" ht="24" customHeight="1">
      <c r="A44393" s="1355"/>
      <c r="B44393" s="1355"/>
      <c r="C44393" s="1433"/>
      <c r="E44393" s="1433"/>
      <c r="K44393" s="1433"/>
      <c r="L44393" s="1334"/>
    </row>
    <row r="44394" spans="1:12" ht="24" customHeight="1">
      <c r="A44394" s="1355"/>
      <c r="B44394" s="1355"/>
      <c r="C44394" s="1433"/>
      <c r="E44394" s="1433"/>
      <c r="K44394" s="1433"/>
      <c r="L44394" s="1334"/>
    </row>
    <row r="44395" spans="1:12" ht="24" customHeight="1">
      <c r="A44395" s="1355"/>
      <c r="B44395" s="1355"/>
      <c r="C44395" s="1433"/>
      <c r="E44395" s="1433"/>
      <c r="K44395" s="1433"/>
      <c r="L44395" s="1334"/>
    </row>
    <row r="44396" spans="1:12" ht="24" customHeight="1">
      <c r="A44396" s="1355"/>
      <c r="B44396" s="1355"/>
      <c r="C44396" s="1433"/>
      <c r="E44396" s="1433"/>
      <c r="K44396" s="1433"/>
      <c r="L44396" s="1334"/>
    </row>
    <row r="44397" spans="1:12" ht="24" customHeight="1">
      <c r="A44397" s="1355"/>
      <c r="B44397" s="1355"/>
      <c r="C44397" s="1433"/>
      <c r="E44397" s="1433"/>
      <c r="K44397" s="1433"/>
      <c r="L44397" s="1334"/>
    </row>
    <row r="44398" spans="1:12" ht="24" customHeight="1">
      <c r="A44398" s="1355"/>
      <c r="B44398" s="1355"/>
      <c r="C44398" s="1433"/>
      <c r="E44398" s="1433"/>
      <c r="K44398" s="1433"/>
      <c r="L44398" s="1334"/>
    </row>
    <row r="44399" spans="1:12" ht="24" customHeight="1">
      <c r="A44399" s="1355"/>
      <c r="B44399" s="1355"/>
      <c r="C44399" s="1433"/>
      <c r="E44399" s="1433"/>
      <c r="K44399" s="1433"/>
      <c r="L44399" s="1334"/>
    </row>
    <row r="44400" spans="1:12" ht="24" customHeight="1">
      <c r="A44400" s="1355"/>
      <c r="B44400" s="1355"/>
      <c r="C44400" s="1433"/>
      <c r="E44400" s="1433"/>
      <c r="K44400" s="1433"/>
      <c r="L44400" s="1334"/>
    </row>
    <row r="44401" spans="1:12" ht="24" customHeight="1">
      <c r="A44401" s="1355"/>
      <c r="B44401" s="1355"/>
      <c r="C44401" s="1433"/>
      <c r="E44401" s="1433"/>
      <c r="K44401" s="1433"/>
      <c r="L44401" s="1334"/>
    </row>
    <row r="44402" spans="1:12" ht="24" customHeight="1">
      <c r="A44402" s="1355"/>
      <c r="B44402" s="1355"/>
      <c r="C44402" s="1433"/>
      <c r="E44402" s="1433"/>
      <c r="K44402" s="1433"/>
      <c r="L44402" s="1334"/>
    </row>
    <row r="44403" spans="1:12" ht="24" customHeight="1">
      <c r="A44403" s="1355"/>
      <c r="B44403" s="1355"/>
      <c r="C44403" s="1433"/>
      <c r="E44403" s="1433"/>
      <c r="K44403" s="1433"/>
      <c r="L44403" s="1334"/>
    </row>
    <row r="44404" spans="1:12" ht="24" customHeight="1">
      <c r="A44404" s="1355"/>
      <c r="B44404" s="1355"/>
      <c r="C44404" s="1433"/>
      <c r="E44404" s="1433"/>
      <c r="K44404" s="1433"/>
      <c r="L44404" s="1334"/>
    </row>
    <row r="44405" spans="1:12" ht="24" customHeight="1">
      <c r="A44405" s="1355"/>
      <c r="B44405" s="1355"/>
      <c r="C44405" s="1433"/>
      <c r="E44405" s="1433"/>
      <c r="K44405" s="1433"/>
      <c r="L44405" s="1334"/>
    </row>
    <row r="44406" spans="1:12" ht="24" customHeight="1">
      <c r="A44406" s="1355"/>
      <c r="B44406" s="1355"/>
      <c r="C44406" s="1433"/>
      <c r="E44406" s="1433"/>
      <c r="K44406" s="1433"/>
      <c r="L44406" s="1334"/>
    </row>
    <row r="44407" spans="1:12" ht="24" customHeight="1">
      <c r="A44407" s="1355"/>
      <c r="B44407" s="1355"/>
      <c r="C44407" s="1433"/>
      <c r="E44407" s="1433"/>
      <c r="K44407" s="1433"/>
      <c r="L44407" s="1334"/>
    </row>
    <row r="44408" spans="1:12" ht="24" customHeight="1">
      <c r="A44408" s="1355"/>
      <c r="B44408" s="1355"/>
      <c r="C44408" s="1433"/>
      <c r="E44408" s="1433"/>
      <c r="K44408" s="1433"/>
      <c r="L44408" s="1334"/>
    </row>
    <row r="44409" spans="1:12" ht="24" customHeight="1">
      <c r="A44409" s="1355"/>
      <c r="B44409" s="1355"/>
      <c r="C44409" s="1433"/>
      <c r="E44409" s="1433"/>
      <c r="K44409" s="1433"/>
      <c r="L44409" s="1334"/>
    </row>
    <row r="44410" spans="1:12" ht="24" customHeight="1">
      <c r="A44410" s="1355"/>
      <c r="B44410" s="1355"/>
      <c r="C44410" s="1433"/>
      <c r="E44410" s="1433"/>
      <c r="K44410" s="1433"/>
      <c r="L44410" s="1334"/>
    </row>
    <row r="44411" spans="1:12" ht="24" customHeight="1">
      <c r="A44411" s="1355"/>
      <c r="B44411" s="1355"/>
      <c r="C44411" s="1433"/>
      <c r="E44411" s="1433"/>
      <c r="K44411" s="1433"/>
      <c r="L44411" s="1334"/>
    </row>
    <row r="44412" spans="1:12" ht="24" customHeight="1">
      <c r="A44412" s="1355"/>
      <c r="B44412" s="1355"/>
      <c r="C44412" s="1433"/>
      <c r="E44412" s="1433"/>
      <c r="K44412" s="1433"/>
      <c r="L44412" s="1334"/>
    </row>
    <row r="44413" spans="1:12" ht="24" customHeight="1">
      <c r="A44413" s="1355"/>
      <c r="B44413" s="1355"/>
      <c r="C44413" s="1433"/>
      <c r="E44413" s="1433"/>
      <c r="K44413" s="1433"/>
      <c r="L44413" s="1334"/>
    </row>
    <row r="44414" spans="1:12" ht="24" customHeight="1">
      <c r="A44414" s="1355"/>
      <c r="B44414" s="1355"/>
      <c r="C44414" s="1433"/>
      <c r="E44414" s="1433"/>
      <c r="K44414" s="1433"/>
      <c r="L44414" s="1334"/>
    </row>
    <row r="44415" spans="1:12" ht="24" customHeight="1">
      <c r="A44415" s="1355"/>
      <c r="B44415" s="1355"/>
      <c r="C44415" s="1433"/>
      <c r="E44415" s="1433"/>
      <c r="K44415" s="1433"/>
      <c r="L44415" s="1334"/>
    </row>
    <row r="44416" spans="1:12" ht="24" customHeight="1">
      <c r="A44416" s="1355"/>
      <c r="B44416" s="1355"/>
      <c r="C44416" s="1433"/>
      <c r="E44416" s="1433"/>
      <c r="K44416" s="1433"/>
      <c r="L44416" s="1334"/>
    </row>
    <row r="44417" spans="1:12" ht="24" customHeight="1">
      <c r="A44417" s="1355"/>
      <c r="B44417" s="1355"/>
      <c r="C44417" s="1433"/>
      <c r="E44417" s="1433"/>
      <c r="K44417" s="1433"/>
      <c r="L44417" s="1334"/>
    </row>
    <row r="44418" spans="1:12" ht="24" customHeight="1">
      <c r="A44418" s="1355"/>
      <c r="B44418" s="1355"/>
      <c r="C44418" s="1433"/>
      <c r="E44418" s="1433"/>
      <c r="K44418" s="1433"/>
      <c r="L44418" s="1334"/>
    </row>
    <row r="44419" spans="1:12" ht="24" customHeight="1">
      <c r="A44419" s="1355"/>
      <c r="B44419" s="1355"/>
      <c r="C44419" s="1433"/>
      <c r="E44419" s="1433"/>
      <c r="K44419" s="1433"/>
      <c r="L44419" s="1334"/>
    </row>
    <row r="44420" spans="1:12" ht="24" customHeight="1">
      <c r="A44420" s="1355"/>
      <c r="B44420" s="1355"/>
      <c r="C44420" s="1433"/>
      <c r="E44420" s="1433"/>
      <c r="K44420" s="1433"/>
      <c r="L44420" s="1334"/>
    </row>
    <row r="44421" spans="1:12" ht="24" customHeight="1">
      <c r="A44421" s="1355"/>
      <c r="B44421" s="1355"/>
      <c r="C44421" s="1433"/>
      <c r="E44421" s="1433"/>
      <c r="K44421" s="1433"/>
      <c r="L44421" s="1334"/>
    </row>
    <row r="44422" spans="1:12" ht="24" customHeight="1">
      <c r="A44422" s="1355"/>
      <c r="B44422" s="1355"/>
      <c r="C44422" s="1433"/>
      <c r="E44422" s="1433"/>
      <c r="K44422" s="1433"/>
      <c r="L44422" s="1334"/>
    </row>
    <row r="44423" spans="1:12" ht="24" customHeight="1">
      <c r="A44423" s="1355"/>
      <c r="B44423" s="1355"/>
      <c r="C44423" s="1433"/>
      <c r="E44423" s="1433"/>
      <c r="K44423" s="1433"/>
      <c r="L44423" s="1334"/>
    </row>
    <row r="44424" spans="1:12" ht="24" customHeight="1">
      <c r="A44424" s="1355"/>
      <c r="B44424" s="1355"/>
      <c r="C44424" s="1433"/>
      <c r="E44424" s="1433"/>
      <c r="K44424" s="1433"/>
      <c r="L44424" s="1334"/>
    </row>
    <row r="44425" spans="1:12" ht="24" customHeight="1">
      <c r="A44425" s="1355"/>
      <c r="B44425" s="1355"/>
      <c r="C44425" s="1433"/>
      <c r="E44425" s="1433"/>
      <c r="K44425" s="1433"/>
      <c r="L44425" s="1334"/>
    </row>
    <row r="44426" spans="1:12" ht="24" customHeight="1">
      <c r="A44426" s="1355"/>
      <c r="B44426" s="1355"/>
      <c r="C44426" s="1433"/>
      <c r="E44426" s="1433"/>
      <c r="K44426" s="1433"/>
      <c r="L44426" s="1334"/>
    </row>
    <row r="44427" spans="1:12" ht="24" customHeight="1">
      <c r="A44427" s="1355"/>
      <c r="B44427" s="1355"/>
      <c r="C44427" s="1433"/>
      <c r="E44427" s="1433"/>
      <c r="K44427" s="1433"/>
      <c r="L44427" s="1334"/>
    </row>
    <row r="44428" spans="1:12" ht="24" customHeight="1">
      <c r="A44428" s="1355"/>
      <c r="B44428" s="1355"/>
      <c r="C44428" s="1433"/>
      <c r="E44428" s="1433"/>
      <c r="K44428" s="1433"/>
      <c r="L44428" s="1334"/>
    </row>
    <row r="44429" spans="1:12" ht="24" customHeight="1">
      <c r="A44429" s="1355"/>
      <c r="B44429" s="1355"/>
      <c r="C44429" s="1433"/>
      <c r="E44429" s="1433"/>
      <c r="K44429" s="1433"/>
      <c r="L44429" s="1334"/>
    </row>
    <row r="44430" spans="1:12" ht="24" customHeight="1">
      <c r="A44430" s="1355"/>
      <c r="B44430" s="1355"/>
      <c r="C44430" s="1433"/>
      <c r="E44430" s="1433"/>
      <c r="K44430" s="1433"/>
      <c r="L44430" s="1334"/>
    </row>
    <row r="44431" spans="1:12" ht="24" customHeight="1">
      <c r="A44431" s="1355"/>
      <c r="B44431" s="1355"/>
      <c r="C44431" s="1433"/>
      <c r="E44431" s="1433"/>
      <c r="K44431" s="1433"/>
      <c r="L44431" s="1334"/>
    </row>
    <row r="44432" spans="1:12" ht="24" customHeight="1">
      <c r="A44432" s="1355"/>
      <c r="B44432" s="1355"/>
      <c r="C44432" s="1433"/>
      <c r="E44432" s="1433"/>
      <c r="K44432" s="1433"/>
      <c r="L44432" s="1334"/>
    </row>
    <row r="44433" spans="1:12" ht="24" customHeight="1">
      <c r="A44433" s="1355"/>
      <c r="B44433" s="1355"/>
      <c r="C44433" s="1433"/>
      <c r="E44433" s="1433"/>
      <c r="K44433" s="1433"/>
      <c r="L44433" s="1334"/>
    </row>
    <row r="44434" spans="1:12" ht="24" customHeight="1">
      <c r="A44434" s="1355"/>
      <c r="B44434" s="1355"/>
      <c r="C44434" s="1433"/>
      <c r="E44434" s="1433"/>
      <c r="K44434" s="1433"/>
      <c r="L44434" s="1334"/>
    </row>
    <row r="44435" spans="1:12" ht="24" customHeight="1">
      <c r="A44435" s="1355"/>
      <c r="B44435" s="1355"/>
      <c r="C44435" s="1433"/>
      <c r="E44435" s="1433"/>
      <c r="K44435" s="1433"/>
      <c r="L44435" s="1334"/>
    </row>
    <row r="44436" spans="1:12" ht="24" customHeight="1">
      <c r="A44436" s="1355"/>
      <c r="B44436" s="1355"/>
      <c r="C44436" s="1433"/>
      <c r="E44436" s="1433"/>
      <c r="K44436" s="1433"/>
      <c r="L44436" s="1334"/>
    </row>
    <row r="44437" spans="1:12" ht="24" customHeight="1">
      <c r="A44437" s="1355"/>
      <c r="B44437" s="1355"/>
      <c r="C44437" s="1433"/>
      <c r="E44437" s="1433"/>
      <c r="K44437" s="1433"/>
      <c r="L44437" s="1334"/>
    </row>
    <row r="44438" spans="1:12" ht="24" customHeight="1">
      <c r="A44438" s="1355"/>
      <c r="B44438" s="1355"/>
      <c r="C44438" s="1433"/>
      <c r="E44438" s="1433"/>
      <c r="K44438" s="1433"/>
      <c r="L44438" s="1334"/>
    </row>
    <row r="44439" spans="1:12" ht="24" customHeight="1">
      <c r="A44439" s="1355"/>
      <c r="B44439" s="1355"/>
      <c r="C44439" s="1433"/>
      <c r="E44439" s="1433"/>
      <c r="K44439" s="1433"/>
      <c r="L44439" s="1334"/>
    </row>
    <row r="44440" spans="1:12" ht="24" customHeight="1">
      <c r="A44440" s="1355"/>
      <c r="B44440" s="1355"/>
      <c r="C44440" s="1433"/>
      <c r="E44440" s="1433"/>
      <c r="K44440" s="1433"/>
      <c r="L44440" s="1334"/>
    </row>
    <row r="44441" spans="1:12" ht="24" customHeight="1">
      <c r="A44441" s="1355"/>
      <c r="B44441" s="1355"/>
      <c r="C44441" s="1433"/>
      <c r="E44441" s="1433"/>
      <c r="K44441" s="1433"/>
      <c r="L44441" s="1334"/>
    </row>
    <row r="44442" spans="1:12" ht="24" customHeight="1">
      <c r="A44442" s="1355"/>
      <c r="B44442" s="1355"/>
      <c r="C44442" s="1433"/>
      <c r="E44442" s="1433"/>
      <c r="K44442" s="1433"/>
      <c r="L44442" s="1334"/>
    </row>
    <row r="44443" spans="1:12" ht="24" customHeight="1">
      <c r="A44443" s="1355"/>
      <c r="B44443" s="1355"/>
      <c r="C44443" s="1433"/>
      <c r="E44443" s="1433"/>
      <c r="K44443" s="1433"/>
      <c r="L44443" s="1334"/>
    </row>
    <row r="44444" spans="1:12" ht="24" customHeight="1">
      <c r="A44444" s="1355"/>
      <c r="B44444" s="1355"/>
      <c r="C44444" s="1433"/>
      <c r="E44444" s="1433"/>
      <c r="K44444" s="1433"/>
      <c r="L44444" s="1334"/>
    </row>
    <row r="44445" spans="1:12" ht="24" customHeight="1">
      <c r="A44445" s="1355"/>
      <c r="B44445" s="1355"/>
      <c r="C44445" s="1433"/>
      <c r="E44445" s="1433"/>
      <c r="K44445" s="1433"/>
      <c r="L44445" s="1334"/>
    </row>
    <row r="44446" spans="1:12" ht="24" customHeight="1">
      <c r="A44446" s="1355"/>
      <c r="B44446" s="1355"/>
      <c r="C44446" s="1433"/>
      <c r="E44446" s="1433"/>
      <c r="K44446" s="1433"/>
      <c r="L44446" s="1334"/>
    </row>
    <row r="44447" spans="1:12" ht="24" customHeight="1">
      <c r="A44447" s="1355"/>
      <c r="B44447" s="1355"/>
      <c r="C44447" s="1433"/>
      <c r="E44447" s="1433"/>
      <c r="K44447" s="1433"/>
      <c r="L44447" s="1334"/>
    </row>
    <row r="44448" spans="1:12" ht="24" customHeight="1">
      <c r="A44448" s="1355"/>
      <c r="B44448" s="1355"/>
      <c r="C44448" s="1433"/>
      <c r="E44448" s="1433"/>
      <c r="K44448" s="1433"/>
      <c r="L44448" s="1334"/>
    </row>
    <row r="44449" spans="1:12" ht="24" customHeight="1">
      <c r="A44449" s="1355"/>
      <c r="B44449" s="1355"/>
      <c r="C44449" s="1433"/>
      <c r="E44449" s="1433"/>
      <c r="K44449" s="1433"/>
      <c r="L44449" s="1334"/>
    </row>
    <row r="44450" spans="1:12" ht="24" customHeight="1">
      <c r="A44450" s="1355"/>
      <c r="B44450" s="1355"/>
      <c r="C44450" s="1433"/>
      <c r="E44450" s="1433"/>
      <c r="K44450" s="1433"/>
      <c r="L44450" s="1334"/>
    </row>
    <row r="44451" spans="1:12" ht="24" customHeight="1">
      <c r="A44451" s="1355"/>
      <c r="B44451" s="1355"/>
      <c r="C44451" s="1433"/>
      <c r="E44451" s="1433"/>
      <c r="K44451" s="1433"/>
      <c r="L44451" s="1334"/>
    </row>
    <row r="44452" spans="1:12" ht="24" customHeight="1">
      <c r="A44452" s="1355"/>
      <c r="B44452" s="1355"/>
      <c r="C44452" s="1433"/>
      <c r="E44452" s="1433"/>
      <c r="K44452" s="1433"/>
      <c r="L44452" s="1334"/>
    </row>
    <row r="44453" spans="1:12" ht="24" customHeight="1">
      <c r="A44453" s="1355"/>
      <c r="B44453" s="1355"/>
      <c r="C44453" s="1433"/>
      <c r="E44453" s="1433"/>
      <c r="K44453" s="1433"/>
      <c r="L44453" s="1334"/>
    </row>
    <row r="44454" spans="1:12" ht="24" customHeight="1">
      <c r="A44454" s="1355"/>
      <c r="B44454" s="1355"/>
      <c r="C44454" s="1433"/>
      <c r="E44454" s="1433"/>
      <c r="K44454" s="1433"/>
      <c r="L44454" s="1334"/>
    </row>
    <row r="44455" spans="1:12" ht="24" customHeight="1">
      <c r="A44455" s="1355"/>
      <c r="B44455" s="1355"/>
      <c r="C44455" s="1433"/>
      <c r="E44455" s="1433"/>
      <c r="K44455" s="1433"/>
      <c r="L44455" s="1334"/>
    </row>
    <row r="44456" spans="1:12" ht="24" customHeight="1">
      <c r="A44456" s="1355"/>
      <c r="B44456" s="1355"/>
      <c r="C44456" s="1433"/>
      <c r="E44456" s="1433"/>
      <c r="K44456" s="1433"/>
      <c r="L44456" s="1334"/>
    </row>
    <row r="44457" spans="1:12" ht="24" customHeight="1">
      <c r="A44457" s="1355"/>
      <c r="B44457" s="1355"/>
      <c r="C44457" s="1433"/>
      <c r="E44457" s="1433"/>
      <c r="K44457" s="1433"/>
      <c r="L44457" s="1334"/>
    </row>
    <row r="44458" spans="1:12" ht="24" customHeight="1">
      <c r="A44458" s="1355"/>
      <c r="B44458" s="1355"/>
      <c r="C44458" s="1433"/>
      <c r="E44458" s="1433"/>
      <c r="K44458" s="1433"/>
      <c r="L44458" s="1334"/>
    </row>
    <row r="44459" spans="1:12" ht="24" customHeight="1">
      <c r="A44459" s="1355"/>
      <c r="B44459" s="1355"/>
      <c r="C44459" s="1433"/>
      <c r="E44459" s="1433"/>
      <c r="K44459" s="1433"/>
      <c r="L44459" s="1334"/>
    </row>
    <row r="44460" spans="1:12" ht="24" customHeight="1">
      <c r="A44460" s="1355"/>
      <c r="B44460" s="1355"/>
      <c r="C44460" s="1433"/>
      <c r="E44460" s="1433"/>
      <c r="K44460" s="1433"/>
      <c r="L44460" s="1334"/>
    </row>
    <row r="44461" spans="1:12" ht="24" customHeight="1">
      <c r="A44461" s="1355"/>
      <c r="B44461" s="1355"/>
      <c r="C44461" s="1433"/>
      <c r="E44461" s="1433"/>
      <c r="K44461" s="1433"/>
      <c r="L44461" s="1334"/>
    </row>
    <row r="44462" spans="1:12" ht="24" customHeight="1">
      <c r="A44462" s="1355"/>
      <c r="B44462" s="1355"/>
      <c r="C44462" s="1433"/>
      <c r="E44462" s="1433"/>
      <c r="K44462" s="1433"/>
      <c r="L44462" s="1334"/>
    </row>
    <row r="44463" spans="1:12" ht="24" customHeight="1">
      <c r="A44463" s="1355"/>
      <c r="B44463" s="1355"/>
      <c r="C44463" s="1433"/>
      <c r="E44463" s="1433"/>
      <c r="K44463" s="1433"/>
      <c r="L44463" s="1334"/>
    </row>
    <row r="44464" spans="1:12" ht="24" customHeight="1">
      <c r="A44464" s="1355"/>
      <c r="B44464" s="1355"/>
      <c r="C44464" s="1433"/>
      <c r="E44464" s="1433"/>
      <c r="K44464" s="1433"/>
      <c r="L44464" s="1334"/>
    </row>
    <row r="44465" spans="1:12" ht="24" customHeight="1">
      <c r="A44465" s="1355"/>
      <c r="B44465" s="1355"/>
      <c r="C44465" s="1433"/>
      <c r="E44465" s="1433"/>
      <c r="K44465" s="1433"/>
      <c r="L44465" s="1334"/>
    </row>
    <row r="44466" spans="1:12" ht="24" customHeight="1">
      <c r="A44466" s="1355"/>
      <c r="B44466" s="1355"/>
      <c r="C44466" s="1433"/>
      <c r="E44466" s="1433"/>
      <c r="K44466" s="1433"/>
      <c r="L44466" s="1334"/>
    </row>
    <row r="44467" spans="1:12" ht="24" customHeight="1">
      <c r="A44467" s="1355"/>
      <c r="B44467" s="1355"/>
      <c r="C44467" s="1433"/>
      <c r="E44467" s="1433"/>
      <c r="K44467" s="1433"/>
      <c r="L44467" s="1334"/>
    </row>
    <row r="44468" spans="1:12" ht="24" customHeight="1">
      <c r="A44468" s="1355"/>
      <c r="B44468" s="1355"/>
      <c r="C44468" s="1433"/>
      <c r="E44468" s="1433"/>
      <c r="K44468" s="1433"/>
      <c r="L44468" s="1334"/>
    </row>
    <row r="44469" spans="1:12" ht="24" customHeight="1">
      <c r="A44469" s="1355"/>
      <c r="B44469" s="1355"/>
      <c r="C44469" s="1433"/>
      <c r="E44469" s="1433"/>
      <c r="K44469" s="1433"/>
      <c r="L44469" s="1334"/>
    </row>
    <row r="44470" spans="1:12" ht="24" customHeight="1">
      <c r="A44470" s="1355"/>
      <c r="B44470" s="1355"/>
      <c r="C44470" s="1433"/>
      <c r="E44470" s="1433"/>
      <c r="K44470" s="1433"/>
      <c r="L44470" s="1334"/>
    </row>
    <row r="44471" spans="1:12" ht="24" customHeight="1">
      <c r="A44471" s="1355"/>
      <c r="B44471" s="1355"/>
      <c r="C44471" s="1433"/>
      <c r="E44471" s="1433"/>
      <c r="K44471" s="1433"/>
      <c r="L44471" s="1334"/>
    </row>
    <row r="44472" spans="1:12" ht="24" customHeight="1">
      <c r="A44472" s="1355"/>
      <c r="B44472" s="1355"/>
      <c r="C44472" s="1433"/>
      <c r="E44472" s="1433"/>
      <c r="K44472" s="1433"/>
      <c r="L44472" s="1334"/>
    </row>
    <row r="44473" spans="1:12" ht="24" customHeight="1">
      <c r="A44473" s="1355"/>
      <c r="B44473" s="1355"/>
      <c r="C44473" s="1433"/>
      <c r="E44473" s="1433"/>
      <c r="K44473" s="1433"/>
      <c r="L44473" s="1334"/>
    </row>
    <row r="44474" spans="1:12" ht="24" customHeight="1">
      <c r="A44474" s="1355"/>
      <c r="B44474" s="1355"/>
      <c r="C44474" s="1433"/>
      <c r="E44474" s="1433"/>
      <c r="K44474" s="1433"/>
      <c r="L44474" s="1334"/>
    </row>
    <row r="44475" spans="1:12" ht="24" customHeight="1">
      <c r="A44475" s="1355"/>
      <c r="B44475" s="1355"/>
      <c r="C44475" s="1433"/>
      <c r="E44475" s="1433"/>
      <c r="K44475" s="1433"/>
      <c r="L44475" s="1334"/>
    </row>
    <row r="44476" spans="1:12" ht="24" customHeight="1">
      <c r="A44476" s="1355"/>
      <c r="B44476" s="1355"/>
      <c r="C44476" s="1433"/>
      <c r="E44476" s="1433"/>
      <c r="K44476" s="1433"/>
      <c r="L44476" s="1334"/>
    </row>
    <row r="44477" spans="1:12" ht="24" customHeight="1">
      <c r="A44477" s="1355"/>
      <c r="B44477" s="1355"/>
      <c r="C44477" s="1433"/>
      <c r="E44477" s="1433"/>
      <c r="K44477" s="1433"/>
      <c r="L44477" s="1334"/>
    </row>
    <row r="44478" spans="1:12" ht="24" customHeight="1">
      <c r="A44478" s="1355"/>
      <c r="B44478" s="1355"/>
      <c r="C44478" s="1433"/>
      <c r="E44478" s="1433"/>
      <c r="K44478" s="1433"/>
      <c r="L44478" s="1334"/>
    </row>
    <row r="44479" spans="1:12" ht="24" customHeight="1">
      <c r="A44479" s="1355"/>
      <c r="B44479" s="1355"/>
      <c r="C44479" s="1433"/>
      <c r="E44479" s="1433"/>
      <c r="K44479" s="1433"/>
      <c r="L44479" s="1334"/>
    </row>
    <row r="44480" spans="1:12" ht="24" customHeight="1">
      <c r="A44480" s="1355"/>
      <c r="B44480" s="1355"/>
      <c r="C44480" s="1433"/>
      <c r="E44480" s="1433"/>
      <c r="K44480" s="1433"/>
      <c r="L44480" s="1334"/>
    </row>
    <row r="44481" spans="1:12" ht="24" customHeight="1">
      <c r="A44481" s="1355"/>
      <c r="B44481" s="1355"/>
      <c r="C44481" s="1433"/>
      <c r="E44481" s="1433"/>
      <c r="K44481" s="1433"/>
      <c r="L44481" s="1334"/>
    </row>
    <row r="44482" spans="1:12" ht="24" customHeight="1">
      <c r="A44482" s="1355"/>
      <c r="B44482" s="1355"/>
      <c r="C44482" s="1433"/>
      <c r="E44482" s="1433"/>
      <c r="K44482" s="1433"/>
      <c r="L44482" s="1334"/>
    </row>
    <row r="44483" spans="1:12" ht="24" customHeight="1">
      <c r="A44483" s="1355"/>
      <c r="B44483" s="1355"/>
      <c r="C44483" s="1433"/>
      <c r="E44483" s="1433"/>
      <c r="K44483" s="1433"/>
      <c r="L44483" s="1334"/>
    </row>
    <row r="44484" spans="1:12" ht="24" customHeight="1">
      <c r="A44484" s="1355"/>
      <c r="B44484" s="1355"/>
      <c r="C44484" s="1433"/>
      <c r="E44484" s="1433"/>
      <c r="K44484" s="1433"/>
      <c r="L44484" s="1334"/>
    </row>
    <row r="44485" spans="1:12" ht="24" customHeight="1">
      <c r="A44485" s="1355"/>
      <c r="B44485" s="1355"/>
      <c r="C44485" s="1433"/>
      <c r="E44485" s="1433"/>
      <c r="K44485" s="1433"/>
      <c r="L44485" s="1334"/>
    </row>
    <row r="44486" spans="1:12" ht="24" customHeight="1">
      <c r="A44486" s="1355"/>
      <c r="B44486" s="1355"/>
      <c r="C44486" s="1433"/>
      <c r="E44486" s="1433"/>
      <c r="K44486" s="1433"/>
      <c r="L44486" s="1334"/>
    </row>
    <row r="44487" spans="1:12" ht="24" customHeight="1">
      <c r="A44487" s="1355"/>
      <c r="B44487" s="1355"/>
      <c r="C44487" s="1433"/>
      <c r="E44487" s="1433"/>
      <c r="K44487" s="1433"/>
      <c r="L44487" s="1334"/>
    </row>
    <row r="44488" spans="1:12" ht="24" customHeight="1">
      <c r="A44488" s="1355"/>
      <c r="B44488" s="1355"/>
      <c r="C44488" s="1433"/>
      <c r="E44488" s="1433"/>
      <c r="K44488" s="1433"/>
      <c r="L44488" s="1334"/>
    </row>
    <row r="44489" spans="1:12" ht="24" customHeight="1">
      <c r="A44489" s="1355"/>
      <c r="B44489" s="1355"/>
      <c r="C44489" s="1433"/>
      <c r="E44489" s="1433"/>
      <c r="K44489" s="1433"/>
      <c r="L44489" s="1334"/>
    </row>
    <row r="44490" spans="1:12" ht="24" customHeight="1">
      <c r="A44490" s="1355"/>
      <c r="B44490" s="1355"/>
      <c r="C44490" s="1433"/>
      <c r="E44490" s="1433"/>
      <c r="K44490" s="1433"/>
      <c r="L44490" s="1334"/>
    </row>
    <row r="44491" spans="1:12" ht="24" customHeight="1">
      <c r="A44491" s="1355"/>
      <c r="B44491" s="1355"/>
      <c r="C44491" s="1433"/>
      <c r="E44491" s="1433"/>
      <c r="K44491" s="1433"/>
      <c r="L44491" s="1334"/>
    </row>
    <row r="44492" spans="1:12" ht="24" customHeight="1">
      <c r="A44492" s="1355"/>
      <c r="B44492" s="1355"/>
      <c r="C44492" s="1433"/>
      <c r="E44492" s="1433"/>
      <c r="K44492" s="1433"/>
      <c r="L44492" s="1334"/>
    </row>
    <row r="44493" spans="1:12" ht="24" customHeight="1">
      <c r="A44493" s="1355"/>
      <c r="B44493" s="1355"/>
      <c r="C44493" s="1433"/>
      <c r="E44493" s="1433"/>
      <c r="K44493" s="1433"/>
      <c r="L44493" s="1334"/>
    </row>
    <row r="44494" spans="1:12" ht="24" customHeight="1">
      <c r="A44494" s="1355"/>
      <c r="B44494" s="1355"/>
      <c r="C44494" s="1433"/>
      <c r="E44494" s="1433"/>
      <c r="K44494" s="1433"/>
      <c r="L44494" s="1334"/>
    </row>
    <row r="44495" spans="1:12" ht="24" customHeight="1">
      <c r="A44495" s="1355"/>
      <c r="B44495" s="1355"/>
      <c r="C44495" s="1433"/>
      <c r="E44495" s="1433"/>
      <c r="K44495" s="1433"/>
      <c r="L44495" s="1334"/>
    </row>
    <row r="44496" spans="1:12" ht="24" customHeight="1">
      <c r="A44496" s="1355"/>
      <c r="B44496" s="1355"/>
      <c r="C44496" s="1433"/>
      <c r="E44496" s="1433"/>
      <c r="K44496" s="1433"/>
      <c r="L44496" s="1334"/>
    </row>
    <row r="44497" spans="1:12" ht="24" customHeight="1">
      <c r="A44497" s="1355"/>
      <c r="B44497" s="1355"/>
      <c r="C44497" s="1433"/>
      <c r="E44497" s="1433"/>
      <c r="K44497" s="1433"/>
      <c r="L44497" s="1334"/>
    </row>
    <row r="44498" spans="1:12" ht="24" customHeight="1">
      <c r="A44498" s="1355"/>
      <c r="B44498" s="1355"/>
      <c r="C44498" s="1433"/>
      <c r="E44498" s="1433"/>
      <c r="K44498" s="1433"/>
      <c r="L44498" s="1334"/>
    </row>
    <row r="44499" spans="1:12" ht="24" customHeight="1">
      <c r="A44499" s="1355"/>
      <c r="B44499" s="1355"/>
      <c r="C44499" s="1433"/>
      <c r="E44499" s="1433"/>
      <c r="K44499" s="1433"/>
      <c r="L44499" s="1334"/>
    </row>
    <row r="44500" spans="1:12" ht="24" customHeight="1">
      <c r="A44500" s="1355"/>
      <c r="B44500" s="1355"/>
      <c r="C44500" s="1433"/>
      <c r="E44500" s="1433"/>
      <c r="K44500" s="1433"/>
      <c r="L44500" s="1334"/>
    </row>
    <row r="44501" spans="1:12" ht="24" customHeight="1">
      <c r="A44501" s="1355"/>
      <c r="B44501" s="1355"/>
      <c r="C44501" s="1433"/>
      <c r="E44501" s="1433"/>
      <c r="K44501" s="1433"/>
      <c r="L44501" s="1334"/>
    </row>
    <row r="44502" spans="1:12" ht="24" customHeight="1">
      <c r="A44502" s="1355"/>
      <c r="B44502" s="1355"/>
      <c r="C44502" s="1433"/>
      <c r="E44502" s="1433"/>
      <c r="K44502" s="1433"/>
      <c r="L44502" s="1334"/>
    </row>
    <row r="44503" spans="1:12" ht="24" customHeight="1">
      <c r="A44503" s="1355"/>
      <c r="B44503" s="1355"/>
      <c r="C44503" s="1433"/>
      <c r="E44503" s="1433"/>
      <c r="K44503" s="1433"/>
      <c r="L44503" s="1334"/>
    </row>
    <row r="44504" spans="1:12" ht="24" customHeight="1">
      <c r="A44504" s="1355"/>
      <c r="B44504" s="1355"/>
      <c r="C44504" s="1433"/>
      <c r="E44504" s="1433"/>
      <c r="K44504" s="1433"/>
      <c r="L44504" s="1334"/>
    </row>
    <row r="44505" spans="1:12" ht="24" customHeight="1">
      <c r="A44505" s="1355"/>
      <c r="B44505" s="1355"/>
      <c r="C44505" s="1433"/>
      <c r="E44505" s="1433"/>
      <c r="K44505" s="1433"/>
      <c r="L44505" s="1334"/>
    </row>
    <row r="44506" spans="1:12" ht="24" customHeight="1">
      <c r="A44506" s="1355"/>
      <c r="B44506" s="1355"/>
      <c r="C44506" s="1433"/>
      <c r="E44506" s="1433"/>
      <c r="K44506" s="1433"/>
      <c r="L44506" s="1334"/>
    </row>
    <row r="44507" spans="1:12" ht="24" customHeight="1">
      <c r="A44507" s="1355"/>
      <c r="B44507" s="1355"/>
      <c r="C44507" s="1433"/>
      <c r="E44507" s="1433"/>
      <c r="K44507" s="1433"/>
      <c r="L44507" s="1334"/>
    </row>
    <row r="44508" spans="1:12" ht="24" customHeight="1">
      <c r="A44508" s="1355"/>
      <c r="B44508" s="1355"/>
      <c r="C44508" s="1433"/>
      <c r="E44508" s="1433"/>
      <c r="K44508" s="1433"/>
      <c r="L44508" s="1334"/>
    </row>
    <row r="44509" spans="1:12" ht="24" customHeight="1">
      <c r="A44509" s="1355"/>
      <c r="B44509" s="1355"/>
      <c r="C44509" s="1433"/>
      <c r="E44509" s="1433"/>
      <c r="K44509" s="1433"/>
      <c r="L44509" s="1334"/>
    </row>
    <row r="44510" spans="1:12" ht="24" customHeight="1">
      <c r="A44510" s="1355"/>
      <c r="B44510" s="1355"/>
      <c r="C44510" s="1433"/>
      <c r="E44510" s="1433"/>
      <c r="K44510" s="1433"/>
      <c r="L44510" s="1334"/>
    </row>
    <row r="44511" spans="1:12" ht="24" customHeight="1">
      <c r="A44511" s="1355"/>
      <c r="B44511" s="1355"/>
      <c r="C44511" s="1433"/>
      <c r="E44511" s="1433"/>
      <c r="K44511" s="1433"/>
      <c r="L44511" s="1334"/>
    </row>
    <row r="44512" spans="1:12" ht="24" customHeight="1">
      <c r="A44512" s="1355"/>
      <c r="B44512" s="1355"/>
      <c r="C44512" s="1433"/>
      <c r="E44512" s="1433"/>
      <c r="K44512" s="1433"/>
      <c r="L44512" s="1334"/>
    </row>
    <row r="44513" spans="1:12" ht="24" customHeight="1">
      <c r="A44513" s="1355"/>
      <c r="B44513" s="1355"/>
      <c r="C44513" s="1433"/>
      <c r="E44513" s="1433"/>
      <c r="K44513" s="1433"/>
      <c r="L44513" s="1334"/>
    </row>
    <row r="44514" spans="1:12" ht="24" customHeight="1">
      <c r="A44514" s="1355"/>
      <c r="B44514" s="1355"/>
      <c r="C44514" s="1433"/>
      <c r="E44514" s="1433"/>
      <c r="K44514" s="1433"/>
      <c r="L44514" s="1334"/>
    </row>
    <row r="44515" spans="1:12" ht="24" customHeight="1">
      <c r="A44515" s="1355"/>
      <c r="B44515" s="1355"/>
      <c r="C44515" s="1433"/>
      <c r="E44515" s="1433"/>
      <c r="K44515" s="1433"/>
      <c r="L44515" s="1334"/>
    </row>
    <row r="44516" spans="1:12" ht="24" customHeight="1">
      <c r="A44516" s="1355"/>
      <c r="B44516" s="1355"/>
      <c r="C44516" s="1433"/>
      <c r="E44516" s="1433"/>
      <c r="K44516" s="1433"/>
      <c r="L44516" s="1334"/>
    </row>
    <row r="44517" spans="1:12" ht="24" customHeight="1">
      <c r="A44517" s="1355"/>
      <c r="B44517" s="1355"/>
      <c r="C44517" s="1433"/>
      <c r="E44517" s="1433"/>
      <c r="K44517" s="1433"/>
      <c r="L44517" s="1334"/>
    </row>
    <row r="44518" spans="1:12" ht="24" customHeight="1">
      <c r="A44518" s="1355"/>
      <c r="B44518" s="1355"/>
      <c r="C44518" s="1433"/>
      <c r="E44518" s="1433"/>
      <c r="K44518" s="1433"/>
      <c r="L44518" s="1334"/>
    </row>
    <row r="44519" spans="1:12" ht="24" customHeight="1">
      <c r="A44519" s="1355"/>
      <c r="B44519" s="1355"/>
      <c r="C44519" s="1433"/>
      <c r="E44519" s="1433"/>
      <c r="K44519" s="1433"/>
      <c r="L44519" s="1334"/>
    </row>
    <row r="44520" spans="1:12" ht="24" customHeight="1">
      <c r="A44520" s="1355"/>
      <c r="B44520" s="1355"/>
      <c r="C44520" s="1433"/>
      <c r="E44520" s="1433"/>
      <c r="K44520" s="1433"/>
      <c r="L44520" s="1334"/>
    </row>
    <row r="44521" spans="1:12" ht="24" customHeight="1">
      <c r="A44521" s="1355"/>
      <c r="B44521" s="1355"/>
      <c r="C44521" s="1433"/>
      <c r="E44521" s="1433"/>
      <c r="K44521" s="1433"/>
      <c r="L44521" s="1334"/>
    </row>
    <row r="44522" spans="1:12" ht="24" customHeight="1">
      <c r="A44522" s="1355"/>
      <c r="B44522" s="1355"/>
      <c r="C44522" s="1433"/>
      <c r="E44522" s="1433"/>
      <c r="K44522" s="1433"/>
      <c r="L44522" s="1334"/>
    </row>
    <row r="44523" spans="1:12" ht="24" customHeight="1">
      <c r="A44523" s="1355"/>
      <c r="B44523" s="1355"/>
      <c r="C44523" s="1433"/>
      <c r="E44523" s="1433"/>
      <c r="K44523" s="1433"/>
      <c r="L44523" s="1334"/>
    </row>
    <row r="44524" spans="1:12" ht="24" customHeight="1">
      <c r="A44524" s="1355"/>
      <c r="B44524" s="1355"/>
      <c r="C44524" s="1433"/>
      <c r="E44524" s="1433"/>
      <c r="K44524" s="1433"/>
      <c r="L44524" s="1334"/>
    </row>
    <row r="44525" spans="1:12" ht="24" customHeight="1">
      <c r="A44525" s="1355"/>
      <c r="B44525" s="1355"/>
      <c r="C44525" s="1433"/>
      <c r="E44525" s="1433"/>
      <c r="K44525" s="1433"/>
      <c r="L44525" s="1334"/>
    </row>
    <row r="44526" spans="1:12" ht="24" customHeight="1">
      <c r="A44526" s="1355"/>
      <c r="B44526" s="1355"/>
      <c r="C44526" s="1433"/>
      <c r="E44526" s="1433"/>
      <c r="K44526" s="1433"/>
      <c r="L44526" s="1334"/>
    </row>
    <row r="44527" spans="1:12" ht="24" customHeight="1">
      <c r="A44527" s="1355"/>
      <c r="B44527" s="1355"/>
      <c r="C44527" s="1433"/>
      <c r="E44527" s="1433"/>
      <c r="K44527" s="1433"/>
      <c r="L44527" s="1334"/>
    </row>
    <row r="44528" spans="1:12" ht="24" customHeight="1">
      <c r="A44528" s="1355"/>
      <c r="B44528" s="1355"/>
      <c r="C44528" s="1433"/>
      <c r="E44528" s="1433"/>
      <c r="K44528" s="1433"/>
      <c r="L44528" s="1334"/>
    </row>
    <row r="44529" spans="1:12" ht="24" customHeight="1">
      <c r="A44529" s="1355"/>
      <c r="B44529" s="1355"/>
      <c r="C44529" s="1433"/>
      <c r="E44529" s="1433"/>
      <c r="K44529" s="1433"/>
      <c r="L44529" s="1334"/>
    </row>
    <row r="44530" spans="1:12" ht="24" customHeight="1">
      <c r="A44530" s="1355"/>
      <c r="B44530" s="1355"/>
      <c r="C44530" s="1433"/>
      <c r="E44530" s="1433"/>
      <c r="K44530" s="1433"/>
      <c r="L44530" s="1334"/>
    </row>
    <row r="44531" spans="1:12" ht="24" customHeight="1">
      <c r="A44531" s="1355"/>
      <c r="B44531" s="1355"/>
      <c r="C44531" s="1433"/>
      <c r="E44531" s="1433"/>
      <c r="K44531" s="1433"/>
      <c r="L44531" s="1334"/>
    </row>
    <row r="44532" spans="1:12" ht="24" customHeight="1">
      <c r="A44532" s="1355"/>
      <c r="B44532" s="1355"/>
      <c r="C44532" s="1433"/>
      <c r="E44532" s="1433"/>
      <c r="K44532" s="1433"/>
      <c r="L44532" s="1334"/>
    </row>
    <row r="44533" spans="1:12" ht="24" customHeight="1">
      <c r="A44533" s="1355"/>
      <c r="B44533" s="1355"/>
      <c r="C44533" s="1433"/>
      <c r="E44533" s="1433"/>
      <c r="K44533" s="1433"/>
      <c r="L44533" s="1334"/>
    </row>
    <row r="44534" spans="1:12" ht="24" customHeight="1">
      <c r="A44534" s="1355"/>
      <c r="B44534" s="1355"/>
      <c r="C44534" s="1433"/>
      <c r="E44534" s="1433"/>
      <c r="K44534" s="1433"/>
      <c r="L44534" s="1334"/>
    </row>
    <row r="44535" spans="1:12" ht="24" customHeight="1">
      <c r="A44535" s="1355"/>
      <c r="B44535" s="1355"/>
      <c r="C44535" s="1433"/>
      <c r="E44535" s="1433"/>
      <c r="K44535" s="1433"/>
      <c r="L44535" s="1334"/>
    </row>
    <row r="44536" spans="1:12" ht="24" customHeight="1">
      <c r="A44536" s="1355"/>
      <c r="B44536" s="1355"/>
      <c r="C44536" s="1433"/>
      <c r="E44536" s="1433"/>
      <c r="K44536" s="1433"/>
      <c r="L44536" s="1334"/>
    </row>
    <row r="44537" spans="1:12" ht="24" customHeight="1">
      <c r="A44537" s="1355"/>
      <c r="B44537" s="1355"/>
      <c r="C44537" s="1433"/>
      <c r="E44537" s="1433"/>
      <c r="K44537" s="1433"/>
      <c r="L44537" s="1334"/>
    </row>
    <row r="44538" spans="1:12" ht="24" customHeight="1">
      <c r="A44538" s="1355"/>
      <c r="B44538" s="1355"/>
      <c r="C44538" s="1433"/>
      <c r="E44538" s="1433"/>
      <c r="K44538" s="1433"/>
      <c r="L44538" s="1334"/>
    </row>
    <row r="44539" spans="1:12" ht="24" customHeight="1">
      <c r="A44539" s="1355"/>
      <c r="B44539" s="1355"/>
      <c r="C44539" s="1433"/>
      <c r="E44539" s="1433"/>
      <c r="K44539" s="1433"/>
      <c r="L44539" s="1334"/>
    </row>
    <row r="44540" spans="1:12" ht="24" customHeight="1">
      <c r="A44540" s="1355"/>
      <c r="B44540" s="1355"/>
      <c r="C44540" s="1433"/>
      <c r="E44540" s="1433"/>
      <c r="K44540" s="1433"/>
      <c r="L44540" s="1334"/>
    </row>
    <row r="44541" spans="1:12" ht="24" customHeight="1">
      <c r="A44541" s="1355"/>
      <c r="B44541" s="1355"/>
      <c r="C44541" s="1433"/>
      <c r="E44541" s="1433"/>
      <c r="K44541" s="1433"/>
      <c r="L44541" s="1334"/>
    </row>
    <row r="44542" spans="1:12" ht="24" customHeight="1">
      <c r="A44542" s="1355"/>
      <c r="B44542" s="1355"/>
      <c r="C44542" s="1433"/>
      <c r="E44542" s="1433"/>
      <c r="K44542" s="1433"/>
      <c r="L44542" s="1334"/>
    </row>
    <row r="44543" spans="1:12" ht="24" customHeight="1">
      <c r="A44543" s="1355"/>
      <c r="B44543" s="1355"/>
      <c r="C44543" s="1433"/>
      <c r="E44543" s="1433"/>
      <c r="K44543" s="1433"/>
      <c r="L44543" s="1334"/>
    </row>
    <row r="44544" spans="1:12" ht="24" customHeight="1">
      <c r="A44544" s="1355"/>
      <c r="B44544" s="1355"/>
      <c r="C44544" s="1433"/>
      <c r="E44544" s="1433"/>
      <c r="K44544" s="1433"/>
      <c r="L44544" s="1334"/>
    </row>
    <row r="44545" spans="1:12" ht="24" customHeight="1">
      <c r="A44545" s="1355"/>
      <c r="B44545" s="1355"/>
      <c r="C44545" s="1433"/>
      <c r="E44545" s="1433"/>
      <c r="K44545" s="1433"/>
      <c r="L44545" s="1334"/>
    </row>
    <row r="44546" spans="1:12" ht="24" customHeight="1">
      <c r="A44546" s="1355"/>
      <c r="B44546" s="1355"/>
      <c r="C44546" s="1433"/>
      <c r="E44546" s="1433"/>
      <c r="K44546" s="1433"/>
      <c r="L44546" s="1334"/>
    </row>
    <row r="44547" spans="1:12" ht="24" customHeight="1">
      <c r="A44547" s="1355"/>
      <c r="B44547" s="1355"/>
      <c r="C44547" s="1433"/>
      <c r="E44547" s="1433"/>
      <c r="K44547" s="1433"/>
      <c r="L44547" s="1334"/>
    </row>
    <row r="44548" spans="1:12" ht="24" customHeight="1">
      <c r="A44548" s="1355"/>
      <c r="B44548" s="1355"/>
      <c r="C44548" s="1433"/>
      <c r="E44548" s="1433"/>
      <c r="K44548" s="1433"/>
      <c r="L44548" s="1334"/>
    </row>
    <row r="44549" spans="1:12" ht="24" customHeight="1">
      <c r="A44549" s="1355"/>
      <c r="B44549" s="1355"/>
      <c r="C44549" s="1433"/>
      <c r="E44549" s="1433"/>
      <c r="K44549" s="1433"/>
      <c r="L44549" s="1334"/>
    </row>
    <row r="44550" spans="1:12" ht="24" customHeight="1">
      <c r="A44550" s="1355"/>
      <c r="B44550" s="1355"/>
      <c r="C44550" s="1433"/>
      <c r="E44550" s="1433"/>
      <c r="K44550" s="1433"/>
      <c r="L44550" s="1334"/>
    </row>
    <row r="44551" spans="1:12" ht="24" customHeight="1">
      <c r="A44551" s="1355"/>
      <c r="B44551" s="1355"/>
      <c r="C44551" s="1433"/>
      <c r="E44551" s="1433"/>
      <c r="K44551" s="1433"/>
      <c r="L44551" s="1334"/>
    </row>
    <row r="44552" spans="1:12" ht="24" customHeight="1">
      <c r="A44552" s="1355"/>
      <c r="B44552" s="1355"/>
      <c r="C44552" s="1433"/>
      <c r="E44552" s="1433"/>
      <c r="K44552" s="1433"/>
      <c r="L44552" s="1334"/>
    </row>
    <row r="44553" spans="1:12" ht="24" customHeight="1">
      <c r="A44553" s="1355"/>
      <c r="B44553" s="1355"/>
      <c r="C44553" s="1433"/>
      <c r="E44553" s="1433"/>
      <c r="K44553" s="1433"/>
      <c r="L44553" s="1334"/>
    </row>
    <row r="44554" spans="1:12" ht="24" customHeight="1">
      <c r="A44554" s="1355"/>
      <c r="B44554" s="1355"/>
      <c r="C44554" s="1433"/>
      <c r="E44554" s="1433"/>
      <c r="K44554" s="1433"/>
      <c r="L44554" s="1334"/>
    </row>
    <row r="44555" spans="1:12" ht="24" customHeight="1">
      <c r="A44555" s="1355"/>
      <c r="B44555" s="1355"/>
      <c r="C44555" s="1433"/>
      <c r="E44555" s="1433"/>
      <c r="K44555" s="1433"/>
      <c r="L44555" s="1334"/>
    </row>
    <row r="44556" spans="1:12" ht="24" customHeight="1">
      <c r="A44556" s="1355"/>
      <c r="B44556" s="1355"/>
      <c r="C44556" s="1433"/>
      <c r="E44556" s="1433"/>
      <c r="K44556" s="1433"/>
      <c r="L44556" s="1334"/>
    </row>
    <row r="44557" spans="1:12" ht="24" customHeight="1">
      <c r="A44557" s="1355"/>
      <c r="B44557" s="1355"/>
      <c r="C44557" s="1433"/>
      <c r="E44557" s="1433"/>
      <c r="K44557" s="1433"/>
      <c r="L44557" s="1334"/>
    </row>
    <row r="44558" spans="1:12" ht="24" customHeight="1">
      <c r="A44558" s="1355"/>
      <c r="B44558" s="1355"/>
      <c r="C44558" s="1433"/>
      <c r="E44558" s="1433"/>
      <c r="K44558" s="1433"/>
      <c r="L44558" s="1334"/>
    </row>
    <row r="44559" spans="1:12" ht="24" customHeight="1">
      <c r="A44559" s="1355"/>
      <c r="B44559" s="1355"/>
      <c r="C44559" s="1433"/>
      <c r="E44559" s="1433"/>
      <c r="K44559" s="1433"/>
      <c r="L44559" s="1334"/>
    </row>
    <row r="44560" spans="1:12" ht="24" customHeight="1">
      <c r="A44560" s="1355"/>
      <c r="B44560" s="1355"/>
      <c r="C44560" s="1433"/>
      <c r="E44560" s="1433"/>
      <c r="K44560" s="1433"/>
      <c r="L44560" s="1334"/>
    </row>
    <row r="44561" spans="1:12" ht="24" customHeight="1">
      <c r="A44561" s="1355"/>
      <c r="B44561" s="1355"/>
      <c r="C44561" s="1433"/>
      <c r="E44561" s="1433"/>
      <c r="K44561" s="1433"/>
      <c r="L44561" s="1334"/>
    </row>
    <row r="44562" spans="1:12" ht="24" customHeight="1">
      <c r="A44562" s="1355"/>
      <c r="B44562" s="1355"/>
      <c r="C44562" s="1433"/>
      <c r="E44562" s="1433"/>
      <c r="K44562" s="1433"/>
      <c r="L44562" s="1334"/>
    </row>
    <row r="44563" spans="1:12" ht="24" customHeight="1">
      <c r="A44563" s="1355"/>
      <c r="B44563" s="1355"/>
      <c r="C44563" s="1433"/>
      <c r="E44563" s="1433"/>
      <c r="K44563" s="1433"/>
      <c r="L44563" s="1334"/>
    </row>
    <row r="44564" spans="1:12" ht="24" customHeight="1">
      <c r="A44564" s="1355"/>
      <c r="B44564" s="1355"/>
      <c r="C44564" s="1433"/>
      <c r="E44564" s="1433"/>
      <c r="K44564" s="1433"/>
      <c r="L44564" s="1334"/>
    </row>
    <row r="44565" spans="1:12" ht="24" customHeight="1">
      <c r="A44565" s="1355"/>
      <c r="B44565" s="1355"/>
      <c r="C44565" s="1433"/>
      <c r="E44565" s="1433"/>
      <c r="K44565" s="1433"/>
      <c r="L44565" s="1334"/>
    </row>
    <row r="44566" spans="1:12" ht="24" customHeight="1">
      <c r="A44566" s="1355"/>
      <c r="B44566" s="1355"/>
      <c r="C44566" s="1433"/>
      <c r="E44566" s="1433"/>
      <c r="K44566" s="1433"/>
      <c r="L44566" s="1334"/>
    </row>
    <row r="44567" spans="1:12" ht="24" customHeight="1">
      <c r="A44567" s="1355"/>
      <c r="B44567" s="1355"/>
      <c r="C44567" s="1433"/>
      <c r="E44567" s="1433"/>
      <c r="K44567" s="1433"/>
      <c r="L44567" s="1334"/>
    </row>
    <row r="44568" spans="1:12" ht="24" customHeight="1">
      <c r="A44568" s="1355"/>
      <c r="B44568" s="1355"/>
      <c r="C44568" s="1433"/>
      <c r="E44568" s="1433"/>
      <c r="K44568" s="1433"/>
      <c r="L44568" s="1334"/>
    </row>
    <row r="44569" spans="1:12" ht="24" customHeight="1">
      <c r="A44569" s="1355"/>
      <c r="B44569" s="1355"/>
      <c r="C44569" s="1433"/>
      <c r="E44569" s="1433"/>
      <c r="K44569" s="1433"/>
      <c r="L44569" s="1334"/>
    </row>
    <row r="44570" spans="1:12" ht="24" customHeight="1">
      <c r="A44570" s="1355"/>
      <c r="B44570" s="1355"/>
      <c r="C44570" s="1433"/>
      <c r="E44570" s="1433"/>
      <c r="K44570" s="1433"/>
      <c r="L44570" s="1334"/>
    </row>
    <row r="44571" spans="1:12" ht="24" customHeight="1">
      <c r="A44571" s="1355"/>
      <c r="B44571" s="1355"/>
      <c r="C44571" s="1433"/>
      <c r="E44571" s="1433"/>
      <c r="K44571" s="1433"/>
      <c r="L44571" s="1334"/>
    </row>
    <row r="44572" spans="1:12" ht="24" customHeight="1">
      <c r="A44572" s="1355"/>
      <c r="B44572" s="1355"/>
      <c r="C44572" s="1433"/>
      <c r="E44572" s="1433"/>
      <c r="K44572" s="1433"/>
      <c r="L44572" s="1334"/>
    </row>
    <row r="44573" spans="1:12" ht="24" customHeight="1">
      <c r="A44573" s="1355"/>
      <c r="B44573" s="1355"/>
      <c r="C44573" s="1433"/>
      <c r="E44573" s="1433"/>
      <c r="K44573" s="1433"/>
      <c r="L44573" s="1334"/>
    </row>
    <row r="44574" spans="1:12" ht="24" customHeight="1">
      <c r="A44574" s="1355"/>
      <c r="B44574" s="1355"/>
      <c r="C44574" s="1433"/>
      <c r="E44574" s="1433"/>
      <c r="K44574" s="1433"/>
      <c r="L44574" s="1334"/>
    </row>
    <row r="44575" spans="1:12" ht="24" customHeight="1">
      <c r="A44575" s="1355"/>
      <c r="B44575" s="1355"/>
      <c r="C44575" s="1433"/>
      <c r="E44575" s="1433"/>
      <c r="K44575" s="1433"/>
      <c r="L44575" s="1334"/>
    </row>
    <row r="44576" spans="1:12" ht="24" customHeight="1">
      <c r="A44576" s="1355"/>
      <c r="B44576" s="1355"/>
      <c r="C44576" s="1433"/>
      <c r="E44576" s="1433"/>
      <c r="K44576" s="1433"/>
      <c r="L44576" s="1334"/>
    </row>
    <row r="44577" spans="1:12" ht="24" customHeight="1">
      <c r="A44577" s="1355"/>
      <c r="B44577" s="1355"/>
      <c r="C44577" s="1433"/>
      <c r="E44577" s="1433"/>
      <c r="K44577" s="1433"/>
      <c r="L44577" s="1334"/>
    </row>
    <row r="44578" spans="1:12" ht="24" customHeight="1">
      <c r="A44578" s="1355"/>
      <c r="B44578" s="1355"/>
      <c r="C44578" s="1433"/>
      <c r="E44578" s="1433"/>
      <c r="K44578" s="1433"/>
      <c r="L44578" s="1334"/>
    </row>
    <row r="44579" spans="1:12" ht="24" customHeight="1">
      <c r="A44579" s="1355"/>
      <c r="B44579" s="1355"/>
      <c r="C44579" s="1433"/>
      <c r="E44579" s="1433"/>
      <c r="K44579" s="1433"/>
      <c r="L44579" s="1334"/>
    </row>
    <row r="44580" spans="1:12" ht="24" customHeight="1">
      <c r="A44580" s="1355"/>
      <c r="B44580" s="1355"/>
      <c r="C44580" s="1433"/>
      <c r="E44580" s="1433"/>
      <c r="K44580" s="1433"/>
      <c r="L44580" s="1334"/>
    </row>
    <row r="44581" spans="1:12" ht="24" customHeight="1">
      <c r="A44581" s="1355"/>
      <c r="B44581" s="1355"/>
      <c r="C44581" s="1433"/>
      <c r="E44581" s="1433"/>
      <c r="K44581" s="1433"/>
      <c r="L44581" s="1334"/>
    </row>
    <row r="44582" spans="1:12" ht="24" customHeight="1">
      <c r="A44582" s="1355"/>
      <c r="B44582" s="1355"/>
      <c r="C44582" s="1433"/>
      <c r="E44582" s="1433"/>
      <c r="K44582" s="1433"/>
      <c r="L44582" s="1334"/>
    </row>
    <row r="44583" spans="1:12" ht="24" customHeight="1">
      <c r="A44583" s="1355"/>
      <c r="B44583" s="1355"/>
      <c r="C44583" s="1433"/>
      <c r="E44583" s="1433"/>
      <c r="K44583" s="1433"/>
      <c r="L44583" s="1334"/>
    </row>
    <row r="44584" spans="1:12" ht="24" customHeight="1">
      <c r="A44584" s="1355"/>
      <c r="B44584" s="1355"/>
      <c r="C44584" s="1433"/>
      <c r="E44584" s="1433"/>
      <c r="K44584" s="1433"/>
      <c r="L44584" s="1334"/>
    </row>
    <row r="44585" spans="1:12" ht="24" customHeight="1">
      <c r="A44585" s="1355"/>
      <c r="B44585" s="1355"/>
      <c r="C44585" s="1433"/>
      <c r="E44585" s="1433"/>
      <c r="K44585" s="1433"/>
      <c r="L44585" s="1334"/>
    </row>
    <row r="44586" spans="1:12" ht="24" customHeight="1">
      <c r="A44586" s="1355"/>
      <c r="B44586" s="1355"/>
      <c r="C44586" s="1433"/>
      <c r="E44586" s="1433"/>
      <c r="K44586" s="1433"/>
      <c r="L44586" s="1334"/>
    </row>
    <row r="44587" spans="1:12" ht="24" customHeight="1">
      <c r="A44587" s="1355"/>
      <c r="B44587" s="1355"/>
      <c r="C44587" s="1433"/>
      <c r="E44587" s="1433"/>
      <c r="K44587" s="1433"/>
      <c r="L44587" s="1334"/>
    </row>
    <row r="44588" spans="1:12" ht="24" customHeight="1">
      <c r="A44588" s="1355"/>
      <c r="B44588" s="1355"/>
      <c r="C44588" s="1433"/>
      <c r="E44588" s="1433"/>
      <c r="K44588" s="1433"/>
      <c r="L44588" s="1334"/>
    </row>
    <row r="44589" spans="1:12" ht="24" customHeight="1">
      <c r="A44589" s="1355"/>
      <c r="B44589" s="1355"/>
      <c r="C44589" s="1433"/>
      <c r="E44589" s="1433"/>
      <c r="K44589" s="1433"/>
      <c r="L44589" s="1334"/>
    </row>
    <row r="44590" spans="1:12" ht="24" customHeight="1">
      <c r="A44590" s="1355"/>
      <c r="B44590" s="1355"/>
      <c r="C44590" s="1433"/>
      <c r="E44590" s="1433"/>
      <c r="K44590" s="1433"/>
      <c r="L44590" s="1334"/>
    </row>
    <row r="44591" spans="1:12" ht="24" customHeight="1">
      <c r="A44591" s="1355"/>
      <c r="B44591" s="1355"/>
      <c r="C44591" s="1433"/>
      <c r="E44591" s="1433"/>
      <c r="K44591" s="1433"/>
      <c r="L44591" s="1334"/>
    </row>
    <row r="44592" spans="1:12" ht="24" customHeight="1">
      <c r="A44592" s="1355"/>
      <c r="B44592" s="1355"/>
      <c r="C44592" s="1433"/>
      <c r="E44592" s="1433"/>
      <c r="K44592" s="1433"/>
      <c r="L44592" s="1334"/>
    </row>
    <row r="44593" spans="1:12" ht="24" customHeight="1">
      <c r="A44593" s="1355"/>
      <c r="B44593" s="1355"/>
      <c r="C44593" s="1433"/>
      <c r="E44593" s="1433"/>
      <c r="K44593" s="1433"/>
      <c r="L44593" s="1334"/>
    </row>
    <row r="44594" spans="1:12" ht="24" customHeight="1">
      <c r="A44594" s="1355"/>
      <c r="B44594" s="1355"/>
      <c r="C44594" s="1433"/>
      <c r="E44594" s="1433"/>
      <c r="K44594" s="1433"/>
      <c r="L44594" s="1334"/>
    </row>
    <row r="44595" spans="1:12" ht="24" customHeight="1">
      <c r="A44595" s="1355"/>
      <c r="B44595" s="1355"/>
      <c r="C44595" s="1433"/>
      <c r="E44595" s="1433"/>
      <c r="K44595" s="1433"/>
      <c r="L44595" s="1334"/>
    </row>
    <row r="44596" spans="1:12" ht="24" customHeight="1">
      <c r="A44596" s="1355"/>
      <c r="B44596" s="1355"/>
      <c r="C44596" s="1433"/>
      <c r="E44596" s="1433"/>
      <c r="K44596" s="1433"/>
      <c r="L44596" s="1334"/>
    </row>
    <row r="44597" spans="1:12" ht="24" customHeight="1">
      <c r="A44597" s="1355"/>
      <c r="B44597" s="1355"/>
      <c r="C44597" s="1433"/>
      <c r="E44597" s="1433"/>
      <c r="K44597" s="1433"/>
      <c r="L44597" s="1334"/>
    </row>
    <row r="44598" spans="1:12" ht="24" customHeight="1">
      <c r="A44598" s="1355"/>
      <c r="B44598" s="1355"/>
      <c r="C44598" s="1433"/>
      <c r="E44598" s="1433"/>
      <c r="K44598" s="1433"/>
      <c r="L44598" s="1334"/>
    </row>
    <row r="44599" spans="1:12" ht="24" customHeight="1">
      <c r="A44599" s="1355"/>
      <c r="B44599" s="1355"/>
      <c r="C44599" s="1433"/>
      <c r="E44599" s="1433"/>
      <c r="K44599" s="1433"/>
      <c r="L44599" s="1334"/>
    </row>
    <row r="44600" spans="1:12" ht="24" customHeight="1">
      <c r="A44600" s="1355"/>
      <c r="B44600" s="1355"/>
      <c r="C44600" s="1433"/>
      <c r="E44600" s="1433"/>
      <c r="K44600" s="1433"/>
      <c r="L44600" s="1334"/>
    </row>
    <row r="44601" spans="1:12" ht="24" customHeight="1">
      <c r="A44601" s="1355"/>
      <c r="B44601" s="1355"/>
      <c r="C44601" s="1433"/>
      <c r="E44601" s="1433"/>
      <c r="K44601" s="1433"/>
      <c r="L44601" s="1334"/>
    </row>
    <row r="44602" spans="1:12" ht="24" customHeight="1">
      <c r="A44602" s="1355"/>
      <c r="B44602" s="1355"/>
      <c r="C44602" s="1433"/>
      <c r="E44602" s="1433"/>
      <c r="K44602" s="1433"/>
      <c r="L44602" s="1334"/>
    </row>
    <row r="44603" spans="1:12" ht="24" customHeight="1">
      <c r="A44603" s="1355"/>
      <c r="B44603" s="1355"/>
      <c r="C44603" s="1433"/>
      <c r="E44603" s="1433"/>
      <c r="K44603" s="1433"/>
      <c r="L44603" s="1334"/>
    </row>
    <row r="44604" spans="1:12" ht="24" customHeight="1">
      <c r="A44604" s="1355"/>
      <c r="B44604" s="1355"/>
      <c r="C44604" s="1433"/>
      <c r="E44604" s="1433"/>
      <c r="K44604" s="1433"/>
      <c r="L44604" s="1334"/>
    </row>
    <row r="44605" spans="1:12" ht="24" customHeight="1">
      <c r="A44605" s="1355"/>
      <c r="B44605" s="1355"/>
      <c r="C44605" s="1433"/>
      <c r="E44605" s="1433"/>
      <c r="K44605" s="1433"/>
      <c r="L44605" s="1334"/>
    </row>
    <row r="44606" spans="1:12" ht="24" customHeight="1">
      <c r="A44606" s="1355"/>
      <c r="B44606" s="1355"/>
      <c r="C44606" s="1433"/>
      <c r="E44606" s="1433"/>
      <c r="K44606" s="1433"/>
      <c r="L44606" s="1334"/>
    </row>
    <row r="44607" spans="1:12" ht="24" customHeight="1">
      <c r="A44607" s="1355"/>
      <c r="B44607" s="1355"/>
      <c r="C44607" s="1433"/>
      <c r="E44607" s="1433"/>
      <c r="K44607" s="1433"/>
      <c r="L44607" s="1334"/>
    </row>
    <row r="44608" spans="1:12" ht="24" customHeight="1">
      <c r="A44608" s="1355"/>
      <c r="B44608" s="1355"/>
      <c r="C44608" s="1433"/>
      <c r="E44608" s="1433"/>
      <c r="K44608" s="1433"/>
      <c r="L44608" s="1334"/>
    </row>
    <row r="44609" spans="1:12" ht="24" customHeight="1">
      <c r="A44609" s="1355"/>
      <c r="B44609" s="1355"/>
      <c r="C44609" s="1433"/>
      <c r="E44609" s="1433"/>
      <c r="K44609" s="1433"/>
      <c r="L44609" s="1334"/>
    </row>
    <row r="44610" spans="1:12" ht="24" customHeight="1">
      <c r="A44610" s="1355"/>
      <c r="B44610" s="1355"/>
      <c r="C44610" s="1433"/>
      <c r="E44610" s="1433"/>
      <c r="K44610" s="1433"/>
      <c r="L44610" s="1334"/>
    </row>
    <row r="44611" spans="1:12" ht="24" customHeight="1">
      <c r="A44611" s="1355"/>
      <c r="B44611" s="1355"/>
      <c r="C44611" s="1433"/>
      <c r="E44611" s="1433"/>
      <c r="K44611" s="1433"/>
      <c r="L44611" s="1334"/>
    </row>
    <row r="44612" spans="1:12" ht="24" customHeight="1">
      <c r="A44612" s="1355"/>
      <c r="B44612" s="1355"/>
      <c r="C44612" s="1433"/>
      <c r="E44612" s="1433"/>
      <c r="K44612" s="1433"/>
      <c r="L44612" s="1334"/>
    </row>
    <row r="44613" spans="1:12" ht="24" customHeight="1">
      <c r="A44613" s="1355"/>
      <c r="B44613" s="1355"/>
      <c r="C44613" s="1433"/>
      <c r="E44613" s="1433"/>
      <c r="K44613" s="1433"/>
      <c r="L44613" s="1334"/>
    </row>
    <row r="44614" spans="1:12" ht="24" customHeight="1">
      <c r="A44614" s="1355"/>
      <c r="B44614" s="1355"/>
      <c r="C44614" s="1433"/>
      <c r="E44614" s="1433"/>
      <c r="K44614" s="1433"/>
      <c r="L44614" s="1334"/>
    </row>
    <row r="44615" spans="1:12" ht="24" customHeight="1">
      <c r="A44615" s="1355"/>
      <c r="B44615" s="1355"/>
      <c r="C44615" s="1433"/>
      <c r="E44615" s="1433"/>
      <c r="K44615" s="1433"/>
      <c r="L44615" s="1334"/>
    </row>
    <row r="44616" spans="1:12" ht="24" customHeight="1">
      <c r="A44616" s="1355"/>
      <c r="B44616" s="1355"/>
      <c r="C44616" s="1433"/>
      <c r="E44616" s="1433"/>
      <c r="K44616" s="1433"/>
      <c r="L44616" s="1334"/>
    </row>
    <row r="44617" spans="1:12" ht="24" customHeight="1">
      <c r="A44617" s="1355"/>
      <c r="B44617" s="1355"/>
      <c r="C44617" s="1433"/>
      <c r="E44617" s="1433"/>
      <c r="K44617" s="1433"/>
      <c r="L44617" s="1334"/>
    </row>
    <row r="44618" spans="1:12" ht="24" customHeight="1">
      <c r="A44618" s="1355"/>
      <c r="B44618" s="1355"/>
      <c r="C44618" s="1433"/>
      <c r="E44618" s="1433"/>
      <c r="K44618" s="1433"/>
      <c r="L44618" s="1334"/>
    </row>
    <row r="44619" spans="1:12" ht="24" customHeight="1">
      <c r="A44619" s="1355"/>
      <c r="B44619" s="1355"/>
      <c r="C44619" s="1433"/>
      <c r="E44619" s="1433"/>
      <c r="K44619" s="1433"/>
      <c r="L44619" s="1334"/>
    </row>
    <row r="44620" spans="1:12" ht="24" customHeight="1">
      <c r="A44620" s="1355"/>
      <c r="B44620" s="1355"/>
      <c r="C44620" s="1433"/>
      <c r="E44620" s="1433"/>
      <c r="K44620" s="1433"/>
      <c r="L44620" s="1334"/>
    </row>
    <row r="44621" spans="1:12" ht="24" customHeight="1">
      <c r="A44621" s="1355"/>
      <c r="B44621" s="1355"/>
      <c r="C44621" s="1433"/>
      <c r="E44621" s="1433"/>
      <c r="K44621" s="1433"/>
      <c r="L44621" s="1334"/>
    </row>
    <row r="44622" spans="1:12" ht="24" customHeight="1">
      <c r="A44622" s="1355"/>
      <c r="B44622" s="1355"/>
      <c r="C44622" s="1433"/>
      <c r="E44622" s="1433"/>
      <c r="K44622" s="1433"/>
      <c r="L44622" s="1334"/>
    </row>
    <row r="44623" spans="1:12" ht="24" customHeight="1">
      <c r="A44623" s="1355"/>
      <c r="B44623" s="1355"/>
      <c r="C44623" s="1433"/>
      <c r="E44623" s="1433"/>
      <c r="K44623" s="1433"/>
      <c r="L44623" s="1334"/>
    </row>
    <row r="44624" spans="1:12" ht="24" customHeight="1">
      <c r="A44624" s="1355"/>
      <c r="B44624" s="1355"/>
      <c r="C44624" s="1433"/>
      <c r="E44624" s="1433"/>
      <c r="K44624" s="1433"/>
      <c r="L44624" s="1334"/>
    </row>
    <row r="44625" spans="1:12" ht="24" customHeight="1">
      <c r="A44625" s="1355"/>
      <c r="B44625" s="1355"/>
      <c r="C44625" s="1433"/>
      <c r="E44625" s="1433"/>
      <c r="K44625" s="1433"/>
      <c r="L44625" s="1334"/>
    </row>
    <row r="44626" spans="1:12" ht="24" customHeight="1">
      <c r="A44626" s="1355"/>
      <c r="B44626" s="1355"/>
      <c r="C44626" s="1433"/>
      <c r="E44626" s="1433"/>
      <c r="K44626" s="1433"/>
      <c r="L44626" s="1334"/>
    </row>
    <row r="44627" spans="1:12" ht="24" customHeight="1">
      <c r="A44627" s="1355"/>
      <c r="B44627" s="1355"/>
      <c r="C44627" s="1433"/>
      <c r="E44627" s="1433"/>
      <c r="K44627" s="1433"/>
      <c r="L44627" s="1334"/>
    </row>
    <row r="44628" spans="1:12" ht="24" customHeight="1">
      <c r="A44628" s="1355"/>
      <c r="B44628" s="1355"/>
      <c r="C44628" s="1433"/>
      <c r="E44628" s="1433"/>
      <c r="K44628" s="1433"/>
      <c r="L44628" s="1334"/>
    </row>
    <row r="44629" spans="1:12" ht="24" customHeight="1">
      <c r="A44629" s="1355"/>
      <c r="B44629" s="1355"/>
      <c r="C44629" s="1433"/>
      <c r="E44629" s="1433"/>
      <c r="K44629" s="1433"/>
      <c r="L44629" s="1334"/>
    </row>
    <row r="44630" spans="1:12" ht="24" customHeight="1">
      <c r="A44630" s="1355"/>
      <c r="B44630" s="1355"/>
      <c r="C44630" s="1433"/>
      <c r="E44630" s="1433"/>
      <c r="K44630" s="1433"/>
      <c r="L44630" s="1334"/>
    </row>
    <row r="44631" spans="1:12" ht="24" customHeight="1">
      <c r="A44631" s="1355"/>
      <c r="B44631" s="1355"/>
      <c r="C44631" s="1433"/>
      <c r="E44631" s="1433"/>
      <c r="K44631" s="1433"/>
      <c r="L44631" s="1334"/>
    </row>
    <row r="44632" spans="1:12" ht="24" customHeight="1">
      <c r="A44632" s="1355"/>
      <c r="B44632" s="1355"/>
      <c r="C44632" s="1433"/>
      <c r="E44632" s="1433"/>
      <c r="K44632" s="1433"/>
      <c r="L44632" s="1334"/>
    </row>
    <row r="44633" spans="1:12" ht="24" customHeight="1">
      <c r="A44633" s="1355"/>
      <c r="B44633" s="1355"/>
      <c r="C44633" s="1433"/>
      <c r="E44633" s="1433"/>
      <c r="K44633" s="1433"/>
      <c r="L44633" s="1334"/>
    </row>
    <row r="44634" spans="1:12" ht="24" customHeight="1">
      <c r="A44634" s="1355"/>
      <c r="B44634" s="1355"/>
      <c r="C44634" s="1433"/>
      <c r="E44634" s="1433"/>
      <c r="K44634" s="1433"/>
      <c r="L44634" s="1334"/>
    </row>
    <row r="44635" spans="1:12" ht="24" customHeight="1">
      <c r="A44635" s="1355"/>
      <c r="B44635" s="1355"/>
      <c r="C44635" s="1433"/>
      <c r="E44635" s="1433"/>
      <c r="K44635" s="1433"/>
      <c r="L44635" s="1334"/>
    </row>
    <row r="44636" spans="1:12" ht="24" customHeight="1">
      <c r="A44636" s="1355"/>
      <c r="B44636" s="1355"/>
      <c r="C44636" s="1433"/>
      <c r="E44636" s="1433"/>
      <c r="K44636" s="1433"/>
      <c r="L44636" s="1334"/>
    </row>
    <row r="44637" spans="1:12" ht="24" customHeight="1">
      <c r="A44637" s="1355"/>
      <c r="B44637" s="1355"/>
      <c r="C44637" s="1433"/>
      <c r="E44637" s="1433"/>
      <c r="K44637" s="1433"/>
      <c r="L44637" s="1334"/>
    </row>
    <row r="44638" spans="1:12" ht="24" customHeight="1">
      <c r="A44638" s="1355"/>
      <c r="B44638" s="1355"/>
      <c r="C44638" s="1433"/>
      <c r="E44638" s="1433"/>
      <c r="K44638" s="1433"/>
      <c r="L44638" s="1334"/>
    </row>
    <row r="44639" spans="1:12" ht="24" customHeight="1">
      <c r="A44639" s="1355"/>
      <c r="B44639" s="1355"/>
      <c r="C44639" s="1433"/>
      <c r="E44639" s="1433"/>
      <c r="K44639" s="1433"/>
      <c r="L44639" s="1334"/>
    </row>
    <row r="44640" spans="1:12" ht="24" customHeight="1">
      <c r="A44640" s="1355"/>
      <c r="B44640" s="1355"/>
      <c r="C44640" s="1433"/>
      <c r="E44640" s="1433"/>
      <c r="K44640" s="1433"/>
      <c r="L44640" s="1334"/>
    </row>
    <row r="44641" spans="1:12" ht="24" customHeight="1">
      <c r="A44641" s="1355"/>
      <c r="B44641" s="1355"/>
      <c r="C44641" s="1433"/>
      <c r="E44641" s="1433"/>
      <c r="K44641" s="1433"/>
      <c r="L44641" s="1334"/>
    </row>
    <row r="44642" spans="1:12" ht="24" customHeight="1">
      <c r="A44642" s="1355"/>
      <c r="B44642" s="1355"/>
      <c r="C44642" s="1433"/>
      <c r="E44642" s="1433"/>
      <c r="K44642" s="1433"/>
      <c r="L44642" s="1334"/>
    </row>
    <row r="44643" spans="1:12" ht="24" customHeight="1">
      <c r="A44643" s="1355"/>
      <c r="B44643" s="1355"/>
      <c r="C44643" s="1433"/>
      <c r="E44643" s="1433"/>
      <c r="K44643" s="1433"/>
      <c r="L44643" s="1334"/>
    </row>
    <row r="44644" spans="1:12" ht="24" customHeight="1">
      <c r="A44644" s="1355"/>
      <c r="B44644" s="1355"/>
      <c r="C44644" s="1433"/>
      <c r="E44644" s="1433"/>
      <c r="K44644" s="1433"/>
      <c r="L44644" s="1334"/>
    </row>
    <row r="44645" spans="1:12" ht="24" customHeight="1">
      <c r="A44645" s="1355"/>
      <c r="B44645" s="1355"/>
      <c r="C44645" s="1433"/>
      <c r="E44645" s="1433"/>
      <c r="K44645" s="1433"/>
      <c r="L44645" s="1334"/>
    </row>
    <row r="44646" spans="1:12" ht="24" customHeight="1">
      <c r="A44646" s="1355"/>
      <c r="B44646" s="1355"/>
      <c r="C44646" s="1433"/>
      <c r="E44646" s="1433"/>
      <c r="K44646" s="1433"/>
      <c r="L44646" s="1334"/>
    </row>
    <row r="44647" spans="1:12" ht="24" customHeight="1">
      <c r="A44647" s="1355"/>
      <c r="B44647" s="1355"/>
      <c r="C44647" s="1433"/>
      <c r="E44647" s="1433"/>
      <c r="K44647" s="1433"/>
      <c r="L44647" s="1334"/>
    </row>
    <row r="44648" spans="1:12" ht="24" customHeight="1">
      <c r="A44648" s="1355"/>
      <c r="B44648" s="1355"/>
      <c r="C44648" s="1433"/>
      <c r="E44648" s="1433"/>
      <c r="K44648" s="1433"/>
      <c r="L44648" s="1334"/>
    </row>
    <row r="44649" spans="1:12" ht="24" customHeight="1">
      <c r="A44649" s="1355"/>
      <c r="B44649" s="1355"/>
      <c r="C44649" s="1433"/>
      <c r="E44649" s="1433"/>
      <c r="K44649" s="1433"/>
      <c r="L44649" s="1334"/>
    </row>
    <row r="44650" spans="1:12" ht="24" customHeight="1">
      <c r="A44650" s="1355"/>
      <c r="B44650" s="1355"/>
      <c r="C44650" s="1433"/>
      <c r="E44650" s="1433"/>
      <c r="K44650" s="1433"/>
      <c r="L44650" s="1334"/>
    </row>
    <row r="44651" spans="1:12" ht="24" customHeight="1">
      <c r="A44651" s="1355"/>
      <c r="B44651" s="1355"/>
      <c r="C44651" s="1433"/>
      <c r="E44651" s="1433"/>
      <c r="K44651" s="1433"/>
      <c r="L44651" s="1334"/>
    </row>
    <row r="44652" spans="1:12" ht="24" customHeight="1">
      <c r="A44652" s="1355"/>
      <c r="B44652" s="1355"/>
      <c r="C44652" s="1433"/>
      <c r="E44652" s="1433"/>
      <c r="K44652" s="1433"/>
      <c r="L44652" s="1334"/>
    </row>
    <row r="44653" spans="1:12" ht="24" customHeight="1">
      <c r="A44653" s="1355"/>
      <c r="B44653" s="1355"/>
      <c r="C44653" s="1433"/>
      <c r="E44653" s="1433"/>
      <c r="K44653" s="1433"/>
      <c r="L44653" s="1334"/>
    </row>
    <row r="44654" spans="1:12" ht="24" customHeight="1">
      <c r="A44654" s="1355"/>
      <c r="B44654" s="1355"/>
      <c r="C44654" s="1433"/>
      <c r="E44654" s="1433"/>
      <c r="K44654" s="1433"/>
      <c r="L44654" s="1334"/>
    </row>
    <row r="44655" spans="1:12" ht="24" customHeight="1">
      <c r="A44655" s="1355"/>
      <c r="B44655" s="1355"/>
      <c r="C44655" s="1433"/>
      <c r="E44655" s="1433"/>
      <c r="K44655" s="1433"/>
      <c r="L44655" s="1334"/>
    </row>
    <row r="44656" spans="1:12" ht="24" customHeight="1">
      <c r="A44656" s="1355"/>
      <c r="B44656" s="1355"/>
      <c r="C44656" s="1433"/>
      <c r="E44656" s="1433"/>
      <c r="K44656" s="1433"/>
      <c r="L44656" s="1334"/>
    </row>
    <row r="44657" spans="1:12" ht="24" customHeight="1">
      <c r="A44657" s="1355"/>
      <c r="B44657" s="1355"/>
      <c r="C44657" s="1433"/>
      <c r="E44657" s="1433"/>
      <c r="K44657" s="1433"/>
      <c r="L44657" s="1334"/>
    </row>
    <row r="44658" spans="1:12" ht="24" customHeight="1">
      <c r="A44658" s="1355"/>
      <c r="B44658" s="1355"/>
      <c r="C44658" s="1433"/>
      <c r="E44658" s="1433"/>
      <c r="K44658" s="1433"/>
      <c r="L44658" s="1334"/>
    </row>
    <row r="44659" spans="1:12" ht="24" customHeight="1">
      <c r="A44659" s="1355"/>
      <c r="B44659" s="1355"/>
      <c r="C44659" s="1433"/>
      <c r="E44659" s="1433"/>
      <c r="K44659" s="1433"/>
      <c r="L44659" s="1334"/>
    </row>
    <row r="44660" spans="1:12" ht="24" customHeight="1">
      <c r="A44660" s="1355"/>
      <c r="B44660" s="1355"/>
      <c r="C44660" s="1433"/>
      <c r="E44660" s="1433"/>
      <c r="K44660" s="1433"/>
      <c r="L44660" s="1334"/>
    </row>
    <row r="44661" spans="1:12" ht="24" customHeight="1">
      <c r="A44661" s="1355"/>
      <c r="B44661" s="1355"/>
      <c r="C44661" s="1433"/>
      <c r="E44661" s="1433"/>
      <c r="K44661" s="1433"/>
      <c r="L44661" s="1334"/>
    </row>
    <row r="44662" spans="1:12" ht="24" customHeight="1">
      <c r="A44662" s="1355"/>
      <c r="B44662" s="1355"/>
      <c r="C44662" s="1433"/>
      <c r="E44662" s="1433"/>
      <c r="K44662" s="1433"/>
      <c r="L44662" s="1334"/>
    </row>
    <row r="44663" spans="1:12" ht="24" customHeight="1">
      <c r="A44663" s="1355"/>
      <c r="B44663" s="1355"/>
      <c r="C44663" s="1433"/>
      <c r="E44663" s="1433"/>
      <c r="K44663" s="1433"/>
      <c r="L44663" s="1334"/>
    </row>
    <row r="44664" spans="1:12" ht="24" customHeight="1">
      <c r="A44664" s="1355"/>
      <c r="B44664" s="1355"/>
      <c r="C44664" s="1433"/>
      <c r="E44664" s="1433"/>
      <c r="K44664" s="1433"/>
      <c r="L44664" s="1334"/>
    </row>
    <row r="44665" spans="1:12" ht="24" customHeight="1">
      <c r="A44665" s="1355"/>
      <c r="B44665" s="1355"/>
      <c r="C44665" s="1433"/>
      <c r="E44665" s="1433"/>
      <c r="K44665" s="1433"/>
      <c r="L44665" s="1334"/>
    </row>
    <row r="44666" spans="1:12" ht="24" customHeight="1">
      <c r="A44666" s="1355"/>
      <c r="B44666" s="1355"/>
      <c r="C44666" s="1433"/>
      <c r="E44666" s="1433"/>
      <c r="K44666" s="1433"/>
      <c r="L44666" s="1334"/>
    </row>
    <row r="44667" spans="1:12" ht="24" customHeight="1">
      <c r="A44667" s="1355"/>
      <c r="B44667" s="1355"/>
      <c r="C44667" s="1433"/>
      <c r="E44667" s="1433"/>
      <c r="K44667" s="1433"/>
      <c r="L44667" s="1334"/>
    </row>
    <row r="44668" spans="1:12" ht="24" customHeight="1">
      <c r="A44668" s="1355"/>
      <c r="B44668" s="1355"/>
      <c r="C44668" s="1433"/>
      <c r="E44668" s="1433"/>
      <c r="K44668" s="1433"/>
      <c r="L44668" s="1334"/>
    </row>
    <row r="44669" spans="1:12" ht="24" customHeight="1">
      <c r="A44669" s="1355"/>
      <c r="B44669" s="1355"/>
      <c r="C44669" s="1433"/>
      <c r="E44669" s="1433"/>
      <c r="K44669" s="1433"/>
      <c r="L44669" s="1334"/>
    </row>
    <row r="44670" spans="1:12" ht="24" customHeight="1">
      <c r="A44670" s="1355"/>
      <c r="B44670" s="1355"/>
      <c r="C44670" s="1433"/>
      <c r="E44670" s="1433"/>
      <c r="K44670" s="1433"/>
      <c r="L44670" s="1334"/>
    </row>
    <row r="44671" spans="1:12" ht="24" customHeight="1">
      <c r="A44671" s="1355"/>
      <c r="B44671" s="1355"/>
      <c r="C44671" s="1433"/>
      <c r="E44671" s="1433"/>
      <c r="K44671" s="1433"/>
      <c r="L44671" s="1334"/>
    </row>
    <row r="44672" spans="1:12" ht="24" customHeight="1">
      <c r="A44672" s="1355"/>
      <c r="B44672" s="1355"/>
      <c r="C44672" s="1433"/>
      <c r="E44672" s="1433"/>
      <c r="K44672" s="1433"/>
      <c r="L44672" s="1334"/>
    </row>
    <row r="44673" spans="1:12" ht="24" customHeight="1">
      <c r="A44673" s="1355"/>
      <c r="B44673" s="1355"/>
      <c r="C44673" s="1433"/>
      <c r="E44673" s="1433"/>
      <c r="K44673" s="1433"/>
      <c r="L44673" s="1334"/>
    </row>
    <row r="44674" spans="1:12" ht="24" customHeight="1">
      <c r="A44674" s="1355"/>
      <c r="B44674" s="1355"/>
      <c r="C44674" s="1433"/>
      <c r="E44674" s="1433"/>
      <c r="K44674" s="1433"/>
      <c r="L44674" s="1334"/>
    </row>
    <row r="44675" spans="1:12" ht="24" customHeight="1">
      <c r="A44675" s="1355"/>
      <c r="B44675" s="1355"/>
      <c r="C44675" s="1433"/>
      <c r="E44675" s="1433"/>
      <c r="K44675" s="1433"/>
      <c r="L44675" s="1334"/>
    </row>
    <row r="44676" spans="1:12" ht="24" customHeight="1">
      <c r="A44676" s="1355"/>
      <c r="B44676" s="1355"/>
      <c r="C44676" s="1433"/>
      <c r="E44676" s="1433"/>
      <c r="K44676" s="1433"/>
      <c r="L44676" s="1334"/>
    </row>
    <row r="44677" spans="1:12" ht="24" customHeight="1">
      <c r="A44677" s="1355"/>
      <c r="B44677" s="1355"/>
      <c r="C44677" s="1433"/>
      <c r="E44677" s="1433"/>
      <c r="K44677" s="1433"/>
      <c r="L44677" s="1334"/>
    </row>
    <row r="44678" spans="1:12" ht="24" customHeight="1">
      <c r="A44678" s="1355"/>
      <c r="B44678" s="1355"/>
      <c r="C44678" s="1433"/>
      <c r="E44678" s="1433"/>
      <c r="K44678" s="1433"/>
      <c r="L44678" s="1334"/>
    </row>
    <row r="44679" spans="1:12" ht="24" customHeight="1">
      <c r="A44679" s="1355"/>
      <c r="B44679" s="1355"/>
      <c r="C44679" s="1433"/>
      <c r="E44679" s="1433"/>
      <c r="K44679" s="1433"/>
      <c r="L44679" s="1334"/>
    </row>
    <row r="44680" spans="1:12" ht="24" customHeight="1">
      <c r="A44680" s="1355"/>
      <c r="B44680" s="1355"/>
      <c r="C44680" s="1433"/>
      <c r="E44680" s="1433"/>
      <c r="K44680" s="1433"/>
      <c r="L44680" s="1334"/>
    </row>
    <row r="44681" spans="1:12" ht="24" customHeight="1">
      <c r="A44681" s="1355"/>
      <c r="B44681" s="1355"/>
      <c r="C44681" s="1433"/>
      <c r="E44681" s="1433"/>
      <c r="K44681" s="1433"/>
      <c r="L44681" s="1334"/>
    </row>
    <row r="44682" spans="1:12" ht="24" customHeight="1">
      <c r="A44682" s="1355"/>
      <c r="B44682" s="1355"/>
      <c r="C44682" s="1433"/>
      <c r="E44682" s="1433"/>
      <c r="K44682" s="1433"/>
      <c r="L44682" s="1334"/>
    </row>
    <row r="44683" spans="1:12" ht="24" customHeight="1">
      <c r="A44683" s="1355"/>
      <c r="B44683" s="1355"/>
      <c r="C44683" s="1433"/>
      <c r="E44683" s="1433"/>
      <c r="K44683" s="1433"/>
      <c r="L44683" s="1334"/>
    </row>
    <row r="44684" spans="1:12" ht="24" customHeight="1">
      <c r="A44684" s="1355"/>
      <c r="B44684" s="1355"/>
      <c r="C44684" s="1433"/>
      <c r="E44684" s="1433"/>
      <c r="K44684" s="1433"/>
      <c r="L44684" s="1334"/>
    </row>
    <row r="44685" spans="1:12" ht="24" customHeight="1">
      <c r="A44685" s="1355"/>
      <c r="B44685" s="1355"/>
      <c r="C44685" s="1433"/>
      <c r="E44685" s="1433"/>
      <c r="K44685" s="1433"/>
      <c r="L44685" s="1334"/>
    </row>
    <row r="44686" spans="1:12" ht="24" customHeight="1">
      <c r="A44686" s="1355"/>
      <c r="B44686" s="1355"/>
      <c r="C44686" s="1433"/>
      <c r="E44686" s="1433"/>
      <c r="K44686" s="1433"/>
      <c r="L44686" s="1334"/>
    </row>
    <row r="44687" spans="1:12" ht="24" customHeight="1">
      <c r="A44687" s="1355"/>
      <c r="B44687" s="1355"/>
      <c r="C44687" s="1433"/>
      <c r="E44687" s="1433"/>
      <c r="K44687" s="1433"/>
      <c r="L44687" s="1334"/>
    </row>
    <row r="44688" spans="1:12" ht="24" customHeight="1">
      <c r="A44688" s="1355"/>
      <c r="B44688" s="1355"/>
      <c r="C44688" s="1433"/>
      <c r="E44688" s="1433"/>
      <c r="K44688" s="1433"/>
      <c r="L44688" s="1334"/>
    </row>
    <row r="44689" spans="1:12" ht="24" customHeight="1">
      <c r="A44689" s="1355"/>
      <c r="B44689" s="1355"/>
      <c r="C44689" s="1433"/>
      <c r="E44689" s="1433"/>
      <c r="K44689" s="1433"/>
      <c r="L44689" s="1334"/>
    </row>
    <row r="44690" spans="1:12" ht="24" customHeight="1">
      <c r="A44690" s="1355"/>
      <c r="B44690" s="1355"/>
      <c r="C44690" s="1433"/>
      <c r="E44690" s="1433"/>
      <c r="K44690" s="1433"/>
      <c r="L44690" s="1334"/>
    </row>
    <row r="44691" spans="1:12" ht="24" customHeight="1">
      <c r="A44691" s="1355"/>
      <c r="B44691" s="1355"/>
      <c r="C44691" s="1433"/>
      <c r="E44691" s="1433"/>
      <c r="K44691" s="1433"/>
      <c r="L44691" s="1334"/>
    </row>
    <row r="44692" spans="1:12" ht="24" customHeight="1">
      <c r="A44692" s="1355"/>
      <c r="B44692" s="1355"/>
      <c r="C44692" s="1433"/>
      <c r="E44692" s="1433"/>
      <c r="K44692" s="1433"/>
      <c r="L44692" s="1334"/>
    </row>
    <row r="44693" spans="1:12" ht="24" customHeight="1">
      <c r="A44693" s="1355"/>
      <c r="B44693" s="1355"/>
      <c r="C44693" s="1433"/>
      <c r="E44693" s="1433"/>
      <c r="K44693" s="1433"/>
      <c r="L44693" s="1334"/>
    </row>
    <row r="44694" spans="1:12" ht="24" customHeight="1">
      <c r="A44694" s="1355"/>
      <c r="B44694" s="1355"/>
      <c r="C44694" s="1433"/>
      <c r="E44694" s="1433"/>
      <c r="K44694" s="1433"/>
      <c r="L44694" s="1334"/>
    </row>
    <row r="44695" spans="1:12" ht="24" customHeight="1">
      <c r="A44695" s="1355"/>
      <c r="B44695" s="1355"/>
      <c r="C44695" s="1433"/>
      <c r="E44695" s="1433"/>
      <c r="K44695" s="1433"/>
      <c r="L44695" s="1334"/>
    </row>
    <row r="44696" spans="1:12" ht="24" customHeight="1">
      <c r="A44696" s="1355"/>
      <c r="B44696" s="1355"/>
      <c r="C44696" s="1433"/>
      <c r="E44696" s="1433"/>
      <c r="K44696" s="1433"/>
      <c r="L44696" s="1334"/>
    </row>
    <row r="44697" spans="1:12" ht="24" customHeight="1">
      <c r="A44697" s="1355"/>
      <c r="B44697" s="1355"/>
      <c r="C44697" s="1433"/>
      <c r="E44697" s="1433"/>
      <c r="K44697" s="1433"/>
      <c r="L44697" s="1334"/>
    </row>
    <row r="44698" spans="1:12" ht="24" customHeight="1">
      <c r="A44698" s="1355"/>
      <c r="B44698" s="1355"/>
      <c r="C44698" s="1433"/>
      <c r="E44698" s="1433"/>
      <c r="K44698" s="1433"/>
      <c r="L44698" s="1334"/>
    </row>
    <row r="44699" spans="1:12" ht="24" customHeight="1">
      <c r="A44699" s="1355"/>
      <c r="B44699" s="1355"/>
      <c r="C44699" s="1433"/>
      <c r="E44699" s="1433"/>
      <c r="K44699" s="1433"/>
      <c r="L44699" s="1334"/>
    </row>
    <row r="44700" spans="1:12" ht="24" customHeight="1">
      <c r="A44700" s="1355"/>
      <c r="B44700" s="1355"/>
      <c r="C44700" s="1433"/>
      <c r="E44700" s="1433"/>
      <c r="K44700" s="1433"/>
      <c r="L44700" s="1334"/>
    </row>
    <row r="44701" spans="1:12" ht="24" customHeight="1">
      <c r="A44701" s="1355"/>
      <c r="B44701" s="1355"/>
      <c r="C44701" s="1433"/>
      <c r="E44701" s="1433"/>
      <c r="K44701" s="1433"/>
      <c r="L44701" s="1334"/>
    </row>
    <row r="44702" spans="1:12" ht="24" customHeight="1">
      <c r="A44702" s="1355"/>
      <c r="B44702" s="1355"/>
      <c r="C44702" s="1433"/>
      <c r="E44702" s="1433"/>
      <c r="K44702" s="1433"/>
      <c r="L44702" s="1334"/>
    </row>
    <row r="44703" spans="1:12" ht="24" customHeight="1">
      <c r="A44703" s="1355"/>
      <c r="B44703" s="1355"/>
      <c r="C44703" s="1433"/>
      <c r="E44703" s="1433"/>
      <c r="K44703" s="1433"/>
      <c r="L44703" s="1334"/>
    </row>
    <row r="44704" spans="1:12" ht="24" customHeight="1">
      <c r="A44704" s="1355"/>
      <c r="B44704" s="1355"/>
      <c r="C44704" s="1433"/>
      <c r="E44704" s="1433"/>
      <c r="K44704" s="1433"/>
      <c r="L44704" s="1334"/>
    </row>
    <row r="44705" spans="1:12" ht="24" customHeight="1">
      <c r="A44705" s="1355"/>
      <c r="B44705" s="1355"/>
      <c r="C44705" s="1433"/>
      <c r="E44705" s="1433"/>
      <c r="K44705" s="1433"/>
      <c r="L44705" s="1334"/>
    </row>
    <row r="44706" spans="1:12" ht="24" customHeight="1">
      <c r="A44706" s="1355"/>
      <c r="B44706" s="1355"/>
      <c r="C44706" s="1433"/>
      <c r="E44706" s="1433"/>
      <c r="K44706" s="1433"/>
      <c r="L44706" s="1334"/>
    </row>
    <row r="44707" spans="1:12" ht="24" customHeight="1">
      <c r="A44707" s="1355"/>
      <c r="B44707" s="1355"/>
      <c r="C44707" s="1433"/>
      <c r="E44707" s="1433"/>
      <c r="K44707" s="1433"/>
      <c r="L44707" s="1334"/>
    </row>
    <row r="44708" spans="1:12" ht="24" customHeight="1">
      <c r="A44708" s="1355"/>
      <c r="B44708" s="1355"/>
      <c r="C44708" s="1433"/>
      <c r="E44708" s="1433"/>
      <c r="K44708" s="1433"/>
      <c r="L44708" s="1334"/>
    </row>
    <row r="44709" spans="1:12" ht="24" customHeight="1">
      <c r="A44709" s="1355"/>
      <c r="B44709" s="1355"/>
      <c r="C44709" s="1433"/>
      <c r="E44709" s="1433"/>
      <c r="K44709" s="1433"/>
      <c r="L44709" s="1334"/>
    </row>
    <row r="44710" spans="1:12" ht="24" customHeight="1">
      <c r="A44710" s="1355"/>
      <c r="B44710" s="1355"/>
      <c r="C44710" s="1433"/>
      <c r="E44710" s="1433"/>
      <c r="K44710" s="1433"/>
      <c r="L44710" s="1334"/>
    </row>
    <row r="44711" spans="1:12" ht="24" customHeight="1">
      <c r="A44711" s="1355"/>
      <c r="B44711" s="1355"/>
      <c r="C44711" s="1433"/>
      <c r="E44711" s="1433"/>
      <c r="K44711" s="1433"/>
      <c r="L44711" s="1334"/>
    </row>
    <row r="44712" spans="1:12" ht="24" customHeight="1">
      <c r="A44712" s="1355"/>
      <c r="B44712" s="1355"/>
      <c r="C44712" s="1433"/>
      <c r="E44712" s="1433"/>
      <c r="K44712" s="1433"/>
      <c r="L44712" s="1334"/>
    </row>
    <row r="44713" spans="1:12" ht="24" customHeight="1">
      <c r="A44713" s="1355"/>
      <c r="B44713" s="1355"/>
      <c r="C44713" s="1433"/>
      <c r="E44713" s="1433"/>
      <c r="K44713" s="1433"/>
      <c r="L44713" s="1334"/>
    </row>
    <row r="44714" spans="1:12" ht="24" customHeight="1">
      <c r="A44714" s="1355"/>
      <c r="B44714" s="1355"/>
      <c r="C44714" s="1433"/>
      <c r="E44714" s="1433"/>
      <c r="K44714" s="1433"/>
      <c r="L44714" s="1334"/>
    </row>
    <row r="44715" spans="1:12" ht="24" customHeight="1">
      <c r="A44715" s="1355"/>
      <c r="B44715" s="1355"/>
      <c r="C44715" s="1433"/>
      <c r="E44715" s="1433"/>
      <c r="K44715" s="1433"/>
      <c r="L44715" s="1334"/>
    </row>
    <row r="44716" spans="1:12" ht="24" customHeight="1">
      <c r="A44716" s="1355"/>
      <c r="B44716" s="1355"/>
      <c r="C44716" s="1433"/>
      <c r="E44716" s="1433"/>
      <c r="K44716" s="1433"/>
      <c r="L44716" s="1334"/>
    </row>
    <row r="44717" spans="1:12" ht="24" customHeight="1">
      <c r="A44717" s="1355"/>
      <c r="B44717" s="1355"/>
      <c r="C44717" s="1433"/>
      <c r="E44717" s="1433"/>
      <c r="K44717" s="1433"/>
      <c r="L44717" s="1334"/>
    </row>
    <row r="44718" spans="1:12" ht="24" customHeight="1">
      <c r="A44718" s="1355"/>
      <c r="B44718" s="1355"/>
      <c r="C44718" s="1433"/>
      <c r="E44718" s="1433"/>
      <c r="K44718" s="1433"/>
      <c r="L44718" s="1334"/>
    </row>
    <row r="44719" spans="1:12" ht="24" customHeight="1">
      <c r="A44719" s="1355"/>
      <c r="B44719" s="1355"/>
      <c r="C44719" s="1433"/>
      <c r="E44719" s="1433"/>
      <c r="K44719" s="1433"/>
      <c r="L44719" s="1334"/>
    </row>
    <row r="44720" spans="1:12" ht="24" customHeight="1">
      <c r="A44720" s="1355"/>
      <c r="B44720" s="1355"/>
      <c r="C44720" s="1433"/>
      <c r="E44720" s="1433"/>
      <c r="K44720" s="1433"/>
      <c r="L44720" s="1334"/>
    </row>
    <row r="44721" spans="1:12" ht="24" customHeight="1">
      <c r="A44721" s="1355"/>
      <c r="B44721" s="1355"/>
      <c r="C44721" s="1433"/>
      <c r="E44721" s="1433"/>
      <c r="K44721" s="1433"/>
      <c r="L44721" s="1334"/>
    </row>
    <row r="44722" spans="1:12" ht="24" customHeight="1">
      <c r="A44722" s="1355"/>
      <c r="B44722" s="1355"/>
      <c r="C44722" s="1433"/>
      <c r="E44722" s="1433"/>
      <c r="K44722" s="1433"/>
      <c r="L44722" s="1334"/>
    </row>
    <row r="44723" spans="1:12" ht="24" customHeight="1">
      <c r="A44723" s="1355"/>
      <c r="B44723" s="1355"/>
      <c r="C44723" s="1433"/>
      <c r="E44723" s="1433"/>
      <c r="K44723" s="1433"/>
      <c r="L44723" s="1334"/>
    </row>
    <row r="44724" spans="1:12" ht="24" customHeight="1">
      <c r="A44724" s="1355"/>
      <c r="B44724" s="1355"/>
      <c r="C44724" s="1433"/>
      <c r="E44724" s="1433"/>
      <c r="K44724" s="1433"/>
      <c r="L44724" s="1334"/>
    </row>
    <row r="44725" spans="1:12" ht="24" customHeight="1">
      <c r="A44725" s="1355"/>
      <c r="B44725" s="1355"/>
      <c r="C44725" s="1433"/>
      <c r="E44725" s="1433"/>
      <c r="K44725" s="1433"/>
      <c r="L44725" s="1334"/>
    </row>
    <row r="44726" spans="1:12" ht="24" customHeight="1">
      <c r="A44726" s="1355"/>
      <c r="B44726" s="1355"/>
      <c r="C44726" s="1433"/>
      <c r="E44726" s="1433"/>
      <c r="K44726" s="1433"/>
      <c r="L44726" s="1334"/>
    </row>
    <row r="44727" spans="1:12" ht="24" customHeight="1">
      <c r="A44727" s="1355"/>
      <c r="B44727" s="1355"/>
      <c r="C44727" s="1433"/>
      <c r="E44727" s="1433"/>
      <c r="K44727" s="1433"/>
      <c r="L44727" s="1334"/>
    </row>
    <row r="44728" spans="1:12" ht="24" customHeight="1">
      <c r="A44728" s="1355"/>
      <c r="B44728" s="1355"/>
      <c r="C44728" s="1433"/>
      <c r="E44728" s="1433"/>
      <c r="K44728" s="1433"/>
      <c r="L44728" s="1334"/>
    </row>
    <row r="44729" spans="1:12" ht="24" customHeight="1">
      <c r="A44729" s="1355"/>
      <c r="B44729" s="1355"/>
      <c r="C44729" s="1433"/>
      <c r="E44729" s="1433"/>
      <c r="K44729" s="1433"/>
      <c r="L44729" s="1334"/>
    </row>
    <row r="44730" spans="1:12" ht="24" customHeight="1">
      <c r="A44730" s="1355"/>
      <c r="B44730" s="1355"/>
      <c r="C44730" s="1433"/>
      <c r="E44730" s="1433"/>
      <c r="K44730" s="1433"/>
      <c r="L44730" s="1334"/>
    </row>
    <row r="44731" spans="1:12" ht="24" customHeight="1">
      <c r="A44731" s="1355"/>
      <c r="B44731" s="1355"/>
      <c r="C44731" s="1433"/>
      <c r="E44731" s="1433"/>
      <c r="K44731" s="1433"/>
      <c r="L44731" s="1334"/>
    </row>
    <row r="44732" spans="1:12" ht="24" customHeight="1">
      <c r="A44732" s="1355"/>
      <c r="B44732" s="1355"/>
      <c r="C44732" s="1433"/>
      <c r="E44732" s="1433"/>
      <c r="K44732" s="1433"/>
      <c r="L44732" s="1334"/>
    </row>
    <row r="44733" spans="1:12" ht="24" customHeight="1">
      <c r="A44733" s="1355"/>
      <c r="B44733" s="1355"/>
      <c r="C44733" s="1433"/>
      <c r="E44733" s="1433"/>
      <c r="K44733" s="1433"/>
      <c r="L44733" s="1334"/>
    </row>
    <row r="44734" spans="1:12" ht="24" customHeight="1">
      <c r="A44734" s="1355"/>
      <c r="B44734" s="1355"/>
      <c r="C44734" s="1433"/>
      <c r="E44734" s="1433"/>
      <c r="K44734" s="1433"/>
      <c r="L44734" s="1334"/>
    </row>
    <row r="44735" spans="1:12" ht="24" customHeight="1">
      <c r="A44735" s="1355"/>
      <c r="B44735" s="1355"/>
      <c r="C44735" s="1433"/>
      <c r="E44735" s="1433"/>
      <c r="K44735" s="1433"/>
      <c r="L44735" s="1334"/>
    </row>
    <row r="44736" spans="1:12" ht="24" customHeight="1">
      <c r="A44736" s="1355"/>
      <c r="B44736" s="1355"/>
      <c r="C44736" s="1433"/>
      <c r="E44736" s="1433"/>
      <c r="K44736" s="1433"/>
      <c r="L44736" s="1334"/>
    </row>
    <row r="44737" spans="1:12" ht="24" customHeight="1">
      <c r="A44737" s="1355"/>
      <c r="B44737" s="1355"/>
      <c r="C44737" s="1433"/>
      <c r="E44737" s="1433"/>
      <c r="K44737" s="1433"/>
      <c r="L44737" s="1334"/>
    </row>
    <row r="44738" spans="1:12" ht="24" customHeight="1">
      <c r="A44738" s="1355"/>
      <c r="B44738" s="1355"/>
      <c r="C44738" s="1433"/>
      <c r="E44738" s="1433"/>
      <c r="K44738" s="1433"/>
      <c r="L44738" s="1334"/>
    </row>
    <row r="44739" spans="1:12" ht="24" customHeight="1">
      <c r="A44739" s="1355"/>
      <c r="B44739" s="1355"/>
      <c r="C44739" s="1433"/>
      <c r="E44739" s="1433"/>
      <c r="K44739" s="1433"/>
      <c r="L44739" s="1334"/>
    </row>
    <row r="44740" spans="1:12" ht="24" customHeight="1">
      <c r="A44740" s="1355"/>
      <c r="B44740" s="1355"/>
      <c r="C44740" s="1433"/>
      <c r="E44740" s="1433"/>
      <c r="K44740" s="1433"/>
      <c r="L44740" s="1334"/>
    </row>
    <row r="44741" spans="1:12" ht="24" customHeight="1">
      <c r="A44741" s="1355"/>
      <c r="B44741" s="1355"/>
      <c r="C44741" s="1433"/>
      <c r="E44741" s="1433"/>
      <c r="K44741" s="1433"/>
      <c r="L44741" s="1334"/>
    </row>
    <row r="44742" spans="1:12" ht="24" customHeight="1">
      <c r="A44742" s="1355"/>
      <c r="B44742" s="1355"/>
      <c r="C44742" s="1433"/>
      <c r="E44742" s="1433"/>
      <c r="K44742" s="1433"/>
      <c r="L44742" s="1334"/>
    </row>
    <row r="44743" spans="1:12" ht="24" customHeight="1">
      <c r="A44743" s="1355"/>
      <c r="B44743" s="1355"/>
      <c r="C44743" s="1433"/>
      <c r="E44743" s="1433"/>
      <c r="K44743" s="1433"/>
      <c r="L44743" s="1334"/>
    </row>
    <row r="44744" spans="1:12" ht="24" customHeight="1">
      <c r="A44744" s="1355"/>
      <c r="B44744" s="1355"/>
      <c r="C44744" s="1433"/>
      <c r="E44744" s="1433"/>
      <c r="K44744" s="1433"/>
      <c r="L44744" s="1334"/>
    </row>
    <row r="44745" spans="1:12" ht="24" customHeight="1">
      <c r="A44745" s="1355"/>
      <c r="B44745" s="1355"/>
      <c r="C44745" s="1433"/>
      <c r="E44745" s="1433"/>
      <c r="K44745" s="1433"/>
      <c r="L44745" s="1334"/>
    </row>
    <row r="44746" spans="1:12" ht="24" customHeight="1">
      <c r="A44746" s="1355"/>
      <c r="B44746" s="1355"/>
      <c r="C44746" s="1433"/>
      <c r="E44746" s="1433"/>
      <c r="K44746" s="1433"/>
      <c r="L44746" s="1334"/>
    </row>
    <row r="44747" spans="1:12" ht="24" customHeight="1">
      <c r="A44747" s="1355"/>
      <c r="B44747" s="1355"/>
      <c r="C44747" s="1433"/>
      <c r="E44747" s="1433"/>
      <c r="K44747" s="1433"/>
      <c r="L44747" s="1334"/>
    </row>
    <row r="44748" spans="1:12" ht="24" customHeight="1">
      <c r="A44748" s="1355"/>
      <c r="B44748" s="1355"/>
      <c r="C44748" s="1433"/>
      <c r="E44748" s="1433"/>
      <c r="K44748" s="1433"/>
      <c r="L44748" s="1334"/>
    </row>
    <row r="44749" spans="1:12" ht="24" customHeight="1">
      <c r="A44749" s="1355"/>
      <c r="B44749" s="1355"/>
      <c r="C44749" s="1433"/>
      <c r="E44749" s="1433"/>
      <c r="K44749" s="1433"/>
      <c r="L44749" s="1334"/>
    </row>
    <row r="44750" spans="1:12" ht="24" customHeight="1">
      <c r="A44750" s="1355"/>
      <c r="B44750" s="1355"/>
      <c r="C44750" s="1433"/>
      <c r="E44750" s="1433"/>
      <c r="K44750" s="1433"/>
      <c r="L44750" s="1334"/>
    </row>
    <row r="44751" spans="1:12" ht="24" customHeight="1">
      <c r="A44751" s="1355"/>
      <c r="B44751" s="1355"/>
      <c r="C44751" s="1433"/>
      <c r="E44751" s="1433"/>
      <c r="K44751" s="1433"/>
      <c r="L44751" s="1334"/>
    </row>
    <row r="44752" spans="1:12" ht="24" customHeight="1">
      <c r="A44752" s="1355"/>
      <c r="B44752" s="1355"/>
      <c r="C44752" s="1433"/>
      <c r="E44752" s="1433"/>
      <c r="K44752" s="1433"/>
      <c r="L44752" s="1334"/>
    </row>
    <row r="44753" spans="1:12" ht="24" customHeight="1">
      <c r="A44753" s="1355"/>
      <c r="B44753" s="1355"/>
      <c r="C44753" s="1433"/>
      <c r="E44753" s="1433"/>
      <c r="K44753" s="1433"/>
      <c r="L44753" s="1334"/>
    </row>
    <row r="44754" spans="1:12" ht="24" customHeight="1">
      <c r="A44754" s="1355"/>
      <c r="B44754" s="1355"/>
      <c r="C44754" s="1433"/>
      <c r="E44754" s="1433"/>
      <c r="K44754" s="1433"/>
      <c r="L44754" s="1334"/>
    </row>
    <row r="44755" spans="1:12" ht="24" customHeight="1">
      <c r="A44755" s="1355"/>
      <c r="B44755" s="1355"/>
      <c r="C44755" s="1433"/>
      <c r="E44755" s="1433"/>
      <c r="K44755" s="1433"/>
      <c r="L44755" s="1334"/>
    </row>
    <row r="44756" spans="1:12" ht="24" customHeight="1">
      <c r="A44756" s="1355"/>
      <c r="B44756" s="1355"/>
      <c r="C44756" s="1433"/>
      <c r="E44756" s="1433"/>
      <c r="K44756" s="1433"/>
      <c r="L44756" s="1334"/>
    </row>
    <row r="44757" spans="1:12" ht="24" customHeight="1">
      <c r="A44757" s="1355"/>
      <c r="B44757" s="1355"/>
      <c r="C44757" s="1433"/>
      <c r="E44757" s="1433"/>
      <c r="K44757" s="1433"/>
      <c r="L44757" s="1334"/>
    </row>
    <row r="44758" spans="1:12" ht="24" customHeight="1">
      <c r="A44758" s="1355"/>
      <c r="B44758" s="1355"/>
      <c r="C44758" s="1433"/>
      <c r="E44758" s="1433"/>
      <c r="K44758" s="1433"/>
      <c r="L44758" s="1334"/>
    </row>
    <row r="44759" spans="1:12" ht="24" customHeight="1">
      <c r="A44759" s="1355"/>
      <c r="B44759" s="1355"/>
      <c r="C44759" s="1433"/>
      <c r="E44759" s="1433"/>
      <c r="K44759" s="1433"/>
      <c r="L44759" s="1334"/>
    </row>
    <row r="44760" spans="1:12" ht="24" customHeight="1">
      <c r="A44760" s="1355"/>
      <c r="B44760" s="1355"/>
      <c r="C44760" s="1433"/>
      <c r="E44760" s="1433"/>
      <c r="K44760" s="1433"/>
      <c r="L44760" s="1334"/>
    </row>
    <row r="44761" spans="1:12" ht="24" customHeight="1">
      <c r="A44761" s="1355"/>
      <c r="B44761" s="1355"/>
      <c r="C44761" s="1433"/>
      <c r="E44761" s="1433"/>
      <c r="K44761" s="1433"/>
      <c r="L44761" s="1334"/>
    </row>
    <row r="44762" spans="1:12" ht="24" customHeight="1">
      <c r="A44762" s="1355"/>
      <c r="B44762" s="1355"/>
      <c r="C44762" s="1433"/>
      <c r="E44762" s="1433"/>
      <c r="K44762" s="1433"/>
      <c r="L44762" s="1334"/>
    </row>
    <row r="44763" spans="1:12" ht="24" customHeight="1">
      <c r="A44763" s="1355"/>
      <c r="B44763" s="1355"/>
      <c r="C44763" s="1433"/>
      <c r="E44763" s="1433"/>
      <c r="K44763" s="1433"/>
      <c r="L44763" s="1334"/>
    </row>
    <row r="44764" spans="1:12" ht="24" customHeight="1">
      <c r="A44764" s="1355"/>
      <c r="B44764" s="1355"/>
      <c r="C44764" s="1433"/>
      <c r="E44764" s="1433"/>
      <c r="K44764" s="1433"/>
      <c r="L44764" s="1334"/>
    </row>
    <row r="44765" spans="1:12" ht="24" customHeight="1">
      <c r="A44765" s="1355"/>
      <c r="B44765" s="1355"/>
      <c r="C44765" s="1433"/>
      <c r="E44765" s="1433"/>
      <c r="K44765" s="1433"/>
      <c r="L44765" s="1334"/>
    </row>
    <row r="44766" spans="1:12" ht="24" customHeight="1">
      <c r="A44766" s="1355"/>
      <c r="B44766" s="1355"/>
      <c r="C44766" s="1433"/>
      <c r="E44766" s="1433"/>
      <c r="K44766" s="1433"/>
      <c r="L44766" s="1334"/>
    </row>
    <row r="44767" spans="1:12" ht="24" customHeight="1">
      <c r="A44767" s="1355"/>
      <c r="B44767" s="1355"/>
      <c r="C44767" s="1433"/>
      <c r="E44767" s="1433"/>
      <c r="K44767" s="1433"/>
      <c r="L44767" s="1334"/>
    </row>
    <row r="44768" spans="1:12" ht="24" customHeight="1">
      <c r="A44768" s="1355"/>
      <c r="B44768" s="1355"/>
      <c r="C44768" s="1433"/>
      <c r="E44768" s="1433"/>
      <c r="K44768" s="1433"/>
      <c r="L44768" s="1334"/>
    </row>
    <row r="44769" spans="1:12" ht="24" customHeight="1">
      <c r="A44769" s="1355"/>
      <c r="B44769" s="1355"/>
      <c r="C44769" s="1433"/>
      <c r="E44769" s="1433"/>
      <c r="K44769" s="1433"/>
      <c r="L44769" s="1334"/>
    </row>
    <row r="44770" spans="1:12" ht="24" customHeight="1">
      <c r="A44770" s="1355"/>
      <c r="B44770" s="1355"/>
      <c r="C44770" s="1433"/>
      <c r="E44770" s="1433"/>
      <c r="K44770" s="1433"/>
      <c r="L44770" s="1334"/>
    </row>
    <row r="44771" spans="1:12" ht="24" customHeight="1">
      <c r="A44771" s="1355"/>
      <c r="B44771" s="1355"/>
      <c r="C44771" s="1433"/>
      <c r="E44771" s="1433"/>
      <c r="K44771" s="1433"/>
      <c r="L44771" s="1334"/>
    </row>
    <row r="44772" spans="1:12" ht="24" customHeight="1">
      <c r="A44772" s="1355"/>
      <c r="B44772" s="1355"/>
      <c r="C44772" s="1433"/>
      <c r="E44772" s="1433"/>
      <c r="K44772" s="1433"/>
      <c r="L44772" s="1334"/>
    </row>
    <row r="44773" spans="1:12" ht="24" customHeight="1">
      <c r="A44773" s="1355"/>
      <c r="B44773" s="1355"/>
      <c r="C44773" s="1433"/>
      <c r="E44773" s="1433"/>
      <c r="K44773" s="1433"/>
      <c r="L44773" s="1334"/>
    </row>
    <row r="44774" spans="1:12" ht="24" customHeight="1">
      <c r="A44774" s="1355"/>
      <c r="B44774" s="1355"/>
      <c r="C44774" s="1433"/>
      <c r="E44774" s="1433"/>
      <c r="K44774" s="1433"/>
      <c r="L44774" s="1334"/>
    </row>
    <row r="44775" spans="1:12" ht="24" customHeight="1">
      <c r="A44775" s="1355"/>
      <c r="B44775" s="1355"/>
      <c r="C44775" s="1433"/>
      <c r="E44775" s="1433"/>
      <c r="K44775" s="1433"/>
      <c r="L44775" s="1334"/>
    </row>
    <row r="44776" spans="1:12" ht="24" customHeight="1">
      <c r="A44776" s="1355"/>
      <c r="B44776" s="1355"/>
      <c r="C44776" s="1433"/>
      <c r="E44776" s="1433"/>
      <c r="K44776" s="1433"/>
      <c r="L44776" s="1334"/>
    </row>
    <row r="44777" spans="1:12" ht="24" customHeight="1">
      <c r="A44777" s="1355"/>
      <c r="B44777" s="1355"/>
      <c r="C44777" s="1433"/>
      <c r="E44777" s="1433"/>
      <c r="K44777" s="1433"/>
      <c r="L44777" s="1334"/>
    </row>
    <row r="44778" spans="1:12" ht="24" customHeight="1">
      <c r="A44778" s="1355"/>
      <c r="B44778" s="1355"/>
      <c r="C44778" s="1433"/>
      <c r="E44778" s="1433"/>
      <c r="K44778" s="1433"/>
      <c r="L44778" s="1334"/>
    </row>
    <row r="44779" spans="1:12" ht="24" customHeight="1">
      <c r="A44779" s="1355"/>
      <c r="B44779" s="1355"/>
      <c r="C44779" s="1433"/>
      <c r="E44779" s="1433"/>
      <c r="K44779" s="1433"/>
      <c r="L44779" s="1334"/>
    </row>
    <row r="44780" spans="1:12" ht="24" customHeight="1">
      <c r="A44780" s="1355"/>
      <c r="B44780" s="1355"/>
      <c r="C44780" s="1433"/>
      <c r="E44780" s="1433"/>
      <c r="K44780" s="1433"/>
      <c r="L44780" s="1334"/>
    </row>
    <row r="44781" spans="1:12" ht="24" customHeight="1">
      <c r="A44781" s="1355"/>
      <c r="B44781" s="1355"/>
      <c r="C44781" s="1433"/>
      <c r="E44781" s="1433"/>
      <c r="K44781" s="1433"/>
      <c r="L44781" s="1334"/>
    </row>
    <row r="44782" spans="1:12" ht="24" customHeight="1">
      <c r="A44782" s="1355"/>
      <c r="B44782" s="1355"/>
      <c r="C44782" s="1433"/>
      <c r="E44782" s="1433"/>
      <c r="K44782" s="1433"/>
      <c r="L44782" s="1334"/>
    </row>
    <row r="44783" spans="1:12" ht="24" customHeight="1">
      <c r="A44783" s="1355"/>
      <c r="B44783" s="1355"/>
      <c r="C44783" s="1433"/>
      <c r="E44783" s="1433"/>
      <c r="K44783" s="1433"/>
      <c r="L44783" s="1334"/>
    </row>
    <row r="44784" spans="1:12" ht="24" customHeight="1">
      <c r="A44784" s="1355"/>
      <c r="B44784" s="1355"/>
      <c r="C44784" s="1433"/>
      <c r="E44784" s="1433"/>
      <c r="K44784" s="1433"/>
      <c r="L44784" s="1334"/>
    </row>
    <row r="44785" spans="1:12" ht="24" customHeight="1">
      <c r="A44785" s="1355"/>
      <c r="B44785" s="1355"/>
      <c r="C44785" s="1433"/>
      <c r="E44785" s="1433"/>
      <c r="K44785" s="1433"/>
      <c r="L44785" s="1334"/>
    </row>
    <row r="44786" spans="1:12" ht="24" customHeight="1">
      <c r="A44786" s="1355"/>
      <c r="B44786" s="1355"/>
      <c r="C44786" s="1433"/>
      <c r="E44786" s="1433"/>
      <c r="K44786" s="1433"/>
      <c r="L44786" s="1334"/>
    </row>
    <row r="44787" spans="1:12" ht="24" customHeight="1">
      <c r="A44787" s="1355"/>
      <c r="B44787" s="1355"/>
      <c r="C44787" s="1433"/>
      <c r="E44787" s="1433"/>
      <c r="K44787" s="1433"/>
      <c r="L44787" s="1334"/>
    </row>
    <row r="44788" spans="1:12" ht="24" customHeight="1">
      <c r="A44788" s="1355"/>
      <c r="B44788" s="1355"/>
      <c r="C44788" s="1433"/>
      <c r="E44788" s="1433"/>
      <c r="K44788" s="1433"/>
      <c r="L44788" s="1334"/>
    </row>
    <row r="44789" spans="1:12" ht="24" customHeight="1">
      <c r="A44789" s="1355"/>
      <c r="B44789" s="1355"/>
      <c r="C44789" s="1433"/>
      <c r="E44789" s="1433"/>
      <c r="K44789" s="1433"/>
      <c r="L44789" s="1334"/>
    </row>
    <row r="44790" spans="1:12" ht="24" customHeight="1">
      <c r="A44790" s="1355"/>
      <c r="B44790" s="1355"/>
      <c r="C44790" s="1433"/>
      <c r="E44790" s="1433"/>
      <c r="K44790" s="1433"/>
      <c r="L44790" s="1334"/>
    </row>
    <row r="44791" spans="1:12" ht="24" customHeight="1">
      <c r="A44791" s="1355"/>
      <c r="B44791" s="1355"/>
      <c r="C44791" s="1433"/>
      <c r="E44791" s="1433"/>
      <c r="K44791" s="1433"/>
      <c r="L44791" s="1334"/>
    </row>
    <row r="44792" spans="1:12" ht="24" customHeight="1">
      <c r="A44792" s="1355"/>
      <c r="B44792" s="1355"/>
      <c r="C44792" s="1433"/>
      <c r="E44792" s="1433"/>
      <c r="K44792" s="1433"/>
      <c r="L44792" s="1334"/>
    </row>
    <row r="44793" spans="1:12" ht="24" customHeight="1">
      <c r="A44793" s="1355"/>
      <c r="B44793" s="1355"/>
      <c r="C44793" s="1433"/>
      <c r="E44793" s="1433"/>
      <c r="K44793" s="1433"/>
      <c r="L44793" s="1334"/>
    </row>
    <row r="44794" spans="1:12" ht="24" customHeight="1">
      <c r="A44794" s="1355"/>
      <c r="B44794" s="1355"/>
      <c r="C44794" s="1433"/>
      <c r="E44794" s="1433"/>
      <c r="K44794" s="1433"/>
      <c r="L44794" s="1334"/>
    </row>
    <row r="44795" spans="1:12" ht="24" customHeight="1">
      <c r="A44795" s="1355"/>
      <c r="B44795" s="1355"/>
      <c r="C44795" s="1433"/>
      <c r="E44795" s="1433"/>
      <c r="K44795" s="1433"/>
      <c r="L44795" s="1334"/>
    </row>
    <row r="44796" spans="1:12" ht="24" customHeight="1">
      <c r="A44796" s="1355"/>
      <c r="B44796" s="1355"/>
      <c r="C44796" s="1433"/>
      <c r="E44796" s="1433"/>
      <c r="K44796" s="1433"/>
      <c r="L44796" s="1334"/>
    </row>
    <row r="44797" spans="1:12" ht="24" customHeight="1">
      <c r="A44797" s="1355"/>
      <c r="B44797" s="1355"/>
      <c r="C44797" s="1433"/>
      <c r="E44797" s="1433"/>
      <c r="K44797" s="1433"/>
      <c r="L44797" s="1334"/>
    </row>
    <row r="44798" spans="1:12" ht="24" customHeight="1">
      <c r="A44798" s="1355"/>
      <c r="B44798" s="1355"/>
      <c r="C44798" s="1433"/>
      <c r="E44798" s="1433"/>
      <c r="K44798" s="1433"/>
      <c r="L44798" s="1334"/>
    </row>
    <row r="44799" spans="1:12" ht="24" customHeight="1">
      <c r="A44799" s="1355"/>
      <c r="B44799" s="1355"/>
      <c r="C44799" s="1433"/>
      <c r="E44799" s="1433"/>
      <c r="K44799" s="1433"/>
      <c r="L44799" s="1334"/>
    </row>
    <row r="44800" spans="1:12" ht="24" customHeight="1">
      <c r="A44800" s="1355"/>
      <c r="B44800" s="1355"/>
      <c r="C44800" s="1433"/>
      <c r="E44800" s="1433"/>
      <c r="K44800" s="1433"/>
      <c r="L44800" s="1334"/>
    </row>
    <row r="44801" spans="1:12" ht="24" customHeight="1">
      <c r="A44801" s="1355"/>
      <c r="B44801" s="1355"/>
      <c r="C44801" s="1433"/>
      <c r="E44801" s="1433"/>
      <c r="K44801" s="1433"/>
      <c r="L44801" s="1334"/>
    </row>
    <row r="44802" spans="1:12" ht="24" customHeight="1">
      <c r="A44802" s="1355"/>
      <c r="B44802" s="1355"/>
      <c r="C44802" s="1433"/>
      <c r="E44802" s="1433"/>
      <c r="K44802" s="1433"/>
      <c r="L44802" s="1334"/>
    </row>
    <row r="44803" spans="1:12" ht="24" customHeight="1">
      <c r="A44803" s="1355"/>
      <c r="B44803" s="1355"/>
      <c r="C44803" s="1433"/>
      <c r="E44803" s="1433"/>
      <c r="K44803" s="1433"/>
      <c r="L44803" s="1334"/>
    </row>
    <row r="44804" spans="1:12" ht="24" customHeight="1">
      <c r="A44804" s="1355"/>
      <c r="B44804" s="1355"/>
      <c r="C44804" s="1433"/>
      <c r="E44804" s="1433"/>
      <c r="K44804" s="1433"/>
      <c r="L44804" s="1334"/>
    </row>
    <row r="44805" spans="1:12" ht="24" customHeight="1">
      <c r="A44805" s="1355"/>
      <c r="B44805" s="1355"/>
      <c r="C44805" s="1433"/>
      <c r="E44805" s="1433"/>
      <c r="K44805" s="1433"/>
      <c r="L44805" s="1334"/>
    </row>
    <row r="44806" spans="1:12" ht="24" customHeight="1">
      <c r="A44806" s="1355"/>
      <c r="B44806" s="1355"/>
      <c r="C44806" s="1433"/>
      <c r="E44806" s="1433"/>
      <c r="K44806" s="1433"/>
      <c r="L44806" s="1334"/>
    </row>
    <row r="44807" spans="1:12" ht="24" customHeight="1">
      <c r="A44807" s="1355"/>
      <c r="B44807" s="1355"/>
      <c r="C44807" s="1433"/>
      <c r="E44807" s="1433"/>
      <c r="K44807" s="1433"/>
      <c r="L44807" s="1334"/>
    </row>
    <row r="44808" spans="1:12" ht="24" customHeight="1">
      <c r="A44808" s="1355"/>
      <c r="B44808" s="1355"/>
      <c r="C44808" s="1433"/>
      <c r="E44808" s="1433"/>
      <c r="K44808" s="1433"/>
      <c r="L44808" s="1334"/>
    </row>
    <row r="44809" spans="1:12" ht="24" customHeight="1">
      <c r="A44809" s="1355"/>
      <c r="B44809" s="1355"/>
      <c r="C44809" s="1433"/>
      <c r="E44809" s="1433"/>
      <c r="K44809" s="1433"/>
      <c r="L44809" s="1334"/>
    </row>
    <row r="44810" spans="1:12" ht="24" customHeight="1">
      <c r="A44810" s="1355"/>
      <c r="B44810" s="1355"/>
      <c r="C44810" s="1433"/>
      <c r="E44810" s="1433"/>
      <c r="K44810" s="1433"/>
      <c r="L44810" s="1334"/>
    </row>
    <row r="44811" spans="1:12" ht="24" customHeight="1">
      <c r="A44811" s="1355"/>
      <c r="B44811" s="1355"/>
      <c r="C44811" s="1433"/>
      <c r="E44811" s="1433"/>
      <c r="K44811" s="1433"/>
      <c r="L44811" s="1334"/>
    </row>
    <row r="44812" spans="1:12" ht="24" customHeight="1">
      <c r="A44812" s="1355"/>
      <c r="B44812" s="1355"/>
      <c r="C44812" s="1433"/>
      <c r="E44812" s="1433"/>
      <c r="K44812" s="1433"/>
      <c r="L44812" s="1334"/>
    </row>
    <row r="44813" spans="1:12" ht="24" customHeight="1">
      <c r="A44813" s="1355"/>
      <c r="B44813" s="1355"/>
      <c r="C44813" s="1433"/>
      <c r="E44813" s="1433"/>
      <c r="K44813" s="1433"/>
      <c r="L44813" s="1334"/>
    </row>
    <row r="44814" spans="1:12" ht="24" customHeight="1">
      <c r="A44814" s="1355"/>
      <c r="B44814" s="1355"/>
      <c r="C44814" s="1433"/>
      <c r="E44814" s="1433"/>
      <c r="K44814" s="1433"/>
      <c r="L44814" s="1334"/>
    </row>
    <row r="44815" spans="1:12" ht="24" customHeight="1">
      <c r="A44815" s="1355"/>
      <c r="B44815" s="1355"/>
      <c r="C44815" s="1433"/>
      <c r="E44815" s="1433"/>
      <c r="K44815" s="1433"/>
      <c r="L44815" s="1334"/>
    </row>
    <row r="44816" spans="1:12" ht="24" customHeight="1">
      <c r="A44816" s="1355"/>
      <c r="B44816" s="1355"/>
      <c r="C44816" s="1433"/>
      <c r="E44816" s="1433"/>
      <c r="K44816" s="1433"/>
      <c r="L44816" s="1334"/>
    </row>
    <row r="44817" spans="1:12" ht="24" customHeight="1">
      <c r="A44817" s="1355"/>
      <c r="B44817" s="1355"/>
      <c r="C44817" s="1433"/>
      <c r="E44817" s="1433"/>
      <c r="K44817" s="1433"/>
      <c r="L44817" s="1334"/>
    </row>
    <row r="44818" spans="1:12" ht="24" customHeight="1">
      <c r="A44818" s="1355"/>
      <c r="B44818" s="1355"/>
      <c r="C44818" s="1433"/>
      <c r="E44818" s="1433"/>
      <c r="K44818" s="1433"/>
      <c r="L44818" s="1334"/>
    </row>
    <row r="44819" spans="1:12" ht="24" customHeight="1">
      <c r="A44819" s="1355"/>
      <c r="B44819" s="1355"/>
      <c r="C44819" s="1433"/>
      <c r="E44819" s="1433"/>
      <c r="K44819" s="1433"/>
      <c r="L44819" s="1334"/>
    </row>
    <row r="44820" spans="1:12" ht="24" customHeight="1">
      <c r="A44820" s="1355"/>
      <c r="B44820" s="1355"/>
      <c r="C44820" s="1433"/>
      <c r="E44820" s="1433"/>
      <c r="K44820" s="1433"/>
      <c r="L44820" s="1334"/>
    </row>
    <row r="44821" spans="1:12" ht="24" customHeight="1">
      <c r="A44821" s="1355"/>
      <c r="B44821" s="1355"/>
      <c r="C44821" s="1433"/>
      <c r="E44821" s="1433"/>
      <c r="K44821" s="1433"/>
      <c r="L44821" s="1334"/>
    </row>
    <row r="44822" spans="1:12" ht="24" customHeight="1">
      <c r="A44822" s="1355"/>
      <c r="B44822" s="1355"/>
      <c r="C44822" s="1433"/>
      <c r="E44822" s="1433"/>
      <c r="K44822" s="1433"/>
      <c r="L44822" s="1334"/>
    </row>
    <row r="44823" spans="1:12" ht="24" customHeight="1">
      <c r="A44823" s="1355"/>
      <c r="B44823" s="1355"/>
      <c r="C44823" s="1433"/>
      <c r="E44823" s="1433"/>
      <c r="K44823" s="1433"/>
      <c r="L44823" s="1334"/>
    </row>
    <row r="44824" spans="1:12" ht="24" customHeight="1">
      <c r="A44824" s="1355"/>
      <c r="B44824" s="1355"/>
      <c r="C44824" s="1433"/>
      <c r="E44824" s="1433"/>
      <c r="K44824" s="1433"/>
      <c r="L44824" s="1334"/>
    </row>
    <row r="44825" spans="1:12" ht="24" customHeight="1">
      <c r="A44825" s="1355"/>
      <c r="B44825" s="1355"/>
      <c r="C44825" s="1433"/>
      <c r="E44825" s="1433"/>
      <c r="K44825" s="1433"/>
      <c r="L44825" s="1334"/>
    </row>
    <row r="44826" spans="1:12" ht="24" customHeight="1">
      <c r="A44826" s="1355"/>
      <c r="B44826" s="1355"/>
      <c r="C44826" s="1433"/>
      <c r="E44826" s="1433"/>
      <c r="K44826" s="1433"/>
      <c r="L44826" s="1334"/>
    </row>
    <row r="44827" spans="1:12" ht="24" customHeight="1">
      <c r="A44827" s="1355"/>
      <c r="B44827" s="1355"/>
      <c r="C44827" s="1433"/>
      <c r="E44827" s="1433"/>
      <c r="K44827" s="1433"/>
      <c r="L44827" s="1334"/>
    </row>
    <row r="44828" spans="1:12" ht="24" customHeight="1">
      <c r="A44828" s="1355"/>
      <c r="B44828" s="1355"/>
      <c r="C44828" s="1433"/>
      <c r="E44828" s="1433"/>
      <c r="K44828" s="1433"/>
      <c r="L44828" s="1334"/>
    </row>
    <row r="44829" spans="1:12" ht="24" customHeight="1">
      <c r="A44829" s="1355"/>
      <c r="B44829" s="1355"/>
      <c r="C44829" s="1433"/>
      <c r="E44829" s="1433"/>
      <c r="K44829" s="1433"/>
      <c r="L44829" s="1334"/>
    </row>
    <row r="44830" spans="1:12" ht="24" customHeight="1">
      <c r="A44830" s="1355"/>
      <c r="B44830" s="1355"/>
      <c r="C44830" s="1433"/>
      <c r="E44830" s="1433"/>
      <c r="K44830" s="1433"/>
      <c r="L44830" s="1334"/>
    </row>
    <row r="44831" spans="1:12" ht="24" customHeight="1">
      <c r="A44831" s="1355"/>
      <c r="B44831" s="1355"/>
      <c r="C44831" s="1433"/>
      <c r="E44831" s="1433"/>
      <c r="K44831" s="1433"/>
      <c r="L44831" s="1334"/>
    </row>
    <row r="44832" spans="1:12" ht="24" customHeight="1">
      <c r="A44832" s="1355"/>
      <c r="B44832" s="1355"/>
      <c r="C44832" s="1433"/>
      <c r="E44832" s="1433"/>
      <c r="K44832" s="1433"/>
      <c r="L44832" s="1334"/>
    </row>
    <row r="44833" spans="1:12" ht="24" customHeight="1">
      <c r="A44833" s="1355"/>
      <c r="B44833" s="1355"/>
      <c r="C44833" s="1433"/>
      <c r="E44833" s="1433"/>
      <c r="K44833" s="1433"/>
      <c r="L44833" s="1334"/>
    </row>
    <row r="44834" spans="1:12" ht="24" customHeight="1">
      <c r="A44834" s="1355"/>
      <c r="B44834" s="1355"/>
      <c r="C44834" s="1433"/>
      <c r="E44834" s="1433"/>
      <c r="K44834" s="1433"/>
      <c r="L44834" s="1334"/>
    </row>
    <row r="44835" spans="1:12" ht="24" customHeight="1">
      <c r="A44835" s="1355"/>
      <c r="B44835" s="1355"/>
      <c r="C44835" s="1433"/>
      <c r="E44835" s="1433"/>
      <c r="K44835" s="1433"/>
      <c r="L44835" s="1334"/>
    </row>
    <row r="44836" spans="1:12" ht="24" customHeight="1">
      <c r="A44836" s="1355"/>
      <c r="B44836" s="1355"/>
      <c r="C44836" s="1433"/>
      <c r="E44836" s="1433"/>
      <c r="K44836" s="1433"/>
      <c r="L44836" s="1334"/>
    </row>
    <row r="44837" spans="1:12" ht="24" customHeight="1">
      <c r="A44837" s="1355"/>
      <c r="B44837" s="1355"/>
      <c r="C44837" s="1433"/>
      <c r="E44837" s="1433"/>
      <c r="K44837" s="1433"/>
      <c r="L44837" s="1334"/>
    </row>
    <row r="44838" spans="1:12" ht="24" customHeight="1">
      <c r="A44838" s="1355"/>
      <c r="B44838" s="1355"/>
      <c r="C44838" s="1433"/>
      <c r="E44838" s="1433"/>
      <c r="K44838" s="1433"/>
      <c r="L44838" s="1334"/>
    </row>
    <row r="44839" spans="1:12" ht="24" customHeight="1">
      <c r="A44839" s="1355"/>
      <c r="B44839" s="1355"/>
      <c r="C44839" s="1433"/>
      <c r="E44839" s="1433"/>
      <c r="K44839" s="1433"/>
      <c r="L44839" s="1334"/>
    </row>
    <row r="44840" spans="1:12" ht="24" customHeight="1">
      <c r="A44840" s="1355"/>
      <c r="B44840" s="1355"/>
      <c r="C44840" s="1433"/>
      <c r="E44840" s="1433"/>
      <c r="K44840" s="1433"/>
      <c r="L44840" s="1334"/>
    </row>
    <row r="44841" spans="1:12" ht="24" customHeight="1">
      <c r="A44841" s="1355"/>
      <c r="B44841" s="1355"/>
      <c r="C44841" s="1433"/>
      <c r="E44841" s="1433"/>
      <c r="K44841" s="1433"/>
      <c r="L44841" s="1334"/>
    </row>
    <row r="44842" spans="1:12" ht="24" customHeight="1">
      <c r="A44842" s="1355"/>
      <c r="B44842" s="1355"/>
      <c r="C44842" s="1433"/>
      <c r="E44842" s="1433"/>
      <c r="K44842" s="1433"/>
      <c r="L44842" s="1334"/>
    </row>
    <row r="44843" spans="1:12" ht="24" customHeight="1">
      <c r="A44843" s="1355"/>
      <c r="B44843" s="1355"/>
      <c r="C44843" s="1433"/>
      <c r="E44843" s="1433"/>
      <c r="K44843" s="1433"/>
      <c r="L44843" s="1334"/>
    </row>
    <row r="44844" spans="1:12" ht="24" customHeight="1">
      <c r="A44844" s="1355"/>
      <c r="B44844" s="1355"/>
      <c r="C44844" s="1433"/>
      <c r="E44844" s="1433"/>
      <c r="K44844" s="1433"/>
      <c r="L44844" s="1334"/>
    </row>
    <row r="44845" spans="1:12" ht="24" customHeight="1">
      <c r="A44845" s="1355"/>
      <c r="B44845" s="1355"/>
      <c r="C44845" s="1433"/>
      <c r="E44845" s="1433"/>
      <c r="K44845" s="1433"/>
      <c r="L44845" s="1334"/>
    </row>
    <row r="44846" spans="1:12" ht="24" customHeight="1">
      <c r="A44846" s="1355"/>
      <c r="B44846" s="1355"/>
      <c r="C44846" s="1433"/>
      <c r="E44846" s="1433"/>
      <c r="K44846" s="1433"/>
      <c r="L44846" s="1334"/>
    </row>
    <row r="44847" spans="1:12" ht="24" customHeight="1">
      <c r="A44847" s="1355"/>
      <c r="B44847" s="1355"/>
      <c r="C44847" s="1433"/>
      <c r="E44847" s="1433"/>
      <c r="K44847" s="1433"/>
      <c r="L44847" s="1334"/>
    </row>
    <row r="44848" spans="1:12" ht="24" customHeight="1">
      <c r="A44848" s="1355"/>
      <c r="B44848" s="1355"/>
      <c r="C44848" s="1433"/>
      <c r="E44848" s="1433"/>
      <c r="K44848" s="1433"/>
      <c r="L44848" s="1334"/>
    </row>
    <row r="44849" spans="1:12" ht="24" customHeight="1">
      <c r="A44849" s="1355"/>
      <c r="B44849" s="1355"/>
      <c r="C44849" s="1433"/>
      <c r="E44849" s="1433"/>
      <c r="K44849" s="1433"/>
      <c r="L44849" s="1334"/>
    </row>
    <row r="44850" spans="1:12" ht="24" customHeight="1">
      <c r="A44850" s="1355"/>
      <c r="B44850" s="1355"/>
      <c r="C44850" s="1433"/>
      <c r="E44850" s="1433"/>
      <c r="K44850" s="1433"/>
      <c r="L44850" s="1334"/>
    </row>
    <row r="44851" spans="1:12" ht="24" customHeight="1">
      <c r="A44851" s="1355"/>
      <c r="B44851" s="1355"/>
      <c r="C44851" s="1433"/>
      <c r="E44851" s="1433"/>
      <c r="K44851" s="1433"/>
      <c r="L44851" s="1334"/>
    </row>
    <row r="44852" spans="1:12" ht="24" customHeight="1">
      <c r="A44852" s="1355"/>
      <c r="B44852" s="1355"/>
      <c r="C44852" s="1433"/>
      <c r="E44852" s="1433"/>
      <c r="K44852" s="1433"/>
      <c r="L44852" s="1334"/>
    </row>
    <row r="44853" spans="1:12" ht="24" customHeight="1">
      <c r="A44853" s="1355"/>
      <c r="B44853" s="1355"/>
      <c r="C44853" s="1433"/>
      <c r="E44853" s="1433"/>
      <c r="K44853" s="1433"/>
      <c r="L44853" s="1334"/>
    </row>
    <row r="44854" spans="1:12" ht="24" customHeight="1">
      <c r="A44854" s="1355"/>
      <c r="B44854" s="1355"/>
      <c r="C44854" s="1433"/>
      <c r="E44854" s="1433"/>
      <c r="K44854" s="1433"/>
      <c r="L44854" s="1334"/>
    </row>
    <row r="44855" spans="1:12" ht="24" customHeight="1">
      <c r="A44855" s="1355"/>
      <c r="B44855" s="1355"/>
      <c r="C44855" s="1433"/>
      <c r="E44855" s="1433"/>
      <c r="K44855" s="1433"/>
      <c r="L44855" s="1334"/>
    </row>
    <row r="44856" spans="1:12" ht="24" customHeight="1">
      <c r="A44856" s="1355"/>
      <c r="B44856" s="1355"/>
      <c r="C44856" s="1433"/>
      <c r="E44856" s="1433"/>
      <c r="K44856" s="1433"/>
      <c r="L44856" s="1334"/>
    </row>
    <row r="44857" spans="1:12" ht="24" customHeight="1">
      <c r="A44857" s="1355"/>
      <c r="B44857" s="1355"/>
      <c r="C44857" s="1433"/>
      <c r="E44857" s="1433"/>
      <c r="K44857" s="1433"/>
      <c r="L44857" s="1334"/>
    </row>
    <row r="44858" spans="1:12" ht="24" customHeight="1">
      <c r="A44858" s="1355"/>
      <c r="B44858" s="1355"/>
      <c r="C44858" s="1433"/>
      <c r="E44858" s="1433"/>
      <c r="K44858" s="1433"/>
      <c r="L44858" s="1334"/>
    </row>
    <row r="44859" spans="1:12" ht="24" customHeight="1">
      <c r="A44859" s="1355"/>
      <c r="B44859" s="1355"/>
      <c r="C44859" s="1433"/>
      <c r="E44859" s="1433"/>
      <c r="K44859" s="1433"/>
      <c r="L44859" s="1334"/>
    </row>
    <row r="44860" spans="1:12" ht="24" customHeight="1">
      <c r="A44860" s="1355"/>
      <c r="B44860" s="1355"/>
      <c r="C44860" s="1433"/>
      <c r="E44860" s="1433"/>
      <c r="K44860" s="1433"/>
      <c r="L44860" s="1334"/>
    </row>
    <row r="44861" spans="1:12" ht="24" customHeight="1">
      <c r="A44861" s="1355"/>
      <c r="B44861" s="1355"/>
      <c r="C44861" s="1433"/>
      <c r="E44861" s="1433"/>
      <c r="K44861" s="1433"/>
      <c r="L44861" s="1334"/>
    </row>
    <row r="44862" spans="1:12" ht="24" customHeight="1">
      <c r="A44862" s="1355"/>
      <c r="B44862" s="1355"/>
      <c r="C44862" s="1433"/>
      <c r="E44862" s="1433"/>
      <c r="K44862" s="1433"/>
      <c r="L44862" s="1334"/>
    </row>
    <row r="44863" spans="1:12" ht="24" customHeight="1">
      <c r="A44863" s="1355"/>
      <c r="B44863" s="1355"/>
      <c r="C44863" s="1433"/>
      <c r="E44863" s="1433"/>
      <c r="K44863" s="1433"/>
      <c r="L44863" s="1334"/>
    </row>
    <row r="44864" spans="1:12" ht="24" customHeight="1">
      <c r="A44864" s="1355"/>
      <c r="B44864" s="1355"/>
      <c r="C44864" s="1433"/>
      <c r="E44864" s="1433"/>
      <c r="K44864" s="1433"/>
      <c r="L44864" s="1334"/>
    </row>
    <row r="44865" spans="1:12" ht="24" customHeight="1">
      <c r="A44865" s="1355"/>
      <c r="B44865" s="1355"/>
      <c r="C44865" s="1433"/>
      <c r="E44865" s="1433"/>
      <c r="K44865" s="1433"/>
      <c r="L44865" s="1334"/>
    </row>
    <row r="44866" spans="1:12" ht="24" customHeight="1">
      <c r="A44866" s="1355"/>
      <c r="B44866" s="1355"/>
      <c r="C44866" s="1433"/>
      <c r="E44866" s="1433"/>
      <c r="K44866" s="1433"/>
      <c r="L44866" s="1334"/>
    </row>
    <row r="44867" spans="1:12" ht="24" customHeight="1">
      <c r="A44867" s="1355"/>
      <c r="B44867" s="1355"/>
      <c r="C44867" s="1433"/>
      <c r="E44867" s="1433"/>
      <c r="K44867" s="1433"/>
      <c r="L44867" s="1334"/>
    </row>
    <row r="44868" spans="1:12" ht="24" customHeight="1">
      <c r="A44868" s="1355"/>
      <c r="B44868" s="1355"/>
      <c r="C44868" s="1433"/>
      <c r="E44868" s="1433"/>
      <c r="K44868" s="1433"/>
      <c r="L44868" s="1334"/>
    </row>
    <row r="44869" spans="1:12" ht="24" customHeight="1">
      <c r="A44869" s="1355"/>
      <c r="B44869" s="1355"/>
      <c r="C44869" s="1433"/>
      <c r="E44869" s="1433"/>
      <c r="K44869" s="1433"/>
      <c r="L44869" s="1334"/>
    </row>
    <row r="44870" spans="1:12" ht="24" customHeight="1">
      <c r="A44870" s="1355"/>
      <c r="B44870" s="1355"/>
      <c r="C44870" s="1433"/>
      <c r="E44870" s="1433"/>
      <c r="K44870" s="1433"/>
      <c r="L44870" s="1334"/>
    </row>
    <row r="44871" spans="1:12" ht="24" customHeight="1">
      <c r="A44871" s="1355"/>
      <c r="B44871" s="1355"/>
      <c r="C44871" s="1433"/>
      <c r="E44871" s="1433"/>
      <c r="K44871" s="1433"/>
      <c r="L44871" s="1334"/>
    </row>
    <row r="44872" spans="1:12" ht="24" customHeight="1">
      <c r="A44872" s="1355"/>
      <c r="B44872" s="1355"/>
      <c r="C44872" s="1433"/>
      <c r="E44872" s="1433"/>
      <c r="K44872" s="1433"/>
      <c r="L44872" s="1334"/>
    </row>
    <row r="44873" spans="1:12" ht="24" customHeight="1">
      <c r="A44873" s="1355"/>
      <c r="B44873" s="1355"/>
      <c r="C44873" s="1433"/>
      <c r="E44873" s="1433"/>
      <c r="K44873" s="1433"/>
      <c r="L44873" s="1334"/>
    </row>
    <row r="44874" spans="1:12" ht="24" customHeight="1">
      <c r="A44874" s="1355"/>
      <c r="B44874" s="1355"/>
      <c r="C44874" s="1433"/>
      <c r="E44874" s="1433"/>
      <c r="K44874" s="1433"/>
      <c r="L44874" s="1334"/>
    </row>
    <row r="44875" spans="1:12" ht="24" customHeight="1">
      <c r="A44875" s="1355"/>
      <c r="B44875" s="1355"/>
      <c r="C44875" s="1433"/>
      <c r="E44875" s="1433"/>
      <c r="K44875" s="1433"/>
      <c r="L44875" s="1334"/>
    </row>
    <row r="44876" spans="1:12" ht="24" customHeight="1">
      <c r="A44876" s="1355"/>
      <c r="B44876" s="1355"/>
      <c r="C44876" s="1433"/>
      <c r="E44876" s="1433"/>
      <c r="K44876" s="1433"/>
      <c r="L44876" s="1334"/>
    </row>
    <row r="44877" spans="1:12" ht="24" customHeight="1">
      <c r="A44877" s="1355"/>
      <c r="B44877" s="1355"/>
      <c r="C44877" s="1433"/>
      <c r="E44877" s="1433"/>
      <c r="K44877" s="1433"/>
      <c r="L44877" s="1334"/>
    </row>
    <row r="44878" spans="1:12" ht="24" customHeight="1">
      <c r="A44878" s="1355"/>
      <c r="B44878" s="1355"/>
      <c r="C44878" s="1433"/>
      <c r="E44878" s="1433"/>
      <c r="K44878" s="1433"/>
      <c r="L44878" s="1334"/>
    </row>
    <row r="44879" spans="1:12" ht="24" customHeight="1">
      <c r="A44879" s="1355"/>
      <c r="B44879" s="1355"/>
      <c r="C44879" s="1433"/>
      <c r="E44879" s="1433"/>
      <c r="K44879" s="1433"/>
      <c r="L44879" s="1334"/>
    </row>
    <row r="44880" spans="1:12" ht="24" customHeight="1">
      <c r="A44880" s="1355"/>
      <c r="B44880" s="1355"/>
      <c r="C44880" s="1433"/>
      <c r="E44880" s="1433"/>
      <c r="K44880" s="1433"/>
      <c r="L44880" s="1334"/>
    </row>
    <row r="44881" spans="1:12" ht="24" customHeight="1">
      <c r="A44881" s="1355"/>
      <c r="B44881" s="1355"/>
      <c r="C44881" s="1433"/>
      <c r="E44881" s="1433"/>
      <c r="K44881" s="1433"/>
      <c r="L44881" s="1334"/>
    </row>
    <row r="44882" spans="1:12" ht="24" customHeight="1">
      <c r="A44882" s="1355"/>
      <c r="B44882" s="1355"/>
      <c r="C44882" s="1433"/>
      <c r="E44882" s="1433"/>
      <c r="K44882" s="1433"/>
      <c r="L44882" s="1334"/>
    </row>
    <row r="44883" spans="1:12" ht="24" customHeight="1">
      <c r="A44883" s="1355"/>
      <c r="B44883" s="1355"/>
      <c r="C44883" s="1433"/>
      <c r="E44883" s="1433"/>
      <c r="K44883" s="1433"/>
      <c r="L44883" s="1334"/>
    </row>
    <row r="44884" spans="1:12" ht="24" customHeight="1">
      <c r="A44884" s="1355"/>
      <c r="B44884" s="1355"/>
      <c r="C44884" s="1433"/>
      <c r="E44884" s="1433"/>
      <c r="K44884" s="1433"/>
      <c r="L44884" s="1334"/>
    </row>
    <row r="44885" spans="1:12" ht="24" customHeight="1">
      <c r="A44885" s="1355"/>
      <c r="B44885" s="1355"/>
      <c r="C44885" s="1433"/>
      <c r="E44885" s="1433"/>
      <c r="K44885" s="1433"/>
      <c r="L44885" s="1334"/>
    </row>
    <row r="44886" spans="1:12" ht="24" customHeight="1">
      <c r="A44886" s="1355"/>
      <c r="B44886" s="1355"/>
      <c r="C44886" s="1433"/>
      <c r="E44886" s="1433"/>
      <c r="K44886" s="1433"/>
      <c r="L44886" s="1334"/>
    </row>
    <row r="44887" spans="1:12" ht="24" customHeight="1">
      <c r="A44887" s="1355"/>
      <c r="B44887" s="1355"/>
      <c r="C44887" s="1433"/>
      <c r="E44887" s="1433"/>
      <c r="K44887" s="1433"/>
      <c r="L44887" s="1334"/>
    </row>
    <row r="44888" spans="1:12" ht="24" customHeight="1">
      <c r="A44888" s="1355"/>
      <c r="B44888" s="1355"/>
      <c r="C44888" s="1433"/>
      <c r="E44888" s="1433"/>
      <c r="K44888" s="1433"/>
      <c r="L44888" s="1334"/>
    </row>
    <row r="44889" spans="1:12" ht="24" customHeight="1">
      <c r="A44889" s="1355"/>
      <c r="B44889" s="1355"/>
      <c r="C44889" s="1433"/>
      <c r="E44889" s="1433"/>
      <c r="K44889" s="1433"/>
      <c r="L44889" s="1334"/>
    </row>
    <row r="44890" spans="1:12" ht="24" customHeight="1">
      <c r="A44890" s="1355"/>
      <c r="B44890" s="1355"/>
      <c r="C44890" s="1433"/>
      <c r="E44890" s="1433"/>
      <c r="K44890" s="1433"/>
      <c r="L44890" s="1334"/>
    </row>
    <row r="44891" spans="1:12" ht="24" customHeight="1">
      <c r="A44891" s="1355"/>
      <c r="B44891" s="1355"/>
      <c r="C44891" s="1433"/>
      <c r="E44891" s="1433"/>
      <c r="K44891" s="1433"/>
      <c r="L44891" s="1334"/>
    </row>
    <row r="44892" spans="1:12" ht="24" customHeight="1">
      <c r="A44892" s="1355"/>
      <c r="B44892" s="1355"/>
      <c r="C44892" s="1433"/>
      <c r="E44892" s="1433"/>
      <c r="K44892" s="1433"/>
      <c r="L44892" s="1334"/>
    </row>
    <row r="44893" spans="1:12" ht="24" customHeight="1">
      <c r="A44893" s="1355"/>
      <c r="B44893" s="1355"/>
      <c r="C44893" s="1433"/>
      <c r="E44893" s="1433"/>
      <c r="K44893" s="1433"/>
      <c r="L44893" s="1334"/>
    </row>
    <row r="44894" spans="1:12" ht="24" customHeight="1">
      <c r="A44894" s="1355"/>
      <c r="B44894" s="1355"/>
      <c r="C44894" s="1433"/>
      <c r="E44894" s="1433"/>
      <c r="K44894" s="1433"/>
      <c r="L44894" s="1334"/>
    </row>
    <row r="44895" spans="1:12" ht="24" customHeight="1">
      <c r="A44895" s="1355"/>
      <c r="B44895" s="1355"/>
      <c r="C44895" s="1433"/>
      <c r="E44895" s="1433"/>
      <c r="K44895" s="1433"/>
      <c r="L44895" s="1334"/>
    </row>
    <row r="44896" spans="1:12" ht="24" customHeight="1">
      <c r="A44896" s="1355"/>
      <c r="B44896" s="1355"/>
      <c r="C44896" s="1433"/>
      <c r="E44896" s="1433"/>
      <c r="K44896" s="1433"/>
      <c r="L44896" s="1334"/>
    </row>
    <row r="44897" spans="1:12" ht="24" customHeight="1">
      <c r="A44897" s="1355"/>
      <c r="B44897" s="1355"/>
      <c r="C44897" s="1433"/>
      <c r="E44897" s="1433"/>
      <c r="K44897" s="1433"/>
      <c r="L44897" s="1334"/>
    </row>
    <row r="44898" spans="1:12" ht="24" customHeight="1">
      <c r="A44898" s="1355"/>
      <c r="B44898" s="1355"/>
      <c r="C44898" s="1433"/>
      <c r="E44898" s="1433"/>
      <c r="K44898" s="1433"/>
      <c r="L44898" s="1334"/>
    </row>
    <row r="44899" spans="1:12" ht="24" customHeight="1">
      <c r="A44899" s="1355"/>
      <c r="B44899" s="1355"/>
      <c r="C44899" s="1433"/>
      <c r="E44899" s="1433"/>
      <c r="K44899" s="1433"/>
      <c r="L44899" s="1334"/>
    </row>
    <row r="44900" spans="1:12" ht="24" customHeight="1">
      <c r="A44900" s="1355"/>
      <c r="B44900" s="1355"/>
      <c r="C44900" s="1433"/>
      <c r="E44900" s="1433"/>
      <c r="K44900" s="1433"/>
      <c r="L44900" s="1334"/>
    </row>
    <row r="44901" spans="1:12" ht="24" customHeight="1">
      <c r="A44901" s="1355"/>
      <c r="B44901" s="1355"/>
      <c r="C44901" s="1433"/>
      <c r="E44901" s="1433"/>
      <c r="K44901" s="1433"/>
      <c r="L44901" s="1334"/>
    </row>
    <row r="44902" spans="1:12" ht="24" customHeight="1">
      <c r="A44902" s="1355"/>
      <c r="B44902" s="1355"/>
      <c r="C44902" s="1433"/>
      <c r="E44902" s="1433"/>
      <c r="K44902" s="1433"/>
      <c r="L44902" s="1334"/>
    </row>
    <row r="44903" spans="1:12" ht="24" customHeight="1">
      <c r="A44903" s="1355"/>
      <c r="B44903" s="1355"/>
      <c r="C44903" s="1433"/>
      <c r="E44903" s="1433"/>
      <c r="K44903" s="1433"/>
      <c r="L44903" s="1334"/>
    </row>
    <row r="44904" spans="1:12" ht="24" customHeight="1">
      <c r="A44904" s="1355"/>
      <c r="B44904" s="1355"/>
      <c r="C44904" s="1433"/>
      <c r="E44904" s="1433"/>
      <c r="K44904" s="1433"/>
      <c r="L44904" s="1334"/>
    </row>
    <row r="44905" spans="1:12" ht="24" customHeight="1">
      <c r="A44905" s="1355"/>
      <c r="B44905" s="1355"/>
      <c r="C44905" s="1433"/>
      <c r="E44905" s="1433"/>
      <c r="K44905" s="1433"/>
      <c r="L44905" s="1334"/>
    </row>
    <row r="44906" spans="1:12" ht="24" customHeight="1">
      <c r="A44906" s="1355"/>
      <c r="B44906" s="1355"/>
      <c r="C44906" s="1433"/>
      <c r="E44906" s="1433"/>
      <c r="K44906" s="1433"/>
      <c r="L44906" s="1334"/>
    </row>
    <row r="44907" spans="1:12" ht="24" customHeight="1">
      <c r="A44907" s="1355"/>
      <c r="B44907" s="1355"/>
      <c r="C44907" s="1433"/>
      <c r="E44907" s="1433"/>
      <c r="K44907" s="1433"/>
      <c r="L44907" s="1334"/>
    </row>
    <row r="44908" spans="1:12" ht="24" customHeight="1">
      <c r="A44908" s="1355"/>
      <c r="B44908" s="1355"/>
      <c r="C44908" s="1433"/>
      <c r="E44908" s="1433"/>
      <c r="K44908" s="1433"/>
      <c r="L44908" s="1334"/>
    </row>
    <row r="44909" spans="1:12" ht="24" customHeight="1">
      <c r="A44909" s="1355"/>
      <c r="B44909" s="1355"/>
      <c r="C44909" s="1433"/>
      <c r="E44909" s="1433"/>
      <c r="K44909" s="1433"/>
      <c r="L44909" s="1334"/>
    </row>
    <row r="44910" spans="1:12" ht="24" customHeight="1">
      <c r="A44910" s="1355"/>
      <c r="B44910" s="1355"/>
      <c r="C44910" s="1433"/>
      <c r="E44910" s="1433"/>
      <c r="K44910" s="1433"/>
      <c r="L44910" s="1334"/>
    </row>
    <row r="44911" spans="1:12" ht="24" customHeight="1">
      <c r="A44911" s="1355"/>
      <c r="B44911" s="1355"/>
      <c r="C44911" s="1433"/>
      <c r="E44911" s="1433"/>
      <c r="K44911" s="1433"/>
      <c r="L44911" s="1334"/>
    </row>
    <row r="44912" spans="1:12" ht="24" customHeight="1">
      <c r="A44912" s="1355"/>
      <c r="B44912" s="1355"/>
      <c r="C44912" s="1433"/>
      <c r="E44912" s="1433"/>
      <c r="K44912" s="1433"/>
      <c r="L44912" s="1334"/>
    </row>
    <row r="44913" spans="1:12" ht="24" customHeight="1">
      <c r="A44913" s="1355"/>
      <c r="B44913" s="1355"/>
      <c r="C44913" s="1433"/>
      <c r="E44913" s="1433"/>
      <c r="K44913" s="1433"/>
      <c r="L44913" s="1334"/>
    </row>
    <row r="44914" spans="1:12" ht="24" customHeight="1">
      <c r="A44914" s="1355"/>
      <c r="B44914" s="1355"/>
      <c r="C44914" s="1433"/>
      <c r="E44914" s="1433"/>
      <c r="K44914" s="1433"/>
      <c r="L44914" s="1334"/>
    </row>
    <row r="44915" spans="1:12" ht="24" customHeight="1">
      <c r="A44915" s="1355"/>
      <c r="B44915" s="1355"/>
      <c r="C44915" s="1433"/>
      <c r="E44915" s="1433"/>
      <c r="K44915" s="1433"/>
      <c r="L44915" s="1334"/>
    </row>
    <row r="44916" spans="1:12" ht="24" customHeight="1">
      <c r="A44916" s="1355"/>
      <c r="B44916" s="1355"/>
      <c r="C44916" s="1433"/>
      <c r="E44916" s="1433"/>
      <c r="K44916" s="1433"/>
      <c r="L44916" s="1334"/>
    </row>
    <row r="44917" spans="1:12" ht="24" customHeight="1">
      <c r="A44917" s="1355"/>
      <c r="B44917" s="1355"/>
      <c r="C44917" s="1433"/>
      <c r="E44917" s="1433"/>
      <c r="K44917" s="1433"/>
      <c r="L44917" s="1334"/>
    </row>
    <row r="44918" spans="1:12" ht="24" customHeight="1">
      <c r="A44918" s="1355"/>
      <c r="B44918" s="1355"/>
      <c r="C44918" s="1433"/>
      <c r="E44918" s="1433"/>
      <c r="K44918" s="1433"/>
      <c r="L44918" s="1334"/>
    </row>
    <row r="44919" spans="1:12" ht="24" customHeight="1">
      <c r="A44919" s="1355"/>
      <c r="B44919" s="1355"/>
      <c r="C44919" s="1433"/>
      <c r="E44919" s="1433"/>
      <c r="K44919" s="1433"/>
      <c r="L44919" s="1334"/>
    </row>
    <row r="44920" spans="1:12" ht="24" customHeight="1">
      <c r="A44920" s="1355"/>
      <c r="B44920" s="1355"/>
      <c r="C44920" s="1433"/>
      <c r="E44920" s="1433"/>
      <c r="K44920" s="1433"/>
      <c r="L44920" s="1334"/>
    </row>
    <row r="44921" spans="1:12" ht="24" customHeight="1">
      <c r="A44921" s="1355"/>
      <c r="B44921" s="1355"/>
      <c r="C44921" s="1433"/>
      <c r="E44921" s="1433"/>
      <c r="K44921" s="1433"/>
      <c r="L44921" s="1334"/>
    </row>
    <row r="44922" spans="1:12" ht="24" customHeight="1">
      <c r="A44922" s="1355"/>
      <c r="B44922" s="1355"/>
      <c r="C44922" s="1433"/>
      <c r="E44922" s="1433"/>
      <c r="K44922" s="1433"/>
      <c r="L44922" s="1334"/>
    </row>
    <row r="44923" spans="1:12" ht="24" customHeight="1">
      <c r="A44923" s="1355"/>
      <c r="B44923" s="1355"/>
      <c r="C44923" s="1433"/>
      <c r="E44923" s="1433"/>
      <c r="K44923" s="1433"/>
      <c r="L44923" s="1334"/>
    </row>
    <row r="44924" spans="1:12" ht="24" customHeight="1">
      <c r="A44924" s="1355"/>
      <c r="B44924" s="1355"/>
      <c r="C44924" s="1433"/>
      <c r="E44924" s="1433"/>
      <c r="K44924" s="1433"/>
      <c r="L44924" s="1334"/>
    </row>
    <row r="44925" spans="1:12" ht="24" customHeight="1">
      <c r="A44925" s="1355"/>
      <c r="B44925" s="1355"/>
      <c r="C44925" s="1433"/>
      <c r="E44925" s="1433"/>
      <c r="K44925" s="1433"/>
      <c r="L44925" s="1334"/>
    </row>
    <row r="44926" spans="1:12" ht="24" customHeight="1">
      <c r="A44926" s="1355"/>
      <c r="B44926" s="1355"/>
      <c r="C44926" s="1433"/>
      <c r="E44926" s="1433"/>
      <c r="K44926" s="1433"/>
      <c r="L44926" s="1334"/>
    </row>
    <row r="44927" spans="1:12" ht="24" customHeight="1">
      <c r="A44927" s="1355"/>
      <c r="B44927" s="1355"/>
      <c r="C44927" s="1433"/>
      <c r="E44927" s="1433"/>
      <c r="K44927" s="1433"/>
      <c r="L44927" s="1334"/>
    </row>
    <row r="44928" spans="1:12" ht="24" customHeight="1">
      <c r="A44928" s="1355"/>
      <c r="B44928" s="1355"/>
      <c r="C44928" s="1433"/>
      <c r="E44928" s="1433"/>
      <c r="K44928" s="1433"/>
      <c r="L44928" s="1334"/>
    </row>
    <row r="44929" spans="1:12" ht="24" customHeight="1">
      <c r="A44929" s="1355"/>
      <c r="B44929" s="1355"/>
      <c r="C44929" s="1433"/>
      <c r="E44929" s="1433"/>
      <c r="K44929" s="1433"/>
      <c r="L44929" s="1334"/>
    </row>
    <row r="44930" spans="1:12" ht="24" customHeight="1">
      <c r="A44930" s="1355"/>
      <c r="B44930" s="1355"/>
      <c r="C44930" s="1433"/>
      <c r="E44930" s="1433"/>
      <c r="K44930" s="1433"/>
      <c r="L44930" s="1334"/>
    </row>
    <row r="44931" spans="1:12" ht="24" customHeight="1">
      <c r="A44931" s="1355"/>
      <c r="B44931" s="1355"/>
      <c r="C44931" s="1433"/>
      <c r="E44931" s="1433"/>
      <c r="K44931" s="1433"/>
      <c r="L44931" s="1334"/>
    </row>
    <row r="44932" spans="1:12" ht="24" customHeight="1">
      <c r="A44932" s="1355"/>
      <c r="B44932" s="1355"/>
      <c r="C44932" s="1433"/>
      <c r="E44932" s="1433"/>
      <c r="K44932" s="1433"/>
      <c r="L44932" s="1334"/>
    </row>
    <row r="44933" spans="1:12" ht="24" customHeight="1">
      <c r="A44933" s="1355"/>
      <c r="B44933" s="1355"/>
      <c r="C44933" s="1433"/>
      <c r="E44933" s="1433"/>
      <c r="K44933" s="1433"/>
      <c r="L44933" s="1334"/>
    </row>
    <row r="44934" spans="1:12" ht="24" customHeight="1">
      <c r="A44934" s="1355"/>
      <c r="B44934" s="1355"/>
      <c r="C44934" s="1433"/>
      <c r="E44934" s="1433"/>
      <c r="K44934" s="1433"/>
      <c r="L44934" s="1334"/>
    </row>
    <row r="44935" spans="1:12" ht="24" customHeight="1">
      <c r="A44935" s="1355"/>
      <c r="B44935" s="1355"/>
      <c r="C44935" s="1433"/>
      <c r="E44935" s="1433"/>
      <c r="K44935" s="1433"/>
      <c r="L44935" s="1334"/>
    </row>
    <row r="44936" spans="1:12" ht="24" customHeight="1">
      <c r="A44936" s="1355"/>
      <c r="B44936" s="1355"/>
      <c r="C44936" s="1433"/>
      <c r="E44936" s="1433"/>
      <c r="K44936" s="1433"/>
      <c r="L44936" s="1334"/>
    </row>
    <row r="44937" spans="1:12" ht="24" customHeight="1">
      <c r="A44937" s="1355"/>
      <c r="B44937" s="1355"/>
      <c r="C44937" s="1433"/>
      <c r="E44937" s="1433"/>
      <c r="K44937" s="1433"/>
      <c r="L44937" s="1334"/>
    </row>
    <row r="44938" spans="1:12" ht="24" customHeight="1">
      <c r="A44938" s="1355"/>
      <c r="B44938" s="1355"/>
      <c r="C44938" s="1433"/>
      <c r="E44938" s="1433"/>
      <c r="K44938" s="1433"/>
      <c r="L44938" s="1334"/>
    </row>
    <row r="44939" spans="1:12" ht="24" customHeight="1">
      <c r="A44939" s="1355"/>
      <c r="B44939" s="1355"/>
      <c r="C44939" s="1433"/>
      <c r="E44939" s="1433"/>
      <c r="K44939" s="1433"/>
      <c r="L44939" s="1334"/>
    </row>
    <row r="44940" spans="1:12" ht="24" customHeight="1">
      <c r="A44940" s="1355"/>
      <c r="B44940" s="1355"/>
      <c r="C44940" s="1433"/>
      <c r="E44940" s="1433"/>
      <c r="K44940" s="1433"/>
      <c r="L44940" s="1334"/>
    </row>
    <row r="44941" spans="1:12" ht="24" customHeight="1">
      <c r="A44941" s="1355"/>
      <c r="B44941" s="1355"/>
      <c r="C44941" s="1433"/>
      <c r="E44941" s="1433"/>
      <c r="K44941" s="1433"/>
      <c r="L44941" s="1334"/>
    </row>
    <row r="44942" spans="1:12" ht="24" customHeight="1">
      <c r="A44942" s="1355"/>
      <c r="B44942" s="1355"/>
      <c r="C44942" s="1433"/>
      <c r="E44942" s="1433"/>
      <c r="K44942" s="1433"/>
      <c r="L44942" s="1334"/>
    </row>
    <row r="44943" spans="1:12" ht="24" customHeight="1">
      <c r="A44943" s="1355"/>
      <c r="B44943" s="1355"/>
      <c r="C44943" s="1433"/>
      <c r="E44943" s="1433"/>
      <c r="K44943" s="1433"/>
      <c r="L44943" s="1334"/>
    </row>
    <row r="44944" spans="1:12" ht="24" customHeight="1">
      <c r="A44944" s="1355"/>
      <c r="B44944" s="1355"/>
      <c r="C44944" s="1433"/>
      <c r="E44944" s="1433"/>
      <c r="K44944" s="1433"/>
      <c r="L44944" s="1334"/>
    </row>
    <row r="44945" spans="1:12" ht="24" customHeight="1">
      <c r="A44945" s="1355"/>
      <c r="B44945" s="1355"/>
      <c r="C44945" s="1433"/>
      <c r="E44945" s="1433"/>
      <c r="K44945" s="1433"/>
      <c r="L44945" s="1334"/>
    </row>
    <row r="44946" spans="1:12" ht="24" customHeight="1">
      <c r="A44946" s="1355"/>
      <c r="B44946" s="1355"/>
      <c r="C44946" s="1433"/>
      <c r="E44946" s="1433"/>
      <c r="K44946" s="1433"/>
      <c r="L44946" s="1334"/>
    </row>
    <row r="44947" spans="1:12" ht="24" customHeight="1">
      <c r="A44947" s="1355"/>
      <c r="B44947" s="1355"/>
      <c r="C44947" s="1433"/>
      <c r="E44947" s="1433"/>
      <c r="K44947" s="1433"/>
      <c r="L44947" s="1334"/>
    </row>
    <row r="44948" spans="1:12" ht="24" customHeight="1">
      <c r="A44948" s="1355"/>
      <c r="B44948" s="1355"/>
      <c r="C44948" s="1433"/>
      <c r="E44948" s="1433"/>
      <c r="K44948" s="1433"/>
      <c r="L44948" s="1334"/>
    </row>
    <row r="44949" spans="1:12" ht="24" customHeight="1">
      <c r="A44949" s="1355"/>
      <c r="B44949" s="1355"/>
      <c r="C44949" s="1433"/>
      <c r="E44949" s="1433"/>
      <c r="K44949" s="1433"/>
      <c r="L44949" s="1334"/>
    </row>
    <row r="44950" spans="1:12" ht="24" customHeight="1">
      <c r="A44950" s="1355"/>
      <c r="B44950" s="1355"/>
      <c r="C44950" s="1433"/>
      <c r="E44950" s="1433"/>
      <c r="K44950" s="1433"/>
      <c r="L44950" s="1334"/>
    </row>
    <row r="44951" spans="1:12" ht="24" customHeight="1">
      <c r="A44951" s="1355"/>
      <c r="B44951" s="1355"/>
      <c r="C44951" s="1433"/>
      <c r="E44951" s="1433"/>
      <c r="K44951" s="1433"/>
      <c r="L44951" s="1334"/>
    </row>
    <row r="44952" spans="1:12" ht="24" customHeight="1">
      <c r="A44952" s="1355"/>
      <c r="B44952" s="1355"/>
      <c r="C44952" s="1433"/>
      <c r="E44952" s="1433"/>
      <c r="K44952" s="1433"/>
      <c r="L44952" s="1334"/>
    </row>
    <row r="44953" spans="1:12" ht="24" customHeight="1">
      <c r="A44953" s="1355"/>
      <c r="B44953" s="1355"/>
      <c r="C44953" s="1433"/>
      <c r="E44953" s="1433"/>
      <c r="K44953" s="1433"/>
      <c r="L44953" s="1334"/>
    </row>
    <row r="44954" spans="1:12" ht="24" customHeight="1">
      <c r="A44954" s="1355"/>
      <c r="B44954" s="1355"/>
      <c r="C44954" s="1433"/>
      <c r="E44954" s="1433"/>
      <c r="K44954" s="1433"/>
      <c r="L44954" s="1334"/>
    </row>
    <row r="44955" spans="1:12" ht="24" customHeight="1">
      <c r="A44955" s="1355"/>
      <c r="B44955" s="1355"/>
      <c r="C44955" s="1433"/>
      <c r="E44955" s="1433"/>
      <c r="K44955" s="1433"/>
      <c r="L44955" s="1334"/>
    </row>
    <row r="44956" spans="1:12" ht="24" customHeight="1">
      <c r="A44956" s="1355"/>
      <c r="B44956" s="1355"/>
      <c r="C44956" s="1433"/>
      <c r="E44956" s="1433"/>
      <c r="K44956" s="1433"/>
      <c r="L44956" s="1334"/>
    </row>
    <row r="44957" spans="1:12" ht="24" customHeight="1">
      <c r="A44957" s="1355"/>
      <c r="B44957" s="1355"/>
      <c r="C44957" s="1433"/>
      <c r="E44957" s="1433"/>
      <c r="K44957" s="1433"/>
      <c r="L44957" s="1334"/>
    </row>
    <row r="44958" spans="1:12" ht="24" customHeight="1">
      <c r="A44958" s="1355"/>
      <c r="B44958" s="1355"/>
      <c r="C44958" s="1433"/>
      <c r="E44958" s="1433"/>
      <c r="K44958" s="1433"/>
      <c r="L44958" s="1334"/>
    </row>
    <row r="44959" spans="1:12" ht="24" customHeight="1">
      <c r="A44959" s="1355"/>
      <c r="B44959" s="1355"/>
      <c r="C44959" s="1433"/>
      <c r="E44959" s="1433"/>
      <c r="K44959" s="1433"/>
      <c r="L44959" s="1334"/>
    </row>
    <row r="44960" spans="1:12" ht="24" customHeight="1">
      <c r="A44960" s="1355"/>
      <c r="B44960" s="1355"/>
      <c r="C44960" s="1433"/>
      <c r="E44960" s="1433"/>
      <c r="K44960" s="1433"/>
      <c r="L44960" s="1334"/>
    </row>
    <row r="44961" spans="1:12" ht="24" customHeight="1">
      <c r="A44961" s="1355"/>
      <c r="B44961" s="1355"/>
      <c r="C44961" s="1433"/>
      <c r="E44961" s="1433"/>
      <c r="K44961" s="1433"/>
      <c r="L44961" s="1334"/>
    </row>
    <row r="44962" spans="1:12" ht="24" customHeight="1">
      <c r="A44962" s="1355"/>
      <c r="B44962" s="1355"/>
      <c r="C44962" s="1433"/>
      <c r="E44962" s="1433"/>
      <c r="K44962" s="1433"/>
      <c r="L44962" s="1334"/>
    </row>
    <row r="44963" spans="1:12" ht="24" customHeight="1">
      <c r="A44963" s="1355"/>
      <c r="B44963" s="1355"/>
      <c r="C44963" s="1433"/>
      <c r="E44963" s="1433"/>
      <c r="K44963" s="1433"/>
      <c r="L44963" s="1334"/>
    </row>
    <row r="44964" spans="1:12" ht="24" customHeight="1">
      <c r="A44964" s="1355"/>
      <c r="B44964" s="1355"/>
      <c r="C44964" s="1433"/>
      <c r="E44964" s="1433"/>
      <c r="K44964" s="1433"/>
      <c r="L44964" s="1334"/>
    </row>
    <row r="44965" spans="1:12" ht="24" customHeight="1">
      <c r="A44965" s="1355"/>
      <c r="B44965" s="1355"/>
      <c r="C44965" s="1433"/>
      <c r="E44965" s="1433"/>
      <c r="K44965" s="1433"/>
      <c r="L44965" s="1334"/>
    </row>
    <row r="44966" spans="1:12" ht="24" customHeight="1">
      <c r="A44966" s="1355"/>
      <c r="B44966" s="1355"/>
      <c r="C44966" s="1433"/>
      <c r="E44966" s="1433"/>
      <c r="K44966" s="1433"/>
      <c r="L44966" s="1334"/>
    </row>
    <row r="44967" spans="1:12" ht="24" customHeight="1">
      <c r="A44967" s="1355"/>
      <c r="B44967" s="1355"/>
      <c r="C44967" s="1433"/>
      <c r="E44967" s="1433"/>
      <c r="K44967" s="1433"/>
      <c r="L44967" s="1334"/>
    </row>
    <row r="44968" spans="1:12" ht="24" customHeight="1">
      <c r="A44968" s="1355"/>
      <c r="B44968" s="1355"/>
      <c r="C44968" s="1433"/>
      <c r="E44968" s="1433"/>
      <c r="K44968" s="1433"/>
      <c r="L44968" s="1334"/>
    </row>
    <row r="44969" spans="1:12" ht="24" customHeight="1">
      <c r="A44969" s="1355"/>
      <c r="B44969" s="1355"/>
      <c r="C44969" s="1433"/>
      <c r="E44969" s="1433"/>
      <c r="K44969" s="1433"/>
      <c r="L44969" s="1334"/>
    </row>
    <row r="44970" spans="1:12" ht="24" customHeight="1">
      <c r="A44970" s="1355"/>
      <c r="B44970" s="1355"/>
      <c r="C44970" s="1433"/>
      <c r="E44970" s="1433"/>
      <c r="K44970" s="1433"/>
      <c r="L44970" s="1334"/>
    </row>
    <row r="44971" spans="1:12" ht="24" customHeight="1">
      <c r="A44971" s="1355"/>
      <c r="B44971" s="1355"/>
      <c r="C44971" s="1433"/>
      <c r="E44971" s="1433"/>
      <c r="K44971" s="1433"/>
      <c r="L44971" s="1334"/>
    </row>
    <row r="44972" spans="1:12" ht="24" customHeight="1">
      <c r="A44972" s="1355"/>
      <c r="B44972" s="1355"/>
      <c r="C44972" s="1433"/>
      <c r="E44972" s="1433"/>
      <c r="K44972" s="1433"/>
      <c r="L44972" s="1334"/>
    </row>
    <row r="44973" spans="1:12" ht="24" customHeight="1">
      <c r="A44973" s="1355"/>
      <c r="B44973" s="1355"/>
      <c r="C44973" s="1433"/>
      <c r="E44973" s="1433"/>
      <c r="K44973" s="1433"/>
      <c r="L44973" s="1334"/>
    </row>
    <row r="44974" spans="1:12" ht="24" customHeight="1">
      <c r="A44974" s="1355"/>
      <c r="B44974" s="1355"/>
      <c r="C44974" s="1433"/>
      <c r="E44974" s="1433"/>
      <c r="K44974" s="1433"/>
      <c r="L44974" s="1334"/>
    </row>
    <row r="44975" spans="1:12" ht="24" customHeight="1">
      <c r="A44975" s="1355"/>
      <c r="B44975" s="1355"/>
      <c r="C44975" s="1433"/>
      <c r="E44975" s="1433"/>
      <c r="K44975" s="1433"/>
      <c r="L44975" s="1334"/>
    </row>
    <row r="44976" spans="1:12" ht="24" customHeight="1">
      <c r="A44976" s="1355"/>
      <c r="B44976" s="1355"/>
      <c r="C44976" s="1433"/>
      <c r="E44976" s="1433"/>
      <c r="K44976" s="1433"/>
      <c r="L44976" s="1334"/>
    </row>
    <row r="44977" spans="1:12" ht="24" customHeight="1">
      <c r="A44977" s="1355"/>
      <c r="B44977" s="1355"/>
      <c r="C44977" s="1433"/>
      <c r="E44977" s="1433"/>
      <c r="K44977" s="1433"/>
      <c r="L44977" s="1334"/>
    </row>
    <row r="44978" spans="1:12" ht="24" customHeight="1">
      <c r="A44978" s="1355"/>
      <c r="B44978" s="1355"/>
      <c r="C44978" s="1433"/>
      <c r="E44978" s="1433"/>
      <c r="K44978" s="1433"/>
      <c r="L44978" s="1334"/>
    </row>
    <row r="44979" spans="1:12" ht="24" customHeight="1">
      <c r="A44979" s="1355"/>
      <c r="B44979" s="1355"/>
      <c r="C44979" s="1433"/>
      <c r="E44979" s="1433"/>
      <c r="K44979" s="1433"/>
      <c r="L44979" s="1334"/>
    </row>
    <row r="44980" spans="1:12" ht="24" customHeight="1">
      <c r="A44980" s="1355"/>
      <c r="B44980" s="1355"/>
      <c r="C44980" s="1433"/>
      <c r="E44980" s="1433"/>
      <c r="K44980" s="1433"/>
      <c r="L44980" s="1334"/>
    </row>
    <row r="44981" spans="1:12" ht="24" customHeight="1">
      <c r="A44981" s="1355"/>
      <c r="B44981" s="1355"/>
      <c r="C44981" s="1433"/>
      <c r="E44981" s="1433"/>
      <c r="K44981" s="1433"/>
      <c r="L44981" s="1334"/>
    </row>
    <row r="44982" spans="1:12" ht="24" customHeight="1">
      <c r="A44982" s="1355"/>
      <c r="B44982" s="1355"/>
      <c r="C44982" s="1433"/>
      <c r="E44982" s="1433"/>
      <c r="K44982" s="1433"/>
      <c r="L44982" s="1334"/>
    </row>
    <row r="44983" spans="1:12" ht="24" customHeight="1">
      <c r="A44983" s="1355"/>
      <c r="B44983" s="1355"/>
      <c r="C44983" s="1433"/>
      <c r="E44983" s="1433"/>
      <c r="K44983" s="1433"/>
      <c r="L44983" s="1334"/>
    </row>
    <row r="44984" spans="1:12" ht="24" customHeight="1">
      <c r="A44984" s="1355"/>
      <c r="B44984" s="1355"/>
      <c r="C44984" s="1433"/>
      <c r="E44984" s="1433"/>
      <c r="K44984" s="1433"/>
      <c r="L44984" s="1334"/>
    </row>
    <row r="44985" spans="1:12" ht="24" customHeight="1">
      <c r="A44985" s="1355"/>
      <c r="B44985" s="1355"/>
      <c r="C44985" s="1433"/>
      <c r="E44985" s="1433"/>
      <c r="K44985" s="1433"/>
      <c r="L44985" s="1334"/>
    </row>
    <row r="44986" spans="1:12" ht="24" customHeight="1">
      <c r="A44986" s="1355"/>
      <c r="B44986" s="1355"/>
      <c r="C44986" s="1433"/>
      <c r="E44986" s="1433"/>
      <c r="K44986" s="1433"/>
      <c r="L44986" s="1334"/>
    </row>
    <row r="44987" spans="1:12" ht="24" customHeight="1">
      <c r="A44987" s="1355"/>
      <c r="B44987" s="1355"/>
      <c r="C44987" s="1433"/>
      <c r="E44987" s="1433"/>
      <c r="K44987" s="1433"/>
      <c r="L44987" s="1334"/>
    </row>
    <row r="44988" spans="1:12" ht="24" customHeight="1">
      <c r="A44988" s="1355"/>
      <c r="B44988" s="1355"/>
      <c r="C44988" s="1433"/>
      <c r="E44988" s="1433"/>
      <c r="K44988" s="1433"/>
      <c r="L44988" s="1334"/>
    </row>
    <row r="44989" spans="1:12" ht="24" customHeight="1">
      <c r="A44989" s="1355"/>
      <c r="B44989" s="1355"/>
      <c r="C44989" s="1433"/>
      <c r="E44989" s="1433"/>
      <c r="K44989" s="1433"/>
      <c r="L44989" s="1334"/>
    </row>
    <row r="44990" spans="1:12" ht="24" customHeight="1">
      <c r="A44990" s="1355"/>
      <c r="B44990" s="1355"/>
      <c r="C44990" s="1433"/>
      <c r="E44990" s="1433"/>
      <c r="K44990" s="1433"/>
      <c r="L44990" s="1334"/>
    </row>
    <row r="44991" spans="1:12" ht="24" customHeight="1">
      <c r="A44991" s="1355"/>
      <c r="B44991" s="1355"/>
      <c r="C44991" s="1433"/>
      <c r="E44991" s="1433"/>
      <c r="K44991" s="1433"/>
      <c r="L44991" s="1334"/>
    </row>
    <row r="44992" spans="1:12" ht="24" customHeight="1">
      <c r="A44992" s="1355"/>
      <c r="B44992" s="1355"/>
      <c r="C44992" s="1433"/>
      <c r="E44992" s="1433"/>
      <c r="K44992" s="1433"/>
      <c r="L44992" s="1334"/>
    </row>
    <row r="44993" spans="1:12" ht="24" customHeight="1">
      <c r="A44993" s="1355"/>
      <c r="B44993" s="1355"/>
      <c r="C44993" s="1433"/>
      <c r="E44993" s="1433"/>
      <c r="K44993" s="1433"/>
      <c r="L44993" s="1334"/>
    </row>
    <row r="44994" spans="1:12" ht="24" customHeight="1">
      <c r="A44994" s="1355"/>
      <c r="B44994" s="1355"/>
      <c r="C44994" s="1433"/>
      <c r="E44994" s="1433"/>
      <c r="K44994" s="1433"/>
      <c r="L44994" s="1334"/>
    </row>
    <row r="44995" spans="1:12" ht="24" customHeight="1">
      <c r="A44995" s="1355"/>
      <c r="B44995" s="1355"/>
      <c r="C44995" s="1433"/>
      <c r="E44995" s="1433"/>
      <c r="K44995" s="1433"/>
      <c r="L44995" s="1334"/>
    </row>
    <row r="44996" spans="1:12" ht="24" customHeight="1">
      <c r="A44996" s="1355"/>
      <c r="B44996" s="1355"/>
      <c r="C44996" s="1433"/>
      <c r="E44996" s="1433"/>
      <c r="K44996" s="1433"/>
      <c r="L44996" s="1334"/>
    </row>
    <row r="44997" spans="1:12" ht="24" customHeight="1">
      <c r="A44997" s="1355"/>
      <c r="B44997" s="1355"/>
      <c r="C44997" s="1433"/>
      <c r="E44997" s="1433"/>
      <c r="K44997" s="1433"/>
      <c r="L44997" s="1334"/>
    </row>
    <row r="44998" spans="1:12" ht="24" customHeight="1">
      <c r="A44998" s="1355"/>
      <c r="B44998" s="1355"/>
      <c r="C44998" s="1433"/>
      <c r="E44998" s="1433"/>
      <c r="K44998" s="1433"/>
      <c r="L44998" s="1334"/>
    </row>
    <row r="44999" spans="1:12" ht="24" customHeight="1">
      <c r="A44999" s="1355"/>
      <c r="B44999" s="1355"/>
      <c r="C44999" s="1433"/>
      <c r="E44999" s="1433"/>
      <c r="K44999" s="1433"/>
      <c r="L44999" s="1334"/>
    </row>
    <row r="45000" spans="1:12" ht="24" customHeight="1">
      <c r="A45000" s="1355"/>
      <c r="B45000" s="1355"/>
      <c r="C45000" s="1433"/>
      <c r="E45000" s="1433"/>
      <c r="K45000" s="1433"/>
      <c r="L45000" s="1334"/>
    </row>
    <row r="45001" spans="1:12" ht="24" customHeight="1">
      <c r="A45001" s="1355"/>
      <c r="B45001" s="1355"/>
      <c r="C45001" s="1433"/>
      <c r="E45001" s="1433"/>
      <c r="K45001" s="1433"/>
      <c r="L45001" s="1334"/>
    </row>
    <row r="45002" spans="1:12" ht="24" customHeight="1">
      <c r="A45002" s="1355"/>
      <c r="B45002" s="1355"/>
      <c r="C45002" s="1433"/>
      <c r="E45002" s="1433"/>
      <c r="K45002" s="1433"/>
      <c r="L45002" s="1334"/>
    </row>
    <row r="45003" spans="1:12" ht="24" customHeight="1">
      <c r="A45003" s="1355"/>
      <c r="B45003" s="1355"/>
      <c r="C45003" s="1433"/>
      <c r="E45003" s="1433"/>
      <c r="K45003" s="1433"/>
      <c r="L45003" s="1334"/>
    </row>
    <row r="45004" spans="1:12" ht="24" customHeight="1">
      <c r="A45004" s="1355"/>
      <c r="B45004" s="1355"/>
      <c r="C45004" s="1433"/>
      <c r="E45004" s="1433"/>
      <c r="K45004" s="1433"/>
      <c r="L45004" s="1334"/>
    </row>
    <row r="45005" spans="1:12" ht="24" customHeight="1">
      <c r="A45005" s="1355"/>
      <c r="B45005" s="1355"/>
      <c r="C45005" s="1433"/>
      <c r="E45005" s="1433"/>
      <c r="K45005" s="1433"/>
      <c r="L45005" s="1334"/>
    </row>
    <row r="45006" spans="1:12" ht="24" customHeight="1">
      <c r="A45006" s="1355"/>
      <c r="B45006" s="1355"/>
      <c r="C45006" s="1433"/>
      <c r="E45006" s="1433"/>
      <c r="K45006" s="1433"/>
      <c r="L45006" s="1334"/>
    </row>
    <row r="45007" spans="1:12" ht="24" customHeight="1">
      <c r="A45007" s="1355"/>
      <c r="B45007" s="1355"/>
      <c r="C45007" s="1433"/>
      <c r="E45007" s="1433"/>
      <c r="K45007" s="1433"/>
      <c r="L45007" s="1334"/>
    </row>
    <row r="45008" spans="1:12" ht="24" customHeight="1">
      <c r="A45008" s="1355"/>
      <c r="B45008" s="1355"/>
      <c r="C45008" s="1433"/>
      <c r="E45008" s="1433"/>
      <c r="K45008" s="1433"/>
      <c r="L45008" s="1334"/>
    </row>
    <row r="45009" spans="1:12" ht="24" customHeight="1">
      <c r="A45009" s="1355"/>
      <c r="B45009" s="1355"/>
      <c r="C45009" s="1433"/>
      <c r="E45009" s="1433"/>
      <c r="K45009" s="1433"/>
      <c r="L45009" s="1334"/>
    </row>
    <row r="45010" spans="1:12" ht="24" customHeight="1">
      <c r="A45010" s="1355"/>
      <c r="B45010" s="1355"/>
      <c r="C45010" s="1433"/>
      <c r="E45010" s="1433"/>
      <c r="K45010" s="1433"/>
      <c r="L45010" s="1334"/>
    </row>
    <row r="45011" spans="1:12" ht="24" customHeight="1">
      <c r="A45011" s="1355"/>
      <c r="B45011" s="1355"/>
      <c r="C45011" s="1433"/>
      <c r="E45011" s="1433"/>
      <c r="K45011" s="1433"/>
      <c r="L45011" s="1334"/>
    </row>
    <row r="45012" spans="1:12" ht="24" customHeight="1">
      <c r="A45012" s="1355"/>
      <c r="B45012" s="1355"/>
      <c r="C45012" s="1433"/>
      <c r="E45012" s="1433"/>
      <c r="K45012" s="1433"/>
      <c r="L45012" s="1334"/>
    </row>
    <row r="45013" spans="1:12" ht="24" customHeight="1">
      <c r="A45013" s="1355"/>
      <c r="B45013" s="1355"/>
      <c r="C45013" s="1433"/>
      <c r="E45013" s="1433"/>
      <c r="K45013" s="1433"/>
      <c r="L45013" s="1334"/>
    </row>
    <row r="45014" spans="1:12" ht="24" customHeight="1">
      <c r="A45014" s="1355"/>
      <c r="B45014" s="1355"/>
      <c r="C45014" s="1433"/>
      <c r="E45014" s="1433"/>
      <c r="K45014" s="1433"/>
      <c r="L45014" s="1334"/>
    </row>
    <row r="45015" spans="1:12" ht="24" customHeight="1">
      <c r="A45015" s="1355"/>
      <c r="B45015" s="1355"/>
      <c r="C45015" s="1433"/>
      <c r="E45015" s="1433"/>
      <c r="K45015" s="1433"/>
      <c r="L45015" s="1334"/>
    </row>
    <row r="45016" spans="1:12" ht="24" customHeight="1">
      <c r="A45016" s="1355"/>
      <c r="B45016" s="1355"/>
      <c r="C45016" s="1433"/>
      <c r="E45016" s="1433"/>
      <c r="K45016" s="1433"/>
      <c r="L45016" s="1334"/>
    </row>
    <row r="45017" spans="1:12" ht="24" customHeight="1">
      <c r="A45017" s="1355"/>
      <c r="B45017" s="1355"/>
      <c r="C45017" s="1433"/>
      <c r="E45017" s="1433"/>
      <c r="K45017" s="1433"/>
      <c r="L45017" s="1334"/>
    </row>
    <row r="45018" spans="1:12" ht="24" customHeight="1">
      <c r="A45018" s="1355"/>
      <c r="B45018" s="1355"/>
      <c r="C45018" s="1433"/>
      <c r="E45018" s="1433"/>
      <c r="K45018" s="1433"/>
      <c r="L45018" s="1334"/>
    </row>
    <row r="45019" spans="1:12" ht="24" customHeight="1">
      <c r="A45019" s="1355"/>
      <c r="B45019" s="1355"/>
      <c r="C45019" s="1433"/>
      <c r="E45019" s="1433"/>
      <c r="K45019" s="1433"/>
      <c r="L45019" s="1334"/>
    </row>
    <row r="45020" spans="1:12" ht="24" customHeight="1">
      <c r="A45020" s="1355"/>
      <c r="B45020" s="1355"/>
      <c r="C45020" s="1433"/>
      <c r="E45020" s="1433"/>
      <c r="K45020" s="1433"/>
      <c r="L45020" s="1334"/>
    </row>
    <row r="45021" spans="1:12" ht="24" customHeight="1">
      <c r="A45021" s="1355"/>
      <c r="B45021" s="1355"/>
      <c r="C45021" s="1433"/>
      <c r="E45021" s="1433"/>
      <c r="K45021" s="1433"/>
      <c r="L45021" s="1334"/>
    </row>
    <row r="45022" spans="1:12" ht="24" customHeight="1">
      <c r="A45022" s="1355"/>
      <c r="B45022" s="1355"/>
      <c r="C45022" s="1433"/>
      <c r="E45022" s="1433"/>
      <c r="K45022" s="1433"/>
      <c r="L45022" s="1334"/>
    </row>
    <row r="45023" spans="1:12" ht="24" customHeight="1">
      <c r="A45023" s="1355"/>
      <c r="B45023" s="1355"/>
      <c r="C45023" s="1433"/>
      <c r="E45023" s="1433"/>
      <c r="K45023" s="1433"/>
      <c r="L45023" s="1334"/>
    </row>
    <row r="45024" spans="1:12" ht="24" customHeight="1">
      <c r="A45024" s="1355"/>
      <c r="B45024" s="1355"/>
      <c r="C45024" s="1433"/>
      <c r="E45024" s="1433"/>
      <c r="K45024" s="1433"/>
      <c r="L45024" s="1334"/>
    </row>
    <row r="45025" spans="1:12" ht="24" customHeight="1">
      <c r="A45025" s="1355"/>
      <c r="B45025" s="1355"/>
      <c r="C45025" s="1433"/>
      <c r="E45025" s="1433"/>
      <c r="K45025" s="1433"/>
      <c r="L45025" s="1334"/>
    </row>
    <row r="45026" spans="1:12" ht="24" customHeight="1">
      <c r="A45026" s="1355"/>
      <c r="B45026" s="1355"/>
      <c r="C45026" s="1433"/>
      <c r="E45026" s="1433"/>
      <c r="K45026" s="1433"/>
      <c r="L45026" s="1334"/>
    </row>
    <row r="45027" spans="1:12" ht="24" customHeight="1">
      <c r="A45027" s="1355"/>
      <c r="B45027" s="1355"/>
      <c r="C45027" s="1433"/>
      <c r="E45027" s="1433"/>
      <c r="K45027" s="1433"/>
      <c r="L45027" s="1334"/>
    </row>
    <row r="45028" spans="1:12" ht="24" customHeight="1">
      <c r="A45028" s="1355"/>
      <c r="B45028" s="1355"/>
      <c r="C45028" s="1433"/>
      <c r="E45028" s="1433"/>
      <c r="K45028" s="1433"/>
      <c r="L45028" s="1334"/>
    </row>
    <row r="45029" spans="1:12" ht="24" customHeight="1">
      <c r="A45029" s="1355"/>
      <c r="B45029" s="1355"/>
      <c r="C45029" s="1433"/>
      <c r="E45029" s="1433"/>
      <c r="K45029" s="1433"/>
      <c r="L45029" s="1334"/>
    </row>
    <row r="45030" spans="1:12" ht="24" customHeight="1">
      <c r="A45030" s="1355"/>
      <c r="B45030" s="1355"/>
      <c r="C45030" s="1433"/>
      <c r="E45030" s="1433"/>
      <c r="K45030" s="1433"/>
      <c r="L45030" s="1334"/>
    </row>
    <row r="45031" spans="1:12" ht="24" customHeight="1">
      <c r="A45031" s="1355"/>
      <c r="B45031" s="1355"/>
      <c r="C45031" s="1433"/>
      <c r="E45031" s="1433"/>
      <c r="K45031" s="1433"/>
      <c r="L45031" s="1334"/>
    </row>
    <row r="45032" spans="1:12" ht="24" customHeight="1">
      <c r="A45032" s="1355"/>
      <c r="B45032" s="1355"/>
      <c r="C45032" s="1433"/>
      <c r="E45032" s="1433"/>
      <c r="K45032" s="1433"/>
      <c r="L45032" s="1334"/>
    </row>
    <row r="45033" spans="1:12" ht="24" customHeight="1">
      <c r="A45033" s="1355"/>
      <c r="B45033" s="1355"/>
      <c r="C45033" s="1433"/>
      <c r="E45033" s="1433"/>
      <c r="K45033" s="1433"/>
      <c r="L45033" s="1334"/>
    </row>
    <row r="45034" spans="1:12" ht="24" customHeight="1">
      <c r="A45034" s="1355"/>
      <c r="B45034" s="1355"/>
      <c r="C45034" s="1433"/>
      <c r="E45034" s="1433"/>
      <c r="K45034" s="1433"/>
      <c r="L45034" s="1334"/>
    </row>
    <row r="45035" spans="1:12" ht="24" customHeight="1">
      <c r="A45035" s="1355"/>
      <c r="B45035" s="1355"/>
      <c r="C45035" s="1433"/>
      <c r="E45035" s="1433"/>
      <c r="K45035" s="1433"/>
      <c r="L45035" s="1334"/>
    </row>
    <row r="45036" spans="1:12" ht="24" customHeight="1">
      <c r="A45036" s="1355"/>
      <c r="B45036" s="1355"/>
      <c r="C45036" s="1433"/>
      <c r="E45036" s="1433"/>
      <c r="K45036" s="1433"/>
      <c r="L45036" s="1334"/>
    </row>
    <row r="45037" spans="1:12" ht="24" customHeight="1">
      <c r="A45037" s="1355"/>
      <c r="B45037" s="1355"/>
      <c r="C45037" s="1433"/>
      <c r="E45037" s="1433"/>
      <c r="K45037" s="1433"/>
      <c r="L45037" s="1334"/>
    </row>
    <row r="45038" spans="1:12" ht="24" customHeight="1">
      <c r="A45038" s="1355"/>
      <c r="B45038" s="1355"/>
      <c r="C45038" s="1433"/>
      <c r="E45038" s="1433"/>
      <c r="K45038" s="1433"/>
      <c r="L45038" s="1334"/>
    </row>
    <row r="45039" spans="1:12" ht="24" customHeight="1">
      <c r="A45039" s="1355"/>
      <c r="B45039" s="1355"/>
      <c r="C45039" s="1433"/>
      <c r="E45039" s="1433"/>
      <c r="K45039" s="1433"/>
      <c r="L45039" s="1334"/>
    </row>
    <row r="45040" spans="1:12" ht="24" customHeight="1">
      <c r="A45040" s="1355"/>
      <c r="B45040" s="1355"/>
      <c r="C45040" s="1433"/>
      <c r="E45040" s="1433"/>
      <c r="K45040" s="1433"/>
      <c r="L45040" s="1334"/>
    </row>
    <row r="45041" spans="1:12" ht="24" customHeight="1">
      <c r="A45041" s="1355"/>
      <c r="B45041" s="1355"/>
      <c r="C45041" s="1433"/>
      <c r="E45041" s="1433"/>
      <c r="K45041" s="1433"/>
      <c r="L45041" s="1334"/>
    </row>
    <row r="45042" spans="1:12" ht="24" customHeight="1">
      <c r="A45042" s="1355"/>
      <c r="B45042" s="1355"/>
      <c r="C45042" s="1433"/>
      <c r="E45042" s="1433"/>
      <c r="K45042" s="1433"/>
      <c r="L45042" s="1334"/>
    </row>
    <row r="45043" spans="1:12" ht="24" customHeight="1">
      <c r="A45043" s="1355"/>
      <c r="B45043" s="1355"/>
      <c r="C45043" s="1433"/>
      <c r="E45043" s="1433"/>
      <c r="K45043" s="1433"/>
      <c r="L45043" s="1334"/>
    </row>
    <row r="45044" spans="1:12" ht="24" customHeight="1">
      <c r="A45044" s="1355"/>
      <c r="B45044" s="1355"/>
      <c r="C45044" s="1433"/>
      <c r="E45044" s="1433"/>
      <c r="K45044" s="1433"/>
      <c r="L45044" s="1334"/>
    </row>
    <row r="45045" spans="1:12" ht="24" customHeight="1">
      <c r="A45045" s="1355"/>
      <c r="B45045" s="1355"/>
      <c r="C45045" s="1433"/>
      <c r="E45045" s="1433"/>
      <c r="K45045" s="1433"/>
      <c r="L45045" s="1334"/>
    </row>
    <row r="45046" spans="1:12" ht="24" customHeight="1">
      <c r="A45046" s="1355"/>
      <c r="B45046" s="1355"/>
      <c r="C45046" s="1433"/>
      <c r="E45046" s="1433"/>
      <c r="K45046" s="1433"/>
      <c r="L45046" s="1334"/>
    </row>
    <row r="45047" spans="1:12" ht="24" customHeight="1">
      <c r="A45047" s="1355"/>
      <c r="B45047" s="1355"/>
      <c r="C45047" s="1433"/>
      <c r="E45047" s="1433"/>
      <c r="K45047" s="1433"/>
      <c r="L45047" s="1334"/>
    </row>
    <row r="45048" spans="1:12" ht="24" customHeight="1">
      <c r="A45048" s="1355"/>
      <c r="B45048" s="1355"/>
      <c r="C45048" s="1433"/>
      <c r="E45048" s="1433"/>
      <c r="K45048" s="1433"/>
      <c r="L45048" s="1334"/>
    </row>
    <row r="45049" spans="1:12" ht="24" customHeight="1">
      <c r="A45049" s="1355"/>
      <c r="B45049" s="1355"/>
      <c r="C45049" s="1433"/>
      <c r="E45049" s="1433"/>
      <c r="K45049" s="1433"/>
      <c r="L45049" s="1334"/>
    </row>
    <row r="45050" spans="1:12" ht="24" customHeight="1">
      <c r="A45050" s="1355"/>
      <c r="B45050" s="1355"/>
      <c r="C45050" s="1433"/>
      <c r="E45050" s="1433"/>
      <c r="K45050" s="1433"/>
      <c r="L45050" s="1334"/>
    </row>
    <row r="45051" spans="1:12" ht="24" customHeight="1">
      <c r="A45051" s="1355"/>
      <c r="B45051" s="1355"/>
      <c r="C45051" s="1433"/>
      <c r="E45051" s="1433"/>
      <c r="K45051" s="1433"/>
      <c r="L45051" s="1334"/>
    </row>
    <row r="45052" spans="1:12" ht="24" customHeight="1">
      <c r="A45052" s="1355"/>
      <c r="B45052" s="1355"/>
      <c r="C45052" s="1433"/>
      <c r="E45052" s="1433"/>
      <c r="K45052" s="1433"/>
      <c r="L45052" s="1334"/>
    </row>
    <row r="45053" spans="1:12" ht="24" customHeight="1">
      <c r="A45053" s="1355"/>
      <c r="B45053" s="1355"/>
      <c r="C45053" s="1433"/>
      <c r="E45053" s="1433"/>
      <c r="K45053" s="1433"/>
      <c r="L45053" s="1334"/>
    </row>
    <row r="45054" spans="1:12" ht="24" customHeight="1">
      <c r="A45054" s="1355"/>
      <c r="B45054" s="1355"/>
      <c r="C45054" s="1433"/>
      <c r="E45054" s="1433"/>
      <c r="K45054" s="1433"/>
      <c r="L45054" s="1334"/>
    </row>
    <row r="45055" spans="1:12" ht="24" customHeight="1">
      <c r="A45055" s="1355"/>
      <c r="B45055" s="1355"/>
      <c r="C45055" s="1433"/>
      <c r="E45055" s="1433"/>
      <c r="K45055" s="1433"/>
      <c r="L45055" s="1334"/>
    </row>
    <row r="45056" spans="1:12" ht="24" customHeight="1">
      <c r="A45056" s="1355"/>
      <c r="B45056" s="1355"/>
      <c r="C45056" s="1433"/>
      <c r="E45056" s="1433"/>
      <c r="K45056" s="1433"/>
      <c r="L45056" s="1334"/>
    </row>
    <row r="45057" spans="1:12" ht="24" customHeight="1">
      <c r="A45057" s="1355"/>
      <c r="B45057" s="1355"/>
      <c r="C45057" s="1433"/>
      <c r="E45057" s="1433"/>
      <c r="K45057" s="1433"/>
      <c r="L45057" s="1334"/>
    </row>
    <row r="45058" spans="1:12" ht="24" customHeight="1">
      <c r="A45058" s="1355"/>
      <c r="B45058" s="1355"/>
      <c r="C45058" s="1433"/>
      <c r="E45058" s="1433"/>
      <c r="K45058" s="1433"/>
      <c r="L45058" s="1334"/>
    </row>
    <row r="45059" spans="1:12" ht="24" customHeight="1">
      <c r="A45059" s="1355"/>
      <c r="B45059" s="1355"/>
      <c r="C45059" s="1433"/>
      <c r="E45059" s="1433"/>
      <c r="K45059" s="1433"/>
      <c r="L45059" s="1334"/>
    </row>
    <row r="45060" spans="1:12" ht="24" customHeight="1">
      <c r="A45060" s="1355"/>
      <c r="B45060" s="1355"/>
      <c r="C45060" s="1433"/>
      <c r="E45060" s="1433"/>
      <c r="K45060" s="1433"/>
      <c r="L45060" s="1334"/>
    </row>
    <row r="45061" spans="1:12" ht="24" customHeight="1">
      <c r="A45061" s="1355"/>
      <c r="B45061" s="1355"/>
      <c r="C45061" s="1433"/>
      <c r="E45061" s="1433"/>
      <c r="K45061" s="1433"/>
      <c r="L45061" s="1334"/>
    </row>
    <row r="45062" spans="1:12" ht="24" customHeight="1">
      <c r="A45062" s="1355"/>
      <c r="B45062" s="1355"/>
      <c r="C45062" s="1433"/>
      <c r="E45062" s="1433"/>
      <c r="K45062" s="1433"/>
      <c r="L45062" s="1334"/>
    </row>
    <row r="45063" spans="1:12" ht="24" customHeight="1">
      <c r="A45063" s="1355"/>
      <c r="B45063" s="1355"/>
      <c r="C45063" s="1433"/>
      <c r="E45063" s="1433"/>
      <c r="K45063" s="1433"/>
      <c r="L45063" s="1334"/>
    </row>
    <row r="45064" spans="1:12" ht="24" customHeight="1">
      <c r="A45064" s="1355"/>
      <c r="B45064" s="1355"/>
      <c r="C45064" s="1433"/>
      <c r="E45064" s="1433"/>
      <c r="K45064" s="1433"/>
      <c r="L45064" s="1334"/>
    </row>
    <row r="45065" spans="1:12" ht="24" customHeight="1">
      <c r="A45065" s="1355"/>
      <c r="B45065" s="1355"/>
      <c r="C45065" s="1433"/>
      <c r="E45065" s="1433"/>
      <c r="K45065" s="1433"/>
      <c r="L45065" s="1334"/>
    </row>
    <row r="45066" spans="1:12" ht="24" customHeight="1">
      <c r="A45066" s="1355"/>
      <c r="B45066" s="1355"/>
      <c r="C45066" s="1433"/>
      <c r="E45066" s="1433"/>
      <c r="K45066" s="1433"/>
      <c r="L45066" s="1334"/>
    </row>
    <row r="45067" spans="1:12" ht="24" customHeight="1">
      <c r="A45067" s="1355"/>
      <c r="B45067" s="1355"/>
      <c r="C45067" s="1433"/>
      <c r="E45067" s="1433"/>
      <c r="K45067" s="1433"/>
      <c r="L45067" s="1334"/>
    </row>
    <row r="45068" spans="1:12" ht="24" customHeight="1">
      <c r="A45068" s="1355"/>
      <c r="B45068" s="1355"/>
      <c r="C45068" s="1433"/>
      <c r="E45068" s="1433"/>
      <c r="K45068" s="1433"/>
      <c r="L45068" s="1334"/>
    </row>
    <row r="45069" spans="1:12" ht="24" customHeight="1">
      <c r="A45069" s="1355"/>
      <c r="B45069" s="1355"/>
      <c r="C45069" s="1433"/>
      <c r="E45069" s="1433"/>
      <c r="K45069" s="1433"/>
      <c r="L45069" s="1334"/>
    </row>
    <row r="45070" spans="1:12" ht="24" customHeight="1">
      <c r="A45070" s="1355"/>
      <c r="B45070" s="1355"/>
      <c r="C45070" s="1433"/>
      <c r="E45070" s="1433"/>
      <c r="K45070" s="1433"/>
      <c r="L45070" s="1334"/>
    </row>
    <row r="45071" spans="1:12" ht="24" customHeight="1">
      <c r="A45071" s="1355"/>
      <c r="B45071" s="1355"/>
      <c r="C45071" s="1433"/>
      <c r="E45071" s="1433"/>
      <c r="K45071" s="1433"/>
      <c r="L45071" s="1334"/>
    </row>
    <row r="45072" spans="1:12" ht="24" customHeight="1">
      <c r="A45072" s="1355"/>
      <c r="B45072" s="1355"/>
      <c r="C45072" s="1433"/>
      <c r="E45072" s="1433"/>
      <c r="K45072" s="1433"/>
      <c r="L45072" s="1334"/>
    </row>
    <row r="45073" spans="1:12" ht="24" customHeight="1">
      <c r="A45073" s="1355"/>
      <c r="B45073" s="1355"/>
      <c r="C45073" s="1433"/>
      <c r="E45073" s="1433"/>
      <c r="K45073" s="1433"/>
      <c r="L45073" s="1334"/>
    </row>
    <row r="45074" spans="1:12" ht="24" customHeight="1">
      <c r="A45074" s="1355"/>
      <c r="B45074" s="1355"/>
      <c r="C45074" s="1433"/>
      <c r="E45074" s="1433"/>
      <c r="K45074" s="1433"/>
      <c r="L45074" s="1334"/>
    </row>
    <row r="45075" spans="1:12" ht="24" customHeight="1">
      <c r="A45075" s="1355"/>
      <c r="B45075" s="1355"/>
      <c r="C45075" s="1433"/>
      <c r="E45075" s="1433"/>
      <c r="K45075" s="1433"/>
      <c r="L45075" s="1334"/>
    </row>
    <row r="45076" spans="1:12" ht="24" customHeight="1">
      <c r="A45076" s="1355"/>
      <c r="B45076" s="1355"/>
      <c r="C45076" s="1433"/>
      <c r="E45076" s="1433"/>
      <c r="K45076" s="1433"/>
      <c r="L45076" s="1334"/>
    </row>
    <row r="45077" spans="1:12" ht="24" customHeight="1">
      <c r="A45077" s="1355"/>
      <c r="B45077" s="1355"/>
      <c r="C45077" s="1433"/>
      <c r="E45077" s="1433"/>
      <c r="K45077" s="1433"/>
      <c r="L45077" s="1334"/>
    </row>
    <row r="45078" spans="1:12" ht="24" customHeight="1">
      <c r="A45078" s="1355"/>
      <c r="B45078" s="1355"/>
      <c r="C45078" s="1433"/>
      <c r="E45078" s="1433"/>
      <c r="K45078" s="1433"/>
      <c r="L45078" s="1334"/>
    </row>
    <row r="45079" spans="1:12" ht="24" customHeight="1">
      <c r="A45079" s="1355"/>
      <c r="B45079" s="1355"/>
      <c r="C45079" s="1433"/>
      <c r="E45079" s="1433"/>
      <c r="K45079" s="1433"/>
      <c r="L45079" s="1334"/>
    </row>
    <row r="45080" spans="1:12" ht="24" customHeight="1">
      <c r="A45080" s="1355"/>
      <c r="B45080" s="1355"/>
      <c r="C45080" s="1433"/>
      <c r="E45080" s="1433"/>
      <c r="K45080" s="1433"/>
      <c r="L45080" s="1334"/>
    </row>
    <row r="45081" spans="1:12" ht="24" customHeight="1">
      <c r="A45081" s="1355"/>
      <c r="B45081" s="1355"/>
      <c r="C45081" s="1433"/>
      <c r="E45081" s="1433"/>
      <c r="K45081" s="1433"/>
      <c r="L45081" s="1334"/>
    </row>
    <row r="45082" spans="1:12" ht="24" customHeight="1">
      <c r="A45082" s="1355"/>
      <c r="B45082" s="1355"/>
      <c r="C45082" s="1433"/>
      <c r="E45082" s="1433"/>
      <c r="K45082" s="1433"/>
      <c r="L45082" s="1334"/>
    </row>
    <row r="45083" spans="1:12" ht="24" customHeight="1">
      <c r="A45083" s="1355"/>
      <c r="B45083" s="1355"/>
      <c r="C45083" s="1433"/>
      <c r="E45083" s="1433"/>
      <c r="K45083" s="1433"/>
      <c r="L45083" s="1334"/>
    </row>
    <row r="45084" spans="1:12" ht="24" customHeight="1">
      <c r="A45084" s="1355"/>
      <c r="B45084" s="1355"/>
      <c r="C45084" s="1433"/>
      <c r="E45084" s="1433"/>
      <c r="K45084" s="1433"/>
      <c r="L45084" s="1334"/>
    </row>
    <row r="45085" spans="1:12" ht="24" customHeight="1">
      <c r="A45085" s="1355"/>
      <c r="B45085" s="1355"/>
      <c r="C45085" s="1433"/>
      <c r="E45085" s="1433"/>
      <c r="K45085" s="1433"/>
      <c r="L45085" s="1334"/>
    </row>
    <row r="45086" spans="1:12" ht="24" customHeight="1">
      <c r="A45086" s="1355"/>
      <c r="B45086" s="1355"/>
      <c r="C45086" s="1433"/>
      <c r="E45086" s="1433"/>
      <c r="K45086" s="1433"/>
      <c r="L45086" s="1334"/>
    </row>
    <row r="45087" spans="1:12" ht="24" customHeight="1">
      <c r="A45087" s="1355"/>
      <c r="B45087" s="1355"/>
      <c r="C45087" s="1433"/>
      <c r="E45087" s="1433"/>
      <c r="K45087" s="1433"/>
      <c r="L45087" s="1334"/>
    </row>
    <row r="45088" spans="1:12" ht="24" customHeight="1">
      <c r="A45088" s="1355"/>
      <c r="B45088" s="1355"/>
      <c r="C45088" s="1433"/>
      <c r="E45088" s="1433"/>
      <c r="K45088" s="1433"/>
      <c r="L45088" s="1334"/>
    </row>
    <row r="45089" spans="1:12" ht="24" customHeight="1">
      <c r="A45089" s="1355"/>
      <c r="B45089" s="1355"/>
      <c r="C45089" s="1433"/>
      <c r="E45089" s="1433"/>
      <c r="K45089" s="1433"/>
      <c r="L45089" s="1334"/>
    </row>
    <row r="45090" spans="1:12" ht="24" customHeight="1">
      <c r="A45090" s="1355"/>
      <c r="B45090" s="1355"/>
      <c r="C45090" s="1433"/>
      <c r="E45090" s="1433"/>
      <c r="K45090" s="1433"/>
      <c r="L45090" s="1334"/>
    </row>
    <row r="45091" spans="1:12" ht="24" customHeight="1">
      <c r="A45091" s="1355"/>
      <c r="B45091" s="1355"/>
      <c r="C45091" s="1433"/>
      <c r="E45091" s="1433"/>
      <c r="K45091" s="1433"/>
      <c r="L45091" s="1334"/>
    </row>
    <row r="45092" spans="1:12" ht="24" customHeight="1">
      <c r="A45092" s="1355"/>
      <c r="B45092" s="1355"/>
      <c r="C45092" s="1433"/>
      <c r="E45092" s="1433"/>
      <c r="K45092" s="1433"/>
      <c r="L45092" s="1334"/>
    </row>
    <row r="45093" spans="1:12" ht="24" customHeight="1">
      <c r="A45093" s="1355"/>
      <c r="B45093" s="1355"/>
      <c r="C45093" s="1433"/>
      <c r="E45093" s="1433"/>
      <c r="K45093" s="1433"/>
      <c r="L45093" s="1334"/>
    </row>
    <row r="45094" spans="1:12" ht="24" customHeight="1">
      <c r="A45094" s="1355"/>
      <c r="B45094" s="1355"/>
      <c r="C45094" s="1433"/>
      <c r="E45094" s="1433"/>
      <c r="K45094" s="1433"/>
      <c r="L45094" s="1334"/>
    </row>
    <row r="45095" spans="1:12" ht="24" customHeight="1">
      <c r="A45095" s="1355"/>
      <c r="B45095" s="1355"/>
      <c r="C45095" s="1433"/>
      <c r="E45095" s="1433"/>
      <c r="K45095" s="1433"/>
      <c r="L45095" s="1334"/>
    </row>
    <row r="45096" spans="1:12" ht="24" customHeight="1">
      <c r="A45096" s="1355"/>
      <c r="B45096" s="1355"/>
      <c r="C45096" s="1433"/>
      <c r="E45096" s="1433"/>
      <c r="K45096" s="1433"/>
      <c r="L45096" s="1334"/>
    </row>
    <row r="45097" spans="1:12" ht="24" customHeight="1">
      <c r="A45097" s="1355"/>
      <c r="B45097" s="1355"/>
      <c r="C45097" s="1433"/>
      <c r="E45097" s="1433"/>
      <c r="K45097" s="1433"/>
      <c r="L45097" s="1334"/>
    </row>
    <row r="45098" spans="1:12" ht="24" customHeight="1">
      <c r="A45098" s="1355"/>
      <c r="B45098" s="1355"/>
      <c r="C45098" s="1433"/>
      <c r="E45098" s="1433"/>
      <c r="K45098" s="1433"/>
      <c r="L45098" s="1334"/>
    </row>
    <row r="45099" spans="1:12" ht="24" customHeight="1">
      <c r="A45099" s="1355"/>
      <c r="B45099" s="1355"/>
      <c r="C45099" s="1433"/>
      <c r="E45099" s="1433"/>
      <c r="K45099" s="1433"/>
      <c r="L45099" s="1334"/>
    </row>
    <row r="45100" spans="1:12" ht="24" customHeight="1">
      <c r="A45100" s="1355"/>
      <c r="B45100" s="1355"/>
      <c r="C45100" s="1433"/>
      <c r="E45100" s="1433"/>
      <c r="K45100" s="1433"/>
      <c r="L45100" s="1334"/>
    </row>
    <row r="45101" spans="1:12" ht="24" customHeight="1">
      <c r="A45101" s="1355"/>
      <c r="B45101" s="1355"/>
      <c r="C45101" s="1433"/>
      <c r="E45101" s="1433"/>
      <c r="K45101" s="1433"/>
      <c r="L45101" s="1334"/>
    </row>
    <row r="45102" spans="1:12" ht="24" customHeight="1">
      <c r="A45102" s="1355"/>
      <c r="B45102" s="1355"/>
      <c r="C45102" s="1433"/>
      <c r="E45102" s="1433"/>
      <c r="K45102" s="1433"/>
      <c r="L45102" s="1334"/>
    </row>
    <row r="45103" spans="1:12" ht="24" customHeight="1">
      <c r="A45103" s="1355"/>
      <c r="B45103" s="1355"/>
      <c r="C45103" s="1433"/>
      <c r="E45103" s="1433"/>
      <c r="K45103" s="1433"/>
      <c r="L45103" s="1334"/>
    </row>
    <row r="45104" spans="1:12" ht="24" customHeight="1">
      <c r="A45104" s="1355"/>
      <c r="B45104" s="1355"/>
      <c r="C45104" s="1433"/>
      <c r="E45104" s="1433"/>
      <c r="K45104" s="1433"/>
      <c r="L45104" s="1334"/>
    </row>
    <row r="45105" spans="1:12" ht="24" customHeight="1">
      <c r="A45105" s="1355"/>
      <c r="B45105" s="1355"/>
      <c r="C45105" s="1433"/>
      <c r="E45105" s="1433"/>
      <c r="K45105" s="1433"/>
      <c r="L45105" s="1334"/>
    </row>
    <row r="45106" spans="1:12" ht="24" customHeight="1">
      <c r="A45106" s="1355"/>
      <c r="B45106" s="1355"/>
      <c r="C45106" s="1433"/>
      <c r="E45106" s="1433"/>
      <c r="K45106" s="1433"/>
      <c r="L45106" s="1334"/>
    </row>
    <row r="45107" spans="1:12" ht="24" customHeight="1">
      <c r="A45107" s="1355"/>
      <c r="B45107" s="1355"/>
      <c r="C45107" s="1433"/>
      <c r="E45107" s="1433"/>
      <c r="K45107" s="1433"/>
      <c r="L45107" s="1334"/>
    </row>
    <row r="45108" spans="1:12" ht="24" customHeight="1">
      <c r="A45108" s="1355"/>
      <c r="B45108" s="1355"/>
      <c r="C45108" s="1433"/>
      <c r="E45108" s="1433"/>
      <c r="K45108" s="1433"/>
      <c r="L45108" s="1334"/>
    </row>
    <row r="45109" spans="1:12" ht="24" customHeight="1">
      <c r="A45109" s="1355"/>
      <c r="B45109" s="1355"/>
      <c r="C45109" s="1433"/>
      <c r="E45109" s="1433"/>
      <c r="K45109" s="1433"/>
      <c r="L45109" s="1334"/>
    </row>
    <row r="45110" spans="1:12" ht="24" customHeight="1">
      <c r="A45110" s="1355"/>
      <c r="B45110" s="1355"/>
      <c r="C45110" s="1433"/>
      <c r="E45110" s="1433"/>
      <c r="K45110" s="1433"/>
      <c r="L45110" s="1334"/>
    </row>
    <row r="45111" spans="1:12" ht="24" customHeight="1">
      <c r="A45111" s="1355"/>
      <c r="B45111" s="1355"/>
      <c r="C45111" s="1433"/>
      <c r="E45111" s="1433"/>
      <c r="K45111" s="1433"/>
      <c r="L45111" s="1334"/>
    </row>
    <row r="45112" spans="1:12" ht="24" customHeight="1">
      <c r="A45112" s="1355"/>
      <c r="B45112" s="1355"/>
      <c r="C45112" s="1433"/>
      <c r="E45112" s="1433"/>
      <c r="K45112" s="1433"/>
      <c r="L45112" s="1334"/>
    </row>
    <row r="45113" spans="1:12" ht="24" customHeight="1">
      <c r="A45113" s="1355"/>
      <c r="B45113" s="1355"/>
      <c r="C45113" s="1433"/>
      <c r="E45113" s="1433"/>
      <c r="K45113" s="1433"/>
      <c r="L45113" s="1334"/>
    </row>
    <row r="45114" spans="1:12" ht="24" customHeight="1">
      <c r="A45114" s="1355"/>
      <c r="B45114" s="1355"/>
      <c r="C45114" s="1433"/>
      <c r="E45114" s="1433"/>
      <c r="K45114" s="1433"/>
      <c r="L45114" s="1334"/>
    </row>
    <row r="45115" spans="1:12" ht="24" customHeight="1">
      <c r="A45115" s="1355"/>
      <c r="B45115" s="1355"/>
      <c r="C45115" s="1433"/>
      <c r="E45115" s="1433"/>
      <c r="K45115" s="1433"/>
      <c r="L45115" s="1334"/>
    </row>
    <row r="45116" spans="1:12" ht="24" customHeight="1">
      <c r="A45116" s="1355"/>
      <c r="B45116" s="1355"/>
      <c r="C45116" s="1433"/>
      <c r="E45116" s="1433"/>
      <c r="K45116" s="1433"/>
      <c r="L45116" s="1334"/>
    </row>
    <row r="45117" spans="1:12" ht="24" customHeight="1">
      <c r="A45117" s="1355"/>
      <c r="B45117" s="1355"/>
      <c r="C45117" s="1433"/>
      <c r="E45117" s="1433"/>
      <c r="K45117" s="1433"/>
      <c r="L45117" s="1334"/>
    </row>
    <row r="45118" spans="1:12" ht="24" customHeight="1">
      <c r="A45118" s="1355"/>
      <c r="B45118" s="1355"/>
      <c r="C45118" s="1433"/>
      <c r="E45118" s="1433"/>
      <c r="K45118" s="1433"/>
      <c r="L45118" s="1334"/>
    </row>
    <row r="45119" spans="1:12" ht="24" customHeight="1">
      <c r="A45119" s="1355"/>
      <c r="B45119" s="1355"/>
      <c r="C45119" s="1433"/>
      <c r="E45119" s="1433"/>
      <c r="K45119" s="1433"/>
      <c r="L45119" s="1334"/>
    </row>
    <row r="45120" spans="1:12" ht="24" customHeight="1">
      <c r="A45120" s="1355"/>
      <c r="B45120" s="1355"/>
      <c r="C45120" s="1433"/>
      <c r="E45120" s="1433"/>
      <c r="K45120" s="1433"/>
      <c r="L45120" s="1334"/>
    </row>
    <row r="45121" spans="1:12" ht="24" customHeight="1">
      <c r="A45121" s="1355"/>
      <c r="B45121" s="1355"/>
      <c r="C45121" s="1433"/>
      <c r="E45121" s="1433"/>
      <c r="K45121" s="1433"/>
      <c r="L45121" s="1334"/>
    </row>
    <row r="45122" spans="1:12" ht="24" customHeight="1">
      <c r="A45122" s="1355"/>
      <c r="B45122" s="1355"/>
      <c r="C45122" s="1433"/>
      <c r="E45122" s="1433"/>
      <c r="K45122" s="1433"/>
      <c r="L45122" s="1334"/>
    </row>
    <row r="45123" spans="1:12" ht="24" customHeight="1">
      <c r="A45123" s="1355"/>
      <c r="B45123" s="1355"/>
      <c r="C45123" s="1433"/>
      <c r="E45123" s="1433"/>
      <c r="K45123" s="1433"/>
      <c r="L45123" s="1334"/>
    </row>
    <row r="45124" spans="1:12" ht="24" customHeight="1">
      <c r="A45124" s="1355"/>
      <c r="B45124" s="1355"/>
      <c r="C45124" s="1433"/>
      <c r="E45124" s="1433"/>
      <c r="K45124" s="1433"/>
      <c r="L45124" s="1334"/>
    </row>
    <row r="45125" spans="1:12" ht="24" customHeight="1">
      <c r="A45125" s="1355"/>
      <c r="B45125" s="1355"/>
      <c r="C45125" s="1433"/>
      <c r="E45125" s="1433"/>
      <c r="K45125" s="1433"/>
      <c r="L45125" s="1334"/>
    </row>
    <row r="45126" spans="1:12" ht="24" customHeight="1">
      <c r="A45126" s="1355"/>
      <c r="B45126" s="1355"/>
      <c r="C45126" s="1433"/>
      <c r="E45126" s="1433"/>
      <c r="K45126" s="1433"/>
      <c r="L45126" s="1334"/>
    </row>
    <row r="45127" spans="1:12" ht="24" customHeight="1">
      <c r="A45127" s="1355"/>
      <c r="B45127" s="1355"/>
      <c r="C45127" s="1433"/>
      <c r="E45127" s="1433"/>
      <c r="K45127" s="1433"/>
      <c r="L45127" s="1334"/>
    </row>
    <row r="45128" spans="1:12" ht="24" customHeight="1">
      <c r="A45128" s="1355"/>
      <c r="B45128" s="1355"/>
      <c r="C45128" s="1433"/>
      <c r="E45128" s="1433"/>
      <c r="K45128" s="1433"/>
      <c r="L45128" s="1334"/>
    </row>
    <row r="45129" spans="1:12" ht="24" customHeight="1">
      <c r="A45129" s="1355"/>
      <c r="B45129" s="1355"/>
      <c r="C45129" s="1433"/>
      <c r="E45129" s="1433"/>
      <c r="K45129" s="1433"/>
      <c r="L45129" s="1334"/>
    </row>
    <row r="45130" spans="1:12" ht="24" customHeight="1">
      <c r="A45130" s="1355"/>
      <c r="B45130" s="1355"/>
      <c r="C45130" s="1433"/>
      <c r="E45130" s="1433"/>
      <c r="K45130" s="1433"/>
      <c r="L45130" s="1334"/>
    </row>
    <row r="45131" spans="1:12" ht="24" customHeight="1">
      <c r="A45131" s="1355"/>
      <c r="B45131" s="1355"/>
      <c r="C45131" s="1433"/>
      <c r="E45131" s="1433"/>
      <c r="K45131" s="1433"/>
      <c r="L45131" s="1334"/>
    </row>
    <row r="45132" spans="1:12" ht="24" customHeight="1">
      <c r="A45132" s="1355"/>
      <c r="B45132" s="1355"/>
      <c r="C45132" s="1433"/>
      <c r="E45132" s="1433"/>
      <c r="K45132" s="1433"/>
      <c r="L45132" s="1334"/>
    </row>
    <row r="45133" spans="1:12" ht="24" customHeight="1">
      <c r="A45133" s="1355"/>
      <c r="B45133" s="1355"/>
      <c r="C45133" s="1433"/>
      <c r="E45133" s="1433"/>
      <c r="K45133" s="1433"/>
      <c r="L45133" s="1334"/>
    </row>
    <row r="45134" spans="1:12" ht="24" customHeight="1">
      <c r="A45134" s="1355"/>
      <c r="B45134" s="1355"/>
      <c r="C45134" s="1433"/>
      <c r="E45134" s="1433"/>
      <c r="K45134" s="1433"/>
      <c r="L45134" s="1334"/>
    </row>
    <row r="45135" spans="1:12" ht="24" customHeight="1">
      <c r="A45135" s="1355"/>
      <c r="B45135" s="1355"/>
      <c r="C45135" s="1433"/>
      <c r="E45135" s="1433"/>
      <c r="K45135" s="1433"/>
      <c r="L45135" s="1334"/>
    </row>
    <row r="45136" spans="1:12" ht="24" customHeight="1">
      <c r="A45136" s="1355"/>
      <c r="B45136" s="1355"/>
      <c r="C45136" s="1433"/>
      <c r="E45136" s="1433"/>
      <c r="K45136" s="1433"/>
      <c r="L45136" s="1334"/>
    </row>
    <row r="45137" spans="1:12" ht="24" customHeight="1">
      <c r="A45137" s="1355"/>
      <c r="B45137" s="1355"/>
      <c r="C45137" s="1433"/>
      <c r="E45137" s="1433"/>
      <c r="K45137" s="1433"/>
      <c r="L45137" s="1334"/>
    </row>
    <row r="45138" spans="1:12" ht="24" customHeight="1">
      <c r="A45138" s="1355"/>
      <c r="B45138" s="1355"/>
      <c r="C45138" s="1433"/>
      <c r="E45138" s="1433"/>
      <c r="K45138" s="1433"/>
      <c r="L45138" s="1334"/>
    </row>
    <row r="45139" spans="1:12" ht="24" customHeight="1">
      <c r="A45139" s="1355"/>
      <c r="B45139" s="1355"/>
      <c r="C45139" s="1433"/>
      <c r="E45139" s="1433"/>
      <c r="K45139" s="1433"/>
      <c r="L45139" s="1334"/>
    </row>
    <row r="45140" spans="1:12" ht="24" customHeight="1">
      <c r="A45140" s="1355"/>
      <c r="B45140" s="1355"/>
      <c r="C45140" s="1433"/>
      <c r="E45140" s="1433"/>
      <c r="K45140" s="1433"/>
      <c r="L45140" s="1334"/>
    </row>
    <row r="45141" spans="1:12" ht="24" customHeight="1">
      <c r="A45141" s="1355"/>
      <c r="B45141" s="1355"/>
      <c r="C45141" s="1433"/>
      <c r="E45141" s="1433"/>
      <c r="K45141" s="1433"/>
      <c r="L45141" s="1334"/>
    </row>
    <row r="45142" spans="1:12" ht="24" customHeight="1">
      <c r="A45142" s="1355"/>
      <c r="B45142" s="1355"/>
      <c r="C45142" s="1433"/>
      <c r="E45142" s="1433"/>
      <c r="K45142" s="1433"/>
      <c r="L45142" s="1334"/>
    </row>
    <row r="45143" spans="1:12" ht="24" customHeight="1">
      <c r="A45143" s="1355"/>
      <c r="B45143" s="1355"/>
      <c r="C45143" s="1433"/>
      <c r="E45143" s="1433"/>
      <c r="K45143" s="1433"/>
      <c r="L45143" s="1334"/>
    </row>
    <row r="45144" spans="1:12" ht="24" customHeight="1">
      <c r="A45144" s="1355"/>
      <c r="B45144" s="1355"/>
      <c r="C45144" s="1433"/>
      <c r="E45144" s="1433"/>
      <c r="K45144" s="1433"/>
      <c r="L45144" s="1334"/>
    </row>
    <row r="45145" spans="1:12" ht="24" customHeight="1">
      <c r="A45145" s="1355"/>
      <c r="B45145" s="1355"/>
      <c r="C45145" s="1433"/>
      <c r="E45145" s="1433"/>
      <c r="K45145" s="1433"/>
      <c r="L45145" s="1334"/>
    </row>
    <row r="45146" spans="1:12" ht="24" customHeight="1">
      <c r="A45146" s="1355"/>
      <c r="B45146" s="1355"/>
      <c r="C45146" s="1433"/>
      <c r="E45146" s="1433"/>
      <c r="K45146" s="1433"/>
      <c r="L45146" s="1334"/>
    </row>
    <row r="45147" spans="1:12" ht="24" customHeight="1">
      <c r="A45147" s="1355"/>
      <c r="B45147" s="1355"/>
      <c r="C45147" s="1433"/>
      <c r="E45147" s="1433"/>
      <c r="K45147" s="1433"/>
      <c r="L45147" s="1334"/>
    </row>
    <row r="45148" spans="1:12" ht="24" customHeight="1">
      <c r="A45148" s="1355"/>
      <c r="B45148" s="1355"/>
      <c r="C45148" s="1433"/>
      <c r="E45148" s="1433"/>
      <c r="K45148" s="1433"/>
      <c r="L45148" s="1334"/>
    </row>
    <row r="45149" spans="1:12" ht="24" customHeight="1">
      <c r="A45149" s="1355"/>
      <c r="B45149" s="1355"/>
      <c r="C45149" s="1433"/>
      <c r="E45149" s="1433"/>
      <c r="K45149" s="1433"/>
      <c r="L45149" s="1334"/>
    </row>
    <row r="45150" spans="1:12" ht="24" customHeight="1">
      <c r="A45150" s="1355"/>
      <c r="B45150" s="1355"/>
      <c r="C45150" s="1433"/>
      <c r="E45150" s="1433"/>
      <c r="K45150" s="1433"/>
      <c r="L45150" s="1334"/>
    </row>
    <row r="45151" spans="1:12" ht="24" customHeight="1">
      <c r="A45151" s="1355"/>
      <c r="B45151" s="1355"/>
      <c r="C45151" s="1433"/>
      <c r="E45151" s="1433"/>
      <c r="K45151" s="1433"/>
      <c r="L45151" s="1334"/>
    </row>
    <row r="45152" spans="1:12" ht="24" customHeight="1">
      <c r="A45152" s="1355"/>
      <c r="B45152" s="1355"/>
      <c r="C45152" s="1433"/>
      <c r="E45152" s="1433"/>
      <c r="K45152" s="1433"/>
      <c r="L45152" s="1334"/>
    </row>
    <row r="45153" spans="1:12" ht="24" customHeight="1">
      <c r="A45153" s="1355"/>
      <c r="B45153" s="1355"/>
      <c r="C45153" s="1433"/>
      <c r="E45153" s="1433"/>
      <c r="K45153" s="1433"/>
      <c r="L45153" s="1334"/>
    </row>
    <row r="45154" spans="1:12" ht="24" customHeight="1">
      <c r="A45154" s="1355"/>
      <c r="B45154" s="1355"/>
      <c r="C45154" s="1433"/>
      <c r="E45154" s="1433"/>
      <c r="K45154" s="1433"/>
      <c r="L45154" s="1334"/>
    </row>
    <row r="45155" spans="1:12" ht="24" customHeight="1">
      <c r="A45155" s="1355"/>
      <c r="B45155" s="1355"/>
      <c r="C45155" s="1433"/>
      <c r="E45155" s="1433"/>
      <c r="K45155" s="1433"/>
      <c r="L45155" s="1334"/>
    </row>
    <row r="45156" spans="1:12" ht="24" customHeight="1">
      <c r="A45156" s="1355"/>
      <c r="B45156" s="1355"/>
      <c r="C45156" s="1433"/>
      <c r="E45156" s="1433"/>
      <c r="K45156" s="1433"/>
      <c r="L45156" s="1334"/>
    </row>
    <row r="45157" spans="1:12" ht="24" customHeight="1">
      <c r="A45157" s="1355"/>
      <c r="B45157" s="1355"/>
      <c r="C45157" s="1433"/>
      <c r="E45157" s="1433"/>
      <c r="K45157" s="1433"/>
      <c r="L45157" s="1334"/>
    </row>
    <row r="45158" spans="1:12" ht="24" customHeight="1">
      <c r="A45158" s="1355"/>
      <c r="B45158" s="1355"/>
      <c r="C45158" s="1433"/>
      <c r="E45158" s="1433"/>
      <c r="K45158" s="1433"/>
      <c r="L45158" s="1334"/>
    </row>
    <row r="45159" spans="1:12" ht="24" customHeight="1">
      <c r="A45159" s="1355"/>
      <c r="B45159" s="1355"/>
      <c r="C45159" s="1433"/>
      <c r="E45159" s="1433"/>
      <c r="K45159" s="1433"/>
      <c r="L45159" s="1334"/>
    </row>
    <row r="45160" spans="1:12" ht="24" customHeight="1">
      <c r="A45160" s="1355"/>
      <c r="B45160" s="1355"/>
      <c r="C45160" s="1433"/>
      <c r="E45160" s="1433"/>
      <c r="K45160" s="1433"/>
      <c r="L45160" s="1334"/>
    </row>
    <row r="45161" spans="1:12" ht="24" customHeight="1">
      <c r="A45161" s="1355"/>
      <c r="B45161" s="1355"/>
      <c r="C45161" s="1433"/>
      <c r="E45161" s="1433"/>
      <c r="K45161" s="1433"/>
      <c r="L45161" s="1334"/>
    </row>
    <row r="45162" spans="1:12" ht="24" customHeight="1">
      <c r="A45162" s="1355"/>
      <c r="B45162" s="1355"/>
      <c r="C45162" s="1433"/>
      <c r="E45162" s="1433"/>
      <c r="K45162" s="1433"/>
      <c r="L45162" s="1334"/>
    </row>
    <row r="45163" spans="1:12" ht="24" customHeight="1">
      <c r="A45163" s="1355"/>
      <c r="B45163" s="1355"/>
      <c r="C45163" s="1433"/>
      <c r="E45163" s="1433"/>
      <c r="K45163" s="1433"/>
      <c r="L45163" s="1334"/>
    </row>
    <row r="45164" spans="1:12" ht="24" customHeight="1">
      <c r="A45164" s="1355"/>
      <c r="B45164" s="1355"/>
      <c r="C45164" s="1433"/>
      <c r="E45164" s="1433"/>
      <c r="K45164" s="1433"/>
      <c r="L45164" s="1334"/>
    </row>
    <row r="45165" spans="1:12" ht="24" customHeight="1">
      <c r="A45165" s="1355"/>
      <c r="B45165" s="1355"/>
      <c r="C45165" s="1433"/>
      <c r="E45165" s="1433"/>
      <c r="K45165" s="1433"/>
      <c r="L45165" s="1334"/>
    </row>
    <row r="45166" spans="1:12" ht="24" customHeight="1">
      <c r="A45166" s="1355"/>
      <c r="B45166" s="1355"/>
      <c r="C45166" s="1433"/>
      <c r="E45166" s="1433"/>
      <c r="K45166" s="1433"/>
      <c r="L45166" s="1334"/>
    </row>
    <row r="45167" spans="1:12" ht="24" customHeight="1">
      <c r="A45167" s="1355"/>
      <c r="B45167" s="1355"/>
      <c r="C45167" s="1433"/>
      <c r="E45167" s="1433"/>
      <c r="K45167" s="1433"/>
      <c r="L45167" s="1334"/>
    </row>
    <row r="45168" spans="1:12" ht="24" customHeight="1">
      <c r="A45168" s="1355"/>
      <c r="B45168" s="1355"/>
      <c r="C45168" s="1433"/>
      <c r="E45168" s="1433"/>
      <c r="K45168" s="1433"/>
      <c r="L45168" s="1334"/>
    </row>
    <row r="45169" spans="1:12" ht="24" customHeight="1">
      <c r="A45169" s="1355"/>
      <c r="B45169" s="1355"/>
      <c r="C45169" s="1433"/>
      <c r="E45169" s="1433"/>
      <c r="K45169" s="1433"/>
      <c r="L45169" s="1334"/>
    </row>
    <row r="45170" spans="1:12" ht="24" customHeight="1">
      <c r="A45170" s="1355"/>
      <c r="B45170" s="1355"/>
      <c r="C45170" s="1433"/>
      <c r="E45170" s="1433"/>
      <c r="K45170" s="1433"/>
      <c r="L45170" s="1334"/>
    </row>
    <row r="45171" spans="1:12" ht="24" customHeight="1">
      <c r="A45171" s="1355"/>
      <c r="B45171" s="1355"/>
      <c r="C45171" s="1433"/>
      <c r="E45171" s="1433"/>
      <c r="K45171" s="1433"/>
      <c r="L45171" s="1334"/>
    </row>
    <row r="45172" spans="1:12" ht="24" customHeight="1">
      <c r="A45172" s="1355"/>
      <c r="B45172" s="1355"/>
      <c r="C45172" s="1433"/>
      <c r="E45172" s="1433"/>
      <c r="K45172" s="1433"/>
      <c r="L45172" s="1334"/>
    </row>
    <row r="45173" spans="1:12" ht="24" customHeight="1">
      <c r="A45173" s="1355"/>
      <c r="B45173" s="1355"/>
      <c r="C45173" s="1433"/>
      <c r="E45173" s="1433"/>
      <c r="K45173" s="1433"/>
      <c r="L45173" s="1334"/>
    </row>
    <row r="45174" spans="1:12" ht="24" customHeight="1">
      <c r="A45174" s="1355"/>
      <c r="B45174" s="1355"/>
      <c r="C45174" s="1433"/>
      <c r="E45174" s="1433"/>
      <c r="K45174" s="1433"/>
      <c r="L45174" s="1334"/>
    </row>
    <row r="45175" spans="1:12" ht="24" customHeight="1">
      <c r="A45175" s="1355"/>
      <c r="B45175" s="1355"/>
      <c r="C45175" s="1433"/>
      <c r="E45175" s="1433"/>
      <c r="K45175" s="1433"/>
      <c r="L45175" s="1334"/>
    </row>
    <row r="45176" spans="1:12" ht="24" customHeight="1">
      <c r="A45176" s="1355"/>
      <c r="B45176" s="1355"/>
      <c r="C45176" s="1433"/>
      <c r="E45176" s="1433"/>
      <c r="K45176" s="1433"/>
      <c r="L45176" s="1334"/>
    </row>
    <row r="45177" spans="1:12" ht="24" customHeight="1">
      <c r="A45177" s="1355"/>
      <c r="B45177" s="1355"/>
      <c r="C45177" s="1433"/>
      <c r="E45177" s="1433"/>
      <c r="K45177" s="1433"/>
      <c r="L45177" s="1334"/>
    </row>
    <row r="45178" spans="1:12" ht="24" customHeight="1">
      <c r="A45178" s="1355"/>
      <c r="B45178" s="1355"/>
      <c r="C45178" s="1433"/>
      <c r="E45178" s="1433"/>
      <c r="K45178" s="1433"/>
      <c r="L45178" s="1334"/>
    </row>
    <row r="45179" spans="1:12" ht="24" customHeight="1">
      <c r="A45179" s="1355"/>
      <c r="B45179" s="1355"/>
      <c r="C45179" s="1433"/>
      <c r="E45179" s="1433"/>
      <c r="K45179" s="1433"/>
      <c r="L45179" s="1334"/>
    </row>
    <row r="45180" spans="1:12" ht="24" customHeight="1">
      <c r="A45180" s="1355"/>
      <c r="B45180" s="1355"/>
      <c r="C45180" s="1433"/>
      <c r="E45180" s="1433"/>
      <c r="K45180" s="1433"/>
      <c r="L45180" s="1334"/>
    </row>
    <row r="45181" spans="1:12" ht="24" customHeight="1">
      <c r="A45181" s="1355"/>
      <c r="B45181" s="1355"/>
      <c r="C45181" s="1433"/>
      <c r="E45181" s="1433"/>
      <c r="K45181" s="1433"/>
      <c r="L45181" s="1334"/>
    </row>
    <row r="45182" spans="1:12" ht="24" customHeight="1">
      <c r="A45182" s="1355"/>
      <c r="B45182" s="1355"/>
      <c r="C45182" s="1433"/>
      <c r="E45182" s="1433"/>
      <c r="K45182" s="1433"/>
      <c r="L45182" s="1334"/>
    </row>
    <row r="45183" spans="1:12" ht="24" customHeight="1">
      <c r="A45183" s="1355"/>
      <c r="B45183" s="1355"/>
      <c r="C45183" s="1433"/>
      <c r="E45183" s="1433"/>
      <c r="K45183" s="1433"/>
      <c r="L45183" s="1334"/>
    </row>
    <row r="45184" spans="1:12" ht="24" customHeight="1">
      <c r="A45184" s="1355"/>
      <c r="B45184" s="1355"/>
      <c r="C45184" s="1433"/>
      <c r="E45184" s="1433"/>
      <c r="K45184" s="1433"/>
      <c r="L45184" s="1334"/>
    </row>
    <row r="45185" spans="1:12" ht="24" customHeight="1">
      <c r="A45185" s="1355"/>
      <c r="B45185" s="1355"/>
      <c r="C45185" s="1433"/>
      <c r="E45185" s="1433"/>
      <c r="K45185" s="1433"/>
      <c r="L45185" s="1334"/>
    </row>
    <row r="45186" spans="1:12" ht="24" customHeight="1">
      <c r="A45186" s="1355"/>
      <c r="B45186" s="1355"/>
      <c r="C45186" s="1433"/>
      <c r="E45186" s="1433"/>
      <c r="K45186" s="1433"/>
      <c r="L45186" s="1334"/>
    </row>
    <row r="45187" spans="1:12" ht="24" customHeight="1">
      <c r="A45187" s="1355"/>
      <c r="B45187" s="1355"/>
      <c r="C45187" s="1433"/>
      <c r="E45187" s="1433"/>
      <c r="K45187" s="1433"/>
      <c r="L45187" s="1334"/>
    </row>
    <row r="45188" spans="1:12" ht="24" customHeight="1">
      <c r="A45188" s="1355"/>
      <c r="B45188" s="1355"/>
      <c r="C45188" s="1433"/>
      <c r="E45188" s="1433"/>
      <c r="K45188" s="1433"/>
      <c r="L45188" s="1334"/>
    </row>
    <row r="45189" spans="1:12" ht="24" customHeight="1">
      <c r="A45189" s="1355"/>
      <c r="B45189" s="1355"/>
      <c r="C45189" s="1433"/>
      <c r="E45189" s="1433"/>
      <c r="K45189" s="1433"/>
      <c r="L45189" s="1334"/>
    </row>
    <row r="45190" spans="1:12" ht="24" customHeight="1">
      <c r="A45190" s="1355"/>
      <c r="B45190" s="1355"/>
      <c r="C45190" s="1433"/>
      <c r="E45190" s="1433"/>
      <c r="K45190" s="1433"/>
      <c r="L45190" s="1334"/>
    </row>
    <row r="45191" spans="1:12" ht="24" customHeight="1">
      <c r="A45191" s="1355"/>
      <c r="B45191" s="1355"/>
      <c r="C45191" s="1433"/>
      <c r="E45191" s="1433"/>
      <c r="K45191" s="1433"/>
      <c r="L45191" s="1334"/>
    </row>
    <row r="45192" spans="1:12" ht="24" customHeight="1">
      <c r="A45192" s="1355"/>
      <c r="B45192" s="1355"/>
      <c r="C45192" s="1433"/>
      <c r="E45192" s="1433"/>
      <c r="K45192" s="1433"/>
      <c r="L45192" s="1334"/>
    </row>
    <row r="45193" spans="1:12" ht="24" customHeight="1">
      <c r="A45193" s="1355"/>
      <c r="B45193" s="1355"/>
      <c r="C45193" s="1433"/>
      <c r="E45193" s="1433"/>
      <c r="K45193" s="1433"/>
      <c r="L45193" s="1334"/>
    </row>
    <row r="45194" spans="1:12" ht="24" customHeight="1">
      <c r="A45194" s="1355"/>
      <c r="B45194" s="1355"/>
      <c r="C45194" s="1433"/>
      <c r="E45194" s="1433"/>
      <c r="K45194" s="1433"/>
      <c r="L45194" s="1334"/>
    </row>
    <row r="45195" spans="1:12" ht="24" customHeight="1">
      <c r="A45195" s="1355"/>
      <c r="B45195" s="1355"/>
      <c r="C45195" s="1433"/>
      <c r="E45195" s="1433"/>
      <c r="K45195" s="1433"/>
      <c r="L45195" s="1334"/>
    </row>
    <row r="45196" spans="1:12" ht="24" customHeight="1">
      <c r="A45196" s="1355"/>
      <c r="B45196" s="1355"/>
      <c r="C45196" s="1433"/>
      <c r="E45196" s="1433"/>
      <c r="K45196" s="1433"/>
      <c r="L45196" s="1334"/>
    </row>
    <row r="45197" spans="1:12" ht="24" customHeight="1">
      <c r="A45197" s="1355"/>
      <c r="B45197" s="1355"/>
      <c r="C45197" s="1433"/>
      <c r="E45197" s="1433"/>
      <c r="K45197" s="1433"/>
      <c r="L45197" s="1334"/>
    </row>
    <row r="45198" spans="1:12" ht="24" customHeight="1">
      <c r="A45198" s="1355"/>
      <c r="B45198" s="1355"/>
      <c r="C45198" s="1433"/>
      <c r="E45198" s="1433"/>
      <c r="K45198" s="1433"/>
      <c r="L45198" s="1334"/>
    </row>
    <row r="45199" spans="1:12" ht="24" customHeight="1">
      <c r="A45199" s="1355"/>
      <c r="B45199" s="1355"/>
      <c r="C45199" s="1433"/>
      <c r="E45199" s="1433"/>
      <c r="K45199" s="1433"/>
      <c r="L45199" s="1334"/>
    </row>
    <row r="45200" spans="1:12" ht="24" customHeight="1">
      <c r="A45200" s="1355"/>
      <c r="B45200" s="1355"/>
      <c r="C45200" s="1433"/>
      <c r="E45200" s="1433"/>
      <c r="K45200" s="1433"/>
      <c r="L45200" s="1334"/>
    </row>
    <row r="45201" spans="1:12" ht="24" customHeight="1">
      <c r="A45201" s="1355"/>
      <c r="B45201" s="1355"/>
      <c r="C45201" s="1433"/>
      <c r="E45201" s="1433"/>
      <c r="K45201" s="1433"/>
      <c r="L45201" s="1334"/>
    </row>
    <row r="45202" spans="1:12" ht="24" customHeight="1">
      <c r="A45202" s="1355"/>
      <c r="B45202" s="1355"/>
      <c r="C45202" s="1433"/>
      <c r="E45202" s="1433"/>
      <c r="K45202" s="1433"/>
      <c r="L45202" s="1334"/>
    </row>
    <row r="45203" spans="1:12" ht="24" customHeight="1">
      <c r="A45203" s="1355"/>
      <c r="B45203" s="1355"/>
      <c r="C45203" s="1433"/>
      <c r="E45203" s="1433"/>
      <c r="K45203" s="1433"/>
      <c r="L45203" s="1334"/>
    </row>
    <row r="45204" spans="1:12" ht="24" customHeight="1">
      <c r="A45204" s="1355"/>
      <c r="B45204" s="1355"/>
      <c r="C45204" s="1433"/>
      <c r="E45204" s="1433"/>
      <c r="K45204" s="1433"/>
      <c r="L45204" s="1334"/>
    </row>
    <row r="45205" spans="1:12" ht="24" customHeight="1">
      <c r="A45205" s="1355"/>
      <c r="B45205" s="1355"/>
      <c r="C45205" s="1433"/>
      <c r="E45205" s="1433"/>
      <c r="K45205" s="1433"/>
      <c r="L45205" s="1334"/>
    </row>
    <row r="45206" spans="1:12" ht="24" customHeight="1">
      <c r="A45206" s="1355"/>
      <c r="B45206" s="1355"/>
      <c r="C45206" s="1433"/>
      <c r="E45206" s="1433"/>
      <c r="K45206" s="1433"/>
      <c r="L45206" s="1334"/>
    </row>
    <row r="45207" spans="1:12" ht="24" customHeight="1">
      <c r="A45207" s="1355"/>
      <c r="B45207" s="1355"/>
      <c r="C45207" s="1433"/>
      <c r="E45207" s="1433"/>
      <c r="K45207" s="1433"/>
      <c r="L45207" s="1334"/>
    </row>
    <row r="45208" spans="1:12" ht="24" customHeight="1">
      <c r="A45208" s="1355"/>
      <c r="B45208" s="1355"/>
      <c r="C45208" s="1433"/>
      <c r="E45208" s="1433"/>
      <c r="K45208" s="1433"/>
      <c r="L45208" s="1334"/>
    </row>
    <row r="45209" spans="1:12" ht="24" customHeight="1">
      <c r="A45209" s="1355"/>
      <c r="B45209" s="1355"/>
      <c r="C45209" s="1433"/>
      <c r="E45209" s="1433"/>
      <c r="K45209" s="1433"/>
      <c r="L45209" s="1334"/>
    </row>
    <row r="45210" spans="1:12" ht="24" customHeight="1">
      <c r="A45210" s="1355"/>
      <c r="B45210" s="1355"/>
      <c r="C45210" s="1433"/>
      <c r="E45210" s="1433"/>
      <c r="K45210" s="1433"/>
      <c r="L45210" s="1334"/>
    </row>
    <row r="45211" spans="1:12" ht="24" customHeight="1">
      <c r="A45211" s="1355"/>
      <c r="B45211" s="1355"/>
      <c r="C45211" s="1433"/>
      <c r="E45211" s="1433"/>
      <c r="K45211" s="1433"/>
      <c r="L45211" s="1334"/>
    </row>
    <row r="45212" spans="1:12" ht="24" customHeight="1">
      <c r="A45212" s="1355"/>
      <c r="B45212" s="1355"/>
      <c r="C45212" s="1433"/>
      <c r="E45212" s="1433"/>
      <c r="K45212" s="1433"/>
      <c r="L45212" s="1334"/>
    </row>
    <row r="45213" spans="1:12" ht="24" customHeight="1">
      <c r="A45213" s="1355"/>
      <c r="B45213" s="1355"/>
      <c r="C45213" s="1433"/>
      <c r="E45213" s="1433"/>
      <c r="K45213" s="1433"/>
      <c r="L45213" s="1334"/>
    </row>
    <row r="45214" spans="1:12" ht="24" customHeight="1">
      <c r="A45214" s="1355"/>
      <c r="B45214" s="1355"/>
      <c r="C45214" s="1433"/>
      <c r="E45214" s="1433"/>
      <c r="K45214" s="1433"/>
      <c r="L45214" s="1334"/>
    </row>
    <row r="45215" spans="1:12" ht="24" customHeight="1">
      <c r="A45215" s="1355"/>
      <c r="B45215" s="1355"/>
      <c r="C45215" s="1433"/>
      <c r="E45215" s="1433"/>
      <c r="K45215" s="1433"/>
      <c r="L45215" s="1334"/>
    </row>
    <row r="45216" spans="1:12" ht="24" customHeight="1">
      <c r="A45216" s="1355"/>
      <c r="B45216" s="1355"/>
      <c r="C45216" s="1433"/>
      <c r="E45216" s="1433"/>
      <c r="K45216" s="1433"/>
      <c r="L45216" s="1334"/>
    </row>
    <row r="45217" spans="1:12" ht="24" customHeight="1">
      <c r="A45217" s="1355"/>
      <c r="B45217" s="1355"/>
      <c r="C45217" s="1433"/>
      <c r="E45217" s="1433"/>
      <c r="K45217" s="1433"/>
      <c r="L45217" s="1334"/>
    </row>
    <row r="45218" spans="1:12" ht="24" customHeight="1">
      <c r="A45218" s="1355"/>
      <c r="B45218" s="1355"/>
      <c r="C45218" s="1433"/>
      <c r="E45218" s="1433"/>
      <c r="K45218" s="1433"/>
      <c r="L45218" s="1334"/>
    </row>
    <row r="45219" spans="1:12" ht="24" customHeight="1">
      <c r="A45219" s="1355"/>
      <c r="B45219" s="1355"/>
      <c r="C45219" s="1433"/>
      <c r="E45219" s="1433"/>
      <c r="K45219" s="1433"/>
      <c r="L45219" s="1334"/>
    </row>
    <row r="45220" spans="1:12" ht="24" customHeight="1">
      <c r="A45220" s="1355"/>
      <c r="B45220" s="1355"/>
      <c r="C45220" s="1433"/>
      <c r="E45220" s="1433"/>
      <c r="K45220" s="1433"/>
      <c r="L45220" s="1334"/>
    </row>
    <row r="45221" spans="1:12" ht="24" customHeight="1">
      <c r="A45221" s="1355"/>
      <c r="B45221" s="1355"/>
      <c r="C45221" s="1433"/>
      <c r="E45221" s="1433"/>
      <c r="K45221" s="1433"/>
      <c r="L45221" s="1334"/>
    </row>
    <row r="45222" spans="1:12" ht="24" customHeight="1">
      <c r="A45222" s="1355"/>
      <c r="B45222" s="1355"/>
      <c r="C45222" s="1433"/>
      <c r="E45222" s="1433"/>
      <c r="K45222" s="1433"/>
      <c r="L45222" s="1334"/>
    </row>
    <row r="45223" spans="1:12" ht="24" customHeight="1">
      <c r="A45223" s="1355"/>
      <c r="B45223" s="1355"/>
      <c r="C45223" s="1433"/>
      <c r="E45223" s="1433"/>
      <c r="K45223" s="1433"/>
      <c r="L45223" s="1334"/>
    </row>
    <row r="45224" spans="1:12" ht="24" customHeight="1">
      <c r="A45224" s="1355"/>
      <c r="B45224" s="1355"/>
      <c r="C45224" s="1433"/>
      <c r="E45224" s="1433"/>
      <c r="K45224" s="1433"/>
      <c r="L45224" s="1334"/>
    </row>
    <row r="45225" spans="1:12" ht="24" customHeight="1">
      <c r="A45225" s="1355"/>
      <c r="B45225" s="1355"/>
      <c r="C45225" s="1433"/>
      <c r="E45225" s="1433"/>
      <c r="K45225" s="1433"/>
      <c r="L45225" s="1334"/>
    </row>
    <row r="45226" spans="1:12" ht="24" customHeight="1">
      <c r="A45226" s="1355"/>
      <c r="B45226" s="1355"/>
      <c r="C45226" s="1433"/>
      <c r="E45226" s="1433"/>
      <c r="K45226" s="1433"/>
      <c r="L45226" s="1334"/>
    </row>
    <row r="45227" spans="1:12" ht="24" customHeight="1">
      <c r="A45227" s="1355"/>
      <c r="B45227" s="1355"/>
      <c r="C45227" s="1433"/>
      <c r="E45227" s="1433"/>
      <c r="K45227" s="1433"/>
      <c r="L45227" s="1334"/>
    </row>
    <row r="45228" spans="1:12" ht="24" customHeight="1">
      <c r="A45228" s="1355"/>
      <c r="B45228" s="1355"/>
      <c r="C45228" s="1433"/>
      <c r="E45228" s="1433"/>
      <c r="K45228" s="1433"/>
      <c r="L45228" s="1334"/>
    </row>
    <row r="45229" spans="1:12" ht="24" customHeight="1">
      <c r="A45229" s="1355"/>
      <c r="B45229" s="1355"/>
      <c r="C45229" s="1433"/>
      <c r="E45229" s="1433"/>
      <c r="K45229" s="1433"/>
      <c r="L45229" s="1334"/>
    </row>
    <row r="45230" spans="1:12" ht="24" customHeight="1">
      <c r="A45230" s="1355"/>
      <c r="B45230" s="1355"/>
      <c r="C45230" s="1433"/>
      <c r="E45230" s="1433"/>
      <c r="K45230" s="1433"/>
      <c r="L45230" s="1334"/>
    </row>
    <row r="45231" spans="1:12" ht="24" customHeight="1">
      <c r="A45231" s="1355"/>
      <c r="B45231" s="1355"/>
      <c r="C45231" s="1433"/>
      <c r="E45231" s="1433"/>
      <c r="K45231" s="1433"/>
      <c r="L45231" s="1334"/>
    </row>
    <row r="45232" spans="1:12" ht="24" customHeight="1">
      <c r="A45232" s="1355"/>
      <c r="B45232" s="1355"/>
      <c r="C45232" s="1433"/>
      <c r="E45232" s="1433"/>
      <c r="K45232" s="1433"/>
      <c r="L45232" s="1334"/>
    </row>
    <row r="45233" spans="1:12" ht="24" customHeight="1">
      <c r="A45233" s="1355"/>
      <c r="B45233" s="1355"/>
      <c r="C45233" s="1433"/>
      <c r="E45233" s="1433"/>
      <c r="K45233" s="1433"/>
      <c r="L45233" s="1334"/>
    </row>
    <row r="45234" spans="1:12" ht="24" customHeight="1">
      <c r="A45234" s="1355"/>
      <c r="B45234" s="1355"/>
      <c r="C45234" s="1433"/>
      <c r="E45234" s="1433"/>
      <c r="K45234" s="1433"/>
      <c r="L45234" s="1334"/>
    </row>
    <row r="45235" spans="1:12" ht="24" customHeight="1">
      <c r="A45235" s="1355"/>
      <c r="B45235" s="1355"/>
      <c r="C45235" s="1433"/>
      <c r="E45235" s="1433"/>
      <c r="K45235" s="1433"/>
      <c r="L45235" s="1334"/>
    </row>
    <row r="45236" spans="1:12" ht="24" customHeight="1">
      <c r="A45236" s="1355"/>
      <c r="B45236" s="1355"/>
      <c r="C45236" s="1433"/>
      <c r="E45236" s="1433"/>
      <c r="K45236" s="1433"/>
      <c r="L45236" s="1334"/>
    </row>
    <row r="45237" spans="1:12" ht="24" customHeight="1">
      <c r="A45237" s="1355"/>
      <c r="B45237" s="1355"/>
      <c r="C45237" s="1433"/>
      <c r="E45237" s="1433"/>
      <c r="K45237" s="1433"/>
      <c r="L45237" s="1334"/>
    </row>
    <row r="45238" spans="1:12" ht="24" customHeight="1">
      <c r="A45238" s="1355"/>
      <c r="B45238" s="1355"/>
      <c r="C45238" s="1433"/>
      <c r="E45238" s="1433"/>
      <c r="K45238" s="1433"/>
      <c r="L45238" s="1334"/>
    </row>
    <row r="45239" spans="1:12" ht="24" customHeight="1">
      <c r="A45239" s="1355"/>
      <c r="B45239" s="1355"/>
      <c r="C45239" s="1433"/>
      <c r="E45239" s="1433"/>
      <c r="K45239" s="1433"/>
      <c r="L45239" s="1334"/>
    </row>
    <row r="45240" spans="1:12" ht="24" customHeight="1">
      <c r="A45240" s="1355"/>
      <c r="B45240" s="1355"/>
      <c r="C45240" s="1433"/>
      <c r="E45240" s="1433"/>
      <c r="K45240" s="1433"/>
      <c r="L45240" s="1334"/>
    </row>
    <row r="45241" spans="1:12" ht="24" customHeight="1">
      <c r="A45241" s="1355"/>
      <c r="B45241" s="1355"/>
      <c r="C45241" s="1433"/>
      <c r="E45241" s="1433"/>
      <c r="K45241" s="1433"/>
      <c r="L45241" s="1334"/>
    </row>
    <row r="45242" spans="1:12" ht="24" customHeight="1">
      <c r="A45242" s="1355"/>
      <c r="B45242" s="1355"/>
      <c r="C45242" s="1433"/>
      <c r="E45242" s="1433"/>
      <c r="K45242" s="1433"/>
      <c r="L45242" s="1334"/>
    </row>
    <row r="45243" spans="1:12" ht="24" customHeight="1">
      <c r="A45243" s="1355"/>
      <c r="B45243" s="1355"/>
      <c r="C45243" s="1433"/>
      <c r="E45243" s="1433"/>
      <c r="K45243" s="1433"/>
      <c r="L45243" s="1334"/>
    </row>
    <row r="45244" spans="1:12" ht="24" customHeight="1">
      <c r="A45244" s="1355"/>
      <c r="B45244" s="1355"/>
      <c r="C45244" s="1433"/>
      <c r="E45244" s="1433"/>
      <c r="K45244" s="1433"/>
      <c r="L45244" s="1334"/>
    </row>
    <row r="45245" spans="1:12" ht="24" customHeight="1">
      <c r="A45245" s="1355"/>
      <c r="B45245" s="1355"/>
      <c r="C45245" s="1433"/>
      <c r="E45245" s="1433"/>
      <c r="K45245" s="1433"/>
      <c r="L45245" s="1334"/>
    </row>
    <row r="45246" spans="1:12" ht="24" customHeight="1">
      <c r="A45246" s="1355"/>
      <c r="B45246" s="1355"/>
      <c r="C45246" s="1433"/>
      <c r="E45246" s="1433"/>
      <c r="K45246" s="1433"/>
      <c r="L45246" s="1334"/>
    </row>
    <row r="45247" spans="1:12" ht="24" customHeight="1">
      <c r="A45247" s="1355"/>
      <c r="B45247" s="1355"/>
      <c r="C45247" s="1433"/>
      <c r="E45247" s="1433"/>
      <c r="K45247" s="1433"/>
      <c r="L45247" s="1334"/>
    </row>
    <row r="45248" spans="1:12" ht="24" customHeight="1">
      <c r="A45248" s="1355"/>
      <c r="B45248" s="1355"/>
      <c r="C45248" s="1433"/>
      <c r="E45248" s="1433"/>
      <c r="K45248" s="1433"/>
      <c r="L45248" s="1334"/>
    </row>
    <row r="45249" spans="1:12" ht="24" customHeight="1">
      <c r="A45249" s="1355"/>
      <c r="B45249" s="1355"/>
      <c r="C45249" s="1433"/>
      <c r="E45249" s="1433"/>
      <c r="K45249" s="1433"/>
      <c r="L45249" s="1334"/>
    </row>
    <row r="45250" spans="1:12" ht="24" customHeight="1">
      <c r="A45250" s="1355"/>
      <c r="B45250" s="1355"/>
      <c r="C45250" s="1433"/>
      <c r="E45250" s="1433"/>
      <c r="K45250" s="1433"/>
      <c r="L45250" s="1334"/>
    </row>
    <row r="45251" spans="1:12" ht="24" customHeight="1">
      <c r="A45251" s="1355"/>
      <c r="B45251" s="1355"/>
      <c r="C45251" s="1433"/>
      <c r="E45251" s="1433"/>
      <c r="K45251" s="1433"/>
      <c r="L45251" s="1334"/>
    </row>
    <row r="45252" spans="1:12" ht="24" customHeight="1">
      <c r="A45252" s="1355"/>
      <c r="B45252" s="1355"/>
      <c r="C45252" s="1433"/>
      <c r="E45252" s="1433"/>
      <c r="K45252" s="1433"/>
      <c r="L45252" s="1334"/>
    </row>
    <row r="45253" spans="1:12" ht="24" customHeight="1">
      <c r="A45253" s="1355"/>
      <c r="B45253" s="1355"/>
      <c r="C45253" s="1433"/>
      <c r="E45253" s="1433"/>
      <c r="K45253" s="1433"/>
      <c r="L45253" s="1334"/>
    </row>
    <row r="45254" spans="1:12" ht="24" customHeight="1">
      <c r="A45254" s="1355"/>
      <c r="B45254" s="1355"/>
      <c r="C45254" s="1433"/>
      <c r="E45254" s="1433"/>
      <c r="K45254" s="1433"/>
      <c r="L45254" s="1334"/>
    </row>
    <row r="45255" spans="1:12" ht="24" customHeight="1">
      <c r="A45255" s="1355"/>
      <c r="B45255" s="1355"/>
      <c r="C45255" s="1433"/>
      <c r="E45255" s="1433"/>
      <c r="K45255" s="1433"/>
      <c r="L45255" s="1334"/>
    </row>
    <row r="45256" spans="1:12" ht="24" customHeight="1">
      <c r="A45256" s="1355"/>
      <c r="B45256" s="1355"/>
      <c r="C45256" s="1433"/>
      <c r="E45256" s="1433"/>
      <c r="K45256" s="1433"/>
      <c r="L45256" s="1334"/>
    </row>
    <row r="45257" spans="1:12" ht="24" customHeight="1">
      <c r="A45257" s="1355"/>
      <c r="B45257" s="1355"/>
      <c r="C45257" s="1433"/>
      <c r="E45257" s="1433"/>
      <c r="K45257" s="1433"/>
      <c r="L45257" s="1334"/>
    </row>
    <row r="45258" spans="1:12" ht="24" customHeight="1">
      <c r="A45258" s="1355"/>
      <c r="B45258" s="1355"/>
      <c r="C45258" s="1433"/>
      <c r="E45258" s="1433"/>
      <c r="K45258" s="1433"/>
      <c r="L45258" s="1334"/>
    </row>
    <row r="45259" spans="1:12" ht="24" customHeight="1">
      <c r="A45259" s="1355"/>
      <c r="B45259" s="1355"/>
      <c r="C45259" s="1433"/>
      <c r="E45259" s="1433"/>
      <c r="K45259" s="1433"/>
      <c r="L45259" s="1334"/>
    </row>
    <row r="45260" spans="1:12" ht="24" customHeight="1">
      <c r="A45260" s="1355"/>
      <c r="B45260" s="1355"/>
      <c r="C45260" s="1433"/>
      <c r="E45260" s="1433"/>
      <c r="K45260" s="1433"/>
      <c r="L45260" s="1334"/>
    </row>
    <row r="45261" spans="1:12" ht="24" customHeight="1">
      <c r="A45261" s="1355"/>
      <c r="B45261" s="1355"/>
      <c r="C45261" s="1433"/>
      <c r="E45261" s="1433"/>
      <c r="K45261" s="1433"/>
      <c r="L45261" s="1334"/>
    </row>
    <row r="45262" spans="1:12" ht="24" customHeight="1">
      <c r="A45262" s="1355"/>
      <c r="B45262" s="1355"/>
      <c r="C45262" s="1433"/>
      <c r="E45262" s="1433"/>
      <c r="K45262" s="1433"/>
      <c r="L45262" s="1334"/>
    </row>
    <row r="45263" spans="1:12" ht="24" customHeight="1">
      <c r="A45263" s="1355"/>
      <c r="B45263" s="1355"/>
      <c r="C45263" s="1433"/>
      <c r="E45263" s="1433"/>
      <c r="K45263" s="1433"/>
      <c r="L45263" s="1334"/>
    </row>
    <row r="45264" spans="1:12" ht="24" customHeight="1">
      <c r="A45264" s="1355"/>
      <c r="B45264" s="1355"/>
      <c r="C45264" s="1433"/>
      <c r="E45264" s="1433"/>
      <c r="K45264" s="1433"/>
      <c r="L45264" s="1334"/>
    </row>
    <row r="45265" spans="1:12" ht="24" customHeight="1">
      <c r="A45265" s="1355"/>
      <c r="B45265" s="1355"/>
      <c r="C45265" s="1433"/>
      <c r="E45265" s="1433"/>
      <c r="K45265" s="1433"/>
      <c r="L45265" s="1334"/>
    </row>
    <row r="45266" spans="1:12" ht="24" customHeight="1">
      <c r="A45266" s="1355"/>
      <c r="B45266" s="1355"/>
      <c r="C45266" s="1433"/>
      <c r="E45266" s="1433"/>
      <c r="K45266" s="1433"/>
      <c r="L45266" s="1334"/>
    </row>
    <row r="45267" spans="1:12" ht="24" customHeight="1">
      <c r="A45267" s="1355"/>
      <c r="B45267" s="1355"/>
      <c r="C45267" s="1433"/>
      <c r="E45267" s="1433"/>
      <c r="K45267" s="1433"/>
      <c r="L45267" s="1334"/>
    </row>
    <row r="45268" spans="1:12" ht="24" customHeight="1">
      <c r="A45268" s="1355"/>
      <c r="B45268" s="1355"/>
      <c r="C45268" s="1433"/>
      <c r="E45268" s="1433"/>
      <c r="K45268" s="1433"/>
      <c r="L45268" s="1334"/>
    </row>
    <row r="45269" spans="1:12" ht="24" customHeight="1">
      <c r="A45269" s="1355"/>
      <c r="B45269" s="1355"/>
      <c r="C45269" s="1433"/>
      <c r="E45269" s="1433"/>
      <c r="K45269" s="1433"/>
      <c r="L45269" s="1334"/>
    </row>
    <row r="45270" spans="1:12" ht="24" customHeight="1">
      <c r="A45270" s="1355"/>
      <c r="B45270" s="1355"/>
      <c r="C45270" s="1433"/>
      <c r="E45270" s="1433"/>
      <c r="K45270" s="1433"/>
      <c r="L45270" s="1334"/>
    </row>
    <row r="45271" spans="1:12" ht="24" customHeight="1">
      <c r="A45271" s="1355"/>
      <c r="B45271" s="1355"/>
      <c r="C45271" s="1433"/>
      <c r="E45271" s="1433"/>
      <c r="K45271" s="1433"/>
      <c r="L45271" s="1334"/>
    </row>
    <row r="45272" spans="1:12" ht="24" customHeight="1">
      <c r="A45272" s="1355"/>
      <c r="B45272" s="1355"/>
      <c r="C45272" s="1433"/>
      <c r="E45272" s="1433"/>
      <c r="K45272" s="1433"/>
      <c r="L45272" s="1334"/>
    </row>
    <row r="45273" spans="1:12" ht="24" customHeight="1">
      <c r="A45273" s="1355"/>
      <c r="B45273" s="1355"/>
      <c r="C45273" s="1433"/>
      <c r="E45273" s="1433"/>
      <c r="K45273" s="1433"/>
      <c r="L45273" s="1334"/>
    </row>
    <row r="45274" spans="1:12" ht="24" customHeight="1">
      <c r="A45274" s="1355"/>
      <c r="B45274" s="1355"/>
      <c r="C45274" s="1433"/>
      <c r="E45274" s="1433"/>
      <c r="K45274" s="1433"/>
      <c r="L45274" s="1334"/>
    </row>
    <row r="45275" spans="1:12" ht="24" customHeight="1">
      <c r="A45275" s="1355"/>
      <c r="B45275" s="1355"/>
      <c r="C45275" s="1433"/>
      <c r="E45275" s="1433"/>
      <c r="K45275" s="1433"/>
      <c r="L45275" s="1334"/>
    </row>
    <row r="45276" spans="1:12" ht="24" customHeight="1">
      <c r="A45276" s="1355"/>
      <c r="B45276" s="1355"/>
      <c r="C45276" s="1433"/>
      <c r="E45276" s="1433"/>
      <c r="K45276" s="1433"/>
      <c r="L45276" s="1334"/>
    </row>
    <row r="45277" spans="1:12" ht="24" customHeight="1">
      <c r="A45277" s="1355"/>
      <c r="B45277" s="1355"/>
      <c r="C45277" s="1433"/>
      <c r="E45277" s="1433"/>
      <c r="K45277" s="1433"/>
      <c r="L45277" s="1334"/>
    </row>
    <row r="45278" spans="1:12" ht="24" customHeight="1">
      <c r="A45278" s="1355"/>
      <c r="B45278" s="1355"/>
      <c r="C45278" s="1433"/>
      <c r="E45278" s="1433"/>
      <c r="K45278" s="1433"/>
      <c r="L45278" s="1334"/>
    </row>
    <row r="45279" spans="1:12" ht="24" customHeight="1">
      <c r="A45279" s="1355"/>
      <c r="B45279" s="1355"/>
      <c r="C45279" s="1433"/>
      <c r="E45279" s="1433"/>
      <c r="K45279" s="1433"/>
      <c r="L45279" s="1334"/>
    </row>
    <row r="45280" spans="1:12" ht="24" customHeight="1">
      <c r="A45280" s="1355"/>
      <c r="B45280" s="1355"/>
      <c r="C45280" s="1433"/>
      <c r="E45280" s="1433"/>
      <c r="K45280" s="1433"/>
      <c r="L45280" s="1334"/>
    </row>
    <row r="45281" spans="1:12" ht="24" customHeight="1">
      <c r="A45281" s="1355"/>
      <c r="B45281" s="1355"/>
      <c r="C45281" s="1433"/>
      <c r="E45281" s="1433"/>
      <c r="K45281" s="1433"/>
      <c r="L45281" s="1334"/>
    </row>
    <row r="45282" spans="1:12" ht="24" customHeight="1">
      <c r="A45282" s="1355"/>
      <c r="B45282" s="1355"/>
      <c r="C45282" s="1433"/>
      <c r="E45282" s="1433"/>
      <c r="K45282" s="1433"/>
      <c r="L45282" s="1334"/>
    </row>
    <row r="45283" spans="1:12" ht="24" customHeight="1">
      <c r="A45283" s="1355"/>
      <c r="B45283" s="1355"/>
      <c r="C45283" s="1433"/>
      <c r="E45283" s="1433"/>
      <c r="K45283" s="1433"/>
      <c r="L45283" s="1334"/>
    </row>
    <row r="45284" spans="1:12" ht="24" customHeight="1">
      <c r="A45284" s="1355"/>
      <c r="B45284" s="1355"/>
      <c r="C45284" s="1433"/>
      <c r="E45284" s="1433"/>
      <c r="K45284" s="1433"/>
      <c r="L45284" s="1334"/>
    </row>
    <row r="45285" spans="1:12" ht="24" customHeight="1">
      <c r="A45285" s="1355"/>
      <c r="B45285" s="1355"/>
      <c r="C45285" s="1433"/>
      <c r="E45285" s="1433"/>
      <c r="K45285" s="1433"/>
      <c r="L45285" s="1334"/>
    </row>
    <row r="45286" spans="1:12" ht="24" customHeight="1">
      <c r="A45286" s="1355"/>
      <c r="B45286" s="1355"/>
      <c r="C45286" s="1433"/>
      <c r="E45286" s="1433"/>
      <c r="K45286" s="1433"/>
      <c r="L45286" s="1334"/>
    </row>
    <row r="45287" spans="1:12" ht="24" customHeight="1">
      <c r="A45287" s="1355"/>
      <c r="B45287" s="1355"/>
      <c r="C45287" s="1433"/>
      <c r="E45287" s="1433"/>
      <c r="K45287" s="1433"/>
      <c r="L45287" s="1334"/>
    </row>
    <row r="45288" spans="1:12" ht="24" customHeight="1">
      <c r="A45288" s="1355"/>
      <c r="B45288" s="1355"/>
      <c r="C45288" s="1433"/>
      <c r="E45288" s="1433"/>
      <c r="K45288" s="1433"/>
      <c r="L45288" s="1334"/>
    </row>
    <row r="45289" spans="1:12" ht="24" customHeight="1">
      <c r="A45289" s="1355"/>
      <c r="B45289" s="1355"/>
      <c r="C45289" s="1433"/>
      <c r="E45289" s="1433"/>
      <c r="K45289" s="1433"/>
      <c r="L45289" s="1334"/>
    </row>
    <row r="45290" spans="1:12" ht="24" customHeight="1">
      <c r="A45290" s="1355"/>
      <c r="B45290" s="1355"/>
      <c r="C45290" s="1433"/>
      <c r="E45290" s="1433"/>
      <c r="K45290" s="1433"/>
      <c r="L45290" s="1334"/>
    </row>
    <row r="45291" spans="1:12" ht="24" customHeight="1">
      <c r="A45291" s="1355"/>
      <c r="B45291" s="1355"/>
      <c r="C45291" s="1433"/>
      <c r="E45291" s="1433"/>
      <c r="K45291" s="1433"/>
      <c r="L45291" s="1334"/>
    </row>
    <row r="45292" spans="1:12" ht="24" customHeight="1">
      <c r="A45292" s="1355"/>
      <c r="B45292" s="1355"/>
      <c r="C45292" s="1433"/>
      <c r="E45292" s="1433"/>
      <c r="K45292" s="1433"/>
      <c r="L45292" s="1334"/>
    </row>
    <row r="45293" spans="1:12" ht="24" customHeight="1">
      <c r="A45293" s="1355"/>
      <c r="B45293" s="1355"/>
      <c r="C45293" s="1433"/>
      <c r="E45293" s="1433"/>
      <c r="K45293" s="1433"/>
      <c r="L45293" s="1334"/>
    </row>
    <row r="45294" spans="1:12" ht="24" customHeight="1">
      <c r="A45294" s="1355"/>
      <c r="B45294" s="1355"/>
      <c r="C45294" s="1433"/>
      <c r="E45294" s="1433"/>
      <c r="K45294" s="1433"/>
      <c r="L45294" s="1334"/>
    </row>
    <row r="45295" spans="1:12" ht="24" customHeight="1">
      <c r="A45295" s="1355"/>
      <c r="B45295" s="1355"/>
      <c r="C45295" s="1433"/>
      <c r="E45295" s="1433"/>
      <c r="K45295" s="1433"/>
      <c r="L45295" s="1334"/>
    </row>
    <row r="45296" spans="1:12" ht="24" customHeight="1">
      <c r="A45296" s="1355"/>
      <c r="B45296" s="1355"/>
      <c r="C45296" s="1433"/>
      <c r="E45296" s="1433"/>
      <c r="K45296" s="1433"/>
      <c r="L45296" s="1334"/>
    </row>
    <row r="45297" spans="1:12" ht="24" customHeight="1">
      <c r="A45297" s="1355"/>
      <c r="B45297" s="1355"/>
      <c r="C45297" s="1433"/>
      <c r="E45297" s="1433"/>
      <c r="K45297" s="1433"/>
      <c r="L45297" s="1334"/>
    </row>
    <row r="45298" spans="1:12" ht="24" customHeight="1">
      <c r="A45298" s="1355"/>
      <c r="B45298" s="1355"/>
      <c r="C45298" s="1433"/>
      <c r="E45298" s="1433"/>
      <c r="K45298" s="1433"/>
      <c r="L45298" s="1334"/>
    </row>
    <row r="45299" spans="1:12" ht="24" customHeight="1">
      <c r="A45299" s="1355"/>
      <c r="B45299" s="1355"/>
      <c r="C45299" s="1433"/>
      <c r="E45299" s="1433"/>
      <c r="K45299" s="1433"/>
      <c r="L45299" s="1334"/>
    </row>
    <row r="45300" spans="1:12" ht="24" customHeight="1">
      <c r="A45300" s="1355"/>
      <c r="B45300" s="1355"/>
      <c r="C45300" s="1433"/>
      <c r="E45300" s="1433"/>
      <c r="K45300" s="1433"/>
      <c r="L45300" s="1334"/>
    </row>
    <row r="45301" spans="1:12" ht="24" customHeight="1">
      <c r="A45301" s="1355"/>
      <c r="B45301" s="1355"/>
      <c r="C45301" s="1433"/>
      <c r="E45301" s="1433"/>
      <c r="K45301" s="1433"/>
      <c r="L45301" s="1334"/>
    </row>
    <row r="45302" spans="1:12" ht="24" customHeight="1">
      <c r="A45302" s="1355"/>
      <c r="B45302" s="1355"/>
      <c r="C45302" s="1433"/>
      <c r="E45302" s="1433"/>
      <c r="K45302" s="1433"/>
      <c r="L45302" s="1334"/>
    </row>
    <row r="45303" spans="1:12" ht="24" customHeight="1">
      <c r="A45303" s="1355"/>
      <c r="B45303" s="1355"/>
      <c r="C45303" s="1433"/>
      <c r="E45303" s="1433"/>
      <c r="K45303" s="1433"/>
      <c r="L45303" s="1334"/>
    </row>
    <row r="45304" spans="1:12" ht="24" customHeight="1">
      <c r="A45304" s="1355"/>
      <c r="B45304" s="1355"/>
      <c r="C45304" s="1433"/>
      <c r="E45304" s="1433"/>
      <c r="K45304" s="1433"/>
      <c r="L45304" s="1334"/>
    </row>
    <row r="45305" spans="1:12" ht="24" customHeight="1">
      <c r="A45305" s="1355"/>
      <c r="B45305" s="1355"/>
      <c r="C45305" s="1433"/>
      <c r="E45305" s="1433"/>
      <c r="K45305" s="1433"/>
      <c r="L45305" s="1334"/>
    </row>
    <row r="45306" spans="1:12" ht="24" customHeight="1">
      <c r="A45306" s="1355"/>
      <c r="B45306" s="1355"/>
      <c r="C45306" s="1433"/>
      <c r="E45306" s="1433"/>
      <c r="K45306" s="1433"/>
      <c r="L45306" s="1334"/>
    </row>
    <row r="45307" spans="1:12" ht="24" customHeight="1">
      <c r="A45307" s="1355"/>
      <c r="B45307" s="1355"/>
      <c r="C45307" s="1433"/>
      <c r="E45307" s="1433"/>
      <c r="K45307" s="1433"/>
      <c r="L45307" s="1334"/>
    </row>
    <row r="45308" spans="1:12" ht="24" customHeight="1">
      <c r="A45308" s="1355"/>
      <c r="B45308" s="1355"/>
      <c r="C45308" s="1433"/>
      <c r="E45308" s="1433"/>
      <c r="K45308" s="1433"/>
      <c r="L45308" s="1334"/>
    </row>
    <row r="45309" spans="1:12" ht="24" customHeight="1">
      <c r="A45309" s="1355"/>
      <c r="B45309" s="1355"/>
      <c r="C45309" s="1433"/>
      <c r="E45309" s="1433"/>
      <c r="K45309" s="1433"/>
      <c r="L45309" s="1334"/>
    </row>
    <row r="45310" spans="1:12" ht="24" customHeight="1">
      <c r="A45310" s="1355"/>
      <c r="B45310" s="1355"/>
      <c r="C45310" s="1433"/>
      <c r="E45310" s="1433"/>
      <c r="K45310" s="1433"/>
      <c r="L45310" s="1334"/>
    </row>
    <row r="45311" spans="1:12" ht="24" customHeight="1">
      <c r="A45311" s="1355"/>
      <c r="B45311" s="1355"/>
      <c r="C45311" s="1433"/>
      <c r="E45311" s="1433"/>
      <c r="K45311" s="1433"/>
      <c r="L45311" s="1334"/>
    </row>
    <row r="45312" spans="1:12" ht="24" customHeight="1">
      <c r="A45312" s="1355"/>
      <c r="B45312" s="1355"/>
      <c r="C45312" s="1433"/>
      <c r="E45312" s="1433"/>
      <c r="K45312" s="1433"/>
      <c r="L45312" s="1334"/>
    </row>
    <row r="45313" spans="1:12" ht="24" customHeight="1">
      <c r="A45313" s="1355"/>
      <c r="B45313" s="1355"/>
      <c r="C45313" s="1433"/>
      <c r="E45313" s="1433"/>
      <c r="K45313" s="1433"/>
      <c r="L45313" s="1334"/>
    </row>
    <row r="45314" spans="1:12" ht="24" customHeight="1">
      <c r="A45314" s="1355"/>
      <c r="B45314" s="1355"/>
      <c r="C45314" s="1433"/>
      <c r="E45314" s="1433"/>
      <c r="K45314" s="1433"/>
      <c r="L45314" s="1334"/>
    </row>
    <row r="45315" spans="1:12" ht="24" customHeight="1">
      <c r="A45315" s="1355"/>
      <c r="B45315" s="1355"/>
      <c r="C45315" s="1433"/>
      <c r="E45315" s="1433"/>
      <c r="K45315" s="1433"/>
      <c r="L45315" s="1334"/>
    </row>
    <row r="45316" spans="1:12" ht="24" customHeight="1">
      <c r="A45316" s="1355"/>
      <c r="B45316" s="1355"/>
      <c r="C45316" s="1433"/>
      <c r="E45316" s="1433"/>
      <c r="K45316" s="1433"/>
      <c r="L45316" s="1334"/>
    </row>
    <row r="45317" spans="1:12" ht="24" customHeight="1">
      <c r="A45317" s="1355"/>
      <c r="B45317" s="1355"/>
      <c r="C45317" s="1433"/>
      <c r="E45317" s="1433"/>
      <c r="K45317" s="1433"/>
      <c r="L45317" s="1334"/>
    </row>
    <row r="45318" spans="1:12" ht="24" customHeight="1">
      <c r="A45318" s="1355"/>
      <c r="B45318" s="1355"/>
      <c r="C45318" s="1433"/>
      <c r="E45318" s="1433"/>
      <c r="K45318" s="1433"/>
      <c r="L45318" s="1334"/>
    </row>
    <row r="45319" spans="1:12" ht="24" customHeight="1">
      <c r="A45319" s="1355"/>
      <c r="B45319" s="1355"/>
      <c r="C45319" s="1433"/>
      <c r="E45319" s="1433"/>
      <c r="K45319" s="1433"/>
      <c r="L45319" s="1334"/>
    </row>
    <row r="45320" spans="1:12" ht="24" customHeight="1">
      <c r="A45320" s="1355"/>
      <c r="B45320" s="1355"/>
      <c r="C45320" s="1433"/>
      <c r="E45320" s="1433"/>
      <c r="K45320" s="1433"/>
      <c r="L45320" s="1334"/>
    </row>
    <row r="45321" spans="1:12" ht="24" customHeight="1">
      <c r="A45321" s="1355"/>
      <c r="B45321" s="1355"/>
      <c r="C45321" s="1433"/>
      <c r="E45321" s="1433"/>
      <c r="K45321" s="1433"/>
      <c r="L45321" s="1334"/>
    </row>
    <row r="45322" spans="1:12" ht="24" customHeight="1">
      <c r="A45322" s="1355"/>
      <c r="B45322" s="1355"/>
      <c r="C45322" s="1433"/>
      <c r="E45322" s="1433"/>
      <c r="K45322" s="1433"/>
      <c r="L45322" s="1334"/>
    </row>
    <row r="45323" spans="1:12" ht="24" customHeight="1">
      <c r="A45323" s="1355"/>
      <c r="B45323" s="1355"/>
      <c r="C45323" s="1433"/>
      <c r="E45323" s="1433"/>
      <c r="K45323" s="1433"/>
      <c r="L45323" s="1334"/>
    </row>
    <row r="45324" spans="1:12" ht="24" customHeight="1">
      <c r="A45324" s="1355"/>
      <c r="B45324" s="1355"/>
      <c r="C45324" s="1433"/>
      <c r="E45324" s="1433"/>
      <c r="K45324" s="1433"/>
      <c r="L45324" s="1334"/>
    </row>
    <row r="45325" spans="1:12" ht="24" customHeight="1">
      <c r="A45325" s="1355"/>
      <c r="B45325" s="1355"/>
      <c r="C45325" s="1433"/>
      <c r="E45325" s="1433"/>
      <c r="K45325" s="1433"/>
      <c r="L45325" s="1334"/>
    </row>
    <row r="45326" spans="1:12" ht="24" customHeight="1">
      <c r="A45326" s="1355"/>
      <c r="B45326" s="1355"/>
      <c r="C45326" s="1433"/>
      <c r="E45326" s="1433"/>
      <c r="K45326" s="1433"/>
      <c r="L45326" s="1334"/>
    </row>
    <row r="45327" spans="1:12" ht="24" customHeight="1">
      <c r="A45327" s="1355"/>
      <c r="B45327" s="1355"/>
      <c r="C45327" s="1433"/>
      <c r="E45327" s="1433"/>
      <c r="K45327" s="1433"/>
      <c r="L45327" s="1334"/>
    </row>
    <row r="45328" spans="1:12" ht="24" customHeight="1">
      <c r="A45328" s="1355"/>
      <c r="B45328" s="1355"/>
      <c r="C45328" s="1433"/>
      <c r="E45328" s="1433"/>
      <c r="K45328" s="1433"/>
      <c r="L45328" s="1334"/>
    </row>
    <row r="45329" spans="1:12" ht="24" customHeight="1">
      <c r="A45329" s="1355"/>
      <c r="B45329" s="1355"/>
      <c r="C45329" s="1433"/>
      <c r="E45329" s="1433"/>
      <c r="K45329" s="1433"/>
      <c r="L45329" s="1334"/>
    </row>
    <row r="45330" spans="1:12" ht="24" customHeight="1">
      <c r="A45330" s="1355"/>
      <c r="B45330" s="1355"/>
      <c r="C45330" s="1433"/>
      <c r="E45330" s="1433"/>
      <c r="K45330" s="1433"/>
      <c r="L45330" s="1334"/>
    </row>
    <row r="45331" spans="1:12" ht="24" customHeight="1">
      <c r="A45331" s="1355"/>
      <c r="B45331" s="1355"/>
      <c r="C45331" s="1433"/>
      <c r="E45331" s="1433"/>
      <c r="K45331" s="1433"/>
      <c r="L45331" s="1334"/>
    </row>
    <row r="45332" spans="1:12" ht="24" customHeight="1">
      <c r="A45332" s="1355"/>
      <c r="B45332" s="1355"/>
      <c r="C45332" s="1433"/>
      <c r="E45332" s="1433"/>
      <c r="K45332" s="1433"/>
      <c r="L45332" s="1334"/>
    </row>
    <row r="45333" spans="1:12" ht="24" customHeight="1">
      <c r="A45333" s="1355"/>
      <c r="B45333" s="1355"/>
      <c r="C45333" s="1433"/>
      <c r="E45333" s="1433"/>
      <c r="K45333" s="1433"/>
      <c r="L45333" s="1334"/>
    </row>
    <row r="45334" spans="1:12" ht="24" customHeight="1">
      <c r="A45334" s="1355"/>
      <c r="B45334" s="1355"/>
      <c r="C45334" s="1433"/>
      <c r="E45334" s="1433"/>
      <c r="K45334" s="1433"/>
      <c r="L45334" s="1334"/>
    </row>
    <row r="45335" spans="1:12" ht="24" customHeight="1">
      <c r="A45335" s="1355"/>
      <c r="B45335" s="1355"/>
      <c r="C45335" s="1433"/>
      <c r="E45335" s="1433"/>
      <c r="K45335" s="1433"/>
      <c r="L45335" s="1334"/>
    </row>
    <row r="45336" spans="1:12" ht="24" customHeight="1">
      <c r="A45336" s="1355"/>
      <c r="B45336" s="1355"/>
      <c r="C45336" s="1433"/>
      <c r="E45336" s="1433"/>
      <c r="K45336" s="1433"/>
      <c r="L45336" s="1334"/>
    </row>
    <row r="45337" spans="1:12" ht="24" customHeight="1">
      <c r="A45337" s="1355"/>
      <c r="B45337" s="1355"/>
      <c r="C45337" s="1433"/>
      <c r="E45337" s="1433"/>
      <c r="K45337" s="1433"/>
      <c r="L45337" s="1334"/>
    </row>
    <row r="45338" spans="1:12" ht="24" customHeight="1">
      <c r="A45338" s="1355"/>
      <c r="B45338" s="1355"/>
      <c r="C45338" s="1433"/>
      <c r="E45338" s="1433"/>
      <c r="K45338" s="1433"/>
      <c r="L45338" s="1334"/>
    </row>
    <row r="45339" spans="1:12" ht="24" customHeight="1">
      <c r="A45339" s="1355"/>
      <c r="B45339" s="1355"/>
      <c r="C45339" s="1433"/>
      <c r="E45339" s="1433"/>
      <c r="K45339" s="1433"/>
      <c r="L45339" s="1334"/>
    </row>
    <row r="45340" spans="1:12" ht="24" customHeight="1">
      <c r="A45340" s="1355"/>
      <c r="B45340" s="1355"/>
      <c r="C45340" s="1433"/>
      <c r="E45340" s="1433"/>
      <c r="K45340" s="1433"/>
      <c r="L45340" s="1334"/>
    </row>
    <row r="45341" spans="1:12" ht="24" customHeight="1">
      <c r="A45341" s="1355"/>
      <c r="B45341" s="1355"/>
      <c r="C45341" s="1433"/>
      <c r="E45341" s="1433"/>
      <c r="K45341" s="1433"/>
      <c r="L45341" s="1334"/>
    </row>
    <row r="45342" spans="1:12" ht="24" customHeight="1">
      <c r="A45342" s="1355"/>
      <c r="B45342" s="1355"/>
      <c r="C45342" s="1433"/>
      <c r="E45342" s="1433"/>
      <c r="K45342" s="1433"/>
      <c r="L45342" s="1334"/>
    </row>
    <row r="45343" spans="1:12" ht="24" customHeight="1">
      <c r="A45343" s="1355"/>
      <c r="B45343" s="1355"/>
      <c r="C45343" s="1433"/>
      <c r="E45343" s="1433"/>
      <c r="K45343" s="1433"/>
      <c r="L45343" s="1334"/>
    </row>
    <row r="45344" spans="1:12" ht="24" customHeight="1">
      <c r="A45344" s="1355"/>
      <c r="B45344" s="1355"/>
      <c r="C45344" s="1433"/>
      <c r="E45344" s="1433"/>
      <c r="K45344" s="1433"/>
      <c r="L45344" s="1334"/>
    </row>
    <row r="45345" spans="1:12" ht="24" customHeight="1">
      <c r="A45345" s="1355"/>
      <c r="B45345" s="1355"/>
      <c r="C45345" s="1433"/>
      <c r="E45345" s="1433"/>
      <c r="K45345" s="1433"/>
      <c r="L45345" s="1334"/>
    </row>
    <row r="45346" spans="1:12" ht="24" customHeight="1">
      <c r="A45346" s="1355"/>
      <c r="B45346" s="1355"/>
      <c r="C45346" s="1433"/>
      <c r="E45346" s="1433"/>
      <c r="K45346" s="1433"/>
      <c r="L45346" s="1334"/>
    </row>
    <row r="45347" spans="1:12" ht="24" customHeight="1">
      <c r="A45347" s="1355"/>
      <c r="B45347" s="1355"/>
      <c r="C45347" s="1433"/>
      <c r="E45347" s="1433"/>
      <c r="K45347" s="1433"/>
      <c r="L45347" s="1334"/>
    </row>
    <row r="45348" spans="1:12" ht="24" customHeight="1">
      <c r="A45348" s="1355"/>
      <c r="B45348" s="1355"/>
      <c r="C45348" s="1433"/>
      <c r="E45348" s="1433"/>
      <c r="K45348" s="1433"/>
      <c r="L45348" s="1334"/>
    </row>
    <row r="45349" spans="1:12" ht="24" customHeight="1">
      <c r="A45349" s="1355"/>
      <c r="B45349" s="1355"/>
      <c r="C45349" s="1433"/>
      <c r="E45349" s="1433"/>
      <c r="K45349" s="1433"/>
      <c r="L45349" s="1334"/>
    </row>
    <row r="45350" spans="1:12" ht="24" customHeight="1">
      <c r="A45350" s="1355"/>
      <c r="B45350" s="1355"/>
      <c r="C45350" s="1433"/>
      <c r="E45350" s="1433"/>
      <c r="K45350" s="1433"/>
      <c r="L45350" s="1334"/>
    </row>
    <row r="45351" spans="1:12" ht="24" customHeight="1">
      <c r="A45351" s="1355"/>
      <c r="B45351" s="1355"/>
      <c r="C45351" s="1433"/>
      <c r="E45351" s="1433"/>
      <c r="K45351" s="1433"/>
      <c r="L45351" s="1334"/>
    </row>
    <row r="45352" spans="1:12" ht="24" customHeight="1">
      <c r="A45352" s="1355"/>
      <c r="B45352" s="1355"/>
      <c r="C45352" s="1433"/>
      <c r="E45352" s="1433"/>
      <c r="K45352" s="1433"/>
      <c r="L45352" s="1334"/>
    </row>
    <row r="45353" spans="1:12" ht="24" customHeight="1">
      <c r="A45353" s="1355"/>
      <c r="B45353" s="1355"/>
      <c r="C45353" s="1433"/>
      <c r="E45353" s="1433"/>
      <c r="K45353" s="1433"/>
      <c r="L45353" s="1334"/>
    </row>
    <row r="45354" spans="1:12" ht="24" customHeight="1">
      <c r="A45354" s="1355"/>
      <c r="B45354" s="1355"/>
      <c r="C45354" s="1433"/>
      <c r="E45354" s="1433"/>
      <c r="K45354" s="1433"/>
      <c r="L45354" s="1334"/>
    </row>
    <row r="45355" spans="1:12" ht="24" customHeight="1">
      <c r="A45355" s="1355"/>
      <c r="B45355" s="1355"/>
      <c r="C45355" s="1433"/>
      <c r="E45355" s="1433"/>
      <c r="K45355" s="1433"/>
      <c r="L45355" s="1334"/>
    </row>
    <row r="45356" spans="1:12" ht="24" customHeight="1">
      <c r="A45356" s="1355"/>
      <c r="B45356" s="1355"/>
      <c r="C45356" s="1433"/>
      <c r="E45356" s="1433"/>
      <c r="K45356" s="1433"/>
      <c r="L45356" s="1334"/>
    </row>
    <row r="45357" spans="1:12" ht="24" customHeight="1">
      <c r="A45357" s="1355"/>
      <c r="B45357" s="1355"/>
      <c r="C45357" s="1433"/>
      <c r="E45357" s="1433"/>
      <c r="K45357" s="1433"/>
      <c r="L45357" s="1334"/>
    </row>
    <row r="45358" spans="1:12" ht="24" customHeight="1">
      <c r="A45358" s="1355"/>
      <c r="B45358" s="1355"/>
      <c r="C45358" s="1433"/>
      <c r="E45358" s="1433"/>
      <c r="K45358" s="1433"/>
      <c r="L45358" s="1334"/>
    </row>
    <row r="45359" spans="1:12" ht="24" customHeight="1">
      <c r="A45359" s="1355"/>
      <c r="B45359" s="1355"/>
      <c r="C45359" s="1433"/>
      <c r="E45359" s="1433"/>
      <c r="K45359" s="1433"/>
      <c r="L45359" s="1334"/>
    </row>
    <row r="45360" spans="1:12" ht="24" customHeight="1">
      <c r="A45360" s="1355"/>
      <c r="B45360" s="1355"/>
      <c r="C45360" s="1433"/>
      <c r="E45360" s="1433"/>
      <c r="K45360" s="1433"/>
      <c r="L45360" s="1334"/>
    </row>
    <row r="45361" spans="1:12" ht="24" customHeight="1">
      <c r="A45361" s="1355"/>
      <c r="B45361" s="1355"/>
      <c r="C45361" s="1433"/>
      <c r="E45361" s="1433"/>
      <c r="K45361" s="1433"/>
      <c r="L45361" s="1334"/>
    </row>
    <row r="45362" spans="1:12" ht="24" customHeight="1">
      <c r="A45362" s="1355"/>
      <c r="B45362" s="1355"/>
      <c r="C45362" s="1433"/>
      <c r="E45362" s="1433"/>
      <c r="K45362" s="1433"/>
      <c r="L45362" s="1334"/>
    </row>
    <row r="45363" spans="1:12" ht="24" customHeight="1">
      <c r="A45363" s="1355"/>
      <c r="B45363" s="1355"/>
      <c r="C45363" s="1433"/>
      <c r="E45363" s="1433"/>
      <c r="K45363" s="1433"/>
      <c r="L45363" s="1334"/>
    </row>
    <row r="45364" spans="1:12" ht="24" customHeight="1">
      <c r="A45364" s="1355"/>
      <c r="B45364" s="1355"/>
      <c r="C45364" s="1433"/>
      <c r="E45364" s="1433"/>
      <c r="K45364" s="1433"/>
      <c r="L45364" s="1334"/>
    </row>
    <row r="45365" spans="1:12" ht="24" customHeight="1">
      <c r="A45365" s="1355"/>
      <c r="B45365" s="1355"/>
      <c r="C45365" s="1433"/>
      <c r="E45365" s="1433"/>
      <c r="K45365" s="1433"/>
      <c r="L45365" s="1334"/>
    </row>
    <row r="45366" spans="1:12" ht="24" customHeight="1">
      <c r="A45366" s="1355"/>
      <c r="B45366" s="1355"/>
      <c r="C45366" s="1433"/>
      <c r="E45366" s="1433"/>
      <c r="K45366" s="1433"/>
      <c r="L45366" s="1334"/>
    </row>
    <row r="45367" spans="1:12" ht="24" customHeight="1">
      <c r="A45367" s="1355"/>
      <c r="B45367" s="1355"/>
      <c r="C45367" s="1433"/>
      <c r="E45367" s="1433"/>
      <c r="K45367" s="1433"/>
      <c r="L45367" s="1334"/>
    </row>
    <row r="45368" spans="1:12" ht="24" customHeight="1">
      <c r="A45368" s="1355"/>
      <c r="B45368" s="1355"/>
      <c r="C45368" s="1433"/>
      <c r="E45368" s="1433"/>
      <c r="K45368" s="1433"/>
      <c r="L45368" s="1334"/>
    </row>
    <row r="45369" spans="1:12" ht="24" customHeight="1">
      <c r="A45369" s="1355"/>
      <c r="B45369" s="1355"/>
      <c r="C45369" s="1433"/>
      <c r="E45369" s="1433"/>
      <c r="K45369" s="1433"/>
      <c r="L45369" s="1334"/>
    </row>
    <row r="45370" spans="1:12" ht="24" customHeight="1">
      <c r="A45370" s="1355"/>
      <c r="B45370" s="1355"/>
      <c r="C45370" s="1433"/>
      <c r="E45370" s="1433"/>
      <c r="K45370" s="1433"/>
      <c r="L45370" s="1334"/>
    </row>
    <row r="45371" spans="1:12" ht="24" customHeight="1">
      <c r="A45371" s="1355"/>
      <c r="B45371" s="1355"/>
      <c r="C45371" s="1433"/>
      <c r="E45371" s="1433"/>
      <c r="K45371" s="1433"/>
      <c r="L45371" s="1334"/>
    </row>
    <row r="45372" spans="1:12" ht="24" customHeight="1">
      <c r="A45372" s="1355"/>
      <c r="B45372" s="1355"/>
      <c r="C45372" s="1433"/>
      <c r="E45372" s="1433"/>
      <c r="K45372" s="1433"/>
      <c r="L45372" s="1334"/>
    </row>
    <row r="45373" spans="1:12" ht="24" customHeight="1">
      <c r="A45373" s="1355"/>
      <c r="B45373" s="1355"/>
      <c r="C45373" s="1433"/>
      <c r="E45373" s="1433"/>
      <c r="K45373" s="1433"/>
      <c r="L45373" s="1334"/>
    </row>
    <row r="45374" spans="1:12" ht="24" customHeight="1">
      <c r="A45374" s="1355"/>
      <c r="B45374" s="1355"/>
      <c r="C45374" s="1433"/>
      <c r="E45374" s="1433"/>
      <c r="K45374" s="1433"/>
      <c r="L45374" s="1334"/>
    </row>
    <row r="45375" spans="1:12" ht="24" customHeight="1">
      <c r="A45375" s="1355"/>
      <c r="B45375" s="1355"/>
      <c r="C45375" s="1433"/>
      <c r="E45375" s="1433"/>
      <c r="K45375" s="1433"/>
      <c r="L45375" s="1334"/>
    </row>
    <row r="45376" spans="1:12" ht="24" customHeight="1">
      <c r="A45376" s="1355"/>
      <c r="B45376" s="1355"/>
      <c r="C45376" s="1433"/>
      <c r="E45376" s="1433"/>
      <c r="K45376" s="1433"/>
      <c r="L45376" s="1334"/>
    </row>
    <row r="45377" spans="1:12" ht="24" customHeight="1">
      <c r="A45377" s="1355"/>
      <c r="B45377" s="1355"/>
      <c r="C45377" s="1433"/>
      <c r="E45377" s="1433"/>
      <c r="K45377" s="1433"/>
      <c r="L45377" s="1334"/>
    </row>
    <row r="45378" spans="1:12" ht="24" customHeight="1">
      <c r="A45378" s="1355"/>
      <c r="B45378" s="1355"/>
      <c r="C45378" s="1433"/>
      <c r="E45378" s="1433"/>
      <c r="K45378" s="1433"/>
      <c r="L45378" s="1334"/>
    </row>
    <row r="45379" spans="1:12" ht="24" customHeight="1">
      <c r="A45379" s="1355"/>
      <c r="B45379" s="1355"/>
      <c r="C45379" s="1433"/>
      <c r="E45379" s="1433"/>
      <c r="K45379" s="1433"/>
      <c r="L45379" s="1334"/>
    </row>
    <row r="45380" spans="1:12" ht="24" customHeight="1">
      <c r="A45380" s="1355"/>
      <c r="B45380" s="1355"/>
      <c r="C45380" s="1433"/>
      <c r="E45380" s="1433"/>
      <c r="K45380" s="1433"/>
      <c r="L45380" s="1334"/>
    </row>
    <row r="45381" spans="1:12" ht="24" customHeight="1">
      <c r="A45381" s="1355"/>
      <c r="B45381" s="1355"/>
      <c r="C45381" s="1433"/>
      <c r="E45381" s="1433"/>
      <c r="K45381" s="1433"/>
      <c r="L45381" s="1334"/>
    </row>
    <row r="45382" spans="1:12" ht="24" customHeight="1">
      <c r="A45382" s="1355"/>
      <c r="B45382" s="1355"/>
      <c r="C45382" s="1433"/>
      <c r="E45382" s="1433"/>
      <c r="K45382" s="1433"/>
      <c r="L45382" s="1334"/>
    </row>
    <row r="45383" spans="1:12" ht="24" customHeight="1">
      <c r="A45383" s="1355"/>
      <c r="B45383" s="1355"/>
      <c r="C45383" s="1433"/>
      <c r="E45383" s="1433"/>
      <c r="K45383" s="1433"/>
      <c r="L45383" s="1334"/>
    </row>
    <row r="45384" spans="1:12" ht="24" customHeight="1">
      <c r="A45384" s="1355"/>
      <c r="B45384" s="1355"/>
      <c r="C45384" s="1433"/>
      <c r="E45384" s="1433"/>
      <c r="K45384" s="1433"/>
      <c r="L45384" s="1334"/>
    </row>
    <row r="45385" spans="1:12" ht="24" customHeight="1">
      <c r="A45385" s="1355"/>
      <c r="B45385" s="1355"/>
      <c r="C45385" s="1433"/>
      <c r="E45385" s="1433"/>
      <c r="K45385" s="1433"/>
      <c r="L45385" s="1334"/>
    </row>
    <row r="45386" spans="1:12" ht="24" customHeight="1">
      <c r="A45386" s="1355"/>
      <c r="B45386" s="1355"/>
      <c r="C45386" s="1433"/>
      <c r="E45386" s="1433"/>
      <c r="K45386" s="1433"/>
      <c r="L45386" s="1334"/>
    </row>
    <row r="45387" spans="1:12" ht="24" customHeight="1">
      <c r="A45387" s="1355"/>
      <c r="B45387" s="1355"/>
      <c r="C45387" s="1433"/>
      <c r="E45387" s="1433"/>
      <c r="K45387" s="1433"/>
      <c r="L45387" s="1334"/>
    </row>
    <row r="45388" spans="1:12" ht="24" customHeight="1">
      <c r="A45388" s="1355"/>
      <c r="B45388" s="1355"/>
      <c r="C45388" s="1433"/>
      <c r="E45388" s="1433"/>
      <c r="K45388" s="1433"/>
      <c r="L45388" s="1334"/>
    </row>
    <row r="45389" spans="1:12" ht="24" customHeight="1">
      <c r="A45389" s="1355"/>
      <c r="B45389" s="1355"/>
      <c r="C45389" s="1433"/>
      <c r="E45389" s="1433"/>
      <c r="K45389" s="1433"/>
      <c r="L45389" s="1334"/>
    </row>
    <row r="45390" spans="1:12" ht="24" customHeight="1">
      <c r="A45390" s="1355"/>
      <c r="B45390" s="1355"/>
      <c r="C45390" s="1433"/>
      <c r="E45390" s="1433"/>
      <c r="K45390" s="1433"/>
      <c r="L45390" s="1334"/>
    </row>
    <row r="45391" spans="1:12" ht="24" customHeight="1">
      <c r="A45391" s="1355"/>
      <c r="B45391" s="1355"/>
      <c r="C45391" s="1433"/>
      <c r="E45391" s="1433"/>
      <c r="K45391" s="1433"/>
      <c r="L45391" s="1334"/>
    </row>
    <row r="45392" spans="1:12" ht="24" customHeight="1">
      <c r="A45392" s="1355"/>
      <c r="B45392" s="1355"/>
      <c r="C45392" s="1433"/>
      <c r="E45392" s="1433"/>
      <c r="K45392" s="1433"/>
      <c r="L45392" s="1334"/>
    </row>
    <row r="45393" spans="1:12" ht="24" customHeight="1">
      <c r="A45393" s="1355"/>
      <c r="B45393" s="1355"/>
      <c r="C45393" s="1433"/>
      <c r="E45393" s="1433"/>
      <c r="K45393" s="1433"/>
      <c r="L45393" s="1334"/>
    </row>
    <row r="45394" spans="1:12" ht="24" customHeight="1">
      <c r="A45394" s="1355"/>
      <c r="B45394" s="1355"/>
      <c r="C45394" s="1433"/>
      <c r="E45394" s="1433"/>
      <c r="K45394" s="1433"/>
      <c r="L45394" s="1334"/>
    </row>
    <row r="45395" spans="1:12" ht="24" customHeight="1">
      <c r="A45395" s="1355"/>
      <c r="B45395" s="1355"/>
      <c r="C45395" s="1433"/>
      <c r="E45395" s="1433"/>
      <c r="K45395" s="1433"/>
      <c r="L45395" s="1334"/>
    </row>
    <row r="45396" spans="1:12" ht="24" customHeight="1">
      <c r="A45396" s="1355"/>
      <c r="B45396" s="1355"/>
      <c r="C45396" s="1433"/>
      <c r="E45396" s="1433"/>
      <c r="K45396" s="1433"/>
      <c r="L45396" s="1334"/>
    </row>
    <row r="45397" spans="1:12" ht="24" customHeight="1">
      <c r="A45397" s="1355"/>
      <c r="B45397" s="1355"/>
      <c r="C45397" s="1433"/>
      <c r="E45397" s="1433"/>
      <c r="K45397" s="1433"/>
      <c r="L45397" s="1334"/>
    </row>
    <row r="45398" spans="1:12" ht="24" customHeight="1">
      <c r="A45398" s="1355"/>
      <c r="B45398" s="1355"/>
      <c r="C45398" s="1433"/>
      <c r="E45398" s="1433"/>
      <c r="K45398" s="1433"/>
      <c r="L45398" s="1334"/>
    </row>
    <row r="45399" spans="1:12" ht="24" customHeight="1">
      <c r="A45399" s="1355"/>
      <c r="B45399" s="1355"/>
      <c r="C45399" s="1433"/>
      <c r="E45399" s="1433"/>
      <c r="K45399" s="1433"/>
      <c r="L45399" s="1334"/>
    </row>
    <row r="45400" spans="1:12" ht="24" customHeight="1">
      <c r="A45400" s="1355"/>
      <c r="B45400" s="1355"/>
      <c r="C45400" s="1433"/>
      <c r="E45400" s="1433"/>
      <c r="K45400" s="1433"/>
      <c r="L45400" s="1334"/>
    </row>
    <row r="45401" spans="1:12" ht="24" customHeight="1">
      <c r="A45401" s="1355"/>
      <c r="B45401" s="1355"/>
      <c r="C45401" s="1433"/>
      <c r="E45401" s="1433"/>
      <c r="K45401" s="1433"/>
      <c r="L45401" s="1334"/>
    </row>
    <row r="45402" spans="1:12" ht="24" customHeight="1">
      <c r="A45402" s="1355"/>
      <c r="B45402" s="1355"/>
      <c r="C45402" s="1433"/>
      <c r="E45402" s="1433"/>
      <c r="K45402" s="1433"/>
      <c r="L45402" s="1334"/>
    </row>
    <row r="45403" spans="1:12" ht="24" customHeight="1">
      <c r="A45403" s="1355"/>
      <c r="B45403" s="1355"/>
      <c r="C45403" s="1433"/>
      <c r="E45403" s="1433"/>
      <c r="K45403" s="1433"/>
      <c r="L45403" s="1334"/>
    </row>
    <row r="45404" spans="1:12" ht="24" customHeight="1">
      <c r="A45404" s="1355"/>
      <c r="B45404" s="1355"/>
      <c r="C45404" s="1433"/>
      <c r="E45404" s="1433"/>
      <c r="K45404" s="1433"/>
      <c r="L45404" s="1334"/>
    </row>
    <row r="45405" spans="1:12" ht="24" customHeight="1">
      <c r="A45405" s="1355"/>
      <c r="B45405" s="1355"/>
      <c r="C45405" s="1433"/>
      <c r="E45405" s="1433"/>
      <c r="K45405" s="1433"/>
      <c r="L45405" s="1334"/>
    </row>
    <row r="45406" spans="1:12" ht="24" customHeight="1">
      <c r="A45406" s="1355"/>
      <c r="B45406" s="1355"/>
      <c r="C45406" s="1433"/>
      <c r="E45406" s="1433"/>
      <c r="K45406" s="1433"/>
      <c r="L45406" s="1334"/>
    </row>
    <row r="45407" spans="1:12" ht="24" customHeight="1">
      <c r="A45407" s="1355"/>
      <c r="B45407" s="1355"/>
      <c r="C45407" s="1433"/>
      <c r="E45407" s="1433"/>
      <c r="K45407" s="1433"/>
      <c r="L45407" s="1334"/>
    </row>
    <row r="45408" spans="1:12" ht="24" customHeight="1">
      <c r="A45408" s="1355"/>
      <c r="B45408" s="1355"/>
      <c r="C45408" s="1433"/>
      <c r="E45408" s="1433"/>
      <c r="K45408" s="1433"/>
      <c r="L45408" s="1334"/>
    </row>
    <row r="45409" spans="1:12" ht="24" customHeight="1">
      <c r="A45409" s="1355"/>
      <c r="B45409" s="1355"/>
      <c r="C45409" s="1433"/>
      <c r="E45409" s="1433"/>
      <c r="K45409" s="1433"/>
      <c r="L45409" s="1334"/>
    </row>
    <row r="45410" spans="1:12" ht="24" customHeight="1">
      <c r="A45410" s="1355"/>
      <c r="B45410" s="1355"/>
      <c r="C45410" s="1433"/>
      <c r="E45410" s="1433"/>
      <c r="K45410" s="1433"/>
      <c r="L45410" s="1334"/>
    </row>
    <row r="45411" spans="1:12" ht="24" customHeight="1">
      <c r="A45411" s="1355"/>
      <c r="B45411" s="1355"/>
      <c r="C45411" s="1433"/>
      <c r="E45411" s="1433"/>
      <c r="K45411" s="1433"/>
      <c r="L45411" s="1334"/>
    </row>
    <row r="45412" spans="1:12" ht="24" customHeight="1">
      <c r="A45412" s="1355"/>
      <c r="B45412" s="1355"/>
      <c r="C45412" s="1433"/>
      <c r="E45412" s="1433"/>
      <c r="K45412" s="1433"/>
      <c r="L45412" s="1334"/>
    </row>
    <row r="45413" spans="1:12" ht="24" customHeight="1">
      <c r="A45413" s="1355"/>
      <c r="B45413" s="1355"/>
      <c r="C45413" s="1433"/>
      <c r="E45413" s="1433"/>
      <c r="K45413" s="1433"/>
      <c r="L45413" s="1334"/>
    </row>
    <row r="45414" spans="1:12" ht="24" customHeight="1">
      <c r="A45414" s="1355"/>
      <c r="B45414" s="1355"/>
      <c r="C45414" s="1433"/>
      <c r="E45414" s="1433"/>
      <c r="K45414" s="1433"/>
      <c r="L45414" s="1334"/>
    </row>
    <row r="45415" spans="1:12" ht="24" customHeight="1">
      <c r="A45415" s="1355"/>
      <c r="B45415" s="1355"/>
      <c r="C45415" s="1433"/>
      <c r="E45415" s="1433"/>
      <c r="K45415" s="1433"/>
      <c r="L45415" s="1334"/>
    </row>
    <row r="45416" spans="1:12" ht="24" customHeight="1">
      <c r="A45416" s="1355"/>
      <c r="B45416" s="1355"/>
      <c r="C45416" s="1433"/>
      <c r="E45416" s="1433"/>
      <c r="K45416" s="1433"/>
      <c r="L45416" s="1334"/>
    </row>
    <row r="45417" spans="1:12" ht="24" customHeight="1">
      <c r="A45417" s="1355"/>
      <c r="B45417" s="1355"/>
      <c r="C45417" s="1433"/>
      <c r="E45417" s="1433"/>
      <c r="K45417" s="1433"/>
      <c r="L45417" s="1334"/>
    </row>
    <row r="45418" spans="1:12" ht="24" customHeight="1">
      <c r="A45418" s="1355"/>
      <c r="B45418" s="1355"/>
      <c r="C45418" s="1433"/>
      <c r="E45418" s="1433"/>
      <c r="K45418" s="1433"/>
      <c r="L45418" s="1334"/>
    </row>
    <row r="45419" spans="1:12" ht="24" customHeight="1">
      <c r="A45419" s="1355"/>
      <c r="B45419" s="1355"/>
      <c r="C45419" s="1433"/>
      <c r="E45419" s="1433"/>
      <c r="K45419" s="1433"/>
      <c r="L45419" s="1334"/>
    </row>
    <row r="45420" spans="1:12" ht="24" customHeight="1">
      <c r="A45420" s="1355"/>
      <c r="B45420" s="1355"/>
      <c r="C45420" s="1433"/>
      <c r="E45420" s="1433"/>
      <c r="K45420" s="1433"/>
      <c r="L45420" s="1334"/>
    </row>
    <row r="45421" spans="1:12" ht="24" customHeight="1">
      <c r="A45421" s="1355"/>
      <c r="B45421" s="1355"/>
      <c r="C45421" s="1433"/>
      <c r="E45421" s="1433"/>
      <c r="K45421" s="1433"/>
      <c r="L45421" s="1334"/>
    </row>
    <row r="45422" spans="1:12" ht="24" customHeight="1">
      <c r="A45422" s="1355"/>
      <c r="B45422" s="1355"/>
      <c r="C45422" s="1433"/>
      <c r="E45422" s="1433"/>
      <c r="K45422" s="1433"/>
      <c r="L45422" s="1334"/>
    </row>
    <row r="45423" spans="1:12" ht="24" customHeight="1">
      <c r="A45423" s="1355"/>
      <c r="B45423" s="1355"/>
      <c r="C45423" s="1433"/>
      <c r="E45423" s="1433"/>
      <c r="K45423" s="1433"/>
      <c r="L45423" s="1334"/>
    </row>
    <row r="45424" spans="1:12" ht="24" customHeight="1">
      <c r="A45424" s="1355"/>
      <c r="B45424" s="1355"/>
      <c r="C45424" s="1433"/>
      <c r="E45424" s="1433"/>
      <c r="K45424" s="1433"/>
      <c r="L45424" s="1334"/>
    </row>
    <row r="45425" spans="1:12" ht="24" customHeight="1">
      <c r="A45425" s="1355"/>
      <c r="B45425" s="1355"/>
      <c r="C45425" s="1433"/>
      <c r="E45425" s="1433"/>
      <c r="K45425" s="1433"/>
      <c r="L45425" s="1334"/>
    </row>
    <row r="45426" spans="1:12" ht="24" customHeight="1">
      <c r="A45426" s="1355"/>
      <c r="B45426" s="1355"/>
      <c r="C45426" s="1433"/>
      <c r="E45426" s="1433"/>
      <c r="K45426" s="1433"/>
      <c r="L45426" s="1334"/>
    </row>
    <row r="45427" spans="1:12" ht="24" customHeight="1">
      <c r="A45427" s="1355"/>
      <c r="B45427" s="1355"/>
      <c r="C45427" s="1433"/>
      <c r="E45427" s="1433"/>
      <c r="K45427" s="1433"/>
      <c r="L45427" s="1334"/>
    </row>
    <row r="45428" spans="1:12" ht="24" customHeight="1">
      <c r="A45428" s="1355"/>
      <c r="B45428" s="1355"/>
      <c r="C45428" s="1433"/>
      <c r="E45428" s="1433"/>
      <c r="K45428" s="1433"/>
      <c r="L45428" s="1334"/>
    </row>
    <row r="45429" spans="1:12" ht="24" customHeight="1">
      <c r="A45429" s="1355"/>
      <c r="B45429" s="1355"/>
      <c r="C45429" s="1433"/>
      <c r="E45429" s="1433"/>
      <c r="K45429" s="1433"/>
      <c r="L45429" s="1334"/>
    </row>
    <row r="45430" spans="1:12" ht="24" customHeight="1">
      <c r="A45430" s="1355"/>
      <c r="B45430" s="1355"/>
      <c r="C45430" s="1433"/>
      <c r="E45430" s="1433"/>
      <c r="K45430" s="1433"/>
      <c r="L45430" s="1334"/>
    </row>
    <row r="45431" spans="1:12" ht="24" customHeight="1">
      <c r="A45431" s="1355"/>
      <c r="B45431" s="1355"/>
      <c r="C45431" s="1433"/>
      <c r="E45431" s="1433"/>
      <c r="K45431" s="1433"/>
      <c r="L45431" s="1334"/>
    </row>
    <row r="45432" spans="1:12" ht="24" customHeight="1">
      <c r="A45432" s="1355"/>
      <c r="B45432" s="1355"/>
      <c r="C45432" s="1433"/>
      <c r="E45432" s="1433"/>
      <c r="K45432" s="1433"/>
      <c r="L45432" s="1334"/>
    </row>
    <row r="45433" spans="1:12" ht="24" customHeight="1">
      <c r="A45433" s="1355"/>
      <c r="B45433" s="1355"/>
      <c r="C45433" s="1433"/>
      <c r="E45433" s="1433"/>
      <c r="K45433" s="1433"/>
      <c r="L45433" s="1334"/>
    </row>
    <row r="45434" spans="1:12" ht="24" customHeight="1">
      <c r="A45434" s="1355"/>
      <c r="B45434" s="1355"/>
      <c r="C45434" s="1433"/>
      <c r="E45434" s="1433"/>
      <c r="K45434" s="1433"/>
      <c r="L45434" s="1334"/>
    </row>
    <row r="45435" spans="1:12" ht="24" customHeight="1">
      <c r="A45435" s="1355"/>
      <c r="B45435" s="1355"/>
      <c r="C45435" s="1433"/>
      <c r="E45435" s="1433"/>
      <c r="K45435" s="1433"/>
      <c r="L45435" s="1334"/>
    </row>
    <row r="45436" spans="1:12" ht="24" customHeight="1">
      <c r="A45436" s="1355"/>
      <c r="B45436" s="1355"/>
      <c r="C45436" s="1433"/>
      <c r="E45436" s="1433"/>
      <c r="K45436" s="1433"/>
      <c r="L45436" s="1334"/>
    </row>
    <row r="45437" spans="1:12" ht="24" customHeight="1">
      <c r="A45437" s="1355"/>
      <c r="B45437" s="1355"/>
      <c r="C45437" s="1433"/>
      <c r="E45437" s="1433"/>
      <c r="K45437" s="1433"/>
      <c r="L45437" s="1334"/>
    </row>
    <row r="45438" spans="1:12" ht="24" customHeight="1">
      <c r="A45438" s="1355"/>
      <c r="B45438" s="1355"/>
      <c r="C45438" s="1433"/>
      <c r="E45438" s="1433"/>
      <c r="K45438" s="1433"/>
      <c r="L45438" s="1334"/>
    </row>
    <row r="45439" spans="1:12" ht="24" customHeight="1">
      <c r="A45439" s="1355"/>
      <c r="B45439" s="1355"/>
      <c r="C45439" s="1433"/>
      <c r="E45439" s="1433"/>
      <c r="K45439" s="1433"/>
      <c r="L45439" s="1334"/>
    </row>
    <row r="45440" spans="1:12" ht="24" customHeight="1">
      <c r="A45440" s="1355"/>
      <c r="B45440" s="1355"/>
      <c r="C45440" s="1433"/>
      <c r="E45440" s="1433"/>
      <c r="K45440" s="1433"/>
      <c r="L45440" s="1334"/>
    </row>
    <row r="45441" spans="1:12" ht="24" customHeight="1">
      <c r="A45441" s="1355"/>
      <c r="B45441" s="1355"/>
      <c r="C45441" s="1433"/>
      <c r="E45441" s="1433"/>
      <c r="K45441" s="1433"/>
      <c r="L45441" s="1334"/>
    </row>
    <row r="45442" spans="1:12" ht="24" customHeight="1">
      <c r="A45442" s="1355"/>
      <c r="B45442" s="1355"/>
      <c r="C45442" s="1433"/>
      <c r="E45442" s="1433"/>
      <c r="K45442" s="1433"/>
      <c r="L45442" s="1334"/>
    </row>
    <row r="45443" spans="1:12" ht="24" customHeight="1">
      <c r="A45443" s="1355"/>
      <c r="B45443" s="1355"/>
      <c r="C45443" s="1433"/>
      <c r="E45443" s="1433"/>
      <c r="K45443" s="1433"/>
      <c r="L45443" s="1334"/>
    </row>
    <row r="45444" spans="1:12" ht="24" customHeight="1">
      <c r="A45444" s="1355"/>
      <c r="B45444" s="1355"/>
      <c r="C45444" s="1433"/>
      <c r="E45444" s="1433"/>
      <c r="K45444" s="1433"/>
      <c r="L45444" s="1334"/>
    </row>
    <row r="45445" spans="1:12" ht="24" customHeight="1">
      <c r="A45445" s="1355"/>
      <c r="B45445" s="1355"/>
      <c r="C45445" s="1433"/>
      <c r="E45445" s="1433"/>
      <c r="K45445" s="1433"/>
      <c r="L45445" s="1334"/>
    </row>
    <row r="45446" spans="1:12" ht="24" customHeight="1">
      <c r="A45446" s="1355"/>
      <c r="B45446" s="1355"/>
      <c r="C45446" s="1433"/>
      <c r="E45446" s="1433"/>
      <c r="K45446" s="1433"/>
      <c r="L45446" s="1334"/>
    </row>
    <row r="45447" spans="1:12" ht="24" customHeight="1">
      <c r="A45447" s="1355"/>
      <c r="B45447" s="1355"/>
      <c r="C45447" s="1433"/>
      <c r="E45447" s="1433"/>
      <c r="K45447" s="1433"/>
      <c r="L45447" s="1334"/>
    </row>
    <row r="45448" spans="1:12" ht="24" customHeight="1">
      <c r="A45448" s="1355"/>
      <c r="B45448" s="1355"/>
      <c r="C45448" s="1433"/>
      <c r="E45448" s="1433"/>
      <c r="K45448" s="1433"/>
      <c r="L45448" s="1334"/>
    </row>
    <row r="45449" spans="1:12" ht="24" customHeight="1">
      <c r="A45449" s="1355"/>
      <c r="B45449" s="1355"/>
      <c r="C45449" s="1433"/>
      <c r="E45449" s="1433"/>
      <c r="K45449" s="1433"/>
      <c r="L45449" s="1334"/>
    </row>
    <row r="45450" spans="1:12" ht="24" customHeight="1">
      <c r="A45450" s="1355"/>
      <c r="B45450" s="1355"/>
      <c r="C45450" s="1433"/>
      <c r="E45450" s="1433"/>
      <c r="K45450" s="1433"/>
      <c r="L45450" s="1334"/>
    </row>
    <row r="45451" spans="1:12" ht="24" customHeight="1">
      <c r="A45451" s="1355"/>
      <c r="B45451" s="1355"/>
      <c r="C45451" s="1433"/>
      <c r="E45451" s="1433"/>
      <c r="K45451" s="1433"/>
      <c r="L45451" s="1334"/>
    </row>
    <row r="45452" spans="1:12" ht="24" customHeight="1">
      <c r="A45452" s="1355"/>
      <c r="B45452" s="1355"/>
      <c r="C45452" s="1433"/>
      <c r="E45452" s="1433"/>
      <c r="K45452" s="1433"/>
      <c r="L45452" s="1334"/>
    </row>
    <row r="45453" spans="1:12" ht="24" customHeight="1">
      <c r="A45453" s="1355"/>
      <c r="B45453" s="1355"/>
      <c r="C45453" s="1433"/>
      <c r="E45453" s="1433"/>
      <c r="K45453" s="1433"/>
      <c r="L45453" s="1334"/>
    </row>
    <row r="45454" spans="1:12" ht="24" customHeight="1">
      <c r="A45454" s="1355"/>
      <c r="B45454" s="1355"/>
      <c r="C45454" s="1433"/>
      <c r="E45454" s="1433"/>
      <c r="K45454" s="1433"/>
      <c r="L45454" s="1334"/>
    </row>
    <row r="45455" spans="1:12" ht="24" customHeight="1">
      <c r="A45455" s="1355"/>
      <c r="B45455" s="1355"/>
      <c r="C45455" s="1433"/>
      <c r="E45455" s="1433"/>
      <c r="K45455" s="1433"/>
      <c r="L45455" s="1334"/>
    </row>
    <row r="45456" spans="1:12" ht="24" customHeight="1">
      <c r="A45456" s="1355"/>
      <c r="B45456" s="1355"/>
      <c r="C45456" s="1433"/>
      <c r="E45456" s="1433"/>
      <c r="K45456" s="1433"/>
      <c r="L45456" s="1334"/>
    </row>
    <row r="45457" spans="1:12" ht="24" customHeight="1">
      <c r="A45457" s="1355"/>
      <c r="B45457" s="1355"/>
      <c r="C45457" s="1433"/>
      <c r="E45457" s="1433"/>
      <c r="K45457" s="1433"/>
      <c r="L45457" s="1334"/>
    </row>
    <row r="45458" spans="1:12" ht="24" customHeight="1">
      <c r="A45458" s="1355"/>
      <c r="B45458" s="1355"/>
      <c r="C45458" s="1433"/>
      <c r="E45458" s="1433"/>
      <c r="K45458" s="1433"/>
      <c r="L45458" s="1334"/>
    </row>
    <row r="45459" spans="1:12" ht="24" customHeight="1">
      <c r="A45459" s="1355"/>
      <c r="B45459" s="1355"/>
      <c r="C45459" s="1433"/>
      <c r="E45459" s="1433"/>
      <c r="K45459" s="1433"/>
      <c r="L45459" s="1334"/>
    </row>
    <row r="45460" spans="1:12" ht="24" customHeight="1">
      <c r="A45460" s="1355"/>
      <c r="B45460" s="1355"/>
      <c r="C45460" s="1433"/>
      <c r="E45460" s="1433"/>
      <c r="K45460" s="1433"/>
      <c r="L45460" s="1334"/>
    </row>
    <row r="45461" spans="1:12" ht="24" customHeight="1">
      <c r="A45461" s="1355"/>
      <c r="B45461" s="1355"/>
      <c r="C45461" s="1433"/>
      <c r="E45461" s="1433"/>
      <c r="K45461" s="1433"/>
      <c r="L45461" s="1334"/>
    </row>
    <row r="45462" spans="1:12" ht="24" customHeight="1">
      <c r="A45462" s="1355"/>
      <c r="B45462" s="1355"/>
      <c r="C45462" s="1433"/>
      <c r="E45462" s="1433"/>
      <c r="K45462" s="1433"/>
      <c r="L45462" s="1334"/>
    </row>
    <row r="45463" spans="1:12" ht="24" customHeight="1">
      <c r="A45463" s="1355"/>
      <c r="B45463" s="1355"/>
      <c r="C45463" s="1433"/>
      <c r="E45463" s="1433"/>
      <c r="K45463" s="1433"/>
      <c r="L45463" s="1334"/>
    </row>
    <row r="45464" spans="1:12" ht="24" customHeight="1">
      <c r="A45464" s="1355"/>
      <c r="B45464" s="1355"/>
      <c r="C45464" s="1433"/>
      <c r="E45464" s="1433"/>
      <c r="K45464" s="1433"/>
      <c r="L45464" s="1334"/>
    </row>
    <row r="45465" spans="1:12" ht="24" customHeight="1">
      <c r="A45465" s="1355"/>
      <c r="B45465" s="1355"/>
      <c r="C45465" s="1433"/>
      <c r="E45465" s="1433"/>
      <c r="K45465" s="1433"/>
      <c r="L45465" s="1334"/>
    </row>
    <row r="45466" spans="1:12" ht="24" customHeight="1">
      <c r="A45466" s="1355"/>
      <c r="B45466" s="1355"/>
      <c r="C45466" s="1433"/>
      <c r="E45466" s="1433"/>
      <c r="K45466" s="1433"/>
      <c r="L45466" s="1334"/>
    </row>
    <row r="45467" spans="1:12" ht="24" customHeight="1">
      <c r="A45467" s="1355"/>
      <c r="B45467" s="1355"/>
      <c r="C45467" s="1433"/>
      <c r="E45467" s="1433"/>
      <c r="K45467" s="1433"/>
      <c r="L45467" s="1334"/>
    </row>
    <row r="45468" spans="1:12" ht="24" customHeight="1">
      <c r="A45468" s="1355"/>
      <c r="B45468" s="1355"/>
      <c r="C45468" s="1433"/>
      <c r="E45468" s="1433"/>
      <c r="K45468" s="1433"/>
      <c r="L45468" s="1334"/>
    </row>
    <row r="45469" spans="1:12" ht="24" customHeight="1">
      <c r="A45469" s="1355"/>
      <c r="B45469" s="1355"/>
      <c r="C45469" s="1433"/>
      <c r="E45469" s="1433"/>
      <c r="K45469" s="1433"/>
      <c r="L45469" s="1334"/>
    </row>
    <row r="45470" spans="1:12" ht="24" customHeight="1">
      <c r="A45470" s="1355"/>
      <c r="B45470" s="1355"/>
      <c r="C45470" s="1433"/>
      <c r="E45470" s="1433"/>
      <c r="K45470" s="1433"/>
      <c r="L45470" s="1334"/>
    </row>
    <row r="45471" spans="1:12" ht="24" customHeight="1">
      <c r="A45471" s="1355"/>
      <c r="B45471" s="1355"/>
      <c r="C45471" s="1433"/>
      <c r="E45471" s="1433"/>
      <c r="K45471" s="1433"/>
      <c r="L45471" s="1334"/>
    </row>
    <row r="45472" spans="1:12" ht="24" customHeight="1">
      <c r="A45472" s="1355"/>
      <c r="B45472" s="1355"/>
      <c r="C45472" s="1433"/>
      <c r="E45472" s="1433"/>
      <c r="K45472" s="1433"/>
      <c r="L45472" s="1334"/>
    </row>
    <row r="45473" spans="1:12" ht="24" customHeight="1">
      <c r="A45473" s="1355"/>
      <c r="B45473" s="1355"/>
      <c r="C45473" s="1433"/>
      <c r="E45473" s="1433"/>
      <c r="K45473" s="1433"/>
      <c r="L45473" s="1334"/>
    </row>
    <row r="45474" spans="1:12" ht="24" customHeight="1">
      <c r="A45474" s="1355"/>
      <c r="B45474" s="1355"/>
      <c r="C45474" s="1433"/>
      <c r="E45474" s="1433"/>
      <c r="K45474" s="1433"/>
      <c r="L45474" s="1334"/>
    </row>
    <row r="45475" spans="1:12" ht="24" customHeight="1">
      <c r="A45475" s="1355"/>
      <c r="B45475" s="1355"/>
      <c r="C45475" s="1433"/>
      <c r="E45475" s="1433"/>
      <c r="K45475" s="1433"/>
      <c r="L45475" s="1334"/>
    </row>
    <row r="45476" spans="1:12" ht="24" customHeight="1">
      <c r="A45476" s="1355"/>
      <c r="B45476" s="1355"/>
      <c r="C45476" s="1433"/>
      <c r="E45476" s="1433"/>
      <c r="K45476" s="1433"/>
      <c r="L45476" s="1334"/>
    </row>
    <row r="45477" spans="1:12" ht="24" customHeight="1">
      <c r="A45477" s="1355"/>
      <c r="B45477" s="1355"/>
      <c r="C45477" s="1433"/>
      <c r="E45477" s="1433"/>
      <c r="K45477" s="1433"/>
      <c r="L45477" s="1334"/>
    </row>
    <row r="45478" spans="1:12" ht="24" customHeight="1">
      <c r="A45478" s="1355"/>
      <c r="B45478" s="1355"/>
      <c r="C45478" s="1433"/>
      <c r="E45478" s="1433"/>
      <c r="K45478" s="1433"/>
      <c r="L45478" s="1334"/>
    </row>
    <row r="45479" spans="1:12" ht="24" customHeight="1">
      <c r="A45479" s="1355"/>
      <c r="B45479" s="1355"/>
      <c r="C45479" s="1433"/>
      <c r="E45479" s="1433"/>
      <c r="K45479" s="1433"/>
      <c r="L45479" s="1334"/>
    </row>
    <row r="45480" spans="1:12" ht="24" customHeight="1">
      <c r="A45480" s="1355"/>
      <c r="B45480" s="1355"/>
      <c r="C45480" s="1433"/>
      <c r="E45480" s="1433"/>
      <c r="K45480" s="1433"/>
      <c r="L45480" s="1334"/>
    </row>
    <row r="45481" spans="1:12" ht="24" customHeight="1">
      <c r="A45481" s="1355"/>
      <c r="B45481" s="1355"/>
      <c r="C45481" s="1433"/>
      <c r="E45481" s="1433"/>
      <c r="K45481" s="1433"/>
      <c r="L45481" s="1334"/>
    </row>
    <row r="45482" spans="1:12" ht="24" customHeight="1">
      <c r="A45482" s="1355"/>
      <c r="B45482" s="1355"/>
      <c r="C45482" s="1433"/>
      <c r="E45482" s="1433"/>
      <c r="K45482" s="1433"/>
      <c r="L45482" s="1334"/>
    </row>
    <row r="45483" spans="1:12" ht="24" customHeight="1">
      <c r="A45483" s="1355"/>
      <c r="B45483" s="1355"/>
      <c r="C45483" s="1433"/>
      <c r="E45483" s="1433"/>
      <c r="K45483" s="1433"/>
      <c r="L45483" s="1334"/>
    </row>
    <row r="45484" spans="1:12" ht="24" customHeight="1">
      <c r="A45484" s="1355"/>
      <c r="B45484" s="1355"/>
      <c r="C45484" s="1433"/>
      <c r="E45484" s="1433"/>
      <c r="K45484" s="1433"/>
      <c r="L45484" s="1334"/>
    </row>
    <row r="45485" spans="1:12" ht="24" customHeight="1">
      <c r="A45485" s="1355"/>
      <c r="B45485" s="1355"/>
      <c r="C45485" s="1433"/>
      <c r="E45485" s="1433"/>
      <c r="K45485" s="1433"/>
      <c r="L45485" s="1334"/>
    </row>
    <row r="45486" spans="1:12" ht="24" customHeight="1">
      <c r="A45486" s="1355"/>
      <c r="B45486" s="1355"/>
      <c r="C45486" s="1433"/>
      <c r="E45486" s="1433"/>
      <c r="K45486" s="1433"/>
      <c r="L45486" s="1334"/>
    </row>
    <row r="45487" spans="1:12" ht="24" customHeight="1">
      <c r="A45487" s="1355"/>
      <c r="B45487" s="1355"/>
      <c r="C45487" s="1433"/>
      <c r="E45487" s="1433"/>
      <c r="K45487" s="1433"/>
      <c r="L45487" s="1334"/>
    </row>
    <row r="45488" spans="1:12" ht="24" customHeight="1">
      <c r="A45488" s="1355"/>
      <c r="B45488" s="1355"/>
      <c r="C45488" s="1433"/>
      <c r="E45488" s="1433"/>
      <c r="K45488" s="1433"/>
      <c r="L45488" s="1334"/>
    </row>
    <row r="45489" spans="1:12" ht="24" customHeight="1">
      <c r="A45489" s="1355"/>
      <c r="B45489" s="1355"/>
      <c r="C45489" s="1433"/>
      <c r="E45489" s="1433"/>
      <c r="K45489" s="1433"/>
      <c r="L45489" s="1334"/>
    </row>
    <row r="45490" spans="1:12" ht="24" customHeight="1">
      <c r="A45490" s="1355"/>
      <c r="B45490" s="1355"/>
      <c r="C45490" s="1433"/>
      <c r="E45490" s="1433"/>
      <c r="K45490" s="1433"/>
      <c r="L45490" s="1334"/>
    </row>
    <row r="45491" spans="1:12" ht="24" customHeight="1">
      <c r="A45491" s="1355"/>
      <c r="B45491" s="1355"/>
      <c r="C45491" s="1433"/>
      <c r="E45491" s="1433"/>
      <c r="K45491" s="1433"/>
      <c r="L45491" s="1334"/>
    </row>
    <row r="45492" spans="1:12" ht="24" customHeight="1">
      <c r="A45492" s="1355"/>
      <c r="B45492" s="1355"/>
      <c r="C45492" s="1433"/>
      <c r="E45492" s="1433"/>
      <c r="K45492" s="1433"/>
      <c r="L45492" s="1334"/>
    </row>
    <row r="45493" spans="1:12" ht="24" customHeight="1">
      <c r="A45493" s="1355"/>
      <c r="B45493" s="1355"/>
      <c r="C45493" s="1433"/>
      <c r="E45493" s="1433"/>
      <c r="K45493" s="1433"/>
      <c r="L45493" s="1334"/>
    </row>
    <row r="45494" spans="1:12" ht="24" customHeight="1">
      <c r="A45494" s="1355"/>
      <c r="B45494" s="1355"/>
      <c r="C45494" s="1433"/>
      <c r="E45494" s="1433"/>
      <c r="K45494" s="1433"/>
      <c r="L45494" s="1334"/>
    </row>
    <row r="45495" spans="1:12" ht="24" customHeight="1">
      <c r="A45495" s="1355"/>
      <c r="B45495" s="1355"/>
      <c r="C45495" s="1433"/>
      <c r="E45495" s="1433"/>
      <c r="K45495" s="1433"/>
      <c r="L45495" s="1334"/>
    </row>
    <row r="45496" spans="1:12" ht="24" customHeight="1">
      <c r="A45496" s="1355"/>
      <c r="B45496" s="1355"/>
      <c r="C45496" s="1433"/>
      <c r="E45496" s="1433"/>
      <c r="K45496" s="1433"/>
      <c r="L45496" s="1334"/>
    </row>
    <row r="45497" spans="1:12" ht="24" customHeight="1">
      <c r="A45497" s="1355"/>
      <c r="B45497" s="1355"/>
      <c r="C45497" s="1433"/>
      <c r="E45497" s="1433"/>
      <c r="K45497" s="1433"/>
      <c r="L45497" s="1334"/>
    </row>
    <row r="45498" spans="1:12" ht="24" customHeight="1">
      <c r="A45498" s="1355"/>
      <c r="B45498" s="1355"/>
      <c r="C45498" s="1433"/>
      <c r="E45498" s="1433"/>
      <c r="K45498" s="1433"/>
      <c r="L45498" s="1334"/>
    </row>
    <row r="45499" spans="1:12" ht="24" customHeight="1">
      <c r="A45499" s="1355"/>
      <c r="B45499" s="1355"/>
      <c r="C45499" s="1433"/>
      <c r="E45499" s="1433"/>
      <c r="K45499" s="1433"/>
      <c r="L45499" s="1334"/>
    </row>
    <row r="45500" spans="1:12" ht="24" customHeight="1">
      <c r="A45500" s="1355"/>
      <c r="B45500" s="1355"/>
      <c r="C45500" s="1433"/>
      <c r="E45500" s="1433"/>
      <c r="K45500" s="1433"/>
      <c r="L45500" s="1334"/>
    </row>
    <row r="45501" spans="1:12" ht="24" customHeight="1">
      <c r="A45501" s="1355"/>
      <c r="B45501" s="1355"/>
      <c r="C45501" s="1433"/>
      <c r="E45501" s="1433"/>
      <c r="K45501" s="1433"/>
      <c r="L45501" s="1334"/>
    </row>
    <row r="45502" spans="1:12" ht="24" customHeight="1">
      <c r="A45502" s="1355"/>
      <c r="B45502" s="1355"/>
      <c r="C45502" s="1433"/>
      <c r="E45502" s="1433"/>
      <c r="K45502" s="1433"/>
      <c r="L45502" s="1334"/>
    </row>
    <row r="45503" spans="1:12" ht="24" customHeight="1">
      <c r="A45503" s="1355"/>
      <c r="B45503" s="1355"/>
      <c r="C45503" s="1433"/>
      <c r="E45503" s="1433"/>
      <c r="K45503" s="1433"/>
      <c r="L45503" s="1334"/>
    </row>
    <row r="45504" spans="1:12" ht="24" customHeight="1">
      <c r="A45504" s="1355"/>
      <c r="B45504" s="1355"/>
      <c r="C45504" s="1433"/>
      <c r="E45504" s="1433"/>
      <c r="K45504" s="1433"/>
      <c r="L45504" s="1334"/>
    </row>
    <row r="45505" spans="1:12" ht="24" customHeight="1">
      <c r="A45505" s="1355"/>
      <c r="B45505" s="1355"/>
      <c r="C45505" s="1433"/>
      <c r="E45505" s="1433"/>
      <c r="K45505" s="1433"/>
      <c r="L45505" s="1334"/>
    </row>
    <row r="45506" spans="1:12" ht="24" customHeight="1">
      <c r="A45506" s="1355"/>
      <c r="B45506" s="1355"/>
      <c r="C45506" s="1433"/>
      <c r="E45506" s="1433"/>
      <c r="K45506" s="1433"/>
      <c r="L45506" s="1334"/>
    </row>
    <row r="45507" spans="1:12" ht="24" customHeight="1">
      <c r="A45507" s="1355"/>
      <c r="B45507" s="1355"/>
      <c r="C45507" s="1433"/>
      <c r="E45507" s="1433"/>
      <c r="K45507" s="1433"/>
      <c r="L45507" s="1334"/>
    </row>
    <row r="45508" spans="1:12" ht="24" customHeight="1">
      <c r="A45508" s="1355"/>
      <c r="B45508" s="1355"/>
      <c r="C45508" s="1433"/>
      <c r="E45508" s="1433"/>
      <c r="K45508" s="1433"/>
      <c r="L45508" s="1334"/>
    </row>
    <row r="45509" spans="1:12" ht="24" customHeight="1">
      <c r="A45509" s="1355"/>
      <c r="B45509" s="1355"/>
      <c r="C45509" s="1433"/>
      <c r="E45509" s="1433"/>
      <c r="K45509" s="1433"/>
      <c r="L45509" s="1334"/>
    </row>
    <row r="45510" spans="1:12" ht="24" customHeight="1">
      <c r="A45510" s="1355"/>
      <c r="B45510" s="1355"/>
      <c r="C45510" s="1433"/>
      <c r="E45510" s="1433"/>
      <c r="K45510" s="1433"/>
      <c r="L45510" s="1334"/>
    </row>
    <row r="45511" spans="1:12" ht="24" customHeight="1">
      <c r="A45511" s="1355"/>
      <c r="B45511" s="1355"/>
      <c r="C45511" s="1433"/>
      <c r="E45511" s="1433"/>
      <c r="K45511" s="1433"/>
      <c r="L45511" s="1334"/>
    </row>
    <row r="45512" spans="1:12" ht="24" customHeight="1">
      <c r="A45512" s="1355"/>
      <c r="B45512" s="1355"/>
      <c r="C45512" s="1433"/>
      <c r="E45512" s="1433"/>
      <c r="K45512" s="1433"/>
      <c r="L45512" s="1334"/>
    </row>
    <row r="45513" spans="1:12" ht="24" customHeight="1">
      <c r="A45513" s="1355"/>
      <c r="B45513" s="1355"/>
      <c r="C45513" s="1433"/>
      <c r="E45513" s="1433"/>
      <c r="K45513" s="1433"/>
      <c r="L45513" s="1334"/>
    </row>
    <row r="45514" spans="1:12" ht="24" customHeight="1">
      <c r="A45514" s="1355"/>
      <c r="B45514" s="1355"/>
      <c r="C45514" s="1433"/>
      <c r="E45514" s="1433"/>
      <c r="K45514" s="1433"/>
      <c r="L45514" s="1334"/>
    </row>
    <row r="45515" spans="1:12" ht="24" customHeight="1">
      <c r="A45515" s="1355"/>
      <c r="B45515" s="1355"/>
      <c r="C45515" s="1433"/>
      <c r="E45515" s="1433"/>
      <c r="K45515" s="1433"/>
      <c r="L45515" s="1334"/>
    </row>
    <row r="45516" spans="1:12" ht="24" customHeight="1">
      <c r="A45516" s="1355"/>
      <c r="B45516" s="1355"/>
      <c r="C45516" s="1433"/>
      <c r="E45516" s="1433"/>
      <c r="K45516" s="1433"/>
      <c r="L45516" s="1334"/>
    </row>
    <row r="45517" spans="1:12" ht="24" customHeight="1">
      <c r="A45517" s="1355"/>
      <c r="B45517" s="1355"/>
      <c r="C45517" s="1433"/>
      <c r="E45517" s="1433"/>
      <c r="K45517" s="1433"/>
      <c r="L45517" s="1334"/>
    </row>
    <row r="45518" spans="1:12" ht="24" customHeight="1">
      <c r="A45518" s="1355"/>
      <c r="B45518" s="1355"/>
      <c r="C45518" s="1433"/>
      <c r="E45518" s="1433"/>
      <c r="K45518" s="1433"/>
      <c r="L45518" s="1334"/>
    </row>
    <row r="45519" spans="1:12" ht="24" customHeight="1">
      <c r="A45519" s="1355"/>
      <c r="B45519" s="1355"/>
      <c r="C45519" s="1433"/>
      <c r="E45519" s="1433"/>
      <c r="K45519" s="1433"/>
      <c r="L45519" s="1334"/>
    </row>
    <row r="45520" spans="1:12" ht="24" customHeight="1">
      <c r="A45520" s="1355"/>
      <c r="B45520" s="1355"/>
      <c r="C45520" s="1433"/>
      <c r="E45520" s="1433"/>
      <c r="K45520" s="1433"/>
      <c r="L45520" s="1334"/>
    </row>
    <row r="45521" spans="1:12" ht="24" customHeight="1">
      <c r="A45521" s="1355"/>
      <c r="B45521" s="1355"/>
      <c r="C45521" s="1433"/>
      <c r="E45521" s="1433"/>
      <c r="K45521" s="1433"/>
      <c r="L45521" s="1334"/>
    </row>
    <row r="45522" spans="1:12" ht="24" customHeight="1">
      <c r="A45522" s="1355"/>
      <c r="B45522" s="1355"/>
      <c r="C45522" s="1433"/>
      <c r="E45522" s="1433"/>
      <c r="K45522" s="1433"/>
      <c r="L45522" s="1334"/>
    </row>
    <row r="45523" spans="1:12" ht="24" customHeight="1">
      <c r="A45523" s="1355"/>
      <c r="B45523" s="1355"/>
      <c r="C45523" s="1433"/>
      <c r="E45523" s="1433"/>
      <c r="K45523" s="1433"/>
      <c r="L45523" s="1334"/>
    </row>
    <row r="45524" spans="1:12" ht="24" customHeight="1">
      <c r="A45524" s="1355"/>
      <c r="B45524" s="1355"/>
      <c r="C45524" s="1433"/>
      <c r="E45524" s="1433"/>
      <c r="K45524" s="1433"/>
      <c r="L45524" s="1334"/>
    </row>
    <row r="45525" spans="1:12" ht="24" customHeight="1">
      <c r="A45525" s="1355"/>
      <c r="B45525" s="1355"/>
      <c r="C45525" s="1433"/>
      <c r="E45525" s="1433"/>
      <c r="K45525" s="1433"/>
      <c r="L45525" s="1334"/>
    </row>
    <row r="45526" spans="1:12" ht="24" customHeight="1">
      <c r="A45526" s="1355"/>
      <c r="B45526" s="1355"/>
      <c r="C45526" s="1433"/>
      <c r="E45526" s="1433"/>
      <c r="K45526" s="1433"/>
      <c r="L45526" s="1334"/>
    </row>
    <row r="45527" spans="1:12" ht="24" customHeight="1">
      <c r="A45527" s="1355"/>
      <c r="B45527" s="1355"/>
      <c r="C45527" s="1433"/>
      <c r="E45527" s="1433"/>
      <c r="K45527" s="1433"/>
      <c r="L45527" s="1334"/>
    </row>
    <row r="45528" spans="1:12" ht="24" customHeight="1">
      <c r="A45528" s="1355"/>
      <c r="B45528" s="1355"/>
      <c r="C45528" s="1433"/>
      <c r="E45528" s="1433"/>
      <c r="K45528" s="1433"/>
      <c r="L45528" s="1334"/>
    </row>
    <row r="45529" spans="1:12" ht="24" customHeight="1">
      <c r="A45529" s="1355"/>
      <c r="B45529" s="1355"/>
      <c r="C45529" s="1433"/>
      <c r="E45529" s="1433"/>
      <c r="K45529" s="1433"/>
      <c r="L45529" s="1334"/>
    </row>
    <row r="45530" spans="1:12" ht="24" customHeight="1">
      <c r="A45530" s="1355"/>
      <c r="B45530" s="1355"/>
      <c r="C45530" s="1433"/>
      <c r="E45530" s="1433"/>
      <c r="K45530" s="1433"/>
      <c r="L45530" s="1334"/>
    </row>
    <row r="45531" spans="1:12" ht="24" customHeight="1">
      <c r="A45531" s="1355"/>
      <c r="B45531" s="1355"/>
      <c r="C45531" s="1433"/>
      <c r="E45531" s="1433"/>
      <c r="K45531" s="1433"/>
      <c r="L45531" s="1334"/>
    </row>
    <row r="45532" spans="1:12" ht="24" customHeight="1">
      <c r="A45532" s="1355"/>
      <c r="B45532" s="1355"/>
      <c r="C45532" s="1433"/>
      <c r="E45532" s="1433"/>
      <c r="K45532" s="1433"/>
      <c r="L45532" s="1334"/>
    </row>
    <row r="45533" spans="1:12" ht="24" customHeight="1">
      <c r="A45533" s="1355"/>
      <c r="B45533" s="1355"/>
      <c r="C45533" s="1433"/>
      <c r="E45533" s="1433"/>
      <c r="K45533" s="1433"/>
      <c r="L45533" s="1334"/>
    </row>
    <row r="45534" spans="1:12" ht="24" customHeight="1">
      <c r="A45534" s="1355"/>
      <c r="B45534" s="1355"/>
      <c r="C45534" s="1433"/>
      <c r="E45534" s="1433"/>
      <c r="K45534" s="1433"/>
      <c r="L45534" s="1334"/>
    </row>
    <row r="45535" spans="1:12" ht="24" customHeight="1">
      <c r="A45535" s="1355"/>
      <c r="B45535" s="1355"/>
      <c r="C45535" s="1433"/>
      <c r="E45535" s="1433"/>
      <c r="K45535" s="1433"/>
      <c r="L45535" s="1334"/>
    </row>
    <row r="45536" spans="1:12" ht="24" customHeight="1">
      <c r="A45536" s="1355"/>
      <c r="B45536" s="1355"/>
      <c r="C45536" s="1433"/>
      <c r="E45536" s="1433"/>
      <c r="K45536" s="1433"/>
      <c r="L45536" s="1334"/>
    </row>
    <row r="45537" spans="1:12" ht="24" customHeight="1">
      <c r="A45537" s="1355"/>
      <c r="B45537" s="1355"/>
      <c r="C45537" s="1433"/>
      <c r="E45537" s="1433"/>
      <c r="K45537" s="1433"/>
      <c r="L45537" s="1334"/>
    </row>
    <row r="45538" spans="1:12" ht="24" customHeight="1">
      <c r="A45538" s="1355"/>
      <c r="B45538" s="1355"/>
      <c r="C45538" s="1433"/>
      <c r="E45538" s="1433"/>
      <c r="K45538" s="1433"/>
      <c r="L45538" s="1334"/>
    </row>
    <row r="45539" spans="1:12" ht="24" customHeight="1">
      <c r="A45539" s="1355"/>
      <c r="B45539" s="1355"/>
      <c r="C45539" s="1433"/>
      <c r="E45539" s="1433"/>
      <c r="K45539" s="1433"/>
      <c r="L45539" s="1334"/>
    </row>
    <row r="45540" spans="1:12" ht="24" customHeight="1">
      <c r="A45540" s="1355"/>
      <c r="B45540" s="1355"/>
      <c r="C45540" s="1433"/>
      <c r="E45540" s="1433"/>
      <c r="K45540" s="1433"/>
      <c r="L45540" s="1334"/>
    </row>
    <row r="45541" spans="1:12" ht="24" customHeight="1">
      <c r="A45541" s="1355"/>
      <c r="B45541" s="1355"/>
      <c r="C45541" s="1433"/>
      <c r="E45541" s="1433"/>
      <c r="K45541" s="1433"/>
      <c r="L45541" s="1334"/>
    </row>
    <row r="45542" spans="1:12" ht="24" customHeight="1">
      <c r="A45542" s="1355"/>
      <c r="B45542" s="1355"/>
      <c r="C45542" s="1433"/>
      <c r="E45542" s="1433"/>
      <c r="K45542" s="1433"/>
      <c r="L45542" s="1334"/>
    </row>
    <row r="45543" spans="1:12" ht="24" customHeight="1">
      <c r="A45543" s="1355"/>
      <c r="B45543" s="1355"/>
      <c r="C45543" s="1433"/>
      <c r="E45543" s="1433"/>
      <c r="K45543" s="1433"/>
      <c r="L45543" s="1334"/>
    </row>
    <row r="45544" spans="1:12" ht="24" customHeight="1">
      <c r="A45544" s="1355"/>
      <c r="B45544" s="1355"/>
      <c r="C45544" s="1433"/>
      <c r="E45544" s="1433"/>
      <c r="K45544" s="1433"/>
      <c r="L45544" s="1334"/>
    </row>
    <row r="45545" spans="1:12" ht="24" customHeight="1">
      <c r="A45545" s="1355"/>
      <c r="B45545" s="1355"/>
      <c r="C45545" s="1433"/>
      <c r="E45545" s="1433"/>
      <c r="K45545" s="1433"/>
      <c r="L45545" s="1334"/>
    </row>
    <row r="45546" spans="1:12" ht="24" customHeight="1">
      <c r="A45546" s="1355"/>
      <c r="B45546" s="1355"/>
      <c r="C45546" s="1433"/>
      <c r="E45546" s="1433"/>
      <c r="K45546" s="1433"/>
      <c r="L45546" s="1334"/>
    </row>
    <row r="45547" spans="1:12" ht="24" customHeight="1">
      <c r="A45547" s="1355"/>
      <c r="B45547" s="1355"/>
      <c r="C45547" s="1433"/>
      <c r="E45547" s="1433"/>
      <c r="K45547" s="1433"/>
      <c r="L45547" s="1334"/>
    </row>
    <row r="45548" spans="1:12" ht="24" customHeight="1">
      <c r="A45548" s="1355"/>
      <c r="B45548" s="1355"/>
      <c r="C45548" s="1433"/>
      <c r="E45548" s="1433"/>
      <c r="K45548" s="1433"/>
      <c r="L45548" s="1334"/>
    </row>
    <row r="45549" spans="1:12" ht="24" customHeight="1">
      <c r="A45549" s="1355"/>
      <c r="B45549" s="1355"/>
      <c r="C45549" s="1433"/>
      <c r="E45549" s="1433"/>
      <c r="K45549" s="1433"/>
      <c r="L45549" s="1334"/>
    </row>
    <row r="45550" spans="1:12" ht="24" customHeight="1">
      <c r="A45550" s="1355"/>
      <c r="B45550" s="1355"/>
      <c r="C45550" s="1433"/>
      <c r="E45550" s="1433"/>
      <c r="K45550" s="1433"/>
      <c r="L45550" s="1334"/>
    </row>
    <row r="45551" spans="1:12" ht="24" customHeight="1">
      <c r="A45551" s="1355"/>
      <c r="B45551" s="1355"/>
      <c r="C45551" s="1433"/>
      <c r="E45551" s="1433"/>
      <c r="K45551" s="1433"/>
      <c r="L45551" s="1334"/>
    </row>
    <row r="45552" spans="1:12" ht="24" customHeight="1">
      <c r="A45552" s="1355"/>
      <c r="B45552" s="1355"/>
      <c r="C45552" s="1433"/>
      <c r="E45552" s="1433"/>
      <c r="K45552" s="1433"/>
      <c r="L45552" s="1334"/>
    </row>
    <row r="45553" spans="1:12" ht="24" customHeight="1">
      <c r="A45553" s="1355"/>
      <c r="B45553" s="1355"/>
      <c r="C45553" s="1433"/>
      <c r="E45553" s="1433"/>
      <c r="K45553" s="1433"/>
      <c r="L45553" s="1334"/>
    </row>
    <row r="45554" spans="1:12" ht="24" customHeight="1">
      <c r="A45554" s="1355"/>
      <c r="B45554" s="1355"/>
      <c r="C45554" s="1433"/>
      <c r="E45554" s="1433"/>
      <c r="K45554" s="1433"/>
      <c r="L45554" s="1334"/>
    </row>
    <row r="45555" spans="1:12" ht="24" customHeight="1">
      <c r="A45555" s="1355"/>
      <c r="B45555" s="1355"/>
      <c r="C45555" s="1433"/>
      <c r="E45555" s="1433"/>
      <c r="K45555" s="1433"/>
      <c r="L45555" s="1334"/>
    </row>
    <row r="45556" spans="1:12" ht="24" customHeight="1">
      <c r="A45556" s="1355"/>
      <c r="B45556" s="1355"/>
      <c r="C45556" s="1433"/>
      <c r="E45556" s="1433"/>
      <c r="K45556" s="1433"/>
      <c r="L45556" s="1334"/>
    </row>
    <row r="45557" spans="1:12" ht="24" customHeight="1">
      <c r="A45557" s="1355"/>
      <c r="B45557" s="1355"/>
      <c r="C45557" s="1433"/>
      <c r="E45557" s="1433"/>
      <c r="K45557" s="1433"/>
      <c r="L45557" s="1334"/>
    </row>
    <row r="45558" spans="1:12" ht="24" customHeight="1">
      <c r="A45558" s="1355"/>
      <c r="B45558" s="1355"/>
      <c r="C45558" s="1433"/>
      <c r="E45558" s="1433"/>
      <c r="K45558" s="1433"/>
      <c r="L45558" s="1334"/>
    </row>
    <row r="45559" spans="1:12" ht="24" customHeight="1">
      <c r="A45559" s="1355"/>
      <c r="B45559" s="1355"/>
      <c r="C45559" s="1433"/>
      <c r="E45559" s="1433"/>
      <c r="K45559" s="1433"/>
      <c r="L45559" s="1334"/>
    </row>
    <row r="45560" spans="1:12" ht="24" customHeight="1">
      <c r="A45560" s="1355"/>
      <c r="B45560" s="1355"/>
      <c r="C45560" s="1433"/>
      <c r="E45560" s="1433"/>
      <c r="K45560" s="1433"/>
      <c r="L45560" s="1334"/>
    </row>
    <row r="45561" spans="1:12" ht="24" customHeight="1">
      <c r="A45561" s="1355"/>
      <c r="B45561" s="1355"/>
      <c r="C45561" s="1433"/>
      <c r="E45561" s="1433"/>
      <c r="K45561" s="1433"/>
      <c r="L45561" s="1334"/>
    </row>
    <row r="45562" spans="1:12" ht="24" customHeight="1">
      <c r="A45562" s="1355"/>
      <c r="B45562" s="1355"/>
      <c r="C45562" s="1433"/>
      <c r="E45562" s="1433"/>
      <c r="K45562" s="1433"/>
      <c r="L45562" s="1334"/>
    </row>
    <row r="45563" spans="1:12" ht="24" customHeight="1">
      <c r="A45563" s="1355"/>
      <c r="B45563" s="1355"/>
      <c r="C45563" s="1433"/>
      <c r="E45563" s="1433"/>
      <c r="K45563" s="1433"/>
      <c r="L45563" s="1334"/>
    </row>
    <row r="45564" spans="1:12" ht="24" customHeight="1">
      <c r="A45564" s="1355"/>
      <c r="B45564" s="1355"/>
      <c r="C45564" s="1433"/>
      <c r="E45564" s="1433"/>
      <c r="K45564" s="1433"/>
      <c r="L45564" s="1334"/>
    </row>
    <row r="45565" spans="1:12" ht="24" customHeight="1">
      <c r="A45565" s="1355"/>
      <c r="B45565" s="1355"/>
      <c r="C45565" s="1433"/>
      <c r="E45565" s="1433"/>
      <c r="K45565" s="1433"/>
      <c r="L45565" s="1334"/>
    </row>
    <row r="45566" spans="1:12" ht="24" customHeight="1">
      <c r="A45566" s="1355"/>
      <c r="B45566" s="1355"/>
      <c r="C45566" s="1433"/>
      <c r="E45566" s="1433"/>
      <c r="K45566" s="1433"/>
      <c r="L45566" s="1334"/>
    </row>
    <row r="45567" spans="1:12" ht="24" customHeight="1">
      <c r="A45567" s="1355"/>
      <c r="B45567" s="1355"/>
      <c r="C45567" s="1433"/>
      <c r="E45567" s="1433"/>
      <c r="K45567" s="1433"/>
      <c r="L45567" s="1334"/>
    </row>
    <row r="45568" spans="1:12" ht="24" customHeight="1">
      <c r="A45568" s="1355"/>
      <c r="B45568" s="1355"/>
      <c r="C45568" s="1433"/>
      <c r="E45568" s="1433"/>
      <c r="K45568" s="1433"/>
      <c r="L45568" s="1334"/>
    </row>
    <row r="45569" spans="1:12" ht="24" customHeight="1">
      <c r="A45569" s="1355"/>
      <c r="B45569" s="1355"/>
      <c r="C45569" s="1433"/>
      <c r="E45569" s="1433"/>
      <c r="K45569" s="1433"/>
      <c r="L45569" s="1334"/>
    </row>
    <row r="45570" spans="1:12" ht="24" customHeight="1">
      <c r="A45570" s="1355"/>
      <c r="B45570" s="1355"/>
      <c r="C45570" s="1433"/>
      <c r="E45570" s="1433"/>
      <c r="K45570" s="1433"/>
      <c r="L45570" s="1334"/>
    </row>
    <row r="45571" spans="1:12" ht="24" customHeight="1">
      <c r="A45571" s="1355"/>
      <c r="B45571" s="1355"/>
      <c r="C45571" s="1433"/>
      <c r="E45571" s="1433"/>
      <c r="K45571" s="1433"/>
      <c r="L45571" s="1334"/>
    </row>
    <row r="45572" spans="1:12" ht="24" customHeight="1">
      <c r="A45572" s="1355"/>
      <c r="B45572" s="1355"/>
      <c r="C45572" s="1433"/>
      <c r="E45572" s="1433"/>
      <c r="K45572" s="1433"/>
      <c r="L45572" s="1334"/>
    </row>
    <row r="45573" spans="1:12" ht="24" customHeight="1">
      <c r="A45573" s="1355"/>
      <c r="B45573" s="1355"/>
      <c r="C45573" s="1433"/>
      <c r="E45573" s="1433"/>
      <c r="K45573" s="1433"/>
      <c r="L45573" s="1334"/>
    </row>
    <row r="45574" spans="1:12" ht="24" customHeight="1">
      <c r="A45574" s="1355"/>
      <c r="B45574" s="1355"/>
      <c r="C45574" s="1433"/>
      <c r="E45574" s="1433"/>
      <c r="K45574" s="1433"/>
      <c r="L45574" s="1334"/>
    </row>
    <row r="45575" spans="1:12" ht="24" customHeight="1">
      <c r="A45575" s="1355"/>
      <c r="B45575" s="1355"/>
      <c r="C45575" s="1433"/>
      <c r="E45575" s="1433"/>
      <c r="K45575" s="1433"/>
      <c r="L45575" s="1334"/>
    </row>
    <row r="45576" spans="1:12" ht="24" customHeight="1">
      <c r="A45576" s="1355"/>
      <c r="B45576" s="1355"/>
      <c r="C45576" s="1433"/>
      <c r="E45576" s="1433"/>
      <c r="K45576" s="1433"/>
      <c r="L45576" s="1334"/>
    </row>
    <row r="45577" spans="1:12" ht="24" customHeight="1">
      <c r="A45577" s="1355"/>
      <c r="B45577" s="1355"/>
      <c r="C45577" s="1433"/>
      <c r="E45577" s="1433"/>
      <c r="K45577" s="1433"/>
      <c r="L45577" s="1334"/>
    </row>
    <row r="45578" spans="1:12" ht="24" customHeight="1">
      <c r="A45578" s="1355"/>
      <c r="B45578" s="1355"/>
      <c r="C45578" s="1433"/>
      <c r="E45578" s="1433"/>
      <c r="K45578" s="1433"/>
      <c r="L45578" s="1334"/>
    </row>
    <row r="45579" spans="1:12" ht="24" customHeight="1">
      <c r="A45579" s="1355"/>
      <c r="B45579" s="1355"/>
      <c r="C45579" s="1433"/>
      <c r="E45579" s="1433"/>
      <c r="K45579" s="1433"/>
      <c r="L45579" s="1334"/>
    </row>
    <row r="45580" spans="1:12" ht="24" customHeight="1">
      <c r="A45580" s="1355"/>
      <c r="B45580" s="1355"/>
      <c r="C45580" s="1433"/>
      <c r="E45580" s="1433"/>
      <c r="K45580" s="1433"/>
      <c r="L45580" s="1334"/>
    </row>
    <row r="45581" spans="1:12" ht="24" customHeight="1">
      <c r="A45581" s="1355"/>
      <c r="B45581" s="1355"/>
      <c r="C45581" s="1433"/>
      <c r="E45581" s="1433"/>
      <c r="K45581" s="1433"/>
      <c r="L45581" s="1334"/>
    </row>
    <row r="45582" spans="1:12" ht="24" customHeight="1">
      <c r="A45582" s="1355"/>
      <c r="B45582" s="1355"/>
      <c r="C45582" s="1433"/>
      <c r="E45582" s="1433"/>
      <c r="K45582" s="1433"/>
      <c r="L45582" s="1334"/>
    </row>
    <row r="45583" spans="1:12" ht="24" customHeight="1">
      <c r="A45583" s="1355"/>
      <c r="B45583" s="1355"/>
      <c r="C45583" s="1433"/>
      <c r="E45583" s="1433"/>
      <c r="K45583" s="1433"/>
      <c r="L45583" s="1334"/>
    </row>
    <row r="45584" spans="1:12" ht="24" customHeight="1">
      <c r="A45584" s="1355"/>
      <c r="B45584" s="1355"/>
      <c r="C45584" s="1433"/>
      <c r="E45584" s="1433"/>
      <c r="K45584" s="1433"/>
      <c r="L45584" s="1334"/>
    </row>
    <row r="45585" spans="1:12" ht="24" customHeight="1">
      <c r="A45585" s="1355"/>
      <c r="B45585" s="1355"/>
      <c r="C45585" s="1433"/>
      <c r="E45585" s="1433"/>
      <c r="K45585" s="1433"/>
      <c r="L45585" s="1334"/>
    </row>
    <row r="45586" spans="1:12" ht="24" customHeight="1">
      <c r="A45586" s="1355"/>
      <c r="B45586" s="1355"/>
      <c r="C45586" s="1433"/>
      <c r="E45586" s="1433"/>
      <c r="K45586" s="1433"/>
      <c r="L45586" s="1334"/>
    </row>
    <row r="45587" spans="1:12" ht="24" customHeight="1">
      <c r="A45587" s="1355"/>
      <c r="B45587" s="1355"/>
      <c r="C45587" s="1433"/>
      <c r="E45587" s="1433"/>
      <c r="K45587" s="1433"/>
      <c r="L45587" s="1334"/>
    </row>
    <row r="45588" spans="1:12" ht="24" customHeight="1">
      <c r="A45588" s="1355"/>
      <c r="B45588" s="1355"/>
      <c r="C45588" s="1433"/>
      <c r="E45588" s="1433"/>
      <c r="K45588" s="1433"/>
      <c r="L45588" s="1334"/>
    </row>
    <row r="45589" spans="1:12" ht="24" customHeight="1">
      <c r="A45589" s="1355"/>
      <c r="B45589" s="1355"/>
      <c r="C45589" s="1433"/>
      <c r="E45589" s="1433"/>
      <c r="K45589" s="1433"/>
      <c r="L45589" s="1334"/>
    </row>
    <row r="45590" spans="1:12" ht="24" customHeight="1">
      <c r="A45590" s="1355"/>
      <c r="B45590" s="1355"/>
      <c r="C45590" s="1433"/>
      <c r="E45590" s="1433"/>
      <c r="K45590" s="1433"/>
      <c r="L45590" s="1334"/>
    </row>
    <row r="45591" spans="1:12" ht="24" customHeight="1">
      <c r="A45591" s="1355"/>
      <c r="B45591" s="1355"/>
      <c r="C45591" s="1433"/>
      <c r="E45591" s="1433"/>
      <c r="K45591" s="1433"/>
      <c r="L45591" s="1334"/>
    </row>
    <row r="45592" spans="1:12" ht="24" customHeight="1">
      <c r="A45592" s="1355"/>
      <c r="B45592" s="1355"/>
      <c r="C45592" s="1433"/>
      <c r="E45592" s="1433"/>
      <c r="K45592" s="1433"/>
      <c r="L45592" s="1334"/>
    </row>
    <row r="45593" spans="1:12" ht="24" customHeight="1">
      <c r="A45593" s="1355"/>
      <c r="B45593" s="1355"/>
      <c r="C45593" s="1433"/>
      <c r="E45593" s="1433"/>
      <c r="K45593" s="1433"/>
      <c r="L45593" s="1334"/>
    </row>
    <row r="45594" spans="1:12" ht="24" customHeight="1">
      <c r="A45594" s="1355"/>
      <c r="B45594" s="1355"/>
      <c r="C45594" s="1433"/>
      <c r="E45594" s="1433"/>
      <c r="K45594" s="1433"/>
      <c r="L45594" s="1334"/>
    </row>
    <row r="45595" spans="1:12" ht="24" customHeight="1">
      <c r="A45595" s="1355"/>
      <c r="B45595" s="1355"/>
      <c r="C45595" s="1433"/>
      <c r="E45595" s="1433"/>
      <c r="K45595" s="1433"/>
      <c r="L45595" s="1334"/>
    </row>
    <row r="45596" spans="1:12" ht="24" customHeight="1">
      <c r="A45596" s="1355"/>
      <c r="B45596" s="1355"/>
      <c r="C45596" s="1433"/>
      <c r="E45596" s="1433"/>
      <c r="K45596" s="1433"/>
      <c r="L45596" s="1334"/>
    </row>
    <row r="45597" spans="1:12" ht="24" customHeight="1">
      <c r="A45597" s="1355"/>
      <c r="B45597" s="1355"/>
      <c r="C45597" s="1433"/>
      <c r="E45597" s="1433"/>
      <c r="K45597" s="1433"/>
      <c r="L45597" s="1334"/>
    </row>
    <row r="45598" spans="1:12" ht="24" customHeight="1">
      <c r="A45598" s="1355"/>
      <c r="B45598" s="1355"/>
      <c r="C45598" s="1433"/>
      <c r="E45598" s="1433"/>
      <c r="K45598" s="1433"/>
      <c r="L45598" s="1334"/>
    </row>
    <row r="45599" spans="1:12" ht="24" customHeight="1">
      <c r="A45599" s="1355"/>
      <c r="B45599" s="1355"/>
      <c r="C45599" s="1433"/>
      <c r="E45599" s="1433"/>
      <c r="K45599" s="1433"/>
      <c r="L45599" s="1334"/>
    </row>
    <row r="45600" spans="1:12" ht="24" customHeight="1">
      <c r="A45600" s="1355"/>
      <c r="B45600" s="1355"/>
      <c r="C45600" s="1433"/>
      <c r="E45600" s="1433"/>
      <c r="K45600" s="1433"/>
      <c r="L45600" s="1334"/>
    </row>
    <row r="45601" spans="1:12" ht="24" customHeight="1">
      <c r="A45601" s="1355"/>
      <c r="B45601" s="1355"/>
      <c r="C45601" s="1433"/>
      <c r="E45601" s="1433"/>
      <c r="K45601" s="1433"/>
      <c r="L45601" s="1334"/>
    </row>
    <row r="45602" spans="1:12" ht="24" customHeight="1">
      <c r="A45602" s="1355"/>
      <c r="B45602" s="1355"/>
      <c r="C45602" s="1433"/>
      <c r="E45602" s="1433"/>
      <c r="K45602" s="1433"/>
      <c r="L45602" s="1334"/>
    </row>
    <row r="45603" spans="1:12" ht="24" customHeight="1">
      <c r="A45603" s="1355"/>
      <c r="B45603" s="1355"/>
      <c r="C45603" s="1433"/>
      <c r="E45603" s="1433"/>
      <c r="K45603" s="1433"/>
      <c r="L45603" s="1334"/>
    </row>
    <row r="45604" spans="1:12" ht="24" customHeight="1">
      <c r="A45604" s="1355"/>
      <c r="B45604" s="1355"/>
      <c r="C45604" s="1433"/>
      <c r="E45604" s="1433"/>
      <c r="K45604" s="1433"/>
      <c r="L45604" s="1334"/>
    </row>
    <row r="45605" spans="1:12" ht="24" customHeight="1">
      <c r="A45605" s="1355"/>
      <c r="B45605" s="1355"/>
      <c r="C45605" s="1433"/>
      <c r="E45605" s="1433"/>
      <c r="K45605" s="1433"/>
      <c r="L45605" s="1334"/>
    </row>
    <row r="45606" spans="1:12" ht="24" customHeight="1">
      <c r="A45606" s="1355"/>
      <c r="B45606" s="1355"/>
      <c r="C45606" s="1433"/>
      <c r="E45606" s="1433"/>
      <c r="K45606" s="1433"/>
      <c r="L45606" s="1334"/>
    </row>
    <row r="45607" spans="1:12" ht="24" customHeight="1">
      <c r="A45607" s="1355"/>
      <c r="B45607" s="1355"/>
      <c r="C45607" s="1433"/>
      <c r="E45607" s="1433"/>
      <c r="K45607" s="1433"/>
      <c r="L45607" s="1334"/>
    </row>
    <row r="45608" spans="1:12" ht="24" customHeight="1">
      <c r="A45608" s="1355"/>
      <c r="B45608" s="1355"/>
      <c r="C45608" s="1433"/>
      <c r="E45608" s="1433"/>
      <c r="K45608" s="1433"/>
      <c r="L45608" s="1334"/>
    </row>
    <row r="45609" spans="1:12" ht="24" customHeight="1">
      <c r="A45609" s="1355"/>
      <c r="B45609" s="1355"/>
      <c r="C45609" s="1433"/>
      <c r="E45609" s="1433"/>
      <c r="K45609" s="1433"/>
      <c r="L45609" s="1334"/>
    </row>
    <row r="45610" spans="1:12" ht="24" customHeight="1">
      <c r="A45610" s="1355"/>
      <c r="B45610" s="1355"/>
      <c r="C45610" s="1433"/>
      <c r="E45610" s="1433"/>
      <c r="K45610" s="1433"/>
      <c r="L45610" s="1334"/>
    </row>
    <row r="45611" spans="1:12" ht="24" customHeight="1">
      <c r="A45611" s="1355"/>
      <c r="B45611" s="1355"/>
      <c r="C45611" s="1433"/>
      <c r="E45611" s="1433"/>
      <c r="K45611" s="1433"/>
      <c r="L45611" s="1334"/>
    </row>
    <row r="45612" spans="1:12" ht="24" customHeight="1">
      <c r="A45612" s="1355"/>
      <c r="B45612" s="1355"/>
      <c r="C45612" s="1433"/>
      <c r="E45612" s="1433"/>
      <c r="K45612" s="1433"/>
      <c r="L45612" s="1334"/>
    </row>
    <row r="45613" spans="1:12" ht="24" customHeight="1">
      <c r="A45613" s="1355"/>
      <c r="B45613" s="1355"/>
      <c r="C45613" s="1433"/>
      <c r="E45613" s="1433"/>
      <c r="K45613" s="1433"/>
      <c r="L45613" s="1334"/>
    </row>
    <row r="45614" spans="1:12" ht="24" customHeight="1">
      <c r="A45614" s="1355"/>
      <c r="B45614" s="1355"/>
      <c r="C45614" s="1433"/>
      <c r="E45614" s="1433"/>
      <c r="K45614" s="1433"/>
      <c r="L45614" s="1334"/>
    </row>
    <row r="45615" spans="1:12" ht="24" customHeight="1">
      <c r="A45615" s="1355"/>
      <c r="B45615" s="1355"/>
      <c r="C45615" s="1433"/>
      <c r="E45615" s="1433"/>
      <c r="K45615" s="1433"/>
      <c r="L45615" s="1334"/>
    </row>
    <row r="45616" spans="1:12" ht="24" customHeight="1">
      <c r="A45616" s="1355"/>
      <c r="B45616" s="1355"/>
      <c r="C45616" s="1433"/>
      <c r="E45616" s="1433"/>
      <c r="K45616" s="1433"/>
      <c r="L45616" s="1334"/>
    </row>
    <row r="45617" spans="1:12" ht="24" customHeight="1">
      <c r="A45617" s="1355"/>
      <c r="B45617" s="1355"/>
      <c r="C45617" s="1433"/>
      <c r="E45617" s="1433"/>
      <c r="K45617" s="1433"/>
      <c r="L45617" s="1334"/>
    </row>
    <row r="45618" spans="1:12" ht="24" customHeight="1">
      <c r="A45618" s="1355"/>
      <c r="B45618" s="1355"/>
      <c r="C45618" s="1433"/>
      <c r="E45618" s="1433"/>
      <c r="K45618" s="1433"/>
      <c r="L45618" s="1334"/>
    </row>
    <row r="45619" spans="1:12" ht="24" customHeight="1">
      <c r="A45619" s="1355"/>
      <c r="B45619" s="1355"/>
      <c r="C45619" s="1433"/>
      <c r="E45619" s="1433"/>
      <c r="K45619" s="1433"/>
      <c r="L45619" s="1334"/>
    </row>
    <row r="45620" spans="1:12" ht="24" customHeight="1">
      <c r="A45620" s="1355"/>
      <c r="B45620" s="1355"/>
      <c r="C45620" s="1433"/>
      <c r="E45620" s="1433"/>
      <c r="K45620" s="1433"/>
      <c r="L45620" s="1334"/>
    </row>
    <row r="45621" spans="1:12" ht="24" customHeight="1">
      <c r="A45621" s="1355"/>
      <c r="B45621" s="1355"/>
      <c r="C45621" s="1433"/>
      <c r="E45621" s="1433"/>
      <c r="K45621" s="1433"/>
      <c r="L45621" s="1334"/>
    </row>
    <row r="45622" spans="1:12" ht="24" customHeight="1">
      <c r="A45622" s="1355"/>
      <c r="B45622" s="1355"/>
      <c r="C45622" s="1433"/>
      <c r="E45622" s="1433"/>
      <c r="K45622" s="1433"/>
      <c r="L45622" s="1334"/>
    </row>
    <row r="45623" spans="1:12" ht="24" customHeight="1">
      <c r="A45623" s="1355"/>
      <c r="B45623" s="1355"/>
      <c r="C45623" s="1433"/>
      <c r="E45623" s="1433"/>
      <c r="K45623" s="1433"/>
      <c r="L45623" s="1334"/>
    </row>
    <row r="45624" spans="1:12" ht="24" customHeight="1">
      <c r="A45624" s="1355"/>
      <c r="B45624" s="1355"/>
      <c r="C45624" s="1433"/>
      <c r="E45624" s="1433"/>
      <c r="K45624" s="1433"/>
      <c r="L45624" s="1334"/>
    </row>
    <row r="45625" spans="1:12" ht="24" customHeight="1">
      <c r="A45625" s="1355"/>
      <c r="B45625" s="1355"/>
      <c r="C45625" s="1433"/>
      <c r="E45625" s="1433"/>
      <c r="K45625" s="1433"/>
      <c r="L45625" s="1334"/>
    </row>
    <row r="45626" spans="1:12" ht="24" customHeight="1">
      <c r="A45626" s="1355"/>
      <c r="B45626" s="1355"/>
      <c r="C45626" s="1433"/>
      <c r="E45626" s="1433"/>
      <c r="K45626" s="1433"/>
      <c r="L45626" s="1334"/>
    </row>
    <row r="45627" spans="1:12" ht="24" customHeight="1">
      <c r="A45627" s="1355"/>
      <c r="B45627" s="1355"/>
      <c r="C45627" s="1433"/>
      <c r="E45627" s="1433"/>
      <c r="K45627" s="1433"/>
      <c r="L45627" s="1334"/>
    </row>
    <row r="45628" spans="1:12" ht="24" customHeight="1">
      <c r="A45628" s="1355"/>
      <c r="B45628" s="1355"/>
      <c r="C45628" s="1433"/>
      <c r="E45628" s="1433"/>
      <c r="K45628" s="1433"/>
      <c r="L45628" s="1334"/>
    </row>
    <row r="45629" spans="1:12" ht="24" customHeight="1">
      <c r="A45629" s="1355"/>
      <c r="B45629" s="1355"/>
      <c r="C45629" s="1433"/>
      <c r="E45629" s="1433"/>
      <c r="K45629" s="1433"/>
      <c r="L45629" s="1334"/>
    </row>
    <row r="45630" spans="1:12" ht="24" customHeight="1">
      <c r="A45630" s="1355"/>
      <c r="B45630" s="1355"/>
      <c r="C45630" s="1433"/>
      <c r="E45630" s="1433"/>
      <c r="K45630" s="1433"/>
      <c r="L45630" s="1334"/>
    </row>
    <row r="45631" spans="1:12" ht="24" customHeight="1">
      <c r="A45631" s="1355"/>
      <c r="B45631" s="1355"/>
      <c r="C45631" s="1433"/>
      <c r="E45631" s="1433"/>
      <c r="K45631" s="1433"/>
      <c r="L45631" s="1334"/>
    </row>
    <row r="45632" spans="1:12" ht="24" customHeight="1">
      <c r="A45632" s="1355"/>
      <c r="B45632" s="1355"/>
      <c r="C45632" s="1433"/>
      <c r="E45632" s="1433"/>
      <c r="K45632" s="1433"/>
      <c r="L45632" s="1334"/>
    </row>
    <row r="45633" spans="1:12" ht="24" customHeight="1">
      <c r="A45633" s="1355"/>
      <c r="B45633" s="1355"/>
      <c r="C45633" s="1433"/>
      <c r="E45633" s="1433"/>
      <c r="K45633" s="1433"/>
      <c r="L45633" s="1334"/>
    </row>
    <row r="45634" spans="1:12" ht="24" customHeight="1">
      <c r="A45634" s="1355"/>
      <c r="B45634" s="1355"/>
      <c r="C45634" s="1433"/>
      <c r="E45634" s="1433"/>
      <c r="K45634" s="1433"/>
      <c r="L45634" s="1334"/>
    </row>
    <row r="45635" spans="1:12" ht="24" customHeight="1">
      <c r="A45635" s="1355"/>
      <c r="B45635" s="1355"/>
      <c r="C45635" s="1433"/>
      <c r="E45635" s="1433"/>
      <c r="K45635" s="1433"/>
      <c r="L45635" s="1334"/>
    </row>
    <row r="45636" spans="1:12" ht="24" customHeight="1">
      <c r="A45636" s="1355"/>
      <c r="B45636" s="1355"/>
      <c r="C45636" s="1433"/>
      <c r="E45636" s="1433"/>
      <c r="K45636" s="1433"/>
      <c r="L45636" s="1334"/>
    </row>
    <row r="45637" spans="1:12" ht="24" customHeight="1">
      <c r="A45637" s="1355"/>
      <c r="B45637" s="1355"/>
      <c r="C45637" s="1433"/>
      <c r="E45637" s="1433"/>
      <c r="K45637" s="1433"/>
      <c r="L45637" s="1334"/>
    </row>
    <row r="45638" spans="1:12" ht="24" customHeight="1">
      <c r="A45638" s="1355"/>
      <c r="B45638" s="1355"/>
      <c r="C45638" s="1433"/>
      <c r="E45638" s="1433"/>
      <c r="K45638" s="1433"/>
      <c r="L45638" s="1334"/>
    </row>
    <row r="45639" spans="1:12" ht="24" customHeight="1">
      <c r="A45639" s="1355"/>
      <c r="B45639" s="1355"/>
      <c r="C45639" s="1433"/>
      <c r="E45639" s="1433"/>
      <c r="K45639" s="1433"/>
      <c r="L45639" s="1334"/>
    </row>
    <row r="45640" spans="1:12" ht="24" customHeight="1">
      <c r="A45640" s="1355"/>
      <c r="B45640" s="1355"/>
      <c r="C45640" s="1433"/>
      <c r="E45640" s="1433"/>
      <c r="K45640" s="1433"/>
      <c r="L45640" s="1334"/>
    </row>
    <row r="45641" spans="1:12" ht="24" customHeight="1">
      <c r="A45641" s="1355"/>
      <c r="B45641" s="1355"/>
      <c r="C45641" s="1433"/>
      <c r="E45641" s="1433"/>
      <c r="K45641" s="1433"/>
      <c r="L45641" s="1334"/>
    </row>
    <row r="45642" spans="1:12" ht="24" customHeight="1">
      <c r="A45642" s="1355"/>
      <c r="B45642" s="1355"/>
      <c r="C45642" s="1433"/>
      <c r="E45642" s="1433"/>
      <c r="K45642" s="1433"/>
      <c r="L45642" s="1334"/>
    </row>
    <row r="45643" spans="1:12" ht="24" customHeight="1">
      <c r="A45643" s="1355"/>
      <c r="B45643" s="1355"/>
      <c r="C45643" s="1433"/>
      <c r="E45643" s="1433"/>
      <c r="K45643" s="1433"/>
      <c r="L45643" s="1334"/>
    </row>
    <row r="45644" spans="1:12" ht="24" customHeight="1">
      <c r="A45644" s="1355"/>
      <c r="B45644" s="1355"/>
      <c r="C45644" s="1433"/>
      <c r="E45644" s="1433"/>
      <c r="K45644" s="1433"/>
      <c r="L45644" s="1334"/>
    </row>
    <row r="45645" spans="1:12" ht="24" customHeight="1">
      <c r="A45645" s="1355"/>
      <c r="B45645" s="1355"/>
      <c r="C45645" s="1433"/>
      <c r="E45645" s="1433"/>
      <c r="K45645" s="1433"/>
      <c r="L45645" s="1334"/>
    </row>
    <row r="45646" spans="1:12" ht="24" customHeight="1">
      <c r="A45646" s="1355"/>
      <c r="B45646" s="1355"/>
      <c r="C45646" s="1433"/>
      <c r="E45646" s="1433"/>
      <c r="K45646" s="1433"/>
      <c r="L45646" s="1334"/>
    </row>
    <row r="45647" spans="1:12" ht="24" customHeight="1">
      <c r="A45647" s="1355"/>
      <c r="B45647" s="1355"/>
      <c r="C45647" s="1433"/>
      <c r="E45647" s="1433"/>
      <c r="K45647" s="1433"/>
      <c r="L45647" s="1334"/>
    </row>
    <row r="45648" spans="1:12" ht="24" customHeight="1">
      <c r="A45648" s="1355"/>
      <c r="B45648" s="1355"/>
      <c r="C45648" s="1433"/>
      <c r="E45648" s="1433"/>
      <c r="K45648" s="1433"/>
      <c r="L45648" s="1334"/>
    </row>
    <row r="45649" spans="1:12" ht="24" customHeight="1">
      <c r="A45649" s="1355"/>
      <c r="B45649" s="1355"/>
      <c r="C45649" s="1433"/>
      <c r="E45649" s="1433"/>
      <c r="K45649" s="1433"/>
      <c r="L45649" s="1334"/>
    </row>
    <row r="45650" spans="1:12" ht="24" customHeight="1">
      <c r="A45650" s="1355"/>
      <c r="B45650" s="1355"/>
      <c r="C45650" s="1433"/>
      <c r="E45650" s="1433"/>
      <c r="K45650" s="1433"/>
      <c r="L45650" s="1334"/>
    </row>
    <row r="45651" spans="1:12" ht="24" customHeight="1">
      <c r="A45651" s="1355"/>
      <c r="B45651" s="1355"/>
      <c r="C45651" s="1433"/>
      <c r="E45651" s="1433"/>
      <c r="K45651" s="1433"/>
      <c r="L45651" s="1334"/>
    </row>
    <row r="45652" spans="1:12" ht="24" customHeight="1">
      <c r="A45652" s="1355"/>
      <c r="B45652" s="1355"/>
      <c r="C45652" s="1433"/>
      <c r="E45652" s="1433"/>
      <c r="K45652" s="1433"/>
      <c r="L45652" s="1334"/>
    </row>
    <row r="45653" spans="1:12" ht="24" customHeight="1">
      <c r="A45653" s="1355"/>
      <c r="B45653" s="1355"/>
      <c r="C45653" s="1433"/>
      <c r="E45653" s="1433"/>
      <c r="K45653" s="1433"/>
      <c r="L45653" s="1334"/>
    </row>
    <row r="45654" spans="1:12" ht="24" customHeight="1">
      <c r="A45654" s="1355"/>
      <c r="B45654" s="1355"/>
      <c r="C45654" s="1433"/>
      <c r="E45654" s="1433"/>
      <c r="K45654" s="1433"/>
      <c r="L45654" s="1334"/>
    </row>
    <row r="45655" spans="1:12" ht="24" customHeight="1">
      <c r="A45655" s="1355"/>
      <c r="B45655" s="1355"/>
      <c r="C45655" s="1433"/>
      <c r="E45655" s="1433"/>
      <c r="K45655" s="1433"/>
      <c r="L45655" s="1334"/>
    </row>
    <row r="45656" spans="1:12" ht="24" customHeight="1">
      <c r="A45656" s="1355"/>
      <c r="B45656" s="1355"/>
      <c r="C45656" s="1433"/>
      <c r="E45656" s="1433"/>
      <c r="K45656" s="1433"/>
      <c r="L45656" s="1334"/>
    </row>
    <row r="45657" spans="1:12" ht="24" customHeight="1">
      <c r="A45657" s="1355"/>
      <c r="B45657" s="1355"/>
      <c r="C45657" s="1433"/>
      <c r="E45657" s="1433"/>
      <c r="K45657" s="1433"/>
      <c r="L45657" s="1334"/>
    </row>
    <row r="45658" spans="1:12" ht="24" customHeight="1">
      <c r="A45658" s="1355"/>
      <c r="B45658" s="1355"/>
      <c r="C45658" s="1433"/>
      <c r="E45658" s="1433"/>
      <c r="K45658" s="1433"/>
      <c r="L45658" s="1334"/>
    </row>
    <row r="45659" spans="1:12" ht="24" customHeight="1">
      <c r="A45659" s="1355"/>
      <c r="B45659" s="1355"/>
      <c r="C45659" s="1433"/>
      <c r="E45659" s="1433"/>
      <c r="K45659" s="1433"/>
      <c r="L45659" s="1334"/>
    </row>
    <row r="45660" spans="1:12" ht="24" customHeight="1">
      <c r="A45660" s="1355"/>
      <c r="B45660" s="1355"/>
      <c r="C45660" s="1433"/>
      <c r="E45660" s="1433"/>
      <c r="K45660" s="1433"/>
      <c r="L45660" s="1334"/>
    </row>
    <row r="45661" spans="1:12" ht="24" customHeight="1">
      <c r="A45661" s="1355"/>
      <c r="B45661" s="1355"/>
      <c r="C45661" s="1433"/>
      <c r="E45661" s="1433"/>
      <c r="K45661" s="1433"/>
      <c r="L45661" s="1334"/>
    </row>
    <row r="45662" spans="1:12" ht="24" customHeight="1">
      <c r="A45662" s="1355"/>
      <c r="B45662" s="1355"/>
      <c r="C45662" s="1433"/>
      <c r="E45662" s="1433"/>
      <c r="K45662" s="1433"/>
      <c r="L45662" s="1334"/>
    </row>
    <row r="45663" spans="1:12" ht="24" customHeight="1">
      <c r="A45663" s="1355"/>
      <c r="B45663" s="1355"/>
      <c r="C45663" s="1433"/>
      <c r="E45663" s="1433"/>
      <c r="K45663" s="1433"/>
      <c r="L45663" s="1334"/>
    </row>
    <row r="45664" spans="1:12" ht="24" customHeight="1">
      <c r="A45664" s="1355"/>
      <c r="B45664" s="1355"/>
      <c r="C45664" s="1433"/>
      <c r="E45664" s="1433"/>
      <c r="K45664" s="1433"/>
      <c r="L45664" s="1334"/>
    </row>
    <row r="45665" spans="1:12" ht="24" customHeight="1">
      <c r="A45665" s="1355"/>
      <c r="B45665" s="1355"/>
      <c r="C45665" s="1433"/>
      <c r="E45665" s="1433"/>
      <c r="K45665" s="1433"/>
      <c r="L45665" s="1334"/>
    </row>
    <row r="45666" spans="1:12" ht="24" customHeight="1">
      <c r="A45666" s="1355"/>
      <c r="B45666" s="1355"/>
      <c r="C45666" s="1433"/>
      <c r="E45666" s="1433"/>
      <c r="K45666" s="1433"/>
      <c r="L45666" s="1334"/>
    </row>
    <row r="45667" spans="1:12" ht="24" customHeight="1">
      <c r="A45667" s="1355"/>
      <c r="B45667" s="1355"/>
      <c r="C45667" s="1433"/>
      <c r="E45667" s="1433"/>
      <c r="K45667" s="1433"/>
      <c r="L45667" s="1334"/>
    </row>
    <row r="45668" spans="1:12" ht="24" customHeight="1">
      <c r="A45668" s="1355"/>
      <c r="B45668" s="1355"/>
      <c r="C45668" s="1433"/>
      <c r="E45668" s="1433"/>
      <c r="K45668" s="1433"/>
      <c r="L45668" s="1334"/>
    </row>
    <row r="45669" spans="1:12" ht="24" customHeight="1">
      <c r="A45669" s="1355"/>
      <c r="B45669" s="1355"/>
      <c r="C45669" s="1433"/>
      <c r="E45669" s="1433"/>
      <c r="K45669" s="1433"/>
      <c r="L45669" s="1334"/>
    </row>
    <row r="45670" spans="1:12" ht="24" customHeight="1">
      <c r="A45670" s="1355"/>
      <c r="B45670" s="1355"/>
      <c r="C45670" s="1433"/>
      <c r="E45670" s="1433"/>
      <c r="K45670" s="1433"/>
      <c r="L45670" s="1334"/>
    </row>
    <row r="45671" spans="1:12" ht="24" customHeight="1">
      <c r="A45671" s="1355"/>
      <c r="B45671" s="1355"/>
      <c r="C45671" s="1433"/>
      <c r="E45671" s="1433"/>
      <c r="K45671" s="1433"/>
      <c r="L45671" s="1334"/>
    </row>
    <row r="45672" spans="1:12" ht="24" customHeight="1">
      <c r="A45672" s="1355"/>
      <c r="B45672" s="1355"/>
      <c r="C45672" s="1433"/>
      <c r="E45672" s="1433"/>
      <c r="K45672" s="1433"/>
      <c r="L45672" s="1334"/>
    </row>
    <row r="45673" spans="1:12" ht="24" customHeight="1">
      <c r="A45673" s="1355"/>
      <c r="B45673" s="1355"/>
      <c r="C45673" s="1433"/>
      <c r="E45673" s="1433"/>
      <c r="K45673" s="1433"/>
      <c r="L45673" s="1334"/>
    </row>
    <row r="45674" spans="1:12" ht="24" customHeight="1">
      <c r="A45674" s="1355"/>
      <c r="B45674" s="1355"/>
      <c r="C45674" s="1433"/>
      <c r="E45674" s="1433"/>
      <c r="K45674" s="1433"/>
      <c r="L45674" s="1334"/>
    </row>
    <row r="45675" spans="1:12" ht="24" customHeight="1">
      <c r="A45675" s="1355"/>
      <c r="B45675" s="1355"/>
      <c r="C45675" s="1433"/>
      <c r="E45675" s="1433"/>
      <c r="K45675" s="1433"/>
      <c r="L45675" s="1334"/>
    </row>
    <row r="45676" spans="1:12" ht="24" customHeight="1">
      <c r="A45676" s="1355"/>
      <c r="B45676" s="1355"/>
      <c r="C45676" s="1433"/>
      <c r="E45676" s="1433"/>
      <c r="K45676" s="1433"/>
      <c r="L45676" s="1334"/>
    </row>
    <row r="45677" spans="1:12" ht="24" customHeight="1">
      <c r="A45677" s="1355"/>
      <c r="B45677" s="1355"/>
      <c r="C45677" s="1433"/>
      <c r="E45677" s="1433"/>
      <c r="K45677" s="1433"/>
      <c r="L45677" s="1334"/>
    </row>
    <row r="45678" spans="1:12" ht="24" customHeight="1">
      <c r="A45678" s="1355"/>
      <c r="B45678" s="1355"/>
      <c r="C45678" s="1433"/>
      <c r="E45678" s="1433"/>
      <c r="K45678" s="1433"/>
      <c r="L45678" s="1334"/>
    </row>
    <row r="45679" spans="1:12" ht="24" customHeight="1">
      <c r="A45679" s="1355"/>
      <c r="B45679" s="1355"/>
      <c r="C45679" s="1433"/>
      <c r="E45679" s="1433"/>
      <c r="K45679" s="1433"/>
      <c r="L45679" s="1334"/>
    </row>
    <row r="45680" spans="1:12" ht="24" customHeight="1">
      <c r="A45680" s="1355"/>
      <c r="B45680" s="1355"/>
      <c r="C45680" s="1433"/>
      <c r="E45680" s="1433"/>
      <c r="K45680" s="1433"/>
      <c r="L45680" s="1334"/>
    </row>
    <row r="45681" spans="1:12" ht="24" customHeight="1">
      <c r="A45681" s="1355"/>
      <c r="B45681" s="1355"/>
      <c r="C45681" s="1433"/>
      <c r="E45681" s="1433"/>
      <c r="K45681" s="1433"/>
      <c r="L45681" s="1334"/>
    </row>
    <row r="45682" spans="1:12" ht="24" customHeight="1">
      <c r="A45682" s="1355"/>
      <c r="B45682" s="1355"/>
      <c r="C45682" s="1433"/>
      <c r="E45682" s="1433"/>
      <c r="K45682" s="1433"/>
      <c r="L45682" s="1334"/>
    </row>
    <row r="45683" spans="1:12" ht="24" customHeight="1">
      <c r="A45683" s="1355"/>
      <c r="B45683" s="1355"/>
      <c r="C45683" s="1433"/>
      <c r="E45683" s="1433"/>
      <c r="K45683" s="1433"/>
      <c r="L45683" s="1334"/>
    </row>
    <row r="45684" spans="1:12" ht="24" customHeight="1">
      <c r="A45684" s="1355"/>
      <c r="B45684" s="1355"/>
      <c r="C45684" s="1433"/>
      <c r="E45684" s="1433"/>
      <c r="K45684" s="1433"/>
      <c r="L45684" s="1334"/>
    </row>
    <row r="45685" spans="1:12" ht="24" customHeight="1">
      <c r="A45685" s="1355"/>
      <c r="B45685" s="1355"/>
      <c r="C45685" s="1433"/>
      <c r="E45685" s="1433"/>
      <c r="K45685" s="1433"/>
      <c r="L45685" s="1334"/>
    </row>
    <row r="45686" spans="1:12" ht="24" customHeight="1">
      <c r="A45686" s="1355"/>
      <c r="B45686" s="1355"/>
      <c r="C45686" s="1433"/>
      <c r="E45686" s="1433"/>
      <c r="K45686" s="1433"/>
      <c r="L45686" s="1334"/>
    </row>
    <row r="45687" spans="1:12" ht="24" customHeight="1">
      <c r="A45687" s="1355"/>
      <c r="B45687" s="1355"/>
      <c r="C45687" s="1433"/>
      <c r="E45687" s="1433"/>
      <c r="K45687" s="1433"/>
      <c r="L45687" s="1334"/>
    </row>
    <row r="45688" spans="1:12" ht="24" customHeight="1">
      <c r="A45688" s="1355"/>
      <c r="B45688" s="1355"/>
      <c r="C45688" s="1433"/>
      <c r="E45688" s="1433"/>
      <c r="K45688" s="1433"/>
      <c r="L45688" s="1334"/>
    </row>
    <row r="45689" spans="1:12" ht="24" customHeight="1">
      <c r="A45689" s="1355"/>
      <c r="B45689" s="1355"/>
      <c r="C45689" s="1433"/>
      <c r="E45689" s="1433"/>
      <c r="K45689" s="1433"/>
      <c r="L45689" s="1334"/>
    </row>
    <row r="45690" spans="1:12" ht="24" customHeight="1">
      <c r="A45690" s="1355"/>
      <c r="B45690" s="1355"/>
      <c r="C45690" s="1433"/>
      <c r="E45690" s="1433"/>
      <c r="K45690" s="1433"/>
      <c r="L45690" s="1334"/>
    </row>
    <row r="45691" spans="1:12" ht="24" customHeight="1">
      <c r="A45691" s="1355"/>
      <c r="B45691" s="1355"/>
      <c r="C45691" s="1433"/>
      <c r="E45691" s="1433"/>
      <c r="K45691" s="1433"/>
      <c r="L45691" s="1334"/>
    </row>
    <row r="45692" spans="1:12" ht="24" customHeight="1">
      <c r="A45692" s="1355"/>
      <c r="B45692" s="1355"/>
      <c r="C45692" s="1433"/>
      <c r="E45692" s="1433"/>
      <c r="K45692" s="1433"/>
      <c r="L45692" s="1334"/>
    </row>
    <row r="45693" spans="1:12" ht="24" customHeight="1">
      <c r="A45693" s="1355"/>
      <c r="B45693" s="1355"/>
      <c r="C45693" s="1433"/>
      <c r="E45693" s="1433"/>
      <c r="K45693" s="1433"/>
      <c r="L45693" s="1334"/>
    </row>
    <row r="45694" spans="1:12" ht="24" customHeight="1">
      <c r="A45694" s="1355"/>
      <c r="B45694" s="1355"/>
      <c r="C45694" s="1433"/>
      <c r="E45694" s="1433"/>
      <c r="K45694" s="1433"/>
      <c r="L45694" s="1334"/>
    </row>
    <row r="45695" spans="1:12" ht="24" customHeight="1">
      <c r="A45695" s="1355"/>
      <c r="B45695" s="1355"/>
      <c r="C45695" s="1433"/>
      <c r="E45695" s="1433"/>
      <c r="K45695" s="1433"/>
      <c r="L45695" s="1334"/>
    </row>
    <row r="45696" spans="1:12" ht="24" customHeight="1">
      <c r="A45696" s="1355"/>
      <c r="B45696" s="1355"/>
      <c r="C45696" s="1433"/>
      <c r="E45696" s="1433"/>
      <c r="K45696" s="1433"/>
      <c r="L45696" s="1334"/>
    </row>
    <row r="45697" spans="1:12" ht="24" customHeight="1">
      <c r="A45697" s="1355"/>
      <c r="B45697" s="1355"/>
      <c r="C45697" s="1433"/>
      <c r="E45697" s="1433"/>
      <c r="K45697" s="1433"/>
      <c r="L45697" s="1334"/>
    </row>
    <row r="45698" spans="1:12" ht="24" customHeight="1">
      <c r="A45698" s="1355"/>
      <c r="B45698" s="1355"/>
      <c r="C45698" s="1433"/>
      <c r="E45698" s="1433"/>
      <c r="K45698" s="1433"/>
      <c r="L45698" s="1334"/>
    </row>
    <row r="45699" spans="1:12" ht="24" customHeight="1">
      <c r="A45699" s="1355"/>
      <c r="B45699" s="1355"/>
      <c r="C45699" s="1433"/>
      <c r="E45699" s="1433"/>
      <c r="K45699" s="1433"/>
      <c r="L45699" s="1334"/>
    </row>
    <row r="45700" spans="1:12" ht="24" customHeight="1">
      <c r="A45700" s="1355"/>
      <c r="B45700" s="1355"/>
      <c r="C45700" s="1433"/>
      <c r="E45700" s="1433"/>
      <c r="K45700" s="1433"/>
      <c r="L45700" s="1334"/>
    </row>
    <row r="45701" spans="1:12" ht="24" customHeight="1">
      <c r="A45701" s="1355"/>
      <c r="B45701" s="1355"/>
      <c r="C45701" s="1433"/>
      <c r="E45701" s="1433"/>
      <c r="K45701" s="1433"/>
      <c r="L45701" s="1334"/>
    </row>
    <row r="45702" spans="1:12" ht="24" customHeight="1">
      <c r="A45702" s="1355"/>
      <c r="B45702" s="1355"/>
      <c r="C45702" s="1433"/>
      <c r="E45702" s="1433"/>
      <c r="K45702" s="1433"/>
      <c r="L45702" s="1334"/>
    </row>
    <row r="45703" spans="1:12" ht="24" customHeight="1">
      <c r="A45703" s="1355"/>
      <c r="B45703" s="1355"/>
      <c r="C45703" s="1433"/>
      <c r="E45703" s="1433"/>
      <c r="K45703" s="1433"/>
      <c r="L45703" s="1334"/>
    </row>
    <row r="45704" spans="1:12" ht="24" customHeight="1">
      <c r="A45704" s="1355"/>
      <c r="B45704" s="1355"/>
      <c r="C45704" s="1433"/>
      <c r="E45704" s="1433"/>
      <c r="K45704" s="1433"/>
      <c r="L45704" s="1334"/>
    </row>
    <row r="45705" spans="1:12" ht="24" customHeight="1">
      <c r="A45705" s="1355"/>
      <c r="B45705" s="1355"/>
      <c r="C45705" s="1433"/>
      <c r="E45705" s="1433"/>
      <c r="K45705" s="1433"/>
      <c r="L45705" s="1334"/>
    </row>
    <row r="45706" spans="1:12" ht="24" customHeight="1">
      <c r="A45706" s="1355"/>
      <c r="B45706" s="1355"/>
      <c r="C45706" s="1433"/>
      <c r="E45706" s="1433"/>
      <c r="K45706" s="1433"/>
      <c r="L45706" s="1334"/>
    </row>
    <row r="45707" spans="1:12" ht="24" customHeight="1">
      <c r="A45707" s="1355"/>
      <c r="B45707" s="1355"/>
      <c r="C45707" s="1433"/>
      <c r="E45707" s="1433"/>
      <c r="K45707" s="1433"/>
      <c r="L45707" s="1334"/>
    </row>
    <row r="45708" spans="1:12" ht="24" customHeight="1">
      <c r="A45708" s="1355"/>
      <c r="B45708" s="1355"/>
      <c r="C45708" s="1433"/>
      <c r="E45708" s="1433"/>
      <c r="K45708" s="1433"/>
      <c r="L45708" s="1334"/>
    </row>
    <row r="45709" spans="1:12" ht="24" customHeight="1">
      <c r="A45709" s="1355"/>
      <c r="B45709" s="1355"/>
      <c r="C45709" s="1433"/>
      <c r="E45709" s="1433"/>
      <c r="K45709" s="1433"/>
      <c r="L45709" s="1334"/>
    </row>
    <row r="45710" spans="1:12" ht="24" customHeight="1">
      <c r="A45710" s="1355"/>
      <c r="B45710" s="1355"/>
      <c r="C45710" s="1433"/>
      <c r="E45710" s="1433"/>
      <c r="K45710" s="1433"/>
      <c r="L45710" s="1334"/>
    </row>
    <row r="45711" spans="1:12" ht="24" customHeight="1">
      <c r="A45711" s="1355"/>
      <c r="B45711" s="1355"/>
      <c r="C45711" s="1433"/>
      <c r="E45711" s="1433"/>
      <c r="K45711" s="1433"/>
      <c r="L45711" s="1334"/>
    </row>
    <row r="45712" spans="1:12" ht="24" customHeight="1">
      <c r="A45712" s="1355"/>
      <c r="B45712" s="1355"/>
      <c r="C45712" s="1433"/>
      <c r="E45712" s="1433"/>
      <c r="K45712" s="1433"/>
      <c r="L45712" s="1334"/>
    </row>
    <row r="45713" spans="1:12" ht="24" customHeight="1">
      <c r="A45713" s="1355"/>
      <c r="B45713" s="1355"/>
      <c r="C45713" s="1433"/>
      <c r="E45713" s="1433"/>
      <c r="K45713" s="1433"/>
      <c r="L45713" s="1334"/>
    </row>
    <row r="45714" spans="1:12" ht="24" customHeight="1">
      <c r="A45714" s="1355"/>
      <c r="B45714" s="1355"/>
      <c r="C45714" s="1433"/>
      <c r="E45714" s="1433"/>
      <c r="K45714" s="1433"/>
      <c r="L45714" s="1334"/>
    </row>
    <row r="45715" spans="1:12" ht="24" customHeight="1">
      <c r="A45715" s="1355"/>
      <c r="B45715" s="1355"/>
      <c r="C45715" s="1433"/>
      <c r="E45715" s="1433"/>
      <c r="K45715" s="1433"/>
      <c r="L45715" s="1334"/>
    </row>
    <row r="45716" spans="1:12" ht="24" customHeight="1">
      <c r="A45716" s="1355"/>
      <c r="B45716" s="1355"/>
      <c r="C45716" s="1433"/>
      <c r="E45716" s="1433"/>
      <c r="K45716" s="1433"/>
      <c r="L45716" s="1334"/>
    </row>
    <row r="45717" spans="1:12" ht="24" customHeight="1">
      <c r="A45717" s="1355"/>
      <c r="B45717" s="1355"/>
      <c r="C45717" s="1433"/>
      <c r="E45717" s="1433"/>
      <c r="K45717" s="1433"/>
      <c r="L45717" s="1334"/>
    </row>
    <row r="45718" spans="1:12" ht="24" customHeight="1">
      <c r="A45718" s="1355"/>
      <c r="B45718" s="1355"/>
      <c r="C45718" s="1433"/>
      <c r="E45718" s="1433"/>
      <c r="K45718" s="1433"/>
      <c r="L45718" s="1334"/>
    </row>
    <row r="45719" spans="1:12" ht="24" customHeight="1">
      <c r="A45719" s="1355"/>
      <c r="B45719" s="1355"/>
      <c r="C45719" s="1433"/>
      <c r="E45719" s="1433"/>
      <c r="K45719" s="1433"/>
      <c r="L45719" s="1334"/>
    </row>
    <row r="45720" spans="1:12" ht="24" customHeight="1">
      <c r="A45720" s="1355"/>
      <c r="B45720" s="1355"/>
      <c r="C45720" s="1433"/>
      <c r="E45720" s="1433"/>
      <c r="K45720" s="1433"/>
      <c r="L45720" s="1334"/>
    </row>
    <row r="45721" spans="1:12" ht="24" customHeight="1">
      <c r="A45721" s="1355"/>
      <c r="B45721" s="1355"/>
      <c r="C45721" s="1433"/>
      <c r="E45721" s="1433"/>
      <c r="K45721" s="1433"/>
      <c r="L45721" s="1334"/>
    </row>
    <row r="45722" spans="1:12" ht="24" customHeight="1">
      <c r="A45722" s="1355"/>
      <c r="B45722" s="1355"/>
      <c r="C45722" s="1433"/>
      <c r="E45722" s="1433"/>
      <c r="K45722" s="1433"/>
      <c r="L45722" s="1334"/>
    </row>
    <row r="45723" spans="1:12" ht="24" customHeight="1">
      <c r="A45723" s="1355"/>
      <c r="B45723" s="1355"/>
      <c r="C45723" s="1433"/>
      <c r="E45723" s="1433"/>
      <c r="K45723" s="1433"/>
      <c r="L45723" s="1334"/>
    </row>
    <row r="45724" spans="1:12" ht="24" customHeight="1">
      <c r="A45724" s="1355"/>
      <c r="B45724" s="1355"/>
      <c r="C45724" s="1433"/>
      <c r="E45724" s="1433"/>
      <c r="K45724" s="1433"/>
      <c r="L45724" s="1334"/>
    </row>
    <row r="45725" spans="1:12" ht="24" customHeight="1">
      <c r="A45725" s="1355"/>
      <c r="B45725" s="1355"/>
      <c r="C45725" s="1433"/>
      <c r="E45725" s="1433"/>
      <c r="K45725" s="1433"/>
      <c r="L45725" s="1334"/>
    </row>
    <row r="45726" spans="1:12" ht="24" customHeight="1">
      <c r="A45726" s="1355"/>
      <c r="B45726" s="1355"/>
      <c r="C45726" s="1433"/>
      <c r="E45726" s="1433"/>
      <c r="K45726" s="1433"/>
      <c r="L45726" s="1334"/>
    </row>
    <row r="45727" spans="1:12" ht="24" customHeight="1">
      <c r="A45727" s="1355"/>
      <c r="B45727" s="1355"/>
      <c r="C45727" s="1433"/>
      <c r="E45727" s="1433"/>
      <c r="K45727" s="1433"/>
      <c r="L45727" s="1334"/>
    </row>
    <row r="45728" spans="1:12" ht="24" customHeight="1">
      <c r="A45728" s="1355"/>
      <c r="B45728" s="1355"/>
      <c r="C45728" s="1433"/>
      <c r="E45728" s="1433"/>
      <c r="K45728" s="1433"/>
      <c r="L45728" s="1334"/>
    </row>
    <row r="45729" spans="1:12" ht="24" customHeight="1">
      <c r="A45729" s="1355"/>
      <c r="B45729" s="1355"/>
      <c r="C45729" s="1433"/>
      <c r="E45729" s="1433"/>
      <c r="K45729" s="1433"/>
      <c r="L45729" s="1334"/>
    </row>
    <row r="45730" spans="1:12" ht="24" customHeight="1">
      <c r="A45730" s="1355"/>
      <c r="B45730" s="1355"/>
      <c r="C45730" s="1433"/>
      <c r="E45730" s="1433"/>
      <c r="K45730" s="1433"/>
      <c r="L45730" s="1334"/>
    </row>
    <row r="45731" spans="1:12" ht="24" customHeight="1">
      <c r="A45731" s="1355"/>
      <c r="B45731" s="1355"/>
      <c r="C45731" s="1433"/>
      <c r="E45731" s="1433"/>
      <c r="K45731" s="1433"/>
      <c r="L45731" s="1334"/>
    </row>
    <row r="45732" spans="1:12" ht="24" customHeight="1">
      <c r="A45732" s="1355"/>
      <c r="B45732" s="1355"/>
      <c r="C45732" s="1433"/>
      <c r="E45732" s="1433"/>
      <c r="K45732" s="1433"/>
      <c r="L45732" s="1334"/>
    </row>
    <row r="45733" spans="1:12" ht="24" customHeight="1">
      <c r="A45733" s="1355"/>
      <c r="B45733" s="1355"/>
      <c r="C45733" s="1433"/>
      <c r="E45733" s="1433"/>
      <c r="K45733" s="1433"/>
      <c r="L45733" s="1334"/>
    </row>
    <row r="45734" spans="1:12" ht="24" customHeight="1">
      <c r="A45734" s="1355"/>
      <c r="B45734" s="1355"/>
      <c r="C45734" s="1433"/>
      <c r="E45734" s="1433"/>
      <c r="K45734" s="1433"/>
      <c r="L45734" s="1334"/>
    </row>
    <row r="45735" spans="1:12" ht="24" customHeight="1">
      <c r="A45735" s="1355"/>
      <c r="B45735" s="1355"/>
      <c r="C45735" s="1433"/>
      <c r="E45735" s="1433"/>
      <c r="K45735" s="1433"/>
      <c r="L45735" s="1334"/>
    </row>
    <row r="45736" spans="1:12" ht="24" customHeight="1">
      <c r="A45736" s="1355"/>
      <c r="B45736" s="1355"/>
      <c r="C45736" s="1433"/>
      <c r="E45736" s="1433"/>
      <c r="K45736" s="1433"/>
      <c r="L45736" s="1334"/>
    </row>
    <row r="45737" spans="1:12" ht="24" customHeight="1">
      <c r="A45737" s="1355"/>
      <c r="B45737" s="1355"/>
      <c r="C45737" s="1433"/>
      <c r="E45737" s="1433"/>
      <c r="K45737" s="1433"/>
      <c r="L45737" s="1334"/>
    </row>
    <row r="45738" spans="1:12" ht="24" customHeight="1">
      <c r="A45738" s="1355"/>
      <c r="B45738" s="1355"/>
      <c r="C45738" s="1433"/>
      <c r="E45738" s="1433"/>
      <c r="K45738" s="1433"/>
      <c r="L45738" s="1334"/>
    </row>
    <row r="45739" spans="1:12" ht="24" customHeight="1">
      <c r="A45739" s="1355"/>
      <c r="B45739" s="1355"/>
      <c r="C45739" s="1433"/>
      <c r="E45739" s="1433"/>
      <c r="K45739" s="1433"/>
      <c r="L45739" s="1334"/>
    </row>
    <row r="45740" spans="1:12" ht="24" customHeight="1">
      <c r="A45740" s="1355"/>
      <c r="B45740" s="1355"/>
      <c r="C45740" s="1433"/>
      <c r="E45740" s="1433"/>
      <c r="K45740" s="1433"/>
      <c r="L45740" s="1334"/>
    </row>
    <row r="45741" spans="1:12" ht="24" customHeight="1">
      <c r="A45741" s="1355"/>
      <c r="B45741" s="1355"/>
      <c r="C45741" s="1433"/>
      <c r="E45741" s="1433"/>
      <c r="K45741" s="1433"/>
      <c r="L45741" s="1334"/>
    </row>
    <row r="45742" spans="1:12" ht="24" customHeight="1">
      <c r="A45742" s="1355"/>
      <c r="B45742" s="1355"/>
      <c r="C45742" s="1433"/>
      <c r="E45742" s="1433"/>
      <c r="K45742" s="1433"/>
      <c r="L45742" s="1334"/>
    </row>
    <row r="45743" spans="1:12" ht="24" customHeight="1">
      <c r="A45743" s="1355"/>
      <c r="B45743" s="1355"/>
      <c r="C45743" s="1433"/>
      <c r="E45743" s="1433"/>
      <c r="K45743" s="1433"/>
      <c r="L45743" s="1334"/>
    </row>
    <row r="45744" spans="1:12" ht="24" customHeight="1">
      <c r="A45744" s="1355"/>
      <c r="B45744" s="1355"/>
      <c r="C45744" s="1433"/>
      <c r="E45744" s="1433"/>
      <c r="K45744" s="1433"/>
      <c r="L45744" s="1334"/>
    </row>
    <row r="45745" spans="1:12" ht="24" customHeight="1">
      <c r="A45745" s="1355"/>
      <c r="B45745" s="1355"/>
      <c r="C45745" s="1433"/>
      <c r="E45745" s="1433"/>
      <c r="K45745" s="1433"/>
      <c r="L45745" s="1334"/>
    </row>
    <row r="45746" spans="1:12" ht="24" customHeight="1">
      <c r="A45746" s="1355"/>
      <c r="B45746" s="1355"/>
      <c r="C45746" s="1433"/>
      <c r="E45746" s="1433"/>
      <c r="K45746" s="1433"/>
      <c r="L45746" s="1334"/>
    </row>
    <row r="45747" spans="1:12" ht="24" customHeight="1">
      <c r="A45747" s="1355"/>
      <c r="B45747" s="1355"/>
      <c r="C45747" s="1433"/>
      <c r="E45747" s="1433"/>
      <c r="K45747" s="1433"/>
      <c r="L45747" s="1334"/>
    </row>
    <row r="45748" spans="1:12" ht="24" customHeight="1">
      <c r="A45748" s="1355"/>
      <c r="B45748" s="1355"/>
      <c r="C45748" s="1433"/>
      <c r="E45748" s="1433"/>
      <c r="K45748" s="1433"/>
      <c r="L45748" s="1334"/>
    </row>
    <row r="45749" spans="1:12" ht="24" customHeight="1">
      <c r="A45749" s="1355"/>
      <c r="B45749" s="1355"/>
      <c r="C45749" s="1433"/>
      <c r="E45749" s="1433"/>
      <c r="K45749" s="1433"/>
      <c r="L45749" s="1334"/>
    </row>
    <row r="45750" spans="1:12" ht="24" customHeight="1">
      <c r="A45750" s="1355"/>
      <c r="B45750" s="1355"/>
      <c r="C45750" s="1433"/>
      <c r="E45750" s="1433"/>
      <c r="K45750" s="1433"/>
      <c r="L45750" s="1334"/>
    </row>
    <row r="45751" spans="1:12" ht="24" customHeight="1">
      <c r="A45751" s="1355"/>
      <c r="B45751" s="1355"/>
      <c r="C45751" s="1433"/>
      <c r="E45751" s="1433"/>
      <c r="K45751" s="1433"/>
      <c r="L45751" s="1334"/>
    </row>
    <row r="45752" spans="1:12" ht="24" customHeight="1">
      <c r="A45752" s="1355"/>
      <c r="B45752" s="1355"/>
      <c r="C45752" s="1433"/>
      <c r="E45752" s="1433"/>
      <c r="K45752" s="1433"/>
      <c r="L45752" s="1334"/>
    </row>
    <row r="45753" spans="1:12" ht="24" customHeight="1">
      <c r="A45753" s="1355"/>
      <c r="B45753" s="1355"/>
      <c r="C45753" s="1433"/>
      <c r="E45753" s="1433"/>
      <c r="K45753" s="1433"/>
      <c r="L45753" s="1334"/>
    </row>
    <row r="45754" spans="1:12" ht="24" customHeight="1">
      <c r="A45754" s="1355"/>
      <c r="B45754" s="1355"/>
      <c r="C45754" s="1433"/>
      <c r="E45754" s="1433"/>
      <c r="K45754" s="1433"/>
      <c r="L45754" s="1334"/>
    </row>
    <row r="45755" spans="1:12" ht="24" customHeight="1">
      <c r="A45755" s="1355"/>
      <c r="B45755" s="1355"/>
      <c r="C45755" s="1433"/>
      <c r="E45755" s="1433"/>
      <c r="K45755" s="1433"/>
      <c r="L45755" s="1334"/>
    </row>
    <row r="45756" spans="1:12" ht="24" customHeight="1">
      <c r="A45756" s="1355"/>
      <c r="B45756" s="1355"/>
      <c r="C45756" s="1433"/>
      <c r="E45756" s="1433"/>
      <c r="K45756" s="1433"/>
      <c r="L45756" s="1334"/>
    </row>
    <row r="45757" spans="1:12" ht="24" customHeight="1">
      <c r="A45757" s="1355"/>
      <c r="B45757" s="1355"/>
      <c r="C45757" s="1433"/>
      <c r="E45757" s="1433"/>
      <c r="K45757" s="1433"/>
      <c r="L45757" s="1334"/>
    </row>
    <row r="45758" spans="1:12" ht="24" customHeight="1">
      <c r="A45758" s="1355"/>
      <c r="B45758" s="1355"/>
      <c r="C45758" s="1433"/>
      <c r="E45758" s="1433"/>
      <c r="K45758" s="1433"/>
      <c r="L45758" s="1334"/>
    </row>
    <row r="45759" spans="1:12" ht="24" customHeight="1">
      <c r="A45759" s="1355"/>
      <c r="B45759" s="1355"/>
      <c r="C45759" s="1433"/>
      <c r="E45759" s="1433"/>
      <c r="K45759" s="1433"/>
      <c r="L45759" s="1334"/>
    </row>
    <row r="45760" spans="1:12" ht="24" customHeight="1">
      <c r="A45760" s="1355"/>
      <c r="B45760" s="1355"/>
      <c r="C45760" s="1433"/>
      <c r="E45760" s="1433"/>
      <c r="K45760" s="1433"/>
      <c r="L45760" s="1334"/>
    </row>
    <row r="45761" spans="1:12" ht="24" customHeight="1">
      <c r="A45761" s="1355"/>
      <c r="B45761" s="1355"/>
      <c r="C45761" s="1433"/>
      <c r="E45761" s="1433"/>
      <c r="K45761" s="1433"/>
      <c r="L45761" s="1334"/>
    </row>
    <row r="45762" spans="1:12" ht="24" customHeight="1">
      <c r="A45762" s="1355"/>
      <c r="B45762" s="1355"/>
      <c r="C45762" s="1433"/>
      <c r="E45762" s="1433"/>
      <c r="K45762" s="1433"/>
      <c r="L45762" s="1334"/>
    </row>
    <row r="45763" spans="1:12" ht="24" customHeight="1">
      <c r="A45763" s="1355"/>
      <c r="B45763" s="1355"/>
      <c r="C45763" s="1433"/>
      <c r="E45763" s="1433"/>
      <c r="K45763" s="1433"/>
      <c r="L45763" s="1334"/>
    </row>
    <row r="45764" spans="1:12" ht="24" customHeight="1">
      <c r="A45764" s="1355"/>
      <c r="B45764" s="1355"/>
      <c r="C45764" s="1433"/>
      <c r="E45764" s="1433"/>
      <c r="K45764" s="1433"/>
      <c r="L45764" s="1334"/>
    </row>
    <row r="45765" spans="1:12" ht="24" customHeight="1">
      <c r="A45765" s="1355"/>
      <c r="B45765" s="1355"/>
      <c r="C45765" s="1433"/>
      <c r="E45765" s="1433"/>
      <c r="K45765" s="1433"/>
      <c r="L45765" s="1334"/>
    </row>
    <row r="45766" spans="1:12" ht="24" customHeight="1">
      <c r="A45766" s="1355"/>
      <c r="B45766" s="1355"/>
      <c r="C45766" s="1433"/>
      <c r="E45766" s="1433"/>
      <c r="K45766" s="1433"/>
      <c r="L45766" s="1334"/>
    </row>
    <row r="45767" spans="1:12" ht="24" customHeight="1">
      <c r="A45767" s="1355"/>
      <c r="B45767" s="1355"/>
      <c r="C45767" s="1433"/>
      <c r="E45767" s="1433"/>
      <c r="K45767" s="1433"/>
      <c r="L45767" s="1334"/>
    </row>
    <row r="45768" spans="1:12" ht="24" customHeight="1">
      <c r="A45768" s="1355"/>
      <c r="B45768" s="1355"/>
      <c r="C45768" s="1433"/>
      <c r="E45768" s="1433"/>
      <c r="K45768" s="1433"/>
      <c r="L45768" s="1334"/>
    </row>
    <row r="45769" spans="1:12" ht="24" customHeight="1">
      <c r="A45769" s="1355"/>
      <c r="B45769" s="1355"/>
      <c r="C45769" s="1433"/>
      <c r="E45769" s="1433"/>
      <c r="K45769" s="1433"/>
      <c r="L45769" s="1334"/>
    </row>
    <row r="45770" spans="1:12" ht="24" customHeight="1">
      <c r="A45770" s="1355"/>
      <c r="B45770" s="1355"/>
      <c r="C45770" s="1433"/>
      <c r="E45770" s="1433"/>
      <c r="K45770" s="1433"/>
      <c r="L45770" s="1334"/>
    </row>
    <row r="45771" spans="1:12" ht="24" customHeight="1">
      <c r="A45771" s="1355"/>
      <c r="B45771" s="1355"/>
      <c r="C45771" s="1433"/>
      <c r="E45771" s="1433"/>
      <c r="K45771" s="1433"/>
      <c r="L45771" s="1334"/>
    </row>
    <row r="45772" spans="1:12" ht="24" customHeight="1">
      <c r="A45772" s="1355"/>
      <c r="B45772" s="1355"/>
      <c r="C45772" s="1433"/>
      <c r="E45772" s="1433"/>
      <c r="K45772" s="1433"/>
      <c r="L45772" s="1334"/>
    </row>
    <row r="45773" spans="1:12" ht="24" customHeight="1">
      <c r="A45773" s="1355"/>
      <c r="B45773" s="1355"/>
      <c r="C45773" s="1433"/>
      <c r="E45773" s="1433"/>
      <c r="K45773" s="1433"/>
      <c r="L45773" s="1334"/>
    </row>
    <row r="45774" spans="1:12" ht="24" customHeight="1">
      <c r="A45774" s="1355"/>
      <c r="B45774" s="1355"/>
      <c r="C45774" s="1433"/>
      <c r="E45774" s="1433"/>
      <c r="K45774" s="1433"/>
      <c r="L45774" s="1334"/>
    </row>
    <row r="45775" spans="1:12" ht="24" customHeight="1">
      <c r="A45775" s="1355"/>
      <c r="B45775" s="1355"/>
      <c r="C45775" s="1433"/>
      <c r="E45775" s="1433"/>
      <c r="K45775" s="1433"/>
      <c r="L45775" s="1334"/>
    </row>
    <row r="45776" spans="1:12" ht="24" customHeight="1">
      <c r="A45776" s="1355"/>
      <c r="B45776" s="1355"/>
      <c r="C45776" s="1433"/>
      <c r="E45776" s="1433"/>
      <c r="K45776" s="1433"/>
      <c r="L45776" s="1334"/>
    </row>
    <row r="45777" spans="1:12" ht="24" customHeight="1">
      <c r="A45777" s="1355"/>
      <c r="B45777" s="1355"/>
      <c r="C45777" s="1433"/>
      <c r="E45777" s="1433"/>
      <c r="K45777" s="1433"/>
      <c r="L45777" s="1334"/>
    </row>
    <row r="45778" spans="1:12" ht="24" customHeight="1">
      <c r="A45778" s="1355"/>
      <c r="B45778" s="1355"/>
      <c r="C45778" s="1433"/>
      <c r="E45778" s="1433"/>
      <c r="K45778" s="1433"/>
      <c r="L45778" s="1334"/>
    </row>
    <row r="45779" spans="1:12" ht="24" customHeight="1">
      <c r="A45779" s="1355"/>
      <c r="B45779" s="1355"/>
      <c r="C45779" s="1433"/>
      <c r="E45779" s="1433"/>
      <c r="K45779" s="1433"/>
      <c r="L45779" s="1334"/>
    </row>
    <row r="45780" spans="1:12" ht="24" customHeight="1">
      <c r="A45780" s="1355"/>
      <c r="B45780" s="1355"/>
      <c r="C45780" s="1433"/>
      <c r="E45780" s="1433"/>
      <c r="K45780" s="1433"/>
      <c r="L45780" s="1334"/>
    </row>
    <row r="45781" spans="1:12" ht="24" customHeight="1">
      <c r="A45781" s="1355"/>
      <c r="B45781" s="1355"/>
      <c r="C45781" s="1433"/>
      <c r="E45781" s="1433"/>
      <c r="K45781" s="1433"/>
      <c r="L45781" s="1334"/>
    </row>
    <row r="45782" spans="1:12" ht="24" customHeight="1">
      <c r="A45782" s="1355"/>
      <c r="B45782" s="1355"/>
      <c r="C45782" s="1433"/>
      <c r="E45782" s="1433"/>
      <c r="K45782" s="1433"/>
      <c r="L45782" s="1334"/>
    </row>
    <row r="45783" spans="1:12" ht="24" customHeight="1">
      <c r="A45783" s="1355"/>
      <c r="B45783" s="1355"/>
      <c r="C45783" s="1433"/>
      <c r="E45783" s="1433"/>
      <c r="K45783" s="1433"/>
      <c r="L45783" s="1334"/>
    </row>
    <row r="45784" spans="1:12" ht="24" customHeight="1">
      <c r="A45784" s="1355"/>
      <c r="B45784" s="1355"/>
      <c r="C45784" s="1433"/>
      <c r="E45784" s="1433"/>
      <c r="K45784" s="1433"/>
      <c r="L45784" s="1334"/>
    </row>
    <row r="45785" spans="1:12" ht="24" customHeight="1">
      <c r="A45785" s="1355"/>
      <c r="B45785" s="1355"/>
      <c r="C45785" s="1433"/>
      <c r="E45785" s="1433"/>
      <c r="K45785" s="1433"/>
      <c r="L45785" s="1334"/>
    </row>
    <row r="45786" spans="1:12" ht="24" customHeight="1">
      <c r="A45786" s="1355"/>
      <c r="B45786" s="1355"/>
      <c r="C45786" s="1433"/>
      <c r="E45786" s="1433"/>
      <c r="K45786" s="1433"/>
      <c r="L45786" s="1334"/>
    </row>
    <row r="45787" spans="1:12" ht="24" customHeight="1">
      <c r="A45787" s="1355"/>
      <c r="B45787" s="1355"/>
      <c r="C45787" s="1433"/>
      <c r="E45787" s="1433"/>
      <c r="K45787" s="1433"/>
      <c r="L45787" s="1334"/>
    </row>
    <row r="45788" spans="1:12" ht="24" customHeight="1">
      <c r="A45788" s="1355"/>
      <c r="B45788" s="1355"/>
      <c r="C45788" s="1433"/>
      <c r="E45788" s="1433"/>
      <c r="K45788" s="1433"/>
      <c r="L45788" s="1334"/>
    </row>
    <row r="45789" spans="1:12" ht="24" customHeight="1">
      <c r="A45789" s="1355"/>
      <c r="B45789" s="1355"/>
      <c r="C45789" s="1433"/>
      <c r="E45789" s="1433"/>
      <c r="K45789" s="1433"/>
      <c r="L45789" s="1334"/>
    </row>
    <row r="45790" spans="1:12" ht="24" customHeight="1">
      <c r="A45790" s="1355"/>
      <c r="B45790" s="1355"/>
      <c r="C45790" s="1433"/>
      <c r="E45790" s="1433"/>
      <c r="K45790" s="1433"/>
      <c r="L45790" s="1334"/>
    </row>
    <row r="45791" spans="1:12" ht="24" customHeight="1">
      <c r="A45791" s="1355"/>
      <c r="B45791" s="1355"/>
      <c r="C45791" s="1433"/>
      <c r="E45791" s="1433"/>
      <c r="K45791" s="1433"/>
      <c r="L45791" s="1334"/>
    </row>
    <row r="45792" spans="1:12" ht="24" customHeight="1">
      <c r="A45792" s="1355"/>
      <c r="B45792" s="1355"/>
      <c r="C45792" s="1433"/>
      <c r="E45792" s="1433"/>
      <c r="K45792" s="1433"/>
      <c r="L45792" s="1334"/>
    </row>
    <row r="45793" spans="1:12" ht="24" customHeight="1">
      <c r="A45793" s="1355"/>
      <c r="B45793" s="1355"/>
      <c r="C45793" s="1433"/>
      <c r="E45793" s="1433"/>
      <c r="K45793" s="1433"/>
      <c r="L45793" s="1334"/>
    </row>
    <row r="45794" spans="1:12" ht="24" customHeight="1">
      <c r="A45794" s="1355"/>
      <c r="B45794" s="1355"/>
      <c r="C45794" s="1433"/>
      <c r="E45794" s="1433"/>
      <c r="K45794" s="1433"/>
      <c r="L45794" s="1334"/>
    </row>
    <row r="45795" spans="1:12" ht="24" customHeight="1">
      <c r="A45795" s="1355"/>
      <c r="B45795" s="1355"/>
      <c r="C45795" s="1433"/>
      <c r="E45795" s="1433"/>
      <c r="K45795" s="1433"/>
      <c r="L45795" s="1334"/>
    </row>
    <row r="45796" spans="1:12" ht="24" customHeight="1">
      <c r="A45796" s="1355"/>
      <c r="B45796" s="1355"/>
      <c r="C45796" s="1433"/>
      <c r="E45796" s="1433"/>
      <c r="K45796" s="1433"/>
      <c r="L45796" s="1334"/>
    </row>
    <row r="45797" spans="1:12" ht="24" customHeight="1">
      <c r="A45797" s="1355"/>
      <c r="B45797" s="1355"/>
      <c r="C45797" s="1433"/>
      <c r="E45797" s="1433"/>
      <c r="K45797" s="1433"/>
      <c r="L45797" s="1334"/>
    </row>
    <row r="45798" spans="1:12" ht="24" customHeight="1">
      <c r="A45798" s="1355"/>
      <c r="B45798" s="1355"/>
      <c r="C45798" s="1433"/>
      <c r="E45798" s="1433"/>
      <c r="K45798" s="1433"/>
      <c r="L45798" s="1334"/>
    </row>
    <row r="45799" spans="1:12" ht="24" customHeight="1">
      <c r="A45799" s="1355"/>
      <c r="B45799" s="1355"/>
      <c r="C45799" s="1433"/>
      <c r="E45799" s="1433"/>
      <c r="K45799" s="1433"/>
      <c r="L45799" s="1334"/>
    </row>
    <row r="45800" spans="1:12" ht="24" customHeight="1">
      <c r="A45800" s="1355"/>
      <c r="B45800" s="1355"/>
      <c r="C45800" s="1433"/>
      <c r="E45800" s="1433"/>
      <c r="K45800" s="1433"/>
      <c r="L45800" s="1334"/>
    </row>
    <row r="45801" spans="1:12" ht="24" customHeight="1">
      <c r="A45801" s="1355"/>
      <c r="B45801" s="1355"/>
      <c r="C45801" s="1433"/>
      <c r="E45801" s="1433"/>
      <c r="K45801" s="1433"/>
      <c r="L45801" s="1334"/>
    </row>
    <row r="45802" spans="1:12" ht="24" customHeight="1">
      <c r="A45802" s="1355"/>
      <c r="B45802" s="1355"/>
      <c r="C45802" s="1433"/>
      <c r="E45802" s="1433"/>
      <c r="K45802" s="1433"/>
      <c r="L45802" s="1334"/>
    </row>
    <row r="45803" spans="1:12" ht="24" customHeight="1">
      <c r="A45803" s="1355"/>
      <c r="B45803" s="1355"/>
      <c r="C45803" s="1433"/>
      <c r="E45803" s="1433"/>
      <c r="K45803" s="1433"/>
      <c r="L45803" s="1334"/>
    </row>
    <row r="45804" spans="1:12" ht="24" customHeight="1">
      <c r="A45804" s="1355"/>
      <c r="B45804" s="1355"/>
      <c r="C45804" s="1433"/>
      <c r="E45804" s="1433"/>
      <c r="K45804" s="1433"/>
      <c r="L45804" s="1334"/>
    </row>
    <row r="45805" spans="1:12" ht="24" customHeight="1">
      <c r="A45805" s="1355"/>
      <c r="B45805" s="1355"/>
      <c r="C45805" s="1433"/>
      <c r="E45805" s="1433"/>
      <c r="K45805" s="1433"/>
      <c r="L45805" s="1334"/>
    </row>
    <row r="45806" spans="1:12" ht="24" customHeight="1">
      <c r="A45806" s="1355"/>
      <c r="B45806" s="1355"/>
      <c r="C45806" s="1433"/>
      <c r="E45806" s="1433"/>
      <c r="K45806" s="1433"/>
      <c r="L45806" s="1334"/>
    </row>
    <row r="45807" spans="1:12" ht="24" customHeight="1">
      <c r="A45807" s="1355"/>
      <c r="B45807" s="1355"/>
      <c r="C45807" s="1433"/>
      <c r="E45807" s="1433"/>
      <c r="K45807" s="1433"/>
      <c r="L45807" s="1334"/>
    </row>
    <row r="45808" spans="1:12" ht="24" customHeight="1">
      <c r="A45808" s="1355"/>
      <c r="B45808" s="1355"/>
      <c r="C45808" s="1433"/>
      <c r="E45808" s="1433"/>
      <c r="K45808" s="1433"/>
      <c r="L45808" s="1334"/>
    </row>
    <row r="45809" spans="1:12" ht="24" customHeight="1">
      <c r="A45809" s="1355"/>
      <c r="B45809" s="1355"/>
      <c r="C45809" s="1433"/>
      <c r="E45809" s="1433"/>
      <c r="K45809" s="1433"/>
      <c r="L45809" s="1334"/>
    </row>
    <row r="45810" spans="1:12" ht="24" customHeight="1">
      <c r="A45810" s="1355"/>
      <c r="B45810" s="1355"/>
      <c r="C45810" s="1433"/>
      <c r="E45810" s="1433"/>
      <c r="K45810" s="1433"/>
      <c r="L45810" s="1334"/>
    </row>
    <row r="45811" spans="1:12" ht="24" customHeight="1">
      <c r="A45811" s="1355"/>
      <c r="B45811" s="1355"/>
      <c r="C45811" s="1433"/>
      <c r="E45811" s="1433"/>
      <c r="K45811" s="1433"/>
      <c r="L45811" s="1334"/>
    </row>
    <row r="45812" spans="1:12" ht="24" customHeight="1">
      <c r="A45812" s="1355"/>
      <c r="B45812" s="1355"/>
      <c r="C45812" s="1433"/>
      <c r="E45812" s="1433"/>
      <c r="K45812" s="1433"/>
      <c r="L45812" s="1334"/>
    </row>
    <row r="45813" spans="1:12" ht="24" customHeight="1">
      <c r="A45813" s="1355"/>
      <c r="B45813" s="1355"/>
      <c r="C45813" s="1433"/>
      <c r="E45813" s="1433"/>
      <c r="K45813" s="1433"/>
      <c r="L45813" s="1334"/>
    </row>
    <row r="45814" spans="1:12" ht="24" customHeight="1">
      <c r="A45814" s="1355"/>
      <c r="B45814" s="1355"/>
      <c r="C45814" s="1433"/>
      <c r="E45814" s="1433"/>
      <c r="K45814" s="1433"/>
      <c r="L45814" s="1334"/>
    </row>
    <row r="45815" spans="1:12" ht="24" customHeight="1">
      <c r="A45815" s="1355"/>
      <c r="B45815" s="1355"/>
      <c r="C45815" s="1433"/>
      <c r="E45815" s="1433"/>
      <c r="K45815" s="1433"/>
      <c r="L45815" s="1334"/>
    </row>
    <row r="45816" spans="1:12" ht="24" customHeight="1">
      <c r="A45816" s="1355"/>
      <c r="B45816" s="1355"/>
      <c r="C45816" s="1433"/>
      <c r="E45816" s="1433"/>
      <c r="K45816" s="1433"/>
      <c r="L45816" s="1334"/>
    </row>
    <row r="45817" spans="1:12" ht="24" customHeight="1">
      <c r="A45817" s="1355"/>
      <c r="B45817" s="1355"/>
      <c r="C45817" s="1433"/>
      <c r="E45817" s="1433"/>
      <c r="K45817" s="1433"/>
      <c r="L45817" s="1334"/>
    </row>
    <row r="45818" spans="1:12" ht="24" customHeight="1">
      <c r="A45818" s="1355"/>
      <c r="B45818" s="1355"/>
      <c r="C45818" s="1433"/>
      <c r="E45818" s="1433"/>
      <c r="K45818" s="1433"/>
      <c r="L45818" s="1334"/>
    </row>
    <row r="45819" spans="1:12" ht="24" customHeight="1">
      <c r="A45819" s="1355"/>
      <c r="B45819" s="1355"/>
      <c r="C45819" s="1433"/>
      <c r="E45819" s="1433"/>
      <c r="K45819" s="1433"/>
      <c r="L45819" s="1334"/>
    </row>
    <row r="45820" spans="1:12" ht="24" customHeight="1">
      <c r="A45820" s="1355"/>
      <c r="B45820" s="1355"/>
      <c r="C45820" s="1433"/>
      <c r="E45820" s="1433"/>
      <c r="K45820" s="1433"/>
      <c r="L45820" s="1334"/>
    </row>
    <row r="45821" spans="1:12" ht="24" customHeight="1">
      <c r="A45821" s="1355"/>
      <c r="B45821" s="1355"/>
      <c r="C45821" s="1433"/>
      <c r="E45821" s="1433"/>
      <c r="K45821" s="1433"/>
      <c r="L45821" s="1334"/>
    </row>
    <row r="45822" spans="1:12" ht="24" customHeight="1">
      <c r="A45822" s="1355"/>
      <c r="B45822" s="1355"/>
      <c r="C45822" s="1433"/>
      <c r="E45822" s="1433"/>
      <c r="K45822" s="1433"/>
      <c r="L45822" s="1334"/>
    </row>
    <row r="45823" spans="1:12" ht="24" customHeight="1">
      <c r="A45823" s="1355"/>
      <c r="B45823" s="1355"/>
      <c r="C45823" s="1433"/>
      <c r="E45823" s="1433"/>
      <c r="K45823" s="1433"/>
      <c r="L45823" s="1334"/>
    </row>
    <row r="45824" spans="1:12" ht="24" customHeight="1">
      <c r="A45824" s="1355"/>
      <c r="B45824" s="1355"/>
      <c r="C45824" s="1433"/>
      <c r="E45824" s="1433"/>
      <c r="K45824" s="1433"/>
      <c r="L45824" s="1334"/>
    </row>
    <row r="45825" spans="1:12" ht="24" customHeight="1">
      <c r="A45825" s="1355"/>
      <c r="B45825" s="1355"/>
      <c r="C45825" s="1433"/>
      <c r="E45825" s="1433"/>
      <c r="K45825" s="1433"/>
      <c r="L45825" s="1334"/>
    </row>
    <row r="45826" spans="1:12" ht="24" customHeight="1">
      <c r="A45826" s="1355"/>
      <c r="B45826" s="1355"/>
      <c r="C45826" s="1433"/>
      <c r="E45826" s="1433"/>
      <c r="K45826" s="1433"/>
      <c r="L45826" s="1334"/>
    </row>
    <row r="45827" spans="1:12" ht="24" customHeight="1">
      <c r="A45827" s="1355"/>
      <c r="B45827" s="1355"/>
      <c r="C45827" s="1433"/>
      <c r="E45827" s="1433"/>
      <c r="K45827" s="1433"/>
      <c r="L45827" s="1334"/>
    </row>
    <row r="45828" spans="1:12" ht="24" customHeight="1">
      <c r="A45828" s="1355"/>
      <c r="B45828" s="1355"/>
      <c r="C45828" s="1433"/>
      <c r="E45828" s="1433"/>
      <c r="K45828" s="1433"/>
      <c r="L45828" s="1334"/>
    </row>
    <row r="45829" spans="1:12" ht="24" customHeight="1">
      <c r="A45829" s="1355"/>
      <c r="B45829" s="1355"/>
      <c r="C45829" s="1433"/>
      <c r="E45829" s="1433"/>
      <c r="K45829" s="1433"/>
      <c r="L45829" s="1334"/>
    </row>
    <row r="45830" spans="1:12" ht="24" customHeight="1">
      <c r="A45830" s="1355"/>
      <c r="B45830" s="1355"/>
      <c r="C45830" s="1433"/>
      <c r="E45830" s="1433"/>
      <c r="K45830" s="1433"/>
      <c r="L45830" s="1334"/>
    </row>
    <row r="45831" spans="1:12" ht="24" customHeight="1">
      <c r="A45831" s="1355"/>
      <c r="B45831" s="1355"/>
      <c r="C45831" s="1433"/>
      <c r="E45831" s="1433"/>
      <c r="K45831" s="1433"/>
      <c r="L45831" s="1334"/>
    </row>
    <row r="45832" spans="1:12" ht="24" customHeight="1">
      <c r="A45832" s="1355"/>
      <c r="B45832" s="1355"/>
      <c r="C45832" s="1433"/>
      <c r="E45832" s="1433"/>
      <c r="K45832" s="1433"/>
      <c r="L45832" s="1334"/>
    </row>
    <row r="45833" spans="1:12" ht="24" customHeight="1">
      <c r="A45833" s="1355"/>
      <c r="B45833" s="1355"/>
      <c r="C45833" s="1433"/>
      <c r="E45833" s="1433"/>
      <c r="K45833" s="1433"/>
      <c r="L45833" s="1334"/>
    </row>
    <row r="45834" spans="1:12" ht="24" customHeight="1">
      <c r="A45834" s="1355"/>
      <c r="B45834" s="1355"/>
      <c r="C45834" s="1433"/>
      <c r="E45834" s="1433"/>
      <c r="K45834" s="1433"/>
      <c r="L45834" s="1334"/>
    </row>
    <row r="45835" spans="1:12" ht="24" customHeight="1">
      <c r="A45835" s="1355"/>
      <c r="B45835" s="1355"/>
      <c r="C45835" s="1433"/>
      <c r="E45835" s="1433"/>
      <c r="K45835" s="1433"/>
      <c r="L45835" s="1334"/>
    </row>
    <row r="45836" spans="1:12" ht="24" customHeight="1">
      <c r="A45836" s="1355"/>
      <c r="B45836" s="1355"/>
      <c r="C45836" s="1433"/>
      <c r="E45836" s="1433"/>
      <c r="K45836" s="1433"/>
      <c r="L45836" s="1334"/>
    </row>
    <row r="45837" spans="1:12" ht="24" customHeight="1">
      <c r="A45837" s="1355"/>
      <c r="B45837" s="1355"/>
      <c r="C45837" s="1433"/>
      <c r="E45837" s="1433"/>
      <c r="K45837" s="1433"/>
      <c r="L45837" s="1334"/>
    </row>
    <row r="45838" spans="1:12" ht="24" customHeight="1">
      <c r="A45838" s="1355"/>
      <c r="B45838" s="1355"/>
      <c r="C45838" s="1433"/>
      <c r="E45838" s="1433"/>
      <c r="K45838" s="1433"/>
      <c r="L45838" s="1334"/>
    </row>
    <row r="45839" spans="1:12" ht="24" customHeight="1">
      <c r="A45839" s="1355"/>
      <c r="B45839" s="1355"/>
      <c r="C45839" s="1433"/>
      <c r="E45839" s="1433"/>
      <c r="K45839" s="1433"/>
      <c r="L45839" s="1334"/>
    </row>
    <row r="45840" spans="1:12" ht="24" customHeight="1">
      <c r="A45840" s="1355"/>
      <c r="B45840" s="1355"/>
      <c r="C45840" s="1433"/>
      <c r="E45840" s="1433"/>
      <c r="K45840" s="1433"/>
      <c r="L45840" s="1334"/>
    </row>
    <row r="45841" spans="1:12" ht="24" customHeight="1">
      <c r="A45841" s="1355"/>
      <c r="B45841" s="1355"/>
      <c r="C45841" s="1433"/>
      <c r="E45841" s="1433"/>
      <c r="K45841" s="1433"/>
      <c r="L45841" s="1334"/>
    </row>
    <row r="45842" spans="1:12" ht="24" customHeight="1">
      <c r="A45842" s="1355"/>
      <c r="B45842" s="1355"/>
      <c r="C45842" s="1433"/>
      <c r="E45842" s="1433"/>
      <c r="K45842" s="1433"/>
      <c r="L45842" s="1334"/>
    </row>
    <row r="45843" spans="1:12" ht="24" customHeight="1">
      <c r="A45843" s="1355"/>
      <c r="B45843" s="1355"/>
      <c r="C45843" s="1433"/>
      <c r="E45843" s="1433"/>
      <c r="K45843" s="1433"/>
      <c r="L45843" s="1334"/>
    </row>
    <row r="45844" spans="1:12" ht="24" customHeight="1">
      <c r="A45844" s="1355"/>
      <c r="B45844" s="1355"/>
      <c r="C45844" s="1433"/>
      <c r="E45844" s="1433"/>
      <c r="K45844" s="1433"/>
      <c r="L45844" s="1334"/>
    </row>
    <row r="45845" spans="1:12" ht="24" customHeight="1">
      <c r="A45845" s="1355"/>
      <c r="B45845" s="1355"/>
      <c r="C45845" s="1433"/>
      <c r="E45845" s="1433"/>
      <c r="K45845" s="1433"/>
      <c r="L45845" s="1334"/>
    </row>
    <row r="45846" spans="1:12" ht="24" customHeight="1">
      <c r="A45846" s="1355"/>
      <c r="B45846" s="1355"/>
      <c r="C45846" s="1433"/>
      <c r="E45846" s="1433"/>
      <c r="K45846" s="1433"/>
      <c r="L45846" s="1334"/>
    </row>
    <row r="45847" spans="1:12" ht="24" customHeight="1">
      <c r="A45847" s="1355"/>
      <c r="B45847" s="1355"/>
      <c r="C45847" s="1433"/>
      <c r="E45847" s="1433"/>
      <c r="K45847" s="1433"/>
      <c r="L45847" s="1334"/>
    </row>
    <row r="45848" spans="1:12" ht="24" customHeight="1">
      <c r="A45848" s="1355"/>
      <c r="B45848" s="1355"/>
      <c r="C45848" s="1433"/>
      <c r="E45848" s="1433"/>
      <c r="K45848" s="1433"/>
      <c r="L45848" s="1334"/>
    </row>
    <row r="45849" spans="1:12" ht="24" customHeight="1">
      <c r="A45849" s="1355"/>
      <c r="B45849" s="1355"/>
      <c r="C45849" s="1433"/>
      <c r="E45849" s="1433"/>
      <c r="K45849" s="1433"/>
      <c r="L45849" s="1334"/>
    </row>
    <row r="45850" spans="1:12" ht="24" customHeight="1">
      <c r="A45850" s="1355"/>
      <c r="B45850" s="1355"/>
      <c r="C45850" s="1433"/>
      <c r="E45850" s="1433"/>
      <c r="K45850" s="1433"/>
      <c r="L45850" s="1334"/>
    </row>
    <row r="45851" spans="1:12" ht="24" customHeight="1">
      <c r="A45851" s="1355"/>
      <c r="B45851" s="1355"/>
      <c r="C45851" s="1433"/>
      <c r="E45851" s="1433"/>
      <c r="K45851" s="1433"/>
      <c r="L45851" s="1334"/>
    </row>
    <row r="45852" spans="1:12" ht="24" customHeight="1">
      <c r="A45852" s="1355"/>
      <c r="B45852" s="1355"/>
      <c r="C45852" s="1433"/>
      <c r="E45852" s="1433"/>
      <c r="K45852" s="1433"/>
      <c r="L45852" s="1334"/>
    </row>
    <row r="45853" spans="1:12" ht="24" customHeight="1">
      <c r="A45853" s="1355"/>
      <c r="B45853" s="1355"/>
      <c r="C45853" s="1433"/>
      <c r="E45853" s="1433"/>
      <c r="K45853" s="1433"/>
      <c r="L45853" s="1334"/>
    </row>
    <row r="45854" spans="1:12" ht="24" customHeight="1">
      <c r="A45854" s="1355"/>
      <c r="B45854" s="1355"/>
      <c r="C45854" s="1433"/>
      <c r="E45854" s="1433"/>
      <c r="K45854" s="1433"/>
      <c r="L45854" s="1334"/>
    </row>
    <row r="45855" spans="1:12" ht="24" customHeight="1">
      <c r="A45855" s="1355"/>
      <c r="B45855" s="1355"/>
      <c r="C45855" s="1433"/>
      <c r="E45855" s="1433"/>
      <c r="K45855" s="1433"/>
      <c r="L45855" s="1334"/>
    </row>
    <row r="45856" spans="1:12" ht="24" customHeight="1">
      <c r="A45856" s="1355"/>
      <c r="B45856" s="1355"/>
      <c r="C45856" s="1433"/>
      <c r="E45856" s="1433"/>
      <c r="K45856" s="1433"/>
      <c r="L45856" s="1334"/>
    </row>
    <row r="45857" spans="1:12" ht="24" customHeight="1">
      <c r="A45857" s="1355"/>
      <c r="B45857" s="1355"/>
      <c r="C45857" s="1433"/>
      <c r="E45857" s="1433"/>
      <c r="K45857" s="1433"/>
      <c r="L45857" s="1334"/>
    </row>
    <row r="45858" spans="1:12" ht="24" customHeight="1">
      <c r="A45858" s="1355"/>
      <c r="B45858" s="1355"/>
      <c r="C45858" s="1433"/>
      <c r="E45858" s="1433"/>
      <c r="K45858" s="1433"/>
      <c r="L45858" s="1334"/>
    </row>
    <row r="45859" spans="1:12" ht="24" customHeight="1">
      <c r="A45859" s="1355"/>
      <c r="B45859" s="1355"/>
      <c r="C45859" s="1433"/>
      <c r="E45859" s="1433"/>
      <c r="K45859" s="1433"/>
      <c r="L45859" s="1334"/>
    </row>
    <row r="45860" spans="1:12" ht="24" customHeight="1">
      <c r="A45860" s="1355"/>
      <c r="B45860" s="1355"/>
      <c r="C45860" s="1433"/>
      <c r="E45860" s="1433"/>
      <c r="K45860" s="1433"/>
      <c r="L45860" s="1334"/>
    </row>
    <row r="45861" spans="1:12" ht="24" customHeight="1">
      <c r="A45861" s="1355"/>
      <c r="B45861" s="1355"/>
      <c r="C45861" s="1433"/>
      <c r="E45861" s="1433"/>
      <c r="K45861" s="1433"/>
      <c r="L45861" s="1334"/>
    </row>
    <row r="45862" spans="1:12" ht="24" customHeight="1">
      <c r="A45862" s="1355"/>
      <c r="B45862" s="1355"/>
      <c r="C45862" s="1433"/>
      <c r="E45862" s="1433"/>
      <c r="K45862" s="1433"/>
      <c r="L45862" s="1334"/>
    </row>
    <row r="45863" spans="1:12" ht="24" customHeight="1">
      <c r="A45863" s="1355"/>
      <c r="B45863" s="1355"/>
      <c r="C45863" s="1433"/>
      <c r="E45863" s="1433"/>
      <c r="K45863" s="1433"/>
      <c r="L45863" s="1334"/>
    </row>
    <row r="45864" spans="1:12" ht="24" customHeight="1">
      <c r="A45864" s="1355"/>
      <c r="B45864" s="1355"/>
      <c r="C45864" s="1433"/>
      <c r="E45864" s="1433"/>
      <c r="K45864" s="1433"/>
      <c r="L45864" s="1334"/>
    </row>
    <row r="45865" spans="1:12" ht="24" customHeight="1">
      <c r="A45865" s="1355"/>
      <c r="B45865" s="1355"/>
      <c r="C45865" s="1433"/>
      <c r="E45865" s="1433"/>
      <c r="K45865" s="1433"/>
      <c r="L45865" s="1334"/>
    </row>
    <row r="45866" spans="1:12" ht="24" customHeight="1">
      <c r="A45866" s="1355"/>
      <c r="B45866" s="1355"/>
      <c r="C45866" s="1433"/>
      <c r="E45866" s="1433"/>
      <c r="K45866" s="1433"/>
      <c r="L45866" s="1334"/>
    </row>
    <row r="45867" spans="1:12" ht="24" customHeight="1">
      <c r="A45867" s="1355"/>
      <c r="B45867" s="1355"/>
      <c r="C45867" s="1433"/>
      <c r="E45867" s="1433"/>
      <c r="K45867" s="1433"/>
      <c r="L45867" s="1334"/>
    </row>
    <row r="45868" spans="1:12" ht="24" customHeight="1">
      <c r="A45868" s="1355"/>
      <c r="B45868" s="1355"/>
      <c r="C45868" s="1433"/>
      <c r="E45868" s="1433"/>
      <c r="K45868" s="1433"/>
      <c r="L45868" s="1334"/>
    </row>
    <row r="45869" spans="1:12" ht="24" customHeight="1">
      <c r="A45869" s="1355"/>
      <c r="B45869" s="1355"/>
      <c r="C45869" s="1433"/>
      <c r="E45869" s="1433"/>
      <c r="K45869" s="1433"/>
      <c r="L45869" s="1334"/>
    </row>
    <row r="45870" spans="1:12" ht="24" customHeight="1">
      <c r="A45870" s="1355"/>
      <c r="B45870" s="1355"/>
      <c r="C45870" s="1433"/>
      <c r="E45870" s="1433"/>
      <c r="K45870" s="1433"/>
      <c r="L45870" s="1334"/>
    </row>
    <row r="45871" spans="1:12" ht="24" customHeight="1">
      <c r="A45871" s="1355"/>
      <c r="B45871" s="1355"/>
      <c r="C45871" s="1433"/>
      <c r="E45871" s="1433"/>
      <c r="K45871" s="1433"/>
      <c r="L45871" s="1334"/>
    </row>
    <row r="45872" spans="1:12" ht="24" customHeight="1">
      <c r="A45872" s="1355"/>
      <c r="B45872" s="1355"/>
      <c r="C45872" s="1433"/>
      <c r="E45872" s="1433"/>
      <c r="K45872" s="1433"/>
      <c r="L45872" s="1334"/>
    </row>
    <row r="45873" spans="1:12" ht="24" customHeight="1">
      <c r="A45873" s="1355"/>
      <c r="B45873" s="1355"/>
      <c r="C45873" s="1433"/>
      <c r="E45873" s="1433"/>
      <c r="K45873" s="1433"/>
      <c r="L45873" s="1334"/>
    </row>
    <row r="45874" spans="1:12" ht="24" customHeight="1">
      <c r="A45874" s="1355"/>
      <c r="B45874" s="1355"/>
      <c r="C45874" s="1433"/>
      <c r="E45874" s="1433"/>
      <c r="K45874" s="1433"/>
      <c r="L45874" s="1334"/>
    </row>
    <row r="45875" spans="1:12" ht="24" customHeight="1">
      <c r="A45875" s="1355"/>
      <c r="B45875" s="1355"/>
      <c r="C45875" s="1433"/>
      <c r="E45875" s="1433"/>
      <c r="K45875" s="1433"/>
      <c r="L45875" s="1334"/>
    </row>
    <row r="45876" spans="1:12" ht="24" customHeight="1">
      <c r="A45876" s="1355"/>
      <c r="B45876" s="1355"/>
      <c r="C45876" s="1433"/>
      <c r="E45876" s="1433"/>
      <c r="K45876" s="1433"/>
      <c r="L45876" s="1334"/>
    </row>
    <row r="45877" spans="1:12" ht="24" customHeight="1">
      <c r="A45877" s="1355"/>
      <c r="B45877" s="1355"/>
      <c r="C45877" s="1433"/>
      <c r="E45877" s="1433"/>
      <c r="K45877" s="1433"/>
      <c r="L45877" s="1334"/>
    </row>
    <row r="45878" spans="1:12" ht="24" customHeight="1">
      <c r="A45878" s="1355"/>
      <c r="B45878" s="1355"/>
      <c r="C45878" s="1433"/>
      <c r="E45878" s="1433"/>
      <c r="K45878" s="1433"/>
      <c r="L45878" s="1334"/>
    </row>
    <row r="45879" spans="1:12" ht="24" customHeight="1">
      <c r="A45879" s="1355"/>
      <c r="B45879" s="1355"/>
      <c r="C45879" s="1433"/>
      <c r="E45879" s="1433"/>
      <c r="K45879" s="1433"/>
      <c r="L45879" s="1334"/>
    </row>
    <row r="45880" spans="1:12" ht="24" customHeight="1">
      <c r="A45880" s="1355"/>
      <c r="B45880" s="1355"/>
      <c r="C45880" s="1433"/>
      <c r="E45880" s="1433"/>
      <c r="K45880" s="1433"/>
      <c r="L45880" s="1334"/>
    </row>
    <row r="45881" spans="1:12" ht="24" customHeight="1">
      <c r="A45881" s="1355"/>
      <c r="B45881" s="1355"/>
      <c r="C45881" s="1433"/>
      <c r="E45881" s="1433"/>
      <c r="K45881" s="1433"/>
      <c r="L45881" s="1334"/>
    </row>
    <row r="45882" spans="1:12" ht="24" customHeight="1">
      <c r="A45882" s="1355"/>
      <c r="B45882" s="1355"/>
      <c r="C45882" s="1433"/>
      <c r="E45882" s="1433"/>
      <c r="K45882" s="1433"/>
      <c r="L45882" s="1334"/>
    </row>
    <row r="45883" spans="1:12" ht="24" customHeight="1">
      <c r="A45883" s="1355"/>
      <c r="B45883" s="1355"/>
      <c r="C45883" s="1433"/>
      <c r="E45883" s="1433"/>
      <c r="K45883" s="1433"/>
      <c r="L45883" s="1334"/>
    </row>
    <row r="45884" spans="1:12" ht="24" customHeight="1">
      <c r="A45884" s="1355"/>
      <c r="B45884" s="1355"/>
      <c r="C45884" s="1433"/>
      <c r="E45884" s="1433"/>
      <c r="K45884" s="1433"/>
      <c r="L45884" s="1334"/>
    </row>
    <row r="45885" spans="1:12" ht="24" customHeight="1">
      <c r="A45885" s="1355"/>
      <c r="B45885" s="1355"/>
      <c r="C45885" s="1433"/>
      <c r="E45885" s="1433"/>
      <c r="K45885" s="1433"/>
      <c r="L45885" s="1334"/>
    </row>
    <row r="45886" spans="1:12" ht="24" customHeight="1">
      <c r="A45886" s="1355"/>
      <c r="B45886" s="1355"/>
      <c r="C45886" s="1433"/>
      <c r="E45886" s="1433"/>
      <c r="K45886" s="1433"/>
      <c r="L45886" s="1334"/>
    </row>
    <row r="45887" spans="1:12" ht="24" customHeight="1">
      <c r="A45887" s="1355"/>
      <c r="B45887" s="1355"/>
      <c r="C45887" s="1433"/>
      <c r="E45887" s="1433"/>
      <c r="K45887" s="1433"/>
      <c r="L45887" s="1334"/>
    </row>
    <row r="45888" spans="1:12" ht="24" customHeight="1">
      <c r="A45888" s="1355"/>
      <c r="B45888" s="1355"/>
      <c r="C45888" s="1433"/>
      <c r="E45888" s="1433"/>
      <c r="K45888" s="1433"/>
      <c r="L45888" s="1334"/>
    </row>
    <row r="45889" spans="1:12" ht="24" customHeight="1">
      <c r="A45889" s="1355"/>
      <c r="B45889" s="1355"/>
      <c r="C45889" s="1433"/>
      <c r="E45889" s="1433"/>
      <c r="K45889" s="1433"/>
      <c r="L45889" s="1334"/>
    </row>
    <row r="45890" spans="1:12" ht="24" customHeight="1">
      <c r="A45890" s="1355"/>
      <c r="B45890" s="1355"/>
      <c r="C45890" s="1433"/>
      <c r="E45890" s="1433"/>
      <c r="K45890" s="1433"/>
      <c r="L45890" s="1334"/>
    </row>
    <row r="45891" spans="1:12" ht="24" customHeight="1">
      <c r="A45891" s="1355"/>
      <c r="B45891" s="1355"/>
      <c r="C45891" s="1433"/>
      <c r="E45891" s="1433"/>
      <c r="K45891" s="1433"/>
      <c r="L45891" s="1334"/>
    </row>
    <row r="45892" spans="1:12" ht="24" customHeight="1">
      <c r="A45892" s="1355"/>
      <c r="B45892" s="1355"/>
      <c r="C45892" s="1433"/>
      <c r="E45892" s="1433"/>
      <c r="K45892" s="1433"/>
      <c r="L45892" s="1334"/>
    </row>
    <row r="45893" spans="1:12" ht="24" customHeight="1">
      <c r="A45893" s="1355"/>
      <c r="B45893" s="1355"/>
      <c r="C45893" s="1433"/>
      <c r="E45893" s="1433"/>
      <c r="K45893" s="1433"/>
      <c r="L45893" s="1334"/>
    </row>
    <row r="45894" spans="1:12" ht="24" customHeight="1">
      <c r="A45894" s="1355"/>
      <c r="B45894" s="1355"/>
      <c r="C45894" s="1433"/>
      <c r="E45894" s="1433"/>
      <c r="K45894" s="1433"/>
      <c r="L45894" s="1334"/>
    </row>
    <row r="45895" spans="1:12" ht="24" customHeight="1">
      <c r="A45895" s="1355"/>
      <c r="B45895" s="1355"/>
      <c r="C45895" s="1433"/>
      <c r="E45895" s="1433"/>
      <c r="K45895" s="1433"/>
      <c r="L45895" s="1334"/>
    </row>
    <row r="45896" spans="1:12" ht="24" customHeight="1">
      <c r="A45896" s="1355"/>
      <c r="B45896" s="1355"/>
      <c r="C45896" s="1433"/>
      <c r="E45896" s="1433"/>
      <c r="K45896" s="1433"/>
      <c r="L45896" s="1334"/>
    </row>
    <row r="45897" spans="1:12" ht="24" customHeight="1">
      <c r="A45897" s="1355"/>
      <c r="B45897" s="1355"/>
      <c r="C45897" s="1433"/>
      <c r="E45897" s="1433"/>
      <c r="K45897" s="1433"/>
      <c r="L45897" s="1334"/>
    </row>
    <row r="45898" spans="1:12" ht="24" customHeight="1">
      <c r="A45898" s="1355"/>
      <c r="B45898" s="1355"/>
      <c r="C45898" s="1433"/>
      <c r="E45898" s="1433"/>
      <c r="K45898" s="1433"/>
      <c r="L45898" s="1334"/>
    </row>
    <row r="45899" spans="1:12" ht="24" customHeight="1">
      <c r="A45899" s="1355"/>
      <c r="B45899" s="1355"/>
      <c r="C45899" s="1433"/>
      <c r="E45899" s="1433"/>
      <c r="K45899" s="1433"/>
      <c r="L45899" s="1334"/>
    </row>
    <row r="45900" spans="1:12" ht="24" customHeight="1">
      <c r="A45900" s="1355"/>
      <c r="B45900" s="1355"/>
      <c r="C45900" s="1433"/>
      <c r="E45900" s="1433"/>
      <c r="K45900" s="1433"/>
      <c r="L45900" s="1334"/>
    </row>
    <row r="45901" spans="1:12" ht="24" customHeight="1">
      <c r="A45901" s="1355"/>
      <c r="B45901" s="1355"/>
      <c r="C45901" s="1433"/>
      <c r="E45901" s="1433"/>
      <c r="K45901" s="1433"/>
      <c r="L45901" s="1334"/>
    </row>
    <row r="45902" spans="1:12" ht="24" customHeight="1">
      <c r="A45902" s="1355"/>
      <c r="B45902" s="1355"/>
      <c r="C45902" s="1433"/>
      <c r="E45902" s="1433"/>
      <c r="K45902" s="1433"/>
      <c r="L45902" s="1334"/>
    </row>
    <row r="45903" spans="1:12" ht="24" customHeight="1">
      <c r="A45903" s="1355"/>
      <c r="B45903" s="1355"/>
      <c r="C45903" s="1433"/>
      <c r="E45903" s="1433"/>
      <c r="K45903" s="1433"/>
      <c r="L45903" s="1334"/>
    </row>
    <row r="45904" spans="1:12" ht="24" customHeight="1">
      <c r="A45904" s="1355"/>
      <c r="B45904" s="1355"/>
      <c r="C45904" s="1433"/>
      <c r="E45904" s="1433"/>
      <c r="K45904" s="1433"/>
      <c r="L45904" s="1334"/>
    </row>
    <row r="45905" spans="1:12" ht="24" customHeight="1">
      <c r="A45905" s="1355"/>
      <c r="B45905" s="1355"/>
      <c r="C45905" s="1433"/>
      <c r="E45905" s="1433"/>
      <c r="K45905" s="1433"/>
      <c r="L45905" s="1334"/>
    </row>
    <row r="45906" spans="1:12" ht="24" customHeight="1">
      <c r="A45906" s="1355"/>
      <c r="B45906" s="1355"/>
      <c r="C45906" s="1433"/>
      <c r="E45906" s="1433"/>
      <c r="K45906" s="1433"/>
      <c r="L45906" s="1334"/>
    </row>
    <row r="45907" spans="1:12" ht="24" customHeight="1">
      <c r="A45907" s="1355"/>
      <c r="B45907" s="1355"/>
      <c r="C45907" s="1433"/>
      <c r="E45907" s="1433"/>
      <c r="K45907" s="1433"/>
      <c r="L45907" s="1334"/>
    </row>
    <row r="45908" spans="1:12" ht="24" customHeight="1">
      <c r="A45908" s="1355"/>
      <c r="B45908" s="1355"/>
      <c r="C45908" s="1433"/>
      <c r="E45908" s="1433"/>
      <c r="K45908" s="1433"/>
      <c r="L45908" s="1334"/>
    </row>
    <row r="45909" spans="1:12" ht="24" customHeight="1">
      <c r="A45909" s="1355"/>
      <c r="B45909" s="1355"/>
      <c r="C45909" s="1433"/>
      <c r="E45909" s="1433"/>
      <c r="K45909" s="1433"/>
      <c r="L45909" s="1334"/>
    </row>
    <row r="45910" spans="1:12" ht="24" customHeight="1">
      <c r="A45910" s="1355"/>
      <c r="B45910" s="1355"/>
      <c r="C45910" s="1433"/>
      <c r="E45910" s="1433"/>
      <c r="K45910" s="1433"/>
      <c r="L45910" s="1334"/>
    </row>
    <row r="45911" spans="1:12" ht="24" customHeight="1">
      <c r="A45911" s="1355"/>
      <c r="B45911" s="1355"/>
      <c r="C45911" s="1433"/>
      <c r="E45911" s="1433"/>
      <c r="K45911" s="1433"/>
      <c r="L45911" s="1334"/>
    </row>
    <row r="45912" spans="1:12" ht="24" customHeight="1">
      <c r="A45912" s="1355"/>
      <c r="B45912" s="1355"/>
      <c r="C45912" s="1433"/>
      <c r="E45912" s="1433"/>
      <c r="K45912" s="1433"/>
      <c r="L45912" s="1334"/>
    </row>
    <row r="45913" spans="1:12" ht="24" customHeight="1">
      <c r="A45913" s="1355"/>
      <c r="B45913" s="1355"/>
      <c r="C45913" s="1433"/>
      <c r="E45913" s="1433"/>
      <c r="K45913" s="1433"/>
      <c r="L45913" s="1334"/>
    </row>
    <row r="45914" spans="1:12" ht="24" customHeight="1">
      <c r="A45914" s="1355"/>
      <c r="B45914" s="1355"/>
      <c r="C45914" s="1433"/>
      <c r="E45914" s="1433"/>
      <c r="K45914" s="1433"/>
      <c r="L45914" s="1334"/>
    </row>
    <row r="45915" spans="1:12" ht="24" customHeight="1">
      <c r="A45915" s="1355"/>
      <c r="B45915" s="1355"/>
      <c r="C45915" s="1433"/>
      <c r="E45915" s="1433"/>
      <c r="K45915" s="1433"/>
      <c r="L45915" s="1334"/>
    </row>
    <row r="45916" spans="1:12" ht="24" customHeight="1">
      <c r="A45916" s="1355"/>
      <c r="B45916" s="1355"/>
      <c r="C45916" s="1433"/>
      <c r="E45916" s="1433"/>
      <c r="K45916" s="1433"/>
      <c r="L45916" s="1334"/>
    </row>
    <row r="45917" spans="1:12" ht="24" customHeight="1">
      <c r="A45917" s="1355"/>
      <c r="B45917" s="1355"/>
      <c r="C45917" s="1433"/>
      <c r="E45917" s="1433"/>
      <c r="K45917" s="1433"/>
      <c r="L45917" s="1334"/>
    </row>
    <row r="45918" spans="1:12" ht="24" customHeight="1">
      <c r="A45918" s="1355"/>
      <c r="B45918" s="1355"/>
      <c r="C45918" s="1433"/>
      <c r="E45918" s="1433"/>
      <c r="K45918" s="1433"/>
      <c r="L45918" s="1334"/>
    </row>
    <row r="45919" spans="1:12" ht="24" customHeight="1">
      <c r="A45919" s="1355"/>
      <c r="B45919" s="1355"/>
      <c r="C45919" s="1433"/>
      <c r="E45919" s="1433"/>
      <c r="K45919" s="1433"/>
      <c r="L45919" s="1334"/>
    </row>
    <row r="45920" spans="1:12" ht="24" customHeight="1">
      <c r="A45920" s="1355"/>
      <c r="B45920" s="1355"/>
      <c r="C45920" s="1433"/>
      <c r="E45920" s="1433"/>
      <c r="K45920" s="1433"/>
      <c r="L45920" s="1334"/>
    </row>
    <row r="45921" spans="1:12" ht="24" customHeight="1">
      <c r="A45921" s="1355"/>
      <c r="B45921" s="1355"/>
      <c r="C45921" s="1433"/>
      <c r="E45921" s="1433"/>
      <c r="K45921" s="1433"/>
      <c r="L45921" s="1334"/>
    </row>
    <row r="45922" spans="1:12" ht="24" customHeight="1">
      <c r="A45922" s="1355"/>
      <c r="B45922" s="1355"/>
      <c r="C45922" s="1433"/>
      <c r="E45922" s="1433"/>
      <c r="K45922" s="1433"/>
      <c r="L45922" s="1334"/>
    </row>
    <row r="45923" spans="1:12" ht="24" customHeight="1">
      <c r="A45923" s="1355"/>
      <c r="B45923" s="1355"/>
      <c r="C45923" s="1433"/>
      <c r="E45923" s="1433"/>
      <c r="K45923" s="1433"/>
      <c r="L45923" s="1334"/>
    </row>
    <row r="45924" spans="1:12" ht="24" customHeight="1">
      <c r="A45924" s="1355"/>
      <c r="B45924" s="1355"/>
      <c r="C45924" s="1433"/>
      <c r="E45924" s="1433"/>
      <c r="K45924" s="1433"/>
      <c r="L45924" s="1334"/>
    </row>
    <row r="45925" spans="1:12" ht="24" customHeight="1">
      <c r="A45925" s="1355"/>
      <c r="B45925" s="1355"/>
      <c r="C45925" s="1433"/>
      <c r="E45925" s="1433"/>
      <c r="K45925" s="1433"/>
      <c r="L45925" s="1334"/>
    </row>
    <row r="45926" spans="1:12" ht="24" customHeight="1">
      <c r="A45926" s="1355"/>
      <c r="B45926" s="1355"/>
      <c r="C45926" s="1433"/>
      <c r="E45926" s="1433"/>
      <c r="K45926" s="1433"/>
      <c r="L45926" s="1334"/>
    </row>
    <row r="45927" spans="1:12" ht="24" customHeight="1">
      <c r="A45927" s="1355"/>
      <c r="B45927" s="1355"/>
      <c r="C45927" s="1433"/>
      <c r="E45927" s="1433"/>
      <c r="K45927" s="1433"/>
      <c r="L45927" s="1334"/>
    </row>
    <row r="45928" spans="1:12" ht="24" customHeight="1">
      <c r="A45928" s="1355"/>
      <c r="B45928" s="1355"/>
      <c r="C45928" s="1433"/>
      <c r="E45928" s="1433"/>
      <c r="K45928" s="1433"/>
      <c r="L45928" s="1334"/>
    </row>
    <row r="45929" spans="1:12" ht="24" customHeight="1">
      <c r="A45929" s="1355"/>
      <c r="B45929" s="1355"/>
      <c r="C45929" s="1433"/>
      <c r="E45929" s="1433"/>
      <c r="K45929" s="1433"/>
      <c r="L45929" s="1334"/>
    </row>
    <row r="45930" spans="1:12" ht="24" customHeight="1">
      <c r="A45930" s="1355"/>
      <c r="B45930" s="1355"/>
      <c r="C45930" s="1433"/>
      <c r="E45930" s="1433"/>
      <c r="K45930" s="1433"/>
      <c r="L45930" s="1334"/>
    </row>
    <row r="45931" spans="1:12" ht="24" customHeight="1">
      <c r="A45931" s="1355"/>
      <c r="B45931" s="1355"/>
      <c r="C45931" s="1433"/>
      <c r="E45931" s="1433"/>
      <c r="K45931" s="1433"/>
      <c r="L45931" s="1334"/>
    </row>
    <row r="45932" spans="1:12" ht="24" customHeight="1">
      <c r="A45932" s="1355"/>
      <c r="B45932" s="1355"/>
      <c r="C45932" s="1433"/>
      <c r="E45932" s="1433"/>
      <c r="K45932" s="1433"/>
      <c r="L45932" s="1334"/>
    </row>
    <row r="45933" spans="1:12" ht="24" customHeight="1">
      <c r="A45933" s="1355"/>
      <c r="B45933" s="1355"/>
      <c r="C45933" s="1433"/>
      <c r="E45933" s="1433"/>
      <c r="K45933" s="1433"/>
      <c r="L45933" s="1334"/>
    </row>
    <row r="45934" spans="1:12" ht="24" customHeight="1">
      <c r="A45934" s="1355"/>
      <c r="B45934" s="1355"/>
      <c r="C45934" s="1433"/>
      <c r="E45934" s="1433"/>
      <c r="K45934" s="1433"/>
      <c r="L45934" s="1334"/>
    </row>
    <row r="45935" spans="1:12" ht="24" customHeight="1">
      <c r="A45935" s="1355"/>
      <c r="B45935" s="1355"/>
      <c r="C45935" s="1433"/>
      <c r="E45935" s="1433"/>
      <c r="K45935" s="1433"/>
      <c r="L45935" s="1334"/>
    </row>
    <row r="45936" spans="1:12" ht="24" customHeight="1">
      <c r="A45936" s="1355"/>
      <c r="B45936" s="1355"/>
      <c r="C45936" s="1433"/>
      <c r="E45936" s="1433"/>
      <c r="K45936" s="1433"/>
      <c r="L45936" s="1334"/>
    </row>
    <row r="45937" spans="1:12" ht="24" customHeight="1">
      <c r="A45937" s="1355"/>
      <c r="B45937" s="1355"/>
      <c r="C45937" s="1433"/>
      <c r="E45937" s="1433"/>
      <c r="K45937" s="1433"/>
      <c r="L45937" s="1334"/>
    </row>
    <row r="45938" spans="1:12" ht="24" customHeight="1">
      <c r="A45938" s="1355"/>
      <c r="B45938" s="1355"/>
      <c r="C45938" s="1433"/>
      <c r="E45938" s="1433"/>
      <c r="K45938" s="1433"/>
      <c r="L45938" s="1334"/>
    </row>
    <row r="45939" spans="1:12" ht="24" customHeight="1">
      <c r="A45939" s="1355"/>
      <c r="B45939" s="1355"/>
      <c r="C45939" s="1433"/>
      <c r="E45939" s="1433"/>
      <c r="K45939" s="1433"/>
      <c r="L45939" s="1334"/>
    </row>
    <row r="45940" spans="1:12" ht="24" customHeight="1">
      <c r="A45940" s="1355"/>
      <c r="B45940" s="1355"/>
      <c r="C45940" s="1433"/>
      <c r="E45940" s="1433"/>
      <c r="K45940" s="1433"/>
      <c r="L45940" s="1334"/>
    </row>
    <row r="45941" spans="1:12" ht="24" customHeight="1">
      <c r="A45941" s="1355"/>
      <c r="B45941" s="1355"/>
      <c r="C45941" s="1433"/>
      <c r="E45941" s="1433"/>
      <c r="K45941" s="1433"/>
      <c r="L45941" s="1334"/>
    </row>
    <row r="45942" spans="1:12" ht="24" customHeight="1">
      <c r="A45942" s="1355"/>
      <c r="B45942" s="1355"/>
      <c r="C45942" s="1433"/>
      <c r="E45942" s="1433"/>
      <c r="K45942" s="1433"/>
      <c r="L45942" s="1334"/>
    </row>
    <row r="45943" spans="1:12" ht="24" customHeight="1">
      <c r="A45943" s="1355"/>
      <c r="B45943" s="1355"/>
      <c r="C45943" s="1433"/>
      <c r="E45943" s="1433"/>
      <c r="K45943" s="1433"/>
      <c r="L45943" s="1334"/>
    </row>
    <row r="45944" spans="1:12" ht="24" customHeight="1">
      <c r="A45944" s="1355"/>
      <c r="B45944" s="1355"/>
      <c r="C45944" s="1433"/>
      <c r="E45944" s="1433"/>
      <c r="K45944" s="1433"/>
      <c r="L45944" s="1334"/>
    </row>
    <row r="45945" spans="1:12" ht="24" customHeight="1">
      <c r="A45945" s="1355"/>
      <c r="B45945" s="1355"/>
      <c r="C45945" s="1433"/>
      <c r="E45945" s="1433"/>
      <c r="K45945" s="1433"/>
      <c r="L45945" s="1334"/>
    </row>
    <row r="45946" spans="1:12" ht="24" customHeight="1">
      <c r="A45946" s="1355"/>
      <c r="B45946" s="1355"/>
      <c r="C45946" s="1433"/>
      <c r="E45946" s="1433"/>
      <c r="K45946" s="1433"/>
      <c r="L45946" s="1334"/>
    </row>
    <row r="45947" spans="1:12" ht="24" customHeight="1">
      <c r="A45947" s="1355"/>
      <c r="B45947" s="1355"/>
      <c r="C45947" s="1433"/>
      <c r="E45947" s="1433"/>
      <c r="K45947" s="1433"/>
      <c r="L45947" s="1334"/>
    </row>
    <row r="45948" spans="1:12" ht="24" customHeight="1">
      <c r="A45948" s="1355"/>
      <c r="B45948" s="1355"/>
      <c r="C45948" s="1433"/>
      <c r="E45948" s="1433"/>
      <c r="K45948" s="1433"/>
      <c r="L45948" s="1334"/>
    </row>
    <row r="45949" spans="1:12" ht="24" customHeight="1">
      <c r="A45949" s="1355"/>
      <c r="B45949" s="1355"/>
      <c r="C45949" s="1433"/>
      <c r="E45949" s="1433"/>
      <c r="K45949" s="1433"/>
      <c r="L45949" s="1334"/>
    </row>
    <row r="45950" spans="1:12" ht="24" customHeight="1">
      <c r="A45950" s="1355"/>
      <c r="B45950" s="1355"/>
      <c r="C45950" s="1433"/>
      <c r="E45950" s="1433"/>
      <c r="K45950" s="1433"/>
      <c r="L45950" s="1334"/>
    </row>
    <row r="45951" spans="1:12" ht="24" customHeight="1">
      <c r="A45951" s="1355"/>
      <c r="B45951" s="1355"/>
      <c r="C45951" s="1433"/>
      <c r="E45951" s="1433"/>
      <c r="K45951" s="1433"/>
      <c r="L45951" s="1334"/>
    </row>
    <row r="45952" spans="1:12" ht="24" customHeight="1">
      <c r="A45952" s="1355"/>
      <c r="B45952" s="1355"/>
      <c r="C45952" s="1433"/>
      <c r="E45952" s="1433"/>
      <c r="K45952" s="1433"/>
      <c r="L45952" s="1334"/>
    </row>
    <row r="45953" spans="1:12" ht="24" customHeight="1">
      <c r="A45953" s="1355"/>
      <c r="B45953" s="1355"/>
      <c r="C45953" s="1433"/>
      <c r="E45953" s="1433"/>
      <c r="K45953" s="1433"/>
      <c r="L45953" s="1334"/>
    </row>
    <row r="45954" spans="1:12" ht="24" customHeight="1">
      <c r="A45954" s="1355"/>
      <c r="B45954" s="1355"/>
      <c r="C45954" s="1433"/>
      <c r="E45954" s="1433"/>
      <c r="K45954" s="1433"/>
      <c r="L45954" s="1334"/>
    </row>
    <row r="45955" spans="1:12" ht="24" customHeight="1">
      <c r="A45955" s="1355"/>
      <c r="B45955" s="1355"/>
      <c r="C45955" s="1433"/>
      <c r="E45955" s="1433"/>
      <c r="K45955" s="1433"/>
      <c r="L45955" s="1334"/>
    </row>
    <row r="45956" spans="1:12" ht="24" customHeight="1">
      <c r="A45956" s="1355"/>
      <c r="B45956" s="1355"/>
      <c r="C45956" s="1433"/>
      <c r="E45956" s="1433"/>
      <c r="K45956" s="1433"/>
      <c r="L45956" s="1334"/>
    </row>
    <row r="45957" spans="1:12" ht="24" customHeight="1">
      <c r="A45957" s="1355"/>
      <c r="B45957" s="1355"/>
      <c r="C45957" s="1433"/>
      <c r="E45957" s="1433"/>
      <c r="K45957" s="1433"/>
      <c r="L45957" s="1334"/>
    </row>
    <row r="45958" spans="1:12" ht="24" customHeight="1">
      <c r="A45958" s="1355"/>
      <c r="B45958" s="1355"/>
      <c r="C45958" s="1433"/>
      <c r="E45958" s="1433"/>
      <c r="K45958" s="1433"/>
      <c r="L45958" s="1334"/>
    </row>
    <row r="45959" spans="1:12" ht="24" customHeight="1">
      <c r="A45959" s="1355"/>
      <c r="B45959" s="1355"/>
      <c r="C45959" s="1433"/>
      <c r="E45959" s="1433"/>
      <c r="K45959" s="1433"/>
      <c r="L45959" s="1334"/>
    </row>
    <row r="45960" spans="1:12" ht="24" customHeight="1">
      <c r="A45960" s="1355"/>
      <c r="B45960" s="1355"/>
      <c r="C45960" s="1433"/>
      <c r="E45960" s="1433"/>
      <c r="K45960" s="1433"/>
      <c r="L45960" s="1334"/>
    </row>
    <row r="45961" spans="1:12" ht="24" customHeight="1">
      <c r="A45961" s="1355"/>
      <c r="B45961" s="1355"/>
      <c r="C45961" s="1433"/>
      <c r="E45961" s="1433"/>
      <c r="K45961" s="1433"/>
      <c r="L45961" s="1334"/>
    </row>
    <row r="45962" spans="1:12" ht="24" customHeight="1">
      <c r="A45962" s="1355"/>
      <c r="B45962" s="1355"/>
      <c r="C45962" s="1433"/>
      <c r="E45962" s="1433"/>
      <c r="K45962" s="1433"/>
      <c r="L45962" s="1334"/>
    </row>
    <row r="45963" spans="1:12" ht="24" customHeight="1">
      <c r="A45963" s="1355"/>
      <c r="B45963" s="1355"/>
      <c r="C45963" s="1433"/>
      <c r="E45963" s="1433"/>
      <c r="K45963" s="1433"/>
      <c r="L45963" s="1334"/>
    </row>
    <row r="45964" spans="1:12" ht="24" customHeight="1">
      <c r="A45964" s="1355"/>
      <c r="B45964" s="1355"/>
      <c r="C45964" s="1433"/>
      <c r="E45964" s="1433"/>
      <c r="K45964" s="1433"/>
      <c r="L45964" s="1334"/>
    </row>
    <row r="45965" spans="1:12" ht="24" customHeight="1">
      <c r="A45965" s="1355"/>
      <c r="B45965" s="1355"/>
      <c r="C45965" s="1433"/>
      <c r="E45965" s="1433"/>
      <c r="K45965" s="1433"/>
      <c r="L45965" s="1334"/>
    </row>
    <row r="45966" spans="1:12" ht="24" customHeight="1">
      <c r="A45966" s="1355"/>
      <c r="B45966" s="1355"/>
      <c r="C45966" s="1433"/>
      <c r="E45966" s="1433"/>
      <c r="K45966" s="1433"/>
      <c r="L45966" s="1334"/>
    </row>
    <row r="45967" spans="1:12" ht="24" customHeight="1">
      <c r="A45967" s="1355"/>
      <c r="B45967" s="1355"/>
      <c r="C45967" s="1433"/>
      <c r="E45967" s="1433"/>
      <c r="K45967" s="1433"/>
      <c r="L45967" s="1334"/>
    </row>
    <row r="45968" spans="1:12" ht="24" customHeight="1">
      <c r="A45968" s="1355"/>
      <c r="B45968" s="1355"/>
      <c r="C45968" s="1433"/>
      <c r="E45968" s="1433"/>
      <c r="K45968" s="1433"/>
      <c r="L45968" s="1334"/>
    </row>
    <row r="45969" spans="1:12" ht="24" customHeight="1">
      <c r="A45969" s="1355"/>
      <c r="B45969" s="1355"/>
      <c r="C45969" s="1433"/>
      <c r="E45969" s="1433"/>
      <c r="K45969" s="1433"/>
      <c r="L45969" s="1334"/>
    </row>
    <row r="45970" spans="1:12" ht="24" customHeight="1">
      <c r="A45970" s="1355"/>
      <c r="B45970" s="1355"/>
      <c r="C45970" s="1433"/>
      <c r="E45970" s="1433"/>
      <c r="K45970" s="1433"/>
      <c r="L45970" s="1334"/>
    </row>
    <row r="45971" spans="1:12" ht="24" customHeight="1">
      <c r="A45971" s="1355"/>
      <c r="B45971" s="1355"/>
      <c r="C45971" s="1433"/>
      <c r="E45971" s="1433"/>
      <c r="K45971" s="1433"/>
      <c r="L45971" s="1334"/>
    </row>
    <row r="45972" spans="1:12" ht="24" customHeight="1">
      <c r="A45972" s="1355"/>
      <c r="B45972" s="1355"/>
      <c r="C45972" s="1433"/>
      <c r="E45972" s="1433"/>
      <c r="K45972" s="1433"/>
      <c r="L45972" s="1334"/>
    </row>
    <row r="45973" spans="1:12" ht="24" customHeight="1">
      <c r="A45973" s="1355"/>
      <c r="B45973" s="1355"/>
      <c r="C45973" s="1433"/>
      <c r="E45973" s="1433"/>
      <c r="K45973" s="1433"/>
      <c r="L45973" s="1334"/>
    </row>
    <row r="45974" spans="1:12" ht="24" customHeight="1">
      <c r="A45974" s="1355"/>
      <c r="B45974" s="1355"/>
      <c r="C45974" s="1433"/>
      <c r="E45974" s="1433"/>
      <c r="K45974" s="1433"/>
      <c r="L45974" s="1334"/>
    </row>
    <row r="45975" spans="1:12" ht="24" customHeight="1">
      <c r="A45975" s="1355"/>
      <c r="B45975" s="1355"/>
      <c r="C45975" s="1433"/>
      <c r="E45975" s="1433"/>
      <c r="K45975" s="1433"/>
      <c r="L45975" s="1334"/>
    </row>
    <row r="45976" spans="1:12" ht="24" customHeight="1">
      <c r="A45976" s="1355"/>
      <c r="B45976" s="1355"/>
      <c r="C45976" s="1433"/>
      <c r="E45976" s="1433"/>
      <c r="K45976" s="1433"/>
      <c r="L45976" s="1334"/>
    </row>
    <row r="45977" spans="1:12" ht="24" customHeight="1">
      <c r="A45977" s="1355"/>
      <c r="B45977" s="1355"/>
      <c r="C45977" s="1433"/>
      <c r="E45977" s="1433"/>
      <c r="K45977" s="1433"/>
      <c r="L45977" s="1334"/>
    </row>
    <row r="45978" spans="1:12" ht="24" customHeight="1">
      <c r="A45978" s="1355"/>
      <c r="B45978" s="1355"/>
      <c r="C45978" s="1433"/>
      <c r="E45978" s="1433"/>
      <c r="K45978" s="1433"/>
      <c r="L45978" s="1334"/>
    </row>
    <row r="45979" spans="1:12" ht="24" customHeight="1">
      <c r="A45979" s="1355"/>
      <c r="B45979" s="1355"/>
      <c r="C45979" s="1433"/>
      <c r="E45979" s="1433"/>
      <c r="K45979" s="1433"/>
      <c r="L45979" s="1334"/>
    </row>
    <row r="45980" spans="1:12" ht="24" customHeight="1">
      <c r="A45980" s="1355"/>
      <c r="B45980" s="1355"/>
      <c r="C45980" s="1433"/>
      <c r="E45980" s="1433"/>
      <c r="K45980" s="1433"/>
      <c r="L45980" s="1334"/>
    </row>
    <row r="45981" spans="1:12" ht="24" customHeight="1">
      <c r="A45981" s="1355"/>
      <c r="B45981" s="1355"/>
      <c r="C45981" s="1433"/>
      <c r="E45981" s="1433"/>
      <c r="K45981" s="1433"/>
      <c r="L45981" s="1334"/>
    </row>
    <row r="45982" spans="1:12" ht="24" customHeight="1">
      <c r="A45982" s="1355"/>
      <c r="B45982" s="1355"/>
      <c r="C45982" s="1433"/>
      <c r="E45982" s="1433"/>
      <c r="K45982" s="1433"/>
      <c r="L45982" s="1334"/>
    </row>
    <row r="45983" spans="1:12" ht="24" customHeight="1">
      <c r="A45983" s="1355"/>
      <c r="B45983" s="1355"/>
      <c r="C45983" s="1433"/>
      <c r="E45983" s="1433"/>
      <c r="K45983" s="1433"/>
      <c r="L45983" s="1334"/>
    </row>
    <row r="45984" spans="1:12" ht="24" customHeight="1">
      <c r="A45984" s="1355"/>
      <c r="B45984" s="1355"/>
      <c r="C45984" s="1433"/>
      <c r="E45984" s="1433"/>
      <c r="K45984" s="1433"/>
      <c r="L45984" s="1334"/>
    </row>
    <row r="45985" spans="1:12" ht="24" customHeight="1">
      <c r="A45985" s="1355"/>
      <c r="B45985" s="1355"/>
      <c r="C45985" s="1433"/>
      <c r="E45985" s="1433"/>
      <c r="K45985" s="1433"/>
      <c r="L45985" s="1334"/>
    </row>
    <row r="45986" spans="1:12" ht="24" customHeight="1">
      <c r="A45986" s="1355"/>
      <c r="B45986" s="1355"/>
      <c r="C45986" s="1433"/>
      <c r="E45986" s="1433"/>
      <c r="K45986" s="1433"/>
      <c r="L45986" s="1334"/>
    </row>
    <row r="45987" spans="1:12" ht="24" customHeight="1">
      <c r="A45987" s="1355"/>
      <c r="B45987" s="1355"/>
      <c r="C45987" s="1433"/>
      <c r="E45987" s="1433"/>
      <c r="K45987" s="1433"/>
      <c r="L45987" s="1334"/>
    </row>
    <row r="45988" spans="1:12" ht="24" customHeight="1">
      <c r="A45988" s="1355"/>
      <c r="B45988" s="1355"/>
      <c r="C45988" s="1433"/>
      <c r="E45988" s="1433"/>
      <c r="K45988" s="1433"/>
      <c r="L45988" s="1334"/>
    </row>
    <row r="45989" spans="1:12" ht="24" customHeight="1">
      <c r="A45989" s="1355"/>
      <c r="B45989" s="1355"/>
      <c r="C45989" s="1433"/>
      <c r="E45989" s="1433"/>
      <c r="K45989" s="1433"/>
      <c r="L45989" s="1334"/>
    </row>
    <row r="45990" spans="1:12" ht="24" customHeight="1">
      <c r="A45990" s="1355"/>
      <c r="B45990" s="1355"/>
      <c r="C45990" s="1433"/>
      <c r="E45990" s="1433"/>
      <c r="K45990" s="1433"/>
      <c r="L45990" s="1334"/>
    </row>
    <row r="45991" spans="1:12" ht="24" customHeight="1">
      <c r="A45991" s="1355"/>
      <c r="B45991" s="1355"/>
      <c r="C45991" s="1433"/>
      <c r="E45991" s="1433"/>
      <c r="K45991" s="1433"/>
      <c r="L45991" s="1334"/>
    </row>
    <row r="45992" spans="1:12" ht="24" customHeight="1">
      <c r="A45992" s="1355"/>
      <c r="B45992" s="1355"/>
      <c r="C45992" s="1433"/>
      <c r="E45992" s="1433"/>
      <c r="K45992" s="1433"/>
      <c r="L45992" s="1334"/>
    </row>
    <row r="45993" spans="1:12" ht="24" customHeight="1">
      <c r="A45993" s="1355"/>
      <c r="B45993" s="1355"/>
      <c r="C45993" s="1433"/>
      <c r="E45993" s="1433"/>
      <c r="K45993" s="1433"/>
      <c r="L45993" s="1334"/>
    </row>
    <row r="45994" spans="1:12" ht="24" customHeight="1">
      <c r="A45994" s="1355"/>
      <c r="B45994" s="1355"/>
      <c r="C45994" s="1433"/>
      <c r="E45994" s="1433"/>
      <c r="K45994" s="1433"/>
      <c r="L45994" s="1334"/>
    </row>
    <row r="45995" spans="1:12" ht="24" customHeight="1">
      <c r="A45995" s="1355"/>
      <c r="B45995" s="1355"/>
      <c r="C45995" s="1433"/>
      <c r="E45995" s="1433"/>
      <c r="K45995" s="1433"/>
      <c r="L45995" s="1334"/>
    </row>
    <row r="45996" spans="1:12" ht="24" customHeight="1">
      <c r="A45996" s="1355"/>
      <c r="B45996" s="1355"/>
      <c r="C45996" s="1433"/>
      <c r="E45996" s="1433"/>
      <c r="K45996" s="1433"/>
      <c r="L45996" s="1334"/>
    </row>
    <row r="45997" spans="1:12" ht="24" customHeight="1">
      <c r="A45997" s="1355"/>
      <c r="B45997" s="1355"/>
      <c r="C45997" s="1433"/>
      <c r="E45997" s="1433"/>
      <c r="K45997" s="1433"/>
      <c r="L45997" s="1334"/>
    </row>
    <row r="45998" spans="1:12" ht="24" customHeight="1">
      <c r="A45998" s="1355"/>
      <c r="B45998" s="1355"/>
      <c r="C45998" s="1433"/>
      <c r="E45998" s="1433"/>
      <c r="K45998" s="1433"/>
      <c r="L45998" s="1334"/>
    </row>
    <row r="45999" spans="1:12" ht="24" customHeight="1">
      <c r="A45999" s="1355"/>
      <c r="B45999" s="1355"/>
      <c r="C45999" s="1433"/>
      <c r="E45999" s="1433"/>
      <c r="K45999" s="1433"/>
      <c r="L45999" s="1334"/>
    </row>
    <row r="46000" spans="1:12" ht="24" customHeight="1">
      <c r="A46000" s="1355"/>
      <c r="B46000" s="1355"/>
      <c r="C46000" s="1433"/>
      <c r="E46000" s="1433"/>
      <c r="K46000" s="1433"/>
      <c r="L46000" s="1334"/>
    </row>
    <row r="46001" spans="1:12" ht="24" customHeight="1">
      <c r="A46001" s="1355"/>
      <c r="B46001" s="1355"/>
      <c r="C46001" s="1433"/>
      <c r="E46001" s="1433"/>
      <c r="K46001" s="1433"/>
      <c r="L46001" s="1334"/>
    </row>
    <row r="46002" spans="1:12" ht="24" customHeight="1">
      <c r="A46002" s="1355"/>
      <c r="B46002" s="1355"/>
      <c r="C46002" s="1433"/>
      <c r="E46002" s="1433"/>
      <c r="K46002" s="1433"/>
      <c r="L46002" s="1334"/>
    </row>
    <row r="46003" spans="1:12" ht="24" customHeight="1">
      <c r="A46003" s="1355"/>
      <c r="B46003" s="1355"/>
      <c r="C46003" s="1433"/>
      <c r="E46003" s="1433"/>
      <c r="K46003" s="1433"/>
      <c r="L46003" s="1334"/>
    </row>
    <row r="46004" spans="1:12" ht="24" customHeight="1">
      <c r="A46004" s="1355"/>
      <c r="B46004" s="1355"/>
      <c r="C46004" s="1433"/>
      <c r="E46004" s="1433"/>
      <c r="K46004" s="1433"/>
      <c r="L46004" s="1334"/>
    </row>
    <row r="46005" spans="1:12" ht="24" customHeight="1">
      <c r="A46005" s="1355"/>
      <c r="B46005" s="1355"/>
      <c r="C46005" s="1433"/>
      <c r="E46005" s="1433"/>
      <c r="K46005" s="1433"/>
      <c r="L46005" s="1334"/>
    </row>
    <row r="46006" spans="1:12" ht="24" customHeight="1">
      <c r="A46006" s="1355"/>
      <c r="B46006" s="1355"/>
      <c r="C46006" s="1433"/>
      <c r="E46006" s="1433"/>
      <c r="K46006" s="1433"/>
      <c r="L46006" s="1334"/>
    </row>
    <row r="46007" spans="1:12" ht="24" customHeight="1">
      <c r="A46007" s="1355"/>
      <c r="B46007" s="1355"/>
      <c r="C46007" s="1433"/>
      <c r="E46007" s="1433"/>
      <c r="K46007" s="1433"/>
      <c r="L46007" s="1334"/>
    </row>
    <row r="46008" spans="1:12" ht="24" customHeight="1">
      <c r="A46008" s="1355"/>
      <c r="B46008" s="1355"/>
      <c r="C46008" s="1433"/>
      <c r="E46008" s="1433"/>
      <c r="K46008" s="1433"/>
      <c r="L46008" s="1334"/>
    </row>
    <row r="46009" spans="1:12" ht="24" customHeight="1">
      <c r="A46009" s="1355"/>
      <c r="B46009" s="1355"/>
      <c r="C46009" s="1433"/>
      <c r="E46009" s="1433"/>
      <c r="K46009" s="1433"/>
      <c r="L46009" s="1334"/>
    </row>
    <row r="46010" spans="1:12" ht="24" customHeight="1">
      <c r="A46010" s="1355"/>
      <c r="B46010" s="1355"/>
      <c r="C46010" s="1433"/>
      <c r="E46010" s="1433"/>
      <c r="K46010" s="1433"/>
      <c r="L46010" s="1334"/>
    </row>
    <row r="46011" spans="1:12" ht="24" customHeight="1">
      <c r="A46011" s="1355"/>
      <c r="B46011" s="1355"/>
      <c r="C46011" s="1433"/>
      <c r="E46011" s="1433"/>
      <c r="K46011" s="1433"/>
      <c r="L46011" s="1334"/>
    </row>
    <row r="46012" spans="1:12" ht="24" customHeight="1">
      <c r="A46012" s="1355"/>
      <c r="B46012" s="1355"/>
      <c r="C46012" s="1433"/>
      <c r="E46012" s="1433"/>
      <c r="K46012" s="1433"/>
      <c r="L46012" s="1334"/>
    </row>
    <row r="46013" spans="1:12" ht="24" customHeight="1">
      <c r="A46013" s="1355"/>
      <c r="B46013" s="1355"/>
      <c r="C46013" s="1433"/>
      <c r="E46013" s="1433"/>
      <c r="K46013" s="1433"/>
      <c r="L46013" s="1334"/>
    </row>
    <row r="46014" spans="1:12" ht="24" customHeight="1">
      <c r="A46014" s="1355"/>
      <c r="B46014" s="1355"/>
      <c r="C46014" s="1433"/>
      <c r="E46014" s="1433"/>
      <c r="K46014" s="1433"/>
      <c r="L46014" s="1334"/>
    </row>
    <row r="46015" spans="1:12" ht="24" customHeight="1">
      <c r="A46015" s="1355"/>
      <c r="B46015" s="1355"/>
      <c r="C46015" s="1433"/>
      <c r="E46015" s="1433"/>
      <c r="K46015" s="1433"/>
      <c r="L46015" s="1334"/>
    </row>
    <row r="46016" spans="1:12" ht="24" customHeight="1">
      <c r="A46016" s="1355"/>
      <c r="B46016" s="1355"/>
      <c r="C46016" s="1433"/>
      <c r="E46016" s="1433"/>
      <c r="K46016" s="1433"/>
      <c r="L46016" s="1334"/>
    </row>
    <row r="46017" spans="1:12" ht="24" customHeight="1">
      <c r="A46017" s="1355"/>
      <c r="B46017" s="1355"/>
      <c r="C46017" s="1433"/>
      <c r="E46017" s="1433"/>
      <c r="K46017" s="1433"/>
      <c r="L46017" s="1334"/>
    </row>
    <row r="46018" spans="1:12" ht="24" customHeight="1">
      <c r="A46018" s="1355"/>
      <c r="B46018" s="1355"/>
      <c r="C46018" s="1433"/>
      <c r="E46018" s="1433"/>
      <c r="K46018" s="1433"/>
      <c r="L46018" s="1334"/>
    </row>
    <row r="46019" spans="1:12" ht="24" customHeight="1">
      <c r="A46019" s="1355"/>
      <c r="B46019" s="1355"/>
      <c r="C46019" s="1433"/>
      <c r="E46019" s="1433"/>
      <c r="K46019" s="1433"/>
      <c r="L46019" s="1334"/>
    </row>
    <row r="46020" spans="1:12" ht="24" customHeight="1">
      <c r="A46020" s="1355"/>
      <c r="B46020" s="1355"/>
      <c r="C46020" s="1433"/>
      <c r="E46020" s="1433"/>
      <c r="K46020" s="1433"/>
      <c r="L46020" s="1334"/>
    </row>
    <row r="46021" spans="1:12" ht="24" customHeight="1">
      <c r="A46021" s="1355"/>
      <c r="B46021" s="1355"/>
      <c r="C46021" s="1433"/>
      <c r="E46021" s="1433"/>
      <c r="K46021" s="1433"/>
      <c r="L46021" s="1334"/>
    </row>
    <row r="46022" spans="1:12" ht="24" customHeight="1">
      <c r="A46022" s="1355"/>
      <c r="B46022" s="1355"/>
      <c r="C46022" s="1433"/>
      <c r="E46022" s="1433"/>
      <c r="K46022" s="1433"/>
      <c r="L46022" s="1334"/>
    </row>
    <row r="46023" spans="1:12" ht="24" customHeight="1">
      <c r="A46023" s="1355"/>
      <c r="B46023" s="1355"/>
      <c r="C46023" s="1433"/>
      <c r="E46023" s="1433"/>
      <c r="K46023" s="1433"/>
      <c r="L46023" s="1334"/>
    </row>
    <row r="46024" spans="1:12" ht="24" customHeight="1">
      <c r="A46024" s="1355"/>
      <c r="B46024" s="1355"/>
      <c r="C46024" s="1433"/>
      <c r="E46024" s="1433"/>
      <c r="K46024" s="1433"/>
      <c r="L46024" s="1334"/>
    </row>
    <row r="46025" spans="1:12" ht="24" customHeight="1">
      <c r="A46025" s="1355"/>
      <c r="B46025" s="1355"/>
      <c r="C46025" s="1433"/>
      <c r="E46025" s="1433"/>
      <c r="K46025" s="1433"/>
      <c r="L46025" s="1334"/>
    </row>
    <row r="46026" spans="1:12" ht="24" customHeight="1">
      <c r="A46026" s="1355"/>
      <c r="B46026" s="1355"/>
      <c r="C46026" s="1433"/>
      <c r="E46026" s="1433"/>
      <c r="K46026" s="1433"/>
      <c r="L46026" s="1334"/>
    </row>
    <row r="46027" spans="1:12" ht="24" customHeight="1">
      <c r="A46027" s="1355"/>
      <c r="B46027" s="1355"/>
      <c r="C46027" s="1433"/>
      <c r="E46027" s="1433"/>
      <c r="K46027" s="1433"/>
      <c r="L46027" s="1334"/>
    </row>
    <row r="46028" spans="1:12" ht="24" customHeight="1">
      <c r="A46028" s="1355"/>
      <c r="B46028" s="1355"/>
      <c r="C46028" s="1433"/>
      <c r="E46028" s="1433"/>
      <c r="K46028" s="1433"/>
      <c r="L46028" s="1334"/>
    </row>
    <row r="46029" spans="1:12" ht="24" customHeight="1">
      <c r="A46029" s="1355"/>
      <c r="B46029" s="1355"/>
      <c r="C46029" s="1433"/>
      <c r="E46029" s="1433"/>
      <c r="K46029" s="1433"/>
      <c r="L46029" s="1334"/>
    </row>
    <row r="46030" spans="1:12" ht="24" customHeight="1">
      <c r="A46030" s="1355"/>
      <c r="B46030" s="1355"/>
      <c r="C46030" s="1433"/>
      <c r="E46030" s="1433"/>
      <c r="K46030" s="1433"/>
      <c r="L46030" s="1334"/>
    </row>
    <row r="46031" spans="1:12" ht="24" customHeight="1">
      <c r="A46031" s="1355"/>
      <c r="B46031" s="1355"/>
      <c r="C46031" s="1433"/>
      <c r="E46031" s="1433"/>
      <c r="K46031" s="1433"/>
      <c r="L46031" s="1334"/>
    </row>
    <row r="46032" spans="1:12" ht="24" customHeight="1">
      <c r="A46032" s="1355"/>
      <c r="B46032" s="1355"/>
      <c r="C46032" s="1433"/>
      <c r="E46032" s="1433"/>
      <c r="K46032" s="1433"/>
      <c r="L46032" s="1334"/>
    </row>
    <row r="46033" spans="1:12" ht="24" customHeight="1">
      <c r="A46033" s="1355"/>
      <c r="B46033" s="1355"/>
      <c r="C46033" s="1433"/>
      <c r="E46033" s="1433"/>
      <c r="K46033" s="1433"/>
      <c r="L46033" s="1334"/>
    </row>
    <row r="46034" spans="1:12" ht="24" customHeight="1">
      <c r="A46034" s="1355"/>
      <c r="B46034" s="1355"/>
      <c r="C46034" s="1433"/>
      <c r="E46034" s="1433"/>
      <c r="K46034" s="1433"/>
      <c r="L46034" s="1334"/>
    </row>
    <row r="46035" spans="1:12" ht="24" customHeight="1">
      <c r="A46035" s="1355"/>
      <c r="B46035" s="1355"/>
      <c r="C46035" s="1433"/>
      <c r="E46035" s="1433"/>
      <c r="K46035" s="1433"/>
      <c r="L46035" s="1334"/>
    </row>
    <row r="46036" spans="1:12" ht="24" customHeight="1">
      <c r="A46036" s="1355"/>
      <c r="B46036" s="1355"/>
      <c r="C46036" s="1433"/>
      <c r="E46036" s="1433"/>
      <c r="K46036" s="1433"/>
      <c r="L46036" s="1334"/>
    </row>
    <row r="46037" spans="1:12" ht="24" customHeight="1">
      <c r="A46037" s="1355"/>
      <c r="B46037" s="1355"/>
      <c r="C46037" s="1433"/>
      <c r="E46037" s="1433"/>
      <c r="K46037" s="1433"/>
      <c r="L46037" s="1334"/>
    </row>
    <row r="46038" spans="1:12" ht="24" customHeight="1">
      <c r="A46038" s="1355"/>
      <c r="B46038" s="1355"/>
      <c r="C46038" s="1433"/>
      <c r="E46038" s="1433"/>
      <c r="K46038" s="1433"/>
      <c r="L46038" s="1334"/>
    </row>
    <row r="46039" spans="1:12" ht="24" customHeight="1">
      <c r="A46039" s="1355"/>
      <c r="B46039" s="1355"/>
      <c r="C46039" s="1433"/>
      <c r="E46039" s="1433"/>
      <c r="K46039" s="1433"/>
      <c r="L46039" s="1334"/>
    </row>
    <row r="46040" spans="1:12" ht="24" customHeight="1">
      <c r="A46040" s="1355"/>
      <c r="B46040" s="1355"/>
      <c r="C46040" s="1433"/>
      <c r="E46040" s="1433"/>
      <c r="K46040" s="1433"/>
      <c r="L46040" s="1334"/>
    </row>
    <row r="46041" spans="1:12" ht="24" customHeight="1">
      <c r="A46041" s="1355"/>
      <c r="B46041" s="1355"/>
      <c r="C46041" s="1433"/>
      <c r="E46041" s="1433"/>
      <c r="K46041" s="1433"/>
      <c r="L46041" s="1334"/>
    </row>
    <row r="46042" spans="1:12" ht="24" customHeight="1">
      <c r="A46042" s="1355"/>
      <c r="B46042" s="1355"/>
      <c r="C46042" s="1433"/>
      <c r="E46042" s="1433"/>
      <c r="K46042" s="1433"/>
      <c r="L46042" s="1334"/>
    </row>
    <row r="46043" spans="1:12" ht="24" customHeight="1">
      <c r="A46043" s="1355"/>
      <c r="B46043" s="1355"/>
      <c r="C46043" s="1433"/>
      <c r="E46043" s="1433"/>
      <c r="K46043" s="1433"/>
      <c r="L46043" s="1334"/>
    </row>
    <row r="46044" spans="1:12" ht="24" customHeight="1">
      <c r="A46044" s="1355"/>
      <c r="B46044" s="1355"/>
      <c r="C46044" s="1433"/>
      <c r="E46044" s="1433"/>
      <c r="K46044" s="1433"/>
      <c r="L46044" s="1334"/>
    </row>
    <row r="46045" spans="1:12" ht="24" customHeight="1">
      <c r="A46045" s="1355"/>
      <c r="B46045" s="1355"/>
      <c r="C46045" s="1433"/>
      <c r="E46045" s="1433"/>
      <c r="K46045" s="1433"/>
      <c r="L46045" s="1334"/>
    </row>
    <row r="46046" spans="1:12" ht="24" customHeight="1">
      <c r="A46046" s="1355"/>
      <c r="B46046" s="1355"/>
      <c r="C46046" s="1433"/>
      <c r="E46046" s="1433"/>
      <c r="K46046" s="1433"/>
      <c r="L46046" s="1334"/>
    </row>
    <row r="46047" spans="1:12" ht="24" customHeight="1">
      <c r="A46047" s="1355"/>
      <c r="B46047" s="1355"/>
      <c r="C46047" s="1433"/>
      <c r="E46047" s="1433"/>
      <c r="K46047" s="1433"/>
      <c r="L46047" s="1334"/>
    </row>
    <row r="46048" spans="1:12" ht="24" customHeight="1">
      <c r="A46048" s="1355"/>
      <c r="B46048" s="1355"/>
      <c r="C46048" s="1433"/>
      <c r="E46048" s="1433"/>
      <c r="K46048" s="1433"/>
      <c r="L46048" s="1334"/>
    </row>
    <row r="46049" spans="1:12" ht="24" customHeight="1">
      <c r="A46049" s="1355"/>
      <c r="B46049" s="1355"/>
      <c r="C46049" s="1433"/>
      <c r="E46049" s="1433"/>
      <c r="K46049" s="1433"/>
      <c r="L46049" s="1334"/>
    </row>
    <row r="46050" spans="1:12" ht="24" customHeight="1">
      <c r="A46050" s="1355"/>
      <c r="B46050" s="1355"/>
      <c r="C46050" s="1433"/>
      <c r="E46050" s="1433"/>
      <c r="K46050" s="1433"/>
      <c r="L46050" s="1334"/>
    </row>
    <row r="46051" spans="1:12" ht="24" customHeight="1">
      <c r="A46051" s="1355"/>
      <c r="B46051" s="1355"/>
      <c r="C46051" s="1433"/>
      <c r="E46051" s="1433"/>
      <c r="K46051" s="1433"/>
      <c r="L46051" s="1334"/>
    </row>
    <row r="46052" spans="1:12" ht="24" customHeight="1">
      <c r="A46052" s="1355"/>
      <c r="B46052" s="1355"/>
      <c r="C46052" s="1433"/>
      <c r="E46052" s="1433"/>
      <c r="K46052" s="1433"/>
      <c r="L46052" s="1334"/>
    </row>
    <row r="46053" spans="1:12" ht="24" customHeight="1">
      <c r="A46053" s="1355"/>
      <c r="B46053" s="1355"/>
      <c r="C46053" s="1433"/>
      <c r="E46053" s="1433"/>
      <c r="K46053" s="1433"/>
      <c r="L46053" s="1334"/>
    </row>
    <row r="46054" spans="1:12" ht="24" customHeight="1">
      <c r="A46054" s="1355"/>
      <c r="B46054" s="1355"/>
      <c r="C46054" s="1433"/>
      <c r="E46054" s="1433"/>
      <c r="K46054" s="1433"/>
      <c r="L46054" s="1334"/>
    </row>
    <row r="46055" spans="1:12" ht="24" customHeight="1">
      <c r="A46055" s="1355"/>
      <c r="B46055" s="1355"/>
      <c r="C46055" s="1433"/>
      <c r="E46055" s="1433"/>
      <c r="K46055" s="1433"/>
      <c r="L46055" s="1334"/>
    </row>
    <row r="46056" spans="1:12" ht="24" customHeight="1">
      <c r="A46056" s="1355"/>
      <c r="B46056" s="1355"/>
      <c r="C46056" s="1433"/>
      <c r="E46056" s="1433"/>
      <c r="K46056" s="1433"/>
      <c r="L46056" s="1334"/>
    </row>
    <row r="46057" spans="1:12" ht="24" customHeight="1">
      <c r="A46057" s="1355"/>
      <c r="B46057" s="1355"/>
      <c r="C46057" s="1433"/>
      <c r="E46057" s="1433"/>
      <c r="K46057" s="1433"/>
      <c r="L46057" s="1334"/>
    </row>
    <row r="46058" spans="1:12" ht="24" customHeight="1">
      <c r="A46058" s="1355"/>
      <c r="B46058" s="1355"/>
      <c r="C46058" s="1433"/>
      <c r="E46058" s="1433"/>
      <c r="K46058" s="1433"/>
      <c r="L46058" s="1334"/>
    </row>
    <row r="46059" spans="1:12" ht="24" customHeight="1">
      <c r="A46059" s="1355"/>
      <c r="B46059" s="1355"/>
      <c r="C46059" s="1433"/>
      <c r="E46059" s="1433"/>
      <c r="K46059" s="1433"/>
      <c r="L46059" s="1334"/>
    </row>
    <row r="46060" spans="1:12" ht="24" customHeight="1">
      <c r="A46060" s="1355"/>
      <c r="B46060" s="1355"/>
      <c r="C46060" s="1433"/>
      <c r="E46060" s="1433"/>
      <c r="K46060" s="1433"/>
      <c r="L46060" s="1334"/>
    </row>
    <row r="46061" spans="1:12" ht="24" customHeight="1">
      <c r="A46061" s="1355"/>
      <c r="B46061" s="1355"/>
      <c r="C46061" s="1433"/>
      <c r="E46061" s="1433"/>
      <c r="K46061" s="1433"/>
      <c r="L46061" s="1334"/>
    </row>
    <row r="46062" spans="1:12" ht="24" customHeight="1">
      <c r="A46062" s="1355"/>
      <c r="B46062" s="1355"/>
      <c r="C46062" s="1433"/>
      <c r="E46062" s="1433"/>
      <c r="K46062" s="1433"/>
      <c r="L46062" s="1334"/>
    </row>
    <row r="46063" spans="1:12" ht="24" customHeight="1">
      <c r="A46063" s="1355"/>
      <c r="B46063" s="1355"/>
      <c r="C46063" s="1433"/>
      <c r="E46063" s="1433"/>
      <c r="K46063" s="1433"/>
      <c r="L46063" s="1334"/>
    </row>
    <row r="46064" spans="1:12" ht="24" customHeight="1">
      <c r="A46064" s="1355"/>
      <c r="B46064" s="1355"/>
      <c r="C46064" s="1433"/>
      <c r="E46064" s="1433"/>
      <c r="K46064" s="1433"/>
      <c r="L46064" s="1334"/>
    </row>
    <row r="46065" spans="1:12" ht="24" customHeight="1">
      <c r="A46065" s="1355"/>
      <c r="B46065" s="1355"/>
      <c r="C46065" s="1433"/>
      <c r="E46065" s="1433"/>
      <c r="K46065" s="1433"/>
      <c r="L46065" s="1334"/>
    </row>
    <row r="46066" spans="1:12" ht="24" customHeight="1">
      <c r="A46066" s="1355"/>
      <c r="B46066" s="1355"/>
      <c r="C46066" s="1433"/>
      <c r="E46066" s="1433"/>
      <c r="K46066" s="1433"/>
      <c r="L46066" s="1334"/>
    </row>
    <row r="46067" spans="1:12" ht="24" customHeight="1">
      <c r="A46067" s="1355"/>
      <c r="B46067" s="1355"/>
      <c r="C46067" s="1433"/>
      <c r="E46067" s="1433"/>
      <c r="K46067" s="1433"/>
      <c r="L46067" s="1334"/>
    </row>
    <row r="46068" spans="1:12" ht="24" customHeight="1">
      <c r="A46068" s="1355"/>
      <c r="B46068" s="1355"/>
      <c r="C46068" s="1433"/>
      <c r="E46068" s="1433"/>
      <c r="K46068" s="1433"/>
      <c r="L46068" s="1334"/>
    </row>
    <row r="46069" spans="1:12" ht="24" customHeight="1">
      <c r="A46069" s="1355"/>
      <c r="B46069" s="1355"/>
      <c r="C46069" s="1433"/>
      <c r="E46069" s="1433"/>
      <c r="K46069" s="1433"/>
      <c r="L46069" s="1334"/>
    </row>
    <row r="46070" spans="1:12" ht="24" customHeight="1">
      <c r="A46070" s="1355"/>
      <c r="B46070" s="1355"/>
      <c r="C46070" s="1433"/>
      <c r="E46070" s="1433"/>
      <c r="K46070" s="1433"/>
      <c r="L46070" s="1334"/>
    </row>
    <row r="46071" spans="1:12" ht="24" customHeight="1">
      <c r="A46071" s="1355"/>
      <c r="B46071" s="1355"/>
      <c r="C46071" s="1433"/>
      <c r="E46071" s="1433"/>
      <c r="K46071" s="1433"/>
      <c r="L46071" s="1334"/>
    </row>
    <row r="46072" spans="1:12" ht="24" customHeight="1">
      <c r="A46072" s="1355"/>
      <c r="B46072" s="1355"/>
      <c r="C46072" s="1433"/>
      <c r="E46072" s="1433"/>
      <c r="K46072" s="1433"/>
      <c r="L46072" s="1334"/>
    </row>
    <row r="46073" spans="1:12" ht="24" customHeight="1">
      <c r="A46073" s="1355"/>
      <c r="B46073" s="1355"/>
      <c r="C46073" s="1433"/>
      <c r="E46073" s="1433"/>
      <c r="K46073" s="1433"/>
      <c r="L46073" s="1334"/>
    </row>
    <row r="46074" spans="1:12" ht="24" customHeight="1">
      <c r="A46074" s="1355"/>
      <c r="B46074" s="1355"/>
      <c r="C46074" s="1433"/>
      <c r="E46074" s="1433"/>
      <c r="K46074" s="1433"/>
      <c r="L46074" s="1334"/>
    </row>
    <row r="46075" spans="1:12" ht="24" customHeight="1">
      <c r="A46075" s="1355"/>
      <c r="B46075" s="1355"/>
      <c r="C46075" s="1433"/>
      <c r="E46075" s="1433"/>
      <c r="K46075" s="1433"/>
      <c r="L46075" s="1334"/>
    </row>
    <row r="46076" spans="1:12" ht="24" customHeight="1">
      <c r="A46076" s="1355"/>
      <c r="B46076" s="1355"/>
      <c r="C46076" s="1433"/>
      <c r="E46076" s="1433"/>
      <c r="K46076" s="1433"/>
      <c r="L46076" s="1334"/>
    </row>
    <row r="46077" spans="1:12" ht="24" customHeight="1">
      <c r="A46077" s="1355"/>
      <c r="B46077" s="1355"/>
      <c r="C46077" s="1433"/>
      <c r="E46077" s="1433"/>
      <c r="K46077" s="1433"/>
      <c r="L46077" s="1334"/>
    </row>
    <row r="46078" spans="1:12" ht="24" customHeight="1">
      <c r="A46078" s="1355"/>
      <c r="B46078" s="1355"/>
      <c r="C46078" s="1433"/>
      <c r="E46078" s="1433"/>
      <c r="K46078" s="1433"/>
      <c r="L46078" s="1334"/>
    </row>
    <row r="46079" spans="1:12" ht="24" customHeight="1">
      <c r="A46079" s="1355"/>
      <c r="B46079" s="1355"/>
      <c r="C46079" s="1433"/>
      <c r="E46079" s="1433"/>
      <c r="K46079" s="1433"/>
      <c r="L46079" s="1334"/>
    </row>
    <row r="46080" spans="1:12" ht="24" customHeight="1">
      <c r="A46080" s="1355"/>
      <c r="B46080" s="1355"/>
      <c r="C46080" s="1433"/>
      <c r="E46080" s="1433"/>
      <c r="K46080" s="1433"/>
      <c r="L46080" s="1334"/>
    </row>
    <row r="46081" spans="1:12" ht="24" customHeight="1">
      <c r="A46081" s="1355"/>
      <c r="B46081" s="1355"/>
      <c r="C46081" s="1433"/>
      <c r="E46081" s="1433"/>
      <c r="K46081" s="1433"/>
      <c r="L46081" s="1334"/>
    </row>
    <row r="46082" spans="1:12" ht="24" customHeight="1">
      <c r="A46082" s="1355"/>
      <c r="B46082" s="1355"/>
      <c r="C46082" s="1433"/>
      <c r="E46082" s="1433"/>
      <c r="K46082" s="1433"/>
      <c r="L46082" s="1334"/>
    </row>
    <row r="46083" spans="1:12" ht="24" customHeight="1">
      <c r="A46083" s="1355"/>
      <c r="B46083" s="1355"/>
      <c r="C46083" s="1433"/>
      <c r="E46083" s="1433"/>
      <c r="K46083" s="1433"/>
      <c r="L46083" s="1334"/>
    </row>
    <row r="46084" spans="1:12" ht="24" customHeight="1">
      <c r="A46084" s="1355"/>
      <c r="B46084" s="1355"/>
      <c r="C46084" s="1433"/>
      <c r="E46084" s="1433"/>
      <c r="K46084" s="1433"/>
      <c r="L46084" s="1334"/>
    </row>
    <row r="46085" spans="1:12" ht="24" customHeight="1">
      <c r="A46085" s="1355"/>
      <c r="B46085" s="1355"/>
      <c r="C46085" s="1433"/>
      <c r="E46085" s="1433"/>
      <c r="K46085" s="1433"/>
      <c r="L46085" s="1334"/>
    </row>
    <row r="46086" spans="1:12" ht="24" customHeight="1">
      <c r="A46086" s="1355"/>
      <c r="B46086" s="1355"/>
      <c r="C46086" s="1433"/>
      <c r="E46086" s="1433"/>
      <c r="K46086" s="1433"/>
      <c r="L46086" s="1334"/>
    </row>
    <row r="46087" spans="1:12" ht="24" customHeight="1">
      <c r="A46087" s="1355"/>
      <c r="B46087" s="1355"/>
      <c r="C46087" s="1433"/>
      <c r="E46087" s="1433"/>
      <c r="K46087" s="1433"/>
      <c r="L46087" s="1334"/>
    </row>
    <row r="46088" spans="1:12" ht="24" customHeight="1">
      <c r="A46088" s="1355"/>
      <c r="B46088" s="1355"/>
      <c r="C46088" s="1433"/>
      <c r="E46088" s="1433"/>
      <c r="K46088" s="1433"/>
      <c r="L46088" s="1334"/>
    </row>
    <row r="46089" spans="1:12" ht="24" customHeight="1">
      <c r="A46089" s="1355"/>
      <c r="B46089" s="1355"/>
      <c r="C46089" s="1433"/>
      <c r="E46089" s="1433"/>
      <c r="K46089" s="1433"/>
      <c r="L46089" s="1334"/>
    </row>
    <row r="46090" spans="1:12" ht="24" customHeight="1">
      <c r="A46090" s="1355"/>
      <c r="B46090" s="1355"/>
      <c r="C46090" s="1433"/>
      <c r="E46090" s="1433"/>
      <c r="K46090" s="1433"/>
      <c r="L46090" s="1334"/>
    </row>
    <row r="46091" spans="1:12" ht="24" customHeight="1">
      <c r="A46091" s="1355"/>
      <c r="B46091" s="1355"/>
      <c r="C46091" s="1433"/>
      <c r="E46091" s="1433"/>
      <c r="K46091" s="1433"/>
      <c r="L46091" s="1334"/>
    </row>
    <row r="46092" spans="1:12" ht="24" customHeight="1">
      <c r="A46092" s="1355"/>
      <c r="B46092" s="1355"/>
      <c r="C46092" s="1433"/>
      <c r="E46092" s="1433"/>
      <c r="K46092" s="1433"/>
      <c r="L46092" s="1334"/>
    </row>
    <row r="46093" spans="1:12" ht="24" customHeight="1">
      <c r="A46093" s="1355"/>
      <c r="B46093" s="1355"/>
      <c r="C46093" s="1433"/>
      <c r="E46093" s="1433"/>
      <c r="K46093" s="1433"/>
      <c r="L46093" s="1334"/>
    </row>
    <row r="46094" spans="1:12" ht="24" customHeight="1">
      <c r="A46094" s="1355"/>
      <c r="B46094" s="1355"/>
      <c r="C46094" s="1433"/>
      <c r="E46094" s="1433"/>
      <c r="K46094" s="1433"/>
      <c r="L46094" s="1334"/>
    </row>
    <row r="46095" spans="1:12" ht="24" customHeight="1">
      <c r="A46095" s="1355"/>
      <c r="B46095" s="1355"/>
      <c r="C46095" s="1433"/>
      <c r="E46095" s="1433"/>
      <c r="K46095" s="1433"/>
      <c r="L46095" s="1334"/>
    </row>
    <row r="46096" spans="1:12" ht="24" customHeight="1">
      <c r="A46096" s="1355"/>
      <c r="B46096" s="1355"/>
      <c r="C46096" s="1433"/>
      <c r="E46096" s="1433"/>
      <c r="K46096" s="1433"/>
      <c r="L46096" s="1334"/>
    </row>
    <row r="46097" spans="1:12" ht="24" customHeight="1">
      <c r="A46097" s="1355"/>
      <c r="B46097" s="1355"/>
      <c r="C46097" s="1433"/>
      <c r="E46097" s="1433"/>
      <c r="K46097" s="1433"/>
      <c r="L46097" s="1334"/>
    </row>
    <row r="46098" spans="1:12" ht="24" customHeight="1">
      <c r="A46098" s="1355"/>
      <c r="B46098" s="1355"/>
      <c r="C46098" s="1433"/>
      <c r="E46098" s="1433"/>
      <c r="K46098" s="1433"/>
      <c r="L46098" s="1334"/>
    </row>
    <row r="46099" spans="1:12" ht="24" customHeight="1">
      <c r="A46099" s="1355"/>
      <c r="B46099" s="1355"/>
      <c r="C46099" s="1433"/>
      <c r="E46099" s="1433"/>
      <c r="K46099" s="1433"/>
      <c r="L46099" s="1334"/>
    </row>
    <row r="46100" spans="1:12" ht="24" customHeight="1">
      <c r="A46100" s="1355"/>
      <c r="B46100" s="1355"/>
      <c r="C46100" s="1433"/>
      <c r="E46100" s="1433"/>
      <c r="K46100" s="1433"/>
      <c r="L46100" s="1334"/>
    </row>
    <row r="46101" spans="1:12" ht="24" customHeight="1">
      <c r="A46101" s="1355"/>
      <c r="B46101" s="1355"/>
      <c r="C46101" s="1433"/>
      <c r="E46101" s="1433"/>
      <c r="K46101" s="1433"/>
      <c r="L46101" s="1334"/>
    </row>
    <row r="46102" spans="1:12" ht="24" customHeight="1">
      <c r="A46102" s="1355"/>
      <c r="B46102" s="1355"/>
      <c r="C46102" s="1433"/>
      <c r="E46102" s="1433"/>
      <c r="K46102" s="1433"/>
      <c r="L46102" s="1334"/>
    </row>
    <row r="46103" spans="1:12" ht="24" customHeight="1">
      <c r="A46103" s="1355"/>
      <c r="B46103" s="1355"/>
      <c r="C46103" s="1433"/>
      <c r="E46103" s="1433"/>
      <c r="K46103" s="1433"/>
      <c r="L46103" s="1334"/>
    </row>
    <row r="46104" spans="1:12" ht="24" customHeight="1">
      <c r="A46104" s="1355"/>
      <c r="B46104" s="1355"/>
      <c r="C46104" s="1433"/>
      <c r="E46104" s="1433"/>
      <c r="K46104" s="1433"/>
      <c r="L46104" s="1334"/>
    </row>
    <row r="46105" spans="1:12" ht="24" customHeight="1">
      <c r="A46105" s="1355"/>
      <c r="B46105" s="1355"/>
      <c r="C46105" s="1433"/>
      <c r="E46105" s="1433"/>
      <c r="K46105" s="1433"/>
      <c r="L46105" s="1334"/>
    </row>
    <row r="46106" spans="1:12" ht="24" customHeight="1">
      <c r="A46106" s="1355"/>
      <c r="B46106" s="1355"/>
      <c r="C46106" s="1433"/>
      <c r="E46106" s="1433"/>
      <c r="K46106" s="1433"/>
      <c r="L46106" s="1334"/>
    </row>
    <row r="46107" spans="1:12" ht="24" customHeight="1">
      <c r="A46107" s="1355"/>
      <c r="B46107" s="1355"/>
      <c r="C46107" s="1433"/>
      <c r="E46107" s="1433"/>
      <c r="K46107" s="1433"/>
      <c r="L46107" s="1334"/>
    </row>
    <row r="46108" spans="1:12" ht="24" customHeight="1">
      <c r="A46108" s="1355"/>
      <c r="B46108" s="1355"/>
      <c r="C46108" s="1433"/>
      <c r="E46108" s="1433"/>
      <c r="K46108" s="1433"/>
      <c r="L46108" s="1334"/>
    </row>
    <row r="46109" spans="1:12" ht="24" customHeight="1">
      <c r="A46109" s="1355"/>
      <c r="B46109" s="1355"/>
      <c r="C46109" s="1433"/>
      <c r="E46109" s="1433"/>
      <c r="K46109" s="1433"/>
      <c r="L46109" s="1334"/>
    </row>
    <row r="46110" spans="1:12" ht="24" customHeight="1">
      <c r="A46110" s="1355"/>
      <c r="B46110" s="1355"/>
      <c r="C46110" s="1433"/>
      <c r="E46110" s="1433"/>
      <c r="K46110" s="1433"/>
      <c r="L46110" s="1334"/>
    </row>
    <row r="46111" spans="1:12" ht="24" customHeight="1">
      <c r="A46111" s="1355"/>
      <c r="B46111" s="1355"/>
      <c r="C46111" s="1433"/>
      <c r="E46111" s="1433"/>
      <c r="K46111" s="1433"/>
      <c r="L46111" s="1334"/>
    </row>
    <row r="46112" spans="1:12" ht="24" customHeight="1">
      <c r="A46112" s="1355"/>
      <c r="B46112" s="1355"/>
      <c r="C46112" s="1433"/>
      <c r="E46112" s="1433"/>
      <c r="K46112" s="1433"/>
      <c r="L46112" s="1334"/>
    </row>
    <row r="46113" spans="1:12" ht="24" customHeight="1">
      <c r="A46113" s="1355"/>
      <c r="B46113" s="1355"/>
      <c r="C46113" s="1433"/>
      <c r="E46113" s="1433"/>
      <c r="K46113" s="1433"/>
      <c r="L46113" s="1334"/>
    </row>
    <row r="46114" spans="1:12" ht="24" customHeight="1">
      <c r="A46114" s="1355"/>
      <c r="B46114" s="1355"/>
      <c r="C46114" s="1433"/>
      <c r="E46114" s="1433"/>
      <c r="K46114" s="1433"/>
      <c r="L46114" s="1334"/>
    </row>
    <row r="46115" spans="1:12" ht="24" customHeight="1">
      <c r="A46115" s="1355"/>
      <c r="B46115" s="1355"/>
      <c r="C46115" s="1433"/>
      <c r="E46115" s="1433"/>
      <c r="K46115" s="1433"/>
      <c r="L46115" s="1334"/>
    </row>
    <row r="46116" spans="1:12" ht="24" customHeight="1">
      <c r="A46116" s="1355"/>
      <c r="B46116" s="1355"/>
      <c r="C46116" s="1433"/>
      <c r="E46116" s="1433"/>
      <c r="K46116" s="1433"/>
      <c r="L46116" s="1334"/>
    </row>
    <row r="46117" spans="1:12" ht="24" customHeight="1">
      <c r="A46117" s="1355"/>
      <c r="B46117" s="1355"/>
      <c r="C46117" s="1433"/>
      <c r="E46117" s="1433"/>
      <c r="K46117" s="1433"/>
      <c r="L46117" s="1334"/>
    </row>
    <row r="46118" spans="1:12" ht="24" customHeight="1">
      <c r="A46118" s="1355"/>
      <c r="B46118" s="1355"/>
      <c r="C46118" s="1433"/>
      <c r="E46118" s="1433"/>
      <c r="K46118" s="1433"/>
      <c r="L46118" s="1334"/>
    </row>
    <row r="46119" spans="1:12" ht="24" customHeight="1">
      <c r="A46119" s="1355"/>
      <c r="B46119" s="1355"/>
      <c r="C46119" s="1433"/>
      <c r="E46119" s="1433"/>
      <c r="K46119" s="1433"/>
      <c r="L46119" s="1334"/>
    </row>
    <row r="46120" spans="1:12" ht="24" customHeight="1">
      <c r="A46120" s="1355"/>
      <c r="B46120" s="1355"/>
      <c r="C46120" s="1433"/>
      <c r="E46120" s="1433"/>
      <c r="K46120" s="1433"/>
      <c r="L46120" s="1334"/>
    </row>
    <row r="46121" spans="1:12" ht="24" customHeight="1">
      <c r="A46121" s="1355"/>
      <c r="B46121" s="1355"/>
      <c r="C46121" s="1433"/>
      <c r="E46121" s="1433"/>
      <c r="K46121" s="1433"/>
      <c r="L46121" s="1334"/>
    </row>
    <row r="46122" spans="1:12" ht="24" customHeight="1">
      <c r="A46122" s="1355"/>
      <c r="B46122" s="1355"/>
      <c r="C46122" s="1433"/>
      <c r="E46122" s="1433"/>
      <c r="K46122" s="1433"/>
      <c r="L46122" s="1334"/>
    </row>
    <row r="46123" spans="1:12" ht="24" customHeight="1">
      <c r="A46123" s="1355"/>
      <c r="B46123" s="1355"/>
      <c r="C46123" s="1433"/>
      <c r="E46123" s="1433"/>
      <c r="K46123" s="1433"/>
      <c r="L46123" s="1334"/>
    </row>
    <row r="46124" spans="1:12" ht="24" customHeight="1">
      <c r="A46124" s="1355"/>
      <c r="B46124" s="1355"/>
      <c r="C46124" s="1433"/>
      <c r="E46124" s="1433"/>
      <c r="K46124" s="1433"/>
      <c r="L46124" s="1334"/>
    </row>
    <row r="46125" spans="1:12" ht="24" customHeight="1">
      <c r="A46125" s="1355"/>
      <c r="B46125" s="1355"/>
      <c r="C46125" s="1433"/>
      <c r="E46125" s="1433"/>
      <c r="K46125" s="1433"/>
      <c r="L46125" s="1334"/>
    </row>
    <row r="46126" spans="1:12" ht="24" customHeight="1">
      <c r="A46126" s="1355"/>
      <c r="B46126" s="1355"/>
      <c r="C46126" s="1433"/>
      <c r="E46126" s="1433"/>
      <c r="K46126" s="1433"/>
      <c r="L46126" s="1334"/>
    </row>
    <row r="46127" spans="1:12" ht="24" customHeight="1">
      <c r="A46127" s="1355"/>
      <c r="B46127" s="1355"/>
      <c r="C46127" s="1433"/>
      <c r="E46127" s="1433"/>
      <c r="K46127" s="1433"/>
      <c r="L46127" s="1334"/>
    </row>
    <row r="46128" spans="1:12" ht="24" customHeight="1">
      <c r="A46128" s="1355"/>
      <c r="B46128" s="1355"/>
      <c r="C46128" s="1433"/>
      <c r="E46128" s="1433"/>
      <c r="K46128" s="1433"/>
      <c r="L46128" s="1334"/>
    </row>
    <row r="46129" spans="1:12" ht="24" customHeight="1">
      <c r="A46129" s="1355"/>
      <c r="B46129" s="1355"/>
      <c r="C46129" s="1433"/>
      <c r="E46129" s="1433"/>
      <c r="K46129" s="1433"/>
      <c r="L46129" s="1334"/>
    </row>
    <row r="46130" spans="1:12" ht="24" customHeight="1">
      <c r="A46130" s="1355"/>
      <c r="B46130" s="1355"/>
      <c r="C46130" s="1433"/>
      <c r="E46130" s="1433"/>
      <c r="K46130" s="1433"/>
      <c r="L46130" s="1334"/>
    </row>
    <row r="46131" spans="1:12" ht="24" customHeight="1">
      <c r="A46131" s="1355"/>
      <c r="B46131" s="1355"/>
      <c r="C46131" s="1433"/>
      <c r="E46131" s="1433"/>
      <c r="K46131" s="1433"/>
      <c r="L46131" s="1334"/>
    </row>
    <row r="46132" spans="1:12" ht="24" customHeight="1">
      <c r="A46132" s="1355"/>
      <c r="B46132" s="1355"/>
      <c r="C46132" s="1433"/>
      <c r="E46132" s="1433"/>
      <c r="K46132" s="1433"/>
      <c r="L46132" s="1334"/>
    </row>
    <row r="46133" spans="1:12" ht="24" customHeight="1">
      <c r="A46133" s="1355"/>
      <c r="B46133" s="1355"/>
      <c r="C46133" s="1433"/>
      <c r="E46133" s="1433"/>
      <c r="K46133" s="1433"/>
      <c r="L46133" s="1334"/>
    </row>
    <row r="46134" spans="1:12" ht="24" customHeight="1">
      <c r="A46134" s="1355"/>
      <c r="B46134" s="1355"/>
      <c r="C46134" s="1433"/>
      <c r="E46134" s="1433"/>
      <c r="K46134" s="1433"/>
      <c r="L46134" s="1334"/>
    </row>
    <row r="46135" spans="1:12" ht="24" customHeight="1">
      <c r="A46135" s="1355"/>
      <c r="B46135" s="1355"/>
      <c r="C46135" s="1433"/>
      <c r="E46135" s="1433"/>
      <c r="K46135" s="1433"/>
      <c r="L46135" s="1334"/>
    </row>
    <row r="46136" spans="1:12" ht="24" customHeight="1">
      <c r="A46136" s="1355"/>
      <c r="B46136" s="1355"/>
      <c r="C46136" s="1433"/>
      <c r="E46136" s="1433"/>
      <c r="K46136" s="1433"/>
      <c r="L46136" s="1334"/>
    </row>
    <row r="46137" spans="1:12" ht="24" customHeight="1">
      <c r="A46137" s="1355"/>
      <c r="B46137" s="1355"/>
      <c r="C46137" s="1433"/>
      <c r="E46137" s="1433"/>
      <c r="K46137" s="1433"/>
      <c r="L46137" s="1334"/>
    </row>
    <row r="46138" spans="1:12" ht="24" customHeight="1">
      <c r="A46138" s="1355"/>
      <c r="B46138" s="1355"/>
      <c r="C46138" s="1433"/>
      <c r="E46138" s="1433"/>
      <c r="K46138" s="1433"/>
      <c r="L46138" s="1334"/>
    </row>
    <row r="46139" spans="1:12" ht="24" customHeight="1">
      <c r="A46139" s="1355"/>
      <c r="B46139" s="1355"/>
      <c r="C46139" s="1433"/>
      <c r="E46139" s="1433"/>
      <c r="K46139" s="1433"/>
      <c r="L46139" s="1334"/>
    </row>
    <row r="46140" spans="1:12" ht="24" customHeight="1">
      <c r="A46140" s="1355"/>
      <c r="B46140" s="1355"/>
      <c r="C46140" s="1433"/>
      <c r="E46140" s="1433"/>
      <c r="K46140" s="1433"/>
      <c r="L46140" s="1334"/>
    </row>
    <row r="46141" spans="1:12" ht="24" customHeight="1">
      <c r="A46141" s="1355"/>
      <c r="B46141" s="1355"/>
      <c r="C46141" s="1433"/>
      <c r="E46141" s="1433"/>
      <c r="K46141" s="1433"/>
      <c r="L46141" s="1334"/>
    </row>
    <row r="46142" spans="1:12" ht="24" customHeight="1">
      <c r="A46142" s="1355"/>
      <c r="B46142" s="1355"/>
      <c r="C46142" s="1433"/>
      <c r="E46142" s="1433"/>
      <c r="K46142" s="1433"/>
      <c r="L46142" s="1334"/>
    </row>
    <row r="46143" spans="1:12" ht="24" customHeight="1">
      <c r="A46143" s="1355"/>
      <c r="B46143" s="1355"/>
      <c r="C46143" s="1433"/>
      <c r="E46143" s="1433"/>
      <c r="K46143" s="1433"/>
      <c r="L46143" s="1334"/>
    </row>
    <row r="46144" spans="1:12" ht="24" customHeight="1">
      <c r="A46144" s="1355"/>
      <c r="B46144" s="1355"/>
      <c r="C46144" s="1433"/>
      <c r="E46144" s="1433"/>
      <c r="K46144" s="1433"/>
      <c r="L46144" s="1334"/>
    </row>
    <row r="46145" spans="1:12" ht="24" customHeight="1">
      <c r="A46145" s="1355"/>
      <c r="B46145" s="1355"/>
      <c r="C46145" s="1433"/>
      <c r="E46145" s="1433"/>
      <c r="K46145" s="1433"/>
      <c r="L46145" s="1334"/>
    </row>
    <row r="46146" spans="1:12" ht="24" customHeight="1">
      <c r="A46146" s="1355"/>
      <c r="B46146" s="1355"/>
      <c r="C46146" s="1433"/>
      <c r="E46146" s="1433"/>
      <c r="K46146" s="1433"/>
      <c r="L46146" s="1334"/>
    </row>
    <row r="46147" spans="1:12" ht="24" customHeight="1">
      <c r="A46147" s="1355"/>
      <c r="B46147" s="1355"/>
      <c r="C46147" s="1433"/>
      <c r="E46147" s="1433"/>
      <c r="K46147" s="1433"/>
      <c r="L46147" s="1334"/>
    </row>
    <row r="46148" spans="1:12" ht="24" customHeight="1">
      <c r="A46148" s="1355"/>
      <c r="B46148" s="1355"/>
      <c r="C46148" s="1433"/>
      <c r="E46148" s="1433"/>
      <c r="K46148" s="1433"/>
      <c r="L46148" s="1334"/>
    </row>
    <row r="46149" spans="1:12" ht="24" customHeight="1">
      <c r="A46149" s="1355"/>
      <c r="B46149" s="1355"/>
      <c r="C46149" s="1433"/>
      <c r="E46149" s="1433"/>
      <c r="K46149" s="1433"/>
      <c r="L46149" s="1334"/>
    </row>
    <row r="46150" spans="1:12" ht="24" customHeight="1">
      <c r="A46150" s="1355"/>
      <c r="B46150" s="1355"/>
      <c r="C46150" s="1433"/>
      <c r="E46150" s="1433"/>
      <c r="K46150" s="1433"/>
      <c r="L46150" s="1334"/>
    </row>
    <row r="46151" spans="1:12" ht="24" customHeight="1">
      <c r="A46151" s="1355"/>
      <c r="B46151" s="1355"/>
      <c r="C46151" s="1433"/>
      <c r="E46151" s="1433"/>
      <c r="K46151" s="1433"/>
      <c r="L46151" s="1334"/>
    </row>
    <row r="46152" spans="1:12" ht="24" customHeight="1">
      <c r="A46152" s="1355"/>
      <c r="B46152" s="1355"/>
      <c r="C46152" s="1433"/>
      <c r="E46152" s="1433"/>
      <c r="K46152" s="1433"/>
      <c r="L46152" s="1334"/>
    </row>
    <row r="46153" spans="1:12" ht="24" customHeight="1">
      <c r="A46153" s="1355"/>
      <c r="B46153" s="1355"/>
      <c r="C46153" s="1433"/>
      <c r="E46153" s="1433"/>
      <c r="K46153" s="1433"/>
      <c r="L46153" s="1334"/>
    </row>
    <row r="46154" spans="1:12" ht="24" customHeight="1">
      <c r="A46154" s="1355"/>
      <c r="B46154" s="1355"/>
      <c r="C46154" s="1433"/>
      <c r="E46154" s="1433"/>
      <c r="K46154" s="1433"/>
      <c r="L46154" s="1334"/>
    </row>
    <row r="46155" spans="1:12" ht="24" customHeight="1">
      <c r="A46155" s="1355"/>
      <c r="B46155" s="1355"/>
      <c r="C46155" s="1433"/>
      <c r="E46155" s="1433"/>
      <c r="K46155" s="1433"/>
      <c r="L46155" s="1334"/>
    </row>
    <row r="46156" spans="1:12" ht="24" customHeight="1">
      <c r="A46156" s="1355"/>
      <c r="B46156" s="1355"/>
      <c r="C46156" s="1433"/>
      <c r="E46156" s="1433"/>
      <c r="K46156" s="1433"/>
      <c r="L46156" s="1334"/>
    </row>
    <row r="46157" spans="1:12" ht="24" customHeight="1">
      <c r="A46157" s="1355"/>
      <c r="B46157" s="1355"/>
      <c r="C46157" s="1433"/>
      <c r="E46157" s="1433"/>
      <c r="K46157" s="1433"/>
      <c r="L46157" s="1334"/>
    </row>
    <row r="46158" spans="1:12" ht="24" customHeight="1">
      <c r="A46158" s="1355"/>
      <c r="B46158" s="1355"/>
      <c r="C46158" s="1433"/>
      <c r="E46158" s="1433"/>
      <c r="K46158" s="1433"/>
      <c r="L46158" s="1334"/>
    </row>
    <row r="46159" spans="1:12" ht="24" customHeight="1">
      <c r="A46159" s="1355"/>
      <c r="B46159" s="1355"/>
      <c r="C46159" s="1433"/>
      <c r="E46159" s="1433"/>
      <c r="K46159" s="1433"/>
      <c r="L46159" s="1334"/>
    </row>
    <row r="46160" spans="1:12" ht="24" customHeight="1">
      <c r="A46160" s="1355"/>
      <c r="B46160" s="1355"/>
      <c r="C46160" s="1433"/>
      <c r="E46160" s="1433"/>
      <c r="K46160" s="1433"/>
      <c r="L46160" s="1334"/>
    </row>
    <row r="46161" spans="1:12" ht="24" customHeight="1">
      <c r="A46161" s="1355"/>
      <c r="B46161" s="1355"/>
      <c r="C46161" s="1433"/>
      <c r="E46161" s="1433"/>
      <c r="K46161" s="1433"/>
      <c r="L46161" s="1334"/>
    </row>
    <row r="46162" spans="1:12" ht="24" customHeight="1">
      <c r="A46162" s="1355"/>
      <c r="B46162" s="1355"/>
      <c r="C46162" s="1433"/>
      <c r="E46162" s="1433"/>
      <c r="K46162" s="1433"/>
      <c r="L46162" s="1334"/>
    </row>
    <row r="46163" spans="1:12" ht="24" customHeight="1">
      <c r="A46163" s="1355"/>
      <c r="B46163" s="1355"/>
      <c r="C46163" s="1433"/>
      <c r="E46163" s="1433"/>
      <c r="K46163" s="1433"/>
      <c r="L46163" s="1334"/>
    </row>
    <row r="46164" spans="1:12" ht="24" customHeight="1">
      <c r="A46164" s="1355"/>
      <c r="B46164" s="1355"/>
      <c r="C46164" s="1433"/>
      <c r="E46164" s="1433"/>
      <c r="K46164" s="1433"/>
      <c r="L46164" s="1334"/>
    </row>
    <row r="46165" spans="1:12" ht="24" customHeight="1">
      <c r="A46165" s="1355"/>
      <c r="B46165" s="1355"/>
      <c r="C46165" s="1433"/>
      <c r="E46165" s="1433"/>
      <c r="K46165" s="1433"/>
      <c r="L46165" s="1334"/>
    </row>
    <row r="46166" spans="1:12" ht="24" customHeight="1">
      <c r="A46166" s="1355"/>
      <c r="B46166" s="1355"/>
      <c r="C46166" s="1433"/>
      <c r="E46166" s="1433"/>
      <c r="K46166" s="1433"/>
      <c r="L46166" s="1334"/>
    </row>
    <row r="46167" spans="1:12" ht="24" customHeight="1">
      <c r="A46167" s="1355"/>
      <c r="B46167" s="1355"/>
      <c r="C46167" s="1433"/>
      <c r="E46167" s="1433"/>
      <c r="K46167" s="1433"/>
      <c r="L46167" s="1334"/>
    </row>
    <row r="46168" spans="1:12" ht="24" customHeight="1">
      <c r="A46168" s="1355"/>
      <c r="B46168" s="1355"/>
      <c r="C46168" s="1433"/>
      <c r="E46168" s="1433"/>
      <c r="K46168" s="1433"/>
      <c r="L46168" s="1334"/>
    </row>
    <row r="46169" spans="1:12" ht="24" customHeight="1">
      <c r="A46169" s="1355"/>
      <c r="B46169" s="1355"/>
      <c r="C46169" s="1433"/>
      <c r="E46169" s="1433"/>
      <c r="K46169" s="1433"/>
      <c r="L46169" s="1334"/>
    </row>
    <row r="46170" spans="1:12" ht="24" customHeight="1">
      <c r="A46170" s="1355"/>
      <c r="B46170" s="1355"/>
      <c r="C46170" s="1433"/>
      <c r="E46170" s="1433"/>
      <c r="K46170" s="1433"/>
      <c r="L46170" s="1334"/>
    </row>
    <row r="46171" spans="1:12" ht="24" customHeight="1">
      <c r="A46171" s="1355"/>
      <c r="B46171" s="1355"/>
      <c r="C46171" s="1433"/>
      <c r="E46171" s="1433"/>
      <c r="K46171" s="1433"/>
      <c r="L46171" s="1334"/>
    </row>
    <row r="46172" spans="1:12" ht="24" customHeight="1">
      <c r="A46172" s="1355"/>
      <c r="B46172" s="1355"/>
      <c r="C46172" s="1433"/>
      <c r="E46172" s="1433"/>
      <c r="K46172" s="1433"/>
      <c r="L46172" s="1334"/>
    </row>
    <row r="46173" spans="1:12" ht="24" customHeight="1">
      <c r="A46173" s="1355"/>
      <c r="B46173" s="1355"/>
      <c r="C46173" s="1433"/>
      <c r="E46173" s="1433"/>
      <c r="K46173" s="1433"/>
      <c r="L46173" s="1334"/>
    </row>
    <row r="46174" spans="1:12" ht="24" customHeight="1">
      <c r="A46174" s="1355"/>
      <c r="B46174" s="1355"/>
      <c r="C46174" s="1433"/>
      <c r="E46174" s="1433"/>
      <c r="K46174" s="1433"/>
      <c r="L46174" s="1334"/>
    </row>
    <row r="46175" spans="1:12" ht="24" customHeight="1">
      <c r="A46175" s="1355"/>
      <c r="B46175" s="1355"/>
      <c r="C46175" s="1433"/>
      <c r="E46175" s="1433"/>
      <c r="K46175" s="1433"/>
      <c r="L46175" s="1334"/>
    </row>
    <row r="46176" spans="1:12" ht="24" customHeight="1">
      <c r="A46176" s="1355"/>
      <c r="B46176" s="1355"/>
      <c r="C46176" s="1433"/>
      <c r="E46176" s="1433"/>
      <c r="K46176" s="1433"/>
      <c r="L46176" s="1334"/>
    </row>
    <row r="46177" spans="1:12" ht="24" customHeight="1">
      <c r="A46177" s="1355"/>
      <c r="B46177" s="1355"/>
      <c r="C46177" s="1433"/>
      <c r="E46177" s="1433"/>
      <c r="K46177" s="1433"/>
      <c r="L46177" s="1334"/>
    </row>
    <row r="46178" spans="1:12" ht="24" customHeight="1">
      <c r="A46178" s="1355"/>
      <c r="B46178" s="1355"/>
      <c r="C46178" s="1433"/>
      <c r="E46178" s="1433"/>
      <c r="K46178" s="1433"/>
      <c r="L46178" s="1334"/>
    </row>
    <row r="46179" spans="1:12" ht="24" customHeight="1">
      <c r="A46179" s="1355"/>
      <c r="B46179" s="1355"/>
      <c r="C46179" s="1433"/>
      <c r="E46179" s="1433"/>
      <c r="K46179" s="1433"/>
      <c r="L46179" s="1334"/>
    </row>
    <row r="46180" spans="1:12" ht="24" customHeight="1">
      <c r="A46180" s="1355"/>
      <c r="B46180" s="1355"/>
      <c r="C46180" s="1433"/>
      <c r="E46180" s="1433"/>
      <c r="K46180" s="1433"/>
      <c r="L46180" s="1334"/>
    </row>
    <row r="46181" spans="1:12" ht="24" customHeight="1">
      <c r="A46181" s="1355"/>
      <c r="B46181" s="1355"/>
      <c r="C46181" s="1433"/>
      <c r="E46181" s="1433"/>
      <c r="K46181" s="1433"/>
      <c r="L46181" s="1334"/>
    </row>
    <row r="46182" spans="1:12" ht="24" customHeight="1">
      <c r="A46182" s="1355"/>
      <c r="B46182" s="1355"/>
      <c r="C46182" s="1433"/>
      <c r="E46182" s="1433"/>
      <c r="K46182" s="1433"/>
      <c r="L46182" s="1334"/>
    </row>
    <row r="46183" spans="1:12" ht="24" customHeight="1">
      <c r="A46183" s="1355"/>
      <c r="B46183" s="1355"/>
      <c r="C46183" s="1433"/>
      <c r="E46183" s="1433"/>
      <c r="K46183" s="1433"/>
      <c r="L46183" s="1334"/>
    </row>
    <row r="46184" spans="1:12" ht="24" customHeight="1">
      <c r="A46184" s="1355"/>
      <c r="B46184" s="1355"/>
      <c r="C46184" s="1433"/>
      <c r="E46184" s="1433"/>
      <c r="K46184" s="1433"/>
      <c r="L46184" s="1334"/>
    </row>
    <row r="46185" spans="1:12" ht="24" customHeight="1">
      <c r="A46185" s="1355"/>
      <c r="B46185" s="1355"/>
      <c r="C46185" s="1433"/>
      <c r="E46185" s="1433"/>
      <c r="K46185" s="1433"/>
      <c r="L46185" s="1334"/>
    </row>
    <row r="46186" spans="1:12" ht="24" customHeight="1">
      <c r="A46186" s="1355"/>
      <c r="B46186" s="1355"/>
      <c r="C46186" s="1433"/>
      <c r="E46186" s="1433"/>
      <c r="K46186" s="1433"/>
      <c r="L46186" s="1334"/>
    </row>
    <row r="46187" spans="1:12" ht="24" customHeight="1">
      <c r="A46187" s="1355"/>
      <c r="B46187" s="1355"/>
      <c r="C46187" s="1433"/>
      <c r="E46187" s="1433"/>
      <c r="K46187" s="1433"/>
      <c r="L46187" s="1334"/>
    </row>
    <row r="46188" spans="1:12" ht="24" customHeight="1">
      <c r="A46188" s="1355"/>
      <c r="B46188" s="1355"/>
      <c r="C46188" s="1433"/>
      <c r="E46188" s="1433"/>
      <c r="K46188" s="1433"/>
      <c r="L46188" s="1334"/>
    </row>
    <row r="46189" spans="1:12" ht="24" customHeight="1">
      <c r="A46189" s="1355"/>
      <c r="B46189" s="1355"/>
      <c r="C46189" s="1433"/>
      <c r="E46189" s="1433"/>
      <c r="K46189" s="1433"/>
      <c r="L46189" s="1334"/>
    </row>
    <row r="46190" spans="1:12" ht="24" customHeight="1">
      <c r="A46190" s="1355"/>
      <c r="B46190" s="1355"/>
      <c r="C46190" s="1433"/>
      <c r="E46190" s="1433"/>
      <c r="K46190" s="1433"/>
      <c r="L46190" s="1334"/>
    </row>
    <row r="46191" spans="1:12" ht="24" customHeight="1">
      <c r="A46191" s="1355"/>
      <c r="B46191" s="1355"/>
      <c r="C46191" s="1433"/>
      <c r="E46191" s="1433"/>
      <c r="K46191" s="1433"/>
      <c r="L46191" s="1334"/>
    </row>
    <row r="46192" spans="1:12" ht="24" customHeight="1">
      <c r="A46192" s="1355"/>
      <c r="B46192" s="1355"/>
      <c r="C46192" s="1433"/>
      <c r="E46192" s="1433"/>
      <c r="K46192" s="1433"/>
      <c r="L46192" s="1334"/>
    </row>
    <row r="46193" spans="1:12" ht="24" customHeight="1">
      <c r="A46193" s="1355"/>
      <c r="B46193" s="1355"/>
      <c r="C46193" s="1433"/>
      <c r="E46193" s="1433"/>
      <c r="K46193" s="1433"/>
      <c r="L46193" s="1334"/>
    </row>
    <row r="46194" spans="1:12" ht="24" customHeight="1">
      <c r="A46194" s="1355"/>
      <c r="B46194" s="1355"/>
      <c r="C46194" s="1433"/>
      <c r="E46194" s="1433"/>
      <c r="K46194" s="1433"/>
      <c r="L46194" s="1334"/>
    </row>
    <row r="46195" spans="1:12" ht="24" customHeight="1">
      <c r="A46195" s="1355"/>
      <c r="B46195" s="1355"/>
      <c r="C46195" s="1433"/>
      <c r="E46195" s="1433"/>
      <c r="K46195" s="1433"/>
      <c r="L46195" s="1334"/>
    </row>
    <row r="46196" spans="1:12" ht="24" customHeight="1">
      <c r="A46196" s="1355"/>
      <c r="B46196" s="1355"/>
      <c r="C46196" s="1433"/>
      <c r="E46196" s="1433"/>
      <c r="K46196" s="1433"/>
      <c r="L46196" s="1334"/>
    </row>
    <row r="46197" spans="1:12" ht="24" customHeight="1">
      <c r="A46197" s="1355"/>
      <c r="B46197" s="1355"/>
      <c r="C46197" s="1433"/>
      <c r="E46197" s="1433"/>
      <c r="K46197" s="1433"/>
      <c r="L46197" s="1334"/>
    </row>
    <row r="46198" spans="1:12" ht="24" customHeight="1">
      <c r="A46198" s="1355"/>
      <c r="B46198" s="1355"/>
      <c r="C46198" s="1433"/>
      <c r="E46198" s="1433"/>
      <c r="K46198" s="1433"/>
      <c r="L46198" s="1334"/>
    </row>
    <row r="46199" spans="1:12" ht="24" customHeight="1">
      <c r="A46199" s="1355"/>
      <c r="B46199" s="1355"/>
      <c r="C46199" s="1433"/>
      <c r="E46199" s="1433"/>
      <c r="K46199" s="1433"/>
      <c r="L46199" s="1334"/>
    </row>
    <row r="46200" spans="1:12" ht="24" customHeight="1">
      <c r="A46200" s="1355"/>
      <c r="B46200" s="1355"/>
      <c r="C46200" s="1433"/>
      <c r="E46200" s="1433"/>
      <c r="K46200" s="1433"/>
      <c r="L46200" s="1334"/>
    </row>
    <row r="46201" spans="1:12" ht="24" customHeight="1">
      <c r="A46201" s="1355"/>
      <c r="B46201" s="1355"/>
      <c r="C46201" s="1433"/>
      <c r="E46201" s="1433"/>
      <c r="K46201" s="1433"/>
      <c r="L46201" s="1334"/>
    </row>
    <row r="46202" spans="1:12" ht="24" customHeight="1">
      <c r="A46202" s="1355"/>
      <c r="B46202" s="1355"/>
      <c r="C46202" s="1433"/>
      <c r="E46202" s="1433"/>
      <c r="K46202" s="1433"/>
      <c r="L46202" s="1334"/>
    </row>
    <row r="46203" spans="1:12" ht="24" customHeight="1">
      <c r="A46203" s="1355"/>
      <c r="B46203" s="1355"/>
      <c r="C46203" s="1433"/>
      <c r="E46203" s="1433"/>
      <c r="K46203" s="1433"/>
      <c r="L46203" s="1334"/>
    </row>
    <row r="46204" spans="1:12" ht="24" customHeight="1">
      <c r="A46204" s="1355"/>
      <c r="B46204" s="1355"/>
      <c r="C46204" s="1433"/>
      <c r="E46204" s="1433"/>
      <c r="K46204" s="1433"/>
      <c r="L46204" s="1334"/>
    </row>
    <row r="46205" spans="1:12" ht="24" customHeight="1">
      <c r="A46205" s="1355"/>
      <c r="B46205" s="1355"/>
      <c r="C46205" s="1433"/>
      <c r="E46205" s="1433"/>
      <c r="K46205" s="1433"/>
      <c r="L46205" s="1334"/>
    </row>
    <row r="46206" spans="1:12" ht="24" customHeight="1">
      <c r="A46206" s="1355"/>
      <c r="B46206" s="1355"/>
      <c r="C46206" s="1433"/>
      <c r="E46206" s="1433"/>
      <c r="K46206" s="1433"/>
      <c r="L46206" s="1334"/>
    </row>
    <row r="46207" spans="1:12" ht="24" customHeight="1">
      <c r="A46207" s="1355"/>
      <c r="B46207" s="1355"/>
      <c r="C46207" s="1433"/>
      <c r="E46207" s="1433"/>
      <c r="K46207" s="1433"/>
      <c r="L46207" s="1334"/>
    </row>
    <row r="46208" spans="1:12" ht="24" customHeight="1">
      <c r="A46208" s="1355"/>
      <c r="B46208" s="1355"/>
      <c r="C46208" s="1433"/>
      <c r="E46208" s="1433"/>
      <c r="K46208" s="1433"/>
      <c r="L46208" s="1334"/>
    </row>
    <row r="46209" spans="1:12" ht="24" customHeight="1">
      <c r="A46209" s="1355"/>
      <c r="B46209" s="1355"/>
      <c r="C46209" s="1433"/>
      <c r="E46209" s="1433"/>
      <c r="K46209" s="1433"/>
      <c r="L46209" s="1334"/>
    </row>
    <row r="46210" spans="1:12" ht="24" customHeight="1">
      <c r="A46210" s="1355"/>
      <c r="B46210" s="1355"/>
      <c r="C46210" s="1433"/>
      <c r="E46210" s="1433"/>
      <c r="K46210" s="1433"/>
      <c r="L46210" s="1334"/>
    </row>
    <row r="46211" spans="1:12" ht="24" customHeight="1">
      <c r="A46211" s="1355"/>
      <c r="B46211" s="1355"/>
      <c r="C46211" s="1433"/>
      <c r="E46211" s="1433"/>
      <c r="K46211" s="1433"/>
      <c r="L46211" s="1334"/>
    </row>
    <row r="46212" spans="1:12" ht="24" customHeight="1">
      <c r="A46212" s="1355"/>
      <c r="B46212" s="1355"/>
      <c r="C46212" s="1433"/>
      <c r="E46212" s="1433"/>
      <c r="K46212" s="1433"/>
      <c r="L46212" s="1334"/>
    </row>
    <row r="46213" spans="1:12" ht="24" customHeight="1">
      <c r="A46213" s="1355"/>
      <c r="B46213" s="1355"/>
      <c r="C46213" s="1433"/>
      <c r="E46213" s="1433"/>
      <c r="K46213" s="1433"/>
      <c r="L46213" s="1334"/>
    </row>
    <row r="46214" spans="1:12" ht="24" customHeight="1">
      <c r="A46214" s="1355"/>
      <c r="B46214" s="1355"/>
      <c r="C46214" s="1433"/>
      <c r="E46214" s="1433"/>
      <c r="K46214" s="1433"/>
      <c r="L46214" s="1334"/>
    </row>
    <row r="46215" spans="1:12" ht="24" customHeight="1">
      <c r="A46215" s="1355"/>
      <c r="B46215" s="1355"/>
      <c r="C46215" s="1433"/>
      <c r="E46215" s="1433"/>
      <c r="K46215" s="1433"/>
      <c r="L46215" s="1334"/>
    </row>
    <row r="46216" spans="1:12" ht="24" customHeight="1">
      <c r="A46216" s="1355"/>
      <c r="B46216" s="1355"/>
      <c r="C46216" s="1433"/>
      <c r="E46216" s="1433"/>
      <c r="K46216" s="1433"/>
      <c r="L46216" s="1334"/>
    </row>
    <row r="46217" spans="1:12" ht="24" customHeight="1">
      <c r="A46217" s="1355"/>
      <c r="B46217" s="1355"/>
      <c r="C46217" s="1433"/>
      <c r="E46217" s="1433"/>
      <c r="K46217" s="1433"/>
      <c r="L46217" s="1334"/>
    </row>
    <row r="46218" spans="1:12" ht="24" customHeight="1">
      <c r="A46218" s="1355"/>
      <c r="B46218" s="1355"/>
      <c r="C46218" s="1433"/>
      <c r="E46218" s="1433"/>
      <c r="K46218" s="1433"/>
      <c r="L46218" s="1334"/>
    </row>
    <row r="46219" spans="1:12" ht="24" customHeight="1">
      <c r="A46219" s="1355"/>
      <c r="B46219" s="1355"/>
      <c r="C46219" s="1433"/>
      <c r="E46219" s="1433"/>
      <c r="K46219" s="1433"/>
      <c r="L46219" s="1334"/>
    </row>
    <row r="46220" spans="1:12" ht="24" customHeight="1">
      <c r="A46220" s="1355"/>
      <c r="B46220" s="1355"/>
      <c r="C46220" s="1433"/>
      <c r="E46220" s="1433"/>
      <c r="K46220" s="1433"/>
      <c r="L46220" s="1334"/>
    </row>
    <row r="46221" spans="1:12" ht="24" customHeight="1">
      <c r="A46221" s="1355"/>
      <c r="B46221" s="1355"/>
      <c r="C46221" s="1433"/>
      <c r="E46221" s="1433"/>
      <c r="K46221" s="1433"/>
      <c r="L46221" s="1334"/>
    </row>
    <row r="46222" spans="1:12" ht="24" customHeight="1">
      <c r="A46222" s="1355"/>
      <c r="B46222" s="1355"/>
      <c r="C46222" s="1433"/>
      <c r="E46222" s="1433"/>
      <c r="K46222" s="1433"/>
      <c r="L46222" s="1334"/>
    </row>
    <row r="46223" spans="1:12" ht="24" customHeight="1">
      <c r="A46223" s="1355"/>
      <c r="B46223" s="1355"/>
      <c r="C46223" s="1433"/>
      <c r="E46223" s="1433"/>
      <c r="K46223" s="1433"/>
      <c r="L46223" s="1334"/>
    </row>
    <row r="46224" spans="1:12" ht="24" customHeight="1">
      <c r="A46224" s="1355"/>
      <c r="B46224" s="1355"/>
      <c r="C46224" s="1433"/>
      <c r="E46224" s="1433"/>
      <c r="K46224" s="1433"/>
      <c r="L46224" s="1334"/>
    </row>
    <row r="46225" spans="1:12" ht="24" customHeight="1">
      <c r="A46225" s="1355"/>
      <c r="B46225" s="1355"/>
      <c r="C46225" s="1433"/>
      <c r="E46225" s="1433"/>
      <c r="K46225" s="1433"/>
      <c r="L46225" s="1334"/>
    </row>
    <row r="46226" spans="1:12" ht="24" customHeight="1">
      <c r="A46226" s="1355"/>
      <c r="B46226" s="1355"/>
      <c r="C46226" s="1433"/>
      <c r="E46226" s="1433"/>
      <c r="K46226" s="1433"/>
      <c r="L46226" s="1334"/>
    </row>
    <row r="46227" spans="1:12" ht="24" customHeight="1">
      <c r="A46227" s="1355"/>
      <c r="B46227" s="1355"/>
      <c r="C46227" s="1433"/>
      <c r="E46227" s="1433"/>
      <c r="K46227" s="1433"/>
      <c r="L46227" s="1334"/>
    </row>
    <row r="46228" spans="1:12" ht="24" customHeight="1">
      <c r="A46228" s="1355"/>
      <c r="B46228" s="1355"/>
      <c r="C46228" s="1433"/>
      <c r="E46228" s="1433"/>
      <c r="K46228" s="1433"/>
      <c r="L46228" s="1334"/>
    </row>
    <row r="46229" spans="1:12" ht="24" customHeight="1">
      <c r="A46229" s="1355"/>
      <c r="B46229" s="1355"/>
      <c r="C46229" s="1433"/>
      <c r="E46229" s="1433"/>
      <c r="K46229" s="1433"/>
      <c r="L46229" s="1334"/>
    </row>
    <row r="46230" spans="1:12" ht="24" customHeight="1">
      <c r="A46230" s="1355"/>
      <c r="B46230" s="1355"/>
      <c r="C46230" s="1433"/>
      <c r="E46230" s="1433"/>
      <c r="K46230" s="1433"/>
      <c r="L46230" s="1334"/>
    </row>
    <row r="46231" spans="1:12" ht="24" customHeight="1">
      <c r="A46231" s="1355"/>
      <c r="B46231" s="1355"/>
      <c r="C46231" s="1433"/>
      <c r="E46231" s="1433"/>
      <c r="K46231" s="1433"/>
      <c r="L46231" s="1334"/>
    </row>
    <row r="46232" spans="1:12" ht="24" customHeight="1">
      <c r="A46232" s="1355"/>
      <c r="B46232" s="1355"/>
      <c r="C46232" s="1433"/>
      <c r="E46232" s="1433"/>
      <c r="K46232" s="1433"/>
      <c r="L46232" s="1334"/>
    </row>
    <row r="46233" spans="1:12" ht="24" customHeight="1">
      <c r="A46233" s="1355"/>
      <c r="B46233" s="1355"/>
      <c r="C46233" s="1433"/>
      <c r="E46233" s="1433"/>
      <c r="K46233" s="1433"/>
      <c r="L46233" s="1334"/>
    </row>
    <row r="46234" spans="1:12" ht="24" customHeight="1">
      <c r="A46234" s="1355"/>
      <c r="B46234" s="1355"/>
      <c r="C46234" s="1433"/>
      <c r="E46234" s="1433"/>
      <c r="K46234" s="1433"/>
      <c r="L46234" s="1334"/>
    </row>
    <row r="46235" spans="1:12" ht="24" customHeight="1">
      <c r="A46235" s="1355"/>
      <c r="B46235" s="1355"/>
      <c r="C46235" s="1433"/>
      <c r="E46235" s="1433"/>
      <c r="K46235" s="1433"/>
      <c r="L46235" s="1334"/>
    </row>
    <row r="46236" spans="1:12" ht="24" customHeight="1">
      <c r="A46236" s="1355"/>
      <c r="B46236" s="1355"/>
      <c r="C46236" s="1433"/>
      <c r="E46236" s="1433"/>
      <c r="K46236" s="1433"/>
      <c r="L46236" s="1334"/>
    </row>
    <row r="46237" spans="1:12" ht="24" customHeight="1">
      <c r="A46237" s="1355"/>
      <c r="B46237" s="1355"/>
      <c r="C46237" s="1433"/>
      <c r="E46237" s="1433"/>
      <c r="K46237" s="1433"/>
      <c r="L46237" s="1334"/>
    </row>
    <row r="46238" spans="1:12" ht="24" customHeight="1">
      <c r="A46238" s="1355"/>
      <c r="B46238" s="1355"/>
      <c r="C46238" s="1433"/>
      <c r="E46238" s="1433"/>
      <c r="K46238" s="1433"/>
      <c r="L46238" s="1334"/>
    </row>
    <row r="46239" spans="1:12" ht="24" customHeight="1">
      <c r="A46239" s="1355"/>
      <c r="B46239" s="1355"/>
      <c r="C46239" s="1433"/>
      <c r="E46239" s="1433"/>
      <c r="K46239" s="1433"/>
      <c r="L46239" s="1334"/>
    </row>
    <row r="46240" spans="1:12" ht="24" customHeight="1">
      <c r="A46240" s="1355"/>
      <c r="B46240" s="1355"/>
      <c r="C46240" s="1433"/>
      <c r="E46240" s="1433"/>
      <c r="K46240" s="1433"/>
      <c r="L46240" s="1334"/>
    </row>
    <row r="46241" spans="1:12" ht="24" customHeight="1">
      <c r="A46241" s="1355"/>
      <c r="B46241" s="1355"/>
      <c r="C46241" s="1433"/>
      <c r="E46241" s="1433"/>
      <c r="K46241" s="1433"/>
      <c r="L46241" s="1334"/>
    </row>
    <row r="46242" spans="1:12" ht="24" customHeight="1">
      <c r="A46242" s="1355"/>
      <c r="B46242" s="1355"/>
      <c r="C46242" s="1433"/>
      <c r="E46242" s="1433"/>
      <c r="K46242" s="1433"/>
      <c r="L46242" s="1334"/>
    </row>
    <row r="46243" spans="1:12" ht="24" customHeight="1">
      <c r="A46243" s="1355"/>
      <c r="B46243" s="1355"/>
      <c r="C46243" s="1433"/>
      <c r="E46243" s="1433"/>
      <c r="K46243" s="1433"/>
      <c r="L46243" s="1334"/>
    </row>
    <row r="46244" spans="1:12" ht="24" customHeight="1">
      <c r="A46244" s="1355"/>
      <c r="B46244" s="1355"/>
      <c r="C46244" s="1433"/>
      <c r="E46244" s="1433"/>
      <c r="K46244" s="1433"/>
      <c r="L46244" s="1334"/>
    </row>
    <row r="46245" spans="1:12" ht="24" customHeight="1">
      <c r="A46245" s="1355"/>
      <c r="B46245" s="1355"/>
      <c r="C46245" s="1433"/>
      <c r="E46245" s="1433"/>
      <c r="K46245" s="1433"/>
      <c r="L46245" s="1334"/>
    </row>
    <row r="46246" spans="1:12" ht="24" customHeight="1">
      <c r="A46246" s="1355"/>
      <c r="B46246" s="1355"/>
      <c r="C46246" s="1433"/>
      <c r="E46246" s="1433"/>
      <c r="K46246" s="1433"/>
      <c r="L46246" s="1334"/>
    </row>
    <row r="46247" spans="1:12" ht="24" customHeight="1">
      <c r="A46247" s="1355"/>
      <c r="B46247" s="1355"/>
      <c r="C46247" s="1433"/>
      <c r="E46247" s="1433"/>
      <c r="K46247" s="1433"/>
      <c r="L46247" s="1334"/>
    </row>
    <row r="46248" spans="1:12" ht="24" customHeight="1">
      <c r="A46248" s="1355"/>
      <c r="B46248" s="1355"/>
      <c r="C46248" s="1433"/>
      <c r="E46248" s="1433"/>
      <c r="K46248" s="1433"/>
      <c r="L46248" s="1334"/>
    </row>
    <row r="46249" spans="1:12" ht="24" customHeight="1">
      <c r="A46249" s="1355"/>
      <c r="B46249" s="1355"/>
      <c r="C46249" s="1433"/>
      <c r="E46249" s="1433"/>
      <c r="K46249" s="1433"/>
      <c r="L46249" s="1334"/>
    </row>
    <row r="46250" spans="1:12" ht="24" customHeight="1">
      <c r="A46250" s="1355"/>
      <c r="B46250" s="1355"/>
      <c r="C46250" s="1433"/>
      <c r="E46250" s="1433"/>
      <c r="K46250" s="1433"/>
      <c r="L46250" s="1334"/>
    </row>
    <row r="46251" spans="1:12" ht="24" customHeight="1">
      <c r="A46251" s="1355"/>
      <c r="B46251" s="1355"/>
      <c r="C46251" s="1433"/>
      <c r="E46251" s="1433"/>
      <c r="K46251" s="1433"/>
      <c r="L46251" s="1334"/>
    </row>
    <row r="46252" spans="1:12" ht="24" customHeight="1">
      <c r="A46252" s="1355"/>
      <c r="B46252" s="1355"/>
      <c r="C46252" s="1433"/>
      <c r="E46252" s="1433"/>
      <c r="K46252" s="1433"/>
      <c r="L46252" s="1334"/>
    </row>
    <row r="46253" spans="1:12" ht="24" customHeight="1">
      <c r="A46253" s="1355"/>
      <c r="B46253" s="1355"/>
      <c r="C46253" s="1433"/>
      <c r="E46253" s="1433"/>
      <c r="K46253" s="1433"/>
      <c r="L46253" s="1334"/>
    </row>
    <row r="46254" spans="1:12" ht="24" customHeight="1">
      <c r="A46254" s="1355"/>
      <c r="B46254" s="1355"/>
      <c r="C46254" s="1433"/>
      <c r="E46254" s="1433"/>
      <c r="K46254" s="1433"/>
      <c r="L46254" s="1334"/>
    </row>
    <row r="46255" spans="1:12" ht="24" customHeight="1">
      <c r="A46255" s="1355"/>
      <c r="B46255" s="1355"/>
      <c r="C46255" s="1433"/>
      <c r="E46255" s="1433"/>
      <c r="K46255" s="1433"/>
      <c r="L46255" s="1334"/>
    </row>
    <row r="46256" spans="1:12" ht="24" customHeight="1">
      <c r="A46256" s="1355"/>
      <c r="B46256" s="1355"/>
      <c r="C46256" s="1433"/>
      <c r="E46256" s="1433"/>
      <c r="K46256" s="1433"/>
      <c r="L46256" s="1334"/>
    </row>
    <row r="46257" spans="1:12" ht="24" customHeight="1">
      <c r="A46257" s="1355"/>
      <c r="B46257" s="1355"/>
      <c r="C46257" s="1433"/>
      <c r="E46257" s="1433"/>
      <c r="K46257" s="1433"/>
      <c r="L46257" s="1334"/>
    </row>
    <row r="46258" spans="1:12" ht="24" customHeight="1">
      <c r="A46258" s="1355"/>
      <c r="B46258" s="1355"/>
      <c r="C46258" s="1433"/>
      <c r="E46258" s="1433"/>
      <c r="K46258" s="1433"/>
      <c r="L46258" s="1334"/>
    </row>
    <row r="46259" spans="1:12" ht="24" customHeight="1">
      <c r="A46259" s="1355"/>
      <c r="B46259" s="1355"/>
      <c r="C46259" s="1433"/>
      <c r="E46259" s="1433"/>
      <c r="K46259" s="1433"/>
      <c r="L46259" s="1334"/>
    </row>
    <row r="46260" spans="1:12" ht="24" customHeight="1">
      <c r="A46260" s="1355"/>
      <c r="B46260" s="1355"/>
      <c r="C46260" s="1433"/>
      <c r="E46260" s="1433"/>
      <c r="K46260" s="1433"/>
      <c r="L46260" s="1334"/>
    </row>
    <row r="46261" spans="1:12" ht="24" customHeight="1">
      <c r="A46261" s="1355"/>
      <c r="B46261" s="1355"/>
      <c r="C46261" s="1433"/>
      <c r="E46261" s="1433"/>
      <c r="K46261" s="1433"/>
      <c r="L46261" s="1334"/>
    </row>
    <row r="46262" spans="1:12" ht="24" customHeight="1">
      <c r="A46262" s="1355"/>
      <c r="B46262" s="1355"/>
      <c r="C46262" s="1433"/>
      <c r="E46262" s="1433"/>
      <c r="K46262" s="1433"/>
      <c r="L46262" s="1334"/>
    </row>
    <row r="46263" spans="1:12" ht="24" customHeight="1">
      <c r="A46263" s="1355"/>
      <c r="B46263" s="1355"/>
      <c r="C46263" s="1433"/>
      <c r="E46263" s="1433"/>
      <c r="K46263" s="1433"/>
      <c r="L46263" s="1334"/>
    </row>
    <row r="46264" spans="1:12" ht="24" customHeight="1">
      <c r="A46264" s="1355"/>
      <c r="B46264" s="1355"/>
      <c r="C46264" s="1433"/>
      <c r="E46264" s="1433"/>
      <c r="K46264" s="1433"/>
      <c r="L46264" s="1334"/>
    </row>
    <row r="46265" spans="1:12" ht="24" customHeight="1">
      <c r="A46265" s="1355"/>
      <c r="B46265" s="1355"/>
      <c r="C46265" s="1433"/>
      <c r="E46265" s="1433"/>
      <c r="K46265" s="1433"/>
      <c r="L46265" s="1334"/>
    </row>
    <row r="46266" spans="1:12" ht="24" customHeight="1">
      <c r="A46266" s="1355"/>
      <c r="B46266" s="1355"/>
      <c r="C46266" s="1433"/>
      <c r="E46266" s="1433"/>
      <c r="K46266" s="1433"/>
      <c r="L46266" s="1334"/>
    </row>
    <row r="46267" spans="1:12" ht="24" customHeight="1">
      <c r="A46267" s="1355"/>
      <c r="B46267" s="1355"/>
      <c r="C46267" s="1433"/>
      <c r="E46267" s="1433"/>
      <c r="K46267" s="1433"/>
      <c r="L46267" s="1334"/>
    </row>
    <row r="46268" spans="1:12" ht="24" customHeight="1">
      <c r="A46268" s="1355"/>
      <c r="B46268" s="1355"/>
      <c r="C46268" s="1433"/>
      <c r="E46268" s="1433"/>
      <c r="K46268" s="1433"/>
      <c r="L46268" s="1334"/>
    </row>
    <row r="46269" spans="1:12" ht="24" customHeight="1">
      <c r="A46269" s="1355"/>
      <c r="B46269" s="1355"/>
      <c r="C46269" s="1433"/>
      <c r="E46269" s="1433"/>
      <c r="K46269" s="1433"/>
      <c r="L46269" s="1334"/>
    </row>
    <row r="46270" spans="1:12" ht="24" customHeight="1">
      <c r="A46270" s="1355"/>
      <c r="B46270" s="1355"/>
      <c r="C46270" s="1433"/>
      <c r="E46270" s="1433"/>
      <c r="K46270" s="1433"/>
      <c r="L46270" s="1334"/>
    </row>
    <row r="46271" spans="1:12" ht="24" customHeight="1">
      <c r="A46271" s="1355"/>
      <c r="B46271" s="1355"/>
      <c r="C46271" s="1433"/>
      <c r="E46271" s="1433"/>
      <c r="K46271" s="1433"/>
      <c r="L46271" s="1334"/>
    </row>
    <row r="46272" spans="1:12" ht="24" customHeight="1">
      <c r="A46272" s="1355"/>
      <c r="B46272" s="1355"/>
      <c r="C46272" s="1433"/>
      <c r="E46272" s="1433"/>
      <c r="K46272" s="1433"/>
      <c r="L46272" s="1334"/>
    </row>
    <row r="46273" spans="1:12" ht="24" customHeight="1">
      <c r="A46273" s="1355"/>
      <c r="B46273" s="1355"/>
      <c r="C46273" s="1433"/>
      <c r="E46273" s="1433"/>
      <c r="K46273" s="1433"/>
      <c r="L46273" s="1334"/>
    </row>
    <row r="46274" spans="1:12" ht="24" customHeight="1">
      <c r="A46274" s="1355"/>
      <c r="B46274" s="1355"/>
      <c r="C46274" s="1433"/>
      <c r="E46274" s="1433"/>
      <c r="K46274" s="1433"/>
      <c r="L46274" s="1334"/>
    </row>
    <row r="46275" spans="1:12" ht="24" customHeight="1">
      <c r="A46275" s="1355"/>
      <c r="B46275" s="1355"/>
      <c r="C46275" s="1433"/>
      <c r="E46275" s="1433"/>
      <c r="K46275" s="1433"/>
      <c r="L46275" s="1334"/>
    </row>
    <row r="46276" spans="1:12" ht="24" customHeight="1">
      <c r="A46276" s="1355"/>
      <c r="B46276" s="1355"/>
      <c r="C46276" s="1433"/>
      <c r="E46276" s="1433"/>
      <c r="K46276" s="1433"/>
      <c r="L46276" s="1334"/>
    </row>
    <row r="46277" spans="1:12" ht="24" customHeight="1">
      <c r="A46277" s="1355"/>
      <c r="B46277" s="1355"/>
      <c r="C46277" s="1433"/>
      <c r="E46277" s="1433"/>
      <c r="K46277" s="1433"/>
      <c r="L46277" s="1334"/>
    </row>
    <row r="46278" spans="1:12" ht="24" customHeight="1">
      <c r="A46278" s="1355"/>
      <c r="B46278" s="1355"/>
      <c r="C46278" s="1433"/>
      <c r="E46278" s="1433"/>
      <c r="K46278" s="1433"/>
      <c r="L46278" s="1334"/>
    </row>
    <row r="46279" spans="1:12" ht="24" customHeight="1">
      <c r="A46279" s="1355"/>
      <c r="B46279" s="1355"/>
      <c r="C46279" s="1433"/>
      <c r="E46279" s="1433"/>
      <c r="K46279" s="1433"/>
      <c r="L46279" s="1334"/>
    </row>
    <row r="46280" spans="1:12" ht="24" customHeight="1">
      <c r="A46280" s="1355"/>
      <c r="B46280" s="1355"/>
      <c r="C46280" s="1433"/>
      <c r="E46280" s="1433"/>
      <c r="K46280" s="1433"/>
      <c r="L46280" s="1334"/>
    </row>
    <row r="46281" spans="1:12" ht="24" customHeight="1">
      <c r="A46281" s="1355"/>
      <c r="B46281" s="1355"/>
      <c r="C46281" s="1433"/>
      <c r="E46281" s="1433"/>
      <c r="K46281" s="1433"/>
      <c r="L46281" s="1334"/>
    </row>
    <row r="46282" spans="1:12" ht="24" customHeight="1">
      <c r="A46282" s="1355"/>
      <c r="B46282" s="1355"/>
      <c r="C46282" s="1433"/>
      <c r="E46282" s="1433"/>
      <c r="K46282" s="1433"/>
      <c r="L46282" s="1334"/>
    </row>
    <row r="46283" spans="1:12" ht="24" customHeight="1">
      <c r="A46283" s="1355"/>
      <c r="B46283" s="1355"/>
      <c r="C46283" s="1433"/>
      <c r="E46283" s="1433"/>
      <c r="K46283" s="1433"/>
      <c r="L46283" s="1334"/>
    </row>
    <row r="46284" spans="1:12" ht="24" customHeight="1">
      <c r="A46284" s="1355"/>
      <c r="B46284" s="1355"/>
      <c r="C46284" s="1433"/>
      <c r="E46284" s="1433"/>
      <c r="K46284" s="1433"/>
      <c r="L46284" s="1334"/>
    </row>
    <row r="46285" spans="1:12" ht="24" customHeight="1">
      <c r="A46285" s="1355"/>
      <c r="B46285" s="1355"/>
      <c r="C46285" s="1433"/>
      <c r="E46285" s="1433"/>
      <c r="K46285" s="1433"/>
      <c r="L46285" s="1334"/>
    </row>
    <row r="46286" spans="1:12" ht="24" customHeight="1">
      <c r="A46286" s="1355"/>
      <c r="B46286" s="1355"/>
      <c r="C46286" s="1433"/>
      <c r="E46286" s="1433"/>
      <c r="K46286" s="1433"/>
      <c r="L46286" s="1334"/>
    </row>
    <row r="46287" spans="1:12" ht="24" customHeight="1">
      <c r="A46287" s="1355"/>
      <c r="B46287" s="1355"/>
      <c r="C46287" s="1433"/>
      <c r="E46287" s="1433"/>
      <c r="K46287" s="1433"/>
      <c r="L46287" s="1334"/>
    </row>
    <row r="46288" spans="1:12" ht="24" customHeight="1">
      <c r="A46288" s="1355"/>
      <c r="B46288" s="1355"/>
      <c r="C46288" s="1433"/>
      <c r="E46288" s="1433"/>
      <c r="K46288" s="1433"/>
      <c r="L46288" s="1334"/>
    </row>
    <row r="46289" spans="1:12" ht="24" customHeight="1">
      <c r="A46289" s="1355"/>
      <c r="B46289" s="1355"/>
      <c r="C46289" s="1433"/>
      <c r="E46289" s="1433"/>
      <c r="K46289" s="1433"/>
      <c r="L46289" s="1334"/>
    </row>
    <row r="46290" spans="1:12" ht="24" customHeight="1">
      <c r="A46290" s="1355"/>
      <c r="B46290" s="1355"/>
      <c r="C46290" s="1433"/>
      <c r="E46290" s="1433"/>
      <c r="K46290" s="1433"/>
      <c r="L46290" s="1334"/>
    </row>
    <row r="46291" spans="1:12" ht="24" customHeight="1">
      <c r="A46291" s="1355"/>
      <c r="B46291" s="1355"/>
      <c r="C46291" s="1433"/>
      <c r="E46291" s="1433"/>
      <c r="K46291" s="1433"/>
      <c r="L46291" s="1334"/>
    </row>
    <row r="46292" spans="1:12" ht="24" customHeight="1">
      <c r="A46292" s="1355"/>
      <c r="B46292" s="1355"/>
      <c r="C46292" s="1433"/>
      <c r="E46292" s="1433"/>
      <c r="K46292" s="1433"/>
      <c r="L46292" s="1334"/>
    </row>
    <row r="46293" spans="1:12" ht="24" customHeight="1">
      <c r="A46293" s="1355"/>
      <c r="B46293" s="1355"/>
      <c r="C46293" s="1433"/>
      <c r="E46293" s="1433"/>
      <c r="K46293" s="1433"/>
      <c r="L46293" s="1334"/>
    </row>
    <row r="46294" spans="1:12" ht="24" customHeight="1">
      <c r="A46294" s="1355"/>
      <c r="B46294" s="1355"/>
      <c r="C46294" s="1433"/>
      <c r="E46294" s="1433"/>
      <c r="K46294" s="1433"/>
      <c r="L46294" s="1334"/>
    </row>
    <row r="46295" spans="1:12" ht="24" customHeight="1">
      <c r="A46295" s="1355"/>
      <c r="B46295" s="1355"/>
      <c r="C46295" s="1433"/>
      <c r="E46295" s="1433"/>
      <c r="K46295" s="1433"/>
      <c r="L46295" s="1334"/>
    </row>
    <row r="46296" spans="1:12" ht="24" customHeight="1">
      <c r="A46296" s="1355"/>
      <c r="B46296" s="1355"/>
      <c r="C46296" s="1433"/>
      <c r="E46296" s="1433"/>
      <c r="K46296" s="1433"/>
      <c r="L46296" s="1334"/>
    </row>
    <row r="46297" spans="1:12" ht="24" customHeight="1">
      <c r="A46297" s="1355"/>
      <c r="B46297" s="1355"/>
      <c r="C46297" s="1433"/>
      <c r="E46297" s="1433"/>
      <c r="K46297" s="1433"/>
      <c r="L46297" s="1334"/>
    </row>
    <row r="46298" spans="1:12" ht="24" customHeight="1">
      <c r="A46298" s="1355"/>
      <c r="B46298" s="1355"/>
      <c r="C46298" s="1433"/>
      <c r="E46298" s="1433"/>
      <c r="K46298" s="1433"/>
      <c r="L46298" s="1334"/>
    </row>
    <row r="46299" spans="1:12" ht="24" customHeight="1">
      <c r="A46299" s="1355"/>
      <c r="B46299" s="1355"/>
      <c r="C46299" s="1433"/>
      <c r="E46299" s="1433"/>
      <c r="K46299" s="1433"/>
      <c r="L46299" s="1334"/>
    </row>
    <row r="46300" spans="1:12" ht="24" customHeight="1">
      <c r="A46300" s="1355"/>
      <c r="B46300" s="1355"/>
      <c r="C46300" s="1433"/>
      <c r="E46300" s="1433"/>
      <c r="K46300" s="1433"/>
      <c r="L46300" s="1334"/>
    </row>
    <row r="46301" spans="1:12" ht="24" customHeight="1">
      <c r="A46301" s="1355"/>
      <c r="B46301" s="1355"/>
      <c r="C46301" s="1433"/>
      <c r="E46301" s="1433"/>
      <c r="K46301" s="1433"/>
      <c r="L46301" s="1334"/>
    </row>
    <row r="46302" spans="1:12" ht="24" customHeight="1">
      <c r="A46302" s="1355"/>
      <c r="B46302" s="1355"/>
      <c r="C46302" s="1433"/>
      <c r="E46302" s="1433"/>
      <c r="K46302" s="1433"/>
      <c r="L46302" s="1334"/>
    </row>
    <row r="46303" spans="1:12" ht="24" customHeight="1">
      <c r="A46303" s="1355"/>
      <c r="B46303" s="1355"/>
      <c r="C46303" s="1433"/>
      <c r="E46303" s="1433"/>
      <c r="K46303" s="1433"/>
      <c r="L46303" s="1334"/>
    </row>
    <row r="46304" spans="1:12" ht="24" customHeight="1">
      <c r="A46304" s="1355"/>
      <c r="B46304" s="1355"/>
      <c r="C46304" s="1433"/>
      <c r="E46304" s="1433"/>
      <c r="K46304" s="1433"/>
      <c r="L46304" s="1334"/>
    </row>
    <row r="46305" spans="1:12" ht="24" customHeight="1">
      <c r="A46305" s="1355"/>
      <c r="B46305" s="1355"/>
      <c r="C46305" s="1433"/>
      <c r="E46305" s="1433"/>
      <c r="K46305" s="1433"/>
      <c r="L46305" s="1334"/>
    </row>
    <row r="46306" spans="1:12" ht="24" customHeight="1">
      <c r="A46306" s="1355"/>
      <c r="B46306" s="1355"/>
      <c r="C46306" s="1433"/>
      <c r="E46306" s="1433"/>
      <c r="K46306" s="1433"/>
      <c r="L46306" s="1334"/>
    </row>
    <row r="46307" spans="1:12" ht="24" customHeight="1">
      <c r="A46307" s="1355"/>
      <c r="B46307" s="1355"/>
      <c r="C46307" s="1433"/>
      <c r="E46307" s="1433"/>
      <c r="K46307" s="1433"/>
      <c r="L46307" s="1334"/>
    </row>
    <row r="46308" spans="1:12" ht="24" customHeight="1">
      <c r="A46308" s="1355"/>
      <c r="B46308" s="1355"/>
      <c r="C46308" s="1433"/>
      <c r="E46308" s="1433"/>
      <c r="K46308" s="1433"/>
      <c r="L46308" s="1334"/>
    </row>
    <row r="46309" spans="1:12" ht="24" customHeight="1">
      <c r="A46309" s="1355"/>
      <c r="B46309" s="1355"/>
      <c r="C46309" s="1433"/>
      <c r="E46309" s="1433"/>
      <c r="K46309" s="1433"/>
      <c r="L46309" s="1334"/>
    </row>
    <row r="46310" spans="1:12" ht="24" customHeight="1">
      <c r="A46310" s="1355"/>
      <c r="B46310" s="1355"/>
      <c r="C46310" s="1433"/>
      <c r="E46310" s="1433"/>
      <c r="K46310" s="1433"/>
      <c r="L46310" s="1334"/>
    </row>
    <row r="46311" spans="1:12" ht="24" customHeight="1">
      <c r="A46311" s="1355"/>
      <c r="B46311" s="1355"/>
      <c r="C46311" s="1433"/>
      <c r="E46311" s="1433"/>
      <c r="K46311" s="1433"/>
      <c r="L46311" s="1334"/>
    </row>
    <row r="46312" spans="1:12" ht="24" customHeight="1">
      <c r="A46312" s="1355"/>
      <c r="B46312" s="1355"/>
      <c r="C46312" s="1433"/>
      <c r="E46312" s="1433"/>
      <c r="K46312" s="1433"/>
      <c r="L46312" s="1334"/>
    </row>
    <row r="46313" spans="1:12" ht="24" customHeight="1">
      <c r="A46313" s="1355"/>
      <c r="B46313" s="1355"/>
      <c r="C46313" s="1433"/>
      <c r="E46313" s="1433"/>
      <c r="K46313" s="1433"/>
      <c r="L46313" s="1334"/>
    </row>
    <row r="46314" spans="1:12" ht="24" customHeight="1">
      <c r="A46314" s="1355"/>
      <c r="B46314" s="1355"/>
      <c r="C46314" s="1433"/>
      <c r="E46314" s="1433"/>
      <c r="K46314" s="1433"/>
      <c r="L46314" s="1334"/>
    </row>
    <row r="46315" spans="1:12" ht="24" customHeight="1">
      <c r="A46315" s="1355"/>
      <c r="B46315" s="1355"/>
      <c r="C46315" s="1433"/>
      <c r="E46315" s="1433"/>
      <c r="K46315" s="1433"/>
      <c r="L46315" s="1334"/>
    </row>
    <row r="46316" spans="1:12" ht="24" customHeight="1">
      <c r="A46316" s="1355"/>
      <c r="B46316" s="1355"/>
      <c r="C46316" s="1433"/>
      <c r="E46316" s="1433"/>
      <c r="K46316" s="1433"/>
      <c r="L46316" s="1334"/>
    </row>
    <row r="46317" spans="1:12" ht="24" customHeight="1">
      <c r="A46317" s="1355"/>
      <c r="B46317" s="1355"/>
      <c r="C46317" s="1433"/>
      <c r="E46317" s="1433"/>
      <c r="K46317" s="1433"/>
      <c r="L46317" s="1334"/>
    </row>
    <row r="46318" spans="1:12" ht="24" customHeight="1">
      <c r="A46318" s="1355"/>
      <c r="B46318" s="1355"/>
      <c r="C46318" s="1433"/>
      <c r="E46318" s="1433"/>
      <c r="K46318" s="1433"/>
      <c r="L46318" s="1334"/>
    </row>
    <row r="46319" spans="1:12" ht="24" customHeight="1">
      <c r="A46319" s="1355"/>
      <c r="B46319" s="1355"/>
      <c r="C46319" s="1433"/>
      <c r="E46319" s="1433"/>
      <c r="K46319" s="1433"/>
      <c r="L46319" s="1334"/>
    </row>
    <row r="46320" spans="1:12" ht="24" customHeight="1">
      <c r="A46320" s="1355"/>
      <c r="B46320" s="1355"/>
      <c r="C46320" s="1433"/>
      <c r="E46320" s="1433"/>
      <c r="K46320" s="1433"/>
      <c r="L46320" s="1334"/>
    </row>
    <row r="46321" spans="1:12" ht="24" customHeight="1">
      <c r="A46321" s="1355"/>
      <c r="B46321" s="1355"/>
      <c r="C46321" s="1433"/>
      <c r="E46321" s="1433"/>
      <c r="K46321" s="1433"/>
      <c r="L46321" s="1334"/>
    </row>
    <row r="46322" spans="1:12" ht="24" customHeight="1">
      <c r="A46322" s="1355"/>
      <c r="B46322" s="1355"/>
      <c r="C46322" s="1433"/>
      <c r="E46322" s="1433"/>
      <c r="K46322" s="1433"/>
      <c r="L46322" s="1334"/>
    </row>
    <row r="46323" spans="1:12" ht="24" customHeight="1">
      <c r="A46323" s="1355"/>
      <c r="B46323" s="1355"/>
      <c r="C46323" s="1433"/>
      <c r="E46323" s="1433"/>
      <c r="K46323" s="1433"/>
      <c r="L46323" s="1334"/>
    </row>
    <row r="46324" spans="1:12" ht="24" customHeight="1">
      <c r="A46324" s="1355"/>
      <c r="B46324" s="1355"/>
      <c r="C46324" s="1433"/>
      <c r="E46324" s="1433"/>
      <c r="K46324" s="1433"/>
      <c r="L46324" s="1334"/>
    </row>
    <row r="46325" spans="1:12" ht="24" customHeight="1">
      <c r="A46325" s="1355"/>
      <c r="B46325" s="1355"/>
      <c r="C46325" s="1433"/>
      <c r="E46325" s="1433"/>
      <c r="K46325" s="1433"/>
      <c r="L46325" s="1334"/>
    </row>
    <row r="46326" spans="1:12" ht="24" customHeight="1">
      <c r="A46326" s="1355"/>
      <c r="B46326" s="1355"/>
      <c r="C46326" s="1433"/>
      <c r="E46326" s="1433"/>
      <c r="K46326" s="1433"/>
      <c r="L46326" s="1334"/>
    </row>
    <row r="46327" spans="1:12" ht="24" customHeight="1">
      <c r="A46327" s="1355"/>
      <c r="B46327" s="1355"/>
      <c r="C46327" s="1433"/>
      <c r="E46327" s="1433"/>
      <c r="K46327" s="1433"/>
      <c r="L46327" s="1334"/>
    </row>
    <row r="46328" spans="1:12" ht="24" customHeight="1">
      <c r="A46328" s="1355"/>
      <c r="B46328" s="1355"/>
      <c r="C46328" s="1433"/>
      <c r="E46328" s="1433"/>
      <c r="K46328" s="1433"/>
      <c r="L46328" s="1334"/>
    </row>
    <row r="46329" spans="1:12" ht="24" customHeight="1">
      <c r="A46329" s="1355"/>
      <c r="B46329" s="1355"/>
      <c r="C46329" s="1433"/>
      <c r="E46329" s="1433"/>
      <c r="K46329" s="1433"/>
      <c r="L46329" s="1334"/>
    </row>
    <row r="46330" spans="1:12" ht="24" customHeight="1">
      <c r="A46330" s="1355"/>
      <c r="B46330" s="1355"/>
      <c r="C46330" s="1433"/>
      <c r="E46330" s="1433"/>
      <c r="K46330" s="1433"/>
      <c r="L46330" s="1334"/>
    </row>
    <row r="46331" spans="1:12" ht="24" customHeight="1">
      <c r="A46331" s="1355"/>
      <c r="B46331" s="1355"/>
      <c r="C46331" s="1433"/>
      <c r="E46331" s="1433"/>
      <c r="K46331" s="1433"/>
      <c r="L46331" s="1334"/>
    </row>
    <row r="46332" spans="1:12" ht="24" customHeight="1">
      <c r="A46332" s="1355"/>
      <c r="B46332" s="1355"/>
      <c r="C46332" s="1433"/>
      <c r="E46332" s="1433"/>
      <c r="K46332" s="1433"/>
      <c r="L46332" s="1334"/>
    </row>
    <row r="46333" spans="1:12" ht="24" customHeight="1">
      <c r="A46333" s="1355"/>
      <c r="B46333" s="1355"/>
      <c r="C46333" s="1433"/>
      <c r="E46333" s="1433"/>
      <c r="K46333" s="1433"/>
      <c r="L46333" s="1334"/>
    </row>
    <row r="46334" spans="1:12" ht="24" customHeight="1">
      <c r="A46334" s="1355"/>
      <c r="B46334" s="1355"/>
      <c r="C46334" s="1433"/>
      <c r="E46334" s="1433"/>
      <c r="K46334" s="1433"/>
      <c r="L46334" s="1334"/>
    </row>
    <row r="46335" spans="1:12" ht="24" customHeight="1">
      <c r="A46335" s="1355"/>
      <c r="B46335" s="1355"/>
      <c r="C46335" s="1433"/>
      <c r="E46335" s="1433"/>
      <c r="K46335" s="1433"/>
      <c r="L46335" s="1334"/>
    </row>
    <row r="46336" spans="1:12" ht="24" customHeight="1">
      <c r="A46336" s="1355"/>
      <c r="B46336" s="1355"/>
      <c r="C46336" s="1433"/>
      <c r="E46336" s="1433"/>
      <c r="K46336" s="1433"/>
      <c r="L46336" s="1334"/>
    </row>
    <row r="46337" spans="1:12" ht="24" customHeight="1">
      <c r="A46337" s="1355"/>
      <c r="B46337" s="1355"/>
      <c r="C46337" s="1433"/>
      <c r="E46337" s="1433"/>
      <c r="K46337" s="1433"/>
      <c r="L46337" s="1334"/>
    </row>
    <row r="46338" spans="1:12" ht="24" customHeight="1">
      <c r="A46338" s="1355"/>
      <c r="B46338" s="1355"/>
      <c r="C46338" s="1433"/>
      <c r="E46338" s="1433"/>
      <c r="K46338" s="1433"/>
      <c r="L46338" s="1334"/>
    </row>
    <row r="46339" spans="1:12" ht="24" customHeight="1">
      <c r="A46339" s="1355"/>
      <c r="B46339" s="1355"/>
      <c r="C46339" s="1433"/>
      <c r="E46339" s="1433"/>
      <c r="K46339" s="1433"/>
      <c r="L46339" s="1334"/>
    </row>
    <row r="46340" spans="1:12" ht="24" customHeight="1">
      <c r="A46340" s="1355"/>
      <c r="B46340" s="1355"/>
      <c r="C46340" s="1433"/>
      <c r="E46340" s="1433"/>
      <c r="K46340" s="1433"/>
      <c r="L46340" s="1334"/>
    </row>
    <row r="46341" spans="1:12" ht="24" customHeight="1">
      <c r="A46341" s="1355"/>
      <c r="B46341" s="1355"/>
      <c r="C46341" s="1433"/>
      <c r="E46341" s="1433"/>
      <c r="K46341" s="1433"/>
      <c r="L46341" s="1334"/>
    </row>
    <row r="46342" spans="1:12" ht="24" customHeight="1">
      <c r="A46342" s="1355"/>
      <c r="B46342" s="1355"/>
      <c r="C46342" s="1433"/>
      <c r="E46342" s="1433"/>
      <c r="K46342" s="1433"/>
      <c r="L46342" s="1334"/>
    </row>
    <row r="46343" spans="1:12" ht="24" customHeight="1">
      <c r="A46343" s="1355"/>
      <c r="B46343" s="1355"/>
      <c r="C46343" s="1433"/>
      <c r="E46343" s="1433"/>
      <c r="K46343" s="1433"/>
      <c r="L46343" s="1334"/>
    </row>
    <row r="46344" spans="1:12" ht="24" customHeight="1">
      <c r="A46344" s="1355"/>
      <c r="B46344" s="1355"/>
      <c r="C46344" s="1433"/>
      <c r="E46344" s="1433"/>
      <c r="K46344" s="1433"/>
      <c r="L46344" s="1334"/>
    </row>
    <row r="46345" spans="1:12" ht="24" customHeight="1">
      <c r="A46345" s="1355"/>
      <c r="B46345" s="1355"/>
      <c r="C46345" s="1433"/>
      <c r="E46345" s="1433"/>
      <c r="K46345" s="1433"/>
      <c r="L46345" s="1334"/>
    </row>
    <row r="46346" spans="1:12" ht="24" customHeight="1">
      <c r="A46346" s="1355"/>
      <c r="B46346" s="1355"/>
      <c r="C46346" s="1433"/>
      <c r="E46346" s="1433"/>
      <c r="K46346" s="1433"/>
      <c r="L46346" s="1334"/>
    </row>
    <row r="46347" spans="1:12" ht="24" customHeight="1">
      <c r="A46347" s="1355"/>
      <c r="B46347" s="1355"/>
      <c r="C46347" s="1433"/>
      <c r="E46347" s="1433"/>
      <c r="K46347" s="1433"/>
      <c r="L46347" s="1334"/>
    </row>
    <row r="46348" spans="1:12" ht="24" customHeight="1">
      <c r="A46348" s="1355"/>
      <c r="B46348" s="1355"/>
      <c r="C46348" s="1433"/>
      <c r="E46348" s="1433"/>
      <c r="K46348" s="1433"/>
      <c r="L46348" s="1334"/>
    </row>
    <row r="46349" spans="1:12" ht="24" customHeight="1">
      <c r="A46349" s="1355"/>
      <c r="B46349" s="1355"/>
      <c r="C46349" s="1433"/>
      <c r="E46349" s="1433"/>
      <c r="K46349" s="1433"/>
      <c r="L46349" s="1334"/>
    </row>
    <row r="46350" spans="1:12" ht="24" customHeight="1">
      <c r="A46350" s="1355"/>
      <c r="B46350" s="1355"/>
      <c r="C46350" s="1433"/>
      <c r="E46350" s="1433"/>
      <c r="K46350" s="1433"/>
      <c r="L46350" s="1334"/>
    </row>
    <row r="46351" spans="1:12" ht="24" customHeight="1">
      <c r="A46351" s="1355"/>
      <c r="B46351" s="1355"/>
      <c r="C46351" s="1433"/>
      <c r="E46351" s="1433"/>
      <c r="K46351" s="1433"/>
      <c r="L46351" s="1334"/>
    </row>
    <row r="46352" spans="1:12" ht="24" customHeight="1">
      <c r="A46352" s="1355"/>
      <c r="B46352" s="1355"/>
      <c r="C46352" s="1433"/>
      <c r="E46352" s="1433"/>
      <c r="K46352" s="1433"/>
      <c r="L46352" s="1334"/>
    </row>
    <row r="46353" spans="1:12" ht="24" customHeight="1">
      <c r="A46353" s="1355"/>
      <c r="B46353" s="1355"/>
      <c r="C46353" s="1433"/>
      <c r="E46353" s="1433"/>
      <c r="K46353" s="1433"/>
      <c r="L46353" s="1334"/>
    </row>
    <row r="46354" spans="1:12" ht="24" customHeight="1">
      <c r="A46354" s="1355"/>
      <c r="B46354" s="1355"/>
      <c r="C46354" s="1433"/>
      <c r="E46354" s="1433"/>
      <c r="K46354" s="1433"/>
      <c r="L46354" s="1334"/>
    </row>
    <row r="46355" spans="1:12" ht="24" customHeight="1">
      <c r="A46355" s="1355"/>
      <c r="B46355" s="1355"/>
      <c r="C46355" s="1433"/>
      <c r="E46355" s="1433"/>
      <c r="K46355" s="1433"/>
      <c r="L46355" s="1334"/>
    </row>
    <row r="46356" spans="1:12" ht="24" customHeight="1">
      <c r="A46356" s="1355"/>
      <c r="B46356" s="1355"/>
      <c r="C46356" s="1433"/>
      <c r="E46356" s="1433"/>
      <c r="K46356" s="1433"/>
      <c r="L46356" s="1334"/>
    </row>
    <row r="46357" spans="1:12" ht="24" customHeight="1">
      <c r="A46357" s="1355"/>
      <c r="B46357" s="1355"/>
      <c r="C46357" s="1433"/>
      <c r="E46357" s="1433"/>
      <c r="K46357" s="1433"/>
      <c r="L46357" s="1334"/>
    </row>
    <row r="46358" spans="1:12" ht="24" customHeight="1">
      <c r="A46358" s="1355"/>
      <c r="B46358" s="1355"/>
      <c r="C46358" s="1433"/>
      <c r="E46358" s="1433"/>
      <c r="K46358" s="1433"/>
      <c r="L46358" s="1334"/>
    </row>
    <row r="46359" spans="1:12" ht="24" customHeight="1">
      <c r="A46359" s="1355"/>
      <c r="B46359" s="1355"/>
      <c r="C46359" s="1433"/>
      <c r="E46359" s="1433"/>
      <c r="K46359" s="1433"/>
      <c r="L46359" s="1334"/>
    </row>
    <row r="46360" spans="1:12" ht="24" customHeight="1">
      <c r="A46360" s="1355"/>
      <c r="B46360" s="1355"/>
      <c r="C46360" s="1433"/>
      <c r="E46360" s="1433"/>
      <c r="K46360" s="1433"/>
      <c r="L46360" s="1334"/>
    </row>
    <row r="46361" spans="1:12" ht="24" customHeight="1">
      <c r="A46361" s="1355"/>
      <c r="B46361" s="1355"/>
      <c r="C46361" s="1433"/>
      <c r="E46361" s="1433"/>
      <c r="K46361" s="1433"/>
      <c r="L46361" s="1334"/>
    </row>
    <row r="46362" spans="1:12" ht="24" customHeight="1">
      <c r="A46362" s="1355"/>
      <c r="B46362" s="1355"/>
      <c r="C46362" s="1433"/>
      <c r="E46362" s="1433"/>
      <c r="K46362" s="1433"/>
      <c r="L46362" s="1334"/>
    </row>
    <row r="46363" spans="1:12" ht="24" customHeight="1">
      <c r="A46363" s="1355"/>
      <c r="B46363" s="1355"/>
      <c r="C46363" s="1433"/>
      <c r="E46363" s="1433"/>
      <c r="K46363" s="1433"/>
      <c r="L46363" s="1334"/>
    </row>
    <row r="46364" spans="1:12" ht="24" customHeight="1">
      <c r="A46364" s="1355"/>
      <c r="B46364" s="1355"/>
      <c r="C46364" s="1433"/>
      <c r="E46364" s="1433"/>
      <c r="K46364" s="1433"/>
      <c r="L46364" s="1334"/>
    </row>
    <row r="46365" spans="1:12" ht="24" customHeight="1">
      <c r="A46365" s="1355"/>
      <c r="B46365" s="1355"/>
      <c r="C46365" s="1433"/>
      <c r="E46365" s="1433"/>
      <c r="K46365" s="1433"/>
      <c r="L46365" s="1334"/>
    </row>
    <row r="46366" spans="1:12" ht="24" customHeight="1">
      <c r="A46366" s="1355"/>
      <c r="B46366" s="1355"/>
      <c r="C46366" s="1433"/>
      <c r="E46366" s="1433"/>
      <c r="K46366" s="1433"/>
      <c r="L46366" s="1334"/>
    </row>
    <row r="46367" spans="1:12" ht="24" customHeight="1">
      <c r="A46367" s="1355"/>
      <c r="B46367" s="1355"/>
      <c r="C46367" s="1433"/>
      <c r="E46367" s="1433"/>
      <c r="K46367" s="1433"/>
      <c r="L46367" s="1334"/>
    </row>
    <row r="46368" spans="1:12" ht="24" customHeight="1">
      <c r="A46368" s="1355"/>
      <c r="B46368" s="1355"/>
      <c r="C46368" s="1433"/>
      <c r="E46368" s="1433"/>
      <c r="K46368" s="1433"/>
      <c r="L46368" s="1334"/>
    </row>
    <row r="46369" spans="1:12" ht="24" customHeight="1">
      <c r="A46369" s="1355"/>
      <c r="B46369" s="1355"/>
      <c r="C46369" s="1433"/>
      <c r="E46369" s="1433"/>
      <c r="K46369" s="1433"/>
      <c r="L46369" s="1334"/>
    </row>
    <row r="46370" spans="1:12" ht="24" customHeight="1">
      <c r="A46370" s="1355"/>
      <c r="B46370" s="1355"/>
      <c r="C46370" s="1433"/>
      <c r="E46370" s="1433"/>
      <c r="K46370" s="1433"/>
      <c r="L46370" s="1334"/>
    </row>
    <row r="46371" spans="1:12" ht="24" customHeight="1">
      <c r="A46371" s="1355"/>
      <c r="B46371" s="1355"/>
      <c r="C46371" s="1433"/>
      <c r="E46371" s="1433"/>
      <c r="K46371" s="1433"/>
      <c r="L46371" s="1334"/>
    </row>
    <row r="46372" spans="1:12" ht="24" customHeight="1">
      <c r="A46372" s="1355"/>
      <c r="B46372" s="1355"/>
      <c r="C46372" s="1433"/>
      <c r="E46372" s="1433"/>
      <c r="K46372" s="1433"/>
      <c r="L46372" s="1334"/>
    </row>
    <row r="46373" spans="1:12" ht="24" customHeight="1">
      <c r="A46373" s="1355"/>
      <c r="B46373" s="1355"/>
      <c r="C46373" s="1433"/>
      <c r="E46373" s="1433"/>
      <c r="K46373" s="1433"/>
      <c r="L46373" s="1334"/>
    </row>
    <row r="46374" spans="1:12" ht="24" customHeight="1">
      <c r="A46374" s="1355"/>
      <c r="B46374" s="1355"/>
      <c r="C46374" s="1433"/>
      <c r="E46374" s="1433"/>
      <c r="K46374" s="1433"/>
      <c r="L46374" s="1334"/>
    </row>
    <row r="46375" spans="1:12" ht="24" customHeight="1">
      <c r="A46375" s="1355"/>
      <c r="B46375" s="1355"/>
      <c r="C46375" s="1433"/>
      <c r="E46375" s="1433"/>
      <c r="K46375" s="1433"/>
      <c r="L46375" s="1334"/>
    </row>
    <row r="46376" spans="1:12" ht="24" customHeight="1">
      <c r="A46376" s="1355"/>
      <c r="B46376" s="1355"/>
      <c r="C46376" s="1433"/>
      <c r="E46376" s="1433"/>
      <c r="K46376" s="1433"/>
      <c r="L46376" s="1334"/>
    </row>
    <row r="46377" spans="1:12" ht="24" customHeight="1">
      <c r="A46377" s="1355"/>
      <c r="B46377" s="1355"/>
      <c r="C46377" s="1433"/>
      <c r="E46377" s="1433"/>
      <c r="K46377" s="1433"/>
      <c r="L46377" s="1334"/>
    </row>
    <row r="46378" spans="1:12" ht="24" customHeight="1">
      <c r="A46378" s="1355"/>
      <c r="B46378" s="1355"/>
      <c r="C46378" s="1433"/>
      <c r="E46378" s="1433"/>
      <c r="K46378" s="1433"/>
      <c r="L46378" s="1334"/>
    </row>
    <row r="46379" spans="1:12" ht="24" customHeight="1">
      <c r="A46379" s="1355"/>
      <c r="B46379" s="1355"/>
      <c r="C46379" s="1433"/>
      <c r="E46379" s="1433"/>
      <c r="K46379" s="1433"/>
      <c r="L46379" s="1334"/>
    </row>
    <row r="46380" spans="1:12" ht="24" customHeight="1">
      <c r="A46380" s="1355"/>
      <c r="B46380" s="1355"/>
      <c r="C46380" s="1433"/>
      <c r="E46380" s="1433"/>
      <c r="K46380" s="1433"/>
      <c r="L46380" s="1334"/>
    </row>
    <row r="46381" spans="1:12" ht="24" customHeight="1">
      <c r="A46381" s="1355"/>
      <c r="B46381" s="1355"/>
      <c r="C46381" s="1433"/>
      <c r="E46381" s="1433"/>
      <c r="K46381" s="1433"/>
      <c r="L46381" s="1334"/>
    </row>
    <row r="46382" spans="1:12" ht="24" customHeight="1">
      <c r="A46382" s="1355"/>
      <c r="B46382" s="1355"/>
      <c r="C46382" s="1433"/>
      <c r="E46382" s="1433"/>
      <c r="K46382" s="1433"/>
      <c r="L46382" s="1334"/>
    </row>
    <row r="46383" spans="1:12" ht="24" customHeight="1">
      <c r="A46383" s="1355"/>
      <c r="B46383" s="1355"/>
      <c r="C46383" s="1433"/>
      <c r="E46383" s="1433"/>
      <c r="K46383" s="1433"/>
      <c r="L46383" s="1334"/>
    </row>
    <row r="46384" spans="1:12" ht="24" customHeight="1">
      <c r="A46384" s="1355"/>
      <c r="B46384" s="1355"/>
      <c r="C46384" s="1433"/>
      <c r="E46384" s="1433"/>
      <c r="K46384" s="1433"/>
      <c r="L46384" s="1334"/>
    </row>
    <row r="46385" spans="1:12" ht="24" customHeight="1">
      <c r="A46385" s="1355"/>
      <c r="B46385" s="1355"/>
      <c r="C46385" s="1433"/>
      <c r="E46385" s="1433"/>
      <c r="K46385" s="1433"/>
      <c r="L46385" s="1334"/>
    </row>
    <row r="46386" spans="1:12" ht="24" customHeight="1">
      <c r="A46386" s="1355"/>
      <c r="B46386" s="1355"/>
      <c r="C46386" s="1433"/>
      <c r="E46386" s="1433"/>
      <c r="K46386" s="1433"/>
      <c r="L46386" s="1334"/>
    </row>
    <row r="46387" spans="1:12" ht="24" customHeight="1">
      <c r="A46387" s="1355"/>
      <c r="B46387" s="1355"/>
      <c r="C46387" s="1433"/>
      <c r="E46387" s="1433"/>
      <c r="K46387" s="1433"/>
      <c r="L46387" s="1334"/>
    </row>
    <row r="46388" spans="1:12" ht="24" customHeight="1">
      <c r="A46388" s="1355"/>
      <c r="B46388" s="1355"/>
      <c r="C46388" s="1433"/>
      <c r="E46388" s="1433"/>
      <c r="K46388" s="1433"/>
      <c r="L46388" s="1334"/>
    </row>
    <row r="46389" spans="1:12" ht="24" customHeight="1">
      <c r="A46389" s="1355"/>
      <c r="B46389" s="1355"/>
      <c r="C46389" s="1433"/>
      <c r="E46389" s="1433"/>
      <c r="K46389" s="1433"/>
      <c r="L46389" s="1334"/>
    </row>
    <row r="46390" spans="1:12" ht="24" customHeight="1">
      <c r="A46390" s="1355"/>
      <c r="B46390" s="1355"/>
      <c r="C46390" s="1433"/>
      <c r="E46390" s="1433"/>
      <c r="K46390" s="1433"/>
      <c r="L46390" s="1334"/>
    </row>
    <row r="46391" spans="1:12" ht="24" customHeight="1">
      <c r="A46391" s="1355"/>
      <c r="B46391" s="1355"/>
      <c r="C46391" s="1433"/>
      <c r="E46391" s="1433"/>
      <c r="K46391" s="1433"/>
      <c r="L46391" s="1334"/>
    </row>
    <row r="46392" spans="1:12" ht="24" customHeight="1">
      <c r="A46392" s="1355"/>
      <c r="B46392" s="1355"/>
      <c r="C46392" s="1433"/>
      <c r="E46392" s="1433"/>
      <c r="K46392" s="1433"/>
      <c r="L46392" s="1334"/>
    </row>
    <row r="46393" spans="1:12" ht="24" customHeight="1">
      <c r="A46393" s="1355"/>
      <c r="B46393" s="1355"/>
      <c r="C46393" s="1433"/>
      <c r="E46393" s="1433"/>
      <c r="K46393" s="1433"/>
      <c r="L46393" s="1334"/>
    </row>
    <row r="46394" spans="1:12" ht="24" customHeight="1">
      <c r="A46394" s="1355"/>
      <c r="B46394" s="1355"/>
      <c r="C46394" s="1433"/>
      <c r="E46394" s="1433"/>
      <c r="K46394" s="1433"/>
      <c r="L46394" s="1334"/>
    </row>
    <row r="46395" spans="1:12" ht="24" customHeight="1">
      <c r="A46395" s="1355"/>
      <c r="B46395" s="1355"/>
      <c r="C46395" s="1433"/>
      <c r="E46395" s="1433"/>
      <c r="K46395" s="1433"/>
      <c r="L46395" s="1334"/>
    </row>
    <row r="46396" spans="1:12" ht="24" customHeight="1">
      <c r="A46396" s="1355"/>
      <c r="B46396" s="1355"/>
      <c r="C46396" s="1433"/>
      <c r="E46396" s="1433"/>
      <c r="K46396" s="1433"/>
      <c r="L46396" s="1334"/>
    </row>
    <row r="46397" spans="1:12" ht="24" customHeight="1">
      <c r="A46397" s="1355"/>
      <c r="B46397" s="1355"/>
      <c r="C46397" s="1433"/>
      <c r="E46397" s="1433"/>
      <c r="K46397" s="1433"/>
      <c r="L46397" s="1334"/>
    </row>
    <row r="46398" spans="1:12" ht="24" customHeight="1">
      <c r="A46398" s="1355"/>
      <c r="B46398" s="1355"/>
      <c r="C46398" s="1433"/>
      <c r="E46398" s="1433"/>
      <c r="K46398" s="1433"/>
      <c r="L46398" s="1334"/>
    </row>
    <row r="46399" spans="1:12" ht="24" customHeight="1">
      <c r="A46399" s="1355"/>
      <c r="B46399" s="1355"/>
      <c r="C46399" s="1433"/>
      <c r="E46399" s="1433"/>
      <c r="K46399" s="1433"/>
      <c r="L46399" s="1334"/>
    </row>
    <row r="46400" spans="1:12" ht="24" customHeight="1">
      <c r="A46400" s="1355"/>
      <c r="B46400" s="1355"/>
      <c r="C46400" s="1433"/>
      <c r="E46400" s="1433"/>
      <c r="K46400" s="1433"/>
      <c r="L46400" s="1334"/>
    </row>
    <row r="46401" spans="1:12" ht="24" customHeight="1">
      <c r="A46401" s="1355"/>
      <c r="B46401" s="1355"/>
      <c r="C46401" s="1433"/>
      <c r="E46401" s="1433"/>
      <c r="K46401" s="1433"/>
      <c r="L46401" s="1334"/>
    </row>
    <row r="46402" spans="1:12" ht="24" customHeight="1">
      <c r="A46402" s="1355"/>
      <c r="B46402" s="1355"/>
      <c r="C46402" s="1433"/>
      <c r="E46402" s="1433"/>
      <c r="K46402" s="1433"/>
      <c r="L46402" s="1334"/>
    </row>
    <row r="46403" spans="1:12" ht="24" customHeight="1">
      <c r="A46403" s="1355"/>
      <c r="B46403" s="1355"/>
      <c r="C46403" s="1433"/>
      <c r="E46403" s="1433"/>
      <c r="K46403" s="1433"/>
      <c r="L46403" s="1334"/>
    </row>
    <row r="46404" spans="1:12" ht="24" customHeight="1">
      <c r="A46404" s="1355"/>
      <c r="B46404" s="1355"/>
      <c r="C46404" s="1433"/>
      <c r="E46404" s="1433"/>
      <c r="K46404" s="1433"/>
      <c r="L46404" s="1334"/>
    </row>
    <row r="46405" spans="1:12" ht="24" customHeight="1">
      <c r="A46405" s="1355"/>
      <c r="B46405" s="1355"/>
      <c r="C46405" s="1433"/>
      <c r="E46405" s="1433"/>
      <c r="K46405" s="1433"/>
      <c r="L46405" s="1334"/>
    </row>
    <row r="46406" spans="1:12" ht="24" customHeight="1">
      <c r="A46406" s="1355"/>
      <c r="B46406" s="1355"/>
      <c r="C46406" s="1433"/>
      <c r="E46406" s="1433"/>
      <c r="K46406" s="1433"/>
      <c r="L46406" s="1334"/>
    </row>
    <row r="46407" spans="1:12" ht="24" customHeight="1">
      <c r="A46407" s="1355"/>
      <c r="B46407" s="1355"/>
      <c r="C46407" s="1433"/>
      <c r="E46407" s="1433"/>
      <c r="K46407" s="1433"/>
      <c r="L46407" s="1334"/>
    </row>
    <row r="46408" spans="1:12" ht="24" customHeight="1">
      <c r="A46408" s="1355"/>
      <c r="B46408" s="1355"/>
      <c r="C46408" s="1433"/>
      <c r="E46408" s="1433"/>
      <c r="K46408" s="1433"/>
      <c r="L46408" s="1334"/>
    </row>
    <row r="46409" spans="1:12" ht="24" customHeight="1">
      <c r="A46409" s="1355"/>
      <c r="B46409" s="1355"/>
      <c r="C46409" s="1433"/>
      <c r="E46409" s="1433"/>
      <c r="K46409" s="1433"/>
      <c r="L46409" s="1334"/>
    </row>
    <row r="46410" spans="1:12" ht="24" customHeight="1">
      <c r="A46410" s="1355"/>
      <c r="B46410" s="1355"/>
      <c r="C46410" s="1433"/>
      <c r="E46410" s="1433"/>
      <c r="K46410" s="1433"/>
      <c r="L46410" s="1334"/>
    </row>
    <row r="46411" spans="1:12" ht="24" customHeight="1">
      <c r="A46411" s="1355"/>
      <c r="B46411" s="1355"/>
      <c r="C46411" s="1433"/>
      <c r="E46411" s="1433"/>
      <c r="K46411" s="1433"/>
      <c r="L46411" s="1334"/>
    </row>
    <row r="46412" spans="1:12" ht="24" customHeight="1">
      <c r="A46412" s="1355"/>
      <c r="B46412" s="1355"/>
      <c r="C46412" s="1433"/>
      <c r="E46412" s="1433"/>
      <c r="K46412" s="1433"/>
      <c r="L46412" s="1334"/>
    </row>
    <row r="46413" spans="1:12" ht="24" customHeight="1">
      <c r="A46413" s="1355"/>
      <c r="B46413" s="1355"/>
      <c r="C46413" s="1433"/>
      <c r="E46413" s="1433"/>
      <c r="K46413" s="1433"/>
      <c r="L46413" s="1334"/>
    </row>
    <row r="46414" spans="1:12" ht="24" customHeight="1">
      <c r="A46414" s="1355"/>
      <c r="B46414" s="1355"/>
      <c r="C46414" s="1433"/>
      <c r="E46414" s="1433"/>
      <c r="K46414" s="1433"/>
      <c r="L46414" s="1334"/>
    </row>
    <row r="46415" spans="1:12" ht="24" customHeight="1">
      <c r="A46415" s="1355"/>
      <c r="B46415" s="1355"/>
      <c r="C46415" s="1433"/>
      <c r="E46415" s="1433"/>
      <c r="K46415" s="1433"/>
      <c r="L46415" s="1334"/>
    </row>
    <row r="46416" spans="1:12" ht="24" customHeight="1">
      <c r="A46416" s="1355"/>
      <c r="B46416" s="1355"/>
      <c r="C46416" s="1433"/>
      <c r="E46416" s="1433"/>
      <c r="K46416" s="1433"/>
      <c r="L46416" s="1334"/>
    </row>
    <row r="46417" spans="1:12" ht="24" customHeight="1">
      <c r="A46417" s="1355"/>
      <c r="B46417" s="1355"/>
      <c r="C46417" s="1433"/>
      <c r="E46417" s="1433"/>
      <c r="K46417" s="1433"/>
      <c r="L46417" s="1334"/>
    </row>
    <row r="46418" spans="1:12" ht="24" customHeight="1">
      <c r="A46418" s="1355"/>
      <c r="B46418" s="1355"/>
      <c r="C46418" s="1433"/>
      <c r="E46418" s="1433"/>
      <c r="K46418" s="1433"/>
      <c r="L46418" s="1334"/>
    </row>
    <row r="46419" spans="1:12" ht="24" customHeight="1">
      <c r="A46419" s="1355"/>
      <c r="B46419" s="1355"/>
      <c r="C46419" s="1433"/>
      <c r="E46419" s="1433"/>
      <c r="K46419" s="1433"/>
      <c r="L46419" s="1334"/>
    </row>
    <row r="46420" spans="1:12" ht="24" customHeight="1">
      <c r="A46420" s="1355"/>
      <c r="B46420" s="1355"/>
      <c r="C46420" s="1433"/>
      <c r="E46420" s="1433"/>
      <c r="K46420" s="1433"/>
      <c r="L46420" s="1334"/>
    </row>
    <row r="46421" spans="1:12" ht="24" customHeight="1">
      <c r="A46421" s="1355"/>
      <c r="B46421" s="1355"/>
      <c r="C46421" s="1433"/>
      <c r="E46421" s="1433"/>
      <c r="K46421" s="1433"/>
      <c r="L46421" s="1334"/>
    </row>
    <row r="46422" spans="1:12" ht="24" customHeight="1">
      <c r="A46422" s="1355"/>
      <c r="B46422" s="1355"/>
      <c r="C46422" s="1433"/>
      <c r="E46422" s="1433"/>
      <c r="K46422" s="1433"/>
      <c r="L46422" s="1334"/>
    </row>
    <row r="46423" spans="1:12" ht="24" customHeight="1">
      <c r="A46423" s="1355"/>
      <c r="B46423" s="1355"/>
      <c r="C46423" s="1433"/>
      <c r="E46423" s="1433"/>
      <c r="K46423" s="1433"/>
      <c r="L46423" s="1334"/>
    </row>
    <row r="46424" spans="1:12" ht="24" customHeight="1">
      <c r="A46424" s="1355"/>
      <c r="B46424" s="1355"/>
      <c r="C46424" s="1433"/>
      <c r="E46424" s="1433"/>
      <c r="K46424" s="1433"/>
      <c r="L46424" s="1334"/>
    </row>
    <row r="46425" spans="1:12" ht="24" customHeight="1">
      <c r="A46425" s="1355"/>
      <c r="B46425" s="1355"/>
      <c r="C46425" s="1433"/>
      <c r="E46425" s="1433"/>
      <c r="K46425" s="1433"/>
      <c r="L46425" s="1334"/>
    </row>
    <row r="46426" spans="1:12" ht="24" customHeight="1">
      <c r="A46426" s="1355"/>
      <c r="B46426" s="1355"/>
      <c r="C46426" s="1433"/>
      <c r="E46426" s="1433"/>
      <c r="K46426" s="1433"/>
      <c r="L46426" s="1334"/>
    </row>
    <row r="46427" spans="1:12" ht="24" customHeight="1">
      <c r="A46427" s="1355"/>
      <c r="B46427" s="1355"/>
      <c r="C46427" s="1433"/>
      <c r="E46427" s="1433"/>
      <c r="K46427" s="1433"/>
      <c r="L46427" s="1334"/>
    </row>
    <row r="46428" spans="1:12" ht="24" customHeight="1">
      <c r="A46428" s="1355"/>
      <c r="B46428" s="1355"/>
      <c r="C46428" s="1433"/>
      <c r="E46428" s="1433"/>
      <c r="K46428" s="1433"/>
      <c r="L46428" s="1334"/>
    </row>
    <row r="46429" spans="1:12" ht="24" customHeight="1">
      <c r="A46429" s="1355"/>
      <c r="B46429" s="1355"/>
      <c r="C46429" s="1433"/>
      <c r="E46429" s="1433"/>
      <c r="K46429" s="1433"/>
      <c r="L46429" s="1334"/>
    </row>
    <row r="46430" spans="1:12" ht="24" customHeight="1">
      <c r="A46430" s="1355"/>
      <c r="B46430" s="1355"/>
      <c r="C46430" s="1433"/>
      <c r="E46430" s="1433"/>
      <c r="K46430" s="1433"/>
      <c r="L46430" s="1334"/>
    </row>
    <row r="46431" spans="1:12" ht="24" customHeight="1">
      <c r="A46431" s="1355"/>
      <c r="B46431" s="1355"/>
      <c r="C46431" s="1433"/>
      <c r="E46431" s="1433"/>
      <c r="K46431" s="1433"/>
      <c r="L46431" s="1334"/>
    </row>
    <row r="46432" spans="1:12" ht="24" customHeight="1">
      <c r="A46432" s="1355"/>
      <c r="B46432" s="1355"/>
      <c r="C46432" s="1433"/>
      <c r="E46432" s="1433"/>
      <c r="K46432" s="1433"/>
      <c r="L46432" s="1334"/>
    </row>
    <row r="46433" spans="1:12" ht="24" customHeight="1">
      <c r="A46433" s="1355"/>
      <c r="B46433" s="1355"/>
      <c r="C46433" s="1433"/>
      <c r="E46433" s="1433"/>
      <c r="K46433" s="1433"/>
      <c r="L46433" s="1334"/>
    </row>
    <row r="46434" spans="1:12" ht="24" customHeight="1">
      <c r="A46434" s="1355"/>
      <c r="B46434" s="1355"/>
      <c r="C46434" s="1433"/>
      <c r="E46434" s="1433"/>
      <c r="K46434" s="1433"/>
      <c r="L46434" s="1334"/>
    </row>
    <row r="46435" spans="1:12" ht="24" customHeight="1">
      <c r="A46435" s="1355"/>
      <c r="B46435" s="1355"/>
      <c r="C46435" s="1433"/>
      <c r="E46435" s="1433"/>
      <c r="K46435" s="1433"/>
      <c r="L46435" s="1334"/>
    </row>
    <row r="46436" spans="1:12" ht="24" customHeight="1">
      <c r="A46436" s="1355"/>
      <c r="B46436" s="1355"/>
      <c r="C46436" s="1433"/>
      <c r="E46436" s="1433"/>
      <c r="K46436" s="1433"/>
      <c r="L46436" s="1334"/>
    </row>
    <row r="46437" spans="1:12" ht="24" customHeight="1">
      <c r="A46437" s="1355"/>
      <c r="B46437" s="1355"/>
      <c r="C46437" s="1433"/>
      <c r="E46437" s="1433"/>
      <c r="K46437" s="1433"/>
      <c r="L46437" s="1334"/>
    </row>
    <row r="46438" spans="1:12" ht="24" customHeight="1">
      <c r="A46438" s="1355"/>
      <c r="B46438" s="1355"/>
      <c r="C46438" s="1433"/>
      <c r="E46438" s="1433"/>
      <c r="K46438" s="1433"/>
      <c r="L46438" s="1334"/>
    </row>
    <row r="46439" spans="1:12" ht="24" customHeight="1">
      <c r="A46439" s="1355"/>
      <c r="B46439" s="1355"/>
      <c r="C46439" s="1433"/>
      <c r="E46439" s="1433"/>
      <c r="K46439" s="1433"/>
      <c r="L46439" s="1334"/>
    </row>
    <row r="46440" spans="1:12" ht="24" customHeight="1">
      <c r="A46440" s="1355"/>
      <c r="B46440" s="1355"/>
      <c r="C46440" s="1433"/>
      <c r="E46440" s="1433"/>
      <c r="K46440" s="1433"/>
      <c r="L46440" s="1334"/>
    </row>
    <row r="46441" spans="1:12" ht="24" customHeight="1">
      <c r="A46441" s="1355"/>
      <c r="B46441" s="1355"/>
      <c r="C46441" s="1433"/>
      <c r="E46441" s="1433"/>
      <c r="K46441" s="1433"/>
      <c r="L46441" s="1334"/>
    </row>
    <row r="46442" spans="1:12" ht="24" customHeight="1">
      <c r="A46442" s="1355"/>
      <c r="B46442" s="1355"/>
      <c r="C46442" s="1433"/>
      <c r="E46442" s="1433"/>
      <c r="K46442" s="1433"/>
      <c r="L46442" s="1334"/>
    </row>
    <row r="46443" spans="1:12" ht="24" customHeight="1">
      <c r="A46443" s="1355"/>
      <c r="B46443" s="1355"/>
      <c r="C46443" s="1433"/>
      <c r="E46443" s="1433"/>
      <c r="K46443" s="1433"/>
      <c r="L46443" s="1334"/>
    </row>
    <row r="46444" spans="1:12" ht="24" customHeight="1">
      <c r="A46444" s="1355"/>
      <c r="B46444" s="1355"/>
      <c r="C46444" s="1433"/>
      <c r="E46444" s="1433"/>
      <c r="K46444" s="1433"/>
      <c r="L46444" s="1334"/>
    </row>
    <row r="46445" spans="1:12" ht="24" customHeight="1">
      <c r="A46445" s="1355"/>
      <c r="B46445" s="1355"/>
      <c r="C46445" s="1433"/>
      <c r="E46445" s="1433"/>
      <c r="K46445" s="1433"/>
      <c r="L46445" s="1334"/>
    </row>
    <row r="46446" spans="1:12" ht="24" customHeight="1">
      <c r="A46446" s="1355"/>
      <c r="B46446" s="1355"/>
      <c r="C46446" s="1433"/>
      <c r="E46446" s="1433"/>
      <c r="K46446" s="1433"/>
      <c r="L46446" s="1334"/>
    </row>
    <row r="46447" spans="1:12" ht="24" customHeight="1">
      <c r="A46447" s="1355"/>
      <c r="B46447" s="1355"/>
      <c r="C46447" s="1433"/>
      <c r="E46447" s="1433"/>
      <c r="K46447" s="1433"/>
      <c r="L46447" s="1334"/>
    </row>
    <row r="46448" spans="1:12" ht="24" customHeight="1">
      <c r="A46448" s="1355"/>
      <c r="B46448" s="1355"/>
      <c r="C46448" s="1433"/>
      <c r="E46448" s="1433"/>
      <c r="K46448" s="1433"/>
      <c r="L46448" s="1334"/>
    </row>
    <row r="46449" spans="1:12" ht="24" customHeight="1">
      <c r="A46449" s="1355"/>
      <c r="B46449" s="1355"/>
      <c r="C46449" s="1433"/>
      <c r="E46449" s="1433"/>
      <c r="K46449" s="1433"/>
      <c r="L46449" s="1334"/>
    </row>
    <row r="46450" spans="1:12" ht="24" customHeight="1">
      <c r="A46450" s="1355"/>
      <c r="B46450" s="1355"/>
      <c r="C46450" s="1433"/>
      <c r="E46450" s="1433"/>
      <c r="K46450" s="1433"/>
      <c r="L46450" s="1334"/>
    </row>
    <row r="46451" spans="1:12" ht="24" customHeight="1">
      <c r="A46451" s="1355"/>
      <c r="B46451" s="1355"/>
      <c r="C46451" s="1433"/>
      <c r="E46451" s="1433"/>
      <c r="K46451" s="1433"/>
      <c r="L46451" s="1334"/>
    </row>
    <row r="46452" spans="1:12" ht="24" customHeight="1">
      <c r="A46452" s="1355"/>
      <c r="B46452" s="1355"/>
      <c r="C46452" s="1433"/>
      <c r="E46452" s="1433"/>
      <c r="K46452" s="1433"/>
      <c r="L46452" s="1334"/>
    </row>
    <row r="46453" spans="1:12" ht="24" customHeight="1">
      <c r="A46453" s="1355"/>
      <c r="B46453" s="1355"/>
      <c r="C46453" s="1433"/>
      <c r="E46453" s="1433"/>
      <c r="K46453" s="1433"/>
      <c r="L46453" s="1334"/>
    </row>
    <row r="46454" spans="1:12" ht="24" customHeight="1">
      <c r="A46454" s="1355"/>
      <c r="B46454" s="1355"/>
      <c r="C46454" s="1433"/>
      <c r="E46454" s="1433"/>
      <c r="K46454" s="1433"/>
      <c r="L46454" s="1334"/>
    </row>
    <row r="46455" spans="1:12" ht="24" customHeight="1">
      <c r="A46455" s="1355"/>
      <c r="B46455" s="1355"/>
      <c r="C46455" s="1433"/>
      <c r="E46455" s="1433"/>
      <c r="K46455" s="1433"/>
      <c r="L46455" s="1334"/>
    </row>
    <row r="46456" spans="1:12" ht="24" customHeight="1">
      <c r="A46456" s="1355"/>
      <c r="B46456" s="1355"/>
      <c r="C46456" s="1433"/>
      <c r="E46456" s="1433"/>
      <c r="K46456" s="1433"/>
      <c r="L46456" s="1334"/>
    </row>
    <row r="46457" spans="1:12" ht="24" customHeight="1">
      <c r="A46457" s="1355"/>
      <c r="B46457" s="1355"/>
      <c r="C46457" s="1433"/>
      <c r="E46457" s="1433"/>
      <c r="K46457" s="1433"/>
      <c r="L46457" s="1334"/>
    </row>
    <row r="46458" spans="1:12" ht="24" customHeight="1">
      <c r="A46458" s="1355"/>
      <c r="B46458" s="1355"/>
      <c r="C46458" s="1433"/>
      <c r="E46458" s="1433"/>
      <c r="K46458" s="1433"/>
      <c r="L46458" s="1334"/>
    </row>
    <row r="46459" spans="1:12" ht="24" customHeight="1">
      <c r="A46459" s="1355"/>
      <c r="B46459" s="1355"/>
      <c r="C46459" s="1433"/>
      <c r="E46459" s="1433"/>
      <c r="K46459" s="1433"/>
      <c r="L46459" s="1334"/>
    </row>
    <row r="46460" spans="1:12" ht="24" customHeight="1">
      <c r="A46460" s="1355"/>
      <c r="B46460" s="1355"/>
      <c r="C46460" s="1433"/>
      <c r="E46460" s="1433"/>
      <c r="K46460" s="1433"/>
      <c r="L46460" s="1334"/>
    </row>
    <row r="46461" spans="1:12" ht="24" customHeight="1">
      <c r="A46461" s="1355"/>
      <c r="B46461" s="1355"/>
      <c r="C46461" s="1433"/>
      <c r="E46461" s="1433"/>
      <c r="K46461" s="1433"/>
      <c r="L46461" s="1334"/>
    </row>
    <row r="46462" spans="1:12" ht="24" customHeight="1">
      <c r="A46462" s="1355"/>
      <c r="B46462" s="1355"/>
      <c r="C46462" s="1433"/>
      <c r="E46462" s="1433"/>
      <c r="K46462" s="1433"/>
      <c r="L46462" s="1334"/>
    </row>
    <row r="46463" spans="1:12" ht="24" customHeight="1">
      <c r="A46463" s="1355"/>
      <c r="B46463" s="1355"/>
      <c r="C46463" s="1433"/>
      <c r="E46463" s="1433"/>
      <c r="K46463" s="1433"/>
      <c r="L46463" s="1334"/>
    </row>
    <row r="46464" spans="1:12" ht="24" customHeight="1">
      <c r="A46464" s="1355"/>
      <c r="B46464" s="1355"/>
      <c r="C46464" s="1433"/>
      <c r="E46464" s="1433"/>
      <c r="K46464" s="1433"/>
      <c r="L46464" s="1334"/>
    </row>
    <row r="46465" spans="1:12" ht="24" customHeight="1">
      <c r="A46465" s="1355"/>
      <c r="B46465" s="1355"/>
      <c r="C46465" s="1433"/>
      <c r="E46465" s="1433"/>
      <c r="K46465" s="1433"/>
      <c r="L46465" s="1334"/>
    </row>
    <row r="46466" spans="1:12" ht="24" customHeight="1">
      <c r="A46466" s="1355"/>
      <c r="B46466" s="1355"/>
      <c r="C46466" s="1433"/>
      <c r="E46466" s="1433"/>
      <c r="K46466" s="1433"/>
      <c r="L46466" s="1334"/>
    </row>
    <row r="46467" spans="1:12" ht="24" customHeight="1">
      <c r="A46467" s="1355"/>
      <c r="B46467" s="1355"/>
      <c r="C46467" s="1433"/>
      <c r="E46467" s="1433"/>
      <c r="K46467" s="1433"/>
      <c r="L46467" s="1334"/>
    </row>
    <row r="46468" spans="1:12" ht="24" customHeight="1">
      <c r="A46468" s="1355"/>
      <c r="B46468" s="1355"/>
      <c r="C46468" s="1433"/>
      <c r="E46468" s="1433"/>
      <c r="K46468" s="1433"/>
      <c r="L46468" s="1334"/>
    </row>
    <row r="46469" spans="1:12" ht="24" customHeight="1">
      <c r="A46469" s="1355"/>
      <c r="B46469" s="1355"/>
      <c r="C46469" s="1433"/>
      <c r="E46469" s="1433"/>
      <c r="K46469" s="1433"/>
      <c r="L46469" s="1334"/>
    </row>
    <row r="46470" spans="1:12" ht="24" customHeight="1">
      <c r="A46470" s="1355"/>
      <c r="B46470" s="1355"/>
      <c r="C46470" s="1433"/>
      <c r="E46470" s="1433"/>
      <c r="K46470" s="1433"/>
      <c r="L46470" s="1334"/>
    </row>
    <row r="46471" spans="1:12" ht="24" customHeight="1">
      <c r="A46471" s="1355"/>
      <c r="B46471" s="1355"/>
      <c r="C46471" s="1433"/>
      <c r="E46471" s="1433"/>
      <c r="K46471" s="1433"/>
      <c r="L46471" s="1334"/>
    </row>
    <row r="46472" spans="1:12" ht="24" customHeight="1">
      <c r="A46472" s="1355"/>
      <c r="B46472" s="1355"/>
      <c r="C46472" s="1433"/>
      <c r="E46472" s="1433"/>
      <c r="K46472" s="1433"/>
      <c r="L46472" s="1334"/>
    </row>
    <row r="46473" spans="1:12" ht="24" customHeight="1">
      <c r="A46473" s="1355"/>
      <c r="B46473" s="1355"/>
      <c r="C46473" s="1433"/>
      <c r="E46473" s="1433"/>
      <c r="K46473" s="1433"/>
      <c r="L46473" s="1334"/>
    </row>
    <row r="46474" spans="1:12" ht="24" customHeight="1">
      <c r="A46474" s="1355"/>
      <c r="B46474" s="1355"/>
      <c r="C46474" s="1433"/>
      <c r="E46474" s="1433"/>
      <c r="K46474" s="1433"/>
      <c r="L46474" s="1334"/>
    </row>
    <row r="46475" spans="1:12" ht="24" customHeight="1">
      <c r="A46475" s="1355"/>
      <c r="B46475" s="1355"/>
      <c r="C46475" s="1433"/>
      <c r="E46475" s="1433"/>
      <c r="K46475" s="1433"/>
      <c r="L46475" s="1334"/>
    </row>
    <row r="46476" spans="1:12" ht="24" customHeight="1">
      <c r="A46476" s="1355"/>
      <c r="B46476" s="1355"/>
      <c r="C46476" s="1433"/>
      <c r="E46476" s="1433"/>
      <c r="K46476" s="1433"/>
      <c r="L46476" s="1334"/>
    </row>
    <row r="46477" spans="1:12" ht="24" customHeight="1">
      <c r="A46477" s="1355"/>
      <c r="B46477" s="1355"/>
      <c r="C46477" s="1433"/>
      <c r="E46477" s="1433"/>
      <c r="K46477" s="1433"/>
      <c r="L46477" s="1334"/>
    </row>
    <row r="46478" spans="1:12" ht="24" customHeight="1">
      <c r="A46478" s="1355"/>
      <c r="B46478" s="1355"/>
      <c r="C46478" s="1433"/>
      <c r="E46478" s="1433"/>
      <c r="K46478" s="1433"/>
      <c r="L46478" s="1334"/>
    </row>
    <row r="46479" spans="1:12" ht="24" customHeight="1">
      <c r="A46479" s="1355"/>
      <c r="B46479" s="1355"/>
      <c r="C46479" s="1433"/>
      <c r="E46479" s="1433"/>
      <c r="K46479" s="1433"/>
      <c r="L46479" s="1334"/>
    </row>
    <row r="46480" spans="1:12" ht="24" customHeight="1">
      <c r="A46480" s="1355"/>
      <c r="B46480" s="1355"/>
      <c r="C46480" s="1433"/>
      <c r="E46480" s="1433"/>
      <c r="K46480" s="1433"/>
      <c r="L46480" s="1334"/>
    </row>
    <row r="46481" spans="1:12" ht="24" customHeight="1">
      <c r="A46481" s="1355"/>
      <c r="B46481" s="1355"/>
      <c r="C46481" s="1433"/>
      <c r="E46481" s="1433"/>
      <c r="K46481" s="1433"/>
      <c r="L46481" s="1334"/>
    </row>
    <row r="46482" spans="1:12" ht="24" customHeight="1">
      <c r="A46482" s="1355"/>
      <c r="B46482" s="1355"/>
      <c r="C46482" s="1433"/>
      <c r="E46482" s="1433"/>
      <c r="K46482" s="1433"/>
      <c r="L46482" s="1334"/>
    </row>
    <row r="46483" spans="1:12" ht="24" customHeight="1">
      <c r="A46483" s="1355"/>
      <c r="B46483" s="1355"/>
      <c r="C46483" s="1433"/>
      <c r="E46483" s="1433"/>
      <c r="K46483" s="1433"/>
      <c r="L46483" s="1334"/>
    </row>
    <row r="46484" spans="1:12" ht="24" customHeight="1">
      <c r="A46484" s="1355"/>
      <c r="B46484" s="1355"/>
      <c r="C46484" s="1433"/>
      <c r="E46484" s="1433"/>
      <c r="K46484" s="1433"/>
      <c r="L46484" s="1334"/>
    </row>
    <row r="46485" spans="1:12" ht="24" customHeight="1">
      <c r="A46485" s="1355"/>
      <c r="B46485" s="1355"/>
      <c r="C46485" s="1433"/>
      <c r="E46485" s="1433"/>
      <c r="K46485" s="1433"/>
      <c r="L46485" s="1334"/>
    </row>
    <row r="46486" spans="1:12" ht="24" customHeight="1">
      <c r="A46486" s="1355"/>
      <c r="B46486" s="1355"/>
      <c r="C46486" s="1433"/>
      <c r="E46486" s="1433"/>
      <c r="K46486" s="1433"/>
      <c r="L46486" s="1334"/>
    </row>
    <row r="46487" spans="1:12" ht="24" customHeight="1">
      <c r="A46487" s="1355"/>
      <c r="B46487" s="1355"/>
      <c r="C46487" s="1433"/>
      <c r="E46487" s="1433"/>
      <c r="K46487" s="1433"/>
      <c r="L46487" s="1334"/>
    </row>
    <row r="46488" spans="1:12" ht="24" customHeight="1">
      <c r="A46488" s="1355"/>
      <c r="B46488" s="1355"/>
      <c r="C46488" s="1433"/>
      <c r="E46488" s="1433"/>
      <c r="K46488" s="1433"/>
      <c r="L46488" s="1334"/>
    </row>
    <row r="46489" spans="1:12" ht="24" customHeight="1">
      <c r="A46489" s="1355"/>
      <c r="B46489" s="1355"/>
      <c r="C46489" s="1433"/>
      <c r="E46489" s="1433"/>
      <c r="K46489" s="1433"/>
      <c r="L46489" s="1334"/>
    </row>
    <row r="46490" spans="1:12" ht="24" customHeight="1">
      <c r="A46490" s="1355"/>
      <c r="B46490" s="1355"/>
      <c r="C46490" s="1433"/>
      <c r="E46490" s="1433"/>
      <c r="K46490" s="1433"/>
      <c r="L46490" s="1334"/>
    </row>
    <row r="46491" spans="1:12" ht="24" customHeight="1">
      <c r="A46491" s="1355"/>
      <c r="B46491" s="1355"/>
      <c r="C46491" s="1433"/>
      <c r="E46491" s="1433"/>
      <c r="K46491" s="1433"/>
      <c r="L46491" s="1334"/>
    </row>
    <row r="46492" spans="1:12" ht="24" customHeight="1">
      <c r="A46492" s="1355"/>
      <c r="B46492" s="1355"/>
      <c r="C46492" s="1433"/>
      <c r="E46492" s="1433"/>
      <c r="K46492" s="1433"/>
      <c r="L46492" s="1334"/>
    </row>
    <row r="46493" spans="1:12" ht="24" customHeight="1">
      <c r="A46493" s="1355"/>
      <c r="B46493" s="1355"/>
      <c r="C46493" s="1433"/>
      <c r="E46493" s="1433"/>
      <c r="K46493" s="1433"/>
      <c r="L46493" s="1334"/>
    </row>
    <row r="46494" spans="1:12" ht="24" customHeight="1">
      <c r="A46494" s="1355"/>
      <c r="B46494" s="1355"/>
      <c r="C46494" s="1433"/>
      <c r="E46494" s="1433"/>
      <c r="K46494" s="1433"/>
      <c r="L46494" s="1334"/>
    </row>
    <row r="46495" spans="1:12" ht="24" customHeight="1">
      <c r="A46495" s="1355"/>
      <c r="B46495" s="1355"/>
      <c r="C46495" s="1433"/>
      <c r="E46495" s="1433"/>
      <c r="K46495" s="1433"/>
      <c r="L46495" s="1334"/>
    </row>
    <row r="46496" spans="1:12" ht="24" customHeight="1">
      <c r="A46496" s="1355"/>
      <c r="B46496" s="1355"/>
      <c r="C46496" s="1433"/>
      <c r="E46496" s="1433"/>
      <c r="K46496" s="1433"/>
      <c r="L46496" s="1334"/>
    </row>
    <row r="46497" spans="1:12" ht="24" customHeight="1">
      <c r="A46497" s="1355"/>
      <c r="B46497" s="1355"/>
      <c r="C46497" s="1433"/>
      <c r="E46497" s="1433"/>
      <c r="K46497" s="1433"/>
      <c r="L46497" s="1334"/>
    </row>
    <row r="46498" spans="1:12" ht="24" customHeight="1">
      <c r="A46498" s="1355"/>
      <c r="B46498" s="1355"/>
      <c r="C46498" s="1433"/>
      <c r="E46498" s="1433"/>
      <c r="K46498" s="1433"/>
      <c r="L46498" s="1334"/>
    </row>
    <row r="46499" spans="1:12" ht="24" customHeight="1">
      <c r="A46499" s="1355"/>
      <c r="B46499" s="1355"/>
      <c r="C46499" s="1433"/>
      <c r="E46499" s="1433"/>
      <c r="K46499" s="1433"/>
      <c r="L46499" s="1334"/>
    </row>
    <row r="46500" spans="1:12" ht="24" customHeight="1">
      <c r="A46500" s="1355"/>
      <c r="B46500" s="1355"/>
      <c r="C46500" s="1433"/>
      <c r="E46500" s="1433"/>
      <c r="K46500" s="1433"/>
      <c r="L46500" s="1334"/>
    </row>
    <row r="46501" spans="1:12" ht="24" customHeight="1">
      <c r="A46501" s="1355"/>
      <c r="B46501" s="1355"/>
      <c r="C46501" s="1433"/>
      <c r="E46501" s="1433"/>
      <c r="K46501" s="1433"/>
      <c r="L46501" s="1334"/>
    </row>
    <row r="46502" spans="1:12" ht="24" customHeight="1">
      <c r="A46502" s="1355"/>
      <c r="B46502" s="1355"/>
      <c r="C46502" s="1433"/>
      <c r="E46502" s="1433"/>
      <c r="K46502" s="1433"/>
      <c r="L46502" s="1334"/>
    </row>
    <row r="46503" spans="1:12" ht="24" customHeight="1">
      <c r="A46503" s="1355"/>
      <c r="B46503" s="1355"/>
      <c r="C46503" s="1433"/>
      <c r="E46503" s="1433"/>
      <c r="K46503" s="1433"/>
      <c r="L46503" s="1334"/>
    </row>
    <row r="46504" spans="1:12" ht="24" customHeight="1">
      <c r="A46504" s="1355"/>
      <c r="B46504" s="1355"/>
      <c r="C46504" s="1433"/>
      <c r="E46504" s="1433"/>
      <c r="K46504" s="1433"/>
      <c r="L46504" s="1334"/>
    </row>
    <row r="46505" spans="1:12" ht="24" customHeight="1">
      <c r="A46505" s="1355"/>
      <c r="B46505" s="1355"/>
      <c r="C46505" s="1433"/>
      <c r="E46505" s="1433"/>
      <c r="K46505" s="1433"/>
      <c r="L46505" s="1334"/>
    </row>
    <row r="46506" spans="1:12" ht="24" customHeight="1">
      <c r="A46506" s="1355"/>
      <c r="B46506" s="1355"/>
      <c r="C46506" s="1433"/>
      <c r="E46506" s="1433"/>
      <c r="K46506" s="1433"/>
      <c r="L46506" s="1334"/>
    </row>
    <row r="46507" spans="1:12" ht="24" customHeight="1">
      <c r="A46507" s="1355"/>
      <c r="B46507" s="1355"/>
      <c r="C46507" s="1433"/>
      <c r="E46507" s="1433"/>
      <c r="K46507" s="1433"/>
      <c r="L46507" s="1334"/>
    </row>
    <row r="46508" spans="1:12" ht="24" customHeight="1">
      <c r="A46508" s="1355"/>
      <c r="B46508" s="1355"/>
      <c r="C46508" s="1433"/>
      <c r="E46508" s="1433"/>
      <c r="K46508" s="1433"/>
      <c r="L46508" s="1334"/>
    </row>
    <row r="46509" spans="1:12" ht="24" customHeight="1">
      <c r="A46509" s="1355"/>
      <c r="B46509" s="1355"/>
      <c r="C46509" s="1433"/>
      <c r="E46509" s="1433"/>
      <c r="K46509" s="1433"/>
      <c r="L46509" s="1334"/>
    </row>
    <row r="46510" spans="1:12" ht="24" customHeight="1">
      <c r="A46510" s="1355"/>
      <c r="B46510" s="1355"/>
      <c r="C46510" s="1433"/>
      <c r="E46510" s="1433"/>
      <c r="K46510" s="1433"/>
      <c r="L46510" s="1334"/>
    </row>
    <row r="46511" spans="1:12" ht="24" customHeight="1">
      <c r="A46511" s="1355"/>
      <c r="B46511" s="1355"/>
      <c r="C46511" s="1433"/>
      <c r="E46511" s="1433"/>
      <c r="K46511" s="1433"/>
      <c r="L46511" s="1334"/>
    </row>
    <row r="46512" spans="1:12" ht="24" customHeight="1">
      <c r="A46512" s="1355"/>
      <c r="B46512" s="1355"/>
      <c r="C46512" s="1433"/>
      <c r="E46512" s="1433"/>
      <c r="K46512" s="1433"/>
      <c r="L46512" s="1334"/>
    </row>
    <row r="46513" spans="1:12" ht="24" customHeight="1">
      <c r="A46513" s="1355"/>
      <c r="B46513" s="1355"/>
      <c r="C46513" s="1433"/>
      <c r="E46513" s="1433"/>
      <c r="K46513" s="1433"/>
      <c r="L46513" s="1334"/>
    </row>
    <row r="46514" spans="1:12" ht="24" customHeight="1">
      <c r="A46514" s="1355"/>
      <c r="B46514" s="1355"/>
      <c r="C46514" s="1433"/>
      <c r="E46514" s="1433"/>
      <c r="K46514" s="1433"/>
      <c r="L46514" s="1334"/>
    </row>
    <row r="46515" spans="1:12" ht="24" customHeight="1">
      <c r="A46515" s="1355"/>
      <c r="B46515" s="1355"/>
      <c r="C46515" s="1433"/>
      <c r="E46515" s="1433"/>
      <c r="K46515" s="1433"/>
      <c r="L46515" s="1334"/>
    </row>
    <row r="46516" spans="1:12" ht="24" customHeight="1">
      <c r="A46516" s="1355"/>
      <c r="B46516" s="1355"/>
      <c r="C46516" s="1433"/>
      <c r="E46516" s="1433"/>
      <c r="K46516" s="1433"/>
      <c r="L46516" s="1334"/>
    </row>
    <row r="46517" spans="1:12" ht="24" customHeight="1">
      <c r="A46517" s="1355"/>
      <c r="B46517" s="1355"/>
      <c r="C46517" s="1433"/>
      <c r="E46517" s="1433"/>
      <c r="K46517" s="1433"/>
      <c r="L46517" s="1334"/>
    </row>
    <row r="46518" spans="1:12" ht="24" customHeight="1">
      <c r="A46518" s="1355"/>
      <c r="B46518" s="1355"/>
      <c r="C46518" s="1433"/>
      <c r="E46518" s="1433"/>
      <c r="K46518" s="1433"/>
      <c r="L46518" s="1334"/>
    </row>
    <row r="46519" spans="1:12" ht="24" customHeight="1">
      <c r="A46519" s="1355"/>
      <c r="B46519" s="1355"/>
      <c r="C46519" s="1433"/>
      <c r="E46519" s="1433"/>
      <c r="K46519" s="1433"/>
      <c r="L46519" s="1334"/>
    </row>
    <row r="46520" spans="1:12" ht="24" customHeight="1">
      <c r="A46520" s="1355"/>
      <c r="B46520" s="1355"/>
      <c r="C46520" s="1433"/>
      <c r="E46520" s="1433"/>
      <c r="K46520" s="1433"/>
      <c r="L46520" s="1334"/>
    </row>
    <row r="46521" spans="1:12" ht="24" customHeight="1">
      <c r="A46521" s="1355"/>
      <c r="B46521" s="1355"/>
      <c r="C46521" s="1433"/>
      <c r="E46521" s="1433"/>
      <c r="K46521" s="1433"/>
      <c r="L46521" s="1334"/>
    </row>
    <row r="46522" spans="1:12" ht="24" customHeight="1">
      <c r="A46522" s="1355"/>
      <c r="B46522" s="1355"/>
      <c r="C46522" s="1433"/>
      <c r="E46522" s="1433"/>
      <c r="K46522" s="1433"/>
      <c r="L46522" s="1334"/>
    </row>
    <row r="46523" spans="1:12" ht="24" customHeight="1">
      <c r="A46523" s="1355"/>
      <c r="B46523" s="1355"/>
      <c r="C46523" s="1433"/>
      <c r="E46523" s="1433"/>
      <c r="K46523" s="1433"/>
      <c r="L46523" s="1334"/>
    </row>
    <row r="46524" spans="1:12" ht="24" customHeight="1">
      <c r="A46524" s="1355"/>
      <c r="B46524" s="1355"/>
      <c r="C46524" s="1433"/>
      <c r="E46524" s="1433"/>
      <c r="K46524" s="1433"/>
      <c r="L46524" s="1334"/>
    </row>
    <row r="46525" spans="1:12" ht="24" customHeight="1">
      <c r="A46525" s="1355"/>
      <c r="B46525" s="1355"/>
      <c r="C46525" s="1433"/>
      <c r="E46525" s="1433"/>
      <c r="K46525" s="1433"/>
      <c r="L46525" s="1334"/>
    </row>
    <row r="46526" spans="1:12" ht="24" customHeight="1">
      <c r="A46526" s="1355"/>
      <c r="B46526" s="1355"/>
      <c r="C46526" s="1433"/>
      <c r="E46526" s="1433"/>
      <c r="K46526" s="1433"/>
      <c r="L46526" s="1334"/>
    </row>
    <row r="46527" spans="1:12" ht="24" customHeight="1">
      <c r="A46527" s="1355"/>
      <c r="B46527" s="1355"/>
      <c r="C46527" s="1433"/>
      <c r="E46527" s="1433"/>
      <c r="K46527" s="1433"/>
      <c r="L46527" s="1334"/>
    </row>
    <row r="46528" spans="1:12" ht="24" customHeight="1">
      <c r="A46528" s="1355"/>
      <c r="B46528" s="1355"/>
      <c r="C46528" s="1433"/>
      <c r="E46528" s="1433"/>
      <c r="K46528" s="1433"/>
      <c r="L46528" s="1334"/>
    </row>
    <row r="46529" spans="1:12" ht="24" customHeight="1">
      <c r="A46529" s="1355"/>
      <c r="B46529" s="1355"/>
      <c r="C46529" s="1433"/>
      <c r="E46529" s="1433"/>
      <c r="K46529" s="1433"/>
      <c r="L46529" s="1334"/>
    </row>
    <row r="46530" spans="1:12" ht="24" customHeight="1">
      <c r="A46530" s="1355"/>
      <c r="B46530" s="1355"/>
      <c r="C46530" s="1433"/>
      <c r="E46530" s="1433"/>
      <c r="K46530" s="1433"/>
      <c r="L46530" s="1334"/>
    </row>
    <row r="46531" spans="1:12" ht="24" customHeight="1">
      <c r="A46531" s="1355"/>
      <c r="B46531" s="1355"/>
      <c r="C46531" s="1433"/>
      <c r="E46531" s="1433"/>
      <c r="K46531" s="1433"/>
      <c r="L46531" s="1334"/>
    </row>
    <row r="46532" spans="1:12" ht="24" customHeight="1">
      <c r="A46532" s="1355"/>
      <c r="B46532" s="1355"/>
      <c r="C46532" s="1433"/>
      <c r="E46532" s="1433"/>
      <c r="K46532" s="1433"/>
      <c r="L46532" s="1334"/>
    </row>
    <row r="46533" spans="1:12" ht="24" customHeight="1">
      <c r="A46533" s="1355"/>
      <c r="B46533" s="1355"/>
      <c r="C46533" s="1433"/>
      <c r="E46533" s="1433"/>
      <c r="K46533" s="1433"/>
      <c r="L46533" s="1334"/>
    </row>
    <row r="46534" spans="1:12" ht="24" customHeight="1">
      <c r="A46534" s="1355"/>
      <c r="B46534" s="1355"/>
      <c r="C46534" s="1433"/>
      <c r="E46534" s="1433"/>
      <c r="K46534" s="1433"/>
      <c r="L46534" s="1334"/>
    </row>
    <row r="46535" spans="1:12" ht="24" customHeight="1">
      <c r="A46535" s="1355"/>
      <c r="B46535" s="1355"/>
      <c r="C46535" s="1433"/>
      <c r="E46535" s="1433"/>
      <c r="K46535" s="1433"/>
      <c r="L46535" s="1334"/>
    </row>
    <row r="46536" spans="1:12" ht="24" customHeight="1">
      <c r="A46536" s="1355"/>
      <c r="B46536" s="1355"/>
      <c r="C46536" s="1433"/>
      <c r="E46536" s="1433"/>
      <c r="K46536" s="1433"/>
      <c r="L46536" s="1334"/>
    </row>
    <row r="46537" spans="1:12" ht="24" customHeight="1">
      <c r="A46537" s="1355"/>
      <c r="B46537" s="1355"/>
      <c r="C46537" s="1433"/>
      <c r="E46537" s="1433"/>
      <c r="K46537" s="1433"/>
      <c r="L46537" s="1334"/>
    </row>
    <row r="46538" spans="1:12" ht="24" customHeight="1">
      <c r="A46538" s="1355"/>
      <c r="B46538" s="1355"/>
      <c r="C46538" s="1433"/>
      <c r="E46538" s="1433"/>
      <c r="K46538" s="1433"/>
      <c r="L46538" s="1334"/>
    </row>
    <row r="46539" spans="1:12" ht="24" customHeight="1">
      <c r="A46539" s="1355"/>
      <c r="B46539" s="1355"/>
      <c r="C46539" s="1433"/>
      <c r="E46539" s="1433"/>
      <c r="K46539" s="1433"/>
      <c r="L46539" s="1334"/>
    </row>
    <row r="46540" spans="1:12" ht="24" customHeight="1">
      <c r="A46540" s="1355"/>
      <c r="B46540" s="1355"/>
      <c r="C46540" s="1433"/>
      <c r="E46540" s="1433"/>
      <c r="K46540" s="1433"/>
      <c r="L46540" s="1334"/>
    </row>
    <row r="46541" spans="1:12" ht="24" customHeight="1">
      <c r="A46541" s="1355"/>
      <c r="B46541" s="1355"/>
      <c r="C46541" s="1433"/>
      <c r="E46541" s="1433"/>
      <c r="K46541" s="1433"/>
      <c r="L46541" s="1334"/>
    </row>
    <row r="46542" spans="1:12" ht="24" customHeight="1">
      <c r="A46542" s="1355"/>
      <c r="B46542" s="1355"/>
      <c r="C46542" s="1433"/>
      <c r="E46542" s="1433"/>
      <c r="K46542" s="1433"/>
      <c r="L46542" s="1334"/>
    </row>
    <row r="46543" spans="1:12" ht="24" customHeight="1">
      <c r="A46543" s="1355"/>
      <c r="B46543" s="1355"/>
      <c r="C46543" s="1433"/>
      <c r="E46543" s="1433"/>
      <c r="K46543" s="1433"/>
      <c r="L46543" s="1334"/>
    </row>
    <row r="46544" spans="1:12" ht="24" customHeight="1">
      <c r="A46544" s="1355"/>
      <c r="B46544" s="1355"/>
      <c r="C46544" s="1433"/>
      <c r="E46544" s="1433"/>
      <c r="K46544" s="1433"/>
      <c r="L46544" s="1334"/>
    </row>
    <row r="46545" spans="1:12" ht="24" customHeight="1">
      <c r="A46545" s="1355"/>
      <c r="B46545" s="1355"/>
      <c r="C46545" s="1433"/>
      <c r="E46545" s="1433"/>
      <c r="K46545" s="1433"/>
      <c r="L46545" s="1334"/>
    </row>
    <row r="46546" spans="1:12" ht="24" customHeight="1">
      <c r="A46546" s="1355"/>
      <c r="B46546" s="1355"/>
      <c r="C46546" s="1433"/>
      <c r="E46546" s="1433"/>
      <c r="K46546" s="1433"/>
      <c r="L46546" s="1334"/>
    </row>
    <row r="46547" spans="1:12" ht="24" customHeight="1">
      <c r="A46547" s="1355"/>
      <c r="B46547" s="1355"/>
      <c r="C46547" s="1433"/>
      <c r="E46547" s="1433"/>
      <c r="K46547" s="1433"/>
      <c r="L46547" s="1334"/>
    </row>
    <row r="46548" spans="1:12" ht="24" customHeight="1">
      <c r="A46548" s="1355"/>
      <c r="B46548" s="1355"/>
      <c r="C46548" s="1433"/>
      <c r="E46548" s="1433"/>
      <c r="K46548" s="1433"/>
      <c r="L46548" s="1334"/>
    </row>
    <row r="46549" spans="1:12" ht="24" customHeight="1">
      <c r="A46549" s="1355"/>
      <c r="B46549" s="1355"/>
      <c r="C46549" s="1433"/>
      <c r="E46549" s="1433"/>
      <c r="K46549" s="1433"/>
      <c r="L46549" s="1334"/>
    </row>
    <row r="46550" spans="1:12" ht="24" customHeight="1">
      <c r="A46550" s="1355"/>
      <c r="B46550" s="1355"/>
      <c r="C46550" s="1433"/>
      <c r="E46550" s="1433"/>
      <c r="K46550" s="1433"/>
      <c r="L46550" s="1334"/>
    </row>
    <row r="46551" spans="1:12" ht="24" customHeight="1">
      <c r="A46551" s="1355"/>
      <c r="B46551" s="1355"/>
      <c r="C46551" s="1433"/>
      <c r="E46551" s="1433"/>
      <c r="K46551" s="1433"/>
      <c r="L46551" s="1334"/>
    </row>
    <row r="46552" spans="1:12" ht="24" customHeight="1">
      <c r="A46552" s="1355"/>
      <c r="B46552" s="1355"/>
      <c r="C46552" s="1433"/>
      <c r="E46552" s="1433"/>
      <c r="K46552" s="1433"/>
      <c r="L46552" s="1334"/>
    </row>
    <row r="46553" spans="1:12" ht="24" customHeight="1">
      <c r="A46553" s="1355"/>
      <c r="B46553" s="1355"/>
      <c r="C46553" s="1433"/>
      <c r="E46553" s="1433"/>
      <c r="K46553" s="1433"/>
      <c r="L46553" s="1334"/>
    </row>
    <row r="46554" spans="1:12" ht="24" customHeight="1">
      <c r="A46554" s="1355"/>
      <c r="B46554" s="1355"/>
      <c r="C46554" s="1433"/>
      <c r="E46554" s="1433"/>
      <c r="K46554" s="1433"/>
      <c r="L46554" s="1334"/>
    </row>
    <row r="46555" spans="1:12" ht="24" customHeight="1">
      <c r="A46555" s="1355"/>
      <c r="B46555" s="1355"/>
      <c r="C46555" s="1433"/>
      <c r="E46555" s="1433"/>
      <c r="K46555" s="1433"/>
      <c r="L46555" s="1334"/>
    </row>
    <row r="46556" spans="1:12" ht="24" customHeight="1">
      <c r="A46556" s="1355"/>
      <c r="B46556" s="1355"/>
      <c r="C46556" s="1433"/>
      <c r="E46556" s="1433"/>
      <c r="K46556" s="1433"/>
      <c r="L46556" s="1334"/>
    </row>
    <row r="46557" spans="1:12" ht="24" customHeight="1">
      <c r="A46557" s="1355"/>
      <c r="B46557" s="1355"/>
      <c r="C46557" s="1433"/>
      <c r="E46557" s="1433"/>
      <c r="K46557" s="1433"/>
      <c r="L46557" s="1334"/>
    </row>
    <row r="46558" spans="1:12" ht="24" customHeight="1">
      <c r="A46558" s="1355"/>
      <c r="B46558" s="1355"/>
      <c r="C46558" s="1433"/>
      <c r="E46558" s="1433"/>
      <c r="K46558" s="1433"/>
      <c r="L46558" s="1334"/>
    </row>
    <row r="46559" spans="1:12" ht="24" customHeight="1">
      <c r="A46559" s="1355"/>
      <c r="B46559" s="1355"/>
      <c r="C46559" s="1433"/>
      <c r="E46559" s="1433"/>
      <c r="K46559" s="1433"/>
      <c r="L46559" s="1334"/>
    </row>
    <row r="46560" spans="1:12" ht="24" customHeight="1">
      <c r="A46560" s="1355"/>
      <c r="B46560" s="1355"/>
      <c r="C46560" s="1433"/>
      <c r="E46560" s="1433"/>
      <c r="K46560" s="1433"/>
      <c r="L46560" s="1334"/>
    </row>
    <row r="46561" spans="1:12" ht="24" customHeight="1">
      <c r="A46561" s="1355"/>
      <c r="B46561" s="1355"/>
      <c r="C46561" s="1433"/>
      <c r="E46561" s="1433"/>
      <c r="K46561" s="1433"/>
      <c r="L46561" s="1334"/>
    </row>
    <row r="46562" spans="1:12" ht="24" customHeight="1">
      <c r="A46562" s="1355"/>
      <c r="B46562" s="1355"/>
      <c r="C46562" s="1433"/>
      <c r="E46562" s="1433"/>
      <c r="K46562" s="1433"/>
      <c r="L46562" s="1334"/>
    </row>
    <row r="46563" spans="1:12" ht="24" customHeight="1">
      <c r="A46563" s="1355"/>
      <c r="B46563" s="1355"/>
      <c r="C46563" s="1433"/>
      <c r="E46563" s="1433"/>
      <c r="K46563" s="1433"/>
      <c r="L46563" s="1334"/>
    </row>
    <row r="46564" spans="1:12" ht="24" customHeight="1">
      <c r="A46564" s="1355"/>
      <c r="B46564" s="1355"/>
      <c r="C46564" s="1433"/>
      <c r="E46564" s="1433"/>
      <c r="K46564" s="1433"/>
      <c r="L46564" s="1334"/>
    </row>
    <row r="46565" spans="1:12" ht="24" customHeight="1">
      <c r="A46565" s="1355"/>
      <c r="B46565" s="1355"/>
      <c r="C46565" s="1433"/>
      <c r="E46565" s="1433"/>
      <c r="K46565" s="1433"/>
      <c r="L46565" s="1334"/>
    </row>
    <row r="46566" spans="1:12" ht="24" customHeight="1">
      <c r="A46566" s="1355"/>
      <c r="B46566" s="1355"/>
      <c r="C46566" s="1433"/>
      <c r="E46566" s="1433"/>
      <c r="K46566" s="1433"/>
      <c r="L46566" s="1334"/>
    </row>
    <row r="46567" spans="1:12" ht="24" customHeight="1">
      <c r="A46567" s="1355"/>
      <c r="B46567" s="1355"/>
      <c r="C46567" s="1433"/>
      <c r="E46567" s="1433"/>
      <c r="K46567" s="1433"/>
      <c r="L46567" s="1334"/>
    </row>
    <row r="46568" spans="1:12" ht="24" customHeight="1">
      <c r="A46568" s="1355"/>
      <c r="B46568" s="1355"/>
      <c r="C46568" s="1433"/>
      <c r="E46568" s="1433"/>
      <c r="K46568" s="1433"/>
      <c r="L46568" s="1334"/>
    </row>
    <row r="46569" spans="1:12" ht="24" customHeight="1">
      <c r="A46569" s="1355"/>
      <c r="B46569" s="1355"/>
      <c r="C46569" s="1433"/>
      <c r="E46569" s="1433"/>
      <c r="K46569" s="1433"/>
      <c r="L46569" s="1334"/>
    </row>
    <row r="46570" spans="1:12" ht="24" customHeight="1">
      <c r="A46570" s="1355"/>
      <c r="B46570" s="1355"/>
      <c r="C46570" s="1433"/>
      <c r="E46570" s="1433"/>
      <c r="K46570" s="1433"/>
      <c r="L46570" s="1334"/>
    </row>
    <row r="46571" spans="1:12" ht="24" customHeight="1">
      <c r="A46571" s="1355"/>
      <c r="B46571" s="1355"/>
      <c r="C46571" s="1433"/>
      <c r="E46571" s="1433"/>
      <c r="K46571" s="1433"/>
      <c r="L46571" s="1334"/>
    </row>
    <row r="46572" spans="1:12" ht="24" customHeight="1">
      <c r="A46572" s="1355"/>
      <c r="B46572" s="1355"/>
      <c r="C46572" s="1433"/>
      <c r="E46572" s="1433"/>
      <c r="K46572" s="1433"/>
      <c r="L46572" s="1334"/>
    </row>
    <row r="46573" spans="1:12" ht="24" customHeight="1">
      <c r="A46573" s="1355"/>
      <c r="B46573" s="1355"/>
      <c r="C46573" s="1433"/>
      <c r="E46573" s="1433"/>
      <c r="K46573" s="1433"/>
      <c r="L46573" s="1334"/>
    </row>
    <row r="46574" spans="1:12" ht="24" customHeight="1">
      <c r="A46574" s="1355"/>
      <c r="B46574" s="1355"/>
      <c r="C46574" s="1433"/>
      <c r="E46574" s="1433"/>
      <c r="K46574" s="1433"/>
      <c r="L46574" s="1334"/>
    </row>
    <row r="46575" spans="1:12" ht="24" customHeight="1">
      <c r="A46575" s="1355"/>
      <c r="B46575" s="1355"/>
      <c r="C46575" s="1433"/>
      <c r="E46575" s="1433"/>
      <c r="K46575" s="1433"/>
      <c r="L46575" s="1334"/>
    </row>
    <row r="46576" spans="1:12" ht="24" customHeight="1">
      <c r="A46576" s="1355"/>
      <c r="B46576" s="1355"/>
      <c r="C46576" s="1433"/>
      <c r="E46576" s="1433"/>
      <c r="K46576" s="1433"/>
      <c r="L46576" s="1334"/>
    </row>
    <row r="46577" spans="1:12" ht="24" customHeight="1">
      <c r="A46577" s="1355"/>
      <c r="B46577" s="1355"/>
      <c r="C46577" s="1433"/>
      <c r="E46577" s="1433"/>
      <c r="K46577" s="1433"/>
      <c r="L46577" s="1334"/>
    </row>
    <row r="46578" spans="1:12" ht="24" customHeight="1">
      <c r="A46578" s="1355"/>
      <c r="B46578" s="1355"/>
      <c r="C46578" s="1433"/>
      <c r="E46578" s="1433"/>
      <c r="K46578" s="1433"/>
      <c r="L46578" s="1334"/>
    </row>
    <row r="46579" spans="1:12" ht="24" customHeight="1">
      <c r="A46579" s="1355"/>
      <c r="B46579" s="1355"/>
      <c r="C46579" s="1433"/>
      <c r="E46579" s="1433"/>
      <c r="K46579" s="1433"/>
      <c r="L46579" s="1334"/>
    </row>
    <row r="46580" spans="1:12" ht="24" customHeight="1">
      <c r="A46580" s="1355"/>
      <c r="B46580" s="1355"/>
      <c r="C46580" s="1433"/>
      <c r="E46580" s="1433"/>
      <c r="K46580" s="1433"/>
      <c r="L46580" s="1334"/>
    </row>
    <row r="46581" spans="1:12" ht="24" customHeight="1">
      <c r="A46581" s="1355"/>
      <c r="B46581" s="1355"/>
      <c r="C46581" s="1433"/>
      <c r="E46581" s="1433"/>
      <c r="K46581" s="1433"/>
      <c r="L46581" s="1334"/>
    </row>
    <row r="46582" spans="1:12" ht="24" customHeight="1">
      <c r="A46582" s="1355"/>
      <c r="B46582" s="1355"/>
      <c r="C46582" s="1433"/>
      <c r="E46582" s="1433"/>
      <c r="K46582" s="1433"/>
      <c r="L46582" s="1334"/>
    </row>
    <row r="46583" spans="1:12" ht="24" customHeight="1">
      <c r="A46583" s="1355"/>
      <c r="B46583" s="1355"/>
      <c r="C46583" s="1433"/>
      <c r="E46583" s="1433"/>
      <c r="K46583" s="1433"/>
      <c r="L46583" s="1334"/>
    </row>
    <row r="46584" spans="1:12" ht="24" customHeight="1">
      <c r="A46584" s="1355"/>
      <c r="B46584" s="1355"/>
      <c r="C46584" s="1433"/>
      <c r="E46584" s="1433"/>
      <c r="K46584" s="1433"/>
      <c r="L46584" s="1334"/>
    </row>
    <row r="46585" spans="1:12" ht="24" customHeight="1">
      <c r="A46585" s="1355"/>
      <c r="B46585" s="1355"/>
      <c r="C46585" s="1433"/>
      <c r="E46585" s="1433"/>
      <c r="K46585" s="1433"/>
      <c r="L46585" s="1334"/>
    </row>
    <row r="46586" spans="1:12" ht="24" customHeight="1">
      <c r="A46586" s="1355"/>
      <c r="B46586" s="1355"/>
      <c r="C46586" s="1433"/>
      <c r="E46586" s="1433"/>
      <c r="K46586" s="1433"/>
      <c r="L46586" s="1334"/>
    </row>
    <row r="46587" spans="1:12" ht="24" customHeight="1">
      <c r="A46587" s="1355"/>
      <c r="B46587" s="1355"/>
      <c r="C46587" s="1433"/>
      <c r="E46587" s="1433"/>
      <c r="K46587" s="1433"/>
      <c r="L46587" s="1334"/>
    </row>
    <row r="46588" spans="1:12" ht="24" customHeight="1">
      <c r="A46588" s="1355"/>
      <c r="B46588" s="1355"/>
      <c r="C46588" s="1433"/>
      <c r="E46588" s="1433"/>
      <c r="K46588" s="1433"/>
      <c r="L46588" s="1334"/>
    </row>
    <row r="46589" spans="1:12" ht="24" customHeight="1">
      <c r="A46589" s="1355"/>
      <c r="B46589" s="1355"/>
      <c r="C46589" s="1433"/>
      <c r="E46589" s="1433"/>
      <c r="K46589" s="1433"/>
      <c r="L46589" s="1334"/>
    </row>
    <row r="46590" spans="1:12" ht="24" customHeight="1">
      <c r="A46590" s="1355"/>
      <c r="B46590" s="1355"/>
      <c r="C46590" s="1433"/>
      <c r="E46590" s="1433"/>
      <c r="K46590" s="1433"/>
      <c r="L46590" s="1334"/>
    </row>
    <row r="46591" spans="1:12" ht="24" customHeight="1">
      <c r="A46591" s="1355"/>
      <c r="B46591" s="1355"/>
      <c r="C46591" s="1433"/>
      <c r="E46591" s="1433"/>
      <c r="K46591" s="1433"/>
      <c r="L46591" s="1334"/>
    </row>
    <row r="46592" spans="1:12" ht="24" customHeight="1">
      <c r="A46592" s="1355"/>
      <c r="B46592" s="1355"/>
      <c r="C46592" s="1433"/>
      <c r="E46592" s="1433"/>
      <c r="K46592" s="1433"/>
      <c r="L46592" s="1334"/>
    </row>
    <row r="46593" spans="1:12" ht="24" customHeight="1">
      <c r="A46593" s="1355"/>
      <c r="B46593" s="1355"/>
      <c r="C46593" s="1433"/>
      <c r="E46593" s="1433"/>
      <c r="K46593" s="1433"/>
      <c r="L46593" s="1334"/>
    </row>
    <row r="46594" spans="1:12" ht="24" customHeight="1">
      <c r="A46594" s="1355"/>
      <c r="B46594" s="1355"/>
      <c r="C46594" s="1433"/>
      <c r="E46594" s="1433"/>
      <c r="K46594" s="1433"/>
      <c r="L46594" s="1334"/>
    </row>
    <row r="46595" spans="1:12" ht="24" customHeight="1">
      <c r="A46595" s="1355"/>
      <c r="B46595" s="1355"/>
      <c r="C46595" s="1433"/>
      <c r="E46595" s="1433"/>
      <c r="K46595" s="1433"/>
      <c r="L46595" s="1334"/>
    </row>
    <row r="46596" spans="1:12" ht="24" customHeight="1">
      <c r="A46596" s="1355"/>
      <c r="B46596" s="1355"/>
      <c r="C46596" s="1433"/>
      <c r="E46596" s="1433"/>
      <c r="K46596" s="1433"/>
      <c r="L46596" s="1334"/>
    </row>
    <row r="46597" spans="1:12" ht="24" customHeight="1">
      <c r="A46597" s="1355"/>
      <c r="B46597" s="1355"/>
      <c r="C46597" s="1433"/>
      <c r="E46597" s="1433"/>
      <c r="K46597" s="1433"/>
      <c r="L46597" s="1334"/>
    </row>
    <row r="46598" spans="1:12" ht="24" customHeight="1">
      <c r="A46598" s="1355"/>
      <c r="B46598" s="1355"/>
      <c r="C46598" s="1433"/>
      <c r="E46598" s="1433"/>
      <c r="K46598" s="1433"/>
      <c r="L46598" s="1334"/>
    </row>
    <row r="46599" spans="1:12" ht="24" customHeight="1">
      <c r="A46599" s="1355"/>
      <c r="B46599" s="1355"/>
      <c r="C46599" s="1433"/>
      <c r="E46599" s="1433"/>
      <c r="K46599" s="1433"/>
      <c r="L46599" s="1334"/>
    </row>
    <row r="46600" spans="1:12" ht="24" customHeight="1">
      <c r="A46600" s="1355"/>
      <c r="B46600" s="1355"/>
      <c r="C46600" s="1433"/>
      <c r="E46600" s="1433"/>
      <c r="K46600" s="1433"/>
      <c r="L46600" s="1334"/>
    </row>
    <row r="46601" spans="1:12" ht="24" customHeight="1">
      <c r="A46601" s="1355"/>
      <c r="B46601" s="1355"/>
      <c r="C46601" s="1433"/>
      <c r="E46601" s="1433"/>
      <c r="K46601" s="1433"/>
      <c r="L46601" s="1334"/>
    </row>
    <row r="46602" spans="1:12" ht="24" customHeight="1">
      <c r="A46602" s="1355"/>
      <c r="B46602" s="1355"/>
      <c r="C46602" s="1433"/>
      <c r="E46602" s="1433"/>
      <c r="K46602" s="1433"/>
      <c r="L46602" s="1334"/>
    </row>
    <row r="46603" spans="1:12" ht="24" customHeight="1">
      <c r="A46603" s="1355"/>
      <c r="B46603" s="1355"/>
      <c r="C46603" s="1433"/>
      <c r="E46603" s="1433"/>
      <c r="K46603" s="1433"/>
      <c r="L46603" s="1334"/>
    </row>
    <row r="46604" spans="1:12" ht="24" customHeight="1">
      <c r="A46604" s="1355"/>
      <c r="B46604" s="1355"/>
      <c r="C46604" s="1433"/>
      <c r="E46604" s="1433"/>
      <c r="K46604" s="1433"/>
      <c r="L46604" s="1334"/>
    </row>
    <row r="46605" spans="1:12" ht="24" customHeight="1">
      <c r="A46605" s="1355"/>
      <c r="B46605" s="1355"/>
      <c r="C46605" s="1433"/>
      <c r="E46605" s="1433"/>
      <c r="K46605" s="1433"/>
      <c r="L46605" s="1334"/>
    </row>
    <row r="46606" spans="1:12" ht="24" customHeight="1">
      <c r="A46606" s="1355"/>
      <c r="B46606" s="1355"/>
      <c r="C46606" s="1433"/>
      <c r="E46606" s="1433"/>
      <c r="K46606" s="1433"/>
      <c r="L46606" s="1334"/>
    </row>
    <row r="46607" spans="1:12" ht="24" customHeight="1">
      <c r="A46607" s="1355"/>
      <c r="B46607" s="1355"/>
      <c r="C46607" s="1433"/>
      <c r="E46607" s="1433"/>
      <c r="K46607" s="1433"/>
      <c r="L46607" s="1334"/>
    </row>
    <row r="46608" spans="1:12" ht="24" customHeight="1">
      <c r="A46608" s="1355"/>
      <c r="B46608" s="1355"/>
      <c r="C46608" s="1433"/>
      <c r="E46608" s="1433"/>
      <c r="K46608" s="1433"/>
      <c r="L46608" s="1334"/>
    </row>
    <row r="46609" spans="1:12" ht="24" customHeight="1">
      <c r="A46609" s="1355"/>
      <c r="B46609" s="1355"/>
      <c r="C46609" s="1433"/>
      <c r="E46609" s="1433"/>
      <c r="K46609" s="1433"/>
      <c r="L46609" s="1334"/>
    </row>
    <row r="46610" spans="1:12" ht="24" customHeight="1">
      <c r="A46610" s="1355"/>
      <c r="B46610" s="1355"/>
      <c r="C46610" s="1433"/>
      <c r="E46610" s="1433"/>
      <c r="K46610" s="1433"/>
      <c r="L46610" s="1334"/>
    </row>
    <row r="46611" spans="1:12" ht="24" customHeight="1">
      <c r="A46611" s="1355"/>
      <c r="B46611" s="1355"/>
      <c r="C46611" s="1433"/>
      <c r="E46611" s="1433"/>
      <c r="K46611" s="1433"/>
      <c r="L46611" s="1334"/>
    </row>
    <row r="46612" spans="1:12" ht="24" customHeight="1">
      <c r="A46612" s="1355"/>
      <c r="B46612" s="1355"/>
      <c r="C46612" s="1433"/>
      <c r="E46612" s="1433"/>
      <c r="K46612" s="1433"/>
      <c r="L46612" s="1334"/>
    </row>
    <row r="46613" spans="1:12" ht="24" customHeight="1">
      <c r="A46613" s="1355"/>
      <c r="B46613" s="1355"/>
      <c r="C46613" s="1433"/>
      <c r="E46613" s="1433"/>
      <c r="K46613" s="1433"/>
      <c r="L46613" s="1334"/>
    </row>
    <row r="46614" spans="1:12" ht="24" customHeight="1">
      <c r="A46614" s="1355"/>
      <c r="B46614" s="1355"/>
      <c r="C46614" s="1433"/>
      <c r="E46614" s="1433"/>
      <c r="K46614" s="1433"/>
      <c r="L46614" s="1334"/>
    </row>
    <row r="46615" spans="1:12" ht="24" customHeight="1">
      <c r="A46615" s="1355"/>
      <c r="B46615" s="1355"/>
      <c r="C46615" s="1433"/>
      <c r="E46615" s="1433"/>
      <c r="K46615" s="1433"/>
      <c r="L46615" s="1334"/>
    </row>
    <row r="46616" spans="1:12" ht="24" customHeight="1">
      <c r="A46616" s="1355"/>
      <c r="B46616" s="1355"/>
      <c r="C46616" s="1433"/>
      <c r="E46616" s="1433"/>
      <c r="K46616" s="1433"/>
      <c r="L46616" s="1334"/>
    </row>
    <row r="46617" spans="1:12" ht="24" customHeight="1">
      <c r="A46617" s="1355"/>
      <c r="B46617" s="1355"/>
      <c r="C46617" s="1433"/>
      <c r="E46617" s="1433"/>
      <c r="K46617" s="1433"/>
      <c r="L46617" s="1334"/>
    </row>
    <row r="46618" spans="1:12" ht="24" customHeight="1">
      <c r="A46618" s="1355"/>
      <c r="B46618" s="1355"/>
      <c r="C46618" s="1433"/>
      <c r="E46618" s="1433"/>
      <c r="K46618" s="1433"/>
      <c r="L46618" s="1334"/>
    </row>
    <row r="46619" spans="1:12" ht="24" customHeight="1">
      <c r="A46619" s="1355"/>
      <c r="B46619" s="1355"/>
      <c r="C46619" s="1433"/>
      <c r="E46619" s="1433"/>
      <c r="K46619" s="1433"/>
      <c r="L46619" s="1334"/>
    </row>
    <row r="46620" spans="1:12" ht="24" customHeight="1">
      <c r="A46620" s="1355"/>
      <c r="B46620" s="1355"/>
      <c r="C46620" s="1433"/>
      <c r="E46620" s="1433"/>
      <c r="K46620" s="1433"/>
      <c r="L46620" s="1334"/>
    </row>
    <row r="46621" spans="1:12" ht="24" customHeight="1">
      <c r="A46621" s="1355"/>
      <c r="B46621" s="1355"/>
      <c r="C46621" s="1433"/>
      <c r="E46621" s="1433"/>
      <c r="K46621" s="1433"/>
      <c r="L46621" s="1334"/>
    </row>
    <row r="46622" spans="1:12" ht="24" customHeight="1">
      <c r="A46622" s="1355"/>
      <c r="B46622" s="1355"/>
      <c r="C46622" s="1433"/>
      <c r="E46622" s="1433"/>
      <c r="K46622" s="1433"/>
      <c r="L46622" s="1334"/>
    </row>
    <row r="46623" spans="1:12" ht="24" customHeight="1">
      <c r="A46623" s="1355"/>
      <c r="B46623" s="1355"/>
      <c r="C46623" s="1433"/>
      <c r="E46623" s="1433"/>
      <c r="K46623" s="1433"/>
      <c r="L46623" s="1334"/>
    </row>
    <row r="46624" spans="1:12" ht="24" customHeight="1">
      <c r="A46624" s="1355"/>
      <c r="B46624" s="1355"/>
      <c r="C46624" s="1433"/>
      <c r="E46624" s="1433"/>
      <c r="K46624" s="1433"/>
      <c r="L46624" s="1334"/>
    </row>
    <row r="46625" spans="1:12" ht="24" customHeight="1">
      <c r="A46625" s="1355"/>
      <c r="B46625" s="1355"/>
      <c r="C46625" s="1433"/>
      <c r="E46625" s="1433"/>
      <c r="K46625" s="1433"/>
      <c r="L46625" s="1334"/>
    </row>
    <row r="46626" spans="1:12" ht="24" customHeight="1">
      <c r="A46626" s="1355"/>
      <c r="B46626" s="1355"/>
      <c r="C46626" s="1433"/>
      <c r="E46626" s="1433"/>
      <c r="K46626" s="1433"/>
      <c r="L46626" s="1334"/>
    </row>
    <row r="46627" spans="1:12" ht="24" customHeight="1">
      <c r="A46627" s="1355"/>
      <c r="B46627" s="1355"/>
      <c r="C46627" s="1433"/>
      <c r="E46627" s="1433"/>
      <c r="K46627" s="1433"/>
      <c r="L46627" s="1334"/>
    </row>
    <row r="46628" spans="1:12" ht="24" customHeight="1">
      <c r="A46628" s="1355"/>
      <c r="B46628" s="1355"/>
      <c r="C46628" s="1433"/>
      <c r="E46628" s="1433"/>
      <c r="K46628" s="1433"/>
      <c r="L46628" s="1334"/>
    </row>
    <row r="46629" spans="1:12" ht="24" customHeight="1">
      <c r="A46629" s="1355"/>
      <c r="B46629" s="1355"/>
      <c r="C46629" s="1433"/>
      <c r="E46629" s="1433"/>
      <c r="K46629" s="1433"/>
      <c r="L46629" s="1334"/>
    </row>
    <row r="46630" spans="1:12" ht="24" customHeight="1">
      <c r="A46630" s="1355"/>
      <c r="B46630" s="1355"/>
      <c r="C46630" s="1433"/>
      <c r="E46630" s="1433"/>
      <c r="K46630" s="1433"/>
      <c r="L46630" s="1334"/>
    </row>
    <row r="46631" spans="1:12" ht="24" customHeight="1">
      <c r="A46631" s="1355"/>
      <c r="B46631" s="1355"/>
      <c r="C46631" s="1433"/>
      <c r="E46631" s="1433"/>
      <c r="K46631" s="1433"/>
      <c r="L46631" s="1334"/>
    </row>
    <row r="46632" spans="1:12" ht="24" customHeight="1">
      <c r="A46632" s="1355"/>
      <c r="B46632" s="1355"/>
      <c r="C46632" s="1433"/>
      <c r="E46632" s="1433"/>
      <c r="K46632" s="1433"/>
      <c r="L46632" s="1334"/>
    </row>
    <row r="46633" spans="1:12" ht="24" customHeight="1">
      <c r="A46633" s="1355"/>
      <c r="B46633" s="1355"/>
      <c r="C46633" s="1433"/>
      <c r="E46633" s="1433"/>
      <c r="K46633" s="1433"/>
      <c r="L46633" s="1334"/>
    </row>
    <row r="46634" spans="1:12" ht="24" customHeight="1">
      <c r="A46634" s="1355"/>
      <c r="B46634" s="1355"/>
      <c r="C46634" s="1433"/>
      <c r="E46634" s="1433"/>
      <c r="K46634" s="1433"/>
      <c r="L46634" s="1334"/>
    </row>
    <row r="46635" spans="1:12" ht="24" customHeight="1">
      <c r="A46635" s="1355"/>
      <c r="B46635" s="1355"/>
      <c r="C46635" s="1433"/>
      <c r="E46635" s="1433"/>
      <c r="K46635" s="1433"/>
      <c r="L46635" s="1334"/>
    </row>
    <row r="46636" spans="1:12" ht="24" customHeight="1">
      <c r="A46636" s="1355"/>
      <c r="B46636" s="1355"/>
      <c r="C46636" s="1433"/>
      <c r="E46636" s="1433"/>
      <c r="K46636" s="1433"/>
      <c r="L46636" s="1334"/>
    </row>
    <row r="46637" spans="1:12" ht="24" customHeight="1">
      <c r="A46637" s="1355"/>
      <c r="B46637" s="1355"/>
      <c r="C46637" s="1433"/>
      <c r="E46637" s="1433"/>
      <c r="K46637" s="1433"/>
      <c r="L46637" s="1334"/>
    </row>
    <row r="46638" spans="1:12" ht="24" customHeight="1">
      <c r="A46638" s="1355"/>
      <c r="B46638" s="1355"/>
      <c r="C46638" s="1433"/>
      <c r="E46638" s="1433"/>
      <c r="K46638" s="1433"/>
      <c r="L46638" s="1334"/>
    </row>
    <row r="46639" spans="1:12" ht="24" customHeight="1">
      <c r="A46639" s="1355"/>
      <c r="B46639" s="1355"/>
      <c r="C46639" s="1433"/>
      <c r="E46639" s="1433"/>
      <c r="K46639" s="1433"/>
      <c r="L46639" s="1334"/>
    </row>
    <row r="46640" spans="1:12" ht="24" customHeight="1">
      <c r="A46640" s="1355"/>
      <c r="B46640" s="1355"/>
      <c r="C46640" s="1433"/>
      <c r="E46640" s="1433"/>
      <c r="K46640" s="1433"/>
      <c r="L46640" s="1334"/>
    </row>
    <row r="46641" spans="1:12" ht="24" customHeight="1">
      <c r="A46641" s="1355"/>
      <c r="B46641" s="1355"/>
      <c r="C46641" s="1433"/>
      <c r="E46641" s="1433"/>
      <c r="K46641" s="1433"/>
      <c r="L46641" s="1334"/>
    </row>
    <row r="46642" spans="1:12" ht="24" customHeight="1">
      <c r="A46642" s="1355"/>
      <c r="B46642" s="1355"/>
      <c r="C46642" s="1433"/>
      <c r="E46642" s="1433"/>
      <c r="K46642" s="1433"/>
      <c r="L46642" s="1334"/>
    </row>
    <row r="46643" spans="1:12" ht="24" customHeight="1">
      <c r="A46643" s="1355"/>
      <c r="B46643" s="1355"/>
      <c r="C46643" s="1433"/>
      <c r="E46643" s="1433"/>
      <c r="K46643" s="1433"/>
      <c r="L46643" s="1334"/>
    </row>
    <row r="46644" spans="1:12" ht="24" customHeight="1">
      <c r="A46644" s="1355"/>
      <c r="B46644" s="1355"/>
      <c r="C46644" s="1433"/>
      <c r="E46644" s="1433"/>
      <c r="K46644" s="1433"/>
      <c r="L46644" s="1334"/>
    </row>
    <row r="46645" spans="1:12" ht="24" customHeight="1">
      <c r="A46645" s="1355"/>
      <c r="B46645" s="1355"/>
      <c r="C46645" s="1433"/>
      <c r="E46645" s="1433"/>
      <c r="K46645" s="1433"/>
      <c r="L46645" s="1334"/>
    </row>
    <row r="46646" spans="1:12" ht="24" customHeight="1">
      <c r="A46646" s="1355"/>
      <c r="B46646" s="1355"/>
      <c r="C46646" s="1433"/>
      <c r="E46646" s="1433"/>
      <c r="K46646" s="1433"/>
      <c r="L46646" s="1334"/>
    </row>
    <row r="46647" spans="1:12" ht="24" customHeight="1">
      <c r="A46647" s="1355"/>
      <c r="B46647" s="1355"/>
      <c r="C46647" s="1433"/>
      <c r="E46647" s="1433"/>
      <c r="K46647" s="1433"/>
      <c r="L46647" s="1334"/>
    </row>
    <row r="46648" spans="1:12" ht="24" customHeight="1">
      <c r="A46648" s="1355"/>
      <c r="B46648" s="1355"/>
      <c r="C46648" s="1433"/>
      <c r="E46648" s="1433"/>
      <c r="K46648" s="1433"/>
      <c r="L46648" s="1334"/>
    </row>
    <row r="46649" spans="1:12" ht="24" customHeight="1">
      <c r="A46649" s="1355"/>
      <c r="B46649" s="1355"/>
      <c r="C46649" s="1433"/>
      <c r="E46649" s="1433"/>
      <c r="K46649" s="1433"/>
      <c r="L46649" s="1334"/>
    </row>
    <row r="46650" spans="1:12" ht="24" customHeight="1">
      <c r="A46650" s="1355"/>
      <c r="B46650" s="1355"/>
      <c r="C46650" s="1433"/>
      <c r="E46650" s="1433"/>
      <c r="K46650" s="1433"/>
      <c r="L46650" s="1334"/>
    </row>
    <row r="46651" spans="1:12" ht="24" customHeight="1">
      <c r="A46651" s="1355"/>
      <c r="B46651" s="1355"/>
      <c r="C46651" s="1433"/>
      <c r="E46651" s="1433"/>
      <c r="K46651" s="1433"/>
      <c r="L46651" s="1334"/>
    </row>
    <row r="46652" spans="1:12" ht="24" customHeight="1">
      <c r="A46652" s="1355"/>
      <c r="B46652" s="1355"/>
      <c r="C46652" s="1433"/>
      <c r="E46652" s="1433"/>
      <c r="K46652" s="1433"/>
      <c r="L46652" s="1334"/>
    </row>
    <row r="46653" spans="1:12" ht="24" customHeight="1">
      <c r="A46653" s="1355"/>
      <c r="B46653" s="1355"/>
      <c r="C46653" s="1433"/>
      <c r="E46653" s="1433"/>
      <c r="K46653" s="1433"/>
      <c r="L46653" s="1334"/>
    </row>
    <row r="46654" spans="1:12" ht="24" customHeight="1">
      <c r="A46654" s="1355"/>
      <c r="B46654" s="1355"/>
      <c r="C46654" s="1433"/>
      <c r="E46654" s="1433"/>
      <c r="K46654" s="1433"/>
      <c r="L46654" s="1334"/>
    </row>
    <row r="46655" spans="1:12" ht="24" customHeight="1">
      <c r="A46655" s="1355"/>
      <c r="B46655" s="1355"/>
      <c r="C46655" s="1433"/>
      <c r="E46655" s="1433"/>
      <c r="K46655" s="1433"/>
      <c r="L46655" s="1334"/>
    </row>
    <row r="46656" spans="1:12" ht="24" customHeight="1">
      <c r="A46656" s="1355"/>
      <c r="B46656" s="1355"/>
      <c r="C46656" s="1433"/>
      <c r="E46656" s="1433"/>
      <c r="K46656" s="1433"/>
      <c r="L46656" s="1334"/>
    </row>
    <row r="46657" spans="1:12" ht="24" customHeight="1">
      <c r="A46657" s="1355"/>
      <c r="B46657" s="1355"/>
      <c r="C46657" s="1433"/>
      <c r="E46657" s="1433"/>
      <c r="K46657" s="1433"/>
      <c r="L46657" s="1334"/>
    </row>
    <row r="46658" spans="1:12" ht="24" customHeight="1">
      <c r="A46658" s="1355"/>
      <c r="B46658" s="1355"/>
      <c r="C46658" s="1433"/>
      <c r="E46658" s="1433"/>
      <c r="K46658" s="1433"/>
      <c r="L46658" s="1334"/>
    </row>
    <row r="46659" spans="1:12" ht="24" customHeight="1">
      <c r="A46659" s="1355"/>
      <c r="B46659" s="1355"/>
      <c r="C46659" s="1433"/>
      <c r="E46659" s="1433"/>
      <c r="K46659" s="1433"/>
      <c r="L46659" s="1334"/>
    </row>
    <row r="46660" spans="1:12" ht="24" customHeight="1">
      <c r="A46660" s="1355"/>
      <c r="B46660" s="1355"/>
      <c r="C46660" s="1433"/>
      <c r="E46660" s="1433"/>
      <c r="K46660" s="1433"/>
      <c r="L46660" s="1334"/>
    </row>
    <row r="46661" spans="1:12" ht="24" customHeight="1">
      <c r="A46661" s="1355"/>
      <c r="B46661" s="1355"/>
      <c r="C46661" s="1433"/>
      <c r="E46661" s="1433"/>
      <c r="K46661" s="1433"/>
      <c r="L46661" s="1334"/>
    </row>
    <row r="46662" spans="1:12" ht="24" customHeight="1">
      <c r="A46662" s="1355"/>
      <c r="B46662" s="1355"/>
      <c r="C46662" s="1433"/>
      <c r="E46662" s="1433"/>
      <c r="K46662" s="1433"/>
      <c r="L46662" s="1334"/>
    </row>
    <row r="46663" spans="1:12" ht="24" customHeight="1">
      <c r="A46663" s="1355"/>
      <c r="B46663" s="1355"/>
      <c r="C46663" s="1433"/>
      <c r="E46663" s="1433"/>
      <c r="K46663" s="1433"/>
      <c r="L46663" s="1334"/>
    </row>
    <row r="46664" spans="1:12" ht="24" customHeight="1">
      <c r="A46664" s="1355"/>
      <c r="B46664" s="1355"/>
      <c r="C46664" s="1433"/>
      <c r="E46664" s="1433"/>
      <c r="K46664" s="1433"/>
      <c r="L46664" s="1334"/>
    </row>
    <row r="46665" spans="1:12" ht="24" customHeight="1">
      <c r="A46665" s="1355"/>
      <c r="B46665" s="1355"/>
      <c r="C46665" s="1433"/>
      <c r="E46665" s="1433"/>
      <c r="K46665" s="1433"/>
      <c r="L46665" s="1334"/>
    </row>
    <row r="46666" spans="1:12" ht="24" customHeight="1">
      <c r="A46666" s="1355"/>
      <c r="B46666" s="1355"/>
      <c r="C46666" s="1433"/>
      <c r="E46666" s="1433"/>
      <c r="K46666" s="1433"/>
      <c r="L46666" s="1334"/>
    </row>
    <row r="46667" spans="1:12" ht="24" customHeight="1">
      <c r="A46667" s="1355"/>
      <c r="B46667" s="1355"/>
      <c r="C46667" s="1433"/>
      <c r="E46667" s="1433"/>
      <c r="K46667" s="1433"/>
      <c r="L46667" s="1334"/>
    </row>
    <row r="46668" spans="1:12" ht="24" customHeight="1">
      <c r="A46668" s="1355"/>
      <c r="B46668" s="1355"/>
      <c r="C46668" s="1433"/>
      <c r="E46668" s="1433"/>
      <c r="K46668" s="1433"/>
      <c r="L46668" s="1334"/>
    </row>
    <row r="46669" spans="1:12" ht="24" customHeight="1">
      <c r="A46669" s="1355"/>
      <c r="B46669" s="1355"/>
      <c r="C46669" s="1433"/>
      <c r="E46669" s="1433"/>
      <c r="K46669" s="1433"/>
      <c r="L46669" s="1334"/>
    </row>
    <row r="46670" spans="1:12" ht="24" customHeight="1">
      <c r="A46670" s="1355"/>
      <c r="B46670" s="1355"/>
      <c r="C46670" s="1433"/>
      <c r="E46670" s="1433"/>
      <c r="K46670" s="1433"/>
      <c r="L46670" s="1334"/>
    </row>
    <row r="46671" spans="1:12" ht="24" customHeight="1">
      <c r="A46671" s="1355"/>
      <c r="B46671" s="1355"/>
      <c r="C46671" s="1433"/>
      <c r="E46671" s="1433"/>
      <c r="K46671" s="1433"/>
      <c r="L46671" s="1334"/>
    </row>
    <row r="46672" spans="1:12" ht="24" customHeight="1">
      <c r="A46672" s="1355"/>
      <c r="B46672" s="1355"/>
      <c r="C46672" s="1433"/>
      <c r="E46672" s="1433"/>
      <c r="K46672" s="1433"/>
      <c r="L46672" s="1334"/>
    </row>
    <row r="46673" spans="1:12" ht="24" customHeight="1">
      <c r="A46673" s="1355"/>
      <c r="B46673" s="1355"/>
      <c r="C46673" s="1433"/>
      <c r="E46673" s="1433"/>
      <c r="K46673" s="1433"/>
      <c r="L46673" s="1334"/>
    </row>
    <row r="46674" spans="1:12" ht="24" customHeight="1">
      <c r="A46674" s="1355"/>
      <c r="B46674" s="1355"/>
      <c r="C46674" s="1433"/>
      <c r="E46674" s="1433"/>
      <c r="K46674" s="1433"/>
      <c r="L46674" s="1334"/>
    </row>
    <row r="46675" spans="1:12" ht="24" customHeight="1">
      <c r="A46675" s="1355"/>
      <c r="B46675" s="1355"/>
      <c r="C46675" s="1433"/>
      <c r="E46675" s="1433"/>
      <c r="K46675" s="1433"/>
      <c r="L46675" s="1334"/>
    </row>
    <row r="46676" spans="1:12" ht="24" customHeight="1">
      <c r="A46676" s="1355"/>
      <c r="B46676" s="1355"/>
      <c r="C46676" s="1433"/>
      <c r="E46676" s="1433"/>
      <c r="K46676" s="1433"/>
      <c r="L46676" s="1334"/>
    </row>
    <row r="46677" spans="1:12" ht="24" customHeight="1">
      <c r="A46677" s="1355"/>
      <c r="B46677" s="1355"/>
      <c r="C46677" s="1433"/>
      <c r="E46677" s="1433"/>
      <c r="K46677" s="1433"/>
      <c r="L46677" s="1334"/>
    </row>
    <row r="46678" spans="1:12" ht="24" customHeight="1">
      <c r="A46678" s="1355"/>
      <c r="B46678" s="1355"/>
      <c r="C46678" s="1433"/>
      <c r="E46678" s="1433"/>
      <c r="K46678" s="1433"/>
      <c r="L46678" s="1334"/>
    </row>
    <row r="46679" spans="1:12" ht="24" customHeight="1">
      <c r="A46679" s="1355"/>
      <c r="B46679" s="1355"/>
      <c r="C46679" s="1433"/>
      <c r="E46679" s="1433"/>
      <c r="K46679" s="1433"/>
      <c r="L46679" s="1334"/>
    </row>
    <row r="46680" spans="1:12" ht="24" customHeight="1">
      <c r="A46680" s="1355"/>
      <c r="B46680" s="1355"/>
      <c r="C46680" s="1433"/>
      <c r="E46680" s="1433"/>
      <c r="K46680" s="1433"/>
      <c r="L46680" s="1334"/>
    </row>
    <row r="46681" spans="1:12" ht="24" customHeight="1">
      <c r="A46681" s="1355"/>
      <c r="B46681" s="1355"/>
      <c r="C46681" s="1433"/>
      <c r="E46681" s="1433"/>
      <c r="K46681" s="1433"/>
      <c r="L46681" s="1334"/>
    </row>
    <row r="46682" spans="1:12" ht="24" customHeight="1">
      <c r="A46682" s="1355"/>
      <c r="B46682" s="1355"/>
      <c r="C46682" s="1433"/>
      <c r="E46682" s="1433"/>
      <c r="K46682" s="1433"/>
      <c r="L46682" s="1334"/>
    </row>
    <row r="46683" spans="1:12" ht="24" customHeight="1">
      <c r="A46683" s="1355"/>
      <c r="B46683" s="1355"/>
      <c r="C46683" s="1433"/>
      <c r="E46683" s="1433"/>
      <c r="K46683" s="1433"/>
      <c r="L46683" s="1334"/>
    </row>
    <row r="46684" spans="1:12" ht="24" customHeight="1">
      <c r="A46684" s="1355"/>
      <c r="B46684" s="1355"/>
      <c r="C46684" s="1433"/>
      <c r="E46684" s="1433"/>
      <c r="K46684" s="1433"/>
      <c r="L46684" s="1334"/>
    </row>
    <row r="46685" spans="1:12" ht="24" customHeight="1">
      <c r="A46685" s="1355"/>
      <c r="B46685" s="1355"/>
      <c r="C46685" s="1433"/>
      <c r="E46685" s="1433"/>
      <c r="K46685" s="1433"/>
      <c r="L46685" s="1334"/>
    </row>
    <row r="46686" spans="1:12" ht="24" customHeight="1">
      <c r="A46686" s="1355"/>
      <c r="B46686" s="1355"/>
      <c r="C46686" s="1433"/>
      <c r="E46686" s="1433"/>
      <c r="K46686" s="1433"/>
      <c r="L46686" s="1334"/>
    </row>
    <row r="46687" spans="1:12" ht="24" customHeight="1">
      <c r="A46687" s="1355"/>
      <c r="B46687" s="1355"/>
      <c r="C46687" s="1433"/>
      <c r="E46687" s="1433"/>
      <c r="K46687" s="1433"/>
      <c r="L46687" s="1334"/>
    </row>
    <row r="46688" spans="1:12" ht="24" customHeight="1">
      <c r="A46688" s="1355"/>
      <c r="B46688" s="1355"/>
      <c r="C46688" s="1433"/>
      <c r="E46688" s="1433"/>
      <c r="K46688" s="1433"/>
      <c r="L46688" s="1334"/>
    </row>
    <row r="46689" spans="1:12" ht="24" customHeight="1">
      <c r="A46689" s="1355"/>
      <c r="B46689" s="1355"/>
      <c r="C46689" s="1433"/>
      <c r="E46689" s="1433"/>
      <c r="K46689" s="1433"/>
      <c r="L46689" s="1334"/>
    </row>
    <row r="46690" spans="1:12" ht="24" customHeight="1">
      <c r="A46690" s="1355"/>
      <c r="B46690" s="1355"/>
      <c r="C46690" s="1433"/>
      <c r="E46690" s="1433"/>
      <c r="K46690" s="1433"/>
      <c r="L46690" s="1334"/>
    </row>
    <row r="46691" spans="1:12" ht="24" customHeight="1">
      <c r="A46691" s="1355"/>
      <c r="B46691" s="1355"/>
      <c r="C46691" s="1433"/>
      <c r="E46691" s="1433"/>
      <c r="K46691" s="1433"/>
      <c r="L46691" s="1334"/>
    </row>
    <row r="46692" spans="1:12" ht="24" customHeight="1">
      <c r="A46692" s="1355"/>
      <c r="B46692" s="1355"/>
      <c r="C46692" s="1433"/>
      <c r="E46692" s="1433"/>
      <c r="K46692" s="1433"/>
      <c r="L46692" s="1334"/>
    </row>
    <row r="46693" spans="1:12" ht="24" customHeight="1">
      <c r="A46693" s="1355"/>
      <c r="B46693" s="1355"/>
      <c r="C46693" s="1433"/>
      <c r="E46693" s="1433"/>
      <c r="K46693" s="1433"/>
      <c r="L46693" s="1334"/>
    </row>
    <row r="46694" spans="1:12" ht="24" customHeight="1">
      <c r="A46694" s="1355"/>
      <c r="B46694" s="1355"/>
      <c r="C46694" s="1433"/>
      <c r="E46694" s="1433"/>
      <c r="K46694" s="1433"/>
      <c r="L46694" s="1334"/>
    </row>
    <row r="46695" spans="1:12" ht="24" customHeight="1">
      <c r="A46695" s="1355"/>
      <c r="B46695" s="1355"/>
      <c r="C46695" s="1433"/>
      <c r="E46695" s="1433"/>
      <c r="K46695" s="1433"/>
      <c r="L46695" s="1334"/>
    </row>
    <row r="46696" spans="1:12" ht="24" customHeight="1">
      <c r="A46696" s="1355"/>
      <c r="B46696" s="1355"/>
      <c r="C46696" s="1433"/>
      <c r="E46696" s="1433"/>
      <c r="K46696" s="1433"/>
      <c r="L46696" s="1334"/>
    </row>
    <row r="46697" spans="1:12" ht="24" customHeight="1">
      <c r="A46697" s="1355"/>
      <c r="B46697" s="1355"/>
      <c r="C46697" s="1433"/>
      <c r="E46697" s="1433"/>
      <c r="K46697" s="1433"/>
      <c r="L46697" s="1334"/>
    </row>
    <row r="46698" spans="1:12" ht="24" customHeight="1">
      <c r="A46698" s="1355"/>
      <c r="B46698" s="1355"/>
      <c r="C46698" s="1433"/>
      <c r="E46698" s="1433"/>
      <c r="K46698" s="1433"/>
      <c r="L46698" s="1334"/>
    </row>
    <row r="46699" spans="1:12" ht="24" customHeight="1">
      <c r="A46699" s="1355"/>
      <c r="B46699" s="1355"/>
      <c r="C46699" s="1433"/>
      <c r="E46699" s="1433"/>
      <c r="K46699" s="1433"/>
      <c r="L46699" s="1334"/>
    </row>
    <row r="46700" spans="1:12" ht="24" customHeight="1">
      <c r="A46700" s="1355"/>
      <c r="B46700" s="1355"/>
      <c r="C46700" s="1433"/>
      <c r="E46700" s="1433"/>
      <c r="K46700" s="1433"/>
      <c r="L46700" s="1334"/>
    </row>
    <row r="46701" spans="1:12" ht="24" customHeight="1">
      <c r="A46701" s="1355"/>
      <c r="B46701" s="1355"/>
      <c r="C46701" s="1433"/>
      <c r="E46701" s="1433"/>
      <c r="K46701" s="1433"/>
      <c r="L46701" s="1334"/>
    </row>
    <row r="46702" spans="1:12" ht="24" customHeight="1">
      <c r="A46702" s="1355"/>
      <c r="B46702" s="1355"/>
      <c r="C46702" s="1433"/>
      <c r="E46702" s="1433"/>
      <c r="K46702" s="1433"/>
      <c r="L46702" s="1334"/>
    </row>
    <row r="46703" spans="1:12" ht="24" customHeight="1">
      <c r="A46703" s="1355"/>
      <c r="B46703" s="1355"/>
      <c r="C46703" s="1433"/>
      <c r="E46703" s="1433"/>
      <c r="K46703" s="1433"/>
      <c r="L46703" s="1334"/>
    </row>
    <row r="46704" spans="1:12" ht="24" customHeight="1">
      <c r="A46704" s="1355"/>
      <c r="B46704" s="1355"/>
      <c r="C46704" s="1433"/>
      <c r="E46704" s="1433"/>
      <c r="K46704" s="1433"/>
      <c r="L46704" s="1334"/>
    </row>
    <row r="46705" spans="1:12" ht="24" customHeight="1">
      <c r="A46705" s="1355"/>
      <c r="B46705" s="1355"/>
      <c r="C46705" s="1433"/>
      <c r="E46705" s="1433"/>
      <c r="K46705" s="1433"/>
      <c r="L46705" s="1334"/>
    </row>
    <row r="46706" spans="1:12" ht="24" customHeight="1">
      <c r="A46706" s="1355"/>
      <c r="B46706" s="1355"/>
      <c r="C46706" s="1433"/>
      <c r="E46706" s="1433"/>
      <c r="K46706" s="1433"/>
      <c r="L46706" s="1334"/>
    </row>
    <row r="46707" spans="1:12" ht="24" customHeight="1">
      <c r="A46707" s="1355"/>
      <c r="B46707" s="1355"/>
      <c r="C46707" s="1433"/>
      <c r="E46707" s="1433"/>
      <c r="K46707" s="1433"/>
      <c r="L46707" s="1334"/>
    </row>
    <row r="46708" spans="1:12" ht="24" customHeight="1">
      <c r="A46708" s="1355"/>
      <c r="B46708" s="1355"/>
      <c r="C46708" s="1433"/>
      <c r="E46708" s="1433"/>
      <c r="K46708" s="1433"/>
      <c r="L46708" s="1334"/>
    </row>
    <row r="46709" spans="1:12" ht="24" customHeight="1">
      <c r="A46709" s="1355"/>
      <c r="B46709" s="1355"/>
      <c r="C46709" s="1433"/>
      <c r="E46709" s="1433"/>
      <c r="K46709" s="1433"/>
      <c r="L46709" s="1334"/>
    </row>
    <row r="46710" spans="1:12" ht="24" customHeight="1">
      <c r="A46710" s="1355"/>
      <c r="B46710" s="1355"/>
      <c r="C46710" s="1433"/>
      <c r="E46710" s="1433"/>
      <c r="K46710" s="1433"/>
      <c r="L46710" s="1334"/>
    </row>
    <row r="46711" spans="1:12" ht="24" customHeight="1">
      <c r="A46711" s="1355"/>
      <c r="B46711" s="1355"/>
      <c r="C46711" s="1433"/>
      <c r="E46711" s="1433"/>
      <c r="K46711" s="1433"/>
      <c r="L46711" s="1334"/>
    </row>
    <row r="46712" spans="1:12" ht="24" customHeight="1">
      <c r="A46712" s="1355"/>
      <c r="B46712" s="1355"/>
      <c r="C46712" s="1433"/>
      <c r="E46712" s="1433"/>
      <c r="K46712" s="1433"/>
      <c r="L46712" s="1334"/>
    </row>
    <row r="46713" spans="1:12" ht="24" customHeight="1">
      <c r="A46713" s="1355"/>
      <c r="B46713" s="1355"/>
      <c r="C46713" s="1433"/>
      <c r="E46713" s="1433"/>
      <c r="K46713" s="1433"/>
      <c r="L46713" s="1334"/>
    </row>
    <row r="46714" spans="1:12" ht="24" customHeight="1">
      <c r="A46714" s="1355"/>
      <c r="B46714" s="1355"/>
      <c r="C46714" s="1433"/>
      <c r="E46714" s="1433"/>
      <c r="K46714" s="1433"/>
      <c r="L46714" s="1334"/>
    </row>
    <row r="46715" spans="1:12" ht="24" customHeight="1">
      <c r="A46715" s="1355"/>
      <c r="B46715" s="1355"/>
      <c r="C46715" s="1433"/>
      <c r="E46715" s="1433"/>
      <c r="K46715" s="1433"/>
      <c r="L46715" s="1334"/>
    </row>
    <row r="46716" spans="1:12" ht="24" customHeight="1">
      <c r="A46716" s="1355"/>
      <c r="B46716" s="1355"/>
      <c r="C46716" s="1433"/>
      <c r="E46716" s="1433"/>
      <c r="K46716" s="1433"/>
      <c r="L46716" s="1334"/>
    </row>
    <row r="46717" spans="1:12" ht="24" customHeight="1">
      <c r="A46717" s="1355"/>
      <c r="B46717" s="1355"/>
      <c r="C46717" s="1433"/>
      <c r="E46717" s="1433"/>
      <c r="K46717" s="1433"/>
      <c r="L46717" s="1334"/>
    </row>
    <row r="46718" spans="1:12" ht="24" customHeight="1">
      <c r="A46718" s="1355"/>
      <c r="B46718" s="1355"/>
      <c r="C46718" s="1433"/>
      <c r="E46718" s="1433"/>
      <c r="K46718" s="1433"/>
      <c r="L46718" s="1334"/>
    </row>
    <row r="46719" spans="1:12" ht="24" customHeight="1">
      <c r="A46719" s="1355"/>
      <c r="B46719" s="1355"/>
      <c r="C46719" s="1433"/>
      <c r="E46719" s="1433"/>
      <c r="K46719" s="1433"/>
      <c r="L46719" s="1334"/>
    </row>
    <row r="46720" spans="1:12" ht="24" customHeight="1">
      <c r="A46720" s="1355"/>
      <c r="B46720" s="1355"/>
      <c r="C46720" s="1433"/>
      <c r="E46720" s="1433"/>
      <c r="K46720" s="1433"/>
      <c r="L46720" s="1334"/>
    </row>
    <row r="46721" spans="1:12" ht="24" customHeight="1">
      <c r="A46721" s="1355"/>
      <c r="B46721" s="1355"/>
      <c r="C46721" s="1433"/>
      <c r="E46721" s="1433"/>
      <c r="K46721" s="1433"/>
      <c r="L46721" s="1334"/>
    </row>
    <row r="46722" spans="1:12" ht="24" customHeight="1">
      <c r="A46722" s="1355"/>
      <c r="B46722" s="1355"/>
      <c r="C46722" s="1433"/>
      <c r="E46722" s="1433"/>
      <c r="K46722" s="1433"/>
      <c r="L46722" s="1334"/>
    </row>
    <row r="46723" spans="1:12" ht="24" customHeight="1">
      <c r="A46723" s="1355"/>
      <c r="B46723" s="1355"/>
      <c r="C46723" s="1433"/>
      <c r="E46723" s="1433"/>
      <c r="K46723" s="1433"/>
      <c r="L46723" s="1334"/>
    </row>
    <row r="46724" spans="1:12" ht="24" customHeight="1">
      <c r="A46724" s="1355"/>
      <c r="B46724" s="1355"/>
      <c r="C46724" s="1433"/>
      <c r="E46724" s="1433"/>
      <c r="K46724" s="1433"/>
      <c r="L46724" s="1334"/>
    </row>
    <row r="46725" spans="1:12" ht="24" customHeight="1">
      <c r="A46725" s="1355"/>
      <c r="B46725" s="1355"/>
      <c r="C46725" s="1433"/>
      <c r="E46725" s="1433"/>
      <c r="K46725" s="1433"/>
      <c r="L46725" s="1334"/>
    </row>
    <row r="46726" spans="1:12" ht="24" customHeight="1">
      <c r="A46726" s="1355"/>
      <c r="B46726" s="1355"/>
      <c r="C46726" s="1433"/>
      <c r="E46726" s="1433"/>
      <c r="K46726" s="1433"/>
      <c r="L46726" s="1334"/>
    </row>
    <row r="46727" spans="1:12" ht="24" customHeight="1">
      <c r="A46727" s="1355"/>
      <c r="B46727" s="1355"/>
      <c r="C46727" s="1433"/>
      <c r="E46727" s="1433"/>
      <c r="K46727" s="1433"/>
      <c r="L46727" s="1334"/>
    </row>
    <row r="46728" spans="1:12" ht="24" customHeight="1">
      <c r="A46728" s="1355"/>
      <c r="B46728" s="1355"/>
      <c r="C46728" s="1433"/>
      <c r="E46728" s="1433"/>
      <c r="K46728" s="1433"/>
      <c r="L46728" s="1334"/>
    </row>
    <row r="46729" spans="1:12" ht="24" customHeight="1">
      <c r="A46729" s="1355"/>
      <c r="B46729" s="1355"/>
      <c r="C46729" s="1433"/>
      <c r="E46729" s="1433"/>
      <c r="K46729" s="1433"/>
      <c r="L46729" s="1334"/>
    </row>
    <row r="46730" spans="1:12" ht="24" customHeight="1">
      <c r="A46730" s="1355"/>
      <c r="B46730" s="1355"/>
      <c r="C46730" s="1433"/>
      <c r="E46730" s="1433"/>
      <c r="K46730" s="1433"/>
      <c r="L46730" s="1334"/>
    </row>
    <row r="46731" spans="1:12" ht="24" customHeight="1">
      <c r="A46731" s="1355"/>
      <c r="B46731" s="1355"/>
      <c r="C46731" s="1433"/>
      <c r="E46731" s="1433"/>
      <c r="K46731" s="1433"/>
      <c r="L46731" s="1334"/>
    </row>
    <row r="46732" spans="1:12" ht="24" customHeight="1">
      <c r="A46732" s="1355"/>
      <c r="B46732" s="1355"/>
      <c r="C46732" s="1433"/>
      <c r="E46732" s="1433"/>
      <c r="K46732" s="1433"/>
      <c r="L46732" s="1334"/>
    </row>
    <row r="46733" spans="1:12" ht="24" customHeight="1">
      <c r="A46733" s="1355"/>
      <c r="B46733" s="1355"/>
      <c r="C46733" s="1433"/>
      <c r="E46733" s="1433"/>
      <c r="K46733" s="1433"/>
      <c r="L46733" s="1334"/>
    </row>
    <row r="46734" spans="1:12" ht="24" customHeight="1">
      <c r="A46734" s="1355"/>
      <c r="B46734" s="1355"/>
      <c r="C46734" s="1433"/>
      <c r="E46734" s="1433"/>
      <c r="K46734" s="1433"/>
      <c r="L46734" s="1334"/>
    </row>
    <row r="46735" spans="1:12" ht="24" customHeight="1">
      <c r="A46735" s="1355"/>
      <c r="B46735" s="1355"/>
      <c r="C46735" s="1433"/>
      <c r="E46735" s="1433"/>
      <c r="K46735" s="1433"/>
      <c r="L46735" s="1334"/>
    </row>
    <row r="46736" spans="1:12" ht="24" customHeight="1">
      <c r="A46736" s="1355"/>
      <c r="B46736" s="1355"/>
      <c r="C46736" s="1433"/>
      <c r="E46736" s="1433"/>
      <c r="K46736" s="1433"/>
      <c r="L46736" s="1334"/>
    </row>
    <row r="46737" spans="1:12" ht="24" customHeight="1">
      <c r="A46737" s="1355"/>
      <c r="B46737" s="1355"/>
      <c r="C46737" s="1433"/>
      <c r="E46737" s="1433"/>
      <c r="K46737" s="1433"/>
      <c r="L46737" s="1334"/>
    </row>
    <row r="46738" spans="1:12" ht="24" customHeight="1">
      <c r="A46738" s="1355"/>
      <c r="B46738" s="1355"/>
      <c r="C46738" s="1433"/>
      <c r="E46738" s="1433"/>
      <c r="K46738" s="1433"/>
      <c r="L46738" s="1334"/>
    </row>
    <row r="46739" spans="1:12" ht="24" customHeight="1">
      <c r="A46739" s="1355"/>
      <c r="B46739" s="1355"/>
      <c r="C46739" s="1433"/>
      <c r="E46739" s="1433"/>
      <c r="K46739" s="1433"/>
      <c r="L46739" s="1334"/>
    </row>
    <row r="46740" spans="1:12" ht="24" customHeight="1">
      <c r="A46740" s="1355"/>
      <c r="B46740" s="1355"/>
      <c r="C46740" s="1433"/>
      <c r="E46740" s="1433"/>
      <c r="K46740" s="1433"/>
      <c r="L46740" s="1334"/>
    </row>
    <row r="46741" spans="1:12" ht="24" customHeight="1">
      <c r="A46741" s="1355"/>
      <c r="B46741" s="1355"/>
      <c r="C46741" s="1433"/>
      <c r="E46741" s="1433"/>
      <c r="K46741" s="1433"/>
      <c r="L46741" s="1334"/>
    </row>
    <row r="46742" spans="1:12" ht="24" customHeight="1">
      <c r="A46742" s="1355"/>
      <c r="B46742" s="1355"/>
      <c r="C46742" s="1433"/>
      <c r="E46742" s="1433"/>
      <c r="K46742" s="1433"/>
      <c r="L46742" s="1334"/>
    </row>
    <row r="46743" spans="1:12" ht="24" customHeight="1">
      <c r="A46743" s="1355"/>
      <c r="B46743" s="1355"/>
      <c r="C46743" s="1433"/>
      <c r="E46743" s="1433"/>
      <c r="K46743" s="1433"/>
      <c r="L46743" s="1334"/>
    </row>
    <row r="46744" spans="1:12" ht="24" customHeight="1">
      <c r="A46744" s="1355"/>
      <c r="B46744" s="1355"/>
      <c r="C46744" s="1433"/>
      <c r="E46744" s="1433"/>
      <c r="K46744" s="1433"/>
      <c r="L46744" s="1334"/>
    </row>
    <row r="46745" spans="1:12" ht="24" customHeight="1">
      <c r="A46745" s="1355"/>
      <c r="B46745" s="1355"/>
      <c r="C46745" s="1433"/>
      <c r="E46745" s="1433"/>
      <c r="K46745" s="1433"/>
      <c r="L46745" s="1334"/>
    </row>
    <row r="46746" spans="1:12" ht="24" customHeight="1">
      <c r="A46746" s="1355"/>
      <c r="B46746" s="1355"/>
      <c r="C46746" s="1433"/>
      <c r="E46746" s="1433"/>
      <c r="K46746" s="1433"/>
      <c r="L46746" s="1334"/>
    </row>
    <row r="46747" spans="1:12" ht="24" customHeight="1">
      <c r="A46747" s="1355"/>
      <c r="B46747" s="1355"/>
      <c r="C46747" s="1433"/>
      <c r="E46747" s="1433"/>
      <c r="K46747" s="1433"/>
      <c r="L46747" s="1334"/>
    </row>
    <row r="46748" spans="1:12" ht="24" customHeight="1">
      <c r="A46748" s="1355"/>
      <c r="B46748" s="1355"/>
      <c r="C46748" s="1433"/>
      <c r="E46748" s="1433"/>
      <c r="K46748" s="1433"/>
      <c r="L46748" s="1334"/>
    </row>
    <row r="46749" spans="1:12" ht="24" customHeight="1">
      <c r="A46749" s="1355"/>
      <c r="B46749" s="1355"/>
      <c r="C46749" s="1433"/>
      <c r="E46749" s="1433"/>
      <c r="K46749" s="1433"/>
      <c r="L46749" s="1334"/>
    </row>
    <row r="46750" spans="1:12" ht="24" customHeight="1">
      <c r="A46750" s="1355"/>
      <c r="B46750" s="1355"/>
      <c r="C46750" s="1433"/>
      <c r="E46750" s="1433"/>
      <c r="K46750" s="1433"/>
      <c r="L46750" s="1334"/>
    </row>
    <row r="46751" spans="1:12" ht="24" customHeight="1">
      <c r="A46751" s="1355"/>
      <c r="B46751" s="1355"/>
      <c r="C46751" s="1433"/>
      <c r="E46751" s="1433"/>
      <c r="K46751" s="1433"/>
      <c r="L46751" s="1334"/>
    </row>
    <row r="46752" spans="1:12" ht="24" customHeight="1">
      <c r="A46752" s="1355"/>
      <c r="B46752" s="1355"/>
      <c r="C46752" s="1433"/>
      <c r="E46752" s="1433"/>
      <c r="K46752" s="1433"/>
      <c r="L46752" s="1334"/>
    </row>
    <row r="46753" spans="1:12" ht="24" customHeight="1">
      <c r="A46753" s="1355"/>
      <c r="B46753" s="1355"/>
      <c r="C46753" s="1433"/>
      <c r="E46753" s="1433"/>
      <c r="K46753" s="1433"/>
      <c r="L46753" s="1334"/>
    </row>
    <row r="46754" spans="1:12" ht="24" customHeight="1">
      <c r="A46754" s="1355"/>
      <c r="B46754" s="1355"/>
      <c r="C46754" s="1433"/>
      <c r="E46754" s="1433"/>
      <c r="K46754" s="1433"/>
      <c r="L46754" s="1334"/>
    </row>
    <row r="46755" spans="1:12" ht="24" customHeight="1">
      <c r="A46755" s="1355"/>
      <c r="B46755" s="1355"/>
      <c r="C46755" s="1433"/>
      <c r="E46755" s="1433"/>
      <c r="K46755" s="1433"/>
      <c r="L46755" s="1334"/>
    </row>
    <row r="46756" spans="1:12" ht="24" customHeight="1">
      <c r="A46756" s="1355"/>
      <c r="B46756" s="1355"/>
      <c r="C46756" s="1433"/>
      <c r="E46756" s="1433"/>
      <c r="K46756" s="1433"/>
      <c r="L46756" s="1334"/>
    </row>
    <row r="46757" spans="1:12" ht="24" customHeight="1">
      <c r="A46757" s="1355"/>
      <c r="B46757" s="1355"/>
      <c r="C46757" s="1433"/>
      <c r="E46757" s="1433"/>
      <c r="K46757" s="1433"/>
      <c r="L46757" s="1334"/>
    </row>
    <row r="46758" spans="1:12" ht="24" customHeight="1">
      <c r="A46758" s="1355"/>
      <c r="B46758" s="1355"/>
      <c r="C46758" s="1433"/>
      <c r="E46758" s="1433"/>
      <c r="K46758" s="1433"/>
      <c r="L46758" s="1334"/>
    </row>
    <row r="46759" spans="1:12" ht="24" customHeight="1">
      <c r="A46759" s="1355"/>
      <c r="B46759" s="1355"/>
      <c r="C46759" s="1433"/>
      <c r="E46759" s="1433"/>
      <c r="K46759" s="1433"/>
      <c r="L46759" s="1334"/>
    </row>
    <row r="46760" spans="1:12" ht="24" customHeight="1">
      <c r="A46760" s="1355"/>
      <c r="B46760" s="1355"/>
      <c r="C46760" s="1433"/>
      <c r="E46760" s="1433"/>
      <c r="K46760" s="1433"/>
      <c r="L46760" s="1334"/>
    </row>
    <row r="46761" spans="1:12" ht="24" customHeight="1">
      <c r="A46761" s="1355"/>
      <c r="B46761" s="1355"/>
      <c r="C46761" s="1433"/>
      <c r="E46761" s="1433"/>
      <c r="K46761" s="1433"/>
      <c r="L46761" s="1334"/>
    </row>
    <row r="46762" spans="1:12" ht="24" customHeight="1">
      <c r="A46762" s="1355"/>
      <c r="B46762" s="1355"/>
      <c r="C46762" s="1433"/>
      <c r="E46762" s="1433"/>
      <c r="K46762" s="1433"/>
      <c r="L46762" s="1334"/>
    </row>
    <row r="46763" spans="1:12" ht="24" customHeight="1">
      <c r="A46763" s="1355"/>
      <c r="B46763" s="1355"/>
      <c r="C46763" s="1433"/>
      <c r="E46763" s="1433"/>
      <c r="K46763" s="1433"/>
      <c r="L46763" s="1334"/>
    </row>
    <row r="46764" spans="1:12" ht="24" customHeight="1">
      <c r="A46764" s="1355"/>
      <c r="B46764" s="1355"/>
      <c r="C46764" s="1433"/>
      <c r="E46764" s="1433"/>
      <c r="K46764" s="1433"/>
      <c r="L46764" s="1334"/>
    </row>
    <row r="46765" spans="1:12" ht="24" customHeight="1">
      <c r="A46765" s="1355"/>
      <c r="B46765" s="1355"/>
      <c r="C46765" s="1433"/>
      <c r="E46765" s="1433"/>
      <c r="K46765" s="1433"/>
      <c r="L46765" s="1334"/>
    </row>
    <row r="46766" spans="1:12" ht="24" customHeight="1">
      <c r="A46766" s="1355"/>
      <c r="B46766" s="1355"/>
      <c r="C46766" s="1433"/>
      <c r="E46766" s="1433"/>
      <c r="K46766" s="1433"/>
      <c r="L46766" s="1334"/>
    </row>
    <row r="46767" spans="1:12" ht="24" customHeight="1">
      <c r="A46767" s="1355"/>
      <c r="B46767" s="1355"/>
      <c r="C46767" s="1433"/>
      <c r="E46767" s="1433"/>
      <c r="K46767" s="1433"/>
      <c r="L46767" s="1334"/>
    </row>
    <row r="46768" spans="1:12" ht="24" customHeight="1">
      <c r="A46768" s="1355"/>
      <c r="B46768" s="1355"/>
      <c r="C46768" s="1433"/>
      <c r="E46768" s="1433"/>
      <c r="K46768" s="1433"/>
      <c r="L46768" s="1334"/>
    </row>
    <row r="46769" spans="1:12" ht="24" customHeight="1">
      <c r="A46769" s="1355"/>
      <c r="B46769" s="1355"/>
      <c r="C46769" s="1433"/>
      <c r="E46769" s="1433"/>
      <c r="K46769" s="1433"/>
      <c r="L46769" s="1334"/>
    </row>
    <row r="46770" spans="1:12" ht="24" customHeight="1">
      <c r="A46770" s="1355"/>
      <c r="B46770" s="1355"/>
      <c r="C46770" s="1433"/>
      <c r="E46770" s="1433"/>
      <c r="K46770" s="1433"/>
      <c r="L46770" s="1334"/>
    </row>
    <row r="46771" spans="1:12" ht="24" customHeight="1">
      <c r="A46771" s="1355"/>
      <c r="B46771" s="1355"/>
      <c r="C46771" s="1433"/>
      <c r="E46771" s="1433"/>
      <c r="K46771" s="1433"/>
      <c r="L46771" s="1334"/>
    </row>
    <row r="46772" spans="1:12" ht="24" customHeight="1">
      <c r="A46772" s="1355"/>
      <c r="B46772" s="1355"/>
      <c r="C46772" s="1433"/>
      <c r="E46772" s="1433"/>
      <c r="K46772" s="1433"/>
      <c r="L46772" s="1334"/>
    </row>
    <row r="46773" spans="1:12" ht="24" customHeight="1">
      <c r="A46773" s="1355"/>
      <c r="B46773" s="1355"/>
      <c r="C46773" s="1433"/>
      <c r="E46773" s="1433"/>
      <c r="K46773" s="1433"/>
      <c r="L46773" s="1334"/>
    </row>
    <row r="46774" spans="1:12" ht="24" customHeight="1">
      <c r="A46774" s="1355"/>
      <c r="B46774" s="1355"/>
      <c r="C46774" s="1433"/>
      <c r="E46774" s="1433"/>
      <c r="K46774" s="1433"/>
      <c r="L46774" s="1334"/>
    </row>
    <row r="46775" spans="1:12" ht="24" customHeight="1">
      <c r="A46775" s="1355"/>
      <c r="B46775" s="1355"/>
      <c r="C46775" s="1433"/>
      <c r="E46775" s="1433"/>
      <c r="K46775" s="1433"/>
      <c r="L46775" s="1334"/>
    </row>
    <row r="46776" spans="1:12" ht="24" customHeight="1">
      <c r="A46776" s="1355"/>
      <c r="B46776" s="1355"/>
      <c r="C46776" s="1433"/>
      <c r="E46776" s="1433"/>
      <c r="K46776" s="1433"/>
      <c r="L46776" s="1334"/>
    </row>
    <row r="46777" spans="1:12" ht="24" customHeight="1">
      <c r="A46777" s="1355"/>
      <c r="B46777" s="1355"/>
      <c r="C46777" s="1433"/>
      <c r="E46777" s="1433"/>
      <c r="K46777" s="1433"/>
      <c r="L46777" s="1334"/>
    </row>
    <row r="46778" spans="1:12" ht="24" customHeight="1">
      <c r="A46778" s="1355"/>
      <c r="B46778" s="1355"/>
      <c r="C46778" s="1433"/>
      <c r="E46778" s="1433"/>
      <c r="K46778" s="1433"/>
      <c r="L46778" s="1334"/>
    </row>
    <row r="46779" spans="1:12" ht="24" customHeight="1">
      <c r="A46779" s="1355"/>
      <c r="B46779" s="1355"/>
      <c r="C46779" s="1433"/>
      <c r="E46779" s="1433"/>
      <c r="K46779" s="1433"/>
      <c r="L46779" s="1334"/>
    </row>
    <row r="46780" spans="1:12" ht="24" customHeight="1">
      <c r="A46780" s="1355"/>
      <c r="B46780" s="1355"/>
      <c r="C46780" s="1433"/>
      <c r="E46780" s="1433"/>
      <c r="K46780" s="1433"/>
      <c r="L46780" s="1334"/>
    </row>
    <row r="46781" spans="1:12" ht="24" customHeight="1">
      <c r="A46781" s="1355"/>
      <c r="B46781" s="1355"/>
      <c r="C46781" s="1433"/>
      <c r="E46781" s="1433"/>
      <c r="K46781" s="1433"/>
      <c r="L46781" s="1334"/>
    </row>
    <row r="46782" spans="1:12" ht="24" customHeight="1">
      <c r="A46782" s="1355"/>
      <c r="B46782" s="1355"/>
      <c r="C46782" s="1433"/>
      <c r="E46782" s="1433"/>
      <c r="K46782" s="1433"/>
      <c r="L46782" s="1334"/>
    </row>
    <row r="46783" spans="1:12" ht="24" customHeight="1">
      <c r="A46783" s="1355"/>
      <c r="B46783" s="1355"/>
      <c r="C46783" s="1433"/>
      <c r="E46783" s="1433"/>
      <c r="K46783" s="1433"/>
      <c r="L46783" s="1334"/>
    </row>
    <row r="46784" spans="1:12" ht="24" customHeight="1">
      <c r="A46784" s="1355"/>
      <c r="B46784" s="1355"/>
      <c r="C46784" s="1433"/>
      <c r="E46784" s="1433"/>
      <c r="K46784" s="1433"/>
      <c r="L46784" s="1334"/>
    </row>
    <row r="46785" spans="1:12" ht="24" customHeight="1">
      <c r="A46785" s="1355"/>
      <c r="B46785" s="1355"/>
      <c r="C46785" s="1433"/>
      <c r="E46785" s="1433"/>
      <c r="K46785" s="1433"/>
      <c r="L46785" s="1334"/>
    </row>
    <row r="46786" spans="1:12" ht="24" customHeight="1">
      <c r="A46786" s="1355"/>
      <c r="B46786" s="1355"/>
      <c r="C46786" s="1433"/>
      <c r="E46786" s="1433"/>
      <c r="K46786" s="1433"/>
      <c r="L46786" s="1334"/>
    </row>
    <row r="46787" spans="1:12" ht="24" customHeight="1">
      <c r="A46787" s="1355"/>
      <c r="B46787" s="1355"/>
      <c r="C46787" s="1433"/>
      <c r="E46787" s="1433"/>
      <c r="K46787" s="1433"/>
      <c r="L46787" s="1334"/>
    </row>
    <row r="46788" spans="1:12" ht="24" customHeight="1">
      <c r="A46788" s="1355"/>
      <c r="B46788" s="1355"/>
      <c r="C46788" s="1433"/>
      <c r="E46788" s="1433"/>
      <c r="K46788" s="1433"/>
      <c r="L46788" s="1334"/>
    </row>
    <row r="46789" spans="1:12" ht="24" customHeight="1">
      <c r="A46789" s="1355"/>
      <c r="B46789" s="1355"/>
      <c r="C46789" s="1433"/>
      <c r="E46789" s="1433"/>
      <c r="K46789" s="1433"/>
      <c r="L46789" s="1334"/>
    </row>
    <row r="46790" spans="1:12" ht="24" customHeight="1">
      <c r="A46790" s="1355"/>
      <c r="B46790" s="1355"/>
      <c r="C46790" s="1433"/>
      <c r="E46790" s="1433"/>
      <c r="K46790" s="1433"/>
      <c r="L46790" s="1334"/>
    </row>
    <row r="46791" spans="1:12" ht="24" customHeight="1">
      <c r="A46791" s="1355"/>
      <c r="B46791" s="1355"/>
      <c r="C46791" s="1433"/>
      <c r="E46791" s="1433"/>
      <c r="K46791" s="1433"/>
      <c r="L46791" s="1334"/>
    </row>
    <row r="46792" spans="1:12" ht="24" customHeight="1">
      <c r="A46792" s="1355"/>
      <c r="B46792" s="1355"/>
      <c r="C46792" s="1433"/>
      <c r="E46792" s="1433"/>
      <c r="K46792" s="1433"/>
      <c r="L46792" s="1334"/>
    </row>
    <row r="46793" spans="1:12" ht="24" customHeight="1">
      <c r="A46793" s="1355"/>
      <c r="B46793" s="1355"/>
      <c r="C46793" s="1433"/>
      <c r="E46793" s="1433"/>
      <c r="K46793" s="1433"/>
      <c r="L46793" s="1334"/>
    </row>
    <row r="46794" spans="1:12" ht="24" customHeight="1">
      <c r="A46794" s="1355"/>
      <c r="B46794" s="1355"/>
      <c r="C46794" s="1433"/>
      <c r="E46794" s="1433"/>
      <c r="K46794" s="1433"/>
      <c r="L46794" s="1334"/>
    </row>
    <row r="46795" spans="1:12" ht="24" customHeight="1">
      <c r="A46795" s="1355"/>
      <c r="B46795" s="1355"/>
      <c r="C46795" s="1433"/>
      <c r="E46795" s="1433"/>
      <c r="K46795" s="1433"/>
      <c r="L46795" s="1334"/>
    </row>
    <row r="46796" spans="1:12" ht="24" customHeight="1">
      <c r="A46796" s="1355"/>
      <c r="B46796" s="1355"/>
      <c r="C46796" s="1433"/>
      <c r="E46796" s="1433"/>
      <c r="K46796" s="1433"/>
      <c r="L46796" s="1334"/>
    </row>
    <row r="46797" spans="1:12" ht="24" customHeight="1">
      <c r="A46797" s="1355"/>
      <c r="B46797" s="1355"/>
      <c r="C46797" s="1433"/>
      <c r="E46797" s="1433"/>
      <c r="K46797" s="1433"/>
      <c r="L46797" s="1334"/>
    </row>
    <row r="46798" spans="1:12" ht="24" customHeight="1">
      <c r="A46798" s="1355"/>
      <c r="B46798" s="1355"/>
      <c r="C46798" s="1433"/>
      <c r="E46798" s="1433"/>
      <c r="K46798" s="1433"/>
      <c r="L46798" s="1334"/>
    </row>
    <row r="46799" spans="1:12" ht="24" customHeight="1">
      <c r="A46799" s="1355"/>
      <c r="B46799" s="1355"/>
      <c r="C46799" s="1433"/>
      <c r="E46799" s="1433"/>
      <c r="K46799" s="1433"/>
      <c r="L46799" s="1334"/>
    </row>
    <row r="46800" spans="1:12" ht="24" customHeight="1">
      <c r="A46800" s="1355"/>
      <c r="B46800" s="1355"/>
      <c r="C46800" s="1433"/>
      <c r="E46800" s="1433"/>
      <c r="K46800" s="1433"/>
      <c r="L46800" s="1334"/>
    </row>
    <row r="46801" spans="1:12" ht="24" customHeight="1">
      <c r="A46801" s="1355"/>
      <c r="B46801" s="1355"/>
      <c r="C46801" s="1433"/>
      <c r="E46801" s="1433"/>
      <c r="K46801" s="1433"/>
      <c r="L46801" s="1334"/>
    </row>
    <row r="46802" spans="1:12" ht="24" customHeight="1">
      <c r="A46802" s="1355"/>
      <c r="B46802" s="1355"/>
      <c r="C46802" s="1433"/>
      <c r="E46802" s="1433"/>
      <c r="K46802" s="1433"/>
      <c r="L46802" s="1334"/>
    </row>
    <row r="46803" spans="1:12" ht="24" customHeight="1">
      <c r="A46803" s="1355"/>
      <c r="B46803" s="1355"/>
      <c r="C46803" s="1433"/>
      <c r="E46803" s="1433"/>
      <c r="K46803" s="1433"/>
      <c r="L46803" s="1334"/>
    </row>
    <row r="46804" spans="1:12" ht="24" customHeight="1">
      <c r="A46804" s="1355"/>
      <c r="B46804" s="1355"/>
      <c r="C46804" s="1433"/>
      <c r="E46804" s="1433"/>
      <c r="K46804" s="1433"/>
      <c r="L46804" s="1334"/>
    </row>
    <row r="46805" spans="1:12" ht="24" customHeight="1">
      <c r="A46805" s="1355"/>
      <c r="B46805" s="1355"/>
      <c r="C46805" s="1433"/>
      <c r="E46805" s="1433"/>
      <c r="K46805" s="1433"/>
      <c r="L46805" s="1334"/>
    </row>
    <row r="46806" spans="1:12" ht="24" customHeight="1">
      <c r="A46806" s="1355"/>
      <c r="B46806" s="1355"/>
      <c r="C46806" s="1433"/>
      <c r="E46806" s="1433"/>
      <c r="K46806" s="1433"/>
      <c r="L46806" s="1334"/>
    </row>
    <row r="46807" spans="1:12" ht="24" customHeight="1">
      <c r="A46807" s="1355"/>
      <c r="B46807" s="1355"/>
      <c r="C46807" s="1433"/>
      <c r="E46807" s="1433"/>
      <c r="K46807" s="1433"/>
      <c r="L46807" s="1334"/>
    </row>
    <row r="46808" spans="1:12" ht="24" customHeight="1">
      <c r="A46808" s="1355"/>
      <c r="B46808" s="1355"/>
      <c r="C46808" s="1433"/>
      <c r="E46808" s="1433"/>
      <c r="K46808" s="1433"/>
      <c r="L46808" s="1334"/>
    </row>
    <row r="46809" spans="1:12" ht="24" customHeight="1">
      <c r="A46809" s="1355"/>
      <c r="B46809" s="1355"/>
      <c r="C46809" s="1433"/>
      <c r="E46809" s="1433"/>
      <c r="K46809" s="1433"/>
      <c r="L46809" s="1334"/>
    </row>
    <row r="46810" spans="1:12" ht="24" customHeight="1">
      <c r="A46810" s="1355"/>
      <c r="B46810" s="1355"/>
      <c r="C46810" s="1433"/>
      <c r="E46810" s="1433"/>
      <c r="K46810" s="1433"/>
      <c r="L46810" s="1334"/>
    </row>
    <row r="46811" spans="1:12" ht="24" customHeight="1">
      <c r="A46811" s="1355"/>
      <c r="B46811" s="1355"/>
      <c r="C46811" s="1433"/>
      <c r="E46811" s="1433"/>
      <c r="K46811" s="1433"/>
      <c r="L46811" s="1334"/>
    </row>
    <row r="46812" spans="1:12" ht="24" customHeight="1">
      <c r="A46812" s="1355"/>
      <c r="B46812" s="1355"/>
      <c r="C46812" s="1433"/>
      <c r="E46812" s="1433"/>
      <c r="K46812" s="1433"/>
      <c r="L46812" s="1334"/>
    </row>
    <row r="46813" spans="1:12" ht="24" customHeight="1">
      <c r="A46813" s="1355"/>
      <c r="B46813" s="1355"/>
      <c r="C46813" s="1433"/>
      <c r="E46813" s="1433"/>
      <c r="K46813" s="1433"/>
      <c r="L46813" s="1334"/>
    </row>
    <row r="46814" spans="1:12" ht="24" customHeight="1">
      <c r="A46814" s="1355"/>
      <c r="B46814" s="1355"/>
      <c r="C46814" s="1433"/>
      <c r="E46814" s="1433"/>
      <c r="K46814" s="1433"/>
      <c r="L46814" s="1334"/>
    </row>
    <row r="46815" spans="1:12" ht="24" customHeight="1">
      <c r="A46815" s="1355"/>
      <c r="B46815" s="1355"/>
      <c r="C46815" s="1433"/>
      <c r="E46815" s="1433"/>
      <c r="K46815" s="1433"/>
      <c r="L46815" s="1334"/>
    </row>
    <row r="46816" spans="1:12" ht="24" customHeight="1">
      <c r="A46816" s="1355"/>
      <c r="B46816" s="1355"/>
      <c r="C46816" s="1433"/>
      <c r="E46816" s="1433"/>
      <c r="K46816" s="1433"/>
      <c r="L46816" s="1334"/>
    </row>
    <row r="46817" spans="1:12" ht="24" customHeight="1">
      <c r="A46817" s="1355"/>
      <c r="B46817" s="1355"/>
      <c r="C46817" s="1433"/>
      <c r="E46817" s="1433"/>
      <c r="K46817" s="1433"/>
      <c r="L46817" s="1334"/>
    </row>
    <row r="46818" spans="1:12" ht="24" customHeight="1">
      <c r="A46818" s="1355"/>
      <c r="B46818" s="1355"/>
      <c r="C46818" s="1433"/>
      <c r="E46818" s="1433"/>
      <c r="K46818" s="1433"/>
      <c r="L46818" s="1334"/>
    </row>
    <row r="46819" spans="1:12" ht="24" customHeight="1">
      <c r="A46819" s="1355"/>
      <c r="B46819" s="1355"/>
      <c r="C46819" s="1433"/>
      <c r="E46819" s="1433"/>
      <c r="K46819" s="1433"/>
      <c r="L46819" s="1334"/>
    </row>
    <row r="46820" spans="1:12" ht="24" customHeight="1">
      <c r="A46820" s="1355"/>
      <c r="B46820" s="1355"/>
      <c r="C46820" s="1433"/>
      <c r="E46820" s="1433"/>
      <c r="K46820" s="1433"/>
      <c r="L46820" s="1334"/>
    </row>
    <row r="46821" spans="1:12" ht="24" customHeight="1">
      <c r="A46821" s="1355"/>
      <c r="B46821" s="1355"/>
      <c r="C46821" s="1433"/>
      <c r="E46821" s="1433"/>
      <c r="K46821" s="1433"/>
      <c r="L46821" s="1334"/>
    </row>
    <row r="46822" spans="1:12" ht="24" customHeight="1">
      <c r="A46822" s="1355"/>
      <c r="B46822" s="1355"/>
      <c r="C46822" s="1433"/>
      <c r="E46822" s="1433"/>
      <c r="K46822" s="1433"/>
      <c r="L46822" s="1334"/>
    </row>
    <row r="46823" spans="1:12" ht="24" customHeight="1">
      <c r="A46823" s="1355"/>
      <c r="B46823" s="1355"/>
      <c r="C46823" s="1433"/>
      <c r="E46823" s="1433"/>
      <c r="K46823" s="1433"/>
      <c r="L46823" s="1334"/>
    </row>
    <row r="46824" spans="1:12" ht="24" customHeight="1">
      <c r="A46824" s="1355"/>
      <c r="B46824" s="1355"/>
      <c r="C46824" s="1433"/>
      <c r="E46824" s="1433"/>
      <c r="K46824" s="1433"/>
      <c r="L46824" s="1334"/>
    </row>
    <row r="46825" spans="1:12" ht="24" customHeight="1">
      <c r="A46825" s="1355"/>
      <c r="B46825" s="1355"/>
      <c r="C46825" s="1433"/>
      <c r="E46825" s="1433"/>
      <c r="K46825" s="1433"/>
      <c r="L46825" s="1334"/>
    </row>
    <row r="46826" spans="1:12" ht="24" customHeight="1">
      <c r="A46826" s="1355"/>
      <c r="B46826" s="1355"/>
      <c r="C46826" s="1433"/>
      <c r="E46826" s="1433"/>
      <c r="K46826" s="1433"/>
      <c r="L46826" s="1334"/>
    </row>
    <row r="46827" spans="1:12" ht="24" customHeight="1">
      <c r="A46827" s="1355"/>
      <c r="B46827" s="1355"/>
      <c r="C46827" s="1433"/>
      <c r="E46827" s="1433"/>
      <c r="K46827" s="1433"/>
      <c r="L46827" s="1334"/>
    </row>
    <row r="46828" spans="1:12" ht="24" customHeight="1">
      <c r="A46828" s="1355"/>
      <c r="B46828" s="1355"/>
      <c r="C46828" s="1433"/>
      <c r="E46828" s="1433"/>
      <c r="K46828" s="1433"/>
      <c r="L46828" s="1334"/>
    </row>
    <row r="46829" spans="1:12" ht="24" customHeight="1">
      <c r="A46829" s="1355"/>
      <c r="B46829" s="1355"/>
      <c r="C46829" s="1433"/>
      <c r="E46829" s="1433"/>
      <c r="K46829" s="1433"/>
      <c r="L46829" s="1334"/>
    </row>
    <row r="46830" spans="1:12" ht="24" customHeight="1">
      <c r="A46830" s="1355"/>
      <c r="B46830" s="1355"/>
      <c r="C46830" s="1433"/>
      <c r="E46830" s="1433"/>
      <c r="K46830" s="1433"/>
      <c r="L46830" s="1334"/>
    </row>
    <row r="46831" spans="1:12" ht="24" customHeight="1">
      <c r="A46831" s="1355"/>
      <c r="B46831" s="1355"/>
      <c r="C46831" s="1433"/>
      <c r="E46831" s="1433"/>
      <c r="K46831" s="1433"/>
      <c r="L46831" s="1334"/>
    </row>
    <row r="46832" spans="1:12" ht="24" customHeight="1">
      <c r="A46832" s="1355"/>
      <c r="B46832" s="1355"/>
      <c r="C46832" s="1433"/>
      <c r="E46832" s="1433"/>
      <c r="K46832" s="1433"/>
      <c r="L46832" s="1334"/>
    </row>
    <row r="46833" spans="1:12" ht="24" customHeight="1">
      <c r="A46833" s="1355"/>
      <c r="B46833" s="1355"/>
      <c r="C46833" s="1433"/>
      <c r="E46833" s="1433"/>
      <c r="K46833" s="1433"/>
      <c r="L46833" s="1334"/>
    </row>
    <row r="46834" spans="1:12" ht="24" customHeight="1">
      <c r="A46834" s="1355"/>
      <c r="B46834" s="1355"/>
      <c r="C46834" s="1433"/>
      <c r="E46834" s="1433"/>
      <c r="K46834" s="1433"/>
      <c r="L46834" s="1334"/>
    </row>
    <row r="46835" spans="1:12" ht="24" customHeight="1">
      <c r="A46835" s="1355"/>
      <c r="B46835" s="1355"/>
      <c r="C46835" s="1433"/>
      <c r="E46835" s="1433"/>
      <c r="K46835" s="1433"/>
      <c r="L46835" s="1334"/>
    </row>
    <row r="46836" spans="1:12" ht="24" customHeight="1">
      <c r="A46836" s="1355"/>
      <c r="B46836" s="1355"/>
      <c r="C46836" s="1433"/>
      <c r="E46836" s="1433"/>
      <c r="K46836" s="1433"/>
      <c r="L46836" s="1334"/>
    </row>
    <row r="46837" spans="1:12" ht="24" customHeight="1">
      <c r="A46837" s="1355"/>
      <c r="B46837" s="1355"/>
      <c r="C46837" s="1433"/>
      <c r="E46837" s="1433"/>
      <c r="K46837" s="1433"/>
      <c r="L46837" s="1334"/>
    </row>
    <row r="46838" spans="1:12" ht="24" customHeight="1">
      <c r="A46838" s="1355"/>
      <c r="B46838" s="1355"/>
      <c r="C46838" s="1433"/>
      <c r="E46838" s="1433"/>
      <c r="K46838" s="1433"/>
      <c r="L46838" s="1334"/>
    </row>
    <row r="46839" spans="1:12" ht="24" customHeight="1">
      <c r="A46839" s="1355"/>
      <c r="B46839" s="1355"/>
      <c r="C46839" s="1433"/>
      <c r="E46839" s="1433"/>
      <c r="K46839" s="1433"/>
      <c r="L46839" s="1334"/>
    </row>
    <row r="46840" spans="1:12" ht="24" customHeight="1">
      <c r="A46840" s="1355"/>
      <c r="B46840" s="1355"/>
      <c r="C46840" s="1433"/>
      <c r="E46840" s="1433"/>
      <c r="K46840" s="1433"/>
      <c r="L46840" s="1334"/>
    </row>
    <row r="46841" spans="1:12" ht="24" customHeight="1">
      <c r="A46841" s="1355"/>
      <c r="B46841" s="1355"/>
      <c r="C46841" s="1433"/>
      <c r="E46841" s="1433"/>
      <c r="K46841" s="1433"/>
      <c r="L46841" s="1334"/>
    </row>
    <row r="46842" spans="1:12" ht="24" customHeight="1">
      <c r="A46842" s="1355"/>
      <c r="B46842" s="1355"/>
      <c r="C46842" s="1433"/>
      <c r="E46842" s="1433"/>
      <c r="K46842" s="1433"/>
      <c r="L46842" s="1334"/>
    </row>
    <row r="46843" spans="1:12" ht="24" customHeight="1">
      <c r="A46843" s="1355"/>
      <c r="B46843" s="1355"/>
      <c r="C46843" s="1433"/>
      <c r="E46843" s="1433"/>
      <c r="K46843" s="1433"/>
      <c r="L46843" s="1334"/>
    </row>
    <row r="46844" spans="1:12" ht="24" customHeight="1">
      <c r="A46844" s="1355"/>
      <c r="B46844" s="1355"/>
      <c r="C46844" s="1433"/>
      <c r="E46844" s="1433"/>
      <c r="K46844" s="1433"/>
      <c r="L46844" s="1334"/>
    </row>
    <row r="46845" spans="1:12" ht="24" customHeight="1">
      <c r="A46845" s="1355"/>
      <c r="B46845" s="1355"/>
      <c r="C46845" s="1433"/>
      <c r="E46845" s="1433"/>
      <c r="K46845" s="1433"/>
      <c r="L46845" s="1334"/>
    </row>
    <row r="46846" spans="1:12" ht="24" customHeight="1">
      <c r="A46846" s="1355"/>
      <c r="B46846" s="1355"/>
      <c r="C46846" s="1433"/>
      <c r="E46846" s="1433"/>
      <c r="K46846" s="1433"/>
      <c r="L46846" s="1334"/>
    </row>
    <row r="46847" spans="1:12" ht="24" customHeight="1">
      <c r="A46847" s="1355"/>
      <c r="B46847" s="1355"/>
      <c r="C46847" s="1433"/>
      <c r="E46847" s="1433"/>
      <c r="K46847" s="1433"/>
      <c r="L46847" s="1334"/>
    </row>
    <row r="46848" spans="1:12" ht="24" customHeight="1">
      <c r="A46848" s="1355"/>
      <c r="B46848" s="1355"/>
      <c r="C46848" s="1433"/>
      <c r="E46848" s="1433"/>
      <c r="K46848" s="1433"/>
      <c r="L46848" s="1334"/>
    </row>
    <row r="46849" spans="1:12" ht="24" customHeight="1">
      <c r="A46849" s="1355"/>
      <c r="B46849" s="1355"/>
      <c r="C46849" s="1433"/>
      <c r="E46849" s="1433"/>
      <c r="K46849" s="1433"/>
      <c r="L46849" s="1334"/>
    </row>
    <row r="46850" spans="1:12" ht="24" customHeight="1">
      <c r="A46850" s="1355"/>
      <c r="B46850" s="1355"/>
      <c r="C46850" s="1433"/>
      <c r="E46850" s="1433"/>
      <c r="K46850" s="1433"/>
      <c r="L46850" s="1334"/>
    </row>
    <row r="46851" spans="1:12" ht="24" customHeight="1">
      <c r="A46851" s="1355"/>
      <c r="B46851" s="1355"/>
      <c r="C46851" s="1433"/>
      <c r="E46851" s="1433"/>
      <c r="K46851" s="1433"/>
      <c r="L46851" s="1334"/>
    </row>
    <row r="46852" spans="1:12" ht="24" customHeight="1">
      <c r="A46852" s="1355"/>
      <c r="B46852" s="1355"/>
      <c r="C46852" s="1433"/>
      <c r="E46852" s="1433"/>
      <c r="K46852" s="1433"/>
      <c r="L46852" s="1334"/>
    </row>
    <row r="46853" spans="1:12" ht="24" customHeight="1">
      <c r="A46853" s="1355"/>
      <c r="B46853" s="1355"/>
      <c r="C46853" s="1433"/>
      <c r="E46853" s="1433"/>
      <c r="K46853" s="1433"/>
      <c r="L46853" s="1334"/>
    </row>
    <row r="46854" spans="1:12" ht="24" customHeight="1">
      <c r="A46854" s="1355"/>
      <c r="B46854" s="1355"/>
      <c r="C46854" s="1433"/>
      <c r="E46854" s="1433"/>
      <c r="K46854" s="1433"/>
      <c r="L46854" s="1334"/>
    </row>
    <row r="46855" spans="1:12" ht="24" customHeight="1">
      <c r="A46855" s="1355"/>
      <c r="B46855" s="1355"/>
      <c r="C46855" s="1433"/>
      <c r="E46855" s="1433"/>
      <c r="K46855" s="1433"/>
      <c r="L46855" s="1334"/>
    </row>
    <row r="46856" spans="1:12" ht="24" customHeight="1">
      <c r="A46856" s="1355"/>
      <c r="B46856" s="1355"/>
      <c r="C46856" s="1433"/>
      <c r="E46856" s="1433"/>
      <c r="K46856" s="1433"/>
      <c r="L46856" s="1334"/>
    </row>
    <row r="46857" spans="1:12" ht="24" customHeight="1">
      <c r="A46857" s="1355"/>
      <c r="B46857" s="1355"/>
      <c r="C46857" s="1433"/>
      <c r="E46857" s="1433"/>
      <c r="K46857" s="1433"/>
      <c r="L46857" s="1334"/>
    </row>
    <row r="46858" spans="1:12" ht="24" customHeight="1">
      <c r="A46858" s="1355"/>
      <c r="B46858" s="1355"/>
      <c r="C46858" s="1433"/>
      <c r="E46858" s="1433"/>
      <c r="K46858" s="1433"/>
      <c r="L46858" s="1334"/>
    </row>
    <row r="46859" spans="1:12" ht="24" customHeight="1">
      <c r="A46859" s="1355"/>
      <c r="B46859" s="1355"/>
      <c r="C46859" s="1433"/>
      <c r="E46859" s="1433"/>
      <c r="K46859" s="1433"/>
      <c r="L46859" s="1334"/>
    </row>
    <row r="46860" spans="1:12" ht="24" customHeight="1">
      <c r="A46860" s="1355"/>
      <c r="B46860" s="1355"/>
      <c r="C46860" s="1433"/>
      <c r="E46860" s="1433"/>
      <c r="K46860" s="1433"/>
      <c r="L46860" s="1334"/>
    </row>
    <row r="46861" spans="1:12" ht="24" customHeight="1">
      <c r="A46861" s="1355"/>
      <c r="B46861" s="1355"/>
      <c r="C46861" s="1433"/>
      <c r="E46861" s="1433"/>
      <c r="K46861" s="1433"/>
      <c r="L46861" s="1334"/>
    </row>
    <row r="46862" spans="1:12" ht="24" customHeight="1">
      <c r="A46862" s="1355"/>
      <c r="B46862" s="1355"/>
      <c r="C46862" s="1433"/>
      <c r="E46862" s="1433"/>
      <c r="K46862" s="1433"/>
      <c r="L46862" s="1334"/>
    </row>
    <row r="46863" spans="1:12" ht="24" customHeight="1">
      <c r="A46863" s="1355"/>
      <c r="B46863" s="1355"/>
      <c r="C46863" s="1433"/>
      <c r="E46863" s="1433"/>
      <c r="K46863" s="1433"/>
      <c r="L46863" s="1334"/>
    </row>
    <row r="46864" spans="1:12" ht="24" customHeight="1">
      <c r="A46864" s="1355"/>
      <c r="B46864" s="1355"/>
      <c r="C46864" s="1433"/>
      <c r="E46864" s="1433"/>
      <c r="K46864" s="1433"/>
      <c r="L46864" s="1334"/>
    </row>
    <row r="46865" spans="1:12" ht="24" customHeight="1">
      <c r="A46865" s="1355"/>
      <c r="B46865" s="1355"/>
      <c r="C46865" s="1433"/>
      <c r="E46865" s="1433"/>
      <c r="K46865" s="1433"/>
      <c r="L46865" s="1334"/>
    </row>
    <row r="46866" spans="1:12" ht="24" customHeight="1">
      <c r="A46866" s="1355"/>
      <c r="B46866" s="1355"/>
      <c r="C46866" s="1433"/>
      <c r="E46866" s="1433"/>
      <c r="K46866" s="1433"/>
      <c r="L46866" s="1334"/>
    </row>
    <row r="46867" spans="1:12" ht="24" customHeight="1">
      <c r="A46867" s="1355"/>
      <c r="B46867" s="1355"/>
      <c r="C46867" s="1433"/>
      <c r="E46867" s="1433"/>
      <c r="K46867" s="1433"/>
      <c r="L46867" s="1334"/>
    </row>
    <row r="46868" spans="1:12" ht="24" customHeight="1">
      <c r="A46868" s="1355"/>
      <c r="B46868" s="1355"/>
      <c r="C46868" s="1433"/>
      <c r="E46868" s="1433"/>
      <c r="K46868" s="1433"/>
      <c r="L46868" s="1334"/>
    </row>
    <row r="46869" spans="1:12" ht="24" customHeight="1">
      <c r="A46869" s="1355"/>
      <c r="B46869" s="1355"/>
      <c r="C46869" s="1433"/>
      <c r="E46869" s="1433"/>
      <c r="K46869" s="1433"/>
      <c r="L46869" s="1334"/>
    </row>
    <row r="46870" spans="1:12" ht="24" customHeight="1">
      <c r="A46870" s="1355"/>
      <c r="B46870" s="1355"/>
      <c r="C46870" s="1433"/>
      <c r="E46870" s="1433"/>
      <c r="K46870" s="1433"/>
      <c r="L46870" s="1334"/>
    </row>
    <row r="46871" spans="1:12" ht="24" customHeight="1">
      <c r="A46871" s="1355"/>
      <c r="B46871" s="1355"/>
      <c r="C46871" s="1433"/>
      <c r="E46871" s="1433"/>
      <c r="K46871" s="1433"/>
      <c r="L46871" s="1334"/>
    </row>
    <row r="46872" spans="1:12" ht="24" customHeight="1">
      <c r="A46872" s="1355"/>
      <c r="B46872" s="1355"/>
      <c r="C46872" s="1433"/>
      <c r="E46872" s="1433"/>
      <c r="K46872" s="1433"/>
      <c r="L46872" s="1334"/>
    </row>
    <row r="46873" spans="1:12" ht="24" customHeight="1">
      <c r="A46873" s="1355"/>
      <c r="B46873" s="1355"/>
      <c r="C46873" s="1433"/>
      <c r="E46873" s="1433"/>
      <c r="K46873" s="1433"/>
      <c r="L46873" s="1334"/>
    </row>
    <row r="46874" spans="1:12" ht="24" customHeight="1">
      <c r="A46874" s="1355"/>
      <c r="B46874" s="1355"/>
      <c r="C46874" s="1433"/>
      <c r="E46874" s="1433"/>
      <c r="K46874" s="1433"/>
      <c r="L46874" s="1334"/>
    </row>
    <row r="46875" spans="1:12" ht="24" customHeight="1">
      <c r="A46875" s="1355"/>
      <c r="B46875" s="1355"/>
      <c r="C46875" s="1433"/>
      <c r="E46875" s="1433"/>
      <c r="K46875" s="1433"/>
      <c r="L46875" s="1334"/>
    </row>
    <row r="46876" spans="1:12" ht="24" customHeight="1">
      <c r="A46876" s="1355"/>
      <c r="B46876" s="1355"/>
      <c r="C46876" s="1433"/>
      <c r="E46876" s="1433"/>
      <c r="K46876" s="1433"/>
      <c r="L46876" s="1334"/>
    </row>
    <row r="46877" spans="1:12" ht="24" customHeight="1">
      <c r="A46877" s="1355"/>
      <c r="B46877" s="1355"/>
      <c r="C46877" s="1433"/>
      <c r="E46877" s="1433"/>
      <c r="K46877" s="1433"/>
      <c r="L46877" s="1334"/>
    </row>
    <row r="46878" spans="1:12" ht="24" customHeight="1">
      <c r="A46878" s="1355"/>
      <c r="B46878" s="1355"/>
      <c r="C46878" s="1433"/>
      <c r="E46878" s="1433"/>
      <c r="K46878" s="1433"/>
      <c r="L46878" s="1334"/>
    </row>
    <row r="46879" spans="1:12" ht="24" customHeight="1">
      <c r="A46879" s="1355"/>
      <c r="B46879" s="1355"/>
      <c r="C46879" s="1433"/>
      <c r="E46879" s="1433"/>
      <c r="K46879" s="1433"/>
      <c r="L46879" s="1334"/>
    </row>
    <row r="46880" spans="1:12" ht="24" customHeight="1">
      <c r="A46880" s="1355"/>
      <c r="B46880" s="1355"/>
      <c r="C46880" s="1433"/>
      <c r="E46880" s="1433"/>
      <c r="K46880" s="1433"/>
      <c r="L46880" s="1334"/>
    </row>
    <row r="46881" spans="1:12" ht="24" customHeight="1">
      <c r="A46881" s="1355"/>
      <c r="B46881" s="1355"/>
      <c r="C46881" s="1433"/>
      <c r="E46881" s="1433"/>
      <c r="K46881" s="1433"/>
      <c r="L46881" s="1334"/>
    </row>
    <row r="46882" spans="1:12" ht="24" customHeight="1">
      <c r="A46882" s="1355"/>
      <c r="B46882" s="1355"/>
      <c r="C46882" s="1433"/>
      <c r="E46882" s="1433"/>
      <c r="K46882" s="1433"/>
      <c r="L46882" s="1334"/>
    </row>
    <row r="46883" spans="1:12" ht="24" customHeight="1">
      <c r="A46883" s="1355"/>
      <c r="B46883" s="1355"/>
      <c r="C46883" s="1433"/>
      <c r="E46883" s="1433"/>
      <c r="K46883" s="1433"/>
      <c r="L46883" s="1334"/>
    </row>
    <row r="46884" spans="1:12" ht="24" customHeight="1">
      <c r="A46884" s="1355"/>
      <c r="B46884" s="1355"/>
      <c r="C46884" s="1433"/>
      <c r="E46884" s="1433"/>
      <c r="K46884" s="1433"/>
      <c r="L46884" s="1334"/>
    </row>
    <row r="46885" spans="1:12" ht="24" customHeight="1">
      <c r="A46885" s="1355"/>
      <c r="B46885" s="1355"/>
      <c r="C46885" s="1433"/>
      <c r="E46885" s="1433"/>
      <c r="K46885" s="1433"/>
      <c r="L46885" s="1334"/>
    </row>
    <row r="46886" spans="1:12" ht="24" customHeight="1">
      <c r="A46886" s="1355"/>
      <c r="B46886" s="1355"/>
      <c r="C46886" s="1433"/>
      <c r="E46886" s="1433"/>
      <c r="K46886" s="1433"/>
      <c r="L46886" s="1334"/>
    </row>
    <row r="46887" spans="1:12" ht="24" customHeight="1">
      <c r="A46887" s="1355"/>
      <c r="B46887" s="1355"/>
      <c r="C46887" s="1433"/>
      <c r="E46887" s="1433"/>
      <c r="K46887" s="1433"/>
      <c r="L46887" s="1334"/>
    </row>
    <row r="46888" spans="1:12" ht="24" customHeight="1">
      <c r="A46888" s="1355"/>
      <c r="B46888" s="1355"/>
      <c r="C46888" s="1433"/>
      <c r="E46888" s="1433"/>
      <c r="K46888" s="1433"/>
      <c r="L46888" s="1334"/>
    </row>
    <row r="46889" spans="1:12" ht="24" customHeight="1">
      <c r="A46889" s="1355"/>
      <c r="B46889" s="1355"/>
      <c r="C46889" s="1433"/>
      <c r="E46889" s="1433"/>
      <c r="K46889" s="1433"/>
      <c r="L46889" s="1334"/>
    </row>
    <row r="46890" spans="1:12" ht="24" customHeight="1">
      <c r="A46890" s="1355"/>
      <c r="B46890" s="1355"/>
      <c r="C46890" s="1433"/>
      <c r="E46890" s="1433"/>
      <c r="K46890" s="1433"/>
      <c r="L46890" s="1334"/>
    </row>
    <row r="46891" spans="1:12" ht="24" customHeight="1">
      <c r="A46891" s="1355"/>
      <c r="B46891" s="1355"/>
      <c r="C46891" s="1433"/>
      <c r="E46891" s="1433"/>
      <c r="K46891" s="1433"/>
      <c r="L46891" s="1334"/>
    </row>
    <row r="46892" spans="1:12" ht="24" customHeight="1">
      <c r="A46892" s="1355"/>
      <c r="B46892" s="1355"/>
      <c r="C46892" s="1433"/>
      <c r="E46892" s="1433"/>
      <c r="K46892" s="1433"/>
      <c r="L46892" s="1334"/>
    </row>
    <row r="46893" spans="1:12" ht="24" customHeight="1">
      <c r="A46893" s="1355"/>
      <c r="B46893" s="1355"/>
      <c r="C46893" s="1433"/>
      <c r="E46893" s="1433"/>
      <c r="K46893" s="1433"/>
      <c r="L46893" s="1334"/>
    </row>
    <row r="46894" spans="1:12" ht="24" customHeight="1">
      <c r="A46894" s="1355"/>
      <c r="B46894" s="1355"/>
      <c r="C46894" s="1433"/>
      <c r="E46894" s="1433"/>
      <c r="K46894" s="1433"/>
      <c r="L46894" s="1334"/>
    </row>
    <row r="46895" spans="1:12" ht="24" customHeight="1">
      <c r="A46895" s="1355"/>
      <c r="B46895" s="1355"/>
      <c r="C46895" s="1433"/>
      <c r="E46895" s="1433"/>
      <c r="K46895" s="1433"/>
      <c r="L46895" s="1334"/>
    </row>
    <row r="46896" spans="1:12" ht="24" customHeight="1">
      <c r="A46896" s="1355"/>
      <c r="B46896" s="1355"/>
      <c r="C46896" s="1433"/>
      <c r="E46896" s="1433"/>
      <c r="K46896" s="1433"/>
      <c r="L46896" s="1334"/>
    </row>
    <row r="46897" spans="1:12" ht="24" customHeight="1">
      <c r="A46897" s="1355"/>
      <c r="B46897" s="1355"/>
      <c r="C46897" s="1433"/>
      <c r="E46897" s="1433"/>
      <c r="K46897" s="1433"/>
      <c r="L46897" s="1334"/>
    </row>
    <row r="46898" spans="1:12" ht="24" customHeight="1">
      <c r="A46898" s="1355"/>
      <c r="B46898" s="1355"/>
      <c r="C46898" s="1433"/>
      <c r="E46898" s="1433"/>
      <c r="K46898" s="1433"/>
      <c r="L46898" s="1334"/>
    </row>
    <row r="46899" spans="1:12" ht="24" customHeight="1">
      <c r="A46899" s="1355"/>
      <c r="B46899" s="1355"/>
      <c r="C46899" s="1433"/>
      <c r="E46899" s="1433"/>
      <c r="K46899" s="1433"/>
      <c r="L46899" s="1334"/>
    </row>
    <row r="46900" spans="1:12" ht="24" customHeight="1">
      <c r="A46900" s="1355"/>
      <c r="B46900" s="1355"/>
      <c r="C46900" s="1433"/>
      <c r="E46900" s="1433"/>
      <c r="K46900" s="1433"/>
      <c r="L46900" s="1334"/>
    </row>
    <row r="46901" spans="1:12" ht="24" customHeight="1">
      <c r="A46901" s="1355"/>
      <c r="B46901" s="1355"/>
      <c r="C46901" s="1433"/>
      <c r="E46901" s="1433"/>
      <c r="K46901" s="1433"/>
      <c r="L46901" s="1334"/>
    </row>
    <row r="46902" spans="1:12" ht="24" customHeight="1">
      <c r="A46902" s="1355"/>
      <c r="B46902" s="1355"/>
      <c r="C46902" s="1433"/>
      <c r="E46902" s="1433"/>
      <c r="K46902" s="1433"/>
      <c r="L46902" s="1334"/>
    </row>
    <row r="46903" spans="1:12" ht="24" customHeight="1">
      <c r="A46903" s="1355"/>
      <c r="B46903" s="1355"/>
      <c r="C46903" s="1433"/>
      <c r="E46903" s="1433"/>
      <c r="K46903" s="1433"/>
      <c r="L46903" s="1334"/>
    </row>
    <row r="46904" spans="1:12" ht="24" customHeight="1">
      <c r="A46904" s="1355"/>
      <c r="B46904" s="1355"/>
      <c r="C46904" s="1433"/>
      <c r="E46904" s="1433"/>
      <c r="K46904" s="1433"/>
      <c r="L46904" s="1334"/>
    </row>
    <row r="46905" spans="1:12" ht="24" customHeight="1">
      <c r="A46905" s="1355"/>
      <c r="B46905" s="1355"/>
      <c r="C46905" s="1433"/>
      <c r="E46905" s="1433"/>
      <c r="K46905" s="1433"/>
      <c r="L46905" s="1334"/>
    </row>
    <row r="46906" spans="1:12" ht="24" customHeight="1">
      <c r="A46906" s="1355"/>
      <c r="B46906" s="1355"/>
      <c r="C46906" s="1433"/>
      <c r="E46906" s="1433"/>
      <c r="K46906" s="1433"/>
      <c r="L46906" s="1334"/>
    </row>
    <row r="46907" spans="1:12" ht="24" customHeight="1">
      <c r="A46907" s="1355"/>
      <c r="B46907" s="1355"/>
      <c r="C46907" s="1433"/>
      <c r="E46907" s="1433"/>
      <c r="K46907" s="1433"/>
      <c r="L46907" s="1334"/>
    </row>
    <row r="46908" spans="1:12" ht="24" customHeight="1">
      <c r="A46908" s="1355"/>
      <c r="B46908" s="1355"/>
      <c r="C46908" s="1433"/>
      <c r="E46908" s="1433"/>
      <c r="K46908" s="1433"/>
      <c r="L46908" s="1334"/>
    </row>
    <row r="46909" spans="1:12" ht="24" customHeight="1">
      <c r="A46909" s="1355"/>
      <c r="B46909" s="1355"/>
      <c r="C46909" s="1433"/>
      <c r="E46909" s="1433"/>
      <c r="K46909" s="1433"/>
      <c r="L46909" s="1334"/>
    </row>
    <row r="46910" spans="1:12" ht="24" customHeight="1">
      <c r="A46910" s="1355"/>
      <c r="B46910" s="1355"/>
      <c r="C46910" s="1433"/>
      <c r="E46910" s="1433"/>
      <c r="K46910" s="1433"/>
      <c r="L46910" s="1334"/>
    </row>
    <row r="46911" spans="1:12" ht="24" customHeight="1">
      <c r="A46911" s="1355"/>
      <c r="B46911" s="1355"/>
      <c r="C46911" s="1433"/>
      <c r="E46911" s="1433"/>
      <c r="K46911" s="1433"/>
      <c r="L46911" s="1334"/>
    </row>
    <row r="46912" spans="1:12" ht="24" customHeight="1">
      <c r="A46912" s="1355"/>
      <c r="B46912" s="1355"/>
      <c r="C46912" s="1433"/>
      <c r="E46912" s="1433"/>
      <c r="K46912" s="1433"/>
      <c r="L46912" s="1334"/>
    </row>
    <row r="46913" spans="1:12" ht="24" customHeight="1">
      <c r="A46913" s="1355"/>
      <c r="B46913" s="1355"/>
      <c r="C46913" s="1433"/>
      <c r="E46913" s="1433"/>
      <c r="K46913" s="1433"/>
      <c r="L46913" s="1334"/>
    </row>
    <row r="46914" spans="1:12" ht="24" customHeight="1">
      <c r="A46914" s="1355"/>
      <c r="B46914" s="1355"/>
      <c r="C46914" s="1433"/>
      <c r="E46914" s="1433"/>
      <c r="K46914" s="1433"/>
      <c r="L46914" s="1334"/>
    </row>
    <row r="46915" spans="1:12" ht="24" customHeight="1">
      <c r="A46915" s="1355"/>
      <c r="B46915" s="1355"/>
      <c r="C46915" s="1433"/>
      <c r="E46915" s="1433"/>
      <c r="K46915" s="1433"/>
      <c r="L46915" s="1334"/>
    </row>
    <row r="46916" spans="1:12" ht="24" customHeight="1">
      <c r="A46916" s="1355"/>
      <c r="B46916" s="1355"/>
      <c r="C46916" s="1433"/>
      <c r="E46916" s="1433"/>
      <c r="K46916" s="1433"/>
      <c r="L46916" s="1334"/>
    </row>
    <row r="46917" spans="1:12" ht="24" customHeight="1">
      <c r="A46917" s="1355"/>
      <c r="B46917" s="1355"/>
      <c r="C46917" s="1433"/>
      <c r="E46917" s="1433"/>
      <c r="K46917" s="1433"/>
      <c r="L46917" s="1334"/>
    </row>
    <row r="46918" spans="1:12" ht="24" customHeight="1">
      <c r="A46918" s="1355"/>
      <c r="B46918" s="1355"/>
      <c r="C46918" s="1433"/>
      <c r="E46918" s="1433"/>
      <c r="K46918" s="1433"/>
      <c r="L46918" s="1334"/>
    </row>
    <row r="46919" spans="1:12" ht="24" customHeight="1">
      <c r="A46919" s="1355"/>
      <c r="B46919" s="1355"/>
      <c r="C46919" s="1433"/>
      <c r="E46919" s="1433"/>
      <c r="K46919" s="1433"/>
      <c r="L46919" s="1334"/>
    </row>
    <row r="46920" spans="1:12" ht="24" customHeight="1">
      <c r="A46920" s="1355"/>
      <c r="B46920" s="1355"/>
      <c r="C46920" s="1433"/>
      <c r="E46920" s="1433"/>
      <c r="K46920" s="1433"/>
      <c r="L46920" s="1334"/>
    </row>
    <row r="46921" spans="1:12" ht="24" customHeight="1">
      <c r="A46921" s="1355"/>
      <c r="B46921" s="1355"/>
      <c r="C46921" s="1433"/>
      <c r="E46921" s="1433"/>
      <c r="K46921" s="1433"/>
      <c r="L46921" s="1334"/>
    </row>
    <row r="46922" spans="1:12" ht="24" customHeight="1">
      <c r="A46922" s="1355"/>
      <c r="B46922" s="1355"/>
      <c r="C46922" s="1433"/>
      <c r="E46922" s="1433"/>
      <c r="K46922" s="1433"/>
      <c r="L46922" s="1334"/>
    </row>
    <row r="46923" spans="1:12" ht="24" customHeight="1">
      <c r="A46923" s="1355"/>
      <c r="B46923" s="1355"/>
      <c r="C46923" s="1433"/>
      <c r="E46923" s="1433"/>
      <c r="K46923" s="1433"/>
      <c r="L46923" s="1334"/>
    </row>
    <row r="46924" spans="1:12" ht="24" customHeight="1">
      <c r="A46924" s="1355"/>
      <c r="B46924" s="1355"/>
      <c r="C46924" s="1433"/>
      <c r="E46924" s="1433"/>
      <c r="K46924" s="1433"/>
      <c r="L46924" s="1334"/>
    </row>
    <row r="46925" spans="1:12" ht="24" customHeight="1">
      <c r="A46925" s="1355"/>
      <c r="B46925" s="1355"/>
      <c r="C46925" s="1433"/>
      <c r="E46925" s="1433"/>
      <c r="K46925" s="1433"/>
      <c r="L46925" s="1334"/>
    </row>
    <row r="46926" spans="1:12" ht="24" customHeight="1">
      <c r="A46926" s="1355"/>
      <c r="B46926" s="1355"/>
      <c r="C46926" s="1433"/>
      <c r="E46926" s="1433"/>
      <c r="K46926" s="1433"/>
      <c r="L46926" s="1334"/>
    </row>
    <row r="46927" spans="1:12" ht="24" customHeight="1">
      <c r="A46927" s="1355"/>
      <c r="B46927" s="1355"/>
      <c r="C46927" s="1433"/>
      <c r="E46927" s="1433"/>
      <c r="K46927" s="1433"/>
      <c r="L46927" s="1334"/>
    </row>
    <row r="46928" spans="1:12" ht="24" customHeight="1">
      <c r="A46928" s="1355"/>
      <c r="B46928" s="1355"/>
      <c r="C46928" s="1433"/>
      <c r="E46928" s="1433"/>
      <c r="K46928" s="1433"/>
      <c r="L46928" s="1334"/>
    </row>
    <row r="46929" spans="1:12" ht="24" customHeight="1">
      <c r="A46929" s="1355"/>
      <c r="B46929" s="1355"/>
      <c r="C46929" s="1433"/>
      <c r="E46929" s="1433"/>
      <c r="K46929" s="1433"/>
      <c r="L46929" s="1334"/>
    </row>
    <row r="46930" spans="1:12" ht="24" customHeight="1">
      <c r="A46930" s="1355"/>
      <c r="B46930" s="1355"/>
      <c r="C46930" s="1433"/>
      <c r="E46930" s="1433"/>
      <c r="K46930" s="1433"/>
      <c r="L46930" s="1334"/>
    </row>
    <row r="46931" spans="1:12" ht="24" customHeight="1">
      <c r="A46931" s="1355"/>
      <c r="B46931" s="1355"/>
      <c r="C46931" s="1433"/>
      <c r="E46931" s="1433"/>
      <c r="K46931" s="1433"/>
      <c r="L46931" s="1334"/>
    </row>
    <row r="46932" spans="1:12" ht="24" customHeight="1">
      <c r="A46932" s="1355"/>
      <c r="B46932" s="1355"/>
      <c r="C46932" s="1433"/>
      <c r="E46932" s="1433"/>
      <c r="K46932" s="1433"/>
      <c r="L46932" s="1334"/>
    </row>
    <row r="46933" spans="1:12" ht="24" customHeight="1">
      <c r="A46933" s="1355"/>
      <c r="B46933" s="1355"/>
      <c r="C46933" s="1433"/>
      <c r="E46933" s="1433"/>
      <c r="K46933" s="1433"/>
      <c r="L46933" s="1334"/>
    </row>
    <row r="46934" spans="1:12" ht="24" customHeight="1">
      <c r="A46934" s="1355"/>
      <c r="B46934" s="1355"/>
      <c r="C46934" s="1433"/>
      <c r="E46934" s="1433"/>
      <c r="K46934" s="1433"/>
      <c r="L46934" s="1334"/>
    </row>
    <row r="46935" spans="1:12" ht="24" customHeight="1">
      <c r="A46935" s="1355"/>
      <c r="B46935" s="1355"/>
      <c r="C46935" s="1433"/>
      <c r="E46935" s="1433"/>
      <c r="K46935" s="1433"/>
      <c r="L46935" s="1334"/>
    </row>
    <row r="46936" spans="1:12" ht="24" customHeight="1">
      <c r="A46936" s="1355"/>
      <c r="B46936" s="1355"/>
      <c r="C46936" s="1433"/>
      <c r="E46936" s="1433"/>
      <c r="K46936" s="1433"/>
      <c r="L46936" s="1334"/>
    </row>
    <row r="46937" spans="1:12" ht="24" customHeight="1">
      <c r="A46937" s="1355"/>
      <c r="B46937" s="1355"/>
      <c r="C46937" s="1433"/>
      <c r="E46937" s="1433"/>
      <c r="K46937" s="1433"/>
      <c r="L46937" s="1334"/>
    </row>
    <row r="46938" spans="1:12" ht="24" customHeight="1">
      <c r="A46938" s="1355"/>
      <c r="B46938" s="1355"/>
      <c r="C46938" s="1433"/>
      <c r="E46938" s="1433"/>
      <c r="K46938" s="1433"/>
      <c r="L46938" s="1334"/>
    </row>
    <row r="46939" spans="1:12" ht="24" customHeight="1">
      <c r="A46939" s="1355"/>
      <c r="B46939" s="1355"/>
      <c r="C46939" s="1433"/>
      <c r="E46939" s="1433"/>
      <c r="K46939" s="1433"/>
      <c r="L46939" s="1334"/>
    </row>
    <row r="46940" spans="1:12" ht="24" customHeight="1">
      <c r="A46940" s="1355"/>
      <c r="B46940" s="1355"/>
      <c r="C46940" s="1433"/>
      <c r="E46940" s="1433"/>
      <c r="K46940" s="1433"/>
      <c r="L46940" s="1334"/>
    </row>
    <row r="46941" spans="1:12" ht="24" customHeight="1">
      <c r="A46941" s="1355"/>
      <c r="B46941" s="1355"/>
      <c r="C46941" s="1433"/>
      <c r="E46941" s="1433"/>
      <c r="K46941" s="1433"/>
      <c r="L46941" s="1334"/>
    </row>
    <row r="46942" spans="1:12" ht="24" customHeight="1">
      <c r="A46942" s="1355"/>
      <c r="B46942" s="1355"/>
      <c r="C46942" s="1433"/>
      <c r="E46942" s="1433"/>
      <c r="K46942" s="1433"/>
      <c r="L46942" s="1334"/>
    </row>
    <row r="46943" spans="1:12" ht="24" customHeight="1">
      <c r="A46943" s="1355"/>
      <c r="B46943" s="1355"/>
      <c r="C46943" s="1433"/>
      <c r="E46943" s="1433"/>
      <c r="K46943" s="1433"/>
      <c r="L46943" s="1334"/>
    </row>
    <row r="46944" spans="1:12" ht="24" customHeight="1">
      <c r="A46944" s="1355"/>
      <c r="B46944" s="1355"/>
      <c r="C46944" s="1433"/>
      <c r="E46944" s="1433"/>
      <c r="K46944" s="1433"/>
      <c r="L46944" s="1334"/>
    </row>
    <row r="46945" spans="1:12" ht="24" customHeight="1">
      <c r="A46945" s="1355"/>
      <c r="B46945" s="1355"/>
      <c r="C46945" s="1433"/>
      <c r="E46945" s="1433"/>
      <c r="K46945" s="1433"/>
      <c r="L46945" s="1334"/>
    </row>
    <row r="46946" spans="1:12" ht="24" customHeight="1">
      <c r="A46946" s="1355"/>
      <c r="B46946" s="1355"/>
      <c r="C46946" s="1433"/>
      <c r="E46946" s="1433"/>
      <c r="K46946" s="1433"/>
      <c r="L46946" s="1334"/>
    </row>
    <row r="46947" spans="1:12" ht="24" customHeight="1">
      <c r="A46947" s="1355"/>
      <c r="B46947" s="1355"/>
      <c r="C46947" s="1433"/>
      <c r="E46947" s="1433"/>
      <c r="K46947" s="1433"/>
      <c r="L46947" s="1334"/>
    </row>
    <row r="46948" spans="1:12" ht="24" customHeight="1">
      <c r="A46948" s="1355"/>
      <c r="B46948" s="1355"/>
      <c r="C46948" s="1433"/>
      <c r="E46948" s="1433"/>
      <c r="K46948" s="1433"/>
      <c r="L46948" s="1334"/>
    </row>
    <row r="46949" spans="1:12" ht="24" customHeight="1">
      <c r="A46949" s="1355"/>
      <c r="B46949" s="1355"/>
      <c r="C46949" s="1433"/>
      <c r="E46949" s="1433"/>
      <c r="K46949" s="1433"/>
      <c r="L46949" s="1334"/>
    </row>
    <row r="46950" spans="1:12" ht="24" customHeight="1">
      <c r="A46950" s="1355"/>
      <c r="B46950" s="1355"/>
      <c r="C46950" s="1433"/>
      <c r="E46950" s="1433"/>
      <c r="K46950" s="1433"/>
      <c r="L46950" s="1334"/>
    </row>
    <row r="46951" spans="1:12" ht="24" customHeight="1">
      <c r="A46951" s="1355"/>
      <c r="B46951" s="1355"/>
      <c r="C46951" s="1433"/>
      <c r="E46951" s="1433"/>
      <c r="K46951" s="1433"/>
      <c r="L46951" s="1334"/>
    </row>
    <row r="46952" spans="1:12" ht="24" customHeight="1">
      <c r="A46952" s="1355"/>
      <c r="B46952" s="1355"/>
      <c r="C46952" s="1433"/>
      <c r="E46952" s="1433"/>
      <c r="K46952" s="1433"/>
      <c r="L46952" s="1334"/>
    </row>
    <row r="46953" spans="1:12" ht="24" customHeight="1">
      <c r="A46953" s="1355"/>
      <c r="B46953" s="1355"/>
      <c r="C46953" s="1433"/>
      <c r="E46953" s="1433"/>
      <c r="K46953" s="1433"/>
      <c r="L46953" s="1334"/>
    </row>
    <row r="46954" spans="1:12" ht="24" customHeight="1">
      <c r="A46954" s="1355"/>
      <c r="B46954" s="1355"/>
      <c r="C46954" s="1433"/>
      <c r="E46954" s="1433"/>
      <c r="K46954" s="1433"/>
      <c r="L46954" s="1334"/>
    </row>
    <row r="46955" spans="1:12" ht="24" customHeight="1">
      <c r="A46955" s="1355"/>
      <c r="B46955" s="1355"/>
      <c r="C46955" s="1433"/>
      <c r="E46955" s="1433"/>
      <c r="K46955" s="1433"/>
      <c r="L46955" s="1334"/>
    </row>
    <row r="46956" spans="1:12" ht="24" customHeight="1">
      <c r="A46956" s="1355"/>
      <c r="B46956" s="1355"/>
      <c r="C46956" s="1433"/>
      <c r="E46956" s="1433"/>
      <c r="K46956" s="1433"/>
      <c r="L46956" s="1334"/>
    </row>
    <row r="46957" spans="1:12" ht="24" customHeight="1">
      <c r="A46957" s="1355"/>
      <c r="B46957" s="1355"/>
      <c r="C46957" s="1433"/>
      <c r="E46957" s="1433"/>
      <c r="K46957" s="1433"/>
      <c r="L46957" s="1334"/>
    </row>
    <row r="46958" spans="1:12" ht="24" customHeight="1">
      <c r="A46958" s="1355"/>
      <c r="B46958" s="1355"/>
      <c r="C46958" s="1433"/>
      <c r="E46958" s="1433"/>
      <c r="K46958" s="1433"/>
      <c r="L46958" s="1334"/>
    </row>
    <row r="46959" spans="1:12" ht="24" customHeight="1">
      <c r="A46959" s="1355"/>
      <c r="B46959" s="1355"/>
      <c r="C46959" s="1433"/>
      <c r="E46959" s="1433"/>
      <c r="K46959" s="1433"/>
      <c r="L46959" s="1334"/>
    </row>
    <row r="46960" spans="1:12" ht="24" customHeight="1">
      <c r="A46960" s="1355"/>
      <c r="B46960" s="1355"/>
      <c r="C46960" s="1433"/>
      <c r="E46960" s="1433"/>
      <c r="K46960" s="1433"/>
      <c r="L46960" s="1334"/>
    </row>
    <row r="46961" spans="1:12" ht="24" customHeight="1">
      <c r="A46961" s="1355"/>
      <c r="B46961" s="1355"/>
      <c r="C46961" s="1433"/>
      <c r="E46961" s="1433"/>
      <c r="K46961" s="1433"/>
      <c r="L46961" s="1334"/>
    </row>
    <row r="46962" spans="1:12" ht="24" customHeight="1">
      <c r="A46962" s="1355"/>
      <c r="B46962" s="1355"/>
      <c r="C46962" s="1433"/>
      <c r="E46962" s="1433"/>
      <c r="K46962" s="1433"/>
      <c r="L46962" s="1334"/>
    </row>
    <row r="46963" spans="1:12" ht="24" customHeight="1">
      <c r="A46963" s="1355"/>
      <c r="B46963" s="1355"/>
      <c r="C46963" s="1433"/>
      <c r="E46963" s="1433"/>
      <c r="K46963" s="1433"/>
      <c r="L46963" s="1334"/>
    </row>
    <row r="46964" spans="1:12" ht="24" customHeight="1">
      <c r="A46964" s="1355"/>
      <c r="B46964" s="1355"/>
      <c r="C46964" s="1433"/>
      <c r="E46964" s="1433"/>
      <c r="K46964" s="1433"/>
      <c r="L46964" s="1334"/>
    </row>
    <row r="46965" spans="1:12" ht="24" customHeight="1">
      <c r="A46965" s="1355"/>
      <c r="B46965" s="1355"/>
      <c r="C46965" s="1433"/>
      <c r="E46965" s="1433"/>
      <c r="K46965" s="1433"/>
      <c r="L46965" s="1334"/>
    </row>
    <row r="46966" spans="1:12" ht="24" customHeight="1">
      <c r="A46966" s="1355"/>
      <c r="B46966" s="1355"/>
      <c r="C46966" s="1433"/>
      <c r="E46966" s="1433"/>
      <c r="K46966" s="1433"/>
      <c r="L46966" s="1334"/>
    </row>
    <row r="46967" spans="1:12" ht="24" customHeight="1">
      <c r="A46967" s="1355"/>
      <c r="B46967" s="1355"/>
      <c r="C46967" s="1433"/>
      <c r="E46967" s="1433"/>
      <c r="K46967" s="1433"/>
      <c r="L46967" s="1334"/>
    </row>
    <row r="46968" spans="1:12" ht="24" customHeight="1">
      <c r="A46968" s="1355"/>
      <c r="B46968" s="1355"/>
      <c r="C46968" s="1433"/>
      <c r="E46968" s="1433"/>
      <c r="K46968" s="1433"/>
      <c r="L46968" s="1334"/>
    </row>
    <row r="46969" spans="1:12" ht="24" customHeight="1">
      <c r="A46969" s="1355"/>
      <c r="B46969" s="1355"/>
      <c r="C46969" s="1433"/>
      <c r="E46969" s="1433"/>
      <c r="K46969" s="1433"/>
      <c r="L46969" s="1334"/>
    </row>
    <row r="46970" spans="1:12" ht="24" customHeight="1">
      <c r="A46970" s="1355"/>
      <c r="B46970" s="1355"/>
      <c r="C46970" s="1433"/>
      <c r="E46970" s="1433"/>
      <c r="K46970" s="1433"/>
      <c r="L46970" s="1334"/>
    </row>
    <row r="46971" spans="1:12" ht="24" customHeight="1">
      <c r="A46971" s="1355"/>
      <c r="B46971" s="1355"/>
      <c r="C46971" s="1433"/>
      <c r="E46971" s="1433"/>
      <c r="K46971" s="1433"/>
      <c r="L46971" s="1334"/>
    </row>
    <row r="46972" spans="1:12" ht="24" customHeight="1">
      <c r="A46972" s="1355"/>
      <c r="B46972" s="1355"/>
      <c r="C46972" s="1433"/>
      <c r="E46972" s="1433"/>
      <c r="K46972" s="1433"/>
      <c r="L46972" s="1334"/>
    </row>
    <row r="46973" spans="1:12" ht="24" customHeight="1">
      <c r="A46973" s="1355"/>
      <c r="B46973" s="1355"/>
      <c r="C46973" s="1433"/>
      <c r="E46973" s="1433"/>
      <c r="K46973" s="1433"/>
      <c r="L46973" s="1334"/>
    </row>
    <row r="46974" spans="1:12" ht="24" customHeight="1">
      <c r="A46974" s="1355"/>
      <c r="B46974" s="1355"/>
      <c r="C46974" s="1433"/>
      <c r="E46974" s="1433"/>
      <c r="K46974" s="1433"/>
      <c r="L46974" s="1334"/>
    </row>
    <row r="46975" spans="1:12" ht="24" customHeight="1">
      <c r="A46975" s="1355"/>
      <c r="B46975" s="1355"/>
      <c r="C46975" s="1433"/>
      <c r="E46975" s="1433"/>
      <c r="K46975" s="1433"/>
      <c r="L46975" s="1334"/>
    </row>
    <row r="46976" spans="1:12" ht="24" customHeight="1">
      <c r="A46976" s="1355"/>
      <c r="B46976" s="1355"/>
      <c r="C46976" s="1433"/>
      <c r="E46976" s="1433"/>
      <c r="K46976" s="1433"/>
      <c r="L46976" s="1334"/>
    </row>
    <row r="46977" spans="1:12" ht="24" customHeight="1">
      <c r="A46977" s="1355"/>
      <c r="B46977" s="1355"/>
      <c r="C46977" s="1433"/>
      <c r="E46977" s="1433"/>
      <c r="K46977" s="1433"/>
      <c r="L46977" s="1334"/>
    </row>
    <row r="46978" spans="1:12" ht="24" customHeight="1">
      <c r="A46978" s="1355"/>
      <c r="B46978" s="1355"/>
      <c r="C46978" s="1433"/>
      <c r="E46978" s="1433"/>
      <c r="K46978" s="1433"/>
      <c r="L46978" s="1334"/>
    </row>
    <row r="46979" spans="1:12" ht="24" customHeight="1">
      <c r="A46979" s="1355"/>
      <c r="B46979" s="1355"/>
      <c r="C46979" s="1433"/>
      <c r="E46979" s="1433"/>
      <c r="K46979" s="1433"/>
      <c r="L46979" s="1334"/>
    </row>
    <row r="46980" spans="1:12" ht="24" customHeight="1">
      <c r="A46980" s="1355"/>
      <c r="B46980" s="1355"/>
      <c r="C46980" s="1433"/>
      <c r="E46980" s="1433"/>
      <c r="K46980" s="1433"/>
      <c r="L46980" s="1334"/>
    </row>
    <row r="46981" spans="1:12" ht="24" customHeight="1">
      <c r="A46981" s="1355"/>
      <c r="B46981" s="1355"/>
      <c r="C46981" s="1433"/>
      <c r="E46981" s="1433"/>
      <c r="K46981" s="1433"/>
      <c r="L46981" s="1334"/>
    </row>
    <row r="46982" spans="1:12" ht="24" customHeight="1">
      <c r="A46982" s="1355"/>
      <c r="B46982" s="1355"/>
      <c r="C46982" s="1433"/>
      <c r="E46982" s="1433"/>
      <c r="K46982" s="1433"/>
      <c r="L46982" s="1334"/>
    </row>
    <row r="46983" spans="1:12" ht="24" customHeight="1">
      <c r="A46983" s="1355"/>
      <c r="B46983" s="1355"/>
      <c r="C46983" s="1433"/>
      <c r="E46983" s="1433"/>
      <c r="K46983" s="1433"/>
      <c r="L46983" s="1334"/>
    </row>
    <row r="46984" spans="1:12" ht="24" customHeight="1">
      <c r="A46984" s="1355"/>
      <c r="B46984" s="1355"/>
      <c r="C46984" s="1433"/>
      <c r="E46984" s="1433"/>
      <c r="K46984" s="1433"/>
      <c r="L46984" s="1334"/>
    </row>
    <row r="46985" spans="1:12" ht="24" customHeight="1">
      <c r="A46985" s="1355"/>
      <c r="B46985" s="1355"/>
      <c r="C46985" s="1433"/>
      <c r="E46985" s="1433"/>
      <c r="K46985" s="1433"/>
      <c r="L46985" s="1334"/>
    </row>
    <row r="46986" spans="1:12" ht="24" customHeight="1">
      <c r="A46986" s="1355"/>
      <c r="B46986" s="1355"/>
      <c r="C46986" s="1433"/>
      <c r="E46986" s="1433"/>
      <c r="K46986" s="1433"/>
      <c r="L46986" s="1334"/>
    </row>
    <row r="46987" spans="1:12" ht="24" customHeight="1">
      <c r="A46987" s="1355"/>
      <c r="B46987" s="1355"/>
      <c r="C46987" s="1433"/>
      <c r="E46987" s="1433"/>
      <c r="K46987" s="1433"/>
      <c r="L46987" s="1334"/>
    </row>
    <row r="46988" spans="1:12" ht="24" customHeight="1">
      <c r="A46988" s="1355"/>
      <c r="B46988" s="1355"/>
      <c r="C46988" s="1433"/>
      <c r="E46988" s="1433"/>
      <c r="K46988" s="1433"/>
      <c r="L46988" s="1334"/>
    </row>
    <row r="46989" spans="1:12" ht="24" customHeight="1">
      <c r="A46989" s="1355"/>
      <c r="B46989" s="1355"/>
      <c r="C46989" s="1433"/>
      <c r="E46989" s="1433"/>
      <c r="K46989" s="1433"/>
      <c r="L46989" s="1334"/>
    </row>
    <row r="46990" spans="1:12" ht="24" customHeight="1">
      <c r="A46990" s="1355"/>
      <c r="B46990" s="1355"/>
      <c r="C46990" s="1433"/>
      <c r="E46990" s="1433"/>
      <c r="K46990" s="1433"/>
      <c r="L46990" s="1334"/>
    </row>
    <row r="46991" spans="1:12" ht="24" customHeight="1">
      <c r="A46991" s="1355"/>
      <c r="B46991" s="1355"/>
      <c r="C46991" s="1433"/>
      <c r="E46991" s="1433"/>
      <c r="K46991" s="1433"/>
      <c r="L46991" s="1334"/>
    </row>
    <row r="46992" spans="1:12" ht="24" customHeight="1">
      <c r="A46992" s="1355"/>
      <c r="B46992" s="1355"/>
      <c r="C46992" s="1433"/>
      <c r="E46992" s="1433"/>
      <c r="K46992" s="1433"/>
      <c r="L46992" s="1334"/>
    </row>
    <row r="46993" spans="1:12" ht="24" customHeight="1">
      <c r="A46993" s="1355"/>
      <c r="B46993" s="1355"/>
      <c r="C46993" s="1433"/>
      <c r="E46993" s="1433"/>
      <c r="K46993" s="1433"/>
      <c r="L46993" s="1334"/>
    </row>
    <row r="46994" spans="1:12" ht="24" customHeight="1">
      <c r="A46994" s="1355"/>
      <c r="B46994" s="1355"/>
      <c r="C46994" s="1433"/>
      <c r="E46994" s="1433"/>
      <c r="K46994" s="1433"/>
      <c r="L46994" s="1334"/>
    </row>
    <row r="46995" spans="1:12" ht="24" customHeight="1">
      <c r="A46995" s="1355"/>
      <c r="B46995" s="1355"/>
      <c r="C46995" s="1433"/>
      <c r="E46995" s="1433"/>
      <c r="K46995" s="1433"/>
      <c r="L46995" s="1334"/>
    </row>
    <row r="46996" spans="1:12" ht="24" customHeight="1">
      <c r="A46996" s="1355"/>
      <c r="B46996" s="1355"/>
      <c r="C46996" s="1433"/>
      <c r="E46996" s="1433"/>
      <c r="K46996" s="1433"/>
      <c r="L46996" s="1334"/>
    </row>
    <row r="46997" spans="1:12" ht="24" customHeight="1">
      <c r="A46997" s="1355"/>
      <c r="B46997" s="1355"/>
      <c r="C46997" s="1433"/>
      <c r="E46997" s="1433"/>
      <c r="K46997" s="1433"/>
      <c r="L46997" s="1334"/>
    </row>
    <row r="46998" spans="1:12" ht="24" customHeight="1">
      <c r="A46998" s="1355"/>
      <c r="B46998" s="1355"/>
      <c r="C46998" s="1433"/>
      <c r="E46998" s="1433"/>
      <c r="K46998" s="1433"/>
      <c r="L46998" s="1334"/>
    </row>
    <row r="46999" spans="1:12" ht="24" customHeight="1">
      <c r="A46999" s="1355"/>
      <c r="B46999" s="1355"/>
      <c r="C46999" s="1433"/>
      <c r="E46999" s="1433"/>
      <c r="K46999" s="1433"/>
      <c r="L46999" s="1334"/>
    </row>
    <row r="47000" spans="1:12" ht="24" customHeight="1">
      <c r="A47000" s="1355"/>
      <c r="B47000" s="1355"/>
      <c r="C47000" s="1433"/>
      <c r="E47000" s="1433"/>
      <c r="K47000" s="1433"/>
      <c r="L47000" s="1334"/>
    </row>
    <row r="47001" spans="1:12" ht="24" customHeight="1">
      <c r="A47001" s="1355"/>
      <c r="B47001" s="1355"/>
      <c r="C47001" s="1433"/>
      <c r="E47001" s="1433"/>
      <c r="K47001" s="1433"/>
      <c r="L47001" s="1334"/>
    </row>
    <row r="47002" spans="1:12" ht="24" customHeight="1">
      <c r="A47002" s="1355"/>
      <c r="B47002" s="1355"/>
      <c r="C47002" s="1433"/>
      <c r="E47002" s="1433"/>
      <c r="K47002" s="1433"/>
      <c r="L47002" s="1334"/>
    </row>
    <row r="47003" spans="1:12" ht="24" customHeight="1">
      <c r="A47003" s="1355"/>
      <c r="B47003" s="1355"/>
      <c r="C47003" s="1433"/>
      <c r="E47003" s="1433"/>
      <c r="K47003" s="1433"/>
      <c r="L47003" s="1334"/>
    </row>
    <row r="47004" spans="1:12" ht="24" customHeight="1">
      <c r="A47004" s="1355"/>
      <c r="B47004" s="1355"/>
      <c r="C47004" s="1433"/>
      <c r="E47004" s="1433"/>
      <c r="K47004" s="1433"/>
      <c r="L47004" s="1334"/>
    </row>
    <row r="47005" spans="1:12" ht="24" customHeight="1">
      <c r="A47005" s="1355"/>
      <c r="B47005" s="1355"/>
      <c r="C47005" s="1433"/>
      <c r="E47005" s="1433"/>
      <c r="K47005" s="1433"/>
      <c r="L47005" s="1334"/>
    </row>
    <row r="47006" spans="1:12" ht="24" customHeight="1">
      <c r="A47006" s="1355"/>
      <c r="B47006" s="1355"/>
      <c r="C47006" s="1433"/>
      <c r="E47006" s="1433"/>
      <c r="K47006" s="1433"/>
      <c r="L47006" s="1334"/>
    </row>
    <row r="47007" spans="1:12" ht="24" customHeight="1">
      <c r="A47007" s="1355"/>
      <c r="B47007" s="1355"/>
      <c r="C47007" s="1433"/>
      <c r="E47007" s="1433"/>
      <c r="K47007" s="1433"/>
      <c r="L47007" s="1334"/>
    </row>
    <row r="47008" spans="1:12" ht="24" customHeight="1">
      <c r="A47008" s="1355"/>
      <c r="B47008" s="1355"/>
      <c r="C47008" s="1433"/>
      <c r="E47008" s="1433"/>
      <c r="K47008" s="1433"/>
      <c r="L47008" s="1334"/>
    </row>
    <row r="47009" spans="1:12" ht="24" customHeight="1">
      <c r="A47009" s="1355"/>
      <c r="B47009" s="1355"/>
      <c r="C47009" s="1433"/>
      <c r="E47009" s="1433"/>
      <c r="K47009" s="1433"/>
      <c r="L47009" s="1334"/>
    </row>
    <row r="47010" spans="1:12" ht="24" customHeight="1">
      <c r="A47010" s="1355"/>
      <c r="B47010" s="1355"/>
      <c r="C47010" s="1433"/>
      <c r="E47010" s="1433"/>
      <c r="K47010" s="1433"/>
      <c r="L47010" s="1334"/>
    </row>
    <row r="47011" spans="1:12" ht="24" customHeight="1">
      <c r="A47011" s="1355"/>
      <c r="B47011" s="1355"/>
      <c r="C47011" s="1433"/>
      <c r="E47011" s="1433"/>
      <c r="K47011" s="1433"/>
      <c r="L47011" s="1334"/>
    </row>
    <row r="47012" spans="1:12" ht="24" customHeight="1">
      <c r="A47012" s="1355"/>
      <c r="B47012" s="1355"/>
      <c r="C47012" s="1433"/>
      <c r="E47012" s="1433"/>
      <c r="K47012" s="1433"/>
      <c r="L47012" s="1334"/>
    </row>
    <row r="47013" spans="1:12" ht="24" customHeight="1">
      <c r="A47013" s="1355"/>
      <c r="B47013" s="1355"/>
      <c r="C47013" s="1433"/>
      <c r="E47013" s="1433"/>
      <c r="K47013" s="1433"/>
      <c r="L47013" s="1334"/>
    </row>
    <row r="47014" spans="1:12" ht="24" customHeight="1">
      <c r="A47014" s="1355"/>
      <c r="B47014" s="1355"/>
      <c r="C47014" s="1433"/>
      <c r="E47014" s="1433"/>
      <c r="K47014" s="1433"/>
      <c r="L47014" s="1334"/>
    </row>
    <row r="47015" spans="1:12" ht="24" customHeight="1">
      <c r="A47015" s="1355"/>
      <c r="B47015" s="1355"/>
      <c r="C47015" s="1433"/>
      <c r="E47015" s="1433"/>
      <c r="K47015" s="1433"/>
      <c r="L47015" s="1334"/>
    </row>
    <row r="47016" spans="1:12" ht="24" customHeight="1">
      <c r="A47016" s="1355"/>
      <c r="B47016" s="1355"/>
      <c r="C47016" s="1433"/>
      <c r="E47016" s="1433"/>
      <c r="K47016" s="1433"/>
      <c r="L47016" s="1334"/>
    </row>
    <row r="47017" spans="1:12" ht="24" customHeight="1">
      <c r="A47017" s="1355"/>
      <c r="B47017" s="1355"/>
      <c r="C47017" s="1433"/>
      <c r="E47017" s="1433"/>
      <c r="K47017" s="1433"/>
      <c r="L47017" s="1334"/>
    </row>
    <row r="47018" spans="1:12" ht="24" customHeight="1">
      <c r="A47018" s="1355"/>
      <c r="B47018" s="1355"/>
      <c r="C47018" s="1433"/>
      <c r="E47018" s="1433"/>
      <c r="K47018" s="1433"/>
      <c r="L47018" s="1334"/>
    </row>
    <row r="47019" spans="1:12" ht="24" customHeight="1">
      <c r="A47019" s="1355"/>
      <c r="B47019" s="1355"/>
      <c r="C47019" s="1433"/>
      <c r="E47019" s="1433"/>
      <c r="K47019" s="1433"/>
      <c r="L47019" s="1334"/>
    </row>
    <row r="47020" spans="1:12" ht="24" customHeight="1">
      <c r="A47020" s="1355"/>
      <c r="B47020" s="1355"/>
      <c r="C47020" s="1433"/>
      <c r="E47020" s="1433"/>
      <c r="K47020" s="1433"/>
      <c r="L47020" s="1334"/>
    </row>
    <row r="47021" spans="1:12" ht="24" customHeight="1">
      <c r="A47021" s="1355"/>
      <c r="B47021" s="1355"/>
      <c r="C47021" s="1433"/>
      <c r="E47021" s="1433"/>
      <c r="K47021" s="1433"/>
      <c r="L47021" s="1334"/>
    </row>
    <row r="47022" spans="1:12" ht="24" customHeight="1">
      <c r="A47022" s="1355"/>
      <c r="B47022" s="1355"/>
      <c r="C47022" s="1433"/>
      <c r="E47022" s="1433"/>
      <c r="K47022" s="1433"/>
      <c r="L47022" s="1334"/>
    </row>
    <row r="47023" spans="1:12" ht="24" customHeight="1">
      <c r="A47023" s="1355"/>
      <c r="B47023" s="1355"/>
      <c r="C47023" s="1433"/>
      <c r="E47023" s="1433"/>
      <c r="K47023" s="1433"/>
      <c r="L47023" s="1334"/>
    </row>
    <row r="47024" spans="1:12" ht="24" customHeight="1">
      <c r="A47024" s="1355"/>
      <c r="B47024" s="1355"/>
      <c r="C47024" s="1433"/>
      <c r="E47024" s="1433"/>
      <c r="K47024" s="1433"/>
      <c r="L47024" s="1334"/>
    </row>
    <row r="47025" spans="1:12" ht="24" customHeight="1">
      <c r="A47025" s="1355"/>
      <c r="B47025" s="1355"/>
      <c r="C47025" s="1433"/>
      <c r="E47025" s="1433"/>
      <c r="K47025" s="1433"/>
      <c r="L47025" s="1334"/>
    </row>
    <row r="47026" spans="1:12" ht="24" customHeight="1">
      <c r="A47026" s="1355"/>
      <c r="B47026" s="1355"/>
      <c r="C47026" s="1433"/>
      <c r="E47026" s="1433"/>
      <c r="K47026" s="1433"/>
      <c r="L47026" s="1334"/>
    </row>
    <row r="47027" spans="1:12" ht="24" customHeight="1">
      <c r="A47027" s="1355"/>
      <c r="B47027" s="1355"/>
      <c r="C47027" s="1433"/>
      <c r="E47027" s="1433"/>
      <c r="K47027" s="1433"/>
      <c r="L47027" s="1334"/>
    </row>
    <row r="47028" spans="1:12" ht="24" customHeight="1">
      <c r="A47028" s="1355"/>
      <c r="B47028" s="1355"/>
      <c r="C47028" s="1433"/>
      <c r="E47028" s="1433"/>
      <c r="K47028" s="1433"/>
      <c r="L47028" s="1334"/>
    </row>
    <row r="47029" spans="1:12" ht="24" customHeight="1">
      <c r="A47029" s="1355"/>
      <c r="B47029" s="1355"/>
      <c r="C47029" s="1433"/>
      <c r="E47029" s="1433"/>
      <c r="K47029" s="1433"/>
      <c r="L47029" s="1334"/>
    </row>
    <row r="47030" spans="1:12" ht="24" customHeight="1">
      <c r="A47030" s="1355"/>
      <c r="B47030" s="1355"/>
      <c r="C47030" s="1433"/>
      <c r="E47030" s="1433"/>
      <c r="K47030" s="1433"/>
      <c r="L47030" s="1334"/>
    </row>
    <row r="47031" spans="1:12" ht="24" customHeight="1">
      <c r="A47031" s="1355"/>
      <c r="B47031" s="1355"/>
      <c r="C47031" s="1433"/>
      <c r="E47031" s="1433"/>
      <c r="K47031" s="1433"/>
      <c r="L47031" s="1334"/>
    </row>
    <row r="47032" spans="1:12" ht="24" customHeight="1">
      <c r="A47032" s="1355"/>
      <c r="B47032" s="1355"/>
      <c r="C47032" s="1433"/>
      <c r="E47032" s="1433"/>
      <c r="K47032" s="1433"/>
      <c r="L47032" s="1334"/>
    </row>
    <row r="47033" spans="1:12" ht="24" customHeight="1">
      <c r="A47033" s="1355"/>
      <c r="B47033" s="1355"/>
      <c r="C47033" s="1433"/>
      <c r="E47033" s="1433"/>
      <c r="K47033" s="1433"/>
      <c r="L47033" s="1334"/>
    </row>
    <row r="47034" spans="1:12" ht="24" customHeight="1">
      <c r="A47034" s="1355"/>
      <c r="B47034" s="1355"/>
      <c r="C47034" s="1433"/>
      <c r="E47034" s="1433"/>
      <c r="K47034" s="1433"/>
      <c r="L47034" s="1334"/>
    </row>
    <row r="47035" spans="1:12" ht="24" customHeight="1">
      <c r="A47035" s="1355"/>
      <c r="B47035" s="1355"/>
      <c r="C47035" s="1433"/>
      <c r="E47035" s="1433"/>
      <c r="K47035" s="1433"/>
      <c r="L47035" s="1334"/>
    </row>
    <row r="47036" spans="1:12" ht="24" customHeight="1">
      <c r="A47036" s="1355"/>
      <c r="B47036" s="1355"/>
      <c r="C47036" s="1433"/>
      <c r="E47036" s="1433"/>
      <c r="K47036" s="1433"/>
      <c r="L47036" s="1334"/>
    </row>
    <row r="47037" spans="1:12" ht="24" customHeight="1">
      <c r="A47037" s="1355"/>
      <c r="B47037" s="1355"/>
      <c r="C47037" s="1433"/>
      <c r="E47037" s="1433"/>
      <c r="K47037" s="1433"/>
      <c r="L47037" s="1334"/>
    </row>
    <row r="47038" spans="1:12" ht="24" customHeight="1">
      <c r="A47038" s="1355"/>
      <c r="B47038" s="1355"/>
      <c r="C47038" s="1433"/>
      <c r="E47038" s="1433"/>
      <c r="K47038" s="1433"/>
      <c r="L47038" s="1334"/>
    </row>
    <row r="47039" spans="1:12" ht="24" customHeight="1">
      <c r="A47039" s="1355"/>
      <c r="B47039" s="1355"/>
      <c r="C47039" s="1433"/>
      <c r="E47039" s="1433"/>
      <c r="K47039" s="1433"/>
      <c r="L47039" s="1334"/>
    </row>
    <row r="47040" spans="1:12" ht="24" customHeight="1">
      <c r="A47040" s="1355"/>
      <c r="B47040" s="1355"/>
      <c r="C47040" s="1433"/>
      <c r="E47040" s="1433"/>
      <c r="K47040" s="1433"/>
      <c r="L47040" s="1334"/>
    </row>
    <row r="47041" spans="1:12" ht="24" customHeight="1">
      <c r="A47041" s="1355"/>
      <c r="B47041" s="1355"/>
      <c r="C47041" s="1433"/>
      <c r="E47041" s="1433"/>
      <c r="K47041" s="1433"/>
      <c r="L47041" s="1334"/>
    </row>
    <row r="47042" spans="1:12" ht="24" customHeight="1">
      <c r="A47042" s="1355"/>
      <c r="B47042" s="1355"/>
      <c r="C47042" s="1433"/>
      <c r="E47042" s="1433"/>
      <c r="K47042" s="1433"/>
      <c r="L47042" s="1334"/>
    </row>
    <row r="47043" spans="1:12" ht="24" customHeight="1">
      <c r="A47043" s="1355"/>
      <c r="B47043" s="1355"/>
      <c r="C47043" s="1433"/>
      <c r="E47043" s="1433"/>
      <c r="K47043" s="1433"/>
      <c r="L47043" s="1334"/>
    </row>
    <row r="47044" spans="1:12" ht="24" customHeight="1">
      <c r="A47044" s="1355"/>
      <c r="B47044" s="1355"/>
      <c r="C47044" s="1433"/>
      <c r="E47044" s="1433"/>
      <c r="K47044" s="1433"/>
      <c r="L47044" s="1334"/>
    </row>
    <row r="47045" spans="1:12" ht="24" customHeight="1">
      <c r="A47045" s="1355"/>
      <c r="B47045" s="1355"/>
      <c r="C47045" s="1433"/>
      <c r="E47045" s="1433"/>
      <c r="K47045" s="1433"/>
      <c r="L47045" s="1334"/>
    </row>
    <row r="47046" spans="1:12" ht="24" customHeight="1">
      <c r="A47046" s="1355"/>
      <c r="B47046" s="1355"/>
      <c r="C47046" s="1433"/>
      <c r="E47046" s="1433"/>
      <c r="K47046" s="1433"/>
      <c r="L47046" s="1334"/>
    </row>
    <row r="47047" spans="1:12" ht="24" customHeight="1">
      <c r="A47047" s="1355"/>
      <c r="B47047" s="1355"/>
      <c r="C47047" s="1433"/>
      <c r="E47047" s="1433"/>
      <c r="K47047" s="1433"/>
      <c r="L47047" s="1334"/>
    </row>
    <row r="47048" spans="1:12" ht="24" customHeight="1">
      <c r="A47048" s="1355"/>
      <c r="B47048" s="1355"/>
      <c r="C47048" s="1433"/>
      <c r="E47048" s="1433"/>
      <c r="K47048" s="1433"/>
      <c r="L47048" s="1334"/>
    </row>
    <row r="47049" spans="1:12" ht="24" customHeight="1">
      <c r="A47049" s="1355"/>
      <c r="B47049" s="1355"/>
      <c r="C47049" s="1433"/>
      <c r="E47049" s="1433"/>
      <c r="K47049" s="1433"/>
      <c r="L47049" s="1334"/>
    </row>
    <row r="47050" spans="1:12" ht="24" customHeight="1">
      <c r="A47050" s="1355"/>
      <c r="B47050" s="1355"/>
      <c r="C47050" s="1433"/>
      <c r="E47050" s="1433"/>
      <c r="K47050" s="1433"/>
      <c r="L47050" s="1334"/>
    </row>
    <row r="47051" spans="1:12" ht="24" customHeight="1">
      <c r="A47051" s="1355"/>
      <c r="B47051" s="1355"/>
      <c r="C47051" s="1433"/>
      <c r="E47051" s="1433"/>
      <c r="K47051" s="1433"/>
      <c r="L47051" s="1334"/>
    </row>
    <row r="47052" spans="1:12" ht="24" customHeight="1">
      <c r="A47052" s="1355"/>
      <c r="B47052" s="1355"/>
      <c r="C47052" s="1433"/>
      <c r="E47052" s="1433"/>
      <c r="K47052" s="1433"/>
      <c r="L47052" s="1334"/>
    </row>
    <row r="47053" spans="1:12" ht="24" customHeight="1">
      <c r="A47053" s="1355"/>
      <c r="B47053" s="1355"/>
      <c r="C47053" s="1433"/>
      <c r="E47053" s="1433"/>
      <c r="K47053" s="1433"/>
      <c r="L47053" s="1334"/>
    </row>
    <row r="47054" spans="1:12" ht="24" customHeight="1">
      <c r="A47054" s="1355"/>
      <c r="B47054" s="1355"/>
      <c r="C47054" s="1433"/>
      <c r="E47054" s="1433"/>
      <c r="K47054" s="1433"/>
      <c r="L47054" s="1334"/>
    </row>
    <row r="47055" spans="1:12" ht="24" customHeight="1">
      <c r="A47055" s="1355"/>
      <c r="B47055" s="1355"/>
      <c r="C47055" s="1433"/>
      <c r="E47055" s="1433"/>
      <c r="K47055" s="1433"/>
      <c r="L47055" s="1334"/>
    </row>
    <row r="47056" spans="1:12" ht="24" customHeight="1">
      <c r="A47056" s="1355"/>
      <c r="B47056" s="1355"/>
      <c r="C47056" s="1433"/>
      <c r="E47056" s="1433"/>
      <c r="K47056" s="1433"/>
      <c r="L47056" s="1334"/>
    </row>
    <row r="47057" spans="1:12" ht="24" customHeight="1">
      <c r="A47057" s="1355"/>
      <c r="B47057" s="1355"/>
      <c r="C47057" s="1433"/>
      <c r="E47057" s="1433"/>
      <c r="K47057" s="1433"/>
      <c r="L47057" s="1334"/>
    </row>
    <row r="47058" spans="1:12" ht="24" customHeight="1">
      <c r="A47058" s="1355"/>
      <c r="B47058" s="1355"/>
      <c r="C47058" s="1433"/>
      <c r="E47058" s="1433"/>
      <c r="K47058" s="1433"/>
      <c r="L47058" s="1334"/>
    </row>
    <row r="47059" spans="1:12" ht="24" customHeight="1">
      <c r="A47059" s="1355"/>
      <c r="B47059" s="1355"/>
      <c r="C47059" s="1433"/>
      <c r="E47059" s="1433"/>
      <c r="K47059" s="1433"/>
      <c r="L47059" s="1334"/>
    </row>
    <row r="47060" spans="1:12" ht="24" customHeight="1">
      <c r="A47060" s="1355"/>
      <c r="B47060" s="1355"/>
      <c r="C47060" s="1433"/>
      <c r="E47060" s="1433"/>
      <c r="K47060" s="1433"/>
      <c r="L47060" s="1334"/>
    </row>
    <row r="47061" spans="1:12" ht="24" customHeight="1">
      <c r="A47061" s="1355"/>
      <c r="B47061" s="1355"/>
      <c r="C47061" s="1433"/>
      <c r="E47061" s="1433"/>
      <c r="K47061" s="1433"/>
      <c r="L47061" s="1334"/>
    </row>
    <row r="47062" spans="1:12" ht="24" customHeight="1">
      <c r="A47062" s="1355"/>
      <c r="B47062" s="1355"/>
      <c r="C47062" s="1433"/>
      <c r="E47062" s="1433"/>
      <c r="K47062" s="1433"/>
      <c r="L47062" s="1334"/>
    </row>
    <row r="47063" spans="1:12" ht="24" customHeight="1">
      <c r="A47063" s="1355"/>
      <c r="B47063" s="1355"/>
      <c r="C47063" s="1433"/>
      <c r="E47063" s="1433"/>
      <c r="K47063" s="1433"/>
      <c r="L47063" s="1334"/>
    </row>
    <row r="47064" spans="1:12" ht="24" customHeight="1">
      <c r="A47064" s="1355"/>
      <c r="B47064" s="1355"/>
      <c r="C47064" s="1433"/>
      <c r="E47064" s="1433"/>
      <c r="K47064" s="1433"/>
      <c r="L47064" s="1334"/>
    </row>
    <row r="47065" spans="1:12" ht="24" customHeight="1">
      <c r="A47065" s="1355"/>
      <c r="B47065" s="1355"/>
      <c r="C47065" s="1433"/>
      <c r="E47065" s="1433"/>
      <c r="K47065" s="1433"/>
      <c r="L47065" s="1334"/>
    </row>
    <row r="47066" spans="1:12" ht="24" customHeight="1">
      <c r="A47066" s="1355"/>
      <c r="B47066" s="1355"/>
      <c r="C47066" s="1433"/>
      <c r="E47066" s="1433"/>
      <c r="K47066" s="1433"/>
      <c r="L47066" s="1334"/>
    </row>
    <row r="47067" spans="1:12" ht="24" customHeight="1">
      <c r="A47067" s="1355"/>
      <c r="B47067" s="1355"/>
      <c r="C47067" s="1433"/>
      <c r="E47067" s="1433"/>
      <c r="K47067" s="1433"/>
      <c r="L47067" s="1334"/>
    </row>
    <row r="47068" spans="1:12" ht="24" customHeight="1">
      <c r="A47068" s="1355"/>
      <c r="B47068" s="1355"/>
      <c r="C47068" s="1433"/>
      <c r="E47068" s="1433"/>
      <c r="K47068" s="1433"/>
      <c r="L47068" s="1334"/>
    </row>
    <row r="47069" spans="1:12" ht="24" customHeight="1">
      <c r="A47069" s="1355"/>
      <c r="B47069" s="1355"/>
      <c r="C47069" s="1433"/>
      <c r="E47069" s="1433"/>
      <c r="K47069" s="1433"/>
      <c r="L47069" s="1334"/>
    </row>
    <row r="47070" spans="1:12" ht="24" customHeight="1">
      <c r="A47070" s="1355"/>
      <c r="B47070" s="1355"/>
      <c r="C47070" s="1433"/>
      <c r="E47070" s="1433"/>
      <c r="K47070" s="1433"/>
      <c r="L47070" s="1334"/>
    </row>
    <row r="47071" spans="1:12" ht="24" customHeight="1">
      <c r="A47071" s="1355"/>
      <c r="B47071" s="1355"/>
      <c r="C47071" s="1433"/>
      <c r="E47071" s="1433"/>
      <c r="K47071" s="1433"/>
      <c r="L47071" s="1334"/>
    </row>
    <row r="47072" spans="1:12" ht="24" customHeight="1">
      <c r="A47072" s="1355"/>
      <c r="B47072" s="1355"/>
      <c r="C47072" s="1433"/>
      <c r="E47072" s="1433"/>
      <c r="K47072" s="1433"/>
      <c r="L47072" s="1334"/>
    </row>
    <row r="47073" spans="1:12" ht="24" customHeight="1">
      <c r="A47073" s="1355"/>
      <c r="B47073" s="1355"/>
      <c r="C47073" s="1433"/>
      <c r="E47073" s="1433"/>
      <c r="K47073" s="1433"/>
      <c r="L47073" s="1334"/>
    </row>
    <row r="47074" spans="1:12" ht="24" customHeight="1">
      <c r="A47074" s="1355"/>
      <c r="B47074" s="1355"/>
      <c r="C47074" s="1433"/>
      <c r="E47074" s="1433"/>
      <c r="K47074" s="1433"/>
      <c r="L47074" s="1334"/>
    </row>
    <row r="47075" spans="1:12" ht="24" customHeight="1">
      <c r="A47075" s="1355"/>
      <c r="B47075" s="1355"/>
      <c r="C47075" s="1433"/>
      <c r="E47075" s="1433"/>
      <c r="K47075" s="1433"/>
      <c r="L47075" s="1334"/>
    </row>
    <row r="47076" spans="1:12" ht="24" customHeight="1">
      <c r="A47076" s="1355"/>
      <c r="B47076" s="1355"/>
      <c r="C47076" s="1433"/>
      <c r="E47076" s="1433"/>
      <c r="K47076" s="1433"/>
      <c r="L47076" s="1334"/>
    </row>
    <row r="47077" spans="1:12" ht="24" customHeight="1">
      <c r="A47077" s="1355"/>
      <c r="B47077" s="1355"/>
      <c r="C47077" s="1433"/>
      <c r="E47077" s="1433"/>
      <c r="K47077" s="1433"/>
      <c r="L47077" s="1334"/>
    </row>
    <row r="47078" spans="1:12" ht="24" customHeight="1">
      <c r="A47078" s="1355"/>
      <c r="B47078" s="1355"/>
      <c r="C47078" s="1433"/>
      <c r="E47078" s="1433"/>
      <c r="K47078" s="1433"/>
      <c r="L47078" s="1334"/>
    </row>
    <row r="47079" spans="1:12" ht="24" customHeight="1">
      <c r="A47079" s="1355"/>
      <c r="B47079" s="1355"/>
      <c r="C47079" s="1433"/>
      <c r="E47079" s="1433"/>
      <c r="K47079" s="1433"/>
      <c r="L47079" s="1334"/>
    </row>
    <row r="47080" spans="1:12" ht="24" customHeight="1">
      <c r="A47080" s="1355"/>
      <c r="B47080" s="1355"/>
      <c r="C47080" s="1433"/>
      <c r="E47080" s="1433"/>
      <c r="K47080" s="1433"/>
      <c r="L47080" s="1334"/>
    </row>
    <row r="47081" spans="1:12" ht="24" customHeight="1">
      <c r="A47081" s="1355"/>
      <c r="B47081" s="1355"/>
      <c r="C47081" s="1433"/>
      <c r="E47081" s="1433"/>
      <c r="K47081" s="1433"/>
      <c r="L47081" s="1334"/>
    </row>
    <row r="47082" spans="1:12" ht="24" customHeight="1">
      <c r="A47082" s="1355"/>
      <c r="B47082" s="1355"/>
      <c r="C47082" s="1433"/>
      <c r="E47082" s="1433"/>
      <c r="K47082" s="1433"/>
      <c r="L47082" s="1334"/>
    </row>
    <row r="47083" spans="1:12" ht="24" customHeight="1">
      <c r="A47083" s="1355"/>
      <c r="B47083" s="1355"/>
      <c r="C47083" s="1433"/>
      <c r="E47083" s="1433"/>
      <c r="K47083" s="1433"/>
      <c r="L47083" s="1334"/>
    </row>
    <row r="47084" spans="1:12" ht="24" customHeight="1">
      <c r="A47084" s="1355"/>
      <c r="B47084" s="1355"/>
      <c r="C47084" s="1433"/>
      <c r="E47084" s="1433"/>
      <c r="K47084" s="1433"/>
      <c r="L47084" s="1334"/>
    </row>
    <row r="47085" spans="1:12" ht="24" customHeight="1">
      <c r="A47085" s="1355"/>
      <c r="B47085" s="1355"/>
      <c r="C47085" s="1433"/>
      <c r="E47085" s="1433"/>
      <c r="K47085" s="1433"/>
      <c r="L47085" s="1334"/>
    </row>
    <row r="47086" spans="1:12" ht="24" customHeight="1">
      <c r="A47086" s="1355"/>
      <c r="B47086" s="1355"/>
      <c r="C47086" s="1433"/>
      <c r="E47086" s="1433"/>
      <c r="K47086" s="1433"/>
      <c r="L47086" s="1334"/>
    </row>
    <row r="47087" spans="1:12" ht="24" customHeight="1">
      <c r="A47087" s="1355"/>
      <c r="B47087" s="1355"/>
      <c r="C47087" s="1433"/>
      <c r="E47087" s="1433"/>
      <c r="K47087" s="1433"/>
      <c r="L47087" s="1334"/>
    </row>
    <row r="47088" spans="1:12" ht="24" customHeight="1">
      <c r="A47088" s="1355"/>
      <c r="B47088" s="1355"/>
      <c r="C47088" s="1433"/>
      <c r="E47088" s="1433"/>
      <c r="K47088" s="1433"/>
      <c r="L47088" s="1334"/>
    </row>
    <row r="47089" spans="1:12" ht="24" customHeight="1">
      <c r="A47089" s="1355"/>
      <c r="B47089" s="1355"/>
      <c r="C47089" s="1433"/>
      <c r="E47089" s="1433"/>
      <c r="K47089" s="1433"/>
      <c r="L47089" s="1334"/>
    </row>
    <row r="47090" spans="1:12" ht="24" customHeight="1">
      <c r="A47090" s="1355"/>
      <c r="B47090" s="1355"/>
      <c r="C47090" s="1433"/>
      <c r="E47090" s="1433"/>
      <c r="K47090" s="1433"/>
      <c r="L47090" s="1334"/>
    </row>
    <row r="47091" spans="1:12" ht="24" customHeight="1">
      <c r="A47091" s="1355"/>
      <c r="B47091" s="1355"/>
      <c r="C47091" s="1433"/>
      <c r="E47091" s="1433"/>
      <c r="K47091" s="1433"/>
      <c r="L47091" s="1334"/>
    </row>
    <row r="47092" spans="1:12" ht="24" customHeight="1">
      <c r="A47092" s="1355"/>
      <c r="B47092" s="1355"/>
      <c r="C47092" s="1433"/>
      <c r="E47092" s="1433"/>
      <c r="K47092" s="1433"/>
      <c r="L47092" s="1334"/>
    </row>
    <row r="47093" spans="1:12" ht="24" customHeight="1">
      <c r="A47093" s="1355"/>
      <c r="B47093" s="1355"/>
      <c r="C47093" s="1433"/>
      <c r="E47093" s="1433"/>
      <c r="K47093" s="1433"/>
      <c r="L47093" s="1334"/>
    </row>
    <row r="47094" spans="1:12" ht="24" customHeight="1">
      <c r="A47094" s="1355"/>
      <c r="B47094" s="1355"/>
      <c r="C47094" s="1433"/>
      <c r="E47094" s="1433"/>
      <c r="K47094" s="1433"/>
      <c r="L47094" s="1334"/>
    </row>
    <row r="47095" spans="1:12" ht="24" customHeight="1">
      <c r="A47095" s="1355"/>
      <c r="B47095" s="1355"/>
      <c r="C47095" s="1433"/>
      <c r="E47095" s="1433"/>
      <c r="K47095" s="1433"/>
      <c r="L47095" s="1334"/>
    </row>
    <row r="47096" spans="1:12" ht="24" customHeight="1">
      <c r="A47096" s="1355"/>
      <c r="B47096" s="1355"/>
      <c r="C47096" s="1433"/>
      <c r="E47096" s="1433"/>
      <c r="K47096" s="1433"/>
      <c r="L47096" s="1334"/>
    </row>
    <row r="47097" spans="1:12" ht="24" customHeight="1">
      <c r="A47097" s="1355"/>
      <c r="B47097" s="1355"/>
      <c r="C47097" s="1433"/>
      <c r="E47097" s="1433"/>
      <c r="K47097" s="1433"/>
      <c r="L47097" s="1334"/>
    </row>
    <row r="47098" spans="1:12" ht="24" customHeight="1">
      <c r="A47098" s="1355"/>
      <c r="B47098" s="1355"/>
      <c r="C47098" s="1433"/>
      <c r="E47098" s="1433"/>
      <c r="K47098" s="1433"/>
      <c r="L47098" s="1334"/>
    </row>
    <row r="47099" spans="1:12" ht="24" customHeight="1">
      <c r="A47099" s="1355"/>
      <c r="B47099" s="1355"/>
      <c r="C47099" s="1433"/>
      <c r="E47099" s="1433"/>
      <c r="K47099" s="1433"/>
      <c r="L47099" s="1334"/>
    </row>
    <row r="47100" spans="1:12" ht="24" customHeight="1">
      <c r="A47100" s="1355"/>
      <c r="B47100" s="1355"/>
      <c r="C47100" s="1433"/>
      <c r="E47100" s="1433"/>
      <c r="K47100" s="1433"/>
      <c r="L47100" s="1334"/>
    </row>
    <row r="47101" spans="1:12" ht="24" customHeight="1">
      <c r="A47101" s="1355"/>
      <c r="B47101" s="1355"/>
      <c r="C47101" s="1433"/>
      <c r="E47101" s="1433"/>
      <c r="K47101" s="1433"/>
      <c r="L47101" s="1334"/>
    </row>
    <row r="47102" spans="1:12" ht="24" customHeight="1">
      <c r="A47102" s="1355"/>
      <c r="B47102" s="1355"/>
      <c r="C47102" s="1433"/>
      <c r="E47102" s="1433"/>
      <c r="K47102" s="1433"/>
      <c r="L47102" s="1334"/>
    </row>
    <row r="47103" spans="1:12" ht="24" customHeight="1">
      <c r="A47103" s="1355"/>
      <c r="B47103" s="1355"/>
      <c r="C47103" s="1433"/>
      <c r="E47103" s="1433"/>
      <c r="K47103" s="1433"/>
      <c r="L47103" s="1334"/>
    </row>
    <row r="47104" spans="1:12" ht="24" customHeight="1">
      <c r="A47104" s="1355"/>
      <c r="B47104" s="1355"/>
      <c r="C47104" s="1433"/>
      <c r="E47104" s="1433"/>
      <c r="K47104" s="1433"/>
      <c r="L47104" s="1334"/>
    </row>
    <row r="47105" spans="1:12" ht="24" customHeight="1">
      <c r="A47105" s="1355"/>
      <c r="B47105" s="1355"/>
      <c r="C47105" s="1433"/>
      <c r="E47105" s="1433"/>
      <c r="K47105" s="1433"/>
      <c r="L47105" s="1334"/>
    </row>
    <row r="47106" spans="1:12" ht="24" customHeight="1">
      <c r="A47106" s="1355"/>
      <c r="B47106" s="1355"/>
      <c r="C47106" s="1433"/>
      <c r="E47106" s="1433"/>
      <c r="K47106" s="1433"/>
      <c r="L47106" s="1334"/>
    </row>
    <row r="47107" spans="1:12" ht="24" customHeight="1">
      <c r="A47107" s="1355"/>
      <c r="B47107" s="1355"/>
      <c r="C47107" s="1433"/>
      <c r="E47107" s="1433"/>
      <c r="K47107" s="1433"/>
      <c r="L47107" s="1334"/>
    </row>
    <row r="47108" spans="1:12" ht="24" customHeight="1">
      <c r="A47108" s="1355"/>
      <c r="B47108" s="1355"/>
      <c r="C47108" s="1433"/>
      <c r="E47108" s="1433"/>
      <c r="K47108" s="1433"/>
      <c r="L47108" s="1334"/>
    </row>
    <row r="47109" spans="1:12" ht="24" customHeight="1">
      <c r="A47109" s="1355"/>
      <c r="B47109" s="1355"/>
      <c r="C47109" s="1433"/>
      <c r="E47109" s="1433"/>
      <c r="K47109" s="1433"/>
      <c r="L47109" s="1334"/>
    </row>
    <row r="47110" spans="1:12" ht="24" customHeight="1">
      <c r="A47110" s="1355"/>
      <c r="B47110" s="1355"/>
      <c r="C47110" s="1433"/>
      <c r="E47110" s="1433"/>
      <c r="K47110" s="1433"/>
      <c r="L47110" s="1334"/>
    </row>
    <row r="47111" spans="1:12" ht="24" customHeight="1">
      <c r="A47111" s="1355"/>
      <c r="B47111" s="1355"/>
      <c r="C47111" s="1433"/>
      <c r="E47111" s="1433"/>
      <c r="K47111" s="1433"/>
      <c r="L47111" s="1334"/>
    </row>
    <row r="47112" spans="1:12" ht="24" customHeight="1">
      <c r="A47112" s="1355"/>
      <c r="B47112" s="1355"/>
      <c r="C47112" s="1433"/>
      <c r="E47112" s="1433"/>
      <c r="K47112" s="1433"/>
      <c r="L47112" s="1334"/>
    </row>
    <row r="47113" spans="1:12" ht="24" customHeight="1">
      <c r="A47113" s="1355"/>
      <c r="B47113" s="1355"/>
      <c r="C47113" s="1433"/>
      <c r="E47113" s="1433"/>
      <c r="K47113" s="1433"/>
      <c r="L47113" s="1334"/>
    </row>
    <row r="47114" spans="1:12" ht="24" customHeight="1">
      <c r="A47114" s="1355"/>
      <c r="B47114" s="1355"/>
      <c r="C47114" s="1433"/>
      <c r="E47114" s="1433"/>
      <c r="K47114" s="1433"/>
      <c r="L47114" s="1334"/>
    </row>
    <row r="47115" spans="1:12" ht="24" customHeight="1">
      <c r="A47115" s="1355"/>
      <c r="B47115" s="1355"/>
      <c r="C47115" s="1433"/>
      <c r="E47115" s="1433"/>
      <c r="K47115" s="1433"/>
      <c r="L47115" s="1334"/>
    </row>
    <row r="47116" spans="1:12" ht="24" customHeight="1">
      <c r="A47116" s="1355"/>
      <c r="B47116" s="1355"/>
      <c r="C47116" s="1433"/>
      <c r="E47116" s="1433"/>
      <c r="K47116" s="1433"/>
      <c r="L47116" s="1334"/>
    </row>
    <row r="47117" spans="1:12" ht="24" customHeight="1">
      <c r="A47117" s="1355"/>
      <c r="B47117" s="1355"/>
      <c r="C47117" s="1433"/>
      <c r="E47117" s="1433"/>
      <c r="K47117" s="1433"/>
      <c r="L47117" s="1334"/>
    </row>
    <row r="47118" spans="1:12" ht="24" customHeight="1">
      <c r="A47118" s="1355"/>
      <c r="B47118" s="1355"/>
      <c r="C47118" s="1433"/>
      <c r="E47118" s="1433"/>
      <c r="K47118" s="1433"/>
      <c r="L47118" s="1334"/>
    </row>
    <row r="47119" spans="1:12" ht="24" customHeight="1">
      <c r="A47119" s="1355"/>
      <c r="B47119" s="1355"/>
      <c r="C47119" s="1433"/>
      <c r="E47119" s="1433"/>
      <c r="K47119" s="1433"/>
      <c r="L47119" s="1334"/>
    </row>
    <row r="47120" spans="1:12" ht="24" customHeight="1">
      <c r="A47120" s="1355"/>
      <c r="B47120" s="1355"/>
      <c r="C47120" s="1433"/>
      <c r="E47120" s="1433"/>
      <c r="K47120" s="1433"/>
      <c r="L47120" s="1334"/>
    </row>
    <row r="47121" spans="1:12" ht="24" customHeight="1">
      <c r="A47121" s="1355"/>
      <c r="B47121" s="1355"/>
      <c r="C47121" s="1433"/>
      <c r="E47121" s="1433"/>
      <c r="K47121" s="1433"/>
      <c r="L47121" s="1334"/>
    </row>
    <row r="47122" spans="1:12" ht="24" customHeight="1">
      <c r="A47122" s="1355"/>
      <c r="B47122" s="1355"/>
      <c r="C47122" s="1433"/>
      <c r="E47122" s="1433"/>
      <c r="K47122" s="1433"/>
      <c r="L47122" s="1334"/>
    </row>
    <row r="47123" spans="1:12" ht="24" customHeight="1">
      <c r="A47123" s="1355"/>
      <c r="B47123" s="1355"/>
      <c r="C47123" s="1433"/>
      <c r="E47123" s="1433"/>
      <c r="K47123" s="1433"/>
      <c r="L47123" s="1334"/>
    </row>
    <row r="47124" spans="1:12" ht="24" customHeight="1">
      <c r="A47124" s="1355"/>
      <c r="B47124" s="1355"/>
      <c r="C47124" s="1433"/>
      <c r="E47124" s="1433"/>
      <c r="K47124" s="1433"/>
      <c r="L47124" s="1334"/>
    </row>
    <row r="47125" spans="1:12" ht="24" customHeight="1">
      <c r="A47125" s="1355"/>
      <c r="B47125" s="1355"/>
      <c r="C47125" s="1433"/>
      <c r="E47125" s="1433"/>
      <c r="K47125" s="1433"/>
      <c r="L47125" s="1334"/>
    </row>
    <row r="47126" spans="1:12" ht="24" customHeight="1">
      <c r="A47126" s="1355"/>
      <c r="B47126" s="1355"/>
      <c r="C47126" s="1433"/>
      <c r="E47126" s="1433"/>
      <c r="K47126" s="1433"/>
      <c r="L47126" s="1334"/>
    </row>
    <row r="47127" spans="1:12" ht="24" customHeight="1">
      <c r="A47127" s="1355"/>
      <c r="B47127" s="1355"/>
      <c r="C47127" s="1433"/>
      <c r="E47127" s="1433"/>
      <c r="K47127" s="1433"/>
      <c r="L47127" s="1334"/>
    </row>
    <row r="47128" spans="1:12" ht="24" customHeight="1">
      <c r="A47128" s="1355"/>
      <c r="B47128" s="1355"/>
      <c r="C47128" s="1433"/>
      <c r="E47128" s="1433"/>
      <c r="K47128" s="1433"/>
      <c r="L47128" s="1334"/>
    </row>
    <row r="47129" spans="1:12" ht="24" customHeight="1">
      <c r="A47129" s="1355"/>
      <c r="B47129" s="1355"/>
      <c r="C47129" s="1433"/>
      <c r="E47129" s="1433"/>
      <c r="K47129" s="1433"/>
      <c r="L47129" s="1334"/>
    </row>
    <row r="47130" spans="1:12" ht="24" customHeight="1">
      <c r="A47130" s="1355"/>
      <c r="B47130" s="1355"/>
      <c r="C47130" s="1433"/>
      <c r="E47130" s="1433"/>
      <c r="K47130" s="1433"/>
      <c r="L47130" s="1334"/>
    </row>
    <row r="47131" spans="1:12" ht="24" customHeight="1">
      <c r="A47131" s="1355"/>
      <c r="B47131" s="1355"/>
      <c r="C47131" s="1433"/>
      <c r="E47131" s="1433"/>
      <c r="K47131" s="1433"/>
      <c r="L47131" s="1334"/>
    </row>
    <row r="47132" spans="1:12" ht="24" customHeight="1">
      <c r="A47132" s="1355"/>
      <c r="B47132" s="1355"/>
      <c r="C47132" s="1433"/>
      <c r="E47132" s="1433"/>
      <c r="K47132" s="1433"/>
      <c r="L47132" s="1334"/>
    </row>
    <row r="47133" spans="1:12" ht="24" customHeight="1">
      <c r="A47133" s="1355"/>
      <c r="B47133" s="1355"/>
      <c r="C47133" s="1433"/>
      <c r="E47133" s="1433"/>
      <c r="K47133" s="1433"/>
      <c r="L47133" s="1334"/>
    </row>
    <row r="47134" spans="1:12" ht="24" customHeight="1">
      <c r="A47134" s="1355"/>
      <c r="B47134" s="1355"/>
      <c r="C47134" s="1433"/>
      <c r="E47134" s="1433"/>
      <c r="K47134" s="1433"/>
      <c r="L47134" s="1334"/>
    </row>
    <row r="47135" spans="1:12" ht="24" customHeight="1">
      <c r="A47135" s="1355"/>
      <c r="B47135" s="1355"/>
      <c r="C47135" s="1433"/>
      <c r="E47135" s="1433"/>
      <c r="K47135" s="1433"/>
      <c r="L47135" s="1334"/>
    </row>
    <row r="47136" spans="1:12" ht="24" customHeight="1">
      <c r="A47136" s="1355"/>
      <c r="B47136" s="1355"/>
      <c r="C47136" s="1433"/>
      <c r="E47136" s="1433"/>
      <c r="K47136" s="1433"/>
      <c r="L47136" s="1334"/>
    </row>
    <row r="47137" spans="1:12" ht="24" customHeight="1">
      <c r="A47137" s="1355"/>
      <c r="B47137" s="1355"/>
      <c r="C47137" s="1433"/>
      <c r="E47137" s="1433"/>
      <c r="K47137" s="1433"/>
      <c r="L47137" s="1334"/>
    </row>
    <row r="47138" spans="1:12" ht="24" customHeight="1">
      <c r="A47138" s="1355"/>
      <c r="B47138" s="1355"/>
      <c r="C47138" s="1433"/>
      <c r="E47138" s="1433"/>
      <c r="K47138" s="1433"/>
      <c r="L47138" s="1334"/>
    </row>
    <row r="47139" spans="1:12" ht="24" customHeight="1">
      <c r="A47139" s="1355"/>
      <c r="B47139" s="1355"/>
      <c r="C47139" s="1433"/>
      <c r="E47139" s="1433"/>
      <c r="K47139" s="1433"/>
      <c r="L47139" s="1334"/>
    </row>
    <row r="47140" spans="1:12" ht="24" customHeight="1">
      <c r="A47140" s="1355"/>
      <c r="B47140" s="1355"/>
      <c r="C47140" s="1433"/>
      <c r="E47140" s="1433"/>
      <c r="K47140" s="1433"/>
      <c r="L47140" s="1334"/>
    </row>
    <row r="47141" spans="1:12" ht="24" customHeight="1">
      <c r="A47141" s="1355"/>
      <c r="B47141" s="1355"/>
      <c r="C47141" s="1433"/>
      <c r="E47141" s="1433"/>
      <c r="K47141" s="1433"/>
      <c r="L47141" s="1334"/>
    </row>
    <row r="47142" spans="1:12" ht="24" customHeight="1">
      <c r="A47142" s="1355"/>
      <c r="B47142" s="1355"/>
      <c r="C47142" s="1433"/>
      <c r="E47142" s="1433"/>
      <c r="K47142" s="1433"/>
      <c r="L47142" s="1334"/>
    </row>
    <row r="47143" spans="1:12" ht="24" customHeight="1">
      <c r="A47143" s="1355"/>
      <c r="B47143" s="1355"/>
      <c r="C47143" s="1433"/>
      <c r="E47143" s="1433"/>
      <c r="K47143" s="1433"/>
      <c r="L47143" s="1334"/>
    </row>
    <row r="47144" spans="1:12" ht="24" customHeight="1">
      <c r="A47144" s="1355"/>
      <c r="B47144" s="1355"/>
      <c r="C47144" s="1433"/>
      <c r="E47144" s="1433"/>
      <c r="K47144" s="1433"/>
      <c r="L47144" s="1334"/>
    </row>
    <row r="47145" spans="1:12" ht="24" customHeight="1">
      <c r="A47145" s="1355"/>
      <c r="B47145" s="1355"/>
      <c r="C47145" s="1433"/>
      <c r="E47145" s="1433"/>
      <c r="K47145" s="1433"/>
      <c r="L47145" s="1334"/>
    </row>
    <row r="47146" spans="1:12" ht="24" customHeight="1">
      <c r="A47146" s="1355"/>
      <c r="B47146" s="1355"/>
      <c r="C47146" s="1433"/>
      <c r="E47146" s="1433"/>
      <c r="K47146" s="1433"/>
      <c r="L47146" s="1334"/>
    </row>
    <row r="47147" spans="1:12" ht="24" customHeight="1">
      <c r="A47147" s="1355"/>
      <c r="B47147" s="1355"/>
      <c r="C47147" s="1433"/>
      <c r="E47147" s="1433"/>
      <c r="K47147" s="1433"/>
      <c r="L47147" s="1334"/>
    </row>
    <row r="47148" spans="1:12" ht="24" customHeight="1">
      <c r="A47148" s="1355"/>
      <c r="B47148" s="1355"/>
      <c r="C47148" s="1433"/>
      <c r="E47148" s="1433"/>
      <c r="K47148" s="1433"/>
      <c r="L47148" s="1334"/>
    </row>
    <row r="47149" spans="1:12" ht="24" customHeight="1">
      <c r="A47149" s="1355"/>
      <c r="B47149" s="1355"/>
      <c r="C47149" s="1433"/>
      <c r="E47149" s="1433"/>
      <c r="K47149" s="1433"/>
      <c r="L47149" s="1334"/>
    </row>
    <row r="47150" spans="1:12" ht="24" customHeight="1">
      <c r="A47150" s="1355"/>
      <c r="B47150" s="1355"/>
      <c r="C47150" s="1433"/>
      <c r="E47150" s="1433"/>
      <c r="K47150" s="1433"/>
      <c r="L47150" s="1334"/>
    </row>
    <row r="47151" spans="1:12" ht="24" customHeight="1">
      <c r="A47151" s="1355"/>
      <c r="B47151" s="1355"/>
      <c r="C47151" s="1433"/>
      <c r="E47151" s="1433"/>
      <c r="K47151" s="1433"/>
      <c r="L47151" s="1334"/>
    </row>
    <row r="47152" spans="1:12" ht="24" customHeight="1">
      <c r="A47152" s="1355"/>
      <c r="B47152" s="1355"/>
      <c r="C47152" s="1433"/>
      <c r="E47152" s="1433"/>
      <c r="K47152" s="1433"/>
      <c r="L47152" s="1334"/>
    </row>
    <row r="47153" spans="1:12" ht="24" customHeight="1">
      <c r="A47153" s="1355"/>
      <c r="B47153" s="1355"/>
      <c r="C47153" s="1433"/>
      <c r="E47153" s="1433"/>
      <c r="K47153" s="1433"/>
      <c r="L47153" s="1334"/>
    </row>
    <row r="47154" spans="1:12" ht="24" customHeight="1">
      <c r="A47154" s="1355"/>
      <c r="B47154" s="1355"/>
      <c r="C47154" s="1433"/>
      <c r="E47154" s="1433"/>
      <c r="K47154" s="1433"/>
      <c r="L47154" s="1334"/>
    </row>
    <row r="47155" spans="1:12" ht="24" customHeight="1">
      <c r="A47155" s="1355"/>
      <c r="B47155" s="1355"/>
      <c r="C47155" s="1433"/>
      <c r="E47155" s="1433"/>
      <c r="K47155" s="1433"/>
      <c r="L47155" s="1334"/>
    </row>
    <row r="47156" spans="1:12" ht="24" customHeight="1">
      <c r="A47156" s="1355"/>
      <c r="B47156" s="1355"/>
      <c r="C47156" s="1433"/>
      <c r="E47156" s="1433"/>
      <c r="K47156" s="1433"/>
      <c r="L47156" s="1334"/>
    </row>
    <row r="47157" spans="1:12" ht="24" customHeight="1">
      <c r="A47157" s="1355"/>
      <c r="B47157" s="1355"/>
      <c r="C47157" s="1433"/>
      <c r="E47157" s="1433"/>
      <c r="K47157" s="1433"/>
      <c r="L47157" s="1334"/>
    </row>
    <row r="47158" spans="1:12" ht="24" customHeight="1">
      <c r="A47158" s="1355"/>
      <c r="B47158" s="1355"/>
      <c r="C47158" s="1433"/>
      <c r="E47158" s="1433"/>
      <c r="K47158" s="1433"/>
      <c r="L47158" s="1334"/>
    </row>
    <row r="47159" spans="1:12" ht="24" customHeight="1">
      <c r="A47159" s="1355"/>
      <c r="B47159" s="1355"/>
      <c r="C47159" s="1433"/>
      <c r="E47159" s="1433"/>
      <c r="K47159" s="1433"/>
      <c r="L47159" s="1334"/>
    </row>
    <row r="47160" spans="1:12" ht="24" customHeight="1">
      <c r="A47160" s="1355"/>
      <c r="B47160" s="1355"/>
      <c r="C47160" s="1433"/>
      <c r="E47160" s="1433"/>
      <c r="K47160" s="1433"/>
      <c r="L47160" s="1334"/>
    </row>
    <row r="47161" spans="1:12" ht="24" customHeight="1">
      <c r="A47161" s="1355"/>
      <c r="B47161" s="1355"/>
      <c r="C47161" s="1433"/>
      <c r="E47161" s="1433"/>
      <c r="K47161" s="1433"/>
      <c r="L47161" s="1334"/>
    </row>
    <row r="47162" spans="1:12" ht="24" customHeight="1">
      <c r="A47162" s="1355"/>
      <c r="B47162" s="1355"/>
      <c r="C47162" s="1433"/>
      <c r="E47162" s="1433"/>
      <c r="K47162" s="1433"/>
      <c r="L47162" s="1334"/>
    </row>
    <row r="47163" spans="1:12" ht="24" customHeight="1">
      <c r="A47163" s="1355"/>
      <c r="B47163" s="1355"/>
      <c r="C47163" s="1433"/>
      <c r="E47163" s="1433"/>
      <c r="K47163" s="1433"/>
      <c r="L47163" s="1334"/>
    </row>
    <row r="47164" spans="1:12" ht="24" customHeight="1">
      <c r="A47164" s="1355"/>
      <c r="B47164" s="1355"/>
      <c r="C47164" s="1433"/>
      <c r="E47164" s="1433"/>
      <c r="K47164" s="1433"/>
      <c r="L47164" s="1334"/>
    </row>
    <row r="47165" spans="1:12" ht="24" customHeight="1">
      <c r="A47165" s="1355"/>
      <c r="B47165" s="1355"/>
      <c r="C47165" s="1433"/>
      <c r="E47165" s="1433"/>
      <c r="K47165" s="1433"/>
      <c r="L47165" s="1334"/>
    </row>
    <row r="47166" spans="1:12" ht="24" customHeight="1">
      <c r="A47166" s="1355"/>
      <c r="B47166" s="1355"/>
      <c r="C47166" s="1433"/>
      <c r="E47166" s="1433"/>
      <c r="K47166" s="1433"/>
      <c r="L47166" s="1334"/>
    </row>
    <row r="47167" spans="1:12" ht="24" customHeight="1">
      <c r="A47167" s="1355"/>
      <c r="B47167" s="1355"/>
      <c r="C47167" s="1433"/>
      <c r="E47167" s="1433"/>
      <c r="K47167" s="1433"/>
      <c r="L47167" s="1334"/>
    </row>
    <row r="47168" spans="1:12" ht="24" customHeight="1">
      <c r="A47168" s="1355"/>
      <c r="B47168" s="1355"/>
      <c r="C47168" s="1433"/>
      <c r="E47168" s="1433"/>
      <c r="K47168" s="1433"/>
      <c r="L47168" s="1334"/>
    </row>
    <row r="47169" spans="1:12" ht="24" customHeight="1">
      <c r="A47169" s="1355"/>
      <c r="B47169" s="1355"/>
      <c r="C47169" s="1433"/>
      <c r="E47169" s="1433"/>
      <c r="K47169" s="1433"/>
      <c r="L47169" s="1334"/>
    </row>
    <row r="47170" spans="1:12" ht="24" customHeight="1">
      <c r="A47170" s="1355"/>
      <c r="B47170" s="1355"/>
      <c r="C47170" s="1433"/>
      <c r="E47170" s="1433"/>
      <c r="K47170" s="1433"/>
      <c r="L47170" s="1334"/>
    </row>
    <row r="47171" spans="1:12" ht="24" customHeight="1">
      <c r="A47171" s="1355"/>
      <c r="B47171" s="1355"/>
      <c r="C47171" s="1433"/>
      <c r="E47171" s="1433"/>
      <c r="K47171" s="1433"/>
      <c r="L47171" s="1334"/>
    </row>
    <row r="47172" spans="1:12" ht="24" customHeight="1">
      <c r="A47172" s="1355"/>
      <c r="B47172" s="1355"/>
      <c r="C47172" s="1433"/>
      <c r="E47172" s="1433"/>
      <c r="K47172" s="1433"/>
      <c r="L47172" s="1334"/>
    </row>
    <row r="47173" spans="1:12" ht="24" customHeight="1">
      <c r="A47173" s="1355"/>
      <c r="B47173" s="1355"/>
      <c r="C47173" s="1433"/>
      <c r="E47173" s="1433"/>
      <c r="K47173" s="1433"/>
      <c r="L47173" s="1334"/>
    </row>
    <row r="47174" spans="1:12" ht="24" customHeight="1">
      <c r="A47174" s="1355"/>
      <c r="B47174" s="1355"/>
      <c r="C47174" s="1433"/>
      <c r="E47174" s="1433"/>
      <c r="K47174" s="1433"/>
      <c r="L47174" s="1334"/>
    </row>
    <row r="47175" spans="1:12" ht="24" customHeight="1">
      <c r="A47175" s="1355"/>
      <c r="B47175" s="1355"/>
      <c r="C47175" s="1433"/>
      <c r="E47175" s="1433"/>
      <c r="K47175" s="1433"/>
      <c r="L47175" s="1334"/>
    </row>
    <row r="47176" spans="1:12" ht="24" customHeight="1">
      <c r="A47176" s="1355"/>
      <c r="B47176" s="1355"/>
      <c r="C47176" s="1433"/>
      <c r="E47176" s="1433"/>
      <c r="K47176" s="1433"/>
      <c r="L47176" s="1334"/>
    </row>
    <row r="47177" spans="1:12" ht="24" customHeight="1">
      <c r="A47177" s="1355"/>
      <c r="B47177" s="1355"/>
      <c r="C47177" s="1433"/>
      <c r="E47177" s="1433"/>
      <c r="K47177" s="1433"/>
      <c r="L47177" s="1334"/>
    </row>
    <row r="47178" spans="1:12" ht="24" customHeight="1">
      <c r="A47178" s="1355"/>
      <c r="B47178" s="1355"/>
      <c r="C47178" s="1433"/>
      <c r="E47178" s="1433"/>
      <c r="K47178" s="1433"/>
      <c r="L47178" s="1334"/>
    </row>
    <row r="47179" spans="1:12" ht="24" customHeight="1">
      <c r="A47179" s="1355"/>
      <c r="B47179" s="1355"/>
      <c r="C47179" s="1433"/>
      <c r="E47179" s="1433"/>
      <c r="K47179" s="1433"/>
      <c r="L47179" s="1334"/>
    </row>
    <row r="47180" spans="1:12" ht="24" customHeight="1">
      <c r="A47180" s="1355"/>
      <c r="B47180" s="1355"/>
      <c r="C47180" s="1433"/>
      <c r="E47180" s="1433"/>
      <c r="K47180" s="1433"/>
      <c r="L47180" s="1334"/>
    </row>
    <row r="47181" spans="1:12" ht="24" customHeight="1">
      <c r="A47181" s="1355"/>
      <c r="B47181" s="1355"/>
      <c r="C47181" s="1433"/>
      <c r="E47181" s="1433"/>
      <c r="K47181" s="1433"/>
      <c r="L47181" s="1334"/>
    </row>
    <row r="47182" spans="1:12" ht="24" customHeight="1">
      <c r="A47182" s="1355"/>
      <c r="B47182" s="1355"/>
      <c r="C47182" s="1433"/>
      <c r="E47182" s="1433"/>
      <c r="K47182" s="1433"/>
      <c r="L47182" s="1334"/>
    </row>
    <row r="47183" spans="1:12" ht="24" customHeight="1">
      <c r="A47183" s="1355"/>
      <c r="B47183" s="1355"/>
      <c r="C47183" s="1433"/>
      <c r="E47183" s="1433"/>
      <c r="K47183" s="1433"/>
      <c r="L47183" s="1334"/>
    </row>
    <row r="47184" spans="1:12" ht="24" customHeight="1">
      <c r="A47184" s="1355"/>
      <c r="B47184" s="1355"/>
      <c r="C47184" s="1433"/>
      <c r="E47184" s="1433"/>
      <c r="K47184" s="1433"/>
      <c r="L47184" s="1334"/>
    </row>
    <row r="47185" spans="1:12" ht="24" customHeight="1">
      <c r="A47185" s="1355"/>
      <c r="B47185" s="1355"/>
      <c r="C47185" s="1433"/>
      <c r="E47185" s="1433"/>
      <c r="K47185" s="1433"/>
      <c r="L47185" s="1334"/>
    </row>
    <row r="47186" spans="1:12" ht="24" customHeight="1">
      <c r="A47186" s="1355"/>
      <c r="B47186" s="1355"/>
      <c r="C47186" s="1433"/>
      <c r="E47186" s="1433"/>
      <c r="K47186" s="1433"/>
      <c r="L47186" s="1334"/>
    </row>
    <row r="47187" spans="1:12" ht="24" customHeight="1">
      <c r="A47187" s="1355"/>
      <c r="B47187" s="1355"/>
      <c r="C47187" s="1433"/>
      <c r="E47187" s="1433"/>
      <c r="K47187" s="1433"/>
      <c r="L47187" s="1334"/>
    </row>
    <row r="47188" spans="1:12" ht="24" customHeight="1">
      <c r="A47188" s="1355"/>
      <c r="B47188" s="1355"/>
      <c r="C47188" s="1433"/>
      <c r="E47188" s="1433"/>
      <c r="K47188" s="1433"/>
      <c r="L47188" s="1334"/>
    </row>
    <row r="47189" spans="1:12" ht="24" customHeight="1">
      <c r="A47189" s="1355"/>
      <c r="B47189" s="1355"/>
      <c r="C47189" s="1433"/>
      <c r="E47189" s="1433"/>
      <c r="K47189" s="1433"/>
      <c r="L47189" s="1334"/>
    </row>
    <row r="47190" spans="1:12" ht="24" customHeight="1">
      <c r="A47190" s="1355"/>
      <c r="B47190" s="1355"/>
      <c r="C47190" s="1433"/>
      <c r="E47190" s="1433"/>
      <c r="K47190" s="1433"/>
      <c r="L47190" s="1334"/>
    </row>
    <row r="47191" spans="1:12" ht="24" customHeight="1">
      <c r="A47191" s="1355"/>
      <c r="B47191" s="1355"/>
      <c r="C47191" s="1433"/>
      <c r="E47191" s="1433"/>
      <c r="K47191" s="1433"/>
      <c r="L47191" s="1334"/>
    </row>
    <row r="47192" spans="1:12" ht="24" customHeight="1">
      <c r="A47192" s="1355"/>
      <c r="B47192" s="1355"/>
      <c r="C47192" s="1433"/>
      <c r="E47192" s="1433"/>
      <c r="K47192" s="1433"/>
      <c r="L47192" s="1334"/>
    </row>
    <row r="47193" spans="1:12" ht="24" customHeight="1">
      <c r="A47193" s="1355"/>
      <c r="B47193" s="1355"/>
      <c r="C47193" s="1433"/>
      <c r="E47193" s="1433"/>
      <c r="K47193" s="1433"/>
      <c r="L47193" s="1334"/>
    </row>
    <row r="47194" spans="1:12" ht="24" customHeight="1">
      <c r="A47194" s="1355"/>
      <c r="B47194" s="1355"/>
      <c r="C47194" s="1433"/>
      <c r="E47194" s="1433"/>
      <c r="K47194" s="1433"/>
      <c r="L47194" s="1334"/>
    </row>
    <row r="47195" spans="1:12" ht="24" customHeight="1">
      <c r="A47195" s="1355"/>
      <c r="B47195" s="1355"/>
      <c r="C47195" s="1433"/>
      <c r="E47195" s="1433"/>
      <c r="K47195" s="1433"/>
      <c r="L47195" s="1334"/>
    </row>
    <row r="47196" spans="1:12" ht="24" customHeight="1">
      <c r="A47196" s="1355"/>
      <c r="B47196" s="1355"/>
      <c r="C47196" s="1433"/>
      <c r="E47196" s="1433"/>
      <c r="K47196" s="1433"/>
      <c r="L47196" s="1334"/>
    </row>
    <row r="47197" spans="1:12" ht="24" customHeight="1">
      <c r="A47197" s="1355"/>
      <c r="B47197" s="1355"/>
      <c r="C47197" s="1433"/>
      <c r="E47197" s="1433"/>
      <c r="K47197" s="1433"/>
      <c r="L47197" s="1334"/>
    </row>
    <row r="47198" spans="1:12" ht="24" customHeight="1">
      <c r="A47198" s="1355"/>
      <c r="B47198" s="1355"/>
      <c r="C47198" s="1433"/>
      <c r="E47198" s="1433"/>
      <c r="K47198" s="1433"/>
      <c r="L47198" s="1334"/>
    </row>
    <row r="47199" spans="1:12" ht="24" customHeight="1">
      <c r="A47199" s="1355"/>
      <c r="B47199" s="1355"/>
      <c r="C47199" s="1433"/>
      <c r="E47199" s="1433"/>
      <c r="K47199" s="1433"/>
      <c r="L47199" s="1334"/>
    </row>
    <row r="47200" spans="1:12" ht="24" customHeight="1">
      <c r="A47200" s="1355"/>
      <c r="B47200" s="1355"/>
      <c r="C47200" s="1433"/>
      <c r="E47200" s="1433"/>
      <c r="K47200" s="1433"/>
      <c r="L47200" s="1334"/>
    </row>
    <row r="47201" spans="1:12" ht="24" customHeight="1">
      <c r="A47201" s="1355"/>
      <c r="B47201" s="1355"/>
      <c r="C47201" s="1433"/>
      <c r="E47201" s="1433"/>
      <c r="K47201" s="1433"/>
      <c r="L47201" s="1334"/>
    </row>
    <row r="47202" spans="1:12" ht="24" customHeight="1">
      <c r="A47202" s="1355"/>
      <c r="B47202" s="1355"/>
      <c r="C47202" s="1433"/>
      <c r="E47202" s="1433"/>
      <c r="K47202" s="1433"/>
      <c r="L47202" s="1334"/>
    </row>
    <row r="47203" spans="1:12" ht="24" customHeight="1">
      <c r="A47203" s="1355"/>
      <c r="B47203" s="1355"/>
      <c r="C47203" s="1433"/>
      <c r="E47203" s="1433"/>
      <c r="K47203" s="1433"/>
      <c r="L47203" s="1334"/>
    </row>
    <row r="47204" spans="1:12" ht="24" customHeight="1">
      <c r="A47204" s="1355"/>
      <c r="B47204" s="1355"/>
      <c r="C47204" s="1433"/>
      <c r="E47204" s="1433"/>
      <c r="K47204" s="1433"/>
      <c r="L47204" s="1334"/>
    </row>
    <row r="47205" spans="1:12" ht="24" customHeight="1">
      <c r="A47205" s="1355"/>
      <c r="B47205" s="1355"/>
      <c r="C47205" s="1433"/>
      <c r="E47205" s="1433"/>
      <c r="K47205" s="1433"/>
      <c r="L47205" s="1334"/>
    </row>
    <row r="47206" spans="1:12" ht="24" customHeight="1">
      <c r="A47206" s="1355"/>
      <c r="B47206" s="1355"/>
      <c r="C47206" s="1433"/>
      <c r="E47206" s="1433"/>
      <c r="K47206" s="1433"/>
      <c r="L47206" s="1334"/>
    </row>
    <row r="47207" spans="1:12" ht="24" customHeight="1">
      <c r="A47207" s="1355"/>
      <c r="B47207" s="1355"/>
      <c r="C47207" s="1433"/>
      <c r="E47207" s="1433"/>
      <c r="K47207" s="1433"/>
      <c r="L47207" s="1334"/>
    </row>
    <row r="47208" spans="1:12" ht="24" customHeight="1">
      <c r="A47208" s="1355"/>
      <c r="B47208" s="1355"/>
      <c r="C47208" s="1433"/>
      <c r="E47208" s="1433"/>
      <c r="K47208" s="1433"/>
      <c r="L47208" s="1334"/>
    </row>
    <row r="47209" spans="1:12" ht="24" customHeight="1">
      <c r="A47209" s="1355"/>
      <c r="B47209" s="1355"/>
      <c r="C47209" s="1433"/>
      <c r="E47209" s="1433"/>
      <c r="K47209" s="1433"/>
      <c r="L47209" s="1334"/>
    </row>
    <row r="47210" spans="1:12" ht="24" customHeight="1">
      <c r="A47210" s="1355"/>
      <c r="B47210" s="1355"/>
      <c r="C47210" s="1433"/>
      <c r="E47210" s="1433"/>
      <c r="K47210" s="1433"/>
      <c r="L47210" s="1334"/>
    </row>
    <row r="47211" spans="1:12" ht="24" customHeight="1">
      <c r="A47211" s="1355"/>
      <c r="B47211" s="1355"/>
      <c r="C47211" s="1433"/>
      <c r="E47211" s="1433"/>
      <c r="K47211" s="1433"/>
      <c r="L47211" s="1334"/>
    </row>
    <row r="47212" spans="1:12" ht="24" customHeight="1">
      <c r="A47212" s="1355"/>
      <c r="B47212" s="1355"/>
      <c r="C47212" s="1433"/>
      <c r="E47212" s="1433"/>
      <c r="K47212" s="1433"/>
      <c r="L47212" s="1334"/>
    </row>
    <row r="47213" spans="1:12" ht="24" customHeight="1">
      <c r="A47213" s="1355"/>
      <c r="B47213" s="1355"/>
      <c r="C47213" s="1433"/>
      <c r="E47213" s="1433"/>
      <c r="K47213" s="1433"/>
      <c r="L47213" s="1334"/>
    </row>
    <row r="47214" spans="1:12" ht="24" customHeight="1">
      <c r="A47214" s="1355"/>
      <c r="B47214" s="1355"/>
      <c r="C47214" s="1433"/>
      <c r="E47214" s="1433"/>
      <c r="K47214" s="1433"/>
      <c r="L47214" s="1334"/>
    </row>
    <row r="47215" spans="1:12" ht="24" customHeight="1">
      <c r="A47215" s="1355"/>
      <c r="B47215" s="1355"/>
      <c r="C47215" s="1433"/>
      <c r="E47215" s="1433"/>
      <c r="K47215" s="1433"/>
      <c r="L47215" s="1334"/>
    </row>
    <row r="47216" spans="1:12" ht="24" customHeight="1">
      <c r="A47216" s="1355"/>
      <c r="B47216" s="1355"/>
      <c r="C47216" s="1433"/>
      <c r="E47216" s="1433"/>
      <c r="K47216" s="1433"/>
      <c r="L47216" s="1334"/>
    </row>
    <row r="47217" spans="1:12" ht="24" customHeight="1">
      <c r="A47217" s="1355"/>
      <c r="B47217" s="1355"/>
      <c r="C47217" s="1433"/>
      <c r="E47217" s="1433"/>
      <c r="K47217" s="1433"/>
      <c r="L47217" s="1334"/>
    </row>
    <row r="47218" spans="1:12" ht="24" customHeight="1">
      <c r="A47218" s="1355"/>
      <c r="B47218" s="1355"/>
      <c r="C47218" s="1433"/>
      <c r="E47218" s="1433"/>
      <c r="K47218" s="1433"/>
      <c r="L47218" s="1334"/>
    </row>
    <row r="47219" spans="1:12" ht="24" customHeight="1">
      <c r="A47219" s="1355"/>
      <c r="B47219" s="1355"/>
      <c r="C47219" s="1433"/>
      <c r="E47219" s="1433"/>
      <c r="K47219" s="1433"/>
      <c r="L47219" s="1334"/>
    </row>
    <row r="47220" spans="1:12" ht="24" customHeight="1">
      <c r="A47220" s="1355"/>
      <c r="B47220" s="1355"/>
      <c r="C47220" s="1433"/>
      <c r="E47220" s="1433"/>
      <c r="K47220" s="1433"/>
      <c r="L47220" s="1334"/>
    </row>
    <row r="47221" spans="1:12" ht="24" customHeight="1">
      <c r="A47221" s="1355"/>
      <c r="B47221" s="1355"/>
      <c r="C47221" s="1433"/>
      <c r="E47221" s="1433"/>
      <c r="K47221" s="1433"/>
      <c r="L47221" s="1334"/>
    </row>
    <row r="47222" spans="1:12" ht="24" customHeight="1">
      <c r="A47222" s="1355"/>
      <c r="B47222" s="1355"/>
      <c r="C47222" s="1433"/>
      <c r="E47222" s="1433"/>
      <c r="K47222" s="1433"/>
      <c r="L47222" s="1334"/>
    </row>
    <row r="47223" spans="1:12" ht="24" customHeight="1">
      <c r="A47223" s="1355"/>
      <c r="B47223" s="1355"/>
      <c r="C47223" s="1433"/>
      <c r="E47223" s="1433"/>
      <c r="K47223" s="1433"/>
      <c r="L47223" s="1334"/>
    </row>
    <row r="47224" spans="1:12" ht="24" customHeight="1">
      <c r="A47224" s="1355"/>
      <c r="B47224" s="1355"/>
      <c r="C47224" s="1433"/>
      <c r="E47224" s="1433"/>
      <c r="K47224" s="1433"/>
      <c r="L47224" s="1334"/>
    </row>
    <row r="47225" spans="1:12" ht="24" customHeight="1">
      <c r="A47225" s="1355"/>
      <c r="B47225" s="1355"/>
      <c r="C47225" s="1433"/>
      <c r="E47225" s="1433"/>
      <c r="K47225" s="1433"/>
      <c r="L47225" s="1334"/>
    </row>
    <row r="47226" spans="1:12" ht="24" customHeight="1">
      <c r="A47226" s="1355"/>
      <c r="B47226" s="1355"/>
      <c r="C47226" s="1433"/>
      <c r="E47226" s="1433"/>
      <c r="K47226" s="1433"/>
      <c r="L47226" s="1334"/>
    </row>
    <row r="47227" spans="1:12" ht="24" customHeight="1">
      <c r="A47227" s="1355"/>
      <c r="B47227" s="1355"/>
      <c r="C47227" s="1433"/>
      <c r="E47227" s="1433"/>
      <c r="K47227" s="1433"/>
      <c r="L47227" s="1334"/>
    </row>
    <row r="47228" spans="1:12" ht="24" customHeight="1">
      <c r="A47228" s="1355"/>
      <c r="B47228" s="1355"/>
      <c r="C47228" s="1433"/>
      <c r="E47228" s="1433"/>
      <c r="K47228" s="1433"/>
      <c r="L47228" s="1334"/>
    </row>
    <row r="47229" spans="1:12" ht="24" customHeight="1">
      <c r="A47229" s="1355"/>
      <c r="B47229" s="1355"/>
      <c r="C47229" s="1433"/>
      <c r="E47229" s="1433"/>
      <c r="K47229" s="1433"/>
      <c r="L47229" s="1334"/>
    </row>
    <row r="47230" spans="1:12" ht="24" customHeight="1">
      <c r="A47230" s="1355"/>
      <c r="B47230" s="1355"/>
      <c r="C47230" s="1433"/>
      <c r="E47230" s="1433"/>
      <c r="K47230" s="1433"/>
      <c r="L47230" s="1334"/>
    </row>
    <row r="47231" spans="1:12" ht="24" customHeight="1">
      <c r="A47231" s="1355"/>
      <c r="B47231" s="1355"/>
      <c r="C47231" s="1433"/>
      <c r="E47231" s="1433"/>
      <c r="K47231" s="1433"/>
      <c r="L47231" s="1334"/>
    </row>
    <row r="47232" spans="1:12" ht="24" customHeight="1">
      <c r="A47232" s="1355"/>
      <c r="B47232" s="1355"/>
      <c r="C47232" s="1433"/>
      <c r="E47232" s="1433"/>
      <c r="K47232" s="1433"/>
      <c r="L47232" s="1334"/>
    </row>
    <row r="47233" spans="1:12" ht="24" customHeight="1">
      <c r="A47233" s="1355"/>
      <c r="B47233" s="1355"/>
      <c r="C47233" s="1433"/>
      <c r="E47233" s="1433"/>
      <c r="K47233" s="1433"/>
      <c r="L47233" s="1334"/>
    </row>
    <row r="47234" spans="1:12" ht="24" customHeight="1">
      <c r="A47234" s="1355"/>
      <c r="B47234" s="1355"/>
      <c r="C47234" s="1433"/>
      <c r="E47234" s="1433"/>
      <c r="K47234" s="1433"/>
      <c r="L47234" s="1334"/>
    </row>
    <row r="47235" spans="1:12" ht="24" customHeight="1">
      <c r="A47235" s="1355"/>
      <c r="B47235" s="1355"/>
      <c r="C47235" s="1433"/>
      <c r="E47235" s="1433"/>
      <c r="K47235" s="1433"/>
      <c r="L47235" s="1334"/>
    </row>
    <row r="47236" spans="1:12" ht="24" customHeight="1">
      <c r="A47236" s="1355"/>
      <c r="B47236" s="1355"/>
      <c r="C47236" s="1433"/>
      <c r="E47236" s="1433"/>
      <c r="K47236" s="1433"/>
      <c r="L47236" s="1334"/>
    </row>
    <row r="47237" spans="1:12" ht="24" customHeight="1">
      <c r="A47237" s="1355"/>
      <c r="B47237" s="1355"/>
      <c r="C47237" s="1433"/>
      <c r="E47237" s="1433"/>
      <c r="K47237" s="1433"/>
      <c r="L47237" s="1334"/>
    </row>
    <row r="47238" spans="1:12" ht="24" customHeight="1">
      <c r="A47238" s="1355"/>
      <c r="B47238" s="1355"/>
      <c r="C47238" s="1433"/>
      <c r="E47238" s="1433"/>
      <c r="K47238" s="1433"/>
      <c r="L47238" s="1334"/>
    </row>
    <row r="47239" spans="1:12" ht="24" customHeight="1">
      <c r="A47239" s="1355"/>
      <c r="B47239" s="1355"/>
      <c r="C47239" s="1433"/>
      <c r="E47239" s="1433"/>
      <c r="K47239" s="1433"/>
      <c r="L47239" s="1334"/>
    </row>
    <row r="47240" spans="1:12" ht="24" customHeight="1">
      <c r="A47240" s="1355"/>
      <c r="B47240" s="1355"/>
      <c r="C47240" s="1433"/>
      <c r="E47240" s="1433"/>
      <c r="K47240" s="1433"/>
      <c r="L47240" s="1334"/>
    </row>
    <row r="47241" spans="1:12" ht="24" customHeight="1">
      <c r="A47241" s="1355"/>
      <c r="B47241" s="1355"/>
      <c r="C47241" s="1433"/>
      <c r="E47241" s="1433"/>
      <c r="K47241" s="1433"/>
      <c r="L47241" s="1334"/>
    </row>
    <row r="47242" spans="1:12" ht="24" customHeight="1">
      <c r="A47242" s="1355"/>
      <c r="B47242" s="1355"/>
      <c r="C47242" s="1433"/>
      <c r="E47242" s="1433"/>
      <c r="K47242" s="1433"/>
      <c r="L47242" s="1334"/>
    </row>
    <row r="47243" spans="1:12" ht="24" customHeight="1">
      <c r="A47243" s="1355"/>
      <c r="B47243" s="1355"/>
      <c r="C47243" s="1433"/>
      <c r="E47243" s="1433"/>
      <c r="K47243" s="1433"/>
      <c r="L47243" s="1334"/>
    </row>
    <row r="47244" spans="1:12" ht="24" customHeight="1">
      <c r="A47244" s="1355"/>
      <c r="B47244" s="1355"/>
      <c r="C47244" s="1433"/>
      <c r="E47244" s="1433"/>
      <c r="K47244" s="1433"/>
      <c r="L47244" s="1334"/>
    </row>
    <row r="47245" spans="1:12" ht="24" customHeight="1">
      <c r="A47245" s="1355"/>
      <c r="B47245" s="1355"/>
      <c r="C47245" s="1433"/>
      <c r="E47245" s="1433"/>
      <c r="K47245" s="1433"/>
      <c r="L47245" s="1334"/>
    </row>
    <row r="47246" spans="1:12" ht="24" customHeight="1">
      <c r="A47246" s="1355"/>
      <c r="B47246" s="1355"/>
      <c r="C47246" s="1433"/>
      <c r="E47246" s="1433"/>
      <c r="K47246" s="1433"/>
      <c r="L47246" s="1334"/>
    </row>
    <row r="47247" spans="1:12" ht="24" customHeight="1">
      <c r="A47247" s="1355"/>
      <c r="B47247" s="1355"/>
      <c r="C47247" s="1433"/>
      <c r="E47247" s="1433"/>
      <c r="K47247" s="1433"/>
      <c r="L47247" s="1334"/>
    </row>
    <row r="47248" spans="1:12" ht="24" customHeight="1">
      <c r="A47248" s="1355"/>
      <c r="B47248" s="1355"/>
      <c r="C47248" s="1433"/>
      <c r="E47248" s="1433"/>
      <c r="K47248" s="1433"/>
      <c r="L47248" s="1334"/>
    </row>
    <row r="47249" spans="1:12" ht="24" customHeight="1">
      <c r="A47249" s="1355"/>
      <c r="B47249" s="1355"/>
      <c r="C47249" s="1433"/>
      <c r="E47249" s="1433"/>
      <c r="K47249" s="1433"/>
      <c r="L47249" s="1334"/>
    </row>
    <row r="47250" spans="1:12" ht="24" customHeight="1">
      <c r="A47250" s="1355"/>
      <c r="B47250" s="1355"/>
      <c r="C47250" s="1433"/>
      <c r="E47250" s="1433"/>
      <c r="K47250" s="1433"/>
      <c r="L47250" s="1334"/>
    </row>
    <row r="47251" spans="1:12" ht="24" customHeight="1">
      <c r="A47251" s="1355"/>
      <c r="B47251" s="1355"/>
      <c r="C47251" s="1433"/>
      <c r="E47251" s="1433"/>
      <c r="K47251" s="1433"/>
      <c r="L47251" s="1334"/>
    </row>
    <row r="47252" spans="1:12" ht="24" customHeight="1">
      <c r="A47252" s="1355"/>
      <c r="B47252" s="1355"/>
      <c r="C47252" s="1433"/>
      <c r="E47252" s="1433"/>
      <c r="K47252" s="1433"/>
      <c r="L47252" s="1334"/>
    </row>
    <row r="47253" spans="1:12" ht="24" customHeight="1">
      <c r="A47253" s="1355"/>
      <c r="B47253" s="1355"/>
      <c r="C47253" s="1433"/>
      <c r="E47253" s="1433"/>
      <c r="K47253" s="1433"/>
      <c r="L47253" s="1334"/>
    </row>
    <row r="47254" spans="1:12" ht="24" customHeight="1">
      <c r="A47254" s="1355"/>
      <c r="B47254" s="1355"/>
      <c r="C47254" s="1433"/>
      <c r="E47254" s="1433"/>
      <c r="K47254" s="1433"/>
      <c r="L47254" s="1334"/>
    </row>
    <row r="47255" spans="1:12" ht="24" customHeight="1">
      <c r="A47255" s="1355"/>
      <c r="B47255" s="1355"/>
      <c r="C47255" s="1433"/>
      <c r="E47255" s="1433"/>
      <c r="K47255" s="1433"/>
      <c r="L47255" s="1334"/>
    </row>
    <row r="47256" spans="1:12" ht="24" customHeight="1">
      <c r="A47256" s="1355"/>
      <c r="B47256" s="1355"/>
      <c r="C47256" s="1433"/>
      <c r="E47256" s="1433"/>
      <c r="K47256" s="1433"/>
      <c r="L47256" s="1334"/>
    </row>
    <row r="47257" spans="1:12" ht="24" customHeight="1">
      <c r="A47257" s="1355"/>
      <c r="B47257" s="1355"/>
      <c r="C47257" s="1433"/>
      <c r="E47257" s="1433"/>
      <c r="K47257" s="1433"/>
      <c r="L47257" s="1334"/>
    </row>
    <row r="47258" spans="1:12" ht="24" customHeight="1">
      <c r="A47258" s="1355"/>
      <c r="B47258" s="1355"/>
      <c r="C47258" s="1433"/>
      <c r="E47258" s="1433"/>
      <c r="K47258" s="1433"/>
      <c r="L47258" s="1334"/>
    </row>
    <row r="47259" spans="1:12" ht="24" customHeight="1">
      <c r="A47259" s="1355"/>
      <c r="B47259" s="1355"/>
      <c r="C47259" s="1433"/>
      <c r="E47259" s="1433"/>
      <c r="K47259" s="1433"/>
      <c r="L47259" s="1334"/>
    </row>
    <row r="47260" spans="1:12" ht="24" customHeight="1">
      <c r="A47260" s="1355"/>
      <c r="B47260" s="1355"/>
      <c r="C47260" s="1433"/>
      <c r="E47260" s="1433"/>
      <c r="K47260" s="1433"/>
      <c r="L47260" s="1334"/>
    </row>
    <row r="47261" spans="1:12" ht="24" customHeight="1">
      <c r="A47261" s="1355"/>
      <c r="B47261" s="1355"/>
      <c r="C47261" s="1433"/>
      <c r="E47261" s="1433"/>
      <c r="K47261" s="1433"/>
      <c r="L47261" s="1334"/>
    </row>
    <row r="47262" spans="1:12" ht="24" customHeight="1">
      <c r="A47262" s="1355"/>
      <c r="B47262" s="1355"/>
      <c r="C47262" s="1433"/>
      <c r="E47262" s="1433"/>
      <c r="K47262" s="1433"/>
      <c r="L47262" s="1334"/>
    </row>
    <row r="47263" spans="1:12" ht="24" customHeight="1">
      <c r="A47263" s="1355"/>
      <c r="B47263" s="1355"/>
      <c r="C47263" s="1433"/>
      <c r="E47263" s="1433"/>
      <c r="K47263" s="1433"/>
      <c r="L47263" s="1334"/>
    </row>
    <row r="47264" spans="1:12" ht="24" customHeight="1">
      <c r="A47264" s="1355"/>
      <c r="B47264" s="1355"/>
      <c r="C47264" s="1433"/>
      <c r="E47264" s="1433"/>
      <c r="K47264" s="1433"/>
      <c r="L47264" s="1334"/>
    </row>
    <row r="47265" spans="1:12" ht="24" customHeight="1">
      <c r="A47265" s="1355"/>
      <c r="B47265" s="1355"/>
      <c r="C47265" s="1433"/>
      <c r="E47265" s="1433"/>
      <c r="K47265" s="1433"/>
      <c r="L47265" s="1334"/>
    </row>
    <row r="47266" spans="1:12" ht="24" customHeight="1">
      <c r="A47266" s="1355"/>
      <c r="B47266" s="1355"/>
      <c r="C47266" s="1433"/>
      <c r="E47266" s="1433"/>
      <c r="K47266" s="1433"/>
      <c r="L47266" s="1334"/>
    </row>
    <row r="47267" spans="1:12" ht="24" customHeight="1">
      <c r="A47267" s="1355"/>
      <c r="B47267" s="1355"/>
      <c r="C47267" s="1433"/>
      <c r="E47267" s="1433"/>
      <c r="K47267" s="1433"/>
      <c r="L47267" s="1334"/>
    </row>
    <row r="47268" spans="1:12" ht="24" customHeight="1">
      <c r="A47268" s="1355"/>
      <c r="B47268" s="1355"/>
      <c r="C47268" s="1433"/>
      <c r="E47268" s="1433"/>
      <c r="K47268" s="1433"/>
      <c r="L47268" s="1334"/>
    </row>
    <row r="47269" spans="1:12" ht="24" customHeight="1">
      <c r="A47269" s="1355"/>
      <c r="B47269" s="1355"/>
      <c r="C47269" s="1433"/>
      <c r="E47269" s="1433"/>
      <c r="K47269" s="1433"/>
      <c r="L47269" s="1334"/>
    </row>
    <row r="47270" spans="1:12" ht="24" customHeight="1">
      <c r="A47270" s="1355"/>
      <c r="B47270" s="1355"/>
      <c r="C47270" s="1433"/>
      <c r="E47270" s="1433"/>
      <c r="K47270" s="1433"/>
      <c r="L47270" s="1334"/>
    </row>
    <row r="47271" spans="1:12" ht="24" customHeight="1">
      <c r="A47271" s="1355"/>
      <c r="B47271" s="1355"/>
      <c r="C47271" s="1433"/>
      <c r="E47271" s="1433"/>
      <c r="K47271" s="1433"/>
      <c r="L47271" s="1334"/>
    </row>
    <row r="47272" spans="1:12" ht="24" customHeight="1">
      <c r="A47272" s="1355"/>
      <c r="B47272" s="1355"/>
      <c r="C47272" s="1433"/>
      <c r="E47272" s="1433"/>
      <c r="K47272" s="1433"/>
      <c r="L47272" s="1334"/>
    </row>
    <row r="47273" spans="1:12" ht="24" customHeight="1">
      <c r="A47273" s="1355"/>
      <c r="B47273" s="1355"/>
      <c r="C47273" s="1433"/>
      <c r="E47273" s="1433"/>
      <c r="K47273" s="1433"/>
      <c r="L47273" s="1334"/>
    </row>
    <row r="47274" spans="1:12" ht="24" customHeight="1">
      <c r="A47274" s="1355"/>
      <c r="B47274" s="1355"/>
      <c r="C47274" s="1433"/>
      <c r="E47274" s="1433"/>
      <c r="K47274" s="1433"/>
      <c r="L47274" s="1334"/>
    </row>
    <row r="47275" spans="1:12" ht="24" customHeight="1">
      <c r="A47275" s="1355"/>
      <c r="B47275" s="1355"/>
      <c r="C47275" s="1433"/>
      <c r="E47275" s="1433"/>
      <c r="K47275" s="1433"/>
      <c r="L47275" s="1334"/>
    </row>
    <row r="47276" spans="1:12" ht="24" customHeight="1">
      <c r="A47276" s="1355"/>
      <c r="B47276" s="1355"/>
      <c r="C47276" s="1433"/>
      <c r="E47276" s="1433"/>
      <c r="K47276" s="1433"/>
      <c r="L47276" s="1334"/>
    </row>
    <row r="47277" spans="1:12" ht="24" customHeight="1">
      <c r="A47277" s="1355"/>
      <c r="B47277" s="1355"/>
      <c r="C47277" s="1433"/>
      <c r="E47277" s="1433"/>
      <c r="K47277" s="1433"/>
      <c r="L47277" s="1334"/>
    </row>
    <row r="47278" spans="1:12" ht="24" customHeight="1">
      <c r="A47278" s="1355"/>
      <c r="B47278" s="1355"/>
      <c r="C47278" s="1433"/>
      <c r="E47278" s="1433"/>
      <c r="K47278" s="1433"/>
      <c r="L47278" s="1334"/>
    </row>
    <row r="47279" spans="1:12" ht="24" customHeight="1">
      <c r="A47279" s="1355"/>
      <c r="B47279" s="1355"/>
      <c r="C47279" s="1433"/>
      <c r="E47279" s="1433"/>
      <c r="K47279" s="1433"/>
      <c r="L47279" s="1334"/>
    </row>
    <row r="47280" spans="1:12" ht="24" customHeight="1">
      <c r="A47280" s="1355"/>
      <c r="B47280" s="1355"/>
      <c r="C47280" s="1433"/>
      <c r="E47280" s="1433"/>
      <c r="K47280" s="1433"/>
      <c r="L47280" s="1334"/>
    </row>
    <row r="47281" spans="1:12" ht="24" customHeight="1">
      <c r="A47281" s="1355"/>
      <c r="B47281" s="1355"/>
      <c r="C47281" s="1433"/>
      <c r="E47281" s="1433"/>
      <c r="K47281" s="1433"/>
      <c r="L47281" s="1334"/>
    </row>
    <row r="47282" spans="1:12" ht="24" customHeight="1">
      <c r="A47282" s="1355"/>
      <c r="B47282" s="1355"/>
      <c r="C47282" s="1433"/>
      <c r="E47282" s="1433"/>
      <c r="K47282" s="1433"/>
      <c r="L47282" s="1334"/>
    </row>
    <row r="47283" spans="1:12" ht="24" customHeight="1">
      <c r="A47283" s="1355"/>
      <c r="B47283" s="1355"/>
      <c r="C47283" s="1433"/>
      <c r="E47283" s="1433"/>
      <c r="K47283" s="1433"/>
      <c r="L47283" s="1334"/>
    </row>
    <row r="47284" spans="1:12" ht="24" customHeight="1">
      <c r="A47284" s="1355"/>
      <c r="B47284" s="1355"/>
      <c r="C47284" s="1433"/>
      <c r="E47284" s="1433"/>
      <c r="K47284" s="1433"/>
      <c r="L47284" s="1334"/>
    </row>
    <row r="47285" spans="1:12" ht="24" customHeight="1">
      <c r="A47285" s="1355"/>
      <c r="B47285" s="1355"/>
      <c r="C47285" s="1433"/>
      <c r="E47285" s="1433"/>
      <c r="K47285" s="1433"/>
      <c r="L47285" s="1334"/>
    </row>
    <row r="47286" spans="1:12" ht="24" customHeight="1">
      <c r="A47286" s="1355"/>
      <c r="B47286" s="1355"/>
      <c r="C47286" s="1433"/>
      <c r="E47286" s="1433"/>
      <c r="K47286" s="1433"/>
      <c r="L47286" s="1334"/>
    </row>
    <row r="47287" spans="1:12" ht="24" customHeight="1">
      <c r="A47287" s="1355"/>
      <c r="B47287" s="1355"/>
      <c r="C47287" s="1433"/>
      <c r="E47287" s="1433"/>
      <c r="K47287" s="1433"/>
      <c r="L47287" s="1334"/>
    </row>
    <row r="47288" spans="1:12" ht="24" customHeight="1">
      <c r="A47288" s="1355"/>
      <c r="B47288" s="1355"/>
      <c r="C47288" s="1433"/>
      <c r="E47288" s="1433"/>
      <c r="K47288" s="1433"/>
      <c r="L47288" s="1334"/>
    </row>
    <row r="47289" spans="1:12" ht="24" customHeight="1">
      <c r="A47289" s="1355"/>
      <c r="B47289" s="1355"/>
      <c r="C47289" s="1433"/>
      <c r="E47289" s="1433"/>
      <c r="K47289" s="1433"/>
      <c r="L47289" s="1334"/>
    </row>
    <row r="47290" spans="1:12" ht="24" customHeight="1">
      <c r="A47290" s="1355"/>
      <c r="B47290" s="1355"/>
      <c r="C47290" s="1433"/>
      <c r="E47290" s="1433"/>
      <c r="K47290" s="1433"/>
      <c r="L47290" s="1334"/>
    </row>
    <row r="47291" spans="1:12" ht="24" customHeight="1">
      <c r="A47291" s="1355"/>
      <c r="B47291" s="1355"/>
      <c r="C47291" s="1433"/>
      <c r="E47291" s="1433"/>
      <c r="K47291" s="1433"/>
      <c r="L47291" s="1334"/>
    </row>
    <row r="47292" spans="1:12" ht="24" customHeight="1">
      <c r="A47292" s="1355"/>
      <c r="B47292" s="1355"/>
      <c r="C47292" s="1433"/>
      <c r="E47292" s="1433"/>
      <c r="K47292" s="1433"/>
      <c r="L47292" s="1334"/>
    </row>
    <row r="47293" spans="1:12" ht="24" customHeight="1">
      <c r="A47293" s="1355"/>
      <c r="B47293" s="1355"/>
      <c r="C47293" s="1433"/>
      <c r="E47293" s="1433"/>
      <c r="K47293" s="1433"/>
      <c r="L47293" s="1334"/>
    </row>
    <row r="47294" spans="1:12" ht="24" customHeight="1">
      <c r="A47294" s="1355"/>
      <c r="B47294" s="1355"/>
      <c r="C47294" s="1433"/>
      <c r="E47294" s="1433"/>
      <c r="K47294" s="1433"/>
      <c r="L47294" s="1334"/>
    </row>
    <row r="47295" spans="1:12" ht="24" customHeight="1">
      <c r="A47295" s="1355"/>
      <c r="B47295" s="1355"/>
      <c r="C47295" s="1433"/>
      <c r="E47295" s="1433"/>
      <c r="K47295" s="1433"/>
      <c r="L47295" s="1334"/>
    </row>
    <row r="47296" spans="1:12" ht="24" customHeight="1">
      <c r="A47296" s="1355"/>
      <c r="B47296" s="1355"/>
      <c r="C47296" s="1433"/>
      <c r="E47296" s="1433"/>
      <c r="K47296" s="1433"/>
      <c r="L47296" s="1334"/>
    </row>
    <row r="47297" spans="1:12" ht="24" customHeight="1">
      <c r="A47297" s="1355"/>
      <c r="B47297" s="1355"/>
      <c r="C47297" s="1433"/>
      <c r="E47297" s="1433"/>
      <c r="K47297" s="1433"/>
      <c r="L47297" s="1334"/>
    </row>
    <row r="47298" spans="1:12" ht="24" customHeight="1">
      <c r="A47298" s="1355"/>
      <c r="B47298" s="1355"/>
      <c r="C47298" s="1433"/>
      <c r="E47298" s="1433"/>
      <c r="K47298" s="1433"/>
      <c r="L47298" s="1334"/>
    </row>
    <row r="47299" spans="1:12" ht="24" customHeight="1">
      <c r="A47299" s="1355"/>
      <c r="B47299" s="1355"/>
      <c r="C47299" s="1433"/>
      <c r="E47299" s="1433"/>
      <c r="K47299" s="1433"/>
      <c r="L47299" s="1334"/>
    </row>
    <row r="47300" spans="1:12" ht="24" customHeight="1">
      <c r="A47300" s="1355"/>
      <c r="B47300" s="1355"/>
      <c r="C47300" s="1433"/>
      <c r="E47300" s="1433"/>
      <c r="K47300" s="1433"/>
      <c r="L47300" s="1334"/>
    </row>
    <row r="47301" spans="1:12" ht="24" customHeight="1">
      <c r="A47301" s="1355"/>
      <c r="B47301" s="1355"/>
      <c r="C47301" s="1433"/>
      <c r="E47301" s="1433"/>
      <c r="K47301" s="1433"/>
      <c r="L47301" s="1334"/>
    </row>
    <row r="47302" spans="1:12" ht="24" customHeight="1">
      <c r="A47302" s="1355"/>
      <c r="B47302" s="1355"/>
      <c r="C47302" s="1433"/>
      <c r="E47302" s="1433"/>
      <c r="K47302" s="1433"/>
      <c r="L47302" s="1334"/>
    </row>
    <row r="47303" spans="1:12" ht="24" customHeight="1">
      <c r="A47303" s="1355"/>
      <c r="B47303" s="1355"/>
      <c r="C47303" s="1433"/>
      <c r="E47303" s="1433"/>
      <c r="K47303" s="1433"/>
      <c r="L47303" s="1334"/>
    </row>
    <row r="47304" spans="1:12" ht="24" customHeight="1">
      <c r="A47304" s="1355"/>
      <c r="B47304" s="1355"/>
      <c r="C47304" s="1433"/>
      <c r="E47304" s="1433"/>
      <c r="K47304" s="1433"/>
      <c r="L47304" s="1334"/>
    </row>
    <row r="47305" spans="1:12" ht="24" customHeight="1">
      <c r="A47305" s="1355"/>
      <c r="B47305" s="1355"/>
      <c r="C47305" s="1433"/>
      <c r="E47305" s="1433"/>
      <c r="K47305" s="1433"/>
      <c r="L47305" s="1334"/>
    </row>
    <row r="47306" spans="1:12" ht="24" customHeight="1">
      <c r="A47306" s="1355"/>
      <c r="B47306" s="1355"/>
      <c r="C47306" s="1433"/>
      <c r="E47306" s="1433"/>
      <c r="K47306" s="1433"/>
      <c r="L47306" s="1334"/>
    </row>
    <row r="47307" spans="1:12" ht="24" customHeight="1">
      <c r="A47307" s="1355"/>
      <c r="B47307" s="1355"/>
      <c r="C47307" s="1433"/>
      <c r="E47307" s="1433"/>
      <c r="K47307" s="1433"/>
      <c r="L47307" s="1334"/>
    </row>
    <row r="47308" spans="1:12" ht="24" customHeight="1">
      <c r="A47308" s="1355"/>
      <c r="B47308" s="1355"/>
      <c r="C47308" s="1433"/>
      <c r="E47308" s="1433"/>
      <c r="K47308" s="1433"/>
      <c r="L47308" s="1334"/>
    </row>
    <row r="47309" spans="1:12" ht="24" customHeight="1">
      <c r="A47309" s="1355"/>
      <c r="B47309" s="1355"/>
      <c r="C47309" s="1433"/>
      <c r="E47309" s="1433"/>
      <c r="K47309" s="1433"/>
      <c r="L47309" s="1334"/>
    </row>
    <row r="47310" spans="1:12" ht="24" customHeight="1">
      <c r="A47310" s="1355"/>
      <c r="B47310" s="1355"/>
      <c r="C47310" s="1433"/>
      <c r="E47310" s="1433"/>
      <c r="K47310" s="1433"/>
      <c r="L47310" s="1334"/>
    </row>
    <row r="47311" spans="1:12" ht="24" customHeight="1">
      <c r="A47311" s="1355"/>
      <c r="B47311" s="1355"/>
      <c r="C47311" s="1433"/>
      <c r="E47311" s="1433"/>
      <c r="K47311" s="1433"/>
      <c r="L47311" s="1334"/>
    </row>
    <row r="47312" spans="1:12" ht="24" customHeight="1">
      <c r="A47312" s="1355"/>
      <c r="B47312" s="1355"/>
      <c r="C47312" s="1433"/>
      <c r="E47312" s="1433"/>
      <c r="K47312" s="1433"/>
      <c r="L47312" s="1334"/>
    </row>
    <row r="47313" spans="1:12" ht="24" customHeight="1">
      <c r="A47313" s="1355"/>
      <c r="B47313" s="1355"/>
      <c r="C47313" s="1433"/>
      <c r="E47313" s="1433"/>
      <c r="K47313" s="1433"/>
      <c r="L47313" s="1334"/>
    </row>
    <row r="47314" spans="1:12" ht="24" customHeight="1">
      <c r="A47314" s="1355"/>
      <c r="B47314" s="1355"/>
      <c r="C47314" s="1433"/>
      <c r="E47314" s="1433"/>
      <c r="K47314" s="1433"/>
      <c r="L47314" s="1334"/>
    </row>
    <row r="47315" spans="1:12" ht="24" customHeight="1">
      <c r="A47315" s="1355"/>
      <c r="B47315" s="1355"/>
      <c r="C47315" s="1433"/>
      <c r="E47315" s="1433"/>
      <c r="K47315" s="1433"/>
      <c r="L47315" s="1334"/>
    </row>
    <row r="47316" spans="1:12" ht="24" customHeight="1">
      <c r="A47316" s="1355"/>
      <c r="B47316" s="1355"/>
      <c r="C47316" s="1433"/>
      <c r="E47316" s="1433"/>
      <c r="K47316" s="1433"/>
      <c r="L47316" s="1334"/>
    </row>
    <row r="47317" spans="1:12" ht="24" customHeight="1">
      <c r="A47317" s="1355"/>
      <c r="B47317" s="1355"/>
      <c r="C47317" s="1433"/>
      <c r="E47317" s="1433"/>
      <c r="K47317" s="1433"/>
      <c r="L47317" s="1334"/>
    </row>
    <row r="47318" spans="1:12" ht="24" customHeight="1">
      <c r="A47318" s="1355"/>
      <c r="B47318" s="1355"/>
      <c r="C47318" s="1433"/>
      <c r="E47318" s="1433"/>
      <c r="K47318" s="1433"/>
      <c r="L47318" s="1334"/>
    </row>
    <row r="47319" spans="1:12" ht="24" customHeight="1">
      <c r="A47319" s="1355"/>
      <c r="B47319" s="1355"/>
      <c r="C47319" s="1433"/>
      <c r="E47319" s="1433"/>
      <c r="K47319" s="1433"/>
      <c r="L47319" s="1334"/>
    </row>
    <row r="47320" spans="1:12" ht="24" customHeight="1">
      <c r="A47320" s="1355"/>
      <c r="B47320" s="1355"/>
      <c r="C47320" s="1433"/>
      <c r="E47320" s="1433"/>
      <c r="K47320" s="1433"/>
      <c r="L47320" s="1334"/>
    </row>
    <row r="47321" spans="1:12" ht="24" customHeight="1">
      <c r="A47321" s="1355"/>
      <c r="B47321" s="1355"/>
      <c r="C47321" s="1433"/>
      <c r="E47321" s="1433"/>
      <c r="K47321" s="1433"/>
      <c r="L47321" s="1334"/>
    </row>
    <row r="47322" spans="1:12" ht="24" customHeight="1">
      <c r="A47322" s="1355"/>
      <c r="B47322" s="1355"/>
      <c r="C47322" s="1433"/>
      <c r="E47322" s="1433"/>
      <c r="K47322" s="1433"/>
      <c r="L47322" s="1334"/>
    </row>
    <row r="47323" spans="1:12" ht="24" customHeight="1">
      <c r="A47323" s="1355"/>
      <c r="B47323" s="1355"/>
      <c r="C47323" s="1433"/>
      <c r="E47323" s="1433"/>
      <c r="K47323" s="1433"/>
      <c r="L47323" s="1334"/>
    </row>
    <row r="47324" spans="1:12" ht="24" customHeight="1">
      <c r="A47324" s="1355"/>
      <c r="B47324" s="1355"/>
      <c r="C47324" s="1433"/>
      <c r="E47324" s="1433"/>
      <c r="K47324" s="1433"/>
      <c r="L47324" s="1334"/>
    </row>
    <row r="47325" spans="1:12" ht="24" customHeight="1">
      <c r="A47325" s="1355"/>
      <c r="B47325" s="1355"/>
      <c r="C47325" s="1433"/>
      <c r="E47325" s="1433"/>
      <c r="K47325" s="1433"/>
      <c r="L47325" s="1334"/>
    </row>
    <row r="47326" spans="1:12" ht="24" customHeight="1">
      <c r="A47326" s="1355"/>
      <c r="B47326" s="1355"/>
      <c r="C47326" s="1433"/>
      <c r="E47326" s="1433"/>
      <c r="K47326" s="1433"/>
      <c r="L47326" s="1334"/>
    </row>
    <row r="47327" spans="1:12" ht="24" customHeight="1">
      <c r="A47327" s="1355"/>
      <c r="B47327" s="1355"/>
      <c r="C47327" s="1433"/>
      <c r="E47327" s="1433"/>
      <c r="K47327" s="1433"/>
      <c r="L47327" s="1334"/>
    </row>
    <row r="47328" spans="1:12" ht="24" customHeight="1">
      <c r="A47328" s="1355"/>
      <c r="B47328" s="1355"/>
      <c r="C47328" s="1433"/>
      <c r="E47328" s="1433"/>
      <c r="K47328" s="1433"/>
      <c r="L47328" s="1334"/>
    </row>
    <row r="47329" spans="1:12" ht="24" customHeight="1">
      <c r="A47329" s="1355"/>
      <c r="B47329" s="1355"/>
      <c r="C47329" s="1433"/>
      <c r="E47329" s="1433"/>
      <c r="K47329" s="1433"/>
      <c r="L47329" s="1334"/>
    </row>
    <row r="47330" spans="1:12" ht="24" customHeight="1">
      <c r="A47330" s="1355"/>
      <c r="B47330" s="1355"/>
      <c r="C47330" s="1433"/>
      <c r="E47330" s="1433"/>
      <c r="K47330" s="1433"/>
      <c r="L47330" s="1334"/>
    </row>
    <row r="47331" spans="1:12" ht="24" customHeight="1">
      <c r="A47331" s="1355"/>
      <c r="B47331" s="1355"/>
      <c r="C47331" s="1433"/>
      <c r="E47331" s="1433"/>
      <c r="K47331" s="1433"/>
      <c r="L47331" s="1334"/>
    </row>
    <row r="47332" spans="1:12" ht="24" customHeight="1">
      <c r="A47332" s="1355"/>
      <c r="B47332" s="1355"/>
      <c r="C47332" s="1433"/>
      <c r="E47332" s="1433"/>
      <c r="K47332" s="1433"/>
      <c r="L47332" s="1334"/>
    </row>
    <row r="47333" spans="1:12" ht="24" customHeight="1">
      <c r="A47333" s="1355"/>
      <c r="B47333" s="1355"/>
      <c r="C47333" s="1433"/>
      <c r="E47333" s="1433"/>
      <c r="K47333" s="1433"/>
      <c r="L47333" s="1334"/>
    </row>
    <row r="47334" spans="1:12" ht="24" customHeight="1">
      <c r="A47334" s="1355"/>
      <c r="B47334" s="1355"/>
      <c r="C47334" s="1433"/>
      <c r="E47334" s="1433"/>
      <c r="K47334" s="1433"/>
      <c r="L47334" s="1334"/>
    </row>
    <row r="47335" spans="1:12" ht="24" customHeight="1">
      <c r="A47335" s="1355"/>
      <c r="B47335" s="1355"/>
      <c r="C47335" s="1433"/>
      <c r="E47335" s="1433"/>
      <c r="K47335" s="1433"/>
      <c r="L47335" s="1334"/>
    </row>
    <row r="47336" spans="1:12" ht="24" customHeight="1">
      <c r="A47336" s="1355"/>
      <c r="B47336" s="1355"/>
      <c r="C47336" s="1433"/>
      <c r="E47336" s="1433"/>
      <c r="K47336" s="1433"/>
      <c r="L47336" s="1334"/>
    </row>
    <row r="47337" spans="1:12" ht="24" customHeight="1">
      <c r="A47337" s="1355"/>
      <c r="B47337" s="1355"/>
      <c r="C47337" s="1433"/>
      <c r="E47337" s="1433"/>
      <c r="K47337" s="1433"/>
      <c r="L47337" s="1334"/>
    </row>
    <row r="47338" spans="1:12" ht="24" customHeight="1">
      <c r="A47338" s="1355"/>
      <c r="B47338" s="1355"/>
      <c r="C47338" s="1433"/>
      <c r="E47338" s="1433"/>
      <c r="K47338" s="1433"/>
      <c r="L47338" s="1334"/>
    </row>
    <row r="47339" spans="1:12" ht="24" customHeight="1">
      <c r="A47339" s="1355"/>
      <c r="B47339" s="1355"/>
      <c r="C47339" s="1433"/>
      <c r="E47339" s="1433"/>
      <c r="K47339" s="1433"/>
      <c r="L47339" s="1334"/>
    </row>
    <row r="47340" spans="1:12" ht="24" customHeight="1">
      <c r="A47340" s="1355"/>
      <c r="B47340" s="1355"/>
      <c r="C47340" s="1433"/>
      <c r="E47340" s="1433"/>
      <c r="K47340" s="1433"/>
      <c r="L47340" s="1334"/>
    </row>
    <row r="47341" spans="1:12" ht="24" customHeight="1">
      <c r="A47341" s="1355"/>
      <c r="B47341" s="1355"/>
      <c r="C47341" s="1433"/>
      <c r="E47341" s="1433"/>
      <c r="K47341" s="1433"/>
      <c r="L47341" s="1334"/>
    </row>
    <row r="47342" spans="1:12" ht="24" customHeight="1">
      <c r="A47342" s="1355"/>
      <c r="B47342" s="1355"/>
      <c r="C47342" s="1433"/>
      <c r="E47342" s="1433"/>
      <c r="K47342" s="1433"/>
      <c r="L47342" s="1334"/>
    </row>
    <row r="47343" spans="1:12" ht="24" customHeight="1">
      <c r="A47343" s="1355"/>
      <c r="B47343" s="1355"/>
      <c r="C47343" s="1433"/>
      <c r="E47343" s="1433"/>
      <c r="K47343" s="1433"/>
      <c r="L47343" s="1334"/>
    </row>
    <row r="47344" spans="1:12" ht="24" customHeight="1">
      <c r="A47344" s="1355"/>
      <c r="B47344" s="1355"/>
      <c r="C47344" s="1433"/>
      <c r="E47344" s="1433"/>
      <c r="K47344" s="1433"/>
      <c r="L47344" s="1334"/>
    </row>
    <row r="47345" spans="1:12" ht="24" customHeight="1">
      <c r="A47345" s="1355"/>
      <c r="B47345" s="1355"/>
      <c r="C47345" s="1433"/>
      <c r="E47345" s="1433"/>
      <c r="K47345" s="1433"/>
      <c r="L47345" s="1334"/>
    </row>
    <row r="47346" spans="1:12" ht="24" customHeight="1">
      <c r="A47346" s="1355"/>
      <c r="B47346" s="1355"/>
      <c r="C47346" s="1433"/>
      <c r="E47346" s="1433"/>
      <c r="K47346" s="1433"/>
      <c r="L47346" s="1334"/>
    </row>
    <row r="47347" spans="1:12" ht="24" customHeight="1">
      <c r="A47347" s="1355"/>
      <c r="B47347" s="1355"/>
      <c r="C47347" s="1433"/>
      <c r="E47347" s="1433"/>
      <c r="K47347" s="1433"/>
      <c r="L47347" s="1334"/>
    </row>
    <row r="47348" spans="1:12" ht="24" customHeight="1">
      <c r="A47348" s="1355"/>
      <c r="B47348" s="1355"/>
      <c r="C47348" s="1433"/>
      <c r="E47348" s="1433"/>
      <c r="K47348" s="1433"/>
      <c r="L47348" s="1334"/>
    </row>
    <row r="47349" spans="1:12" ht="24" customHeight="1">
      <c r="A47349" s="1355"/>
      <c r="B47349" s="1355"/>
      <c r="C47349" s="1433"/>
      <c r="E47349" s="1433"/>
      <c r="K47349" s="1433"/>
      <c r="L47349" s="1334"/>
    </row>
    <row r="47350" spans="1:12" ht="24" customHeight="1">
      <c r="A47350" s="1355"/>
      <c r="B47350" s="1355"/>
      <c r="C47350" s="1433"/>
      <c r="E47350" s="1433"/>
      <c r="K47350" s="1433"/>
      <c r="L47350" s="1334"/>
    </row>
    <row r="47351" spans="1:12" ht="24" customHeight="1">
      <c r="A47351" s="1355"/>
      <c r="B47351" s="1355"/>
      <c r="C47351" s="1433"/>
      <c r="E47351" s="1433"/>
      <c r="K47351" s="1433"/>
      <c r="L47351" s="1334"/>
    </row>
    <row r="47352" spans="1:12" ht="24" customHeight="1">
      <c r="A47352" s="1355"/>
      <c r="B47352" s="1355"/>
      <c r="C47352" s="1433"/>
      <c r="E47352" s="1433"/>
      <c r="K47352" s="1433"/>
      <c r="L47352" s="1334"/>
    </row>
    <row r="47353" spans="1:12" ht="24" customHeight="1">
      <c r="A47353" s="1355"/>
      <c r="B47353" s="1355"/>
      <c r="C47353" s="1433"/>
      <c r="E47353" s="1433"/>
      <c r="K47353" s="1433"/>
      <c r="L47353" s="1334"/>
    </row>
    <row r="47354" spans="1:12" ht="24" customHeight="1">
      <c r="A47354" s="1355"/>
      <c r="B47354" s="1355"/>
      <c r="C47354" s="1433"/>
      <c r="E47354" s="1433"/>
      <c r="K47354" s="1433"/>
      <c r="L47354" s="1334"/>
    </row>
    <row r="47355" spans="1:12" ht="24" customHeight="1">
      <c r="A47355" s="1355"/>
      <c r="B47355" s="1355"/>
      <c r="C47355" s="1433"/>
      <c r="E47355" s="1433"/>
      <c r="K47355" s="1433"/>
      <c r="L47355" s="1334"/>
    </row>
    <row r="47356" spans="1:12" ht="24" customHeight="1">
      <c r="A47356" s="1355"/>
      <c r="B47356" s="1355"/>
      <c r="C47356" s="1433"/>
      <c r="E47356" s="1433"/>
      <c r="K47356" s="1433"/>
      <c r="L47356" s="1334"/>
    </row>
    <row r="47357" spans="1:12" ht="24" customHeight="1">
      <c r="A47357" s="1355"/>
      <c r="B47357" s="1355"/>
      <c r="C47357" s="1433"/>
      <c r="E47357" s="1433"/>
      <c r="K47357" s="1433"/>
      <c r="L47357" s="1334"/>
    </row>
    <row r="47358" spans="1:12" ht="24" customHeight="1">
      <c r="A47358" s="1355"/>
      <c r="B47358" s="1355"/>
      <c r="C47358" s="1433"/>
      <c r="E47358" s="1433"/>
      <c r="K47358" s="1433"/>
      <c r="L47358" s="1334"/>
    </row>
    <row r="47359" spans="1:12" ht="24" customHeight="1">
      <c r="A47359" s="1355"/>
      <c r="B47359" s="1355"/>
      <c r="C47359" s="1433"/>
      <c r="E47359" s="1433"/>
      <c r="K47359" s="1433"/>
      <c r="L47359" s="1334"/>
    </row>
    <row r="47360" spans="1:12" ht="24" customHeight="1">
      <c r="A47360" s="1355"/>
      <c r="B47360" s="1355"/>
      <c r="C47360" s="1433"/>
      <c r="E47360" s="1433"/>
      <c r="K47360" s="1433"/>
      <c r="L47360" s="1334"/>
    </row>
    <row r="47361" spans="1:12" ht="24" customHeight="1">
      <c r="A47361" s="1355"/>
      <c r="B47361" s="1355"/>
      <c r="C47361" s="1433"/>
      <c r="E47361" s="1433"/>
      <c r="K47361" s="1433"/>
      <c r="L47361" s="1334"/>
    </row>
    <row r="47362" spans="1:12" ht="24" customHeight="1">
      <c r="A47362" s="1355"/>
      <c r="B47362" s="1355"/>
      <c r="C47362" s="1433"/>
      <c r="E47362" s="1433"/>
      <c r="K47362" s="1433"/>
      <c r="L47362" s="1334"/>
    </row>
    <row r="47363" spans="1:12" ht="24" customHeight="1">
      <c r="A47363" s="1355"/>
      <c r="B47363" s="1355"/>
      <c r="C47363" s="1433"/>
      <c r="E47363" s="1433"/>
      <c r="K47363" s="1433"/>
      <c r="L47363" s="1334"/>
    </row>
    <row r="47364" spans="1:12" ht="24" customHeight="1">
      <c r="A47364" s="1355"/>
      <c r="B47364" s="1355"/>
      <c r="C47364" s="1433"/>
      <c r="E47364" s="1433"/>
      <c r="K47364" s="1433"/>
      <c r="L47364" s="1334"/>
    </row>
    <row r="47365" spans="1:12" ht="24" customHeight="1">
      <c r="A47365" s="1355"/>
      <c r="B47365" s="1355"/>
      <c r="C47365" s="1433"/>
      <c r="E47365" s="1433"/>
      <c r="K47365" s="1433"/>
      <c r="L47365" s="1334"/>
    </row>
    <row r="47366" spans="1:12" ht="24" customHeight="1">
      <c r="A47366" s="1355"/>
      <c r="B47366" s="1355"/>
      <c r="C47366" s="1433"/>
      <c r="E47366" s="1433"/>
      <c r="K47366" s="1433"/>
      <c r="L47366" s="1334"/>
    </row>
    <row r="47367" spans="1:12" ht="24" customHeight="1">
      <c r="A47367" s="1355"/>
      <c r="B47367" s="1355"/>
      <c r="C47367" s="1433"/>
      <c r="E47367" s="1433"/>
      <c r="K47367" s="1433"/>
      <c r="L47367" s="1334"/>
    </row>
    <row r="47368" spans="1:12" ht="24" customHeight="1">
      <c r="A47368" s="1355"/>
      <c r="B47368" s="1355"/>
      <c r="C47368" s="1433"/>
      <c r="E47368" s="1433"/>
      <c r="K47368" s="1433"/>
      <c r="L47368" s="1334"/>
    </row>
    <row r="47369" spans="1:12" ht="24" customHeight="1">
      <c r="A47369" s="1355"/>
      <c r="B47369" s="1355"/>
      <c r="C47369" s="1433"/>
      <c r="E47369" s="1433"/>
      <c r="K47369" s="1433"/>
      <c r="L47369" s="1334"/>
    </row>
    <row r="47370" spans="1:12" ht="24" customHeight="1">
      <c r="A47370" s="1355"/>
      <c r="B47370" s="1355"/>
      <c r="C47370" s="1433"/>
      <c r="E47370" s="1433"/>
      <c r="K47370" s="1433"/>
      <c r="L47370" s="1334"/>
    </row>
    <row r="47371" spans="1:12" ht="24" customHeight="1">
      <c r="A47371" s="1355"/>
      <c r="B47371" s="1355"/>
      <c r="C47371" s="1433"/>
      <c r="E47371" s="1433"/>
      <c r="K47371" s="1433"/>
      <c r="L47371" s="1334"/>
    </row>
    <row r="47372" spans="1:12" ht="24" customHeight="1">
      <c r="A47372" s="1355"/>
      <c r="B47372" s="1355"/>
      <c r="C47372" s="1433"/>
      <c r="E47372" s="1433"/>
      <c r="K47372" s="1433"/>
      <c r="L47372" s="1334"/>
    </row>
    <row r="47373" spans="1:12" ht="24" customHeight="1">
      <c r="A47373" s="1355"/>
      <c r="B47373" s="1355"/>
      <c r="C47373" s="1433"/>
      <c r="E47373" s="1433"/>
      <c r="K47373" s="1433"/>
      <c r="L47373" s="1334"/>
    </row>
    <row r="47374" spans="1:12" ht="24" customHeight="1">
      <c r="A47374" s="1355"/>
      <c r="B47374" s="1355"/>
      <c r="C47374" s="1433"/>
      <c r="E47374" s="1433"/>
      <c r="K47374" s="1433"/>
      <c r="L47374" s="1334"/>
    </row>
    <row r="47375" spans="1:12" ht="24" customHeight="1">
      <c r="A47375" s="1355"/>
      <c r="B47375" s="1355"/>
      <c r="C47375" s="1433"/>
      <c r="E47375" s="1433"/>
      <c r="K47375" s="1433"/>
      <c r="L47375" s="1334"/>
    </row>
    <row r="47376" spans="1:12" ht="24" customHeight="1">
      <c r="A47376" s="1355"/>
      <c r="B47376" s="1355"/>
      <c r="C47376" s="1433"/>
      <c r="E47376" s="1433"/>
      <c r="K47376" s="1433"/>
      <c r="L47376" s="1334"/>
    </row>
    <row r="47377" spans="1:12" ht="24" customHeight="1">
      <c r="A47377" s="1355"/>
      <c r="B47377" s="1355"/>
      <c r="C47377" s="1433"/>
      <c r="E47377" s="1433"/>
      <c r="K47377" s="1433"/>
      <c r="L47377" s="1334"/>
    </row>
    <row r="47378" spans="1:12" ht="24" customHeight="1">
      <c r="A47378" s="1355"/>
      <c r="B47378" s="1355"/>
      <c r="C47378" s="1433"/>
      <c r="E47378" s="1433"/>
      <c r="K47378" s="1433"/>
      <c r="L47378" s="1334"/>
    </row>
    <row r="47379" spans="1:12" ht="24" customHeight="1">
      <c r="A47379" s="1355"/>
      <c r="B47379" s="1355"/>
      <c r="C47379" s="1433"/>
      <c r="E47379" s="1433"/>
      <c r="K47379" s="1433"/>
      <c r="L47379" s="1334"/>
    </row>
    <row r="47380" spans="1:12" ht="24" customHeight="1">
      <c r="A47380" s="1355"/>
      <c r="B47380" s="1355"/>
      <c r="C47380" s="1433"/>
      <c r="E47380" s="1433"/>
      <c r="K47380" s="1433"/>
      <c r="L47380" s="1334"/>
    </row>
    <row r="47381" spans="1:12" ht="24" customHeight="1">
      <c r="A47381" s="1355"/>
      <c r="B47381" s="1355"/>
      <c r="C47381" s="1433"/>
      <c r="E47381" s="1433"/>
      <c r="K47381" s="1433"/>
      <c r="L47381" s="1334"/>
    </row>
    <row r="47382" spans="1:12" ht="24" customHeight="1">
      <c r="A47382" s="1355"/>
      <c r="B47382" s="1355"/>
      <c r="C47382" s="1433"/>
      <c r="E47382" s="1433"/>
      <c r="K47382" s="1433"/>
      <c r="L47382" s="1334"/>
    </row>
    <row r="47383" spans="1:12" ht="24" customHeight="1">
      <c r="A47383" s="1355"/>
      <c r="B47383" s="1355"/>
      <c r="C47383" s="1433"/>
      <c r="E47383" s="1433"/>
      <c r="K47383" s="1433"/>
      <c r="L47383" s="1334"/>
    </row>
    <row r="47384" spans="1:12" ht="24" customHeight="1">
      <c r="A47384" s="1355"/>
      <c r="B47384" s="1355"/>
      <c r="C47384" s="1433"/>
      <c r="E47384" s="1433"/>
      <c r="K47384" s="1433"/>
      <c r="L47384" s="1334"/>
    </row>
    <row r="47385" spans="1:12" ht="24" customHeight="1">
      <c r="A47385" s="1355"/>
      <c r="B47385" s="1355"/>
      <c r="C47385" s="1433"/>
      <c r="E47385" s="1433"/>
      <c r="K47385" s="1433"/>
      <c r="L47385" s="1334"/>
    </row>
    <row r="47386" spans="1:12" ht="24" customHeight="1">
      <c r="A47386" s="1355"/>
      <c r="B47386" s="1355"/>
      <c r="C47386" s="1433"/>
      <c r="E47386" s="1433"/>
      <c r="K47386" s="1433"/>
      <c r="L47386" s="1334"/>
    </row>
    <row r="47387" spans="1:12" ht="24" customHeight="1">
      <c r="A47387" s="1355"/>
      <c r="B47387" s="1355"/>
      <c r="C47387" s="1433"/>
      <c r="E47387" s="1433"/>
      <c r="K47387" s="1433"/>
      <c r="L47387" s="1334"/>
    </row>
    <row r="47388" spans="1:12" ht="24" customHeight="1">
      <c r="A47388" s="1355"/>
      <c r="B47388" s="1355"/>
      <c r="C47388" s="1433"/>
      <c r="E47388" s="1433"/>
      <c r="K47388" s="1433"/>
      <c r="L47388" s="1334"/>
    </row>
    <row r="47389" spans="1:12" ht="24" customHeight="1">
      <c r="A47389" s="1355"/>
      <c r="B47389" s="1355"/>
      <c r="C47389" s="1433"/>
      <c r="E47389" s="1433"/>
      <c r="K47389" s="1433"/>
      <c r="L47389" s="1334"/>
    </row>
    <row r="47390" spans="1:12" ht="24" customHeight="1">
      <c r="A47390" s="1355"/>
      <c r="B47390" s="1355"/>
      <c r="C47390" s="1433"/>
      <c r="E47390" s="1433"/>
      <c r="K47390" s="1433"/>
      <c r="L47390" s="1334"/>
    </row>
    <row r="47391" spans="1:12" ht="24" customHeight="1">
      <c r="A47391" s="1355"/>
      <c r="B47391" s="1355"/>
      <c r="C47391" s="1433"/>
      <c r="E47391" s="1433"/>
      <c r="K47391" s="1433"/>
      <c r="L47391" s="1334"/>
    </row>
    <row r="47392" spans="1:12" ht="24" customHeight="1">
      <c r="A47392" s="1355"/>
      <c r="B47392" s="1355"/>
      <c r="C47392" s="1433"/>
      <c r="E47392" s="1433"/>
      <c r="K47392" s="1433"/>
      <c r="L47392" s="1334"/>
    </row>
    <row r="47393" spans="1:12" ht="24" customHeight="1">
      <c r="A47393" s="1355"/>
      <c r="B47393" s="1355"/>
      <c r="C47393" s="1433"/>
      <c r="E47393" s="1433"/>
      <c r="K47393" s="1433"/>
      <c r="L47393" s="1334"/>
    </row>
    <row r="47394" spans="1:12" ht="24" customHeight="1">
      <c r="A47394" s="1355"/>
      <c r="B47394" s="1355"/>
      <c r="C47394" s="1433"/>
      <c r="E47394" s="1433"/>
      <c r="K47394" s="1433"/>
      <c r="L47394" s="1334"/>
    </row>
    <row r="47395" spans="1:12" ht="24" customHeight="1">
      <c r="A47395" s="1355"/>
      <c r="B47395" s="1355"/>
      <c r="C47395" s="1433"/>
      <c r="E47395" s="1433"/>
      <c r="K47395" s="1433"/>
      <c r="L47395" s="1334"/>
    </row>
    <row r="47396" spans="1:12" ht="24" customHeight="1">
      <c r="A47396" s="1355"/>
      <c r="B47396" s="1355"/>
      <c r="C47396" s="1433"/>
      <c r="E47396" s="1433"/>
      <c r="K47396" s="1433"/>
      <c r="L47396" s="1334"/>
    </row>
    <row r="47397" spans="1:12" ht="24" customHeight="1">
      <c r="A47397" s="1355"/>
      <c r="B47397" s="1355"/>
      <c r="C47397" s="1433"/>
      <c r="E47397" s="1433"/>
      <c r="K47397" s="1433"/>
      <c r="L47397" s="1334"/>
    </row>
    <row r="47398" spans="1:12" ht="24" customHeight="1">
      <c r="A47398" s="1355"/>
      <c r="B47398" s="1355"/>
      <c r="C47398" s="1433"/>
      <c r="E47398" s="1433"/>
      <c r="K47398" s="1433"/>
      <c r="L47398" s="1334"/>
    </row>
    <row r="47399" spans="1:12" ht="24" customHeight="1">
      <c r="A47399" s="1355"/>
      <c r="B47399" s="1355"/>
      <c r="C47399" s="1433"/>
      <c r="E47399" s="1433"/>
      <c r="K47399" s="1433"/>
      <c r="L47399" s="1334"/>
    </row>
    <row r="47400" spans="1:12" ht="24" customHeight="1">
      <c r="A47400" s="1355"/>
      <c r="B47400" s="1355"/>
      <c r="C47400" s="1433"/>
      <c r="E47400" s="1433"/>
      <c r="K47400" s="1433"/>
      <c r="L47400" s="1334"/>
    </row>
    <row r="47401" spans="1:12" ht="24" customHeight="1">
      <c r="A47401" s="1355"/>
      <c r="B47401" s="1355"/>
      <c r="C47401" s="1433"/>
      <c r="E47401" s="1433"/>
      <c r="K47401" s="1433"/>
      <c r="L47401" s="1334"/>
    </row>
    <row r="47402" spans="1:12" ht="24" customHeight="1">
      <c r="A47402" s="1355"/>
      <c r="B47402" s="1355"/>
      <c r="C47402" s="1433"/>
      <c r="E47402" s="1433"/>
      <c r="K47402" s="1433"/>
      <c r="L47402" s="1334"/>
    </row>
    <row r="47403" spans="1:12" ht="24" customHeight="1">
      <c r="A47403" s="1355"/>
      <c r="B47403" s="1355"/>
      <c r="C47403" s="1433"/>
      <c r="E47403" s="1433"/>
      <c r="K47403" s="1433"/>
      <c r="L47403" s="1334"/>
    </row>
    <row r="47404" spans="1:12" ht="24" customHeight="1">
      <c r="A47404" s="1355"/>
      <c r="B47404" s="1355"/>
      <c r="C47404" s="1433"/>
      <c r="E47404" s="1433"/>
      <c r="K47404" s="1433"/>
      <c r="L47404" s="1334"/>
    </row>
    <row r="47405" spans="1:12" ht="24" customHeight="1">
      <c r="A47405" s="1355"/>
      <c r="B47405" s="1355"/>
      <c r="C47405" s="1433"/>
      <c r="E47405" s="1433"/>
      <c r="K47405" s="1433"/>
      <c r="L47405" s="1334"/>
    </row>
    <row r="47406" spans="1:12" ht="24" customHeight="1">
      <c r="A47406" s="1355"/>
      <c r="B47406" s="1355"/>
      <c r="C47406" s="1433"/>
      <c r="E47406" s="1433"/>
      <c r="K47406" s="1433"/>
      <c r="L47406" s="1334"/>
    </row>
    <row r="47407" spans="1:12" ht="24" customHeight="1">
      <c r="A47407" s="1355"/>
      <c r="B47407" s="1355"/>
      <c r="C47407" s="1433"/>
      <c r="E47407" s="1433"/>
      <c r="K47407" s="1433"/>
      <c r="L47407" s="1334"/>
    </row>
    <row r="47408" spans="1:12" ht="24" customHeight="1">
      <c r="A47408" s="1355"/>
      <c r="B47408" s="1355"/>
      <c r="C47408" s="1433"/>
      <c r="E47408" s="1433"/>
      <c r="K47408" s="1433"/>
      <c r="L47408" s="1334"/>
    </row>
    <row r="47409" spans="1:12" ht="24" customHeight="1">
      <c r="A47409" s="1355"/>
      <c r="B47409" s="1355"/>
      <c r="C47409" s="1433"/>
      <c r="E47409" s="1433"/>
      <c r="K47409" s="1433"/>
      <c r="L47409" s="1334"/>
    </row>
    <row r="47410" spans="1:12" ht="24" customHeight="1">
      <c r="A47410" s="1355"/>
      <c r="B47410" s="1355"/>
      <c r="C47410" s="1433"/>
      <c r="E47410" s="1433"/>
      <c r="K47410" s="1433"/>
      <c r="L47410" s="1334"/>
    </row>
    <row r="47411" spans="1:12" ht="24" customHeight="1">
      <c r="A47411" s="1355"/>
      <c r="B47411" s="1355"/>
      <c r="C47411" s="1433"/>
      <c r="E47411" s="1433"/>
      <c r="K47411" s="1433"/>
      <c r="L47411" s="1334"/>
    </row>
    <row r="47412" spans="1:12" ht="24" customHeight="1">
      <c r="A47412" s="1355"/>
      <c r="B47412" s="1355"/>
      <c r="C47412" s="1433"/>
      <c r="E47412" s="1433"/>
      <c r="K47412" s="1433"/>
      <c r="L47412" s="1334"/>
    </row>
    <row r="47413" spans="1:12" ht="24" customHeight="1">
      <c r="A47413" s="1355"/>
      <c r="B47413" s="1355"/>
      <c r="C47413" s="1433"/>
      <c r="E47413" s="1433"/>
      <c r="K47413" s="1433"/>
      <c r="L47413" s="1334"/>
    </row>
    <row r="47414" spans="1:12" ht="24" customHeight="1">
      <c r="A47414" s="1355"/>
      <c r="B47414" s="1355"/>
      <c r="C47414" s="1433"/>
      <c r="E47414" s="1433"/>
      <c r="K47414" s="1433"/>
      <c r="L47414" s="1334"/>
    </row>
    <row r="47415" spans="1:12" ht="24" customHeight="1">
      <c r="A47415" s="1355"/>
      <c r="B47415" s="1355"/>
      <c r="C47415" s="1433"/>
      <c r="E47415" s="1433"/>
      <c r="K47415" s="1433"/>
      <c r="L47415" s="1334"/>
    </row>
    <row r="47416" spans="1:12" ht="24" customHeight="1">
      <c r="A47416" s="1355"/>
      <c r="B47416" s="1355"/>
      <c r="C47416" s="1433"/>
      <c r="E47416" s="1433"/>
      <c r="K47416" s="1433"/>
      <c r="L47416" s="1334"/>
    </row>
    <row r="47417" spans="1:12" ht="24" customHeight="1">
      <c r="A47417" s="1355"/>
      <c r="B47417" s="1355"/>
      <c r="C47417" s="1433"/>
      <c r="E47417" s="1433"/>
      <c r="K47417" s="1433"/>
      <c r="L47417" s="1334"/>
    </row>
    <row r="47418" spans="1:12" ht="24" customHeight="1">
      <c r="A47418" s="1355"/>
      <c r="B47418" s="1355"/>
      <c r="C47418" s="1433"/>
      <c r="E47418" s="1433"/>
      <c r="K47418" s="1433"/>
      <c r="L47418" s="1334"/>
    </row>
    <row r="47419" spans="1:12" ht="24" customHeight="1">
      <c r="A47419" s="1355"/>
      <c r="B47419" s="1355"/>
      <c r="C47419" s="1433"/>
      <c r="E47419" s="1433"/>
      <c r="K47419" s="1433"/>
      <c r="L47419" s="1334"/>
    </row>
    <row r="47420" spans="1:12" ht="24" customHeight="1">
      <c r="A47420" s="1355"/>
      <c r="B47420" s="1355"/>
      <c r="C47420" s="1433"/>
      <c r="E47420" s="1433"/>
      <c r="K47420" s="1433"/>
      <c r="L47420" s="1334"/>
    </row>
    <row r="47421" spans="1:12" ht="24" customHeight="1">
      <c r="A47421" s="1355"/>
      <c r="B47421" s="1355"/>
      <c r="C47421" s="1433"/>
      <c r="E47421" s="1433"/>
      <c r="K47421" s="1433"/>
      <c r="L47421" s="1334"/>
    </row>
    <row r="47422" spans="1:12" ht="24" customHeight="1">
      <c r="A47422" s="1355"/>
      <c r="B47422" s="1355"/>
      <c r="C47422" s="1433"/>
      <c r="E47422" s="1433"/>
      <c r="K47422" s="1433"/>
      <c r="L47422" s="1334"/>
    </row>
    <row r="47423" spans="1:12" ht="24" customHeight="1">
      <c r="A47423" s="1355"/>
      <c r="B47423" s="1355"/>
      <c r="C47423" s="1433"/>
      <c r="E47423" s="1433"/>
      <c r="K47423" s="1433"/>
      <c r="L47423" s="1334"/>
    </row>
    <row r="47424" spans="1:12" ht="24" customHeight="1">
      <c r="A47424" s="1355"/>
      <c r="B47424" s="1355"/>
      <c r="C47424" s="1433"/>
      <c r="E47424" s="1433"/>
      <c r="K47424" s="1433"/>
      <c r="L47424" s="1334"/>
    </row>
    <row r="47425" spans="1:12" ht="24" customHeight="1">
      <c r="A47425" s="1355"/>
      <c r="B47425" s="1355"/>
      <c r="C47425" s="1433"/>
      <c r="E47425" s="1433"/>
      <c r="K47425" s="1433"/>
      <c r="L47425" s="1334"/>
    </row>
    <row r="47426" spans="1:12" ht="24" customHeight="1">
      <c r="A47426" s="1355"/>
      <c r="B47426" s="1355"/>
      <c r="C47426" s="1433"/>
      <c r="E47426" s="1433"/>
      <c r="K47426" s="1433"/>
      <c r="L47426" s="1334"/>
    </row>
    <row r="47427" spans="1:12" ht="24" customHeight="1">
      <c r="A47427" s="1355"/>
      <c r="B47427" s="1355"/>
      <c r="C47427" s="1433"/>
      <c r="E47427" s="1433"/>
      <c r="K47427" s="1433"/>
      <c r="L47427" s="1334"/>
    </row>
    <row r="47428" spans="1:12" ht="24" customHeight="1">
      <c r="A47428" s="1355"/>
      <c r="B47428" s="1355"/>
      <c r="C47428" s="1433"/>
      <c r="E47428" s="1433"/>
      <c r="K47428" s="1433"/>
      <c r="L47428" s="1334"/>
    </row>
    <row r="47429" spans="1:12" ht="24" customHeight="1">
      <c r="A47429" s="1355"/>
      <c r="B47429" s="1355"/>
      <c r="C47429" s="1433"/>
      <c r="E47429" s="1433"/>
      <c r="K47429" s="1433"/>
      <c r="L47429" s="1334"/>
    </row>
    <row r="47430" spans="1:12" ht="24" customHeight="1">
      <c r="A47430" s="1355"/>
      <c r="B47430" s="1355"/>
      <c r="C47430" s="1433"/>
      <c r="E47430" s="1433"/>
      <c r="K47430" s="1433"/>
      <c r="L47430" s="1334"/>
    </row>
    <row r="47431" spans="1:12" ht="24" customHeight="1">
      <c r="A47431" s="1355"/>
      <c r="B47431" s="1355"/>
      <c r="C47431" s="1433"/>
      <c r="E47431" s="1433"/>
      <c r="K47431" s="1433"/>
      <c r="L47431" s="1334"/>
    </row>
    <row r="47432" spans="1:12" ht="24" customHeight="1">
      <c r="A47432" s="1355"/>
      <c r="B47432" s="1355"/>
      <c r="C47432" s="1433"/>
      <c r="E47432" s="1433"/>
      <c r="K47432" s="1433"/>
      <c r="L47432" s="1334"/>
    </row>
    <row r="47433" spans="1:12" ht="24" customHeight="1">
      <c r="A47433" s="1355"/>
      <c r="B47433" s="1355"/>
      <c r="C47433" s="1433"/>
      <c r="E47433" s="1433"/>
      <c r="K47433" s="1433"/>
      <c r="L47433" s="1334"/>
    </row>
    <row r="47434" spans="1:12" ht="24" customHeight="1">
      <c r="A47434" s="1355"/>
      <c r="B47434" s="1355"/>
      <c r="C47434" s="1433"/>
      <c r="E47434" s="1433"/>
      <c r="K47434" s="1433"/>
      <c r="L47434" s="1334"/>
    </row>
    <row r="47435" spans="1:12" ht="24" customHeight="1">
      <c r="A47435" s="1355"/>
      <c r="B47435" s="1355"/>
      <c r="C47435" s="1433"/>
      <c r="E47435" s="1433"/>
      <c r="K47435" s="1433"/>
      <c r="L47435" s="1334"/>
    </row>
    <row r="47436" spans="1:12" ht="24" customHeight="1">
      <c r="A47436" s="1355"/>
      <c r="B47436" s="1355"/>
      <c r="C47436" s="1433"/>
      <c r="E47436" s="1433"/>
      <c r="K47436" s="1433"/>
      <c r="L47436" s="1334"/>
    </row>
    <row r="47437" spans="1:12" ht="24" customHeight="1">
      <c r="A47437" s="1355"/>
      <c r="B47437" s="1355"/>
      <c r="C47437" s="1433"/>
      <c r="E47437" s="1433"/>
      <c r="K47437" s="1433"/>
      <c r="L47437" s="1334"/>
    </row>
    <row r="47438" spans="1:12" ht="24" customHeight="1">
      <c r="A47438" s="1355"/>
      <c r="B47438" s="1355"/>
      <c r="C47438" s="1433"/>
      <c r="E47438" s="1433"/>
      <c r="K47438" s="1433"/>
      <c r="L47438" s="1334"/>
    </row>
    <row r="47439" spans="1:12" ht="24" customHeight="1">
      <c r="A47439" s="1355"/>
      <c r="B47439" s="1355"/>
      <c r="C47439" s="1433"/>
      <c r="E47439" s="1433"/>
      <c r="K47439" s="1433"/>
      <c r="L47439" s="1334"/>
    </row>
    <row r="47440" spans="1:12" ht="24" customHeight="1">
      <c r="A47440" s="1355"/>
      <c r="B47440" s="1355"/>
      <c r="C47440" s="1433"/>
      <c r="E47440" s="1433"/>
      <c r="K47440" s="1433"/>
      <c r="L47440" s="1334"/>
    </row>
    <row r="47441" spans="1:12" ht="24" customHeight="1">
      <c r="A47441" s="1355"/>
      <c r="B47441" s="1355"/>
      <c r="C47441" s="1433"/>
      <c r="E47441" s="1433"/>
      <c r="K47441" s="1433"/>
      <c r="L47441" s="1334"/>
    </row>
    <row r="47442" spans="1:12" ht="24" customHeight="1">
      <c r="A47442" s="1355"/>
      <c r="B47442" s="1355"/>
      <c r="C47442" s="1433"/>
      <c r="E47442" s="1433"/>
      <c r="K47442" s="1433"/>
      <c r="L47442" s="1334"/>
    </row>
    <row r="47443" spans="1:12" ht="24" customHeight="1">
      <c r="A47443" s="1355"/>
      <c r="B47443" s="1355"/>
      <c r="C47443" s="1433"/>
      <c r="E47443" s="1433"/>
      <c r="K47443" s="1433"/>
      <c r="L47443" s="1334"/>
    </row>
    <row r="47444" spans="1:12" ht="24" customHeight="1">
      <c r="A47444" s="1355"/>
      <c r="B47444" s="1355"/>
      <c r="C47444" s="1433"/>
      <c r="E47444" s="1433"/>
      <c r="K47444" s="1433"/>
      <c r="L47444" s="1334"/>
    </row>
    <row r="47445" spans="1:12" ht="24" customHeight="1">
      <c r="A47445" s="1355"/>
      <c r="B47445" s="1355"/>
      <c r="C47445" s="1433"/>
      <c r="E47445" s="1433"/>
      <c r="K47445" s="1433"/>
      <c r="L47445" s="1334"/>
    </row>
    <row r="47446" spans="1:12" ht="24" customHeight="1">
      <c r="A47446" s="1355"/>
      <c r="B47446" s="1355"/>
      <c r="C47446" s="1433"/>
      <c r="E47446" s="1433"/>
      <c r="K47446" s="1433"/>
      <c r="L47446" s="1334"/>
    </row>
    <row r="47447" spans="1:12" ht="24" customHeight="1">
      <c r="A47447" s="1355"/>
      <c r="B47447" s="1355"/>
      <c r="C47447" s="1433"/>
      <c r="E47447" s="1433"/>
      <c r="K47447" s="1433"/>
      <c r="L47447" s="1334"/>
    </row>
    <row r="47448" spans="1:12" ht="24" customHeight="1">
      <c r="A47448" s="1355"/>
      <c r="B47448" s="1355"/>
      <c r="C47448" s="1433"/>
      <c r="E47448" s="1433"/>
      <c r="K47448" s="1433"/>
      <c r="L47448" s="1334"/>
    </row>
    <row r="47449" spans="1:12" ht="24" customHeight="1">
      <c r="A47449" s="1355"/>
      <c r="B47449" s="1355"/>
      <c r="C47449" s="1433"/>
      <c r="E47449" s="1433"/>
      <c r="K47449" s="1433"/>
      <c r="L47449" s="1334"/>
    </row>
    <row r="47450" spans="1:12" ht="24" customHeight="1">
      <c r="A47450" s="1355"/>
      <c r="B47450" s="1355"/>
      <c r="C47450" s="1433"/>
      <c r="E47450" s="1433"/>
      <c r="K47450" s="1433"/>
      <c r="L47450" s="1334"/>
    </row>
    <row r="47451" spans="1:12" ht="24" customHeight="1">
      <c r="A47451" s="1355"/>
      <c r="B47451" s="1355"/>
      <c r="C47451" s="1433"/>
      <c r="E47451" s="1433"/>
      <c r="K47451" s="1433"/>
      <c r="L47451" s="1334"/>
    </row>
    <row r="47452" spans="1:12" ht="24" customHeight="1">
      <c r="A47452" s="1355"/>
      <c r="B47452" s="1355"/>
      <c r="C47452" s="1433"/>
      <c r="E47452" s="1433"/>
      <c r="K47452" s="1433"/>
      <c r="L47452" s="1334"/>
    </row>
    <row r="47453" spans="1:12" ht="24" customHeight="1">
      <c r="A47453" s="1355"/>
      <c r="B47453" s="1355"/>
      <c r="C47453" s="1433"/>
      <c r="E47453" s="1433"/>
      <c r="K47453" s="1433"/>
      <c r="L47453" s="1334"/>
    </row>
    <row r="47454" spans="1:12" ht="24" customHeight="1">
      <c r="A47454" s="1355"/>
      <c r="B47454" s="1355"/>
      <c r="C47454" s="1433"/>
      <c r="E47454" s="1433"/>
      <c r="K47454" s="1433"/>
      <c r="L47454" s="1334"/>
    </row>
    <row r="47455" spans="1:12" ht="24" customHeight="1">
      <c r="A47455" s="1355"/>
      <c r="B47455" s="1355"/>
      <c r="C47455" s="1433"/>
      <c r="E47455" s="1433"/>
      <c r="K47455" s="1433"/>
      <c r="L47455" s="1334"/>
    </row>
    <row r="47456" spans="1:12" ht="24" customHeight="1">
      <c r="A47456" s="1355"/>
      <c r="B47456" s="1355"/>
      <c r="C47456" s="1433"/>
      <c r="E47456" s="1433"/>
      <c r="K47456" s="1433"/>
      <c r="L47456" s="1334"/>
    </row>
    <row r="47457" spans="1:12" ht="24" customHeight="1">
      <c r="A47457" s="1355"/>
      <c r="B47457" s="1355"/>
      <c r="C47457" s="1433"/>
      <c r="E47457" s="1433"/>
      <c r="K47457" s="1433"/>
      <c r="L47457" s="1334"/>
    </row>
    <row r="47458" spans="1:12" ht="24" customHeight="1">
      <c r="A47458" s="1355"/>
      <c r="B47458" s="1355"/>
      <c r="C47458" s="1433"/>
      <c r="E47458" s="1433"/>
      <c r="K47458" s="1433"/>
      <c r="L47458" s="1334"/>
    </row>
    <row r="47459" spans="1:12" ht="24" customHeight="1">
      <c r="A47459" s="1355"/>
      <c r="B47459" s="1355"/>
      <c r="C47459" s="1433"/>
      <c r="E47459" s="1433"/>
      <c r="K47459" s="1433"/>
      <c r="L47459" s="1334"/>
    </row>
    <row r="47460" spans="1:12" ht="24" customHeight="1">
      <c r="A47460" s="1355"/>
      <c r="B47460" s="1355"/>
      <c r="C47460" s="1433"/>
      <c r="E47460" s="1433"/>
      <c r="K47460" s="1433"/>
      <c r="L47460" s="1334"/>
    </row>
    <row r="47461" spans="1:12" ht="24" customHeight="1">
      <c r="A47461" s="1355"/>
      <c r="B47461" s="1355"/>
      <c r="C47461" s="1433"/>
      <c r="E47461" s="1433"/>
      <c r="K47461" s="1433"/>
      <c r="L47461" s="1334"/>
    </row>
    <row r="47462" spans="1:12" ht="24" customHeight="1">
      <c r="A47462" s="1355"/>
      <c r="B47462" s="1355"/>
      <c r="C47462" s="1433"/>
      <c r="E47462" s="1433"/>
      <c r="K47462" s="1433"/>
      <c r="L47462" s="1334"/>
    </row>
    <row r="47463" spans="1:12" ht="24" customHeight="1">
      <c r="A47463" s="1355"/>
      <c r="B47463" s="1355"/>
      <c r="C47463" s="1433"/>
      <c r="E47463" s="1433"/>
      <c r="K47463" s="1433"/>
      <c r="L47463" s="1334"/>
    </row>
    <row r="47464" spans="1:12" ht="24" customHeight="1">
      <c r="A47464" s="1355"/>
      <c r="B47464" s="1355"/>
      <c r="C47464" s="1433"/>
      <c r="E47464" s="1433"/>
      <c r="K47464" s="1433"/>
      <c r="L47464" s="1334"/>
    </row>
    <row r="47465" spans="1:12" ht="24" customHeight="1">
      <c r="A47465" s="1355"/>
      <c r="B47465" s="1355"/>
      <c r="C47465" s="1433"/>
      <c r="E47465" s="1433"/>
      <c r="K47465" s="1433"/>
      <c r="L47465" s="1334"/>
    </row>
    <row r="47466" spans="1:12" ht="24" customHeight="1">
      <c r="A47466" s="1355"/>
      <c r="B47466" s="1355"/>
      <c r="C47466" s="1433"/>
      <c r="E47466" s="1433"/>
      <c r="K47466" s="1433"/>
      <c r="L47466" s="1334"/>
    </row>
    <row r="47467" spans="1:12" ht="24" customHeight="1">
      <c r="A47467" s="1355"/>
      <c r="B47467" s="1355"/>
      <c r="C47467" s="1433"/>
      <c r="E47467" s="1433"/>
      <c r="K47467" s="1433"/>
      <c r="L47467" s="1334"/>
    </row>
    <row r="47468" spans="1:12" ht="24" customHeight="1">
      <c r="A47468" s="1355"/>
      <c r="B47468" s="1355"/>
      <c r="C47468" s="1433"/>
      <c r="E47468" s="1433"/>
      <c r="K47468" s="1433"/>
      <c r="L47468" s="1334"/>
    </row>
    <row r="47469" spans="1:12" ht="24" customHeight="1">
      <c r="A47469" s="1355"/>
      <c r="B47469" s="1355"/>
      <c r="C47469" s="1433"/>
      <c r="E47469" s="1433"/>
      <c r="K47469" s="1433"/>
      <c r="L47469" s="1334"/>
    </row>
    <row r="47470" spans="1:12" ht="24" customHeight="1">
      <c r="A47470" s="1355"/>
      <c r="B47470" s="1355"/>
      <c r="C47470" s="1433"/>
      <c r="E47470" s="1433"/>
      <c r="K47470" s="1433"/>
      <c r="L47470" s="1334"/>
    </row>
    <row r="47471" spans="1:12" ht="24" customHeight="1">
      <c r="A47471" s="1355"/>
      <c r="B47471" s="1355"/>
      <c r="C47471" s="1433"/>
      <c r="E47471" s="1433"/>
      <c r="K47471" s="1433"/>
      <c r="L47471" s="1334"/>
    </row>
    <row r="47472" spans="1:12" ht="24" customHeight="1">
      <c r="A47472" s="1355"/>
      <c r="B47472" s="1355"/>
      <c r="C47472" s="1433"/>
      <c r="E47472" s="1433"/>
      <c r="K47472" s="1433"/>
      <c r="L47472" s="1334"/>
    </row>
    <row r="47473" spans="1:12" ht="24" customHeight="1">
      <c r="A47473" s="1355"/>
      <c r="B47473" s="1355"/>
      <c r="C47473" s="1433"/>
      <c r="E47473" s="1433"/>
      <c r="K47473" s="1433"/>
      <c r="L47473" s="1334"/>
    </row>
    <row r="47474" spans="1:12" ht="24" customHeight="1">
      <c r="A47474" s="1355"/>
      <c r="B47474" s="1355"/>
      <c r="C47474" s="1433"/>
      <c r="E47474" s="1433"/>
      <c r="K47474" s="1433"/>
      <c r="L47474" s="1334"/>
    </row>
    <row r="47475" spans="1:12" ht="24" customHeight="1">
      <c r="A47475" s="1355"/>
      <c r="B47475" s="1355"/>
      <c r="C47475" s="1433"/>
      <c r="E47475" s="1433"/>
      <c r="K47475" s="1433"/>
      <c r="L47475" s="1334"/>
    </row>
    <row r="47476" spans="1:12" ht="24" customHeight="1">
      <c r="A47476" s="1355"/>
      <c r="B47476" s="1355"/>
      <c r="C47476" s="1433"/>
      <c r="E47476" s="1433"/>
      <c r="K47476" s="1433"/>
      <c r="L47476" s="1334"/>
    </row>
    <row r="47477" spans="1:12" ht="24" customHeight="1">
      <c r="A47477" s="1355"/>
      <c r="B47477" s="1355"/>
      <c r="C47477" s="1433"/>
      <c r="E47477" s="1433"/>
      <c r="K47477" s="1433"/>
      <c r="L47477" s="1334"/>
    </row>
    <row r="47478" spans="1:12" ht="24" customHeight="1">
      <c r="A47478" s="1355"/>
      <c r="B47478" s="1355"/>
      <c r="C47478" s="1433"/>
      <c r="E47478" s="1433"/>
      <c r="K47478" s="1433"/>
      <c r="L47478" s="1334"/>
    </row>
    <row r="47479" spans="1:12" ht="24" customHeight="1">
      <c r="A47479" s="1355"/>
      <c r="B47479" s="1355"/>
      <c r="C47479" s="1433"/>
      <c r="E47479" s="1433"/>
      <c r="K47479" s="1433"/>
      <c r="L47479" s="1334"/>
    </row>
    <row r="47480" spans="1:12" ht="24" customHeight="1">
      <c r="A47480" s="1355"/>
      <c r="B47480" s="1355"/>
      <c r="C47480" s="1433"/>
      <c r="E47480" s="1433"/>
      <c r="K47480" s="1433"/>
      <c r="L47480" s="1334"/>
    </row>
    <row r="47481" spans="1:12" ht="24" customHeight="1">
      <c r="A47481" s="1355"/>
      <c r="B47481" s="1355"/>
      <c r="C47481" s="1433"/>
      <c r="E47481" s="1433"/>
      <c r="K47481" s="1433"/>
      <c r="L47481" s="1334"/>
    </row>
    <row r="47482" spans="1:12" ht="24" customHeight="1">
      <c r="A47482" s="1355"/>
      <c r="B47482" s="1355"/>
      <c r="C47482" s="1433"/>
      <c r="E47482" s="1433"/>
      <c r="K47482" s="1433"/>
      <c r="L47482" s="1334"/>
    </row>
    <row r="47483" spans="1:12" ht="24" customHeight="1">
      <c r="A47483" s="1355"/>
      <c r="B47483" s="1355"/>
      <c r="C47483" s="1433"/>
      <c r="E47483" s="1433"/>
      <c r="K47483" s="1433"/>
      <c r="L47483" s="1334"/>
    </row>
    <row r="47484" spans="1:12" ht="24" customHeight="1">
      <c r="A47484" s="1355"/>
      <c r="B47484" s="1355"/>
      <c r="C47484" s="1433"/>
      <c r="E47484" s="1433"/>
      <c r="K47484" s="1433"/>
      <c r="L47484" s="1334"/>
    </row>
    <row r="47485" spans="1:12" ht="24" customHeight="1">
      <c r="A47485" s="1355"/>
      <c r="B47485" s="1355"/>
      <c r="C47485" s="1433"/>
      <c r="E47485" s="1433"/>
      <c r="K47485" s="1433"/>
      <c r="L47485" s="1334"/>
    </row>
    <row r="47486" spans="1:12" ht="24" customHeight="1">
      <c r="A47486" s="1355"/>
      <c r="B47486" s="1355"/>
      <c r="C47486" s="1433"/>
      <c r="E47486" s="1433"/>
      <c r="K47486" s="1433"/>
      <c r="L47486" s="1334"/>
    </row>
    <row r="47487" spans="1:12" ht="24" customHeight="1">
      <c r="A47487" s="1355"/>
      <c r="B47487" s="1355"/>
      <c r="C47487" s="1433"/>
      <c r="E47487" s="1433"/>
      <c r="K47487" s="1433"/>
      <c r="L47487" s="1334"/>
    </row>
    <row r="47488" spans="1:12" ht="24" customHeight="1">
      <c r="A47488" s="1355"/>
      <c r="B47488" s="1355"/>
      <c r="C47488" s="1433"/>
      <c r="E47488" s="1433"/>
      <c r="K47488" s="1433"/>
      <c r="L47488" s="1334"/>
    </row>
    <row r="47489" spans="1:12" ht="24" customHeight="1">
      <c r="A47489" s="1355"/>
      <c r="B47489" s="1355"/>
      <c r="C47489" s="1433"/>
      <c r="E47489" s="1433"/>
      <c r="K47489" s="1433"/>
      <c r="L47489" s="1334"/>
    </row>
    <row r="47490" spans="1:12" ht="24" customHeight="1">
      <c r="A47490" s="1355"/>
      <c r="B47490" s="1355"/>
      <c r="C47490" s="1433"/>
      <c r="E47490" s="1433"/>
      <c r="K47490" s="1433"/>
      <c r="L47490" s="1334"/>
    </row>
    <row r="47491" spans="1:12" ht="24" customHeight="1">
      <c r="A47491" s="1355"/>
      <c r="B47491" s="1355"/>
      <c r="C47491" s="1433"/>
      <c r="E47491" s="1433"/>
      <c r="K47491" s="1433"/>
      <c r="L47491" s="1334"/>
    </row>
    <row r="47492" spans="1:12" ht="24" customHeight="1">
      <c r="A47492" s="1355"/>
      <c r="B47492" s="1355"/>
      <c r="C47492" s="1433"/>
      <c r="E47492" s="1433"/>
      <c r="K47492" s="1433"/>
      <c r="L47492" s="1334"/>
    </row>
    <row r="47493" spans="1:12" ht="24" customHeight="1">
      <c r="A47493" s="1355"/>
      <c r="B47493" s="1355"/>
      <c r="C47493" s="1433"/>
      <c r="E47493" s="1433"/>
      <c r="K47493" s="1433"/>
      <c r="L47493" s="1334"/>
    </row>
    <row r="47494" spans="1:12" ht="24" customHeight="1">
      <c r="A47494" s="1355"/>
      <c r="B47494" s="1355"/>
      <c r="C47494" s="1433"/>
      <c r="E47494" s="1433"/>
      <c r="K47494" s="1433"/>
      <c r="L47494" s="1334"/>
    </row>
    <row r="47495" spans="1:12" ht="24" customHeight="1">
      <c r="A47495" s="1355"/>
      <c r="B47495" s="1355"/>
      <c r="C47495" s="1433"/>
      <c r="E47495" s="1433"/>
      <c r="K47495" s="1433"/>
      <c r="L47495" s="1334"/>
    </row>
    <row r="47496" spans="1:12" ht="24" customHeight="1">
      <c r="A47496" s="1355"/>
      <c r="B47496" s="1355"/>
      <c r="C47496" s="1433"/>
      <c r="E47496" s="1433"/>
      <c r="K47496" s="1433"/>
      <c r="L47496" s="1334"/>
    </row>
    <row r="47497" spans="1:12" ht="24" customHeight="1">
      <c r="A47497" s="1355"/>
      <c r="B47497" s="1355"/>
      <c r="C47497" s="1433"/>
      <c r="E47497" s="1433"/>
      <c r="K47497" s="1433"/>
      <c r="L47497" s="1334"/>
    </row>
    <row r="47498" spans="1:12" ht="24" customHeight="1">
      <c r="A47498" s="1355"/>
      <c r="B47498" s="1355"/>
      <c r="C47498" s="1433"/>
      <c r="E47498" s="1433"/>
      <c r="K47498" s="1433"/>
      <c r="L47498" s="1334"/>
    </row>
    <row r="47499" spans="1:12" ht="24" customHeight="1">
      <c r="A47499" s="1355"/>
      <c r="B47499" s="1355"/>
      <c r="C47499" s="1433"/>
      <c r="E47499" s="1433"/>
      <c r="K47499" s="1433"/>
      <c r="L47499" s="1334"/>
    </row>
    <row r="47500" spans="1:12" ht="24" customHeight="1">
      <c r="A47500" s="1355"/>
      <c r="B47500" s="1355"/>
      <c r="C47500" s="1433"/>
      <c r="E47500" s="1433"/>
      <c r="K47500" s="1433"/>
      <c r="L47500" s="1334"/>
    </row>
    <row r="47501" spans="1:12" ht="24" customHeight="1">
      <c r="A47501" s="1355"/>
      <c r="B47501" s="1355"/>
      <c r="C47501" s="1433"/>
      <c r="E47501" s="1433"/>
      <c r="K47501" s="1433"/>
      <c r="L47501" s="1334"/>
    </row>
    <row r="47502" spans="1:12" ht="24" customHeight="1">
      <c r="A47502" s="1355"/>
      <c r="B47502" s="1355"/>
      <c r="C47502" s="1433"/>
      <c r="E47502" s="1433"/>
      <c r="K47502" s="1433"/>
      <c r="L47502" s="1334"/>
    </row>
    <row r="47503" spans="1:12" ht="24" customHeight="1">
      <c r="A47503" s="1355"/>
      <c r="B47503" s="1355"/>
      <c r="C47503" s="1433"/>
      <c r="E47503" s="1433"/>
      <c r="K47503" s="1433"/>
      <c r="L47503" s="1334"/>
    </row>
    <row r="47504" spans="1:12" ht="24" customHeight="1">
      <c r="A47504" s="1355"/>
      <c r="B47504" s="1355"/>
      <c r="C47504" s="1433"/>
      <c r="E47504" s="1433"/>
      <c r="K47504" s="1433"/>
      <c r="L47504" s="1334"/>
    </row>
    <row r="47505" spans="1:12" ht="24" customHeight="1">
      <c r="A47505" s="1355"/>
      <c r="B47505" s="1355"/>
      <c r="C47505" s="1433"/>
      <c r="E47505" s="1433"/>
      <c r="K47505" s="1433"/>
      <c r="L47505" s="1334"/>
    </row>
    <row r="47506" spans="1:12" ht="24" customHeight="1">
      <c r="A47506" s="1355"/>
      <c r="B47506" s="1355"/>
      <c r="C47506" s="1433"/>
      <c r="E47506" s="1433"/>
      <c r="K47506" s="1433"/>
      <c r="L47506" s="1334"/>
    </row>
    <row r="47507" spans="1:12" ht="24" customHeight="1">
      <c r="A47507" s="1355"/>
      <c r="B47507" s="1355"/>
      <c r="C47507" s="1433"/>
      <c r="E47507" s="1433"/>
      <c r="K47507" s="1433"/>
      <c r="L47507" s="1334"/>
    </row>
    <row r="47508" spans="1:12" ht="24" customHeight="1">
      <c r="A47508" s="1355"/>
      <c r="B47508" s="1355"/>
      <c r="C47508" s="1433"/>
      <c r="E47508" s="1433"/>
      <c r="K47508" s="1433"/>
      <c r="L47508" s="1334"/>
    </row>
    <row r="47509" spans="1:12" ht="24" customHeight="1">
      <c r="A47509" s="1355"/>
      <c r="B47509" s="1355"/>
      <c r="C47509" s="1433"/>
      <c r="E47509" s="1433"/>
      <c r="K47509" s="1433"/>
      <c r="L47509" s="1334"/>
    </row>
    <row r="47510" spans="1:12" ht="24" customHeight="1">
      <c r="A47510" s="1355"/>
      <c r="B47510" s="1355"/>
      <c r="C47510" s="1433"/>
      <c r="E47510" s="1433"/>
      <c r="K47510" s="1433"/>
      <c r="L47510" s="1334"/>
    </row>
    <row r="47511" spans="1:12" ht="24" customHeight="1">
      <c r="A47511" s="1355"/>
      <c r="B47511" s="1355"/>
      <c r="C47511" s="1433"/>
      <c r="E47511" s="1433"/>
      <c r="K47511" s="1433"/>
      <c r="L47511" s="1334"/>
    </row>
    <row r="47512" spans="1:12" ht="24" customHeight="1">
      <c r="A47512" s="1355"/>
      <c r="B47512" s="1355"/>
      <c r="C47512" s="1433"/>
      <c r="E47512" s="1433"/>
      <c r="K47512" s="1433"/>
      <c r="L47512" s="1334"/>
    </row>
    <row r="47513" spans="1:12" ht="24" customHeight="1">
      <c r="A47513" s="1355"/>
      <c r="B47513" s="1355"/>
      <c r="C47513" s="1433"/>
      <c r="E47513" s="1433"/>
      <c r="K47513" s="1433"/>
      <c r="L47513" s="1334"/>
    </row>
    <row r="47514" spans="1:12" ht="24" customHeight="1">
      <c r="A47514" s="1355"/>
      <c r="B47514" s="1355"/>
      <c r="C47514" s="1433"/>
      <c r="E47514" s="1433"/>
      <c r="K47514" s="1433"/>
      <c r="L47514" s="1334"/>
    </row>
    <row r="47515" spans="1:12" ht="24" customHeight="1">
      <c r="A47515" s="1355"/>
      <c r="B47515" s="1355"/>
      <c r="C47515" s="1433"/>
      <c r="E47515" s="1433"/>
      <c r="K47515" s="1433"/>
      <c r="L47515" s="1334"/>
    </row>
    <row r="47516" spans="1:12" ht="24" customHeight="1">
      <c r="A47516" s="1355"/>
      <c r="B47516" s="1355"/>
      <c r="C47516" s="1433"/>
      <c r="E47516" s="1433"/>
      <c r="K47516" s="1433"/>
      <c r="L47516" s="1334"/>
    </row>
    <row r="47517" spans="1:12" ht="24" customHeight="1">
      <c r="A47517" s="1355"/>
      <c r="B47517" s="1355"/>
      <c r="C47517" s="1433"/>
      <c r="E47517" s="1433"/>
      <c r="K47517" s="1433"/>
      <c r="L47517" s="1334"/>
    </row>
    <row r="47518" spans="1:12" ht="24" customHeight="1">
      <c r="A47518" s="1355"/>
      <c r="B47518" s="1355"/>
      <c r="C47518" s="1433"/>
      <c r="E47518" s="1433"/>
      <c r="K47518" s="1433"/>
      <c r="L47518" s="1334"/>
    </row>
    <row r="47519" spans="1:12" ht="24" customHeight="1">
      <c r="A47519" s="1355"/>
      <c r="B47519" s="1355"/>
      <c r="C47519" s="1433"/>
      <c r="E47519" s="1433"/>
      <c r="K47519" s="1433"/>
      <c r="L47519" s="1334"/>
    </row>
    <row r="47520" spans="1:12" ht="24" customHeight="1">
      <c r="A47520" s="1355"/>
      <c r="B47520" s="1355"/>
      <c r="C47520" s="1433"/>
      <c r="E47520" s="1433"/>
      <c r="K47520" s="1433"/>
      <c r="L47520" s="1334"/>
    </row>
    <row r="47521" spans="1:12" ht="24" customHeight="1">
      <c r="A47521" s="1355"/>
      <c r="B47521" s="1355"/>
      <c r="C47521" s="1433"/>
      <c r="E47521" s="1433"/>
      <c r="K47521" s="1433"/>
      <c r="L47521" s="1334"/>
    </row>
    <row r="47522" spans="1:12" ht="24" customHeight="1">
      <c r="A47522" s="1355"/>
      <c r="B47522" s="1355"/>
      <c r="C47522" s="1433"/>
      <c r="E47522" s="1433"/>
      <c r="K47522" s="1433"/>
      <c r="L47522" s="1334"/>
    </row>
    <row r="47523" spans="1:12" ht="24" customHeight="1">
      <c r="A47523" s="1355"/>
      <c r="B47523" s="1355"/>
      <c r="C47523" s="1433"/>
      <c r="E47523" s="1433"/>
      <c r="K47523" s="1433"/>
      <c r="L47523" s="1334"/>
    </row>
    <row r="47524" spans="1:12" ht="24" customHeight="1">
      <c r="A47524" s="1355"/>
      <c r="B47524" s="1355"/>
      <c r="C47524" s="1433"/>
      <c r="E47524" s="1433"/>
      <c r="K47524" s="1433"/>
      <c r="L47524" s="1334"/>
    </row>
    <row r="47525" spans="1:12" ht="24" customHeight="1">
      <c r="A47525" s="1355"/>
      <c r="B47525" s="1355"/>
      <c r="C47525" s="1433"/>
      <c r="E47525" s="1433"/>
      <c r="K47525" s="1433"/>
      <c r="L47525" s="1334"/>
    </row>
    <row r="47526" spans="1:12" ht="24" customHeight="1">
      <c r="A47526" s="1355"/>
      <c r="B47526" s="1355"/>
      <c r="C47526" s="1433"/>
      <c r="E47526" s="1433"/>
      <c r="K47526" s="1433"/>
      <c r="L47526" s="1334"/>
    </row>
    <row r="47527" spans="1:12" ht="24" customHeight="1">
      <c r="A47527" s="1355"/>
      <c r="B47527" s="1355"/>
      <c r="C47527" s="1433"/>
      <c r="E47527" s="1433"/>
      <c r="K47527" s="1433"/>
      <c r="L47527" s="1334"/>
    </row>
    <row r="47528" spans="1:12" ht="24" customHeight="1">
      <c r="A47528" s="1355"/>
      <c r="B47528" s="1355"/>
      <c r="C47528" s="1433"/>
      <c r="E47528" s="1433"/>
      <c r="K47528" s="1433"/>
      <c r="L47528" s="1334"/>
    </row>
    <row r="47529" spans="1:12" ht="24" customHeight="1">
      <c r="A47529" s="1355"/>
      <c r="B47529" s="1355"/>
      <c r="C47529" s="1433"/>
      <c r="E47529" s="1433"/>
      <c r="K47529" s="1433"/>
      <c r="L47529" s="1334"/>
    </row>
    <row r="47530" spans="1:12" ht="24" customHeight="1">
      <c r="A47530" s="1355"/>
      <c r="B47530" s="1355"/>
      <c r="C47530" s="1433"/>
      <c r="E47530" s="1433"/>
      <c r="K47530" s="1433"/>
      <c r="L47530" s="1334"/>
    </row>
    <row r="47531" spans="1:12" ht="24" customHeight="1">
      <c r="A47531" s="1355"/>
      <c r="B47531" s="1355"/>
      <c r="C47531" s="1433"/>
      <c r="E47531" s="1433"/>
      <c r="K47531" s="1433"/>
      <c r="L47531" s="1334"/>
    </row>
    <row r="47532" spans="1:12" ht="24" customHeight="1">
      <c r="A47532" s="1355"/>
      <c r="B47532" s="1355"/>
      <c r="C47532" s="1433"/>
      <c r="E47532" s="1433"/>
      <c r="K47532" s="1433"/>
      <c r="L47532" s="1334"/>
    </row>
    <row r="47533" spans="1:12" ht="24" customHeight="1">
      <c r="A47533" s="1355"/>
      <c r="B47533" s="1355"/>
      <c r="C47533" s="1433"/>
      <c r="E47533" s="1433"/>
      <c r="K47533" s="1433"/>
      <c r="L47533" s="1334"/>
    </row>
    <row r="47534" spans="1:12" ht="24" customHeight="1">
      <c r="A47534" s="1355"/>
      <c r="B47534" s="1355"/>
      <c r="C47534" s="1433"/>
      <c r="E47534" s="1433"/>
      <c r="K47534" s="1433"/>
      <c r="L47534" s="1334"/>
    </row>
    <row r="47535" spans="1:12" ht="24" customHeight="1">
      <c r="A47535" s="1355"/>
      <c r="B47535" s="1355"/>
      <c r="C47535" s="1433"/>
      <c r="E47535" s="1433"/>
      <c r="K47535" s="1433"/>
      <c r="L47535" s="1334"/>
    </row>
    <row r="47536" spans="1:12" ht="24" customHeight="1">
      <c r="A47536" s="1355"/>
      <c r="B47536" s="1355"/>
      <c r="C47536" s="1433"/>
      <c r="E47536" s="1433"/>
      <c r="K47536" s="1433"/>
      <c r="L47536" s="1334"/>
    </row>
    <row r="47537" spans="1:12" ht="24" customHeight="1">
      <c r="A47537" s="1355"/>
      <c r="B47537" s="1355"/>
      <c r="C47537" s="1433"/>
      <c r="E47537" s="1433"/>
      <c r="K47537" s="1433"/>
      <c r="L47537" s="1334"/>
    </row>
    <row r="47538" spans="1:12" ht="24" customHeight="1">
      <c r="A47538" s="1355"/>
      <c r="B47538" s="1355"/>
      <c r="C47538" s="1433"/>
      <c r="E47538" s="1433"/>
      <c r="K47538" s="1433"/>
      <c r="L47538" s="1334"/>
    </row>
    <row r="47539" spans="1:12" ht="24" customHeight="1">
      <c r="A47539" s="1355"/>
      <c r="B47539" s="1355"/>
      <c r="C47539" s="1433"/>
      <c r="E47539" s="1433"/>
      <c r="K47539" s="1433"/>
      <c r="L47539" s="1334"/>
    </row>
    <row r="47540" spans="1:12" ht="24" customHeight="1">
      <c r="A47540" s="1355"/>
      <c r="B47540" s="1355"/>
      <c r="C47540" s="1433"/>
      <c r="E47540" s="1433"/>
      <c r="K47540" s="1433"/>
      <c r="L47540" s="1334"/>
    </row>
    <row r="47541" spans="1:12" ht="24" customHeight="1">
      <c r="A47541" s="1355"/>
      <c r="B47541" s="1355"/>
      <c r="C47541" s="1433"/>
      <c r="E47541" s="1433"/>
      <c r="K47541" s="1433"/>
      <c r="L47541" s="1334"/>
    </row>
    <row r="47542" spans="1:12" ht="24" customHeight="1">
      <c r="A47542" s="1355"/>
      <c r="B47542" s="1355"/>
      <c r="C47542" s="1433"/>
      <c r="E47542" s="1433"/>
      <c r="K47542" s="1433"/>
      <c r="L47542" s="1334"/>
    </row>
    <row r="47543" spans="1:12" ht="24" customHeight="1">
      <c r="A47543" s="1355"/>
      <c r="B47543" s="1355"/>
      <c r="C47543" s="1433"/>
      <c r="E47543" s="1433"/>
      <c r="K47543" s="1433"/>
      <c r="L47543" s="1334"/>
    </row>
    <row r="47544" spans="1:12" ht="24" customHeight="1">
      <c r="A47544" s="1355"/>
      <c r="B47544" s="1355"/>
      <c r="C47544" s="1433"/>
      <c r="E47544" s="1433"/>
      <c r="K47544" s="1433"/>
      <c r="L47544" s="1334"/>
    </row>
    <row r="47545" spans="1:12" ht="24" customHeight="1">
      <c r="A47545" s="1355"/>
      <c r="B47545" s="1355"/>
      <c r="C47545" s="1433"/>
      <c r="E47545" s="1433"/>
      <c r="K47545" s="1433"/>
      <c r="L47545" s="1334"/>
    </row>
    <row r="47546" spans="1:12" ht="24" customHeight="1">
      <c r="A47546" s="1355"/>
      <c r="B47546" s="1355"/>
      <c r="C47546" s="1433"/>
      <c r="E47546" s="1433"/>
      <c r="K47546" s="1433"/>
      <c r="L47546" s="1334"/>
    </row>
    <row r="47547" spans="1:12" ht="24" customHeight="1">
      <c r="A47547" s="1355"/>
      <c r="B47547" s="1355"/>
      <c r="C47547" s="1433"/>
      <c r="E47547" s="1433"/>
      <c r="K47547" s="1433"/>
      <c r="L47547" s="1334"/>
    </row>
    <row r="47548" spans="1:12" ht="24" customHeight="1">
      <c r="A47548" s="1355"/>
      <c r="B47548" s="1355"/>
      <c r="C47548" s="1433"/>
      <c r="E47548" s="1433"/>
      <c r="K47548" s="1433"/>
      <c r="L47548" s="1334"/>
    </row>
    <row r="47549" spans="1:12" ht="24" customHeight="1">
      <c r="A47549" s="1355"/>
      <c r="B47549" s="1355"/>
      <c r="C47549" s="1433"/>
      <c r="E47549" s="1433"/>
      <c r="K47549" s="1433"/>
      <c r="L47549" s="1334"/>
    </row>
    <row r="47550" spans="1:12" ht="24" customHeight="1">
      <c r="A47550" s="1355"/>
      <c r="B47550" s="1355"/>
      <c r="C47550" s="1433"/>
      <c r="E47550" s="1433"/>
      <c r="K47550" s="1433"/>
      <c r="L47550" s="1334"/>
    </row>
    <row r="47551" spans="1:12" ht="24" customHeight="1">
      <c r="A47551" s="1355"/>
      <c r="B47551" s="1355"/>
      <c r="C47551" s="1433"/>
      <c r="E47551" s="1433"/>
      <c r="K47551" s="1433"/>
      <c r="L47551" s="1334"/>
    </row>
    <row r="47552" spans="1:12" ht="24" customHeight="1">
      <c r="A47552" s="1355"/>
      <c r="B47552" s="1355"/>
      <c r="C47552" s="1433"/>
      <c r="E47552" s="1433"/>
      <c r="K47552" s="1433"/>
      <c r="L47552" s="1334"/>
    </row>
    <row r="47553" spans="1:12" ht="24" customHeight="1">
      <c r="A47553" s="1355"/>
      <c r="B47553" s="1355"/>
      <c r="C47553" s="1433"/>
      <c r="E47553" s="1433"/>
      <c r="K47553" s="1433"/>
      <c r="L47553" s="1334"/>
    </row>
    <row r="47554" spans="1:12" ht="24" customHeight="1">
      <c r="A47554" s="1355"/>
      <c r="B47554" s="1355"/>
      <c r="C47554" s="1433"/>
      <c r="E47554" s="1433"/>
      <c r="K47554" s="1433"/>
      <c r="L47554" s="1334"/>
    </row>
    <row r="47555" spans="1:12" ht="24" customHeight="1">
      <c r="A47555" s="1355"/>
      <c r="B47555" s="1355"/>
      <c r="C47555" s="1433"/>
      <c r="E47555" s="1433"/>
      <c r="K47555" s="1433"/>
      <c r="L47555" s="1334"/>
    </row>
    <row r="47556" spans="1:12" ht="24" customHeight="1">
      <c r="A47556" s="1355"/>
      <c r="B47556" s="1355"/>
      <c r="C47556" s="1433"/>
      <c r="E47556" s="1433"/>
      <c r="K47556" s="1433"/>
      <c r="L47556" s="1334"/>
    </row>
    <row r="47557" spans="1:12" ht="24" customHeight="1">
      <c r="A47557" s="1355"/>
      <c r="B47557" s="1355"/>
      <c r="C47557" s="1433"/>
      <c r="E47557" s="1433"/>
      <c r="K47557" s="1433"/>
      <c r="L47557" s="1334"/>
    </row>
    <row r="47558" spans="1:12" ht="24" customHeight="1">
      <c r="A47558" s="1355"/>
      <c r="B47558" s="1355"/>
      <c r="C47558" s="1433"/>
      <c r="E47558" s="1433"/>
      <c r="K47558" s="1433"/>
      <c r="L47558" s="1334"/>
    </row>
    <row r="47559" spans="1:12" ht="24" customHeight="1">
      <c r="A47559" s="1355"/>
      <c r="B47559" s="1355"/>
      <c r="C47559" s="1433"/>
      <c r="E47559" s="1433"/>
      <c r="K47559" s="1433"/>
      <c r="L47559" s="1334"/>
    </row>
    <row r="47560" spans="1:12" ht="24" customHeight="1">
      <c r="A47560" s="1355"/>
      <c r="B47560" s="1355"/>
      <c r="C47560" s="1433"/>
      <c r="E47560" s="1433"/>
      <c r="K47560" s="1433"/>
      <c r="L47560" s="1334"/>
    </row>
    <row r="47561" spans="1:12" ht="24" customHeight="1">
      <c r="A47561" s="1355"/>
      <c r="B47561" s="1355"/>
      <c r="C47561" s="1433"/>
      <c r="E47561" s="1433"/>
      <c r="K47561" s="1433"/>
      <c r="L47561" s="1334"/>
    </row>
    <row r="47562" spans="1:12" ht="24" customHeight="1">
      <c r="A47562" s="1355"/>
      <c r="B47562" s="1355"/>
      <c r="C47562" s="1433"/>
      <c r="E47562" s="1433"/>
      <c r="K47562" s="1433"/>
      <c r="L47562" s="1334"/>
    </row>
    <row r="47563" spans="1:12" ht="24" customHeight="1">
      <c r="A47563" s="1355"/>
      <c r="B47563" s="1355"/>
      <c r="C47563" s="1433"/>
      <c r="E47563" s="1433"/>
      <c r="K47563" s="1433"/>
      <c r="L47563" s="1334"/>
    </row>
    <row r="47564" spans="1:12" ht="24" customHeight="1">
      <c r="A47564" s="1355"/>
      <c r="B47564" s="1355"/>
      <c r="C47564" s="1433"/>
      <c r="E47564" s="1433"/>
      <c r="K47564" s="1433"/>
      <c r="L47564" s="1334"/>
    </row>
    <row r="47565" spans="1:12" ht="24" customHeight="1">
      <c r="A47565" s="1355"/>
      <c r="B47565" s="1355"/>
      <c r="C47565" s="1433"/>
      <c r="E47565" s="1433"/>
      <c r="K47565" s="1433"/>
      <c r="L47565" s="1334"/>
    </row>
    <row r="47566" spans="1:12" ht="24" customHeight="1">
      <c r="A47566" s="1355"/>
      <c r="B47566" s="1355"/>
      <c r="C47566" s="1433"/>
      <c r="E47566" s="1433"/>
      <c r="K47566" s="1433"/>
      <c r="L47566" s="1334"/>
    </row>
    <row r="47567" spans="1:12" ht="24" customHeight="1">
      <c r="A47567" s="1355"/>
      <c r="B47567" s="1355"/>
      <c r="C47567" s="1433"/>
      <c r="E47567" s="1433"/>
      <c r="K47567" s="1433"/>
      <c r="L47567" s="1334"/>
    </row>
    <row r="47568" spans="1:12" ht="24" customHeight="1">
      <c r="A47568" s="1355"/>
      <c r="B47568" s="1355"/>
      <c r="C47568" s="1433"/>
      <c r="E47568" s="1433"/>
      <c r="K47568" s="1433"/>
      <c r="L47568" s="1334"/>
    </row>
    <row r="47569" spans="1:12" ht="24" customHeight="1">
      <c r="A47569" s="1355"/>
      <c r="B47569" s="1355"/>
      <c r="C47569" s="1433"/>
      <c r="E47569" s="1433"/>
      <c r="K47569" s="1433"/>
      <c r="L47569" s="1334"/>
    </row>
    <row r="47570" spans="1:12" ht="24" customHeight="1">
      <c r="A47570" s="1355"/>
      <c r="B47570" s="1355"/>
      <c r="C47570" s="1433"/>
      <c r="E47570" s="1433"/>
      <c r="K47570" s="1433"/>
      <c r="L47570" s="1334"/>
    </row>
    <row r="47571" spans="1:12" ht="24" customHeight="1">
      <c r="A47571" s="1355"/>
      <c r="B47571" s="1355"/>
      <c r="C47571" s="1433"/>
      <c r="E47571" s="1433"/>
      <c r="K47571" s="1433"/>
      <c r="L47571" s="1334"/>
    </row>
    <row r="47572" spans="1:12" ht="24" customHeight="1">
      <c r="A47572" s="1355"/>
      <c r="B47572" s="1355"/>
      <c r="C47572" s="1433"/>
      <c r="E47572" s="1433"/>
      <c r="K47572" s="1433"/>
      <c r="L47572" s="1334"/>
    </row>
    <row r="47573" spans="1:12" ht="24" customHeight="1">
      <c r="A47573" s="1355"/>
      <c r="B47573" s="1355"/>
      <c r="C47573" s="1433"/>
      <c r="E47573" s="1433"/>
      <c r="K47573" s="1433"/>
      <c r="L47573" s="1334"/>
    </row>
    <row r="47574" spans="1:12" ht="24" customHeight="1">
      <c r="A47574" s="1355"/>
      <c r="B47574" s="1355"/>
      <c r="C47574" s="1433"/>
      <c r="E47574" s="1433"/>
      <c r="K47574" s="1433"/>
      <c r="L47574" s="1334"/>
    </row>
    <row r="47575" spans="1:12" ht="24" customHeight="1">
      <c r="A47575" s="1355"/>
      <c r="B47575" s="1355"/>
      <c r="C47575" s="1433"/>
      <c r="E47575" s="1433"/>
      <c r="K47575" s="1433"/>
      <c r="L47575" s="1334"/>
    </row>
    <row r="47576" spans="1:12" ht="24" customHeight="1">
      <c r="A47576" s="1355"/>
      <c r="B47576" s="1355"/>
      <c r="C47576" s="1433"/>
      <c r="E47576" s="1433"/>
      <c r="K47576" s="1433"/>
      <c r="L47576" s="1334"/>
    </row>
    <row r="47577" spans="1:12" ht="24" customHeight="1">
      <c r="A47577" s="1355"/>
      <c r="B47577" s="1355"/>
      <c r="C47577" s="1433"/>
      <c r="E47577" s="1433"/>
      <c r="K47577" s="1433"/>
      <c r="L47577" s="1334"/>
    </row>
    <row r="47578" spans="1:12" ht="24" customHeight="1">
      <c r="A47578" s="1355"/>
      <c r="B47578" s="1355"/>
      <c r="C47578" s="1433"/>
      <c r="E47578" s="1433"/>
      <c r="K47578" s="1433"/>
      <c r="L47578" s="1334"/>
    </row>
    <row r="47579" spans="1:12" ht="24" customHeight="1">
      <c r="A47579" s="1355"/>
      <c r="B47579" s="1355"/>
      <c r="C47579" s="1433"/>
      <c r="E47579" s="1433"/>
      <c r="K47579" s="1433"/>
      <c r="L47579" s="1334"/>
    </row>
    <row r="47580" spans="1:12" ht="24" customHeight="1">
      <c r="A47580" s="1355"/>
      <c r="B47580" s="1355"/>
      <c r="C47580" s="1433"/>
      <c r="E47580" s="1433"/>
      <c r="K47580" s="1433"/>
      <c r="L47580" s="1334"/>
    </row>
    <row r="47581" spans="1:12" ht="24" customHeight="1">
      <c r="A47581" s="1355"/>
      <c r="B47581" s="1355"/>
      <c r="C47581" s="1433"/>
      <c r="E47581" s="1433"/>
      <c r="K47581" s="1433"/>
      <c r="L47581" s="1334"/>
    </row>
    <row r="47582" spans="1:12" ht="24" customHeight="1">
      <c r="A47582" s="1355"/>
      <c r="B47582" s="1355"/>
      <c r="C47582" s="1433"/>
      <c r="E47582" s="1433"/>
      <c r="K47582" s="1433"/>
      <c r="L47582" s="1334"/>
    </row>
    <row r="47583" spans="1:12" ht="24" customHeight="1">
      <c r="A47583" s="1355"/>
      <c r="B47583" s="1355"/>
      <c r="C47583" s="1433"/>
      <c r="E47583" s="1433"/>
      <c r="K47583" s="1433"/>
      <c r="L47583" s="1334"/>
    </row>
    <row r="47584" spans="1:12" ht="24" customHeight="1">
      <c r="A47584" s="1355"/>
      <c r="B47584" s="1355"/>
      <c r="C47584" s="1433"/>
      <c r="E47584" s="1433"/>
      <c r="K47584" s="1433"/>
      <c r="L47584" s="1334"/>
    </row>
    <row r="47585" spans="1:12" ht="24" customHeight="1">
      <c r="A47585" s="1355"/>
      <c r="B47585" s="1355"/>
      <c r="C47585" s="1433"/>
      <c r="E47585" s="1433"/>
      <c r="K47585" s="1433"/>
      <c r="L47585" s="1334"/>
    </row>
    <row r="47586" spans="1:12" ht="24" customHeight="1">
      <c r="A47586" s="1355"/>
      <c r="B47586" s="1355"/>
      <c r="C47586" s="1433"/>
      <c r="E47586" s="1433"/>
      <c r="K47586" s="1433"/>
      <c r="L47586" s="1334"/>
    </row>
    <row r="47587" spans="1:12" ht="24" customHeight="1">
      <c r="A47587" s="1355"/>
      <c r="B47587" s="1355"/>
      <c r="C47587" s="1433"/>
      <c r="E47587" s="1433"/>
      <c r="K47587" s="1433"/>
      <c r="L47587" s="1334"/>
    </row>
    <row r="47588" spans="1:12" ht="24" customHeight="1">
      <c r="A47588" s="1355"/>
      <c r="B47588" s="1355"/>
      <c r="C47588" s="1433"/>
      <c r="E47588" s="1433"/>
      <c r="K47588" s="1433"/>
      <c r="L47588" s="1334"/>
    </row>
    <row r="47589" spans="1:12" ht="24" customHeight="1">
      <c r="A47589" s="1355"/>
      <c r="B47589" s="1355"/>
      <c r="C47589" s="1433"/>
      <c r="E47589" s="1433"/>
      <c r="K47589" s="1433"/>
      <c r="L47589" s="1334"/>
    </row>
    <row r="47590" spans="1:12" ht="24" customHeight="1">
      <c r="A47590" s="1355"/>
      <c r="B47590" s="1355"/>
      <c r="C47590" s="1433"/>
      <c r="E47590" s="1433"/>
      <c r="K47590" s="1433"/>
      <c r="L47590" s="1334"/>
    </row>
    <row r="47591" spans="1:12" ht="24" customHeight="1">
      <c r="A47591" s="1355"/>
      <c r="B47591" s="1355"/>
      <c r="C47591" s="1433"/>
      <c r="E47591" s="1433"/>
      <c r="K47591" s="1433"/>
      <c r="L47591" s="1334"/>
    </row>
    <row r="47592" spans="1:12" ht="24" customHeight="1">
      <c r="A47592" s="1355"/>
      <c r="B47592" s="1355"/>
      <c r="C47592" s="1433"/>
      <c r="E47592" s="1433"/>
      <c r="K47592" s="1433"/>
      <c r="L47592" s="1334"/>
    </row>
    <row r="47593" spans="1:12" ht="24" customHeight="1">
      <c r="A47593" s="1355"/>
      <c r="B47593" s="1355"/>
      <c r="C47593" s="1433"/>
      <c r="E47593" s="1433"/>
      <c r="K47593" s="1433"/>
      <c r="L47593" s="1334"/>
    </row>
    <row r="47594" spans="1:12" ht="24" customHeight="1">
      <c r="A47594" s="1355"/>
      <c r="B47594" s="1355"/>
      <c r="C47594" s="1433"/>
      <c r="E47594" s="1433"/>
      <c r="K47594" s="1433"/>
      <c r="L47594" s="1334"/>
    </row>
    <row r="47595" spans="1:12" ht="24" customHeight="1">
      <c r="A47595" s="1355"/>
      <c r="B47595" s="1355"/>
      <c r="C47595" s="1433"/>
      <c r="E47595" s="1433"/>
      <c r="K47595" s="1433"/>
      <c r="L47595" s="1334"/>
    </row>
    <row r="47596" spans="1:12" ht="24" customHeight="1">
      <c r="A47596" s="1355"/>
      <c r="B47596" s="1355"/>
      <c r="C47596" s="1433"/>
      <c r="E47596" s="1433"/>
      <c r="K47596" s="1433"/>
      <c r="L47596" s="1334"/>
    </row>
    <row r="47597" spans="1:12" ht="24" customHeight="1">
      <c r="A47597" s="1355"/>
      <c r="B47597" s="1355"/>
      <c r="C47597" s="1433"/>
      <c r="E47597" s="1433"/>
      <c r="K47597" s="1433"/>
      <c r="L47597" s="1334"/>
    </row>
    <row r="47598" spans="1:12" ht="24" customHeight="1">
      <c r="A47598" s="1355"/>
      <c r="B47598" s="1355"/>
      <c r="C47598" s="1433"/>
      <c r="E47598" s="1433"/>
      <c r="K47598" s="1433"/>
      <c r="L47598" s="1334"/>
    </row>
    <row r="47599" spans="1:12" ht="24" customHeight="1">
      <c r="A47599" s="1355"/>
      <c r="B47599" s="1355"/>
      <c r="C47599" s="1433"/>
      <c r="E47599" s="1433"/>
      <c r="K47599" s="1433"/>
      <c r="L47599" s="1334"/>
    </row>
    <row r="47600" spans="1:12" ht="24" customHeight="1">
      <c r="A47600" s="1355"/>
      <c r="B47600" s="1355"/>
      <c r="C47600" s="1433"/>
      <c r="E47600" s="1433"/>
      <c r="K47600" s="1433"/>
      <c r="L47600" s="1334"/>
    </row>
    <row r="47601" spans="1:12" ht="24" customHeight="1">
      <c r="A47601" s="1355"/>
      <c r="B47601" s="1355"/>
      <c r="C47601" s="1433"/>
      <c r="E47601" s="1433"/>
      <c r="K47601" s="1433"/>
      <c r="L47601" s="1334"/>
    </row>
    <row r="47602" spans="1:12" ht="24" customHeight="1">
      <c r="A47602" s="1355"/>
      <c r="B47602" s="1355"/>
      <c r="C47602" s="1433"/>
      <c r="E47602" s="1433"/>
      <c r="K47602" s="1433"/>
      <c r="L47602" s="1334"/>
    </row>
    <row r="47603" spans="1:12" ht="24" customHeight="1">
      <c r="A47603" s="1355"/>
      <c r="B47603" s="1355"/>
      <c r="C47603" s="1433"/>
      <c r="E47603" s="1433"/>
      <c r="K47603" s="1433"/>
      <c r="L47603" s="1334"/>
    </row>
    <row r="47604" spans="1:12" ht="24" customHeight="1">
      <c r="A47604" s="1355"/>
      <c r="B47604" s="1355"/>
      <c r="C47604" s="1433"/>
      <c r="E47604" s="1433"/>
      <c r="K47604" s="1433"/>
      <c r="L47604" s="1334"/>
    </row>
    <row r="47605" spans="1:12" ht="24" customHeight="1">
      <c r="A47605" s="1355"/>
      <c r="B47605" s="1355"/>
      <c r="C47605" s="1433"/>
      <c r="E47605" s="1433"/>
      <c r="K47605" s="1433"/>
      <c r="L47605" s="1334"/>
    </row>
    <row r="47606" spans="1:12" ht="24" customHeight="1">
      <c r="A47606" s="1355"/>
      <c r="B47606" s="1355"/>
      <c r="C47606" s="1433"/>
      <c r="E47606" s="1433"/>
      <c r="K47606" s="1433"/>
      <c r="L47606" s="1334"/>
    </row>
    <row r="47607" spans="1:12" ht="24" customHeight="1">
      <c r="A47607" s="1355"/>
      <c r="B47607" s="1355"/>
      <c r="C47607" s="1433"/>
      <c r="E47607" s="1433"/>
      <c r="K47607" s="1433"/>
      <c r="L47607" s="1334"/>
    </row>
    <row r="47608" spans="1:12" ht="24" customHeight="1">
      <c r="A47608" s="1355"/>
      <c r="B47608" s="1355"/>
      <c r="C47608" s="1433"/>
      <c r="E47608" s="1433"/>
      <c r="K47608" s="1433"/>
      <c r="L47608" s="1334"/>
    </row>
    <row r="47609" spans="1:12" ht="24" customHeight="1">
      <c r="A47609" s="1355"/>
      <c r="B47609" s="1355"/>
      <c r="C47609" s="1433"/>
      <c r="E47609" s="1433"/>
      <c r="K47609" s="1433"/>
      <c r="L47609" s="1334"/>
    </row>
    <row r="47610" spans="1:12" ht="24" customHeight="1">
      <c r="A47610" s="1355"/>
      <c r="B47610" s="1355"/>
      <c r="C47610" s="1433"/>
      <c r="E47610" s="1433"/>
      <c r="K47610" s="1433"/>
      <c r="L47610" s="1334"/>
    </row>
    <row r="47611" spans="1:12" ht="24" customHeight="1">
      <c r="A47611" s="1355"/>
      <c r="B47611" s="1355"/>
      <c r="C47611" s="1433"/>
      <c r="E47611" s="1433"/>
      <c r="K47611" s="1433"/>
      <c r="L47611" s="1334"/>
    </row>
    <row r="47612" spans="1:12" ht="24" customHeight="1">
      <c r="A47612" s="1355"/>
      <c r="B47612" s="1355"/>
      <c r="C47612" s="1433"/>
      <c r="E47612" s="1433"/>
      <c r="K47612" s="1433"/>
      <c r="L47612" s="1334"/>
    </row>
    <row r="47613" spans="1:12" ht="24" customHeight="1">
      <c r="A47613" s="1355"/>
      <c r="B47613" s="1355"/>
      <c r="C47613" s="1433"/>
      <c r="E47613" s="1433"/>
      <c r="K47613" s="1433"/>
      <c r="L47613" s="1334"/>
    </row>
    <row r="47614" spans="1:12" ht="24" customHeight="1">
      <c r="A47614" s="1355"/>
      <c r="B47614" s="1355"/>
      <c r="C47614" s="1433"/>
      <c r="E47614" s="1433"/>
      <c r="K47614" s="1433"/>
      <c r="L47614" s="1334"/>
    </row>
    <row r="47615" spans="1:12" ht="24" customHeight="1">
      <c r="A47615" s="1355"/>
      <c r="B47615" s="1355"/>
      <c r="C47615" s="1433"/>
      <c r="E47615" s="1433"/>
      <c r="K47615" s="1433"/>
      <c r="L47615" s="1334"/>
    </row>
    <row r="47616" spans="1:12" ht="24" customHeight="1">
      <c r="A47616" s="1355"/>
      <c r="B47616" s="1355"/>
      <c r="C47616" s="1433"/>
      <c r="E47616" s="1433"/>
      <c r="K47616" s="1433"/>
      <c r="L47616" s="1334"/>
    </row>
    <row r="47617" spans="1:12" ht="24" customHeight="1">
      <c r="A47617" s="1355"/>
      <c r="B47617" s="1355"/>
      <c r="C47617" s="1433"/>
      <c r="E47617" s="1433"/>
      <c r="K47617" s="1433"/>
      <c r="L47617" s="1334"/>
    </row>
    <row r="47618" spans="1:12" ht="24" customHeight="1">
      <c r="A47618" s="1355"/>
      <c r="B47618" s="1355"/>
      <c r="C47618" s="1433"/>
      <c r="E47618" s="1433"/>
      <c r="K47618" s="1433"/>
      <c r="L47618" s="1334"/>
    </row>
    <row r="47619" spans="1:12" ht="24" customHeight="1">
      <c r="A47619" s="1355"/>
      <c r="B47619" s="1355"/>
      <c r="C47619" s="1433"/>
      <c r="E47619" s="1433"/>
      <c r="K47619" s="1433"/>
      <c r="L47619" s="1334"/>
    </row>
    <row r="47620" spans="1:12" ht="24" customHeight="1">
      <c r="A47620" s="1355"/>
      <c r="B47620" s="1355"/>
      <c r="C47620" s="1433"/>
      <c r="E47620" s="1433"/>
      <c r="K47620" s="1433"/>
      <c r="L47620" s="1334"/>
    </row>
    <row r="47621" spans="1:12" ht="24" customHeight="1">
      <c r="A47621" s="1355"/>
      <c r="B47621" s="1355"/>
      <c r="C47621" s="1433"/>
      <c r="E47621" s="1433"/>
      <c r="K47621" s="1433"/>
      <c r="L47621" s="1334"/>
    </row>
    <row r="47622" spans="1:12" ht="24" customHeight="1">
      <c r="A47622" s="1355"/>
      <c r="B47622" s="1355"/>
      <c r="C47622" s="1433"/>
      <c r="E47622" s="1433"/>
      <c r="K47622" s="1433"/>
      <c r="L47622" s="1334"/>
    </row>
    <row r="47623" spans="1:12" ht="24" customHeight="1">
      <c r="A47623" s="1355"/>
      <c r="B47623" s="1355"/>
      <c r="C47623" s="1433"/>
      <c r="E47623" s="1433"/>
      <c r="K47623" s="1433"/>
      <c r="L47623" s="1334"/>
    </row>
    <row r="47624" spans="1:12" ht="24" customHeight="1">
      <c r="A47624" s="1355"/>
      <c r="B47624" s="1355"/>
      <c r="C47624" s="1433"/>
      <c r="E47624" s="1433"/>
      <c r="K47624" s="1433"/>
      <c r="L47624" s="1334"/>
    </row>
    <row r="47625" spans="1:12" ht="24" customHeight="1">
      <c r="A47625" s="1355"/>
      <c r="B47625" s="1355"/>
      <c r="C47625" s="1433"/>
      <c r="E47625" s="1433"/>
      <c r="K47625" s="1433"/>
      <c r="L47625" s="1334"/>
    </row>
    <row r="47626" spans="1:12" ht="24" customHeight="1">
      <c r="A47626" s="1355"/>
      <c r="B47626" s="1355"/>
      <c r="C47626" s="1433"/>
      <c r="E47626" s="1433"/>
      <c r="K47626" s="1433"/>
      <c r="L47626" s="1334"/>
    </row>
    <row r="47627" spans="1:12" ht="24" customHeight="1">
      <c r="A47627" s="1355"/>
      <c r="B47627" s="1355"/>
      <c r="C47627" s="1433"/>
      <c r="E47627" s="1433"/>
      <c r="K47627" s="1433"/>
      <c r="L47627" s="1334"/>
    </row>
    <row r="47628" spans="1:12" ht="24" customHeight="1">
      <c r="A47628" s="1355"/>
      <c r="B47628" s="1355"/>
      <c r="C47628" s="1433"/>
      <c r="E47628" s="1433"/>
      <c r="K47628" s="1433"/>
      <c r="L47628" s="1334"/>
    </row>
    <row r="47629" spans="1:12" ht="24" customHeight="1">
      <c r="A47629" s="1355"/>
      <c r="B47629" s="1355"/>
      <c r="C47629" s="1433"/>
      <c r="E47629" s="1433"/>
      <c r="K47629" s="1433"/>
      <c r="L47629" s="1334"/>
    </row>
    <row r="47630" spans="1:12" ht="24" customHeight="1">
      <c r="A47630" s="1355"/>
      <c r="B47630" s="1355"/>
      <c r="C47630" s="1433"/>
      <c r="E47630" s="1433"/>
      <c r="K47630" s="1433"/>
      <c r="L47630" s="1334"/>
    </row>
    <row r="47631" spans="1:12" ht="24" customHeight="1">
      <c r="A47631" s="1355"/>
      <c r="B47631" s="1355"/>
      <c r="C47631" s="1433"/>
      <c r="E47631" s="1433"/>
      <c r="K47631" s="1433"/>
      <c r="L47631" s="1334"/>
    </row>
    <row r="47632" spans="1:12" ht="24" customHeight="1">
      <c r="A47632" s="1355"/>
      <c r="B47632" s="1355"/>
      <c r="C47632" s="1433"/>
      <c r="E47632" s="1433"/>
      <c r="K47632" s="1433"/>
      <c r="L47632" s="1334"/>
    </row>
    <row r="47633" spans="1:12" ht="24" customHeight="1">
      <c r="A47633" s="1355"/>
      <c r="B47633" s="1355"/>
      <c r="C47633" s="1433"/>
      <c r="E47633" s="1433"/>
      <c r="K47633" s="1433"/>
      <c r="L47633" s="1334"/>
    </row>
    <row r="47634" spans="1:12" ht="24" customHeight="1">
      <c r="A47634" s="1355"/>
      <c r="B47634" s="1355"/>
      <c r="C47634" s="1433"/>
      <c r="E47634" s="1433"/>
      <c r="K47634" s="1433"/>
      <c r="L47634" s="1334"/>
    </row>
    <row r="47635" spans="1:12" ht="24" customHeight="1">
      <c r="A47635" s="1355"/>
      <c r="B47635" s="1355"/>
      <c r="C47635" s="1433"/>
      <c r="E47635" s="1433"/>
      <c r="K47635" s="1433"/>
      <c r="L47635" s="1334"/>
    </row>
    <row r="47636" spans="1:12" ht="24" customHeight="1">
      <c r="A47636" s="1355"/>
      <c r="B47636" s="1355"/>
      <c r="C47636" s="1433"/>
      <c r="E47636" s="1433"/>
      <c r="K47636" s="1433"/>
      <c r="L47636" s="1334"/>
    </row>
    <row r="47637" spans="1:12" ht="24" customHeight="1">
      <c r="A47637" s="1355"/>
      <c r="B47637" s="1355"/>
      <c r="C47637" s="1433"/>
      <c r="E47637" s="1433"/>
      <c r="K47637" s="1433"/>
      <c r="L47637" s="1334"/>
    </row>
    <row r="47638" spans="1:12" ht="24" customHeight="1">
      <c r="A47638" s="1355"/>
      <c r="B47638" s="1355"/>
      <c r="C47638" s="1433"/>
      <c r="E47638" s="1433"/>
      <c r="K47638" s="1433"/>
      <c r="L47638" s="1334"/>
    </row>
    <row r="47639" spans="1:12" ht="24" customHeight="1">
      <c r="A47639" s="1355"/>
      <c r="B47639" s="1355"/>
      <c r="C47639" s="1433"/>
      <c r="E47639" s="1433"/>
      <c r="K47639" s="1433"/>
      <c r="L47639" s="1334"/>
    </row>
    <row r="47640" spans="1:12" ht="24" customHeight="1">
      <c r="A47640" s="1355"/>
      <c r="B47640" s="1355"/>
      <c r="C47640" s="1433"/>
      <c r="E47640" s="1433"/>
      <c r="K47640" s="1433"/>
      <c r="L47640" s="1334"/>
    </row>
    <row r="47641" spans="1:12" ht="24" customHeight="1">
      <c r="A47641" s="1355"/>
      <c r="B47641" s="1355"/>
      <c r="C47641" s="1433"/>
      <c r="E47641" s="1433"/>
      <c r="K47641" s="1433"/>
      <c r="L47641" s="1334"/>
    </row>
    <row r="47642" spans="1:12" ht="24" customHeight="1">
      <c r="A47642" s="1355"/>
      <c r="B47642" s="1355"/>
      <c r="C47642" s="1433"/>
      <c r="E47642" s="1433"/>
      <c r="K47642" s="1433"/>
      <c r="L47642" s="1334"/>
    </row>
    <row r="47643" spans="1:12" ht="24" customHeight="1">
      <c r="A47643" s="1355"/>
      <c r="B47643" s="1355"/>
      <c r="C47643" s="1433"/>
      <c r="E47643" s="1433"/>
      <c r="K47643" s="1433"/>
      <c r="L47643" s="1334"/>
    </row>
    <row r="47644" spans="1:12" ht="24" customHeight="1">
      <c r="A47644" s="1355"/>
      <c r="B47644" s="1355"/>
      <c r="C47644" s="1433"/>
      <c r="E47644" s="1433"/>
      <c r="K47644" s="1433"/>
      <c r="L47644" s="1334"/>
    </row>
    <row r="47645" spans="1:12" ht="24" customHeight="1">
      <c r="A47645" s="1355"/>
      <c r="B47645" s="1355"/>
      <c r="C47645" s="1433"/>
      <c r="E47645" s="1433"/>
      <c r="K47645" s="1433"/>
      <c r="L47645" s="1334"/>
    </row>
    <row r="47646" spans="1:12" ht="24" customHeight="1">
      <c r="A47646" s="1355"/>
      <c r="B47646" s="1355"/>
      <c r="C47646" s="1433"/>
      <c r="E47646" s="1433"/>
      <c r="K47646" s="1433"/>
      <c r="L47646" s="1334"/>
    </row>
    <row r="47647" spans="1:12" ht="24" customHeight="1">
      <c r="A47647" s="1355"/>
      <c r="B47647" s="1355"/>
      <c r="C47647" s="1433"/>
      <c r="E47647" s="1433"/>
      <c r="K47647" s="1433"/>
      <c r="L47647" s="1334"/>
    </row>
    <row r="47648" spans="1:12" ht="24" customHeight="1">
      <c r="A47648" s="1355"/>
      <c r="B47648" s="1355"/>
      <c r="C47648" s="1433"/>
      <c r="E47648" s="1433"/>
      <c r="K47648" s="1433"/>
      <c r="L47648" s="1334"/>
    </row>
    <row r="47649" spans="1:12" ht="24" customHeight="1">
      <c r="A47649" s="1355"/>
      <c r="B47649" s="1355"/>
      <c r="C47649" s="1433"/>
      <c r="E47649" s="1433"/>
      <c r="K47649" s="1433"/>
      <c r="L47649" s="1334"/>
    </row>
    <row r="47650" spans="1:12" ht="24" customHeight="1">
      <c r="A47650" s="1355"/>
      <c r="B47650" s="1355"/>
      <c r="C47650" s="1433"/>
      <c r="E47650" s="1433"/>
      <c r="K47650" s="1433"/>
      <c r="L47650" s="1334"/>
    </row>
    <row r="47651" spans="1:12" ht="24" customHeight="1">
      <c r="A47651" s="1355"/>
      <c r="B47651" s="1355"/>
      <c r="C47651" s="1433"/>
      <c r="E47651" s="1433"/>
      <c r="K47651" s="1433"/>
      <c r="L47651" s="1334"/>
    </row>
    <row r="47652" spans="1:12" ht="24" customHeight="1">
      <c r="A47652" s="1355"/>
      <c r="B47652" s="1355"/>
      <c r="C47652" s="1433"/>
      <c r="E47652" s="1433"/>
      <c r="K47652" s="1433"/>
      <c r="L47652" s="1334"/>
    </row>
    <row r="47653" spans="1:12" ht="24" customHeight="1">
      <c r="A47653" s="1355"/>
      <c r="B47653" s="1355"/>
      <c r="C47653" s="1433"/>
      <c r="E47653" s="1433"/>
      <c r="K47653" s="1433"/>
      <c r="L47653" s="1334"/>
    </row>
    <row r="47654" spans="1:12" ht="24" customHeight="1">
      <c r="A47654" s="1355"/>
      <c r="B47654" s="1355"/>
      <c r="C47654" s="1433"/>
      <c r="E47654" s="1433"/>
      <c r="K47654" s="1433"/>
      <c r="L47654" s="1334"/>
    </row>
    <row r="47655" spans="1:12" ht="24" customHeight="1">
      <c r="A47655" s="1355"/>
      <c r="B47655" s="1355"/>
      <c r="C47655" s="1433"/>
      <c r="E47655" s="1433"/>
      <c r="K47655" s="1433"/>
      <c r="L47655" s="1334"/>
    </row>
    <row r="47656" spans="1:12" ht="24" customHeight="1">
      <c r="A47656" s="1355"/>
      <c r="B47656" s="1355"/>
      <c r="C47656" s="1433"/>
      <c r="E47656" s="1433"/>
      <c r="K47656" s="1433"/>
      <c r="L47656" s="1334"/>
    </row>
    <row r="47657" spans="1:12" ht="24" customHeight="1">
      <c r="A47657" s="1355"/>
      <c r="B47657" s="1355"/>
      <c r="C47657" s="1433"/>
      <c r="E47657" s="1433"/>
      <c r="K47657" s="1433"/>
      <c r="L47657" s="1334"/>
    </row>
    <row r="47658" spans="1:12" ht="24" customHeight="1">
      <c r="A47658" s="1355"/>
      <c r="B47658" s="1355"/>
      <c r="C47658" s="1433"/>
      <c r="E47658" s="1433"/>
      <c r="K47658" s="1433"/>
      <c r="L47658" s="1334"/>
    </row>
    <row r="47659" spans="1:12" ht="24" customHeight="1">
      <c r="A47659" s="1355"/>
      <c r="B47659" s="1355"/>
      <c r="C47659" s="1433"/>
      <c r="E47659" s="1433"/>
      <c r="K47659" s="1433"/>
      <c r="L47659" s="1334"/>
    </row>
    <row r="47660" spans="1:12" ht="24" customHeight="1">
      <c r="A47660" s="1355"/>
      <c r="B47660" s="1355"/>
      <c r="C47660" s="1433"/>
      <c r="E47660" s="1433"/>
      <c r="K47660" s="1433"/>
      <c r="L47660" s="1334"/>
    </row>
    <row r="47661" spans="1:12" ht="24" customHeight="1">
      <c r="A47661" s="1355"/>
      <c r="B47661" s="1355"/>
      <c r="C47661" s="1433"/>
      <c r="E47661" s="1433"/>
      <c r="K47661" s="1433"/>
      <c r="L47661" s="1334"/>
    </row>
    <row r="47662" spans="1:12" ht="24" customHeight="1">
      <c r="A47662" s="1355"/>
      <c r="B47662" s="1355"/>
      <c r="C47662" s="1433"/>
      <c r="E47662" s="1433"/>
      <c r="K47662" s="1433"/>
      <c r="L47662" s="1334"/>
    </row>
    <row r="47663" spans="1:12" ht="24" customHeight="1">
      <c r="A47663" s="1355"/>
      <c r="B47663" s="1355"/>
      <c r="C47663" s="1433"/>
      <c r="E47663" s="1433"/>
      <c r="K47663" s="1433"/>
      <c r="L47663" s="1334"/>
    </row>
    <row r="47664" spans="1:12" ht="24" customHeight="1">
      <c r="A47664" s="1355"/>
      <c r="B47664" s="1355"/>
      <c r="C47664" s="1433"/>
      <c r="E47664" s="1433"/>
      <c r="K47664" s="1433"/>
      <c r="L47664" s="1334"/>
    </row>
    <row r="47665" spans="1:12" ht="24" customHeight="1">
      <c r="A47665" s="1355"/>
      <c r="B47665" s="1355"/>
      <c r="C47665" s="1433"/>
      <c r="E47665" s="1433"/>
      <c r="K47665" s="1433"/>
      <c r="L47665" s="1334"/>
    </row>
    <row r="47666" spans="1:12" ht="24" customHeight="1">
      <c r="A47666" s="1355"/>
      <c r="B47666" s="1355"/>
      <c r="C47666" s="1433"/>
      <c r="E47666" s="1433"/>
      <c r="K47666" s="1433"/>
      <c r="L47666" s="1334"/>
    </row>
    <row r="47667" spans="1:12" ht="24" customHeight="1">
      <c r="A47667" s="1355"/>
      <c r="B47667" s="1355"/>
      <c r="C47667" s="1433"/>
      <c r="E47667" s="1433"/>
      <c r="K47667" s="1433"/>
      <c r="L47667" s="1334"/>
    </row>
    <row r="47668" spans="1:12" ht="24" customHeight="1">
      <c r="A47668" s="1355"/>
      <c r="B47668" s="1355"/>
      <c r="C47668" s="1433"/>
      <c r="E47668" s="1433"/>
      <c r="K47668" s="1433"/>
      <c r="L47668" s="1334"/>
    </row>
    <row r="47669" spans="1:12" ht="24" customHeight="1">
      <c r="A47669" s="1355"/>
      <c r="B47669" s="1355"/>
      <c r="C47669" s="1433"/>
      <c r="E47669" s="1433"/>
      <c r="K47669" s="1433"/>
      <c r="L47669" s="1334"/>
    </row>
    <row r="47670" spans="1:12" ht="24" customHeight="1">
      <c r="A47670" s="1355"/>
      <c r="B47670" s="1355"/>
      <c r="C47670" s="1433"/>
      <c r="E47670" s="1433"/>
      <c r="K47670" s="1433"/>
      <c r="L47670" s="1334"/>
    </row>
    <row r="47671" spans="1:12" ht="24" customHeight="1">
      <c r="A47671" s="1355"/>
      <c r="B47671" s="1355"/>
      <c r="C47671" s="1433"/>
      <c r="E47671" s="1433"/>
      <c r="K47671" s="1433"/>
      <c r="L47671" s="1334"/>
    </row>
    <row r="47672" spans="1:12" ht="24" customHeight="1">
      <c r="A47672" s="1355"/>
      <c r="B47672" s="1355"/>
      <c r="C47672" s="1433"/>
      <c r="E47672" s="1433"/>
      <c r="K47672" s="1433"/>
      <c r="L47672" s="1334"/>
    </row>
    <row r="47673" spans="1:12" ht="24" customHeight="1">
      <c r="A47673" s="1355"/>
      <c r="B47673" s="1355"/>
      <c r="C47673" s="1433"/>
      <c r="E47673" s="1433"/>
      <c r="K47673" s="1433"/>
      <c r="L47673" s="1334"/>
    </row>
    <row r="47674" spans="1:12" ht="24" customHeight="1">
      <c r="A47674" s="1355"/>
      <c r="B47674" s="1355"/>
      <c r="C47674" s="1433"/>
      <c r="E47674" s="1433"/>
      <c r="K47674" s="1433"/>
      <c r="L47674" s="1334"/>
    </row>
    <row r="47675" spans="1:12" ht="24" customHeight="1">
      <c r="A47675" s="1355"/>
      <c r="B47675" s="1355"/>
      <c r="C47675" s="1433"/>
      <c r="E47675" s="1433"/>
      <c r="K47675" s="1433"/>
      <c r="L47675" s="1334"/>
    </row>
    <row r="47676" spans="1:12" ht="24" customHeight="1">
      <c r="A47676" s="1355"/>
      <c r="B47676" s="1355"/>
      <c r="C47676" s="1433"/>
      <c r="E47676" s="1433"/>
      <c r="K47676" s="1433"/>
      <c r="L47676" s="1334"/>
    </row>
    <row r="47677" spans="1:12" ht="24" customHeight="1">
      <c r="A47677" s="1355"/>
      <c r="B47677" s="1355"/>
      <c r="C47677" s="1433"/>
      <c r="E47677" s="1433"/>
      <c r="K47677" s="1433"/>
      <c r="L47677" s="1334"/>
    </row>
    <row r="47678" spans="1:12" ht="24" customHeight="1">
      <c r="A47678" s="1355"/>
      <c r="B47678" s="1355"/>
      <c r="C47678" s="1433"/>
      <c r="E47678" s="1433"/>
      <c r="K47678" s="1433"/>
      <c r="L47678" s="1334"/>
    </row>
    <row r="47679" spans="1:12" ht="24" customHeight="1">
      <c r="A47679" s="1355"/>
      <c r="B47679" s="1355"/>
      <c r="C47679" s="1433"/>
      <c r="E47679" s="1433"/>
      <c r="K47679" s="1433"/>
      <c r="L47679" s="1334"/>
    </row>
    <row r="47680" spans="1:12" ht="24" customHeight="1">
      <c r="A47680" s="1355"/>
      <c r="B47680" s="1355"/>
      <c r="C47680" s="1433"/>
      <c r="E47680" s="1433"/>
      <c r="K47680" s="1433"/>
      <c r="L47680" s="1334"/>
    </row>
    <row r="47681" spans="1:12" ht="24" customHeight="1">
      <c r="A47681" s="1355"/>
      <c r="B47681" s="1355"/>
      <c r="C47681" s="1433"/>
      <c r="E47681" s="1433"/>
      <c r="K47681" s="1433"/>
      <c r="L47681" s="1334"/>
    </row>
    <row r="47682" spans="1:12" ht="24" customHeight="1">
      <c r="A47682" s="1355"/>
      <c r="B47682" s="1355"/>
      <c r="C47682" s="1433"/>
      <c r="E47682" s="1433"/>
      <c r="K47682" s="1433"/>
      <c r="L47682" s="1334"/>
    </row>
    <row r="47683" spans="1:12" ht="24" customHeight="1">
      <c r="A47683" s="1355"/>
      <c r="B47683" s="1355"/>
      <c r="C47683" s="1433"/>
      <c r="E47683" s="1433"/>
      <c r="K47683" s="1433"/>
      <c r="L47683" s="1334"/>
    </row>
    <row r="47684" spans="1:12" ht="24" customHeight="1">
      <c r="A47684" s="1355"/>
      <c r="B47684" s="1355"/>
      <c r="C47684" s="1433"/>
      <c r="E47684" s="1433"/>
      <c r="K47684" s="1433"/>
      <c r="L47684" s="1334"/>
    </row>
    <row r="47685" spans="1:12" ht="24" customHeight="1">
      <c r="A47685" s="1355"/>
      <c r="B47685" s="1355"/>
      <c r="C47685" s="1433"/>
      <c r="E47685" s="1433"/>
      <c r="K47685" s="1433"/>
      <c r="L47685" s="1334"/>
    </row>
    <row r="47686" spans="1:12" ht="24" customHeight="1">
      <c r="A47686" s="1355"/>
      <c r="B47686" s="1355"/>
      <c r="C47686" s="1433"/>
      <c r="E47686" s="1433"/>
      <c r="K47686" s="1433"/>
      <c r="L47686" s="1334"/>
    </row>
    <row r="47687" spans="1:12" ht="24" customHeight="1">
      <c r="A47687" s="1355"/>
      <c r="B47687" s="1355"/>
      <c r="C47687" s="1433"/>
      <c r="E47687" s="1433"/>
      <c r="K47687" s="1433"/>
      <c r="L47687" s="1334"/>
    </row>
    <row r="47688" spans="1:12" ht="24" customHeight="1">
      <c r="A47688" s="1355"/>
      <c r="B47688" s="1355"/>
      <c r="C47688" s="1433"/>
      <c r="E47688" s="1433"/>
      <c r="K47688" s="1433"/>
      <c r="L47688" s="1334"/>
    </row>
    <row r="47689" spans="1:12" ht="24" customHeight="1">
      <c r="A47689" s="1355"/>
      <c r="B47689" s="1355"/>
      <c r="C47689" s="1433"/>
      <c r="E47689" s="1433"/>
      <c r="K47689" s="1433"/>
      <c r="L47689" s="1334"/>
    </row>
    <row r="47690" spans="1:12" ht="24" customHeight="1">
      <c r="A47690" s="1355"/>
      <c r="B47690" s="1355"/>
      <c r="C47690" s="1433"/>
      <c r="E47690" s="1433"/>
      <c r="K47690" s="1433"/>
      <c r="L47690" s="1334"/>
    </row>
    <row r="47691" spans="1:12" ht="24" customHeight="1">
      <c r="A47691" s="1355"/>
      <c r="B47691" s="1355"/>
      <c r="C47691" s="1433"/>
      <c r="E47691" s="1433"/>
      <c r="K47691" s="1433"/>
      <c r="L47691" s="1334"/>
    </row>
    <row r="47692" spans="1:12" ht="24" customHeight="1">
      <c r="A47692" s="1355"/>
      <c r="B47692" s="1355"/>
      <c r="C47692" s="1433"/>
      <c r="E47692" s="1433"/>
      <c r="K47692" s="1433"/>
      <c r="L47692" s="1334"/>
    </row>
    <row r="47693" spans="1:12" ht="24" customHeight="1">
      <c r="A47693" s="1355"/>
      <c r="B47693" s="1355"/>
      <c r="C47693" s="1433"/>
      <c r="E47693" s="1433"/>
      <c r="K47693" s="1433"/>
      <c r="L47693" s="1334"/>
    </row>
    <row r="47694" spans="1:12" ht="24" customHeight="1">
      <c r="A47694" s="1355"/>
      <c r="B47694" s="1355"/>
      <c r="C47694" s="1433"/>
      <c r="E47694" s="1433"/>
      <c r="K47694" s="1433"/>
      <c r="L47694" s="1334"/>
    </row>
    <row r="47695" spans="1:12" ht="24" customHeight="1">
      <c r="A47695" s="1355"/>
      <c r="B47695" s="1355"/>
      <c r="C47695" s="1433"/>
      <c r="E47695" s="1433"/>
      <c r="K47695" s="1433"/>
      <c r="L47695" s="1334"/>
    </row>
    <row r="47696" spans="1:12" ht="24" customHeight="1">
      <c r="A47696" s="1355"/>
      <c r="B47696" s="1355"/>
      <c r="C47696" s="1433"/>
      <c r="E47696" s="1433"/>
      <c r="K47696" s="1433"/>
      <c r="L47696" s="1334"/>
    </row>
    <row r="47697" spans="1:12" ht="24" customHeight="1">
      <c r="A47697" s="1355"/>
      <c r="B47697" s="1355"/>
      <c r="C47697" s="1433"/>
      <c r="E47697" s="1433"/>
      <c r="K47697" s="1433"/>
      <c r="L47697" s="1334"/>
    </row>
    <row r="47698" spans="1:12" ht="24" customHeight="1">
      <c r="A47698" s="1355"/>
      <c r="B47698" s="1355"/>
      <c r="C47698" s="1433"/>
      <c r="E47698" s="1433"/>
      <c r="K47698" s="1433"/>
      <c r="L47698" s="1334"/>
    </row>
    <row r="47699" spans="1:12" ht="24" customHeight="1">
      <c r="A47699" s="1355"/>
      <c r="B47699" s="1355"/>
      <c r="C47699" s="1433"/>
      <c r="E47699" s="1433"/>
      <c r="K47699" s="1433"/>
      <c r="L47699" s="1334"/>
    </row>
    <row r="47700" spans="1:12" ht="24" customHeight="1">
      <c r="A47700" s="1355"/>
      <c r="B47700" s="1355"/>
      <c r="C47700" s="1433"/>
      <c r="E47700" s="1433"/>
      <c r="K47700" s="1433"/>
      <c r="L47700" s="1334"/>
    </row>
    <row r="47701" spans="1:12" ht="24" customHeight="1">
      <c r="A47701" s="1355"/>
      <c r="B47701" s="1355"/>
      <c r="C47701" s="1433"/>
      <c r="E47701" s="1433"/>
      <c r="K47701" s="1433"/>
      <c r="L47701" s="1334"/>
    </row>
    <row r="47702" spans="1:12" ht="24" customHeight="1">
      <c r="A47702" s="1355"/>
      <c r="B47702" s="1355"/>
      <c r="C47702" s="1433"/>
      <c r="E47702" s="1433"/>
      <c r="K47702" s="1433"/>
      <c r="L47702" s="1334"/>
    </row>
    <row r="47703" spans="1:12" ht="24" customHeight="1">
      <c r="A47703" s="1355"/>
      <c r="B47703" s="1355"/>
      <c r="C47703" s="1433"/>
      <c r="E47703" s="1433"/>
      <c r="K47703" s="1433"/>
      <c r="L47703" s="1334"/>
    </row>
    <row r="47704" spans="1:12" ht="24" customHeight="1">
      <c r="A47704" s="1355"/>
      <c r="B47704" s="1355"/>
      <c r="C47704" s="1433"/>
      <c r="E47704" s="1433"/>
      <c r="K47704" s="1433"/>
      <c r="L47704" s="1334"/>
    </row>
    <row r="47705" spans="1:12" ht="24" customHeight="1">
      <c r="A47705" s="1355"/>
      <c r="B47705" s="1355"/>
      <c r="C47705" s="1433"/>
      <c r="E47705" s="1433"/>
      <c r="K47705" s="1433"/>
      <c r="L47705" s="1334"/>
    </row>
    <row r="47706" spans="1:12" ht="24" customHeight="1">
      <c r="A47706" s="1355"/>
      <c r="B47706" s="1355"/>
      <c r="C47706" s="1433"/>
      <c r="E47706" s="1433"/>
      <c r="K47706" s="1433"/>
      <c r="L47706" s="1334"/>
    </row>
    <row r="47707" spans="1:12" ht="24" customHeight="1">
      <c r="A47707" s="1355"/>
      <c r="B47707" s="1355"/>
      <c r="C47707" s="1433"/>
      <c r="E47707" s="1433"/>
      <c r="K47707" s="1433"/>
      <c r="L47707" s="1334"/>
    </row>
    <row r="47708" spans="1:12" ht="24" customHeight="1">
      <c r="A47708" s="1355"/>
      <c r="B47708" s="1355"/>
      <c r="C47708" s="1433"/>
      <c r="E47708" s="1433"/>
      <c r="K47708" s="1433"/>
      <c r="L47708" s="1334"/>
    </row>
    <row r="47709" spans="1:12" ht="24" customHeight="1">
      <c r="A47709" s="1355"/>
      <c r="B47709" s="1355"/>
      <c r="C47709" s="1433"/>
      <c r="E47709" s="1433"/>
      <c r="K47709" s="1433"/>
      <c r="L47709" s="1334"/>
    </row>
    <row r="47710" spans="1:12" ht="24" customHeight="1">
      <c r="A47710" s="1355"/>
      <c r="B47710" s="1355"/>
      <c r="C47710" s="1433"/>
      <c r="E47710" s="1433"/>
      <c r="K47710" s="1433"/>
      <c r="L47710" s="1334"/>
    </row>
    <row r="47711" spans="1:12" ht="24" customHeight="1">
      <c r="A47711" s="1355"/>
      <c r="B47711" s="1355"/>
      <c r="C47711" s="1433"/>
      <c r="E47711" s="1433"/>
      <c r="K47711" s="1433"/>
      <c r="L47711" s="1334"/>
    </row>
    <row r="47712" spans="1:12" ht="24" customHeight="1">
      <c r="A47712" s="1355"/>
      <c r="B47712" s="1355"/>
      <c r="C47712" s="1433"/>
      <c r="E47712" s="1433"/>
      <c r="K47712" s="1433"/>
      <c r="L47712" s="1334"/>
    </row>
    <row r="47713" spans="1:12" ht="24" customHeight="1">
      <c r="A47713" s="1355"/>
      <c r="B47713" s="1355"/>
      <c r="C47713" s="1433"/>
      <c r="E47713" s="1433"/>
      <c r="K47713" s="1433"/>
      <c r="L47713" s="1334"/>
    </row>
    <row r="47714" spans="1:12" ht="24" customHeight="1">
      <c r="A47714" s="1355"/>
      <c r="B47714" s="1355"/>
      <c r="C47714" s="1433"/>
      <c r="E47714" s="1433"/>
      <c r="K47714" s="1433"/>
      <c r="L47714" s="1334"/>
    </row>
    <row r="47715" spans="1:12" ht="24" customHeight="1">
      <c r="A47715" s="1355"/>
      <c r="B47715" s="1355"/>
      <c r="C47715" s="1433"/>
      <c r="E47715" s="1433"/>
      <c r="K47715" s="1433"/>
      <c r="L47715" s="1334"/>
    </row>
    <row r="47716" spans="1:12" ht="24" customHeight="1">
      <c r="A47716" s="1355"/>
      <c r="B47716" s="1355"/>
      <c r="C47716" s="1433"/>
      <c r="E47716" s="1433"/>
      <c r="K47716" s="1433"/>
      <c r="L47716" s="1334"/>
    </row>
    <row r="47717" spans="1:12" ht="24" customHeight="1">
      <c r="A47717" s="1355"/>
      <c r="B47717" s="1355"/>
      <c r="C47717" s="1433"/>
      <c r="E47717" s="1433"/>
      <c r="K47717" s="1433"/>
      <c r="L47717" s="1334"/>
    </row>
    <row r="47718" spans="1:12" ht="24" customHeight="1">
      <c r="A47718" s="1355"/>
      <c r="B47718" s="1355"/>
      <c r="C47718" s="1433"/>
      <c r="E47718" s="1433"/>
      <c r="K47718" s="1433"/>
      <c r="L47718" s="1334"/>
    </row>
    <row r="47719" spans="1:12" ht="24" customHeight="1">
      <c r="A47719" s="1355"/>
      <c r="B47719" s="1355"/>
      <c r="C47719" s="1433"/>
      <c r="E47719" s="1433"/>
      <c r="K47719" s="1433"/>
      <c r="L47719" s="1334"/>
    </row>
    <row r="47720" spans="1:12" ht="24" customHeight="1">
      <c r="A47720" s="1355"/>
      <c r="B47720" s="1355"/>
      <c r="C47720" s="1433"/>
      <c r="E47720" s="1433"/>
      <c r="K47720" s="1433"/>
      <c r="L47720" s="1334"/>
    </row>
    <row r="47721" spans="1:12" ht="24" customHeight="1">
      <c r="A47721" s="1355"/>
      <c r="B47721" s="1355"/>
      <c r="C47721" s="1433"/>
      <c r="E47721" s="1433"/>
      <c r="K47721" s="1433"/>
      <c r="L47721" s="1334"/>
    </row>
    <row r="47722" spans="1:12" ht="24" customHeight="1">
      <c r="A47722" s="1355"/>
      <c r="B47722" s="1355"/>
      <c r="C47722" s="1433"/>
      <c r="E47722" s="1433"/>
      <c r="K47722" s="1433"/>
      <c r="L47722" s="1334"/>
    </row>
    <row r="47723" spans="1:12" ht="24" customHeight="1">
      <c r="A47723" s="1355"/>
      <c r="B47723" s="1355"/>
      <c r="C47723" s="1433"/>
      <c r="E47723" s="1433"/>
      <c r="K47723" s="1433"/>
      <c r="L47723" s="1334"/>
    </row>
    <row r="47724" spans="1:12" ht="24" customHeight="1">
      <c r="A47724" s="1355"/>
      <c r="B47724" s="1355"/>
      <c r="C47724" s="1433"/>
      <c r="E47724" s="1433"/>
      <c r="K47724" s="1433"/>
      <c r="L47724" s="1334"/>
    </row>
    <row r="47725" spans="1:12" ht="24" customHeight="1">
      <c r="A47725" s="1355"/>
      <c r="B47725" s="1355"/>
      <c r="C47725" s="1433"/>
      <c r="E47725" s="1433"/>
      <c r="K47725" s="1433"/>
      <c r="L47725" s="1334"/>
    </row>
    <row r="47726" spans="1:12" ht="24" customHeight="1">
      <c r="A47726" s="1355"/>
      <c r="B47726" s="1355"/>
      <c r="C47726" s="1433"/>
      <c r="E47726" s="1433"/>
      <c r="K47726" s="1433"/>
      <c r="L47726" s="1334"/>
    </row>
    <row r="47727" spans="1:12" ht="24" customHeight="1">
      <c r="A47727" s="1355"/>
      <c r="B47727" s="1355"/>
      <c r="C47727" s="1433"/>
      <c r="E47727" s="1433"/>
      <c r="K47727" s="1433"/>
      <c r="L47727" s="1334"/>
    </row>
    <row r="47728" spans="1:12" ht="24" customHeight="1">
      <c r="A47728" s="1355"/>
      <c r="B47728" s="1355"/>
      <c r="C47728" s="1433"/>
      <c r="E47728" s="1433"/>
      <c r="K47728" s="1433"/>
      <c r="L47728" s="1334"/>
    </row>
    <row r="47729" spans="1:12" ht="24" customHeight="1">
      <c r="A47729" s="1355"/>
      <c r="B47729" s="1355"/>
      <c r="C47729" s="1433"/>
      <c r="E47729" s="1433"/>
      <c r="K47729" s="1433"/>
      <c r="L47729" s="1334"/>
    </row>
    <row r="47730" spans="1:12" ht="24" customHeight="1">
      <c r="A47730" s="1355"/>
      <c r="B47730" s="1355"/>
      <c r="C47730" s="1433"/>
      <c r="E47730" s="1433"/>
      <c r="K47730" s="1433"/>
      <c r="L47730" s="1334"/>
    </row>
    <row r="47731" spans="1:12" ht="24" customHeight="1">
      <c r="A47731" s="1355"/>
      <c r="B47731" s="1355"/>
      <c r="C47731" s="1433"/>
      <c r="E47731" s="1433"/>
      <c r="K47731" s="1433"/>
      <c r="L47731" s="1334"/>
    </row>
    <row r="47732" spans="1:12" ht="24" customHeight="1">
      <c r="A47732" s="1355"/>
      <c r="B47732" s="1355"/>
      <c r="C47732" s="1433"/>
      <c r="E47732" s="1433"/>
      <c r="K47732" s="1433"/>
      <c r="L47732" s="1334"/>
    </row>
    <row r="47733" spans="1:12" ht="24" customHeight="1">
      <c r="A47733" s="1355"/>
      <c r="B47733" s="1355"/>
      <c r="C47733" s="1433"/>
      <c r="E47733" s="1433"/>
      <c r="K47733" s="1433"/>
      <c r="L47733" s="1334"/>
    </row>
    <row r="47734" spans="1:12" ht="24" customHeight="1">
      <c r="A47734" s="1355"/>
      <c r="B47734" s="1355"/>
      <c r="C47734" s="1433"/>
      <c r="E47734" s="1433"/>
      <c r="K47734" s="1433"/>
      <c r="L47734" s="1334"/>
    </row>
    <row r="47735" spans="1:12" ht="24" customHeight="1">
      <c r="A47735" s="1355"/>
      <c r="B47735" s="1355"/>
      <c r="C47735" s="1433"/>
      <c r="E47735" s="1433"/>
      <c r="K47735" s="1433"/>
      <c r="L47735" s="1334"/>
    </row>
    <row r="47736" spans="1:12" ht="24" customHeight="1">
      <c r="A47736" s="1355"/>
      <c r="B47736" s="1355"/>
      <c r="C47736" s="1433"/>
      <c r="E47736" s="1433"/>
      <c r="K47736" s="1433"/>
      <c r="L47736" s="1334"/>
    </row>
    <row r="47737" spans="1:12" ht="24" customHeight="1">
      <c r="A47737" s="1355"/>
      <c r="B47737" s="1355"/>
      <c r="C47737" s="1433"/>
      <c r="E47737" s="1433"/>
      <c r="K47737" s="1433"/>
      <c r="L47737" s="1334"/>
    </row>
    <row r="47738" spans="1:12" ht="24" customHeight="1">
      <c r="A47738" s="1355"/>
      <c r="B47738" s="1355"/>
      <c r="C47738" s="1433"/>
      <c r="E47738" s="1433"/>
      <c r="K47738" s="1433"/>
      <c r="L47738" s="1334"/>
    </row>
    <row r="47739" spans="1:12" ht="24" customHeight="1">
      <c r="A47739" s="1355"/>
      <c r="B47739" s="1355"/>
      <c r="C47739" s="1433"/>
      <c r="E47739" s="1433"/>
      <c r="K47739" s="1433"/>
      <c r="L47739" s="1334"/>
    </row>
    <row r="47740" spans="1:12" ht="24" customHeight="1">
      <c r="A47740" s="1355"/>
      <c r="B47740" s="1355"/>
      <c r="C47740" s="1433"/>
      <c r="E47740" s="1433"/>
      <c r="K47740" s="1433"/>
      <c r="L47740" s="1334"/>
    </row>
    <row r="47741" spans="1:12" ht="24" customHeight="1">
      <c r="A47741" s="1355"/>
      <c r="B47741" s="1355"/>
      <c r="C47741" s="1433"/>
      <c r="E47741" s="1433"/>
      <c r="K47741" s="1433"/>
      <c r="L47741" s="1334"/>
    </row>
    <row r="47742" spans="1:12" ht="24" customHeight="1">
      <c r="A47742" s="1355"/>
      <c r="B47742" s="1355"/>
      <c r="C47742" s="1433"/>
      <c r="E47742" s="1433"/>
      <c r="K47742" s="1433"/>
      <c r="L47742" s="1334"/>
    </row>
    <row r="47743" spans="1:12" ht="24" customHeight="1">
      <c r="A47743" s="1355"/>
      <c r="B47743" s="1355"/>
      <c r="C47743" s="1433"/>
      <c r="E47743" s="1433"/>
      <c r="K47743" s="1433"/>
      <c r="L47743" s="1334"/>
    </row>
    <row r="47744" spans="1:12" ht="24" customHeight="1">
      <c r="A47744" s="1355"/>
      <c r="B47744" s="1355"/>
      <c r="C47744" s="1433"/>
      <c r="E47744" s="1433"/>
      <c r="K47744" s="1433"/>
      <c r="L47744" s="1334"/>
    </row>
    <row r="47745" spans="1:12" ht="24" customHeight="1">
      <c r="A47745" s="1355"/>
      <c r="B47745" s="1355"/>
      <c r="C47745" s="1433"/>
      <c r="E47745" s="1433"/>
      <c r="K47745" s="1433"/>
      <c r="L47745" s="1334"/>
    </row>
    <row r="47746" spans="1:12" ht="24" customHeight="1">
      <c r="A47746" s="1355"/>
      <c r="B47746" s="1355"/>
      <c r="C47746" s="1433"/>
      <c r="E47746" s="1433"/>
      <c r="K47746" s="1433"/>
      <c r="L47746" s="1334"/>
    </row>
    <row r="47747" spans="1:12" ht="24" customHeight="1">
      <c r="A47747" s="1355"/>
      <c r="B47747" s="1355"/>
      <c r="C47747" s="1433"/>
      <c r="E47747" s="1433"/>
      <c r="K47747" s="1433"/>
      <c r="L47747" s="1334"/>
    </row>
    <row r="47748" spans="1:12" ht="24" customHeight="1">
      <c r="A47748" s="1355"/>
      <c r="B47748" s="1355"/>
      <c r="C47748" s="1433"/>
      <c r="E47748" s="1433"/>
      <c r="K47748" s="1433"/>
      <c r="L47748" s="1334"/>
    </row>
    <row r="47749" spans="1:12" ht="24" customHeight="1">
      <c r="A47749" s="1355"/>
      <c r="B47749" s="1355"/>
      <c r="C47749" s="1433"/>
      <c r="E47749" s="1433"/>
      <c r="K47749" s="1433"/>
      <c r="L47749" s="1334"/>
    </row>
    <row r="47750" spans="1:12" ht="24" customHeight="1">
      <c r="A47750" s="1355"/>
      <c r="B47750" s="1355"/>
      <c r="C47750" s="1433"/>
      <c r="E47750" s="1433"/>
      <c r="K47750" s="1433"/>
      <c r="L47750" s="1334"/>
    </row>
    <row r="47751" spans="1:12" ht="24" customHeight="1">
      <c r="A47751" s="1355"/>
      <c r="B47751" s="1355"/>
      <c r="C47751" s="1433"/>
      <c r="E47751" s="1433"/>
      <c r="K47751" s="1433"/>
      <c r="L47751" s="1334"/>
    </row>
    <row r="47752" spans="1:12" ht="24" customHeight="1">
      <c r="A47752" s="1355"/>
      <c r="B47752" s="1355"/>
      <c r="C47752" s="1433"/>
      <c r="E47752" s="1433"/>
      <c r="K47752" s="1433"/>
      <c r="L47752" s="1334"/>
    </row>
    <row r="47753" spans="1:12" ht="24" customHeight="1">
      <c r="A47753" s="1355"/>
      <c r="B47753" s="1355"/>
      <c r="C47753" s="1433"/>
      <c r="E47753" s="1433"/>
      <c r="K47753" s="1433"/>
      <c r="L47753" s="1334"/>
    </row>
    <row r="47754" spans="1:12" ht="24" customHeight="1">
      <c r="A47754" s="1355"/>
      <c r="B47754" s="1355"/>
      <c r="C47754" s="1433"/>
      <c r="E47754" s="1433"/>
      <c r="K47754" s="1433"/>
      <c r="L47754" s="1334"/>
    </row>
    <row r="47755" spans="1:12" ht="24" customHeight="1">
      <c r="A47755" s="1355"/>
      <c r="B47755" s="1355"/>
      <c r="C47755" s="1433"/>
      <c r="E47755" s="1433"/>
      <c r="K47755" s="1433"/>
      <c r="L47755" s="1334"/>
    </row>
    <row r="47756" spans="1:12" ht="24" customHeight="1">
      <c r="A47756" s="1355"/>
      <c r="B47756" s="1355"/>
      <c r="C47756" s="1433"/>
      <c r="E47756" s="1433"/>
      <c r="K47756" s="1433"/>
      <c r="L47756" s="1334"/>
    </row>
    <row r="47757" spans="1:12" ht="24" customHeight="1">
      <c r="A47757" s="1355"/>
      <c r="B47757" s="1355"/>
      <c r="C47757" s="1433"/>
      <c r="E47757" s="1433"/>
      <c r="K47757" s="1433"/>
      <c r="L47757" s="1334"/>
    </row>
    <row r="47758" spans="1:12" ht="24" customHeight="1">
      <c r="A47758" s="1355"/>
      <c r="B47758" s="1355"/>
      <c r="C47758" s="1433"/>
      <c r="E47758" s="1433"/>
      <c r="K47758" s="1433"/>
      <c r="L47758" s="1334"/>
    </row>
    <row r="47759" spans="1:12" ht="24" customHeight="1">
      <c r="A47759" s="1355"/>
      <c r="B47759" s="1355"/>
      <c r="C47759" s="1433"/>
      <c r="E47759" s="1433"/>
      <c r="K47759" s="1433"/>
      <c r="L47759" s="1334"/>
    </row>
    <row r="47760" spans="1:12" ht="24" customHeight="1">
      <c r="A47760" s="1355"/>
      <c r="B47760" s="1355"/>
      <c r="C47760" s="1433"/>
      <c r="E47760" s="1433"/>
      <c r="K47760" s="1433"/>
      <c r="L47760" s="1334"/>
    </row>
    <row r="47761" spans="1:12" ht="24" customHeight="1">
      <c r="A47761" s="1355"/>
      <c r="B47761" s="1355"/>
      <c r="C47761" s="1433"/>
      <c r="E47761" s="1433"/>
      <c r="K47761" s="1433"/>
      <c r="L47761" s="1334"/>
    </row>
    <row r="47762" spans="1:12" ht="24" customHeight="1">
      <c r="A47762" s="1355"/>
      <c r="B47762" s="1355"/>
      <c r="C47762" s="1433"/>
      <c r="E47762" s="1433"/>
      <c r="K47762" s="1433"/>
      <c r="L47762" s="1334"/>
    </row>
    <row r="47763" spans="1:12" ht="24" customHeight="1">
      <c r="A47763" s="1355"/>
      <c r="B47763" s="1355"/>
      <c r="C47763" s="1433"/>
      <c r="E47763" s="1433"/>
      <c r="K47763" s="1433"/>
      <c r="L47763" s="1334"/>
    </row>
    <row r="47764" spans="1:12" ht="24" customHeight="1">
      <c r="A47764" s="1355"/>
      <c r="B47764" s="1355"/>
      <c r="C47764" s="1433"/>
      <c r="E47764" s="1433"/>
      <c r="K47764" s="1433"/>
      <c r="L47764" s="1334"/>
    </row>
    <row r="47765" spans="1:12" ht="24" customHeight="1">
      <c r="A47765" s="1355"/>
      <c r="B47765" s="1355"/>
      <c r="C47765" s="1433"/>
      <c r="E47765" s="1433"/>
      <c r="K47765" s="1433"/>
      <c r="L47765" s="1334"/>
    </row>
    <row r="47766" spans="1:12" ht="24" customHeight="1">
      <c r="A47766" s="1355"/>
      <c r="B47766" s="1355"/>
      <c r="C47766" s="1433"/>
      <c r="E47766" s="1433"/>
      <c r="K47766" s="1433"/>
      <c r="L47766" s="1334"/>
    </row>
    <row r="47767" spans="1:12" ht="24" customHeight="1">
      <c r="A47767" s="1355"/>
      <c r="B47767" s="1355"/>
      <c r="C47767" s="1433"/>
      <c r="E47767" s="1433"/>
      <c r="K47767" s="1433"/>
      <c r="L47767" s="1334"/>
    </row>
    <row r="47768" spans="1:12" ht="24" customHeight="1">
      <c r="A47768" s="1355"/>
      <c r="B47768" s="1355"/>
      <c r="C47768" s="1433"/>
      <c r="E47768" s="1433"/>
      <c r="K47768" s="1433"/>
      <c r="L47768" s="1334"/>
    </row>
    <row r="47769" spans="1:12" ht="24" customHeight="1">
      <c r="A47769" s="1355"/>
      <c r="B47769" s="1355"/>
      <c r="C47769" s="1433"/>
      <c r="E47769" s="1433"/>
      <c r="K47769" s="1433"/>
      <c r="L47769" s="1334"/>
    </row>
    <row r="47770" spans="1:12" ht="24" customHeight="1">
      <c r="A47770" s="1355"/>
      <c r="B47770" s="1355"/>
      <c r="C47770" s="1433"/>
      <c r="E47770" s="1433"/>
      <c r="K47770" s="1433"/>
      <c r="L47770" s="1334"/>
    </row>
    <row r="47771" spans="1:12" ht="24" customHeight="1">
      <c r="A47771" s="1355"/>
      <c r="B47771" s="1355"/>
      <c r="C47771" s="1433"/>
      <c r="E47771" s="1433"/>
      <c r="K47771" s="1433"/>
      <c r="L47771" s="1334"/>
    </row>
    <row r="47772" spans="1:12" ht="24" customHeight="1">
      <c r="A47772" s="1355"/>
      <c r="B47772" s="1355"/>
      <c r="C47772" s="1433"/>
      <c r="E47772" s="1433"/>
      <c r="K47772" s="1433"/>
      <c r="L47772" s="1334"/>
    </row>
    <row r="47773" spans="1:12" ht="24" customHeight="1">
      <c r="A47773" s="1355"/>
      <c r="B47773" s="1355"/>
      <c r="C47773" s="1433"/>
      <c r="E47773" s="1433"/>
      <c r="K47773" s="1433"/>
      <c r="L47773" s="1334"/>
    </row>
    <row r="47774" spans="1:12" ht="24" customHeight="1">
      <c r="A47774" s="1355"/>
      <c r="B47774" s="1355"/>
      <c r="C47774" s="1433"/>
      <c r="E47774" s="1433"/>
      <c r="K47774" s="1433"/>
      <c r="L47774" s="1334"/>
    </row>
    <row r="47775" spans="1:12" ht="24" customHeight="1">
      <c r="A47775" s="1355"/>
      <c r="B47775" s="1355"/>
      <c r="C47775" s="1433"/>
      <c r="E47775" s="1433"/>
      <c r="K47775" s="1433"/>
      <c r="L47775" s="1334"/>
    </row>
    <row r="47776" spans="1:12" ht="24" customHeight="1">
      <c r="A47776" s="1355"/>
      <c r="B47776" s="1355"/>
      <c r="C47776" s="1433"/>
      <c r="E47776" s="1433"/>
      <c r="K47776" s="1433"/>
      <c r="L47776" s="1334"/>
    </row>
    <row r="47777" spans="1:12" ht="24" customHeight="1">
      <c r="A47777" s="1355"/>
      <c r="B47777" s="1355"/>
      <c r="C47777" s="1433"/>
      <c r="E47777" s="1433"/>
      <c r="K47777" s="1433"/>
      <c r="L47777" s="1334"/>
    </row>
    <row r="47778" spans="1:12" ht="24" customHeight="1">
      <c r="A47778" s="1355"/>
      <c r="B47778" s="1355"/>
      <c r="C47778" s="1433"/>
      <c r="E47778" s="1433"/>
      <c r="K47778" s="1433"/>
      <c r="L47778" s="1334"/>
    </row>
    <row r="47779" spans="1:12" ht="24" customHeight="1">
      <c r="A47779" s="1355"/>
      <c r="B47779" s="1355"/>
      <c r="C47779" s="1433"/>
      <c r="E47779" s="1433"/>
      <c r="K47779" s="1433"/>
      <c r="L47779" s="1334"/>
    </row>
    <row r="47780" spans="1:12" ht="24" customHeight="1">
      <c r="A47780" s="1355"/>
      <c r="B47780" s="1355"/>
      <c r="C47780" s="1433"/>
      <c r="E47780" s="1433"/>
      <c r="K47780" s="1433"/>
      <c r="L47780" s="1334"/>
    </row>
    <row r="47781" spans="1:12" ht="24" customHeight="1">
      <c r="A47781" s="1355"/>
      <c r="B47781" s="1355"/>
      <c r="C47781" s="1433"/>
      <c r="E47781" s="1433"/>
      <c r="K47781" s="1433"/>
      <c r="L47781" s="1334"/>
    </row>
    <row r="47782" spans="1:12" ht="24" customHeight="1">
      <c r="A47782" s="1355"/>
      <c r="B47782" s="1355"/>
      <c r="C47782" s="1433"/>
      <c r="E47782" s="1433"/>
      <c r="K47782" s="1433"/>
      <c r="L47782" s="1334"/>
    </row>
    <row r="47783" spans="1:12" ht="24" customHeight="1">
      <c r="A47783" s="1355"/>
      <c r="B47783" s="1355"/>
      <c r="C47783" s="1433"/>
      <c r="E47783" s="1433"/>
      <c r="K47783" s="1433"/>
      <c r="L47783" s="1334"/>
    </row>
    <row r="47784" spans="1:12" ht="24" customHeight="1">
      <c r="A47784" s="1355"/>
      <c r="B47784" s="1355"/>
      <c r="C47784" s="1433"/>
      <c r="E47784" s="1433"/>
      <c r="K47784" s="1433"/>
      <c r="L47784" s="1334"/>
    </row>
    <row r="47785" spans="1:12" ht="24" customHeight="1">
      <c r="A47785" s="1355"/>
      <c r="B47785" s="1355"/>
      <c r="C47785" s="1433"/>
      <c r="E47785" s="1433"/>
      <c r="K47785" s="1433"/>
      <c r="L47785" s="1334"/>
    </row>
    <row r="47786" spans="1:12" ht="24" customHeight="1">
      <c r="A47786" s="1355"/>
      <c r="B47786" s="1355"/>
      <c r="C47786" s="1433"/>
      <c r="E47786" s="1433"/>
      <c r="K47786" s="1433"/>
      <c r="L47786" s="1334"/>
    </row>
    <row r="47787" spans="1:12" ht="24" customHeight="1">
      <c r="A47787" s="1355"/>
      <c r="B47787" s="1355"/>
      <c r="C47787" s="1433"/>
      <c r="E47787" s="1433"/>
      <c r="K47787" s="1433"/>
      <c r="L47787" s="1334"/>
    </row>
    <row r="47788" spans="1:12" ht="24" customHeight="1">
      <c r="A47788" s="1355"/>
      <c r="B47788" s="1355"/>
      <c r="C47788" s="1433"/>
      <c r="E47788" s="1433"/>
      <c r="K47788" s="1433"/>
      <c r="L47788" s="1334"/>
    </row>
    <row r="47789" spans="1:12" ht="24" customHeight="1">
      <c r="A47789" s="1355"/>
      <c r="B47789" s="1355"/>
      <c r="C47789" s="1433"/>
      <c r="E47789" s="1433"/>
      <c r="K47789" s="1433"/>
      <c r="L47789" s="1334"/>
    </row>
    <row r="47790" spans="1:12" ht="24" customHeight="1">
      <c r="A47790" s="1355"/>
      <c r="B47790" s="1355"/>
      <c r="C47790" s="1433"/>
      <c r="E47790" s="1433"/>
      <c r="K47790" s="1433"/>
      <c r="L47790" s="1334"/>
    </row>
    <row r="47791" spans="1:12" ht="24" customHeight="1">
      <c r="A47791" s="1355"/>
      <c r="B47791" s="1355"/>
      <c r="C47791" s="1433"/>
      <c r="E47791" s="1433"/>
      <c r="K47791" s="1433"/>
      <c r="L47791" s="1334"/>
    </row>
    <row r="47792" spans="1:12" ht="24" customHeight="1">
      <c r="A47792" s="1355"/>
      <c r="B47792" s="1355"/>
      <c r="C47792" s="1433"/>
      <c r="E47792" s="1433"/>
      <c r="K47792" s="1433"/>
      <c r="L47792" s="1334"/>
    </row>
    <row r="47793" spans="1:12" ht="24" customHeight="1">
      <c r="A47793" s="1355"/>
      <c r="B47793" s="1355"/>
      <c r="C47793" s="1433"/>
      <c r="E47793" s="1433"/>
      <c r="K47793" s="1433"/>
      <c r="L47793" s="1334"/>
    </row>
    <row r="47794" spans="1:12" ht="24" customHeight="1">
      <c r="A47794" s="1355"/>
      <c r="B47794" s="1355"/>
      <c r="C47794" s="1433"/>
      <c r="E47794" s="1433"/>
      <c r="K47794" s="1433"/>
      <c r="L47794" s="1334"/>
    </row>
    <row r="47795" spans="1:12" ht="24" customHeight="1">
      <c r="A47795" s="1355"/>
      <c r="B47795" s="1355"/>
      <c r="C47795" s="1433"/>
      <c r="E47795" s="1433"/>
      <c r="K47795" s="1433"/>
      <c r="L47795" s="1334"/>
    </row>
    <row r="47796" spans="1:12" ht="24" customHeight="1">
      <c r="A47796" s="1355"/>
      <c r="B47796" s="1355"/>
      <c r="C47796" s="1433"/>
      <c r="E47796" s="1433"/>
      <c r="K47796" s="1433"/>
      <c r="L47796" s="1334"/>
    </row>
    <row r="47797" spans="1:12" ht="24" customHeight="1">
      <c r="A47797" s="1355"/>
      <c r="B47797" s="1355"/>
      <c r="C47797" s="1433"/>
      <c r="E47797" s="1433"/>
      <c r="K47797" s="1433"/>
      <c r="L47797" s="1334"/>
    </row>
    <row r="47798" spans="1:12" ht="24" customHeight="1">
      <c r="A47798" s="1355"/>
      <c r="B47798" s="1355"/>
      <c r="C47798" s="1433"/>
      <c r="E47798" s="1433"/>
      <c r="K47798" s="1433"/>
      <c r="L47798" s="1334"/>
    </row>
    <row r="47799" spans="1:12" ht="24" customHeight="1">
      <c r="A47799" s="1355"/>
      <c r="B47799" s="1355"/>
      <c r="C47799" s="1433"/>
      <c r="E47799" s="1433"/>
      <c r="K47799" s="1433"/>
      <c r="L47799" s="1334"/>
    </row>
    <row r="47800" spans="1:12" ht="24" customHeight="1">
      <c r="A47800" s="1355"/>
      <c r="B47800" s="1355"/>
      <c r="C47800" s="1433"/>
      <c r="E47800" s="1433"/>
      <c r="K47800" s="1433"/>
      <c r="L47800" s="1334"/>
    </row>
    <row r="47801" spans="1:12" ht="24" customHeight="1">
      <c r="A47801" s="1355"/>
      <c r="B47801" s="1355"/>
      <c r="C47801" s="1433"/>
      <c r="E47801" s="1433"/>
      <c r="K47801" s="1433"/>
      <c r="L47801" s="1334"/>
    </row>
    <row r="47802" spans="1:12" ht="24" customHeight="1">
      <c r="A47802" s="1355"/>
      <c r="B47802" s="1355"/>
      <c r="C47802" s="1433"/>
      <c r="E47802" s="1433"/>
      <c r="K47802" s="1433"/>
      <c r="L47802" s="1334"/>
    </row>
    <row r="47803" spans="1:12" ht="24" customHeight="1">
      <c r="A47803" s="1355"/>
      <c r="B47803" s="1355"/>
      <c r="C47803" s="1433"/>
      <c r="E47803" s="1433"/>
      <c r="K47803" s="1433"/>
      <c r="L47803" s="1334"/>
    </row>
    <row r="47804" spans="1:12" ht="24" customHeight="1">
      <c r="A47804" s="1355"/>
      <c r="B47804" s="1355"/>
      <c r="C47804" s="1433"/>
      <c r="E47804" s="1433"/>
      <c r="K47804" s="1433"/>
      <c r="L47804" s="1334"/>
    </row>
    <row r="47805" spans="1:12" ht="24" customHeight="1">
      <c r="A47805" s="1355"/>
      <c r="B47805" s="1355"/>
      <c r="C47805" s="1433"/>
      <c r="E47805" s="1433"/>
      <c r="K47805" s="1433"/>
      <c r="L47805" s="1334"/>
    </row>
    <row r="47806" spans="1:12" ht="24" customHeight="1">
      <c r="A47806" s="1355"/>
      <c r="B47806" s="1355"/>
      <c r="C47806" s="1433"/>
      <c r="E47806" s="1433"/>
      <c r="K47806" s="1433"/>
      <c r="L47806" s="1334"/>
    </row>
    <row r="47807" spans="1:12" ht="24" customHeight="1">
      <c r="A47807" s="1355"/>
      <c r="B47807" s="1355"/>
      <c r="C47807" s="1433"/>
      <c r="E47807" s="1433"/>
      <c r="K47807" s="1433"/>
      <c r="L47807" s="1334"/>
    </row>
    <row r="47808" spans="1:12" ht="24" customHeight="1">
      <c r="A47808" s="1355"/>
      <c r="B47808" s="1355"/>
      <c r="C47808" s="1433"/>
      <c r="E47808" s="1433"/>
      <c r="K47808" s="1433"/>
      <c r="L47808" s="1334"/>
    </row>
    <row r="47809" spans="1:12" ht="24" customHeight="1">
      <c r="A47809" s="1355"/>
      <c r="B47809" s="1355"/>
      <c r="C47809" s="1433"/>
      <c r="E47809" s="1433"/>
      <c r="K47809" s="1433"/>
      <c r="L47809" s="1334"/>
    </row>
    <row r="47810" spans="1:12" ht="24" customHeight="1">
      <c r="A47810" s="1355"/>
      <c r="B47810" s="1355"/>
      <c r="C47810" s="1433"/>
      <c r="E47810" s="1433"/>
      <c r="K47810" s="1433"/>
      <c r="L47810" s="1334"/>
    </row>
    <row r="47811" spans="1:12" ht="24" customHeight="1">
      <c r="A47811" s="1355"/>
      <c r="B47811" s="1355"/>
      <c r="C47811" s="1433"/>
      <c r="E47811" s="1433"/>
      <c r="K47811" s="1433"/>
      <c r="L47811" s="1334"/>
    </row>
    <row r="47812" spans="1:12" ht="24" customHeight="1">
      <c r="A47812" s="1355"/>
      <c r="B47812" s="1355"/>
      <c r="C47812" s="1433"/>
      <c r="E47812" s="1433"/>
      <c r="K47812" s="1433"/>
      <c r="L47812" s="1334"/>
    </row>
    <row r="47813" spans="1:12" ht="24" customHeight="1">
      <c r="A47813" s="1355"/>
      <c r="B47813" s="1355"/>
      <c r="C47813" s="1433"/>
      <c r="E47813" s="1433"/>
      <c r="K47813" s="1433"/>
      <c r="L47813" s="1334"/>
    </row>
    <row r="47814" spans="1:12" ht="24" customHeight="1">
      <c r="A47814" s="1355"/>
      <c r="B47814" s="1355"/>
      <c r="C47814" s="1433"/>
      <c r="E47814" s="1433"/>
      <c r="K47814" s="1433"/>
      <c r="L47814" s="1334"/>
    </row>
    <row r="47815" spans="1:12" ht="24" customHeight="1">
      <c r="A47815" s="1355"/>
      <c r="B47815" s="1355"/>
      <c r="C47815" s="1433"/>
      <c r="E47815" s="1433"/>
      <c r="K47815" s="1433"/>
      <c r="L47815" s="1334"/>
    </row>
    <row r="47816" spans="1:12" ht="24" customHeight="1">
      <c r="A47816" s="1355"/>
      <c r="B47816" s="1355"/>
      <c r="C47816" s="1433"/>
      <c r="E47816" s="1433"/>
      <c r="K47816" s="1433"/>
      <c r="L47816" s="1334"/>
    </row>
    <row r="47817" spans="1:12" ht="24" customHeight="1">
      <c r="A47817" s="1355"/>
      <c r="B47817" s="1355"/>
      <c r="C47817" s="1433"/>
      <c r="E47817" s="1433"/>
      <c r="K47817" s="1433"/>
      <c r="L47817" s="1334"/>
    </row>
    <row r="47818" spans="1:12" ht="24" customHeight="1">
      <c r="A47818" s="1355"/>
      <c r="B47818" s="1355"/>
      <c r="C47818" s="1433"/>
      <c r="E47818" s="1433"/>
      <c r="K47818" s="1433"/>
      <c r="L47818" s="1334"/>
    </row>
    <row r="47819" spans="1:12" ht="24" customHeight="1">
      <c r="A47819" s="1355"/>
      <c r="B47819" s="1355"/>
      <c r="C47819" s="1433"/>
      <c r="E47819" s="1433"/>
      <c r="K47819" s="1433"/>
      <c r="L47819" s="1334"/>
    </row>
    <row r="47820" spans="1:12" ht="24" customHeight="1">
      <c r="A47820" s="1355"/>
      <c r="B47820" s="1355"/>
      <c r="C47820" s="1433"/>
      <c r="E47820" s="1433"/>
      <c r="K47820" s="1433"/>
      <c r="L47820" s="1334"/>
    </row>
    <row r="47821" spans="1:12" ht="24" customHeight="1">
      <c r="A47821" s="1355"/>
      <c r="B47821" s="1355"/>
      <c r="C47821" s="1433"/>
      <c r="E47821" s="1433"/>
      <c r="K47821" s="1433"/>
      <c r="L47821" s="1334"/>
    </row>
    <row r="47822" spans="1:12" ht="24" customHeight="1">
      <c r="A47822" s="1355"/>
      <c r="B47822" s="1355"/>
      <c r="C47822" s="1433"/>
      <c r="E47822" s="1433"/>
      <c r="K47822" s="1433"/>
      <c r="L47822" s="1334"/>
    </row>
    <row r="47823" spans="1:12" ht="24" customHeight="1">
      <c r="A47823" s="1355"/>
      <c r="B47823" s="1355"/>
      <c r="C47823" s="1433"/>
      <c r="E47823" s="1433"/>
      <c r="K47823" s="1433"/>
      <c r="L47823" s="1334"/>
    </row>
    <row r="47824" spans="1:12" ht="24" customHeight="1">
      <c r="A47824" s="1355"/>
      <c r="B47824" s="1355"/>
      <c r="C47824" s="1433"/>
      <c r="E47824" s="1433"/>
      <c r="K47824" s="1433"/>
      <c r="L47824" s="1334"/>
    </row>
    <row r="47825" spans="1:12" ht="24" customHeight="1">
      <c r="A47825" s="1355"/>
      <c r="B47825" s="1355"/>
      <c r="C47825" s="1433"/>
      <c r="E47825" s="1433"/>
      <c r="K47825" s="1433"/>
      <c r="L47825" s="1334"/>
    </row>
    <row r="47826" spans="1:12" ht="24" customHeight="1">
      <c r="A47826" s="1355"/>
      <c r="B47826" s="1355"/>
      <c r="C47826" s="1433"/>
      <c r="E47826" s="1433"/>
      <c r="K47826" s="1433"/>
      <c r="L47826" s="1334"/>
    </row>
    <row r="47827" spans="1:12" ht="24" customHeight="1">
      <c r="A47827" s="1355"/>
      <c r="B47827" s="1355"/>
      <c r="C47827" s="1433"/>
      <c r="E47827" s="1433"/>
      <c r="K47827" s="1433"/>
      <c r="L47827" s="1334"/>
    </row>
    <row r="47828" spans="1:12" ht="24" customHeight="1">
      <c r="A47828" s="1355"/>
      <c r="B47828" s="1355"/>
      <c r="C47828" s="1433"/>
      <c r="E47828" s="1433"/>
      <c r="K47828" s="1433"/>
      <c r="L47828" s="1334"/>
    </row>
    <row r="47829" spans="1:12" ht="24" customHeight="1">
      <c r="A47829" s="1355"/>
      <c r="B47829" s="1355"/>
      <c r="C47829" s="1433"/>
      <c r="E47829" s="1433"/>
      <c r="K47829" s="1433"/>
      <c r="L47829" s="1334"/>
    </row>
    <row r="47830" spans="1:12" ht="24" customHeight="1">
      <c r="A47830" s="1355"/>
      <c r="B47830" s="1355"/>
      <c r="C47830" s="1433"/>
      <c r="E47830" s="1433"/>
      <c r="K47830" s="1433"/>
      <c r="L47830" s="1334"/>
    </row>
    <row r="47831" spans="1:12" ht="24" customHeight="1">
      <c r="A47831" s="1355"/>
      <c r="B47831" s="1355"/>
      <c r="C47831" s="1433"/>
      <c r="E47831" s="1433"/>
      <c r="K47831" s="1433"/>
      <c r="L47831" s="1334"/>
    </row>
    <row r="47832" spans="1:12" ht="24" customHeight="1">
      <c r="A47832" s="1355"/>
      <c r="B47832" s="1355"/>
      <c r="C47832" s="1433"/>
      <c r="E47832" s="1433"/>
      <c r="K47832" s="1433"/>
      <c r="L47832" s="1334"/>
    </row>
    <row r="47833" spans="1:12" ht="24" customHeight="1">
      <c r="A47833" s="1355"/>
      <c r="B47833" s="1355"/>
      <c r="C47833" s="1433"/>
      <c r="E47833" s="1433"/>
      <c r="K47833" s="1433"/>
      <c r="L47833" s="1334"/>
    </row>
    <row r="47834" spans="1:12" ht="24" customHeight="1">
      <c r="A47834" s="1355"/>
      <c r="B47834" s="1355"/>
      <c r="C47834" s="1433"/>
      <c r="E47834" s="1433"/>
      <c r="K47834" s="1433"/>
      <c r="L47834" s="1334"/>
    </row>
    <row r="47835" spans="1:12" ht="24" customHeight="1">
      <c r="A47835" s="1355"/>
      <c r="B47835" s="1355"/>
      <c r="C47835" s="1433"/>
      <c r="E47835" s="1433"/>
      <c r="K47835" s="1433"/>
      <c r="L47835" s="1334"/>
    </row>
    <row r="47836" spans="1:12" ht="24" customHeight="1">
      <c r="A47836" s="1355"/>
      <c r="B47836" s="1355"/>
      <c r="C47836" s="1433"/>
      <c r="E47836" s="1433"/>
      <c r="K47836" s="1433"/>
      <c r="L47836" s="1334"/>
    </row>
    <row r="47837" spans="1:12" ht="24" customHeight="1">
      <c r="A47837" s="1355"/>
      <c r="B47837" s="1355"/>
      <c r="C47837" s="1433"/>
      <c r="E47837" s="1433"/>
      <c r="K47837" s="1433"/>
      <c r="L47837" s="1334"/>
    </row>
    <row r="47838" spans="1:12" ht="24" customHeight="1">
      <c r="A47838" s="1355"/>
      <c r="B47838" s="1355"/>
      <c r="C47838" s="1433"/>
      <c r="E47838" s="1433"/>
      <c r="K47838" s="1433"/>
      <c r="L47838" s="1334"/>
    </row>
    <row r="47839" spans="1:12" ht="24" customHeight="1">
      <c r="A47839" s="1355"/>
      <c r="B47839" s="1355"/>
      <c r="C47839" s="1433"/>
      <c r="E47839" s="1433"/>
      <c r="K47839" s="1433"/>
      <c r="L47839" s="1334"/>
    </row>
    <row r="47840" spans="1:12" ht="24" customHeight="1">
      <c r="A47840" s="1355"/>
      <c r="B47840" s="1355"/>
      <c r="C47840" s="1433"/>
      <c r="E47840" s="1433"/>
      <c r="K47840" s="1433"/>
      <c r="L47840" s="1334"/>
    </row>
    <row r="47841" spans="1:12" ht="24" customHeight="1">
      <c r="A47841" s="1355"/>
      <c r="B47841" s="1355"/>
      <c r="C47841" s="1433"/>
      <c r="E47841" s="1433"/>
      <c r="K47841" s="1433"/>
      <c r="L47841" s="1334"/>
    </row>
    <row r="47842" spans="1:12" ht="24" customHeight="1">
      <c r="A47842" s="1355"/>
      <c r="B47842" s="1355"/>
      <c r="C47842" s="1433"/>
      <c r="E47842" s="1433"/>
      <c r="K47842" s="1433"/>
      <c r="L47842" s="1334"/>
    </row>
    <row r="47843" spans="1:12" ht="24" customHeight="1">
      <c r="A47843" s="1355"/>
      <c r="B47843" s="1355"/>
      <c r="C47843" s="1433"/>
      <c r="E47843" s="1433"/>
      <c r="K47843" s="1433"/>
      <c r="L47843" s="1334"/>
    </row>
    <row r="47844" spans="1:12" ht="24" customHeight="1">
      <c r="A47844" s="1355"/>
      <c r="B47844" s="1355"/>
      <c r="C47844" s="1433"/>
      <c r="E47844" s="1433"/>
      <c r="K47844" s="1433"/>
      <c r="L47844" s="1334"/>
    </row>
    <row r="47845" spans="1:12" ht="24" customHeight="1">
      <c r="A47845" s="1355"/>
      <c r="B47845" s="1355"/>
      <c r="C47845" s="1433"/>
      <c r="E47845" s="1433"/>
      <c r="K47845" s="1433"/>
      <c r="L47845" s="1334"/>
    </row>
    <row r="47846" spans="1:12" ht="24" customHeight="1">
      <c r="A47846" s="1355"/>
      <c r="B47846" s="1355"/>
      <c r="C47846" s="1433"/>
      <c r="E47846" s="1433"/>
      <c r="K47846" s="1433"/>
      <c r="L47846" s="1334"/>
    </row>
    <row r="47847" spans="1:12" ht="24" customHeight="1">
      <c r="A47847" s="1355"/>
      <c r="B47847" s="1355"/>
      <c r="C47847" s="1433"/>
      <c r="E47847" s="1433"/>
      <c r="K47847" s="1433"/>
      <c r="L47847" s="1334"/>
    </row>
    <row r="47848" spans="1:12" ht="24" customHeight="1">
      <c r="A47848" s="1355"/>
      <c r="B47848" s="1355"/>
      <c r="C47848" s="1433"/>
      <c r="E47848" s="1433"/>
      <c r="K47848" s="1433"/>
      <c r="L47848" s="1334"/>
    </row>
    <row r="47849" spans="1:12" ht="24" customHeight="1">
      <c r="A47849" s="1355"/>
      <c r="B47849" s="1355"/>
      <c r="C47849" s="1433"/>
      <c r="E47849" s="1433"/>
      <c r="K47849" s="1433"/>
      <c r="L47849" s="1334"/>
    </row>
    <row r="47850" spans="1:12" ht="24" customHeight="1">
      <c r="A47850" s="1355"/>
      <c r="B47850" s="1355"/>
      <c r="C47850" s="1433"/>
      <c r="E47850" s="1433"/>
      <c r="K47850" s="1433"/>
      <c r="L47850" s="1334"/>
    </row>
    <row r="47851" spans="1:12" ht="24" customHeight="1">
      <c r="A47851" s="1355"/>
      <c r="B47851" s="1355"/>
      <c r="C47851" s="1433"/>
      <c r="E47851" s="1433"/>
      <c r="K47851" s="1433"/>
      <c r="L47851" s="1334"/>
    </row>
    <row r="47852" spans="1:12" ht="24" customHeight="1">
      <c r="A47852" s="1355"/>
      <c r="B47852" s="1355"/>
      <c r="C47852" s="1433"/>
      <c r="E47852" s="1433"/>
      <c r="K47852" s="1433"/>
      <c r="L47852" s="1334"/>
    </row>
    <row r="47853" spans="1:12" ht="24" customHeight="1">
      <c r="A47853" s="1355"/>
      <c r="B47853" s="1355"/>
      <c r="C47853" s="1433"/>
      <c r="E47853" s="1433"/>
      <c r="K47853" s="1433"/>
      <c r="L47853" s="1334"/>
    </row>
    <row r="47854" spans="1:12" ht="24" customHeight="1">
      <c r="A47854" s="1355"/>
      <c r="B47854" s="1355"/>
      <c r="C47854" s="1433"/>
      <c r="E47854" s="1433"/>
      <c r="K47854" s="1433"/>
      <c r="L47854" s="1334"/>
    </row>
    <row r="47855" spans="1:12" ht="24" customHeight="1">
      <c r="A47855" s="1355"/>
      <c r="B47855" s="1355"/>
      <c r="C47855" s="1433"/>
      <c r="E47855" s="1433"/>
      <c r="K47855" s="1433"/>
      <c r="L47855" s="1334"/>
    </row>
    <row r="47856" spans="1:12" ht="24" customHeight="1">
      <c r="A47856" s="1355"/>
      <c r="B47856" s="1355"/>
      <c r="C47856" s="1433"/>
      <c r="E47856" s="1433"/>
      <c r="K47856" s="1433"/>
      <c r="L47856" s="1334"/>
    </row>
    <row r="47857" spans="1:12" ht="24" customHeight="1">
      <c r="A47857" s="1355"/>
      <c r="B47857" s="1355"/>
      <c r="C47857" s="1433"/>
      <c r="E47857" s="1433"/>
      <c r="K47857" s="1433"/>
      <c r="L47857" s="1334"/>
    </row>
    <row r="47858" spans="1:12" ht="24" customHeight="1">
      <c r="A47858" s="1355"/>
      <c r="B47858" s="1355"/>
      <c r="C47858" s="1433"/>
      <c r="E47858" s="1433"/>
      <c r="K47858" s="1433"/>
      <c r="L47858" s="1334"/>
    </row>
    <row r="47859" spans="1:12" ht="24" customHeight="1">
      <c r="A47859" s="1355"/>
      <c r="B47859" s="1355"/>
      <c r="C47859" s="1433"/>
      <c r="E47859" s="1433"/>
      <c r="K47859" s="1433"/>
      <c r="L47859" s="1334"/>
    </row>
    <row r="47860" spans="1:12" ht="24" customHeight="1">
      <c r="A47860" s="1355"/>
      <c r="B47860" s="1355"/>
      <c r="C47860" s="1433"/>
      <c r="E47860" s="1433"/>
      <c r="K47860" s="1433"/>
      <c r="L47860" s="1334"/>
    </row>
    <row r="47861" spans="1:12" ht="24" customHeight="1">
      <c r="A47861" s="1355"/>
      <c r="B47861" s="1355"/>
      <c r="C47861" s="1433"/>
      <c r="E47861" s="1433"/>
      <c r="K47861" s="1433"/>
      <c r="L47861" s="1334"/>
    </row>
    <row r="47862" spans="1:12" ht="24" customHeight="1">
      <c r="A47862" s="1355"/>
      <c r="B47862" s="1355"/>
      <c r="C47862" s="1433"/>
      <c r="E47862" s="1433"/>
      <c r="K47862" s="1433"/>
      <c r="L47862" s="1334"/>
    </row>
    <row r="47863" spans="1:12" ht="24" customHeight="1">
      <c r="A47863" s="1355"/>
      <c r="B47863" s="1355"/>
      <c r="C47863" s="1433"/>
      <c r="E47863" s="1433"/>
      <c r="K47863" s="1433"/>
      <c r="L47863" s="1334"/>
    </row>
    <row r="47864" spans="1:12" ht="24" customHeight="1">
      <c r="A47864" s="1355"/>
      <c r="B47864" s="1355"/>
      <c r="C47864" s="1433"/>
      <c r="E47864" s="1433"/>
      <c r="K47864" s="1433"/>
      <c r="L47864" s="1334"/>
    </row>
    <row r="47865" spans="1:12" ht="24" customHeight="1">
      <c r="A47865" s="1355"/>
      <c r="B47865" s="1355"/>
      <c r="C47865" s="1433"/>
      <c r="E47865" s="1433"/>
      <c r="K47865" s="1433"/>
      <c r="L47865" s="1334"/>
    </row>
    <row r="47866" spans="1:12" ht="24" customHeight="1">
      <c r="A47866" s="1355"/>
      <c r="B47866" s="1355"/>
      <c r="C47866" s="1433"/>
      <c r="E47866" s="1433"/>
      <c r="K47866" s="1433"/>
      <c r="L47866" s="1334"/>
    </row>
    <row r="47867" spans="1:12" ht="24" customHeight="1">
      <c r="A47867" s="1355"/>
      <c r="B47867" s="1355"/>
      <c r="C47867" s="1433"/>
      <c r="E47867" s="1433"/>
      <c r="K47867" s="1433"/>
      <c r="L47867" s="1334"/>
    </row>
    <row r="47868" spans="1:12" ht="24" customHeight="1">
      <c r="A47868" s="1355"/>
      <c r="B47868" s="1355"/>
      <c r="C47868" s="1433"/>
      <c r="E47868" s="1433"/>
      <c r="K47868" s="1433"/>
      <c r="L47868" s="1334"/>
    </row>
    <row r="47869" spans="1:12" ht="24" customHeight="1">
      <c r="A47869" s="1355"/>
      <c r="B47869" s="1355"/>
      <c r="C47869" s="1433"/>
      <c r="E47869" s="1433"/>
      <c r="K47869" s="1433"/>
      <c r="L47869" s="1334"/>
    </row>
    <row r="47870" spans="1:12" ht="24" customHeight="1">
      <c r="A47870" s="1355"/>
      <c r="B47870" s="1355"/>
      <c r="C47870" s="1433"/>
      <c r="E47870" s="1433"/>
      <c r="K47870" s="1433"/>
      <c r="L47870" s="1334"/>
    </row>
    <row r="47871" spans="1:12" ht="24" customHeight="1">
      <c r="A47871" s="1355"/>
      <c r="B47871" s="1355"/>
      <c r="C47871" s="1433"/>
      <c r="E47871" s="1433"/>
      <c r="K47871" s="1433"/>
      <c r="L47871" s="1334"/>
    </row>
    <row r="47872" spans="1:12" ht="24" customHeight="1">
      <c r="A47872" s="1355"/>
      <c r="B47872" s="1355"/>
      <c r="C47872" s="1433"/>
      <c r="E47872" s="1433"/>
      <c r="K47872" s="1433"/>
      <c r="L47872" s="1334"/>
    </row>
    <row r="47873" spans="1:12" ht="24" customHeight="1">
      <c r="A47873" s="1355"/>
      <c r="B47873" s="1355"/>
      <c r="C47873" s="1433"/>
      <c r="E47873" s="1433"/>
      <c r="K47873" s="1433"/>
      <c r="L47873" s="1334"/>
    </row>
    <row r="47874" spans="1:12" ht="24" customHeight="1">
      <c r="A47874" s="1355"/>
      <c r="B47874" s="1355"/>
      <c r="C47874" s="1433"/>
      <c r="E47874" s="1433"/>
      <c r="K47874" s="1433"/>
      <c r="L47874" s="1334"/>
    </row>
    <row r="47875" spans="1:12" ht="24" customHeight="1">
      <c r="A47875" s="1355"/>
      <c r="B47875" s="1355"/>
      <c r="C47875" s="1433"/>
      <c r="E47875" s="1433"/>
      <c r="K47875" s="1433"/>
      <c r="L47875" s="1334"/>
    </row>
    <row r="47876" spans="1:12" ht="24" customHeight="1">
      <c r="A47876" s="1355"/>
      <c r="B47876" s="1355"/>
      <c r="C47876" s="1433"/>
      <c r="E47876" s="1433"/>
      <c r="K47876" s="1433"/>
      <c r="L47876" s="1334"/>
    </row>
    <row r="47877" spans="1:12" ht="24" customHeight="1">
      <c r="A47877" s="1355"/>
      <c r="B47877" s="1355"/>
      <c r="C47877" s="1433"/>
      <c r="E47877" s="1433"/>
      <c r="K47877" s="1433"/>
      <c r="L47877" s="1334"/>
    </row>
    <row r="47878" spans="1:12" ht="24" customHeight="1">
      <c r="A47878" s="1355"/>
      <c r="B47878" s="1355"/>
      <c r="C47878" s="1433"/>
      <c r="E47878" s="1433"/>
      <c r="K47878" s="1433"/>
      <c r="L47878" s="1334"/>
    </row>
    <row r="47879" spans="1:12" ht="24" customHeight="1">
      <c r="A47879" s="1355"/>
      <c r="B47879" s="1355"/>
      <c r="C47879" s="1433"/>
      <c r="E47879" s="1433"/>
      <c r="K47879" s="1433"/>
      <c r="L47879" s="1334"/>
    </row>
    <row r="47880" spans="1:12" ht="24" customHeight="1">
      <c r="A47880" s="1355"/>
      <c r="B47880" s="1355"/>
      <c r="C47880" s="1433"/>
      <c r="E47880" s="1433"/>
      <c r="K47880" s="1433"/>
      <c r="L47880" s="1334"/>
    </row>
    <row r="47881" spans="1:12" ht="24" customHeight="1">
      <c r="A47881" s="1355"/>
      <c r="B47881" s="1355"/>
      <c r="C47881" s="1433"/>
      <c r="E47881" s="1433"/>
      <c r="K47881" s="1433"/>
      <c r="L47881" s="1334"/>
    </row>
    <row r="47882" spans="1:12" ht="24" customHeight="1">
      <c r="A47882" s="1355"/>
      <c r="B47882" s="1355"/>
      <c r="C47882" s="1433"/>
      <c r="E47882" s="1433"/>
      <c r="K47882" s="1433"/>
      <c r="L47882" s="1334"/>
    </row>
    <row r="47883" spans="1:12" ht="24" customHeight="1">
      <c r="A47883" s="1355"/>
      <c r="B47883" s="1355"/>
      <c r="C47883" s="1433"/>
      <c r="E47883" s="1433"/>
      <c r="K47883" s="1433"/>
      <c r="L47883" s="1334"/>
    </row>
    <row r="47884" spans="1:12" ht="24" customHeight="1">
      <c r="A47884" s="1355"/>
      <c r="B47884" s="1355"/>
      <c r="C47884" s="1433"/>
      <c r="E47884" s="1433"/>
      <c r="K47884" s="1433"/>
      <c r="L47884" s="1334"/>
    </row>
    <row r="47885" spans="1:12" ht="24" customHeight="1">
      <c r="A47885" s="1355"/>
      <c r="B47885" s="1355"/>
      <c r="C47885" s="1433"/>
      <c r="E47885" s="1433"/>
      <c r="K47885" s="1433"/>
      <c r="L47885" s="1334"/>
    </row>
    <row r="47886" spans="1:12" ht="24" customHeight="1">
      <c r="A47886" s="1355"/>
      <c r="B47886" s="1355"/>
      <c r="C47886" s="1433"/>
      <c r="E47886" s="1433"/>
      <c r="K47886" s="1433"/>
      <c r="L47886" s="1334"/>
    </row>
    <row r="47887" spans="1:12" ht="24" customHeight="1">
      <c r="A47887" s="1355"/>
      <c r="B47887" s="1355"/>
      <c r="C47887" s="1433"/>
      <c r="E47887" s="1433"/>
      <c r="K47887" s="1433"/>
      <c r="L47887" s="1334"/>
    </row>
    <row r="47888" spans="1:12" ht="24" customHeight="1">
      <c r="A47888" s="1355"/>
      <c r="B47888" s="1355"/>
      <c r="C47888" s="1433"/>
      <c r="E47888" s="1433"/>
      <c r="K47888" s="1433"/>
      <c r="L47888" s="1334"/>
    </row>
    <row r="47889" spans="1:12" ht="24" customHeight="1">
      <c r="A47889" s="1355"/>
      <c r="B47889" s="1355"/>
      <c r="C47889" s="1433"/>
      <c r="E47889" s="1433"/>
      <c r="K47889" s="1433"/>
      <c r="L47889" s="1334"/>
    </row>
    <row r="47890" spans="1:12" ht="24" customHeight="1">
      <c r="A47890" s="1355"/>
      <c r="B47890" s="1355"/>
      <c r="C47890" s="1433"/>
      <c r="E47890" s="1433"/>
      <c r="K47890" s="1433"/>
      <c r="L47890" s="1334"/>
    </row>
    <row r="47891" spans="1:12" ht="24" customHeight="1">
      <c r="A47891" s="1355"/>
      <c r="B47891" s="1355"/>
      <c r="C47891" s="1433"/>
      <c r="E47891" s="1433"/>
      <c r="K47891" s="1433"/>
      <c r="L47891" s="1334"/>
    </row>
    <row r="47892" spans="1:12" ht="24" customHeight="1">
      <c r="A47892" s="1355"/>
      <c r="B47892" s="1355"/>
      <c r="C47892" s="1433"/>
      <c r="E47892" s="1433"/>
      <c r="K47892" s="1433"/>
      <c r="L47892" s="1334"/>
    </row>
    <row r="47893" spans="1:12" ht="24" customHeight="1">
      <c r="A47893" s="1355"/>
      <c r="B47893" s="1355"/>
      <c r="C47893" s="1433"/>
      <c r="E47893" s="1433"/>
      <c r="K47893" s="1433"/>
      <c r="L47893" s="1334"/>
    </row>
    <row r="47894" spans="1:12" ht="24" customHeight="1">
      <c r="A47894" s="1355"/>
      <c r="B47894" s="1355"/>
      <c r="C47894" s="1433"/>
      <c r="E47894" s="1433"/>
      <c r="K47894" s="1433"/>
      <c r="L47894" s="1334"/>
    </row>
    <row r="47895" spans="1:12" ht="24" customHeight="1">
      <c r="A47895" s="1355"/>
      <c r="B47895" s="1355"/>
      <c r="C47895" s="1433"/>
      <c r="E47895" s="1433"/>
      <c r="K47895" s="1433"/>
      <c r="L47895" s="1334"/>
    </row>
    <row r="47896" spans="1:12" ht="24" customHeight="1">
      <c r="A47896" s="1355"/>
      <c r="B47896" s="1355"/>
      <c r="C47896" s="1433"/>
      <c r="E47896" s="1433"/>
      <c r="K47896" s="1433"/>
      <c r="L47896" s="1334"/>
    </row>
    <row r="47897" spans="1:12" ht="24" customHeight="1">
      <c r="A47897" s="1355"/>
      <c r="B47897" s="1355"/>
      <c r="C47897" s="1433"/>
      <c r="E47897" s="1433"/>
      <c r="K47897" s="1433"/>
      <c r="L47897" s="1334"/>
    </row>
    <row r="47898" spans="1:12" ht="24" customHeight="1">
      <c r="A47898" s="1355"/>
      <c r="B47898" s="1355"/>
      <c r="C47898" s="1433"/>
      <c r="E47898" s="1433"/>
      <c r="K47898" s="1433"/>
      <c r="L47898" s="1334"/>
    </row>
    <row r="47899" spans="1:12" ht="24" customHeight="1">
      <c r="A47899" s="1355"/>
      <c r="B47899" s="1355"/>
      <c r="C47899" s="1433"/>
      <c r="E47899" s="1433"/>
      <c r="K47899" s="1433"/>
      <c r="L47899" s="1334"/>
    </row>
    <row r="47900" spans="1:12" ht="24" customHeight="1">
      <c r="A47900" s="1355"/>
      <c r="B47900" s="1355"/>
      <c r="C47900" s="1433"/>
      <c r="E47900" s="1433"/>
      <c r="K47900" s="1433"/>
      <c r="L47900" s="1334"/>
    </row>
    <row r="47901" spans="1:12" ht="24" customHeight="1">
      <c r="A47901" s="1355"/>
      <c r="B47901" s="1355"/>
      <c r="C47901" s="1433"/>
      <c r="E47901" s="1433"/>
      <c r="K47901" s="1433"/>
      <c r="L47901" s="1334"/>
    </row>
    <row r="47902" spans="1:12" ht="24" customHeight="1">
      <c r="A47902" s="1355"/>
      <c r="B47902" s="1355"/>
      <c r="C47902" s="1433"/>
      <c r="E47902" s="1433"/>
      <c r="K47902" s="1433"/>
      <c r="L47902" s="1334"/>
    </row>
    <row r="47903" spans="1:12" ht="24" customHeight="1">
      <c r="A47903" s="1355"/>
      <c r="B47903" s="1355"/>
      <c r="C47903" s="1433"/>
      <c r="E47903" s="1433"/>
      <c r="K47903" s="1433"/>
      <c r="L47903" s="1334"/>
    </row>
    <row r="47904" spans="1:12" ht="24" customHeight="1">
      <c r="A47904" s="1355"/>
      <c r="B47904" s="1355"/>
      <c r="C47904" s="1433"/>
      <c r="E47904" s="1433"/>
      <c r="K47904" s="1433"/>
      <c r="L47904" s="1334"/>
    </row>
    <row r="47905" spans="1:12" ht="24" customHeight="1">
      <c r="A47905" s="1355"/>
      <c r="B47905" s="1355"/>
      <c r="C47905" s="1433"/>
      <c r="E47905" s="1433"/>
      <c r="K47905" s="1433"/>
      <c r="L47905" s="1334"/>
    </row>
    <row r="47906" spans="1:12" ht="24" customHeight="1">
      <c r="A47906" s="1355"/>
      <c r="B47906" s="1355"/>
      <c r="C47906" s="1433"/>
      <c r="E47906" s="1433"/>
      <c r="K47906" s="1433"/>
      <c r="L47906" s="1334"/>
    </row>
    <row r="47907" spans="1:12" ht="24" customHeight="1">
      <c r="A47907" s="1355"/>
      <c r="B47907" s="1355"/>
      <c r="C47907" s="1433"/>
      <c r="E47907" s="1433"/>
      <c r="K47907" s="1433"/>
      <c r="L47907" s="1334"/>
    </row>
    <row r="47908" spans="1:12" ht="24" customHeight="1">
      <c r="A47908" s="1355"/>
      <c r="B47908" s="1355"/>
      <c r="C47908" s="1433"/>
      <c r="E47908" s="1433"/>
      <c r="K47908" s="1433"/>
      <c r="L47908" s="1334"/>
    </row>
    <row r="47909" spans="1:12" ht="24" customHeight="1">
      <c r="A47909" s="1355"/>
      <c r="B47909" s="1355"/>
      <c r="C47909" s="1433"/>
      <c r="E47909" s="1433"/>
      <c r="K47909" s="1433"/>
      <c r="L47909" s="1334"/>
    </row>
    <row r="47910" spans="1:12" ht="24" customHeight="1">
      <c r="A47910" s="1355"/>
      <c r="B47910" s="1355"/>
      <c r="C47910" s="1433"/>
      <c r="E47910" s="1433"/>
      <c r="K47910" s="1433"/>
      <c r="L47910" s="1334"/>
    </row>
    <row r="47911" spans="1:12" ht="24" customHeight="1">
      <c r="A47911" s="1355"/>
      <c r="B47911" s="1355"/>
      <c r="C47911" s="1433"/>
      <c r="E47911" s="1433"/>
      <c r="K47911" s="1433"/>
      <c r="L47911" s="1334"/>
    </row>
    <row r="47912" spans="1:12" ht="24" customHeight="1">
      <c r="A47912" s="1355"/>
      <c r="B47912" s="1355"/>
      <c r="C47912" s="1433"/>
      <c r="E47912" s="1433"/>
      <c r="K47912" s="1433"/>
      <c r="L47912" s="1334"/>
    </row>
    <row r="47913" spans="1:12" ht="24" customHeight="1">
      <c r="A47913" s="1355"/>
      <c r="B47913" s="1355"/>
      <c r="C47913" s="1433"/>
      <c r="E47913" s="1433"/>
      <c r="K47913" s="1433"/>
      <c r="L47913" s="1334"/>
    </row>
    <row r="47914" spans="1:12" ht="24" customHeight="1">
      <c r="A47914" s="1355"/>
      <c r="B47914" s="1355"/>
      <c r="C47914" s="1433"/>
      <c r="E47914" s="1433"/>
      <c r="K47914" s="1433"/>
      <c r="L47914" s="1334"/>
    </row>
    <row r="47915" spans="1:12" ht="24" customHeight="1">
      <c r="A47915" s="1355"/>
      <c r="B47915" s="1355"/>
      <c r="C47915" s="1433"/>
      <c r="E47915" s="1433"/>
      <c r="K47915" s="1433"/>
      <c r="L47915" s="1334"/>
    </row>
    <row r="47916" spans="1:12" ht="24" customHeight="1">
      <c r="A47916" s="1355"/>
      <c r="B47916" s="1355"/>
      <c r="C47916" s="1433"/>
      <c r="E47916" s="1433"/>
      <c r="K47916" s="1433"/>
      <c r="L47916" s="1334"/>
    </row>
    <row r="47917" spans="1:12" ht="24" customHeight="1">
      <c r="A47917" s="1355"/>
      <c r="B47917" s="1355"/>
      <c r="C47917" s="1433"/>
      <c r="E47917" s="1433"/>
      <c r="K47917" s="1433"/>
      <c r="L47917" s="1334"/>
    </row>
    <row r="47918" spans="1:12" ht="24" customHeight="1">
      <c r="A47918" s="1355"/>
      <c r="B47918" s="1355"/>
      <c r="C47918" s="1433"/>
      <c r="E47918" s="1433"/>
      <c r="K47918" s="1433"/>
      <c r="L47918" s="1334"/>
    </row>
    <row r="47919" spans="1:12" ht="24" customHeight="1">
      <c r="A47919" s="1355"/>
      <c r="B47919" s="1355"/>
      <c r="C47919" s="1433"/>
      <c r="E47919" s="1433"/>
      <c r="K47919" s="1433"/>
      <c r="L47919" s="1334"/>
    </row>
    <row r="47920" spans="1:12" ht="24" customHeight="1">
      <c r="A47920" s="1355"/>
      <c r="B47920" s="1355"/>
      <c r="C47920" s="1433"/>
      <c r="E47920" s="1433"/>
      <c r="K47920" s="1433"/>
      <c r="L47920" s="1334"/>
    </row>
    <row r="47921" spans="1:12" ht="24" customHeight="1">
      <c r="A47921" s="1355"/>
      <c r="B47921" s="1355"/>
      <c r="C47921" s="1433"/>
      <c r="E47921" s="1433"/>
      <c r="K47921" s="1433"/>
      <c r="L47921" s="1334"/>
    </row>
    <row r="47922" spans="1:12" ht="24" customHeight="1">
      <c r="A47922" s="1355"/>
      <c r="B47922" s="1355"/>
      <c r="C47922" s="1433"/>
      <c r="E47922" s="1433"/>
      <c r="K47922" s="1433"/>
      <c r="L47922" s="1334"/>
    </row>
    <row r="47923" spans="1:12" ht="24" customHeight="1">
      <c r="A47923" s="1355"/>
      <c r="B47923" s="1355"/>
      <c r="C47923" s="1433"/>
      <c r="E47923" s="1433"/>
      <c r="K47923" s="1433"/>
      <c r="L47923" s="1334"/>
    </row>
    <row r="47924" spans="1:12" ht="24" customHeight="1">
      <c r="A47924" s="1355"/>
      <c r="B47924" s="1355"/>
      <c r="C47924" s="1433"/>
      <c r="E47924" s="1433"/>
      <c r="K47924" s="1433"/>
      <c r="L47924" s="1334"/>
    </row>
    <row r="47925" spans="1:12" ht="24" customHeight="1">
      <c r="A47925" s="1355"/>
      <c r="B47925" s="1355"/>
      <c r="C47925" s="1433"/>
      <c r="E47925" s="1433"/>
      <c r="K47925" s="1433"/>
      <c r="L47925" s="1334"/>
    </row>
    <row r="47926" spans="1:12" ht="24" customHeight="1">
      <c r="A47926" s="1355"/>
      <c r="B47926" s="1355"/>
      <c r="C47926" s="1433"/>
      <c r="E47926" s="1433"/>
      <c r="K47926" s="1433"/>
      <c r="L47926" s="1334"/>
    </row>
    <row r="47927" spans="1:12" ht="24" customHeight="1">
      <c r="A47927" s="1355"/>
      <c r="B47927" s="1355"/>
      <c r="C47927" s="1433"/>
      <c r="E47927" s="1433"/>
      <c r="K47927" s="1433"/>
      <c r="L47927" s="1334"/>
    </row>
    <row r="47928" spans="1:12" ht="24" customHeight="1">
      <c r="A47928" s="1355"/>
      <c r="B47928" s="1355"/>
      <c r="C47928" s="1433"/>
      <c r="E47928" s="1433"/>
      <c r="K47928" s="1433"/>
      <c r="L47928" s="1334"/>
    </row>
    <row r="47929" spans="1:12" ht="24" customHeight="1">
      <c r="A47929" s="1355"/>
      <c r="B47929" s="1355"/>
      <c r="C47929" s="1433"/>
      <c r="E47929" s="1433"/>
      <c r="K47929" s="1433"/>
      <c r="L47929" s="1334"/>
    </row>
    <row r="47930" spans="1:12" ht="24" customHeight="1">
      <c r="A47930" s="1355"/>
      <c r="B47930" s="1355"/>
      <c r="C47930" s="1433"/>
      <c r="E47930" s="1433"/>
      <c r="K47930" s="1433"/>
      <c r="L47930" s="1334"/>
    </row>
    <row r="47931" spans="1:12" ht="24" customHeight="1">
      <c r="A47931" s="1355"/>
      <c r="B47931" s="1355"/>
      <c r="C47931" s="1433"/>
      <c r="E47931" s="1433"/>
      <c r="K47931" s="1433"/>
      <c r="L47931" s="1334"/>
    </row>
    <row r="47932" spans="1:12" ht="24" customHeight="1">
      <c r="A47932" s="1355"/>
      <c r="B47932" s="1355"/>
      <c r="C47932" s="1433"/>
      <c r="E47932" s="1433"/>
      <c r="K47932" s="1433"/>
      <c r="L47932" s="1334"/>
    </row>
    <row r="47933" spans="1:12" ht="24" customHeight="1">
      <c r="A47933" s="1355"/>
      <c r="B47933" s="1355"/>
      <c r="C47933" s="1433"/>
      <c r="E47933" s="1433"/>
      <c r="K47933" s="1433"/>
      <c r="L47933" s="1334"/>
    </row>
    <row r="47934" spans="1:12" ht="24" customHeight="1">
      <c r="A47934" s="1355"/>
      <c r="B47934" s="1355"/>
      <c r="C47934" s="1433"/>
      <c r="E47934" s="1433"/>
      <c r="K47934" s="1433"/>
      <c r="L47934" s="1334"/>
    </row>
    <row r="47935" spans="1:12" ht="24" customHeight="1">
      <c r="A47935" s="1355"/>
      <c r="B47935" s="1355"/>
      <c r="C47935" s="1433"/>
      <c r="E47935" s="1433"/>
      <c r="K47935" s="1433"/>
      <c r="L47935" s="1334"/>
    </row>
    <row r="47936" spans="1:12" ht="24" customHeight="1">
      <c r="A47936" s="1355"/>
      <c r="B47936" s="1355"/>
      <c r="C47936" s="1433"/>
      <c r="E47936" s="1433"/>
      <c r="K47936" s="1433"/>
      <c r="L47936" s="1334"/>
    </row>
    <row r="47937" spans="1:12" ht="24" customHeight="1">
      <c r="A47937" s="1355"/>
      <c r="B47937" s="1355"/>
      <c r="C47937" s="1433"/>
      <c r="E47937" s="1433"/>
      <c r="K47937" s="1433"/>
      <c r="L47937" s="1334"/>
    </row>
    <row r="47938" spans="1:12" ht="24" customHeight="1">
      <c r="A47938" s="1355"/>
      <c r="B47938" s="1355"/>
      <c r="C47938" s="1433"/>
      <c r="E47938" s="1433"/>
      <c r="K47938" s="1433"/>
      <c r="L47938" s="1334"/>
    </row>
    <row r="47939" spans="1:12" ht="24" customHeight="1">
      <c r="A47939" s="1355"/>
      <c r="B47939" s="1355"/>
      <c r="C47939" s="1433"/>
      <c r="E47939" s="1433"/>
      <c r="K47939" s="1433"/>
      <c r="L47939" s="1334"/>
    </row>
    <row r="47940" spans="1:12" ht="24" customHeight="1">
      <c r="A47940" s="1355"/>
      <c r="B47940" s="1355"/>
      <c r="C47940" s="1433"/>
      <c r="E47940" s="1433"/>
      <c r="K47940" s="1433"/>
      <c r="L47940" s="1334"/>
    </row>
    <row r="47941" spans="1:12" ht="24" customHeight="1">
      <c r="A47941" s="1355"/>
      <c r="B47941" s="1355"/>
      <c r="C47941" s="1433"/>
      <c r="E47941" s="1433"/>
      <c r="K47941" s="1433"/>
      <c r="L47941" s="1334"/>
    </row>
    <row r="47942" spans="1:12" ht="24" customHeight="1">
      <c r="A47942" s="1355"/>
      <c r="B47942" s="1355"/>
      <c r="C47942" s="1433"/>
      <c r="E47942" s="1433"/>
      <c r="K47942" s="1433"/>
      <c r="L47942" s="1334"/>
    </row>
    <row r="47943" spans="1:12" ht="24" customHeight="1">
      <c r="A47943" s="1355"/>
      <c r="B47943" s="1355"/>
      <c r="C47943" s="1433"/>
      <c r="E47943" s="1433"/>
      <c r="K47943" s="1433"/>
      <c r="L47943" s="1334"/>
    </row>
    <row r="47944" spans="1:12" ht="24" customHeight="1">
      <c r="A47944" s="1355"/>
      <c r="B47944" s="1355"/>
      <c r="C47944" s="1433"/>
      <c r="E47944" s="1433"/>
      <c r="K47944" s="1433"/>
      <c r="L47944" s="1334"/>
    </row>
    <row r="47945" spans="1:12" ht="24" customHeight="1">
      <c r="A47945" s="1355"/>
      <c r="B47945" s="1355"/>
      <c r="C47945" s="1433"/>
      <c r="E47945" s="1433"/>
      <c r="K47945" s="1433"/>
      <c r="L47945" s="1334"/>
    </row>
    <row r="47946" spans="1:12" ht="24" customHeight="1">
      <c r="A47946" s="1355"/>
      <c r="B47946" s="1355"/>
      <c r="C47946" s="1433"/>
      <c r="E47946" s="1433"/>
      <c r="K47946" s="1433"/>
      <c r="L47946" s="1334"/>
    </row>
    <row r="47947" spans="1:12" ht="24" customHeight="1">
      <c r="A47947" s="1355"/>
      <c r="B47947" s="1355"/>
      <c r="C47947" s="1433"/>
      <c r="E47947" s="1433"/>
      <c r="K47947" s="1433"/>
      <c r="L47947" s="1334"/>
    </row>
    <row r="47948" spans="1:12" ht="24" customHeight="1">
      <c r="A47948" s="1355"/>
      <c r="B47948" s="1355"/>
      <c r="C47948" s="1433"/>
      <c r="E47948" s="1433"/>
      <c r="K47948" s="1433"/>
      <c r="L47948" s="1334"/>
    </row>
    <row r="47949" spans="1:12" ht="24" customHeight="1">
      <c r="A47949" s="1355"/>
      <c r="B47949" s="1355"/>
      <c r="C47949" s="1433"/>
      <c r="E47949" s="1433"/>
      <c r="K47949" s="1433"/>
      <c r="L47949" s="1334"/>
    </row>
    <row r="47950" spans="1:12" ht="24" customHeight="1">
      <c r="A47950" s="1355"/>
      <c r="B47950" s="1355"/>
      <c r="C47950" s="1433"/>
      <c r="E47950" s="1433"/>
      <c r="K47950" s="1433"/>
      <c r="L47950" s="1334"/>
    </row>
    <row r="47951" spans="1:12" ht="24" customHeight="1">
      <c r="A47951" s="1355"/>
      <c r="B47951" s="1355"/>
      <c r="C47951" s="1433"/>
      <c r="E47951" s="1433"/>
      <c r="K47951" s="1433"/>
      <c r="L47951" s="1334"/>
    </row>
    <row r="47952" spans="1:12" ht="24" customHeight="1">
      <c r="A47952" s="1355"/>
      <c r="B47952" s="1355"/>
      <c r="C47952" s="1433"/>
      <c r="E47952" s="1433"/>
      <c r="K47952" s="1433"/>
      <c r="L47952" s="1334"/>
    </row>
    <row r="47953" spans="1:12" ht="24" customHeight="1">
      <c r="A47953" s="1355"/>
      <c r="B47953" s="1355"/>
      <c r="C47953" s="1433"/>
      <c r="E47953" s="1433"/>
      <c r="K47953" s="1433"/>
      <c r="L47953" s="1334"/>
    </row>
    <row r="47954" spans="1:12" ht="24" customHeight="1">
      <c r="A47954" s="1355"/>
      <c r="B47954" s="1355"/>
      <c r="C47954" s="1433"/>
      <c r="E47954" s="1433"/>
      <c r="K47954" s="1433"/>
      <c r="L47954" s="1334"/>
    </row>
    <row r="47955" spans="1:12" ht="24" customHeight="1">
      <c r="A47955" s="1355"/>
      <c r="B47955" s="1355"/>
      <c r="C47955" s="1433"/>
      <c r="E47955" s="1433"/>
      <c r="K47955" s="1433"/>
      <c r="L47955" s="1334"/>
    </row>
    <row r="47956" spans="1:12" ht="24" customHeight="1">
      <c r="A47956" s="1355"/>
      <c r="B47956" s="1355"/>
      <c r="C47956" s="1433"/>
      <c r="E47956" s="1433"/>
      <c r="K47956" s="1433"/>
      <c r="L47956" s="1334"/>
    </row>
    <row r="47957" spans="1:12" ht="24" customHeight="1">
      <c r="A47957" s="1355"/>
      <c r="B47957" s="1355"/>
      <c r="C47957" s="1433"/>
      <c r="E47957" s="1433"/>
      <c r="K47957" s="1433"/>
      <c r="L47957" s="1334"/>
    </row>
    <row r="47958" spans="1:12" ht="24" customHeight="1">
      <c r="A47958" s="1355"/>
      <c r="B47958" s="1355"/>
      <c r="C47958" s="1433"/>
      <c r="E47958" s="1433"/>
      <c r="K47958" s="1433"/>
      <c r="L47958" s="1334"/>
    </row>
    <row r="47959" spans="1:12" ht="24" customHeight="1">
      <c r="A47959" s="1355"/>
      <c r="B47959" s="1355"/>
      <c r="C47959" s="1433"/>
      <c r="E47959" s="1433"/>
      <c r="K47959" s="1433"/>
      <c r="L47959" s="1334"/>
    </row>
    <row r="47960" spans="1:12" ht="24" customHeight="1">
      <c r="A47960" s="1355"/>
      <c r="B47960" s="1355"/>
      <c r="C47960" s="1433"/>
      <c r="E47960" s="1433"/>
      <c r="K47960" s="1433"/>
      <c r="L47960" s="1334"/>
    </row>
    <row r="47961" spans="1:12" ht="24" customHeight="1">
      <c r="A47961" s="1355"/>
      <c r="B47961" s="1355"/>
      <c r="C47961" s="1433"/>
      <c r="E47961" s="1433"/>
      <c r="K47961" s="1433"/>
      <c r="L47961" s="1334"/>
    </row>
    <row r="47962" spans="1:12" ht="24" customHeight="1">
      <c r="A47962" s="1355"/>
      <c r="B47962" s="1355"/>
      <c r="C47962" s="1433"/>
      <c r="E47962" s="1433"/>
      <c r="K47962" s="1433"/>
      <c r="L47962" s="1334"/>
    </row>
    <row r="47963" spans="1:12" ht="24" customHeight="1">
      <c r="A47963" s="1355"/>
      <c r="B47963" s="1355"/>
      <c r="C47963" s="1433"/>
      <c r="E47963" s="1433"/>
      <c r="K47963" s="1433"/>
      <c r="L47963" s="1334"/>
    </row>
    <row r="47964" spans="1:12" ht="24" customHeight="1">
      <c r="A47964" s="1355"/>
      <c r="B47964" s="1355"/>
      <c r="C47964" s="1433"/>
      <c r="E47964" s="1433"/>
      <c r="K47964" s="1433"/>
      <c r="L47964" s="1334"/>
    </row>
    <row r="47965" spans="1:12" ht="24" customHeight="1">
      <c r="A47965" s="1355"/>
      <c r="B47965" s="1355"/>
      <c r="C47965" s="1433"/>
      <c r="E47965" s="1433"/>
      <c r="K47965" s="1433"/>
      <c r="L47965" s="1334"/>
    </row>
    <row r="47966" spans="1:12" ht="24" customHeight="1">
      <c r="A47966" s="1355"/>
      <c r="B47966" s="1355"/>
      <c r="C47966" s="1433"/>
      <c r="E47966" s="1433"/>
      <c r="K47966" s="1433"/>
      <c r="L47966" s="1334"/>
    </row>
    <row r="47967" spans="1:12" ht="24" customHeight="1">
      <c r="A47967" s="1355"/>
      <c r="B47967" s="1355"/>
      <c r="C47967" s="1433"/>
      <c r="E47967" s="1433"/>
      <c r="K47967" s="1433"/>
      <c r="L47967" s="1334"/>
    </row>
    <row r="47968" spans="1:12" ht="24" customHeight="1">
      <c r="A47968" s="1355"/>
      <c r="B47968" s="1355"/>
      <c r="C47968" s="1433"/>
      <c r="E47968" s="1433"/>
      <c r="K47968" s="1433"/>
      <c r="L47968" s="1334"/>
    </row>
    <row r="47969" spans="1:12" ht="24" customHeight="1">
      <c r="A47969" s="1355"/>
      <c r="B47969" s="1355"/>
      <c r="C47969" s="1433"/>
      <c r="E47969" s="1433"/>
      <c r="K47969" s="1433"/>
      <c r="L47969" s="1334"/>
    </row>
    <row r="47970" spans="1:12" ht="24" customHeight="1">
      <c r="A47970" s="1355"/>
      <c r="B47970" s="1355"/>
      <c r="C47970" s="1433"/>
      <c r="E47970" s="1433"/>
      <c r="K47970" s="1433"/>
      <c r="L47970" s="1334"/>
    </row>
    <row r="47971" spans="1:12" ht="24" customHeight="1">
      <c r="A47971" s="1355"/>
      <c r="B47971" s="1355"/>
      <c r="C47971" s="1433"/>
      <c r="E47971" s="1433"/>
      <c r="K47971" s="1433"/>
      <c r="L47971" s="1334"/>
    </row>
    <row r="47972" spans="1:12" ht="24" customHeight="1">
      <c r="A47972" s="1355"/>
      <c r="B47972" s="1355"/>
      <c r="C47972" s="1433"/>
      <c r="E47972" s="1433"/>
      <c r="K47972" s="1433"/>
      <c r="L47972" s="1334"/>
    </row>
    <row r="47973" spans="1:12" ht="24" customHeight="1">
      <c r="A47973" s="1355"/>
      <c r="B47973" s="1355"/>
      <c r="C47973" s="1433"/>
      <c r="E47973" s="1433"/>
      <c r="K47973" s="1433"/>
      <c r="L47973" s="1334"/>
    </row>
    <row r="47974" spans="1:12" ht="24" customHeight="1">
      <c r="A47974" s="1355"/>
      <c r="B47974" s="1355"/>
      <c r="C47974" s="1433"/>
      <c r="E47974" s="1433"/>
      <c r="K47974" s="1433"/>
      <c r="L47974" s="1334"/>
    </row>
    <row r="47975" spans="1:12" ht="24" customHeight="1">
      <c r="A47975" s="1355"/>
      <c r="B47975" s="1355"/>
      <c r="C47975" s="1433"/>
      <c r="E47975" s="1433"/>
      <c r="K47975" s="1433"/>
      <c r="L47975" s="1334"/>
    </row>
    <row r="47976" spans="1:12" ht="24" customHeight="1">
      <c r="A47976" s="1355"/>
      <c r="B47976" s="1355"/>
      <c r="C47976" s="1433"/>
      <c r="E47976" s="1433"/>
      <c r="K47976" s="1433"/>
      <c r="L47976" s="1334"/>
    </row>
    <row r="47977" spans="1:12" ht="24" customHeight="1">
      <c r="A47977" s="1355"/>
      <c r="B47977" s="1355"/>
      <c r="C47977" s="1433"/>
      <c r="E47977" s="1433"/>
      <c r="K47977" s="1433"/>
      <c r="L47977" s="1334"/>
    </row>
    <row r="47978" spans="1:12" ht="24" customHeight="1">
      <c r="A47978" s="1355"/>
      <c r="B47978" s="1355"/>
      <c r="C47978" s="1433"/>
      <c r="E47978" s="1433"/>
      <c r="K47978" s="1433"/>
      <c r="L47978" s="1334"/>
    </row>
    <row r="47979" spans="1:12" ht="24" customHeight="1">
      <c r="A47979" s="1355"/>
      <c r="B47979" s="1355"/>
      <c r="C47979" s="1433"/>
      <c r="E47979" s="1433"/>
      <c r="K47979" s="1433"/>
      <c r="L47979" s="1334"/>
    </row>
    <row r="47980" spans="1:12" ht="24" customHeight="1">
      <c r="A47980" s="1355"/>
      <c r="B47980" s="1355"/>
      <c r="C47980" s="1433"/>
      <c r="E47980" s="1433"/>
      <c r="K47980" s="1433"/>
      <c r="L47980" s="1334"/>
    </row>
    <row r="47981" spans="1:12" ht="24" customHeight="1">
      <c r="A47981" s="1355"/>
      <c r="B47981" s="1355"/>
      <c r="C47981" s="1433"/>
      <c r="E47981" s="1433"/>
      <c r="K47981" s="1433"/>
      <c r="L47981" s="1334"/>
    </row>
    <row r="47982" spans="1:12" ht="24" customHeight="1">
      <c r="A47982" s="1355"/>
      <c r="B47982" s="1355"/>
      <c r="C47982" s="1433"/>
      <c r="E47982" s="1433"/>
      <c r="K47982" s="1433"/>
      <c r="L47982" s="1334"/>
    </row>
    <row r="47983" spans="1:12" ht="24" customHeight="1">
      <c r="A47983" s="1355"/>
      <c r="B47983" s="1355"/>
      <c r="C47983" s="1433"/>
      <c r="E47983" s="1433"/>
      <c r="K47983" s="1433"/>
      <c r="L47983" s="1334"/>
    </row>
    <row r="47984" spans="1:12" ht="24" customHeight="1">
      <c r="A47984" s="1355"/>
      <c r="B47984" s="1355"/>
      <c r="C47984" s="1433"/>
      <c r="E47984" s="1433"/>
      <c r="K47984" s="1433"/>
      <c r="L47984" s="1334"/>
    </row>
    <row r="47985" spans="1:12" ht="24" customHeight="1">
      <c r="A47985" s="1355"/>
      <c r="B47985" s="1355"/>
      <c r="C47985" s="1433"/>
      <c r="E47985" s="1433"/>
      <c r="K47985" s="1433"/>
      <c r="L47985" s="1334"/>
    </row>
    <row r="47986" spans="1:12" ht="24" customHeight="1">
      <c r="A47986" s="1355"/>
      <c r="B47986" s="1355"/>
      <c r="C47986" s="1433"/>
      <c r="E47986" s="1433"/>
      <c r="K47986" s="1433"/>
      <c r="L47986" s="1334"/>
    </row>
    <row r="47987" spans="1:12" ht="24" customHeight="1">
      <c r="A47987" s="1355"/>
      <c r="B47987" s="1355"/>
      <c r="C47987" s="1433"/>
      <c r="E47987" s="1433"/>
      <c r="K47987" s="1433"/>
      <c r="L47987" s="1334"/>
    </row>
    <row r="47988" spans="1:12" ht="24" customHeight="1">
      <c r="A47988" s="1355"/>
      <c r="B47988" s="1355"/>
      <c r="C47988" s="1433"/>
      <c r="E47988" s="1433"/>
      <c r="K47988" s="1433"/>
      <c r="L47988" s="1334"/>
    </row>
    <row r="47989" spans="1:12" ht="24" customHeight="1">
      <c r="A47989" s="1355"/>
      <c r="B47989" s="1355"/>
      <c r="C47989" s="1433"/>
      <c r="E47989" s="1433"/>
      <c r="K47989" s="1433"/>
      <c r="L47989" s="1334"/>
    </row>
    <row r="47990" spans="1:12" ht="24" customHeight="1">
      <c r="A47990" s="1355"/>
      <c r="B47990" s="1355"/>
      <c r="C47990" s="1433"/>
      <c r="E47990" s="1433"/>
      <c r="K47990" s="1433"/>
      <c r="L47990" s="1334"/>
    </row>
    <row r="47991" spans="1:12" ht="24" customHeight="1">
      <c r="A47991" s="1355"/>
      <c r="B47991" s="1355"/>
      <c r="C47991" s="1433"/>
      <c r="E47991" s="1433"/>
      <c r="K47991" s="1433"/>
      <c r="L47991" s="1334"/>
    </row>
    <row r="47992" spans="1:12" ht="24" customHeight="1">
      <c r="A47992" s="1355"/>
      <c r="B47992" s="1355"/>
      <c r="C47992" s="1433"/>
      <c r="E47992" s="1433"/>
      <c r="K47992" s="1433"/>
      <c r="L47992" s="1334"/>
    </row>
    <row r="47993" spans="1:12" ht="24" customHeight="1">
      <c r="A47993" s="1355"/>
      <c r="B47993" s="1355"/>
      <c r="C47993" s="1433"/>
      <c r="E47993" s="1433"/>
      <c r="K47993" s="1433"/>
      <c r="L47993" s="1334"/>
    </row>
    <row r="47994" spans="1:12" ht="24" customHeight="1">
      <c r="A47994" s="1355"/>
      <c r="B47994" s="1355"/>
      <c r="C47994" s="1433"/>
      <c r="E47994" s="1433"/>
      <c r="K47994" s="1433"/>
      <c r="L47994" s="1334"/>
    </row>
    <row r="47995" spans="1:12" ht="24" customHeight="1">
      <c r="A47995" s="1355"/>
      <c r="B47995" s="1355"/>
      <c r="C47995" s="1433"/>
      <c r="E47995" s="1433"/>
      <c r="K47995" s="1433"/>
      <c r="L47995" s="1334"/>
    </row>
    <row r="47996" spans="1:12" ht="24" customHeight="1">
      <c r="A47996" s="1355"/>
      <c r="B47996" s="1355"/>
      <c r="C47996" s="1433"/>
      <c r="E47996" s="1433"/>
      <c r="K47996" s="1433"/>
      <c r="L47996" s="1334"/>
    </row>
    <row r="47997" spans="1:12" ht="24" customHeight="1">
      <c r="A47997" s="1355"/>
      <c r="B47997" s="1355"/>
      <c r="C47997" s="1433"/>
      <c r="E47997" s="1433"/>
      <c r="K47997" s="1433"/>
      <c r="L47997" s="1334"/>
    </row>
    <row r="47998" spans="1:12" ht="24" customHeight="1">
      <c r="A47998" s="1355"/>
      <c r="B47998" s="1355"/>
      <c r="C47998" s="1433"/>
      <c r="E47998" s="1433"/>
      <c r="K47998" s="1433"/>
      <c r="L47998" s="1334"/>
    </row>
    <row r="47999" spans="1:12" ht="24" customHeight="1">
      <c r="A47999" s="1355"/>
      <c r="B47999" s="1355"/>
      <c r="C47999" s="1433"/>
      <c r="E47999" s="1433"/>
      <c r="K47999" s="1433"/>
      <c r="L47999" s="1334"/>
    </row>
    <row r="48000" spans="1:12" ht="24" customHeight="1">
      <c r="A48000" s="1355"/>
      <c r="B48000" s="1355"/>
      <c r="C48000" s="1433"/>
      <c r="E48000" s="1433"/>
      <c r="K48000" s="1433"/>
      <c r="L48000" s="1334"/>
    </row>
    <row r="48001" spans="1:12" ht="24" customHeight="1">
      <c r="A48001" s="1355"/>
      <c r="B48001" s="1355"/>
      <c r="C48001" s="1433"/>
      <c r="E48001" s="1433"/>
      <c r="K48001" s="1433"/>
      <c r="L48001" s="1334"/>
    </row>
    <row r="48002" spans="1:12" ht="24" customHeight="1">
      <c r="A48002" s="1355"/>
      <c r="B48002" s="1355"/>
      <c r="C48002" s="1433"/>
      <c r="E48002" s="1433"/>
      <c r="K48002" s="1433"/>
      <c r="L48002" s="1334"/>
    </row>
    <row r="48003" spans="1:12" ht="24" customHeight="1">
      <c r="A48003" s="1355"/>
      <c r="B48003" s="1355"/>
      <c r="C48003" s="1433"/>
      <c r="E48003" s="1433"/>
      <c r="K48003" s="1433"/>
      <c r="L48003" s="1334"/>
    </row>
    <row r="48004" spans="1:12" ht="24" customHeight="1">
      <c r="A48004" s="1355"/>
      <c r="B48004" s="1355"/>
      <c r="C48004" s="1433"/>
      <c r="E48004" s="1433"/>
      <c r="K48004" s="1433"/>
      <c r="L48004" s="1334"/>
    </row>
    <row r="48005" spans="1:12" ht="24" customHeight="1">
      <c r="A48005" s="1355"/>
      <c r="B48005" s="1355"/>
      <c r="C48005" s="1433"/>
      <c r="E48005" s="1433"/>
      <c r="K48005" s="1433"/>
      <c r="L48005" s="1334"/>
    </row>
    <row r="48006" spans="1:12" ht="24" customHeight="1">
      <c r="A48006" s="1355"/>
      <c r="B48006" s="1355"/>
      <c r="C48006" s="1433"/>
      <c r="E48006" s="1433"/>
      <c r="K48006" s="1433"/>
      <c r="L48006" s="1334"/>
    </row>
    <row r="48007" spans="1:12" ht="24" customHeight="1">
      <c r="A48007" s="1355"/>
      <c r="B48007" s="1355"/>
      <c r="C48007" s="1433"/>
      <c r="E48007" s="1433"/>
      <c r="K48007" s="1433"/>
      <c r="L48007" s="1334"/>
    </row>
    <row r="48008" spans="1:12" ht="24" customHeight="1">
      <c r="A48008" s="1355"/>
      <c r="B48008" s="1355"/>
      <c r="C48008" s="1433"/>
      <c r="E48008" s="1433"/>
      <c r="K48008" s="1433"/>
      <c r="L48008" s="1334"/>
    </row>
    <row r="48009" spans="1:12" ht="24" customHeight="1">
      <c r="A48009" s="1355"/>
      <c r="B48009" s="1355"/>
      <c r="C48009" s="1433"/>
      <c r="E48009" s="1433"/>
      <c r="K48009" s="1433"/>
      <c r="L48009" s="1334"/>
    </row>
    <row r="48010" spans="1:12" ht="24" customHeight="1">
      <c r="A48010" s="1355"/>
      <c r="B48010" s="1355"/>
      <c r="C48010" s="1433"/>
      <c r="E48010" s="1433"/>
      <c r="K48010" s="1433"/>
      <c r="L48010" s="1334"/>
    </row>
    <row r="48011" spans="1:12" ht="24" customHeight="1">
      <c r="A48011" s="1355"/>
      <c r="B48011" s="1355"/>
      <c r="C48011" s="1433"/>
      <c r="E48011" s="1433"/>
      <c r="K48011" s="1433"/>
      <c r="L48011" s="1334"/>
    </row>
    <row r="48012" spans="1:12" ht="24" customHeight="1">
      <c r="A48012" s="1355"/>
      <c r="B48012" s="1355"/>
      <c r="C48012" s="1433"/>
      <c r="E48012" s="1433"/>
      <c r="K48012" s="1433"/>
      <c r="L48012" s="1334"/>
    </row>
    <row r="48013" spans="1:12" ht="24" customHeight="1">
      <c r="A48013" s="1355"/>
      <c r="B48013" s="1355"/>
      <c r="C48013" s="1433"/>
      <c r="E48013" s="1433"/>
      <c r="K48013" s="1433"/>
      <c r="L48013" s="1334"/>
    </row>
    <row r="48014" spans="1:12" ht="24" customHeight="1">
      <c r="A48014" s="1355"/>
      <c r="B48014" s="1355"/>
      <c r="C48014" s="1433"/>
      <c r="E48014" s="1433"/>
      <c r="K48014" s="1433"/>
      <c r="L48014" s="1334"/>
    </row>
    <row r="48015" spans="1:12" ht="24" customHeight="1">
      <c r="A48015" s="1355"/>
      <c r="B48015" s="1355"/>
      <c r="C48015" s="1433"/>
      <c r="E48015" s="1433"/>
      <c r="K48015" s="1433"/>
      <c r="L48015" s="1334"/>
    </row>
    <row r="48016" spans="1:12" ht="24" customHeight="1">
      <c r="A48016" s="1355"/>
      <c r="B48016" s="1355"/>
      <c r="C48016" s="1433"/>
      <c r="E48016" s="1433"/>
      <c r="K48016" s="1433"/>
      <c r="L48016" s="1334"/>
    </row>
    <row r="48017" spans="1:12" ht="24" customHeight="1">
      <c r="A48017" s="1355"/>
      <c r="B48017" s="1355"/>
      <c r="C48017" s="1433"/>
      <c r="E48017" s="1433"/>
      <c r="K48017" s="1433"/>
      <c r="L48017" s="1334"/>
    </row>
    <row r="48018" spans="1:12" ht="24" customHeight="1">
      <c r="A48018" s="1355"/>
      <c r="B48018" s="1355"/>
      <c r="C48018" s="1433"/>
      <c r="E48018" s="1433"/>
      <c r="K48018" s="1433"/>
      <c r="L48018" s="1334"/>
    </row>
    <row r="48019" spans="1:12" ht="24" customHeight="1">
      <c r="A48019" s="1355"/>
      <c r="B48019" s="1355"/>
      <c r="C48019" s="1433"/>
      <c r="E48019" s="1433"/>
      <c r="K48019" s="1433"/>
      <c r="L48019" s="1334"/>
    </row>
    <row r="48020" spans="1:12" ht="24" customHeight="1">
      <c r="A48020" s="1355"/>
      <c r="B48020" s="1355"/>
      <c r="C48020" s="1433"/>
      <c r="E48020" s="1433"/>
      <c r="K48020" s="1433"/>
      <c r="L48020" s="1334"/>
    </row>
    <row r="48021" spans="1:12" ht="24" customHeight="1">
      <c r="A48021" s="1355"/>
      <c r="B48021" s="1355"/>
      <c r="C48021" s="1433"/>
      <c r="E48021" s="1433"/>
      <c r="K48021" s="1433"/>
      <c r="L48021" s="1334"/>
    </row>
    <row r="48022" spans="1:12" ht="24" customHeight="1">
      <c r="A48022" s="1355"/>
      <c r="B48022" s="1355"/>
      <c r="C48022" s="1433"/>
      <c r="E48022" s="1433"/>
      <c r="K48022" s="1433"/>
      <c r="L48022" s="1334"/>
    </row>
    <row r="48023" spans="1:12" ht="24" customHeight="1">
      <c r="A48023" s="1355"/>
      <c r="B48023" s="1355"/>
      <c r="C48023" s="1433"/>
      <c r="E48023" s="1433"/>
      <c r="K48023" s="1433"/>
      <c r="L48023" s="1334"/>
    </row>
    <row r="48024" spans="1:12" ht="24" customHeight="1">
      <c r="A48024" s="1355"/>
      <c r="B48024" s="1355"/>
      <c r="C48024" s="1433"/>
      <c r="E48024" s="1433"/>
      <c r="K48024" s="1433"/>
      <c r="L48024" s="1334"/>
    </row>
    <row r="48025" spans="1:12" ht="24" customHeight="1">
      <c r="A48025" s="1355"/>
      <c r="B48025" s="1355"/>
      <c r="C48025" s="1433"/>
      <c r="E48025" s="1433"/>
      <c r="K48025" s="1433"/>
      <c r="L48025" s="1334"/>
    </row>
    <row r="48026" spans="1:12" ht="24" customHeight="1">
      <c r="A48026" s="1355"/>
      <c r="B48026" s="1355"/>
      <c r="C48026" s="1433"/>
      <c r="E48026" s="1433"/>
      <c r="K48026" s="1433"/>
      <c r="L48026" s="1334"/>
    </row>
    <row r="48027" spans="1:12" ht="24" customHeight="1">
      <c r="A48027" s="1355"/>
      <c r="B48027" s="1355"/>
      <c r="C48027" s="1433"/>
      <c r="E48027" s="1433"/>
      <c r="K48027" s="1433"/>
      <c r="L48027" s="1334"/>
    </row>
    <row r="48028" spans="1:12" ht="24" customHeight="1">
      <c r="A48028" s="1355"/>
      <c r="B48028" s="1355"/>
      <c r="C48028" s="1433"/>
      <c r="E48028" s="1433"/>
      <c r="K48028" s="1433"/>
      <c r="L48028" s="1334"/>
    </row>
    <row r="48029" spans="1:12" ht="24" customHeight="1">
      <c r="A48029" s="1355"/>
      <c r="B48029" s="1355"/>
      <c r="C48029" s="1433"/>
      <c r="E48029" s="1433"/>
      <c r="K48029" s="1433"/>
      <c r="L48029" s="1334"/>
    </row>
    <row r="48030" spans="1:12" ht="24" customHeight="1">
      <c r="A48030" s="1355"/>
      <c r="B48030" s="1355"/>
      <c r="C48030" s="1433"/>
      <c r="E48030" s="1433"/>
      <c r="K48030" s="1433"/>
      <c r="L48030" s="1334"/>
    </row>
    <row r="48031" spans="1:12" ht="24" customHeight="1">
      <c r="A48031" s="1355"/>
      <c r="B48031" s="1355"/>
      <c r="C48031" s="1433"/>
      <c r="E48031" s="1433"/>
      <c r="K48031" s="1433"/>
      <c r="L48031" s="1334"/>
    </row>
    <row r="48032" spans="1:12" ht="24" customHeight="1">
      <c r="A48032" s="1355"/>
      <c r="B48032" s="1355"/>
      <c r="C48032" s="1433"/>
      <c r="E48032" s="1433"/>
      <c r="K48032" s="1433"/>
      <c r="L48032" s="1334"/>
    </row>
    <row r="48033" spans="1:12" ht="24" customHeight="1">
      <c r="A48033" s="1355"/>
      <c r="B48033" s="1355"/>
      <c r="C48033" s="1433"/>
      <c r="E48033" s="1433"/>
      <c r="K48033" s="1433"/>
      <c r="L48033" s="1334"/>
    </row>
    <row r="48034" spans="1:12" ht="24" customHeight="1">
      <c r="A48034" s="1355"/>
      <c r="B48034" s="1355"/>
      <c r="C48034" s="1433"/>
      <c r="E48034" s="1433"/>
      <c r="K48034" s="1433"/>
      <c r="L48034" s="1334"/>
    </row>
    <row r="48035" spans="1:12" ht="24" customHeight="1">
      <c r="A48035" s="1355"/>
      <c r="B48035" s="1355"/>
      <c r="C48035" s="1433"/>
      <c r="E48035" s="1433"/>
      <c r="K48035" s="1433"/>
      <c r="L48035" s="1334"/>
    </row>
    <row r="48036" spans="1:12" ht="24" customHeight="1">
      <c r="A48036" s="1355"/>
      <c r="B48036" s="1355"/>
      <c r="C48036" s="1433"/>
      <c r="E48036" s="1433"/>
      <c r="K48036" s="1433"/>
      <c r="L48036" s="1334"/>
    </row>
    <row r="48037" spans="1:12" ht="24" customHeight="1">
      <c r="A48037" s="1355"/>
      <c r="B48037" s="1355"/>
      <c r="C48037" s="1433"/>
      <c r="E48037" s="1433"/>
      <c r="K48037" s="1433"/>
      <c r="L48037" s="1334"/>
    </row>
    <row r="48038" spans="1:12" ht="24" customHeight="1">
      <c r="A48038" s="1355"/>
      <c r="B48038" s="1355"/>
      <c r="C48038" s="1433"/>
      <c r="E48038" s="1433"/>
      <c r="K48038" s="1433"/>
      <c r="L48038" s="1334"/>
    </row>
    <row r="48039" spans="1:12" ht="24" customHeight="1">
      <c r="A48039" s="1355"/>
      <c r="B48039" s="1355"/>
      <c r="C48039" s="1433"/>
      <c r="E48039" s="1433"/>
      <c r="K48039" s="1433"/>
      <c r="L48039" s="1334"/>
    </row>
    <row r="48040" spans="1:12" ht="24" customHeight="1">
      <c r="A48040" s="1355"/>
      <c r="B48040" s="1355"/>
      <c r="C48040" s="1433"/>
      <c r="E48040" s="1433"/>
      <c r="K48040" s="1433"/>
      <c r="L48040" s="1334"/>
    </row>
    <row r="48041" spans="1:12" ht="24" customHeight="1">
      <c r="A48041" s="1355"/>
      <c r="B48041" s="1355"/>
      <c r="C48041" s="1433"/>
      <c r="E48041" s="1433"/>
      <c r="K48041" s="1433"/>
      <c r="L48041" s="1334"/>
    </row>
    <row r="48042" spans="1:12" ht="24" customHeight="1">
      <c r="A48042" s="1355"/>
      <c r="B48042" s="1355"/>
      <c r="C48042" s="1433"/>
      <c r="E48042" s="1433"/>
      <c r="K48042" s="1433"/>
      <c r="L48042" s="1334"/>
    </row>
    <row r="48043" spans="1:12" ht="24" customHeight="1">
      <c r="A48043" s="1355"/>
      <c r="B48043" s="1355"/>
      <c r="C48043" s="1433"/>
      <c r="E48043" s="1433"/>
      <c r="K48043" s="1433"/>
      <c r="L48043" s="1334"/>
    </row>
    <row r="48044" spans="1:12" ht="24" customHeight="1">
      <c r="A48044" s="1355"/>
      <c r="B48044" s="1355"/>
      <c r="C48044" s="1433"/>
      <c r="E48044" s="1433"/>
      <c r="K48044" s="1433"/>
      <c r="L48044" s="1334"/>
    </row>
    <row r="48045" spans="1:12" ht="24" customHeight="1">
      <c r="A48045" s="1355"/>
      <c r="B48045" s="1355"/>
      <c r="C48045" s="1433"/>
      <c r="E48045" s="1433"/>
      <c r="K48045" s="1433"/>
      <c r="L48045" s="1334"/>
    </row>
    <row r="48046" spans="1:12" ht="24" customHeight="1">
      <c r="A48046" s="1355"/>
      <c r="B48046" s="1355"/>
      <c r="C48046" s="1433"/>
      <c r="E48046" s="1433"/>
      <c r="K48046" s="1433"/>
      <c r="L48046" s="1334"/>
    </row>
    <row r="48047" spans="1:12" ht="24" customHeight="1">
      <c r="A48047" s="1355"/>
      <c r="B48047" s="1355"/>
      <c r="C48047" s="1433"/>
      <c r="E48047" s="1433"/>
      <c r="K48047" s="1433"/>
      <c r="L48047" s="1334"/>
    </row>
    <row r="48048" spans="1:12" ht="24" customHeight="1">
      <c r="A48048" s="1355"/>
      <c r="B48048" s="1355"/>
      <c r="C48048" s="1433"/>
      <c r="E48048" s="1433"/>
      <c r="K48048" s="1433"/>
      <c r="L48048" s="1334"/>
    </row>
    <row r="48049" spans="1:12" ht="24" customHeight="1">
      <c r="A48049" s="1355"/>
      <c r="B48049" s="1355"/>
      <c r="C48049" s="1433"/>
      <c r="E48049" s="1433"/>
      <c r="K48049" s="1433"/>
      <c r="L48049" s="1334"/>
    </row>
    <row r="48050" spans="1:12" ht="24" customHeight="1">
      <c r="A48050" s="1355"/>
      <c r="B48050" s="1355"/>
      <c r="C48050" s="1433"/>
      <c r="E48050" s="1433"/>
      <c r="K48050" s="1433"/>
      <c r="L48050" s="1334"/>
    </row>
    <row r="48051" spans="1:12" ht="24" customHeight="1">
      <c r="A48051" s="1355"/>
      <c r="B48051" s="1355"/>
      <c r="C48051" s="1433"/>
      <c r="E48051" s="1433"/>
      <c r="K48051" s="1433"/>
      <c r="L48051" s="1334"/>
    </row>
    <row r="48052" spans="1:12" ht="24" customHeight="1">
      <c r="A48052" s="1355"/>
      <c r="B48052" s="1355"/>
      <c r="C48052" s="1433"/>
      <c r="E48052" s="1433"/>
      <c r="K48052" s="1433"/>
      <c r="L48052" s="1334"/>
    </row>
    <row r="48053" spans="1:12" ht="24" customHeight="1">
      <c r="A48053" s="1355"/>
      <c r="B48053" s="1355"/>
      <c r="C48053" s="1433"/>
      <c r="E48053" s="1433"/>
      <c r="K48053" s="1433"/>
      <c r="L48053" s="1334"/>
    </row>
    <row r="48054" spans="1:12" ht="24" customHeight="1">
      <c r="A48054" s="1355"/>
      <c r="B48054" s="1355"/>
      <c r="C48054" s="1433"/>
      <c r="E48054" s="1433"/>
      <c r="K48054" s="1433"/>
      <c r="L48054" s="1334"/>
    </row>
    <row r="48055" spans="1:12" ht="24" customHeight="1">
      <c r="A48055" s="1355"/>
      <c r="B48055" s="1355"/>
      <c r="C48055" s="1433"/>
      <c r="E48055" s="1433"/>
      <c r="K48055" s="1433"/>
      <c r="L48055" s="1334"/>
    </row>
    <row r="48056" spans="1:12" ht="24" customHeight="1">
      <c r="A48056" s="1355"/>
      <c r="B48056" s="1355"/>
      <c r="C48056" s="1433"/>
      <c r="E48056" s="1433"/>
      <c r="K48056" s="1433"/>
      <c r="L48056" s="1334"/>
    </row>
    <row r="48057" spans="1:12" ht="24" customHeight="1">
      <c r="A48057" s="1355"/>
      <c r="B48057" s="1355"/>
      <c r="C48057" s="1433"/>
      <c r="E48057" s="1433"/>
      <c r="K48057" s="1433"/>
      <c r="L48057" s="1334"/>
    </row>
    <row r="48058" spans="1:12" ht="24" customHeight="1">
      <c r="A48058" s="1355"/>
      <c r="B48058" s="1355"/>
      <c r="C48058" s="1433"/>
      <c r="E48058" s="1433"/>
      <c r="K48058" s="1433"/>
      <c r="L48058" s="1334"/>
    </row>
    <row r="48059" spans="1:12" ht="24" customHeight="1">
      <c r="A48059" s="1355"/>
      <c r="B48059" s="1355"/>
      <c r="C48059" s="1433"/>
      <c r="E48059" s="1433"/>
      <c r="K48059" s="1433"/>
      <c r="L48059" s="1334"/>
    </row>
    <row r="48060" spans="1:12" ht="24" customHeight="1">
      <c r="A48060" s="1355"/>
      <c r="B48060" s="1355"/>
      <c r="C48060" s="1433"/>
      <c r="E48060" s="1433"/>
      <c r="K48060" s="1433"/>
      <c r="L48060" s="1334"/>
    </row>
    <row r="48061" spans="1:12" ht="24" customHeight="1">
      <c r="A48061" s="1355"/>
      <c r="B48061" s="1355"/>
      <c r="C48061" s="1433"/>
      <c r="E48061" s="1433"/>
      <c r="K48061" s="1433"/>
      <c r="L48061" s="1334"/>
    </row>
    <row r="48062" spans="1:12" ht="24" customHeight="1">
      <c r="A48062" s="1355"/>
      <c r="B48062" s="1355"/>
      <c r="C48062" s="1433"/>
      <c r="E48062" s="1433"/>
      <c r="K48062" s="1433"/>
      <c r="L48062" s="1334"/>
    </row>
    <row r="48063" spans="1:12" ht="24" customHeight="1">
      <c r="A48063" s="1355"/>
      <c r="B48063" s="1355"/>
      <c r="C48063" s="1433"/>
      <c r="E48063" s="1433"/>
      <c r="K48063" s="1433"/>
      <c r="L48063" s="1334"/>
    </row>
    <row r="48064" spans="1:12" ht="24" customHeight="1">
      <c r="A48064" s="1355"/>
      <c r="B48064" s="1355"/>
      <c r="C48064" s="1433"/>
      <c r="E48064" s="1433"/>
      <c r="K48064" s="1433"/>
      <c r="L48064" s="1334"/>
    </row>
    <row r="48065" spans="1:12" ht="24" customHeight="1">
      <c r="A48065" s="1355"/>
      <c r="B48065" s="1355"/>
      <c r="C48065" s="1433"/>
      <c r="E48065" s="1433"/>
      <c r="K48065" s="1433"/>
      <c r="L48065" s="1334"/>
    </row>
    <row r="48066" spans="1:12" ht="24" customHeight="1">
      <c r="A48066" s="1355"/>
      <c r="B48066" s="1355"/>
      <c r="C48066" s="1433"/>
      <c r="E48066" s="1433"/>
      <c r="K48066" s="1433"/>
      <c r="L48066" s="1334"/>
    </row>
    <row r="48067" spans="1:12" ht="24" customHeight="1">
      <c r="A48067" s="1355"/>
      <c r="B48067" s="1355"/>
      <c r="C48067" s="1433"/>
      <c r="E48067" s="1433"/>
      <c r="K48067" s="1433"/>
      <c r="L48067" s="1334"/>
    </row>
    <row r="48068" spans="1:12" ht="24" customHeight="1">
      <c r="A48068" s="1355"/>
      <c r="B48068" s="1355"/>
      <c r="C48068" s="1433"/>
      <c r="E48068" s="1433"/>
      <c r="K48068" s="1433"/>
      <c r="L48068" s="1334"/>
    </row>
    <row r="48069" spans="1:12" ht="24" customHeight="1">
      <c r="A48069" s="1355"/>
      <c r="B48069" s="1355"/>
      <c r="C48069" s="1433"/>
      <c r="E48069" s="1433"/>
      <c r="K48069" s="1433"/>
      <c r="L48069" s="1334"/>
    </row>
    <row r="48070" spans="1:12" ht="24" customHeight="1">
      <c r="A48070" s="1355"/>
      <c r="B48070" s="1355"/>
      <c r="C48070" s="1433"/>
      <c r="E48070" s="1433"/>
      <c r="K48070" s="1433"/>
      <c r="L48070" s="1334"/>
    </row>
    <row r="48071" spans="1:12" ht="24" customHeight="1">
      <c r="A48071" s="1355"/>
      <c r="B48071" s="1355"/>
      <c r="C48071" s="1433"/>
      <c r="E48071" s="1433"/>
      <c r="K48071" s="1433"/>
      <c r="L48071" s="1334"/>
    </row>
    <row r="48072" spans="1:12" ht="24" customHeight="1">
      <c r="A48072" s="1355"/>
      <c r="B48072" s="1355"/>
      <c r="C48072" s="1433"/>
      <c r="E48072" s="1433"/>
      <c r="K48072" s="1433"/>
      <c r="L48072" s="1334"/>
    </row>
    <row r="48073" spans="1:12" ht="24" customHeight="1">
      <c r="A48073" s="1355"/>
      <c r="B48073" s="1355"/>
      <c r="C48073" s="1433"/>
      <c r="E48073" s="1433"/>
      <c r="K48073" s="1433"/>
      <c r="L48073" s="1334"/>
    </row>
    <row r="48074" spans="1:12" ht="24" customHeight="1">
      <c r="A48074" s="1355"/>
      <c r="B48074" s="1355"/>
      <c r="C48074" s="1433"/>
      <c r="E48074" s="1433"/>
      <c r="K48074" s="1433"/>
      <c r="L48074" s="1334"/>
    </row>
    <row r="48075" spans="1:12" ht="24" customHeight="1">
      <c r="A48075" s="1355"/>
      <c r="B48075" s="1355"/>
      <c r="C48075" s="1433"/>
      <c r="E48075" s="1433"/>
      <c r="K48075" s="1433"/>
      <c r="L48075" s="1334"/>
    </row>
    <row r="48076" spans="1:12" ht="24" customHeight="1">
      <c r="A48076" s="1355"/>
      <c r="B48076" s="1355"/>
      <c r="C48076" s="1433"/>
      <c r="E48076" s="1433"/>
      <c r="K48076" s="1433"/>
      <c r="L48076" s="1334"/>
    </row>
    <row r="48077" spans="1:12" ht="24" customHeight="1">
      <c r="A48077" s="1355"/>
      <c r="B48077" s="1355"/>
      <c r="C48077" s="1433"/>
      <c r="E48077" s="1433"/>
      <c r="K48077" s="1433"/>
      <c r="L48077" s="1334"/>
    </row>
    <row r="48078" spans="1:12" ht="24" customHeight="1">
      <c r="A48078" s="1355"/>
      <c r="B48078" s="1355"/>
      <c r="C48078" s="1433"/>
      <c r="E48078" s="1433"/>
      <c r="K48078" s="1433"/>
      <c r="L48078" s="1334"/>
    </row>
    <row r="48079" spans="1:12" ht="24" customHeight="1">
      <c r="A48079" s="1355"/>
      <c r="B48079" s="1355"/>
      <c r="C48079" s="1433"/>
      <c r="E48079" s="1433"/>
      <c r="K48079" s="1433"/>
      <c r="L48079" s="1334"/>
    </row>
    <row r="48080" spans="1:12" ht="24" customHeight="1">
      <c r="A48080" s="1355"/>
      <c r="B48080" s="1355"/>
      <c r="C48080" s="1433"/>
      <c r="E48080" s="1433"/>
      <c r="K48080" s="1433"/>
      <c r="L48080" s="1334"/>
    </row>
    <row r="48081" spans="1:12" ht="24" customHeight="1">
      <c r="A48081" s="1355"/>
      <c r="B48081" s="1355"/>
      <c r="C48081" s="1433"/>
      <c r="E48081" s="1433"/>
      <c r="K48081" s="1433"/>
      <c r="L48081" s="1334"/>
    </row>
    <row r="48082" spans="1:12" ht="24" customHeight="1">
      <c r="A48082" s="1355"/>
      <c r="B48082" s="1355"/>
      <c r="C48082" s="1433"/>
      <c r="E48082" s="1433"/>
      <c r="K48082" s="1433"/>
      <c r="L48082" s="1334"/>
    </row>
    <row r="48083" spans="1:12" ht="24" customHeight="1">
      <c r="A48083" s="1355"/>
      <c r="B48083" s="1355"/>
      <c r="C48083" s="1433"/>
      <c r="E48083" s="1433"/>
      <c r="K48083" s="1433"/>
      <c r="L48083" s="1334"/>
    </row>
    <row r="48084" spans="1:12" ht="24" customHeight="1">
      <c r="A48084" s="1355"/>
      <c r="B48084" s="1355"/>
      <c r="C48084" s="1433"/>
      <c r="E48084" s="1433"/>
      <c r="K48084" s="1433"/>
      <c r="L48084" s="1334"/>
    </row>
    <row r="48085" spans="1:12" ht="24" customHeight="1">
      <c r="A48085" s="1355"/>
      <c r="B48085" s="1355"/>
      <c r="C48085" s="1433"/>
      <c r="E48085" s="1433"/>
      <c r="K48085" s="1433"/>
      <c r="L48085" s="1334"/>
    </row>
    <row r="48086" spans="1:12" ht="24" customHeight="1">
      <c r="A48086" s="1355"/>
      <c r="B48086" s="1355"/>
      <c r="C48086" s="1433"/>
      <c r="E48086" s="1433"/>
      <c r="K48086" s="1433"/>
      <c r="L48086" s="1334"/>
    </row>
    <row r="48087" spans="1:12" ht="24" customHeight="1">
      <c r="A48087" s="1355"/>
      <c r="B48087" s="1355"/>
      <c r="C48087" s="1433"/>
      <c r="E48087" s="1433"/>
      <c r="K48087" s="1433"/>
      <c r="L48087" s="1334"/>
    </row>
    <row r="48088" spans="1:12" ht="24" customHeight="1">
      <c r="A48088" s="1355"/>
      <c r="B48088" s="1355"/>
      <c r="C48088" s="1433"/>
      <c r="E48088" s="1433"/>
      <c r="K48088" s="1433"/>
      <c r="L48088" s="1334"/>
    </row>
    <row r="48089" spans="1:12" ht="24" customHeight="1">
      <c r="A48089" s="1355"/>
      <c r="B48089" s="1355"/>
      <c r="C48089" s="1433"/>
      <c r="E48089" s="1433"/>
      <c r="K48089" s="1433"/>
      <c r="L48089" s="1334"/>
    </row>
    <row r="48090" spans="1:12" ht="24" customHeight="1">
      <c r="A48090" s="1355"/>
      <c r="B48090" s="1355"/>
      <c r="C48090" s="1433"/>
      <c r="E48090" s="1433"/>
      <c r="K48090" s="1433"/>
      <c r="L48090" s="1334"/>
    </row>
    <row r="48091" spans="1:12" ht="24" customHeight="1">
      <c r="A48091" s="1355"/>
      <c r="B48091" s="1355"/>
      <c r="C48091" s="1433"/>
      <c r="E48091" s="1433"/>
      <c r="K48091" s="1433"/>
      <c r="L48091" s="1334"/>
    </row>
    <row r="48092" spans="1:12" ht="24" customHeight="1">
      <c r="A48092" s="1355"/>
      <c r="B48092" s="1355"/>
      <c r="C48092" s="1433"/>
      <c r="E48092" s="1433"/>
      <c r="K48092" s="1433"/>
      <c r="L48092" s="1334"/>
    </row>
    <row r="48093" spans="1:12" ht="24" customHeight="1">
      <c r="A48093" s="1355"/>
      <c r="B48093" s="1355"/>
      <c r="C48093" s="1433"/>
      <c r="E48093" s="1433"/>
      <c r="K48093" s="1433"/>
      <c r="L48093" s="1334"/>
    </row>
    <row r="48094" spans="1:12" ht="24" customHeight="1">
      <c r="A48094" s="1355"/>
      <c r="B48094" s="1355"/>
      <c r="C48094" s="1433"/>
      <c r="E48094" s="1433"/>
      <c r="K48094" s="1433"/>
      <c r="L48094" s="1334"/>
    </row>
    <row r="48095" spans="1:12" ht="24" customHeight="1">
      <c r="A48095" s="1355"/>
      <c r="B48095" s="1355"/>
      <c r="C48095" s="1433"/>
      <c r="E48095" s="1433"/>
      <c r="K48095" s="1433"/>
      <c r="L48095" s="1334"/>
    </row>
    <row r="48096" spans="1:12" ht="24" customHeight="1">
      <c r="A48096" s="1355"/>
      <c r="B48096" s="1355"/>
      <c r="C48096" s="1433"/>
      <c r="E48096" s="1433"/>
      <c r="K48096" s="1433"/>
      <c r="L48096" s="1334"/>
    </row>
    <row r="48097" spans="1:12" ht="24" customHeight="1">
      <c r="A48097" s="1355"/>
      <c r="B48097" s="1355"/>
      <c r="C48097" s="1433"/>
      <c r="E48097" s="1433"/>
      <c r="K48097" s="1433"/>
      <c r="L48097" s="1334"/>
    </row>
    <row r="48098" spans="1:12" ht="24" customHeight="1">
      <c r="A48098" s="1355"/>
      <c r="B48098" s="1355"/>
      <c r="C48098" s="1433"/>
      <c r="E48098" s="1433"/>
      <c r="K48098" s="1433"/>
      <c r="L48098" s="1334"/>
    </row>
    <row r="48099" spans="1:12" ht="24" customHeight="1">
      <c r="A48099" s="1355"/>
      <c r="B48099" s="1355"/>
      <c r="C48099" s="1433"/>
      <c r="E48099" s="1433"/>
      <c r="K48099" s="1433"/>
      <c r="L48099" s="1334"/>
    </row>
    <row r="48100" spans="1:12" ht="24" customHeight="1">
      <c r="A48100" s="1355"/>
      <c r="B48100" s="1355"/>
      <c r="C48100" s="1433"/>
      <c r="E48100" s="1433"/>
      <c r="K48100" s="1433"/>
      <c r="L48100" s="1334"/>
    </row>
    <row r="48101" spans="1:12" ht="24" customHeight="1">
      <c r="A48101" s="1355"/>
      <c r="B48101" s="1355"/>
      <c r="C48101" s="1433"/>
      <c r="E48101" s="1433"/>
      <c r="K48101" s="1433"/>
      <c r="L48101" s="1334"/>
    </row>
    <row r="48102" spans="1:12" ht="24" customHeight="1">
      <c r="A48102" s="1355"/>
      <c r="B48102" s="1355"/>
      <c r="C48102" s="1433"/>
      <c r="E48102" s="1433"/>
      <c r="K48102" s="1433"/>
      <c r="L48102" s="1334"/>
    </row>
    <row r="48103" spans="1:12" ht="24" customHeight="1">
      <c r="A48103" s="1355"/>
      <c r="B48103" s="1355"/>
      <c r="C48103" s="1433"/>
      <c r="E48103" s="1433"/>
      <c r="K48103" s="1433"/>
      <c r="L48103" s="1334"/>
    </row>
    <row r="48104" spans="1:12" ht="24" customHeight="1">
      <c r="A48104" s="1355"/>
      <c r="B48104" s="1355"/>
      <c r="C48104" s="1433"/>
      <c r="E48104" s="1433"/>
      <c r="K48104" s="1433"/>
      <c r="L48104" s="1334"/>
    </row>
    <row r="48105" spans="1:12" ht="24" customHeight="1">
      <c r="A48105" s="1355"/>
      <c r="B48105" s="1355"/>
      <c r="C48105" s="1433"/>
      <c r="E48105" s="1433"/>
      <c r="K48105" s="1433"/>
      <c r="L48105" s="1334"/>
    </row>
    <row r="48106" spans="1:12" ht="24" customHeight="1">
      <c r="A48106" s="1355"/>
      <c r="B48106" s="1355"/>
      <c r="C48106" s="1433"/>
      <c r="E48106" s="1433"/>
      <c r="K48106" s="1433"/>
      <c r="L48106" s="1334"/>
    </row>
    <row r="48107" spans="1:12" ht="24" customHeight="1">
      <c r="A48107" s="1355"/>
      <c r="B48107" s="1355"/>
      <c r="C48107" s="1433"/>
      <c r="E48107" s="1433"/>
      <c r="K48107" s="1433"/>
      <c r="L48107" s="1334"/>
    </row>
    <row r="48108" spans="1:12" ht="24" customHeight="1">
      <c r="A48108" s="1355"/>
      <c r="B48108" s="1355"/>
      <c r="C48108" s="1433"/>
      <c r="E48108" s="1433"/>
      <c r="K48108" s="1433"/>
      <c r="L48108" s="1334"/>
    </row>
    <row r="48109" spans="1:12" ht="24" customHeight="1">
      <c r="A48109" s="1355"/>
      <c r="B48109" s="1355"/>
      <c r="C48109" s="1433"/>
      <c r="E48109" s="1433"/>
      <c r="K48109" s="1433"/>
      <c r="L48109" s="1334"/>
    </row>
    <row r="48110" spans="1:12" ht="24" customHeight="1">
      <c r="A48110" s="1355"/>
      <c r="B48110" s="1355"/>
      <c r="C48110" s="1433"/>
      <c r="E48110" s="1433"/>
      <c r="K48110" s="1433"/>
      <c r="L48110" s="1334"/>
    </row>
    <row r="48111" spans="1:12" ht="24" customHeight="1">
      <c r="A48111" s="1355"/>
      <c r="B48111" s="1355"/>
      <c r="C48111" s="1433"/>
      <c r="E48111" s="1433"/>
      <c r="K48111" s="1433"/>
      <c r="L48111" s="1334"/>
    </row>
    <row r="48112" spans="1:12" ht="24" customHeight="1">
      <c r="A48112" s="1355"/>
      <c r="B48112" s="1355"/>
      <c r="C48112" s="1433"/>
      <c r="E48112" s="1433"/>
      <c r="K48112" s="1433"/>
      <c r="L48112" s="1334"/>
    </row>
    <row r="48113" spans="1:12" ht="24" customHeight="1">
      <c r="A48113" s="1355"/>
      <c r="B48113" s="1355"/>
      <c r="C48113" s="1433"/>
      <c r="E48113" s="1433"/>
      <c r="K48113" s="1433"/>
      <c r="L48113" s="1334"/>
    </row>
    <row r="48114" spans="1:12" ht="24" customHeight="1">
      <c r="A48114" s="1355"/>
      <c r="B48114" s="1355"/>
      <c r="C48114" s="1433"/>
      <c r="E48114" s="1433"/>
      <c r="K48114" s="1433"/>
      <c r="L48114" s="1334"/>
    </row>
    <row r="48115" spans="1:12" ht="24" customHeight="1">
      <c r="A48115" s="1355"/>
      <c r="B48115" s="1355"/>
      <c r="C48115" s="1433"/>
      <c r="E48115" s="1433"/>
      <c r="K48115" s="1433"/>
      <c r="L48115" s="1334"/>
    </row>
    <row r="48116" spans="1:12" ht="24" customHeight="1">
      <c r="A48116" s="1355"/>
      <c r="B48116" s="1355"/>
      <c r="C48116" s="1433"/>
      <c r="E48116" s="1433"/>
      <c r="K48116" s="1433"/>
      <c r="L48116" s="1334"/>
    </row>
    <row r="48117" spans="1:12" ht="24" customHeight="1">
      <c r="A48117" s="1355"/>
      <c r="B48117" s="1355"/>
      <c r="C48117" s="1433"/>
      <c r="E48117" s="1433"/>
      <c r="K48117" s="1433"/>
      <c r="L48117" s="1334"/>
    </row>
    <row r="48118" spans="1:12" ht="24" customHeight="1">
      <c r="A48118" s="1355"/>
      <c r="B48118" s="1355"/>
      <c r="C48118" s="1433"/>
      <c r="E48118" s="1433"/>
      <c r="K48118" s="1433"/>
      <c r="L48118" s="1334"/>
    </row>
    <row r="48119" spans="1:12" ht="24" customHeight="1">
      <c r="A48119" s="1355"/>
      <c r="B48119" s="1355"/>
      <c r="C48119" s="1433"/>
      <c r="E48119" s="1433"/>
      <c r="K48119" s="1433"/>
      <c r="L48119" s="1334"/>
    </row>
    <row r="48120" spans="1:12" ht="24" customHeight="1">
      <c r="A48120" s="1355"/>
      <c r="B48120" s="1355"/>
      <c r="C48120" s="1433"/>
      <c r="E48120" s="1433"/>
      <c r="K48120" s="1433"/>
      <c r="L48120" s="1334"/>
    </row>
    <row r="48121" spans="1:12" ht="24" customHeight="1">
      <c r="A48121" s="1355"/>
      <c r="B48121" s="1355"/>
      <c r="C48121" s="1433"/>
      <c r="E48121" s="1433"/>
      <c r="K48121" s="1433"/>
      <c r="L48121" s="1334"/>
    </row>
    <row r="48122" spans="1:12" ht="24" customHeight="1">
      <c r="A48122" s="1355"/>
      <c r="B48122" s="1355"/>
      <c r="C48122" s="1433"/>
      <c r="E48122" s="1433"/>
      <c r="K48122" s="1433"/>
      <c r="L48122" s="1334"/>
    </row>
    <row r="48123" spans="1:12" ht="24" customHeight="1">
      <c r="A48123" s="1355"/>
      <c r="B48123" s="1355"/>
      <c r="C48123" s="1433"/>
      <c r="E48123" s="1433"/>
      <c r="K48123" s="1433"/>
      <c r="L48123" s="1334"/>
    </row>
    <row r="48124" spans="1:12" ht="24" customHeight="1">
      <c r="A48124" s="1355"/>
      <c r="B48124" s="1355"/>
      <c r="C48124" s="1433"/>
      <c r="E48124" s="1433"/>
      <c r="K48124" s="1433"/>
      <c r="L48124" s="1334"/>
    </row>
    <row r="48125" spans="1:12" ht="24" customHeight="1">
      <c r="A48125" s="1355"/>
      <c r="B48125" s="1355"/>
      <c r="C48125" s="1433"/>
      <c r="E48125" s="1433"/>
      <c r="K48125" s="1433"/>
      <c r="L48125" s="1334"/>
    </row>
    <row r="48126" spans="1:12" ht="24" customHeight="1">
      <c r="A48126" s="1355"/>
      <c r="B48126" s="1355"/>
      <c r="C48126" s="1433"/>
      <c r="E48126" s="1433"/>
      <c r="K48126" s="1433"/>
      <c r="L48126" s="1334"/>
    </row>
    <row r="48127" spans="1:12" ht="24" customHeight="1">
      <c r="A48127" s="1355"/>
      <c r="B48127" s="1355"/>
      <c r="C48127" s="1433"/>
      <c r="E48127" s="1433"/>
      <c r="K48127" s="1433"/>
      <c r="L48127" s="1334"/>
    </row>
    <row r="48128" spans="1:12" ht="24" customHeight="1">
      <c r="A48128" s="1355"/>
      <c r="B48128" s="1355"/>
      <c r="C48128" s="1433"/>
      <c r="E48128" s="1433"/>
      <c r="K48128" s="1433"/>
      <c r="L48128" s="1334"/>
    </row>
    <row r="48129" spans="1:12" ht="24" customHeight="1">
      <c r="A48129" s="1355"/>
      <c r="B48129" s="1355"/>
      <c r="C48129" s="1433"/>
      <c r="E48129" s="1433"/>
      <c r="K48129" s="1433"/>
      <c r="L48129" s="1334"/>
    </row>
    <row r="48130" spans="1:12" ht="24" customHeight="1">
      <c r="A48130" s="1355"/>
      <c r="B48130" s="1355"/>
      <c r="C48130" s="1433"/>
      <c r="E48130" s="1433"/>
      <c r="K48130" s="1433"/>
      <c r="L48130" s="1334"/>
    </row>
    <row r="48131" spans="1:12" ht="24" customHeight="1">
      <c r="A48131" s="1355"/>
      <c r="B48131" s="1355"/>
      <c r="C48131" s="1433"/>
      <c r="E48131" s="1433"/>
      <c r="K48131" s="1433"/>
      <c r="L48131" s="1334"/>
    </row>
    <row r="48132" spans="1:12" ht="24" customHeight="1">
      <c r="A48132" s="1355"/>
      <c r="B48132" s="1355"/>
      <c r="C48132" s="1433"/>
      <c r="E48132" s="1433"/>
      <c r="K48132" s="1433"/>
      <c r="L48132" s="1334"/>
    </row>
    <row r="48133" spans="1:12" ht="24" customHeight="1">
      <c r="A48133" s="1355"/>
      <c r="B48133" s="1355"/>
      <c r="C48133" s="1433"/>
      <c r="E48133" s="1433"/>
      <c r="K48133" s="1433"/>
      <c r="L48133" s="1334"/>
    </row>
    <row r="48134" spans="1:12" ht="24" customHeight="1">
      <c r="A48134" s="1355"/>
      <c r="B48134" s="1355"/>
      <c r="C48134" s="1433"/>
      <c r="E48134" s="1433"/>
      <c r="K48134" s="1433"/>
      <c r="L48134" s="1334"/>
    </row>
    <row r="48135" spans="1:12" ht="24" customHeight="1">
      <c r="A48135" s="1355"/>
      <c r="B48135" s="1355"/>
      <c r="C48135" s="1433"/>
      <c r="E48135" s="1433"/>
      <c r="K48135" s="1433"/>
      <c r="L48135" s="1334"/>
    </row>
    <row r="48136" spans="1:12" ht="24" customHeight="1">
      <c r="A48136" s="1355"/>
      <c r="B48136" s="1355"/>
      <c r="C48136" s="1433"/>
      <c r="E48136" s="1433"/>
      <c r="K48136" s="1433"/>
      <c r="L48136" s="1334"/>
    </row>
    <row r="48137" spans="1:12" ht="24" customHeight="1">
      <c r="A48137" s="1355"/>
      <c r="B48137" s="1355"/>
      <c r="C48137" s="1433"/>
      <c r="E48137" s="1433"/>
      <c r="K48137" s="1433"/>
      <c r="L48137" s="1334"/>
    </row>
    <row r="48138" spans="1:12" ht="24" customHeight="1">
      <c r="A48138" s="1355"/>
      <c r="B48138" s="1355"/>
      <c r="C48138" s="1433"/>
      <c r="E48138" s="1433"/>
      <c r="K48138" s="1433"/>
      <c r="L48138" s="1334"/>
    </row>
    <row r="48139" spans="1:12" ht="24" customHeight="1">
      <c r="A48139" s="1355"/>
      <c r="B48139" s="1355"/>
      <c r="C48139" s="1433"/>
      <c r="E48139" s="1433"/>
      <c r="K48139" s="1433"/>
      <c r="L48139" s="1334"/>
    </row>
    <row r="48140" spans="1:12" ht="24" customHeight="1">
      <c r="A48140" s="1355"/>
      <c r="B48140" s="1355"/>
      <c r="C48140" s="1433"/>
      <c r="E48140" s="1433"/>
      <c r="K48140" s="1433"/>
      <c r="L48140" s="1334"/>
    </row>
    <row r="48141" spans="1:12" ht="24" customHeight="1">
      <c r="A48141" s="1355"/>
      <c r="B48141" s="1355"/>
      <c r="C48141" s="1433"/>
      <c r="E48141" s="1433"/>
      <c r="K48141" s="1433"/>
      <c r="L48141" s="1334"/>
    </row>
    <row r="48142" spans="1:12" ht="24" customHeight="1">
      <c r="A48142" s="1355"/>
      <c r="B48142" s="1355"/>
      <c r="C48142" s="1433"/>
      <c r="E48142" s="1433"/>
      <c r="K48142" s="1433"/>
      <c r="L48142" s="1334"/>
    </row>
    <row r="48143" spans="1:12" ht="24" customHeight="1">
      <c r="A48143" s="1355"/>
      <c r="B48143" s="1355"/>
      <c r="C48143" s="1433"/>
      <c r="E48143" s="1433"/>
      <c r="K48143" s="1433"/>
      <c r="L48143" s="1334"/>
    </row>
    <row r="48144" spans="1:12" ht="24" customHeight="1">
      <c r="A48144" s="1355"/>
      <c r="B48144" s="1355"/>
      <c r="C48144" s="1433"/>
      <c r="E48144" s="1433"/>
      <c r="K48144" s="1433"/>
      <c r="L48144" s="1334"/>
    </row>
    <row r="48145" spans="1:12" ht="24" customHeight="1">
      <c r="A48145" s="1355"/>
      <c r="B48145" s="1355"/>
      <c r="C48145" s="1433"/>
      <c r="E48145" s="1433"/>
      <c r="K48145" s="1433"/>
      <c r="L48145" s="1334"/>
    </row>
    <row r="48146" spans="1:12" ht="24" customHeight="1">
      <c r="A48146" s="1355"/>
      <c r="B48146" s="1355"/>
      <c r="C48146" s="1433"/>
      <c r="E48146" s="1433"/>
      <c r="K48146" s="1433"/>
      <c r="L48146" s="1334"/>
    </row>
    <row r="48147" spans="1:12" ht="24" customHeight="1">
      <c r="A48147" s="1355"/>
      <c r="B48147" s="1355"/>
      <c r="C48147" s="1433"/>
      <c r="E48147" s="1433"/>
      <c r="K48147" s="1433"/>
      <c r="L48147" s="1334"/>
    </row>
    <row r="48148" spans="1:12" ht="24" customHeight="1">
      <c r="A48148" s="1355"/>
      <c r="B48148" s="1355"/>
      <c r="C48148" s="1433"/>
      <c r="E48148" s="1433"/>
      <c r="K48148" s="1433"/>
      <c r="L48148" s="1334"/>
    </row>
    <row r="48149" spans="1:12" ht="24" customHeight="1">
      <c r="A48149" s="1355"/>
      <c r="B48149" s="1355"/>
      <c r="C48149" s="1433"/>
      <c r="E48149" s="1433"/>
      <c r="K48149" s="1433"/>
      <c r="L48149" s="1334"/>
    </row>
    <row r="48150" spans="1:12" ht="24" customHeight="1">
      <c r="A48150" s="1355"/>
      <c r="B48150" s="1355"/>
      <c r="C48150" s="1433"/>
      <c r="E48150" s="1433"/>
      <c r="K48150" s="1433"/>
      <c r="L48150" s="1334"/>
    </row>
    <row r="48151" spans="1:12" ht="24" customHeight="1">
      <c r="A48151" s="1355"/>
      <c r="B48151" s="1355"/>
      <c r="C48151" s="1433"/>
      <c r="E48151" s="1433"/>
      <c r="K48151" s="1433"/>
      <c r="L48151" s="1334"/>
    </row>
    <row r="48152" spans="1:12" ht="24" customHeight="1">
      <c r="A48152" s="1355"/>
      <c r="B48152" s="1355"/>
      <c r="C48152" s="1433"/>
      <c r="E48152" s="1433"/>
      <c r="K48152" s="1433"/>
      <c r="L48152" s="1334"/>
    </row>
    <row r="48153" spans="1:12" ht="24" customHeight="1">
      <c r="A48153" s="1355"/>
      <c r="B48153" s="1355"/>
      <c r="C48153" s="1433"/>
      <c r="E48153" s="1433"/>
      <c r="K48153" s="1433"/>
      <c r="L48153" s="1334"/>
    </row>
    <row r="48154" spans="1:12" ht="24" customHeight="1">
      <c r="A48154" s="1355"/>
      <c r="B48154" s="1355"/>
      <c r="C48154" s="1433"/>
      <c r="E48154" s="1433"/>
      <c r="K48154" s="1433"/>
      <c r="L48154" s="1334"/>
    </row>
    <row r="48155" spans="1:12" ht="24" customHeight="1">
      <c r="A48155" s="1355"/>
      <c r="B48155" s="1355"/>
      <c r="C48155" s="1433"/>
      <c r="E48155" s="1433"/>
      <c r="K48155" s="1433"/>
      <c r="L48155" s="1334"/>
    </row>
    <row r="48156" spans="1:12" ht="24" customHeight="1">
      <c r="A48156" s="1355"/>
      <c r="B48156" s="1355"/>
      <c r="C48156" s="1433"/>
      <c r="E48156" s="1433"/>
      <c r="K48156" s="1433"/>
      <c r="L48156" s="1334"/>
    </row>
    <row r="48157" spans="1:12" ht="24" customHeight="1">
      <c r="A48157" s="1355"/>
      <c r="B48157" s="1355"/>
      <c r="C48157" s="1433"/>
      <c r="E48157" s="1433"/>
      <c r="K48157" s="1433"/>
      <c r="L48157" s="1334"/>
    </row>
    <row r="48158" spans="1:12" ht="24" customHeight="1">
      <c r="A48158" s="1355"/>
      <c r="B48158" s="1355"/>
      <c r="C48158" s="1433"/>
      <c r="E48158" s="1433"/>
      <c r="K48158" s="1433"/>
      <c r="L48158" s="1334"/>
    </row>
    <row r="48159" spans="1:12" ht="24" customHeight="1">
      <c r="A48159" s="1355"/>
      <c r="B48159" s="1355"/>
      <c r="C48159" s="1433"/>
      <c r="E48159" s="1433"/>
      <c r="K48159" s="1433"/>
      <c r="L48159" s="1334"/>
    </row>
    <row r="48160" spans="1:12" ht="24" customHeight="1">
      <c r="A48160" s="1355"/>
      <c r="B48160" s="1355"/>
      <c r="C48160" s="1433"/>
      <c r="E48160" s="1433"/>
      <c r="K48160" s="1433"/>
      <c r="L48160" s="1334"/>
    </row>
    <row r="48161" spans="1:12" ht="24" customHeight="1">
      <c r="A48161" s="1355"/>
      <c r="B48161" s="1355"/>
      <c r="C48161" s="1433"/>
      <c r="E48161" s="1433"/>
      <c r="K48161" s="1433"/>
      <c r="L48161" s="1334"/>
    </row>
    <row r="48162" spans="1:12" ht="24" customHeight="1">
      <c r="A48162" s="1355"/>
      <c r="B48162" s="1355"/>
      <c r="C48162" s="1433"/>
      <c r="E48162" s="1433"/>
      <c r="K48162" s="1433"/>
      <c r="L48162" s="1334"/>
    </row>
    <row r="48163" spans="1:12" ht="24" customHeight="1">
      <c r="A48163" s="1355"/>
      <c r="B48163" s="1355"/>
      <c r="C48163" s="1433"/>
      <c r="E48163" s="1433"/>
      <c r="K48163" s="1433"/>
      <c r="L48163" s="1334"/>
    </row>
    <row r="48164" spans="1:12" ht="24" customHeight="1">
      <c r="A48164" s="1355"/>
      <c r="B48164" s="1355"/>
      <c r="C48164" s="1433"/>
      <c r="E48164" s="1433"/>
      <c r="K48164" s="1433"/>
      <c r="L48164" s="1334"/>
    </row>
    <row r="48165" spans="1:12" ht="24" customHeight="1">
      <c r="A48165" s="1355"/>
      <c r="B48165" s="1355"/>
      <c r="C48165" s="1433"/>
      <c r="E48165" s="1433"/>
      <c r="K48165" s="1433"/>
      <c r="L48165" s="1334"/>
    </row>
    <row r="48166" spans="1:12" ht="24" customHeight="1">
      <c r="A48166" s="1355"/>
      <c r="B48166" s="1355"/>
      <c r="C48166" s="1433"/>
      <c r="E48166" s="1433"/>
      <c r="K48166" s="1433"/>
      <c r="L48166" s="1334"/>
    </row>
    <row r="48167" spans="1:12" ht="24" customHeight="1">
      <c r="A48167" s="1355"/>
      <c r="B48167" s="1355"/>
      <c r="C48167" s="1433"/>
      <c r="E48167" s="1433"/>
      <c r="K48167" s="1433"/>
      <c r="L48167" s="1334"/>
    </row>
    <row r="48168" spans="1:12" ht="24" customHeight="1">
      <c r="A48168" s="1355"/>
      <c r="B48168" s="1355"/>
      <c r="C48168" s="1433"/>
      <c r="E48168" s="1433"/>
      <c r="K48168" s="1433"/>
      <c r="L48168" s="1334"/>
    </row>
    <row r="48169" spans="1:12" ht="24" customHeight="1">
      <c r="A48169" s="1355"/>
      <c r="B48169" s="1355"/>
      <c r="C48169" s="1433"/>
      <c r="E48169" s="1433"/>
      <c r="K48169" s="1433"/>
      <c r="L48169" s="1334"/>
    </row>
    <row r="48170" spans="1:12" ht="24" customHeight="1">
      <c r="A48170" s="1355"/>
      <c r="B48170" s="1355"/>
      <c r="C48170" s="1433"/>
      <c r="E48170" s="1433"/>
      <c r="K48170" s="1433"/>
      <c r="L48170" s="1334"/>
    </row>
    <row r="48171" spans="1:12" ht="24" customHeight="1">
      <c r="A48171" s="1355"/>
      <c r="B48171" s="1355"/>
      <c r="C48171" s="1433"/>
      <c r="E48171" s="1433"/>
      <c r="K48171" s="1433"/>
      <c r="L48171" s="1334"/>
    </row>
    <row r="48172" spans="1:12" ht="24" customHeight="1">
      <c r="A48172" s="1355"/>
      <c r="B48172" s="1355"/>
      <c r="C48172" s="1433"/>
      <c r="E48172" s="1433"/>
      <c r="K48172" s="1433"/>
      <c r="L48172" s="1334"/>
    </row>
    <row r="48173" spans="1:12" ht="24" customHeight="1">
      <c r="A48173" s="1355"/>
      <c r="B48173" s="1355"/>
      <c r="C48173" s="1433"/>
      <c r="E48173" s="1433"/>
      <c r="K48173" s="1433"/>
      <c r="L48173" s="1334"/>
    </row>
    <row r="48174" spans="1:12" ht="24" customHeight="1">
      <c r="A48174" s="1355"/>
      <c r="B48174" s="1355"/>
      <c r="C48174" s="1433"/>
      <c r="E48174" s="1433"/>
      <c r="K48174" s="1433"/>
      <c r="L48174" s="1334"/>
    </row>
    <row r="48175" spans="1:12" ht="24" customHeight="1">
      <c r="A48175" s="1355"/>
      <c r="B48175" s="1355"/>
      <c r="C48175" s="1433"/>
      <c r="E48175" s="1433"/>
      <c r="K48175" s="1433"/>
      <c r="L48175" s="1334"/>
    </row>
    <row r="48176" spans="1:12" ht="24" customHeight="1">
      <c r="A48176" s="1355"/>
      <c r="B48176" s="1355"/>
      <c r="C48176" s="1433"/>
      <c r="E48176" s="1433"/>
      <c r="K48176" s="1433"/>
      <c r="L48176" s="1334"/>
    </row>
    <row r="48177" spans="1:12" ht="24" customHeight="1">
      <c r="A48177" s="1355"/>
      <c r="B48177" s="1355"/>
      <c r="C48177" s="1433"/>
      <c r="E48177" s="1433"/>
      <c r="K48177" s="1433"/>
      <c r="L48177" s="1334"/>
    </row>
    <row r="48178" spans="1:12" ht="24" customHeight="1">
      <c r="A48178" s="1355"/>
      <c r="B48178" s="1355"/>
      <c r="C48178" s="1433"/>
      <c r="E48178" s="1433"/>
      <c r="K48178" s="1433"/>
      <c r="L48178" s="1334"/>
    </row>
    <row r="48179" spans="1:12" ht="24" customHeight="1">
      <c r="A48179" s="1355"/>
      <c r="B48179" s="1355"/>
      <c r="C48179" s="1433"/>
      <c r="E48179" s="1433"/>
      <c r="K48179" s="1433"/>
      <c r="L48179" s="1334"/>
    </row>
    <row r="48180" spans="1:12" ht="24" customHeight="1">
      <c r="A48180" s="1355"/>
      <c r="B48180" s="1355"/>
      <c r="C48180" s="1433"/>
      <c r="E48180" s="1433"/>
      <c r="K48180" s="1433"/>
      <c r="L48180" s="1334"/>
    </row>
    <row r="48181" spans="1:12" ht="24" customHeight="1">
      <c r="A48181" s="1355"/>
      <c r="B48181" s="1355"/>
      <c r="C48181" s="1433"/>
      <c r="E48181" s="1433"/>
      <c r="K48181" s="1433"/>
      <c r="L48181" s="1334"/>
    </row>
    <row r="48182" spans="1:12" ht="24" customHeight="1">
      <c r="A48182" s="1355"/>
      <c r="B48182" s="1355"/>
      <c r="C48182" s="1433"/>
      <c r="E48182" s="1433"/>
      <c r="K48182" s="1433"/>
      <c r="L48182" s="1334"/>
    </row>
    <row r="48183" spans="1:12" ht="24" customHeight="1">
      <c r="A48183" s="1355"/>
      <c r="B48183" s="1355"/>
      <c r="C48183" s="1433"/>
      <c r="E48183" s="1433"/>
      <c r="K48183" s="1433"/>
      <c r="L48183" s="1334"/>
    </row>
    <row r="48184" spans="1:12" ht="24" customHeight="1">
      <c r="A48184" s="1355"/>
      <c r="B48184" s="1355"/>
      <c r="C48184" s="1433"/>
      <c r="E48184" s="1433"/>
      <c r="K48184" s="1433"/>
      <c r="L48184" s="1334"/>
    </row>
    <row r="48185" spans="1:12" ht="24" customHeight="1">
      <c r="A48185" s="1355"/>
      <c r="B48185" s="1355"/>
      <c r="C48185" s="1433"/>
      <c r="E48185" s="1433"/>
      <c r="K48185" s="1433"/>
      <c r="L48185" s="1334"/>
    </row>
    <row r="48186" spans="1:12" ht="24" customHeight="1">
      <c r="A48186" s="1355"/>
      <c r="B48186" s="1355"/>
      <c r="C48186" s="1433"/>
      <c r="E48186" s="1433"/>
      <c r="K48186" s="1433"/>
      <c r="L48186" s="1334"/>
    </row>
    <row r="48187" spans="1:12" ht="24" customHeight="1">
      <c r="A48187" s="1355"/>
      <c r="B48187" s="1355"/>
      <c r="C48187" s="1433"/>
      <c r="E48187" s="1433"/>
      <c r="K48187" s="1433"/>
      <c r="L48187" s="1334"/>
    </row>
    <row r="48188" spans="1:12" ht="24" customHeight="1">
      <c r="A48188" s="1355"/>
      <c r="B48188" s="1355"/>
      <c r="C48188" s="1433"/>
      <c r="E48188" s="1433"/>
      <c r="K48188" s="1433"/>
      <c r="L48188" s="1334"/>
    </row>
    <row r="48189" spans="1:12" ht="24" customHeight="1">
      <c r="A48189" s="1355"/>
      <c r="B48189" s="1355"/>
      <c r="C48189" s="1433"/>
      <c r="E48189" s="1433"/>
      <c r="K48189" s="1433"/>
      <c r="L48189" s="1334"/>
    </row>
    <row r="48190" spans="1:12" ht="24" customHeight="1">
      <c r="A48190" s="1355"/>
      <c r="B48190" s="1355"/>
      <c r="C48190" s="1433"/>
      <c r="E48190" s="1433"/>
      <c r="K48190" s="1433"/>
      <c r="L48190" s="1334"/>
    </row>
    <row r="48191" spans="1:12" ht="24" customHeight="1">
      <c r="A48191" s="1355"/>
      <c r="B48191" s="1355"/>
      <c r="C48191" s="1433"/>
      <c r="E48191" s="1433"/>
      <c r="K48191" s="1433"/>
      <c r="L48191" s="1334"/>
    </row>
    <row r="48192" spans="1:12" ht="24" customHeight="1">
      <c r="A48192" s="1355"/>
      <c r="B48192" s="1355"/>
      <c r="C48192" s="1433"/>
      <c r="E48192" s="1433"/>
      <c r="K48192" s="1433"/>
      <c r="L48192" s="1334"/>
    </row>
    <row r="48193" spans="1:12" ht="24" customHeight="1">
      <c r="A48193" s="1355"/>
      <c r="B48193" s="1355"/>
      <c r="C48193" s="1433"/>
      <c r="E48193" s="1433"/>
      <c r="K48193" s="1433"/>
      <c r="L48193" s="1334"/>
    </row>
    <row r="48194" spans="1:12" ht="24" customHeight="1">
      <c r="A48194" s="1355"/>
      <c r="B48194" s="1355"/>
      <c r="C48194" s="1433"/>
      <c r="E48194" s="1433"/>
      <c r="K48194" s="1433"/>
      <c r="L48194" s="1334"/>
    </row>
    <row r="48195" spans="1:12" ht="24" customHeight="1">
      <c r="A48195" s="1355"/>
      <c r="B48195" s="1355"/>
      <c r="C48195" s="1433"/>
      <c r="E48195" s="1433"/>
      <c r="K48195" s="1433"/>
      <c r="L48195" s="1334"/>
    </row>
    <row r="48196" spans="1:12" ht="24" customHeight="1">
      <c r="A48196" s="1355"/>
      <c r="B48196" s="1355"/>
      <c r="C48196" s="1433"/>
      <c r="E48196" s="1433"/>
      <c r="K48196" s="1433"/>
      <c r="L48196" s="1334"/>
    </row>
    <row r="48197" spans="1:12" ht="24" customHeight="1">
      <c r="A48197" s="1355"/>
      <c r="B48197" s="1355"/>
      <c r="C48197" s="1433"/>
      <c r="E48197" s="1433"/>
      <c r="K48197" s="1433"/>
      <c r="L48197" s="1334"/>
    </row>
    <row r="48198" spans="1:12" ht="24" customHeight="1">
      <c r="A48198" s="1355"/>
      <c r="B48198" s="1355"/>
      <c r="C48198" s="1433"/>
      <c r="E48198" s="1433"/>
      <c r="K48198" s="1433"/>
      <c r="L48198" s="1334"/>
    </row>
    <row r="48199" spans="1:12" ht="24" customHeight="1">
      <c r="A48199" s="1355"/>
      <c r="B48199" s="1355"/>
      <c r="C48199" s="1433"/>
      <c r="E48199" s="1433"/>
      <c r="K48199" s="1433"/>
      <c r="L48199" s="1334"/>
    </row>
    <row r="48200" spans="1:12" ht="24" customHeight="1">
      <c r="A48200" s="1355"/>
      <c r="B48200" s="1355"/>
      <c r="C48200" s="1433"/>
      <c r="E48200" s="1433"/>
      <c r="K48200" s="1433"/>
      <c r="L48200" s="1334"/>
    </row>
    <row r="48201" spans="1:12" ht="24" customHeight="1">
      <c r="A48201" s="1355"/>
      <c r="B48201" s="1355"/>
      <c r="C48201" s="1433"/>
      <c r="E48201" s="1433"/>
      <c r="K48201" s="1433"/>
      <c r="L48201" s="1334"/>
    </row>
    <row r="48202" spans="1:12" ht="24" customHeight="1">
      <c r="A48202" s="1355"/>
      <c r="B48202" s="1355"/>
      <c r="C48202" s="1433"/>
      <c r="E48202" s="1433"/>
      <c r="K48202" s="1433"/>
      <c r="L48202" s="1334"/>
    </row>
    <row r="48203" spans="1:12" ht="24" customHeight="1">
      <c r="A48203" s="1355"/>
      <c r="B48203" s="1355"/>
      <c r="C48203" s="1433"/>
      <c r="E48203" s="1433"/>
      <c r="K48203" s="1433"/>
      <c r="L48203" s="1334"/>
    </row>
    <row r="48204" spans="1:12" ht="24" customHeight="1">
      <c r="A48204" s="1355"/>
      <c r="B48204" s="1355"/>
      <c r="C48204" s="1433"/>
      <c r="E48204" s="1433"/>
      <c r="K48204" s="1433"/>
      <c r="L48204" s="1334"/>
    </row>
    <row r="48205" spans="1:12" ht="24" customHeight="1">
      <c r="A48205" s="1355"/>
      <c r="B48205" s="1355"/>
      <c r="C48205" s="1433"/>
      <c r="E48205" s="1433"/>
      <c r="K48205" s="1433"/>
      <c r="L48205" s="1334"/>
    </row>
    <row r="48206" spans="1:12" ht="24" customHeight="1">
      <c r="A48206" s="1355"/>
      <c r="B48206" s="1355"/>
      <c r="C48206" s="1433"/>
      <c r="E48206" s="1433"/>
      <c r="K48206" s="1433"/>
      <c r="L48206" s="1334"/>
    </row>
    <row r="48207" spans="1:12" ht="24" customHeight="1">
      <c r="A48207" s="1355"/>
      <c r="B48207" s="1355"/>
      <c r="C48207" s="1433"/>
      <c r="E48207" s="1433"/>
      <c r="K48207" s="1433"/>
      <c r="L48207" s="1334"/>
    </row>
    <row r="48208" spans="1:12" ht="24" customHeight="1">
      <c r="A48208" s="1355"/>
      <c r="B48208" s="1355"/>
      <c r="C48208" s="1433"/>
      <c r="E48208" s="1433"/>
      <c r="K48208" s="1433"/>
      <c r="L48208" s="1334"/>
    </row>
    <row r="48209" spans="1:12" ht="24" customHeight="1">
      <c r="A48209" s="1355"/>
      <c r="B48209" s="1355"/>
      <c r="C48209" s="1433"/>
      <c r="E48209" s="1433"/>
      <c r="K48209" s="1433"/>
      <c r="L48209" s="1334"/>
    </row>
    <row r="48210" spans="1:12" ht="24" customHeight="1">
      <c r="A48210" s="1355"/>
      <c r="B48210" s="1355"/>
      <c r="C48210" s="1433"/>
      <c r="E48210" s="1433"/>
      <c r="K48210" s="1433"/>
      <c r="L48210" s="1334"/>
    </row>
    <row r="48211" spans="1:12" ht="24" customHeight="1">
      <c r="A48211" s="1355"/>
      <c r="B48211" s="1355"/>
      <c r="C48211" s="1433"/>
      <c r="E48211" s="1433"/>
      <c r="K48211" s="1433"/>
      <c r="L48211" s="1334"/>
    </row>
    <row r="48212" spans="1:12" ht="24" customHeight="1">
      <c r="A48212" s="1355"/>
      <c r="B48212" s="1355"/>
      <c r="C48212" s="1433"/>
      <c r="E48212" s="1433"/>
      <c r="K48212" s="1433"/>
      <c r="L48212" s="1334"/>
    </row>
    <row r="48213" spans="1:12" ht="24" customHeight="1">
      <c r="A48213" s="1355"/>
      <c r="B48213" s="1355"/>
      <c r="C48213" s="1433"/>
      <c r="E48213" s="1433"/>
      <c r="K48213" s="1433"/>
      <c r="L48213" s="1334"/>
    </row>
    <row r="48214" spans="1:12" ht="24" customHeight="1">
      <c r="A48214" s="1355"/>
      <c r="B48214" s="1355"/>
      <c r="C48214" s="1433"/>
      <c r="E48214" s="1433"/>
      <c r="K48214" s="1433"/>
      <c r="L48214" s="1334"/>
    </row>
    <row r="48215" spans="1:12" ht="24" customHeight="1">
      <c r="A48215" s="1355"/>
      <c r="B48215" s="1355"/>
      <c r="C48215" s="1433"/>
      <c r="E48215" s="1433"/>
      <c r="K48215" s="1433"/>
      <c r="L48215" s="1334"/>
    </row>
    <row r="48216" spans="1:12" ht="24" customHeight="1">
      <c r="A48216" s="1355"/>
      <c r="B48216" s="1355"/>
      <c r="C48216" s="1433"/>
      <c r="E48216" s="1433"/>
      <c r="K48216" s="1433"/>
      <c r="L48216" s="1334"/>
    </row>
    <row r="48217" spans="1:12" ht="24" customHeight="1">
      <c r="A48217" s="1355"/>
      <c r="B48217" s="1355"/>
      <c r="C48217" s="1433"/>
      <c r="E48217" s="1433"/>
      <c r="K48217" s="1433"/>
      <c r="L48217" s="1334"/>
    </row>
    <row r="48218" spans="1:12" ht="24" customHeight="1">
      <c r="A48218" s="1355"/>
      <c r="B48218" s="1355"/>
      <c r="C48218" s="1433"/>
      <c r="E48218" s="1433"/>
      <c r="K48218" s="1433"/>
      <c r="L48218" s="1334"/>
    </row>
    <row r="48219" spans="1:12" ht="24" customHeight="1">
      <c r="A48219" s="1355"/>
      <c r="B48219" s="1355"/>
      <c r="C48219" s="1433"/>
      <c r="E48219" s="1433"/>
      <c r="K48219" s="1433"/>
      <c r="L48219" s="1334"/>
    </row>
    <row r="48220" spans="1:12" ht="24" customHeight="1">
      <c r="A48220" s="1355"/>
      <c r="B48220" s="1355"/>
      <c r="C48220" s="1433"/>
      <c r="E48220" s="1433"/>
      <c r="K48220" s="1433"/>
      <c r="L48220" s="1334"/>
    </row>
    <row r="48221" spans="1:12" ht="24" customHeight="1">
      <c r="A48221" s="1355"/>
      <c r="B48221" s="1355"/>
      <c r="C48221" s="1433"/>
      <c r="E48221" s="1433"/>
      <c r="K48221" s="1433"/>
      <c r="L48221" s="1334"/>
    </row>
    <row r="48222" spans="1:12" ht="24" customHeight="1">
      <c r="A48222" s="1355"/>
      <c r="B48222" s="1355"/>
      <c r="C48222" s="1433"/>
      <c r="E48222" s="1433"/>
      <c r="K48222" s="1433"/>
      <c r="L48222" s="1334"/>
    </row>
    <row r="48223" spans="1:12" ht="24" customHeight="1">
      <c r="A48223" s="1355"/>
      <c r="B48223" s="1355"/>
      <c r="C48223" s="1433"/>
      <c r="E48223" s="1433"/>
      <c r="K48223" s="1433"/>
      <c r="L48223" s="1334"/>
    </row>
    <row r="48224" spans="1:12" ht="24" customHeight="1">
      <c r="A48224" s="1355"/>
      <c r="B48224" s="1355"/>
      <c r="C48224" s="1433"/>
      <c r="E48224" s="1433"/>
      <c r="K48224" s="1433"/>
      <c r="L48224" s="1334"/>
    </row>
    <row r="48225" spans="1:12" ht="24" customHeight="1">
      <c r="A48225" s="1355"/>
      <c r="B48225" s="1355"/>
      <c r="C48225" s="1433"/>
      <c r="E48225" s="1433"/>
      <c r="K48225" s="1433"/>
      <c r="L48225" s="1334"/>
    </row>
    <row r="48226" spans="1:12" ht="24" customHeight="1">
      <c r="A48226" s="1355"/>
      <c r="B48226" s="1355"/>
      <c r="C48226" s="1433"/>
      <c r="E48226" s="1433"/>
      <c r="K48226" s="1433"/>
      <c r="L48226" s="1334"/>
    </row>
    <row r="48227" spans="1:12" ht="24" customHeight="1">
      <c r="A48227" s="1355"/>
      <c r="B48227" s="1355"/>
      <c r="C48227" s="1433"/>
      <c r="E48227" s="1433"/>
      <c r="K48227" s="1433"/>
      <c r="L48227" s="1334"/>
    </row>
    <row r="48228" spans="1:12" ht="24" customHeight="1">
      <c r="A48228" s="1355"/>
      <c r="B48228" s="1355"/>
      <c r="C48228" s="1433"/>
      <c r="E48228" s="1433"/>
      <c r="K48228" s="1433"/>
      <c r="L48228" s="1334"/>
    </row>
    <row r="48229" spans="1:12" ht="24" customHeight="1">
      <c r="A48229" s="1355"/>
      <c r="B48229" s="1355"/>
      <c r="C48229" s="1433"/>
      <c r="E48229" s="1433"/>
      <c r="K48229" s="1433"/>
      <c r="L48229" s="1334"/>
    </row>
    <row r="48230" spans="1:12" ht="24" customHeight="1">
      <c r="A48230" s="1355"/>
      <c r="B48230" s="1355"/>
      <c r="C48230" s="1433"/>
      <c r="E48230" s="1433"/>
      <c r="K48230" s="1433"/>
      <c r="L48230" s="1334"/>
    </row>
    <row r="48231" spans="1:12" ht="24" customHeight="1">
      <c r="A48231" s="1355"/>
      <c r="B48231" s="1355"/>
      <c r="C48231" s="1433"/>
      <c r="E48231" s="1433"/>
      <c r="K48231" s="1433"/>
      <c r="L48231" s="1334"/>
    </row>
    <row r="48232" spans="1:12" ht="24" customHeight="1">
      <c r="A48232" s="1355"/>
      <c r="B48232" s="1355"/>
      <c r="C48232" s="1433"/>
      <c r="E48232" s="1433"/>
      <c r="K48232" s="1433"/>
      <c r="L48232" s="1334"/>
    </row>
    <row r="48233" spans="1:12" ht="24" customHeight="1">
      <c r="A48233" s="1355"/>
      <c r="B48233" s="1355"/>
      <c r="C48233" s="1433"/>
      <c r="E48233" s="1433"/>
      <c r="K48233" s="1433"/>
      <c r="L48233" s="1334"/>
    </row>
    <row r="48234" spans="1:12" ht="24" customHeight="1">
      <c r="A48234" s="1355"/>
      <c r="B48234" s="1355"/>
      <c r="C48234" s="1433"/>
      <c r="E48234" s="1433"/>
      <c r="K48234" s="1433"/>
      <c r="L48234" s="1334"/>
    </row>
    <row r="48235" spans="1:12" ht="24" customHeight="1">
      <c r="A48235" s="1355"/>
      <c r="B48235" s="1355"/>
      <c r="C48235" s="1433"/>
      <c r="E48235" s="1433"/>
      <c r="K48235" s="1433"/>
      <c r="L48235" s="1334"/>
    </row>
    <row r="48236" spans="1:12" ht="24" customHeight="1">
      <c r="A48236" s="1355"/>
      <c r="B48236" s="1355"/>
      <c r="C48236" s="1433"/>
      <c r="E48236" s="1433"/>
      <c r="K48236" s="1433"/>
      <c r="L48236" s="1334"/>
    </row>
    <row r="48237" spans="1:12" ht="24" customHeight="1">
      <c r="A48237" s="1355"/>
      <c r="B48237" s="1355"/>
      <c r="C48237" s="1433"/>
      <c r="E48237" s="1433"/>
      <c r="K48237" s="1433"/>
      <c r="L48237" s="1334"/>
    </row>
    <row r="48238" spans="1:12" ht="24" customHeight="1">
      <c r="A48238" s="1355"/>
      <c r="B48238" s="1355"/>
      <c r="C48238" s="1433"/>
      <c r="E48238" s="1433"/>
      <c r="K48238" s="1433"/>
      <c r="L48238" s="1334"/>
    </row>
    <row r="48239" spans="1:12" ht="24" customHeight="1">
      <c r="A48239" s="1355"/>
      <c r="B48239" s="1355"/>
      <c r="C48239" s="1433"/>
      <c r="E48239" s="1433"/>
      <c r="K48239" s="1433"/>
      <c r="L48239" s="1334"/>
    </row>
    <row r="48240" spans="1:12" ht="24" customHeight="1">
      <c r="A48240" s="1355"/>
      <c r="B48240" s="1355"/>
      <c r="C48240" s="1433"/>
      <c r="E48240" s="1433"/>
      <c r="K48240" s="1433"/>
      <c r="L48240" s="1334"/>
    </row>
    <row r="48241" spans="1:12" ht="24" customHeight="1">
      <c r="A48241" s="1355"/>
      <c r="B48241" s="1355"/>
      <c r="C48241" s="1433"/>
      <c r="E48241" s="1433"/>
      <c r="K48241" s="1433"/>
      <c r="L48241" s="1334"/>
    </row>
    <row r="48242" spans="1:12" ht="24" customHeight="1">
      <c r="A48242" s="1355"/>
      <c r="B48242" s="1355"/>
      <c r="C48242" s="1433"/>
      <c r="E48242" s="1433"/>
      <c r="K48242" s="1433"/>
      <c r="L48242" s="1334"/>
    </row>
    <row r="48243" spans="1:12" ht="24" customHeight="1">
      <c r="A48243" s="1355"/>
      <c r="B48243" s="1355"/>
      <c r="C48243" s="1433"/>
      <c r="E48243" s="1433"/>
      <c r="K48243" s="1433"/>
      <c r="L48243" s="1334"/>
    </row>
    <row r="48244" spans="1:12" ht="24" customHeight="1">
      <c r="A48244" s="1355"/>
      <c r="B48244" s="1355"/>
      <c r="C48244" s="1433"/>
      <c r="E48244" s="1433"/>
      <c r="K48244" s="1433"/>
      <c r="L48244" s="1334"/>
    </row>
    <row r="48245" spans="1:12" ht="24" customHeight="1">
      <c r="A48245" s="1355"/>
      <c r="B48245" s="1355"/>
      <c r="C48245" s="1433"/>
      <c r="E48245" s="1433"/>
      <c r="K48245" s="1433"/>
      <c r="L48245" s="1334"/>
    </row>
    <row r="48246" spans="1:12" ht="24" customHeight="1">
      <c r="A48246" s="1355"/>
      <c r="B48246" s="1355"/>
      <c r="C48246" s="1433"/>
      <c r="E48246" s="1433"/>
      <c r="K48246" s="1433"/>
      <c r="L48246" s="1334"/>
    </row>
    <row r="48247" spans="1:12" ht="24" customHeight="1">
      <c r="A48247" s="1355"/>
      <c r="B48247" s="1355"/>
      <c r="C48247" s="1433"/>
      <c r="E48247" s="1433"/>
      <c r="K48247" s="1433"/>
      <c r="L48247" s="1334"/>
    </row>
    <row r="48248" spans="1:12" ht="24" customHeight="1">
      <c r="A48248" s="1355"/>
      <c r="B48248" s="1355"/>
      <c r="C48248" s="1433"/>
      <c r="E48248" s="1433"/>
      <c r="K48248" s="1433"/>
      <c r="L48248" s="1334"/>
    </row>
    <row r="48249" spans="1:12" ht="24" customHeight="1">
      <c r="A48249" s="1355"/>
      <c r="B48249" s="1355"/>
      <c r="C48249" s="1433"/>
      <c r="E48249" s="1433"/>
      <c r="K48249" s="1433"/>
      <c r="L48249" s="1334"/>
    </row>
    <row r="48250" spans="1:12" ht="24" customHeight="1">
      <c r="A48250" s="1355"/>
      <c r="B48250" s="1355"/>
      <c r="C48250" s="1433"/>
      <c r="E48250" s="1433"/>
      <c r="K48250" s="1433"/>
      <c r="L48250" s="1334"/>
    </row>
    <row r="48251" spans="1:12" ht="24" customHeight="1">
      <c r="A48251" s="1355"/>
      <c r="B48251" s="1355"/>
      <c r="C48251" s="1433"/>
      <c r="E48251" s="1433"/>
      <c r="K48251" s="1433"/>
      <c r="L48251" s="1334"/>
    </row>
    <row r="48252" spans="1:12" ht="24" customHeight="1">
      <c r="A48252" s="1355"/>
      <c r="B48252" s="1355"/>
      <c r="C48252" s="1433"/>
      <c r="E48252" s="1433"/>
      <c r="K48252" s="1433"/>
      <c r="L48252" s="1334"/>
    </row>
    <row r="48253" spans="1:12" ht="24" customHeight="1">
      <c r="A48253" s="1355"/>
      <c r="B48253" s="1355"/>
      <c r="C48253" s="1433"/>
      <c r="E48253" s="1433"/>
      <c r="K48253" s="1433"/>
      <c r="L48253" s="1334"/>
    </row>
    <row r="48254" spans="1:12" ht="24" customHeight="1">
      <c r="A48254" s="1355"/>
      <c r="B48254" s="1355"/>
      <c r="C48254" s="1433"/>
      <c r="E48254" s="1433"/>
      <c r="K48254" s="1433"/>
      <c r="L48254" s="1334"/>
    </row>
    <row r="48255" spans="1:12" ht="24" customHeight="1">
      <c r="A48255" s="1355"/>
      <c r="B48255" s="1355"/>
      <c r="C48255" s="1433"/>
      <c r="E48255" s="1433"/>
      <c r="K48255" s="1433"/>
      <c r="L48255" s="1334"/>
    </row>
    <row r="48256" spans="1:12" ht="24" customHeight="1">
      <c r="A48256" s="1355"/>
      <c r="B48256" s="1355"/>
      <c r="C48256" s="1433"/>
      <c r="E48256" s="1433"/>
      <c r="K48256" s="1433"/>
      <c r="L48256" s="1334"/>
    </row>
    <row r="48257" spans="1:12" ht="24" customHeight="1">
      <c r="A48257" s="1355"/>
      <c r="B48257" s="1355"/>
      <c r="C48257" s="1433"/>
      <c r="E48257" s="1433"/>
      <c r="K48257" s="1433"/>
      <c r="L48257" s="1334"/>
    </row>
    <row r="48258" spans="1:12" ht="24" customHeight="1">
      <c r="A48258" s="1355"/>
      <c r="B48258" s="1355"/>
      <c r="C48258" s="1433"/>
      <c r="E48258" s="1433"/>
      <c r="K48258" s="1433"/>
      <c r="L48258" s="1334"/>
    </row>
    <row r="48259" spans="1:12" ht="24" customHeight="1">
      <c r="A48259" s="1355"/>
      <c r="B48259" s="1355"/>
      <c r="C48259" s="1433"/>
      <c r="E48259" s="1433"/>
      <c r="K48259" s="1433"/>
      <c r="L48259" s="1334"/>
    </row>
    <row r="48260" spans="1:12" ht="24" customHeight="1">
      <c r="A48260" s="1355"/>
      <c r="B48260" s="1355"/>
      <c r="C48260" s="1433"/>
      <c r="E48260" s="1433"/>
      <c r="K48260" s="1433"/>
      <c r="L48260" s="1334"/>
    </row>
    <row r="48261" spans="1:12" ht="24" customHeight="1">
      <c r="A48261" s="1355"/>
      <c r="B48261" s="1355"/>
      <c r="C48261" s="1433"/>
      <c r="E48261" s="1433"/>
      <c r="K48261" s="1433"/>
      <c r="L48261" s="1334"/>
    </row>
    <row r="48262" spans="1:12" ht="24" customHeight="1">
      <c r="A48262" s="1355"/>
      <c r="B48262" s="1355"/>
      <c r="C48262" s="1433"/>
      <c r="E48262" s="1433"/>
      <c r="K48262" s="1433"/>
      <c r="L48262" s="1334"/>
    </row>
    <row r="48263" spans="1:12" ht="24" customHeight="1">
      <c r="A48263" s="1355"/>
      <c r="B48263" s="1355"/>
      <c r="C48263" s="1433"/>
      <c r="E48263" s="1433"/>
      <c r="K48263" s="1433"/>
      <c r="L48263" s="1334"/>
    </row>
    <row r="48264" spans="1:12" ht="24" customHeight="1">
      <c r="A48264" s="1355"/>
      <c r="B48264" s="1355"/>
      <c r="C48264" s="1433"/>
      <c r="E48264" s="1433"/>
      <c r="K48264" s="1433"/>
      <c r="L48264" s="1334"/>
    </row>
    <row r="48265" spans="1:12" ht="24" customHeight="1">
      <c r="A48265" s="1355"/>
      <c r="B48265" s="1355"/>
      <c r="C48265" s="1433"/>
      <c r="E48265" s="1433"/>
      <c r="K48265" s="1433"/>
      <c r="L48265" s="1334"/>
    </row>
    <row r="48266" spans="1:12" ht="24" customHeight="1">
      <c r="A48266" s="1355"/>
      <c r="B48266" s="1355"/>
      <c r="C48266" s="1433"/>
      <c r="E48266" s="1433"/>
      <c r="K48266" s="1433"/>
      <c r="L48266" s="1334"/>
    </row>
    <row r="48267" spans="1:12" ht="24" customHeight="1">
      <c r="A48267" s="1355"/>
      <c r="B48267" s="1355"/>
      <c r="C48267" s="1433"/>
      <c r="E48267" s="1433"/>
      <c r="K48267" s="1433"/>
      <c r="L48267" s="1334"/>
    </row>
    <row r="48268" spans="1:12" ht="24" customHeight="1">
      <c r="A48268" s="1355"/>
      <c r="B48268" s="1355"/>
      <c r="C48268" s="1433"/>
      <c r="E48268" s="1433"/>
      <c r="K48268" s="1433"/>
      <c r="L48268" s="1334"/>
    </row>
    <row r="48269" spans="1:12" ht="24" customHeight="1">
      <c r="A48269" s="1355"/>
      <c r="B48269" s="1355"/>
      <c r="C48269" s="1433"/>
      <c r="E48269" s="1433"/>
      <c r="K48269" s="1433"/>
      <c r="L48269" s="1334"/>
    </row>
    <row r="48270" spans="1:12" ht="24" customHeight="1">
      <c r="A48270" s="1355"/>
      <c r="B48270" s="1355"/>
      <c r="C48270" s="1433"/>
      <c r="E48270" s="1433"/>
      <c r="K48270" s="1433"/>
      <c r="L48270" s="1334"/>
    </row>
    <row r="48271" spans="1:12" ht="24" customHeight="1">
      <c r="A48271" s="1355"/>
      <c r="B48271" s="1355"/>
      <c r="C48271" s="1433"/>
      <c r="E48271" s="1433"/>
      <c r="K48271" s="1433"/>
      <c r="L48271" s="1334"/>
    </row>
    <row r="48272" spans="1:12" ht="24" customHeight="1">
      <c r="A48272" s="1355"/>
      <c r="B48272" s="1355"/>
      <c r="C48272" s="1433"/>
      <c r="E48272" s="1433"/>
      <c r="K48272" s="1433"/>
      <c r="L48272" s="1334"/>
    </row>
    <row r="48273" spans="1:12" ht="24" customHeight="1">
      <c r="A48273" s="1355"/>
      <c r="B48273" s="1355"/>
      <c r="C48273" s="1433"/>
      <c r="E48273" s="1433"/>
      <c r="K48273" s="1433"/>
      <c r="L48273" s="1334"/>
    </row>
    <row r="48274" spans="1:12" ht="24" customHeight="1">
      <c r="A48274" s="1355"/>
      <c r="B48274" s="1355"/>
      <c r="C48274" s="1433"/>
      <c r="E48274" s="1433"/>
      <c r="K48274" s="1433"/>
      <c r="L48274" s="1334"/>
    </row>
    <row r="48275" spans="1:12" ht="24" customHeight="1">
      <c r="A48275" s="1355"/>
      <c r="B48275" s="1355"/>
      <c r="C48275" s="1433"/>
      <c r="E48275" s="1433"/>
      <c r="K48275" s="1433"/>
      <c r="L48275" s="1334"/>
    </row>
    <row r="48276" spans="1:12" ht="24" customHeight="1">
      <c r="A48276" s="1355"/>
      <c r="B48276" s="1355"/>
      <c r="C48276" s="1433"/>
      <c r="E48276" s="1433"/>
      <c r="K48276" s="1433"/>
      <c r="L48276" s="1334"/>
    </row>
    <row r="48277" spans="1:12" ht="24" customHeight="1">
      <c r="A48277" s="1355"/>
      <c r="B48277" s="1355"/>
      <c r="C48277" s="1433"/>
      <c r="E48277" s="1433"/>
      <c r="K48277" s="1433"/>
      <c r="L48277" s="1334"/>
    </row>
    <row r="48278" spans="1:12" ht="24" customHeight="1">
      <c r="A48278" s="1355"/>
      <c r="B48278" s="1355"/>
      <c r="C48278" s="1433"/>
      <c r="E48278" s="1433"/>
      <c r="K48278" s="1433"/>
      <c r="L48278" s="1334"/>
    </row>
    <row r="48279" spans="1:12" ht="24" customHeight="1">
      <c r="A48279" s="1355"/>
      <c r="B48279" s="1355"/>
      <c r="C48279" s="1433"/>
      <c r="E48279" s="1433"/>
      <c r="K48279" s="1433"/>
      <c r="L48279" s="1334"/>
    </row>
    <row r="48280" spans="1:12" ht="24" customHeight="1">
      <c r="A48280" s="1355"/>
      <c r="B48280" s="1355"/>
      <c r="C48280" s="1433"/>
      <c r="E48280" s="1433"/>
      <c r="K48280" s="1433"/>
      <c r="L48280" s="1334"/>
    </row>
    <row r="48281" spans="1:12" ht="24" customHeight="1">
      <c r="A48281" s="1355"/>
      <c r="B48281" s="1355"/>
      <c r="C48281" s="1433"/>
      <c r="E48281" s="1433"/>
      <c r="K48281" s="1433"/>
      <c r="L48281" s="1334"/>
    </row>
    <row r="48282" spans="1:12" ht="24" customHeight="1">
      <c r="A48282" s="1355"/>
      <c r="B48282" s="1355"/>
      <c r="C48282" s="1433"/>
      <c r="E48282" s="1433"/>
      <c r="K48282" s="1433"/>
      <c r="L48282" s="1334"/>
    </row>
    <row r="48283" spans="1:12" ht="24" customHeight="1">
      <c r="A48283" s="1355"/>
      <c r="B48283" s="1355"/>
      <c r="C48283" s="1433"/>
      <c r="E48283" s="1433"/>
      <c r="K48283" s="1433"/>
      <c r="L48283" s="1334"/>
    </row>
    <row r="48284" spans="1:12" ht="24" customHeight="1">
      <c r="A48284" s="1355"/>
      <c r="B48284" s="1355"/>
      <c r="C48284" s="1433"/>
      <c r="E48284" s="1433"/>
      <c r="K48284" s="1433"/>
      <c r="L48284" s="1334"/>
    </row>
    <row r="48285" spans="1:12" ht="24" customHeight="1">
      <c r="A48285" s="1355"/>
      <c r="B48285" s="1355"/>
      <c r="C48285" s="1433"/>
      <c r="E48285" s="1433"/>
      <c r="K48285" s="1433"/>
      <c r="L48285" s="1334"/>
    </row>
    <row r="48286" spans="1:12" ht="24" customHeight="1">
      <c r="A48286" s="1355"/>
      <c r="B48286" s="1355"/>
      <c r="C48286" s="1433"/>
      <c r="E48286" s="1433"/>
      <c r="K48286" s="1433"/>
      <c r="L48286" s="1334"/>
    </row>
    <row r="48287" spans="1:12" ht="24" customHeight="1">
      <c r="A48287" s="1355"/>
      <c r="B48287" s="1355"/>
      <c r="C48287" s="1433"/>
      <c r="E48287" s="1433"/>
      <c r="K48287" s="1433"/>
      <c r="L48287" s="1334"/>
    </row>
    <row r="48288" spans="1:12" ht="24" customHeight="1">
      <c r="A48288" s="1355"/>
      <c r="B48288" s="1355"/>
      <c r="C48288" s="1433"/>
      <c r="E48288" s="1433"/>
      <c r="K48288" s="1433"/>
      <c r="L48288" s="1334"/>
    </row>
    <row r="48289" spans="1:12" ht="24" customHeight="1">
      <c r="A48289" s="1355"/>
      <c r="B48289" s="1355"/>
      <c r="C48289" s="1433"/>
      <c r="E48289" s="1433"/>
      <c r="K48289" s="1433"/>
      <c r="L48289" s="1334"/>
    </row>
    <row r="48290" spans="1:12" ht="24" customHeight="1">
      <c r="A48290" s="1355"/>
      <c r="B48290" s="1355"/>
      <c r="C48290" s="1433"/>
      <c r="E48290" s="1433"/>
      <c r="K48290" s="1433"/>
      <c r="L48290" s="1334"/>
    </row>
    <row r="48291" spans="1:12" ht="24" customHeight="1">
      <c r="A48291" s="1355"/>
      <c r="B48291" s="1355"/>
      <c r="C48291" s="1433"/>
      <c r="E48291" s="1433"/>
      <c r="K48291" s="1433"/>
      <c r="L48291" s="1334"/>
    </row>
    <row r="48292" spans="1:12" ht="24" customHeight="1">
      <c r="A48292" s="1355"/>
      <c r="B48292" s="1355"/>
      <c r="C48292" s="1433"/>
      <c r="E48292" s="1433"/>
      <c r="K48292" s="1433"/>
      <c r="L48292" s="1334"/>
    </row>
    <row r="48293" spans="1:12" ht="24" customHeight="1">
      <c r="A48293" s="1355"/>
      <c r="B48293" s="1355"/>
      <c r="C48293" s="1433"/>
      <c r="E48293" s="1433"/>
      <c r="K48293" s="1433"/>
      <c r="L48293" s="1334"/>
    </row>
    <row r="48294" spans="1:12" ht="24" customHeight="1">
      <c r="A48294" s="1355"/>
      <c r="B48294" s="1355"/>
      <c r="C48294" s="1433"/>
      <c r="E48294" s="1433"/>
      <c r="K48294" s="1433"/>
      <c r="L48294" s="1334"/>
    </row>
    <row r="48295" spans="1:12" ht="24" customHeight="1">
      <c r="A48295" s="1355"/>
      <c r="B48295" s="1355"/>
      <c r="C48295" s="1433"/>
      <c r="E48295" s="1433"/>
      <c r="K48295" s="1433"/>
      <c r="L48295" s="1334"/>
    </row>
    <row r="48296" spans="1:12" ht="24" customHeight="1">
      <c r="A48296" s="1355"/>
      <c r="B48296" s="1355"/>
      <c r="C48296" s="1433"/>
      <c r="E48296" s="1433"/>
      <c r="K48296" s="1433"/>
      <c r="L48296" s="1334"/>
    </row>
    <row r="48297" spans="1:12" ht="24" customHeight="1">
      <c r="A48297" s="1355"/>
      <c r="B48297" s="1355"/>
      <c r="C48297" s="1433"/>
      <c r="E48297" s="1433"/>
      <c r="K48297" s="1433"/>
      <c r="L48297" s="1334"/>
    </row>
    <row r="48298" spans="1:12" ht="24" customHeight="1">
      <c r="A48298" s="1355"/>
      <c r="B48298" s="1355"/>
      <c r="C48298" s="1433"/>
      <c r="E48298" s="1433"/>
      <c r="K48298" s="1433"/>
      <c r="L48298" s="1334"/>
    </row>
    <row r="48299" spans="1:12" ht="24" customHeight="1">
      <c r="A48299" s="1355"/>
      <c r="B48299" s="1355"/>
      <c r="C48299" s="1433"/>
      <c r="E48299" s="1433"/>
      <c r="K48299" s="1433"/>
      <c r="L48299" s="1334"/>
    </row>
    <row r="48300" spans="1:12" ht="24" customHeight="1">
      <c r="A48300" s="1355"/>
      <c r="B48300" s="1355"/>
      <c r="C48300" s="1433"/>
      <c r="E48300" s="1433"/>
      <c r="K48300" s="1433"/>
      <c r="L48300" s="1334"/>
    </row>
    <row r="48301" spans="1:12" ht="24" customHeight="1">
      <c r="A48301" s="1355"/>
      <c r="B48301" s="1355"/>
      <c r="C48301" s="1433"/>
      <c r="E48301" s="1433"/>
      <c r="K48301" s="1433"/>
      <c r="L48301" s="1334"/>
    </row>
    <row r="48302" spans="1:12" ht="24" customHeight="1">
      <c r="A48302" s="1355"/>
      <c r="B48302" s="1355"/>
      <c r="C48302" s="1433"/>
      <c r="E48302" s="1433"/>
      <c r="K48302" s="1433"/>
      <c r="L48302" s="1334"/>
    </row>
    <row r="48303" spans="1:12" ht="24" customHeight="1">
      <c r="A48303" s="1355"/>
      <c r="B48303" s="1355"/>
      <c r="C48303" s="1433"/>
      <c r="E48303" s="1433"/>
      <c r="K48303" s="1433"/>
      <c r="L48303" s="1334"/>
    </row>
    <row r="48304" spans="1:12" ht="24" customHeight="1">
      <c r="A48304" s="1355"/>
      <c r="B48304" s="1355"/>
      <c r="C48304" s="1433"/>
      <c r="E48304" s="1433"/>
      <c r="K48304" s="1433"/>
      <c r="L48304" s="1334"/>
    </row>
    <row r="48305" spans="1:12" ht="24" customHeight="1">
      <c r="A48305" s="1355"/>
      <c r="B48305" s="1355"/>
      <c r="C48305" s="1433"/>
      <c r="E48305" s="1433"/>
      <c r="K48305" s="1433"/>
      <c r="L48305" s="1334"/>
    </row>
    <row r="48306" spans="1:12" ht="24" customHeight="1">
      <c r="A48306" s="1355"/>
      <c r="B48306" s="1355"/>
      <c r="C48306" s="1433"/>
      <c r="E48306" s="1433"/>
      <c r="K48306" s="1433"/>
      <c r="L48306" s="1334"/>
    </row>
    <row r="48307" spans="1:12" ht="24" customHeight="1">
      <c r="A48307" s="1355"/>
      <c r="B48307" s="1355"/>
      <c r="C48307" s="1433"/>
      <c r="E48307" s="1433"/>
      <c r="K48307" s="1433"/>
      <c r="L48307" s="1334"/>
    </row>
    <row r="48308" spans="1:12" ht="24" customHeight="1">
      <c r="A48308" s="1355"/>
      <c r="B48308" s="1355"/>
      <c r="C48308" s="1433"/>
      <c r="E48308" s="1433"/>
      <c r="K48308" s="1433"/>
      <c r="L48308" s="1334"/>
    </row>
    <row r="48309" spans="1:12" ht="24" customHeight="1">
      <c r="A48309" s="1355"/>
      <c r="B48309" s="1355"/>
      <c r="C48309" s="1433"/>
      <c r="E48309" s="1433"/>
      <c r="K48309" s="1433"/>
      <c r="L48309" s="1334"/>
    </row>
    <row r="48310" spans="1:12" ht="24" customHeight="1">
      <c r="A48310" s="1355"/>
      <c r="B48310" s="1355"/>
      <c r="C48310" s="1433"/>
      <c r="E48310" s="1433"/>
      <c r="K48310" s="1433"/>
      <c r="L48310" s="1334"/>
    </row>
    <row r="48311" spans="1:12" ht="24" customHeight="1">
      <c r="A48311" s="1355"/>
      <c r="B48311" s="1355"/>
      <c r="C48311" s="1433"/>
      <c r="E48311" s="1433"/>
      <c r="K48311" s="1433"/>
      <c r="L48311" s="1334"/>
    </row>
    <row r="48312" spans="1:12" ht="24" customHeight="1">
      <c r="A48312" s="1355"/>
      <c r="B48312" s="1355"/>
      <c r="C48312" s="1433"/>
      <c r="E48312" s="1433"/>
      <c r="K48312" s="1433"/>
      <c r="L48312" s="1334"/>
    </row>
    <row r="48313" spans="1:12" ht="24" customHeight="1">
      <c r="A48313" s="1355"/>
      <c r="B48313" s="1355"/>
      <c r="C48313" s="1433"/>
      <c r="E48313" s="1433"/>
      <c r="K48313" s="1433"/>
      <c r="L48313" s="1334"/>
    </row>
    <row r="48314" spans="1:12" ht="24" customHeight="1">
      <c r="A48314" s="1355"/>
      <c r="B48314" s="1355"/>
      <c r="C48314" s="1433"/>
      <c r="E48314" s="1433"/>
      <c r="K48314" s="1433"/>
      <c r="L48314" s="1334"/>
    </row>
    <row r="48315" spans="1:12" ht="24" customHeight="1">
      <c r="A48315" s="1355"/>
      <c r="B48315" s="1355"/>
      <c r="C48315" s="1433"/>
      <c r="E48315" s="1433"/>
      <c r="K48315" s="1433"/>
      <c r="L48315" s="1334"/>
    </row>
    <row r="48316" spans="1:12" ht="24" customHeight="1">
      <c r="A48316" s="1355"/>
      <c r="B48316" s="1355"/>
      <c r="C48316" s="1433"/>
      <c r="E48316" s="1433"/>
      <c r="K48316" s="1433"/>
      <c r="L48316" s="1334"/>
    </row>
    <row r="48317" spans="1:12" ht="24" customHeight="1">
      <c r="A48317" s="1355"/>
      <c r="B48317" s="1355"/>
      <c r="C48317" s="1433"/>
      <c r="E48317" s="1433"/>
      <c r="K48317" s="1433"/>
      <c r="L48317" s="1334"/>
    </row>
    <row r="48318" spans="1:12" ht="24" customHeight="1">
      <c r="A48318" s="1355"/>
      <c r="B48318" s="1355"/>
      <c r="C48318" s="1433"/>
      <c r="E48318" s="1433"/>
      <c r="K48318" s="1433"/>
      <c r="L48318" s="1334"/>
    </row>
    <row r="48319" spans="1:12" ht="24" customHeight="1">
      <c r="A48319" s="1355"/>
      <c r="B48319" s="1355"/>
      <c r="C48319" s="1433"/>
      <c r="E48319" s="1433"/>
      <c r="K48319" s="1433"/>
      <c r="L48319" s="1334"/>
    </row>
    <row r="48320" spans="1:12" ht="24" customHeight="1">
      <c r="A48320" s="1355"/>
      <c r="B48320" s="1355"/>
      <c r="C48320" s="1433"/>
      <c r="E48320" s="1433"/>
      <c r="K48320" s="1433"/>
      <c r="L48320" s="1334"/>
    </row>
    <row r="48321" spans="1:12" ht="24" customHeight="1">
      <c r="A48321" s="1355"/>
      <c r="B48321" s="1355"/>
      <c r="C48321" s="1433"/>
      <c r="E48321" s="1433"/>
      <c r="K48321" s="1433"/>
      <c r="L48321" s="1334"/>
    </row>
    <row r="48322" spans="1:12" ht="24" customHeight="1">
      <c r="A48322" s="1355"/>
      <c r="B48322" s="1355"/>
      <c r="C48322" s="1433"/>
      <c r="E48322" s="1433"/>
      <c r="K48322" s="1433"/>
      <c r="L48322" s="1334"/>
    </row>
    <row r="48323" spans="1:12" ht="24" customHeight="1">
      <c r="A48323" s="1355"/>
      <c r="B48323" s="1355"/>
      <c r="C48323" s="1433"/>
      <c r="E48323" s="1433"/>
      <c r="K48323" s="1433"/>
      <c r="L48323" s="1334"/>
    </row>
    <row r="48324" spans="1:12" ht="24" customHeight="1">
      <c r="A48324" s="1355"/>
      <c r="B48324" s="1355"/>
      <c r="C48324" s="1433"/>
      <c r="E48324" s="1433"/>
      <c r="K48324" s="1433"/>
      <c r="L48324" s="1334"/>
    </row>
    <row r="48325" spans="1:12" ht="24" customHeight="1">
      <c r="A48325" s="1355"/>
      <c r="B48325" s="1355"/>
      <c r="C48325" s="1433"/>
      <c r="E48325" s="1433"/>
      <c r="K48325" s="1433"/>
      <c r="L48325" s="1334"/>
    </row>
    <row r="48326" spans="1:12" ht="24" customHeight="1">
      <c r="A48326" s="1355"/>
      <c r="B48326" s="1355"/>
      <c r="C48326" s="1433"/>
      <c r="E48326" s="1433"/>
      <c r="K48326" s="1433"/>
      <c r="L48326" s="1334"/>
    </row>
    <row r="48327" spans="1:12" ht="24" customHeight="1">
      <c r="A48327" s="1355"/>
      <c r="B48327" s="1355"/>
      <c r="C48327" s="1433"/>
      <c r="E48327" s="1433"/>
      <c r="K48327" s="1433"/>
      <c r="L48327" s="1334"/>
    </row>
    <row r="48328" spans="1:12" ht="24" customHeight="1">
      <c r="A48328" s="1355"/>
      <c r="B48328" s="1355"/>
      <c r="C48328" s="1433"/>
      <c r="E48328" s="1433"/>
      <c r="K48328" s="1433"/>
      <c r="L48328" s="1334"/>
    </row>
    <row r="48329" spans="1:12" ht="24" customHeight="1">
      <c r="A48329" s="1355"/>
      <c r="B48329" s="1355"/>
      <c r="C48329" s="1433"/>
      <c r="E48329" s="1433"/>
      <c r="K48329" s="1433"/>
      <c r="L48329" s="1334"/>
    </row>
    <row r="48330" spans="1:12" ht="24" customHeight="1">
      <c r="A48330" s="1355"/>
      <c r="B48330" s="1355"/>
      <c r="C48330" s="1433"/>
      <c r="E48330" s="1433"/>
      <c r="K48330" s="1433"/>
      <c r="L48330" s="1334"/>
    </row>
    <row r="48331" spans="1:12" ht="24" customHeight="1">
      <c r="A48331" s="1355"/>
      <c r="B48331" s="1355"/>
      <c r="C48331" s="1433"/>
      <c r="E48331" s="1433"/>
      <c r="K48331" s="1433"/>
      <c r="L48331" s="1334"/>
    </row>
    <row r="48332" spans="1:12" ht="24" customHeight="1">
      <c r="A48332" s="1355"/>
      <c r="B48332" s="1355"/>
      <c r="C48332" s="1433"/>
      <c r="E48332" s="1433"/>
      <c r="K48332" s="1433"/>
      <c r="L48332" s="1334"/>
    </row>
    <row r="48333" spans="1:12" ht="24" customHeight="1">
      <c r="A48333" s="1355"/>
      <c r="B48333" s="1355"/>
      <c r="C48333" s="1433"/>
      <c r="E48333" s="1433"/>
      <c r="K48333" s="1433"/>
      <c r="L48333" s="1334"/>
    </row>
    <row r="48334" spans="1:12" ht="24" customHeight="1">
      <c r="A48334" s="1355"/>
      <c r="B48334" s="1355"/>
      <c r="C48334" s="1433"/>
      <c r="E48334" s="1433"/>
      <c r="K48334" s="1433"/>
      <c r="L48334" s="1334"/>
    </row>
    <row r="48335" spans="1:12" ht="24" customHeight="1">
      <c r="A48335" s="1355"/>
      <c r="B48335" s="1355"/>
      <c r="C48335" s="1433"/>
      <c r="E48335" s="1433"/>
      <c r="K48335" s="1433"/>
      <c r="L48335" s="1334"/>
    </row>
    <row r="48336" spans="1:12" ht="24" customHeight="1">
      <c r="A48336" s="1355"/>
      <c r="B48336" s="1355"/>
      <c r="C48336" s="1433"/>
      <c r="E48336" s="1433"/>
      <c r="K48336" s="1433"/>
      <c r="L48336" s="1334"/>
    </row>
    <row r="48337" spans="1:12" ht="24" customHeight="1">
      <c r="A48337" s="1355"/>
      <c r="B48337" s="1355"/>
      <c r="C48337" s="1433"/>
      <c r="E48337" s="1433"/>
      <c r="K48337" s="1433"/>
      <c r="L48337" s="1334"/>
    </row>
    <row r="48338" spans="1:12" ht="24" customHeight="1">
      <c r="A48338" s="1355"/>
      <c r="B48338" s="1355"/>
      <c r="C48338" s="1433"/>
      <c r="E48338" s="1433"/>
      <c r="K48338" s="1433"/>
      <c r="L48338" s="1334"/>
    </row>
    <row r="48339" spans="1:12" ht="24" customHeight="1">
      <c r="A48339" s="1355"/>
      <c r="B48339" s="1355"/>
      <c r="C48339" s="1433"/>
      <c r="E48339" s="1433"/>
      <c r="K48339" s="1433"/>
      <c r="L48339" s="1334"/>
    </row>
    <row r="48340" spans="1:12" ht="24" customHeight="1">
      <c r="A48340" s="1355"/>
      <c r="B48340" s="1355"/>
      <c r="C48340" s="1433"/>
      <c r="E48340" s="1433"/>
      <c r="K48340" s="1433"/>
      <c r="L48340" s="1334"/>
    </row>
    <row r="48341" spans="1:12" ht="24" customHeight="1">
      <c r="A48341" s="1355"/>
      <c r="B48341" s="1355"/>
      <c r="C48341" s="1433"/>
      <c r="E48341" s="1433"/>
      <c r="K48341" s="1433"/>
      <c r="L48341" s="1334"/>
    </row>
    <row r="48342" spans="1:12" ht="24" customHeight="1">
      <c r="A48342" s="1355"/>
      <c r="B48342" s="1355"/>
      <c r="C48342" s="1433"/>
      <c r="E48342" s="1433"/>
      <c r="K48342" s="1433"/>
      <c r="L48342" s="1334"/>
    </row>
    <row r="48343" spans="1:12" ht="24" customHeight="1">
      <c r="A48343" s="1355"/>
      <c r="B48343" s="1355"/>
      <c r="C48343" s="1433"/>
      <c r="E48343" s="1433"/>
      <c r="K48343" s="1433"/>
      <c r="L48343" s="1334"/>
    </row>
    <row r="48344" spans="1:12" ht="24" customHeight="1">
      <c r="A48344" s="1355"/>
      <c r="B48344" s="1355"/>
      <c r="C48344" s="1433"/>
      <c r="E48344" s="1433"/>
      <c r="K48344" s="1433"/>
      <c r="L48344" s="1334"/>
    </row>
    <row r="48345" spans="1:12" ht="24" customHeight="1">
      <c r="A48345" s="1355"/>
      <c r="B48345" s="1355"/>
      <c r="C48345" s="1433"/>
      <c r="E48345" s="1433"/>
      <c r="K48345" s="1433"/>
      <c r="L48345" s="1334"/>
    </row>
    <row r="48346" spans="1:12" ht="24" customHeight="1">
      <c r="A48346" s="1355"/>
      <c r="B48346" s="1355"/>
      <c r="C48346" s="1433"/>
      <c r="E48346" s="1433"/>
      <c r="K48346" s="1433"/>
      <c r="L48346" s="1334"/>
    </row>
    <row r="48347" spans="1:12" ht="24" customHeight="1">
      <c r="A48347" s="1355"/>
      <c r="B48347" s="1355"/>
      <c r="C48347" s="1433"/>
      <c r="E48347" s="1433"/>
      <c r="K48347" s="1433"/>
      <c r="L48347" s="1334"/>
    </row>
    <row r="48348" spans="1:12" ht="24" customHeight="1">
      <c r="A48348" s="1355"/>
      <c r="B48348" s="1355"/>
      <c r="C48348" s="1433"/>
      <c r="E48348" s="1433"/>
      <c r="K48348" s="1433"/>
      <c r="L48348" s="1334"/>
    </row>
    <row r="48349" spans="1:12" ht="24" customHeight="1">
      <c r="A48349" s="1355"/>
      <c r="B48349" s="1355"/>
      <c r="C48349" s="1433"/>
      <c r="E48349" s="1433"/>
      <c r="K48349" s="1433"/>
      <c r="L48349" s="1334"/>
    </row>
    <row r="48350" spans="1:12" ht="24" customHeight="1">
      <c r="A48350" s="1355"/>
      <c r="B48350" s="1355"/>
      <c r="C48350" s="1433"/>
      <c r="E48350" s="1433"/>
      <c r="K48350" s="1433"/>
      <c r="L48350" s="1334"/>
    </row>
    <row r="48351" spans="1:12" ht="24" customHeight="1">
      <c r="A48351" s="1355"/>
      <c r="B48351" s="1355"/>
      <c r="C48351" s="1433"/>
      <c r="E48351" s="1433"/>
      <c r="K48351" s="1433"/>
      <c r="L48351" s="1334"/>
    </row>
    <row r="48352" spans="1:12" ht="24" customHeight="1">
      <c r="A48352" s="1355"/>
      <c r="B48352" s="1355"/>
      <c r="C48352" s="1433"/>
      <c r="E48352" s="1433"/>
      <c r="K48352" s="1433"/>
      <c r="L48352" s="1334"/>
    </row>
    <row r="48353" spans="1:12" ht="24" customHeight="1">
      <c r="A48353" s="1355"/>
      <c r="B48353" s="1355"/>
      <c r="C48353" s="1433"/>
      <c r="E48353" s="1433"/>
      <c r="K48353" s="1433"/>
      <c r="L48353" s="1334"/>
    </row>
    <row r="48354" spans="1:12" ht="24" customHeight="1">
      <c r="A48354" s="1355"/>
      <c r="B48354" s="1355"/>
      <c r="C48354" s="1433"/>
      <c r="E48354" s="1433"/>
      <c r="K48354" s="1433"/>
      <c r="L48354" s="1334"/>
    </row>
    <row r="48355" spans="1:12" ht="24" customHeight="1">
      <c r="A48355" s="1355"/>
      <c r="B48355" s="1355"/>
      <c r="C48355" s="1433"/>
      <c r="E48355" s="1433"/>
      <c r="K48355" s="1433"/>
      <c r="L48355" s="1334"/>
    </row>
    <row r="48356" spans="1:12" ht="24" customHeight="1">
      <c r="A48356" s="1355"/>
      <c r="B48356" s="1355"/>
      <c r="C48356" s="1433"/>
      <c r="E48356" s="1433"/>
      <c r="K48356" s="1433"/>
      <c r="L48356" s="1334"/>
    </row>
    <row r="48357" spans="1:12" ht="24" customHeight="1">
      <c r="A48357" s="1355"/>
      <c r="B48357" s="1355"/>
      <c r="C48357" s="1433"/>
      <c r="E48357" s="1433"/>
      <c r="K48357" s="1433"/>
      <c r="L48357" s="1334"/>
    </row>
    <row r="48358" spans="1:12" ht="24" customHeight="1">
      <c r="A48358" s="1355"/>
      <c r="B48358" s="1355"/>
      <c r="C48358" s="1433"/>
      <c r="E48358" s="1433"/>
      <c r="K48358" s="1433"/>
      <c r="L48358" s="1334"/>
    </row>
    <row r="48359" spans="1:12" ht="24" customHeight="1">
      <c r="A48359" s="1355"/>
      <c r="B48359" s="1355"/>
      <c r="C48359" s="1433"/>
      <c r="E48359" s="1433"/>
      <c r="K48359" s="1433"/>
      <c r="L48359" s="1334"/>
    </row>
    <row r="48360" spans="1:12" ht="24" customHeight="1">
      <c r="A48360" s="1355"/>
      <c r="B48360" s="1355"/>
      <c r="C48360" s="1433"/>
      <c r="E48360" s="1433"/>
      <c r="K48360" s="1433"/>
      <c r="L48360" s="1334"/>
    </row>
    <row r="48361" spans="1:12" ht="24" customHeight="1">
      <c r="A48361" s="1355"/>
      <c r="B48361" s="1355"/>
      <c r="C48361" s="1433"/>
      <c r="E48361" s="1433"/>
      <c r="K48361" s="1433"/>
      <c r="L48361" s="1334"/>
    </row>
    <row r="48362" spans="1:12" ht="24" customHeight="1">
      <c r="A48362" s="1355"/>
      <c r="B48362" s="1355"/>
      <c r="C48362" s="1433"/>
      <c r="E48362" s="1433"/>
      <c r="K48362" s="1433"/>
      <c r="L48362" s="1334"/>
    </row>
    <row r="48363" spans="1:12" ht="24" customHeight="1">
      <c r="A48363" s="1355"/>
      <c r="B48363" s="1355"/>
      <c r="C48363" s="1433"/>
      <c r="E48363" s="1433"/>
      <c r="K48363" s="1433"/>
      <c r="L48363" s="1334"/>
    </row>
    <row r="48364" spans="1:12" ht="24" customHeight="1">
      <c r="A48364" s="1355"/>
      <c r="B48364" s="1355"/>
      <c r="C48364" s="1433"/>
      <c r="E48364" s="1433"/>
      <c r="K48364" s="1433"/>
      <c r="L48364" s="1334"/>
    </row>
    <row r="48365" spans="1:12" ht="24" customHeight="1">
      <c r="A48365" s="1355"/>
      <c r="B48365" s="1355"/>
      <c r="C48365" s="1433"/>
      <c r="E48365" s="1433"/>
      <c r="K48365" s="1433"/>
      <c r="L48365" s="1334"/>
    </row>
    <row r="48366" spans="1:12" ht="24" customHeight="1">
      <c r="A48366" s="1355"/>
      <c r="B48366" s="1355"/>
      <c r="C48366" s="1433"/>
      <c r="E48366" s="1433"/>
      <c r="K48366" s="1433"/>
      <c r="L48366" s="1334"/>
    </row>
    <row r="48367" spans="1:12" ht="24" customHeight="1">
      <c r="A48367" s="1355"/>
      <c r="B48367" s="1355"/>
      <c r="C48367" s="1433"/>
      <c r="E48367" s="1433"/>
      <c r="K48367" s="1433"/>
      <c r="L48367" s="1334"/>
    </row>
    <row r="48368" spans="1:12" ht="24" customHeight="1">
      <c r="A48368" s="1355"/>
      <c r="B48368" s="1355"/>
      <c r="C48368" s="1433"/>
      <c r="E48368" s="1433"/>
      <c r="K48368" s="1433"/>
      <c r="L48368" s="1334"/>
    </row>
    <row r="48369" spans="1:12" ht="24" customHeight="1">
      <c r="A48369" s="1355"/>
      <c r="B48369" s="1355"/>
      <c r="C48369" s="1433"/>
      <c r="E48369" s="1433"/>
      <c r="K48369" s="1433"/>
      <c r="L48369" s="1334"/>
    </row>
    <row r="48370" spans="1:12" ht="24" customHeight="1">
      <c r="A48370" s="1355"/>
      <c r="B48370" s="1355"/>
      <c r="C48370" s="1433"/>
      <c r="E48370" s="1433"/>
      <c r="K48370" s="1433"/>
      <c r="L48370" s="1334"/>
    </row>
    <row r="48371" spans="1:12" ht="24" customHeight="1">
      <c r="A48371" s="1355"/>
      <c r="B48371" s="1355"/>
      <c r="C48371" s="1433"/>
      <c r="E48371" s="1433"/>
      <c r="K48371" s="1433"/>
      <c r="L48371" s="1334"/>
    </row>
    <row r="48372" spans="1:12" ht="24" customHeight="1">
      <c r="A48372" s="1355"/>
      <c r="B48372" s="1355"/>
      <c r="C48372" s="1433"/>
      <c r="E48372" s="1433"/>
      <c r="K48372" s="1433"/>
      <c r="L48372" s="1334"/>
    </row>
    <row r="48373" spans="1:12" ht="24" customHeight="1">
      <c r="A48373" s="1355"/>
      <c r="B48373" s="1355"/>
      <c r="C48373" s="1433"/>
      <c r="E48373" s="1433"/>
      <c r="K48373" s="1433"/>
      <c r="L48373" s="1334"/>
    </row>
    <row r="48374" spans="1:12" ht="24" customHeight="1">
      <c r="A48374" s="1355"/>
      <c r="B48374" s="1355"/>
      <c r="C48374" s="1433"/>
      <c r="E48374" s="1433"/>
      <c r="K48374" s="1433"/>
      <c r="L48374" s="1334"/>
    </row>
    <row r="48375" spans="1:12" ht="24" customHeight="1">
      <c r="A48375" s="1355"/>
      <c r="B48375" s="1355"/>
      <c r="C48375" s="1433"/>
      <c r="E48375" s="1433"/>
      <c r="K48375" s="1433"/>
      <c r="L48375" s="1334"/>
    </row>
    <row r="48376" spans="1:12" ht="24" customHeight="1">
      <c r="A48376" s="1355"/>
      <c r="B48376" s="1355"/>
      <c r="C48376" s="1433"/>
      <c r="E48376" s="1433"/>
      <c r="K48376" s="1433"/>
      <c r="L48376" s="1334"/>
    </row>
    <row r="48377" spans="1:12" ht="24" customHeight="1">
      <c r="A48377" s="1355"/>
      <c r="B48377" s="1355"/>
      <c r="C48377" s="1433"/>
      <c r="E48377" s="1433"/>
      <c r="K48377" s="1433"/>
      <c r="L48377" s="1334"/>
    </row>
    <row r="48378" spans="1:12" ht="24" customHeight="1">
      <c r="A48378" s="1355"/>
      <c r="B48378" s="1355"/>
      <c r="C48378" s="1433"/>
      <c r="E48378" s="1433"/>
      <c r="K48378" s="1433"/>
      <c r="L48378" s="1334"/>
    </row>
    <row r="48379" spans="1:12" ht="24" customHeight="1">
      <c r="A48379" s="1355"/>
      <c r="B48379" s="1355"/>
      <c r="C48379" s="1433"/>
      <c r="E48379" s="1433"/>
      <c r="K48379" s="1433"/>
      <c r="L48379" s="1334"/>
    </row>
    <row r="48380" spans="1:12" ht="24" customHeight="1">
      <c r="A48380" s="1355"/>
      <c r="B48380" s="1355"/>
      <c r="C48380" s="1433"/>
      <c r="E48380" s="1433"/>
      <c r="K48380" s="1433"/>
      <c r="L48380" s="1334"/>
    </row>
    <row r="48381" spans="1:12" ht="24" customHeight="1">
      <c r="A48381" s="1355"/>
      <c r="B48381" s="1355"/>
      <c r="C48381" s="1433"/>
      <c r="E48381" s="1433"/>
      <c r="K48381" s="1433"/>
      <c r="L48381" s="1334"/>
    </row>
    <row r="48382" spans="1:12" ht="24" customHeight="1">
      <c r="A48382" s="1355"/>
      <c r="B48382" s="1355"/>
      <c r="C48382" s="1433"/>
      <c r="E48382" s="1433"/>
      <c r="K48382" s="1433"/>
      <c r="L48382" s="1334"/>
    </row>
    <row r="48383" spans="1:12" ht="24" customHeight="1">
      <c r="A48383" s="1355"/>
      <c r="B48383" s="1355"/>
      <c r="C48383" s="1433"/>
      <c r="E48383" s="1433"/>
      <c r="K48383" s="1433"/>
      <c r="L48383" s="1334"/>
    </row>
    <row r="48384" spans="1:12" ht="24" customHeight="1">
      <c r="A48384" s="1355"/>
      <c r="B48384" s="1355"/>
      <c r="C48384" s="1433"/>
      <c r="E48384" s="1433"/>
      <c r="K48384" s="1433"/>
      <c r="L48384" s="1334"/>
    </row>
    <row r="48385" spans="1:12" ht="24" customHeight="1">
      <c r="A48385" s="1355"/>
      <c r="B48385" s="1355"/>
      <c r="C48385" s="1433"/>
      <c r="E48385" s="1433"/>
      <c r="K48385" s="1433"/>
      <c r="L48385" s="1334"/>
    </row>
    <row r="48386" spans="1:12" ht="24" customHeight="1">
      <c r="A48386" s="1355"/>
      <c r="B48386" s="1355"/>
      <c r="C48386" s="1433"/>
      <c r="E48386" s="1433"/>
      <c r="K48386" s="1433"/>
      <c r="L48386" s="1334"/>
    </row>
    <row r="48387" spans="1:12" ht="24" customHeight="1">
      <c r="A48387" s="1355"/>
      <c r="B48387" s="1355"/>
      <c r="C48387" s="1433"/>
      <c r="E48387" s="1433"/>
      <c r="K48387" s="1433"/>
      <c r="L48387" s="1334"/>
    </row>
    <row r="48388" spans="1:12" ht="24" customHeight="1">
      <c r="A48388" s="1355"/>
      <c r="B48388" s="1355"/>
      <c r="C48388" s="1433"/>
      <c r="E48388" s="1433"/>
      <c r="K48388" s="1433"/>
      <c r="L48388" s="1334"/>
    </row>
    <row r="48389" spans="1:12" ht="24" customHeight="1">
      <c r="A48389" s="1355"/>
      <c r="B48389" s="1355"/>
      <c r="C48389" s="1433"/>
      <c r="E48389" s="1433"/>
      <c r="K48389" s="1433"/>
      <c r="L48389" s="1334"/>
    </row>
    <row r="48390" spans="1:12" ht="24" customHeight="1">
      <c r="A48390" s="1355"/>
      <c r="B48390" s="1355"/>
      <c r="C48390" s="1433"/>
      <c r="E48390" s="1433"/>
      <c r="K48390" s="1433"/>
      <c r="L48390" s="1334"/>
    </row>
    <row r="48391" spans="1:12" ht="24" customHeight="1">
      <c r="A48391" s="1355"/>
      <c r="B48391" s="1355"/>
      <c r="C48391" s="1433"/>
      <c r="E48391" s="1433"/>
      <c r="K48391" s="1433"/>
      <c r="L48391" s="1334"/>
    </row>
    <row r="48392" spans="1:12" ht="24" customHeight="1">
      <c r="A48392" s="1355"/>
      <c r="B48392" s="1355"/>
      <c r="C48392" s="1433"/>
      <c r="E48392" s="1433"/>
      <c r="K48392" s="1433"/>
      <c r="L48392" s="1334"/>
    </row>
    <row r="48393" spans="1:12" ht="24" customHeight="1">
      <c r="A48393" s="1355"/>
      <c r="B48393" s="1355"/>
      <c r="C48393" s="1433"/>
      <c r="E48393" s="1433"/>
      <c r="K48393" s="1433"/>
      <c r="L48393" s="1334"/>
    </row>
    <row r="48394" spans="1:12" ht="24" customHeight="1">
      <c r="A48394" s="1355"/>
      <c r="B48394" s="1355"/>
      <c r="C48394" s="1433"/>
      <c r="E48394" s="1433"/>
      <c r="K48394" s="1433"/>
      <c r="L48394" s="1334"/>
    </row>
    <row r="48395" spans="1:12" ht="24" customHeight="1">
      <c r="A48395" s="1355"/>
      <c r="B48395" s="1355"/>
      <c r="C48395" s="1433"/>
      <c r="E48395" s="1433"/>
      <c r="K48395" s="1433"/>
      <c r="L48395" s="1334"/>
    </row>
    <row r="48396" spans="1:12" ht="24" customHeight="1">
      <c r="A48396" s="1355"/>
      <c r="B48396" s="1355"/>
      <c r="C48396" s="1433"/>
      <c r="E48396" s="1433"/>
      <c r="K48396" s="1433"/>
      <c r="L48396" s="1334"/>
    </row>
    <row r="48397" spans="1:12" ht="24" customHeight="1">
      <c r="A48397" s="1355"/>
      <c r="B48397" s="1355"/>
      <c r="C48397" s="1433"/>
      <c r="E48397" s="1433"/>
      <c r="K48397" s="1433"/>
      <c r="L48397" s="1334"/>
    </row>
    <row r="48398" spans="1:12" ht="24" customHeight="1">
      <c r="A48398" s="1355"/>
      <c r="B48398" s="1355"/>
      <c r="C48398" s="1433"/>
      <c r="E48398" s="1433"/>
      <c r="K48398" s="1433"/>
      <c r="L48398" s="1334"/>
    </row>
    <row r="48399" spans="1:12" ht="24" customHeight="1">
      <c r="A48399" s="1355"/>
      <c r="B48399" s="1355"/>
      <c r="C48399" s="1433"/>
      <c r="E48399" s="1433"/>
      <c r="K48399" s="1433"/>
      <c r="L48399" s="1334"/>
    </row>
    <row r="48400" spans="1:12" ht="24" customHeight="1">
      <c r="A48400" s="1355"/>
      <c r="B48400" s="1355"/>
      <c r="C48400" s="1433"/>
      <c r="E48400" s="1433"/>
      <c r="K48400" s="1433"/>
      <c r="L48400" s="1334"/>
    </row>
    <row r="48401" spans="1:12" ht="24" customHeight="1">
      <c r="A48401" s="1355"/>
      <c r="B48401" s="1355"/>
      <c r="C48401" s="1433"/>
      <c r="E48401" s="1433"/>
      <c r="K48401" s="1433"/>
      <c r="L48401" s="1334"/>
    </row>
    <row r="48402" spans="1:12" ht="24" customHeight="1">
      <c r="A48402" s="1355"/>
      <c r="B48402" s="1355"/>
      <c r="C48402" s="1433"/>
      <c r="E48402" s="1433"/>
      <c r="K48402" s="1433"/>
      <c r="L48402" s="1334"/>
    </row>
    <row r="48403" spans="1:12" ht="24" customHeight="1">
      <c r="A48403" s="1355"/>
      <c r="B48403" s="1355"/>
      <c r="C48403" s="1433"/>
      <c r="E48403" s="1433"/>
      <c r="K48403" s="1433"/>
      <c r="L48403" s="1334"/>
    </row>
    <row r="48404" spans="1:12" ht="24" customHeight="1">
      <c r="A48404" s="1355"/>
      <c r="B48404" s="1355"/>
      <c r="C48404" s="1433"/>
      <c r="E48404" s="1433"/>
      <c r="K48404" s="1433"/>
      <c r="L48404" s="1334"/>
    </row>
    <row r="48405" spans="1:12" ht="24" customHeight="1">
      <c r="A48405" s="1355"/>
      <c r="B48405" s="1355"/>
      <c r="C48405" s="1433"/>
      <c r="E48405" s="1433"/>
      <c r="K48405" s="1433"/>
      <c r="L48405" s="1334"/>
    </row>
    <row r="48406" spans="1:12" ht="24" customHeight="1">
      <c r="A48406" s="1355"/>
      <c r="B48406" s="1355"/>
      <c r="C48406" s="1433"/>
      <c r="E48406" s="1433"/>
      <c r="K48406" s="1433"/>
      <c r="L48406" s="1334"/>
    </row>
    <row r="48407" spans="1:12" ht="24" customHeight="1">
      <c r="A48407" s="1355"/>
      <c r="B48407" s="1355"/>
      <c r="C48407" s="1433"/>
      <c r="E48407" s="1433"/>
      <c r="K48407" s="1433"/>
      <c r="L48407" s="1334"/>
    </row>
    <row r="48408" spans="1:12" ht="24" customHeight="1">
      <c r="A48408" s="1355"/>
      <c r="B48408" s="1355"/>
      <c r="C48408" s="1433"/>
      <c r="E48408" s="1433"/>
      <c r="K48408" s="1433"/>
      <c r="L48408" s="1334"/>
    </row>
    <row r="48409" spans="1:12" ht="24" customHeight="1">
      <c r="A48409" s="1355"/>
      <c r="B48409" s="1355"/>
      <c r="C48409" s="1433"/>
      <c r="E48409" s="1433"/>
      <c r="K48409" s="1433"/>
      <c r="L48409" s="1334"/>
    </row>
    <row r="48410" spans="1:12" ht="24" customHeight="1">
      <c r="A48410" s="1355"/>
      <c r="B48410" s="1355"/>
      <c r="C48410" s="1433"/>
      <c r="E48410" s="1433"/>
      <c r="K48410" s="1433"/>
      <c r="L48410" s="1334"/>
    </row>
    <row r="48411" spans="1:12" ht="24" customHeight="1">
      <c r="A48411" s="1355"/>
      <c r="B48411" s="1355"/>
      <c r="C48411" s="1433"/>
      <c r="E48411" s="1433"/>
      <c r="K48411" s="1433"/>
      <c r="L48411" s="1334"/>
    </row>
    <row r="48412" spans="1:12" ht="24" customHeight="1">
      <c r="A48412" s="1355"/>
      <c r="B48412" s="1355"/>
      <c r="C48412" s="1433"/>
      <c r="E48412" s="1433"/>
      <c r="K48412" s="1433"/>
      <c r="L48412" s="1334"/>
    </row>
    <row r="48413" spans="1:12" ht="24" customHeight="1">
      <c r="A48413" s="1355"/>
      <c r="B48413" s="1355"/>
      <c r="C48413" s="1433"/>
      <c r="E48413" s="1433"/>
      <c r="K48413" s="1433"/>
      <c r="L48413" s="1334"/>
    </row>
    <row r="48414" spans="1:12" ht="24" customHeight="1">
      <c r="A48414" s="1355"/>
      <c r="B48414" s="1355"/>
      <c r="C48414" s="1433"/>
      <c r="E48414" s="1433"/>
      <c r="K48414" s="1433"/>
      <c r="L48414" s="1334"/>
    </row>
    <row r="48415" spans="1:12" ht="24" customHeight="1">
      <c r="A48415" s="1355"/>
      <c r="B48415" s="1355"/>
      <c r="C48415" s="1433"/>
      <c r="E48415" s="1433"/>
      <c r="K48415" s="1433"/>
      <c r="L48415" s="1334"/>
    </row>
    <row r="48416" spans="1:12" ht="24" customHeight="1">
      <c r="A48416" s="1355"/>
      <c r="B48416" s="1355"/>
      <c r="C48416" s="1433"/>
      <c r="E48416" s="1433"/>
      <c r="K48416" s="1433"/>
      <c r="L48416" s="1334"/>
    </row>
    <row r="48417" spans="1:12" ht="24" customHeight="1">
      <c r="A48417" s="1355"/>
      <c r="B48417" s="1355"/>
      <c r="C48417" s="1433"/>
      <c r="E48417" s="1433"/>
      <c r="K48417" s="1433"/>
      <c r="L48417" s="1334"/>
    </row>
    <row r="48418" spans="1:12" ht="24" customHeight="1">
      <c r="A48418" s="1355"/>
      <c r="B48418" s="1355"/>
      <c r="C48418" s="1433"/>
      <c r="E48418" s="1433"/>
      <c r="K48418" s="1433"/>
      <c r="L48418" s="1334"/>
    </row>
    <row r="48419" spans="1:12" ht="24" customHeight="1">
      <c r="A48419" s="1355"/>
      <c r="B48419" s="1355"/>
      <c r="C48419" s="1433"/>
      <c r="E48419" s="1433"/>
      <c r="K48419" s="1433"/>
      <c r="L48419" s="1334"/>
    </row>
    <row r="48420" spans="1:12" ht="24" customHeight="1">
      <c r="A48420" s="1355"/>
      <c r="B48420" s="1355"/>
      <c r="C48420" s="1433"/>
      <c r="E48420" s="1433"/>
      <c r="K48420" s="1433"/>
      <c r="L48420" s="1334"/>
    </row>
    <row r="48421" spans="1:12" ht="24" customHeight="1">
      <c r="A48421" s="1355"/>
      <c r="B48421" s="1355"/>
      <c r="C48421" s="1433"/>
      <c r="E48421" s="1433"/>
      <c r="K48421" s="1433"/>
      <c r="L48421" s="1334"/>
    </row>
    <row r="48422" spans="1:12" ht="24" customHeight="1">
      <c r="A48422" s="1355"/>
      <c r="B48422" s="1355"/>
      <c r="C48422" s="1433"/>
      <c r="E48422" s="1433"/>
      <c r="K48422" s="1433"/>
      <c r="L48422" s="1334"/>
    </row>
    <row r="48423" spans="1:12" ht="24" customHeight="1">
      <c r="A48423" s="1355"/>
      <c r="B48423" s="1355"/>
      <c r="C48423" s="1433"/>
      <c r="E48423" s="1433"/>
      <c r="K48423" s="1433"/>
      <c r="L48423" s="1334"/>
    </row>
    <row r="48424" spans="1:12" ht="24" customHeight="1">
      <c r="A48424" s="1355"/>
      <c r="B48424" s="1355"/>
      <c r="C48424" s="1433"/>
      <c r="E48424" s="1433"/>
      <c r="K48424" s="1433"/>
      <c r="L48424" s="1334"/>
    </row>
    <row r="48425" spans="1:12" ht="24" customHeight="1">
      <c r="A48425" s="1355"/>
      <c r="B48425" s="1355"/>
      <c r="C48425" s="1433"/>
      <c r="E48425" s="1433"/>
      <c r="K48425" s="1433"/>
      <c r="L48425" s="1334"/>
    </row>
    <row r="48426" spans="1:12" ht="24" customHeight="1">
      <c r="A48426" s="1355"/>
      <c r="B48426" s="1355"/>
      <c r="C48426" s="1433"/>
      <c r="E48426" s="1433"/>
      <c r="K48426" s="1433"/>
      <c r="L48426" s="1334"/>
    </row>
    <row r="48427" spans="1:12" ht="24" customHeight="1">
      <c r="A48427" s="1355"/>
      <c r="B48427" s="1355"/>
      <c r="C48427" s="1433"/>
      <c r="E48427" s="1433"/>
      <c r="K48427" s="1433"/>
      <c r="L48427" s="1334"/>
    </row>
    <row r="48428" spans="1:12" ht="24" customHeight="1">
      <c r="A48428" s="1355"/>
      <c r="B48428" s="1355"/>
      <c r="C48428" s="1433"/>
      <c r="E48428" s="1433"/>
      <c r="K48428" s="1433"/>
      <c r="L48428" s="1334"/>
    </row>
    <row r="48429" spans="1:12" ht="24" customHeight="1">
      <c r="A48429" s="1355"/>
      <c r="B48429" s="1355"/>
      <c r="C48429" s="1433"/>
      <c r="E48429" s="1433"/>
      <c r="K48429" s="1433"/>
      <c r="L48429" s="1334"/>
    </row>
    <row r="48430" spans="1:12" ht="24" customHeight="1">
      <c r="A48430" s="1355"/>
      <c r="B48430" s="1355"/>
      <c r="C48430" s="1433"/>
      <c r="E48430" s="1433"/>
      <c r="K48430" s="1433"/>
      <c r="L48430" s="1334"/>
    </row>
    <row r="48431" spans="1:12" ht="24" customHeight="1">
      <c r="A48431" s="1355"/>
      <c r="B48431" s="1355"/>
      <c r="C48431" s="1433"/>
      <c r="E48431" s="1433"/>
      <c r="K48431" s="1433"/>
      <c r="L48431" s="1334"/>
    </row>
    <row r="48432" spans="1:12" ht="24" customHeight="1">
      <c r="A48432" s="1355"/>
      <c r="B48432" s="1355"/>
      <c r="C48432" s="1433"/>
      <c r="E48432" s="1433"/>
      <c r="K48432" s="1433"/>
      <c r="L48432" s="1334"/>
    </row>
    <row r="48433" spans="1:12" ht="24" customHeight="1">
      <c r="A48433" s="1355"/>
      <c r="B48433" s="1355"/>
      <c r="C48433" s="1433"/>
      <c r="E48433" s="1433"/>
      <c r="K48433" s="1433"/>
      <c r="L48433" s="1334"/>
    </row>
    <row r="48434" spans="1:12" ht="24" customHeight="1">
      <c r="A48434" s="1355"/>
      <c r="B48434" s="1355"/>
      <c r="C48434" s="1433"/>
      <c r="E48434" s="1433"/>
      <c r="K48434" s="1433"/>
      <c r="L48434" s="1334"/>
    </row>
    <row r="48435" spans="1:12" ht="24" customHeight="1">
      <c r="A48435" s="1355"/>
      <c r="B48435" s="1355"/>
      <c r="C48435" s="1433"/>
      <c r="E48435" s="1433"/>
      <c r="K48435" s="1433"/>
      <c r="L48435" s="1334"/>
    </row>
    <row r="48436" spans="1:12" ht="24" customHeight="1">
      <c r="A48436" s="1355"/>
      <c r="B48436" s="1355"/>
      <c r="C48436" s="1433"/>
      <c r="E48436" s="1433"/>
      <c r="K48436" s="1433"/>
      <c r="L48436" s="1334"/>
    </row>
    <row r="48437" spans="1:12" ht="24" customHeight="1">
      <c r="A48437" s="1355"/>
      <c r="B48437" s="1355"/>
      <c r="C48437" s="1433"/>
      <c r="E48437" s="1433"/>
      <c r="K48437" s="1433"/>
      <c r="L48437" s="1334"/>
    </row>
    <row r="48438" spans="1:12" ht="24" customHeight="1">
      <c r="A48438" s="1355"/>
      <c r="B48438" s="1355"/>
      <c r="C48438" s="1433"/>
      <c r="E48438" s="1433"/>
      <c r="K48438" s="1433"/>
      <c r="L48438" s="1334"/>
    </row>
    <row r="48439" spans="1:12" ht="24" customHeight="1">
      <c r="A48439" s="1355"/>
      <c r="B48439" s="1355"/>
      <c r="C48439" s="1433"/>
      <c r="E48439" s="1433"/>
      <c r="K48439" s="1433"/>
      <c r="L48439" s="1334"/>
    </row>
    <row r="48440" spans="1:12" ht="24" customHeight="1">
      <c r="A48440" s="1355"/>
      <c r="B48440" s="1355"/>
      <c r="C48440" s="1433"/>
      <c r="E48440" s="1433"/>
      <c r="K48440" s="1433"/>
      <c r="L48440" s="1334"/>
    </row>
    <row r="48441" spans="1:12" ht="24" customHeight="1">
      <c r="A48441" s="1355"/>
      <c r="B48441" s="1355"/>
      <c r="C48441" s="1433"/>
      <c r="E48441" s="1433"/>
      <c r="K48441" s="1433"/>
      <c r="L48441" s="1334"/>
    </row>
    <row r="48442" spans="1:12" ht="24" customHeight="1">
      <c r="A48442" s="1355"/>
      <c r="B48442" s="1355"/>
      <c r="C48442" s="1433"/>
      <c r="E48442" s="1433"/>
      <c r="K48442" s="1433"/>
      <c r="L48442" s="1334"/>
    </row>
    <row r="48443" spans="1:12" ht="24" customHeight="1">
      <c r="A48443" s="1355"/>
      <c r="B48443" s="1355"/>
      <c r="C48443" s="1433"/>
      <c r="E48443" s="1433"/>
      <c r="K48443" s="1433"/>
      <c r="L48443" s="1334"/>
    </row>
    <row r="48444" spans="1:12" ht="24" customHeight="1">
      <c r="A48444" s="1355"/>
      <c r="B48444" s="1355"/>
      <c r="C48444" s="1433"/>
      <c r="E48444" s="1433"/>
      <c r="K48444" s="1433"/>
      <c r="L48444" s="1334"/>
    </row>
    <row r="48445" spans="1:12" ht="24" customHeight="1">
      <c r="A48445" s="1355"/>
      <c r="B48445" s="1355"/>
      <c r="C48445" s="1433"/>
      <c r="E48445" s="1433"/>
      <c r="K48445" s="1433"/>
      <c r="L48445" s="1334"/>
    </row>
    <row r="48446" spans="1:12" ht="24" customHeight="1">
      <c r="A48446" s="1355"/>
      <c r="B48446" s="1355"/>
      <c r="C48446" s="1433"/>
      <c r="E48446" s="1433"/>
      <c r="K48446" s="1433"/>
      <c r="L48446" s="1334"/>
    </row>
    <row r="48447" spans="1:12" ht="24" customHeight="1">
      <c r="A48447" s="1355"/>
      <c r="B48447" s="1355"/>
      <c r="C48447" s="1433"/>
      <c r="E48447" s="1433"/>
      <c r="K48447" s="1433"/>
      <c r="L48447" s="1334"/>
    </row>
    <row r="48448" spans="1:12" ht="24" customHeight="1">
      <c r="A48448" s="1355"/>
      <c r="B48448" s="1355"/>
      <c r="C48448" s="1433"/>
      <c r="E48448" s="1433"/>
      <c r="K48448" s="1433"/>
      <c r="L48448" s="1334"/>
    </row>
    <row r="48449" spans="1:12" ht="24" customHeight="1">
      <c r="A48449" s="1355"/>
      <c r="B48449" s="1355"/>
      <c r="C48449" s="1433"/>
      <c r="E48449" s="1433"/>
      <c r="K48449" s="1433"/>
      <c r="L48449" s="1334"/>
    </row>
    <row r="48450" spans="1:12" ht="24" customHeight="1">
      <c r="A48450" s="1355"/>
      <c r="B48450" s="1355"/>
      <c r="C48450" s="1433"/>
      <c r="E48450" s="1433"/>
      <c r="K48450" s="1433"/>
      <c r="L48450" s="1334"/>
    </row>
    <row r="48451" spans="1:12" ht="24" customHeight="1">
      <c r="A48451" s="1355"/>
      <c r="B48451" s="1355"/>
      <c r="C48451" s="1433"/>
      <c r="E48451" s="1433"/>
      <c r="K48451" s="1433"/>
      <c r="L48451" s="1334"/>
    </row>
    <row r="48452" spans="1:12" ht="24" customHeight="1">
      <c r="A48452" s="1355"/>
      <c r="B48452" s="1355"/>
      <c r="C48452" s="1433"/>
      <c r="E48452" s="1433"/>
      <c r="K48452" s="1433"/>
      <c r="L48452" s="1334"/>
    </row>
    <row r="48453" spans="1:12" ht="24" customHeight="1">
      <c r="A48453" s="1355"/>
      <c r="B48453" s="1355"/>
      <c r="C48453" s="1433"/>
      <c r="E48453" s="1433"/>
      <c r="K48453" s="1433"/>
      <c r="L48453" s="1334"/>
    </row>
    <row r="48454" spans="1:12" ht="24" customHeight="1">
      <c r="A48454" s="1355"/>
      <c r="B48454" s="1355"/>
      <c r="C48454" s="1433"/>
      <c r="E48454" s="1433"/>
      <c r="K48454" s="1433"/>
      <c r="L48454" s="1334"/>
    </row>
    <row r="48455" spans="1:12" ht="24" customHeight="1">
      <c r="A48455" s="1355"/>
      <c r="B48455" s="1355"/>
      <c r="C48455" s="1433"/>
      <c r="E48455" s="1433"/>
      <c r="K48455" s="1433"/>
      <c r="L48455" s="1334"/>
    </row>
    <row r="48456" spans="1:12" ht="24" customHeight="1">
      <c r="A48456" s="1355"/>
      <c r="B48456" s="1355"/>
      <c r="C48456" s="1433"/>
      <c r="E48456" s="1433"/>
      <c r="K48456" s="1433"/>
      <c r="L48456" s="1334"/>
    </row>
    <row r="48457" spans="1:12" ht="24" customHeight="1">
      <c r="A48457" s="1355"/>
      <c r="B48457" s="1355"/>
      <c r="C48457" s="1433"/>
      <c r="E48457" s="1433"/>
      <c r="K48457" s="1433"/>
      <c r="L48457" s="1334"/>
    </row>
    <row r="48458" spans="1:12" ht="24" customHeight="1">
      <c r="A48458" s="1355"/>
      <c r="B48458" s="1355"/>
      <c r="C48458" s="1433"/>
      <c r="E48458" s="1433"/>
      <c r="K48458" s="1433"/>
      <c r="L48458" s="1334"/>
    </row>
    <row r="48459" spans="1:12" ht="24" customHeight="1">
      <c r="A48459" s="1355"/>
      <c r="B48459" s="1355"/>
      <c r="C48459" s="1433"/>
      <c r="E48459" s="1433"/>
      <c r="K48459" s="1433"/>
      <c r="L48459" s="1334"/>
    </row>
    <row r="48460" spans="1:12" ht="24" customHeight="1">
      <c r="A48460" s="1355"/>
      <c r="B48460" s="1355"/>
      <c r="C48460" s="1433"/>
      <c r="E48460" s="1433"/>
      <c r="K48460" s="1433"/>
      <c r="L48460" s="1334"/>
    </row>
    <row r="48461" spans="1:12" ht="24" customHeight="1">
      <c r="A48461" s="1355"/>
      <c r="B48461" s="1355"/>
      <c r="C48461" s="1433"/>
      <c r="E48461" s="1433"/>
      <c r="K48461" s="1433"/>
      <c r="L48461" s="1334"/>
    </row>
    <row r="48462" spans="1:12" ht="24" customHeight="1">
      <c r="A48462" s="1355"/>
      <c r="B48462" s="1355"/>
      <c r="C48462" s="1433"/>
      <c r="E48462" s="1433"/>
      <c r="K48462" s="1433"/>
      <c r="L48462" s="1334"/>
    </row>
    <row r="48463" spans="1:12" ht="24" customHeight="1">
      <c r="A48463" s="1355"/>
      <c r="B48463" s="1355"/>
      <c r="C48463" s="1433"/>
      <c r="E48463" s="1433"/>
      <c r="K48463" s="1433"/>
      <c r="L48463" s="1334"/>
    </row>
    <row r="48464" spans="1:12" ht="24" customHeight="1">
      <c r="A48464" s="1355"/>
      <c r="B48464" s="1355"/>
      <c r="C48464" s="1433"/>
      <c r="E48464" s="1433"/>
      <c r="K48464" s="1433"/>
      <c r="L48464" s="1334"/>
    </row>
    <row r="48465" spans="1:12" ht="24" customHeight="1">
      <c r="A48465" s="1355"/>
      <c r="B48465" s="1355"/>
      <c r="C48465" s="1433"/>
      <c r="E48465" s="1433"/>
      <c r="K48465" s="1433"/>
      <c r="L48465" s="1334"/>
    </row>
    <row r="48466" spans="1:12" ht="24" customHeight="1">
      <c r="A48466" s="1355"/>
      <c r="B48466" s="1355"/>
      <c r="C48466" s="1433"/>
      <c r="E48466" s="1433"/>
      <c r="K48466" s="1433"/>
      <c r="L48466" s="1334"/>
    </row>
    <row r="48467" spans="1:12" ht="24" customHeight="1">
      <c r="A48467" s="1355"/>
      <c r="B48467" s="1355"/>
      <c r="C48467" s="1433"/>
      <c r="E48467" s="1433"/>
      <c r="K48467" s="1433"/>
      <c r="L48467" s="1334"/>
    </row>
    <row r="48468" spans="1:12" ht="24" customHeight="1">
      <c r="A48468" s="1355"/>
      <c r="B48468" s="1355"/>
      <c r="C48468" s="1433"/>
      <c r="E48468" s="1433"/>
      <c r="K48468" s="1433"/>
      <c r="L48468" s="1334"/>
    </row>
    <row r="48469" spans="1:12" ht="24" customHeight="1">
      <c r="A48469" s="1355"/>
      <c r="B48469" s="1355"/>
      <c r="C48469" s="1433"/>
      <c r="E48469" s="1433"/>
      <c r="K48469" s="1433"/>
      <c r="L48469" s="1334"/>
    </row>
    <row r="48470" spans="1:12" ht="24" customHeight="1">
      <c r="A48470" s="1355"/>
      <c r="B48470" s="1355"/>
      <c r="C48470" s="1433"/>
      <c r="E48470" s="1433"/>
      <c r="K48470" s="1433"/>
      <c r="L48470" s="1334"/>
    </row>
    <row r="48471" spans="1:12" ht="24" customHeight="1">
      <c r="A48471" s="1355"/>
      <c r="B48471" s="1355"/>
      <c r="C48471" s="1433"/>
      <c r="E48471" s="1433"/>
      <c r="K48471" s="1433"/>
      <c r="L48471" s="1334"/>
    </row>
    <row r="48472" spans="1:12" ht="24" customHeight="1">
      <c r="A48472" s="1355"/>
      <c r="B48472" s="1355"/>
      <c r="C48472" s="1433"/>
      <c r="E48472" s="1433"/>
      <c r="K48472" s="1433"/>
      <c r="L48472" s="1334"/>
    </row>
    <row r="48473" spans="1:12" ht="24" customHeight="1">
      <c r="A48473" s="1355"/>
      <c r="B48473" s="1355"/>
      <c r="C48473" s="1433"/>
      <c r="E48473" s="1433"/>
      <c r="K48473" s="1433"/>
      <c r="L48473" s="1334"/>
    </row>
    <row r="48474" spans="1:12" ht="24" customHeight="1">
      <c r="A48474" s="1355"/>
      <c r="B48474" s="1355"/>
      <c r="C48474" s="1433"/>
      <c r="E48474" s="1433"/>
      <c r="K48474" s="1433"/>
      <c r="L48474" s="1334"/>
    </row>
    <row r="48475" spans="1:12" ht="24" customHeight="1">
      <c r="A48475" s="1355"/>
      <c r="B48475" s="1355"/>
      <c r="C48475" s="1433"/>
      <c r="E48475" s="1433"/>
      <c r="K48475" s="1433"/>
      <c r="L48475" s="1334"/>
    </row>
    <row r="48476" spans="1:12" ht="24" customHeight="1">
      <c r="A48476" s="1355"/>
      <c r="B48476" s="1355"/>
      <c r="C48476" s="1433"/>
      <c r="E48476" s="1433"/>
      <c r="K48476" s="1433"/>
      <c r="L48476" s="1334"/>
    </row>
    <row r="48477" spans="1:12" ht="24" customHeight="1">
      <c r="A48477" s="1355"/>
      <c r="B48477" s="1355"/>
      <c r="C48477" s="1433"/>
      <c r="E48477" s="1433"/>
      <c r="K48477" s="1433"/>
      <c r="L48477" s="1334"/>
    </row>
    <row r="48478" spans="1:12" ht="24" customHeight="1">
      <c r="A48478" s="1355"/>
      <c r="B48478" s="1355"/>
      <c r="C48478" s="1433"/>
      <c r="E48478" s="1433"/>
      <c r="K48478" s="1433"/>
      <c r="L48478" s="1334"/>
    </row>
    <row r="48479" spans="1:12" ht="24" customHeight="1">
      <c r="A48479" s="1355"/>
      <c r="B48479" s="1355"/>
      <c r="C48479" s="1433"/>
      <c r="E48479" s="1433"/>
      <c r="K48479" s="1433"/>
      <c r="L48479" s="1334"/>
    </row>
    <row r="48480" spans="1:12" ht="24" customHeight="1">
      <c r="A48480" s="1355"/>
      <c r="B48480" s="1355"/>
      <c r="C48480" s="1433"/>
      <c r="E48480" s="1433"/>
      <c r="K48480" s="1433"/>
      <c r="L48480" s="1334"/>
    </row>
    <row r="48481" spans="1:12" ht="24" customHeight="1">
      <c r="A48481" s="1355"/>
      <c r="B48481" s="1355"/>
      <c r="C48481" s="1433"/>
      <c r="E48481" s="1433"/>
      <c r="K48481" s="1433"/>
      <c r="L48481" s="1334"/>
    </row>
    <row r="48482" spans="1:12" ht="24" customHeight="1">
      <c r="A48482" s="1355"/>
      <c r="B48482" s="1355"/>
      <c r="C48482" s="1433"/>
      <c r="E48482" s="1433"/>
      <c r="K48482" s="1433"/>
      <c r="L48482" s="1334"/>
    </row>
    <row r="48483" spans="1:12" ht="24" customHeight="1">
      <c r="A48483" s="1355"/>
      <c r="B48483" s="1355"/>
      <c r="C48483" s="1433"/>
      <c r="E48483" s="1433"/>
      <c r="K48483" s="1433"/>
      <c r="L48483" s="1334"/>
    </row>
    <row r="48484" spans="1:12" ht="24" customHeight="1">
      <c r="A48484" s="1355"/>
      <c r="B48484" s="1355"/>
      <c r="C48484" s="1433"/>
      <c r="E48484" s="1433"/>
      <c r="K48484" s="1433"/>
      <c r="L48484" s="1334"/>
    </row>
    <row r="48485" spans="1:12" ht="24" customHeight="1">
      <c r="A48485" s="1355"/>
      <c r="B48485" s="1355"/>
      <c r="C48485" s="1433"/>
      <c r="E48485" s="1433"/>
      <c r="K48485" s="1433"/>
      <c r="L48485" s="1334"/>
    </row>
    <row r="48486" spans="1:12" ht="24" customHeight="1">
      <c r="A48486" s="1355"/>
      <c r="B48486" s="1355"/>
      <c r="C48486" s="1433"/>
      <c r="E48486" s="1433"/>
      <c r="K48486" s="1433"/>
      <c r="L48486" s="1334"/>
    </row>
    <row r="48487" spans="1:12" ht="24" customHeight="1">
      <c r="A48487" s="1355"/>
      <c r="B48487" s="1355"/>
      <c r="C48487" s="1433"/>
      <c r="E48487" s="1433"/>
      <c r="K48487" s="1433"/>
      <c r="L48487" s="1334"/>
    </row>
    <row r="48488" spans="1:12" ht="24" customHeight="1">
      <c r="A48488" s="1355"/>
      <c r="B48488" s="1355"/>
      <c r="C48488" s="1433"/>
      <c r="E48488" s="1433"/>
      <c r="K48488" s="1433"/>
      <c r="L48488" s="1334"/>
    </row>
    <row r="48489" spans="1:12" ht="24" customHeight="1">
      <c r="A48489" s="1355"/>
      <c r="B48489" s="1355"/>
      <c r="C48489" s="1433"/>
      <c r="E48489" s="1433"/>
      <c r="K48489" s="1433"/>
      <c r="L48489" s="1334"/>
    </row>
    <row r="48490" spans="1:12" ht="24" customHeight="1">
      <c r="A48490" s="1355"/>
      <c r="B48490" s="1355"/>
      <c r="C48490" s="1433"/>
      <c r="E48490" s="1433"/>
      <c r="K48490" s="1433"/>
      <c r="L48490" s="1334"/>
    </row>
    <row r="48491" spans="1:12" ht="24" customHeight="1">
      <c r="A48491" s="1355"/>
      <c r="B48491" s="1355"/>
      <c r="C48491" s="1433"/>
      <c r="E48491" s="1433"/>
      <c r="K48491" s="1433"/>
      <c r="L48491" s="1334"/>
    </row>
    <row r="48492" spans="1:12" ht="24" customHeight="1">
      <c r="A48492" s="1355"/>
      <c r="B48492" s="1355"/>
      <c r="C48492" s="1433"/>
      <c r="E48492" s="1433"/>
      <c r="K48492" s="1433"/>
      <c r="L48492" s="1334"/>
    </row>
    <row r="48493" spans="1:12" ht="24" customHeight="1">
      <c r="A48493" s="1355"/>
      <c r="B48493" s="1355"/>
      <c r="C48493" s="1433"/>
      <c r="E48493" s="1433"/>
      <c r="K48493" s="1433"/>
      <c r="L48493" s="1334"/>
    </row>
    <row r="48494" spans="1:12" ht="24" customHeight="1">
      <c r="A48494" s="1355"/>
      <c r="B48494" s="1355"/>
      <c r="C48494" s="1433"/>
      <c r="E48494" s="1433"/>
      <c r="K48494" s="1433"/>
      <c r="L48494" s="1334"/>
    </row>
    <row r="48495" spans="1:12" ht="24" customHeight="1">
      <c r="A48495" s="1355"/>
      <c r="B48495" s="1355"/>
      <c r="C48495" s="1433"/>
      <c r="E48495" s="1433"/>
      <c r="K48495" s="1433"/>
      <c r="L48495" s="1334"/>
    </row>
    <row r="48496" spans="1:12" ht="24" customHeight="1">
      <c r="A48496" s="1355"/>
      <c r="B48496" s="1355"/>
      <c r="C48496" s="1433"/>
      <c r="E48496" s="1433"/>
      <c r="K48496" s="1433"/>
      <c r="L48496" s="1334"/>
    </row>
    <row r="48497" spans="1:12" ht="24" customHeight="1">
      <c r="A48497" s="1355"/>
      <c r="B48497" s="1355"/>
      <c r="C48497" s="1433"/>
      <c r="E48497" s="1433"/>
      <c r="K48497" s="1433"/>
      <c r="L48497" s="1334"/>
    </row>
    <row r="48498" spans="1:12" ht="24" customHeight="1">
      <c r="A48498" s="1355"/>
      <c r="B48498" s="1355"/>
      <c r="C48498" s="1433"/>
      <c r="E48498" s="1433"/>
      <c r="K48498" s="1433"/>
      <c r="L48498" s="1334"/>
    </row>
    <row r="48499" spans="1:12" ht="24" customHeight="1">
      <c r="A48499" s="1355"/>
      <c r="B48499" s="1355"/>
      <c r="C48499" s="1433"/>
      <c r="E48499" s="1433"/>
      <c r="K48499" s="1433"/>
      <c r="L48499" s="1334"/>
    </row>
    <row r="48500" spans="1:12" ht="24" customHeight="1">
      <c r="A48500" s="1355"/>
      <c r="B48500" s="1355"/>
      <c r="C48500" s="1433"/>
      <c r="E48500" s="1433"/>
      <c r="K48500" s="1433"/>
      <c r="L48500" s="1334"/>
    </row>
    <row r="48501" spans="1:12" ht="24" customHeight="1">
      <c r="A48501" s="1355"/>
      <c r="B48501" s="1355"/>
      <c r="C48501" s="1433"/>
      <c r="E48501" s="1433"/>
      <c r="K48501" s="1433"/>
      <c r="L48501" s="1334"/>
    </row>
    <row r="48502" spans="1:12" ht="24" customHeight="1">
      <c r="A48502" s="1355"/>
      <c r="B48502" s="1355"/>
      <c r="C48502" s="1433"/>
      <c r="E48502" s="1433"/>
      <c r="K48502" s="1433"/>
      <c r="L48502" s="1334"/>
    </row>
    <row r="48503" spans="1:12" ht="24" customHeight="1">
      <c r="A48503" s="1355"/>
      <c r="B48503" s="1355"/>
      <c r="C48503" s="1433"/>
      <c r="E48503" s="1433"/>
      <c r="K48503" s="1433"/>
      <c r="L48503" s="1334"/>
    </row>
    <row r="48504" spans="1:12" ht="24" customHeight="1">
      <c r="A48504" s="1355"/>
      <c r="B48504" s="1355"/>
      <c r="C48504" s="1433"/>
      <c r="E48504" s="1433"/>
      <c r="K48504" s="1433"/>
      <c r="L48504" s="1334"/>
    </row>
    <row r="48505" spans="1:12" ht="24" customHeight="1">
      <c r="A48505" s="1355"/>
      <c r="B48505" s="1355"/>
      <c r="C48505" s="1433"/>
      <c r="E48505" s="1433"/>
      <c r="K48505" s="1433"/>
      <c r="L48505" s="1334"/>
    </row>
    <row r="48506" spans="1:12" ht="24" customHeight="1">
      <c r="A48506" s="1355"/>
      <c r="B48506" s="1355"/>
      <c r="C48506" s="1433"/>
      <c r="E48506" s="1433"/>
      <c r="K48506" s="1433"/>
      <c r="L48506" s="1334"/>
    </row>
    <row r="48507" spans="1:12" ht="24" customHeight="1">
      <c r="A48507" s="1355"/>
      <c r="B48507" s="1355"/>
      <c r="C48507" s="1433"/>
      <c r="E48507" s="1433"/>
      <c r="K48507" s="1433"/>
      <c r="L48507" s="1334"/>
    </row>
    <row r="48508" spans="1:12" ht="24" customHeight="1">
      <c r="A48508" s="1355"/>
      <c r="B48508" s="1355"/>
      <c r="C48508" s="1433"/>
      <c r="E48508" s="1433"/>
      <c r="K48508" s="1433"/>
      <c r="L48508" s="1334"/>
    </row>
    <row r="48509" spans="1:12" ht="24" customHeight="1">
      <c r="A48509" s="1355"/>
      <c r="B48509" s="1355"/>
      <c r="C48509" s="1433"/>
      <c r="E48509" s="1433"/>
      <c r="K48509" s="1433"/>
      <c r="L48509" s="1334"/>
    </row>
    <row r="48510" spans="1:12" ht="24" customHeight="1">
      <c r="A48510" s="1355"/>
      <c r="B48510" s="1355"/>
      <c r="C48510" s="1433"/>
      <c r="E48510" s="1433"/>
      <c r="K48510" s="1433"/>
      <c r="L48510" s="1334"/>
    </row>
    <row r="48511" spans="1:12" ht="24" customHeight="1">
      <c r="A48511" s="1355"/>
      <c r="B48511" s="1355"/>
      <c r="C48511" s="1433"/>
      <c r="E48511" s="1433"/>
      <c r="K48511" s="1433"/>
      <c r="L48511" s="1334"/>
    </row>
    <row r="48512" spans="1:12" ht="24" customHeight="1">
      <c r="A48512" s="1355"/>
      <c r="B48512" s="1355"/>
      <c r="C48512" s="1433"/>
      <c r="E48512" s="1433"/>
      <c r="K48512" s="1433"/>
      <c r="L48512" s="1334"/>
    </row>
    <row r="48513" spans="1:12" ht="24" customHeight="1">
      <c r="A48513" s="1355"/>
      <c r="B48513" s="1355"/>
      <c r="C48513" s="1433"/>
      <c r="E48513" s="1433"/>
      <c r="K48513" s="1433"/>
      <c r="L48513" s="1334"/>
    </row>
    <row r="48514" spans="1:12" ht="24" customHeight="1">
      <c r="A48514" s="1355"/>
      <c r="B48514" s="1355"/>
      <c r="C48514" s="1433"/>
      <c r="E48514" s="1433"/>
      <c r="K48514" s="1433"/>
      <c r="L48514" s="1334"/>
    </row>
    <row r="48515" spans="1:12" ht="24" customHeight="1">
      <c r="A48515" s="1355"/>
      <c r="B48515" s="1355"/>
      <c r="C48515" s="1433"/>
      <c r="E48515" s="1433"/>
      <c r="K48515" s="1433"/>
      <c r="L48515" s="1334"/>
    </row>
    <row r="48516" spans="1:12" ht="24" customHeight="1">
      <c r="A48516" s="1355"/>
      <c r="B48516" s="1355"/>
      <c r="C48516" s="1433"/>
      <c r="E48516" s="1433"/>
      <c r="K48516" s="1433"/>
      <c r="L48516" s="1334"/>
    </row>
    <row r="48517" spans="1:12" ht="24" customHeight="1">
      <c r="A48517" s="1355"/>
      <c r="B48517" s="1355"/>
      <c r="C48517" s="1433"/>
      <c r="E48517" s="1433"/>
      <c r="K48517" s="1433"/>
      <c r="L48517" s="1334"/>
    </row>
    <row r="48518" spans="1:12" ht="24" customHeight="1">
      <c r="A48518" s="1355"/>
      <c r="B48518" s="1355"/>
      <c r="C48518" s="1433"/>
      <c r="E48518" s="1433"/>
      <c r="K48518" s="1433"/>
      <c r="L48518" s="1334"/>
    </row>
    <row r="48519" spans="1:12" ht="24" customHeight="1">
      <c r="A48519" s="1355"/>
      <c r="B48519" s="1355"/>
      <c r="C48519" s="1433"/>
      <c r="E48519" s="1433"/>
      <c r="K48519" s="1433"/>
      <c r="L48519" s="1334"/>
    </row>
    <row r="48520" spans="1:12" ht="24" customHeight="1">
      <c r="A48520" s="1355"/>
      <c r="B48520" s="1355"/>
      <c r="C48520" s="1433"/>
      <c r="E48520" s="1433"/>
      <c r="K48520" s="1433"/>
      <c r="L48520" s="1334"/>
    </row>
    <row r="48521" spans="1:12" ht="24" customHeight="1">
      <c r="A48521" s="1355"/>
      <c r="B48521" s="1355"/>
      <c r="C48521" s="1433"/>
      <c r="E48521" s="1433"/>
      <c r="K48521" s="1433"/>
      <c r="L48521" s="1334"/>
    </row>
    <row r="48522" spans="1:12" ht="24" customHeight="1">
      <c r="A48522" s="1355"/>
      <c r="B48522" s="1355"/>
      <c r="C48522" s="1433"/>
      <c r="E48522" s="1433"/>
      <c r="K48522" s="1433"/>
      <c r="L48522" s="1334"/>
    </row>
    <row r="48523" spans="1:12" ht="24" customHeight="1">
      <c r="A48523" s="1355"/>
      <c r="B48523" s="1355"/>
      <c r="C48523" s="1433"/>
      <c r="E48523" s="1433"/>
      <c r="K48523" s="1433"/>
      <c r="L48523" s="1334"/>
    </row>
    <row r="48524" spans="1:12" ht="24" customHeight="1">
      <c r="A48524" s="1355"/>
      <c r="B48524" s="1355"/>
      <c r="C48524" s="1433"/>
      <c r="E48524" s="1433"/>
      <c r="K48524" s="1433"/>
      <c r="L48524" s="1334"/>
    </row>
    <row r="48525" spans="1:12" ht="24" customHeight="1">
      <c r="A48525" s="1355"/>
      <c r="B48525" s="1355"/>
      <c r="C48525" s="1433"/>
      <c r="E48525" s="1433"/>
      <c r="K48525" s="1433"/>
      <c r="L48525" s="1334"/>
    </row>
    <row r="48526" spans="1:12" ht="24" customHeight="1">
      <c r="A48526" s="1355"/>
      <c r="B48526" s="1355"/>
      <c r="C48526" s="1433"/>
      <c r="E48526" s="1433"/>
      <c r="K48526" s="1433"/>
      <c r="L48526" s="1334"/>
    </row>
    <row r="48527" spans="1:12" ht="24" customHeight="1">
      <c r="A48527" s="1355"/>
      <c r="B48527" s="1355"/>
      <c r="C48527" s="1433"/>
      <c r="E48527" s="1433"/>
      <c r="K48527" s="1433"/>
      <c r="L48527" s="1334"/>
    </row>
    <row r="48528" spans="1:12" ht="24" customHeight="1">
      <c r="A48528" s="1355"/>
      <c r="B48528" s="1355"/>
      <c r="C48528" s="1433"/>
      <c r="E48528" s="1433"/>
      <c r="K48528" s="1433"/>
      <c r="L48528" s="1334"/>
    </row>
    <row r="48529" spans="1:12" ht="24" customHeight="1">
      <c r="A48529" s="1355"/>
      <c r="B48529" s="1355"/>
      <c r="C48529" s="1433"/>
      <c r="E48529" s="1433"/>
      <c r="K48529" s="1433"/>
      <c r="L48529" s="1334"/>
    </row>
    <row r="48530" spans="1:12" ht="24" customHeight="1">
      <c r="A48530" s="1355"/>
      <c r="B48530" s="1355"/>
      <c r="C48530" s="1433"/>
      <c r="E48530" s="1433"/>
      <c r="K48530" s="1433"/>
      <c r="L48530" s="1334"/>
    </row>
    <row r="48531" spans="1:12" ht="24" customHeight="1">
      <c r="A48531" s="1355"/>
      <c r="B48531" s="1355"/>
      <c r="C48531" s="1433"/>
      <c r="E48531" s="1433"/>
      <c r="K48531" s="1433"/>
      <c r="L48531" s="1334"/>
    </row>
    <row r="48532" spans="1:12" ht="24" customHeight="1">
      <c r="A48532" s="1355"/>
      <c r="B48532" s="1355"/>
      <c r="C48532" s="1433"/>
      <c r="E48532" s="1433"/>
      <c r="K48532" s="1433"/>
      <c r="L48532" s="1334"/>
    </row>
    <row r="48533" spans="1:12" ht="24" customHeight="1">
      <c r="A48533" s="1355"/>
      <c r="B48533" s="1355"/>
      <c r="C48533" s="1433"/>
      <c r="E48533" s="1433"/>
      <c r="K48533" s="1433"/>
      <c r="L48533" s="1334"/>
    </row>
    <row r="48534" spans="1:12" ht="24" customHeight="1">
      <c r="A48534" s="1355"/>
      <c r="B48534" s="1355"/>
      <c r="C48534" s="1433"/>
      <c r="E48534" s="1433"/>
      <c r="K48534" s="1433"/>
      <c r="L48534" s="1334"/>
    </row>
    <row r="48535" spans="1:12" ht="24" customHeight="1">
      <c r="A48535" s="1355"/>
      <c r="B48535" s="1355"/>
      <c r="C48535" s="1433"/>
      <c r="E48535" s="1433"/>
      <c r="K48535" s="1433"/>
      <c r="L48535" s="1334"/>
    </row>
    <row r="48536" spans="1:12" ht="24" customHeight="1">
      <c r="A48536" s="1355"/>
      <c r="B48536" s="1355"/>
      <c r="C48536" s="1433"/>
      <c r="E48536" s="1433"/>
      <c r="K48536" s="1433"/>
      <c r="L48536" s="1334"/>
    </row>
    <row r="48537" spans="1:12" ht="24" customHeight="1">
      <c r="A48537" s="1355"/>
      <c r="B48537" s="1355"/>
      <c r="C48537" s="1433"/>
      <c r="E48537" s="1433"/>
      <c r="K48537" s="1433"/>
      <c r="L48537" s="1334"/>
    </row>
    <row r="48538" spans="1:12" ht="24" customHeight="1">
      <c r="A48538" s="1355"/>
      <c r="B48538" s="1355"/>
      <c r="C48538" s="1433"/>
      <c r="E48538" s="1433"/>
      <c r="K48538" s="1433"/>
      <c r="L48538" s="1334"/>
    </row>
    <row r="48539" spans="1:12" ht="24" customHeight="1">
      <c r="A48539" s="1355"/>
      <c r="B48539" s="1355"/>
      <c r="C48539" s="1433"/>
      <c r="E48539" s="1433"/>
      <c r="K48539" s="1433"/>
      <c r="L48539" s="1334"/>
    </row>
    <row r="48540" spans="1:12" ht="24" customHeight="1">
      <c r="A48540" s="1355"/>
      <c r="B48540" s="1355"/>
      <c r="C48540" s="1433"/>
      <c r="E48540" s="1433"/>
      <c r="K48540" s="1433"/>
      <c r="L48540" s="1334"/>
    </row>
    <row r="48541" spans="1:12" ht="24" customHeight="1">
      <c r="A48541" s="1355"/>
      <c r="B48541" s="1355"/>
      <c r="C48541" s="1433"/>
      <c r="E48541" s="1433"/>
      <c r="K48541" s="1433"/>
      <c r="L48541" s="1334"/>
    </row>
    <row r="48542" spans="1:12" ht="24" customHeight="1">
      <c r="A48542" s="1355"/>
      <c r="B48542" s="1355"/>
      <c r="C48542" s="1433"/>
      <c r="E48542" s="1433"/>
      <c r="K48542" s="1433"/>
      <c r="L48542" s="1334"/>
    </row>
    <row r="48543" spans="1:12" ht="24" customHeight="1">
      <c r="A48543" s="1355"/>
      <c r="B48543" s="1355"/>
      <c r="C48543" s="1433"/>
      <c r="E48543" s="1433"/>
      <c r="K48543" s="1433"/>
      <c r="L48543" s="1334"/>
    </row>
    <row r="48544" spans="1:12" ht="24" customHeight="1">
      <c r="A48544" s="1355"/>
      <c r="B48544" s="1355"/>
      <c r="C48544" s="1433"/>
      <c r="E48544" s="1433"/>
      <c r="K48544" s="1433"/>
      <c r="L48544" s="1334"/>
    </row>
    <row r="48545" spans="1:12" ht="24" customHeight="1">
      <c r="A48545" s="1355"/>
      <c r="B48545" s="1355"/>
      <c r="C48545" s="1433"/>
      <c r="E48545" s="1433"/>
      <c r="K48545" s="1433"/>
      <c r="L48545" s="1334"/>
    </row>
    <row r="48546" spans="1:12" ht="24" customHeight="1">
      <c r="A48546" s="1355"/>
      <c r="B48546" s="1355"/>
      <c r="C48546" s="1433"/>
      <c r="E48546" s="1433"/>
      <c r="K48546" s="1433"/>
      <c r="L48546" s="1334"/>
    </row>
    <row r="48547" spans="1:12" ht="24" customHeight="1">
      <c r="A48547" s="1355"/>
      <c r="B48547" s="1355"/>
      <c r="C48547" s="1433"/>
      <c r="E48547" s="1433"/>
      <c r="K48547" s="1433"/>
      <c r="L48547" s="1334"/>
    </row>
    <row r="48548" spans="1:12" ht="24" customHeight="1">
      <c r="A48548" s="1355"/>
      <c r="B48548" s="1355"/>
      <c r="C48548" s="1433"/>
      <c r="E48548" s="1433"/>
      <c r="K48548" s="1433"/>
      <c r="L48548" s="1334"/>
    </row>
    <row r="48549" spans="1:12" ht="24" customHeight="1">
      <c r="A48549" s="1355"/>
      <c r="B48549" s="1355"/>
      <c r="C48549" s="1433"/>
      <c r="E48549" s="1433"/>
      <c r="K48549" s="1433"/>
      <c r="L48549" s="1334"/>
    </row>
    <row r="48550" spans="1:12" ht="24" customHeight="1">
      <c r="A48550" s="1355"/>
      <c r="B48550" s="1355"/>
      <c r="C48550" s="1433"/>
      <c r="E48550" s="1433"/>
      <c r="K48550" s="1433"/>
      <c r="L48550" s="1334"/>
    </row>
    <row r="48551" spans="1:12" ht="24" customHeight="1">
      <c r="A48551" s="1355"/>
      <c r="B48551" s="1355"/>
      <c r="C48551" s="1433"/>
      <c r="E48551" s="1433"/>
      <c r="K48551" s="1433"/>
      <c r="L48551" s="1334"/>
    </row>
    <row r="48552" spans="1:12" ht="24" customHeight="1">
      <c r="A48552" s="1355"/>
      <c r="B48552" s="1355"/>
      <c r="C48552" s="1433"/>
      <c r="E48552" s="1433"/>
      <c r="K48552" s="1433"/>
      <c r="L48552" s="1334"/>
    </row>
    <row r="48553" spans="1:12" ht="24" customHeight="1">
      <c r="A48553" s="1355"/>
      <c r="B48553" s="1355"/>
      <c r="C48553" s="1433"/>
      <c r="E48553" s="1433"/>
      <c r="K48553" s="1433"/>
      <c r="L48553" s="1334"/>
    </row>
    <row r="48554" spans="1:12" ht="24" customHeight="1">
      <c r="A48554" s="1355"/>
      <c r="B48554" s="1355"/>
      <c r="C48554" s="1433"/>
      <c r="E48554" s="1433"/>
      <c r="K48554" s="1433"/>
      <c r="L48554" s="1334"/>
    </row>
    <row r="48555" spans="1:12" ht="24" customHeight="1">
      <c r="A48555" s="1355"/>
      <c r="B48555" s="1355"/>
      <c r="C48555" s="1433"/>
      <c r="E48555" s="1433"/>
      <c r="K48555" s="1433"/>
      <c r="L48555" s="1334"/>
    </row>
    <row r="48556" spans="1:12" ht="24" customHeight="1">
      <c r="A48556" s="1355"/>
      <c r="B48556" s="1355"/>
      <c r="C48556" s="1433"/>
      <c r="E48556" s="1433"/>
      <c r="K48556" s="1433"/>
      <c r="L48556" s="1334"/>
    </row>
    <row r="48557" spans="1:12" ht="24" customHeight="1">
      <c r="A48557" s="1355"/>
      <c r="B48557" s="1355"/>
      <c r="C48557" s="1433"/>
      <c r="E48557" s="1433"/>
      <c r="K48557" s="1433"/>
      <c r="L48557" s="1334"/>
    </row>
    <row r="48558" spans="1:12" ht="24" customHeight="1">
      <c r="A48558" s="1355"/>
      <c r="B48558" s="1355"/>
      <c r="C48558" s="1433"/>
      <c r="E48558" s="1433"/>
      <c r="K48558" s="1433"/>
      <c r="L48558" s="1334"/>
    </row>
    <row r="48559" spans="1:12" ht="24" customHeight="1">
      <c r="A48559" s="1355"/>
      <c r="B48559" s="1355"/>
      <c r="C48559" s="1433"/>
      <c r="E48559" s="1433"/>
      <c r="K48559" s="1433"/>
      <c r="L48559" s="1334"/>
    </row>
    <row r="48560" spans="1:12" ht="24" customHeight="1">
      <c r="A48560" s="1355"/>
      <c r="B48560" s="1355"/>
      <c r="C48560" s="1433"/>
      <c r="E48560" s="1433"/>
      <c r="K48560" s="1433"/>
      <c r="L48560" s="1334"/>
    </row>
    <row r="48561" spans="1:12" ht="24" customHeight="1">
      <c r="A48561" s="1355"/>
      <c r="B48561" s="1355"/>
      <c r="C48561" s="1433"/>
      <c r="E48561" s="1433"/>
      <c r="K48561" s="1433"/>
      <c r="L48561" s="1334"/>
    </row>
    <row r="48562" spans="1:12" ht="24" customHeight="1">
      <c r="A48562" s="1355"/>
      <c r="B48562" s="1355"/>
      <c r="C48562" s="1433"/>
      <c r="E48562" s="1433"/>
      <c r="K48562" s="1433"/>
      <c r="L48562" s="1334"/>
    </row>
    <row r="48563" spans="1:12" ht="24" customHeight="1">
      <c r="A48563" s="1355"/>
      <c r="B48563" s="1355"/>
      <c r="C48563" s="1433"/>
      <c r="E48563" s="1433"/>
      <c r="K48563" s="1433"/>
      <c r="L48563" s="1334"/>
    </row>
    <row r="48564" spans="1:12" ht="24" customHeight="1">
      <c r="A48564" s="1355"/>
      <c r="B48564" s="1355"/>
      <c r="C48564" s="1433"/>
      <c r="E48564" s="1433"/>
      <c r="K48564" s="1433"/>
      <c r="L48564" s="1334"/>
    </row>
    <row r="48565" spans="1:12" ht="24" customHeight="1">
      <c r="A48565" s="1355"/>
      <c r="B48565" s="1355"/>
      <c r="C48565" s="1433"/>
      <c r="E48565" s="1433"/>
      <c r="K48565" s="1433"/>
      <c r="L48565" s="1334"/>
    </row>
    <row r="48566" spans="1:12" ht="24" customHeight="1">
      <c r="A48566" s="1355"/>
      <c r="B48566" s="1355"/>
      <c r="C48566" s="1433"/>
      <c r="E48566" s="1433"/>
      <c r="K48566" s="1433"/>
      <c r="L48566" s="1334"/>
    </row>
    <row r="48567" spans="1:12" ht="24" customHeight="1">
      <c r="A48567" s="1355"/>
      <c r="B48567" s="1355"/>
      <c r="C48567" s="1433"/>
      <c r="E48567" s="1433"/>
      <c r="K48567" s="1433"/>
      <c r="L48567" s="1334"/>
    </row>
    <row r="48568" spans="1:12" ht="24" customHeight="1">
      <c r="A48568" s="1355"/>
      <c r="B48568" s="1355"/>
      <c r="C48568" s="1433"/>
      <c r="E48568" s="1433"/>
      <c r="K48568" s="1433"/>
      <c r="L48568" s="1334"/>
    </row>
    <row r="48569" spans="1:12" ht="24" customHeight="1">
      <c r="A48569" s="1355"/>
      <c r="B48569" s="1355"/>
      <c r="C48569" s="1433"/>
      <c r="E48569" s="1433"/>
      <c r="K48569" s="1433"/>
      <c r="L48569" s="1334"/>
    </row>
    <row r="48570" spans="1:12" ht="24" customHeight="1">
      <c r="A48570" s="1355"/>
      <c r="B48570" s="1355"/>
      <c r="C48570" s="1433"/>
      <c r="E48570" s="1433"/>
      <c r="K48570" s="1433"/>
      <c r="L48570" s="1334"/>
    </row>
    <row r="48571" spans="1:12" ht="24" customHeight="1">
      <c r="A48571" s="1355"/>
      <c r="B48571" s="1355"/>
      <c r="C48571" s="1433"/>
      <c r="E48571" s="1433"/>
      <c r="K48571" s="1433"/>
      <c r="L48571" s="1334"/>
    </row>
    <row r="48572" spans="1:12" ht="24" customHeight="1">
      <c r="A48572" s="1355"/>
      <c r="B48572" s="1355"/>
      <c r="C48572" s="1433"/>
      <c r="E48572" s="1433"/>
      <c r="K48572" s="1433"/>
      <c r="L48572" s="1334"/>
    </row>
    <row r="48573" spans="1:12" ht="24" customHeight="1">
      <c r="A48573" s="1355"/>
      <c r="B48573" s="1355"/>
      <c r="C48573" s="1433"/>
      <c r="E48573" s="1433"/>
      <c r="K48573" s="1433"/>
      <c r="L48573" s="1334"/>
    </row>
    <row r="48574" spans="1:12" ht="24" customHeight="1">
      <c r="A48574" s="1355"/>
      <c r="B48574" s="1355"/>
      <c r="C48574" s="1433"/>
      <c r="E48574" s="1433"/>
      <c r="K48574" s="1433"/>
      <c r="L48574" s="1334"/>
    </row>
    <row r="48575" spans="1:12" ht="24" customHeight="1">
      <c r="A48575" s="1355"/>
      <c r="B48575" s="1355"/>
      <c r="C48575" s="1433"/>
      <c r="E48575" s="1433"/>
      <c r="K48575" s="1433"/>
      <c r="L48575" s="1334"/>
    </row>
    <row r="48576" spans="1:12" ht="24" customHeight="1">
      <c r="A48576" s="1355"/>
      <c r="B48576" s="1355"/>
      <c r="C48576" s="1433"/>
      <c r="E48576" s="1433"/>
      <c r="K48576" s="1433"/>
      <c r="L48576" s="1334"/>
    </row>
    <row r="48577" spans="1:12" ht="24" customHeight="1">
      <c r="A48577" s="1355"/>
      <c r="B48577" s="1355"/>
      <c r="C48577" s="1433"/>
      <c r="E48577" s="1433"/>
      <c r="K48577" s="1433"/>
      <c r="L48577" s="1334"/>
    </row>
    <row r="48578" spans="1:12" ht="24" customHeight="1">
      <c r="A48578" s="1355"/>
      <c r="B48578" s="1355"/>
      <c r="C48578" s="1433"/>
      <c r="E48578" s="1433"/>
      <c r="K48578" s="1433"/>
      <c r="L48578" s="1334"/>
    </row>
    <row r="48579" spans="1:12" ht="24" customHeight="1">
      <c r="A48579" s="1355"/>
      <c r="B48579" s="1355"/>
      <c r="C48579" s="1433"/>
      <c r="E48579" s="1433"/>
      <c r="K48579" s="1433"/>
      <c r="L48579" s="1334"/>
    </row>
    <row r="48580" spans="1:12" ht="24" customHeight="1">
      <c r="A48580" s="1355"/>
      <c r="B48580" s="1355"/>
      <c r="C48580" s="1433"/>
      <c r="E48580" s="1433"/>
      <c r="K48580" s="1433"/>
      <c r="L48580" s="1334"/>
    </row>
    <row r="48581" spans="1:12" ht="24" customHeight="1">
      <c r="A48581" s="1355"/>
      <c r="B48581" s="1355"/>
      <c r="C48581" s="1433"/>
      <c r="E48581" s="1433"/>
      <c r="K48581" s="1433"/>
      <c r="L48581" s="1334"/>
    </row>
    <row r="48582" spans="1:12" ht="24" customHeight="1">
      <c r="A48582" s="1355"/>
      <c r="B48582" s="1355"/>
      <c r="C48582" s="1433"/>
      <c r="E48582" s="1433"/>
      <c r="K48582" s="1433"/>
      <c r="L48582" s="1334"/>
    </row>
    <row r="48583" spans="1:12" ht="24" customHeight="1">
      <c r="A48583" s="1355"/>
      <c r="B48583" s="1355"/>
      <c r="C48583" s="1433"/>
      <c r="E48583" s="1433"/>
      <c r="K48583" s="1433"/>
      <c r="L48583" s="1334"/>
    </row>
    <row r="48584" spans="1:12" ht="24" customHeight="1">
      <c r="A48584" s="1355"/>
      <c r="B48584" s="1355"/>
      <c r="C48584" s="1433"/>
      <c r="E48584" s="1433"/>
      <c r="K48584" s="1433"/>
      <c r="L48584" s="1334"/>
    </row>
    <row r="48585" spans="1:12" ht="24" customHeight="1">
      <c r="A48585" s="1355"/>
      <c r="B48585" s="1355"/>
      <c r="C48585" s="1433"/>
      <c r="E48585" s="1433"/>
      <c r="K48585" s="1433"/>
      <c r="L48585" s="1334"/>
    </row>
    <row r="48586" spans="1:12" ht="24" customHeight="1">
      <c r="A48586" s="1355"/>
      <c r="B48586" s="1355"/>
      <c r="C48586" s="1433"/>
      <c r="E48586" s="1433"/>
      <c r="K48586" s="1433"/>
      <c r="L48586" s="1334"/>
    </row>
    <row r="48587" spans="1:12" ht="24" customHeight="1">
      <c r="A48587" s="1355"/>
      <c r="B48587" s="1355"/>
      <c r="C48587" s="1433"/>
      <c r="E48587" s="1433"/>
      <c r="K48587" s="1433"/>
      <c r="L48587" s="1334"/>
    </row>
    <row r="48588" spans="1:12" ht="24" customHeight="1">
      <c r="A48588" s="1355"/>
      <c r="B48588" s="1355"/>
      <c r="C48588" s="1433"/>
      <c r="E48588" s="1433"/>
      <c r="K48588" s="1433"/>
      <c r="L48588" s="1334"/>
    </row>
    <row r="48589" spans="1:12" ht="24" customHeight="1">
      <c r="A48589" s="1355"/>
      <c r="B48589" s="1355"/>
      <c r="C48589" s="1433"/>
      <c r="E48589" s="1433"/>
      <c r="K48589" s="1433"/>
      <c r="L48589" s="1334"/>
    </row>
    <row r="48590" spans="1:12" ht="24" customHeight="1">
      <c r="A48590" s="1355"/>
      <c r="B48590" s="1355"/>
      <c r="C48590" s="1433"/>
      <c r="E48590" s="1433"/>
      <c r="K48590" s="1433"/>
      <c r="L48590" s="1334"/>
    </row>
    <row r="48591" spans="1:12" ht="24" customHeight="1">
      <c r="A48591" s="1355"/>
      <c r="B48591" s="1355"/>
      <c r="C48591" s="1433"/>
      <c r="E48591" s="1433"/>
      <c r="K48591" s="1433"/>
      <c r="L48591" s="1334"/>
    </row>
    <row r="48592" spans="1:12" ht="24" customHeight="1">
      <c r="A48592" s="1355"/>
      <c r="B48592" s="1355"/>
      <c r="C48592" s="1433"/>
      <c r="E48592" s="1433"/>
      <c r="K48592" s="1433"/>
      <c r="L48592" s="1334"/>
    </row>
    <row r="48593" spans="1:12" ht="24" customHeight="1">
      <c r="A48593" s="1355"/>
      <c r="B48593" s="1355"/>
      <c r="C48593" s="1433"/>
      <c r="E48593" s="1433"/>
      <c r="K48593" s="1433"/>
      <c r="L48593" s="1334"/>
    </row>
    <row r="48594" spans="1:12" ht="24" customHeight="1">
      <c r="A48594" s="1355"/>
      <c r="B48594" s="1355"/>
      <c r="C48594" s="1433"/>
      <c r="E48594" s="1433"/>
      <c r="K48594" s="1433"/>
      <c r="L48594" s="1334"/>
    </row>
    <row r="48595" spans="1:12" ht="24" customHeight="1">
      <c r="A48595" s="1355"/>
      <c r="B48595" s="1355"/>
      <c r="C48595" s="1433"/>
      <c r="E48595" s="1433"/>
      <c r="K48595" s="1433"/>
      <c r="L48595" s="1334"/>
    </row>
    <row r="48596" spans="1:12" ht="24" customHeight="1">
      <c r="A48596" s="1355"/>
      <c r="B48596" s="1355"/>
      <c r="C48596" s="1433"/>
      <c r="E48596" s="1433"/>
      <c r="K48596" s="1433"/>
      <c r="L48596" s="1334"/>
    </row>
    <row r="48597" spans="1:12" ht="24" customHeight="1">
      <c r="A48597" s="1355"/>
      <c r="B48597" s="1355"/>
      <c r="C48597" s="1433"/>
      <c r="E48597" s="1433"/>
      <c r="K48597" s="1433"/>
      <c r="L48597" s="1334"/>
    </row>
    <row r="48598" spans="1:12" ht="24" customHeight="1">
      <c r="A48598" s="1355"/>
      <c r="B48598" s="1355"/>
      <c r="C48598" s="1433"/>
      <c r="E48598" s="1433"/>
      <c r="K48598" s="1433"/>
      <c r="L48598" s="1334"/>
    </row>
    <row r="48599" spans="1:12" ht="24" customHeight="1">
      <c r="A48599" s="1355"/>
      <c r="B48599" s="1355"/>
      <c r="C48599" s="1433"/>
      <c r="E48599" s="1433"/>
      <c r="K48599" s="1433"/>
      <c r="L48599" s="1334"/>
    </row>
    <row r="48600" spans="1:12" ht="24" customHeight="1">
      <c r="A48600" s="1355"/>
      <c r="B48600" s="1355"/>
      <c r="C48600" s="1433"/>
      <c r="E48600" s="1433"/>
      <c r="K48600" s="1433"/>
      <c r="L48600" s="1334"/>
    </row>
    <row r="48601" spans="1:12" ht="24" customHeight="1">
      <c r="A48601" s="1355"/>
      <c r="B48601" s="1355"/>
      <c r="C48601" s="1433"/>
      <c r="E48601" s="1433"/>
      <c r="K48601" s="1433"/>
      <c r="L48601" s="1334"/>
    </row>
    <row r="48602" spans="1:12" ht="24" customHeight="1">
      <c r="A48602" s="1355"/>
      <c r="B48602" s="1355"/>
      <c r="C48602" s="1433"/>
      <c r="E48602" s="1433"/>
      <c r="K48602" s="1433"/>
      <c r="L48602" s="1334"/>
    </row>
    <row r="48603" spans="1:12" ht="24" customHeight="1">
      <c r="A48603" s="1355"/>
      <c r="B48603" s="1355"/>
      <c r="C48603" s="1433"/>
      <c r="E48603" s="1433"/>
      <c r="K48603" s="1433"/>
      <c r="L48603" s="1334"/>
    </row>
    <row r="48604" spans="1:12" ht="24" customHeight="1">
      <c r="A48604" s="1355"/>
      <c r="B48604" s="1355"/>
      <c r="C48604" s="1433"/>
      <c r="E48604" s="1433"/>
      <c r="K48604" s="1433"/>
      <c r="L48604" s="1334"/>
    </row>
    <row r="48605" spans="1:12" ht="24" customHeight="1">
      <c r="A48605" s="1355"/>
      <c r="B48605" s="1355"/>
      <c r="C48605" s="1433"/>
      <c r="E48605" s="1433"/>
      <c r="K48605" s="1433"/>
      <c r="L48605" s="1334"/>
    </row>
    <row r="48606" spans="1:12" ht="24" customHeight="1">
      <c r="A48606" s="1355"/>
      <c r="B48606" s="1355"/>
      <c r="C48606" s="1433"/>
      <c r="E48606" s="1433"/>
      <c r="K48606" s="1433"/>
      <c r="L48606" s="1334"/>
    </row>
    <row r="48607" spans="1:12" ht="24" customHeight="1">
      <c r="A48607" s="1355"/>
      <c r="B48607" s="1355"/>
      <c r="C48607" s="1433"/>
      <c r="E48607" s="1433"/>
      <c r="K48607" s="1433"/>
      <c r="L48607" s="1334"/>
    </row>
    <row r="48608" spans="1:12" ht="24" customHeight="1">
      <c r="A48608" s="1355"/>
      <c r="B48608" s="1355"/>
      <c r="C48608" s="1433"/>
      <c r="E48608" s="1433"/>
      <c r="K48608" s="1433"/>
      <c r="L48608" s="1334"/>
    </row>
    <row r="48609" spans="1:12" ht="24" customHeight="1">
      <c r="A48609" s="1355"/>
      <c r="B48609" s="1355"/>
      <c r="C48609" s="1433"/>
      <c r="E48609" s="1433"/>
      <c r="K48609" s="1433"/>
      <c r="L48609" s="1334"/>
    </row>
    <row r="48610" spans="1:12" ht="24" customHeight="1">
      <c r="A48610" s="1355"/>
      <c r="B48610" s="1355"/>
      <c r="C48610" s="1433"/>
      <c r="E48610" s="1433"/>
      <c r="K48610" s="1433"/>
      <c r="L48610" s="1334"/>
    </row>
    <row r="48611" spans="1:12" ht="24" customHeight="1">
      <c r="A48611" s="1355"/>
      <c r="B48611" s="1355"/>
      <c r="C48611" s="1433"/>
      <c r="E48611" s="1433"/>
      <c r="K48611" s="1433"/>
      <c r="L48611" s="1334"/>
    </row>
    <row r="48612" spans="1:12" ht="24" customHeight="1">
      <c r="A48612" s="1355"/>
      <c r="B48612" s="1355"/>
      <c r="C48612" s="1433"/>
      <c r="E48612" s="1433"/>
      <c r="K48612" s="1433"/>
      <c r="L48612" s="1334"/>
    </row>
    <row r="48613" spans="1:12" ht="24" customHeight="1">
      <c r="A48613" s="1355"/>
      <c r="B48613" s="1355"/>
      <c r="C48613" s="1433"/>
      <c r="E48613" s="1433"/>
      <c r="K48613" s="1433"/>
      <c r="L48613" s="1334"/>
    </row>
    <row r="48614" spans="1:12" ht="24" customHeight="1">
      <c r="A48614" s="1355"/>
      <c r="B48614" s="1355"/>
      <c r="C48614" s="1433"/>
      <c r="E48614" s="1433"/>
      <c r="K48614" s="1433"/>
      <c r="L48614" s="1334"/>
    </row>
    <row r="48615" spans="1:12" ht="24" customHeight="1">
      <c r="A48615" s="1355"/>
      <c r="B48615" s="1355"/>
      <c r="C48615" s="1433"/>
      <c r="E48615" s="1433"/>
      <c r="K48615" s="1433"/>
      <c r="L48615" s="1334"/>
    </row>
    <row r="48616" spans="1:12" ht="24" customHeight="1">
      <c r="A48616" s="1355"/>
      <c r="B48616" s="1355"/>
      <c r="C48616" s="1433"/>
      <c r="E48616" s="1433"/>
      <c r="K48616" s="1433"/>
      <c r="L48616" s="1334"/>
    </row>
    <row r="48617" spans="1:12" ht="24" customHeight="1">
      <c r="A48617" s="1355"/>
      <c r="B48617" s="1355"/>
      <c r="C48617" s="1433"/>
      <c r="E48617" s="1433"/>
      <c r="K48617" s="1433"/>
      <c r="L48617" s="1334"/>
    </row>
    <row r="48618" spans="1:12" ht="24" customHeight="1">
      <c r="A48618" s="1355"/>
      <c r="B48618" s="1355"/>
      <c r="C48618" s="1433"/>
      <c r="E48618" s="1433"/>
      <c r="K48618" s="1433"/>
      <c r="L48618" s="1334"/>
    </row>
    <row r="48619" spans="1:12" ht="24" customHeight="1">
      <c r="A48619" s="1355"/>
      <c r="B48619" s="1355"/>
      <c r="C48619" s="1433"/>
      <c r="E48619" s="1433"/>
      <c r="K48619" s="1433"/>
      <c r="L48619" s="1334"/>
    </row>
    <row r="48620" spans="1:12" ht="24" customHeight="1">
      <c r="A48620" s="1355"/>
      <c r="B48620" s="1355"/>
      <c r="C48620" s="1433"/>
      <c r="E48620" s="1433"/>
      <c r="K48620" s="1433"/>
      <c r="L48620" s="1334"/>
    </row>
    <row r="48621" spans="1:12" ht="24" customHeight="1">
      <c r="A48621" s="1355"/>
      <c r="B48621" s="1355"/>
      <c r="C48621" s="1433"/>
      <c r="E48621" s="1433"/>
      <c r="K48621" s="1433"/>
      <c r="L48621" s="1334"/>
    </row>
    <row r="48622" spans="1:12" ht="24" customHeight="1">
      <c r="A48622" s="1355"/>
      <c r="B48622" s="1355"/>
      <c r="C48622" s="1433"/>
      <c r="E48622" s="1433"/>
      <c r="K48622" s="1433"/>
      <c r="L48622" s="1334"/>
    </row>
    <row r="48623" spans="1:12" ht="24" customHeight="1">
      <c r="A48623" s="1355"/>
      <c r="B48623" s="1355"/>
      <c r="C48623" s="1433"/>
      <c r="E48623" s="1433"/>
      <c r="K48623" s="1433"/>
      <c r="L48623" s="1334"/>
    </row>
    <row r="48624" spans="1:12" ht="24" customHeight="1">
      <c r="A48624" s="1355"/>
      <c r="B48624" s="1355"/>
      <c r="C48624" s="1433"/>
      <c r="E48624" s="1433"/>
      <c r="K48624" s="1433"/>
      <c r="L48624" s="1334"/>
    </row>
    <row r="48625" spans="1:12" ht="24" customHeight="1">
      <c r="A48625" s="1355"/>
      <c r="B48625" s="1355"/>
      <c r="C48625" s="1433"/>
      <c r="E48625" s="1433"/>
      <c r="K48625" s="1433"/>
      <c r="L48625" s="1334"/>
    </row>
    <row r="48626" spans="1:12" ht="24" customHeight="1">
      <c r="A48626" s="1355"/>
      <c r="B48626" s="1355"/>
      <c r="C48626" s="1433"/>
      <c r="E48626" s="1433"/>
      <c r="K48626" s="1433"/>
      <c r="L48626" s="1334"/>
    </row>
    <row r="48627" spans="1:12" ht="24" customHeight="1">
      <c r="A48627" s="1355"/>
      <c r="B48627" s="1355"/>
      <c r="C48627" s="1433"/>
      <c r="E48627" s="1433"/>
      <c r="K48627" s="1433"/>
      <c r="L48627" s="1334"/>
    </row>
    <row r="48628" spans="1:12" ht="24" customHeight="1">
      <c r="A48628" s="1355"/>
      <c r="B48628" s="1355"/>
      <c r="C48628" s="1433"/>
      <c r="E48628" s="1433"/>
      <c r="K48628" s="1433"/>
      <c r="L48628" s="1334"/>
    </row>
    <row r="48629" spans="1:12" ht="24" customHeight="1">
      <c r="A48629" s="1355"/>
      <c r="B48629" s="1355"/>
      <c r="C48629" s="1433"/>
      <c r="E48629" s="1433"/>
      <c r="K48629" s="1433"/>
      <c r="L48629" s="1334"/>
    </row>
    <row r="48630" spans="1:12" ht="24" customHeight="1">
      <c r="A48630" s="1355"/>
      <c r="B48630" s="1355"/>
      <c r="C48630" s="1433"/>
      <c r="E48630" s="1433"/>
      <c r="K48630" s="1433"/>
      <c r="L48630" s="1334"/>
    </row>
    <row r="48631" spans="1:12" ht="24" customHeight="1">
      <c r="A48631" s="1355"/>
      <c r="B48631" s="1355"/>
      <c r="C48631" s="1433"/>
      <c r="E48631" s="1433"/>
      <c r="K48631" s="1433"/>
      <c r="L48631" s="1334"/>
    </row>
    <row r="48632" spans="1:12" ht="24" customHeight="1">
      <c r="A48632" s="1355"/>
      <c r="B48632" s="1355"/>
      <c r="C48632" s="1433"/>
      <c r="E48632" s="1433"/>
      <c r="K48632" s="1433"/>
      <c r="L48632" s="1334"/>
    </row>
    <row r="48633" spans="1:12" ht="24" customHeight="1">
      <c r="A48633" s="1355"/>
      <c r="B48633" s="1355"/>
      <c r="C48633" s="1433"/>
      <c r="E48633" s="1433"/>
      <c r="K48633" s="1433"/>
      <c r="L48633" s="1334"/>
    </row>
    <row r="48634" spans="1:12" ht="24" customHeight="1">
      <c r="A48634" s="1355"/>
      <c r="B48634" s="1355"/>
      <c r="C48634" s="1433"/>
      <c r="E48634" s="1433"/>
      <c r="K48634" s="1433"/>
      <c r="L48634" s="1334"/>
    </row>
    <row r="48635" spans="1:12" ht="24" customHeight="1">
      <c r="A48635" s="1355"/>
      <c r="B48635" s="1355"/>
      <c r="C48635" s="1433"/>
      <c r="E48635" s="1433"/>
      <c r="K48635" s="1433"/>
      <c r="L48635" s="1334"/>
    </row>
    <row r="48636" spans="1:12" ht="24" customHeight="1">
      <c r="A48636" s="1355"/>
      <c r="B48636" s="1355"/>
      <c r="C48636" s="1433"/>
      <c r="E48636" s="1433"/>
      <c r="K48636" s="1433"/>
      <c r="L48636" s="1334"/>
    </row>
    <row r="48637" spans="1:12" ht="24" customHeight="1">
      <c r="A48637" s="1355"/>
      <c r="B48637" s="1355"/>
      <c r="C48637" s="1433"/>
      <c r="E48637" s="1433"/>
      <c r="K48637" s="1433"/>
      <c r="L48637" s="1334"/>
    </row>
    <row r="48638" spans="1:12" ht="24" customHeight="1">
      <c r="A48638" s="1355"/>
      <c r="B48638" s="1355"/>
      <c r="C48638" s="1433"/>
      <c r="E48638" s="1433"/>
      <c r="K48638" s="1433"/>
      <c r="L48638" s="1334"/>
    </row>
    <row r="48639" spans="1:12" ht="24" customHeight="1">
      <c r="A48639" s="1355"/>
      <c r="B48639" s="1355"/>
      <c r="C48639" s="1433"/>
      <c r="E48639" s="1433"/>
      <c r="K48639" s="1433"/>
      <c r="L48639" s="1334"/>
    </row>
    <row r="48640" spans="1:12" ht="24" customHeight="1">
      <c r="A48640" s="1355"/>
      <c r="B48640" s="1355"/>
      <c r="C48640" s="1433"/>
      <c r="E48640" s="1433"/>
      <c r="K48640" s="1433"/>
      <c r="L48640" s="1334"/>
    </row>
    <row r="48641" spans="1:12" ht="24" customHeight="1">
      <c r="A48641" s="1355"/>
      <c r="B48641" s="1355"/>
      <c r="C48641" s="1433"/>
      <c r="E48641" s="1433"/>
      <c r="K48641" s="1433"/>
      <c r="L48641" s="1334"/>
    </row>
    <row r="48642" spans="1:12" ht="24" customHeight="1">
      <c r="A48642" s="1355"/>
      <c r="B48642" s="1355"/>
      <c r="C48642" s="1433"/>
      <c r="E48642" s="1433"/>
      <c r="K48642" s="1433"/>
      <c r="L48642" s="1334"/>
    </row>
    <row r="48643" spans="1:12" ht="24" customHeight="1">
      <c r="A48643" s="1355"/>
      <c r="B48643" s="1355"/>
      <c r="C48643" s="1433"/>
      <c r="E48643" s="1433"/>
      <c r="K48643" s="1433"/>
      <c r="L48643" s="1334"/>
    </row>
    <row r="48644" spans="1:12" ht="24" customHeight="1">
      <c r="A48644" s="1355"/>
      <c r="B48644" s="1355"/>
      <c r="C48644" s="1433"/>
      <c r="E48644" s="1433"/>
      <c r="K48644" s="1433"/>
      <c r="L48644" s="1334"/>
    </row>
    <row r="48645" spans="1:12" ht="24" customHeight="1">
      <c r="A48645" s="1355"/>
      <c r="B48645" s="1355"/>
      <c r="C48645" s="1433"/>
      <c r="E48645" s="1433"/>
      <c r="K48645" s="1433"/>
      <c r="L48645" s="1334"/>
    </row>
    <row r="48646" spans="1:12" ht="24" customHeight="1">
      <c r="A48646" s="1355"/>
      <c r="B48646" s="1355"/>
      <c r="C48646" s="1433"/>
      <c r="E48646" s="1433"/>
      <c r="K48646" s="1433"/>
      <c r="L48646" s="1334"/>
    </row>
    <row r="48647" spans="1:12" ht="24" customHeight="1">
      <c r="A48647" s="1355"/>
      <c r="B48647" s="1355"/>
      <c r="C48647" s="1433"/>
      <c r="E48647" s="1433"/>
      <c r="K48647" s="1433"/>
      <c r="L48647" s="1334"/>
    </row>
    <row r="48648" spans="1:12" ht="24" customHeight="1">
      <c r="A48648" s="1355"/>
      <c r="B48648" s="1355"/>
      <c r="C48648" s="1433"/>
      <c r="E48648" s="1433"/>
      <c r="K48648" s="1433"/>
      <c r="L48648" s="1334"/>
    </row>
    <row r="48649" spans="1:12" ht="24" customHeight="1">
      <c r="A48649" s="1355"/>
      <c r="B48649" s="1355"/>
      <c r="C48649" s="1433"/>
      <c r="E48649" s="1433"/>
      <c r="K48649" s="1433"/>
      <c r="L48649" s="1334"/>
    </row>
    <row r="48650" spans="1:12" ht="24" customHeight="1">
      <c r="A48650" s="1355"/>
      <c r="B48650" s="1355"/>
      <c r="C48650" s="1433"/>
      <c r="E48650" s="1433"/>
      <c r="K48650" s="1433"/>
      <c r="L48650" s="1334"/>
    </row>
    <row r="48651" spans="1:12" ht="24" customHeight="1">
      <c r="A48651" s="1355"/>
      <c r="B48651" s="1355"/>
      <c r="C48651" s="1433"/>
      <c r="E48651" s="1433"/>
      <c r="K48651" s="1433"/>
      <c r="L48651" s="1334"/>
    </row>
    <row r="48652" spans="1:12" ht="24" customHeight="1">
      <c r="A48652" s="1355"/>
      <c r="B48652" s="1355"/>
      <c r="C48652" s="1433"/>
      <c r="E48652" s="1433"/>
      <c r="K48652" s="1433"/>
      <c r="L48652" s="1334"/>
    </row>
    <row r="48653" spans="1:12" ht="24" customHeight="1">
      <c r="A48653" s="1355"/>
      <c r="B48653" s="1355"/>
      <c r="C48653" s="1433"/>
      <c r="E48653" s="1433"/>
      <c r="K48653" s="1433"/>
      <c r="L48653" s="1334"/>
    </row>
    <row r="48654" spans="1:12" ht="24" customHeight="1">
      <c r="A48654" s="1355"/>
      <c r="B48654" s="1355"/>
      <c r="C48654" s="1433"/>
      <c r="E48654" s="1433"/>
      <c r="K48654" s="1433"/>
      <c r="L48654" s="1334"/>
    </row>
    <row r="48655" spans="1:12" ht="24" customHeight="1">
      <c r="A48655" s="1355"/>
      <c r="B48655" s="1355"/>
      <c r="C48655" s="1433"/>
      <c r="E48655" s="1433"/>
      <c r="K48655" s="1433"/>
      <c r="L48655" s="1334"/>
    </row>
    <row r="48656" spans="1:12" ht="24" customHeight="1">
      <c r="A48656" s="1355"/>
      <c r="B48656" s="1355"/>
      <c r="C48656" s="1433"/>
      <c r="E48656" s="1433"/>
      <c r="K48656" s="1433"/>
      <c r="L48656" s="1334"/>
    </row>
    <row r="48657" spans="1:12" ht="24" customHeight="1">
      <c r="A48657" s="1355"/>
      <c r="B48657" s="1355"/>
      <c r="C48657" s="1433"/>
      <c r="E48657" s="1433"/>
      <c r="K48657" s="1433"/>
      <c r="L48657" s="1334"/>
    </row>
    <row r="48658" spans="1:12" ht="24" customHeight="1">
      <c r="A48658" s="1355"/>
      <c r="B48658" s="1355"/>
      <c r="C48658" s="1433"/>
      <c r="E48658" s="1433"/>
      <c r="K48658" s="1433"/>
      <c r="L48658" s="1334"/>
    </row>
    <row r="48659" spans="1:12" ht="24" customHeight="1">
      <c r="A48659" s="1355"/>
      <c r="B48659" s="1355"/>
      <c r="C48659" s="1433"/>
      <c r="E48659" s="1433"/>
      <c r="K48659" s="1433"/>
      <c r="L48659" s="1334"/>
    </row>
    <row r="48660" spans="1:12" ht="24" customHeight="1">
      <c r="A48660" s="1355"/>
      <c r="B48660" s="1355"/>
      <c r="C48660" s="1433"/>
      <c r="E48660" s="1433"/>
      <c r="K48660" s="1433"/>
      <c r="L48660" s="1334"/>
    </row>
    <row r="48661" spans="1:12" ht="24" customHeight="1">
      <c r="A48661" s="1355"/>
      <c r="B48661" s="1355"/>
      <c r="C48661" s="1433"/>
      <c r="E48661" s="1433"/>
      <c r="K48661" s="1433"/>
      <c r="L48661" s="1334"/>
    </row>
    <row r="48662" spans="1:12" ht="24" customHeight="1">
      <c r="A48662" s="1355"/>
      <c r="B48662" s="1355"/>
      <c r="C48662" s="1433"/>
      <c r="E48662" s="1433"/>
      <c r="K48662" s="1433"/>
      <c r="L48662" s="1334"/>
    </row>
    <row r="48663" spans="1:12" ht="24" customHeight="1">
      <c r="A48663" s="1355"/>
      <c r="B48663" s="1355"/>
      <c r="C48663" s="1433"/>
      <c r="E48663" s="1433"/>
      <c r="K48663" s="1433"/>
      <c r="L48663" s="1334"/>
    </row>
    <row r="48664" spans="1:12" ht="24" customHeight="1">
      <c r="A48664" s="1355"/>
      <c r="B48664" s="1355"/>
      <c r="C48664" s="1433"/>
      <c r="E48664" s="1433"/>
      <c r="K48664" s="1433"/>
      <c r="L48664" s="1334"/>
    </row>
    <row r="48665" spans="1:12" ht="24" customHeight="1">
      <c r="A48665" s="1355"/>
      <c r="B48665" s="1355"/>
      <c r="C48665" s="1433"/>
      <c r="E48665" s="1433"/>
      <c r="K48665" s="1433"/>
      <c r="L48665" s="1334"/>
    </row>
    <row r="48666" spans="1:12" ht="24" customHeight="1">
      <c r="A48666" s="1355"/>
      <c r="B48666" s="1355"/>
      <c r="C48666" s="1433"/>
      <c r="E48666" s="1433"/>
      <c r="K48666" s="1433"/>
      <c r="L48666" s="1334"/>
    </row>
    <row r="48667" spans="1:12" ht="24" customHeight="1">
      <c r="A48667" s="1355"/>
      <c r="B48667" s="1355"/>
      <c r="C48667" s="1433"/>
      <c r="E48667" s="1433"/>
      <c r="K48667" s="1433"/>
      <c r="L48667" s="1334"/>
    </row>
    <row r="48668" spans="1:12" ht="24" customHeight="1">
      <c r="A48668" s="1355"/>
      <c r="B48668" s="1355"/>
      <c r="C48668" s="1433"/>
      <c r="E48668" s="1433"/>
      <c r="K48668" s="1433"/>
      <c r="L48668" s="1334"/>
    </row>
    <row r="48669" spans="1:12" ht="24" customHeight="1">
      <c r="A48669" s="1355"/>
      <c r="B48669" s="1355"/>
      <c r="C48669" s="1433"/>
      <c r="E48669" s="1433"/>
      <c r="K48669" s="1433"/>
      <c r="L48669" s="1334"/>
    </row>
    <row r="48670" spans="1:12" ht="24" customHeight="1">
      <c r="A48670" s="1355"/>
      <c r="B48670" s="1355"/>
      <c r="C48670" s="1433"/>
      <c r="E48670" s="1433"/>
      <c r="K48670" s="1433"/>
      <c r="L48670" s="1334"/>
    </row>
    <row r="48671" spans="1:12" ht="24" customHeight="1">
      <c r="A48671" s="1355"/>
      <c r="B48671" s="1355"/>
      <c r="C48671" s="1433"/>
      <c r="E48671" s="1433"/>
      <c r="K48671" s="1433"/>
      <c r="L48671" s="1334"/>
    </row>
    <row r="48672" spans="1:12" ht="24" customHeight="1">
      <c r="A48672" s="1355"/>
      <c r="B48672" s="1355"/>
      <c r="C48672" s="1433"/>
      <c r="E48672" s="1433"/>
      <c r="K48672" s="1433"/>
      <c r="L48672" s="1334"/>
    </row>
    <row r="48673" spans="1:12" ht="24" customHeight="1">
      <c r="A48673" s="1355"/>
      <c r="B48673" s="1355"/>
      <c r="C48673" s="1433"/>
      <c r="E48673" s="1433"/>
      <c r="K48673" s="1433"/>
      <c r="L48673" s="1334"/>
    </row>
    <row r="48674" spans="1:12" ht="24" customHeight="1">
      <c r="A48674" s="1355"/>
      <c r="B48674" s="1355"/>
      <c r="C48674" s="1433"/>
      <c r="E48674" s="1433"/>
      <c r="K48674" s="1433"/>
      <c r="L48674" s="1334"/>
    </row>
    <row r="48675" spans="1:12" ht="24" customHeight="1">
      <c r="A48675" s="1355"/>
      <c r="B48675" s="1355"/>
      <c r="C48675" s="1433"/>
      <c r="E48675" s="1433"/>
      <c r="K48675" s="1433"/>
      <c r="L48675" s="1334"/>
    </row>
    <row r="48676" spans="1:12" ht="24" customHeight="1">
      <c r="A48676" s="1355"/>
      <c r="B48676" s="1355"/>
      <c r="C48676" s="1433"/>
      <c r="E48676" s="1433"/>
      <c r="K48676" s="1433"/>
      <c r="L48676" s="1334"/>
    </row>
    <row r="48677" spans="1:12" ht="24" customHeight="1">
      <c r="A48677" s="1355"/>
      <c r="B48677" s="1355"/>
      <c r="C48677" s="1433"/>
      <c r="E48677" s="1433"/>
      <c r="K48677" s="1433"/>
      <c r="L48677" s="1334"/>
    </row>
    <row r="48678" spans="1:12" ht="24" customHeight="1">
      <c r="A48678" s="1355"/>
      <c r="B48678" s="1355"/>
      <c r="C48678" s="1433"/>
      <c r="E48678" s="1433"/>
      <c r="K48678" s="1433"/>
      <c r="L48678" s="1334"/>
    </row>
    <row r="48679" spans="1:12" ht="24" customHeight="1">
      <c r="A48679" s="1355"/>
      <c r="B48679" s="1355"/>
      <c r="C48679" s="1433"/>
      <c r="E48679" s="1433"/>
      <c r="K48679" s="1433"/>
      <c r="L48679" s="1334"/>
    </row>
    <row r="48680" spans="1:12" ht="24" customHeight="1">
      <c r="A48680" s="1355"/>
      <c r="B48680" s="1355"/>
      <c r="C48680" s="1433"/>
      <c r="E48680" s="1433"/>
      <c r="K48680" s="1433"/>
      <c r="L48680" s="1334"/>
    </row>
    <row r="48681" spans="1:12" ht="24" customHeight="1">
      <c r="A48681" s="1355"/>
      <c r="B48681" s="1355"/>
      <c r="C48681" s="1433"/>
      <c r="E48681" s="1433"/>
      <c r="K48681" s="1433"/>
      <c r="L48681" s="1334"/>
    </row>
    <row r="48682" spans="1:12" ht="24" customHeight="1">
      <c r="A48682" s="1355"/>
      <c r="B48682" s="1355"/>
      <c r="C48682" s="1433"/>
      <c r="E48682" s="1433"/>
      <c r="K48682" s="1433"/>
      <c r="L48682" s="1334"/>
    </row>
    <row r="48683" spans="1:12" ht="24" customHeight="1">
      <c r="A48683" s="1355"/>
      <c r="B48683" s="1355"/>
      <c r="C48683" s="1433"/>
      <c r="E48683" s="1433"/>
      <c r="K48683" s="1433"/>
      <c r="L48683" s="1334"/>
    </row>
    <row r="48684" spans="1:12" ht="24" customHeight="1">
      <c r="A48684" s="1355"/>
      <c r="B48684" s="1355"/>
      <c r="C48684" s="1433"/>
      <c r="E48684" s="1433"/>
      <c r="K48684" s="1433"/>
      <c r="L48684" s="1334"/>
    </row>
    <row r="48685" spans="1:12" ht="24" customHeight="1">
      <c r="A48685" s="1355"/>
      <c r="B48685" s="1355"/>
      <c r="C48685" s="1433"/>
      <c r="E48685" s="1433"/>
      <c r="K48685" s="1433"/>
      <c r="L48685" s="1334"/>
    </row>
    <row r="48686" spans="1:12" ht="24" customHeight="1">
      <c r="A48686" s="1355"/>
      <c r="B48686" s="1355"/>
      <c r="C48686" s="1433"/>
      <c r="E48686" s="1433"/>
      <c r="K48686" s="1433"/>
      <c r="L48686" s="1334"/>
    </row>
    <row r="48687" spans="1:12" ht="24" customHeight="1">
      <c r="A48687" s="1355"/>
      <c r="B48687" s="1355"/>
      <c r="C48687" s="1433"/>
      <c r="E48687" s="1433"/>
      <c r="K48687" s="1433"/>
      <c r="L48687" s="1334"/>
    </row>
    <row r="48688" spans="1:12" ht="24" customHeight="1">
      <c r="A48688" s="1355"/>
      <c r="B48688" s="1355"/>
      <c r="C48688" s="1433"/>
      <c r="E48688" s="1433"/>
      <c r="K48688" s="1433"/>
      <c r="L48688" s="1334"/>
    </row>
    <row r="48689" spans="1:12" ht="24" customHeight="1">
      <c r="A48689" s="1355"/>
      <c r="B48689" s="1355"/>
      <c r="C48689" s="1433"/>
      <c r="E48689" s="1433"/>
      <c r="K48689" s="1433"/>
      <c r="L48689" s="1334"/>
    </row>
    <row r="48690" spans="1:12" ht="24" customHeight="1">
      <c r="A48690" s="1355"/>
      <c r="B48690" s="1355"/>
      <c r="C48690" s="1433"/>
      <c r="E48690" s="1433"/>
      <c r="K48690" s="1433"/>
      <c r="L48690" s="1334"/>
    </row>
    <row r="48691" spans="1:12" ht="24" customHeight="1">
      <c r="A48691" s="1355"/>
      <c r="B48691" s="1355"/>
      <c r="C48691" s="1433"/>
      <c r="E48691" s="1433"/>
      <c r="K48691" s="1433"/>
      <c r="L48691" s="1334"/>
    </row>
    <row r="48692" spans="1:12" ht="24" customHeight="1">
      <c r="A48692" s="1355"/>
      <c r="B48692" s="1355"/>
      <c r="C48692" s="1433"/>
      <c r="E48692" s="1433"/>
      <c r="K48692" s="1433"/>
      <c r="L48692" s="1334"/>
    </row>
    <row r="48693" spans="1:12" ht="24" customHeight="1">
      <c r="A48693" s="1355"/>
      <c r="B48693" s="1355"/>
      <c r="C48693" s="1433"/>
      <c r="E48693" s="1433"/>
      <c r="K48693" s="1433"/>
      <c r="L48693" s="1334"/>
    </row>
    <row r="48694" spans="1:12" ht="24" customHeight="1">
      <c r="A48694" s="1355"/>
      <c r="B48694" s="1355"/>
      <c r="C48694" s="1433"/>
      <c r="E48694" s="1433"/>
      <c r="K48694" s="1433"/>
      <c r="L48694" s="1334"/>
    </row>
    <row r="48695" spans="1:12" ht="24" customHeight="1">
      <c r="A48695" s="1355"/>
      <c r="B48695" s="1355"/>
      <c r="C48695" s="1433"/>
      <c r="E48695" s="1433"/>
      <c r="K48695" s="1433"/>
      <c r="L48695" s="1334"/>
    </row>
    <row r="48696" spans="1:12" ht="24" customHeight="1">
      <c r="A48696" s="1355"/>
      <c r="B48696" s="1355"/>
      <c r="C48696" s="1433"/>
      <c r="E48696" s="1433"/>
      <c r="K48696" s="1433"/>
      <c r="L48696" s="1334"/>
    </row>
    <row r="48697" spans="1:12" ht="24" customHeight="1">
      <c r="A48697" s="1355"/>
      <c r="B48697" s="1355"/>
      <c r="C48697" s="1433"/>
      <c r="E48697" s="1433"/>
      <c r="K48697" s="1433"/>
      <c r="L48697" s="1334"/>
    </row>
    <row r="48698" spans="1:12" ht="24" customHeight="1">
      <c r="A48698" s="1355"/>
      <c r="B48698" s="1355"/>
      <c r="C48698" s="1433"/>
      <c r="E48698" s="1433"/>
      <c r="K48698" s="1433"/>
      <c r="L48698" s="1334"/>
    </row>
    <row r="48699" spans="1:12" ht="24" customHeight="1">
      <c r="A48699" s="1355"/>
      <c r="B48699" s="1355"/>
      <c r="C48699" s="1433"/>
      <c r="E48699" s="1433"/>
      <c r="K48699" s="1433"/>
      <c r="L48699" s="1334"/>
    </row>
    <row r="48700" spans="1:12" ht="24" customHeight="1">
      <c r="A48700" s="1355"/>
      <c r="B48700" s="1355"/>
      <c r="C48700" s="1433"/>
      <c r="E48700" s="1433"/>
      <c r="K48700" s="1433"/>
      <c r="L48700" s="1334"/>
    </row>
    <row r="48701" spans="1:12" ht="24" customHeight="1">
      <c r="A48701" s="1355"/>
      <c r="B48701" s="1355"/>
      <c r="C48701" s="1433"/>
      <c r="E48701" s="1433"/>
      <c r="K48701" s="1433"/>
      <c r="L48701" s="1334"/>
    </row>
    <row r="48702" spans="1:12" ht="24" customHeight="1">
      <c r="A48702" s="1355"/>
      <c r="B48702" s="1355"/>
      <c r="C48702" s="1433"/>
      <c r="E48702" s="1433"/>
      <c r="K48702" s="1433"/>
      <c r="L48702" s="1334"/>
    </row>
    <row r="48703" spans="1:12" ht="24" customHeight="1">
      <c r="A48703" s="1355"/>
      <c r="B48703" s="1355"/>
      <c r="C48703" s="1433"/>
      <c r="E48703" s="1433"/>
      <c r="K48703" s="1433"/>
      <c r="L48703" s="1334"/>
    </row>
    <row r="48704" spans="1:12" ht="24" customHeight="1">
      <c r="A48704" s="1355"/>
      <c r="B48704" s="1355"/>
      <c r="C48704" s="1433"/>
      <c r="E48704" s="1433"/>
      <c r="K48704" s="1433"/>
      <c r="L48704" s="1334"/>
    </row>
    <row r="48705" spans="1:12" ht="24" customHeight="1">
      <c r="A48705" s="1355"/>
      <c r="B48705" s="1355"/>
      <c r="C48705" s="1433"/>
      <c r="E48705" s="1433"/>
      <c r="K48705" s="1433"/>
      <c r="L48705" s="1334"/>
    </row>
    <row r="48706" spans="1:12" ht="24" customHeight="1">
      <c r="A48706" s="1355"/>
      <c r="B48706" s="1355"/>
      <c r="C48706" s="1433"/>
      <c r="E48706" s="1433"/>
      <c r="K48706" s="1433"/>
      <c r="L48706" s="1334"/>
    </row>
    <row r="48707" spans="1:12" ht="24" customHeight="1">
      <c r="A48707" s="1355"/>
      <c r="B48707" s="1355"/>
      <c r="C48707" s="1433"/>
      <c r="E48707" s="1433"/>
      <c r="K48707" s="1433"/>
      <c r="L48707" s="1334"/>
    </row>
    <row r="48708" spans="1:12" ht="24" customHeight="1">
      <c r="A48708" s="1355"/>
      <c r="B48708" s="1355"/>
      <c r="C48708" s="1433"/>
      <c r="E48708" s="1433"/>
      <c r="K48708" s="1433"/>
      <c r="L48708" s="1334"/>
    </row>
    <row r="48709" spans="1:12" ht="24" customHeight="1">
      <c r="A48709" s="1355"/>
      <c r="B48709" s="1355"/>
      <c r="C48709" s="1433"/>
      <c r="E48709" s="1433"/>
      <c r="K48709" s="1433"/>
      <c r="L48709" s="1334"/>
    </row>
    <row r="48710" spans="1:12" ht="24" customHeight="1">
      <c r="A48710" s="1355"/>
      <c r="B48710" s="1355"/>
      <c r="C48710" s="1433"/>
      <c r="E48710" s="1433"/>
      <c r="K48710" s="1433"/>
      <c r="L48710" s="1334"/>
    </row>
    <row r="48711" spans="1:12" ht="24" customHeight="1">
      <c r="A48711" s="1355"/>
      <c r="B48711" s="1355"/>
      <c r="C48711" s="1433"/>
      <c r="E48711" s="1433"/>
      <c r="K48711" s="1433"/>
      <c r="L48711" s="1334"/>
    </row>
    <row r="48712" spans="1:12" ht="24" customHeight="1">
      <c r="A48712" s="1355"/>
      <c r="B48712" s="1355"/>
      <c r="C48712" s="1433"/>
      <c r="E48712" s="1433"/>
      <c r="K48712" s="1433"/>
      <c r="L48712" s="1334"/>
    </row>
    <row r="48713" spans="1:12" ht="24" customHeight="1">
      <c r="A48713" s="1355"/>
      <c r="B48713" s="1355"/>
      <c r="C48713" s="1433"/>
      <c r="E48713" s="1433"/>
      <c r="K48713" s="1433"/>
      <c r="L48713" s="1334"/>
    </row>
    <row r="48714" spans="1:12" ht="24" customHeight="1">
      <c r="A48714" s="1355"/>
      <c r="B48714" s="1355"/>
      <c r="C48714" s="1433"/>
      <c r="E48714" s="1433"/>
      <c r="K48714" s="1433"/>
      <c r="L48714" s="1334"/>
    </row>
    <row r="48715" spans="1:12" ht="24" customHeight="1">
      <c r="A48715" s="1355"/>
      <c r="B48715" s="1355"/>
      <c r="C48715" s="1433"/>
      <c r="E48715" s="1433"/>
      <c r="K48715" s="1433"/>
      <c r="L48715" s="1334"/>
    </row>
    <row r="48716" spans="1:12" ht="24" customHeight="1">
      <c r="A48716" s="1355"/>
      <c r="B48716" s="1355"/>
      <c r="C48716" s="1433"/>
      <c r="E48716" s="1433"/>
      <c r="K48716" s="1433"/>
      <c r="L48716" s="1334"/>
    </row>
    <row r="48717" spans="1:12" ht="24" customHeight="1">
      <c r="A48717" s="1355"/>
      <c r="B48717" s="1355"/>
      <c r="C48717" s="1433"/>
      <c r="E48717" s="1433"/>
      <c r="K48717" s="1433"/>
      <c r="L48717" s="1334"/>
    </row>
    <row r="48718" spans="1:12" ht="24" customHeight="1">
      <c r="A48718" s="1355"/>
      <c r="B48718" s="1355"/>
      <c r="C48718" s="1433"/>
      <c r="E48718" s="1433"/>
      <c r="K48718" s="1433"/>
      <c r="L48718" s="1334"/>
    </row>
    <row r="48719" spans="1:12" ht="24" customHeight="1">
      <c r="A48719" s="1355"/>
      <c r="B48719" s="1355"/>
      <c r="C48719" s="1433"/>
      <c r="E48719" s="1433"/>
      <c r="K48719" s="1433"/>
      <c r="L48719" s="1334"/>
    </row>
    <row r="48720" spans="1:12" ht="24" customHeight="1">
      <c r="A48720" s="1355"/>
      <c r="B48720" s="1355"/>
      <c r="C48720" s="1433"/>
      <c r="E48720" s="1433"/>
      <c r="K48720" s="1433"/>
      <c r="L48720" s="1334"/>
    </row>
    <row r="48721" spans="1:12" ht="24" customHeight="1">
      <c r="A48721" s="1355"/>
      <c r="B48721" s="1355"/>
      <c r="C48721" s="1433"/>
      <c r="E48721" s="1433"/>
      <c r="K48721" s="1433"/>
      <c r="L48721" s="1334"/>
    </row>
    <row r="48722" spans="1:12" ht="24" customHeight="1">
      <c r="A48722" s="1355"/>
      <c r="B48722" s="1355"/>
      <c r="C48722" s="1433"/>
      <c r="E48722" s="1433"/>
      <c r="K48722" s="1433"/>
      <c r="L48722" s="1334"/>
    </row>
    <row r="48723" spans="1:12" ht="24" customHeight="1">
      <c r="A48723" s="1355"/>
      <c r="B48723" s="1355"/>
      <c r="C48723" s="1433"/>
      <c r="E48723" s="1433"/>
      <c r="K48723" s="1433"/>
      <c r="L48723" s="1334"/>
    </row>
    <row r="48724" spans="1:12" ht="24" customHeight="1">
      <c r="A48724" s="1355"/>
      <c r="B48724" s="1355"/>
      <c r="C48724" s="1433"/>
      <c r="E48724" s="1433"/>
      <c r="K48724" s="1433"/>
      <c r="L48724" s="1334"/>
    </row>
    <row r="48725" spans="1:12" ht="24" customHeight="1">
      <c r="A48725" s="1355"/>
      <c r="B48725" s="1355"/>
      <c r="C48725" s="1433"/>
      <c r="E48725" s="1433"/>
      <c r="K48725" s="1433"/>
      <c r="L48725" s="1334"/>
    </row>
    <row r="48726" spans="1:12" ht="24" customHeight="1">
      <c r="A48726" s="1355"/>
      <c r="B48726" s="1355"/>
      <c r="C48726" s="1433"/>
      <c r="E48726" s="1433"/>
      <c r="K48726" s="1433"/>
      <c r="L48726" s="1334"/>
    </row>
    <row r="48727" spans="1:12" ht="24" customHeight="1">
      <c r="A48727" s="1355"/>
      <c r="B48727" s="1355"/>
      <c r="C48727" s="1433"/>
      <c r="E48727" s="1433"/>
      <c r="K48727" s="1433"/>
      <c r="L48727" s="1334"/>
    </row>
    <row r="48728" spans="1:12" ht="24" customHeight="1">
      <c r="A48728" s="1355"/>
      <c r="B48728" s="1355"/>
      <c r="C48728" s="1433"/>
      <c r="E48728" s="1433"/>
      <c r="K48728" s="1433"/>
      <c r="L48728" s="1334"/>
    </row>
    <row r="48729" spans="1:12" ht="24" customHeight="1">
      <c r="A48729" s="1355"/>
      <c r="B48729" s="1355"/>
      <c r="C48729" s="1433"/>
      <c r="E48729" s="1433"/>
      <c r="K48729" s="1433"/>
      <c r="L48729" s="1334"/>
    </row>
    <row r="48730" spans="1:12" ht="24" customHeight="1">
      <c r="A48730" s="1355"/>
      <c r="B48730" s="1355"/>
      <c r="C48730" s="1433"/>
      <c r="E48730" s="1433"/>
      <c r="K48730" s="1433"/>
      <c r="L48730" s="1334"/>
    </row>
    <row r="48731" spans="1:12" ht="24" customHeight="1">
      <c r="A48731" s="1355"/>
      <c r="B48731" s="1355"/>
      <c r="C48731" s="1433"/>
      <c r="E48731" s="1433"/>
      <c r="K48731" s="1433"/>
      <c r="L48731" s="1334"/>
    </row>
    <row r="48732" spans="1:12" ht="24" customHeight="1">
      <c r="A48732" s="1355"/>
      <c r="B48732" s="1355"/>
      <c r="C48732" s="1433"/>
      <c r="E48732" s="1433"/>
      <c r="K48732" s="1433"/>
      <c r="L48732" s="1334"/>
    </row>
    <row r="48733" spans="1:12" ht="24" customHeight="1">
      <c r="A48733" s="1355"/>
      <c r="B48733" s="1355"/>
      <c r="C48733" s="1433"/>
      <c r="E48733" s="1433"/>
      <c r="K48733" s="1433"/>
      <c r="L48733" s="1334"/>
    </row>
    <row r="48734" spans="1:12" ht="24" customHeight="1">
      <c r="A48734" s="1355"/>
      <c r="B48734" s="1355"/>
      <c r="C48734" s="1433"/>
      <c r="E48734" s="1433"/>
      <c r="K48734" s="1433"/>
      <c r="L48734" s="1334"/>
    </row>
    <row r="48735" spans="1:12" ht="24" customHeight="1">
      <c r="A48735" s="1355"/>
      <c r="B48735" s="1355"/>
      <c r="C48735" s="1433"/>
      <c r="E48735" s="1433"/>
      <c r="K48735" s="1433"/>
      <c r="L48735" s="1334"/>
    </row>
    <row r="48736" spans="1:12" ht="24" customHeight="1">
      <c r="A48736" s="1355"/>
      <c r="B48736" s="1355"/>
      <c r="C48736" s="1433"/>
      <c r="E48736" s="1433"/>
      <c r="K48736" s="1433"/>
      <c r="L48736" s="1334"/>
    </row>
    <row r="48737" spans="1:12" ht="24" customHeight="1">
      <c r="A48737" s="1355"/>
      <c r="B48737" s="1355"/>
      <c r="C48737" s="1433"/>
      <c r="E48737" s="1433"/>
      <c r="K48737" s="1433"/>
      <c r="L48737" s="1334"/>
    </row>
    <row r="48738" spans="1:12" ht="24" customHeight="1">
      <c r="A48738" s="1355"/>
      <c r="B48738" s="1355"/>
      <c r="C48738" s="1433"/>
      <c r="E48738" s="1433"/>
      <c r="K48738" s="1433"/>
      <c r="L48738" s="1334"/>
    </row>
    <row r="48739" spans="1:12" ht="24" customHeight="1">
      <c r="A48739" s="1355"/>
      <c r="B48739" s="1355"/>
      <c r="C48739" s="1433"/>
      <c r="E48739" s="1433"/>
      <c r="K48739" s="1433"/>
      <c r="L48739" s="1334"/>
    </row>
    <row r="48740" spans="1:12" ht="24" customHeight="1">
      <c r="A48740" s="1355"/>
      <c r="B48740" s="1355"/>
      <c r="C48740" s="1433"/>
      <c r="E48740" s="1433"/>
      <c r="K48740" s="1433"/>
      <c r="L48740" s="1334"/>
    </row>
    <row r="48741" spans="1:12" ht="24" customHeight="1">
      <c r="A48741" s="1355"/>
      <c r="B48741" s="1355"/>
      <c r="C48741" s="1433"/>
      <c r="E48741" s="1433"/>
      <c r="K48741" s="1433"/>
      <c r="L48741" s="1334"/>
    </row>
    <row r="48742" spans="1:12" ht="24" customHeight="1">
      <c r="A48742" s="1355"/>
      <c r="B48742" s="1355"/>
      <c r="C48742" s="1433"/>
      <c r="E48742" s="1433"/>
      <c r="K48742" s="1433"/>
      <c r="L48742" s="1334"/>
    </row>
    <row r="48743" spans="1:12" ht="24" customHeight="1">
      <c r="A48743" s="1355"/>
      <c r="B48743" s="1355"/>
      <c r="C48743" s="1433"/>
      <c r="E48743" s="1433"/>
      <c r="K48743" s="1433"/>
      <c r="L48743" s="1334"/>
    </row>
    <row r="48744" spans="1:12" ht="24" customHeight="1">
      <c r="A48744" s="1355"/>
      <c r="B48744" s="1355"/>
      <c r="C48744" s="1433"/>
      <c r="E48744" s="1433"/>
      <c r="K48744" s="1433"/>
      <c r="L48744" s="1334"/>
    </row>
    <row r="48745" spans="1:12" ht="24" customHeight="1">
      <c r="A48745" s="1355"/>
      <c r="B48745" s="1355"/>
      <c r="C48745" s="1433"/>
      <c r="E48745" s="1433"/>
      <c r="K48745" s="1433"/>
      <c r="L48745" s="1334"/>
    </row>
    <row r="48746" spans="1:12" ht="24" customHeight="1">
      <c r="A48746" s="1355"/>
      <c r="B48746" s="1355"/>
      <c r="C48746" s="1433"/>
      <c r="E48746" s="1433"/>
      <c r="K48746" s="1433"/>
      <c r="L48746" s="1334"/>
    </row>
    <row r="48747" spans="1:12" ht="24" customHeight="1">
      <c r="A48747" s="1355"/>
      <c r="B48747" s="1355"/>
      <c r="C48747" s="1433"/>
      <c r="E48747" s="1433"/>
      <c r="K48747" s="1433"/>
      <c r="L48747" s="1334"/>
    </row>
    <row r="48748" spans="1:12" ht="24" customHeight="1">
      <c r="A48748" s="1355"/>
      <c r="B48748" s="1355"/>
      <c r="C48748" s="1433"/>
      <c r="E48748" s="1433"/>
      <c r="K48748" s="1433"/>
      <c r="L48748" s="1334"/>
    </row>
    <row r="48749" spans="1:12" ht="24" customHeight="1">
      <c r="A48749" s="1355"/>
      <c r="B48749" s="1355"/>
      <c r="C48749" s="1433"/>
      <c r="E48749" s="1433"/>
      <c r="K48749" s="1433"/>
      <c r="L48749" s="1334"/>
    </row>
    <row r="48750" spans="1:12" ht="24" customHeight="1">
      <c r="A48750" s="1355"/>
      <c r="B48750" s="1355"/>
      <c r="C48750" s="1433"/>
      <c r="E48750" s="1433"/>
      <c r="K48750" s="1433"/>
      <c r="L48750" s="1334"/>
    </row>
    <row r="48751" spans="1:12" ht="24" customHeight="1">
      <c r="A48751" s="1355"/>
      <c r="B48751" s="1355"/>
      <c r="C48751" s="1433"/>
      <c r="E48751" s="1433"/>
      <c r="K48751" s="1433"/>
      <c r="L48751" s="1334"/>
    </row>
    <row r="48752" spans="1:12" ht="24" customHeight="1">
      <c r="A48752" s="1355"/>
      <c r="B48752" s="1355"/>
      <c r="C48752" s="1433"/>
      <c r="E48752" s="1433"/>
      <c r="K48752" s="1433"/>
      <c r="L48752" s="1334"/>
    </row>
    <row r="48753" spans="1:12" ht="24" customHeight="1">
      <c r="A48753" s="1355"/>
      <c r="B48753" s="1355"/>
      <c r="C48753" s="1433"/>
      <c r="E48753" s="1433"/>
      <c r="K48753" s="1433"/>
      <c r="L48753" s="1334"/>
    </row>
    <row r="48754" spans="1:12" ht="24" customHeight="1">
      <c r="A48754" s="1355"/>
      <c r="B48754" s="1355"/>
      <c r="C48754" s="1433"/>
      <c r="E48754" s="1433"/>
      <c r="K48754" s="1433"/>
      <c r="L48754" s="1334"/>
    </row>
    <row r="48755" spans="1:12" ht="24" customHeight="1">
      <c r="A48755" s="1355"/>
      <c r="B48755" s="1355"/>
      <c r="C48755" s="1433"/>
      <c r="E48755" s="1433"/>
      <c r="K48755" s="1433"/>
      <c r="L48755" s="1334"/>
    </row>
    <row r="48756" spans="1:12" ht="24" customHeight="1">
      <c r="A48756" s="1355"/>
      <c r="B48756" s="1355"/>
      <c r="C48756" s="1433"/>
      <c r="E48756" s="1433"/>
      <c r="K48756" s="1433"/>
      <c r="L48756" s="1334"/>
    </row>
    <row r="48757" spans="1:12" ht="24" customHeight="1">
      <c r="A48757" s="1355"/>
      <c r="B48757" s="1355"/>
      <c r="C48757" s="1433"/>
      <c r="E48757" s="1433"/>
      <c r="K48757" s="1433"/>
      <c r="L48757" s="1334"/>
    </row>
    <row r="48758" spans="1:12" ht="24" customHeight="1">
      <c r="A48758" s="1355"/>
      <c r="B48758" s="1355"/>
      <c r="C48758" s="1433"/>
      <c r="E48758" s="1433"/>
      <c r="K48758" s="1433"/>
      <c r="L48758" s="1334"/>
    </row>
    <row r="48759" spans="1:12" ht="24" customHeight="1">
      <c r="A48759" s="1355"/>
      <c r="B48759" s="1355"/>
      <c r="C48759" s="1433"/>
      <c r="E48759" s="1433"/>
      <c r="K48759" s="1433"/>
      <c r="L48759" s="1334"/>
    </row>
    <row r="48760" spans="1:12" ht="24" customHeight="1">
      <c r="A48760" s="1355"/>
      <c r="B48760" s="1355"/>
      <c r="C48760" s="1433"/>
      <c r="E48760" s="1433"/>
      <c r="K48760" s="1433"/>
      <c r="L48760" s="1334"/>
    </row>
    <row r="48761" spans="1:12" ht="24" customHeight="1">
      <c r="A48761" s="1355"/>
      <c r="B48761" s="1355"/>
      <c r="C48761" s="1433"/>
      <c r="E48761" s="1433"/>
      <c r="K48761" s="1433"/>
      <c r="L48761" s="1334"/>
    </row>
    <row r="48762" spans="1:12" ht="24" customHeight="1">
      <c r="A48762" s="1355"/>
      <c r="B48762" s="1355"/>
      <c r="C48762" s="1433"/>
      <c r="E48762" s="1433"/>
      <c r="K48762" s="1433"/>
      <c r="L48762" s="1334"/>
    </row>
    <row r="48763" spans="1:12" ht="24" customHeight="1">
      <c r="A48763" s="1355"/>
      <c r="B48763" s="1355"/>
      <c r="C48763" s="1433"/>
      <c r="E48763" s="1433"/>
      <c r="K48763" s="1433"/>
      <c r="L48763" s="1334"/>
    </row>
    <row r="48764" spans="1:12" ht="24" customHeight="1">
      <c r="A48764" s="1355"/>
      <c r="B48764" s="1355"/>
      <c r="C48764" s="1433"/>
      <c r="E48764" s="1433"/>
      <c r="K48764" s="1433"/>
      <c r="L48764" s="1334"/>
    </row>
    <row r="48765" spans="1:12" ht="24" customHeight="1">
      <c r="A48765" s="1355"/>
      <c r="B48765" s="1355"/>
      <c r="C48765" s="1433"/>
      <c r="E48765" s="1433"/>
      <c r="K48765" s="1433"/>
      <c r="L48765" s="1334"/>
    </row>
    <row r="48766" spans="1:12" ht="24" customHeight="1">
      <c r="A48766" s="1355"/>
      <c r="B48766" s="1355"/>
      <c r="C48766" s="1433"/>
      <c r="E48766" s="1433"/>
      <c r="K48766" s="1433"/>
      <c r="L48766" s="1334"/>
    </row>
    <row r="48767" spans="1:12" ht="24" customHeight="1">
      <c r="A48767" s="1355"/>
      <c r="B48767" s="1355"/>
      <c r="C48767" s="1433"/>
      <c r="E48767" s="1433"/>
      <c r="K48767" s="1433"/>
      <c r="L48767" s="1334"/>
    </row>
    <row r="48768" spans="1:12" ht="24" customHeight="1">
      <c r="A48768" s="1355"/>
      <c r="B48768" s="1355"/>
      <c r="C48768" s="1433"/>
      <c r="E48768" s="1433"/>
      <c r="K48768" s="1433"/>
      <c r="L48768" s="1334"/>
    </row>
    <row r="48769" spans="1:12" ht="24" customHeight="1">
      <c r="A48769" s="1355"/>
      <c r="B48769" s="1355"/>
      <c r="C48769" s="1433"/>
      <c r="E48769" s="1433"/>
      <c r="K48769" s="1433"/>
      <c r="L48769" s="1334"/>
    </row>
    <row r="48770" spans="1:12" ht="24" customHeight="1">
      <c r="A48770" s="1355"/>
      <c r="B48770" s="1355"/>
      <c r="C48770" s="1433"/>
      <c r="E48770" s="1433"/>
      <c r="K48770" s="1433"/>
      <c r="L48770" s="1334"/>
    </row>
    <row r="48771" spans="1:12" ht="24" customHeight="1">
      <c r="A48771" s="1355"/>
      <c r="B48771" s="1355"/>
      <c r="C48771" s="1433"/>
      <c r="E48771" s="1433"/>
      <c r="K48771" s="1433"/>
      <c r="L48771" s="1334"/>
    </row>
    <row r="48772" spans="1:12" ht="24" customHeight="1">
      <c r="A48772" s="1355"/>
      <c r="B48772" s="1355"/>
      <c r="C48772" s="1433"/>
      <c r="E48772" s="1433"/>
      <c r="K48772" s="1433"/>
      <c r="L48772" s="1334"/>
    </row>
    <row r="48773" spans="1:12" ht="24" customHeight="1">
      <c r="A48773" s="1355"/>
      <c r="B48773" s="1355"/>
      <c r="C48773" s="1433"/>
      <c r="E48773" s="1433"/>
      <c r="K48773" s="1433"/>
      <c r="L48773" s="1334"/>
    </row>
    <row r="48774" spans="1:12" ht="24" customHeight="1">
      <c r="A48774" s="1355"/>
      <c r="B48774" s="1355"/>
      <c r="C48774" s="1433"/>
      <c r="E48774" s="1433"/>
      <c r="K48774" s="1433"/>
      <c r="L48774" s="1334"/>
    </row>
    <row r="48775" spans="1:12" ht="24" customHeight="1">
      <c r="A48775" s="1355"/>
      <c r="B48775" s="1355"/>
      <c r="C48775" s="1433"/>
      <c r="E48775" s="1433"/>
      <c r="K48775" s="1433"/>
      <c r="L48775" s="1334"/>
    </row>
    <row r="48776" spans="1:12" ht="24" customHeight="1">
      <c r="A48776" s="1355"/>
      <c r="B48776" s="1355"/>
      <c r="C48776" s="1433"/>
      <c r="E48776" s="1433"/>
      <c r="K48776" s="1433"/>
      <c r="L48776" s="1334"/>
    </row>
    <row r="48777" spans="1:12" ht="24" customHeight="1">
      <c r="A48777" s="1355"/>
      <c r="B48777" s="1355"/>
      <c r="C48777" s="1433"/>
      <c r="E48777" s="1433"/>
      <c r="K48777" s="1433"/>
      <c r="L48777" s="1334"/>
    </row>
    <row r="48778" spans="1:12" ht="24" customHeight="1">
      <c r="A48778" s="1355"/>
      <c r="B48778" s="1355"/>
      <c r="C48778" s="1433"/>
      <c r="E48778" s="1433"/>
      <c r="K48778" s="1433"/>
      <c r="L48778" s="1334"/>
    </row>
    <row r="48779" spans="1:12" ht="24" customHeight="1">
      <c r="A48779" s="1355"/>
      <c r="B48779" s="1355"/>
      <c r="C48779" s="1433"/>
      <c r="E48779" s="1433"/>
      <c r="K48779" s="1433"/>
      <c r="L48779" s="1334"/>
    </row>
    <row r="48780" spans="1:12" ht="24" customHeight="1">
      <c r="A48780" s="1355"/>
      <c r="B48780" s="1355"/>
      <c r="C48780" s="1433"/>
      <c r="E48780" s="1433"/>
      <c r="K48780" s="1433"/>
      <c r="L48780" s="1334"/>
    </row>
    <row r="48781" spans="1:12" ht="24" customHeight="1">
      <c r="A48781" s="1355"/>
      <c r="B48781" s="1355"/>
      <c r="C48781" s="1433"/>
      <c r="E48781" s="1433"/>
      <c r="K48781" s="1433"/>
      <c r="L48781" s="1334"/>
    </row>
    <row r="48782" spans="1:12" ht="24" customHeight="1">
      <c r="A48782" s="1355"/>
      <c r="B48782" s="1355"/>
      <c r="C48782" s="1433"/>
      <c r="E48782" s="1433"/>
      <c r="K48782" s="1433"/>
      <c r="L48782" s="1334"/>
    </row>
    <row r="48783" spans="1:12" ht="24" customHeight="1">
      <c r="A48783" s="1355"/>
      <c r="B48783" s="1355"/>
      <c r="C48783" s="1433"/>
      <c r="E48783" s="1433"/>
      <c r="K48783" s="1433"/>
      <c r="L48783" s="1334"/>
    </row>
    <row r="48784" spans="1:12" ht="24" customHeight="1">
      <c r="A48784" s="1355"/>
      <c r="B48784" s="1355"/>
      <c r="C48784" s="1433"/>
      <c r="E48784" s="1433"/>
      <c r="K48784" s="1433"/>
      <c r="L48784" s="1334"/>
    </row>
    <row r="48785" spans="1:12" ht="24" customHeight="1">
      <c r="A48785" s="1355"/>
      <c r="B48785" s="1355"/>
      <c r="C48785" s="1433"/>
      <c r="E48785" s="1433"/>
      <c r="K48785" s="1433"/>
      <c r="L48785" s="1334"/>
    </row>
    <row r="48786" spans="1:12" ht="24" customHeight="1">
      <c r="A48786" s="1355"/>
      <c r="B48786" s="1355"/>
      <c r="C48786" s="1433"/>
      <c r="E48786" s="1433"/>
      <c r="K48786" s="1433"/>
      <c r="L48786" s="1334"/>
    </row>
    <row r="48787" spans="1:12" ht="24" customHeight="1">
      <c r="A48787" s="1355"/>
      <c r="B48787" s="1355"/>
      <c r="C48787" s="1433"/>
      <c r="E48787" s="1433"/>
      <c r="K48787" s="1433"/>
      <c r="L48787" s="1334"/>
    </row>
    <row r="48788" spans="1:12" ht="24" customHeight="1">
      <c r="A48788" s="1355"/>
      <c r="B48788" s="1355"/>
      <c r="C48788" s="1433"/>
      <c r="E48788" s="1433"/>
      <c r="K48788" s="1433"/>
      <c r="L48788" s="1334"/>
    </row>
    <row r="48789" spans="1:12" ht="24" customHeight="1">
      <c r="A48789" s="1355"/>
      <c r="B48789" s="1355"/>
      <c r="C48789" s="1433"/>
      <c r="E48789" s="1433"/>
      <c r="K48789" s="1433"/>
      <c r="L48789" s="1334"/>
    </row>
    <row r="48790" spans="1:12" ht="24" customHeight="1">
      <c r="A48790" s="1355"/>
      <c r="B48790" s="1355"/>
      <c r="C48790" s="1433"/>
      <c r="E48790" s="1433"/>
      <c r="K48790" s="1433"/>
      <c r="L48790" s="1334"/>
    </row>
    <row r="48791" spans="1:12" ht="24" customHeight="1">
      <c r="A48791" s="1355"/>
      <c r="B48791" s="1355"/>
      <c r="C48791" s="1433"/>
      <c r="E48791" s="1433"/>
      <c r="K48791" s="1433"/>
      <c r="L48791" s="1334"/>
    </row>
    <row r="48792" spans="1:12" ht="24" customHeight="1">
      <c r="A48792" s="1355"/>
      <c r="B48792" s="1355"/>
      <c r="C48792" s="1433"/>
      <c r="E48792" s="1433"/>
      <c r="K48792" s="1433"/>
      <c r="L48792" s="1334"/>
    </row>
    <row r="48793" spans="1:12" ht="24" customHeight="1">
      <c r="A48793" s="1355"/>
      <c r="B48793" s="1355"/>
      <c r="C48793" s="1433"/>
      <c r="E48793" s="1433"/>
      <c r="K48793" s="1433"/>
      <c r="L48793" s="1334"/>
    </row>
    <row r="48794" spans="1:12" ht="24" customHeight="1">
      <c r="A48794" s="1355"/>
      <c r="B48794" s="1355"/>
      <c r="C48794" s="1433"/>
      <c r="E48794" s="1433"/>
      <c r="K48794" s="1433"/>
      <c r="L48794" s="1334"/>
    </row>
    <row r="48795" spans="1:12" ht="24" customHeight="1">
      <c r="A48795" s="1355"/>
      <c r="B48795" s="1355"/>
      <c r="C48795" s="1433"/>
      <c r="E48795" s="1433"/>
      <c r="K48795" s="1433"/>
      <c r="L48795" s="1334"/>
    </row>
    <row r="48796" spans="1:12" ht="24" customHeight="1">
      <c r="A48796" s="1355"/>
      <c r="B48796" s="1355"/>
      <c r="C48796" s="1433"/>
      <c r="E48796" s="1433"/>
      <c r="K48796" s="1433"/>
      <c r="L48796" s="1334"/>
    </row>
    <row r="48797" spans="1:12" ht="24" customHeight="1">
      <c r="A48797" s="1355"/>
      <c r="B48797" s="1355"/>
      <c r="C48797" s="1433"/>
      <c r="E48797" s="1433"/>
      <c r="K48797" s="1433"/>
      <c r="L48797" s="1334"/>
    </row>
    <row r="48798" spans="1:12" ht="24" customHeight="1">
      <c r="A48798" s="1355"/>
      <c r="B48798" s="1355"/>
      <c r="C48798" s="1433"/>
      <c r="E48798" s="1433"/>
      <c r="K48798" s="1433"/>
      <c r="L48798" s="1334"/>
    </row>
    <row r="48799" spans="1:12" ht="24" customHeight="1">
      <c r="A48799" s="1355"/>
      <c r="B48799" s="1355"/>
      <c r="C48799" s="1433"/>
      <c r="E48799" s="1433"/>
      <c r="K48799" s="1433"/>
      <c r="L48799" s="1334"/>
    </row>
    <row r="48800" spans="1:12" ht="24" customHeight="1">
      <c r="A48800" s="1355"/>
      <c r="B48800" s="1355"/>
      <c r="C48800" s="1433"/>
      <c r="E48800" s="1433"/>
      <c r="K48800" s="1433"/>
      <c r="L48800" s="1334"/>
    </row>
    <row r="48801" spans="1:12" ht="24" customHeight="1">
      <c r="A48801" s="1355"/>
      <c r="B48801" s="1355"/>
      <c r="C48801" s="1433"/>
      <c r="E48801" s="1433"/>
      <c r="K48801" s="1433"/>
      <c r="L48801" s="1334"/>
    </row>
    <row r="48802" spans="1:12" ht="24" customHeight="1">
      <c r="A48802" s="1355"/>
      <c r="B48802" s="1355"/>
      <c r="C48802" s="1433"/>
      <c r="E48802" s="1433"/>
      <c r="K48802" s="1433"/>
      <c r="L48802" s="1334"/>
    </row>
    <row r="48803" spans="1:12" ht="24" customHeight="1">
      <c r="A48803" s="1355"/>
      <c r="B48803" s="1355"/>
      <c r="C48803" s="1433"/>
      <c r="E48803" s="1433"/>
      <c r="K48803" s="1433"/>
      <c r="L48803" s="1334"/>
    </row>
    <row r="48804" spans="1:12" ht="24" customHeight="1">
      <c r="A48804" s="1355"/>
      <c r="B48804" s="1355"/>
      <c r="C48804" s="1433"/>
      <c r="E48804" s="1433"/>
      <c r="K48804" s="1433"/>
      <c r="L48804" s="1334"/>
    </row>
    <row r="48805" spans="1:12" ht="24" customHeight="1">
      <c r="A48805" s="1355"/>
      <c r="B48805" s="1355"/>
      <c r="C48805" s="1433"/>
      <c r="E48805" s="1433"/>
      <c r="K48805" s="1433"/>
      <c r="L48805" s="1334"/>
    </row>
    <row r="48806" spans="1:12" ht="24" customHeight="1">
      <c r="A48806" s="1355"/>
      <c r="B48806" s="1355"/>
      <c r="C48806" s="1433"/>
      <c r="E48806" s="1433"/>
      <c r="K48806" s="1433"/>
      <c r="L48806" s="1334"/>
    </row>
    <row r="48807" spans="1:12" ht="24" customHeight="1">
      <c r="A48807" s="1355"/>
      <c r="B48807" s="1355"/>
      <c r="C48807" s="1433"/>
      <c r="E48807" s="1433"/>
      <c r="K48807" s="1433"/>
      <c r="L48807" s="1334"/>
    </row>
    <row r="48808" spans="1:12" ht="24" customHeight="1">
      <c r="A48808" s="1355"/>
      <c r="B48808" s="1355"/>
      <c r="C48808" s="1433"/>
      <c r="E48808" s="1433"/>
      <c r="K48808" s="1433"/>
      <c r="L48808" s="1334"/>
    </row>
    <row r="48809" spans="1:12" ht="24" customHeight="1">
      <c r="A48809" s="1355"/>
      <c r="B48809" s="1355"/>
      <c r="C48809" s="1433"/>
      <c r="E48809" s="1433"/>
      <c r="K48809" s="1433"/>
      <c r="L48809" s="1334"/>
    </row>
    <row r="48810" spans="1:12" ht="24" customHeight="1">
      <c r="A48810" s="1355"/>
      <c r="B48810" s="1355"/>
      <c r="C48810" s="1433"/>
      <c r="E48810" s="1433"/>
      <c r="K48810" s="1433"/>
      <c r="L48810" s="1334"/>
    </row>
    <row r="48811" spans="1:12" ht="24" customHeight="1">
      <c r="A48811" s="1355"/>
      <c r="B48811" s="1355"/>
      <c r="C48811" s="1433"/>
      <c r="E48811" s="1433"/>
      <c r="K48811" s="1433"/>
      <c r="L48811" s="1334"/>
    </row>
    <row r="48812" spans="1:12" ht="24" customHeight="1">
      <c r="A48812" s="1355"/>
      <c r="B48812" s="1355"/>
      <c r="C48812" s="1433"/>
      <c r="E48812" s="1433"/>
      <c r="K48812" s="1433"/>
      <c r="L48812" s="1334"/>
    </row>
    <row r="48813" spans="1:12" ht="24" customHeight="1">
      <c r="A48813" s="1355"/>
      <c r="B48813" s="1355"/>
      <c r="C48813" s="1433"/>
      <c r="E48813" s="1433"/>
      <c r="K48813" s="1433"/>
      <c r="L48813" s="1334"/>
    </row>
    <row r="48814" spans="1:12" ht="24" customHeight="1">
      <c r="A48814" s="1355"/>
      <c r="B48814" s="1355"/>
      <c r="C48814" s="1433"/>
      <c r="E48814" s="1433"/>
      <c r="K48814" s="1433"/>
      <c r="L48814" s="1334"/>
    </row>
    <row r="48815" spans="1:12" ht="24" customHeight="1">
      <c r="A48815" s="1355"/>
      <c r="B48815" s="1355"/>
      <c r="C48815" s="1433"/>
      <c r="E48815" s="1433"/>
      <c r="K48815" s="1433"/>
      <c r="L48815" s="1334"/>
    </row>
    <row r="48816" spans="1:12" ht="24" customHeight="1">
      <c r="A48816" s="1355"/>
      <c r="B48816" s="1355"/>
      <c r="C48816" s="1433"/>
      <c r="E48816" s="1433"/>
      <c r="K48816" s="1433"/>
      <c r="L48816" s="1334"/>
    </row>
    <row r="48817" spans="1:12" ht="24" customHeight="1">
      <c r="A48817" s="1355"/>
      <c r="B48817" s="1355"/>
      <c r="C48817" s="1433"/>
      <c r="E48817" s="1433"/>
      <c r="K48817" s="1433"/>
      <c r="L48817" s="1334"/>
    </row>
    <row r="48818" spans="1:12" ht="24" customHeight="1">
      <c r="A48818" s="1355"/>
      <c r="B48818" s="1355"/>
      <c r="C48818" s="1433"/>
      <c r="E48818" s="1433"/>
      <c r="K48818" s="1433"/>
      <c r="L48818" s="1334"/>
    </row>
    <row r="48819" spans="1:12" ht="24" customHeight="1">
      <c r="A48819" s="1355"/>
      <c r="B48819" s="1355"/>
      <c r="C48819" s="1433"/>
      <c r="E48819" s="1433"/>
      <c r="K48819" s="1433"/>
      <c r="L48819" s="1334"/>
    </row>
    <row r="48820" spans="1:12" ht="24" customHeight="1">
      <c r="A48820" s="1355"/>
      <c r="B48820" s="1355"/>
      <c r="C48820" s="1433"/>
      <c r="E48820" s="1433"/>
      <c r="K48820" s="1433"/>
      <c r="L48820" s="1334"/>
    </row>
    <row r="48821" spans="1:12" ht="24" customHeight="1">
      <c r="A48821" s="1355"/>
      <c r="B48821" s="1355"/>
      <c r="C48821" s="1433"/>
      <c r="E48821" s="1433"/>
      <c r="K48821" s="1433"/>
      <c r="L48821" s="1334"/>
    </row>
    <row r="48822" spans="1:12" ht="24" customHeight="1">
      <c r="A48822" s="1355"/>
      <c r="B48822" s="1355"/>
      <c r="C48822" s="1433"/>
      <c r="E48822" s="1433"/>
      <c r="K48822" s="1433"/>
      <c r="L48822" s="1334"/>
    </row>
    <row r="48823" spans="1:12" ht="24" customHeight="1">
      <c r="A48823" s="1355"/>
      <c r="B48823" s="1355"/>
      <c r="C48823" s="1433"/>
      <c r="E48823" s="1433"/>
      <c r="K48823" s="1433"/>
      <c r="L48823" s="1334"/>
    </row>
    <row r="48824" spans="1:12" ht="24" customHeight="1">
      <c r="A48824" s="1355"/>
      <c r="B48824" s="1355"/>
      <c r="C48824" s="1433"/>
      <c r="E48824" s="1433"/>
      <c r="K48824" s="1433"/>
      <c r="L48824" s="1334"/>
    </row>
    <row r="48825" spans="1:12" ht="24" customHeight="1">
      <c r="A48825" s="1355"/>
      <c r="B48825" s="1355"/>
      <c r="C48825" s="1433"/>
      <c r="E48825" s="1433"/>
      <c r="K48825" s="1433"/>
      <c r="L48825" s="1334"/>
    </row>
    <row r="48826" spans="1:12" ht="24" customHeight="1">
      <c r="A48826" s="1355"/>
      <c r="B48826" s="1355"/>
      <c r="C48826" s="1433"/>
      <c r="E48826" s="1433"/>
      <c r="K48826" s="1433"/>
      <c r="L48826" s="1334"/>
    </row>
    <row r="48827" spans="1:12" ht="24" customHeight="1">
      <c r="A48827" s="1355"/>
      <c r="B48827" s="1355"/>
      <c r="C48827" s="1433"/>
      <c r="E48827" s="1433"/>
      <c r="K48827" s="1433"/>
      <c r="L48827" s="1334"/>
    </row>
    <row r="48828" spans="1:12" ht="24" customHeight="1">
      <c r="A48828" s="1355"/>
      <c r="B48828" s="1355"/>
      <c r="C48828" s="1433"/>
      <c r="E48828" s="1433"/>
      <c r="K48828" s="1433"/>
      <c r="L48828" s="1334"/>
    </row>
    <row r="48829" spans="1:12" ht="24" customHeight="1">
      <c r="A48829" s="1355"/>
      <c r="B48829" s="1355"/>
      <c r="C48829" s="1433"/>
      <c r="E48829" s="1433"/>
      <c r="K48829" s="1433"/>
      <c r="L48829" s="1334"/>
    </row>
    <row r="48830" spans="1:12" ht="24" customHeight="1">
      <c r="A48830" s="1355"/>
      <c r="B48830" s="1355"/>
      <c r="C48830" s="1433"/>
      <c r="E48830" s="1433"/>
      <c r="K48830" s="1433"/>
      <c r="L48830" s="1334"/>
    </row>
    <row r="48831" spans="1:12" ht="24" customHeight="1">
      <c r="A48831" s="1355"/>
      <c r="B48831" s="1355"/>
      <c r="C48831" s="1433"/>
      <c r="E48831" s="1433"/>
      <c r="K48831" s="1433"/>
      <c r="L48831" s="1334"/>
    </row>
    <row r="48832" spans="1:12" ht="24" customHeight="1">
      <c r="A48832" s="1355"/>
      <c r="B48832" s="1355"/>
      <c r="C48832" s="1433"/>
      <c r="E48832" s="1433"/>
      <c r="K48832" s="1433"/>
      <c r="L48832" s="1334"/>
    </row>
    <row r="48833" spans="1:12" ht="24" customHeight="1">
      <c r="A48833" s="1355"/>
      <c r="B48833" s="1355"/>
      <c r="C48833" s="1433"/>
      <c r="E48833" s="1433"/>
      <c r="K48833" s="1433"/>
      <c r="L48833" s="1334"/>
    </row>
    <row r="48834" spans="1:12" ht="24" customHeight="1">
      <c r="A48834" s="1355"/>
      <c r="B48834" s="1355"/>
      <c r="C48834" s="1433"/>
      <c r="E48834" s="1433"/>
      <c r="K48834" s="1433"/>
      <c r="L48834" s="1334"/>
    </row>
    <row r="48835" spans="1:12" ht="24" customHeight="1">
      <c r="A48835" s="1355"/>
      <c r="B48835" s="1355"/>
      <c r="C48835" s="1433"/>
      <c r="E48835" s="1433"/>
      <c r="K48835" s="1433"/>
      <c r="L48835" s="1334"/>
    </row>
    <row r="48836" spans="1:12" ht="24" customHeight="1">
      <c r="A48836" s="1355"/>
      <c r="B48836" s="1355"/>
      <c r="C48836" s="1433"/>
      <c r="E48836" s="1433"/>
      <c r="K48836" s="1433"/>
      <c r="L48836" s="1334"/>
    </row>
    <row r="48837" spans="1:12" ht="24" customHeight="1">
      <c r="A48837" s="1355"/>
      <c r="B48837" s="1355"/>
      <c r="C48837" s="1433"/>
      <c r="E48837" s="1433"/>
      <c r="K48837" s="1433"/>
      <c r="L48837" s="1334"/>
    </row>
    <row r="48838" spans="1:12" ht="24" customHeight="1">
      <c r="A48838" s="1355"/>
      <c r="B48838" s="1355"/>
      <c r="C48838" s="1433"/>
      <c r="E48838" s="1433"/>
      <c r="K48838" s="1433"/>
      <c r="L48838" s="1334"/>
    </row>
    <row r="48839" spans="1:12" ht="24" customHeight="1">
      <c r="A48839" s="1355"/>
      <c r="B48839" s="1355"/>
      <c r="C48839" s="1433"/>
      <c r="E48839" s="1433"/>
      <c r="K48839" s="1433"/>
      <c r="L48839" s="1334"/>
    </row>
    <row r="48840" spans="1:12" ht="24" customHeight="1">
      <c r="A48840" s="1355"/>
      <c r="B48840" s="1355"/>
      <c r="C48840" s="1433"/>
      <c r="E48840" s="1433"/>
      <c r="K48840" s="1433"/>
      <c r="L48840" s="1334"/>
    </row>
    <row r="48841" spans="1:12" ht="24" customHeight="1">
      <c r="A48841" s="1355"/>
      <c r="B48841" s="1355"/>
      <c r="C48841" s="1433"/>
      <c r="E48841" s="1433"/>
      <c r="K48841" s="1433"/>
      <c r="L48841" s="1334"/>
    </row>
    <row r="48842" spans="1:12" ht="24" customHeight="1">
      <c r="A48842" s="1355"/>
      <c r="B48842" s="1355"/>
      <c r="C48842" s="1433"/>
      <c r="E48842" s="1433"/>
      <c r="K48842" s="1433"/>
      <c r="L48842" s="1334"/>
    </row>
    <row r="48843" spans="1:12" ht="24" customHeight="1">
      <c r="A48843" s="1355"/>
      <c r="B48843" s="1355"/>
      <c r="C48843" s="1433"/>
      <c r="E48843" s="1433"/>
      <c r="K48843" s="1433"/>
      <c r="L48843" s="1334"/>
    </row>
    <row r="48844" spans="1:12" ht="24" customHeight="1">
      <c r="A48844" s="1355"/>
      <c r="B48844" s="1355"/>
      <c r="C48844" s="1433"/>
      <c r="E48844" s="1433"/>
      <c r="K48844" s="1433"/>
      <c r="L48844" s="1334"/>
    </row>
    <row r="48845" spans="1:12" ht="24" customHeight="1">
      <c r="A48845" s="1355"/>
      <c r="B48845" s="1355"/>
      <c r="C48845" s="1433"/>
      <c r="E48845" s="1433"/>
      <c r="K48845" s="1433"/>
      <c r="L48845" s="1334"/>
    </row>
    <row r="48846" spans="1:12" ht="24" customHeight="1">
      <c r="A48846" s="1355"/>
      <c r="B48846" s="1355"/>
      <c r="C48846" s="1433"/>
      <c r="E48846" s="1433"/>
      <c r="K48846" s="1433"/>
      <c r="L48846" s="1334"/>
    </row>
    <row r="48847" spans="1:12" ht="24" customHeight="1">
      <c r="A48847" s="1355"/>
      <c r="B48847" s="1355"/>
      <c r="C48847" s="1433"/>
      <c r="E48847" s="1433"/>
      <c r="K48847" s="1433"/>
      <c r="L48847" s="1334"/>
    </row>
    <row r="48848" spans="1:12" ht="24" customHeight="1">
      <c r="A48848" s="1355"/>
      <c r="B48848" s="1355"/>
      <c r="C48848" s="1433"/>
      <c r="E48848" s="1433"/>
      <c r="K48848" s="1433"/>
      <c r="L48848" s="1334"/>
    </row>
    <row r="48849" spans="1:12" ht="24" customHeight="1">
      <c r="A48849" s="1355"/>
      <c r="B48849" s="1355"/>
      <c r="C48849" s="1433"/>
      <c r="E48849" s="1433"/>
      <c r="K48849" s="1433"/>
      <c r="L48849" s="1334"/>
    </row>
    <row r="48850" spans="1:12" ht="24" customHeight="1">
      <c r="A48850" s="1355"/>
      <c r="B48850" s="1355"/>
      <c r="C48850" s="1433"/>
      <c r="E48850" s="1433"/>
      <c r="K48850" s="1433"/>
      <c r="L48850" s="1334"/>
    </row>
    <row r="48851" spans="1:12" ht="24" customHeight="1">
      <c r="A48851" s="1355"/>
      <c r="B48851" s="1355"/>
      <c r="C48851" s="1433"/>
      <c r="E48851" s="1433"/>
      <c r="K48851" s="1433"/>
      <c r="L48851" s="1334"/>
    </row>
    <row r="48852" spans="1:12" ht="24" customHeight="1">
      <c r="A48852" s="1355"/>
      <c r="B48852" s="1355"/>
      <c r="C48852" s="1433"/>
      <c r="E48852" s="1433"/>
      <c r="K48852" s="1433"/>
      <c r="L48852" s="1334"/>
    </row>
    <row r="48853" spans="1:12" ht="24" customHeight="1">
      <c r="A48853" s="1355"/>
      <c r="B48853" s="1355"/>
      <c r="C48853" s="1433"/>
      <c r="E48853" s="1433"/>
      <c r="K48853" s="1433"/>
      <c r="L48853" s="1334"/>
    </row>
    <row r="48854" spans="1:12" ht="24" customHeight="1">
      <c r="A48854" s="1355"/>
      <c r="B48854" s="1355"/>
      <c r="C48854" s="1433"/>
      <c r="E48854" s="1433"/>
      <c r="K48854" s="1433"/>
      <c r="L48854" s="1334"/>
    </row>
    <row r="48855" spans="1:12" ht="24" customHeight="1">
      <c r="A48855" s="1355"/>
      <c r="B48855" s="1355"/>
      <c r="C48855" s="1433"/>
      <c r="E48855" s="1433"/>
      <c r="K48855" s="1433"/>
      <c r="L48855" s="1334"/>
    </row>
    <row r="48856" spans="1:12" ht="24" customHeight="1">
      <c r="A48856" s="1355"/>
      <c r="B48856" s="1355"/>
      <c r="C48856" s="1433"/>
      <c r="E48856" s="1433"/>
      <c r="K48856" s="1433"/>
      <c r="L48856" s="1334"/>
    </row>
    <row r="48857" spans="1:12" ht="24" customHeight="1">
      <c r="A48857" s="1355"/>
      <c r="B48857" s="1355"/>
      <c r="C48857" s="1433"/>
      <c r="E48857" s="1433"/>
      <c r="K48857" s="1433"/>
      <c r="L48857" s="1334"/>
    </row>
    <row r="48858" spans="1:12" ht="24" customHeight="1">
      <c r="A48858" s="1355"/>
      <c r="B48858" s="1355"/>
      <c r="C48858" s="1433"/>
      <c r="E48858" s="1433"/>
      <c r="K48858" s="1433"/>
      <c r="L48858" s="1334"/>
    </row>
    <row r="48859" spans="1:12" ht="24" customHeight="1">
      <c r="A48859" s="1355"/>
      <c r="B48859" s="1355"/>
      <c r="C48859" s="1433"/>
      <c r="E48859" s="1433"/>
      <c r="K48859" s="1433"/>
      <c r="L48859" s="1334"/>
    </row>
    <row r="48860" spans="1:12" ht="24" customHeight="1">
      <c r="A48860" s="1355"/>
      <c r="B48860" s="1355"/>
      <c r="C48860" s="1433"/>
      <c r="E48860" s="1433"/>
      <c r="K48860" s="1433"/>
      <c r="L48860" s="1334"/>
    </row>
    <row r="48861" spans="1:12" ht="24" customHeight="1">
      <c r="A48861" s="1355"/>
      <c r="B48861" s="1355"/>
      <c r="C48861" s="1433"/>
      <c r="E48861" s="1433"/>
      <c r="K48861" s="1433"/>
      <c r="L48861" s="1334"/>
    </row>
    <row r="48862" spans="1:12" ht="24" customHeight="1">
      <c r="A48862" s="1355"/>
      <c r="B48862" s="1355"/>
      <c r="C48862" s="1433"/>
      <c r="E48862" s="1433"/>
      <c r="K48862" s="1433"/>
      <c r="L48862" s="1334"/>
    </row>
    <row r="48863" spans="1:12" ht="24" customHeight="1">
      <c r="A48863" s="1355"/>
      <c r="B48863" s="1355"/>
      <c r="C48863" s="1433"/>
      <c r="E48863" s="1433"/>
      <c r="K48863" s="1433"/>
      <c r="L48863" s="1334"/>
    </row>
    <row r="48864" spans="1:12" ht="24" customHeight="1">
      <c r="A48864" s="1355"/>
      <c r="B48864" s="1355"/>
      <c r="C48864" s="1433"/>
      <c r="E48864" s="1433"/>
      <c r="K48864" s="1433"/>
      <c r="L48864" s="1334"/>
    </row>
    <row r="48865" spans="1:12" ht="24" customHeight="1">
      <c r="A48865" s="1355"/>
      <c r="B48865" s="1355"/>
      <c r="C48865" s="1433"/>
      <c r="E48865" s="1433"/>
      <c r="K48865" s="1433"/>
      <c r="L48865" s="1334"/>
    </row>
    <row r="48866" spans="1:12" ht="24" customHeight="1">
      <c r="A48866" s="1355"/>
      <c r="B48866" s="1355"/>
      <c r="C48866" s="1433"/>
      <c r="E48866" s="1433"/>
      <c r="K48866" s="1433"/>
      <c r="L48866" s="1334"/>
    </row>
    <row r="48867" spans="1:12" ht="24" customHeight="1">
      <c r="A48867" s="1355"/>
      <c r="B48867" s="1355"/>
      <c r="C48867" s="1433"/>
      <c r="E48867" s="1433"/>
      <c r="K48867" s="1433"/>
      <c r="L48867" s="1334"/>
    </row>
    <row r="48868" spans="1:12" ht="24" customHeight="1">
      <c r="A48868" s="1355"/>
      <c r="B48868" s="1355"/>
      <c r="C48868" s="1433"/>
      <c r="E48868" s="1433"/>
      <c r="K48868" s="1433"/>
      <c r="L48868" s="1334"/>
    </row>
    <row r="48869" spans="1:12" ht="24" customHeight="1">
      <c r="A48869" s="1355"/>
      <c r="B48869" s="1355"/>
      <c r="C48869" s="1433"/>
      <c r="E48869" s="1433"/>
      <c r="K48869" s="1433"/>
      <c r="L48869" s="1334"/>
    </row>
    <row r="48870" spans="1:12" ht="24" customHeight="1">
      <c r="A48870" s="1355"/>
      <c r="B48870" s="1355"/>
      <c r="C48870" s="1433"/>
      <c r="E48870" s="1433"/>
      <c r="K48870" s="1433"/>
      <c r="L48870" s="1334"/>
    </row>
    <row r="48871" spans="1:12" ht="24" customHeight="1">
      <c r="A48871" s="1355"/>
      <c r="B48871" s="1355"/>
      <c r="C48871" s="1433"/>
      <c r="E48871" s="1433"/>
      <c r="K48871" s="1433"/>
      <c r="L48871" s="1334"/>
    </row>
    <row r="48872" spans="1:12" ht="24" customHeight="1">
      <c r="A48872" s="1355"/>
      <c r="B48872" s="1355"/>
      <c r="C48872" s="1433"/>
      <c r="E48872" s="1433"/>
      <c r="K48872" s="1433"/>
      <c r="L48872" s="1334"/>
    </row>
    <row r="48873" spans="1:12" ht="24" customHeight="1">
      <c r="A48873" s="1355"/>
      <c r="B48873" s="1355"/>
      <c r="C48873" s="1433"/>
      <c r="E48873" s="1433"/>
      <c r="K48873" s="1433"/>
      <c r="L48873" s="1334"/>
    </row>
    <row r="48874" spans="1:12" ht="24" customHeight="1">
      <c r="A48874" s="1355"/>
      <c r="B48874" s="1355"/>
      <c r="C48874" s="1433"/>
      <c r="E48874" s="1433"/>
      <c r="K48874" s="1433"/>
      <c r="L48874" s="1334"/>
    </row>
    <row r="48875" spans="1:12" ht="24" customHeight="1">
      <c r="A48875" s="1355"/>
      <c r="B48875" s="1355"/>
      <c r="C48875" s="1433"/>
      <c r="E48875" s="1433"/>
      <c r="K48875" s="1433"/>
      <c r="L48875" s="1334"/>
    </row>
    <row r="48876" spans="1:12" ht="24" customHeight="1">
      <c r="A48876" s="1355"/>
      <c r="B48876" s="1355"/>
      <c r="C48876" s="1433"/>
      <c r="E48876" s="1433"/>
      <c r="K48876" s="1433"/>
      <c r="L48876" s="1334"/>
    </row>
    <row r="48877" spans="1:12" ht="24" customHeight="1">
      <c r="A48877" s="1355"/>
      <c r="B48877" s="1355"/>
      <c r="C48877" s="1433"/>
      <c r="E48877" s="1433"/>
      <c r="K48877" s="1433"/>
      <c r="L48877" s="1334"/>
    </row>
    <row r="48878" spans="1:12" ht="24" customHeight="1">
      <c r="A48878" s="1355"/>
      <c r="B48878" s="1355"/>
      <c r="C48878" s="1433"/>
      <c r="E48878" s="1433"/>
      <c r="K48878" s="1433"/>
      <c r="L48878" s="1334"/>
    </row>
    <row r="48879" spans="1:12" ht="24" customHeight="1">
      <c r="A48879" s="1355"/>
      <c r="B48879" s="1355"/>
      <c r="C48879" s="1433"/>
      <c r="E48879" s="1433"/>
      <c r="K48879" s="1433"/>
      <c r="L48879" s="1334"/>
    </row>
    <row r="48880" spans="1:12" ht="24" customHeight="1">
      <c r="A48880" s="1355"/>
      <c r="B48880" s="1355"/>
      <c r="C48880" s="1433"/>
      <c r="E48880" s="1433"/>
      <c r="K48880" s="1433"/>
      <c r="L48880" s="1334"/>
    </row>
    <row r="48881" spans="1:12" ht="24" customHeight="1">
      <c r="A48881" s="1355"/>
      <c r="B48881" s="1355"/>
      <c r="C48881" s="1433"/>
      <c r="E48881" s="1433"/>
      <c r="K48881" s="1433"/>
      <c r="L48881" s="1334"/>
    </row>
    <row r="48882" spans="1:12" ht="24" customHeight="1">
      <c r="A48882" s="1355"/>
      <c r="B48882" s="1355"/>
      <c r="C48882" s="1433"/>
      <c r="E48882" s="1433"/>
      <c r="K48882" s="1433"/>
      <c r="L48882" s="1334"/>
    </row>
    <row r="48883" spans="1:12" ht="24" customHeight="1">
      <c r="A48883" s="1355"/>
      <c r="B48883" s="1355"/>
      <c r="C48883" s="1433"/>
      <c r="E48883" s="1433"/>
      <c r="K48883" s="1433"/>
      <c r="L48883" s="1334"/>
    </row>
    <row r="48884" spans="1:12" ht="24" customHeight="1">
      <c r="A48884" s="1355"/>
      <c r="B48884" s="1355"/>
      <c r="C48884" s="1433"/>
      <c r="E48884" s="1433"/>
      <c r="K48884" s="1433"/>
      <c r="L48884" s="1334"/>
    </row>
    <row r="48885" spans="1:12" ht="24" customHeight="1">
      <c r="A48885" s="1355"/>
      <c r="B48885" s="1355"/>
      <c r="C48885" s="1433"/>
      <c r="E48885" s="1433"/>
      <c r="K48885" s="1433"/>
      <c r="L48885" s="1334"/>
    </row>
    <row r="48886" spans="1:12" ht="24" customHeight="1">
      <c r="A48886" s="1355"/>
      <c r="B48886" s="1355"/>
      <c r="C48886" s="1433"/>
      <c r="E48886" s="1433"/>
      <c r="K48886" s="1433"/>
      <c r="L48886" s="1334"/>
    </row>
    <row r="48887" spans="1:12" ht="24" customHeight="1">
      <c r="A48887" s="1355"/>
      <c r="B48887" s="1355"/>
      <c r="C48887" s="1433"/>
      <c r="E48887" s="1433"/>
      <c r="K48887" s="1433"/>
      <c r="L48887" s="1334"/>
    </row>
    <row r="48888" spans="1:12" ht="24" customHeight="1">
      <c r="A48888" s="1355"/>
      <c r="B48888" s="1355"/>
      <c r="C48888" s="1433"/>
      <c r="E48888" s="1433"/>
      <c r="K48888" s="1433"/>
      <c r="L48888" s="1334"/>
    </row>
    <row r="48889" spans="1:12" ht="24" customHeight="1">
      <c r="A48889" s="1355"/>
      <c r="B48889" s="1355"/>
      <c r="C48889" s="1433"/>
      <c r="E48889" s="1433"/>
      <c r="K48889" s="1433"/>
      <c r="L48889" s="1334"/>
    </row>
    <row r="48890" spans="1:12" ht="24" customHeight="1">
      <c r="A48890" s="1355"/>
      <c r="B48890" s="1355"/>
      <c r="C48890" s="1433"/>
      <c r="E48890" s="1433"/>
      <c r="K48890" s="1433"/>
      <c r="L48890" s="1334"/>
    </row>
    <row r="48891" spans="1:12" ht="24" customHeight="1">
      <c r="A48891" s="1355"/>
      <c r="B48891" s="1355"/>
      <c r="C48891" s="1433"/>
      <c r="E48891" s="1433"/>
      <c r="K48891" s="1433"/>
      <c r="L48891" s="1334"/>
    </row>
    <row r="48892" spans="1:12" ht="24" customHeight="1">
      <c r="A48892" s="1355"/>
      <c r="B48892" s="1355"/>
      <c r="C48892" s="1433"/>
      <c r="E48892" s="1433"/>
      <c r="K48892" s="1433"/>
      <c r="L48892" s="1334"/>
    </row>
    <row r="48893" spans="1:12" ht="24" customHeight="1">
      <c r="A48893" s="1355"/>
      <c r="B48893" s="1355"/>
      <c r="C48893" s="1433"/>
      <c r="E48893" s="1433"/>
      <c r="K48893" s="1433"/>
      <c r="L48893" s="1334"/>
    </row>
    <row r="48894" spans="1:12" ht="24" customHeight="1">
      <c r="A48894" s="1355"/>
      <c r="B48894" s="1355"/>
      <c r="C48894" s="1433"/>
      <c r="E48894" s="1433"/>
      <c r="K48894" s="1433"/>
      <c r="L48894" s="1334"/>
    </row>
    <row r="48895" spans="1:12" ht="24" customHeight="1">
      <c r="A48895" s="1355"/>
      <c r="B48895" s="1355"/>
      <c r="C48895" s="1433"/>
      <c r="E48895" s="1433"/>
      <c r="K48895" s="1433"/>
      <c r="L48895" s="1334"/>
    </row>
    <row r="48896" spans="1:12" ht="24" customHeight="1">
      <c r="A48896" s="1355"/>
      <c r="B48896" s="1355"/>
      <c r="C48896" s="1433"/>
      <c r="E48896" s="1433"/>
      <c r="K48896" s="1433"/>
      <c r="L48896" s="1334"/>
    </row>
    <row r="48897" spans="1:12" ht="24" customHeight="1">
      <c r="A48897" s="1355"/>
      <c r="B48897" s="1355"/>
      <c r="C48897" s="1433"/>
      <c r="E48897" s="1433"/>
      <c r="K48897" s="1433"/>
      <c r="L48897" s="1334"/>
    </row>
    <row r="48898" spans="1:12" ht="24" customHeight="1">
      <c r="A48898" s="1355"/>
      <c r="B48898" s="1355"/>
      <c r="C48898" s="1433"/>
      <c r="E48898" s="1433"/>
      <c r="K48898" s="1433"/>
      <c r="L48898" s="1334"/>
    </row>
    <row r="48899" spans="1:12" ht="24" customHeight="1">
      <c r="A48899" s="1355"/>
      <c r="B48899" s="1355"/>
      <c r="C48899" s="1433"/>
      <c r="E48899" s="1433"/>
      <c r="K48899" s="1433"/>
      <c r="L48899" s="1334"/>
    </row>
    <row r="48900" spans="1:12" ht="24" customHeight="1">
      <c r="A48900" s="1355"/>
      <c r="B48900" s="1355"/>
      <c r="C48900" s="1433"/>
      <c r="E48900" s="1433"/>
      <c r="K48900" s="1433"/>
      <c r="L48900" s="1334"/>
    </row>
    <row r="48901" spans="1:12" ht="24" customHeight="1">
      <c r="A48901" s="1355"/>
      <c r="B48901" s="1355"/>
      <c r="C48901" s="1433"/>
      <c r="E48901" s="1433"/>
      <c r="K48901" s="1433"/>
      <c r="L48901" s="1334"/>
    </row>
    <row r="48902" spans="1:12" ht="24" customHeight="1">
      <c r="A48902" s="1355"/>
      <c r="B48902" s="1355"/>
      <c r="C48902" s="1433"/>
      <c r="E48902" s="1433"/>
      <c r="K48902" s="1433"/>
      <c r="L48902" s="1334"/>
    </row>
    <row r="48903" spans="1:12" ht="24" customHeight="1">
      <c r="A48903" s="1355"/>
      <c r="B48903" s="1355"/>
      <c r="C48903" s="1433"/>
      <c r="E48903" s="1433"/>
      <c r="K48903" s="1433"/>
      <c r="L48903" s="1334"/>
    </row>
    <row r="48904" spans="1:12" ht="24" customHeight="1">
      <c r="A48904" s="1355"/>
      <c r="B48904" s="1355"/>
      <c r="C48904" s="1433"/>
      <c r="E48904" s="1433"/>
      <c r="K48904" s="1433"/>
      <c r="L48904" s="1334"/>
    </row>
    <row r="48905" spans="1:12" ht="24" customHeight="1">
      <c r="A48905" s="1355"/>
      <c r="B48905" s="1355"/>
      <c r="C48905" s="1433"/>
      <c r="E48905" s="1433"/>
      <c r="K48905" s="1433"/>
      <c r="L48905" s="1334"/>
    </row>
    <row r="48906" spans="1:12" ht="24" customHeight="1">
      <c r="A48906" s="1355"/>
      <c r="B48906" s="1355"/>
      <c r="C48906" s="1433"/>
      <c r="E48906" s="1433"/>
      <c r="K48906" s="1433"/>
      <c r="L48906" s="1334"/>
    </row>
    <row r="48907" spans="1:12" ht="24" customHeight="1">
      <c r="A48907" s="1355"/>
      <c r="B48907" s="1355"/>
      <c r="C48907" s="1433"/>
      <c r="E48907" s="1433"/>
      <c r="K48907" s="1433"/>
      <c r="L48907" s="1334"/>
    </row>
    <row r="48908" spans="1:12" ht="24" customHeight="1">
      <c r="A48908" s="1355"/>
      <c r="B48908" s="1355"/>
      <c r="C48908" s="1433"/>
      <c r="E48908" s="1433"/>
      <c r="K48908" s="1433"/>
      <c r="L48908" s="1334"/>
    </row>
    <row r="48909" spans="1:12" ht="24" customHeight="1">
      <c r="A48909" s="1355"/>
      <c r="B48909" s="1355"/>
      <c r="C48909" s="1433"/>
      <c r="E48909" s="1433"/>
      <c r="K48909" s="1433"/>
      <c r="L48909" s="1334"/>
    </row>
    <row r="48910" spans="1:12" ht="24" customHeight="1">
      <c r="A48910" s="1355"/>
      <c r="B48910" s="1355"/>
      <c r="C48910" s="1433"/>
      <c r="E48910" s="1433"/>
      <c r="K48910" s="1433"/>
      <c r="L48910" s="1334"/>
    </row>
    <row r="48911" spans="1:12" ht="24" customHeight="1">
      <c r="A48911" s="1355"/>
      <c r="B48911" s="1355"/>
      <c r="C48911" s="1433"/>
      <c r="E48911" s="1433"/>
      <c r="K48911" s="1433"/>
      <c r="L48911" s="1334"/>
    </row>
    <row r="48912" spans="1:12" ht="24" customHeight="1">
      <c r="A48912" s="1355"/>
      <c r="B48912" s="1355"/>
      <c r="C48912" s="1433"/>
      <c r="E48912" s="1433"/>
      <c r="K48912" s="1433"/>
      <c r="L48912" s="1334"/>
    </row>
    <row r="48913" spans="1:12" ht="24" customHeight="1">
      <c r="A48913" s="1355"/>
      <c r="B48913" s="1355"/>
      <c r="C48913" s="1433"/>
      <c r="E48913" s="1433"/>
      <c r="K48913" s="1433"/>
      <c r="L48913" s="1334"/>
    </row>
    <row r="48914" spans="1:12" ht="24" customHeight="1">
      <c r="A48914" s="1355"/>
      <c r="B48914" s="1355"/>
      <c r="C48914" s="1433"/>
      <c r="E48914" s="1433"/>
      <c r="K48914" s="1433"/>
      <c r="L48914" s="1334"/>
    </row>
    <row r="48915" spans="1:12" ht="24" customHeight="1">
      <c r="A48915" s="1355"/>
      <c r="B48915" s="1355"/>
      <c r="C48915" s="1433"/>
      <c r="E48915" s="1433"/>
      <c r="K48915" s="1433"/>
      <c r="L48915" s="1334"/>
    </row>
    <row r="48916" spans="1:12" ht="24" customHeight="1">
      <c r="A48916" s="1355"/>
      <c r="B48916" s="1355"/>
      <c r="C48916" s="1433"/>
      <c r="E48916" s="1433"/>
      <c r="K48916" s="1433"/>
      <c r="L48916" s="1334"/>
    </row>
    <row r="48917" spans="1:12" ht="24" customHeight="1">
      <c r="A48917" s="1355"/>
      <c r="B48917" s="1355"/>
      <c r="C48917" s="1433"/>
      <c r="E48917" s="1433"/>
      <c r="K48917" s="1433"/>
      <c r="L48917" s="1334"/>
    </row>
    <row r="48918" spans="1:12" ht="24" customHeight="1">
      <c r="A48918" s="1355"/>
      <c r="B48918" s="1355"/>
      <c r="C48918" s="1433"/>
      <c r="E48918" s="1433"/>
      <c r="K48918" s="1433"/>
      <c r="L48918" s="1334"/>
    </row>
    <row r="48919" spans="1:12" ht="24" customHeight="1">
      <c r="A48919" s="1355"/>
      <c r="B48919" s="1355"/>
      <c r="C48919" s="1433"/>
      <c r="E48919" s="1433"/>
      <c r="K48919" s="1433"/>
      <c r="L48919" s="1334"/>
    </row>
    <row r="48920" spans="1:12" ht="24" customHeight="1">
      <c r="A48920" s="1355"/>
      <c r="B48920" s="1355"/>
      <c r="C48920" s="1433"/>
      <c r="E48920" s="1433"/>
      <c r="K48920" s="1433"/>
      <c r="L48920" s="1334"/>
    </row>
    <row r="48921" spans="1:12" ht="24" customHeight="1">
      <c r="A48921" s="1355"/>
      <c r="B48921" s="1355"/>
      <c r="C48921" s="1433"/>
      <c r="E48921" s="1433"/>
      <c r="K48921" s="1433"/>
      <c r="L48921" s="1334"/>
    </row>
    <row r="48922" spans="1:12" ht="24" customHeight="1">
      <c r="A48922" s="1355"/>
      <c r="B48922" s="1355"/>
      <c r="C48922" s="1433"/>
      <c r="E48922" s="1433"/>
      <c r="K48922" s="1433"/>
      <c r="L48922" s="1334"/>
    </row>
    <row r="48923" spans="1:12" ht="24" customHeight="1">
      <c r="A48923" s="1355"/>
      <c r="B48923" s="1355"/>
      <c r="C48923" s="1433"/>
      <c r="E48923" s="1433"/>
      <c r="K48923" s="1433"/>
      <c r="L48923" s="1334"/>
    </row>
    <row r="48924" spans="1:12" ht="24" customHeight="1">
      <c r="A48924" s="1355"/>
      <c r="B48924" s="1355"/>
      <c r="C48924" s="1433"/>
      <c r="E48924" s="1433"/>
      <c r="K48924" s="1433"/>
      <c r="L48924" s="1334"/>
    </row>
    <row r="48925" spans="1:12" ht="24" customHeight="1">
      <c r="A48925" s="1355"/>
      <c r="B48925" s="1355"/>
      <c r="C48925" s="1433"/>
      <c r="E48925" s="1433"/>
      <c r="K48925" s="1433"/>
      <c r="L48925" s="1334"/>
    </row>
    <row r="48926" spans="1:12" ht="24" customHeight="1">
      <c r="A48926" s="1355"/>
      <c r="B48926" s="1355"/>
      <c r="C48926" s="1433"/>
      <c r="E48926" s="1433"/>
      <c r="K48926" s="1433"/>
      <c r="L48926" s="1334"/>
    </row>
    <row r="48927" spans="1:12" ht="24" customHeight="1">
      <c r="A48927" s="1355"/>
      <c r="B48927" s="1355"/>
      <c r="C48927" s="1433"/>
      <c r="E48927" s="1433"/>
      <c r="K48927" s="1433"/>
      <c r="L48927" s="1334"/>
    </row>
    <row r="48928" spans="1:12" ht="24" customHeight="1">
      <c r="A48928" s="1355"/>
      <c r="B48928" s="1355"/>
      <c r="C48928" s="1433"/>
      <c r="E48928" s="1433"/>
      <c r="K48928" s="1433"/>
      <c r="L48928" s="1334"/>
    </row>
    <row r="48929" spans="1:12" ht="24" customHeight="1">
      <c r="A48929" s="1355"/>
      <c r="B48929" s="1355"/>
      <c r="C48929" s="1433"/>
      <c r="E48929" s="1433"/>
      <c r="K48929" s="1433"/>
      <c r="L48929" s="1334"/>
    </row>
    <row r="48930" spans="1:12" ht="24" customHeight="1">
      <c r="A48930" s="1355"/>
      <c r="B48930" s="1355"/>
      <c r="C48930" s="1433"/>
      <c r="E48930" s="1433"/>
      <c r="K48930" s="1433"/>
      <c r="L48930" s="1334"/>
    </row>
    <row r="48931" spans="1:12" ht="24" customHeight="1">
      <c r="A48931" s="1355"/>
      <c r="B48931" s="1355"/>
      <c r="C48931" s="1433"/>
      <c r="E48931" s="1433"/>
      <c r="K48931" s="1433"/>
      <c r="L48931" s="1334"/>
    </row>
    <row r="48932" spans="1:12" ht="24" customHeight="1">
      <c r="A48932" s="1355"/>
      <c r="B48932" s="1355"/>
      <c r="C48932" s="1433"/>
      <c r="E48932" s="1433"/>
      <c r="K48932" s="1433"/>
      <c r="L48932" s="1334"/>
    </row>
    <row r="48933" spans="1:12" ht="24" customHeight="1">
      <c r="A48933" s="1355"/>
      <c r="B48933" s="1355"/>
      <c r="C48933" s="1433"/>
      <c r="E48933" s="1433"/>
      <c r="K48933" s="1433"/>
      <c r="L48933" s="1334"/>
    </row>
    <row r="48934" spans="1:12" ht="24" customHeight="1">
      <c r="A48934" s="1355"/>
      <c r="B48934" s="1355"/>
      <c r="C48934" s="1433"/>
      <c r="E48934" s="1433"/>
      <c r="K48934" s="1433"/>
      <c r="L48934" s="1334"/>
    </row>
    <row r="48935" spans="1:12" ht="24" customHeight="1">
      <c r="A48935" s="1355"/>
      <c r="B48935" s="1355"/>
      <c r="C48935" s="1433"/>
      <c r="E48935" s="1433"/>
      <c r="K48935" s="1433"/>
      <c r="L48935" s="1334"/>
    </row>
    <row r="48936" spans="1:12" ht="24" customHeight="1">
      <c r="A48936" s="1355"/>
      <c r="B48936" s="1355"/>
      <c r="C48936" s="1433"/>
      <c r="E48936" s="1433"/>
      <c r="K48936" s="1433"/>
      <c r="L48936" s="1334"/>
    </row>
    <row r="48937" spans="1:12" ht="24" customHeight="1">
      <c r="A48937" s="1355"/>
      <c r="B48937" s="1355"/>
      <c r="C48937" s="1433"/>
      <c r="E48937" s="1433"/>
      <c r="K48937" s="1433"/>
      <c r="L48937" s="1334"/>
    </row>
    <row r="48938" spans="1:12" ht="24" customHeight="1">
      <c r="A48938" s="1355"/>
      <c r="B48938" s="1355"/>
      <c r="C48938" s="1433"/>
      <c r="E48938" s="1433"/>
      <c r="K48938" s="1433"/>
      <c r="L48938" s="1334"/>
    </row>
    <row r="48939" spans="1:12" ht="24" customHeight="1">
      <c r="A48939" s="1355"/>
      <c r="B48939" s="1355"/>
      <c r="C48939" s="1433"/>
      <c r="E48939" s="1433"/>
      <c r="K48939" s="1433"/>
      <c r="L48939" s="1334"/>
    </row>
    <row r="48940" spans="1:12" ht="24" customHeight="1">
      <c r="A48940" s="1355"/>
      <c r="B48940" s="1355"/>
      <c r="C48940" s="1433"/>
      <c r="E48940" s="1433"/>
      <c r="K48940" s="1433"/>
      <c r="L48940" s="1334"/>
    </row>
    <row r="48941" spans="1:12" ht="24" customHeight="1">
      <c r="A48941" s="1355"/>
      <c r="B48941" s="1355"/>
      <c r="C48941" s="1433"/>
      <c r="E48941" s="1433"/>
      <c r="K48941" s="1433"/>
      <c r="L48941" s="1334"/>
    </row>
    <row r="48942" spans="1:12" ht="24" customHeight="1">
      <c r="A48942" s="1355"/>
      <c r="B48942" s="1355"/>
      <c r="C48942" s="1433"/>
      <c r="E48942" s="1433"/>
      <c r="K48942" s="1433"/>
      <c r="L48942" s="1334"/>
    </row>
    <row r="48943" spans="1:12" ht="24" customHeight="1">
      <c r="A48943" s="1355"/>
      <c r="B48943" s="1355"/>
      <c r="C48943" s="1433"/>
      <c r="E48943" s="1433"/>
      <c r="K48943" s="1433"/>
      <c r="L48943" s="1334"/>
    </row>
    <row r="48944" spans="1:12" ht="24" customHeight="1">
      <c r="A48944" s="1355"/>
      <c r="B48944" s="1355"/>
      <c r="C48944" s="1433"/>
      <c r="E48944" s="1433"/>
      <c r="K48944" s="1433"/>
      <c r="L48944" s="1334"/>
    </row>
    <row r="48945" spans="1:12" ht="24" customHeight="1">
      <c r="A48945" s="1355"/>
      <c r="B48945" s="1355"/>
      <c r="C48945" s="1433"/>
      <c r="E48945" s="1433"/>
      <c r="K48945" s="1433"/>
      <c r="L48945" s="1334"/>
    </row>
    <row r="48946" spans="1:12" ht="24" customHeight="1">
      <c r="A48946" s="1355"/>
      <c r="B48946" s="1355"/>
      <c r="C48946" s="1433"/>
      <c r="E48946" s="1433"/>
      <c r="K48946" s="1433"/>
      <c r="L48946" s="1334"/>
    </row>
    <row r="48947" spans="1:12" ht="24" customHeight="1">
      <c r="A48947" s="1355"/>
      <c r="B48947" s="1355"/>
      <c r="C48947" s="1433"/>
      <c r="E48947" s="1433"/>
      <c r="K48947" s="1433"/>
      <c r="L48947" s="1334"/>
    </row>
    <row r="48948" spans="1:12" ht="24" customHeight="1">
      <c r="A48948" s="1355"/>
      <c r="B48948" s="1355"/>
      <c r="C48948" s="1433"/>
      <c r="E48948" s="1433"/>
      <c r="K48948" s="1433"/>
      <c r="L48948" s="1334"/>
    </row>
    <row r="48949" spans="1:12" ht="24" customHeight="1">
      <c r="A48949" s="1355"/>
      <c r="B48949" s="1355"/>
      <c r="C48949" s="1433"/>
      <c r="E48949" s="1433"/>
      <c r="K48949" s="1433"/>
      <c r="L48949" s="1334"/>
    </row>
    <row r="48950" spans="1:12" ht="24" customHeight="1">
      <c r="A48950" s="1355"/>
      <c r="B48950" s="1355"/>
      <c r="C48950" s="1433"/>
      <c r="E48950" s="1433"/>
      <c r="K48950" s="1433"/>
      <c r="L48950" s="1334"/>
    </row>
    <row r="48951" spans="1:12" ht="24" customHeight="1">
      <c r="A48951" s="1355"/>
      <c r="B48951" s="1355"/>
      <c r="C48951" s="1433"/>
      <c r="E48951" s="1433"/>
      <c r="K48951" s="1433"/>
      <c r="L48951" s="1334"/>
    </row>
    <row r="48952" spans="1:12" ht="24" customHeight="1">
      <c r="A48952" s="1355"/>
      <c r="B48952" s="1355"/>
      <c r="C48952" s="1433"/>
      <c r="E48952" s="1433"/>
      <c r="K48952" s="1433"/>
      <c r="L48952" s="1334"/>
    </row>
    <row r="48953" spans="1:12" ht="24" customHeight="1">
      <c r="A48953" s="1355"/>
      <c r="B48953" s="1355"/>
      <c r="C48953" s="1433"/>
      <c r="E48953" s="1433"/>
      <c r="K48953" s="1433"/>
      <c r="L48953" s="1334"/>
    </row>
    <row r="48954" spans="1:12" ht="24" customHeight="1">
      <c r="A48954" s="1355"/>
      <c r="B48954" s="1355"/>
      <c r="C48954" s="1433"/>
      <c r="E48954" s="1433"/>
      <c r="K48954" s="1433"/>
      <c r="L48954" s="1334"/>
    </row>
    <row r="48955" spans="1:12" ht="24" customHeight="1">
      <c r="A48955" s="1355"/>
      <c r="B48955" s="1355"/>
      <c r="C48955" s="1433"/>
      <c r="E48955" s="1433"/>
      <c r="K48955" s="1433"/>
      <c r="L48955" s="1334"/>
    </row>
    <row r="48956" spans="1:12" ht="24" customHeight="1">
      <c r="A48956" s="1355"/>
      <c r="B48956" s="1355"/>
      <c r="C48956" s="1433"/>
      <c r="E48956" s="1433"/>
      <c r="K48956" s="1433"/>
      <c r="L48956" s="1334"/>
    </row>
    <row r="48957" spans="1:12" ht="24" customHeight="1">
      <c r="A48957" s="1355"/>
      <c r="B48957" s="1355"/>
      <c r="C48957" s="1433"/>
      <c r="E48957" s="1433"/>
      <c r="K48957" s="1433"/>
      <c r="L48957" s="1334"/>
    </row>
    <row r="48958" spans="1:12" ht="24" customHeight="1">
      <c r="A48958" s="1355"/>
      <c r="B48958" s="1355"/>
      <c r="C48958" s="1433"/>
      <c r="E48958" s="1433"/>
      <c r="K48958" s="1433"/>
      <c r="L48958" s="1334"/>
    </row>
    <row r="48959" spans="1:12" ht="24" customHeight="1">
      <c r="A48959" s="1355"/>
      <c r="B48959" s="1355"/>
      <c r="C48959" s="1433"/>
      <c r="E48959" s="1433"/>
      <c r="K48959" s="1433"/>
      <c r="L48959" s="1334"/>
    </row>
    <row r="48960" spans="1:12" ht="24" customHeight="1">
      <c r="A48960" s="1355"/>
      <c r="B48960" s="1355"/>
      <c r="C48960" s="1433"/>
      <c r="E48960" s="1433"/>
      <c r="K48960" s="1433"/>
      <c r="L48960" s="1334"/>
    </row>
    <row r="48961" spans="1:12" ht="24" customHeight="1">
      <c r="A48961" s="1355"/>
      <c r="B48961" s="1355"/>
      <c r="C48961" s="1433"/>
      <c r="E48961" s="1433"/>
      <c r="K48961" s="1433"/>
      <c r="L48961" s="1334"/>
    </row>
    <row r="48962" spans="1:12" ht="24" customHeight="1">
      <c r="A48962" s="1355"/>
      <c r="B48962" s="1355"/>
      <c r="C48962" s="1433"/>
      <c r="E48962" s="1433"/>
      <c r="K48962" s="1433"/>
      <c r="L48962" s="1334"/>
    </row>
    <row r="48963" spans="1:12" ht="24" customHeight="1">
      <c r="A48963" s="1355"/>
      <c r="B48963" s="1355"/>
      <c r="C48963" s="1433"/>
      <c r="E48963" s="1433"/>
      <c r="K48963" s="1433"/>
      <c r="L48963" s="1334"/>
    </row>
    <row r="48964" spans="1:12" ht="24" customHeight="1">
      <c r="A48964" s="1355"/>
      <c r="B48964" s="1355"/>
      <c r="C48964" s="1433"/>
      <c r="E48964" s="1433"/>
      <c r="K48964" s="1433"/>
      <c r="L48964" s="1334"/>
    </row>
    <row r="48965" spans="1:12" ht="24" customHeight="1">
      <c r="A48965" s="1355"/>
      <c r="B48965" s="1355"/>
      <c r="C48965" s="1433"/>
      <c r="E48965" s="1433"/>
      <c r="K48965" s="1433"/>
      <c r="L48965" s="1334"/>
    </row>
    <row r="48966" spans="1:12" ht="24" customHeight="1">
      <c r="A48966" s="1355"/>
      <c r="B48966" s="1355"/>
      <c r="C48966" s="1433"/>
      <c r="E48966" s="1433"/>
      <c r="K48966" s="1433"/>
      <c r="L48966" s="1334"/>
    </row>
    <row r="48967" spans="1:12" ht="24" customHeight="1">
      <c r="A48967" s="1355"/>
      <c r="B48967" s="1355"/>
      <c r="C48967" s="1433"/>
      <c r="E48967" s="1433"/>
      <c r="K48967" s="1433"/>
      <c r="L48967" s="1334"/>
    </row>
    <row r="48968" spans="1:12" ht="24" customHeight="1">
      <c r="A48968" s="1355"/>
      <c r="B48968" s="1355"/>
      <c r="C48968" s="1433"/>
      <c r="E48968" s="1433"/>
      <c r="K48968" s="1433"/>
      <c r="L48968" s="1334"/>
    </row>
    <row r="48969" spans="1:12" ht="24" customHeight="1">
      <c r="A48969" s="1355"/>
      <c r="B48969" s="1355"/>
      <c r="C48969" s="1433"/>
      <c r="E48969" s="1433"/>
      <c r="K48969" s="1433"/>
      <c r="L48969" s="1334"/>
    </row>
    <row r="48970" spans="1:12" ht="24" customHeight="1">
      <c r="A48970" s="1355"/>
      <c r="B48970" s="1355"/>
      <c r="C48970" s="1433"/>
      <c r="E48970" s="1433"/>
      <c r="K48970" s="1433"/>
      <c r="L48970" s="1334"/>
    </row>
    <row r="48971" spans="1:12" ht="24" customHeight="1">
      <c r="A48971" s="1355"/>
      <c r="B48971" s="1355"/>
      <c r="C48971" s="1433"/>
      <c r="E48971" s="1433"/>
      <c r="K48971" s="1433"/>
      <c r="L48971" s="1334"/>
    </row>
    <row r="48972" spans="1:12" ht="24" customHeight="1">
      <c r="A48972" s="1355"/>
      <c r="B48972" s="1355"/>
      <c r="C48972" s="1433"/>
      <c r="E48972" s="1433"/>
      <c r="K48972" s="1433"/>
      <c r="L48972" s="1334"/>
    </row>
    <row r="48973" spans="1:12" ht="24" customHeight="1">
      <c r="A48973" s="1355"/>
      <c r="B48973" s="1355"/>
      <c r="C48973" s="1433"/>
      <c r="E48973" s="1433"/>
      <c r="K48973" s="1433"/>
      <c r="L48973" s="1334"/>
    </row>
    <row r="48974" spans="1:12" ht="24" customHeight="1">
      <c r="A48974" s="1355"/>
      <c r="B48974" s="1355"/>
      <c r="C48974" s="1433"/>
      <c r="E48974" s="1433"/>
      <c r="K48974" s="1433"/>
      <c r="L48974" s="1334"/>
    </row>
    <row r="48975" spans="1:12" ht="24" customHeight="1">
      <c r="A48975" s="1355"/>
      <c r="B48975" s="1355"/>
      <c r="C48975" s="1433"/>
      <c r="E48975" s="1433"/>
      <c r="K48975" s="1433"/>
      <c r="L48975" s="1334"/>
    </row>
    <row r="48976" spans="1:12" ht="24" customHeight="1">
      <c r="A48976" s="1355"/>
      <c r="B48976" s="1355"/>
      <c r="C48976" s="1433"/>
      <c r="E48976" s="1433"/>
      <c r="K48976" s="1433"/>
      <c r="L48976" s="1334"/>
    </row>
    <row r="48977" spans="1:12" ht="24" customHeight="1">
      <c r="A48977" s="1355"/>
      <c r="B48977" s="1355"/>
      <c r="C48977" s="1433"/>
      <c r="E48977" s="1433"/>
      <c r="K48977" s="1433"/>
      <c r="L48977" s="1334"/>
    </row>
    <row r="48978" spans="1:12" ht="24" customHeight="1">
      <c r="A48978" s="1355"/>
      <c r="B48978" s="1355"/>
      <c r="C48978" s="1433"/>
      <c r="E48978" s="1433"/>
      <c r="K48978" s="1433"/>
      <c r="L48978" s="1334"/>
    </row>
    <row r="48979" spans="1:12" ht="24" customHeight="1">
      <c r="A48979" s="1355"/>
      <c r="B48979" s="1355"/>
      <c r="C48979" s="1433"/>
      <c r="E48979" s="1433"/>
      <c r="K48979" s="1433"/>
      <c r="L48979" s="1334"/>
    </row>
    <row r="48980" spans="1:12" ht="24" customHeight="1">
      <c r="A48980" s="1355"/>
      <c r="B48980" s="1355"/>
      <c r="C48980" s="1433"/>
      <c r="E48980" s="1433"/>
      <c r="K48980" s="1433"/>
      <c r="L48980" s="1334"/>
    </row>
    <row r="48981" spans="1:12" ht="24" customHeight="1">
      <c r="A48981" s="1355"/>
      <c r="B48981" s="1355"/>
      <c r="C48981" s="1433"/>
      <c r="E48981" s="1433"/>
      <c r="K48981" s="1433"/>
      <c r="L48981" s="1334"/>
    </row>
    <row r="48982" spans="1:12" ht="24" customHeight="1">
      <c r="A48982" s="1355"/>
      <c r="B48982" s="1355"/>
      <c r="C48982" s="1433"/>
      <c r="E48982" s="1433"/>
      <c r="K48982" s="1433"/>
      <c r="L48982" s="1334"/>
    </row>
    <row r="48983" spans="1:12" ht="24" customHeight="1">
      <c r="A48983" s="1355"/>
      <c r="B48983" s="1355"/>
      <c r="C48983" s="1433"/>
      <c r="E48983" s="1433"/>
      <c r="K48983" s="1433"/>
      <c r="L48983" s="1334"/>
    </row>
    <row r="48984" spans="1:12" ht="24" customHeight="1">
      <c r="A48984" s="1355"/>
      <c r="B48984" s="1355"/>
      <c r="C48984" s="1433"/>
      <c r="E48984" s="1433"/>
      <c r="K48984" s="1433"/>
      <c r="L48984" s="1334"/>
    </row>
    <row r="48985" spans="1:12" ht="24" customHeight="1">
      <c r="A48985" s="1355"/>
      <c r="B48985" s="1355"/>
      <c r="C48985" s="1433"/>
      <c r="E48985" s="1433"/>
      <c r="K48985" s="1433"/>
      <c r="L48985" s="1334"/>
    </row>
    <row r="48986" spans="1:12" ht="24" customHeight="1">
      <c r="A48986" s="1355"/>
      <c r="B48986" s="1355"/>
      <c r="C48986" s="1433"/>
      <c r="E48986" s="1433"/>
      <c r="K48986" s="1433"/>
      <c r="L48986" s="1334"/>
    </row>
    <row r="48987" spans="1:12" ht="24" customHeight="1">
      <c r="A48987" s="1355"/>
      <c r="B48987" s="1355"/>
      <c r="C48987" s="1433"/>
      <c r="E48987" s="1433"/>
      <c r="K48987" s="1433"/>
      <c r="L48987" s="1334"/>
    </row>
    <row r="48988" spans="1:12" ht="24" customHeight="1">
      <c r="A48988" s="1355"/>
      <c r="B48988" s="1355"/>
      <c r="C48988" s="1433"/>
      <c r="E48988" s="1433"/>
      <c r="K48988" s="1433"/>
      <c r="L48988" s="1334"/>
    </row>
    <row r="48989" spans="1:12" ht="24" customHeight="1">
      <c r="A48989" s="1355"/>
      <c r="B48989" s="1355"/>
      <c r="C48989" s="1433"/>
      <c r="E48989" s="1433"/>
      <c r="K48989" s="1433"/>
      <c r="L48989" s="1334"/>
    </row>
    <row r="48990" spans="1:12" ht="24" customHeight="1">
      <c r="A48990" s="1355"/>
      <c r="B48990" s="1355"/>
      <c r="C48990" s="1433"/>
      <c r="E48990" s="1433"/>
      <c r="K48990" s="1433"/>
      <c r="L48990" s="1334"/>
    </row>
    <row r="48991" spans="1:12" ht="24" customHeight="1">
      <c r="A48991" s="1355"/>
      <c r="B48991" s="1355"/>
      <c r="C48991" s="1433"/>
      <c r="E48991" s="1433"/>
      <c r="K48991" s="1433"/>
      <c r="L48991" s="1334"/>
    </row>
    <row r="48992" spans="1:12" ht="24" customHeight="1">
      <c r="A48992" s="1355"/>
      <c r="B48992" s="1355"/>
      <c r="C48992" s="1433"/>
      <c r="E48992" s="1433"/>
      <c r="K48992" s="1433"/>
      <c r="L48992" s="1334"/>
    </row>
    <row r="48993" spans="1:12" ht="24" customHeight="1">
      <c r="A48993" s="1355"/>
      <c r="B48993" s="1355"/>
      <c r="C48993" s="1433"/>
      <c r="E48993" s="1433"/>
      <c r="K48993" s="1433"/>
      <c r="L48993" s="1334"/>
    </row>
    <row r="48994" spans="1:12" ht="24" customHeight="1">
      <c r="A48994" s="1355"/>
      <c r="B48994" s="1355"/>
      <c r="C48994" s="1433"/>
      <c r="E48994" s="1433"/>
      <c r="K48994" s="1433"/>
      <c r="L48994" s="1334"/>
    </row>
    <row r="48995" spans="1:12" ht="24" customHeight="1">
      <c r="A48995" s="1355"/>
      <c r="B48995" s="1355"/>
      <c r="C48995" s="1433"/>
      <c r="E48995" s="1433"/>
      <c r="K48995" s="1433"/>
      <c r="L48995" s="1334"/>
    </row>
    <row r="48996" spans="1:12" ht="24" customHeight="1">
      <c r="A48996" s="1355"/>
      <c r="B48996" s="1355"/>
      <c r="C48996" s="1433"/>
      <c r="E48996" s="1433"/>
      <c r="K48996" s="1433"/>
      <c r="L48996" s="1334"/>
    </row>
    <row r="48997" spans="1:12" ht="24" customHeight="1">
      <c r="A48997" s="1355"/>
      <c r="B48997" s="1355"/>
      <c r="C48997" s="1433"/>
      <c r="E48997" s="1433"/>
      <c r="K48997" s="1433"/>
      <c r="L48997" s="1334"/>
    </row>
    <row r="48998" spans="1:12" ht="24" customHeight="1">
      <c r="A48998" s="1355"/>
      <c r="B48998" s="1355"/>
      <c r="C48998" s="1433"/>
      <c r="E48998" s="1433"/>
      <c r="K48998" s="1433"/>
      <c r="L48998" s="1334"/>
    </row>
    <row r="48999" spans="1:12" ht="24" customHeight="1">
      <c r="A48999" s="1355"/>
      <c r="B48999" s="1355"/>
      <c r="C48999" s="1433"/>
      <c r="E48999" s="1433"/>
      <c r="K48999" s="1433"/>
      <c r="L48999" s="1334"/>
    </row>
    <row r="49000" spans="1:12" ht="24" customHeight="1">
      <c r="A49000" s="1355"/>
      <c r="B49000" s="1355"/>
      <c r="C49000" s="1433"/>
      <c r="E49000" s="1433"/>
      <c r="K49000" s="1433"/>
      <c r="L49000" s="1334"/>
    </row>
    <row r="49001" spans="1:12" ht="24" customHeight="1">
      <c r="A49001" s="1355"/>
      <c r="B49001" s="1355"/>
      <c r="C49001" s="1433"/>
      <c r="E49001" s="1433"/>
      <c r="K49001" s="1433"/>
      <c r="L49001" s="1334"/>
    </row>
    <row r="49002" spans="1:12" ht="24" customHeight="1">
      <c r="A49002" s="1355"/>
      <c r="B49002" s="1355"/>
      <c r="C49002" s="1433"/>
      <c r="E49002" s="1433"/>
      <c r="K49002" s="1433"/>
      <c r="L49002" s="1334"/>
    </row>
    <row r="49003" spans="1:12" ht="24" customHeight="1">
      <c r="A49003" s="1355"/>
      <c r="B49003" s="1355"/>
      <c r="C49003" s="1433"/>
      <c r="E49003" s="1433"/>
      <c r="K49003" s="1433"/>
      <c r="L49003" s="1334"/>
    </row>
    <row r="49004" spans="1:12" ht="24" customHeight="1">
      <c r="A49004" s="1355"/>
      <c r="B49004" s="1355"/>
      <c r="C49004" s="1433"/>
      <c r="E49004" s="1433"/>
      <c r="K49004" s="1433"/>
      <c r="L49004" s="1334"/>
    </row>
    <row r="49005" spans="1:12" ht="24" customHeight="1">
      <c r="A49005" s="1355"/>
      <c r="B49005" s="1355"/>
      <c r="C49005" s="1433"/>
      <c r="E49005" s="1433"/>
      <c r="K49005" s="1433"/>
      <c r="L49005" s="1334"/>
    </row>
    <row r="49006" spans="1:12" ht="24" customHeight="1">
      <c r="A49006" s="1355"/>
      <c r="B49006" s="1355"/>
      <c r="C49006" s="1433"/>
      <c r="E49006" s="1433"/>
      <c r="K49006" s="1433"/>
      <c r="L49006" s="1334"/>
    </row>
    <row r="49007" spans="1:12" ht="24" customHeight="1">
      <c r="A49007" s="1355"/>
      <c r="B49007" s="1355"/>
      <c r="C49007" s="1433"/>
      <c r="E49007" s="1433"/>
      <c r="K49007" s="1433"/>
      <c r="L49007" s="1334"/>
    </row>
    <row r="49008" spans="1:12" ht="24" customHeight="1">
      <c r="A49008" s="1355"/>
      <c r="B49008" s="1355"/>
      <c r="C49008" s="1433"/>
      <c r="E49008" s="1433"/>
      <c r="K49008" s="1433"/>
      <c r="L49008" s="1334"/>
    </row>
    <row r="49009" spans="1:12" ht="24" customHeight="1">
      <c r="A49009" s="1355"/>
      <c r="B49009" s="1355"/>
      <c r="C49009" s="1433"/>
      <c r="E49009" s="1433"/>
      <c r="K49009" s="1433"/>
      <c r="L49009" s="1334"/>
    </row>
    <row r="49010" spans="1:12" ht="24" customHeight="1">
      <c r="A49010" s="1355"/>
      <c r="B49010" s="1355"/>
      <c r="C49010" s="1433"/>
      <c r="E49010" s="1433"/>
      <c r="K49010" s="1433"/>
      <c r="L49010" s="1334"/>
    </row>
    <row r="49011" spans="1:12" ht="24" customHeight="1">
      <c r="A49011" s="1355"/>
      <c r="B49011" s="1355"/>
      <c r="C49011" s="1433"/>
      <c r="E49011" s="1433"/>
      <c r="K49011" s="1433"/>
      <c r="L49011" s="1334"/>
    </row>
    <row r="49012" spans="1:12" ht="24" customHeight="1">
      <c r="A49012" s="1355"/>
      <c r="B49012" s="1355"/>
      <c r="C49012" s="1433"/>
      <c r="E49012" s="1433"/>
      <c r="K49012" s="1433"/>
      <c r="L49012" s="1334"/>
    </row>
    <row r="49013" spans="1:12" ht="24" customHeight="1">
      <c r="A49013" s="1355"/>
      <c r="B49013" s="1355"/>
      <c r="C49013" s="1433"/>
      <c r="E49013" s="1433"/>
      <c r="K49013" s="1433"/>
      <c r="L49013" s="1334"/>
    </row>
    <row r="49014" spans="1:12" ht="24" customHeight="1">
      <c r="A49014" s="1355"/>
      <c r="B49014" s="1355"/>
      <c r="C49014" s="1433"/>
      <c r="E49014" s="1433"/>
      <c r="K49014" s="1433"/>
      <c r="L49014" s="1334"/>
    </row>
    <row r="49015" spans="1:12" ht="24" customHeight="1">
      <c r="A49015" s="1355"/>
      <c r="B49015" s="1355"/>
      <c r="C49015" s="1433"/>
      <c r="E49015" s="1433"/>
      <c r="K49015" s="1433"/>
      <c r="L49015" s="1334"/>
    </row>
    <row r="49016" spans="1:12" ht="24" customHeight="1">
      <c r="A49016" s="1355"/>
      <c r="B49016" s="1355"/>
      <c r="C49016" s="1433"/>
      <c r="E49016" s="1433"/>
      <c r="K49016" s="1433"/>
      <c r="L49016" s="1334"/>
    </row>
    <row r="49017" spans="1:12" ht="24" customHeight="1">
      <c r="A49017" s="1355"/>
      <c r="B49017" s="1355"/>
      <c r="C49017" s="1433"/>
      <c r="E49017" s="1433"/>
      <c r="K49017" s="1433"/>
      <c r="L49017" s="1334"/>
    </row>
    <row r="49018" spans="1:12" ht="24" customHeight="1">
      <c r="A49018" s="1355"/>
      <c r="B49018" s="1355"/>
      <c r="C49018" s="1433"/>
      <c r="E49018" s="1433"/>
      <c r="K49018" s="1433"/>
      <c r="L49018" s="1334"/>
    </row>
    <row r="49019" spans="1:12" ht="24" customHeight="1">
      <c r="A49019" s="1355"/>
      <c r="B49019" s="1355"/>
      <c r="C49019" s="1433"/>
      <c r="E49019" s="1433"/>
      <c r="K49019" s="1433"/>
      <c r="L49019" s="1334"/>
    </row>
    <row r="49020" spans="1:12" ht="24" customHeight="1">
      <c r="A49020" s="1355"/>
      <c r="B49020" s="1355"/>
      <c r="C49020" s="1433"/>
      <c r="E49020" s="1433"/>
      <c r="K49020" s="1433"/>
      <c r="L49020" s="1334"/>
    </row>
    <row r="49021" spans="1:12" ht="24" customHeight="1">
      <c r="A49021" s="1355"/>
      <c r="B49021" s="1355"/>
      <c r="C49021" s="1433"/>
      <c r="E49021" s="1433"/>
      <c r="K49021" s="1433"/>
      <c r="L49021" s="1334"/>
    </row>
    <row r="49022" spans="1:12" ht="24" customHeight="1">
      <c r="A49022" s="1355"/>
      <c r="B49022" s="1355"/>
      <c r="C49022" s="1433"/>
      <c r="E49022" s="1433"/>
      <c r="K49022" s="1433"/>
      <c r="L49022" s="1334"/>
    </row>
    <row r="49023" spans="1:12" ht="24" customHeight="1">
      <c r="A49023" s="1355"/>
      <c r="B49023" s="1355"/>
      <c r="C49023" s="1433"/>
      <c r="E49023" s="1433"/>
      <c r="K49023" s="1433"/>
      <c r="L49023" s="1334"/>
    </row>
    <row r="49024" spans="1:12" ht="24" customHeight="1">
      <c r="A49024" s="1355"/>
      <c r="B49024" s="1355"/>
      <c r="C49024" s="1433"/>
      <c r="E49024" s="1433"/>
      <c r="K49024" s="1433"/>
      <c r="L49024" s="1334"/>
    </row>
    <row r="49025" spans="1:12" ht="24" customHeight="1">
      <c r="A49025" s="1355"/>
      <c r="B49025" s="1355"/>
      <c r="C49025" s="1433"/>
      <c r="E49025" s="1433"/>
      <c r="K49025" s="1433"/>
      <c r="L49025" s="1334"/>
    </row>
    <row r="49026" spans="1:12" ht="24" customHeight="1">
      <c r="A49026" s="1355"/>
      <c r="B49026" s="1355"/>
      <c r="C49026" s="1433"/>
      <c r="E49026" s="1433"/>
      <c r="K49026" s="1433"/>
      <c r="L49026" s="1334"/>
    </row>
    <row r="49027" spans="1:12" ht="24" customHeight="1">
      <c r="A49027" s="1355"/>
      <c r="B49027" s="1355"/>
      <c r="C49027" s="1433"/>
      <c r="E49027" s="1433"/>
      <c r="K49027" s="1433"/>
      <c r="L49027" s="1334"/>
    </row>
    <row r="49028" spans="1:12" ht="24" customHeight="1">
      <c r="A49028" s="1355"/>
      <c r="B49028" s="1355"/>
      <c r="C49028" s="1433"/>
      <c r="E49028" s="1433"/>
      <c r="K49028" s="1433"/>
      <c r="L49028" s="1334"/>
    </row>
    <row r="49029" spans="1:12" ht="24" customHeight="1">
      <c r="A49029" s="1355"/>
      <c r="B49029" s="1355"/>
      <c r="C49029" s="1433"/>
      <c r="E49029" s="1433"/>
      <c r="K49029" s="1433"/>
      <c r="L49029" s="1334"/>
    </row>
    <row r="49030" spans="1:12" ht="24" customHeight="1">
      <c r="A49030" s="1355"/>
      <c r="B49030" s="1355"/>
      <c r="C49030" s="1433"/>
      <c r="E49030" s="1433"/>
      <c r="K49030" s="1433"/>
      <c r="L49030" s="1334"/>
    </row>
    <row r="49031" spans="1:12" ht="24" customHeight="1">
      <c r="A49031" s="1355"/>
      <c r="B49031" s="1355"/>
      <c r="C49031" s="1433"/>
      <c r="E49031" s="1433"/>
      <c r="K49031" s="1433"/>
      <c r="L49031" s="1334"/>
    </row>
    <row r="49032" spans="1:12" ht="24" customHeight="1">
      <c r="A49032" s="1355"/>
      <c r="B49032" s="1355"/>
      <c r="C49032" s="1433"/>
      <c r="E49032" s="1433"/>
      <c r="K49032" s="1433"/>
      <c r="L49032" s="1334"/>
    </row>
    <row r="49033" spans="1:12" ht="24" customHeight="1">
      <c r="A49033" s="1355"/>
      <c r="B49033" s="1355"/>
      <c r="C49033" s="1433"/>
      <c r="E49033" s="1433"/>
      <c r="K49033" s="1433"/>
      <c r="L49033" s="1334"/>
    </row>
    <row r="49034" spans="1:12" ht="24" customHeight="1">
      <c r="A49034" s="1355"/>
      <c r="B49034" s="1355"/>
      <c r="C49034" s="1433"/>
      <c r="E49034" s="1433"/>
      <c r="K49034" s="1433"/>
      <c r="L49034" s="1334"/>
    </row>
    <row r="49035" spans="1:12" ht="24" customHeight="1">
      <c r="A49035" s="1355"/>
      <c r="B49035" s="1355"/>
      <c r="C49035" s="1433"/>
      <c r="E49035" s="1433"/>
      <c r="K49035" s="1433"/>
      <c r="L49035" s="1334"/>
    </row>
    <row r="49036" spans="1:12" ht="24" customHeight="1">
      <c r="A49036" s="1355"/>
      <c r="B49036" s="1355"/>
      <c r="C49036" s="1433"/>
      <c r="E49036" s="1433"/>
      <c r="K49036" s="1433"/>
      <c r="L49036" s="1334"/>
    </row>
    <row r="49037" spans="1:12" ht="24" customHeight="1">
      <c r="A49037" s="1355"/>
      <c r="B49037" s="1355"/>
      <c r="C49037" s="1433"/>
      <c r="E49037" s="1433"/>
      <c r="K49037" s="1433"/>
      <c r="L49037" s="1334"/>
    </row>
    <row r="49038" spans="1:12" ht="24" customHeight="1">
      <c r="A49038" s="1355"/>
      <c r="B49038" s="1355"/>
      <c r="C49038" s="1433"/>
      <c r="E49038" s="1433"/>
      <c r="K49038" s="1433"/>
      <c r="L49038" s="1334"/>
    </row>
    <row r="49039" spans="1:12" ht="24" customHeight="1">
      <c r="A49039" s="1355"/>
      <c r="B49039" s="1355"/>
      <c r="C49039" s="1433"/>
      <c r="E49039" s="1433"/>
      <c r="K49039" s="1433"/>
      <c r="L49039" s="1334"/>
    </row>
    <row r="49040" spans="1:12" ht="24" customHeight="1">
      <c r="A49040" s="1355"/>
      <c r="B49040" s="1355"/>
      <c r="C49040" s="1433"/>
      <c r="E49040" s="1433"/>
      <c r="K49040" s="1433"/>
      <c r="L49040" s="1334"/>
    </row>
    <row r="49041" spans="1:12" ht="24" customHeight="1">
      <c r="A49041" s="1355"/>
      <c r="B49041" s="1355"/>
      <c r="C49041" s="1433"/>
      <c r="E49041" s="1433"/>
      <c r="K49041" s="1433"/>
      <c r="L49041" s="1334"/>
    </row>
    <row r="49042" spans="1:12" ht="24" customHeight="1">
      <c r="A49042" s="1355"/>
      <c r="B49042" s="1355"/>
      <c r="C49042" s="1433"/>
      <c r="E49042" s="1433"/>
      <c r="K49042" s="1433"/>
      <c r="L49042" s="1334"/>
    </row>
    <row r="49043" spans="1:12" ht="24" customHeight="1">
      <c r="A49043" s="1355"/>
      <c r="B49043" s="1355"/>
      <c r="C49043" s="1433"/>
      <c r="E49043" s="1433"/>
      <c r="K49043" s="1433"/>
      <c r="L49043" s="1334"/>
    </row>
    <row r="49044" spans="1:12" ht="24" customHeight="1">
      <c r="A49044" s="1355"/>
      <c r="B49044" s="1355"/>
      <c r="C49044" s="1433"/>
      <c r="E49044" s="1433"/>
      <c r="K49044" s="1433"/>
      <c r="L49044" s="1334"/>
    </row>
    <row r="49045" spans="1:12" ht="24" customHeight="1">
      <c r="A49045" s="1355"/>
      <c r="B49045" s="1355"/>
      <c r="C49045" s="1433"/>
      <c r="E49045" s="1433"/>
      <c r="K49045" s="1433"/>
      <c r="L49045" s="1334"/>
    </row>
    <row r="49046" spans="1:12" ht="24" customHeight="1">
      <c r="A49046" s="1355"/>
      <c r="B49046" s="1355"/>
      <c r="C49046" s="1433"/>
      <c r="E49046" s="1433"/>
      <c r="K49046" s="1433"/>
      <c r="L49046" s="1334"/>
    </row>
    <row r="49047" spans="1:12" ht="24" customHeight="1">
      <c r="A49047" s="1355"/>
      <c r="B49047" s="1355"/>
      <c r="C49047" s="1433"/>
      <c r="E49047" s="1433"/>
      <c r="K49047" s="1433"/>
      <c r="L49047" s="1334"/>
    </row>
    <row r="49048" spans="1:12" ht="24" customHeight="1">
      <c r="A49048" s="1355"/>
      <c r="B49048" s="1355"/>
      <c r="C49048" s="1433"/>
      <c r="E49048" s="1433"/>
      <c r="K49048" s="1433"/>
      <c r="L49048" s="1334"/>
    </row>
    <row r="49049" spans="1:12" ht="24" customHeight="1">
      <c r="A49049" s="1355"/>
      <c r="B49049" s="1355"/>
      <c r="C49049" s="1433"/>
      <c r="E49049" s="1433"/>
      <c r="K49049" s="1433"/>
      <c r="L49049" s="1334"/>
    </row>
    <row r="49050" spans="1:12" ht="24" customHeight="1">
      <c r="A49050" s="1355"/>
      <c r="B49050" s="1355"/>
      <c r="C49050" s="1433"/>
      <c r="E49050" s="1433"/>
      <c r="K49050" s="1433"/>
      <c r="L49050" s="1334"/>
    </row>
    <row r="49051" spans="1:12" ht="24" customHeight="1">
      <c r="A49051" s="1355"/>
      <c r="B49051" s="1355"/>
      <c r="C49051" s="1433"/>
      <c r="E49051" s="1433"/>
      <c r="K49051" s="1433"/>
      <c r="L49051" s="1334"/>
    </row>
    <row r="49052" spans="1:12" ht="24" customHeight="1">
      <c r="A49052" s="1355"/>
      <c r="B49052" s="1355"/>
      <c r="C49052" s="1433"/>
      <c r="E49052" s="1433"/>
      <c r="K49052" s="1433"/>
      <c r="L49052" s="1334"/>
    </row>
    <row r="49053" spans="1:12" ht="24" customHeight="1">
      <c r="A49053" s="1355"/>
      <c r="B49053" s="1355"/>
      <c r="C49053" s="1433"/>
      <c r="E49053" s="1433"/>
      <c r="K49053" s="1433"/>
      <c r="L49053" s="1334"/>
    </row>
    <row r="49054" spans="1:12" ht="24" customHeight="1">
      <c r="A49054" s="1355"/>
      <c r="B49054" s="1355"/>
      <c r="C49054" s="1433"/>
      <c r="E49054" s="1433"/>
      <c r="K49054" s="1433"/>
      <c r="L49054" s="1334"/>
    </row>
    <row r="49055" spans="1:12" ht="24" customHeight="1">
      <c r="A49055" s="1355"/>
      <c r="B49055" s="1355"/>
      <c r="C49055" s="1433"/>
      <c r="E49055" s="1433"/>
      <c r="K49055" s="1433"/>
      <c r="L49055" s="1334"/>
    </row>
    <row r="49056" spans="1:12" ht="24" customHeight="1">
      <c r="A49056" s="1355"/>
      <c r="B49056" s="1355"/>
      <c r="C49056" s="1433"/>
      <c r="E49056" s="1433"/>
      <c r="K49056" s="1433"/>
      <c r="L49056" s="1334"/>
    </row>
    <row r="49057" spans="1:12" ht="24" customHeight="1">
      <c r="A49057" s="1355"/>
      <c r="B49057" s="1355"/>
      <c r="C49057" s="1433"/>
      <c r="E49057" s="1433"/>
      <c r="K49057" s="1433"/>
      <c r="L49057" s="1334"/>
    </row>
    <row r="49058" spans="1:12" ht="24" customHeight="1">
      <c r="A49058" s="1355"/>
      <c r="B49058" s="1355"/>
      <c r="C49058" s="1433"/>
      <c r="E49058" s="1433"/>
      <c r="K49058" s="1433"/>
      <c r="L49058" s="1334"/>
    </row>
    <row r="49059" spans="1:12" ht="24" customHeight="1">
      <c r="A49059" s="1355"/>
      <c r="B49059" s="1355"/>
      <c r="C49059" s="1433"/>
      <c r="E49059" s="1433"/>
      <c r="K49059" s="1433"/>
      <c r="L49059" s="1334"/>
    </row>
    <row r="49060" spans="1:12" ht="24" customHeight="1">
      <c r="A49060" s="1355"/>
      <c r="B49060" s="1355"/>
      <c r="C49060" s="1433"/>
      <c r="E49060" s="1433"/>
      <c r="K49060" s="1433"/>
      <c r="L49060" s="1334"/>
    </row>
    <row r="49061" spans="1:12" ht="24" customHeight="1">
      <c r="A49061" s="1355"/>
      <c r="B49061" s="1355"/>
      <c r="C49061" s="1433"/>
      <c r="E49061" s="1433"/>
      <c r="K49061" s="1433"/>
      <c r="L49061" s="1334"/>
    </row>
    <row r="49062" spans="1:12" ht="24" customHeight="1">
      <c r="A49062" s="1355"/>
      <c r="B49062" s="1355"/>
      <c r="C49062" s="1433"/>
      <c r="E49062" s="1433"/>
      <c r="K49062" s="1433"/>
      <c r="L49062" s="1334"/>
    </row>
    <row r="49063" spans="1:12" ht="24" customHeight="1">
      <c r="A49063" s="1355"/>
      <c r="B49063" s="1355"/>
      <c r="C49063" s="1433"/>
      <c r="E49063" s="1433"/>
      <c r="K49063" s="1433"/>
      <c r="L49063" s="1334"/>
    </row>
    <row r="49064" spans="1:12" ht="24" customHeight="1">
      <c r="A49064" s="1355"/>
      <c r="B49064" s="1355"/>
      <c r="C49064" s="1433"/>
      <c r="E49064" s="1433"/>
      <c r="K49064" s="1433"/>
      <c r="L49064" s="1334"/>
    </row>
    <row r="49065" spans="1:12" ht="24" customHeight="1">
      <c r="A49065" s="1355"/>
      <c r="B49065" s="1355"/>
      <c r="C49065" s="1433"/>
      <c r="E49065" s="1433"/>
      <c r="K49065" s="1433"/>
      <c r="L49065" s="1334"/>
    </row>
    <row r="49066" spans="1:12" ht="24" customHeight="1">
      <c r="A49066" s="1355"/>
      <c r="B49066" s="1355"/>
      <c r="C49066" s="1433"/>
      <c r="E49066" s="1433"/>
      <c r="K49066" s="1433"/>
      <c r="L49066" s="1334"/>
    </row>
    <row r="49067" spans="1:12" ht="24" customHeight="1">
      <c r="A49067" s="1355"/>
      <c r="B49067" s="1355"/>
      <c r="C49067" s="1433"/>
      <c r="E49067" s="1433"/>
      <c r="K49067" s="1433"/>
      <c r="L49067" s="1334"/>
    </row>
    <row r="49068" spans="1:12" ht="24" customHeight="1">
      <c r="A49068" s="1355"/>
      <c r="B49068" s="1355"/>
      <c r="C49068" s="1433"/>
      <c r="E49068" s="1433"/>
      <c r="K49068" s="1433"/>
      <c r="L49068" s="1334"/>
    </row>
    <row r="49069" spans="1:12" ht="24" customHeight="1">
      <c r="A49069" s="1355"/>
      <c r="B49069" s="1355"/>
      <c r="C49069" s="1433"/>
      <c r="E49069" s="1433"/>
      <c r="K49069" s="1433"/>
      <c r="L49069" s="1334"/>
    </row>
    <row r="49070" spans="1:12" ht="24" customHeight="1">
      <c r="A49070" s="1355"/>
      <c r="B49070" s="1355"/>
      <c r="C49070" s="1433"/>
      <c r="E49070" s="1433"/>
      <c r="K49070" s="1433"/>
      <c r="L49070" s="1334"/>
    </row>
    <row r="49071" spans="1:12" ht="24" customHeight="1">
      <c r="A49071" s="1355"/>
      <c r="B49071" s="1355"/>
      <c r="C49071" s="1433"/>
      <c r="E49071" s="1433"/>
      <c r="K49071" s="1433"/>
      <c r="L49071" s="1334"/>
    </row>
    <row r="49072" spans="1:12" ht="24" customHeight="1">
      <c r="A49072" s="1355"/>
      <c r="B49072" s="1355"/>
      <c r="C49072" s="1433"/>
      <c r="E49072" s="1433"/>
      <c r="K49072" s="1433"/>
      <c r="L49072" s="1334"/>
    </row>
    <row r="49073" spans="1:12" ht="24" customHeight="1">
      <c r="A49073" s="1355"/>
      <c r="B49073" s="1355"/>
      <c r="C49073" s="1433"/>
      <c r="E49073" s="1433"/>
      <c r="K49073" s="1433"/>
      <c r="L49073" s="1334"/>
    </row>
    <row r="49074" spans="1:12" ht="24" customHeight="1">
      <c r="A49074" s="1355"/>
      <c r="B49074" s="1355"/>
      <c r="C49074" s="1433"/>
      <c r="E49074" s="1433"/>
      <c r="K49074" s="1433"/>
      <c r="L49074" s="1334"/>
    </row>
    <row r="49075" spans="1:12" ht="24" customHeight="1">
      <c r="A49075" s="1355"/>
      <c r="B49075" s="1355"/>
      <c r="C49075" s="1433"/>
      <c r="E49075" s="1433"/>
      <c r="K49075" s="1433"/>
      <c r="L49075" s="1334"/>
    </row>
    <row r="49076" spans="1:12" ht="24" customHeight="1">
      <c r="A49076" s="1355"/>
      <c r="B49076" s="1355"/>
      <c r="C49076" s="1433"/>
      <c r="E49076" s="1433"/>
      <c r="K49076" s="1433"/>
      <c r="L49076" s="1334"/>
    </row>
    <row r="49077" spans="1:12" ht="24" customHeight="1">
      <c r="A49077" s="1355"/>
      <c r="B49077" s="1355"/>
      <c r="C49077" s="1433"/>
      <c r="E49077" s="1433"/>
      <c r="K49077" s="1433"/>
      <c r="L49077" s="1334"/>
    </row>
    <row r="49078" spans="1:12" ht="24" customHeight="1">
      <c r="A49078" s="1355"/>
      <c r="B49078" s="1355"/>
      <c r="C49078" s="1433"/>
      <c r="E49078" s="1433"/>
      <c r="K49078" s="1433"/>
      <c r="L49078" s="1334"/>
    </row>
    <row r="49079" spans="1:12" ht="24" customHeight="1">
      <c r="A49079" s="1355"/>
      <c r="B49079" s="1355"/>
      <c r="C49079" s="1433"/>
      <c r="E49079" s="1433"/>
      <c r="K49079" s="1433"/>
      <c r="L49079" s="1334"/>
    </row>
    <row r="49080" spans="1:12" ht="24" customHeight="1">
      <c r="A49080" s="1355"/>
      <c r="B49080" s="1355"/>
      <c r="C49080" s="1433"/>
      <c r="E49080" s="1433"/>
      <c r="K49080" s="1433"/>
      <c r="L49080" s="1334"/>
    </row>
    <row r="49081" spans="1:12" ht="24" customHeight="1">
      <c r="A49081" s="1355"/>
      <c r="B49081" s="1355"/>
      <c r="C49081" s="1433"/>
      <c r="E49081" s="1433"/>
      <c r="K49081" s="1433"/>
      <c r="L49081" s="1334"/>
    </row>
    <row r="49082" spans="1:12" ht="24" customHeight="1">
      <c r="A49082" s="1355"/>
      <c r="B49082" s="1355"/>
      <c r="C49082" s="1433"/>
      <c r="E49082" s="1433"/>
      <c r="K49082" s="1433"/>
      <c r="L49082" s="1334"/>
    </row>
    <row r="49083" spans="1:12" ht="24" customHeight="1">
      <c r="A49083" s="1355"/>
      <c r="B49083" s="1355"/>
      <c r="C49083" s="1433"/>
      <c r="E49083" s="1433"/>
      <c r="K49083" s="1433"/>
      <c r="L49083" s="1334"/>
    </row>
    <row r="49084" spans="1:12" ht="24" customHeight="1">
      <c r="A49084" s="1355"/>
      <c r="B49084" s="1355"/>
      <c r="C49084" s="1433"/>
      <c r="E49084" s="1433"/>
      <c r="K49084" s="1433"/>
      <c r="L49084" s="1334"/>
    </row>
    <row r="49085" spans="1:12" ht="24" customHeight="1">
      <c r="A49085" s="1355"/>
      <c r="B49085" s="1355"/>
      <c r="C49085" s="1433"/>
      <c r="E49085" s="1433"/>
      <c r="K49085" s="1433"/>
      <c r="L49085" s="1334"/>
    </row>
    <row r="49086" spans="1:12" ht="24" customHeight="1">
      <c r="A49086" s="1355"/>
      <c r="B49086" s="1355"/>
      <c r="C49086" s="1433"/>
      <c r="E49086" s="1433"/>
      <c r="K49086" s="1433"/>
      <c r="L49086" s="1334"/>
    </row>
    <row r="49087" spans="1:12" ht="24" customHeight="1">
      <c r="A49087" s="1355"/>
      <c r="B49087" s="1355"/>
      <c r="C49087" s="1433"/>
      <c r="E49087" s="1433"/>
      <c r="K49087" s="1433"/>
      <c r="L49087" s="1334"/>
    </row>
    <row r="49088" spans="1:12" ht="24" customHeight="1">
      <c r="A49088" s="1355"/>
      <c r="B49088" s="1355"/>
      <c r="C49088" s="1433"/>
      <c r="E49088" s="1433"/>
      <c r="K49088" s="1433"/>
      <c r="L49088" s="1334"/>
    </row>
    <row r="49089" spans="1:12" ht="24" customHeight="1">
      <c r="A49089" s="1355"/>
      <c r="B49089" s="1355"/>
      <c r="C49089" s="1433"/>
      <c r="E49089" s="1433"/>
      <c r="K49089" s="1433"/>
      <c r="L49089" s="1334"/>
    </row>
    <row r="49090" spans="1:12" ht="24" customHeight="1">
      <c r="A49090" s="1355"/>
      <c r="B49090" s="1355"/>
      <c r="C49090" s="1433"/>
      <c r="E49090" s="1433"/>
      <c r="K49090" s="1433"/>
      <c r="L49090" s="1334"/>
    </row>
    <row r="49091" spans="1:12" ht="24" customHeight="1">
      <c r="A49091" s="1355"/>
      <c r="B49091" s="1355"/>
      <c r="C49091" s="1433"/>
      <c r="E49091" s="1433"/>
      <c r="K49091" s="1433"/>
      <c r="L49091" s="1334"/>
    </row>
    <row r="49092" spans="1:12" ht="24" customHeight="1">
      <c r="A49092" s="1355"/>
      <c r="B49092" s="1355"/>
      <c r="C49092" s="1433"/>
      <c r="E49092" s="1433"/>
      <c r="K49092" s="1433"/>
      <c r="L49092" s="1334"/>
    </row>
    <row r="49093" spans="1:12" ht="24" customHeight="1">
      <c r="A49093" s="1355"/>
      <c r="B49093" s="1355"/>
      <c r="C49093" s="1433"/>
      <c r="E49093" s="1433"/>
      <c r="K49093" s="1433"/>
      <c r="L49093" s="1334"/>
    </row>
    <row r="49094" spans="1:12" ht="24" customHeight="1">
      <c r="A49094" s="1355"/>
      <c r="B49094" s="1355"/>
      <c r="C49094" s="1433"/>
      <c r="E49094" s="1433"/>
      <c r="K49094" s="1433"/>
      <c r="L49094" s="1334"/>
    </row>
    <row r="49095" spans="1:12" ht="24" customHeight="1">
      <c r="A49095" s="1355"/>
      <c r="B49095" s="1355"/>
      <c r="C49095" s="1433"/>
      <c r="E49095" s="1433"/>
      <c r="K49095" s="1433"/>
      <c r="L49095" s="1334"/>
    </row>
    <row r="49096" spans="1:12" ht="24" customHeight="1">
      <c r="A49096" s="1355"/>
      <c r="B49096" s="1355"/>
      <c r="C49096" s="1433"/>
      <c r="E49096" s="1433"/>
      <c r="K49096" s="1433"/>
      <c r="L49096" s="1334"/>
    </row>
    <row r="49097" spans="1:12" ht="24" customHeight="1">
      <c r="A49097" s="1355"/>
      <c r="B49097" s="1355"/>
      <c r="C49097" s="1433"/>
      <c r="E49097" s="1433"/>
      <c r="K49097" s="1433"/>
      <c r="L49097" s="1334"/>
    </row>
    <row r="49098" spans="1:12" ht="24" customHeight="1">
      <c r="A49098" s="1355"/>
      <c r="B49098" s="1355"/>
      <c r="C49098" s="1433"/>
      <c r="E49098" s="1433"/>
      <c r="K49098" s="1433"/>
      <c r="L49098" s="1334"/>
    </row>
    <row r="49099" spans="1:12" ht="24" customHeight="1">
      <c r="A49099" s="1355"/>
      <c r="B49099" s="1355"/>
      <c r="C49099" s="1433"/>
      <c r="E49099" s="1433"/>
      <c r="K49099" s="1433"/>
      <c r="L49099" s="1334"/>
    </row>
    <row r="49100" spans="1:12" ht="24" customHeight="1">
      <c r="A49100" s="1355"/>
      <c r="B49100" s="1355"/>
      <c r="C49100" s="1433"/>
      <c r="E49100" s="1433"/>
      <c r="K49100" s="1433"/>
      <c r="L49100" s="1334"/>
    </row>
    <row r="49101" spans="1:12" ht="24" customHeight="1">
      <c r="A49101" s="1355"/>
      <c r="B49101" s="1355"/>
      <c r="C49101" s="1433"/>
      <c r="E49101" s="1433"/>
      <c r="K49101" s="1433"/>
      <c r="L49101" s="1334"/>
    </row>
    <row r="49102" spans="1:12" ht="24" customHeight="1">
      <c r="A49102" s="1355"/>
      <c r="B49102" s="1355"/>
      <c r="C49102" s="1433"/>
      <c r="E49102" s="1433"/>
      <c r="K49102" s="1433"/>
      <c r="L49102" s="1334"/>
    </row>
    <row r="49103" spans="1:12" ht="24" customHeight="1">
      <c r="A49103" s="1355"/>
      <c r="B49103" s="1355"/>
      <c r="C49103" s="1433"/>
      <c r="E49103" s="1433"/>
      <c r="K49103" s="1433"/>
      <c r="L49103" s="1334"/>
    </row>
    <row r="49104" spans="1:12" ht="24" customHeight="1">
      <c r="A49104" s="1355"/>
      <c r="B49104" s="1355"/>
      <c r="C49104" s="1433"/>
      <c r="E49104" s="1433"/>
      <c r="K49104" s="1433"/>
      <c r="L49104" s="1334"/>
    </row>
    <row r="49105" spans="1:12" ht="24" customHeight="1">
      <c r="A49105" s="1355"/>
      <c r="B49105" s="1355"/>
      <c r="C49105" s="1433"/>
      <c r="E49105" s="1433"/>
      <c r="K49105" s="1433"/>
      <c r="L49105" s="1334"/>
    </row>
    <row r="49106" spans="1:12" ht="24" customHeight="1">
      <c r="A49106" s="1355"/>
      <c r="B49106" s="1355"/>
      <c r="C49106" s="1433"/>
      <c r="E49106" s="1433"/>
      <c r="K49106" s="1433"/>
      <c r="L49106" s="1334"/>
    </row>
    <row r="49107" spans="1:12" ht="24" customHeight="1">
      <c r="A49107" s="1355"/>
      <c r="B49107" s="1355"/>
      <c r="C49107" s="1433"/>
      <c r="E49107" s="1433"/>
      <c r="K49107" s="1433"/>
      <c r="L49107" s="1334"/>
    </row>
    <row r="49108" spans="1:12" ht="24" customHeight="1">
      <c r="A49108" s="1355"/>
      <c r="B49108" s="1355"/>
      <c r="C49108" s="1433"/>
      <c r="E49108" s="1433"/>
      <c r="K49108" s="1433"/>
      <c r="L49108" s="1334"/>
    </row>
    <row r="49109" spans="1:12" ht="24" customHeight="1">
      <c r="A49109" s="1355"/>
      <c r="B49109" s="1355"/>
      <c r="C49109" s="1433"/>
      <c r="E49109" s="1433"/>
      <c r="K49109" s="1433"/>
      <c r="L49109" s="1334"/>
    </row>
    <row r="49110" spans="1:12" ht="24" customHeight="1">
      <c r="A49110" s="1355"/>
      <c r="B49110" s="1355"/>
      <c r="C49110" s="1433"/>
      <c r="E49110" s="1433"/>
      <c r="K49110" s="1433"/>
      <c r="L49110" s="1334"/>
    </row>
    <row r="49111" spans="1:12" ht="24" customHeight="1">
      <c r="A49111" s="1355"/>
      <c r="B49111" s="1355"/>
      <c r="C49111" s="1433"/>
      <c r="E49111" s="1433"/>
      <c r="K49111" s="1433"/>
      <c r="L49111" s="1334"/>
    </row>
    <row r="49112" spans="1:12" ht="24" customHeight="1">
      <c r="A49112" s="1355"/>
      <c r="B49112" s="1355"/>
      <c r="C49112" s="1433"/>
      <c r="E49112" s="1433"/>
      <c r="K49112" s="1433"/>
      <c r="L49112" s="1334"/>
    </row>
    <row r="49113" spans="1:12" ht="24" customHeight="1">
      <c r="A49113" s="1355"/>
      <c r="B49113" s="1355"/>
      <c r="C49113" s="1433"/>
      <c r="E49113" s="1433"/>
      <c r="K49113" s="1433"/>
      <c r="L49113" s="1334"/>
    </row>
    <row r="49114" spans="1:12" ht="24" customHeight="1">
      <c r="A49114" s="1355"/>
      <c r="B49114" s="1355"/>
      <c r="C49114" s="1433"/>
      <c r="E49114" s="1433"/>
      <c r="K49114" s="1433"/>
      <c r="L49114" s="1334"/>
    </row>
    <row r="49115" spans="1:12" ht="24" customHeight="1">
      <c r="A49115" s="1355"/>
      <c r="B49115" s="1355"/>
      <c r="C49115" s="1433"/>
      <c r="E49115" s="1433"/>
      <c r="K49115" s="1433"/>
      <c r="L49115" s="1334"/>
    </row>
    <row r="49116" spans="1:12" ht="24" customHeight="1">
      <c r="A49116" s="1355"/>
      <c r="B49116" s="1355"/>
      <c r="C49116" s="1433"/>
      <c r="E49116" s="1433"/>
      <c r="K49116" s="1433"/>
      <c r="L49116" s="1334"/>
    </row>
    <row r="49117" spans="1:12" ht="24" customHeight="1">
      <c r="A49117" s="1355"/>
      <c r="B49117" s="1355"/>
      <c r="C49117" s="1433"/>
      <c r="E49117" s="1433"/>
      <c r="K49117" s="1433"/>
      <c r="L49117" s="1334"/>
    </row>
    <row r="49118" spans="1:12" ht="24" customHeight="1">
      <c r="A49118" s="1355"/>
      <c r="B49118" s="1355"/>
      <c r="C49118" s="1433"/>
      <c r="E49118" s="1433"/>
      <c r="K49118" s="1433"/>
      <c r="L49118" s="1334"/>
    </row>
    <row r="49119" spans="1:12" ht="24" customHeight="1">
      <c r="A49119" s="1355"/>
      <c r="B49119" s="1355"/>
      <c r="C49119" s="1433"/>
      <c r="E49119" s="1433"/>
      <c r="K49119" s="1433"/>
      <c r="L49119" s="1334"/>
    </row>
    <row r="49120" spans="1:12" ht="24" customHeight="1">
      <c r="A49120" s="1355"/>
      <c r="B49120" s="1355"/>
      <c r="C49120" s="1433"/>
      <c r="E49120" s="1433"/>
      <c r="K49120" s="1433"/>
      <c r="L49120" s="1334"/>
    </row>
    <row r="49121" spans="1:12" ht="24" customHeight="1">
      <c r="A49121" s="1355"/>
      <c r="B49121" s="1355"/>
      <c r="C49121" s="1433"/>
      <c r="E49121" s="1433"/>
      <c r="K49121" s="1433"/>
      <c r="L49121" s="1334"/>
    </row>
    <row r="49122" spans="1:12" ht="24" customHeight="1">
      <c r="A49122" s="1355"/>
      <c r="B49122" s="1355"/>
      <c r="C49122" s="1433"/>
      <c r="E49122" s="1433"/>
      <c r="K49122" s="1433"/>
      <c r="L49122" s="1334"/>
    </row>
    <row r="49123" spans="1:12" ht="24" customHeight="1">
      <c r="A49123" s="1355"/>
      <c r="B49123" s="1355"/>
      <c r="C49123" s="1433"/>
      <c r="E49123" s="1433"/>
      <c r="K49123" s="1433"/>
      <c r="L49123" s="1334"/>
    </row>
    <row r="49124" spans="1:12" ht="24" customHeight="1">
      <c r="A49124" s="1355"/>
      <c r="B49124" s="1355"/>
      <c r="C49124" s="1433"/>
      <c r="E49124" s="1433"/>
      <c r="K49124" s="1433"/>
      <c r="L49124" s="1334"/>
    </row>
    <row r="49125" spans="1:12" ht="24" customHeight="1">
      <c r="A49125" s="1355"/>
      <c r="B49125" s="1355"/>
      <c r="C49125" s="1433"/>
      <c r="E49125" s="1433"/>
      <c r="K49125" s="1433"/>
      <c r="L49125" s="1334"/>
    </row>
    <row r="49126" spans="1:12" ht="24" customHeight="1">
      <c r="A49126" s="1355"/>
      <c r="B49126" s="1355"/>
      <c r="C49126" s="1433"/>
      <c r="E49126" s="1433"/>
      <c r="K49126" s="1433"/>
      <c r="L49126" s="1334"/>
    </row>
    <row r="49127" spans="1:12" ht="24" customHeight="1">
      <c r="A49127" s="1355"/>
      <c r="B49127" s="1355"/>
      <c r="C49127" s="1433"/>
      <c r="E49127" s="1433"/>
      <c r="K49127" s="1433"/>
      <c r="L49127" s="1334"/>
    </row>
    <row r="49128" spans="1:12" ht="24" customHeight="1">
      <c r="A49128" s="1355"/>
      <c r="B49128" s="1355"/>
      <c r="C49128" s="1433"/>
      <c r="E49128" s="1433"/>
      <c r="K49128" s="1433"/>
      <c r="L49128" s="1334"/>
    </row>
    <row r="49129" spans="1:12" ht="24" customHeight="1">
      <c r="A49129" s="1355"/>
      <c r="B49129" s="1355"/>
      <c r="C49129" s="1433"/>
      <c r="E49129" s="1433"/>
      <c r="K49129" s="1433"/>
      <c r="L49129" s="1334"/>
    </row>
    <row r="49130" spans="1:12" ht="24" customHeight="1">
      <c r="A49130" s="1355"/>
      <c r="B49130" s="1355"/>
      <c r="C49130" s="1433"/>
      <c r="E49130" s="1433"/>
      <c r="K49130" s="1433"/>
      <c r="L49130" s="1334"/>
    </row>
    <row r="49131" spans="1:12" ht="24" customHeight="1">
      <c r="A49131" s="1355"/>
      <c r="B49131" s="1355"/>
      <c r="C49131" s="1433"/>
      <c r="E49131" s="1433"/>
      <c r="K49131" s="1433"/>
      <c r="L49131" s="1334"/>
    </row>
    <row r="49132" spans="1:12" ht="24" customHeight="1">
      <c r="A49132" s="1355"/>
      <c r="B49132" s="1355"/>
      <c r="C49132" s="1433"/>
      <c r="E49132" s="1433"/>
      <c r="K49132" s="1433"/>
      <c r="L49132" s="1334"/>
    </row>
    <row r="49133" spans="1:12" ht="24" customHeight="1">
      <c r="A49133" s="1355"/>
      <c r="B49133" s="1355"/>
      <c r="C49133" s="1433"/>
      <c r="E49133" s="1433"/>
      <c r="K49133" s="1433"/>
      <c r="L49133" s="1334"/>
    </row>
    <row r="49134" spans="1:12" ht="24" customHeight="1">
      <c r="A49134" s="1355"/>
      <c r="B49134" s="1355"/>
      <c r="C49134" s="1433"/>
      <c r="E49134" s="1433"/>
      <c r="K49134" s="1433"/>
      <c r="L49134" s="1334"/>
    </row>
    <row r="49135" spans="1:12" ht="24" customHeight="1">
      <c r="A49135" s="1355"/>
      <c r="B49135" s="1355"/>
      <c r="C49135" s="1433"/>
      <c r="E49135" s="1433"/>
      <c r="K49135" s="1433"/>
      <c r="L49135" s="1334"/>
    </row>
    <row r="49136" spans="1:12" ht="24" customHeight="1">
      <c r="A49136" s="1355"/>
      <c r="B49136" s="1355"/>
      <c r="C49136" s="1433"/>
      <c r="E49136" s="1433"/>
      <c r="K49136" s="1433"/>
      <c r="L49136" s="1334"/>
    </row>
    <row r="49137" spans="1:12" ht="24" customHeight="1">
      <c r="A49137" s="1355"/>
      <c r="B49137" s="1355"/>
      <c r="C49137" s="1433"/>
      <c r="E49137" s="1433"/>
      <c r="K49137" s="1433"/>
      <c r="L49137" s="1334"/>
    </row>
    <row r="49138" spans="1:12" ht="24" customHeight="1">
      <c r="A49138" s="1355"/>
      <c r="B49138" s="1355"/>
      <c r="C49138" s="1433"/>
      <c r="E49138" s="1433"/>
      <c r="K49138" s="1433"/>
      <c r="L49138" s="1334"/>
    </row>
    <row r="49139" spans="1:12" ht="24" customHeight="1">
      <c r="A49139" s="1355"/>
      <c r="B49139" s="1355"/>
      <c r="C49139" s="1433"/>
      <c r="E49139" s="1433"/>
      <c r="K49139" s="1433"/>
      <c r="L49139" s="1334"/>
    </row>
    <row r="49140" spans="1:12" ht="24" customHeight="1">
      <c r="A49140" s="1355"/>
      <c r="B49140" s="1355"/>
      <c r="C49140" s="1433"/>
      <c r="E49140" s="1433"/>
      <c r="K49140" s="1433"/>
      <c r="L49140" s="1334"/>
    </row>
    <row r="49141" spans="1:12" ht="24" customHeight="1">
      <c r="A49141" s="1355"/>
      <c r="B49141" s="1355"/>
      <c r="C49141" s="1433"/>
      <c r="E49141" s="1433"/>
      <c r="K49141" s="1433"/>
      <c r="L49141" s="1334"/>
    </row>
    <row r="49142" spans="1:12" ht="24" customHeight="1">
      <c r="A49142" s="1355"/>
      <c r="B49142" s="1355"/>
      <c r="C49142" s="1433"/>
      <c r="E49142" s="1433"/>
      <c r="K49142" s="1433"/>
      <c r="L49142" s="1334"/>
    </row>
    <row r="49143" spans="1:12" ht="24" customHeight="1">
      <c r="A49143" s="1355"/>
      <c r="B49143" s="1355"/>
      <c r="C49143" s="1433"/>
      <c r="E49143" s="1433"/>
      <c r="K49143" s="1433"/>
      <c r="L49143" s="1334"/>
    </row>
    <row r="49144" spans="1:12" ht="24" customHeight="1">
      <c r="A49144" s="1355"/>
      <c r="B49144" s="1355"/>
      <c r="C49144" s="1433"/>
      <c r="E49144" s="1433"/>
      <c r="K49144" s="1433"/>
      <c r="L49144" s="1334"/>
    </row>
    <row r="49145" spans="1:12" ht="24" customHeight="1">
      <c r="A49145" s="1355"/>
      <c r="B49145" s="1355"/>
      <c r="C49145" s="1433"/>
      <c r="E49145" s="1433"/>
      <c r="K49145" s="1433"/>
      <c r="L49145" s="1334"/>
    </row>
    <row r="49146" spans="1:12" ht="24" customHeight="1">
      <c r="A49146" s="1355"/>
      <c r="B49146" s="1355"/>
      <c r="C49146" s="1433"/>
      <c r="E49146" s="1433"/>
      <c r="K49146" s="1433"/>
      <c r="L49146" s="1334"/>
    </row>
    <row r="49147" spans="1:12" ht="24" customHeight="1">
      <c r="A49147" s="1355"/>
      <c r="B49147" s="1355"/>
      <c r="C49147" s="1433"/>
      <c r="E49147" s="1433"/>
      <c r="K49147" s="1433"/>
      <c r="L49147" s="1334"/>
    </row>
    <row r="49148" spans="1:12" ht="24" customHeight="1">
      <c r="A49148" s="1355"/>
      <c r="B49148" s="1355"/>
      <c r="C49148" s="1433"/>
      <c r="E49148" s="1433"/>
      <c r="K49148" s="1433"/>
      <c r="L49148" s="1334"/>
    </row>
    <row r="49149" spans="1:12" ht="24" customHeight="1">
      <c r="A49149" s="1355"/>
      <c r="B49149" s="1355"/>
      <c r="C49149" s="1433"/>
      <c r="E49149" s="1433"/>
      <c r="K49149" s="1433"/>
      <c r="L49149" s="1334"/>
    </row>
    <row r="49150" spans="1:12" ht="24" customHeight="1">
      <c r="A49150" s="1355"/>
      <c r="B49150" s="1355"/>
      <c r="C49150" s="1433"/>
      <c r="E49150" s="1433"/>
      <c r="K49150" s="1433"/>
      <c r="L49150" s="1334"/>
    </row>
    <row r="49151" spans="1:12" ht="24" customHeight="1">
      <c r="A49151" s="1355"/>
      <c r="B49151" s="1355"/>
      <c r="C49151" s="1433"/>
      <c r="E49151" s="1433"/>
      <c r="K49151" s="1433"/>
      <c r="L49151" s="1334"/>
    </row>
    <row r="49152" spans="1:12" ht="24" customHeight="1">
      <c r="A49152" s="1355"/>
      <c r="B49152" s="1355"/>
      <c r="C49152" s="1433"/>
      <c r="E49152" s="1433"/>
      <c r="K49152" s="1433"/>
      <c r="L49152" s="1334"/>
    </row>
    <row r="49153" spans="1:12" ht="24" customHeight="1">
      <c r="A49153" s="1355"/>
      <c r="B49153" s="1355"/>
      <c r="C49153" s="1433"/>
      <c r="E49153" s="1433"/>
      <c r="K49153" s="1433"/>
      <c r="L49153" s="1334"/>
    </row>
    <row r="49154" spans="1:12" ht="24" customHeight="1">
      <c r="A49154" s="1355"/>
      <c r="B49154" s="1355"/>
      <c r="C49154" s="1433"/>
      <c r="E49154" s="1433"/>
      <c r="K49154" s="1433"/>
      <c r="L49154" s="1334"/>
    </row>
    <row r="49155" spans="1:12" ht="24" customHeight="1">
      <c r="A49155" s="1355"/>
      <c r="B49155" s="1355"/>
      <c r="C49155" s="1433"/>
      <c r="E49155" s="1433"/>
      <c r="K49155" s="1433"/>
      <c r="L49155" s="1334"/>
    </row>
    <row r="49156" spans="1:12" ht="24" customHeight="1">
      <c r="A49156" s="1355"/>
      <c r="B49156" s="1355"/>
      <c r="C49156" s="1433"/>
      <c r="E49156" s="1433"/>
      <c r="K49156" s="1433"/>
      <c r="L49156" s="1334"/>
    </row>
    <row r="49157" spans="1:12" ht="24" customHeight="1">
      <c r="A49157" s="1355"/>
      <c r="B49157" s="1355"/>
      <c r="C49157" s="1433"/>
      <c r="E49157" s="1433"/>
      <c r="K49157" s="1433"/>
      <c r="L49157" s="1334"/>
    </row>
    <row r="49158" spans="1:12" ht="24" customHeight="1">
      <c r="A49158" s="1355"/>
      <c r="B49158" s="1355"/>
      <c r="C49158" s="1433"/>
      <c r="E49158" s="1433"/>
      <c r="K49158" s="1433"/>
      <c r="L49158" s="1334"/>
    </row>
    <row r="49159" spans="1:12" ht="24" customHeight="1">
      <c r="A49159" s="1355"/>
      <c r="B49159" s="1355"/>
      <c r="C49159" s="1433"/>
      <c r="E49159" s="1433"/>
      <c r="K49159" s="1433"/>
      <c r="L49159" s="1334"/>
    </row>
    <row r="49160" spans="1:12" ht="24" customHeight="1">
      <c r="A49160" s="1355"/>
      <c r="B49160" s="1355"/>
      <c r="C49160" s="1433"/>
      <c r="E49160" s="1433"/>
      <c r="K49160" s="1433"/>
      <c r="L49160" s="1334"/>
    </row>
    <row r="49161" spans="1:12" ht="24" customHeight="1">
      <c r="A49161" s="1355"/>
      <c r="B49161" s="1355"/>
      <c r="C49161" s="1433"/>
      <c r="E49161" s="1433"/>
      <c r="K49161" s="1433"/>
      <c r="L49161" s="1334"/>
    </row>
    <row r="49162" spans="1:12" ht="24" customHeight="1">
      <c r="A49162" s="1355"/>
      <c r="B49162" s="1355"/>
      <c r="C49162" s="1433"/>
      <c r="E49162" s="1433"/>
      <c r="K49162" s="1433"/>
      <c r="L49162" s="1334"/>
    </row>
    <row r="49163" spans="1:12" ht="24" customHeight="1">
      <c r="A49163" s="1355"/>
      <c r="B49163" s="1355"/>
      <c r="C49163" s="1433"/>
      <c r="E49163" s="1433"/>
      <c r="K49163" s="1433"/>
      <c r="L49163" s="1334"/>
    </row>
    <row r="49164" spans="1:12" ht="24" customHeight="1">
      <c r="A49164" s="1355"/>
      <c r="B49164" s="1355"/>
      <c r="C49164" s="1433"/>
      <c r="E49164" s="1433"/>
      <c r="K49164" s="1433"/>
      <c r="L49164" s="1334"/>
    </row>
    <row r="49165" spans="1:12" ht="24" customHeight="1">
      <c r="A49165" s="1355"/>
      <c r="B49165" s="1355"/>
      <c r="C49165" s="1433"/>
      <c r="E49165" s="1433"/>
      <c r="K49165" s="1433"/>
      <c r="L49165" s="1334"/>
    </row>
    <row r="49166" spans="1:12" ht="24" customHeight="1">
      <c r="A49166" s="1355"/>
      <c r="B49166" s="1355"/>
      <c r="C49166" s="1433"/>
      <c r="E49166" s="1433"/>
      <c r="K49166" s="1433"/>
      <c r="L49166" s="1334"/>
    </row>
    <row r="49167" spans="1:12" ht="24" customHeight="1">
      <c r="A49167" s="1355"/>
      <c r="B49167" s="1355"/>
      <c r="C49167" s="1433"/>
      <c r="E49167" s="1433"/>
      <c r="K49167" s="1433"/>
      <c r="L49167" s="1334"/>
    </row>
    <row r="49168" spans="1:12" ht="24" customHeight="1">
      <c r="A49168" s="1355"/>
      <c r="B49168" s="1355"/>
      <c r="C49168" s="1433"/>
      <c r="E49168" s="1433"/>
      <c r="K49168" s="1433"/>
      <c r="L49168" s="1334"/>
    </row>
    <row r="49169" spans="1:12" ht="24" customHeight="1">
      <c r="A49169" s="1355"/>
      <c r="B49169" s="1355"/>
      <c r="C49169" s="1433"/>
      <c r="E49169" s="1433"/>
      <c r="K49169" s="1433"/>
      <c r="L49169" s="1334"/>
    </row>
    <row r="49170" spans="1:12" ht="24" customHeight="1">
      <c r="A49170" s="1355"/>
      <c r="B49170" s="1355"/>
      <c r="C49170" s="1433"/>
      <c r="E49170" s="1433"/>
      <c r="K49170" s="1433"/>
      <c r="L49170" s="1334"/>
    </row>
    <row r="49171" spans="1:12" ht="24" customHeight="1">
      <c r="A49171" s="1355"/>
      <c r="B49171" s="1355"/>
      <c r="C49171" s="1433"/>
      <c r="E49171" s="1433"/>
      <c r="K49171" s="1433"/>
      <c r="L49171" s="1334"/>
    </row>
    <row r="49172" spans="1:12" ht="24" customHeight="1">
      <c r="A49172" s="1355"/>
      <c r="B49172" s="1355"/>
      <c r="C49172" s="1433"/>
      <c r="E49172" s="1433"/>
      <c r="K49172" s="1433"/>
      <c r="L49172" s="1334"/>
    </row>
    <row r="49173" spans="1:12" ht="24" customHeight="1">
      <c r="A49173" s="1355"/>
      <c r="B49173" s="1355"/>
      <c r="C49173" s="1433"/>
      <c r="E49173" s="1433"/>
      <c r="K49173" s="1433"/>
      <c r="L49173" s="1334"/>
    </row>
    <row r="49174" spans="1:12" ht="24" customHeight="1">
      <c r="A49174" s="1355"/>
      <c r="B49174" s="1355"/>
      <c r="C49174" s="1433"/>
      <c r="E49174" s="1433"/>
      <c r="K49174" s="1433"/>
      <c r="L49174" s="1334"/>
    </row>
    <row r="49175" spans="1:12" ht="24" customHeight="1">
      <c r="A49175" s="1355"/>
      <c r="B49175" s="1355"/>
      <c r="C49175" s="1433"/>
      <c r="E49175" s="1433"/>
      <c r="K49175" s="1433"/>
      <c r="L49175" s="1334"/>
    </row>
    <row r="49176" spans="1:12" ht="24" customHeight="1">
      <c r="A49176" s="1355"/>
      <c r="B49176" s="1355"/>
      <c r="C49176" s="1433"/>
      <c r="E49176" s="1433"/>
      <c r="K49176" s="1433"/>
      <c r="L49176" s="1334"/>
    </row>
    <row r="49177" spans="1:12" ht="24" customHeight="1">
      <c r="A49177" s="1355"/>
      <c r="B49177" s="1355"/>
      <c r="C49177" s="1433"/>
      <c r="E49177" s="1433"/>
      <c r="K49177" s="1433"/>
      <c r="L49177" s="1334"/>
    </row>
    <row r="49178" spans="1:12" ht="24" customHeight="1">
      <c r="A49178" s="1355"/>
      <c r="B49178" s="1355"/>
      <c r="C49178" s="1433"/>
      <c r="E49178" s="1433"/>
      <c r="K49178" s="1433"/>
      <c r="L49178" s="1334"/>
    </row>
    <row r="49179" spans="1:12" ht="24" customHeight="1">
      <c r="A49179" s="1355"/>
      <c r="B49179" s="1355"/>
      <c r="C49179" s="1433"/>
      <c r="E49179" s="1433"/>
      <c r="K49179" s="1433"/>
      <c r="L49179" s="1334"/>
    </row>
    <row r="49180" spans="1:12" ht="24" customHeight="1">
      <c r="A49180" s="1355"/>
      <c r="B49180" s="1355"/>
      <c r="C49180" s="1433"/>
      <c r="E49180" s="1433"/>
      <c r="K49180" s="1433"/>
      <c r="L49180" s="1334"/>
    </row>
    <row r="49181" spans="1:12" ht="24" customHeight="1">
      <c r="A49181" s="1355"/>
      <c r="B49181" s="1355"/>
      <c r="C49181" s="1433"/>
      <c r="E49181" s="1433"/>
      <c r="K49181" s="1433"/>
      <c r="L49181" s="1334"/>
    </row>
    <row r="49182" spans="1:12" ht="24" customHeight="1">
      <c r="A49182" s="1355"/>
      <c r="B49182" s="1355"/>
      <c r="C49182" s="1433"/>
      <c r="E49182" s="1433"/>
      <c r="K49182" s="1433"/>
      <c r="L49182" s="1334"/>
    </row>
    <row r="49183" spans="1:12" ht="24" customHeight="1">
      <c r="A49183" s="1355"/>
      <c r="B49183" s="1355"/>
      <c r="C49183" s="1433"/>
      <c r="E49183" s="1433"/>
      <c r="K49183" s="1433"/>
      <c r="L49183" s="1334"/>
    </row>
    <row r="49184" spans="1:12" ht="24" customHeight="1">
      <c r="A49184" s="1355"/>
      <c r="B49184" s="1355"/>
      <c r="C49184" s="1433"/>
      <c r="E49184" s="1433"/>
      <c r="K49184" s="1433"/>
      <c r="L49184" s="1334"/>
    </row>
    <row r="49185" spans="1:12" ht="24" customHeight="1">
      <c r="A49185" s="1355"/>
      <c r="B49185" s="1355"/>
      <c r="C49185" s="1433"/>
      <c r="E49185" s="1433"/>
      <c r="K49185" s="1433"/>
      <c r="L49185" s="1334"/>
    </row>
    <row r="49186" spans="1:12" ht="24" customHeight="1">
      <c r="A49186" s="1355"/>
      <c r="B49186" s="1355"/>
      <c r="C49186" s="1433"/>
      <c r="E49186" s="1433"/>
      <c r="K49186" s="1433"/>
      <c r="L49186" s="1334"/>
    </row>
    <row r="49187" spans="1:12" ht="24" customHeight="1">
      <c r="A49187" s="1355"/>
      <c r="B49187" s="1355"/>
      <c r="C49187" s="1433"/>
      <c r="E49187" s="1433"/>
      <c r="K49187" s="1433"/>
      <c r="L49187" s="1334"/>
    </row>
    <row r="49188" spans="1:12" ht="24" customHeight="1">
      <c r="A49188" s="1355"/>
      <c r="B49188" s="1355"/>
      <c r="C49188" s="1433"/>
      <c r="E49188" s="1433"/>
      <c r="K49188" s="1433"/>
      <c r="L49188" s="1334"/>
    </row>
    <row r="49189" spans="1:12" ht="24" customHeight="1">
      <c r="A49189" s="1355"/>
      <c r="B49189" s="1355"/>
      <c r="C49189" s="1433"/>
      <c r="E49189" s="1433"/>
      <c r="K49189" s="1433"/>
      <c r="L49189" s="1334"/>
    </row>
    <row r="49190" spans="1:12" ht="24" customHeight="1">
      <c r="A49190" s="1355"/>
      <c r="B49190" s="1355"/>
      <c r="C49190" s="1433"/>
      <c r="E49190" s="1433"/>
      <c r="K49190" s="1433"/>
      <c r="L49190" s="1334"/>
    </row>
    <row r="49191" spans="1:12" ht="24" customHeight="1">
      <c r="A49191" s="1355"/>
      <c r="B49191" s="1355"/>
      <c r="C49191" s="1433"/>
      <c r="E49191" s="1433"/>
      <c r="K49191" s="1433"/>
      <c r="L49191" s="1334"/>
    </row>
    <row r="49192" spans="1:12" ht="24" customHeight="1">
      <c r="A49192" s="1355"/>
      <c r="B49192" s="1355"/>
      <c r="C49192" s="1433"/>
      <c r="E49192" s="1433"/>
      <c r="K49192" s="1433"/>
      <c r="L49192" s="1334"/>
    </row>
    <row r="49193" spans="1:12" ht="24" customHeight="1">
      <c r="A49193" s="1355"/>
      <c r="B49193" s="1355"/>
      <c r="C49193" s="1433"/>
      <c r="E49193" s="1433"/>
      <c r="K49193" s="1433"/>
      <c r="L49193" s="1334"/>
    </row>
    <row r="49194" spans="1:12" ht="24" customHeight="1">
      <c r="A49194" s="1355"/>
      <c r="B49194" s="1355"/>
      <c r="C49194" s="1433"/>
      <c r="E49194" s="1433"/>
      <c r="K49194" s="1433"/>
      <c r="L49194" s="1334"/>
    </row>
    <row r="49195" spans="1:12" ht="24" customHeight="1">
      <c r="A49195" s="1355"/>
      <c r="B49195" s="1355"/>
      <c r="C49195" s="1433"/>
      <c r="E49195" s="1433"/>
      <c r="K49195" s="1433"/>
      <c r="L49195" s="1334"/>
    </row>
    <row r="49196" spans="1:12" ht="24" customHeight="1">
      <c r="A49196" s="1355"/>
      <c r="B49196" s="1355"/>
      <c r="C49196" s="1433"/>
      <c r="E49196" s="1433"/>
      <c r="K49196" s="1433"/>
      <c r="L49196" s="1334"/>
    </row>
    <row r="49197" spans="1:12" ht="24" customHeight="1">
      <c r="A49197" s="1355"/>
      <c r="B49197" s="1355"/>
      <c r="C49197" s="1433"/>
      <c r="E49197" s="1433"/>
      <c r="K49197" s="1433"/>
      <c r="L49197" s="1334"/>
    </row>
    <row r="49198" spans="1:12" ht="24" customHeight="1">
      <c r="A49198" s="1355"/>
      <c r="B49198" s="1355"/>
      <c r="C49198" s="1433"/>
      <c r="E49198" s="1433"/>
      <c r="K49198" s="1433"/>
      <c r="L49198" s="1334"/>
    </row>
    <row r="49199" spans="1:12" ht="24" customHeight="1">
      <c r="A49199" s="1355"/>
      <c r="B49199" s="1355"/>
      <c r="C49199" s="1433"/>
      <c r="E49199" s="1433"/>
      <c r="K49199" s="1433"/>
      <c r="L49199" s="1334"/>
    </row>
    <row r="49200" spans="1:12" ht="24" customHeight="1">
      <c r="A49200" s="1355"/>
      <c r="B49200" s="1355"/>
      <c r="C49200" s="1433"/>
      <c r="E49200" s="1433"/>
      <c r="K49200" s="1433"/>
      <c r="L49200" s="1334"/>
    </row>
    <row r="49201" spans="1:12" ht="24" customHeight="1">
      <c r="A49201" s="1355"/>
      <c r="B49201" s="1355"/>
      <c r="C49201" s="1433"/>
      <c r="E49201" s="1433"/>
      <c r="K49201" s="1433"/>
      <c r="L49201" s="1334"/>
    </row>
    <row r="49202" spans="1:12" ht="24" customHeight="1">
      <c r="A49202" s="1355"/>
      <c r="B49202" s="1355"/>
      <c r="C49202" s="1433"/>
      <c r="E49202" s="1433"/>
      <c r="K49202" s="1433"/>
      <c r="L49202" s="1334"/>
    </row>
    <row r="49203" spans="1:12" ht="24" customHeight="1">
      <c r="A49203" s="1355"/>
      <c r="B49203" s="1355"/>
      <c r="C49203" s="1433"/>
      <c r="E49203" s="1433"/>
      <c r="K49203" s="1433"/>
      <c r="L49203" s="1334"/>
    </row>
    <row r="49204" spans="1:12" ht="24" customHeight="1">
      <c r="A49204" s="1355"/>
      <c r="B49204" s="1355"/>
      <c r="C49204" s="1433"/>
      <c r="E49204" s="1433"/>
      <c r="K49204" s="1433"/>
      <c r="L49204" s="1334"/>
    </row>
    <row r="49205" spans="1:12" ht="24" customHeight="1">
      <c r="A49205" s="1355"/>
      <c r="B49205" s="1355"/>
      <c r="C49205" s="1433"/>
      <c r="E49205" s="1433"/>
      <c r="K49205" s="1433"/>
      <c r="L49205" s="1334"/>
    </row>
    <row r="49206" spans="1:12" ht="24" customHeight="1">
      <c r="A49206" s="1355"/>
      <c r="B49206" s="1355"/>
      <c r="C49206" s="1433"/>
      <c r="E49206" s="1433"/>
      <c r="K49206" s="1433"/>
      <c r="L49206" s="1334"/>
    </row>
    <row r="49207" spans="1:12" ht="24" customHeight="1">
      <c r="A49207" s="1355"/>
      <c r="B49207" s="1355"/>
      <c r="C49207" s="1433"/>
      <c r="E49207" s="1433"/>
      <c r="K49207" s="1433"/>
      <c r="L49207" s="1334"/>
    </row>
    <row r="49208" spans="1:12" ht="24" customHeight="1">
      <c r="A49208" s="1355"/>
      <c r="B49208" s="1355"/>
      <c r="C49208" s="1433"/>
      <c r="E49208" s="1433"/>
      <c r="K49208" s="1433"/>
      <c r="L49208" s="1334"/>
    </row>
    <row r="49209" spans="1:12" ht="24" customHeight="1">
      <c r="A49209" s="1355"/>
      <c r="B49209" s="1355"/>
      <c r="C49209" s="1433"/>
      <c r="E49209" s="1433"/>
      <c r="K49209" s="1433"/>
      <c r="L49209" s="1334"/>
    </row>
    <row r="49210" spans="1:12" ht="24" customHeight="1">
      <c r="A49210" s="1355"/>
      <c r="B49210" s="1355"/>
      <c r="C49210" s="1433"/>
      <c r="E49210" s="1433"/>
      <c r="K49210" s="1433"/>
      <c r="L49210" s="1334"/>
    </row>
    <row r="49211" spans="1:12" ht="24" customHeight="1">
      <c r="A49211" s="1355"/>
      <c r="B49211" s="1355"/>
      <c r="C49211" s="1433"/>
      <c r="E49211" s="1433"/>
      <c r="K49211" s="1433"/>
      <c r="L49211" s="1334"/>
    </row>
    <row r="49212" spans="1:12" ht="24" customHeight="1">
      <c r="A49212" s="1355"/>
      <c r="B49212" s="1355"/>
      <c r="C49212" s="1433"/>
      <c r="E49212" s="1433"/>
      <c r="K49212" s="1433"/>
      <c r="L49212" s="1334"/>
    </row>
    <row r="49213" spans="1:12" ht="24" customHeight="1">
      <c r="A49213" s="1355"/>
      <c r="B49213" s="1355"/>
      <c r="C49213" s="1433"/>
      <c r="E49213" s="1433"/>
      <c r="K49213" s="1433"/>
      <c r="L49213" s="1334"/>
    </row>
    <row r="49214" spans="1:12" ht="24" customHeight="1">
      <c r="A49214" s="1355"/>
      <c r="B49214" s="1355"/>
      <c r="C49214" s="1433"/>
      <c r="E49214" s="1433"/>
      <c r="K49214" s="1433"/>
      <c r="L49214" s="1334"/>
    </row>
    <row r="49215" spans="1:12" ht="24" customHeight="1">
      <c r="A49215" s="1355"/>
      <c r="B49215" s="1355"/>
      <c r="C49215" s="1433"/>
      <c r="E49215" s="1433"/>
      <c r="K49215" s="1433"/>
      <c r="L49215" s="1334"/>
    </row>
    <row r="49216" spans="1:12" ht="24" customHeight="1">
      <c r="A49216" s="1355"/>
      <c r="B49216" s="1355"/>
      <c r="C49216" s="1433"/>
      <c r="E49216" s="1433"/>
      <c r="K49216" s="1433"/>
      <c r="L49216" s="1334"/>
    </row>
    <row r="49217" spans="1:12" ht="24" customHeight="1">
      <c r="A49217" s="1355"/>
      <c r="B49217" s="1355"/>
      <c r="C49217" s="1433"/>
      <c r="E49217" s="1433"/>
      <c r="K49217" s="1433"/>
      <c r="L49217" s="1334"/>
    </row>
    <row r="49218" spans="1:12" ht="24" customHeight="1">
      <c r="A49218" s="1355"/>
      <c r="B49218" s="1355"/>
      <c r="C49218" s="1433"/>
      <c r="E49218" s="1433"/>
      <c r="K49218" s="1433"/>
      <c r="L49218" s="1334"/>
    </row>
    <row r="49219" spans="1:12" ht="24" customHeight="1">
      <c r="A49219" s="1355"/>
      <c r="B49219" s="1355"/>
      <c r="C49219" s="1433"/>
      <c r="E49219" s="1433"/>
      <c r="K49219" s="1433"/>
      <c r="L49219" s="1334"/>
    </row>
    <row r="49220" spans="1:12" ht="24" customHeight="1">
      <c r="A49220" s="1355"/>
      <c r="B49220" s="1355"/>
      <c r="C49220" s="1433"/>
      <c r="E49220" s="1433"/>
      <c r="K49220" s="1433"/>
      <c r="L49220" s="1334"/>
    </row>
    <row r="49221" spans="1:12" ht="24" customHeight="1">
      <c r="A49221" s="1355"/>
      <c r="B49221" s="1355"/>
      <c r="C49221" s="1433"/>
      <c r="E49221" s="1433"/>
      <c r="K49221" s="1433"/>
      <c r="L49221" s="1334"/>
    </row>
    <row r="49222" spans="1:12" ht="24" customHeight="1">
      <c r="A49222" s="1355"/>
      <c r="B49222" s="1355"/>
      <c r="C49222" s="1433"/>
      <c r="E49222" s="1433"/>
      <c r="K49222" s="1433"/>
      <c r="L49222" s="1334"/>
    </row>
    <row r="49223" spans="1:12" ht="24" customHeight="1">
      <c r="A49223" s="1355"/>
      <c r="B49223" s="1355"/>
      <c r="C49223" s="1433"/>
      <c r="E49223" s="1433"/>
      <c r="K49223" s="1433"/>
      <c r="L49223" s="1334"/>
    </row>
    <row r="49224" spans="1:12" ht="24" customHeight="1">
      <c r="A49224" s="1355"/>
      <c r="B49224" s="1355"/>
      <c r="C49224" s="1433"/>
      <c r="E49224" s="1433"/>
      <c r="K49224" s="1433"/>
      <c r="L49224" s="1334"/>
    </row>
    <row r="49225" spans="1:12" ht="24" customHeight="1">
      <c r="A49225" s="1355"/>
      <c r="B49225" s="1355"/>
      <c r="C49225" s="1433"/>
      <c r="E49225" s="1433"/>
      <c r="K49225" s="1433"/>
      <c r="L49225" s="1334"/>
    </row>
    <row r="49226" spans="1:12" ht="24" customHeight="1">
      <c r="A49226" s="1355"/>
      <c r="B49226" s="1355"/>
      <c r="C49226" s="1433"/>
      <c r="E49226" s="1433"/>
      <c r="K49226" s="1433"/>
      <c r="L49226" s="1334"/>
    </row>
    <row r="49227" spans="1:12" ht="24" customHeight="1">
      <c r="A49227" s="1355"/>
      <c r="B49227" s="1355"/>
      <c r="C49227" s="1433"/>
      <c r="E49227" s="1433"/>
      <c r="K49227" s="1433"/>
      <c r="L49227" s="1334"/>
    </row>
    <row r="49228" spans="1:12" ht="24" customHeight="1">
      <c r="A49228" s="1355"/>
      <c r="B49228" s="1355"/>
      <c r="C49228" s="1433"/>
      <c r="E49228" s="1433"/>
      <c r="K49228" s="1433"/>
      <c r="L49228" s="1334"/>
    </row>
    <row r="49229" spans="1:12" ht="24" customHeight="1">
      <c r="A49229" s="1355"/>
      <c r="B49229" s="1355"/>
      <c r="C49229" s="1433"/>
      <c r="E49229" s="1433"/>
      <c r="K49229" s="1433"/>
      <c r="L49229" s="1334"/>
    </row>
    <row r="49230" spans="1:12" ht="24" customHeight="1">
      <c r="A49230" s="1355"/>
      <c r="B49230" s="1355"/>
      <c r="C49230" s="1433"/>
      <c r="E49230" s="1433"/>
      <c r="K49230" s="1433"/>
      <c r="L49230" s="1334"/>
    </row>
    <row r="49231" spans="1:12" ht="24" customHeight="1">
      <c r="A49231" s="1355"/>
      <c r="B49231" s="1355"/>
      <c r="C49231" s="1433"/>
      <c r="E49231" s="1433"/>
      <c r="K49231" s="1433"/>
      <c r="L49231" s="1334"/>
    </row>
    <row r="49232" spans="1:12" ht="24" customHeight="1">
      <c r="A49232" s="1355"/>
      <c r="B49232" s="1355"/>
      <c r="C49232" s="1433"/>
      <c r="E49232" s="1433"/>
      <c r="K49232" s="1433"/>
      <c r="L49232" s="1334"/>
    </row>
    <row r="49233" spans="1:12" ht="24" customHeight="1">
      <c r="A49233" s="1355"/>
      <c r="B49233" s="1355"/>
      <c r="C49233" s="1433"/>
      <c r="E49233" s="1433"/>
      <c r="K49233" s="1433"/>
      <c r="L49233" s="1334"/>
    </row>
    <row r="49234" spans="1:12" ht="24" customHeight="1">
      <c r="A49234" s="1355"/>
      <c r="B49234" s="1355"/>
      <c r="C49234" s="1433"/>
      <c r="E49234" s="1433"/>
      <c r="K49234" s="1433"/>
      <c r="L49234" s="1334"/>
    </row>
    <row r="49235" spans="1:12" ht="24" customHeight="1">
      <c r="A49235" s="1355"/>
      <c r="B49235" s="1355"/>
      <c r="C49235" s="1433"/>
      <c r="E49235" s="1433"/>
      <c r="K49235" s="1433"/>
      <c r="L49235" s="1334"/>
    </row>
    <row r="49236" spans="1:12" ht="24" customHeight="1">
      <c r="A49236" s="1355"/>
      <c r="B49236" s="1355"/>
      <c r="C49236" s="1433"/>
      <c r="E49236" s="1433"/>
      <c r="K49236" s="1433"/>
      <c r="L49236" s="1334"/>
    </row>
    <row r="49237" spans="1:12" ht="24" customHeight="1">
      <c r="A49237" s="1355"/>
      <c r="B49237" s="1355"/>
      <c r="C49237" s="1433"/>
      <c r="E49237" s="1433"/>
      <c r="K49237" s="1433"/>
      <c r="L49237" s="1334"/>
    </row>
    <row r="49238" spans="1:12" ht="24" customHeight="1">
      <c r="A49238" s="1355"/>
      <c r="B49238" s="1355"/>
      <c r="C49238" s="1433"/>
      <c r="E49238" s="1433"/>
      <c r="K49238" s="1433"/>
      <c r="L49238" s="1334"/>
    </row>
    <row r="49239" spans="1:12" ht="24" customHeight="1">
      <c r="A49239" s="1355"/>
      <c r="B49239" s="1355"/>
      <c r="C49239" s="1433"/>
      <c r="E49239" s="1433"/>
      <c r="K49239" s="1433"/>
      <c r="L49239" s="1334"/>
    </row>
    <row r="49240" spans="1:12" ht="24" customHeight="1">
      <c r="A49240" s="1355"/>
      <c r="B49240" s="1355"/>
      <c r="C49240" s="1433"/>
      <c r="E49240" s="1433"/>
      <c r="K49240" s="1433"/>
      <c r="L49240" s="1334"/>
    </row>
    <row r="49241" spans="1:12" ht="24" customHeight="1">
      <c r="A49241" s="1355"/>
      <c r="B49241" s="1355"/>
      <c r="C49241" s="1433"/>
      <c r="E49241" s="1433"/>
      <c r="K49241" s="1433"/>
      <c r="L49241" s="1334"/>
    </row>
    <row r="49242" spans="1:12" ht="24" customHeight="1">
      <c r="A49242" s="1355"/>
      <c r="B49242" s="1355"/>
      <c r="C49242" s="1433"/>
      <c r="E49242" s="1433"/>
      <c r="K49242" s="1433"/>
      <c r="L49242" s="1334"/>
    </row>
    <row r="49243" spans="1:12" ht="24" customHeight="1">
      <c r="A49243" s="1355"/>
      <c r="B49243" s="1355"/>
      <c r="C49243" s="1433"/>
      <c r="E49243" s="1433"/>
      <c r="K49243" s="1433"/>
      <c r="L49243" s="1334"/>
    </row>
    <row r="49244" spans="1:12" ht="24" customHeight="1">
      <c r="A49244" s="1355"/>
      <c r="B49244" s="1355"/>
      <c r="C49244" s="1433"/>
      <c r="E49244" s="1433"/>
      <c r="K49244" s="1433"/>
      <c r="L49244" s="1334"/>
    </row>
    <row r="49245" spans="1:12" ht="24" customHeight="1">
      <c r="A49245" s="1355"/>
      <c r="B49245" s="1355"/>
      <c r="C49245" s="1433"/>
      <c r="E49245" s="1433"/>
      <c r="K49245" s="1433"/>
      <c r="L49245" s="1334"/>
    </row>
    <row r="49246" spans="1:12" ht="24" customHeight="1">
      <c r="A49246" s="1355"/>
      <c r="B49246" s="1355"/>
      <c r="C49246" s="1433"/>
      <c r="E49246" s="1433"/>
      <c r="K49246" s="1433"/>
      <c r="L49246" s="1334"/>
    </row>
    <row r="49247" spans="1:12" ht="24" customHeight="1">
      <c r="A49247" s="1355"/>
      <c r="B49247" s="1355"/>
      <c r="C49247" s="1433"/>
      <c r="E49247" s="1433"/>
      <c r="K49247" s="1433"/>
      <c r="L49247" s="1334"/>
    </row>
    <row r="49248" spans="1:12" ht="24" customHeight="1">
      <c r="A49248" s="1355"/>
      <c r="B49248" s="1355"/>
      <c r="C49248" s="1433"/>
      <c r="E49248" s="1433"/>
      <c r="K49248" s="1433"/>
      <c r="L49248" s="1334"/>
    </row>
    <row r="49249" spans="1:12" ht="24" customHeight="1">
      <c r="A49249" s="1355"/>
      <c r="B49249" s="1355"/>
      <c r="C49249" s="1433"/>
      <c r="E49249" s="1433"/>
      <c r="K49249" s="1433"/>
      <c r="L49249" s="1334"/>
    </row>
    <row r="49250" spans="1:12" ht="24" customHeight="1">
      <c r="A49250" s="1355"/>
      <c r="B49250" s="1355"/>
      <c r="C49250" s="1433"/>
      <c r="E49250" s="1433"/>
      <c r="K49250" s="1433"/>
      <c r="L49250" s="1334"/>
    </row>
    <row r="49251" spans="1:12" ht="24" customHeight="1">
      <c r="A49251" s="1355"/>
      <c r="B49251" s="1355"/>
      <c r="C49251" s="1433"/>
      <c r="E49251" s="1433"/>
      <c r="K49251" s="1433"/>
      <c r="L49251" s="1334"/>
    </row>
    <row r="49252" spans="1:12" ht="24" customHeight="1">
      <c r="A49252" s="1355"/>
      <c r="B49252" s="1355"/>
      <c r="C49252" s="1433"/>
      <c r="E49252" s="1433"/>
      <c r="K49252" s="1433"/>
      <c r="L49252" s="1334"/>
    </row>
    <row r="49253" spans="1:12" ht="24" customHeight="1">
      <c r="A49253" s="1355"/>
      <c r="B49253" s="1355"/>
      <c r="C49253" s="1433"/>
      <c r="E49253" s="1433"/>
      <c r="K49253" s="1433"/>
      <c r="L49253" s="1334"/>
    </row>
    <row r="49254" spans="1:12" ht="24" customHeight="1">
      <c r="A49254" s="1355"/>
      <c r="B49254" s="1355"/>
      <c r="C49254" s="1433"/>
      <c r="E49254" s="1433"/>
      <c r="K49254" s="1433"/>
      <c r="L49254" s="1334"/>
    </row>
    <row r="49255" spans="1:12" ht="24" customHeight="1">
      <c r="A49255" s="1355"/>
      <c r="B49255" s="1355"/>
      <c r="C49255" s="1433"/>
      <c r="E49255" s="1433"/>
      <c r="K49255" s="1433"/>
      <c r="L49255" s="1334"/>
    </row>
    <row r="49256" spans="1:12" ht="24" customHeight="1">
      <c r="A49256" s="1355"/>
      <c r="B49256" s="1355"/>
      <c r="C49256" s="1433"/>
      <c r="E49256" s="1433"/>
      <c r="K49256" s="1433"/>
      <c r="L49256" s="1334"/>
    </row>
    <row r="49257" spans="1:12" ht="24" customHeight="1">
      <c r="A49257" s="1355"/>
      <c r="B49257" s="1355"/>
      <c r="C49257" s="1433"/>
      <c r="E49257" s="1433"/>
      <c r="K49257" s="1433"/>
      <c r="L49257" s="1334"/>
    </row>
    <row r="49258" spans="1:12" ht="24" customHeight="1">
      <c r="A49258" s="1355"/>
      <c r="B49258" s="1355"/>
      <c r="C49258" s="1433"/>
      <c r="E49258" s="1433"/>
      <c r="K49258" s="1433"/>
      <c r="L49258" s="1334"/>
    </row>
    <row r="49259" spans="1:12" ht="24" customHeight="1">
      <c r="A49259" s="1355"/>
      <c r="B49259" s="1355"/>
      <c r="C49259" s="1433"/>
      <c r="E49259" s="1433"/>
      <c r="K49259" s="1433"/>
      <c r="L49259" s="1334"/>
    </row>
    <row r="49260" spans="1:12" ht="24" customHeight="1">
      <c r="A49260" s="1355"/>
      <c r="B49260" s="1355"/>
      <c r="C49260" s="1433"/>
      <c r="E49260" s="1433"/>
      <c r="K49260" s="1433"/>
      <c r="L49260" s="1334"/>
    </row>
    <row r="49261" spans="1:12" ht="24" customHeight="1">
      <c r="A49261" s="1355"/>
      <c r="B49261" s="1355"/>
      <c r="C49261" s="1433"/>
      <c r="E49261" s="1433"/>
      <c r="K49261" s="1433"/>
      <c r="L49261" s="1334"/>
    </row>
    <row r="49262" spans="1:12" ht="24" customHeight="1">
      <c r="A49262" s="1355"/>
      <c r="B49262" s="1355"/>
      <c r="C49262" s="1433"/>
      <c r="E49262" s="1433"/>
      <c r="K49262" s="1433"/>
      <c r="L49262" s="1334"/>
    </row>
    <row r="49263" spans="1:12" ht="24" customHeight="1">
      <c r="A49263" s="1355"/>
      <c r="B49263" s="1355"/>
      <c r="C49263" s="1433"/>
      <c r="E49263" s="1433"/>
      <c r="K49263" s="1433"/>
      <c r="L49263" s="1334"/>
    </row>
    <row r="49264" spans="1:12" ht="24" customHeight="1">
      <c r="A49264" s="1355"/>
      <c r="B49264" s="1355"/>
      <c r="C49264" s="1433"/>
      <c r="E49264" s="1433"/>
      <c r="K49264" s="1433"/>
      <c r="L49264" s="1334"/>
    </row>
    <row r="49265" spans="1:12" ht="24" customHeight="1">
      <c r="A49265" s="1355"/>
      <c r="B49265" s="1355"/>
      <c r="C49265" s="1433"/>
      <c r="E49265" s="1433"/>
      <c r="K49265" s="1433"/>
      <c r="L49265" s="1334"/>
    </row>
    <row r="49266" spans="1:12" ht="24" customHeight="1">
      <c r="A49266" s="1355"/>
      <c r="B49266" s="1355"/>
      <c r="C49266" s="1433"/>
      <c r="E49266" s="1433"/>
      <c r="K49266" s="1433"/>
      <c r="L49266" s="1334"/>
    </row>
    <row r="49267" spans="1:12" ht="24" customHeight="1">
      <c r="A49267" s="1355"/>
      <c r="B49267" s="1355"/>
      <c r="C49267" s="1433"/>
      <c r="E49267" s="1433"/>
      <c r="K49267" s="1433"/>
      <c r="L49267" s="1334"/>
    </row>
    <row r="49268" spans="1:12" ht="24" customHeight="1">
      <c r="A49268" s="1355"/>
      <c r="B49268" s="1355"/>
      <c r="C49268" s="1433"/>
      <c r="E49268" s="1433"/>
      <c r="K49268" s="1433"/>
      <c r="L49268" s="1334"/>
    </row>
    <row r="49269" spans="1:12" ht="24" customHeight="1">
      <c r="A49269" s="1355"/>
      <c r="B49269" s="1355"/>
      <c r="C49269" s="1433"/>
      <c r="E49269" s="1433"/>
      <c r="K49269" s="1433"/>
      <c r="L49269" s="1334"/>
    </row>
    <row r="49270" spans="1:12" ht="24" customHeight="1">
      <c r="A49270" s="1355"/>
      <c r="B49270" s="1355"/>
      <c r="C49270" s="1433"/>
      <c r="E49270" s="1433"/>
      <c r="K49270" s="1433"/>
      <c r="L49270" s="1334"/>
    </row>
    <row r="49271" spans="1:12" ht="24" customHeight="1">
      <c r="A49271" s="1355"/>
      <c r="B49271" s="1355"/>
      <c r="C49271" s="1433"/>
      <c r="E49271" s="1433"/>
      <c r="K49271" s="1433"/>
      <c r="L49271" s="1334"/>
    </row>
    <row r="49272" spans="1:12" ht="24" customHeight="1">
      <c r="A49272" s="1355"/>
      <c r="B49272" s="1355"/>
      <c r="C49272" s="1433"/>
      <c r="E49272" s="1433"/>
      <c r="K49272" s="1433"/>
      <c r="L49272" s="1334"/>
    </row>
    <row r="49273" spans="1:12" ht="24" customHeight="1">
      <c r="A49273" s="1355"/>
      <c r="B49273" s="1355"/>
      <c r="C49273" s="1433"/>
      <c r="E49273" s="1433"/>
      <c r="K49273" s="1433"/>
      <c r="L49273" s="1334"/>
    </row>
    <row r="49274" spans="1:12" ht="24" customHeight="1">
      <c r="A49274" s="1355"/>
      <c r="B49274" s="1355"/>
      <c r="C49274" s="1433"/>
      <c r="E49274" s="1433"/>
      <c r="K49274" s="1433"/>
      <c r="L49274" s="1334"/>
    </row>
    <row r="49275" spans="1:12" ht="24" customHeight="1">
      <c r="A49275" s="1355"/>
      <c r="B49275" s="1355"/>
      <c r="C49275" s="1433"/>
      <c r="E49275" s="1433"/>
      <c r="K49275" s="1433"/>
      <c r="L49275" s="1334"/>
    </row>
    <row r="49276" spans="1:12" ht="24" customHeight="1">
      <c r="A49276" s="1355"/>
      <c r="B49276" s="1355"/>
      <c r="C49276" s="1433"/>
      <c r="E49276" s="1433"/>
      <c r="K49276" s="1433"/>
      <c r="L49276" s="1334"/>
    </row>
    <row r="49277" spans="1:12" ht="24" customHeight="1">
      <c r="A49277" s="1355"/>
      <c r="B49277" s="1355"/>
      <c r="C49277" s="1433"/>
      <c r="E49277" s="1433"/>
      <c r="K49277" s="1433"/>
      <c r="L49277" s="1334"/>
    </row>
    <row r="49278" spans="1:12" ht="24" customHeight="1">
      <c r="A49278" s="1355"/>
      <c r="B49278" s="1355"/>
      <c r="C49278" s="1433"/>
      <c r="E49278" s="1433"/>
      <c r="K49278" s="1433"/>
      <c r="L49278" s="1334"/>
    </row>
    <row r="49279" spans="1:12" ht="24" customHeight="1">
      <c r="A49279" s="1355"/>
      <c r="B49279" s="1355"/>
      <c r="C49279" s="1433"/>
      <c r="E49279" s="1433"/>
      <c r="K49279" s="1433"/>
      <c r="L49279" s="1334"/>
    </row>
    <row r="49280" spans="1:12" ht="24" customHeight="1">
      <c r="A49280" s="1355"/>
      <c r="B49280" s="1355"/>
      <c r="C49280" s="1433"/>
      <c r="E49280" s="1433"/>
      <c r="K49280" s="1433"/>
      <c r="L49280" s="1334"/>
    </row>
    <row r="49281" spans="1:12" ht="24" customHeight="1">
      <c r="A49281" s="1355"/>
      <c r="B49281" s="1355"/>
      <c r="C49281" s="1433"/>
      <c r="E49281" s="1433"/>
      <c r="K49281" s="1433"/>
      <c r="L49281" s="1334"/>
    </row>
    <row r="49282" spans="1:12" ht="24" customHeight="1">
      <c r="A49282" s="1355"/>
      <c r="B49282" s="1355"/>
      <c r="C49282" s="1433"/>
      <c r="E49282" s="1433"/>
      <c r="K49282" s="1433"/>
      <c r="L49282" s="1334"/>
    </row>
    <row r="49283" spans="1:12" ht="24" customHeight="1">
      <c r="A49283" s="1355"/>
      <c r="B49283" s="1355"/>
      <c r="C49283" s="1433"/>
      <c r="E49283" s="1433"/>
      <c r="K49283" s="1433"/>
      <c r="L49283" s="1334"/>
    </row>
    <row r="49284" spans="1:12" ht="24" customHeight="1">
      <c r="A49284" s="1355"/>
      <c r="B49284" s="1355"/>
      <c r="C49284" s="1433"/>
      <c r="E49284" s="1433"/>
      <c r="K49284" s="1433"/>
      <c r="L49284" s="1334"/>
    </row>
    <row r="49285" spans="1:12" ht="24" customHeight="1">
      <c r="A49285" s="1355"/>
      <c r="B49285" s="1355"/>
      <c r="C49285" s="1433"/>
      <c r="E49285" s="1433"/>
      <c r="K49285" s="1433"/>
      <c r="L49285" s="1334"/>
    </row>
    <row r="49286" spans="1:12" ht="24" customHeight="1">
      <c r="A49286" s="1355"/>
      <c r="B49286" s="1355"/>
      <c r="C49286" s="1433"/>
      <c r="E49286" s="1433"/>
      <c r="K49286" s="1433"/>
      <c r="L49286" s="1334"/>
    </row>
    <row r="49287" spans="1:12" ht="24" customHeight="1">
      <c r="A49287" s="1355"/>
      <c r="B49287" s="1355"/>
      <c r="C49287" s="1433"/>
      <c r="E49287" s="1433"/>
      <c r="K49287" s="1433"/>
      <c r="L49287" s="1334"/>
    </row>
    <row r="49288" spans="1:12" ht="24" customHeight="1">
      <c r="A49288" s="1355"/>
      <c r="B49288" s="1355"/>
      <c r="C49288" s="1433"/>
      <c r="E49288" s="1433"/>
      <c r="K49288" s="1433"/>
      <c r="L49288" s="1334"/>
    </row>
    <row r="49289" spans="1:12" ht="24" customHeight="1">
      <c r="A49289" s="1355"/>
      <c r="B49289" s="1355"/>
      <c r="C49289" s="1433"/>
      <c r="E49289" s="1433"/>
      <c r="K49289" s="1433"/>
      <c r="L49289" s="1334"/>
    </row>
    <row r="49290" spans="1:12" ht="24" customHeight="1">
      <c r="A49290" s="1355"/>
      <c r="B49290" s="1355"/>
      <c r="C49290" s="1433"/>
      <c r="E49290" s="1433"/>
      <c r="K49290" s="1433"/>
      <c r="L49290" s="1334"/>
    </row>
    <row r="49291" spans="1:12" ht="24" customHeight="1">
      <c r="A49291" s="1355"/>
      <c r="B49291" s="1355"/>
      <c r="C49291" s="1433"/>
      <c r="E49291" s="1433"/>
      <c r="K49291" s="1433"/>
      <c r="L49291" s="1334"/>
    </row>
    <row r="49292" spans="1:12" ht="24" customHeight="1">
      <c r="A49292" s="1355"/>
      <c r="B49292" s="1355"/>
      <c r="C49292" s="1433"/>
      <c r="E49292" s="1433"/>
      <c r="K49292" s="1433"/>
      <c r="L49292" s="1334"/>
    </row>
    <row r="49293" spans="1:12" ht="24" customHeight="1">
      <c r="A49293" s="1355"/>
      <c r="B49293" s="1355"/>
      <c r="C49293" s="1433"/>
      <c r="E49293" s="1433"/>
      <c r="K49293" s="1433"/>
      <c r="L49293" s="1334"/>
    </row>
    <row r="49294" spans="1:12" ht="24" customHeight="1">
      <c r="A49294" s="1355"/>
      <c r="B49294" s="1355"/>
      <c r="C49294" s="1433"/>
      <c r="E49294" s="1433"/>
      <c r="K49294" s="1433"/>
      <c r="L49294" s="1334"/>
    </row>
    <row r="49295" spans="1:12" ht="24" customHeight="1">
      <c r="A49295" s="1355"/>
      <c r="B49295" s="1355"/>
      <c r="C49295" s="1433"/>
      <c r="E49295" s="1433"/>
      <c r="K49295" s="1433"/>
      <c r="L49295" s="1334"/>
    </row>
    <row r="49296" spans="1:12" ht="24" customHeight="1">
      <c r="A49296" s="1355"/>
      <c r="B49296" s="1355"/>
      <c r="C49296" s="1433"/>
      <c r="E49296" s="1433"/>
      <c r="K49296" s="1433"/>
      <c r="L49296" s="1334"/>
    </row>
    <row r="49297" spans="1:12" ht="24" customHeight="1">
      <c r="A49297" s="1355"/>
      <c r="B49297" s="1355"/>
      <c r="C49297" s="1433"/>
      <c r="E49297" s="1433"/>
      <c r="K49297" s="1433"/>
      <c r="L49297" s="1334"/>
    </row>
    <row r="49298" spans="1:12" ht="24" customHeight="1">
      <c r="A49298" s="1355"/>
      <c r="B49298" s="1355"/>
      <c r="C49298" s="1433"/>
      <c r="E49298" s="1433"/>
      <c r="K49298" s="1433"/>
      <c r="L49298" s="1334"/>
    </row>
    <row r="49299" spans="1:12" ht="24" customHeight="1">
      <c r="A49299" s="1355"/>
      <c r="B49299" s="1355"/>
      <c r="C49299" s="1433"/>
      <c r="E49299" s="1433"/>
      <c r="K49299" s="1433"/>
      <c r="L49299" s="1334"/>
    </row>
    <row r="49300" spans="1:12" ht="24" customHeight="1">
      <c r="A49300" s="1355"/>
      <c r="B49300" s="1355"/>
      <c r="C49300" s="1433"/>
      <c r="E49300" s="1433"/>
      <c r="K49300" s="1433"/>
      <c r="L49300" s="1334"/>
    </row>
    <row r="49301" spans="1:12" ht="24" customHeight="1">
      <c r="A49301" s="1355"/>
      <c r="B49301" s="1355"/>
      <c r="C49301" s="1433"/>
      <c r="E49301" s="1433"/>
      <c r="K49301" s="1433"/>
      <c r="L49301" s="1334"/>
    </row>
    <row r="49302" spans="1:12" ht="24" customHeight="1">
      <c r="A49302" s="1355"/>
      <c r="B49302" s="1355"/>
      <c r="C49302" s="1433"/>
      <c r="E49302" s="1433"/>
      <c r="K49302" s="1433"/>
      <c r="L49302" s="1334"/>
    </row>
    <row r="49303" spans="1:12" ht="24" customHeight="1">
      <c r="A49303" s="1355"/>
      <c r="B49303" s="1355"/>
      <c r="C49303" s="1433"/>
      <c r="E49303" s="1433"/>
      <c r="K49303" s="1433"/>
      <c r="L49303" s="1334"/>
    </row>
    <row r="49304" spans="1:12" ht="24" customHeight="1">
      <c r="A49304" s="1355"/>
      <c r="B49304" s="1355"/>
      <c r="C49304" s="1433"/>
      <c r="E49304" s="1433"/>
      <c r="K49304" s="1433"/>
      <c r="L49304" s="1334"/>
    </row>
    <row r="49305" spans="1:12" ht="24" customHeight="1">
      <c r="A49305" s="1355"/>
      <c r="B49305" s="1355"/>
      <c r="C49305" s="1433"/>
      <c r="E49305" s="1433"/>
      <c r="K49305" s="1433"/>
      <c r="L49305" s="1334"/>
    </row>
    <row r="49306" spans="1:12" ht="24" customHeight="1">
      <c r="A49306" s="1355"/>
      <c r="B49306" s="1355"/>
      <c r="C49306" s="1433"/>
      <c r="E49306" s="1433"/>
      <c r="K49306" s="1433"/>
      <c r="L49306" s="1334"/>
    </row>
    <row r="49307" spans="1:12" ht="24" customHeight="1">
      <c r="A49307" s="1355"/>
      <c r="B49307" s="1355"/>
      <c r="C49307" s="1433"/>
      <c r="E49307" s="1433"/>
      <c r="K49307" s="1433"/>
      <c r="L49307" s="1334"/>
    </row>
    <row r="49308" spans="1:12" ht="24" customHeight="1">
      <c r="A49308" s="1355"/>
      <c r="B49308" s="1355"/>
      <c r="C49308" s="1433"/>
      <c r="E49308" s="1433"/>
      <c r="K49308" s="1433"/>
      <c r="L49308" s="1334"/>
    </row>
    <row r="49309" spans="1:12" ht="24" customHeight="1">
      <c r="A49309" s="1355"/>
      <c r="B49309" s="1355"/>
      <c r="C49309" s="1433"/>
      <c r="E49309" s="1433"/>
      <c r="K49309" s="1433"/>
      <c r="L49309" s="1334"/>
    </row>
    <row r="49310" spans="1:12" ht="24" customHeight="1">
      <c r="A49310" s="1355"/>
      <c r="B49310" s="1355"/>
      <c r="C49310" s="1433"/>
      <c r="E49310" s="1433"/>
      <c r="K49310" s="1433"/>
      <c r="L49310" s="1334"/>
    </row>
    <row r="49311" spans="1:12" ht="24" customHeight="1">
      <c r="A49311" s="1355"/>
      <c r="B49311" s="1355"/>
      <c r="C49311" s="1433"/>
      <c r="E49311" s="1433"/>
      <c r="K49311" s="1433"/>
      <c r="L49311" s="1334"/>
    </row>
    <row r="49312" spans="1:12" ht="24" customHeight="1">
      <c r="A49312" s="1355"/>
      <c r="B49312" s="1355"/>
      <c r="C49312" s="1433"/>
      <c r="E49312" s="1433"/>
      <c r="K49312" s="1433"/>
      <c r="L49312" s="1334"/>
    </row>
    <row r="49313" spans="1:12" ht="24" customHeight="1">
      <c r="A49313" s="1355"/>
      <c r="B49313" s="1355"/>
      <c r="C49313" s="1433"/>
      <c r="E49313" s="1433"/>
      <c r="K49313" s="1433"/>
      <c r="L49313" s="1334"/>
    </row>
    <row r="49314" spans="1:12" ht="24" customHeight="1">
      <c r="A49314" s="1355"/>
      <c r="B49314" s="1355"/>
      <c r="C49314" s="1433"/>
      <c r="E49314" s="1433"/>
      <c r="K49314" s="1433"/>
      <c r="L49314" s="1334"/>
    </row>
    <row r="49315" spans="1:12" ht="24" customHeight="1">
      <c r="A49315" s="1355"/>
      <c r="B49315" s="1355"/>
      <c r="C49315" s="1433"/>
      <c r="E49315" s="1433"/>
      <c r="K49315" s="1433"/>
      <c r="L49315" s="1334"/>
    </row>
    <row r="49316" spans="1:12" ht="24" customHeight="1">
      <c r="A49316" s="1355"/>
      <c r="B49316" s="1355"/>
      <c r="C49316" s="1433"/>
      <c r="E49316" s="1433"/>
      <c r="K49316" s="1433"/>
      <c r="L49316" s="1334"/>
    </row>
    <row r="49317" spans="1:12" ht="24" customHeight="1">
      <c r="A49317" s="1355"/>
      <c r="B49317" s="1355"/>
      <c r="C49317" s="1433"/>
      <c r="E49317" s="1433"/>
      <c r="K49317" s="1433"/>
      <c r="L49317" s="1334"/>
    </row>
    <row r="49318" spans="1:12" ht="24" customHeight="1">
      <c r="A49318" s="1355"/>
      <c r="B49318" s="1355"/>
      <c r="C49318" s="1433"/>
      <c r="E49318" s="1433"/>
      <c r="K49318" s="1433"/>
      <c r="L49318" s="1334"/>
    </row>
    <row r="49319" spans="1:12" ht="24" customHeight="1">
      <c r="A49319" s="1355"/>
      <c r="B49319" s="1355"/>
      <c r="C49319" s="1433"/>
      <c r="E49319" s="1433"/>
      <c r="K49319" s="1433"/>
      <c r="L49319" s="1334"/>
    </row>
    <row r="49320" spans="1:12" ht="24" customHeight="1">
      <c r="A49320" s="1355"/>
      <c r="B49320" s="1355"/>
      <c r="C49320" s="1433"/>
      <c r="E49320" s="1433"/>
      <c r="K49320" s="1433"/>
      <c r="L49320" s="1334"/>
    </row>
    <row r="49321" spans="1:12" ht="24" customHeight="1">
      <c r="A49321" s="1355"/>
      <c r="B49321" s="1355"/>
      <c r="C49321" s="1433"/>
      <c r="E49321" s="1433"/>
      <c r="K49321" s="1433"/>
      <c r="L49321" s="1334"/>
    </row>
    <row r="49322" spans="1:12" ht="24" customHeight="1">
      <c r="A49322" s="1355"/>
      <c r="B49322" s="1355"/>
      <c r="C49322" s="1433"/>
      <c r="E49322" s="1433"/>
      <c r="K49322" s="1433"/>
      <c r="L49322" s="1334"/>
    </row>
    <row r="49323" spans="1:12" ht="24" customHeight="1">
      <c r="A49323" s="1355"/>
      <c r="B49323" s="1355"/>
      <c r="C49323" s="1433"/>
      <c r="E49323" s="1433"/>
      <c r="K49323" s="1433"/>
      <c r="L49323" s="1334"/>
    </row>
    <row r="49324" spans="1:12" ht="24" customHeight="1">
      <c r="A49324" s="1355"/>
      <c r="B49324" s="1355"/>
      <c r="C49324" s="1433"/>
      <c r="E49324" s="1433"/>
      <c r="K49324" s="1433"/>
      <c r="L49324" s="1334"/>
    </row>
    <row r="49325" spans="1:12" ht="24" customHeight="1">
      <c r="A49325" s="1355"/>
      <c r="B49325" s="1355"/>
      <c r="C49325" s="1433"/>
      <c r="E49325" s="1433"/>
      <c r="K49325" s="1433"/>
      <c r="L49325" s="1334"/>
    </row>
    <row r="49326" spans="1:12" ht="24" customHeight="1">
      <c r="A49326" s="1355"/>
      <c r="B49326" s="1355"/>
      <c r="C49326" s="1433"/>
      <c r="E49326" s="1433"/>
      <c r="K49326" s="1433"/>
      <c r="L49326" s="1334"/>
    </row>
    <row r="49327" spans="1:12" ht="24" customHeight="1">
      <c r="A49327" s="1355"/>
      <c r="B49327" s="1355"/>
      <c r="C49327" s="1433"/>
      <c r="E49327" s="1433"/>
      <c r="K49327" s="1433"/>
      <c r="L49327" s="1334"/>
    </row>
    <row r="49328" spans="1:12" ht="24" customHeight="1">
      <c r="A49328" s="1355"/>
      <c r="B49328" s="1355"/>
      <c r="C49328" s="1433"/>
      <c r="E49328" s="1433"/>
      <c r="K49328" s="1433"/>
      <c r="L49328" s="1334"/>
    </row>
    <row r="49329" spans="1:12" ht="24" customHeight="1">
      <c r="A49329" s="1355"/>
      <c r="B49329" s="1355"/>
      <c r="C49329" s="1433"/>
      <c r="E49329" s="1433"/>
      <c r="K49329" s="1433"/>
      <c r="L49329" s="1334"/>
    </row>
    <row r="49330" spans="1:12" ht="24" customHeight="1">
      <c r="A49330" s="1355"/>
      <c r="B49330" s="1355"/>
      <c r="C49330" s="1433"/>
      <c r="E49330" s="1433"/>
      <c r="K49330" s="1433"/>
      <c r="L49330" s="1334"/>
    </row>
    <row r="49331" spans="1:12" ht="24" customHeight="1">
      <c r="A49331" s="1355"/>
      <c r="B49331" s="1355"/>
      <c r="C49331" s="1433"/>
      <c r="E49331" s="1433"/>
      <c r="K49331" s="1433"/>
      <c r="L49331" s="1334"/>
    </row>
    <row r="49332" spans="1:12" ht="24" customHeight="1">
      <c r="A49332" s="1355"/>
      <c r="B49332" s="1355"/>
      <c r="C49332" s="1433"/>
      <c r="E49332" s="1433"/>
      <c r="K49332" s="1433"/>
      <c r="L49332" s="1334"/>
    </row>
    <row r="49333" spans="1:12" ht="24" customHeight="1">
      <c r="A49333" s="1355"/>
      <c r="B49333" s="1355"/>
      <c r="C49333" s="1433"/>
      <c r="E49333" s="1433"/>
      <c r="K49333" s="1433"/>
      <c r="L49333" s="1334"/>
    </row>
    <row r="49334" spans="1:12" ht="24" customHeight="1">
      <c r="A49334" s="1355"/>
      <c r="B49334" s="1355"/>
      <c r="C49334" s="1433"/>
      <c r="E49334" s="1433"/>
      <c r="K49334" s="1433"/>
      <c r="L49334" s="1334"/>
    </row>
    <row r="49335" spans="1:12" ht="24" customHeight="1">
      <c r="A49335" s="1355"/>
      <c r="B49335" s="1355"/>
      <c r="C49335" s="1433"/>
      <c r="E49335" s="1433"/>
      <c r="K49335" s="1433"/>
      <c r="L49335" s="1334"/>
    </row>
    <row r="49336" spans="1:12" ht="24" customHeight="1">
      <c r="A49336" s="1355"/>
      <c r="B49336" s="1355"/>
      <c r="C49336" s="1433"/>
      <c r="E49336" s="1433"/>
      <c r="K49336" s="1433"/>
      <c r="L49336" s="1334"/>
    </row>
    <row r="49337" spans="1:12" ht="24" customHeight="1">
      <c r="A49337" s="1355"/>
      <c r="B49337" s="1355"/>
      <c r="C49337" s="1433"/>
      <c r="E49337" s="1433"/>
      <c r="K49337" s="1433"/>
      <c r="L49337" s="1334"/>
    </row>
    <row r="49338" spans="1:12" ht="24" customHeight="1">
      <c r="A49338" s="1355"/>
      <c r="B49338" s="1355"/>
      <c r="C49338" s="1433"/>
      <c r="E49338" s="1433"/>
      <c r="K49338" s="1433"/>
      <c r="L49338" s="1334"/>
    </row>
    <row r="49339" spans="1:12" ht="24" customHeight="1">
      <c r="A49339" s="1355"/>
      <c r="B49339" s="1355"/>
      <c r="C49339" s="1433"/>
      <c r="E49339" s="1433"/>
      <c r="K49339" s="1433"/>
      <c r="L49339" s="1334"/>
    </row>
    <row r="49340" spans="1:12" ht="24" customHeight="1">
      <c r="A49340" s="1355"/>
      <c r="B49340" s="1355"/>
      <c r="C49340" s="1433"/>
      <c r="E49340" s="1433"/>
      <c r="K49340" s="1433"/>
      <c r="L49340" s="1334"/>
    </row>
    <row r="49341" spans="1:12" ht="24" customHeight="1">
      <c r="A49341" s="1355"/>
      <c r="B49341" s="1355"/>
      <c r="C49341" s="1433"/>
      <c r="E49341" s="1433"/>
      <c r="K49341" s="1433"/>
      <c r="L49341" s="1334"/>
    </row>
    <row r="49342" spans="1:12" ht="24" customHeight="1">
      <c r="A49342" s="1355"/>
      <c r="B49342" s="1355"/>
      <c r="C49342" s="1433"/>
      <c r="E49342" s="1433"/>
      <c r="K49342" s="1433"/>
      <c r="L49342" s="1334"/>
    </row>
    <row r="49343" spans="1:12" ht="24" customHeight="1">
      <c r="A49343" s="1355"/>
      <c r="B49343" s="1355"/>
      <c r="C49343" s="1433"/>
      <c r="E49343" s="1433"/>
      <c r="K49343" s="1433"/>
      <c r="L49343" s="1334"/>
    </row>
    <row r="49344" spans="1:12" ht="24" customHeight="1">
      <c r="A49344" s="1355"/>
      <c r="B49344" s="1355"/>
      <c r="C49344" s="1433"/>
      <c r="E49344" s="1433"/>
      <c r="K49344" s="1433"/>
      <c r="L49344" s="1334"/>
    </row>
    <row r="49345" spans="1:12" ht="24" customHeight="1">
      <c r="A49345" s="1355"/>
      <c r="B49345" s="1355"/>
      <c r="C49345" s="1433"/>
      <c r="E49345" s="1433"/>
      <c r="K49345" s="1433"/>
      <c r="L49345" s="1334"/>
    </row>
    <row r="49346" spans="1:12" ht="24" customHeight="1">
      <c r="A49346" s="1355"/>
      <c r="B49346" s="1355"/>
      <c r="C49346" s="1433"/>
      <c r="E49346" s="1433"/>
      <c r="K49346" s="1433"/>
      <c r="L49346" s="1334"/>
    </row>
    <row r="49347" spans="1:12" ht="24" customHeight="1">
      <c r="A49347" s="1355"/>
      <c r="B49347" s="1355"/>
      <c r="C49347" s="1433"/>
      <c r="E49347" s="1433"/>
      <c r="K49347" s="1433"/>
      <c r="L49347" s="1334"/>
    </row>
    <row r="49348" spans="1:12" ht="24" customHeight="1">
      <c r="A49348" s="1355"/>
      <c r="B49348" s="1355"/>
      <c r="C49348" s="1433"/>
      <c r="E49348" s="1433"/>
      <c r="K49348" s="1433"/>
      <c r="L49348" s="1334"/>
    </row>
    <row r="49349" spans="1:12" ht="24" customHeight="1">
      <c r="A49349" s="1355"/>
      <c r="B49349" s="1355"/>
      <c r="C49349" s="1433"/>
      <c r="E49349" s="1433"/>
      <c r="K49349" s="1433"/>
      <c r="L49349" s="1334"/>
    </row>
    <row r="49350" spans="1:12" ht="24" customHeight="1">
      <c r="A49350" s="1355"/>
      <c r="B49350" s="1355"/>
      <c r="C49350" s="1433"/>
      <c r="E49350" s="1433"/>
      <c r="K49350" s="1433"/>
      <c r="L49350" s="1334"/>
    </row>
    <row r="49351" spans="1:12" ht="24" customHeight="1">
      <c r="A49351" s="1355"/>
      <c r="B49351" s="1355"/>
      <c r="C49351" s="1433"/>
      <c r="E49351" s="1433"/>
      <c r="K49351" s="1433"/>
      <c r="L49351" s="1334"/>
    </row>
    <row r="49352" spans="1:12" ht="24" customHeight="1">
      <c r="A49352" s="1355"/>
      <c r="B49352" s="1355"/>
      <c r="C49352" s="1433"/>
      <c r="E49352" s="1433"/>
      <c r="K49352" s="1433"/>
      <c r="L49352" s="1334"/>
    </row>
    <row r="49353" spans="1:12" ht="24" customHeight="1">
      <c r="A49353" s="1355"/>
      <c r="B49353" s="1355"/>
      <c r="C49353" s="1433"/>
      <c r="E49353" s="1433"/>
      <c r="K49353" s="1433"/>
      <c r="L49353" s="1334"/>
    </row>
    <row r="49354" spans="1:12" ht="24" customHeight="1">
      <c r="A49354" s="1355"/>
      <c r="B49354" s="1355"/>
      <c r="C49354" s="1433"/>
      <c r="E49354" s="1433"/>
      <c r="K49354" s="1433"/>
      <c r="L49354" s="1334"/>
    </row>
    <row r="49355" spans="1:12" ht="24" customHeight="1">
      <c r="A49355" s="1355"/>
      <c r="B49355" s="1355"/>
      <c r="C49355" s="1433"/>
      <c r="E49355" s="1433"/>
      <c r="K49355" s="1433"/>
      <c r="L49355" s="1334"/>
    </row>
    <row r="49356" spans="1:12" ht="24" customHeight="1">
      <c r="A49356" s="1355"/>
      <c r="B49356" s="1355"/>
      <c r="C49356" s="1433"/>
      <c r="E49356" s="1433"/>
      <c r="K49356" s="1433"/>
      <c r="L49356" s="1334"/>
    </row>
    <row r="49357" spans="1:12" ht="24" customHeight="1">
      <c r="A49357" s="1355"/>
      <c r="B49357" s="1355"/>
      <c r="C49357" s="1433"/>
      <c r="E49357" s="1433"/>
      <c r="K49357" s="1433"/>
      <c r="L49357" s="1334"/>
    </row>
    <row r="49358" spans="1:12" ht="24" customHeight="1">
      <c r="A49358" s="1355"/>
      <c r="B49358" s="1355"/>
      <c r="C49358" s="1433"/>
      <c r="E49358" s="1433"/>
      <c r="K49358" s="1433"/>
      <c r="L49358" s="1334"/>
    </row>
    <row r="49359" spans="1:12" ht="24" customHeight="1">
      <c r="A49359" s="1355"/>
      <c r="B49359" s="1355"/>
      <c r="C49359" s="1433"/>
      <c r="E49359" s="1433"/>
      <c r="K49359" s="1433"/>
      <c r="L49359" s="1334"/>
    </row>
    <row r="49360" spans="1:12" ht="24" customHeight="1">
      <c r="A49360" s="1355"/>
      <c r="B49360" s="1355"/>
      <c r="C49360" s="1433"/>
      <c r="E49360" s="1433"/>
      <c r="K49360" s="1433"/>
      <c r="L49360" s="1334"/>
    </row>
    <row r="49361" spans="1:12" ht="24" customHeight="1">
      <c r="A49361" s="1355"/>
      <c r="B49361" s="1355"/>
      <c r="C49361" s="1433"/>
      <c r="E49361" s="1433"/>
      <c r="K49361" s="1433"/>
      <c r="L49361" s="1334"/>
    </row>
    <row r="49362" spans="1:12" ht="24" customHeight="1">
      <c r="A49362" s="1355"/>
      <c r="B49362" s="1355"/>
      <c r="C49362" s="1433"/>
      <c r="E49362" s="1433"/>
      <c r="K49362" s="1433"/>
      <c r="L49362" s="1334"/>
    </row>
    <row r="49363" spans="1:12" ht="24" customHeight="1">
      <c r="A49363" s="1355"/>
      <c r="B49363" s="1355"/>
      <c r="C49363" s="1433"/>
      <c r="E49363" s="1433"/>
      <c r="K49363" s="1433"/>
      <c r="L49363" s="1334"/>
    </row>
    <row r="49364" spans="1:12" ht="24" customHeight="1">
      <c r="A49364" s="1355"/>
      <c r="B49364" s="1355"/>
      <c r="C49364" s="1433"/>
      <c r="E49364" s="1433"/>
      <c r="K49364" s="1433"/>
      <c r="L49364" s="1334"/>
    </row>
    <row r="49365" spans="1:12" ht="24" customHeight="1">
      <c r="A49365" s="1355"/>
      <c r="B49365" s="1355"/>
      <c r="C49365" s="1433"/>
      <c r="E49365" s="1433"/>
      <c r="K49365" s="1433"/>
      <c r="L49365" s="1334"/>
    </row>
    <row r="49366" spans="1:12" ht="24" customHeight="1">
      <c r="A49366" s="1355"/>
      <c r="B49366" s="1355"/>
      <c r="C49366" s="1433"/>
      <c r="E49366" s="1433"/>
      <c r="K49366" s="1433"/>
      <c r="L49366" s="1334"/>
    </row>
    <row r="49367" spans="1:12" ht="24" customHeight="1">
      <c r="A49367" s="1355"/>
      <c r="B49367" s="1355"/>
      <c r="C49367" s="1433"/>
      <c r="E49367" s="1433"/>
      <c r="K49367" s="1433"/>
      <c r="L49367" s="1334"/>
    </row>
    <row r="49368" spans="1:12" ht="24" customHeight="1">
      <c r="A49368" s="1355"/>
      <c r="B49368" s="1355"/>
      <c r="C49368" s="1433"/>
      <c r="E49368" s="1433"/>
      <c r="K49368" s="1433"/>
      <c r="L49368" s="1334"/>
    </row>
    <row r="49369" spans="1:12" ht="24" customHeight="1">
      <c r="A49369" s="1355"/>
      <c r="B49369" s="1355"/>
      <c r="C49369" s="1433"/>
      <c r="E49369" s="1433"/>
      <c r="K49369" s="1433"/>
      <c r="L49369" s="1334"/>
    </row>
    <row r="49370" spans="1:12" ht="24" customHeight="1">
      <c r="A49370" s="1355"/>
      <c r="B49370" s="1355"/>
      <c r="C49370" s="1433"/>
      <c r="E49370" s="1433"/>
      <c r="K49370" s="1433"/>
      <c r="L49370" s="1334"/>
    </row>
    <row r="49371" spans="1:12" ht="24" customHeight="1">
      <c r="A49371" s="1355"/>
      <c r="B49371" s="1355"/>
      <c r="C49371" s="1433"/>
      <c r="E49371" s="1433"/>
      <c r="K49371" s="1433"/>
      <c r="L49371" s="1334"/>
    </row>
    <row r="49372" spans="1:12" ht="24" customHeight="1">
      <c r="A49372" s="1355"/>
      <c r="B49372" s="1355"/>
      <c r="C49372" s="1433"/>
      <c r="E49372" s="1433"/>
      <c r="K49372" s="1433"/>
      <c r="L49372" s="1334"/>
    </row>
    <row r="49373" spans="1:12" ht="24" customHeight="1">
      <c r="A49373" s="1355"/>
      <c r="B49373" s="1355"/>
      <c r="C49373" s="1433"/>
      <c r="E49373" s="1433"/>
      <c r="K49373" s="1433"/>
      <c r="L49373" s="1334"/>
    </row>
    <row r="49374" spans="1:12" ht="24" customHeight="1">
      <c r="A49374" s="1355"/>
      <c r="B49374" s="1355"/>
      <c r="C49374" s="1433"/>
      <c r="E49374" s="1433"/>
      <c r="K49374" s="1433"/>
      <c r="L49374" s="1334"/>
    </row>
    <row r="49375" spans="1:12" ht="24" customHeight="1">
      <c r="A49375" s="1355"/>
      <c r="B49375" s="1355"/>
      <c r="C49375" s="1433"/>
      <c r="E49375" s="1433"/>
      <c r="K49375" s="1433"/>
      <c r="L49375" s="1334"/>
    </row>
    <row r="49376" spans="1:12" ht="24" customHeight="1">
      <c r="A49376" s="1355"/>
      <c r="B49376" s="1355"/>
      <c r="C49376" s="1433"/>
      <c r="E49376" s="1433"/>
      <c r="K49376" s="1433"/>
      <c r="L49376" s="1334"/>
    </row>
    <row r="49377" spans="1:12" ht="24" customHeight="1">
      <c r="A49377" s="1355"/>
      <c r="B49377" s="1355"/>
      <c r="C49377" s="1433"/>
      <c r="E49377" s="1433"/>
      <c r="K49377" s="1433"/>
      <c r="L49377" s="1334"/>
    </row>
    <row r="49378" spans="1:12" ht="24" customHeight="1">
      <c r="A49378" s="1355"/>
      <c r="B49378" s="1355"/>
      <c r="C49378" s="1433"/>
      <c r="E49378" s="1433"/>
      <c r="K49378" s="1433"/>
      <c r="L49378" s="1334"/>
    </row>
    <row r="49379" spans="1:12" ht="24" customHeight="1">
      <c r="A49379" s="1355"/>
      <c r="B49379" s="1355"/>
      <c r="C49379" s="1433"/>
      <c r="E49379" s="1433"/>
      <c r="K49379" s="1433"/>
      <c r="L49379" s="1334"/>
    </row>
    <row r="49380" spans="1:12" ht="24" customHeight="1">
      <c r="A49380" s="1355"/>
      <c r="B49380" s="1355"/>
      <c r="C49380" s="1433"/>
      <c r="E49380" s="1433"/>
      <c r="K49380" s="1433"/>
      <c r="L49380" s="1334"/>
    </row>
    <row r="49381" spans="1:12" ht="24" customHeight="1">
      <c r="A49381" s="1355"/>
      <c r="B49381" s="1355"/>
      <c r="C49381" s="1433"/>
      <c r="E49381" s="1433"/>
      <c r="K49381" s="1433"/>
      <c r="L49381" s="1334"/>
    </row>
    <row r="49382" spans="1:12" ht="24" customHeight="1">
      <c r="A49382" s="1355"/>
      <c r="B49382" s="1355"/>
      <c r="C49382" s="1433"/>
      <c r="E49382" s="1433"/>
      <c r="K49382" s="1433"/>
      <c r="L49382" s="1334"/>
    </row>
    <row r="49383" spans="1:12" ht="24" customHeight="1">
      <c r="A49383" s="1355"/>
      <c r="B49383" s="1355"/>
      <c r="C49383" s="1433"/>
      <c r="E49383" s="1433"/>
      <c r="K49383" s="1433"/>
      <c r="L49383" s="1334"/>
    </row>
    <row r="49384" spans="1:12" ht="24" customHeight="1">
      <c r="A49384" s="1355"/>
      <c r="B49384" s="1355"/>
      <c r="C49384" s="1433"/>
      <c r="E49384" s="1433"/>
      <c r="K49384" s="1433"/>
      <c r="L49384" s="1334"/>
    </row>
    <row r="49385" spans="1:12" ht="24" customHeight="1">
      <c r="A49385" s="1355"/>
      <c r="B49385" s="1355"/>
      <c r="C49385" s="1433"/>
      <c r="E49385" s="1433"/>
      <c r="K49385" s="1433"/>
      <c r="L49385" s="1334"/>
    </row>
    <row r="49386" spans="1:12" ht="24" customHeight="1">
      <c r="A49386" s="1355"/>
      <c r="B49386" s="1355"/>
      <c r="C49386" s="1433"/>
      <c r="E49386" s="1433"/>
      <c r="K49386" s="1433"/>
      <c r="L49386" s="1334"/>
    </row>
    <row r="49387" spans="1:12" ht="24" customHeight="1">
      <c r="A49387" s="1355"/>
      <c r="B49387" s="1355"/>
      <c r="C49387" s="1433"/>
      <c r="E49387" s="1433"/>
      <c r="K49387" s="1433"/>
      <c r="L49387" s="1334"/>
    </row>
    <row r="49388" spans="1:12" ht="24" customHeight="1">
      <c r="A49388" s="1355"/>
      <c r="B49388" s="1355"/>
      <c r="C49388" s="1433"/>
      <c r="E49388" s="1433"/>
      <c r="K49388" s="1433"/>
      <c r="L49388" s="1334"/>
    </row>
    <row r="49389" spans="1:12" ht="24" customHeight="1">
      <c r="A49389" s="1355"/>
      <c r="B49389" s="1355"/>
      <c r="C49389" s="1433"/>
      <c r="E49389" s="1433"/>
      <c r="K49389" s="1433"/>
      <c r="L49389" s="1334"/>
    </row>
    <row r="49390" spans="1:12" ht="24" customHeight="1">
      <c r="A49390" s="1355"/>
      <c r="B49390" s="1355"/>
      <c r="C49390" s="1433"/>
      <c r="E49390" s="1433"/>
      <c r="K49390" s="1433"/>
      <c r="L49390" s="1334"/>
    </row>
    <row r="49391" spans="1:12" ht="24" customHeight="1">
      <c r="A49391" s="1355"/>
      <c r="B49391" s="1355"/>
      <c r="C49391" s="1433"/>
      <c r="E49391" s="1433"/>
      <c r="K49391" s="1433"/>
      <c r="L49391" s="1334"/>
    </row>
    <row r="49392" spans="1:12" ht="24" customHeight="1">
      <c r="A49392" s="1355"/>
      <c r="B49392" s="1355"/>
      <c r="C49392" s="1433"/>
      <c r="E49392" s="1433"/>
      <c r="K49392" s="1433"/>
      <c r="L49392" s="1334"/>
    </row>
    <row r="49393" spans="1:12" ht="24" customHeight="1">
      <c r="A49393" s="1355"/>
      <c r="B49393" s="1355"/>
      <c r="C49393" s="1433"/>
      <c r="E49393" s="1433"/>
      <c r="K49393" s="1433"/>
      <c r="L49393" s="1334"/>
    </row>
    <row r="49394" spans="1:12" ht="24" customHeight="1">
      <c r="A49394" s="1355"/>
      <c r="B49394" s="1355"/>
      <c r="C49394" s="1433"/>
      <c r="E49394" s="1433"/>
      <c r="K49394" s="1433"/>
      <c r="L49394" s="1334"/>
    </row>
    <row r="49395" spans="1:12" ht="24" customHeight="1">
      <c r="A49395" s="1355"/>
      <c r="B49395" s="1355"/>
      <c r="C49395" s="1433"/>
      <c r="E49395" s="1433"/>
      <c r="K49395" s="1433"/>
      <c r="L49395" s="1334"/>
    </row>
    <row r="49396" spans="1:12" ht="24" customHeight="1">
      <c r="A49396" s="1355"/>
      <c r="B49396" s="1355"/>
      <c r="C49396" s="1433"/>
      <c r="E49396" s="1433"/>
      <c r="K49396" s="1433"/>
      <c r="L49396" s="1334"/>
    </row>
    <row r="49397" spans="1:12" ht="24" customHeight="1">
      <c r="A49397" s="1355"/>
      <c r="B49397" s="1355"/>
      <c r="C49397" s="1433"/>
      <c r="E49397" s="1433"/>
      <c r="K49397" s="1433"/>
      <c r="L49397" s="1334"/>
    </row>
    <row r="49398" spans="1:12" ht="24" customHeight="1">
      <c r="A49398" s="1355"/>
      <c r="B49398" s="1355"/>
      <c r="C49398" s="1433"/>
      <c r="E49398" s="1433"/>
      <c r="K49398" s="1433"/>
      <c r="L49398" s="1334"/>
    </row>
    <row r="49399" spans="1:12" ht="24" customHeight="1">
      <c r="A49399" s="1355"/>
      <c r="B49399" s="1355"/>
      <c r="C49399" s="1433"/>
      <c r="E49399" s="1433"/>
      <c r="K49399" s="1433"/>
      <c r="L49399" s="1334"/>
    </row>
    <row r="49400" spans="1:12" ht="24" customHeight="1">
      <c r="A49400" s="1355"/>
      <c r="B49400" s="1355"/>
      <c r="C49400" s="1433"/>
      <c r="E49400" s="1433"/>
      <c r="K49400" s="1433"/>
      <c r="L49400" s="1334"/>
    </row>
    <row r="49401" spans="1:12" ht="24" customHeight="1">
      <c r="A49401" s="1355"/>
      <c r="B49401" s="1355"/>
      <c r="C49401" s="1433"/>
      <c r="E49401" s="1433"/>
      <c r="K49401" s="1433"/>
      <c r="L49401" s="1334"/>
    </row>
    <row r="49402" spans="1:12" ht="24" customHeight="1">
      <c r="A49402" s="1355"/>
      <c r="B49402" s="1355"/>
      <c r="C49402" s="1433"/>
      <c r="E49402" s="1433"/>
      <c r="K49402" s="1433"/>
      <c r="L49402" s="1334"/>
    </row>
    <row r="49403" spans="1:12" ht="24" customHeight="1">
      <c r="A49403" s="1355"/>
      <c r="B49403" s="1355"/>
      <c r="C49403" s="1433"/>
      <c r="E49403" s="1433"/>
      <c r="K49403" s="1433"/>
      <c r="L49403" s="1334"/>
    </row>
    <row r="49404" spans="1:12" ht="24" customHeight="1">
      <c r="A49404" s="1355"/>
      <c r="B49404" s="1355"/>
      <c r="C49404" s="1433"/>
      <c r="E49404" s="1433"/>
      <c r="K49404" s="1433"/>
      <c r="L49404" s="1334"/>
    </row>
    <row r="49405" spans="1:12" ht="24" customHeight="1">
      <c r="A49405" s="1355"/>
      <c r="B49405" s="1355"/>
      <c r="C49405" s="1433"/>
      <c r="E49405" s="1433"/>
      <c r="K49405" s="1433"/>
      <c r="L49405" s="1334"/>
    </row>
    <row r="49406" spans="1:12" ht="24" customHeight="1">
      <c r="A49406" s="1355"/>
      <c r="B49406" s="1355"/>
      <c r="C49406" s="1433"/>
      <c r="E49406" s="1433"/>
      <c r="K49406" s="1433"/>
      <c r="L49406" s="1334"/>
    </row>
    <row r="49407" spans="1:12" ht="24" customHeight="1">
      <c r="A49407" s="1355"/>
      <c r="B49407" s="1355"/>
      <c r="C49407" s="1433"/>
      <c r="E49407" s="1433"/>
      <c r="K49407" s="1433"/>
      <c r="L49407" s="1334"/>
    </row>
    <row r="49408" spans="1:12" ht="24" customHeight="1">
      <c r="A49408" s="1355"/>
      <c r="B49408" s="1355"/>
      <c r="C49408" s="1433"/>
      <c r="E49408" s="1433"/>
      <c r="K49408" s="1433"/>
      <c r="L49408" s="1334"/>
    </row>
    <row r="49409" spans="1:12" ht="24" customHeight="1">
      <c r="A49409" s="1355"/>
      <c r="B49409" s="1355"/>
      <c r="C49409" s="1433"/>
      <c r="E49409" s="1433"/>
      <c r="K49409" s="1433"/>
      <c r="L49409" s="1334"/>
    </row>
    <row r="49410" spans="1:12" ht="24" customHeight="1">
      <c r="A49410" s="1355"/>
      <c r="B49410" s="1355"/>
      <c r="C49410" s="1433"/>
      <c r="E49410" s="1433"/>
      <c r="K49410" s="1433"/>
      <c r="L49410" s="1334"/>
    </row>
    <row r="49411" spans="1:12" ht="24" customHeight="1">
      <c r="A49411" s="1355"/>
      <c r="B49411" s="1355"/>
      <c r="C49411" s="1433"/>
      <c r="E49411" s="1433"/>
      <c r="K49411" s="1433"/>
      <c r="L49411" s="1334"/>
    </row>
    <row r="49412" spans="1:12" ht="24" customHeight="1">
      <c r="A49412" s="1355"/>
      <c r="B49412" s="1355"/>
      <c r="C49412" s="1433"/>
      <c r="E49412" s="1433"/>
      <c r="K49412" s="1433"/>
      <c r="L49412" s="1334"/>
    </row>
    <row r="49413" spans="1:12" ht="24" customHeight="1">
      <c r="A49413" s="1355"/>
      <c r="B49413" s="1355"/>
      <c r="C49413" s="1433"/>
      <c r="E49413" s="1433"/>
      <c r="K49413" s="1433"/>
      <c r="L49413" s="1334"/>
    </row>
    <row r="49414" spans="1:12" ht="24" customHeight="1">
      <c r="A49414" s="1355"/>
      <c r="B49414" s="1355"/>
      <c r="C49414" s="1433"/>
      <c r="E49414" s="1433"/>
      <c r="K49414" s="1433"/>
      <c r="L49414" s="1334"/>
    </row>
    <row r="49415" spans="1:12" ht="24" customHeight="1">
      <c r="A49415" s="1355"/>
      <c r="B49415" s="1355"/>
      <c r="C49415" s="1433"/>
      <c r="E49415" s="1433"/>
      <c r="K49415" s="1433"/>
      <c r="L49415" s="1334"/>
    </row>
    <row r="49416" spans="1:12" ht="24" customHeight="1">
      <c r="A49416" s="1355"/>
      <c r="B49416" s="1355"/>
      <c r="C49416" s="1433"/>
      <c r="E49416" s="1433"/>
      <c r="K49416" s="1433"/>
      <c r="L49416" s="1334"/>
    </row>
    <row r="49417" spans="1:12" ht="24" customHeight="1">
      <c r="A49417" s="1355"/>
      <c r="B49417" s="1355"/>
      <c r="C49417" s="1433"/>
      <c r="E49417" s="1433"/>
      <c r="K49417" s="1433"/>
      <c r="L49417" s="1334"/>
    </row>
    <row r="49418" spans="1:12" ht="24" customHeight="1">
      <c r="A49418" s="1355"/>
      <c r="B49418" s="1355"/>
      <c r="C49418" s="1433"/>
      <c r="E49418" s="1433"/>
      <c r="K49418" s="1433"/>
      <c r="L49418" s="1334"/>
    </row>
    <row r="49419" spans="1:12" ht="24" customHeight="1">
      <c r="A49419" s="1355"/>
      <c r="B49419" s="1355"/>
      <c r="C49419" s="1433"/>
      <c r="E49419" s="1433"/>
      <c r="K49419" s="1433"/>
      <c r="L49419" s="1334"/>
    </row>
    <row r="49420" spans="1:12" ht="24" customHeight="1">
      <c r="A49420" s="1355"/>
      <c r="B49420" s="1355"/>
      <c r="C49420" s="1433"/>
      <c r="E49420" s="1433"/>
      <c r="K49420" s="1433"/>
      <c r="L49420" s="1334"/>
    </row>
    <row r="49421" spans="1:12" ht="24" customHeight="1">
      <c r="A49421" s="1355"/>
      <c r="B49421" s="1355"/>
      <c r="C49421" s="1433"/>
      <c r="E49421" s="1433"/>
      <c r="K49421" s="1433"/>
      <c r="L49421" s="1334"/>
    </row>
    <row r="49422" spans="1:12" ht="24" customHeight="1">
      <c r="A49422" s="1355"/>
      <c r="B49422" s="1355"/>
      <c r="C49422" s="1433"/>
      <c r="E49422" s="1433"/>
      <c r="K49422" s="1433"/>
      <c r="L49422" s="1334"/>
    </row>
    <row r="49423" spans="1:12" ht="24" customHeight="1">
      <c r="A49423" s="1355"/>
      <c r="B49423" s="1355"/>
      <c r="C49423" s="1433"/>
      <c r="E49423" s="1433"/>
      <c r="K49423" s="1433"/>
      <c r="L49423" s="1334"/>
    </row>
    <row r="49424" spans="1:12" ht="24" customHeight="1">
      <c r="A49424" s="1355"/>
      <c r="B49424" s="1355"/>
      <c r="C49424" s="1433"/>
      <c r="E49424" s="1433"/>
      <c r="K49424" s="1433"/>
      <c r="L49424" s="1334"/>
    </row>
    <row r="49425" spans="1:12" ht="24" customHeight="1">
      <c r="A49425" s="1355"/>
      <c r="B49425" s="1355"/>
      <c r="C49425" s="1433"/>
      <c r="E49425" s="1433"/>
      <c r="K49425" s="1433"/>
      <c r="L49425" s="1334"/>
    </row>
    <row r="49426" spans="1:12" ht="24" customHeight="1">
      <c r="A49426" s="1355"/>
      <c r="B49426" s="1355"/>
      <c r="C49426" s="1433"/>
      <c r="E49426" s="1433"/>
      <c r="K49426" s="1433"/>
      <c r="L49426" s="1334"/>
    </row>
    <row r="49427" spans="1:12" ht="24" customHeight="1">
      <c r="A49427" s="1355"/>
      <c r="B49427" s="1355"/>
      <c r="C49427" s="1433"/>
      <c r="E49427" s="1433"/>
      <c r="K49427" s="1433"/>
      <c r="L49427" s="1334"/>
    </row>
    <row r="49428" spans="1:12" ht="24" customHeight="1">
      <c r="A49428" s="1355"/>
      <c r="B49428" s="1355"/>
      <c r="C49428" s="1433"/>
      <c r="E49428" s="1433"/>
      <c r="K49428" s="1433"/>
      <c r="L49428" s="1334"/>
    </row>
    <row r="49429" spans="1:12" ht="24" customHeight="1">
      <c r="A49429" s="1355"/>
      <c r="B49429" s="1355"/>
      <c r="C49429" s="1433"/>
      <c r="E49429" s="1433"/>
      <c r="K49429" s="1433"/>
      <c r="L49429" s="1334"/>
    </row>
    <row r="49430" spans="1:12" ht="24" customHeight="1">
      <c r="A49430" s="1355"/>
      <c r="B49430" s="1355"/>
      <c r="C49430" s="1433"/>
      <c r="E49430" s="1433"/>
      <c r="K49430" s="1433"/>
      <c r="L49430" s="1334"/>
    </row>
    <row r="49431" spans="1:12" ht="24" customHeight="1">
      <c r="A49431" s="1355"/>
      <c r="B49431" s="1355"/>
      <c r="C49431" s="1433"/>
      <c r="E49431" s="1433"/>
      <c r="K49431" s="1433"/>
      <c r="L49431" s="1334"/>
    </row>
    <row r="49432" spans="1:12" ht="24" customHeight="1">
      <c r="A49432" s="1355"/>
      <c r="B49432" s="1355"/>
      <c r="C49432" s="1433"/>
      <c r="E49432" s="1433"/>
      <c r="K49432" s="1433"/>
      <c r="L49432" s="1334"/>
    </row>
    <row r="49433" spans="1:12" ht="24" customHeight="1">
      <c r="A49433" s="1355"/>
      <c r="B49433" s="1355"/>
      <c r="C49433" s="1433"/>
      <c r="E49433" s="1433"/>
      <c r="K49433" s="1433"/>
      <c r="L49433" s="1334"/>
    </row>
    <row r="49434" spans="1:12" ht="24" customHeight="1">
      <c r="A49434" s="1355"/>
      <c r="B49434" s="1355"/>
      <c r="C49434" s="1433"/>
      <c r="E49434" s="1433"/>
      <c r="K49434" s="1433"/>
      <c r="L49434" s="1334"/>
    </row>
    <row r="49435" spans="1:12" ht="24" customHeight="1">
      <c r="A49435" s="1355"/>
      <c r="B49435" s="1355"/>
      <c r="C49435" s="1433"/>
      <c r="E49435" s="1433"/>
      <c r="K49435" s="1433"/>
      <c r="L49435" s="1334"/>
    </row>
    <row r="49436" spans="1:12" ht="24" customHeight="1">
      <c r="A49436" s="1355"/>
      <c r="B49436" s="1355"/>
      <c r="C49436" s="1433"/>
      <c r="E49436" s="1433"/>
      <c r="K49436" s="1433"/>
      <c r="L49436" s="1334"/>
    </row>
    <row r="49437" spans="1:12" ht="24" customHeight="1">
      <c r="A49437" s="1355"/>
      <c r="B49437" s="1355"/>
      <c r="C49437" s="1433"/>
      <c r="E49437" s="1433"/>
      <c r="K49437" s="1433"/>
      <c r="L49437" s="1334"/>
    </row>
    <row r="49438" spans="1:12" ht="24" customHeight="1">
      <c r="A49438" s="1355"/>
      <c r="B49438" s="1355"/>
      <c r="C49438" s="1433"/>
      <c r="E49438" s="1433"/>
      <c r="K49438" s="1433"/>
      <c r="L49438" s="1334"/>
    </row>
    <row r="49439" spans="1:12" ht="24" customHeight="1">
      <c r="A49439" s="1355"/>
      <c r="B49439" s="1355"/>
      <c r="C49439" s="1433"/>
      <c r="E49439" s="1433"/>
      <c r="K49439" s="1433"/>
      <c r="L49439" s="1334"/>
    </row>
    <row r="49440" spans="1:12" ht="24" customHeight="1">
      <c r="A49440" s="1355"/>
      <c r="B49440" s="1355"/>
      <c r="C49440" s="1433"/>
      <c r="E49440" s="1433"/>
      <c r="K49440" s="1433"/>
      <c r="L49440" s="1334"/>
    </row>
    <row r="49441" spans="1:12" ht="24" customHeight="1">
      <c r="A49441" s="1355"/>
      <c r="B49441" s="1355"/>
      <c r="C49441" s="1433"/>
      <c r="E49441" s="1433"/>
      <c r="K49441" s="1433"/>
      <c r="L49441" s="1334"/>
    </row>
    <row r="49442" spans="1:12" ht="24" customHeight="1">
      <c r="A49442" s="1355"/>
      <c r="B49442" s="1355"/>
      <c r="C49442" s="1433"/>
      <c r="E49442" s="1433"/>
      <c r="K49442" s="1433"/>
      <c r="L49442" s="1334"/>
    </row>
    <row r="49443" spans="1:12" ht="24" customHeight="1">
      <c r="A49443" s="1355"/>
      <c r="B49443" s="1355"/>
      <c r="C49443" s="1433"/>
      <c r="E49443" s="1433"/>
      <c r="K49443" s="1433"/>
      <c r="L49443" s="1334"/>
    </row>
    <row r="49444" spans="1:12" ht="24" customHeight="1">
      <c r="A49444" s="1355"/>
      <c r="B49444" s="1355"/>
      <c r="C49444" s="1433"/>
      <c r="E49444" s="1433"/>
      <c r="K49444" s="1433"/>
      <c r="L49444" s="1334"/>
    </row>
    <row r="49445" spans="1:12" ht="24" customHeight="1">
      <c r="A49445" s="1355"/>
      <c r="B49445" s="1355"/>
      <c r="C49445" s="1433"/>
      <c r="E49445" s="1433"/>
      <c r="K49445" s="1433"/>
      <c r="L49445" s="1334"/>
    </row>
    <row r="49446" spans="1:12" ht="24" customHeight="1">
      <c r="A49446" s="1355"/>
      <c r="B49446" s="1355"/>
      <c r="C49446" s="1433"/>
      <c r="E49446" s="1433"/>
      <c r="K49446" s="1433"/>
      <c r="L49446" s="1334"/>
    </row>
    <row r="49447" spans="1:12" ht="24" customHeight="1">
      <c r="A49447" s="1355"/>
      <c r="B49447" s="1355"/>
      <c r="C49447" s="1433"/>
      <c r="E49447" s="1433"/>
      <c r="K49447" s="1433"/>
      <c r="L49447" s="1334"/>
    </row>
    <row r="49448" spans="1:12" ht="24" customHeight="1">
      <c r="A49448" s="1355"/>
      <c r="B49448" s="1355"/>
      <c r="C49448" s="1433"/>
      <c r="E49448" s="1433"/>
      <c r="K49448" s="1433"/>
      <c r="L49448" s="1334"/>
    </row>
    <row r="49449" spans="1:12" ht="24" customHeight="1">
      <c r="A49449" s="1355"/>
      <c r="B49449" s="1355"/>
      <c r="C49449" s="1433"/>
      <c r="E49449" s="1433"/>
      <c r="K49449" s="1433"/>
      <c r="L49449" s="1334"/>
    </row>
    <row r="49450" spans="1:12" ht="24" customHeight="1">
      <c r="A49450" s="1355"/>
      <c r="B49450" s="1355"/>
      <c r="C49450" s="1433"/>
      <c r="E49450" s="1433"/>
      <c r="K49450" s="1433"/>
      <c r="L49450" s="1334"/>
    </row>
    <row r="49451" spans="1:12" ht="24" customHeight="1">
      <c r="A49451" s="1355"/>
      <c r="B49451" s="1355"/>
      <c r="C49451" s="1433"/>
      <c r="E49451" s="1433"/>
      <c r="K49451" s="1433"/>
      <c r="L49451" s="1334"/>
    </row>
    <row r="49452" spans="1:12" ht="24" customHeight="1">
      <c r="A49452" s="1355"/>
      <c r="B49452" s="1355"/>
      <c r="C49452" s="1433"/>
      <c r="E49452" s="1433"/>
      <c r="K49452" s="1433"/>
      <c r="L49452" s="1334"/>
    </row>
    <row r="49453" spans="1:12" ht="24" customHeight="1">
      <c r="A49453" s="1355"/>
      <c r="B49453" s="1355"/>
      <c r="C49453" s="1433"/>
      <c r="E49453" s="1433"/>
      <c r="K49453" s="1433"/>
      <c r="L49453" s="1334"/>
    </row>
    <row r="49454" spans="1:12" ht="24" customHeight="1">
      <c r="A49454" s="1355"/>
      <c r="B49454" s="1355"/>
      <c r="C49454" s="1433"/>
      <c r="E49454" s="1433"/>
      <c r="K49454" s="1433"/>
      <c r="L49454" s="1334"/>
    </row>
    <row r="49455" spans="1:12" ht="24" customHeight="1">
      <c r="A49455" s="1355"/>
      <c r="B49455" s="1355"/>
      <c r="C49455" s="1433"/>
      <c r="E49455" s="1433"/>
      <c r="K49455" s="1433"/>
      <c r="L49455" s="1334"/>
    </row>
    <row r="49456" spans="1:12" ht="24" customHeight="1">
      <c r="A49456" s="1355"/>
      <c r="B49456" s="1355"/>
      <c r="C49456" s="1433"/>
      <c r="E49456" s="1433"/>
      <c r="K49456" s="1433"/>
      <c r="L49456" s="1334"/>
    </row>
    <row r="49457" spans="1:12" ht="24" customHeight="1">
      <c r="A49457" s="1355"/>
      <c r="B49457" s="1355"/>
      <c r="C49457" s="1433"/>
      <c r="E49457" s="1433"/>
      <c r="K49457" s="1433"/>
      <c r="L49457" s="1334"/>
    </row>
    <row r="49458" spans="1:12" ht="24" customHeight="1">
      <c r="A49458" s="1355"/>
      <c r="B49458" s="1355"/>
      <c r="C49458" s="1433"/>
      <c r="E49458" s="1433"/>
      <c r="K49458" s="1433"/>
      <c r="L49458" s="1334"/>
    </row>
    <row r="49459" spans="1:12" ht="24" customHeight="1">
      <c r="A49459" s="1355"/>
      <c r="B49459" s="1355"/>
      <c r="C49459" s="1433"/>
      <c r="E49459" s="1433"/>
      <c r="K49459" s="1433"/>
      <c r="L49459" s="1334"/>
    </row>
    <row r="49460" spans="1:12" ht="24" customHeight="1">
      <c r="A49460" s="1355"/>
      <c r="B49460" s="1355"/>
      <c r="C49460" s="1433"/>
      <c r="E49460" s="1433"/>
      <c r="K49460" s="1433"/>
      <c r="L49460" s="1334"/>
    </row>
    <row r="49461" spans="1:12" ht="24" customHeight="1">
      <c r="A49461" s="1355"/>
      <c r="B49461" s="1355"/>
      <c r="C49461" s="1433"/>
      <c r="E49461" s="1433"/>
      <c r="K49461" s="1433"/>
      <c r="L49461" s="1334"/>
    </row>
    <row r="49462" spans="1:12" ht="24" customHeight="1">
      <c r="A49462" s="1355"/>
      <c r="B49462" s="1355"/>
      <c r="C49462" s="1433"/>
      <c r="E49462" s="1433"/>
      <c r="K49462" s="1433"/>
      <c r="L49462" s="1334"/>
    </row>
    <row r="49463" spans="1:12" ht="24" customHeight="1">
      <c r="A49463" s="1355"/>
      <c r="B49463" s="1355"/>
      <c r="C49463" s="1433"/>
      <c r="E49463" s="1433"/>
      <c r="K49463" s="1433"/>
      <c r="L49463" s="1334"/>
    </row>
    <row r="49464" spans="1:12" ht="24" customHeight="1">
      <c r="A49464" s="1355"/>
      <c r="B49464" s="1355"/>
      <c r="C49464" s="1433"/>
      <c r="E49464" s="1433"/>
      <c r="K49464" s="1433"/>
      <c r="L49464" s="1334"/>
    </row>
    <row r="49465" spans="1:12" ht="24" customHeight="1">
      <c r="A49465" s="1355"/>
      <c r="B49465" s="1355"/>
      <c r="C49465" s="1433"/>
      <c r="E49465" s="1433"/>
      <c r="K49465" s="1433"/>
      <c r="L49465" s="1334"/>
    </row>
    <row r="49466" spans="1:12" ht="24" customHeight="1">
      <c r="A49466" s="1355"/>
      <c r="B49466" s="1355"/>
      <c r="C49466" s="1433"/>
      <c r="E49466" s="1433"/>
      <c r="K49466" s="1433"/>
      <c r="L49466" s="1334"/>
    </row>
    <row r="49467" spans="1:12" ht="24" customHeight="1">
      <c r="A49467" s="1355"/>
      <c r="B49467" s="1355"/>
      <c r="C49467" s="1433"/>
      <c r="E49467" s="1433"/>
      <c r="K49467" s="1433"/>
      <c r="L49467" s="1334"/>
    </row>
    <row r="49468" spans="1:12" ht="24" customHeight="1">
      <c r="A49468" s="1355"/>
      <c r="B49468" s="1355"/>
      <c r="C49468" s="1433"/>
      <c r="E49468" s="1433"/>
      <c r="K49468" s="1433"/>
      <c r="L49468" s="1334"/>
    </row>
    <row r="49469" spans="1:12" ht="24" customHeight="1">
      <c r="A49469" s="1355"/>
      <c r="B49469" s="1355"/>
      <c r="C49469" s="1433"/>
      <c r="E49469" s="1433"/>
      <c r="K49469" s="1433"/>
      <c r="L49469" s="1334"/>
    </row>
    <row r="49470" spans="1:12" ht="24" customHeight="1">
      <c r="A49470" s="1355"/>
      <c r="B49470" s="1355"/>
      <c r="C49470" s="1433"/>
      <c r="E49470" s="1433"/>
      <c r="K49470" s="1433"/>
      <c r="L49470" s="1334"/>
    </row>
    <row r="49471" spans="1:12" ht="24" customHeight="1">
      <c r="A49471" s="1355"/>
      <c r="B49471" s="1355"/>
      <c r="C49471" s="1433"/>
      <c r="E49471" s="1433"/>
      <c r="K49471" s="1433"/>
      <c r="L49471" s="1334"/>
    </row>
    <row r="49472" spans="1:12" ht="24" customHeight="1">
      <c r="A49472" s="1355"/>
      <c r="B49472" s="1355"/>
      <c r="C49472" s="1433"/>
      <c r="E49472" s="1433"/>
      <c r="K49472" s="1433"/>
      <c r="L49472" s="1334"/>
    </row>
    <row r="49473" spans="1:12" ht="24" customHeight="1">
      <c r="A49473" s="1355"/>
      <c r="B49473" s="1355"/>
      <c r="C49473" s="1433"/>
      <c r="E49473" s="1433"/>
      <c r="K49473" s="1433"/>
      <c r="L49473" s="1334"/>
    </row>
    <row r="49474" spans="1:12" ht="24" customHeight="1">
      <c r="A49474" s="1355"/>
      <c r="B49474" s="1355"/>
      <c r="C49474" s="1433"/>
      <c r="E49474" s="1433"/>
      <c r="K49474" s="1433"/>
      <c r="L49474" s="1334"/>
    </row>
    <row r="49475" spans="1:12" ht="24" customHeight="1">
      <c r="A49475" s="1355"/>
      <c r="B49475" s="1355"/>
      <c r="C49475" s="1433"/>
      <c r="E49475" s="1433"/>
      <c r="K49475" s="1433"/>
      <c r="L49475" s="1334"/>
    </row>
    <row r="49476" spans="1:12" ht="24" customHeight="1">
      <c r="A49476" s="1355"/>
      <c r="B49476" s="1355"/>
      <c r="C49476" s="1433"/>
      <c r="E49476" s="1433"/>
      <c r="K49476" s="1433"/>
      <c r="L49476" s="1334"/>
    </row>
    <row r="49477" spans="1:12" ht="24" customHeight="1">
      <c r="A49477" s="1355"/>
      <c r="B49477" s="1355"/>
      <c r="C49477" s="1433"/>
      <c r="E49477" s="1433"/>
      <c r="K49477" s="1433"/>
      <c r="L49477" s="1334"/>
    </row>
    <row r="49478" spans="1:12" ht="24" customHeight="1">
      <c r="A49478" s="1355"/>
      <c r="B49478" s="1355"/>
      <c r="C49478" s="1433"/>
      <c r="E49478" s="1433"/>
      <c r="K49478" s="1433"/>
      <c r="L49478" s="1334"/>
    </row>
    <row r="49479" spans="1:12" ht="24" customHeight="1">
      <c r="A49479" s="1355"/>
      <c r="B49479" s="1355"/>
      <c r="C49479" s="1433"/>
      <c r="E49479" s="1433"/>
      <c r="K49479" s="1433"/>
      <c r="L49479" s="1334"/>
    </row>
    <row r="49480" spans="1:12" ht="24" customHeight="1">
      <c r="A49480" s="1355"/>
      <c r="B49480" s="1355"/>
      <c r="C49480" s="1433"/>
      <c r="E49480" s="1433"/>
      <c r="K49480" s="1433"/>
      <c r="L49480" s="1334"/>
    </row>
    <row r="49481" spans="1:12" ht="24" customHeight="1">
      <c r="A49481" s="1355"/>
      <c r="B49481" s="1355"/>
      <c r="C49481" s="1433"/>
      <c r="E49481" s="1433"/>
      <c r="K49481" s="1433"/>
      <c r="L49481" s="1334"/>
    </row>
    <row r="49482" spans="1:12" ht="24" customHeight="1">
      <c r="A49482" s="1355"/>
      <c r="B49482" s="1355"/>
      <c r="C49482" s="1433"/>
      <c r="E49482" s="1433"/>
      <c r="K49482" s="1433"/>
      <c r="L49482" s="1334"/>
    </row>
    <row r="49483" spans="1:12" ht="24" customHeight="1">
      <c r="A49483" s="1355"/>
      <c r="B49483" s="1355"/>
      <c r="C49483" s="1433"/>
      <c r="E49483" s="1433"/>
      <c r="K49483" s="1433"/>
      <c r="L49483" s="1334"/>
    </row>
    <row r="49484" spans="1:12" ht="24" customHeight="1">
      <c r="A49484" s="1355"/>
      <c r="B49484" s="1355"/>
      <c r="C49484" s="1433"/>
      <c r="E49484" s="1433"/>
      <c r="K49484" s="1433"/>
      <c r="L49484" s="1334"/>
    </row>
    <row r="49485" spans="1:12" ht="24" customHeight="1">
      <c r="A49485" s="1355"/>
      <c r="B49485" s="1355"/>
      <c r="C49485" s="1433"/>
      <c r="E49485" s="1433"/>
      <c r="K49485" s="1433"/>
      <c r="L49485" s="1334"/>
    </row>
    <row r="49486" spans="1:12" ht="24" customHeight="1">
      <c r="A49486" s="1355"/>
      <c r="B49486" s="1355"/>
      <c r="C49486" s="1433"/>
      <c r="E49486" s="1433"/>
      <c r="K49486" s="1433"/>
      <c r="L49486" s="1334"/>
    </row>
    <row r="49487" spans="1:12" ht="24" customHeight="1">
      <c r="A49487" s="1355"/>
      <c r="B49487" s="1355"/>
      <c r="C49487" s="1433"/>
      <c r="E49487" s="1433"/>
      <c r="K49487" s="1433"/>
      <c r="L49487" s="1334"/>
    </row>
    <row r="49488" spans="1:12" ht="24" customHeight="1">
      <c r="A49488" s="1355"/>
      <c r="B49488" s="1355"/>
      <c r="C49488" s="1433"/>
      <c r="E49488" s="1433"/>
      <c r="K49488" s="1433"/>
      <c r="L49488" s="1334"/>
    </row>
    <row r="49489" spans="1:12" ht="24" customHeight="1">
      <c r="A49489" s="1355"/>
      <c r="B49489" s="1355"/>
      <c r="C49489" s="1433"/>
      <c r="E49489" s="1433"/>
      <c r="K49489" s="1433"/>
      <c r="L49489" s="1334"/>
    </row>
    <row r="49490" spans="1:12" ht="24" customHeight="1">
      <c r="A49490" s="1355"/>
      <c r="B49490" s="1355"/>
      <c r="C49490" s="1433"/>
      <c r="E49490" s="1433"/>
      <c r="K49490" s="1433"/>
      <c r="L49490" s="1334"/>
    </row>
    <row r="49491" spans="1:12" ht="24" customHeight="1">
      <c r="A49491" s="1355"/>
      <c r="B49491" s="1355"/>
      <c r="C49491" s="1433"/>
      <c r="E49491" s="1433"/>
      <c r="K49491" s="1433"/>
      <c r="L49491" s="1334"/>
    </row>
    <row r="49492" spans="1:12" ht="24" customHeight="1">
      <c r="A49492" s="1355"/>
      <c r="B49492" s="1355"/>
      <c r="C49492" s="1433"/>
      <c r="E49492" s="1433"/>
      <c r="K49492" s="1433"/>
      <c r="L49492" s="1334"/>
    </row>
    <row r="49493" spans="1:12" ht="24" customHeight="1">
      <c r="A49493" s="1355"/>
      <c r="B49493" s="1355"/>
      <c r="C49493" s="1433"/>
      <c r="E49493" s="1433"/>
      <c r="K49493" s="1433"/>
      <c r="L49493" s="1334"/>
    </row>
    <row r="49494" spans="1:12" ht="24" customHeight="1">
      <c r="A49494" s="1355"/>
      <c r="B49494" s="1355"/>
      <c r="C49494" s="1433"/>
      <c r="E49494" s="1433"/>
      <c r="K49494" s="1433"/>
      <c r="L49494" s="1334"/>
    </row>
    <row r="49495" spans="1:12" ht="24" customHeight="1">
      <c r="A49495" s="1355"/>
      <c r="B49495" s="1355"/>
      <c r="C49495" s="1433"/>
      <c r="E49495" s="1433"/>
      <c r="K49495" s="1433"/>
      <c r="L49495" s="1334"/>
    </row>
    <row r="49496" spans="1:12" ht="24" customHeight="1">
      <c r="A49496" s="1355"/>
      <c r="B49496" s="1355"/>
      <c r="C49496" s="1433"/>
      <c r="E49496" s="1433"/>
      <c r="K49496" s="1433"/>
      <c r="L49496" s="1334"/>
    </row>
    <row r="49497" spans="1:12" ht="24" customHeight="1">
      <c r="A49497" s="1355"/>
      <c r="B49497" s="1355"/>
      <c r="C49497" s="1433"/>
      <c r="E49497" s="1433"/>
      <c r="K49497" s="1433"/>
      <c r="L49497" s="1334"/>
    </row>
    <row r="49498" spans="1:12" ht="24" customHeight="1">
      <c r="A49498" s="1355"/>
      <c r="B49498" s="1355"/>
      <c r="C49498" s="1433"/>
      <c r="E49498" s="1433"/>
      <c r="K49498" s="1433"/>
      <c r="L49498" s="1334"/>
    </row>
    <row r="49499" spans="1:12" ht="24" customHeight="1">
      <c r="A49499" s="1355"/>
      <c r="B49499" s="1355"/>
      <c r="C49499" s="1433"/>
      <c r="E49499" s="1433"/>
      <c r="K49499" s="1433"/>
      <c r="L49499" s="1334"/>
    </row>
    <row r="49500" spans="1:12" ht="24" customHeight="1">
      <c r="A49500" s="1355"/>
      <c r="B49500" s="1355"/>
      <c r="C49500" s="1433"/>
      <c r="E49500" s="1433"/>
      <c r="K49500" s="1433"/>
      <c r="L49500" s="1334"/>
    </row>
    <row r="49501" spans="1:12" ht="24" customHeight="1">
      <c r="A49501" s="1355"/>
      <c r="B49501" s="1355"/>
      <c r="C49501" s="1433"/>
      <c r="E49501" s="1433"/>
      <c r="K49501" s="1433"/>
      <c r="L49501" s="1334"/>
    </row>
    <row r="49502" spans="1:12" ht="24" customHeight="1">
      <c r="A49502" s="1355"/>
      <c r="B49502" s="1355"/>
      <c r="C49502" s="1433"/>
      <c r="E49502" s="1433"/>
      <c r="K49502" s="1433"/>
      <c r="L49502" s="1334"/>
    </row>
    <row r="49503" spans="1:12" ht="24" customHeight="1">
      <c r="A49503" s="1355"/>
      <c r="B49503" s="1355"/>
      <c r="C49503" s="1433"/>
      <c r="E49503" s="1433"/>
      <c r="K49503" s="1433"/>
      <c r="L49503" s="1334"/>
    </row>
    <row r="49504" spans="1:12" ht="24" customHeight="1">
      <c r="A49504" s="1355"/>
      <c r="B49504" s="1355"/>
      <c r="C49504" s="1433"/>
      <c r="E49504" s="1433"/>
      <c r="K49504" s="1433"/>
      <c r="L49504" s="1334"/>
    </row>
    <row r="49505" spans="1:12" ht="24" customHeight="1">
      <c r="A49505" s="1355"/>
      <c r="B49505" s="1355"/>
      <c r="C49505" s="1433"/>
      <c r="E49505" s="1433"/>
      <c r="K49505" s="1433"/>
      <c r="L49505" s="1334"/>
    </row>
    <row r="49506" spans="1:12" ht="24" customHeight="1">
      <c r="A49506" s="1355"/>
      <c r="B49506" s="1355"/>
      <c r="C49506" s="1433"/>
      <c r="E49506" s="1433"/>
      <c r="K49506" s="1433"/>
      <c r="L49506" s="1334"/>
    </row>
    <row r="49507" spans="1:12" ht="24" customHeight="1">
      <c r="A49507" s="1355"/>
      <c r="B49507" s="1355"/>
      <c r="C49507" s="1433"/>
      <c r="E49507" s="1433"/>
      <c r="K49507" s="1433"/>
      <c r="L49507" s="1334"/>
    </row>
    <row r="49508" spans="1:12" ht="24" customHeight="1">
      <c r="A49508" s="1355"/>
      <c r="B49508" s="1355"/>
      <c r="C49508" s="1433"/>
      <c r="E49508" s="1433"/>
      <c r="K49508" s="1433"/>
      <c r="L49508" s="1334"/>
    </row>
    <row r="49509" spans="1:12" ht="24" customHeight="1">
      <c r="A49509" s="1355"/>
      <c r="B49509" s="1355"/>
      <c r="C49509" s="1433"/>
      <c r="E49509" s="1433"/>
      <c r="K49509" s="1433"/>
      <c r="L49509" s="1334"/>
    </row>
    <row r="49510" spans="1:12" ht="24" customHeight="1">
      <c r="A49510" s="1355"/>
      <c r="B49510" s="1355"/>
      <c r="C49510" s="1433"/>
      <c r="E49510" s="1433"/>
      <c r="K49510" s="1433"/>
      <c r="L49510" s="1334"/>
    </row>
    <row r="49511" spans="1:12" ht="24" customHeight="1">
      <c r="A49511" s="1355"/>
      <c r="B49511" s="1355"/>
      <c r="C49511" s="1433"/>
      <c r="E49511" s="1433"/>
      <c r="K49511" s="1433"/>
      <c r="L49511" s="1334"/>
    </row>
    <row r="49512" spans="1:12" ht="24" customHeight="1">
      <c r="A49512" s="1355"/>
      <c r="B49512" s="1355"/>
      <c r="C49512" s="1433"/>
      <c r="E49512" s="1433"/>
      <c r="K49512" s="1433"/>
      <c r="L49512" s="1334"/>
    </row>
    <row r="49513" spans="1:12" ht="24" customHeight="1">
      <c r="A49513" s="1355"/>
      <c r="B49513" s="1355"/>
      <c r="C49513" s="1433"/>
      <c r="E49513" s="1433"/>
      <c r="K49513" s="1433"/>
      <c r="L49513" s="1334"/>
    </row>
    <row r="49514" spans="1:12" ht="24" customHeight="1">
      <c r="A49514" s="1355"/>
      <c r="B49514" s="1355"/>
      <c r="C49514" s="1433"/>
      <c r="E49514" s="1433"/>
      <c r="K49514" s="1433"/>
      <c r="L49514" s="1334"/>
    </row>
    <row r="49515" spans="1:12" ht="24" customHeight="1">
      <c r="A49515" s="1355"/>
      <c r="B49515" s="1355"/>
      <c r="C49515" s="1433"/>
      <c r="E49515" s="1433"/>
      <c r="K49515" s="1433"/>
      <c r="L49515" s="1334"/>
    </row>
    <row r="49516" spans="1:12" ht="24" customHeight="1">
      <c r="A49516" s="1355"/>
      <c r="B49516" s="1355"/>
      <c r="C49516" s="1433"/>
      <c r="E49516" s="1433"/>
      <c r="K49516" s="1433"/>
      <c r="L49516" s="1334"/>
    </row>
    <row r="49517" spans="1:12" ht="24" customHeight="1">
      <c r="A49517" s="1355"/>
      <c r="B49517" s="1355"/>
      <c r="C49517" s="1433"/>
      <c r="E49517" s="1433"/>
      <c r="K49517" s="1433"/>
      <c r="L49517" s="1334"/>
    </row>
    <row r="49518" spans="1:12" ht="24" customHeight="1">
      <c r="A49518" s="1355"/>
      <c r="B49518" s="1355"/>
      <c r="C49518" s="1433"/>
      <c r="E49518" s="1433"/>
      <c r="K49518" s="1433"/>
      <c r="L49518" s="1334"/>
    </row>
    <row r="49519" spans="1:12" ht="24" customHeight="1">
      <c r="A49519" s="1355"/>
      <c r="B49519" s="1355"/>
      <c r="C49519" s="1433"/>
      <c r="E49519" s="1433"/>
      <c r="K49519" s="1433"/>
      <c r="L49519" s="1334"/>
    </row>
    <row r="49520" spans="1:12" ht="24" customHeight="1">
      <c r="A49520" s="1355"/>
      <c r="B49520" s="1355"/>
      <c r="C49520" s="1433"/>
      <c r="E49520" s="1433"/>
      <c r="K49520" s="1433"/>
      <c r="L49520" s="1334"/>
    </row>
    <row r="49521" spans="1:12" ht="24" customHeight="1">
      <c r="A49521" s="1355"/>
      <c r="B49521" s="1355"/>
      <c r="C49521" s="1433"/>
      <c r="E49521" s="1433"/>
      <c r="K49521" s="1433"/>
      <c r="L49521" s="1334"/>
    </row>
    <row r="49522" spans="1:12" ht="24" customHeight="1">
      <c r="A49522" s="1355"/>
      <c r="B49522" s="1355"/>
      <c r="C49522" s="1433"/>
      <c r="E49522" s="1433"/>
      <c r="K49522" s="1433"/>
      <c r="L49522" s="1334"/>
    </row>
    <row r="49523" spans="1:12" ht="24" customHeight="1">
      <c r="A49523" s="1355"/>
      <c r="B49523" s="1355"/>
      <c r="C49523" s="1433"/>
      <c r="E49523" s="1433"/>
      <c r="K49523" s="1433"/>
      <c r="L49523" s="1334"/>
    </row>
    <row r="49524" spans="1:12" ht="24" customHeight="1">
      <c r="A49524" s="1355"/>
      <c r="B49524" s="1355"/>
      <c r="C49524" s="1433"/>
      <c r="E49524" s="1433"/>
      <c r="K49524" s="1433"/>
      <c r="L49524" s="1334"/>
    </row>
    <row r="49525" spans="1:12" ht="24" customHeight="1">
      <c r="A49525" s="1355"/>
      <c r="B49525" s="1355"/>
      <c r="C49525" s="1433"/>
      <c r="E49525" s="1433"/>
      <c r="K49525" s="1433"/>
      <c r="L49525" s="1334"/>
    </row>
    <row r="49526" spans="1:12" ht="24" customHeight="1">
      <c r="A49526" s="1355"/>
      <c r="B49526" s="1355"/>
      <c r="C49526" s="1433"/>
      <c r="E49526" s="1433"/>
      <c r="K49526" s="1433"/>
      <c r="L49526" s="1334"/>
    </row>
    <row r="49527" spans="1:12" ht="24" customHeight="1">
      <c r="A49527" s="1355"/>
      <c r="B49527" s="1355"/>
      <c r="C49527" s="1433"/>
      <c r="E49527" s="1433"/>
      <c r="K49527" s="1433"/>
      <c r="L49527" s="1334"/>
    </row>
    <row r="49528" spans="1:12" ht="24" customHeight="1">
      <c r="A49528" s="1355"/>
      <c r="B49528" s="1355"/>
      <c r="C49528" s="1433"/>
      <c r="E49528" s="1433"/>
      <c r="K49528" s="1433"/>
      <c r="L49528" s="1334"/>
    </row>
    <row r="49529" spans="1:12" ht="24" customHeight="1">
      <c r="A49529" s="1355"/>
      <c r="B49529" s="1355"/>
      <c r="C49529" s="1433"/>
      <c r="E49529" s="1433"/>
      <c r="K49529" s="1433"/>
      <c r="L49529" s="1334"/>
    </row>
    <row r="49530" spans="1:12" ht="24" customHeight="1">
      <c r="A49530" s="1355"/>
      <c r="B49530" s="1355"/>
      <c r="C49530" s="1433"/>
      <c r="E49530" s="1433"/>
      <c r="K49530" s="1433"/>
      <c r="L49530" s="1334"/>
    </row>
    <row r="49531" spans="1:12" ht="24" customHeight="1">
      <c r="A49531" s="1355"/>
      <c r="B49531" s="1355"/>
      <c r="C49531" s="1433"/>
      <c r="E49531" s="1433"/>
      <c r="K49531" s="1433"/>
      <c r="L49531" s="1334"/>
    </row>
    <row r="49532" spans="1:12" ht="24" customHeight="1">
      <c r="A49532" s="1355"/>
      <c r="B49532" s="1355"/>
      <c r="C49532" s="1433"/>
      <c r="E49532" s="1433"/>
      <c r="K49532" s="1433"/>
      <c r="L49532" s="1334"/>
    </row>
    <row r="49533" spans="1:12" ht="24" customHeight="1">
      <c r="A49533" s="1355"/>
      <c r="B49533" s="1355"/>
      <c r="C49533" s="1433"/>
      <c r="E49533" s="1433"/>
      <c r="K49533" s="1433"/>
      <c r="L49533" s="1334"/>
    </row>
    <row r="49534" spans="1:12" ht="24" customHeight="1">
      <c r="A49534" s="1355"/>
      <c r="B49534" s="1355"/>
      <c r="C49534" s="1433"/>
      <c r="E49534" s="1433"/>
      <c r="K49534" s="1433"/>
      <c r="L49534" s="1334"/>
    </row>
    <row r="49535" spans="1:12" ht="24" customHeight="1">
      <c r="A49535" s="1355"/>
      <c r="B49535" s="1355"/>
      <c r="C49535" s="1433"/>
      <c r="E49535" s="1433"/>
      <c r="K49535" s="1433"/>
      <c r="L49535" s="1334"/>
    </row>
    <row r="49536" spans="1:12" ht="24" customHeight="1">
      <c r="A49536" s="1355"/>
      <c r="B49536" s="1355"/>
      <c r="C49536" s="1433"/>
      <c r="E49536" s="1433"/>
      <c r="K49536" s="1433"/>
      <c r="L49536" s="1334"/>
    </row>
    <row r="49537" spans="1:12" ht="24" customHeight="1">
      <c r="A49537" s="1355"/>
      <c r="B49537" s="1355"/>
      <c r="C49537" s="1433"/>
      <c r="E49537" s="1433"/>
      <c r="K49537" s="1433"/>
      <c r="L49537" s="1334"/>
    </row>
    <row r="49538" spans="1:12" ht="24" customHeight="1">
      <c r="A49538" s="1355"/>
      <c r="B49538" s="1355"/>
      <c r="C49538" s="1433"/>
      <c r="E49538" s="1433"/>
      <c r="K49538" s="1433"/>
      <c r="L49538" s="1334"/>
    </row>
    <row r="49539" spans="1:12" ht="24" customHeight="1">
      <c r="A49539" s="1355"/>
      <c r="B49539" s="1355"/>
      <c r="C49539" s="1433"/>
      <c r="E49539" s="1433"/>
      <c r="K49539" s="1433"/>
      <c r="L49539" s="1334"/>
    </row>
    <row r="49540" spans="1:12" ht="24" customHeight="1">
      <c r="A49540" s="1355"/>
      <c r="B49540" s="1355"/>
      <c r="C49540" s="1433"/>
      <c r="E49540" s="1433"/>
      <c r="K49540" s="1433"/>
      <c r="L49540" s="1334"/>
    </row>
    <row r="49541" spans="1:12" ht="24" customHeight="1">
      <c r="A49541" s="1355"/>
      <c r="B49541" s="1355"/>
      <c r="C49541" s="1433"/>
      <c r="E49541" s="1433"/>
      <c r="K49541" s="1433"/>
      <c r="L49541" s="1334"/>
    </row>
    <row r="49542" spans="1:12" ht="24" customHeight="1">
      <c r="A49542" s="1355"/>
      <c r="B49542" s="1355"/>
      <c r="C49542" s="1433"/>
      <c r="E49542" s="1433"/>
      <c r="K49542" s="1433"/>
      <c r="L49542" s="1334"/>
    </row>
    <row r="49543" spans="1:12" ht="24" customHeight="1">
      <c r="A49543" s="1355"/>
      <c r="B49543" s="1355"/>
      <c r="C49543" s="1433"/>
      <c r="E49543" s="1433"/>
      <c r="K49543" s="1433"/>
      <c r="L49543" s="1334"/>
    </row>
    <row r="49544" spans="1:12" ht="24" customHeight="1">
      <c r="A49544" s="1355"/>
      <c r="B49544" s="1355"/>
      <c r="C49544" s="1433"/>
      <c r="E49544" s="1433"/>
      <c r="K49544" s="1433"/>
      <c r="L49544" s="1334"/>
    </row>
    <row r="49545" spans="1:12" ht="24" customHeight="1">
      <c r="A49545" s="1355"/>
      <c r="B49545" s="1355"/>
      <c r="C49545" s="1433"/>
      <c r="E49545" s="1433"/>
      <c r="K49545" s="1433"/>
      <c r="L49545" s="1334"/>
    </row>
    <row r="49546" spans="1:12" ht="24" customHeight="1">
      <c r="A49546" s="1355"/>
      <c r="B49546" s="1355"/>
      <c r="C49546" s="1433"/>
      <c r="E49546" s="1433"/>
      <c r="K49546" s="1433"/>
      <c r="L49546" s="1334"/>
    </row>
    <row r="49547" spans="1:12" ht="24" customHeight="1">
      <c r="A49547" s="1355"/>
      <c r="B49547" s="1355"/>
      <c r="C49547" s="1433"/>
      <c r="E49547" s="1433"/>
      <c r="K49547" s="1433"/>
      <c r="L49547" s="1334"/>
    </row>
    <row r="49548" spans="1:12" ht="24" customHeight="1">
      <c r="A49548" s="1355"/>
      <c r="B49548" s="1355"/>
      <c r="C49548" s="1433"/>
      <c r="E49548" s="1433"/>
      <c r="K49548" s="1433"/>
      <c r="L49548" s="1334"/>
    </row>
    <row r="49549" spans="1:12" ht="24" customHeight="1">
      <c r="A49549" s="1355"/>
      <c r="B49549" s="1355"/>
      <c r="C49549" s="1433"/>
      <c r="E49549" s="1433"/>
      <c r="K49549" s="1433"/>
      <c r="L49549" s="1334"/>
    </row>
    <row r="49550" spans="1:12" ht="24" customHeight="1">
      <c r="A49550" s="1355"/>
      <c r="B49550" s="1355"/>
      <c r="C49550" s="1433"/>
      <c r="E49550" s="1433"/>
      <c r="K49550" s="1433"/>
      <c r="L49550" s="1334"/>
    </row>
    <row r="49551" spans="1:12" ht="24" customHeight="1">
      <c r="A49551" s="1355"/>
      <c r="B49551" s="1355"/>
      <c r="C49551" s="1433"/>
      <c r="E49551" s="1433"/>
      <c r="K49551" s="1433"/>
      <c r="L49551" s="1334"/>
    </row>
    <row r="49552" spans="1:12" ht="24" customHeight="1">
      <c r="A49552" s="1355"/>
      <c r="B49552" s="1355"/>
      <c r="C49552" s="1433"/>
      <c r="E49552" s="1433"/>
      <c r="K49552" s="1433"/>
      <c r="L49552" s="1334"/>
    </row>
    <row r="49553" spans="1:12" ht="24" customHeight="1">
      <c r="A49553" s="1355"/>
      <c r="B49553" s="1355"/>
      <c r="C49553" s="1433"/>
      <c r="E49553" s="1433"/>
      <c r="K49553" s="1433"/>
      <c r="L49553" s="1334"/>
    </row>
    <row r="49554" spans="1:12" ht="24" customHeight="1">
      <c r="A49554" s="1355"/>
      <c r="B49554" s="1355"/>
      <c r="C49554" s="1433"/>
      <c r="E49554" s="1433"/>
      <c r="K49554" s="1433"/>
      <c r="L49554" s="1334"/>
    </row>
    <row r="49555" spans="1:12" ht="24" customHeight="1">
      <c r="A49555" s="1355"/>
      <c r="B49555" s="1355"/>
      <c r="C49555" s="1433"/>
      <c r="E49555" s="1433"/>
      <c r="K49555" s="1433"/>
      <c r="L49555" s="1334"/>
    </row>
    <row r="49556" spans="1:12" ht="24" customHeight="1">
      <c r="A49556" s="1355"/>
      <c r="B49556" s="1355"/>
      <c r="C49556" s="1433"/>
      <c r="E49556" s="1433"/>
      <c r="K49556" s="1433"/>
      <c r="L49556" s="1334"/>
    </row>
    <row r="49557" spans="1:12" ht="24" customHeight="1">
      <c r="A49557" s="1355"/>
      <c r="B49557" s="1355"/>
      <c r="C49557" s="1433"/>
      <c r="E49557" s="1433"/>
      <c r="K49557" s="1433"/>
      <c r="L49557" s="1334"/>
    </row>
    <row r="49558" spans="1:12" ht="24" customHeight="1">
      <c r="A49558" s="1355"/>
      <c r="B49558" s="1355"/>
      <c r="C49558" s="1433"/>
      <c r="E49558" s="1433"/>
      <c r="K49558" s="1433"/>
      <c r="L49558" s="1334"/>
    </row>
    <row r="49559" spans="1:12" ht="24" customHeight="1">
      <c r="A49559" s="1355"/>
      <c r="B49559" s="1355"/>
      <c r="C49559" s="1433"/>
      <c r="E49559" s="1433"/>
      <c r="K49559" s="1433"/>
      <c r="L49559" s="1334"/>
    </row>
    <row r="49560" spans="1:12" ht="24" customHeight="1">
      <c r="A49560" s="1355"/>
      <c r="B49560" s="1355"/>
      <c r="C49560" s="1433"/>
      <c r="E49560" s="1433"/>
      <c r="K49560" s="1433"/>
      <c r="L49560" s="1334"/>
    </row>
    <row r="49561" spans="1:12" ht="24" customHeight="1">
      <c r="A49561" s="1355"/>
      <c r="B49561" s="1355"/>
      <c r="C49561" s="1433"/>
      <c r="E49561" s="1433"/>
      <c r="K49561" s="1433"/>
      <c r="L49561" s="1334"/>
    </row>
    <row r="49562" spans="1:12" ht="24" customHeight="1">
      <c r="A49562" s="1355"/>
      <c r="B49562" s="1355"/>
      <c r="C49562" s="1433"/>
      <c r="E49562" s="1433"/>
      <c r="K49562" s="1433"/>
      <c r="L49562" s="1334"/>
    </row>
    <row r="49563" spans="1:12" ht="24" customHeight="1">
      <c r="A49563" s="1355"/>
      <c r="B49563" s="1355"/>
      <c r="C49563" s="1433"/>
      <c r="E49563" s="1433"/>
      <c r="K49563" s="1433"/>
      <c r="L49563" s="1334"/>
    </row>
    <row r="49564" spans="1:12" ht="24" customHeight="1">
      <c r="A49564" s="1355"/>
      <c r="B49564" s="1355"/>
      <c r="C49564" s="1433"/>
      <c r="E49564" s="1433"/>
      <c r="K49564" s="1433"/>
      <c r="L49564" s="1334"/>
    </row>
    <row r="49565" spans="1:12" ht="24" customHeight="1">
      <c r="A49565" s="1355"/>
      <c r="B49565" s="1355"/>
      <c r="C49565" s="1433"/>
      <c r="E49565" s="1433"/>
      <c r="K49565" s="1433"/>
      <c r="L49565" s="1334"/>
    </row>
    <row r="49566" spans="1:12" ht="24" customHeight="1">
      <c r="A49566" s="1355"/>
      <c r="B49566" s="1355"/>
      <c r="C49566" s="1433"/>
      <c r="E49566" s="1433"/>
      <c r="K49566" s="1433"/>
      <c r="L49566" s="1334"/>
    </row>
    <row r="49567" spans="1:12" ht="24" customHeight="1">
      <c r="A49567" s="1355"/>
      <c r="B49567" s="1355"/>
      <c r="C49567" s="1433"/>
      <c r="E49567" s="1433"/>
      <c r="K49567" s="1433"/>
      <c r="L49567" s="1334"/>
    </row>
    <row r="49568" spans="1:12" ht="24" customHeight="1">
      <c r="A49568" s="1355"/>
      <c r="B49568" s="1355"/>
      <c r="C49568" s="1433"/>
      <c r="E49568" s="1433"/>
      <c r="K49568" s="1433"/>
      <c r="L49568" s="1334"/>
    </row>
    <row r="49569" spans="1:12" ht="24" customHeight="1">
      <c r="A49569" s="1355"/>
      <c r="B49569" s="1355"/>
      <c r="C49569" s="1433"/>
      <c r="E49569" s="1433"/>
      <c r="K49569" s="1433"/>
      <c r="L49569" s="1334"/>
    </row>
    <row r="49570" spans="1:12" ht="24" customHeight="1">
      <c r="A49570" s="1355"/>
      <c r="B49570" s="1355"/>
      <c r="C49570" s="1433"/>
      <c r="E49570" s="1433"/>
      <c r="K49570" s="1433"/>
      <c r="L49570" s="1334"/>
    </row>
    <row r="49571" spans="1:12" ht="24" customHeight="1">
      <c r="A49571" s="1355"/>
      <c r="B49571" s="1355"/>
      <c r="C49571" s="1433"/>
      <c r="E49571" s="1433"/>
      <c r="K49571" s="1433"/>
      <c r="L49571" s="1334"/>
    </row>
    <row r="49572" spans="1:12" ht="24" customHeight="1">
      <c r="A49572" s="1355"/>
      <c r="B49572" s="1355"/>
      <c r="C49572" s="1433"/>
      <c r="E49572" s="1433"/>
      <c r="K49572" s="1433"/>
      <c r="L49572" s="1334"/>
    </row>
    <row r="49573" spans="1:12" ht="24" customHeight="1">
      <c r="A49573" s="1355"/>
      <c r="B49573" s="1355"/>
      <c r="C49573" s="1433"/>
      <c r="E49573" s="1433"/>
      <c r="K49573" s="1433"/>
      <c r="L49573" s="1334"/>
    </row>
    <row r="49574" spans="1:12" ht="24" customHeight="1">
      <c r="A49574" s="1355"/>
      <c r="B49574" s="1355"/>
      <c r="C49574" s="1433"/>
      <c r="E49574" s="1433"/>
      <c r="K49574" s="1433"/>
      <c r="L49574" s="1334"/>
    </row>
    <row r="49575" spans="1:12" ht="24" customHeight="1">
      <c r="A49575" s="1355"/>
      <c r="B49575" s="1355"/>
      <c r="C49575" s="1433"/>
      <c r="E49575" s="1433"/>
      <c r="K49575" s="1433"/>
      <c r="L49575" s="1334"/>
    </row>
    <row r="49576" spans="1:12" ht="24" customHeight="1">
      <c r="A49576" s="1355"/>
      <c r="B49576" s="1355"/>
      <c r="C49576" s="1433"/>
      <c r="E49576" s="1433"/>
      <c r="K49576" s="1433"/>
      <c r="L49576" s="1334"/>
    </row>
    <row r="49577" spans="1:12" ht="24" customHeight="1">
      <c r="A49577" s="1355"/>
      <c r="B49577" s="1355"/>
      <c r="C49577" s="1433"/>
      <c r="E49577" s="1433"/>
      <c r="K49577" s="1433"/>
      <c r="L49577" s="1334"/>
    </row>
    <row r="49578" spans="1:12" ht="24" customHeight="1">
      <c r="A49578" s="1355"/>
      <c r="B49578" s="1355"/>
      <c r="C49578" s="1433"/>
      <c r="E49578" s="1433"/>
      <c r="K49578" s="1433"/>
      <c r="L49578" s="1334"/>
    </row>
    <row r="49579" spans="1:12" ht="24" customHeight="1">
      <c r="A49579" s="1355"/>
      <c r="B49579" s="1355"/>
      <c r="C49579" s="1433"/>
      <c r="E49579" s="1433"/>
      <c r="K49579" s="1433"/>
      <c r="L49579" s="1334"/>
    </row>
    <row r="49580" spans="1:12" ht="24" customHeight="1">
      <c r="A49580" s="1355"/>
      <c r="B49580" s="1355"/>
      <c r="C49580" s="1433"/>
      <c r="E49580" s="1433"/>
      <c r="K49580" s="1433"/>
      <c r="L49580" s="1334"/>
    </row>
    <row r="49581" spans="1:12" ht="24" customHeight="1">
      <c r="A49581" s="1355"/>
      <c r="B49581" s="1355"/>
      <c r="C49581" s="1433"/>
      <c r="E49581" s="1433"/>
      <c r="K49581" s="1433"/>
      <c r="L49581" s="1334"/>
    </row>
    <row r="49582" spans="1:12" ht="24" customHeight="1">
      <c r="A49582" s="1355"/>
      <c r="B49582" s="1355"/>
      <c r="C49582" s="1433"/>
      <c r="E49582" s="1433"/>
      <c r="K49582" s="1433"/>
      <c r="L49582" s="1334"/>
    </row>
    <row r="49583" spans="1:12" ht="24" customHeight="1">
      <c r="A49583" s="1355"/>
      <c r="B49583" s="1355"/>
      <c r="C49583" s="1433"/>
      <c r="E49583" s="1433"/>
      <c r="K49583" s="1433"/>
      <c r="L49583" s="1334"/>
    </row>
    <row r="49584" spans="1:12" ht="24" customHeight="1">
      <c r="A49584" s="1355"/>
      <c r="B49584" s="1355"/>
      <c r="C49584" s="1433"/>
      <c r="E49584" s="1433"/>
      <c r="K49584" s="1433"/>
      <c r="L49584" s="1334"/>
    </row>
    <row r="49585" spans="1:12" ht="24" customHeight="1">
      <c r="A49585" s="1355"/>
      <c r="B49585" s="1355"/>
      <c r="C49585" s="1433"/>
      <c r="E49585" s="1433"/>
      <c r="K49585" s="1433"/>
      <c r="L49585" s="1334"/>
    </row>
    <row r="49586" spans="1:12" ht="24" customHeight="1">
      <c r="A49586" s="1355"/>
      <c r="B49586" s="1355"/>
      <c r="C49586" s="1433"/>
      <c r="E49586" s="1433"/>
      <c r="K49586" s="1433"/>
      <c r="L49586" s="1334"/>
    </row>
    <row r="49587" spans="1:12" ht="24" customHeight="1">
      <c r="A49587" s="1355"/>
      <c r="B49587" s="1355"/>
      <c r="C49587" s="1433"/>
      <c r="E49587" s="1433"/>
      <c r="K49587" s="1433"/>
      <c r="L49587" s="1334"/>
    </row>
    <row r="49588" spans="1:12" ht="24" customHeight="1">
      <c r="A49588" s="1355"/>
      <c r="B49588" s="1355"/>
      <c r="C49588" s="1433"/>
      <c r="E49588" s="1433"/>
      <c r="K49588" s="1433"/>
      <c r="L49588" s="1334"/>
    </row>
    <row r="49589" spans="1:12" ht="24" customHeight="1">
      <c r="A49589" s="1355"/>
      <c r="B49589" s="1355"/>
      <c r="C49589" s="1433"/>
      <c r="E49589" s="1433"/>
      <c r="K49589" s="1433"/>
      <c r="L49589" s="1334"/>
    </row>
    <row r="49590" spans="1:12" ht="24" customHeight="1">
      <c r="A49590" s="1355"/>
      <c r="B49590" s="1355"/>
      <c r="C49590" s="1433"/>
      <c r="E49590" s="1433"/>
      <c r="K49590" s="1433"/>
      <c r="L49590" s="1334"/>
    </row>
    <row r="49591" spans="1:12" ht="24" customHeight="1">
      <c r="A49591" s="1355"/>
      <c r="B49591" s="1355"/>
      <c r="C49591" s="1433"/>
      <c r="E49591" s="1433"/>
      <c r="K49591" s="1433"/>
      <c r="L49591" s="1334"/>
    </row>
    <row r="49592" spans="1:12" ht="24" customHeight="1">
      <c r="A49592" s="1355"/>
      <c r="B49592" s="1355"/>
      <c r="C49592" s="1433"/>
      <c r="E49592" s="1433"/>
      <c r="K49592" s="1433"/>
      <c r="L49592" s="1334"/>
    </row>
    <row r="49593" spans="1:12" ht="24" customHeight="1">
      <c r="A49593" s="1355"/>
      <c r="B49593" s="1355"/>
      <c r="C49593" s="1433"/>
      <c r="E49593" s="1433"/>
      <c r="K49593" s="1433"/>
      <c r="L49593" s="1334"/>
    </row>
    <row r="49594" spans="1:12" ht="24" customHeight="1">
      <c r="A49594" s="1355"/>
      <c r="B49594" s="1355"/>
      <c r="C49594" s="1433"/>
      <c r="E49594" s="1433"/>
      <c r="K49594" s="1433"/>
      <c r="L49594" s="1334"/>
    </row>
    <row r="49595" spans="1:12" ht="24" customHeight="1">
      <c r="A49595" s="1355"/>
      <c r="B49595" s="1355"/>
      <c r="C49595" s="1433"/>
      <c r="E49595" s="1433"/>
      <c r="K49595" s="1433"/>
      <c r="L49595" s="1334"/>
    </row>
    <row r="49596" spans="1:12" ht="24" customHeight="1">
      <c r="A49596" s="1355"/>
      <c r="B49596" s="1355"/>
      <c r="C49596" s="1433"/>
      <c r="E49596" s="1433"/>
      <c r="K49596" s="1433"/>
      <c r="L49596" s="1334"/>
    </row>
    <row r="49597" spans="1:12" ht="24" customHeight="1">
      <c r="A49597" s="1355"/>
      <c r="B49597" s="1355"/>
      <c r="C49597" s="1433"/>
      <c r="E49597" s="1433"/>
      <c r="K49597" s="1433"/>
      <c r="L49597" s="1334"/>
    </row>
    <row r="49598" spans="1:12" ht="24" customHeight="1">
      <c r="A49598" s="1355"/>
      <c r="B49598" s="1355"/>
      <c r="C49598" s="1433"/>
      <c r="E49598" s="1433"/>
      <c r="K49598" s="1433"/>
      <c r="L49598" s="1334"/>
    </row>
    <row r="49599" spans="1:12" ht="24" customHeight="1">
      <c r="A49599" s="1355"/>
      <c r="B49599" s="1355"/>
      <c r="C49599" s="1433"/>
      <c r="E49599" s="1433"/>
      <c r="K49599" s="1433"/>
      <c r="L49599" s="1334"/>
    </row>
    <row r="49600" spans="1:12" ht="24" customHeight="1">
      <c r="A49600" s="1355"/>
      <c r="B49600" s="1355"/>
      <c r="C49600" s="1433"/>
      <c r="E49600" s="1433"/>
      <c r="K49600" s="1433"/>
      <c r="L49600" s="1334"/>
    </row>
    <row r="49601" spans="1:12" ht="24" customHeight="1">
      <c r="A49601" s="1355"/>
      <c r="B49601" s="1355"/>
      <c r="C49601" s="1433"/>
      <c r="E49601" s="1433"/>
      <c r="K49601" s="1433"/>
      <c r="L49601" s="1334"/>
    </row>
    <row r="49602" spans="1:12" ht="24" customHeight="1">
      <c r="A49602" s="1355"/>
      <c r="B49602" s="1355"/>
      <c r="C49602" s="1433"/>
      <c r="E49602" s="1433"/>
      <c r="K49602" s="1433"/>
      <c r="L49602" s="1334"/>
    </row>
    <row r="49603" spans="1:12" ht="24" customHeight="1">
      <c r="A49603" s="1355"/>
      <c r="B49603" s="1355"/>
      <c r="C49603" s="1433"/>
      <c r="E49603" s="1433"/>
      <c r="K49603" s="1433"/>
      <c r="L49603" s="1334"/>
    </row>
    <row r="49604" spans="1:12" ht="24" customHeight="1">
      <c r="A49604" s="1355"/>
      <c r="B49604" s="1355"/>
      <c r="C49604" s="1433"/>
      <c r="E49604" s="1433"/>
      <c r="K49604" s="1433"/>
      <c r="L49604" s="1334"/>
    </row>
    <row r="49605" spans="1:12" ht="24" customHeight="1">
      <c r="A49605" s="1355"/>
      <c r="B49605" s="1355"/>
      <c r="C49605" s="1433"/>
      <c r="E49605" s="1433"/>
      <c r="K49605" s="1433"/>
      <c r="L49605" s="1334"/>
    </row>
    <row r="49606" spans="1:12" ht="24" customHeight="1">
      <c r="A49606" s="1355"/>
      <c r="B49606" s="1355"/>
      <c r="C49606" s="1433"/>
      <c r="E49606" s="1433"/>
      <c r="K49606" s="1433"/>
      <c r="L49606" s="1334"/>
    </row>
    <row r="49607" spans="1:12" ht="24" customHeight="1">
      <c r="A49607" s="1355"/>
      <c r="B49607" s="1355"/>
      <c r="C49607" s="1433"/>
      <c r="E49607" s="1433"/>
      <c r="K49607" s="1433"/>
      <c r="L49607" s="1334"/>
    </row>
    <row r="49608" spans="1:12" ht="24" customHeight="1">
      <c r="A49608" s="1355"/>
      <c r="B49608" s="1355"/>
      <c r="C49608" s="1433"/>
      <c r="E49608" s="1433"/>
      <c r="K49608" s="1433"/>
      <c r="L49608" s="1334"/>
    </row>
    <row r="49609" spans="1:12" ht="24" customHeight="1">
      <c r="A49609" s="1355"/>
      <c r="B49609" s="1355"/>
      <c r="C49609" s="1433"/>
      <c r="E49609" s="1433"/>
      <c r="K49609" s="1433"/>
      <c r="L49609" s="1334"/>
    </row>
    <row r="49610" spans="1:12" ht="24" customHeight="1">
      <c r="A49610" s="1355"/>
      <c r="B49610" s="1355"/>
      <c r="C49610" s="1433"/>
      <c r="E49610" s="1433"/>
      <c r="K49610" s="1433"/>
      <c r="L49610" s="1334"/>
    </row>
    <row r="49611" spans="1:12" ht="24" customHeight="1">
      <c r="A49611" s="1355"/>
      <c r="B49611" s="1355"/>
      <c r="C49611" s="1433"/>
      <c r="E49611" s="1433"/>
      <c r="K49611" s="1433"/>
      <c r="L49611" s="1334"/>
    </row>
    <row r="49612" spans="1:12" ht="24" customHeight="1">
      <c r="A49612" s="1355"/>
      <c r="B49612" s="1355"/>
      <c r="C49612" s="1433"/>
      <c r="E49612" s="1433"/>
      <c r="K49612" s="1433"/>
      <c r="L49612" s="1334"/>
    </row>
    <row r="49613" spans="1:12" ht="24" customHeight="1">
      <c r="A49613" s="1355"/>
      <c r="B49613" s="1355"/>
      <c r="C49613" s="1433"/>
      <c r="E49613" s="1433"/>
      <c r="K49613" s="1433"/>
      <c r="L49613" s="1334"/>
    </row>
    <row r="49614" spans="1:12" ht="24" customHeight="1">
      <c r="A49614" s="1355"/>
      <c r="B49614" s="1355"/>
      <c r="C49614" s="1433"/>
      <c r="E49614" s="1433"/>
      <c r="K49614" s="1433"/>
      <c r="L49614" s="1334"/>
    </row>
    <row r="49615" spans="1:12" ht="24" customHeight="1">
      <c r="A49615" s="1355"/>
      <c r="B49615" s="1355"/>
      <c r="C49615" s="1433"/>
      <c r="E49615" s="1433"/>
      <c r="K49615" s="1433"/>
      <c r="L49615" s="1334"/>
    </row>
    <row r="49616" spans="1:12" ht="24" customHeight="1">
      <c r="A49616" s="1355"/>
      <c r="B49616" s="1355"/>
      <c r="C49616" s="1433"/>
      <c r="E49616" s="1433"/>
      <c r="K49616" s="1433"/>
      <c r="L49616" s="1334"/>
    </row>
    <row r="49617" spans="1:12" ht="24" customHeight="1">
      <c r="A49617" s="1355"/>
      <c r="B49617" s="1355"/>
      <c r="C49617" s="1433"/>
      <c r="E49617" s="1433"/>
      <c r="K49617" s="1433"/>
      <c r="L49617" s="1334"/>
    </row>
    <row r="49618" spans="1:12" ht="24" customHeight="1">
      <c r="A49618" s="1355"/>
      <c r="B49618" s="1355"/>
      <c r="C49618" s="1433"/>
      <c r="E49618" s="1433"/>
      <c r="K49618" s="1433"/>
      <c r="L49618" s="1334"/>
    </row>
    <row r="49619" spans="1:12" ht="24" customHeight="1">
      <c r="A49619" s="1355"/>
      <c r="B49619" s="1355"/>
      <c r="C49619" s="1433"/>
      <c r="E49619" s="1433"/>
      <c r="K49619" s="1433"/>
      <c r="L49619" s="1334"/>
    </row>
    <row r="49620" spans="1:12" ht="24" customHeight="1">
      <c r="A49620" s="1355"/>
      <c r="B49620" s="1355"/>
      <c r="C49620" s="1433"/>
      <c r="E49620" s="1433"/>
      <c r="K49620" s="1433"/>
      <c r="L49620" s="1334"/>
    </row>
    <row r="49621" spans="1:12" ht="24" customHeight="1">
      <c r="A49621" s="1355"/>
      <c r="B49621" s="1355"/>
      <c r="C49621" s="1433"/>
      <c r="E49621" s="1433"/>
      <c r="K49621" s="1433"/>
      <c r="L49621" s="1334"/>
    </row>
    <row r="49622" spans="1:12" ht="24" customHeight="1">
      <c r="A49622" s="1355"/>
      <c r="B49622" s="1355"/>
      <c r="C49622" s="1433"/>
      <c r="E49622" s="1433"/>
      <c r="K49622" s="1433"/>
      <c r="L49622" s="1334"/>
    </row>
    <row r="49623" spans="1:12" ht="24" customHeight="1">
      <c r="A49623" s="1355"/>
      <c r="B49623" s="1355"/>
      <c r="C49623" s="1433"/>
      <c r="E49623" s="1433"/>
      <c r="K49623" s="1433"/>
      <c r="L49623" s="1334"/>
    </row>
    <row r="49624" spans="1:12" ht="24" customHeight="1">
      <c r="A49624" s="1355"/>
      <c r="B49624" s="1355"/>
      <c r="C49624" s="1433"/>
      <c r="E49624" s="1433"/>
      <c r="K49624" s="1433"/>
      <c r="L49624" s="1334"/>
    </row>
    <row r="49625" spans="1:12" ht="24" customHeight="1">
      <c r="A49625" s="1355"/>
      <c r="B49625" s="1355"/>
      <c r="C49625" s="1433"/>
      <c r="E49625" s="1433"/>
      <c r="K49625" s="1433"/>
      <c r="L49625" s="1334"/>
    </row>
    <row r="49626" spans="1:12" ht="24" customHeight="1">
      <c r="A49626" s="1355"/>
      <c r="B49626" s="1355"/>
      <c r="C49626" s="1433"/>
      <c r="E49626" s="1433"/>
      <c r="K49626" s="1433"/>
      <c r="L49626" s="1334"/>
    </row>
    <row r="49627" spans="1:12" ht="24" customHeight="1">
      <c r="A49627" s="1355"/>
      <c r="B49627" s="1355"/>
      <c r="C49627" s="1433"/>
      <c r="E49627" s="1433"/>
      <c r="K49627" s="1433"/>
      <c r="L49627" s="1334"/>
    </row>
    <row r="49628" spans="1:12" ht="24" customHeight="1">
      <c r="A49628" s="1355"/>
      <c r="B49628" s="1355"/>
      <c r="C49628" s="1433"/>
      <c r="E49628" s="1433"/>
      <c r="K49628" s="1433"/>
      <c r="L49628" s="1334"/>
    </row>
    <row r="49629" spans="1:12" ht="24" customHeight="1">
      <c r="A49629" s="1355"/>
      <c r="B49629" s="1355"/>
      <c r="C49629" s="1433"/>
      <c r="E49629" s="1433"/>
      <c r="K49629" s="1433"/>
      <c r="L49629" s="1334"/>
    </row>
    <row r="49630" spans="1:12" ht="24" customHeight="1">
      <c r="A49630" s="1355"/>
      <c r="B49630" s="1355"/>
      <c r="C49630" s="1433"/>
      <c r="E49630" s="1433"/>
      <c r="K49630" s="1433"/>
      <c r="L49630" s="1334"/>
    </row>
    <row r="49631" spans="1:12" ht="24" customHeight="1">
      <c r="A49631" s="1355"/>
      <c r="B49631" s="1355"/>
      <c r="C49631" s="1433"/>
      <c r="E49631" s="1433"/>
      <c r="K49631" s="1433"/>
      <c r="L49631" s="1334"/>
    </row>
    <row r="49632" spans="1:12" ht="24" customHeight="1">
      <c r="A49632" s="1355"/>
      <c r="B49632" s="1355"/>
      <c r="C49632" s="1433"/>
      <c r="E49632" s="1433"/>
      <c r="K49632" s="1433"/>
      <c r="L49632" s="1334"/>
    </row>
    <row r="49633" spans="1:12" ht="24" customHeight="1">
      <c r="A49633" s="1355"/>
      <c r="B49633" s="1355"/>
      <c r="C49633" s="1433"/>
      <c r="E49633" s="1433"/>
      <c r="K49633" s="1433"/>
      <c r="L49633" s="1334"/>
    </row>
    <row r="49634" spans="1:12" ht="24" customHeight="1">
      <c r="A49634" s="1355"/>
      <c r="B49634" s="1355"/>
      <c r="C49634" s="1433"/>
      <c r="E49634" s="1433"/>
      <c r="K49634" s="1433"/>
      <c r="L49634" s="1334"/>
    </row>
    <row r="49635" spans="1:12" ht="24" customHeight="1">
      <c r="A49635" s="1355"/>
      <c r="B49635" s="1355"/>
      <c r="C49635" s="1433"/>
      <c r="E49635" s="1433"/>
      <c r="K49635" s="1433"/>
      <c r="L49635" s="1334"/>
    </row>
    <row r="49636" spans="1:12" ht="24" customHeight="1">
      <c r="A49636" s="1355"/>
      <c r="B49636" s="1355"/>
      <c r="C49636" s="1433"/>
      <c r="E49636" s="1433"/>
      <c r="K49636" s="1433"/>
      <c r="L49636" s="1334"/>
    </row>
    <row r="49637" spans="1:12" ht="24" customHeight="1">
      <c r="A49637" s="1355"/>
      <c r="B49637" s="1355"/>
      <c r="C49637" s="1433"/>
      <c r="E49637" s="1433"/>
      <c r="K49637" s="1433"/>
      <c r="L49637" s="1334"/>
    </row>
    <row r="49638" spans="1:12" ht="24" customHeight="1">
      <c r="A49638" s="1355"/>
      <c r="B49638" s="1355"/>
      <c r="C49638" s="1433"/>
      <c r="E49638" s="1433"/>
      <c r="K49638" s="1433"/>
      <c r="L49638" s="1334"/>
    </row>
    <row r="49639" spans="1:12" ht="24" customHeight="1">
      <c r="A49639" s="1355"/>
      <c r="B49639" s="1355"/>
      <c r="C49639" s="1433"/>
      <c r="E49639" s="1433"/>
      <c r="K49639" s="1433"/>
      <c r="L49639" s="1334"/>
    </row>
    <row r="49640" spans="1:12" ht="24" customHeight="1">
      <c r="A49640" s="1355"/>
      <c r="B49640" s="1355"/>
      <c r="C49640" s="1433"/>
      <c r="E49640" s="1433"/>
      <c r="K49640" s="1433"/>
      <c r="L49640" s="1334"/>
    </row>
    <row r="49641" spans="1:12" ht="24" customHeight="1">
      <c r="A49641" s="1355"/>
      <c r="B49641" s="1355"/>
      <c r="C49641" s="1433"/>
      <c r="E49641" s="1433"/>
      <c r="K49641" s="1433"/>
      <c r="L49641" s="1334"/>
    </row>
    <row r="49642" spans="1:12" ht="24" customHeight="1">
      <c r="A49642" s="1355"/>
      <c r="B49642" s="1355"/>
      <c r="C49642" s="1433"/>
      <c r="E49642" s="1433"/>
      <c r="K49642" s="1433"/>
      <c r="L49642" s="1334"/>
    </row>
    <row r="49643" spans="1:12" ht="24" customHeight="1">
      <c r="A49643" s="1355"/>
      <c r="B49643" s="1355"/>
      <c r="C49643" s="1433"/>
      <c r="E49643" s="1433"/>
      <c r="K49643" s="1433"/>
      <c r="L49643" s="1334"/>
    </row>
    <row r="49644" spans="1:12" ht="24" customHeight="1">
      <c r="A49644" s="1355"/>
      <c r="B49644" s="1355"/>
      <c r="C49644" s="1433"/>
      <c r="E49644" s="1433"/>
      <c r="K49644" s="1433"/>
      <c r="L49644" s="1334"/>
    </row>
    <row r="49645" spans="1:12" ht="24" customHeight="1">
      <c r="A49645" s="1355"/>
      <c r="B49645" s="1355"/>
      <c r="C49645" s="1433"/>
      <c r="E49645" s="1433"/>
      <c r="K49645" s="1433"/>
      <c r="L49645" s="1334"/>
    </row>
    <row r="49646" spans="1:12" ht="24" customHeight="1">
      <c r="A49646" s="1355"/>
      <c r="B49646" s="1355"/>
      <c r="C49646" s="1433"/>
      <c r="E49646" s="1433"/>
      <c r="K49646" s="1433"/>
      <c r="L49646" s="1334"/>
    </row>
    <row r="49647" spans="1:12" ht="24" customHeight="1">
      <c r="A49647" s="1355"/>
      <c r="B49647" s="1355"/>
      <c r="C49647" s="1433"/>
      <c r="E49647" s="1433"/>
      <c r="K49647" s="1433"/>
      <c r="L49647" s="1334"/>
    </row>
    <row r="49648" spans="1:12" ht="24" customHeight="1">
      <c r="A49648" s="1355"/>
      <c r="B49648" s="1355"/>
      <c r="C49648" s="1433"/>
      <c r="E49648" s="1433"/>
      <c r="K49648" s="1433"/>
      <c r="L49648" s="1334"/>
    </row>
    <row r="49649" spans="1:12" ht="24" customHeight="1">
      <c r="A49649" s="1355"/>
      <c r="B49649" s="1355"/>
      <c r="C49649" s="1433"/>
      <c r="E49649" s="1433"/>
      <c r="K49649" s="1433"/>
      <c r="L49649" s="1334"/>
    </row>
    <row r="49650" spans="1:12" ht="24" customHeight="1">
      <c r="A49650" s="1355"/>
      <c r="B49650" s="1355"/>
      <c r="C49650" s="1433"/>
      <c r="E49650" s="1433"/>
      <c r="K49650" s="1433"/>
      <c r="L49650" s="1334"/>
    </row>
    <row r="49651" spans="1:12" ht="24" customHeight="1">
      <c r="A49651" s="1355"/>
      <c r="B49651" s="1355"/>
      <c r="C49651" s="1433"/>
      <c r="E49651" s="1433"/>
      <c r="K49651" s="1433"/>
      <c r="L49651" s="1334"/>
    </row>
    <row r="49652" spans="1:12" ht="24" customHeight="1">
      <c r="A49652" s="1355"/>
      <c r="B49652" s="1355"/>
      <c r="C49652" s="1433"/>
      <c r="E49652" s="1433"/>
      <c r="K49652" s="1433"/>
      <c r="L49652" s="1334"/>
    </row>
    <row r="49653" spans="1:12" ht="24" customHeight="1">
      <c r="A49653" s="1355"/>
      <c r="B49653" s="1355"/>
      <c r="C49653" s="1433"/>
      <c r="E49653" s="1433"/>
      <c r="K49653" s="1433"/>
      <c r="L49653" s="1334"/>
    </row>
    <row r="49654" spans="1:12" ht="24" customHeight="1">
      <c r="A49654" s="1355"/>
      <c r="B49654" s="1355"/>
      <c r="C49654" s="1433"/>
      <c r="E49654" s="1433"/>
      <c r="K49654" s="1433"/>
      <c r="L49654" s="1334"/>
    </row>
    <row r="49655" spans="1:12" ht="24" customHeight="1">
      <c r="A49655" s="1355"/>
      <c r="B49655" s="1355"/>
      <c r="C49655" s="1433"/>
      <c r="E49655" s="1433"/>
      <c r="K49655" s="1433"/>
      <c r="L49655" s="1334"/>
    </row>
    <row r="49656" spans="1:12" ht="24" customHeight="1">
      <c r="A49656" s="1355"/>
      <c r="B49656" s="1355"/>
      <c r="C49656" s="1433"/>
      <c r="E49656" s="1433"/>
      <c r="K49656" s="1433"/>
      <c r="L49656" s="1334"/>
    </row>
    <row r="49657" spans="1:12" ht="24" customHeight="1">
      <c r="A49657" s="1355"/>
      <c r="B49657" s="1355"/>
      <c r="C49657" s="1433"/>
      <c r="E49657" s="1433"/>
      <c r="K49657" s="1433"/>
      <c r="L49657" s="1334"/>
    </row>
    <row r="49658" spans="1:12" ht="24" customHeight="1">
      <c r="A49658" s="1355"/>
      <c r="B49658" s="1355"/>
      <c r="C49658" s="1433"/>
      <c r="E49658" s="1433"/>
      <c r="K49658" s="1433"/>
      <c r="L49658" s="1334"/>
    </row>
    <row r="49659" spans="1:12" ht="24" customHeight="1">
      <c r="A49659" s="1355"/>
      <c r="B49659" s="1355"/>
      <c r="C49659" s="1433"/>
      <c r="E49659" s="1433"/>
      <c r="K49659" s="1433"/>
      <c r="L49659" s="1334"/>
    </row>
    <row r="49660" spans="1:12" ht="24" customHeight="1">
      <c r="A49660" s="1355"/>
      <c r="B49660" s="1355"/>
      <c r="C49660" s="1433"/>
      <c r="E49660" s="1433"/>
      <c r="K49660" s="1433"/>
      <c r="L49660" s="1334"/>
    </row>
    <row r="49661" spans="1:12" ht="24" customHeight="1">
      <c r="A49661" s="1355"/>
      <c r="B49661" s="1355"/>
      <c r="C49661" s="1433"/>
      <c r="E49661" s="1433"/>
      <c r="K49661" s="1433"/>
      <c r="L49661" s="1334"/>
    </row>
    <row r="49662" spans="1:12" ht="24" customHeight="1">
      <c r="A49662" s="1355"/>
      <c r="B49662" s="1355"/>
      <c r="C49662" s="1433"/>
      <c r="E49662" s="1433"/>
      <c r="K49662" s="1433"/>
      <c r="L49662" s="1334"/>
    </row>
    <row r="49663" spans="1:12" ht="24" customHeight="1">
      <c r="A49663" s="1355"/>
      <c r="B49663" s="1355"/>
      <c r="C49663" s="1433"/>
      <c r="E49663" s="1433"/>
      <c r="K49663" s="1433"/>
      <c r="L49663" s="1334"/>
    </row>
    <row r="49664" spans="1:12" ht="24" customHeight="1">
      <c r="A49664" s="1355"/>
      <c r="B49664" s="1355"/>
      <c r="C49664" s="1433"/>
      <c r="E49664" s="1433"/>
      <c r="K49664" s="1433"/>
      <c r="L49664" s="1334"/>
    </row>
    <row r="49665" spans="1:12" ht="24" customHeight="1">
      <c r="A49665" s="1355"/>
      <c r="B49665" s="1355"/>
      <c r="C49665" s="1433"/>
      <c r="E49665" s="1433"/>
      <c r="K49665" s="1433"/>
      <c r="L49665" s="1334"/>
    </row>
    <row r="49666" spans="1:12" ht="24" customHeight="1">
      <c r="A49666" s="1355"/>
      <c r="B49666" s="1355"/>
      <c r="C49666" s="1433"/>
      <c r="E49666" s="1433"/>
      <c r="K49666" s="1433"/>
      <c r="L49666" s="1334"/>
    </row>
    <row r="49667" spans="1:12" ht="24" customHeight="1">
      <c r="A49667" s="1355"/>
      <c r="B49667" s="1355"/>
      <c r="C49667" s="1433"/>
      <c r="E49667" s="1433"/>
      <c r="K49667" s="1433"/>
      <c r="L49667" s="1334"/>
    </row>
    <row r="49668" spans="1:12" ht="24" customHeight="1">
      <c r="A49668" s="1355"/>
      <c r="B49668" s="1355"/>
      <c r="C49668" s="1433"/>
      <c r="E49668" s="1433"/>
      <c r="K49668" s="1433"/>
      <c r="L49668" s="1334"/>
    </row>
    <row r="49669" spans="1:12" ht="24" customHeight="1">
      <c r="A49669" s="1355"/>
      <c r="B49669" s="1355"/>
      <c r="C49669" s="1433"/>
      <c r="E49669" s="1433"/>
      <c r="K49669" s="1433"/>
      <c r="L49669" s="1334"/>
    </row>
    <row r="49670" spans="1:12" ht="24" customHeight="1">
      <c r="A49670" s="1355"/>
      <c r="B49670" s="1355"/>
      <c r="C49670" s="1433"/>
      <c r="E49670" s="1433"/>
      <c r="K49670" s="1433"/>
      <c r="L49670" s="1334"/>
    </row>
    <row r="49671" spans="1:12" ht="24" customHeight="1">
      <c r="A49671" s="1355"/>
      <c r="B49671" s="1355"/>
      <c r="C49671" s="1433"/>
      <c r="E49671" s="1433"/>
      <c r="K49671" s="1433"/>
      <c r="L49671" s="1334"/>
    </row>
    <row r="49672" spans="1:12" ht="24" customHeight="1">
      <c r="A49672" s="1355"/>
      <c r="B49672" s="1355"/>
      <c r="C49672" s="1433"/>
      <c r="E49672" s="1433"/>
      <c r="K49672" s="1433"/>
      <c r="L49672" s="1334"/>
    </row>
    <row r="49673" spans="1:12" ht="24" customHeight="1">
      <c r="A49673" s="1355"/>
      <c r="B49673" s="1355"/>
      <c r="C49673" s="1433"/>
      <c r="E49673" s="1433"/>
      <c r="K49673" s="1433"/>
      <c r="L49673" s="1334"/>
    </row>
    <row r="49674" spans="1:12" ht="24" customHeight="1">
      <c r="A49674" s="1355"/>
      <c r="B49674" s="1355"/>
      <c r="C49674" s="1433"/>
      <c r="E49674" s="1433"/>
      <c r="K49674" s="1433"/>
      <c r="L49674" s="1334"/>
    </row>
    <row r="49675" spans="1:12" ht="24" customHeight="1">
      <c r="A49675" s="1355"/>
      <c r="B49675" s="1355"/>
      <c r="C49675" s="1433"/>
      <c r="E49675" s="1433"/>
      <c r="K49675" s="1433"/>
      <c r="L49675" s="1334"/>
    </row>
    <row r="49676" spans="1:12" ht="24" customHeight="1">
      <c r="A49676" s="1355"/>
      <c r="B49676" s="1355"/>
      <c r="C49676" s="1433"/>
      <c r="E49676" s="1433"/>
      <c r="K49676" s="1433"/>
      <c r="L49676" s="1334"/>
    </row>
    <row r="49677" spans="1:12" ht="24" customHeight="1">
      <c r="A49677" s="1355"/>
      <c r="B49677" s="1355"/>
      <c r="C49677" s="1433"/>
      <c r="E49677" s="1433"/>
      <c r="K49677" s="1433"/>
      <c r="L49677" s="1334"/>
    </row>
    <row r="49678" spans="1:12" ht="24" customHeight="1">
      <c r="A49678" s="1355"/>
      <c r="B49678" s="1355"/>
      <c r="C49678" s="1433"/>
      <c r="E49678" s="1433"/>
      <c r="K49678" s="1433"/>
      <c r="L49678" s="1334"/>
    </row>
    <row r="49679" spans="1:12" ht="24" customHeight="1">
      <c r="A49679" s="1355"/>
      <c r="B49679" s="1355"/>
      <c r="C49679" s="1433"/>
      <c r="E49679" s="1433"/>
      <c r="K49679" s="1433"/>
      <c r="L49679" s="1334"/>
    </row>
    <row r="49680" spans="1:12" ht="24" customHeight="1">
      <c r="A49680" s="1355"/>
      <c r="B49680" s="1355"/>
      <c r="C49680" s="1433"/>
      <c r="E49680" s="1433"/>
      <c r="K49680" s="1433"/>
      <c r="L49680" s="1334"/>
    </row>
    <row r="49681" spans="1:12" ht="24" customHeight="1">
      <c r="A49681" s="1355"/>
      <c r="B49681" s="1355"/>
      <c r="C49681" s="1433"/>
      <c r="E49681" s="1433"/>
      <c r="K49681" s="1433"/>
      <c r="L49681" s="1334"/>
    </row>
    <row r="49682" spans="1:12" ht="24" customHeight="1">
      <c r="A49682" s="1355"/>
      <c r="B49682" s="1355"/>
      <c r="C49682" s="1433"/>
      <c r="E49682" s="1433"/>
      <c r="K49682" s="1433"/>
      <c r="L49682" s="1334"/>
    </row>
    <row r="49683" spans="1:12" ht="24" customHeight="1">
      <c r="A49683" s="1355"/>
      <c r="B49683" s="1355"/>
      <c r="C49683" s="1433"/>
      <c r="E49683" s="1433"/>
      <c r="K49683" s="1433"/>
      <c r="L49683" s="1334"/>
    </row>
    <row r="49684" spans="1:12" ht="24" customHeight="1">
      <c r="A49684" s="1355"/>
      <c r="B49684" s="1355"/>
      <c r="C49684" s="1433"/>
      <c r="E49684" s="1433"/>
      <c r="K49684" s="1433"/>
      <c r="L49684" s="1334"/>
    </row>
    <row r="49685" spans="1:12" ht="24" customHeight="1">
      <c r="A49685" s="1355"/>
      <c r="B49685" s="1355"/>
      <c r="C49685" s="1433"/>
      <c r="E49685" s="1433"/>
      <c r="K49685" s="1433"/>
      <c r="L49685" s="1334"/>
    </row>
    <row r="49686" spans="1:12" ht="24" customHeight="1">
      <c r="A49686" s="1355"/>
      <c r="B49686" s="1355"/>
      <c r="C49686" s="1433"/>
      <c r="E49686" s="1433"/>
      <c r="K49686" s="1433"/>
      <c r="L49686" s="1334"/>
    </row>
    <row r="49687" spans="1:12" ht="24" customHeight="1">
      <c r="A49687" s="1355"/>
      <c r="B49687" s="1355"/>
      <c r="C49687" s="1433"/>
      <c r="E49687" s="1433"/>
      <c r="K49687" s="1433"/>
      <c r="L49687" s="1334"/>
    </row>
    <row r="49688" spans="1:12" ht="24" customHeight="1">
      <c r="A49688" s="1355"/>
      <c r="B49688" s="1355"/>
      <c r="C49688" s="1433"/>
      <c r="E49688" s="1433"/>
      <c r="K49688" s="1433"/>
      <c r="L49688" s="1334"/>
    </row>
    <row r="49689" spans="1:12" ht="24" customHeight="1">
      <c r="A49689" s="1355"/>
      <c r="B49689" s="1355"/>
      <c r="C49689" s="1433"/>
      <c r="E49689" s="1433"/>
      <c r="K49689" s="1433"/>
      <c r="L49689" s="1334"/>
    </row>
    <row r="49690" spans="1:12" ht="24" customHeight="1">
      <c r="A49690" s="1355"/>
      <c r="B49690" s="1355"/>
      <c r="C49690" s="1433"/>
      <c r="E49690" s="1433"/>
      <c r="K49690" s="1433"/>
      <c r="L49690" s="1334"/>
    </row>
    <row r="49691" spans="1:12" ht="24" customHeight="1">
      <c r="A49691" s="1355"/>
      <c r="B49691" s="1355"/>
      <c r="C49691" s="1433"/>
      <c r="E49691" s="1433"/>
      <c r="K49691" s="1433"/>
      <c r="L49691" s="1334"/>
    </row>
    <row r="49692" spans="1:12" ht="24" customHeight="1">
      <c r="A49692" s="1355"/>
      <c r="B49692" s="1355"/>
      <c r="C49692" s="1433"/>
      <c r="E49692" s="1433"/>
      <c r="K49692" s="1433"/>
      <c r="L49692" s="1334"/>
    </row>
    <row r="49693" spans="1:12" ht="24" customHeight="1">
      <c r="A49693" s="1355"/>
      <c r="B49693" s="1355"/>
      <c r="C49693" s="1433"/>
      <c r="E49693" s="1433"/>
      <c r="K49693" s="1433"/>
      <c r="L49693" s="1334"/>
    </row>
    <row r="49694" spans="1:12" ht="24" customHeight="1">
      <c r="A49694" s="1355"/>
      <c r="B49694" s="1355"/>
      <c r="C49694" s="1433"/>
      <c r="E49694" s="1433"/>
      <c r="K49694" s="1433"/>
      <c r="L49694" s="1334"/>
    </row>
    <row r="49695" spans="1:12" ht="24" customHeight="1">
      <c r="A49695" s="1355"/>
      <c r="B49695" s="1355"/>
      <c r="C49695" s="1433"/>
      <c r="E49695" s="1433"/>
      <c r="K49695" s="1433"/>
      <c r="L49695" s="1334"/>
    </row>
    <row r="49696" spans="1:12" ht="24" customHeight="1">
      <c r="A49696" s="1355"/>
      <c r="B49696" s="1355"/>
      <c r="C49696" s="1433"/>
      <c r="E49696" s="1433"/>
      <c r="K49696" s="1433"/>
      <c r="L49696" s="1334"/>
    </row>
    <row r="49697" spans="1:12" ht="24" customHeight="1">
      <c r="A49697" s="1355"/>
      <c r="B49697" s="1355"/>
      <c r="C49697" s="1433"/>
      <c r="E49697" s="1433"/>
      <c r="K49697" s="1433"/>
      <c r="L49697" s="1334"/>
    </row>
    <row r="49698" spans="1:12" ht="24" customHeight="1">
      <c r="A49698" s="1355"/>
      <c r="B49698" s="1355"/>
      <c r="C49698" s="1433"/>
      <c r="E49698" s="1433"/>
      <c r="K49698" s="1433"/>
      <c r="L49698" s="1334"/>
    </row>
    <row r="49699" spans="1:12" ht="24" customHeight="1">
      <c r="A49699" s="1355"/>
      <c r="B49699" s="1355"/>
      <c r="C49699" s="1433"/>
      <c r="E49699" s="1433"/>
      <c r="K49699" s="1433"/>
      <c r="L49699" s="1334"/>
    </row>
    <row r="49700" spans="1:12" ht="24" customHeight="1">
      <c r="A49700" s="1355"/>
      <c r="B49700" s="1355"/>
      <c r="C49700" s="1433"/>
      <c r="E49700" s="1433"/>
      <c r="K49700" s="1433"/>
      <c r="L49700" s="1334"/>
    </row>
    <row r="49701" spans="1:12" ht="24" customHeight="1">
      <c r="A49701" s="1355"/>
      <c r="B49701" s="1355"/>
      <c r="C49701" s="1433"/>
      <c r="E49701" s="1433"/>
      <c r="K49701" s="1433"/>
      <c r="L49701" s="1334"/>
    </row>
    <row r="49702" spans="1:12" ht="24" customHeight="1">
      <c r="A49702" s="1355"/>
      <c r="B49702" s="1355"/>
      <c r="C49702" s="1433"/>
      <c r="E49702" s="1433"/>
      <c r="K49702" s="1433"/>
      <c r="L49702" s="1334"/>
    </row>
    <row r="49703" spans="1:12" ht="24" customHeight="1">
      <c r="A49703" s="1355"/>
      <c r="B49703" s="1355"/>
      <c r="C49703" s="1433"/>
      <c r="E49703" s="1433"/>
      <c r="K49703" s="1433"/>
      <c r="L49703" s="1334"/>
    </row>
    <row r="49704" spans="1:12" ht="24" customHeight="1">
      <c r="A49704" s="1355"/>
      <c r="B49704" s="1355"/>
      <c r="C49704" s="1433"/>
      <c r="E49704" s="1433"/>
      <c r="K49704" s="1433"/>
      <c r="L49704" s="1334"/>
    </row>
    <row r="49705" spans="1:12" ht="24" customHeight="1">
      <c r="A49705" s="1355"/>
      <c r="B49705" s="1355"/>
      <c r="C49705" s="1433"/>
      <c r="E49705" s="1433"/>
      <c r="K49705" s="1433"/>
      <c r="L49705" s="1334"/>
    </row>
    <row r="49706" spans="1:12" ht="24" customHeight="1">
      <c r="A49706" s="1355"/>
      <c r="B49706" s="1355"/>
      <c r="C49706" s="1433"/>
      <c r="E49706" s="1433"/>
      <c r="K49706" s="1433"/>
      <c r="L49706" s="1334"/>
    </row>
    <row r="49707" spans="1:12" ht="24" customHeight="1">
      <c r="A49707" s="1355"/>
      <c r="B49707" s="1355"/>
      <c r="C49707" s="1433"/>
      <c r="E49707" s="1433"/>
      <c r="K49707" s="1433"/>
      <c r="L49707" s="1334"/>
    </row>
    <row r="49708" spans="1:12" ht="24" customHeight="1">
      <c r="A49708" s="1355"/>
      <c r="B49708" s="1355"/>
      <c r="C49708" s="1433"/>
      <c r="E49708" s="1433"/>
      <c r="K49708" s="1433"/>
      <c r="L49708" s="1334"/>
    </row>
    <row r="49709" spans="1:12" ht="24" customHeight="1">
      <c r="A49709" s="1355"/>
      <c r="B49709" s="1355"/>
      <c r="C49709" s="1433"/>
      <c r="E49709" s="1433"/>
      <c r="K49709" s="1433"/>
      <c r="L49709" s="1334"/>
    </row>
    <row r="49710" spans="1:12" ht="24" customHeight="1">
      <c r="A49710" s="1355"/>
      <c r="B49710" s="1355"/>
      <c r="C49710" s="1433"/>
      <c r="E49710" s="1433"/>
      <c r="K49710" s="1433"/>
      <c r="L49710" s="1334"/>
    </row>
    <row r="49711" spans="1:12" ht="24" customHeight="1">
      <c r="A49711" s="1355"/>
      <c r="B49711" s="1355"/>
      <c r="C49711" s="1433"/>
      <c r="E49711" s="1433"/>
      <c r="K49711" s="1433"/>
      <c r="L49711" s="1334"/>
    </row>
    <row r="49712" spans="1:12" ht="24" customHeight="1">
      <c r="A49712" s="1355"/>
      <c r="B49712" s="1355"/>
      <c r="C49712" s="1433"/>
      <c r="E49712" s="1433"/>
      <c r="K49712" s="1433"/>
      <c r="L49712" s="1334"/>
    </row>
    <row r="49713" spans="1:12" ht="24" customHeight="1">
      <c r="A49713" s="1355"/>
      <c r="B49713" s="1355"/>
      <c r="C49713" s="1433"/>
      <c r="E49713" s="1433"/>
      <c r="K49713" s="1433"/>
      <c r="L49713" s="1334"/>
    </row>
    <row r="49714" spans="1:12" ht="24" customHeight="1">
      <c r="A49714" s="1355"/>
      <c r="B49714" s="1355"/>
      <c r="C49714" s="1433"/>
      <c r="E49714" s="1433"/>
      <c r="K49714" s="1433"/>
      <c r="L49714" s="1334"/>
    </row>
    <row r="49715" spans="1:12" ht="24" customHeight="1">
      <c r="A49715" s="1355"/>
      <c r="B49715" s="1355"/>
      <c r="C49715" s="1433"/>
      <c r="E49715" s="1433"/>
      <c r="K49715" s="1433"/>
      <c r="L49715" s="1334"/>
    </row>
    <row r="49716" spans="1:12" ht="24" customHeight="1">
      <c r="A49716" s="1355"/>
      <c r="B49716" s="1355"/>
      <c r="C49716" s="1433"/>
      <c r="E49716" s="1433"/>
      <c r="K49716" s="1433"/>
      <c r="L49716" s="1334"/>
    </row>
    <row r="49717" spans="1:12" ht="24" customHeight="1">
      <c r="A49717" s="1355"/>
      <c r="B49717" s="1355"/>
      <c r="C49717" s="1433"/>
      <c r="E49717" s="1433"/>
      <c r="K49717" s="1433"/>
      <c r="L49717" s="1334"/>
    </row>
    <row r="49718" spans="1:12" ht="24" customHeight="1">
      <c r="A49718" s="1355"/>
      <c r="B49718" s="1355"/>
      <c r="C49718" s="1433"/>
      <c r="E49718" s="1433"/>
      <c r="K49718" s="1433"/>
      <c r="L49718" s="1334"/>
    </row>
    <row r="49719" spans="1:12" ht="24" customHeight="1">
      <c r="A49719" s="1355"/>
      <c r="B49719" s="1355"/>
      <c r="C49719" s="1433"/>
      <c r="E49719" s="1433"/>
      <c r="K49719" s="1433"/>
      <c r="L49719" s="1334"/>
    </row>
    <row r="49720" spans="1:12" ht="24" customHeight="1">
      <c r="A49720" s="1355"/>
      <c r="B49720" s="1355"/>
      <c r="C49720" s="1433"/>
      <c r="E49720" s="1433"/>
      <c r="K49720" s="1433"/>
      <c r="L49720" s="1334"/>
    </row>
    <row r="49721" spans="1:12" ht="24" customHeight="1">
      <c r="A49721" s="1355"/>
      <c r="B49721" s="1355"/>
      <c r="C49721" s="1433"/>
      <c r="E49721" s="1433"/>
      <c r="K49721" s="1433"/>
      <c r="L49721" s="1334"/>
    </row>
    <row r="49722" spans="1:12" ht="24" customHeight="1">
      <c r="A49722" s="1355"/>
      <c r="B49722" s="1355"/>
      <c r="C49722" s="1433"/>
      <c r="E49722" s="1433"/>
      <c r="K49722" s="1433"/>
      <c r="L49722" s="1334"/>
    </row>
    <row r="49723" spans="1:12" ht="24" customHeight="1">
      <c r="A49723" s="1355"/>
      <c r="B49723" s="1355"/>
      <c r="C49723" s="1433"/>
      <c r="E49723" s="1433"/>
      <c r="K49723" s="1433"/>
      <c r="L49723" s="1334"/>
    </row>
    <row r="49724" spans="1:12" ht="24" customHeight="1">
      <c r="A49724" s="1355"/>
      <c r="B49724" s="1355"/>
      <c r="C49724" s="1433"/>
      <c r="E49724" s="1433"/>
      <c r="K49724" s="1433"/>
      <c r="L49724" s="1334"/>
    </row>
    <row r="49725" spans="1:12" ht="24" customHeight="1">
      <c r="A49725" s="1355"/>
      <c r="B49725" s="1355"/>
      <c r="C49725" s="1433"/>
      <c r="E49725" s="1433"/>
      <c r="K49725" s="1433"/>
      <c r="L49725" s="1334"/>
    </row>
    <row r="49726" spans="1:12" ht="24" customHeight="1">
      <c r="A49726" s="1355"/>
      <c r="B49726" s="1355"/>
      <c r="C49726" s="1433"/>
      <c r="E49726" s="1433"/>
      <c r="K49726" s="1433"/>
      <c r="L49726" s="1334"/>
    </row>
    <row r="49727" spans="1:12" ht="24" customHeight="1">
      <c r="A49727" s="1355"/>
      <c r="B49727" s="1355"/>
      <c r="C49727" s="1433"/>
      <c r="E49727" s="1433"/>
      <c r="K49727" s="1433"/>
      <c r="L49727" s="1334"/>
    </row>
    <row r="49728" spans="1:12" ht="24" customHeight="1">
      <c r="A49728" s="1355"/>
      <c r="B49728" s="1355"/>
      <c r="C49728" s="1433"/>
      <c r="E49728" s="1433"/>
      <c r="K49728" s="1433"/>
      <c r="L49728" s="1334"/>
    </row>
    <row r="49729" spans="1:12" ht="24" customHeight="1">
      <c r="A49729" s="1355"/>
      <c r="B49729" s="1355"/>
      <c r="C49729" s="1433"/>
      <c r="E49729" s="1433"/>
      <c r="K49729" s="1433"/>
      <c r="L49729" s="1334"/>
    </row>
    <row r="49730" spans="1:12" ht="24" customHeight="1">
      <c r="A49730" s="1355"/>
      <c r="B49730" s="1355"/>
      <c r="C49730" s="1433"/>
      <c r="E49730" s="1433"/>
      <c r="K49730" s="1433"/>
      <c r="L49730" s="1334"/>
    </row>
    <row r="49731" spans="1:12" ht="24" customHeight="1">
      <c r="A49731" s="1355"/>
      <c r="B49731" s="1355"/>
      <c r="C49731" s="1433"/>
      <c r="E49731" s="1433"/>
      <c r="K49731" s="1433"/>
      <c r="L49731" s="1334"/>
    </row>
    <row r="49732" spans="1:12" ht="24" customHeight="1">
      <c r="A49732" s="1355"/>
      <c r="B49732" s="1355"/>
      <c r="C49732" s="1433"/>
      <c r="E49732" s="1433"/>
      <c r="K49732" s="1433"/>
      <c r="L49732" s="1334"/>
    </row>
    <row r="49733" spans="1:12" ht="24" customHeight="1">
      <c r="A49733" s="1355"/>
      <c r="B49733" s="1355"/>
      <c r="C49733" s="1433"/>
      <c r="E49733" s="1433"/>
      <c r="K49733" s="1433"/>
      <c r="L49733" s="1334"/>
    </row>
    <row r="49734" spans="1:12" ht="24" customHeight="1">
      <c r="A49734" s="1355"/>
      <c r="B49734" s="1355"/>
      <c r="C49734" s="1433"/>
      <c r="E49734" s="1433"/>
      <c r="K49734" s="1433"/>
      <c r="L49734" s="1334"/>
    </row>
    <row r="49735" spans="1:12" ht="24" customHeight="1">
      <c r="A49735" s="1355"/>
      <c r="B49735" s="1355"/>
      <c r="C49735" s="1433"/>
      <c r="E49735" s="1433"/>
      <c r="K49735" s="1433"/>
      <c r="L49735" s="1334"/>
    </row>
    <row r="49736" spans="1:12" ht="24" customHeight="1">
      <c r="A49736" s="1355"/>
      <c r="B49736" s="1355"/>
      <c r="C49736" s="1433"/>
      <c r="E49736" s="1433"/>
      <c r="K49736" s="1433"/>
      <c r="L49736" s="1334"/>
    </row>
    <row r="49737" spans="1:12" ht="24" customHeight="1">
      <c r="A49737" s="1355"/>
      <c r="B49737" s="1355"/>
      <c r="C49737" s="1433"/>
      <c r="E49737" s="1433"/>
      <c r="K49737" s="1433"/>
      <c r="L49737" s="1334"/>
    </row>
    <row r="49738" spans="1:12" ht="24" customHeight="1">
      <c r="A49738" s="1355"/>
      <c r="B49738" s="1355"/>
      <c r="C49738" s="1433"/>
      <c r="E49738" s="1433"/>
      <c r="K49738" s="1433"/>
      <c r="L49738" s="1334"/>
    </row>
    <row r="49739" spans="1:12" ht="24" customHeight="1">
      <c r="A49739" s="1355"/>
      <c r="B49739" s="1355"/>
      <c r="C49739" s="1433"/>
      <c r="E49739" s="1433"/>
      <c r="K49739" s="1433"/>
      <c r="L49739" s="1334"/>
    </row>
    <row r="49740" spans="1:12" ht="24" customHeight="1">
      <c r="A49740" s="1355"/>
      <c r="B49740" s="1355"/>
      <c r="C49740" s="1433"/>
      <c r="E49740" s="1433"/>
      <c r="K49740" s="1433"/>
      <c r="L49740" s="1334"/>
    </row>
    <row r="49741" spans="1:12" ht="24" customHeight="1">
      <c r="A49741" s="1355"/>
      <c r="B49741" s="1355"/>
      <c r="C49741" s="1433"/>
      <c r="E49741" s="1433"/>
      <c r="K49741" s="1433"/>
      <c r="L49741" s="1334"/>
    </row>
    <row r="49742" spans="1:12" ht="24" customHeight="1">
      <c r="A49742" s="1355"/>
      <c r="B49742" s="1355"/>
      <c r="C49742" s="1433"/>
      <c r="E49742" s="1433"/>
      <c r="K49742" s="1433"/>
      <c r="L49742" s="1334"/>
    </row>
    <row r="49743" spans="1:12" ht="24" customHeight="1">
      <c r="A49743" s="1355"/>
      <c r="B49743" s="1355"/>
      <c r="C49743" s="1433"/>
      <c r="E49743" s="1433"/>
      <c r="K49743" s="1433"/>
      <c r="L49743" s="1334"/>
    </row>
    <row r="49744" spans="1:12" ht="24" customHeight="1">
      <c r="A49744" s="1355"/>
      <c r="B49744" s="1355"/>
      <c r="C49744" s="1433"/>
      <c r="E49744" s="1433"/>
      <c r="K49744" s="1433"/>
      <c r="L49744" s="1334"/>
    </row>
    <row r="49745" spans="1:12" ht="24" customHeight="1">
      <c r="A49745" s="1355"/>
      <c r="B49745" s="1355"/>
      <c r="C49745" s="1433"/>
      <c r="E49745" s="1433"/>
      <c r="K49745" s="1433"/>
      <c r="L49745" s="1334"/>
    </row>
    <row r="49746" spans="1:12" ht="24" customHeight="1">
      <c r="A49746" s="1355"/>
      <c r="B49746" s="1355"/>
      <c r="C49746" s="1433"/>
      <c r="E49746" s="1433"/>
      <c r="K49746" s="1433"/>
      <c r="L49746" s="1334"/>
    </row>
    <row r="49747" spans="1:12" ht="24" customHeight="1">
      <c r="A49747" s="1355"/>
      <c r="B49747" s="1355"/>
      <c r="C49747" s="1433"/>
      <c r="E49747" s="1433"/>
      <c r="K49747" s="1433"/>
      <c r="L49747" s="1334"/>
    </row>
    <row r="49748" spans="1:12" ht="24" customHeight="1">
      <c r="A49748" s="1355"/>
      <c r="B49748" s="1355"/>
      <c r="C49748" s="1433"/>
      <c r="E49748" s="1433"/>
      <c r="K49748" s="1433"/>
      <c r="L49748" s="1334"/>
    </row>
    <row r="49749" spans="1:12" ht="24" customHeight="1">
      <c r="A49749" s="1355"/>
      <c r="B49749" s="1355"/>
      <c r="C49749" s="1433"/>
      <c r="E49749" s="1433"/>
      <c r="K49749" s="1433"/>
      <c r="L49749" s="1334"/>
    </row>
    <row r="49750" spans="1:12" ht="24" customHeight="1">
      <c r="A49750" s="1355"/>
      <c r="B49750" s="1355"/>
      <c r="C49750" s="1433"/>
      <c r="E49750" s="1433"/>
      <c r="K49750" s="1433"/>
      <c r="L49750" s="1334"/>
    </row>
    <row r="49751" spans="1:12" ht="24" customHeight="1">
      <c r="A49751" s="1355"/>
      <c r="B49751" s="1355"/>
      <c r="C49751" s="1433"/>
      <c r="E49751" s="1433"/>
      <c r="K49751" s="1433"/>
      <c r="L49751" s="1334"/>
    </row>
    <row r="49752" spans="1:12" ht="24" customHeight="1">
      <c r="A49752" s="1355"/>
      <c r="B49752" s="1355"/>
      <c r="C49752" s="1433"/>
      <c r="E49752" s="1433"/>
      <c r="K49752" s="1433"/>
      <c r="L49752" s="1334"/>
    </row>
    <row r="49753" spans="1:12" ht="24" customHeight="1">
      <c r="A49753" s="1355"/>
      <c r="B49753" s="1355"/>
      <c r="C49753" s="1433"/>
      <c r="E49753" s="1433"/>
      <c r="K49753" s="1433"/>
      <c r="L49753" s="1334"/>
    </row>
    <row r="49754" spans="1:12" ht="24" customHeight="1">
      <c r="A49754" s="1355"/>
      <c r="B49754" s="1355"/>
      <c r="C49754" s="1433"/>
      <c r="E49754" s="1433"/>
      <c r="K49754" s="1433"/>
      <c r="L49754" s="1334"/>
    </row>
    <row r="49755" spans="1:12" ht="24" customHeight="1">
      <c r="A49755" s="1355"/>
      <c r="B49755" s="1355"/>
      <c r="C49755" s="1433"/>
      <c r="E49755" s="1433"/>
      <c r="K49755" s="1433"/>
      <c r="L49755" s="1334"/>
    </row>
    <row r="49756" spans="1:12" ht="24" customHeight="1">
      <c r="A49756" s="1355"/>
      <c r="B49756" s="1355"/>
      <c r="C49756" s="1433"/>
      <c r="E49756" s="1433"/>
      <c r="K49756" s="1433"/>
      <c r="L49756" s="1334"/>
    </row>
    <row r="49757" spans="1:12" ht="24" customHeight="1">
      <c r="A49757" s="1355"/>
      <c r="B49757" s="1355"/>
      <c r="C49757" s="1433"/>
      <c r="E49757" s="1433"/>
      <c r="K49757" s="1433"/>
      <c r="L49757" s="1334"/>
    </row>
    <row r="49758" spans="1:12" ht="24" customHeight="1">
      <c r="A49758" s="1355"/>
      <c r="B49758" s="1355"/>
      <c r="C49758" s="1433"/>
      <c r="E49758" s="1433"/>
      <c r="K49758" s="1433"/>
      <c r="L49758" s="1334"/>
    </row>
    <row r="49759" spans="1:12" ht="24" customHeight="1">
      <c r="A49759" s="1355"/>
      <c r="B49759" s="1355"/>
      <c r="C49759" s="1433"/>
      <c r="E49759" s="1433"/>
      <c r="K49759" s="1433"/>
      <c r="L49759" s="1334"/>
    </row>
    <row r="49760" spans="1:12" ht="24" customHeight="1">
      <c r="A49760" s="1355"/>
      <c r="B49760" s="1355"/>
      <c r="C49760" s="1433"/>
      <c r="E49760" s="1433"/>
      <c r="K49760" s="1433"/>
      <c r="L49760" s="1334"/>
    </row>
    <row r="49761" spans="1:12" ht="24" customHeight="1">
      <c r="A49761" s="1355"/>
      <c r="B49761" s="1355"/>
      <c r="C49761" s="1433"/>
      <c r="E49761" s="1433"/>
      <c r="K49761" s="1433"/>
      <c r="L49761" s="1334"/>
    </row>
    <row r="49762" spans="1:12" ht="24" customHeight="1">
      <c r="A49762" s="1355"/>
      <c r="B49762" s="1355"/>
      <c r="C49762" s="1433"/>
      <c r="E49762" s="1433"/>
      <c r="K49762" s="1433"/>
      <c r="L49762" s="1334"/>
    </row>
    <row r="49763" spans="1:12" ht="24" customHeight="1">
      <c r="A49763" s="1355"/>
      <c r="B49763" s="1355"/>
      <c r="C49763" s="1433"/>
      <c r="E49763" s="1433"/>
      <c r="K49763" s="1433"/>
      <c r="L49763" s="1334"/>
    </row>
    <row r="49764" spans="1:12" ht="24" customHeight="1">
      <c r="A49764" s="1355"/>
      <c r="B49764" s="1355"/>
      <c r="C49764" s="1433"/>
      <c r="E49764" s="1433"/>
      <c r="K49764" s="1433"/>
      <c r="L49764" s="1334"/>
    </row>
    <row r="49765" spans="1:12" ht="24" customHeight="1">
      <c r="A49765" s="1355"/>
      <c r="B49765" s="1355"/>
      <c r="C49765" s="1433"/>
      <c r="E49765" s="1433"/>
      <c r="K49765" s="1433"/>
      <c r="L49765" s="1334"/>
    </row>
    <row r="49766" spans="1:12" ht="24" customHeight="1">
      <c r="A49766" s="1355"/>
      <c r="B49766" s="1355"/>
      <c r="C49766" s="1433"/>
      <c r="E49766" s="1433"/>
      <c r="K49766" s="1433"/>
      <c r="L49766" s="1334"/>
    </row>
    <row r="49767" spans="1:12" ht="24" customHeight="1">
      <c r="A49767" s="1355"/>
      <c r="B49767" s="1355"/>
      <c r="C49767" s="1433"/>
      <c r="E49767" s="1433"/>
      <c r="K49767" s="1433"/>
      <c r="L49767" s="1334"/>
    </row>
    <row r="49768" spans="1:12" ht="24" customHeight="1">
      <c r="A49768" s="1355"/>
      <c r="B49768" s="1355"/>
      <c r="C49768" s="1433"/>
      <c r="E49768" s="1433"/>
      <c r="K49768" s="1433"/>
      <c r="L49768" s="1334"/>
    </row>
    <row r="49769" spans="1:12" ht="24" customHeight="1">
      <c r="A49769" s="1355"/>
      <c r="B49769" s="1355"/>
      <c r="C49769" s="1433"/>
      <c r="E49769" s="1433"/>
      <c r="K49769" s="1433"/>
      <c r="L49769" s="1334"/>
    </row>
    <row r="49770" spans="1:12" ht="24" customHeight="1">
      <c r="A49770" s="1355"/>
      <c r="B49770" s="1355"/>
      <c r="C49770" s="1433"/>
      <c r="E49770" s="1433"/>
      <c r="K49770" s="1433"/>
      <c r="L49770" s="1334"/>
    </row>
    <row r="49771" spans="1:12" ht="24" customHeight="1">
      <c r="A49771" s="1355"/>
      <c r="B49771" s="1355"/>
      <c r="C49771" s="1433"/>
      <c r="E49771" s="1433"/>
      <c r="K49771" s="1433"/>
      <c r="L49771" s="1334"/>
    </row>
    <row r="49772" spans="1:12" ht="24" customHeight="1">
      <c r="A49772" s="1355"/>
      <c r="B49772" s="1355"/>
      <c r="C49772" s="1433"/>
      <c r="E49772" s="1433"/>
      <c r="K49772" s="1433"/>
      <c r="L49772" s="1334"/>
    </row>
    <row r="49773" spans="1:12" ht="24" customHeight="1">
      <c r="A49773" s="1355"/>
      <c r="B49773" s="1355"/>
      <c r="C49773" s="1433"/>
      <c r="E49773" s="1433"/>
      <c r="K49773" s="1433"/>
      <c r="L49773" s="1334"/>
    </row>
    <row r="49774" spans="1:12" ht="24" customHeight="1">
      <c r="A49774" s="1355"/>
      <c r="B49774" s="1355"/>
      <c r="C49774" s="1433"/>
      <c r="E49774" s="1433"/>
      <c r="K49774" s="1433"/>
      <c r="L49774" s="1334"/>
    </row>
    <row r="49775" spans="1:12" ht="24" customHeight="1">
      <c r="A49775" s="1355"/>
      <c r="B49775" s="1355"/>
      <c r="C49775" s="1433"/>
      <c r="E49775" s="1433"/>
      <c r="K49775" s="1433"/>
      <c r="L49775" s="1334"/>
    </row>
    <row r="49776" spans="1:12" ht="24" customHeight="1">
      <c r="A49776" s="1355"/>
      <c r="B49776" s="1355"/>
      <c r="C49776" s="1433"/>
      <c r="E49776" s="1433"/>
      <c r="K49776" s="1433"/>
      <c r="L49776" s="1334"/>
    </row>
    <row r="49777" spans="1:12" ht="24" customHeight="1">
      <c r="A49777" s="1355"/>
      <c r="B49777" s="1355"/>
      <c r="C49777" s="1433"/>
      <c r="E49777" s="1433"/>
      <c r="K49777" s="1433"/>
      <c r="L49777" s="1334"/>
    </row>
    <row r="49778" spans="1:12" ht="24" customHeight="1">
      <c r="A49778" s="1355"/>
      <c r="B49778" s="1355"/>
      <c r="C49778" s="1433"/>
      <c r="E49778" s="1433"/>
      <c r="K49778" s="1433"/>
      <c r="L49778" s="1334"/>
    </row>
    <row r="49779" spans="1:12" ht="24" customHeight="1">
      <c r="A49779" s="1355"/>
      <c r="B49779" s="1355"/>
      <c r="C49779" s="1433"/>
      <c r="E49779" s="1433"/>
      <c r="K49779" s="1433"/>
      <c r="L49779" s="1334"/>
    </row>
    <row r="49780" spans="1:12" ht="24" customHeight="1">
      <c r="A49780" s="1355"/>
      <c r="B49780" s="1355"/>
      <c r="C49780" s="1433"/>
      <c r="E49780" s="1433"/>
      <c r="K49780" s="1433"/>
      <c r="L49780" s="1334"/>
    </row>
    <row r="49781" spans="1:12" ht="24" customHeight="1">
      <c r="A49781" s="1355"/>
      <c r="B49781" s="1355"/>
      <c r="C49781" s="1433"/>
      <c r="E49781" s="1433"/>
      <c r="K49781" s="1433"/>
      <c r="L49781" s="1334"/>
    </row>
    <row r="49782" spans="1:12" ht="24" customHeight="1">
      <c r="A49782" s="1355"/>
      <c r="B49782" s="1355"/>
      <c r="C49782" s="1433"/>
      <c r="E49782" s="1433"/>
      <c r="K49782" s="1433"/>
      <c r="L49782" s="1334"/>
    </row>
    <row r="49783" spans="1:12" ht="24" customHeight="1">
      <c r="A49783" s="1355"/>
      <c r="B49783" s="1355"/>
      <c r="C49783" s="1433"/>
      <c r="E49783" s="1433"/>
      <c r="K49783" s="1433"/>
      <c r="L49783" s="1334"/>
    </row>
    <row r="49784" spans="1:12" ht="24" customHeight="1">
      <c r="A49784" s="1355"/>
      <c r="B49784" s="1355"/>
      <c r="C49784" s="1433"/>
      <c r="E49784" s="1433"/>
      <c r="K49784" s="1433"/>
      <c r="L49784" s="1334"/>
    </row>
    <row r="49785" spans="1:12" ht="24" customHeight="1">
      <c r="A49785" s="1355"/>
      <c r="B49785" s="1355"/>
      <c r="C49785" s="1433"/>
      <c r="E49785" s="1433"/>
      <c r="K49785" s="1433"/>
      <c r="L49785" s="1334"/>
    </row>
    <row r="49786" spans="1:12" ht="24" customHeight="1">
      <c r="A49786" s="1355"/>
      <c r="B49786" s="1355"/>
      <c r="C49786" s="1433"/>
      <c r="E49786" s="1433"/>
      <c r="K49786" s="1433"/>
      <c r="L49786" s="1334"/>
    </row>
    <row r="49787" spans="1:12" ht="24" customHeight="1">
      <c r="A49787" s="1355"/>
      <c r="B49787" s="1355"/>
      <c r="C49787" s="1433"/>
      <c r="E49787" s="1433"/>
      <c r="K49787" s="1433"/>
      <c r="L49787" s="1334"/>
    </row>
    <row r="49788" spans="1:12" ht="24" customHeight="1">
      <c r="A49788" s="1355"/>
      <c r="B49788" s="1355"/>
      <c r="C49788" s="1433"/>
      <c r="E49788" s="1433"/>
      <c r="K49788" s="1433"/>
      <c r="L49788" s="1334"/>
    </row>
    <row r="49789" spans="1:12" ht="24" customHeight="1">
      <c r="A49789" s="1355"/>
      <c r="B49789" s="1355"/>
      <c r="C49789" s="1433"/>
      <c r="E49789" s="1433"/>
      <c r="K49789" s="1433"/>
      <c r="L49789" s="1334"/>
    </row>
    <row r="49790" spans="1:12" ht="24" customHeight="1">
      <c r="A49790" s="1355"/>
      <c r="B49790" s="1355"/>
      <c r="C49790" s="1433"/>
      <c r="E49790" s="1433"/>
      <c r="K49790" s="1433"/>
      <c r="L49790" s="1334"/>
    </row>
    <row r="49791" spans="1:12" ht="24" customHeight="1">
      <c r="A49791" s="1355"/>
      <c r="B49791" s="1355"/>
      <c r="C49791" s="1433"/>
      <c r="E49791" s="1433"/>
      <c r="K49791" s="1433"/>
      <c r="L49791" s="1334"/>
    </row>
    <row r="49792" spans="1:12" ht="24" customHeight="1">
      <c r="A49792" s="1355"/>
      <c r="B49792" s="1355"/>
      <c r="C49792" s="1433"/>
      <c r="E49792" s="1433"/>
      <c r="K49792" s="1433"/>
      <c r="L49792" s="1334"/>
    </row>
    <row r="49793" spans="1:12" ht="24" customHeight="1">
      <c r="A49793" s="1355"/>
      <c r="B49793" s="1355"/>
      <c r="C49793" s="1433"/>
      <c r="E49793" s="1433"/>
      <c r="K49793" s="1433"/>
      <c r="L49793" s="1334"/>
    </row>
    <row r="49794" spans="1:12" ht="24" customHeight="1">
      <c r="A49794" s="1355"/>
      <c r="B49794" s="1355"/>
      <c r="C49794" s="1433"/>
      <c r="E49794" s="1433"/>
      <c r="K49794" s="1433"/>
      <c r="L49794" s="1334"/>
    </row>
    <row r="49795" spans="1:12" ht="24" customHeight="1">
      <c r="A49795" s="1355"/>
      <c r="B49795" s="1355"/>
      <c r="C49795" s="1433"/>
      <c r="E49795" s="1433"/>
      <c r="K49795" s="1433"/>
      <c r="L49795" s="1334"/>
    </row>
    <row r="49796" spans="1:12" ht="24" customHeight="1">
      <c r="A49796" s="1355"/>
      <c r="B49796" s="1355"/>
      <c r="C49796" s="1433"/>
      <c r="E49796" s="1433"/>
      <c r="K49796" s="1433"/>
      <c r="L49796" s="1334"/>
    </row>
    <row r="49797" spans="1:12" ht="24" customHeight="1">
      <c r="A49797" s="1355"/>
      <c r="B49797" s="1355"/>
      <c r="C49797" s="1433"/>
      <c r="E49797" s="1433"/>
      <c r="K49797" s="1433"/>
      <c r="L49797" s="1334"/>
    </row>
    <row r="49798" spans="1:12" ht="24" customHeight="1">
      <c r="A49798" s="1355"/>
      <c r="B49798" s="1355"/>
      <c r="C49798" s="1433"/>
      <c r="E49798" s="1433"/>
      <c r="K49798" s="1433"/>
      <c r="L49798" s="1334"/>
    </row>
    <row r="49799" spans="1:12" ht="24" customHeight="1">
      <c r="A49799" s="1355"/>
      <c r="B49799" s="1355"/>
      <c r="C49799" s="1433"/>
      <c r="E49799" s="1433"/>
      <c r="K49799" s="1433"/>
      <c r="L49799" s="1334"/>
    </row>
    <row r="49800" spans="1:12" ht="24" customHeight="1">
      <c r="A49800" s="1355"/>
      <c r="B49800" s="1355"/>
      <c r="C49800" s="1433"/>
      <c r="E49800" s="1433"/>
      <c r="K49800" s="1433"/>
      <c r="L49800" s="1334"/>
    </row>
    <row r="49801" spans="1:12" ht="24" customHeight="1">
      <c r="A49801" s="1355"/>
      <c r="B49801" s="1355"/>
      <c r="C49801" s="1433"/>
      <c r="E49801" s="1433"/>
      <c r="K49801" s="1433"/>
      <c r="L49801" s="1334"/>
    </row>
    <row r="49802" spans="1:12" ht="24" customHeight="1">
      <c r="A49802" s="1355"/>
      <c r="B49802" s="1355"/>
      <c r="C49802" s="1433"/>
      <c r="E49802" s="1433"/>
      <c r="K49802" s="1433"/>
      <c r="L49802" s="1334"/>
    </row>
    <row r="49803" spans="1:12" ht="24" customHeight="1">
      <c r="A49803" s="1355"/>
      <c r="B49803" s="1355"/>
      <c r="C49803" s="1433"/>
      <c r="E49803" s="1433"/>
      <c r="K49803" s="1433"/>
      <c r="L49803" s="1334"/>
    </row>
    <row r="49804" spans="1:12" ht="24" customHeight="1">
      <c r="A49804" s="1355"/>
      <c r="B49804" s="1355"/>
      <c r="C49804" s="1433"/>
      <c r="E49804" s="1433"/>
      <c r="K49804" s="1433"/>
      <c r="L49804" s="1334"/>
    </row>
    <row r="49805" spans="1:12" ht="24" customHeight="1">
      <c r="A49805" s="1355"/>
      <c r="B49805" s="1355"/>
      <c r="C49805" s="1433"/>
      <c r="E49805" s="1433"/>
      <c r="K49805" s="1433"/>
      <c r="L49805" s="1334"/>
    </row>
    <row r="49806" spans="1:12" ht="24" customHeight="1">
      <c r="A49806" s="1355"/>
      <c r="B49806" s="1355"/>
      <c r="C49806" s="1433"/>
      <c r="E49806" s="1433"/>
      <c r="K49806" s="1433"/>
      <c r="L49806" s="1334"/>
    </row>
    <row r="49807" spans="1:12" ht="24" customHeight="1">
      <c r="A49807" s="1355"/>
      <c r="B49807" s="1355"/>
      <c r="C49807" s="1433"/>
      <c r="E49807" s="1433"/>
      <c r="K49807" s="1433"/>
      <c r="L49807" s="1334"/>
    </row>
    <row r="49808" spans="1:12" ht="24" customHeight="1">
      <c r="A49808" s="1355"/>
      <c r="B49808" s="1355"/>
      <c r="C49808" s="1433"/>
      <c r="E49808" s="1433"/>
      <c r="K49808" s="1433"/>
      <c r="L49808" s="1334"/>
    </row>
    <row r="49809" spans="1:12" ht="24" customHeight="1">
      <c r="A49809" s="1355"/>
      <c r="B49809" s="1355"/>
      <c r="C49809" s="1433"/>
      <c r="E49809" s="1433"/>
      <c r="K49809" s="1433"/>
      <c r="L49809" s="1334"/>
    </row>
    <row r="49810" spans="1:12" ht="24" customHeight="1">
      <c r="A49810" s="1355"/>
      <c r="B49810" s="1355"/>
      <c r="C49810" s="1433"/>
      <c r="E49810" s="1433"/>
      <c r="K49810" s="1433"/>
      <c r="L49810" s="1334"/>
    </row>
    <row r="49811" spans="1:12" ht="24" customHeight="1">
      <c r="A49811" s="1355"/>
      <c r="B49811" s="1355"/>
      <c r="C49811" s="1433"/>
      <c r="E49811" s="1433"/>
      <c r="K49811" s="1433"/>
      <c r="L49811" s="1334"/>
    </row>
    <row r="49812" spans="1:12" ht="24" customHeight="1">
      <c r="A49812" s="1355"/>
      <c r="B49812" s="1355"/>
      <c r="C49812" s="1433"/>
      <c r="E49812" s="1433"/>
      <c r="K49812" s="1433"/>
      <c r="L49812" s="1334"/>
    </row>
    <row r="49813" spans="1:12" ht="24" customHeight="1">
      <c r="A49813" s="1355"/>
      <c r="B49813" s="1355"/>
      <c r="C49813" s="1433"/>
      <c r="E49813" s="1433"/>
      <c r="K49813" s="1433"/>
      <c r="L49813" s="1334"/>
    </row>
    <row r="49814" spans="1:12" ht="24" customHeight="1">
      <c r="A49814" s="1355"/>
      <c r="B49814" s="1355"/>
      <c r="C49814" s="1433"/>
      <c r="E49814" s="1433"/>
      <c r="K49814" s="1433"/>
      <c r="L49814" s="1334"/>
    </row>
    <row r="49815" spans="1:12" ht="24" customHeight="1">
      <c r="A49815" s="1355"/>
      <c r="B49815" s="1355"/>
      <c r="C49815" s="1433"/>
      <c r="E49815" s="1433"/>
      <c r="K49815" s="1433"/>
      <c r="L49815" s="1334"/>
    </row>
    <row r="49816" spans="1:12" ht="24" customHeight="1">
      <c r="A49816" s="1355"/>
      <c r="B49816" s="1355"/>
      <c r="C49816" s="1433"/>
      <c r="E49816" s="1433"/>
      <c r="K49816" s="1433"/>
      <c r="L49816" s="1334"/>
    </row>
    <row r="49817" spans="1:12" ht="24" customHeight="1">
      <c r="A49817" s="1355"/>
      <c r="B49817" s="1355"/>
      <c r="C49817" s="1433"/>
      <c r="E49817" s="1433"/>
      <c r="K49817" s="1433"/>
      <c r="L49817" s="1334"/>
    </row>
    <row r="49818" spans="1:12" ht="24" customHeight="1">
      <c r="A49818" s="1355"/>
      <c r="B49818" s="1355"/>
      <c r="C49818" s="1433"/>
      <c r="E49818" s="1433"/>
      <c r="K49818" s="1433"/>
      <c r="L49818" s="1334"/>
    </row>
    <row r="49819" spans="1:12" ht="24" customHeight="1">
      <c r="A49819" s="1355"/>
      <c r="B49819" s="1355"/>
      <c r="C49819" s="1433"/>
      <c r="E49819" s="1433"/>
      <c r="K49819" s="1433"/>
      <c r="L49819" s="1334"/>
    </row>
    <row r="49820" spans="1:12" ht="24" customHeight="1">
      <c r="A49820" s="1355"/>
      <c r="B49820" s="1355"/>
      <c r="C49820" s="1433"/>
      <c r="E49820" s="1433"/>
      <c r="K49820" s="1433"/>
      <c r="L49820" s="1334"/>
    </row>
    <row r="49821" spans="1:12" ht="24" customHeight="1">
      <c r="A49821" s="1355"/>
      <c r="B49821" s="1355"/>
      <c r="C49821" s="1433"/>
      <c r="E49821" s="1433"/>
      <c r="K49821" s="1433"/>
      <c r="L49821" s="1334"/>
    </row>
    <row r="49822" spans="1:12" ht="24" customHeight="1">
      <c r="A49822" s="1355"/>
      <c r="B49822" s="1355"/>
      <c r="C49822" s="1433"/>
      <c r="E49822" s="1433"/>
      <c r="K49822" s="1433"/>
      <c r="L49822" s="1334"/>
    </row>
    <row r="49823" spans="1:12" ht="24" customHeight="1">
      <c r="A49823" s="1355"/>
      <c r="B49823" s="1355"/>
      <c r="C49823" s="1433"/>
      <c r="E49823" s="1433"/>
      <c r="K49823" s="1433"/>
      <c r="L49823" s="1334"/>
    </row>
    <row r="49824" spans="1:12" ht="24" customHeight="1">
      <c r="A49824" s="1355"/>
      <c r="B49824" s="1355"/>
      <c r="C49824" s="1433"/>
      <c r="E49824" s="1433"/>
      <c r="K49824" s="1433"/>
      <c r="L49824" s="1334"/>
    </row>
    <row r="49825" spans="1:12" ht="24" customHeight="1">
      <c r="A49825" s="1355"/>
      <c r="B49825" s="1355"/>
      <c r="C49825" s="1433"/>
      <c r="E49825" s="1433"/>
      <c r="K49825" s="1433"/>
      <c r="L49825" s="1334"/>
    </row>
    <row r="49826" spans="1:12" ht="24" customHeight="1">
      <c r="A49826" s="1355"/>
      <c r="B49826" s="1355"/>
      <c r="C49826" s="1433"/>
      <c r="E49826" s="1433"/>
      <c r="K49826" s="1433"/>
      <c r="L49826" s="1334"/>
    </row>
    <row r="49827" spans="1:12" ht="24" customHeight="1">
      <c r="A49827" s="1355"/>
      <c r="B49827" s="1355"/>
      <c r="C49827" s="1433"/>
      <c r="E49827" s="1433"/>
      <c r="K49827" s="1433"/>
      <c r="L49827" s="1334"/>
    </row>
    <row r="49828" spans="1:12" ht="24" customHeight="1">
      <c r="A49828" s="1355"/>
      <c r="B49828" s="1355"/>
      <c r="C49828" s="1433"/>
      <c r="E49828" s="1433"/>
      <c r="K49828" s="1433"/>
      <c r="L49828" s="1334"/>
    </row>
    <row r="49829" spans="1:12" ht="24" customHeight="1">
      <c r="A49829" s="1355"/>
      <c r="B49829" s="1355"/>
      <c r="C49829" s="1433"/>
      <c r="E49829" s="1433"/>
      <c r="K49829" s="1433"/>
      <c r="L49829" s="1334"/>
    </row>
    <row r="49830" spans="1:12" ht="24" customHeight="1">
      <c r="A49830" s="1355"/>
      <c r="B49830" s="1355"/>
      <c r="C49830" s="1433"/>
      <c r="E49830" s="1433"/>
      <c r="K49830" s="1433"/>
      <c r="L49830" s="1334"/>
    </row>
    <row r="49831" spans="1:12" ht="24" customHeight="1">
      <c r="A49831" s="1355"/>
      <c r="B49831" s="1355"/>
      <c r="C49831" s="1433"/>
      <c r="E49831" s="1433"/>
      <c r="K49831" s="1433"/>
      <c r="L49831" s="1334"/>
    </row>
    <row r="49832" spans="1:12" ht="24" customHeight="1">
      <c r="A49832" s="1355"/>
      <c r="B49832" s="1355"/>
      <c r="C49832" s="1433"/>
      <c r="E49832" s="1433"/>
      <c r="K49832" s="1433"/>
      <c r="L49832" s="1334"/>
    </row>
    <row r="49833" spans="1:12" ht="24" customHeight="1">
      <c r="A49833" s="1355"/>
      <c r="B49833" s="1355"/>
      <c r="C49833" s="1433"/>
      <c r="E49833" s="1433"/>
      <c r="K49833" s="1433"/>
      <c r="L49833" s="1334"/>
    </row>
    <row r="49834" spans="1:12" ht="24" customHeight="1">
      <c r="A49834" s="1355"/>
      <c r="B49834" s="1355"/>
      <c r="C49834" s="1433"/>
      <c r="E49834" s="1433"/>
      <c r="K49834" s="1433"/>
      <c r="L49834" s="1334"/>
    </row>
    <row r="49835" spans="1:12" ht="24" customHeight="1">
      <c r="A49835" s="1355"/>
      <c r="B49835" s="1355"/>
      <c r="C49835" s="1433"/>
      <c r="E49835" s="1433"/>
      <c r="K49835" s="1433"/>
      <c r="L49835" s="1334"/>
    </row>
    <row r="49836" spans="1:12" ht="24" customHeight="1">
      <c r="A49836" s="1355"/>
      <c r="B49836" s="1355"/>
      <c r="C49836" s="1433"/>
      <c r="E49836" s="1433"/>
      <c r="K49836" s="1433"/>
      <c r="L49836" s="1334"/>
    </row>
    <row r="49837" spans="1:12" ht="24" customHeight="1">
      <c r="A49837" s="1355"/>
      <c r="B49837" s="1355"/>
      <c r="C49837" s="1433"/>
      <c r="E49837" s="1433"/>
      <c r="K49837" s="1433"/>
      <c r="L49837" s="1334"/>
    </row>
    <row r="49838" spans="1:12" ht="24" customHeight="1">
      <c r="A49838" s="1355"/>
      <c r="B49838" s="1355"/>
      <c r="C49838" s="1433"/>
      <c r="E49838" s="1433"/>
      <c r="K49838" s="1433"/>
      <c r="L49838" s="1334"/>
    </row>
    <row r="49839" spans="1:12" ht="24" customHeight="1">
      <c r="A49839" s="1355"/>
      <c r="B49839" s="1355"/>
      <c r="C49839" s="1433"/>
      <c r="E49839" s="1433"/>
      <c r="K49839" s="1433"/>
      <c r="L49839" s="1334"/>
    </row>
    <row r="49840" spans="1:12" ht="24" customHeight="1">
      <c r="A49840" s="1355"/>
      <c r="B49840" s="1355"/>
      <c r="C49840" s="1433"/>
      <c r="E49840" s="1433"/>
      <c r="K49840" s="1433"/>
      <c r="L49840" s="1334"/>
    </row>
    <row r="49841" spans="1:12" ht="24" customHeight="1">
      <c r="A49841" s="1355"/>
      <c r="B49841" s="1355"/>
      <c r="C49841" s="1433"/>
      <c r="E49841" s="1433"/>
      <c r="K49841" s="1433"/>
      <c r="L49841" s="1334"/>
    </row>
    <row r="49842" spans="1:12" ht="24" customHeight="1">
      <c r="A49842" s="1355"/>
      <c r="B49842" s="1355"/>
      <c r="C49842" s="1433"/>
      <c r="E49842" s="1433"/>
      <c r="K49842" s="1433"/>
      <c r="L49842" s="1334"/>
    </row>
    <row r="49843" spans="1:12" ht="24" customHeight="1">
      <c r="A49843" s="1355"/>
      <c r="B49843" s="1355"/>
      <c r="C49843" s="1433"/>
      <c r="E49843" s="1433"/>
      <c r="K49843" s="1433"/>
      <c r="L49843" s="1334"/>
    </row>
    <row r="49844" spans="1:12" ht="24" customHeight="1">
      <c r="A49844" s="1355"/>
      <c r="B49844" s="1355"/>
      <c r="C49844" s="1433"/>
      <c r="E49844" s="1433"/>
      <c r="K49844" s="1433"/>
      <c r="L49844" s="1334"/>
    </row>
    <row r="49845" spans="1:12" ht="24" customHeight="1">
      <c r="A49845" s="1355"/>
      <c r="B49845" s="1355"/>
      <c r="C49845" s="1433"/>
      <c r="E49845" s="1433"/>
      <c r="K49845" s="1433"/>
      <c r="L49845" s="1334"/>
    </row>
    <row r="49846" spans="1:12" ht="24" customHeight="1">
      <c r="A49846" s="1355"/>
      <c r="B49846" s="1355"/>
      <c r="C49846" s="1433"/>
      <c r="E49846" s="1433"/>
      <c r="K49846" s="1433"/>
      <c r="L49846" s="1334"/>
    </row>
    <row r="49847" spans="1:12" ht="24" customHeight="1">
      <c r="A49847" s="1355"/>
      <c r="B49847" s="1355"/>
      <c r="C49847" s="1433"/>
      <c r="E49847" s="1433"/>
      <c r="K49847" s="1433"/>
      <c r="L49847" s="1334"/>
    </row>
    <row r="49848" spans="1:12" ht="24" customHeight="1">
      <c r="A49848" s="1355"/>
      <c r="B49848" s="1355"/>
      <c r="C49848" s="1433"/>
      <c r="E49848" s="1433"/>
      <c r="K49848" s="1433"/>
      <c r="L49848" s="1334"/>
    </row>
    <row r="49849" spans="1:12" ht="24" customHeight="1">
      <c r="A49849" s="1355"/>
      <c r="B49849" s="1355"/>
      <c r="C49849" s="1433"/>
      <c r="E49849" s="1433"/>
      <c r="K49849" s="1433"/>
      <c r="L49849" s="1334"/>
    </row>
    <row r="49850" spans="1:12" ht="24" customHeight="1">
      <c r="A49850" s="1355"/>
      <c r="B49850" s="1355"/>
      <c r="C49850" s="1433"/>
      <c r="E49850" s="1433"/>
      <c r="K49850" s="1433"/>
      <c r="L49850" s="1334"/>
    </row>
    <row r="49851" spans="1:12" ht="24" customHeight="1">
      <c r="A49851" s="1355"/>
      <c r="B49851" s="1355"/>
      <c r="C49851" s="1433"/>
      <c r="E49851" s="1433"/>
      <c r="K49851" s="1433"/>
      <c r="L49851" s="1334"/>
    </row>
    <row r="49852" spans="1:12" ht="24" customHeight="1">
      <c r="A49852" s="1355"/>
      <c r="B49852" s="1355"/>
      <c r="C49852" s="1433"/>
      <c r="E49852" s="1433"/>
      <c r="K49852" s="1433"/>
      <c r="L49852" s="1334"/>
    </row>
    <row r="49853" spans="1:12" ht="24" customHeight="1">
      <c r="A49853" s="1355"/>
      <c r="B49853" s="1355"/>
      <c r="C49853" s="1433"/>
      <c r="E49853" s="1433"/>
      <c r="K49853" s="1433"/>
      <c r="L49853" s="1334"/>
    </row>
    <row r="49854" spans="1:12" ht="24" customHeight="1">
      <c r="A49854" s="1355"/>
      <c r="B49854" s="1355"/>
      <c r="C49854" s="1433"/>
      <c r="E49854" s="1433"/>
      <c r="K49854" s="1433"/>
      <c r="L49854" s="1334"/>
    </row>
    <row r="49855" spans="1:12" ht="24" customHeight="1">
      <c r="A49855" s="1355"/>
      <c r="B49855" s="1355"/>
      <c r="C49855" s="1433"/>
      <c r="E49855" s="1433"/>
      <c r="K49855" s="1433"/>
      <c r="L49855" s="1334"/>
    </row>
    <row r="49856" spans="1:12" ht="24" customHeight="1">
      <c r="A49856" s="1355"/>
      <c r="B49856" s="1355"/>
      <c r="C49856" s="1433"/>
      <c r="E49856" s="1433"/>
      <c r="K49856" s="1433"/>
      <c r="L49856" s="1334"/>
    </row>
    <row r="49857" spans="1:12" ht="24" customHeight="1">
      <c r="A49857" s="1355"/>
      <c r="B49857" s="1355"/>
      <c r="C49857" s="1433"/>
      <c r="E49857" s="1433"/>
      <c r="K49857" s="1433"/>
      <c r="L49857" s="1334"/>
    </row>
    <row r="49858" spans="1:12" ht="24" customHeight="1">
      <c r="A49858" s="1355"/>
      <c r="B49858" s="1355"/>
      <c r="C49858" s="1433"/>
      <c r="E49858" s="1433"/>
      <c r="K49858" s="1433"/>
      <c r="L49858" s="1334"/>
    </row>
    <row r="49859" spans="1:12" ht="24" customHeight="1">
      <c r="A49859" s="1355"/>
      <c r="B49859" s="1355"/>
      <c r="C49859" s="1433"/>
      <c r="E49859" s="1433"/>
      <c r="K49859" s="1433"/>
      <c r="L49859" s="1334"/>
    </row>
    <row r="49860" spans="1:12" ht="24" customHeight="1">
      <c r="A49860" s="1355"/>
      <c r="B49860" s="1355"/>
      <c r="C49860" s="1433"/>
      <c r="E49860" s="1433"/>
      <c r="K49860" s="1433"/>
      <c r="L49860" s="1334"/>
    </row>
    <row r="49861" spans="1:12" ht="24" customHeight="1">
      <c r="A49861" s="1355"/>
      <c r="B49861" s="1355"/>
      <c r="C49861" s="1433"/>
      <c r="E49861" s="1433"/>
      <c r="K49861" s="1433"/>
      <c r="L49861" s="1334"/>
    </row>
    <row r="49862" spans="1:12" ht="24" customHeight="1">
      <c r="A49862" s="1355"/>
      <c r="B49862" s="1355"/>
      <c r="C49862" s="1433"/>
      <c r="E49862" s="1433"/>
      <c r="K49862" s="1433"/>
      <c r="L49862" s="1334"/>
    </row>
    <row r="49863" spans="1:12" ht="24" customHeight="1">
      <c r="A49863" s="1355"/>
      <c r="B49863" s="1355"/>
      <c r="C49863" s="1433"/>
      <c r="E49863" s="1433"/>
      <c r="K49863" s="1433"/>
      <c r="L49863" s="1334"/>
    </row>
    <row r="49864" spans="1:12" ht="24" customHeight="1">
      <c r="A49864" s="1355"/>
      <c r="B49864" s="1355"/>
      <c r="C49864" s="1433"/>
      <c r="E49864" s="1433"/>
      <c r="K49864" s="1433"/>
      <c r="L49864" s="1334"/>
    </row>
    <row r="49865" spans="1:12" ht="24" customHeight="1">
      <c r="A49865" s="1355"/>
      <c r="B49865" s="1355"/>
      <c r="C49865" s="1433"/>
      <c r="E49865" s="1433"/>
      <c r="K49865" s="1433"/>
      <c r="L49865" s="1334"/>
    </row>
    <row r="49866" spans="1:12" ht="24" customHeight="1">
      <c r="A49866" s="1355"/>
      <c r="B49866" s="1355"/>
      <c r="C49866" s="1433"/>
      <c r="E49866" s="1433"/>
      <c r="K49866" s="1433"/>
      <c r="L49866" s="1334"/>
    </row>
    <row r="49867" spans="1:12" ht="24" customHeight="1">
      <c r="A49867" s="1355"/>
      <c r="B49867" s="1355"/>
      <c r="C49867" s="1433"/>
      <c r="E49867" s="1433"/>
      <c r="K49867" s="1433"/>
      <c r="L49867" s="1334"/>
    </row>
    <row r="49868" spans="1:12" ht="24" customHeight="1">
      <c r="A49868" s="1355"/>
      <c r="B49868" s="1355"/>
      <c r="C49868" s="1433"/>
      <c r="E49868" s="1433"/>
      <c r="K49868" s="1433"/>
      <c r="L49868" s="1334"/>
    </row>
    <row r="49869" spans="1:12" ht="24" customHeight="1">
      <c r="A49869" s="1355"/>
      <c r="B49869" s="1355"/>
      <c r="C49869" s="1433"/>
      <c r="E49869" s="1433"/>
      <c r="K49869" s="1433"/>
      <c r="L49869" s="1334"/>
    </row>
    <row r="49870" spans="1:12" ht="24" customHeight="1">
      <c r="A49870" s="1355"/>
      <c r="B49870" s="1355"/>
      <c r="C49870" s="1433"/>
      <c r="E49870" s="1433"/>
      <c r="K49870" s="1433"/>
      <c r="L49870" s="1334"/>
    </row>
    <row r="49871" spans="1:12" ht="24" customHeight="1">
      <c r="A49871" s="1355"/>
      <c r="B49871" s="1355"/>
      <c r="C49871" s="1433"/>
      <c r="E49871" s="1433"/>
      <c r="K49871" s="1433"/>
      <c r="L49871" s="1334"/>
    </row>
    <row r="49872" spans="1:12" ht="24" customHeight="1">
      <c r="A49872" s="1355"/>
      <c r="B49872" s="1355"/>
      <c r="C49872" s="1433"/>
      <c r="E49872" s="1433"/>
      <c r="K49872" s="1433"/>
      <c r="L49872" s="1334"/>
    </row>
    <row r="49873" spans="1:12" ht="24" customHeight="1">
      <c r="A49873" s="1355"/>
      <c r="B49873" s="1355"/>
      <c r="C49873" s="1433"/>
      <c r="E49873" s="1433"/>
      <c r="K49873" s="1433"/>
      <c r="L49873" s="1334"/>
    </row>
    <row r="49874" spans="1:12" ht="24" customHeight="1">
      <c r="A49874" s="1355"/>
      <c r="B49874" s="1355"/>
      <c r="C49874" s="1433"/>
      <c r="E49874" s="1433"/>
      <c r="K49874" s="1433"/>
      <c r="L49874" s="1334"/>
    </row>
    <row r="49875" spans="1:12" ht="24" customHeight="1">
      <c r="A49875" s="1355"/>
      <c r="B49875" s="1355"/>
      <c r="C49875" s="1433"/>
      <c r="E49875" s="1433"/>
      <c r="K49875" s="1433"/>
      <c r="L49875" s="1334"/>
    </row>
    <row r="49876" spans="1:12" ht="24" customHeight="1">
      <c r="A49876" s="1355"/>
      <c r="B49876" s="1355"/>
      <c r="C49876" s="1433"/>
      <c r="E49876" s="1433"/>
      <c r="K49876" s="1433"/>
      <c r="L49876" s="1334"/>
    </row>
    <row r="49877" spans="1:12" ht="24" customHeight="1">
      <c r="A49877" s="1355"/>
      <c r="B49877" s="1355"/>
      <c r="C49877" s="1433"/>
      <c r="E49877" s="1433"/>
      <c r="K49877" s="1433"/>
      <c r="L49877" s="1334"/>
    </row>
    <row r="49878" spans="1:12" ht="24" customHeight="1">
      <c r="A49878" s="1355"/>
      <c r="B49878" s="1355"/>
      <c r="C49878" s="1433"/>
      <c r="E49878" s="1433"/>
      <c r="K49878" s="1433"/>
      <c r="L49878" s="1334"/>
    </row>
    <row r="49879" spans="1:12" ht="24" customHeight="1">
      <c r="A49879" s="1355"/>
      <c r="B49879" s="1355"/>
      <c r="C49879" s="1433"/>
      <c r="E49879" s="1433"/>
      <c r="K49879" s="1433"/>
      <c r="L49879" s="1334"/>
    </row>
    <row r="49880" spans="1:12" ht="24" customHeight="1">
      <c r="A49880" s="1355"/>
      <c r="B49880" s="1355"/>
      <c r="C49880" s="1433"/>
      <c r="E49880" s="1433"/>
      <c r="K49880" s="1433"/>
      <c r="L49880" s="1334"/>
    </row>
    <row r="49881" spans="1:12" ht="24" customHeight="1">
      <c r="A49881" s="1355"/>
      <c r="B49881" s="1355"/>
      <c r="C49881" s="1433"/>
      <c r="E49881" s="1433"/>
      <c r="K49881" s="1433"/>
      <c r="L49881" s="1334"/>
    </row>
    <row r="49882" spans="1:12" ht="24" customHeight="1">
      <c r="A49882" s="1355"/>
      <c r="B49882" s="1355"/>
      <c r="C49882" s="1433"/>
      <c r="E49882" s="1433"/>
      <c r="K49882" s="1433"/>
      <c r="L49882" s="1334"/>
    </row>
    <row r="49883" spans="1:12" ht="24" customHeight="1">
      <c r="A49883" s="1355"/>
      <c r="B49883" s="1355"/>
      <c r="C49883" s="1433"/>
      <c r="E49883" s="1433"/>
      <c r="K49883" s="1433"/>
      <c r="L49883" s="1334"/>
    </row>
    <row r="49884" spans="1:12" ht="24" customHeight="1">
      <c r="A49884" s="1355"/>
      <c r="B49884" s="1355"/>
      <c r="C49884" s="1433"/>
      <c r="E49884" s="1433"/>
      <c r="K49884" s="1433"/>
      <c r="L49884" s="1334"/>
    </row>
    <row r="49885" spans="1:12" ht="24" customHeight="1">
      <c r="A49885" s="1355"/>
      <c r="B49885" s="1355"/>
      <c r="C49885" s="1433"/>
      <c r="E49885" s="1433"/>
      <c r="K49885" s="1433"/>
      <c r="L49885" s="1334"/>
    </row>
    <row r="49886" spans="1:12" ht="24" customHeight="1">
      <c r="A49886" s="1355"/>
      <c r="B49886" s="1355"/>
      <c r="C49886" s="1433"/>
      <c r="E49886" s="1433"/>
      <c r="K49886" s="1433"/>
      <c r="L49886" s="1334"/>
    </row>
    <row r="49887" spans="1:12" ht="24" customHeight="1">
      <c r="A49887" s="1355"/>
      <c r="B49887" s="1355"/>
      <c r="C49887" s="1433"/>
      <c r="E49887" s="1433"/>
      <c r="K49887" s="1433"/>
      <c r="L49887" s="1334"/>
    </row>
    <row r="49888" spans="1:12" ht="24" customHeight="1">
      <c r="A49888" s="1355"/>
      <c r="B49888" s="1355"/>
      <c r="C49888" s="1433"/>
      <c r="E49888" s="1433"/>
      <c r="K49888" s="1433"/>
      <c r="L49888" s="1334"/>
    </row>
    <row r="49889" spans="1:12" ht="24" customHeight="1">
      <c r="A49889" s="1355"/>
      <c r="B49889" s="1355"/>
      <c r="C49889" s="1433"/>
      <c r="E49889" s="1433"/>
      <c r="K49889" s="1433"/>
      <c r="L49889" s="1334"/>
    </row>
    <row r="49890" spans="1:12" ht="24" customHeight="1">
      <c r="A49890" s="1355"/>
      <c r="B49890" s="1355"/>
      <c r="C49890" s="1433"/>
      <c r="E49890" s="1433"/>
      <c r="K49890" s="1433"/>
      <c r="L49890" s="1334"/>
    </row>
    <row r="49891" spans="1:12" ht="24" customHeight="1">
      <c r="A49891" s="1355"/>
      <c r="B49891" s="1355"/>
      <c r="C49891" s="1433"/>
      <c r="E49891" s="1433"/>
      <c r="K49891" s="1433"/>
      <c r="L49891" s="1334"/>
    </row>
    <row r="49892" spans="1:12" ht="24" customHeight="1">
      <c r="A49892" s="1355"/>
      <c r="B49892" s="1355"/>
      <c r="C49892" s="1433"/>
      <c r="E49892" s="1433"/>
      <c r="K49892" s="1433"/>
      <c r="L49892" s="1334"/>
    </row>
    <row r="49893" spans="1:12" ht="24" customHeight="1">
      <c r="A49893" s="1355"/>
      <c r="B49893" s="1355"/>
      <c r="C49893" s="1433"/>
      <c r="E49893" s="1433"/>
      <c r="K49893" s="1433"/>
      <c r="L49893" s="1334"/>
    </row>
    <row r="49894" spans="1:12" ht="24" customHeight="1">
      <c r="A49894" s="1355"/>
      <c r="B49894" s="1355"/>
      <c r="C49894" s="1433"/>
      <c r="E49894" s="1433"/>
      <c r="K49894" s="1433"/>
      <c r="L49894" s="1334"/>
    </row>
    <row r="49895" spans="1:12" ht="24" customHeight="1">
      <c r="A49895" s="1355"/>
      <c r="B49895" s="1355"/>
      <c r="C49895" s="1433"/>
      <c r="E49895" s="1433"/>
      <c r="K49895" s="1433"/>
      <c r="L49895" s="1334"/>
    </row>
    <row r="49896" spans="1:12" ht="24" customHeight="1">
      <c r="A49896" s="1355"/>
      <c r="B49896" s="1355"/>
      <c r="C49896" s="1433"/>
      <c r="E49896" s="1433"/>
      <c r="K49896" s="1433"/>
      <c r="L49896" s="1334"/>
    </row>
    <row r="49897" spans="1:12" ht="24" customHeight="1">
      <c r="A49897" s="1355"/>
      <c r="B49897" s="1355"/>
      <c r="C49897" s="1433"/>
      <c r="E49897" s="1433"/>
      <c r="K49897" s="1433"/>
      <c r="L49897" s="1334"/>
    </row>
    <row r="49898" spans="1:12" ht="24" customHeight="1">
      <c r="A49898" s="1355"/>
      <c r="B49898" s="1355"/>
      <c r="C49898" s="1433"/>
      <c r="E49898" s="1433"/>
      <c r="K49898" s="1433"/>
      <c r="L49898" s="1334"/>
    </row>
    <row r="49899" spans="1:12" ht="24" customHeight="1">
      <c r="A49899" s="1355"/>
      <c r="B49899" s="1355"/>
      <c r="C49899" s="1433"/>
      <c r="E49899" s="1433"/>
      <c r="K49899" s="1433"/>
      <c r="L49899" s="1334"/>
    </row>
    <row r="49900" spans="1:12" ht="24" customHeight="1">
      <c r="A49900" s="1355"/>
      <c r="B49900" s="1355"/>
      <c r="C49900" s="1433"/>
      <c r="E49900" s="1433"/>
      <c r="K49900" s="1433"/>
      <c r="L49900" s="1334"/>
    </row>
    <row r="49901" spans="1:12" ht="24" customHeight="1">
      <c r="A49901" s="1355"/>
      <c r="B49901" s="1355"/>
      <c r="C49901" s="1433"/>
      <c r="E49901" s="1433"/>
      <c r="K49901" s="1433"/>
      <c r="L49901" s="1334"/>
    </row>
    <row r="49902" spans="1:12" ht="24" customHeight="1">
      <c r="A49902" s="1355"/>
      <c r="B49902" s="1355"/>
      <c r="C49902" s="1433"/>
      <c r="E49902" s="1433"/>
      <c r="K49902" s="1433"/>
      <c r="L49902" s="1334"/>
    </row>
    <row r="49903" spans="1:12" ht="24" customHeight="1">
      <c r="A49903" s="1355"/>
      <c r="B49903" s="1355"/>
      <c r="C49903" s="1433"/>
      <c r="E49903" s="1433"/>
      <c r="K49903" s="1433"/>
      <c r="L49903" s="1334"/>
    </row>
    <row r="49904" spans="1:12" ht="24" customHeight="1">
      <c r="A49904" s="1355"/>
      <c r="B49904" s="1355"/>
      <c r="C49904" s="1433"/>
      <c r="E49904" s="1433"/>
      <c r="K49904" s="1433"/>
      <c r="L49904" s="1334"/>
    </row>
    <row r="49905" spans="1:12" ht="24" customHeight="1">
      <c r="A49905" s="1355"/>
      <c r="B49905" s="1355"/>
      <c r="C49905" s="1433"/>
      <c r="E49905" s="1433"/>
      <c r="K49905" s="1433"/>
      <c r="L49905" s="1334"/>
    </row>
    <row r="49906" spans="1:12" ht="24" customHeight="1">
      <c r="A49906" s="1355"/>
      <c r="B49906" s="1355"/>
      <c r="C49906" s="1433"/>
      <c r="E49906" s="1433"/>
      <c r="K49906" s="1433"/>
      <c r="L49906" s="1334"/>
    </row>
    <row r="49907" spans="1:12" ht="24" customHeight="1">
      <c r="A49907" s="1355"/>
      <c r="B49907" s="1355"/>
      <c r="C49907" s="1433"/>
      <c r="E49907" s="1433"/>
      <c r="K49907" s="1433"/>
      <c r="L49907" s="1334"/>
    </row>
    <row r="49908" spans="1:12" ht="24" customHeight="1">
      <c r="A49908" s="1355"/>
      <c r="B49908" s="1355"/>
      <c r="C49908" s="1433"/>
      <c r="E49908" s="1433"/>
      <c r="K49908" s="1433"/>
      <c r="L49908" s="1334"/>
    </row>
    <row r="49909" spans="1:12" ht="24" customHeight="1">
      <c r="A49909" s="1355"/>
      <c r="B49909" s="1355"/>
      <c r="C49909" s="1433"/>
      <c r="E49909" s="1433"/>
      <c r="K49909" s="1433"/>
      <c r="L49909" s="1334"/>
    </row>
    <row r="49910" spans="1:12" ht="24" customHeight="1">
      <c r="A49910" s="1355"/>
      <c r="B49910" s="1355"/>
      <c r="C49910" s="1433"/>
      <c r="E49910" s="1433"/>
      <c r="K49910" s="1433"/>
      <c r="L49910" s="1334"/>
    </row>
    <row r="49911" spans="1:12" ht="24" customHeight="1">
      <c r="A49911" s="1355"/>
      <c r="B49911" s="1355"/>
      <c r="C49911" s="1433"/>
      <c r="E49911" s="1433"/>
      <c r="K49911" s="1433"/>
      <c r="L49911" s="1334"/>
    </row>
    <row r="49912" spans="1:12" ht="24" customHeight="1">
      <c r="A49912" s="1355"/>
      <c r="B49912" s="1355"/>
      <c r="C49912" s="1433"/>
      <c r="E49912" s="1433"/>
      <c r="K49912" s="1433"/>
      <c r="L49912" s="1334"/>
    </row>
    <row r="49913" spans="1:12" ht="24" customHeight="1">
      <c r="A49913" s="1355"/>
      <c r="B49913" s="1355"/>
      <c r="C49913" s="1433"/>
      <c r="E49913" s="1433"/>
      <c r="K49913" s="1433"/>
      <c r="L49913" s="1334"/>
    </row>
    <row r="49914" spans="1:12" ht="24" customHeight="1">
      <c r="A49914" s="1355"/>
      <c r="B49914" s="1355"/>
      <c r="C49914" s="1433"/>
      <c r="E49914" s="1433"/>
      <c r="K49914" s="1433"/>
      <c r="L49914" s="1334"/>
    </row>
    <row r="49915" spans="1:12" ht="24" customHeight="1">
      <c r="A49915" s="1355"/>
      <c r="B49915" s="1355"/>
      <c r="C49915" s="1433"/>
      <c r="E49915" s="1433"/>
      <c r="K49915" s="1433"/>
      <c r="L49915" s="1334"/>
    </row>
    <row r="49916" spans="1:12" ht="24" customHeight="1">
      <c r="A49916" s="1355"/>
      <c r="B49916" s="1355"/>
      <c r="C49916" s="1433"/>
      <c r="E49916" s="1433"/>
      <c r="K49916" s="1433"/>
      <c r="L49916" s="1334"/>
    </row>
    <row r="49917" spans="1:12" ht="24" customHeight="1">
      <c r="A49917" s="1355"/>
      <c r="B49917" s="1355"/>
      <c r="C49917" s="1433"/>
      <c r="E49917" s="1433"/>
      <c r="K49917" s="1433"/>
      <c r="L49917" s="1334"/>
    </row>
    <row r="49918" spans="1:12" ht="24" customHeight="1">
      <c r="A49918" s="1355"/>
      <c r="B49918" s="1355"/>
      <c r="C49918" s="1433"/>
      <c r="E49918" s="1433"/>
      <c r="K49918" s="1433"/>
      <c r="L49918" s="1334"/>
    </row>
    <row r="49919" spans="1:12" ht="24" customHeight="1">
      <c r="A49919" s="1355"/>
      <c r="B49919" s="1355"/>
      <c r="C49919" s="1433"/>
      <c r="E49919" s="1433"/>
      <c r="K49919" s="1433"/>
      <c r="L49919" s="1334"/>
    </row>
    <row r="49920" spans="1:12" ht="24" customHeight="1">
      <c r="A49920" s="1355"/>
      <c r="B49920" s="1355"/>
      <c r="C49920" s="1433"/>
      <c r="E49920" s="1433"/>
      <c r="K49920" s="1433"/>
      <c r="L49920" s="1334"/>
    </row>
    <row r="49921" spans="1:12" ht="24" customHeight="1">
      <c r="A49921" s="1355"/>
      <c r="B49921" s="1355"/>
      <c r="C49921" s="1433"/>
      <c r="E49921" s="1433"/>
      <c r="K49921" s="1433"/>
      <c r="L49921" s="1334"/>
    </row>
    <row r="49922" spans="1:12" ht="24" customHeight="1">
      <c r="A49922" s="1355"/>
      <c r="B49922" s="1355"/>
      <c r="C49922" s="1433"/>
      <c r="E49922" s="1433"/>
      <c r="K49922" s="1433"/>
      <c r="L49922" s="1334"/>
    </row>
    <row r="49923" spans="1:12" ht="24" customHeight="1">
      <c r="A49923" s="1355"/>
      <c r="B49923" s="1355"/>
      <c r="C49923" s="1433"/>
      <c r="E49923" s="1433"/>
      <c r="K49923" s="1433"/>
      <c r="L49923" s="1334"/>
    </row>
    <row r="49924" spans="1:12" ht="24" customHeight="1">
      <c r="A49924" s="1355"/>
      <c r="B49924" s="1355"/>
      <c r="C49924" s="1433"/>
      <c r="E49924" s="1433"/>
      <c r="K49924" s="1433"/>
      <c r="L49924" s="1334"/>
    </row>
    <row r="49925" spans="1:12" ht="24" customHeight="1">
      <c r="A49925" s="1355"/>
      <c r="B49925" s="1355"/>
      <c r="C49925" s="1433"/>
      <c r="E49925" s="1433"/>
      <c r="K49925" s="1433"/>
      <c r="L49925" s="1334"/>
    </row>
    <row r="49926" spans="1:12" ht="24" customHeight="1">
      <c r="A49926" s="1355"/>
      <c r="B49926" s="1355"/>
      <c r="C49926" s="1433"/>
      <c r="E49926" s="1433"/>
      <c r="K49926" s="1433"/>
      <c r="L49926" s="1334"/>
    </row>
    <row r="49927" spans="1:12" ht="24" customHeight="1">
      <c r="A49927" s="1355"/>
      <c r="B49927" s="1355"/>
      <c r="C49927" s="1433"/>
      <c r="E49927" s="1433"/>
      <c r="K49927" s="1433"/>
      <c r="L49927" s="1334"/>
    </row>
    <row r="49928" spans="1:12" ht="24" customHeight="1">
      <c r="A49928" s="1355"/>
      <c r="B49928" s="1355"/>
      <c r="C49928" s="1433"/>
      <c r="E49928" s="1433"/>
      <c r="K49928" s="1433"/>
      <c r="L49928" s="1334"/>
    </row>
    <row r="49929" spans="1:12" ht="24" customHeight="1">
      <c r="A49929" s="1355"/>
      <c r="B49929" s="1355"/>
      <c r="C49929" s="1433"/>
      <c r="E49929" s="1433"/>
      <c r="K49929" s="1433"/>
      <c r="L49929" s="1334"/>
    </row>
    <row r="49930" spans="1:12" ht="24" customHeight="1">
      <c r="A49930" s="1355"/>
      <c r="B49930" s="1355"/>
      <c r="C49930" s="1433"/>
      <c r="E49930" s="1433"/>
      <c r="K49930" s="1433"/>
      <c r="L49930" s="1334"/>
    </row>
    <row r="49931" spans="1:12" ht="24" customHeight="1">
      <c r="A49931" s="1355"/>
      <c r="B49931" s="1355"/>
      <c r="C49931" s="1433"/>
      <c r="E49931" s="1433"/>
      <c r="K49931" s="1433"/>
      <c r="L49931" s="1334"/>
    </row>
    <row r="49932" spans="1:12" ht="24" customHeight="1">
      <c r="A49932" s="1355"/>
      <c r="B49932" s="1355"/>
      <c r="C49932" s="1433"/>
      <c r="E49932" s="1433"/>
      <c r="K49932" s="1433"/>
      <c r="L49932" s="1334"/>
    </row>
    <row r="49933" spans="1:12" ht="24" customHeight="1">
      <c r="A49933" s="1355"/>
      <c r="B49933" s="1355"/>
      <c r="C49933" s="1433"/>
      <c r="E49933" s="1433"/>
      <c r="K49933" s="1433"/>
      <c r="L49933" s="1334"/>
    </row>
    <row r="49934" spans="1:12" ht="24" customHeight="1">
      <c r="A49934" s="1355"/>
      <c r="B49934" s="1355"/>
      <c r="C49934" s="1433"/>
      <c r="E49934" s="1433"/>
      <c r="K49934" s="1433"/>
      <c r="L49934" s="1334"/>
    </row>
    <row r="49935" spans="1:12" ht="24" customHeight="1">
      <c r="A49935" s="1355"/>
      <c r="B49935" s="1355"/>
      <c r="C49935" s="1433"/>
      <c r="E49935" s="1433"/>
      <c r="K49935" s="1433"/>
      <c r="L49935" s="1334"/>
    </row>
    <row r="49936" spans="1:12" ht="24" customHeight="1">
      <c r="A49936" s="1355"/>
      <c r="B49936" s="1355"/>
      <c r="C49936" s="1433"/>
      <c r="E49936" s="1433"/>
      <c r="K49936" s="1433"/>
      <c r="L49936" s="1334"/>
    </row>
    <row r="49937" spans="1:12" ht="24" customHeight="1">
      <c r="A49937" s="1355"/>
      <c r="B49937" s="1355"/>
      <c r="C49937" s="1433"/>
      <c r="E49937" s="1433"/>
      <c r="K49937" s="1433"/>
      <c r="L49937" s="1334"/>
    </row>
    <row r="49938" spans="1:12" ht="24" customHeight="1">
      <c r="A49938" s="1355"/>
      <c r="B49938" s="1355"/>
      <c r="C49938" s="1433"/>
      <c r="E49938" s="1433"/>
      <c r="K49938" s="1433"/>
      <c r="L49938" s="1334"/>
    </row>
    <row r="49939" spans="1:12" ht="24" customHeight="1">
      <c r="A49939" s="1355"/>
      <c r="B49939" s="1355"/>
      <c r="C49939" s="1433"/>
      <c r="E49939" s="1433"/>
      <c r="K49939" s="1433"/>
      <c r="L49939" s="1334"/>
    </row>
    <row r="49940" spans="1:12" ht="24" customHeight="1">
      <c r="A49940" s="1355"/>
      <c r="B49940" s="1355"/>
      <c r="C49940" s="1433"/>
      <c r="E49940" s="1433"/>
      <c r="K49940" s="1433"/>
      <c r="L49940" s="1334"/>
    </row>
    <row r="49941" spans="1:12" ht="24" customHeight="1">
      <c r="A49941" s="1355"/>
      <c r="B49941" s="1355"/>
      <c r="C49941" s="1433"/>
      <c r="E49941" s="1433"/>
      <c r="K49941" s="1433"/>
      <c r="L49941" s="1334"/>
    </row>
    <row r="49942" spans="1:12" ht="24" customHeight="1">
      <c r="A49942" s="1355"/>
      <c r="B49942" s="1355"/>
      <c r="C49942" s="1433"/>
      <c r="E49942" s="1433"/>
      <c r="K49942" s="1433"/>
      <c r="L49942" s="1334"/>
    </row>
    <row r="49943" spans="1:12" ht="24" customHeight="1">
      <c r="A49943" s="1355"/>
      <c r="B49943" s="1355"/>
      <c r="C49943" s="1433"/>
      <c r="E49943" s="1433"/>
      <c r="K49943" s="1433"/>
      <c r="L49943" s="1334"/>
    </row>
    <row r="49944" spans="1:12" ht="24" customHeight="1">
      <c r="A49944" s="1355"/>
      <c r="B49944" s="1355"/>
      <c r="C49944" s="1433"/>
      <c r="E49944" s="1433"/>
      <c r="K49944" s="1433"/>
      <c r="L49944" s="1334"/>
    </row>
    <row r="49945" spans="1:12" ht="24" customHeight="1">
      <c r="A49945" s="1355"/>
      <c r="B49945" s="1355"/>
      <c r="C49945" s="1433"/>
      <c r="E49945" s="1433"/>
      <c r="K49945" s="1433"/>
      <c r="L49945" s="1334"/>
    </row>
    <row r="49946" spans="1:12" ht="24" customHeight="1">
      <c r="A49946" s="1355"/>
      <c r="B49946" s="1355"/>
      <c r="C49946" s="1433"/>
      <c r="E49946" s="1433"/>
      <c r="K49946" s="1433"/>
      <c r="L49946" s="1334"/>
    </row>
    <row r="49947" spans="1:12" ht="24" customHeight="1">
      <c r="A49947" s="1355"/>
      <c r="B49947" s="1355"/>
      <c r="C49947" s="1433"/>
      <c r="E49947" s="1433"/>
      <c r="K49947" s="1433"/>
      <c r="L49947" s="1334"/>
    </row>
    <row r="49948" spans="1:12" ht="24" customHeight="1">
      <c r="A49948" s="1355"/>
      <c r="B49948" s="1355"/>
      <c r="C49948" s="1433"/>
      <c r="E49948" s="1433"/>
      <c r="K49948" s="1433"/>
      <c r="L49948" s="1334"/>
    </row>
    <row r="49949" spans="1:12" ht="24" customHeight="1">
      <c r="A49949" s="1355"/>
      <c r="B49949" s="1355"/>
      <c r="C49949" s="1433"/>
      <c r="E49949" s="1433"/>
      <c r="K49949" s="1433"/>
      <c r="L49949" s="1334"/>
    </row>
    <row r="49950" spans="1:12" ht="24" customHeight="1">
      <c r="A49950" s="1355"/>
      <c r="B49950" s="1355"/>
      <c r="C49950" s="1433"/>
      <c r="E49950" s="1433"/>
      <c r="K49950" s="1433"/>
      <c r="L49950" s="1334"/>
    </row>
    <row r="49951" spans="1:12" ht="24" customHeight="1">
      <c r="A49951" s="1355"/>
      <c r="B49951" s="1355"/>
      <c r="C49951" s="1433"/>
      <c r="E49951" s="1433"/>
      <c r="K49951" s="1433"/>
      <c r="L49951" s="1334"/>
    </row>
    <row r="49952" spans="1:12" ht="24" customHeight="1">
      <c r="A49952" s="1355"/>
      <c r="B49952" s="1355"/>
      <c r="C49952" s="1433"/>
      <c r="E49952" s="1433"/>
      <c r="K49952" s="1433"/>
      <c r="L49952" s="1334"/>
    </row>
    <row r="49953" spans="1:12" ht="24" customHeight="1">
      <c r="A49953" s="1355"/>
      <c r="B49953" s="1355"/>
      <c r="C49953" s="1433"/>
      <c r="E49953" s="1433"/>
      <c r="K49953" s="1433"/>
      <c r="L49953" s="1334"/>
    </row>
    <row r="49954" spans="1:12" ht="24" customHeight="1">
      <c r="A49954" s="1355"/>
      <c r="B49954" s="1355"/>
      <c r="C49954" s="1433"/>
      <c r="E49954" s="1433"/>
      <c r="K49954" s="1433"/>
      <c r="L49954" s="1334"/>
    </row>
    <row r="49955" spans="1:12" ht="24" customHeight="1">
      <c r="A49955" s="1355"/>
      <c r="B49955" s="1355"/>
      <c r="C49955" s="1433"/>
      <c r="E49955" s="1433"/>
      <c r="K49955" s="1433"/>
      <c r="L49955" s="1334"/>
    </row>
    <row r="49956" spans="1:12" ht="24" customHeight="1">
      <c r="A49956" s="1355"/>
      <c r="B49956" s="1355"/>
      <c r="C49956" s="1433"/>
      <c r="E49956" s="1433"/>
      <c r="K49956" s="1433"/>
      <c r="L49956" s="1334"/>
    </row>
    <row r="49957" spans="1:12" ht="24" customHeight="1">
      <c r="A49957" s="1355"/>
      <c r="B49957" s="1355"/>
      <c r="C49957" s="1433"/>
      <c r="E49957" s="1433"/>
      <c r="K49957" s="1433"/>
      <c r="L49957" s="1334"/>
    </row>
    <row r="49958" spans="1:12" ht="24" customHeight="1">
      <c r="A49958" s="1355"/>
      <c r="B49958" s="1355"/>
      <c r="C49958" s="1433"/>
      <c r="E49958" s="1433"/>
      <c r="K49958" s="1433"/>
      <c r="L49958" s="1334"/>
    </row>
    <row r="49959" spans="1:12" ht="24" customHeight="1">
      <c r="A49959" s="1355"/>
      <c r="B49959" s="1355"/>
      <c r="C49959" s="1433"/>
      <c r="E49959" s="1433"/>
      <c r="K49959" s="1433"/>
      <c r="L49959" s="1334"/>
    </row>
    <row r="49960" spans="1:12" ht="24" customHeight="1">
      <c r="A49960" s="1355"/>
      <c r="B49960" s="1355"/>
      <c r="C49960" s="1433"/>
      <c r="E49960" s="1433"/>
      <c r="K49960" s="1433"/>
      <c r="L49960" s="1334"/>
    </row>
    <row r="49961" spans="1:12" ht="24" customHeight="1">
      <c r="A49961" s="1355"/>
      <c r="B49961" s="1355"/>
      <c r="C49961" s="1433"/>
      <c r="E49961" s="1433"/>
      <c r="K49961" s="1433"/>
      <c r="L49961" s="1334"/>
    </row>
    <row r="49962" spans="1:12" ht="24" customHeight="1">
      <c r="A49962" s="1355"/>
      <c r="B49962" s="1355"/>
      <c r="C49962" s="1433"/>
      <c r="E49962" s="1433"/>
      <c r="K49962" s="1433"/>
      <c r="L49962" s="1334"/>
    </row>
    <row r="49963" spans="1:12" ht="24" customHeight="1">
      <c r="A49963" s="1355"/>
      <c r="B49963" s="1355"/>
      <c r="C49963" s="1433"/>
      <c r="E49963" s="1433"/>
      <c r="K49963" s="1433"/>
      <c r="L49963" s="1334"/>
    </row>
    <row r="49964" spans="1:12" ht="24" customHeight="1">
      <c r="A49964" s="1355"/>
      <c r="B49964" s="1355"/>
      <c r="C49964" s="1433"/>
      <c r="E49964" s="1433"/>
      <c r="K49964" s="1433"/>
      <c r="L49964" s="1334"/>
    </row>
    <row r="49965" spans="1:12" ht="24" customHeight="1">
      <c r="A49965" s="1355"/>
      <c r="B49965" s="1355"/>
      <c r="C49965" s="1433"/>
      <c r="E49965" s="1433"/>
      <c r="K49965" s="1433"/>
      <c r="L49965" s="1334"/>
    </row>
    <row r="49966" spans="1:12" ht="24" customHeight="1">
      <c r="A49966" s="1355"/>
      <c r="B49966" s="1355"/>
      <c r="C49966" s="1433"/>
      <c r="E49966" s="1433"/>
      <c r="K49966" s="1433"/>
      <c r="L49966" s="1334"/>
    </row>
    <row r="49967" spans="1:12" ht="24" customHeight="1">
      <c r="A49967" s="1355"/>
      <c r="B49967" s="1355"/>
      <c r="C49967" s="1433"/>
      <c r="E49967" s="1433"/>
      <c r="K49967" s="1433"/>
      <c r="L49967" s="1334"/>
    </row>
    <row r="49968" spans="1:12" ht="24" customHeight="1">
      <c r="A49968" s="1355"/>
      <c r="B49968" s="1355"/>
      <c r="C49968" s="1433"/>
      <c r="E49968" s="1433"/>
      <c r="K49968" s="1433"/>
      <c r="L49968" s="1334"/>
    </row>
    <row r="49969" spans="1:12" ht="24" customHeight="1">
      <c r="A49969" s="1355"/>
      <c r="B49969" s="1355"/>
      <c r="C49969" s="1433"/>
      <c r="E49969" s="1433"/>
      <c r="K49969" s="1433"/>
      <c r="L49969" s="1334"/>
    </row>
    <row r="49970" spans="1:12" ht="24" customHeight="1">
      <c r="A49970" s="1355"/>
      <c r="B49970" s="1355"/>
      <c r="C49970" s="1433"/>
      <c r="E49970" s="1433"/>
      <c r="K49970" s="1433"/>
      <c r="L49970" s="1334"/>
    </row>
    <row r="49971" spans="1:12" ht="24" customHeight="1">
      <c r="A49971" s="1355"/>
      <c r="B49971" s="1355"/>
      <c r="C49971" s="1433"/>
      <c r="E49971" s="1433"/>
      <c r="K49971" s="1433"/>
      <c r="L49971" s="1334"/>
    </row>
    <row r="49972" spans="1:12" ht="24" customHeight="1">
      <c r="A49972" s="1355"/>
      <c r="B49972" s="1355"/>
      <c r="C49972" s="1433"/>
      <c r="E49972" s="1433"/>
      <c r="K49972" s="1433"/>
      <c r="L49972" s="1334"/>
    </row>
    <row r="49973" spans="1:12" ht="24" customHeight="1">
      <c r="A49973" s="1355"/>
      <c r="B49973" s="1355"/>
      <c r="C49973" s="1433"/>
      <c r="E49973" s="1433"/>
      <c r="K49973" s="1433"/>
      <c r="L49973" s="1334"/>
    </row>
    <row r="49974" spans="1:12" ht="24" customHeight="1">
      <c r="A49974" s="1355"/>
      <c r="B49974" s="1355"/>
      <c r="C49974" s="1433"/>
      <c r="E49974" s="1433"/>
      <c r="K49974" s="1433"/>
      <c r="L49974" s="1334"/>
    </row>
    <row r="49975" spans="1:12" ht="24" customHeight="1">
      <c r="A49975" s="1355"/>
      <c r="B49975" s="1355"/>
      <c r="C49975" s="1433"/>
      <c r="E49975" s="1433"/>
      <c r="K49975" s="1433"/>
      <c r="L49975" s="1334"/>
    </row>
    <row r="49976" spans="1:12" ht="24" customHeight="1">
      <c r="A49976" s="1355"/>
      <c r="B49976" s="1355"/>
      <c r="C49976" s="1433"/>
      <c r="E49976" s="1433"/>
      <c r="K49976" s="1433"/>
      <c r="L49976" s="1334"/>
    </row>
    <row r="49977" spans="1:12" ht="24" customHeight="1">
      <c r="A49977" s="1355"/>
      <c r="B49977" s="1355"/>
      <c r="C49977" s="1433"/>
      <c r="E49977" s="1433"/>
      <c r="K49977" s="1433"/>
      <c r="L49977" s="1334"/>
    </row>
    <row r="49978" spans="1:12" ht="24" customHeight="1">
      <c r="A49978" s="1355"/>
      <c r="B49978" s="1355"/>
      <c r="C49978" s="1433"/>
      <c r="E49978" s="1433"/>
      <c r="K49978" s="1433"/>
      <c r="L49978" s="1334"/>
    </row>
    <row r="49979" spans="1:12" ht="24" customHeight="1">
      <c r="A49979" s="1355"/>
      <c r="B49979" s="1355"/>
      <c r="C49979" s="1433"/>
      <c r="E49979" s="1433"/>
      <c r="K49979" s="1433"/>
      <c r="L49979" s="1334"/>
    </row>
    <row r="49980" spans="1:12" ht="24" customHeight="1">
      <c r="A49980" s="1355"/>
      <c r="B49980" s="1355"/>
      <c r="C49980" s="1433"/>
      <c r="E49980" s="1433"/>
      <c r="K49980" s="1433"/>
      <c r="L49980" s="1334"/>
    </row>
    <row r="49981" spans="1:12" ht="24" customHeight="1">
      <c r="A49981" s="1355"/>
      <c r="B49981" s="1355"/>
      <c r="C49981" s="1433"/>
      <c r="E49981" s="1433"/>
      <c r="K49981" s="1433"/>
      <c r="L49981" s="1334"/>
    </row>
    <row r="49982" spans="1:12" ht="24" customHeight="1">
      <c r="A49982" s="1355"/>
      <c r="B49982" s="1355"/>
      <c r="C49982" s="1433"/>
      <c r="E49982" s="1433"/>
      <c r="K49982" s="1433"/>
      <c r="L49982" s="1334"/>
    </row>
    <row r="49983" spans="1:12" ht="24" customHeight="1">
      <c r="A49983" s="1355"/>
      <c r="B49983" s="1355"/>
      <c r="C49983" s="1433"/>
      <c r="E49983" s="1433"/>
      <c r="K49983" s="1433"/>
      <c r="L49983" s="1334"/>
    </row>
    <row r="49984" spans="1:12" ht="24" customHeight="1">
      <c r="A49984" s="1355"/>
      <c r="B49984" s="1355"/>
      <c r="C49984" s="1433"/>
      <c r="E49984" s="1433"/>
      <c r="K49984" s="1433"/>
      <c r="L49984" s="1334"/>
    </row>
    <row r="49985" spans="1:12" ht="24" customHeight="1">
      <c r="A49985" s="1355"/>
      <c r="B49985" s="1355"/>
      <c r="C49985" s="1433"/>
      <c r="E49985" s="1433"/>
      <c r="K49985" s="1433"/>
      <c r="L49985" s="1334"/>
    </row>
    <row r="49986" spans="1:12" ht="24" customHeight="1">
      <c r="A49986" s="1355"/>
      <c r="B49986" s="1355"/>
      <c r="C49986" s="1433"/>
      <c r="E49986" s="1433"/>
      <c r="K49986" s="1433"/>
      <c r="L49986" s="1334"/>
    </row>
    <row r="49987" spans="1:12" ht="24" customHeight="1">
      <c r="A49987" s="1355"/>
      <c r="B49987" s="1355"/>
      <c r="C49987" s="1433"/>
      <c r="E49987" s="1433"/>
      <c r="K49987" s="1433"/>
      <c r="L49987" s="1334"/>
    </row>
    <row r="49988" spans="1:12" ht="24" customHeight="1">
      <c r="A49988" s="1355"/>
      <c r="B49988" s="1355"/>
      <c r="C49988" s="1433"/>
      <c r="E49988" s="1433"/>
      <c r="K49988" s="1433"/>
      <c r="L49988" s="1334"/>
    </row>
    <row r="49989" spans="1:12" ht="24" customHeight="1">
      <c r="A49989" s="1355"/>
      <c r="B49989" s="1355"/>
      <c r="C49989" s="1433"/>
      <c r="E49989" s="1433"/>
      <c r="K49989" s="1433"/>
      <c r="L49989" s="1334"/>
    </row>
    <row r="49990" spans="1:12" ht="24" customHeight="1">
      <c r="A49990" s="1355"/>
      <c r="B49990" s="1355"/>
      <c r="C49990" s="1433"/>
      <c r="E49990" s="1433"/>
      <c r="K49990" s="1433"/>
      <c r="L49990" s="1334"/>
    </row>
    <row r="49991" spans="1:12" ht="24" customHeight="1">
      <c r="A49991" s="1355"/>
      <c r="B49991" s="1355"/>
      <c r="C49991" s="1433"/>
      <c r="E49991" s="1433"/>
      <c r="K49991" s="1433"/>
      <c r="L49991" s="1334"/>
    </row>
    <row r="49992" spans="1:12" ht="24" customHeight="1">
      <c r="A49992" s="1355"/>
      <c r="B49992" s="1355"/>
      <c r="C49992" s="1433"/>
      <c r="E49992" s="1433"/>
      <c r="K49992" s="1433"/>
      <c r="L49992" s="1334"/>
    </row>
    <row r="49993" spans="1:12" ht="24" customHeight="1">
      <c r="A49993" s="1355"/>
      <c r="B49993" s="1355"/>
      <c r="C49993" s="1433"/>
      <c r="E49993" s="1433"/>
      <c r="K49993" s="1433"/>
      <c r="L49993" s="1334"/>
    </row>
    <row r="49994" spans="1:12" ht="24" customHeight="1">
      <c r="A49994" s="1355"/>
      <c r="B49994" s="1355"/>
      <c r="C49994" s="1433"/>
      <c r="E49994" s="1433"/>
      <c r="K49994" s="1433"/>
      <c r="L49994" s="1334"/>
    </row>
    <row r="49995" spans="1:12" ht="24" customHeight="1">
      <c r="A49995" s="1355"/>
      <c r="B49995" s="1355"/>
      <c r="C49995" s="1433"/>
      <c r="E49995" s="1433"/>
      <c r="K49995" s="1433"/>
      <c r="L49995" s="1334"/>
    </row>
    <row r="49996" spans="1:12" ht="24" customHeight="1">
      <c r="A49996" s="1355"/>
      <c r="B49996" s="1355"/>
      <c r="C49996" s="1433"/>
      <c r="E49996" s="1433"/>
      <c r="K49996" s="1433"/>
      <c r="L49996" s="1334"/>
    </row>
    <row r="49997" spans="1:12" ht="24" customHeight="1">
      <c r="A49997" s="1355"/>
      <c r="B49997" s="1355"/>
      <c r="C49997" s="1433"/>
      <c r="E49997" s="1433"/>
      <c r="K49997" s="1433"/>
      <c r="L49997" s="1334"/>
    </row>
    <row r="49998" spans="1:12" ht="24" customHeight="1">
      <c r="A49998" s="1355"/>
      <c r="B49998" s="1355"/>
      <c r="C49998" s="1433"/>
      <c r="E49998" s="1433"/>
      <c r="K49998" s="1433"/>
      <c r="L49998" s="1334"/>
    </row>
    <row r="49999" spans="1:12" ht="24" customHeight="1">
      <c r="A49999" s="1355"/>
      <c r="B49999" s="1355"/>
      <c r="C49999" s="1433"/>
      <c r="E49999" s="1433"/>
      <c r="K49999" s="1433"/>
      <c r="L49999" s="1334"/>
    </row>
    <row r="50000" spans="1:12" ht="24" customHeight="1">
      <c r="A50000" s="1355"/>
      <c r="B50000" s="1355"/>
      <c r="C50000" s="1433"/>
      <c r="E50000" s="1433"/>
      <c r="K50000" s="1433"/>
      <c r="L50000" s="1334"/>
    </row>
    <row r="50001" spans="1:12" ht="24" customHeight="1">
      <c r="A50001" s="1355"/>
      <c r="B50001" s="1355"/>
      <c r="C50001" s="1433"/>
      <c r="E50001" s="1433"/>
      <c r="K50001" s="1433"/>
      <c r="L50001" s="1334"/>
    </row>
    <row r="50002" spans="1:12" ht="24" customHeight="1">
      <c r="A50002" s="1355"/>
      <c r="B50002" s="1355"/>
      <c r="C50002" s="1433"/>
      <c r="E50002" s="1433"/>
      <c r="K50002" s="1433"/>
      <c r="L50002" s="1334"/>
    </row>
    <row r="50003" spans="1:12" ht="24" customHeight="1">
      <c r="A50003" s="1355"/>
      <c r="B50003" s="1355"/>
      <c r="C50003" s="1433"/>
      <c r="E50003" s="1433"/>
      <c r="K50003" s="1433"/>
      <c r="L50003" s="1334"/>
    </row>
    <row r="50004" spans="1:12" ht="24" customHeight="1">
      <c r="A50004" s="1355"/>
      <c r="B50004" s="1355"/>
      <c r="C50004" s="1433"/>
      <c r="E50004" s="1433"/>
      <c r="K50004" s="1433"/>
      <c r="L50004" s="1334"/>
    </row>
    <row r="50005" spans="1:12" ht="24" customHeight="1">
      <c r="A50005" s="1355"/>
      <c r="B50005" s="1355"/>
      <c r="C50005" s="1433"/>
      <c r="E50005" s="1433"/>
      <c r="K50005" s="1433"/>
      <c r="L50005" s="1334"/>
    </row>
    <row r="50006" spans="1:12" ht="24" customHeight="1">
      <c r="A50006" s="1355"/>
      <c r="B50006" s="1355"/>
      <c r="C50006" s="1433"/>
      <c r="E50006" s="1433"/>
      <c r="K50006" s="1433"/>
      <c r="L50006" s="1334"/>
    </row>
    <row r="50007" spans="1:12" ht="24" customHeight="1">
      <c r="A50007" s="1355"/>
      <c r="B50007" s="1355"/>
      <c r="C50007" s="1433"/>
      <c r="E50007" s="1433"/>
      <c r="K50007" s="1433"/>
      <c r="L50007" s="1334"/>
    </row>
    <row r="50008" spans="1:12" ht="24" customHeight="1">
      <c r="A50008" s="1355"/>
      <c r="B50008" s="1355"/>
      <c r="C50008" s="1433"/>
      <c r="E50008" s="1433"/>
      <c r="K50008" s="1433"/>
      <c r="L50008" s="1334"/>
    </row>
    <row r="50009" spans="1:12" ht="24" customHeight="1">
      <c r="A50009" s="1355"/>
      <c r="B50009" s="1355"/>
      <c r="C50009" s="1433"/>
      <c r="E50009" s="1433"/>
      <c r="K50009" s="1433"/>
      <c r="L50009" s="1334"/>
    </row>
    <row r="50010" spans="1:12" ht="24" customHeight="1">
      <c r="A50010" s="1355"/>
      <c r="B50010" s="1355"/>
      <c r="C50010" s="1433"/>
      <c r="E50010" s="1433"/>
      <c r="K50010" s="1433"/>
      <c r="L50010" s="1334"/>
    </row>
    <row r="50011" spans="1:12" ht="24" customHeight="1">
      <c r="A50011" s="1355"/>
      <c r="B50011" s="1355"/>
      <c r="C50011" s="1433"/>
      <c r="E50011" s="1433"/>
      <c r="K50011" s="1433"/>
      <c r="L50011" s="1334"/>
    </row>
    <row r="50012" spans="1:12" ht="24" customHeight="1">
      <c r="A50012" s="1355"/>
      <c r="B50012" s="1355"/>
      <c r="C50012" s="1433"/>
      <c r="E50012" s="1433"/>
      <c r="K50012" s="1433"/>
      <c r="L50012" s="1334"/>
    </row>
    <row r="50013" spans="1:12" ht="24" customHeight="1">
      <c r="A50013" s="1355"/>
      <c r="B50013" s="1355"/>
      <c r="C50013" s="1433"/>
      <c r="E50013" s="1433"/>
      <c r="K50013" s="1433"/>
      <c r="L50013" s="1334"/>
    </row>
    <row r="50014" spans="1:12" ht="24" customHeight="1">
      <c r="A50014" s="1355"/>
      <c r="B50014" s="1355"/>
      <c r="C50014" s="1433"/>
      <c r="E50014" s="1433"/>
      <c r="K50014" s="1433"/>
      <c r="L50014" s="1334"/>
    </row>
    <row r="50015" spans="1:12" ht="24" customHeight="1">
      <c r="A50015" s="1355"/>
      <c r="B50015" s="1355"/>
      <c r="C50015" s="1433"/>
      <c r="E50015" s="1433"/>
      <c r="K50015" s="1433"/>
      <c r="L50015" s="1334"/>
    </row>
    <row r="50016" spans="1:12" ht="24" customHeight="1">
      <c r="A50016" s="1355"/>
      <c r="B50016" s="1355"/>
      <c r="C50016" s="1433"/>
      <c r="E50016" s="1433"/>
      <c r="K50016" s="1433"/>
      <c r="L50016" s="1334"/>
    </row>
    <row r="50017" spans="1:12" ht="24" customHeight="1">
      <c r="A50017" s="1355"/>
      <c r="B50017" s="1355"/>
      <c r="C50017" s="1433"/>
      <c r="E50017" s="1433"/>
      <c r="K50017" s="1433"/>
      <c r="L50017" s="1334"/>
    </row>
    <row r="50018" spans="1:12" ht="24" customHeight="1">
      <c r="A50018" s="1355"/>
      <c r="B50018" s="1355"/>
      <c r="C50018" s="1433"/>
      <c r="E50018" s="1433"/>
      <c r="K50018" s="1433"/>
      <c r="L50018" s="1334"/>
    </row>
    <row r="50019" spans="1:12" ht="24" customHeight="1">
      <c r="A50019" s="1355"/>
      <c r="B50019" s="1355"/>
      <c r="C50019" s="1433"/>
      <c r="E50019" s="1433"/>
      <c r="K50019" s="1433"/>
      <c r="L50019" s="1334"/>
    </row>
    <row r="50020" spans="1:12" ht="24" customHeight="1">
      <c r="A50020" s="1355"/>
      <c r="B50020" s="1355"/>
      <c r="C50020" s="1433"/>
      <c r="E50020" s="1433"/>
      <c r="K50020" s="1433"/>
      <c r="L50020" s="1334"/>
    </row>
    <row r="50021" spans="1:12" ht="24" customHeight="1">
      <c r="A50021" s="1355"/>
      <c r="B50021" s="1355"/>
      <c r="C50021" s="1433"/>
      <c r="E50021" s="1433"/>
      <c r="K50021" s="1433"/>
      <c r="L50021" s="1334"/>
    </row>
    <row r="50022" spans="1:12" ht="24" customHeight="1">
      <c r="A50022" s="1355"/>
      <c r="B50022" s="1355"/>
      <c r="C50022" s="1433"/>
      <c r="E50022" s="1433"/>
      <c r="K50022" s="1433"/>
      <c r="L50022" s="1334"/>
    </row>
    <row r="50023" spans="1:12" ht="24" customHeight="1">
      <c r="A50023" s="1355"/>
      <c r="B50023" s="1355"/>
      <c r="C50023" s="1433"/>
      <c r="E50023" s="1433"/>
      <c r="K50023" s="1433"/>
      <c r="L50023" s="1334"/>
    </row>
    <row r="50024" spans="1:12" ht="24" customHeight="1">
      <c r="A50024" s="1355"/>
      <c r="B50024" s="1355"/>
      <c r="C50024" s="1433"/>
      <c r="E50024" s="1433"/>
      <c r="K50024" s="1433"/>
      <c r="L50024" s="1334"/>
    </row>
    <row r="50025" spans="1:12" ht="24" customHeight="1">
      <c r="A50025" s="1355"/>
      <c r="B50025" s="1355"/>
      <c r="C50025" s="1433"/>
      <c r="E50025" s="1433"/>
      <c r="K50025" s="1433"/>
      <c r="L50025" s="1334"/>
    </row>
    <row r="50026" spans="1:12" ht="24" customHeight="1">
      <c r="A50026" s="1355"/>
      <c r="B50026" s="1355"/>
      <c r="C50026" s="1433"/>
      <c r="E50026" s="1433"/>
      <c r="K50026" s="1433"/>
      <c r="L50026" s="1334"/>
    </row>
    <row r="50027" spans="1:12" ht="24" customHeight="1">
      <c r="A50027" s="1355"/>
      <c r="B50027" s="1355"/>
      <c r="C50027" s="1433"/>
      <c r="E50027" s="1433"/>
      <c r="K50027" s="1433"/>
      <c r="L50027" s="1334"/>
    </row>
    <row r="50028" spans="1:12" ht="24" customHeight="1">
      <c r="A50028" s="1355"/>
      <c r="B50028" s="1355"/>
      <c r="C50028" s="1433"/>
      <c r="E50028" s="1433"/>
      <c r="K50028" s="1433"/>
      <c r="L50028" s="1334"/>
    </row>
    <row r="50029" spans="1:12" ht="24" customHeight="1">
      <c r="A50029" s="1355"/>
      <c r="B50029" s="1355"/>
      <c r="C50029" s="1433"/>
      <c r="E50029" s="1433"/>
      <c r="K50029" s="1433"/>
      <c r="L50029" s="1334"/>
    </row>
    <row r="50030" spans="1:12" ht="24" customHeight="1">
      <c r="A50030" s="1355"/>
      <c r="B50030" s="1355"/>
      <c r="C50030" s="1433"/>
      <c r="E50030" s="1433"/>
      <c r="K50030" s="1433"/>
      <c r="L50030" s="1334"/>
    </row>
    <row r="50031" spans="1:12" ht="24" customHeight="1">
      <c r="A50031" s="1355"/>
      <c r="B50031" s="1355"/>
      <c r="C50031" s="1433"/>
      <c r="E50031" s="1433"/>
      <c r="K50031" s="1433"/>
      <c r="L50031" s="1334"/>
    </row>
    <row r="50032" spans="1:12" ht="24" customHeight="1">
      <c r="A50032" s="1355"/>
      <c r="B50032" s="1355"/>
      <c r="C50032" s="1433"/>
      <c r="E50032" s="1433"/>
      <c r="K50032" s="1433"/>
      <c r="L50032" s="1334"/>
    </row>
    <row r="50033" spans="1:12" ht="24" customHeight="1">
      <c r="A50033" s="1355"/>
      <c r="B50033" s="1355"/>
      <c r="C50033" s="1433"/>
      <c r="E50033" s="1433"/>
      <c r="K50033" s="1433"/>
      <c r="L50033" s="1334"/>
    </row>
    <row r="50034" spans="1:12" ht="24" customHeight="1">
      <c r="A50034" s="1355"/>
      <c r="B50034" s="1355"/>
      <c r="C50034" s="1433"/>
      <c r="E50034" s="1433"/>
      <c r="K50034" s="1433"/>
      <c r="L50034" s="1334"/>
    </row>
    <row r="50035" spans="1:12" ht="24" customHeight="1">
      <c r="A50035" s="1355"/>
      <c r="B50035" s="1355"/>
      <c r="C50035" s="1433"/>
      <c r="E50035" s="1433"/>
      <c r="K50035" s="1433"/>
      <c r="L50035" s="1334"/>
    </row>
    <row r="50036" spans="1:12" ht="24" customHeight="1">
      <c r="A50036" s="1355"/>
      <c r="B50036" s="1355"/>
      <c r="C50036" s="1433"/>
      <c r="E50036" s="1433"/>
      <c r="K50036" s="1433"/>
      <c r="L50036" s="1334"/>
    </row>
    <row r="50037" spans="1:12" ht="24" customHeight="1">
      <c r="A50037" s="1355"/>
      <c r="B50037" s="1355"/>
      <c r="C50037" s="1433"/>
      <c r="E50037" s="1433"/>
      <c r="K50037" s="1433"/>
      <c r="L50037" s="1334"/>
    </row>
    <row r="50038" spans="1:12" ht="24" customHeight="1">
      <c r="A50038" s="1355"/>
      <c r="B50038" s="1355"/>
      <c r="C50038" s="1433"/>
      <c r="E50038" s="1433"/>
      <c r="K50038" s="1433"/>
      <c r="L50038" s="1334"/>
    </row>
    <row r="50039" spans="1:12" ht="24" customHeight="1">
      <c r="A50039" s="1355"/>
      <c r="B50039" s="1355"/>
      <c r="C50039" s="1433"/>
      <c r="E50039" s="1433"/>
      <c r="K50039" s="1433"/>
      <c r="L50039" s="1334"/>
    </row>
    <row r="50040" spans="1:12" ht="24" customHeight="1">
      <c r="A50040" s="1355"/>
      <c r="B50040" s="1355"/>
      <c r="C50040" s="1433"/>
      <c r="E50040" s="1433"/>
      <c r="K50040" s="1433"/>
      <c r="L50040" s="1334"/>
    </row>
    <row r="50041" spans="1:12" ht="24" customHeight="1">
      <c r="A50041" s="1355"/>
      <c r="B50041" s="1355"/>
      <c r="C50041" s="1433"/>
      <c r="E50041" s="1433"/>
      <c r="K50041" s="1433"/>
      <c r="L50041" s="1334"/>
    </row>
    <row r="50042" spans="1:12" ht="24" customHeight="1">
      <c r="A50042" s="1355"/>
      <c r="B50042" s="1355"/>
      <c r="C50042" s="1433"/>
      <c r="E50042" s="1433"/>
      <c r="K50042" s="1433"/>
      <c r="L50042" s="1334"/>
    </row>
    <row r="50043" spans="1:12" ht="24" customHeight="1">
      <c r="A50043" s="1355"/>
      <c r="B50043" s="1355"/>
      <c r="C50043" s="1433"/>
      <c r="E50043" s="1433"/>
      <c r="K50043" s="1433"/>
      <c r="L50043" s="1334"/>
    </row>
    <row r="50044" spans="1:12" ht="24" customHeight="1">
      <c r="A50044" s="1355"/>
      <c r="B50044" s="1355"/>
      <c r="C50044" s="1433"/>
      <c r="E50044" s="1433"/>
      <c r="K50044" s="1433"/>
      <c r="L50044" s="1334"/>
    </row>
    <row r="50045" spans="1:12" ht="24" customHeight="1">
      <c r="A50045" s="1355"/>
      <c r="B50045" s="1355"/>
      <c r="C50045" s="1433"/>
      <c r="E50045" s="1433"/>
      <c r="K50045" s="1433"/>
      <c r="L50045" s="1334"/>
    </row>
    <row r="50046" spans="1:12" ht="24" customHeight="1">
      <c r="A50046" s="1355"/>
      <c r="B50046" s="1355"/>
      <c r="C50046" s="1433"/>
      <c r="E50046" s="1433"/>
      <c r="K50046" s="1433"/>
      <c r="L50046" s="1334"/>
    </row>
    <row r="50047" spans="1:12" ht="24" customHeight="1">
      <c r="A50047" s="1355"/>
      <c r="B50047" s="1355"/>
      <c r="C50047" s="1433"/>
      <c r="E50047" s="1433"/>
      <c r="K50047" s="1433"/>
      <c r="L50047" s="1334"/>
    </row>
    <row r="50048" spans="1:12" ht="24" customHeight="1">
      <c r="A50048" s="1355"/>
      <c r="B50048" s="1355"/>
      <c r="C50048" s="1433"/>
      <c r="E50048" s="1433"/>
      <c r="K50048" s="1433"/>
      <c r="L50048" s="1334"/>
    </row>
    <row r="50049" spans="1:12" ht="24" customHeight="1">
      <c r="A50049" s="1355"/>
      <c r="B50049" s="1355"/>
      <c r="C50049" s="1433"/>
      <c r="E50049" s="1433"/>
      <c r="K50049" s="1433"/>
      <c r="L50049" s="1334"/>
    </row>
    <row r="50050" spans="1:12" ht="24" customHeight="1">
      <c r="A50050" s="1355"/>
      <c r="B50050" s="1355"/>
      <c r="C50050" s="1433"/>
      <c r="E50050" s="1433"/>
      <c r="K50050" s="1433"/>
      <c r="L50050" s="1334"/>
    </row>
    <row r="50051" spans="1:12" ht="24" customHeight="1">
      <c r="A50051" s="1355"/>
      <c r="B50051" s="1355"/>
      <c r="C50051" s="1433"/>
      <c r="E50051" s="1433"/>
      <c r="K50051" s="1433"/>
      <c r="L50051" s="1334"/>
    </row>
    <row r="50052" spans="1:12" ht="24" customHeight="1">
      <c r="A50052" s="1355"/>
      <c r="B50052" s="1355"/>
      <c r="C50052" s="1433"/>
      <c r="E50052" s="1433"/>
      <c r="K50052" s="1433"/>
      <c r="L50052" s="1334"/>
    </row>
    <row r="50053" spans="1:12" ht="24" customHeight="1">
      <c r="A50053" s="1355"/>
      <c r="B50053" s="1355"/>
      <c r="C50053" s="1433"/>
      <c r="E50053" s="1433"/>
      <c r="K50053" s="1433"/>
      <c r="L50053" s="1334"/>
    </row>
    <row r="50054" spans="1:12" ht="24" customHeight="1">
      <c r="A50054" s="1355"/>
      <c r="B50054" s="1355"/>
      <c r="C50054" s="1433"/>
      <c r="E50054" s="1433"/>
      <c r="K50054" s="1433"/>
      <c r="L50054" s="1334"/>
    </row>
    <row r="50055" spans="1:12" ht="24" customHeight="1">
      <c r="A50055" s="1355"/>
      <c r="B50055" s="1355"/>
      <c r="C50055" s="1433"/>
      <c r="E50055" s="1433"/>
      <c r="K50055" s="1433"/>
      <c r="L50055" s="1334"/>
    </row>
    <row r="50056" spans="1:12" ht="24" customHeight="1">
      <c r="A50056" s="1355"/>
      <c r="B50056" s="1355"/>
      <c r="C50056" s="1433"/>
      <c r="E50056" s="1433"/>
      <c r="K50056" s="1433"/>
      <c r="L50056" s="1334"/>
    </row>
    <row r="50057" spans="1:12" ht="24" customHeight="1">
      <c r="A50057" s="1355"/>
      <c r="B50057" s="1355"/>
      <c r="C50057" s="1433"/>
      <c r="E50057" s="1433"/>
      <c r="K50057" s="1433"/>
      <c r="L50057" s="1334"/>
    </row>
    <row r="50058" spans="1:12" ht="24" customHeight="1">
      <c r="A50058" s="1355"/>
      <c r="B50058" s="1355"/>
      <c r="C50058" s="1433"/>
      <c r="E50058" s="1433"/>
      <c r="K50058" s="1433"/>
      <c r="L50058" s="1334"/>
    </row>
    <row r="50059" spans="1:12" ht="24" customHeight="1">
      <c r="A50059" s="1355"/>
      <c r="B50059" s="1355"/>
      <c r="C50059" s="1433"/>
      <c r="E50059" s="1433"/>
      <c r="K50059" s="1433"/>
      <c r="L50059" s="1334"/>
    </row>
    <row r="50060" spans="1:12" ht="24" customHeight="1">
      <c r="A50060" s="1355"/>
      <c r="B50060" s="1355"/>
      <c r="C50060" s="1433"/>
      <c r="E50060" s="1433"/>
      <c r="K50060" s="1433"/>
      <c r="L50060" s="1334"/>
    </row>
    <row r="50061" spans="1:12" ht="24" customHeight="1">
      <c r="A50061" s="1355"/>
      <c r="B50061" s="1355"/>
      <c r="C50061" s="1433"/>
      <c r="E50061" s="1433"/>
      <c r="K50061" s="1433"/>
      <c r="L50061" s="1334"/>
    </row>
    <row r="50062" spans="1:12" ht="24" customHeight="1">
      <c r="A50062" s="1355"/>
      <c r="B50062" s="1355"/>
      <c r="C50062" s="1433"/>
      <c r="E50062" s="1433"/>
      <c r="K50062" s="1433"/>
      <c r="L50062" s="1334"/>
    </row>
    <row r="50063" spans="1:12" ht="24" customHeight="1">
      <c r="A50063" s="1355"/>
      <c r="B50063" s="1355"/>
      <c r="C50063" s="1433"/>
      <c r="E50063" s="1433"/>
      <c r="K50063" s="1433"/>
      <c r="L50063" s="1334"/>
    </row>
    <row r="50064" spans="1:12" ht="24" customHeight="1">
      <c r="A50064" s="1355"/>
      <c r="B50064" s="1355"/>
      <c r="C50064" s="1433"/>
      <c r="E50064" s="1433"/>
      <c r="K50064" s="1433"/>
      <c r="L50064" s="1334"/>
    </row>
    <row r="50065" spans="1:12" ht="24" customHeight="1">
      <c r="A50065" s="1355"/>
      <c r="B50065" s="1355"/>
      <c r="C50065" s="1433"/>
      <c r="E50065" s="1433"/>
      <c r="K50065" s="1433"/>
      <c r="L50065" s="1334"/>
    </row>
    <row r="50066" spans="1:12" ht="24" customHeight="1">
      <c r="A50066" s="1355"/>
      <c r="B50066" s="1355"/>
      <c r="C50066" s="1433"/>
      <c r="E50066" s="1433"/>
      <c r="K50066" s="1433"/>
      <c r="L50066" s="1334"/>
    </row>
    <row r="50067" spans="1:12" ht="24" customHeight="1">
      <c r="A50067" s="1355"/>
      <c r="B50067" s="1355"/>
      <c r="C50067" s="1433"/>
      <c r="E50067" s="1433"/>
      <c r="K50067" s="1433"/>
      <c r="L50067" s="1334"/>
    </row>
    <row r="50068" spans="1:12" ht="24" customHeight="1">
      <c r="A50068" s="1355"/>
      <c r="B50068" s="1355"/>
      <c r="C50068" s="1433"/>
      <c r="E50068" s="1433"/>
      <c r="K50068" s="1433"/>
      <c r="L50068" s="1334"/>
    </row>
    <row r="50069" spans="1:12" ht="24" customHeight="1">
      <c r="A50069" s="1355"/>
      <c r="B50069" s="1355"/>
      <c r="C50069" s="1433"/>
      <c r="E50069" s="1433"/>
      <c r="K50069" s="1433"/>
      <c r="L50069" s="1334"/>
    </row>
    <row r="50070" spans="1:12" ht="24" customHeight="1">
      <c r="A50070" s="1355"/>
      <c r="B50070" s="1355"/>
      <c r="C50070" s="1433"/>
      <c r="E50070" s="1433"/>
      <c r="K50070" s="1433"/>
      <c r="L50070" s="1334"/>
    </row>
    <row r="50071" spans="1:12" ht="24" customHeight="1">
      <c r="A50071" s="1355"/>
      <c r="B50071" s="1355"/>
      <c r="C50071" s="1433"/>
      <c r="E50071" s="1433"/>
      <c r="K50071" s="1433"/>
      <c r="L50071" s="1334"/>
    </row>
    <row r="50072" spans="1:12" ht="24" customHeight="1">
      <c r="A50072" s="1355"/>
      <c r="B50072" s="1355"/>
      <c r="C50072" s="1433"/>
      <c r="E50072" s="1433"/>
      <c r="K50072" s="1433"/>
      <c r="L50072" s="1334"/>
    </row>
    <row r="50073" spans="1:12" ht="24" customHeight="1">
      <c r="A50073" s="1355"/>
      <c r="B50073" s="1355"/>
      <c r="C50073" s="1433"/>
      <c r="E50073" s="1433"/>
      <c r="K50073" s="1433"/>
      <c r="L50073" s="1334"/>
    </row>
    <row r="50074" spans="1:12" ht="24" customHeight="1">
      <c r="A50074" s="1355"/>
      <c r="B50074" s="1355"/>
      <c r="C50074" s="1433"/>
      <c r="E50074" s="1433"/>
      <c r="K50074" s="1433"/>
      <c r="L50074" s="1334"/>
    </row>
    <row r="50075" spans="1:12" ht="24" customHeight="1">
      <c r="A50075" s="1355"/>
      <c r="B50075" s="1355"/>
      <c r="C50075" s="1433"/>
      <c r="E50075" s="1433"/>
      <c r="K50075" s="1433"/>
      <c r="L50075" s="1334"/>
    </row>
    <row r="50076" spans="1:12" ht="24" customHeight="1">
      <c r="A50076" s="1355"/>
      <c r="B50076" s="1355"/>
      <c r="C50076" s="1433"/>
      <c r="E50076" s="1433"/>
      <c r="K50076" s="1433"/>
      <c r="L50076" s="1334"/>
    </row>
    <row r="50077" spans="1:12" ht="24" customHeight="1">
      <c r="A50077" s="1355"/>
      <c r="B50077" s="1355"/>
      <c r="C50077" s="1433"/>
      <c r="E50077" s="1433"/>
      <c r="K50077" s="1433"/>
      <c r="L50077" s="1334"/>
    </row>
    <row r="50078" spans="1:12" ht="24" customHeight="1">
      <c r="A50078" s="1355"/>
      <c r="B50078" s="1355"/>
      <c r="C50078" s="1433"/>
      <c r="E50078" s="1433"/>
      <c r="K50078" s="1433"/>
      <c r="L50078" s="1334"/>
    </row>
    <row r="50079" spans="1:12" ht="24" customHeight="1">
      <c r="A50079" s="1355"/>
      <c r="B50079" s="1355"/>
      <c r="C50079" s="1433"/>
      <c r="E50079" s="1433"/>
      <c r="K50079" s="1433"/>
      <c r="L50079" s="1334"/>
    </row>
    <row r="50080" spans="1:12" ht="24" customHeight="1">
      <c r="A50080" s="1355"/>
      <c r="B50080" s="1355"/>
      <c r="C50080" s="1433"/>
      <c r="E50080" s="1433"/>
      <c r="K50080" s="1433"/>
      <c r="L50080" s="1334"/>
    </row>
    <row r="50081" spans="1:12" ht="24" customHeight="1">
      <c r="A50081" s="1355"/>
      <c r="B50081" s="1355"/>
      <c r="C50081" s="1433"/>
      <c r="E50081" s="1433"/>
      <c r="K50081" s="1433"/>
      <c r="L50081" s="1334"/>
    </row>
    <row r="50082" spans="1:12" ht="24" customHeight="1">
      <c r="A50082" s="1355"/>
      <c r="B50082" s="1355"/>
      <c r="C50082" s="1433"/>
      <c r="E50082" s="1433"/>
      <c r="K50082" s="1433"/>
      <c r="L50082" s="1334"/>
    </row>
    <row r="50083" spans="1:12" ht="24" customHeight="1">
      <c r="A50083" s="1355"/>
      <c r="B50083" s="1355"/>
      <c r="C50083" s="1433"/>
      <c r="E50083" s="1433"/>
      <c r="K50083" s="1433"/>
      <c r="L50083" s="1334"/>
    </row>
    <row r="50084" spans="1:12" ht="24" customHeight="1">
      <c r="A50084" s="1355"/>
      <c r="B50084" s="1355"/>
      <c r="C50084" s="1433"/>
      <c r="E50084" s="1433"/>
      <c r="K50084" s="1433"/>
      <c r="L50084" s="1334"/>
    </row>
    <row r="50085" spans="1:12" ht="24" customHeight="1">
      <c r="A50085" s="1355"/>
      <c r="B50085" s="1355"/>
      <c r="C50085" s="1433"/>
      <c r="E50085" s="1433"/>
      <c r="K50085" s="1433"/>
      <c r="L50085" s="1334"/>
    </row>
    <row r="50086" spans="1:12" ht="24" customHeight="1">
      <c r="A50086" s="1355"/>
      <c r="B50086" s="1355"/>
      <c r="C50086" s="1433"/>
      <c r="E50086" s="1433"/>
      <c r="K50086" s="1433"/>
      <c r="L50086" s="1334"/>
    </row>
    <row r="50087" spans="1:12" ht="24" customHeight="1">
      <c r="A50087" s="1355"/>
      <c r="B50087" s="1355"/>
      <c r="C50087" s="1433"/>
      <c r="E50087" s="1433"/>
      <c r="K50087" s="1433"/>
      <c r="L50087" s="1334"/>
    </row>
    <row r="50088" spans="1:12" ht="24" customHeight="1">
      <c r="A50088" s="1355"/>
      <c r="B50088" s="1355"/>
      <c r="C50088" s="1433"/>
      <c r="E50088" s="1433"/>
      <c r="K50088" s="1433"/>
      <c r="L50088" s="1334"/>
    </row>
    <row r="50089" spans="1:12" ht="24" customHeight="1">
      <c r="A50089" s="1355"/>
      <c r="B50089" s="1355"/>
      <c r="C50089" s="1433"/>
      <c r="E50089" s="1433"/>
      <c r="K50089" s="1433"/>
      <c r="L50089" s="1334"/>
    </row>
    <row r="50090" spans="1:12" ht="24" customHeight="1">
      <c r="A50090" s="1355"/>
      <c r="B50090" s="1355"/>
      <c r="C50090" s="1433"/>
      <c r="E50090" s="1433"/>
      <c r="K50090" s="1433"/>
      <c r="L50090" s="1334"/>
    </row>
    <row r="50091" spans="1:12" ht="24" customHeight="1">
      <c r="A50091" s="1355"/>
      <c r="B50091" s="1355"/>
      <c r="C50091" s="1433"/>
      <c r="E50091" s="1433"/>
      <c r="K50091" s="1433"/>
      <c r="L50091" s="1334"/>
    </row>
    <row r="50092" spans="1:12" ht="24" customHeight="1">
      <c r="A50092" s="1355"/>
      <c r="B50092" s="1355"/>
      <c r="C50092" s="1433"/>
      <c r="E50092" s="1433"/>
      <c r="K50092" s="1433"/>
      <c r="L50092" s="1334"/>
    </row>
    <row r="50093" spans="1:12" ht="24" customHeight="1">
      <c r="A50093" s="1355"/>
      <c r="B50093" s="1355"/>
      <c r="C50093" s="1433"/>
      <c r="E50093" s="1433"/>
      <c r="K50093" s="1433"/>
      <c r="L50093" s="1334"/>
    </row>
    <row r="50094" spans="1:12" ht="24" customHeight="1">
      <c r="A50094" s="1355"/>
      <c r="B50094" s="1355"/>
      <c r="C50094" s="1433"/>
      <c r="E50094" s="1433"/>
      <c r="K50094" s="1433"/>
      <c r="L50094" s="1334"/>
    </row>
    <row r="50095" spans="1:12" ht="24" customHeight="1">
      <c r="A50095" s="1355"/>
      <c r="B50095" s="1355"/>
      <c r="C50095" s="1433"/>
      <c r="E50095" s="1433"/>
      <c r="K50095" s="1433"/>
      <c r="L50095" s="1334"/>
    </row>
    <row r="50096" spans="1:12" ht="24" customHeight="1">
      <c r="A50096" s="1355"/>
      <c r="B50096" s="1355"/>
      <c r="C50096" s="1433"/>
      <c r="E50096" s="1433"/>
      <c r="K50096" s="1433"/>
      <c r="L50096" s="1334"/>
    </row>
    <row r="50097" spans="1:12" ht="24" customHeight="1">
      <c r="A50097" s="1355"/>
      <c r="B50097" s="1355"/>
      <c r="C50097" s="1433"/>
      <c r="E50097" s="1433"/>
      <c r="K50097" s="1433"/>
      <c r="L50097" s="1334"/>
    </row>
    <row r="50098" spans="1:12" ht="24" customHeight="1">
      <c r="A50098" s="1355"/>
      <c r="B50098" s="1355"/>
      <c r="C50098" s="1433"/>
      <c r="E50098" s="1433"/>
      <c r="K50098" s="1433"/>
      <c r="L50098" s="1334"/>
    </row>
    <row r="50099" spans="1:12" ht="24" customHeight="1">
      <c r="A50099" s="1355"/>
      <c r="B50099" s="1355"/>
      <c r="C50099" s="1433"/>
      <c r="E50099" s="1433"/>
      <c r="K50099" s="1433"/>
      <c r="L50099" s="1334"/>
    </row>
    <row r="50100" spans="1:12" ht="24" customHeight="1">
      <c r="A50100" s="1355"/>
      <c r="B50100" s="1355"/>
      <c r="C50100" s="1433"/>
      <c r="E50100" s="1433"/>
      <c r="K50100" s="1433"/>
      <c r="L50100" s="1334"/>
    </row>
    <row r="50101" spans="1:12" ht="24" customHeight="1">
      <c r="A50101" s="1355"/>
      <c r="B50101" s="1355"/>
      <c r="C50101" s="1433"/>
      <c r="E50101" s="1433"/>
      <c r="K50101" s="1433"/>
      <c r="L50101" s="1334"/>
    </row>
    <row r="50102" spans="1:12" ht="24" customHeight="1">
      <c r="A50102" s="1355"/>
      <c r="B50102" s="1355"/>
      <c r="C50102" s="1433"/>
      <c r="E50102" s="1433"/>
      <c r="K50102" s="1433"/>
      <c r="L50102" s="1334"/>
    </row>
    <row r="50103" spans="1:12" ht="24" customHeight="1">
      <c r="A50103" s="1355"/>
      <c r="B50103" s="1355"/>
      <c r="C50103" s="1433"/>
      <c r="E50103" s="1433"/>
      <c r="K50103" s="1433"/>
      <c r="L50103" s="1334"/>
    </row>
    <row r="50104" spans="1:12" ht="24" customHeight="1">
      <c r="A50104" s="1355"/>
      <c r="B50104" s="1355"/>
      <c r="C50104" s="1433"/>
      <c r="E50104" s="1433"/>
      <c r="K50104" s="1433"/>
      <c r="L50104" s="1334"/>
    </row>
    <row r="50105" spans="1:12" ht="24" customHeight="1">
      <c r="A50105" s="1355"/>
      <c r="B50105" s="1355"/>
      <c r="C50105" s="1433"/>
      <c r="E50105" s="1433"/>
      <c r="K50105" s="1433"/>
      <c r="L50105" s="1334"/>
    </row>
    <row r="50106" spans="1:12" ht="24" customHeight="1">
      <c r="A50106" s="1355"/>
      <c r="B50106" s="1355"/>
      <c r="C50106" s="1433"/>
      <c r="E50106" s="1433"/>
      <c r="K50106" s="1433"/>
      <c r="L50106" s="1334"/>
    </row>
    <row r="50107" spans="1:12" ht="24" customHeight="1">
      <c r="A50107" s="1355"/>
      <c r="B50107" s="1355"/>
      <c r="C50107" s="1433"/>
      <c r="E50107" s="1433"/>
      <c r="K50107" s="1433"/>
      <c r="L50107" s="1334"/>
    </row>
    <row r="50108" spans="1:12" ht="24" customHeight="1">
      <c r="A50108" s="1355"/>
      <c r="B50108" s="1355"/>
      <c r="C50108" s="1433"/>
      <c r="E50108" s="1433"/>
      <c r="K50108" s="1433"/>
      <c r="L50108" s="1334"/>
    </row>
    <row r="50109" spans="1:12" ht="24" customHeight="1">
      <c r="A50109" s="1355"/>
      <c r="B50109" s="1355"/>
      <c r="C50109" s="1433"/>
      <c r="E50109" s="1433"/>
      <c r="K50109" s="1433"/>
      <c r="L50109" s="1334"/>
    </row>
    <row r="50110" spans="1:12" ht="24" customHeight="1">
      <c r="A50110" s="1355"/>
      <c r="B50110" s="1355"/>
      <c r="C50110" s="1433"/>
      <c r="E50110" s="1433"/>
      <c r="K50110" s="1433"/>
      <c r="L50110" s="1334"/>
    </row>
    <row r="50111" spans="1:12" ht="24" customHeight="1">
      <c r="A50111" s="1355"/>
      <c r="B50111" s="1355"/>
      <c r="C50111" s="1433"/>
      <c r="E50111" s="1433"/>
      <c r="K50111" s="1433"/>
      <c r="L50111" s="1334"/>
    </row>
    <row r="50112" spans="1:12" ht="24" customHeight="1">
      <c r="A50112" s="1355"/>
      <c r="B50112" s="1355"/>
      <c r="C50112" s="1433"/>
      <c r="E50112" s="1433"/>
      <c r="K50112" s="1433"/>
      <c r="L50112" s="1334"/>
    </row>
    <row r="50113" spans="1:12" ht="24" customHeight="1">
      <c r="A50113" s="1355"/>
      <c r="B50113" s="1355"/>
      <c r="C50113" s="1433"/>
      <c r="E50113" s="1433"/>
      <c r="K50113" s="1433"/>
      <c r="L50113" s="1334"/>
    </row>
    <row r="50114" spans="1:12" ht="24" customHeight="1">
      <c r="A50114" s="1355"/>
      <c r="B50114" s="1355"/>
      <c r="C50114" s="1433"/>
      <c r="E50114" s="1433"/>
      <c r="K50114" s="1433"/>
      <c r="L50114" s="1334"/>
    </row>
    <row r="50115" spans="1:12" ht="24" customHeight="1">
      <c r="A50115" s="1355"/>
      <c r="B50115" s="1355"/>
      <c r="C50115" s="1433"/>
      <c r="E50115" s="1433"/>
      <c r="K50115" s="1433"/>
      <c r="L50115" s="1334"/>
    </row>
    <row r="50116" spans="1:12" ht="24" customHeight="1">
      <c r="A50116" s="1355"/>
      <c r="B50116" s="1355"/>
      <c r="C50116" s="1433"/>
      <c r="E50116" s="1433"/>
      <c r="K50116" s="1433"/>
      <c r="L50116" s="1334"/>
    </row>
    <row r="50117" spans="1:12" ht="24" customHeight="1">
      <c r="A50117" s="1355"/>
      <c r="B50117" s="1355"/>
      <c r="C50117" s="1433"/>
      <c r="E50117" s="1433"/>
      <c r="K50117" s="1433"/>
      <c r="L50117" s="1334"/>
    </row>
    <row r="50118" spans="1:12" ht="24" customHeight="1">
      <c r="A50118" s="1355"/>
      <c r="B50118" s="1355"/>
      <c r="C50118" s="1433"/>
      <c r="E50118" s="1433"/>
      <c r="K50118" s="1433"/>
      <c r="L50118" s="1334"/>
    </row>
    <row r="50119" spans="1:12" ht="24" customHeight="1">
      <c r="A50119" s="1355"/>
      <c r="B50119" s="1355"/>
      <c r="C50119" s="1433"/>
      <c r="E50119" s="1433"/>
      <c r="K50119" s="1433"/>
      <c r="L50119" s="1334"/>
    </row>
    <row r="50120" spans="1:12" ht="24" customHeight="1">
      <c r="A50120" s="1355"/>
      <c r="B50120" s="1355"/>
      <c r="C50120" s="1433"/>
      <c r="E50120" s="1433"/>
      <c r="K50120" s="1433"/>
      <c r="L50120" s="1334"/>
    </row>
    <row r="50121" spans="1:12" ht="24" customHeight="1">
      <c r="A50121" s="1355"/>
      <c r="B50121" s="1355"/>
      <c r="C50121" s="1433"/>
      <c r="E50121" s="1433"/>
      <c r="K50121" s="1433"/>
      <c r="L50121" s="1334"/>
    </row>
    <row r="50122" spans="1:12" ht="24" customHeight="1">
      <c r="A50122" s="1355"/>
      <c r="B50122" s="1355"/>
      <c r="C50122" s="1433"/>
      <c r="E50122" s="1433"/>
      <c r="K50122" s="1433"/>
      <c r="L50122" s="1334"/>
    </row>
    <row r="50123" spans="1:12" ht="24" customHeight="1">
      <c r="A50123" s="1355"/>
      <c r="B50123" s="1355"/>
      <c r="C50123" s="1433"/>
      <c r="E50123" s="1433"/>
      <c r="K50123" s="1433"/>
      <c r="L50123" s="1334"/>
    </row>
    <row r="50124" spans="1:12" ht="24" customHeight="1">
      <c r="A50124" s="1355"/>
      <c r="B50124" s="1355"/>
      <c r="C50124" s="1433"/>
      <c r="E50124" s="1433"/>
      <c r="K50124" s="1433"/>
      <c r="L50124" s="1334"/>
    </row>
    <row r="50125" spans="1:12" ht="24" customHeight="1">
      <c r="A50125" s="1355"/>
      <c r="B50125" s="1355"/>
      <c r="C50125" s="1433"/>
      <c r="E50125" s="1433"/>
      <c r="K50125" s="1433"/>
      <c r="L50125" s="1334"/>
    </row>
    <row r="50126" spans="1:12" ht="24" customHeight="1">
      <c r="A50126" s="1355"/>
      <c r="B50126" s="1355"/>
      <c r="C50126" s="1433"/>
      <c r="E50126" s="1433"/>
      <c r="K50126" s="1433"/>
      <c r="L50126" s="1334"/>
    </row>
    <row r="50127" spans="1:12" ht="24" customHeight="1">
      <c r="A50127" s="1355"/>
      <c r="B50127" s="1355"/>
      <c r="C50127" s="1433"/>
      <c r="E50127" s="1433"/>
      <c r="K50127" s="1433"/>
      <c r="L50127" s="1334"/>
    </row>
    <row r="50128" spans="1:12" ht="24" customHeight="1">
      <c r="A50128" s="1355"/>
      <c r="B50128" s="1355"/>
      <c r="C50128" s="1433"/>
      <c r="E50128" s="1433"/>
      <c r="K50128" s="1433"/>
      <c r="L50128" s="1334"/>
    </row>
    <row r="50129" spans="1:12" ht="24" customHeight="1">
      <c r="A50129" s="1355"/>
      <c r="B50129" s="1355"/>
      <c r="C50129" s="1433"/>
      <c r="E50129" s="1433"/>
      <c r="K50129" s="1433"/>
      <c r="L50129" s="1334"/>
    </row>
    <row r="50130" spans="1:12" ht="24" customHeight="1">
      <c r="A50130" s="1355"/>
      <c r="B50130" s="1355"/>
      <c r="C50130" s="1433"/>
      <c r="E50130" s="1433"/>
      <c r="K50130" s="1433"/>
      <c r="L50130" s="1334"/>
    </row>
    <row r="50131" spans="1:12" ht="24" customHeight="1">
      <c r="A50131" s="1355"/>
      <c r="B50131" s="1355"/>
      <c r="C50131" s="1433"/>
      <c r="E50131" s="1433"/>
      <c r="K50131" s="1433"/>
      <c r="L50131" s="1334"/>
    </row>
    <row r="50132" spans="1:12" ht="24" customHeight="1">
      <c r="A50132" s="1355"/>
      <c r="B50132" s="1355"/>
      <c r="C50132" s="1433"/>
      <c r="E50132" s="1433"/>
      <c r="K50132" s="1433"/>
      <c r="L50132" s="1334"/>
    </row>
    <row r="50133" spans="1:12" ht="24" customHeight="1">
      <c r="A50133" s="1355"/>
      <c r="B50133" s="1355"/>
      <c r="C50133" s="1433"/>
      <c r="E50133" s="1433"/>
      <c r="K50133" s="1433"/>
      <c r="L50133" s="1334"/>
    </row>
    <row r="50134" spans="1:12" ht="24" customHeight="1">
      <c r="A50134" s="1355"/>
      <c r="B50134" s="1355"/>
      <c r="C50134" s="1433"/>
      <c r="E50134" s="1433"/>
      <c r="K50134" s="1433"/>
      <c r="L50134" s="1334"/>
    </row>
    <row r="50135" spans="1:12" ht="24" customHeight="1">
      <c r="A50135" s="1355"/>
      <c r="B50135" s="1355"/>
      <c r="C50135" s="1433"/>
      <c r="E50135" s="1433"/>
      <c r="K50135" s="1433"/>
      <c r="L50135" s="1334"/>
    </row>
    <row r="50136" spans="1:12" ht="24" customHeight="1">
      <c r="A50136" s="1355"/>
      <c r="B50136" s="1355"/>
      <c r="C50136" s="1433"/>
      <c r="E50136" s="1433"/>
      <c r="K50136" s="1433"/>
      <c r="L50136" s="1334"/>
    </row>
    <row r="50137" spans="1:12" ht="24" customHeight="1">
      <c r="A50137" s="1355"/>
      <c r="B50137" s="1355"/>
      <c r="C50137" s="1433"/>
      <c r="E50137" s="1433"/>
      <c r="K50137" s="1433"/>
      <c r="L50137" s="1334"/>
    </row>
    <row r="50138" spans="1:12" ht="24" customHeight="1">
      <c r="A50138" s="1355"/>
      <c r="B50138" s="1355"/>
      <c r="C50138" s="1433"/>
      <c r="E50138" s="1433"/>
      <c r="K50138" s="1433"/>
      <c r="L50138" s="1334"/>
    </row>
    <row r="50139" spans="1:12" ht="24" customHeight="1">
      <c r="A50139" s="1355"/>
      <c r="B50139" s="1355"/>
      <c r="C50139" s="1433"/>
      <c r="E50139" s="1433"/>
      <c r="K50139" s="1433"/>
      <c r="L50139" s="1334"/>
    </row>
    <row r="50140" spans="1:12" ht="24" customHeight="1">
      <c r="A50140" s="1355"/>
      <c r="B50140" s="1355"/>
      <c r="C50140" s="1433"/>
      <c r="E50140" s="1433"/>
      <c r="K50140" s="1433"/>
      <c r="L50140" s="1334"/>
    </row>
    <row r="50141" spans="1:12" ht="24" customHeight="1">
      <c r="A50141" s="1355"/>
      <c r="B50141" s="1355"/>
      <c r="C50141" s="1433"/>
      <c r="E50141" s="1433"/>
      <c r="K50141" s="1433"/>
      <c r="L50141" s="1334"/>
    </row>
    <row r="50142" spans="1:12" ht="24" customHeight="1">
      <c r="A50142" s="1355"/>
      <c r="B50142" s="1355"/>
      <c r="C50142" s="1433"/>
      <c r="E50142" s="1433"/>
      <c r="K50142" s="1433"/>
      <c r="L50142" s="1334"/>
    </row>
    <row r="50143" spans="1:12" ht="24" customHeight="1">
      <c r="A50143" s="1355"/>
      <c r="B50143" s="1355"/>
      <c r="C50143" s="1433"/>
      <c r="E50143" s="1433"/>
      <c r="K50143" s="1433"/>
      <c r="L50143" s="1334"/>
    </row>
    <row r="50144" spans="1:12" ht="24" customHeight="1">
      <c r="A50144" s="1355"/>
      <c r="B50144" s="1355"/>
      <c r="C50144" s="1433"/>
      <c r="E50144" s="1433"/>
      <c r="K50144" s="1433"/>
      <c r="L50144" s="1334"/>
    </row>
    <row r="50145" spans="1:12" ht="24" customHeight="1">
      <c r="A50145" s="1355"/>
      <c r="B50145" s="1355"/>
      <c r="C50145" s="1433"/>
      <c r="E50145" s="1433"/>
      <c r="K50145" s="1433"/>
      <c r="L50145" s="1334"/>
    </row>
    <row r="50146" spans="1:12" ht="24" customHeight="1">
      <c r="A50146" s="1355"/>
      <c r="B50146" s="1355"/>
      <c r="C50146" s="1433"/>
      <c r="E50146" s="1433"/>
      <c r="K50146" s="1433"/>
      <c r="L50146" s="1334"/>
    </row>
    <row r="50147" spans="1:12" ht="24" customHeight="1">
      <c r="A50147" s="1355"/>
      <c r="B50147" s="1355"/>
      <c r="C50147" s="1433"/>
      <c r="E50147" s="1433"/>
      <c r="K50147" s="1433"/>
      <c r="L50147" s="1334"/>
    </row>
    <row r="50148" spans="1:12" ht="24" customHeight="1">
      <c r="A50148" s="1355"/>
      <c r="B50148" s="1355"/>
      <c r="C50148" s="1433"/>
      <c r="E50148" s="1433"/>
      <c r="K50148" s="1433"/>
      <c r="L50148" s="1334"/>
    </row>
    <row r="50149" spans="1:12" ht="24" customHeight="1">
      <c r="A50149" s="1355"/>
      <c r="B50149" s="1355"/>
      <c r="C50149" s="1433"/>
      <c r="E50149" s="1433"/>
      <c r="K50149" s="1433"/>
      <c r="L50149" s="1334"/>
    </row>
    <row r="50150" spans="1:12" ht="24" customHeight="1">
      <c r="A50150" s="1355"/>
      <c r="B50150" s="1355"/>
      <c r="C50150" s="1433"/>
      <c r="E50150" s="1433"/>
      <c r="K50150" s="1433"/>
      <c r="L50150" s="1334"/>
    </row>
    <row r="50151" spans="1:12" ht="24" customHeight="1">
      <c r="A50151" s="1355"/>
      <c r="B50151" s="1355"/>
      <c r="C50151" s="1433"/>
      <c r="E50151" s="1433"/>
      <c r="K50151" s="1433"/>
      <c r="L50151" s="1334"/>
    </row>
    <row r="50152" spans="1:12" ht="24" customHeight="1">
      <c r="A50152" s="1355"/>
      <c r="B50152" s="1355"/>
      <c r="C50152" s="1433"/>
      <c r="E50152" s="1433"/>
      <c r="K50152" s="1433"/>
      <c r="L50152" s="1334"/>
    </row>
    <row r="50153" spans="1:12" ht="24" customHeight="1">
      <c r="A50153" s="1355"/>
      <c r="B50153" s="1355"/>
      <c r="C50153" s="1433"/>
      <c r="E50153" s="1433"/>
      <c r="K50153" s="1433"/>
      <c r="L50153" s="1334"/>
    </row>
    <row r="50154" spans="1:12" ht="24" customHeight="1">
      <c r="A50154" s="1355"/>
      <c r="B50154" s="1355"/>
      <c r="C50154" s="1433"/>
      <c r="E50154" s="1433"/>
      <c r="K50154" s="1433"/>
      <c r="L50154" s="1334"/>
    </row>
    <row r="50155" spans="1:12" ht="24" customHeight="1">
      <c r="A50155" s="1355"/>
      <c r="B50155" s="1355"/>
      <c r="C50155" s="1433"/>
      <c r="E50155" s="1433"/>
      <c r="K50155" s="1433"/>
      <c r="L50155" s="1334"/>
    </row>
    <row r="50156" spans="1:12" ht="24" customHeight="1">
      <c r="A50156" s="1355"/>
      <c r="B50156" s="1355"/>
      <c r="C50156" s="1433"/>
      <c r="E50156" s="1433"/>
      <c r="K50156" s="1433"/>
      <c r="L50156" s="1334"/>
    </row>
    <row r="50157" spans="1:12" ht="24" customHeight="1">
      <c r="A50157" s="1355"/>
      <c r="B50157" s="1355"/>
      <c r="C50157" s="1433"/>
      <c r="E50157" s="1433"/>
      <c r="K50157" s="1433"/>
      <c r="L50157" s="1334"/>
    </row>
    <row r="50158" spans="1:12" ht="24" customHeight="1">
      <c r="A50158" s="1355"/>
      <c r="B50158" s="1355"/>
      <c r="C50158" s="1433"/>
      <c r="E50158" s="1433"/>
      <c r="K50158" s="1433"/>
      <c r="L50158" s="1334"/>
    </row>
    <row r="50159" spans="1:12" ht="24" customHeight="1">
      <c r="A50159" s="1355"/>
      <c r="B50159" s="1355"/>
      <c r="C50159" s="1433"/>
      <c r="E50159" s="1433"/>
      <c r="K50159" s="1433"/>
      <c r="L50159" s="1334"/>
    </row>
    <row r="50160" spans="1:12" ht="24" customHeight="1">
      <c r="A50160" s="1355"/>
      <c r="B50160" s="1355"/>
      <c r="C50160" s="1433"/>
      <c r="E50160" s="1433"/>
      <c r="K50160" s="1433"/>
      <c r="L50160" s="1334"/>
    </row>
    <row r="50161" spans="1:12" ht="24" customHeight="1">
      <c r="A50161" s="1355"/>
      <c r="B50161" s="1355"/>
      <c r="C50161" s="1433"/>
      <c r="E50161" s="1433"/>
      <c r="K50161" s="1433"/>
      <c r="L50161" s="1334"/>
    </row>
    <row r="50162" spans="1:12" ht="24" customHeight="1">
      <c r="A50162" s="1355"/>
      <c r="B50162" s="1355"/>
      <c r="C50162" s="1433"/>
      <c r="E50162" s="1433"/>
      <c r="K50162" s="1433"/>
      <c r="L50162" s="1334"/>
    </row>
    <row r="50163" spans="1:12" ht="24" customHeight="1">
      <c r="A50163" s="1355"/>
      <c r="B50163" s="1355"/>
      <c r="C50163" s="1433"/>
      <c r="E50163" s="1433"/>
      <c r="K50163" s="1433"/>
      <c r="L50163" s="1334"/>
    </row>
    <row r="50164" spans="1:12" ht="24" customHeight="1">
      <c r="A50164" s="1355"/>
      <c r="B50164" s="1355"/>
      <c r="C50164" s="1433"/>
      <c r="E50164" s="1433"/>
      <c r="K50164" s="1433"/>
      <c r="L50164" s="1334"/>
    </row>
    <row r="50165" spans="1:12" ht="24" customHeight="1">
      <c r="A50165" s="1355"/>
      <c r="B50165" s="1355"/>
      <c r="C50165" s="1433"/>
      <c r="E50165" s="1433"/>
      <c r="K50165" s="1433"/>
      <c r="L50165" s="1334"/>
    </row>
    <row r="50166" spans="1:12" ht="24" customHeight="1">
      <c r="A50166" s="1355"/>
      <c r="B50166" s="1355"/>
      <c r="C50166" s="1433"/>
      <c r="E50166" s="1433"/>
      <c r="K50166" s="1433"/>
      <c r="L50166" s="1334"/>
    </row>
    <row r="50167" spans="1:12" ht="24" customHeight="1">
      <c r="A50167" s="1355"/>
      <c r="B50167" s="1355"/>
      <c r="C50167" s="1433"/>
      <c r="E50167" s="1433"/>
      <c r="K50167" s="1433"/>
      <c r="L50167" s="1334"/>
    </row>
    <row r="50168" spans="1:12" ht="24" customHeight="1">
      <c r="A50168" s="1355"/>
      <c r="B50168" s="1355"/>
      <c r="C50168" s="1433"/>
      <c r="E50168" s="1433"/>
      <c r="K50168" s="1433"/>
      <c r="L50168" s="1334"/>
    </row>
    <row r="50169" spans="1:12" ht="24" customHeight="1">
      <c r="A50169" s="1355"/>
      <c r="B50169" s="1355"/>
      <c r="C50169" s="1433"/>
      <c r="E50169" s="1433"/>
      <c r="K50169" s="1433"/>
      <c r="L50169" s="1334"/>
    </row>
    <row r="50170" spans="1:12" ht="24" customHeight="1">
      <c r="A50170" s="1355"/>
      <c r="B50170" s="1355"/>
      <c r="C50170" s="1433"/>
      <c r="E50170" s="1433"/>
      <c r="K50170" s="1433"/>
      <c r="L50170" s="1334"/>
    </row>
    <row r="50171" spans="1:12" ht="24" customHeight="1">
      <c r="A50171" s="1355"/>
      <c r="B50171" s="1355"/>
      <c r="C50171" s="1433"/>
      <c r="E50171" s="1433"/>
      <c r="K50171" s="1433"/>
      <c r="L50171" s="1334"/>
    </row>
    <row r="50172" spans="1:12" ht="24" customHeight="1">
      <c r="A50172" s="1355"/>
      <c r="B50172" s="1355"/>
      <c r="C50172" s="1433"/>
      <c r="E50172" s="1433"/>
      <c r="K50172" s="1433"/>
      <c r="L50172" s="1334"/>
    </row>
    <row r="50173" spans="1:12" ht="24" customHeight="1">
      <c r="A50173" s="1355"/>
      <c r="B50173" s="1355"/>
      <c r="C50173" s="1433"/>
      <c r="E50173" s="1433"/>
      <c r="K50173" s="1433"/>
      <c r="L50173" s="1334"/>
    </row>
    <row r="50174" spans="1:12" ht="24" customHeight="1">
      <c r="A50174" s="1355"/>
      <c r="B50174" s="1355"/>
      <c r="C50174" s="1433"/>
      <c r="E50174" s="1433"/>
      <c r="K50174" s="1433"/>
      <c r="L50174" s="1334"/>
    </row>
    <row r="50175" spans="1:12" ht="24" customHeight="1">
      <c r="A50175" s="1355"/>
      <c r="B50175" s="1355"/>
      <c r="C50175" s="1433"/>
      <c r="E50175" s="1433"/>
      <c r="K50175" s="1433"/>
      <c r="L50175" s="1334"/>
    </row>
    <row r="50176" spans="1:12" ht="24" customHeight="1">
      <c r="A50176" s="1355"/>
      <c r="B50176" s="1355"/>
      <c r="C50176" s="1433"/>
      <c r="E50176" s="1433"/>
      <c r="K50176" s="1433"/>
      <c r="L50176" s="1334"/>
    </row>
    <row r="50177" spans="1:12" ht="24" customHeight="1">
      <c r="A50177" s="1355"/>
      <c r="B50177" s="1355"/>
      <c r="C50177" s="1433"/>
      <c r="E50177" s="1433"/>
      <c r="K50177" s="1433"/>
      <c r="L50177" s="1334"/>
    </row>
    <row r="50178" spans="1:12" ht="24" customHeight="1">
      <c r="A50178" s="1355"/>
      <c r="B50178" s="1355"/>
      <c r="C50178" s="1433"/>
      <c r="E50178" s="1433"/>
      <c r="K50178" s="1433"/>
      <c r="L50178" s="1334"/>
    </row>
    <row r="50179" spans="1:12" ht="24" customHeight="1">
      <c r="A50179" s="1355"/>
      <c r="B50179" s="1355"/>
      <c r="C50179" s="1433"/>
      <c r="E50179" s="1433"/>
      <c r="K50179" s="1433"/>
      <c r="L50179" s="1334"/>
    </row>
    <row r="50180" spans="1:12" ht="24" customHeight="1">
      <c r="A50180" s="1355"/>
      <c r="B50180" s="1355"/>
      <c r="C50180" s="1433"/>
      <c r="E50180" s="1433"/>
      <c r="K50180" s="1433"/>
      <c r="L50180" s="1334"/>
    </row>
    <row r="50181" spans="1:12" ht="24" customHeight="1">
      <c r="A50181" s="1355"/>
      <c r="B50181" s="1355"/>
      <c r="C50181" s="1433"/>
      <c r="E50181" s="1433"/>
      <c r="K50181" s="1433"/>
      <c r="L50181" s="1334"/>
    </row>
    <row r="50182" spans="1:12" ht="24" customHeight="1">
      <c r="A50182" s="1355"/>
      <c r="B50182" s="1355"/>
      <c r="C50182" s="1433"/>
      <c r="E50182" s="1433"/>
      <c r="K50182" s="1433"/>
      <c r="L50182" s="1334"/>
    </row>
    <row r="50183" spans="1:12" ht="24" customHeight="1">
      <c r="A50183" s="1355"/>
      <c r="B50183" s="1355"/>
      <c r="C50183" s="1433"/>
      <c r="E50183" s="1433"/>
      <c r="K50183" s="1433"/>
      <c r="L50183" s="1334"/>
    </row>
    <row r="50184" spans="1:12" ht="24" customHeight="1">
      <c r="A50184" s="1355"/>
      <c r="B50184" s="1355"/>
      <c r="C50184" s="1433"/>
      <c r="E50184" s="1433"/>
      <c r="K50184" s="1433"/>
      <c r="L50184" s="1334"/>
    </row>
    <row r="50185" spans="1:12" ht="24" customHeight="1">
      <c r="A50185" s="1355"/>
      <c r="B50185" s="1355"/>
      <c r="C50185" s="1433"/>
      <c r="E50185" s="1433"/>
      <c r="K50185" s="1433"/>
      <c r="L50185" s="1334"/>
    </row>
    <row r="50186" spans="1:12" ht="24" customHeight="1">
      <c r="A50186" s="1355"/>
      <c r="B50186" s="1355"/>
      <c r="C50186" s="1433"/>
      <c r="E50186" s="1433"/>
      <c r="K50186" s="1433"/>
      <c r="L50186" s="1334"/>
    </row>
    <row r="50187" spans="1:12" ht="24" customHeight="1">
      <c r="A50187" s="1355"/>
      <c r="B50187" s="1355"/>
      <c r="C50187" s="1433"/>
      <c r="E50187" s="1433"/>
      <c r="K50187" s="1433"/>
      <c r="L50187" s="1334"/>
    </row>
    <row r="50188" spans="1:12" ht="24" customHeight="1">
      <c r="A50188" s="1355"/>
      <c r="B50188" s="1355"/>
      <c r="C50188" s="1433"/>
      <c r="E50188" s="1433"/>
      <c r="K50188" s="1433"/>
      <c r="L50188" s="1334"/>
    </row>
    <row r="50189" spans="1:12" ht="24" customHeight="1">
      <c r="A50189" s="1355"/>
      <c r="B50189" s="1355"/>
      <c r="C50189" s="1433"/>
      <c r="E50189" s="1433"/>
      <c r="K50189" s="1433"/>
      <c r="L50189" s="1334"/>
    </row>
    <row r="50190" spans="1:12" ht="24" customHeight="1">
      <c r="A50190" s="1355"/>
      <c r="B50190" s="1355"/>
      <c r="C50190" s="1433"/>
      <c r="E50190" s="1433"/>
      <c r="K50190" s="1433"/>
      <c r="L50190" s="1334"/>
    </row>
    <row r="50191" spans="1:12" ht="24" customHeight="1">
      <c r="A50191" s="1355"/>
      <c r="B50191" s="1355"/>
      <c r="C50191" s="1433"/>
      <c r="E50191" s="1433"/>
      <c r="K50191" s="1433"/>
      <c r="L50191" s="1334"/>
    </row>
    <row r="50192" spans="1:12" ht="24" customHeight="1">
      <c r="A50192" s="1355"/>
      <c r="B50192" s="1355"/>
      <c r="C50192" s="1433"/>
      <c r="E50192" s="1433"/>
      <c r="K50192" s="1433"/>
      <c r="L50192" s="1334"/>
    </row>
    <row r="50193" spans="1:12" ht="24" customHeight="1">
      <c r="A50193" s="1355"/>
      <c r="B50193" s="1355"/>
      <c r="C50193" s="1433"/>
      <c r="E50193" s="1433"/>
      <c r="K50193" s="1433"/>
      <c r="L50193" s="1334"/>
    </row>
    <row r="50194" spans="1:12" ht="24" customHeight="1">
      <c r="A50194" s="1355"/>
      <c r="B50194" s="1355"/>
      <c r="C50194" s="1433"/>
      <c r="E50194" s="1433"/>
      <c r="K50194" s="1433"/>
      <c r="L50194" s="1334"/>
    </row>
    <row r="50195" spans="1:12" ht="24" customHeight="1">
      <c r="A50195" s="1355"/>
      <c r="B50195" s="1355"/>
      <c r="C50195" s="1433"/>
      <c r="E50195" s="1433"/>
      <c r="K50195" s="1433"/>
      <c r="L50195" s="1334"/>
    </row>
    <row r="50196" spans="1:12" ht="24" customHeight="1">
      <c r="A50196" s="1355"/>
      <c r="B50196" s="1355"/>
      <c r="C50196" s="1433"/>
      <c r="E50196" s="1433"/>
      <c r="K50196" s="1433"/>
      <c r="L50196" s="1334"/>
    </row>
    <row r="50197" spans="1:12" ht="24" customHeight="1">
      <c r="A50197" s="1355"/>
      <c r="B50197" s="1355"/>
      <c r="C50197" s="1433"/>
      <c r="E50197" s="1433"/>
      <c r="K50197" s="1433"/>
      <c r="L50197" s="1334"/>
    </row>
    <row r="50198" spans="1:12" ht="24" customHeight="1">
      <c r="A50198" s="1355"/>
      <c r="B50198" s="1355"/>
      <c r="C50198" s="1433"/>
      <c r="E50198" s="1433"/>
      <c r="K50198" s="1433"/>
      <c r="L50198" s="1334"/>
    </row>
    <row r="50199" spans="1:12" ht="24" customHeight="1">
      <c r="A50199" s="1355"/>
      <c r="B50199" s="1355"/>
      <c r="C50199" s="1433"/>
      <c r="E50199" s="1433"/>
      <c r="K50199" s="1433"/>
      <c r="L50199" s="1334"/>
    </row>
    <row r="50200" spans="1:12" ht="24" customHeight="1">
      <c r="A50200" s="1355"/>
      <c r="B50200" s="1355"/>
      <c r="C50200" s="1433"/>
      <c r="E50200" s="1433"/>
      <c r="K50200" s="1433"/>
      <c r="L50200" s="1334"/>
    </row>
    <row r="50201" spans="1:12" ht="24" customHeight="1">
      <c r="A50201" s="1355"/>
      <c r="B50201" s="1355"/>
      <c r="C50201" s="1433"/>
      <c r="E50201" s="1433"/>
      <c r="K50201" s="1433"/>
      <c r="L50201" s="1334"/>
    </row>
    <row r="50202" spans="1:12" ht="24" customHeight="1">
      <c r="A50202" s="1355"/>
      <c r="B50202" s="1355"/>
      <c r="C50202" s="1433"/>
      <c r="E50202" s="1433"/>
      <c r="K50202" s="1433"/>
      <c r="L50202" s="1334"/>
    </row>
    <row r="50203" spans="1:12" ht="24" customHeight="1">
      <c r="A50203" s="1355"/>
      <c r="B50203" s="1355"/>
      <c r="C50203" s="1433"/>
      <c r="E50203" s="1433"/>
      <c r="K50203" s="1433"/>
      <c r="L50203" s="1334"/>
    </row>
    <row r="50204" spans="1:12" ht="24" customHeight="1">
      <c r="A50204" s="1355"/>
      <c r="B50204" s="1355"/>
      <c r="C50204" s="1433"/>
      <c r="E50204" s="1433"/>
      <c r="K50204" s="1433"/>
      <c r="L50204" s="1334"/>
    </row>
    <row r="50205" spans="1:12" ht="24" customHeight="1">
      <c r="A50205" s="1355"/>
      <c r="B50205" s="1355"/>
      <c r="C50205" s="1433"/>
      <c r="E50205" s="1433"/>
      <c r="K50205" s="1433"/>
      <c r="L50205" s="1334"/>
    </row>
    <row r="50206" spans="1:12" ht="24" customHeight="1">
      <c r="A50206" s="1355"/>
      <c r="B50206" s="1355"/>
      <c r="C50206" s="1433"/>
      <c r="E50206" s="1433"/>
      <c r="K50206" s="1433"/>
      <c r="L50206" s="1334"/>
    </row>
    <row r="50207" spans="1:12" ht="24" customHeight="1">
      <c r="A50207" s="1355"/>
      <c r="B50207" s="1355"/>
      <c r="C50207" s="1433"/>
      <c r="E50207" s="1433"/>
      <c r="K50207" s="1433"/>
      <c r="L50207" s="1334"/>
    </row>
    <row r="50208" spans="1:12" ht="24" customHeight="1">
      <c r="A50208" s="1355"/>
      <c r="B50208" s="1355"/>
      <c r="C50208" s="1433"/>
      <c r="E50208" s="1433"/>
      <c r="K50208" s="1433"/>
      <c r="L50208" s="1334"/>
    </row>
    <row r="50209" spans="1:12" ht="24" customHeight="1">
      <c r="A50209" s="1355"/>
      <c r="B50209" s="1355"/>
      <c r="C50209" s="1433"/>
      <c r="E50209" s="1433"/>
      <c r="K50209" s="1433"/>
      <c r="L50209" s="1334"/>
    </row>
    <row r="50210" spans="1:12" ht="24" customHeight="1">
      <c r="A50210" s="1355"/>
      <c r="B50210" s="1355"/>
      <c r="C50210" s="1433"/>
      <c r="E50210" s="1433"/>
      <c r="K50210" s="1433"/>
      <c r="L50210" s="1334"/>
    </row>
    <row r="50211" spans="1:12" ht="24" customHeight="1">
      <c r="A50211" s="1355"/>
      <c r="B50211" s="1355"/>
      <c r="C50211" s="1433"/>
      <c r="E50211" s="1433"/>
      <c r="K50211" s="1433"/>
      <c r="L50211" s="1334"/>
    </row>
    <row r="50212" spans="1:12" ht="24" customHeight="1">
      <c r="A50212" s="1355"/>
      <c r="B50212" s="1355"/>
      <c r="C50212" s="1433"/>
      <c r="E50212" s="1433"/>
      <c r="K50212" s="1433"/>
      <c r="L50212" s="1334"/>
    </row>
    <row r="50213" spans="1:12" ht="24" customHeight="1">
      <c r="A50213" s="1355"/>
      <c r="B50213" s="1355"/>
      <c r="C50213" s="1433"/>
      <c r="E50213" s="1433"/>
      <c r="K50213" s="1433"/>
      <c r="L50213" s="1334"/>
    </row>
    <row r="50214" spans="1:12" ht="24" customHeight="1">
      <c r="A50214" s="1355"/>
      <c r="B50214" s="1355"/>
      <c r="C50214" s="1433"/>
      <c r="E50214" s="1433"/>
      <c r="K50214" s="1433"/>
      <c r="L50214" s="1334"/>
    </row>
    <row r="50215" spans="1:12" ht="24" customHeight="1">
      <c r="A50215" s="1355"/>
      <c r="B50215" s="1355"/>
      <c r="C50215" s="1433"/>
      <c r="E50215" s="1433"/>
      <c r="K50215" s="1433"/>
      <c r="L50215" s="1334"/>
    </row>
    <row r="50216" spans="1:12" ht="24" customHeight="1">
      <c r="A50216" s="1355"/>
      <c r="B50216" s="1355"/>
      <c r="C50216" s="1433"/>
      <c r="E50216" s="1433"/>
      <c r="K50216" s="1433"/>
      <c r="L50216" s="1334"/>
    </row>
    <row r="50217" spans="1:12" ht="24" customHeight="1">
      <c r="A50217" s="1355"/>
      <c r="B50217" s="1355"/>
      <c r="C50217" s="1433"/>
      <c r="E50217" s="1433"/>
      <c r="K50217" s="1433"/>
      <c r="L50217" s="1334"/>
    </row>
    <row r="50218" spans="1:12" ht="24" customHeight="1">
      <c r="A50218" s="1355"/>
      <c r="B50218" s="1355"/>
      <c r="C50218" s="1433"/>
      <c r="E50218" s="1433"/>
      <c r="K50218" s="1433"/>
      <c r="L50218" s="1334"/>
    </row>
    <row r="50219" spans="1:12" ht="24" customHeight="1">
      <c r="A50219" s="1355"/>
      <c r="B50219" s="1355"/>
      <c r="C50219" s="1433"/>
      <c r="E50219" s="1433"/>
      <c r="K50219" s="1433"/>
      <c r="L50219" s="1334"/>
    </row>
    <row r="50220" spans="1:12" ht="24" customHeight="1">
      <c r="A50220" s="1355"/>
      <c r="B50220" s="1355"/>
      <c r="C50220" s="1433"/>
      <c r="E50220" s="1433"/>
      <c r="K50220" s="1433"/>
      <c r="L50220" s="1334"/>
    </row>
    <row r="50221" spans="1:12" ht="24" customHeight="1">
      <c r="A50221" s="1355"/>
      <c r="B50221" s="1355"/>
      <c r="C50221" s="1433"/>
      <c r="E50221" s="1433"/>
      <c r="K50221" s="1433"/>
      <c r="L50221" s="1334"/>
    </row>
    <row r="50222" spans="1:12" ht="24" customHeight="1">
      <c r="A50222" s="1355"/>
      <c r="B50222" s="1355"/>
      <c r="C50222" s="1433"/>
      <c r="E50222" s="1433"/>
      <c r="K50222" s="1433"/>
      <c r="L50222" s="1334"/>
    </row>
    <row r="50223" spans="1:12" ht="24" customHeight="1">
      <c r="A50223" s="1355"/>
      <c r="B50223" s="1355"/>
      <c r="C50223" s="1433"/>
      <c r="E50223" s="1433"/>
      <c r="K50223" s="1433"/>
      <c r="L50223" s="1334"/>
    </row>
    <row r="50224" spans="1:12" ht="24" customHeight="1">
      <c r="A50224" s="1355"/>
      <c r="B50224" s="1355"/>
      <c r="C50224" s="1433"/>
      <c r="E50224" s="1433"/>
      <c r="K50224" s="1433"/>
      <c r="L50224" s="1334"/>
    </row>
    <row r="50225" spans="1:12" ht="24" customHeight="1">
      <c r="A50225" s="1355"/>
      <c r="B50225" s="1355"/>
      <c r="C50225" s="1433"/>
      <c r="E50225" s="1433"/>
      <c r="K50225" s="1433"/>
      <c r="L50225" s="1334"/>
    </row>
    <row r="50226" spans="1:12" ht="24" customHeight="1">
      <c r="A50226" s="1355"/>
      <c r="B50226" s="1355"/>
      <c r="C50226" s="1433"/>
      <c r="E50226" s="1433"/>
      <c r="K50226" s="1433"/>
      <c r="L50226" s="1334"/>
    </row>
    <row r="50227" spans="1:12" ht="24" customHeight="1">
      <c r="A50227" s="1355"/>
      <c r="B50227" s="1355"/>
      <c r="C50227" s="1433"/>
      <c r="E50227" s="1433"/>
      <c r="K50227" s="1433"/>
      <c r="L50227" s="1334"/>
    </row>
    <row r="50228" spans="1:12" ht="24" customHeight="1">
      <c r="A50228" s="1355"/>
      <c r="B50228" s="1355"/>
      <c r="C50228" s="1433"/>
      <c r="E50228" s="1433"/>
      <c r="K50228" s="1433"/>
      <c r="L50228" s="1334"/>
    </row>
    <row r="50229" spans="1:12" ht="24" customHeight="1">
      <c r="A50229" s="1355"/>
      <c r="B50229" s="1355"/>
      <c r="C50229" s="1433"/>
      <c r="E50229" s="1433"/>
      <c r="K50229" s="1433"/>
      <c r="L50229" s="1334"/>
    </row>
    <row r="50230" spans="1:12" ht="24" customHeight="1">
      <c r="A50230" s="1355"/>
      <c r="B50230" s="1355"/>
      <c r="C50230" s="1433"/>
      <c r="E50230" s="1433"/>
      <c r="K50230" s="1433"/>
      <c r="L50230" s="1334"/>
    </row>
    <row r="50231" spans="1:12" ht="24" customHeight="1">
      <c r="A50231" s="1355"/>
      <c r="B50231" s="1355"/>
      <c r="C50231" s="1433"/>
      <c r="E50231" s="1433"/>
      <c r="K50231" s="1433"/>
      <c r="L50231" s="1334"/>
    </row>
    <row r="50232" spans="1:12" ht="24" customHeight="1">
      <c r="A50232" s="1355"/>
      <c r="B50232" s="1355"/>
      <c r="C50232" s="1433"/>
      <c r="E50232" s="1433"/>
      <c r="K50232" s="1433"/>
      <c r="L50232" s="1334"/>
    </row>
    <row r="50233" spans="1:12" ht="24" customHeight="1">
      <c r="A50233" s="1355"/>
      <c r="B50233" s="1355"/>
      <c r="C50233" s="1433"/>
      <c r="E50233" s="1433"/>
      <c r="K50233" s="1433"/>
      <c r="L50233" s="1334"/>
    </row>
    <row r="50234" spans="1:12" ht="24" customHeight="1">
      <c r="A50234" s="1355"/>
      <c r="B50234" s="1355"/>
      <c r="C50234" s="1433"/>
      <c r="E50234" s="1433"/>
      <c r="K50234" s="1433"/>
      <c r="L50234" s="1334"/>
    </row>
    <row r="50235" spans="1:12" ht="24" customHeight="1">
      <c r="A50235" s="1355"/>
      <c r="B50235" s="1355"/>
      <c r="C50235" s="1433"/>
      <c r="E50235" s="1433"/>
      <c r="K50235" s="1433"/>
      <c r="L50235" s="1334"/>
    </row>
    <row r="50236" spans="1:12" ht="24" customHeight="1">
      <c r="A50236" s="1355"/>
      <c r="B50236" s="1355"/>
      <c r="C50236" s="1433"/>
      <c r="E50236" s="1433"/>
      <c r="K50236" s="1433"/>
      <c r="L50236" s="1334"/>
    </row>
    <row r="50237" spans="1:12" ht="24" customHeight="1">
      <c r="A50237" s="1355"/>
      <c r="B50237" s="1355"/>
      <c r="C50237" s="1433"/>
      <c r="E50237" s="1433"/>
      <c r="K50237" s="1433"/>
      <c r="L50237" s="1334"/>
    </row>
    <row r="50238" spans="1:12" ht="24" customHeight="1">
      <c r="A50238" s="1355"/>
      <c r="B50238" s="1355"/>
      <c r="C50238" s="1433"/>
      <c r="E50238" s="1433"/>
      <c r="K50238" s="1433"/>
      <c r="L50238" s="1334"/>
    </row>
    <row r="50239" spans="1:12" ht="24" customHeight="1">
      <c r="A50239" s="1355"/>
      <c r="B50239" s="1355"/>
      <c r="C50239" s="1433"/>
      <c r="E50239" s="1433"/>
      <c r="K50239" s="1433"/>
      <c r="L50239" s="1334"/>
    </row>
    <row r="50240" spans="1:12" ht="24" customHeight="1">
      <c r="A50240" s="1355"/>
      <c r="B50240" s="1355"/>
      <c r="C50240" s="1433"/>
      <c r="E50240" s="1433"/>
      <c r="K50240" s="1433"/>
      <c r="L50240" s="1334"/>
    </row>
    <row r="50241" spans="1:12" ht="24" customHeight="1">
      <c r="A50241" s="1355"/>
      <c r="B50241" s="1355"/>
      <c r="C50241" s="1433"/>
      <c r="E50241" s="1433"/>
      <c r="K50241" s="1433"/>
      <c r="L50241" s="1334"/>
    </row>
    <row r="50242" spans="1:12" ht="24" customHeight="1">
      <c r="A50242" s="1355"/>
      <c r="B50242" s="1355"/>
      <c r="C50242" s="1433"/>
      <c r="E50242" s="1433"/>
      <c r="K50242" s="1433"/>
      <c r="L50242" s="1334"/>
    </row>
    <row r="50243" spans="1:12" ht="24" customHeight="1">
      <c r="A50243" s="1355"/>
      <c r="B50243" s="1355"/>
      <c r="C50243" s="1433"/>
      <c r="E50243" s="1433"/>
      <c r="K50243" s="1433"/>
      <c r="L50243" s="1334"/>
    </row>
    <row r="50244" spans="1:12" ht="24" customHeight="1">
      <c r="A50244" s="1355"/>
      <c r="B50244" s="1355"/>
      <c r="C50244" s="1433"/>
      <c r="E50244" s="1433"/>
      <c r="K50244" s="1433"/>
      <c r="L50244" s="1334"/>
    </row>
    <row r="50245" spans="1:12" ht="24" customHeight="1">
      <c r="A50245" s="1355"/>
      <c r="B50245" s="1355"/>
      <c r="C50245" s="1433"/>
      <c r="E50245" s="1433"/>
      <c r="K50245" s="1433"/>
      <c r="L50245" s="1334"/>
    </row>
    <row r="50246" spans="1:12" ht="24" customHeight="1">
      <c r="A50246" s="1355"/>
      <c r="B50246" s="1355"/>
      <c r="C50246" s="1433"/>
      <c r="E50246" s="1433"/>
      <c r="K50246" s="1433"/>
      <c r="L50246" s="1334"/>
    </row>
    <row r="50247" spans="1:12" ht="24" customHeight="1">
      <c r="A50247" s="1355"/>
      <c r="B50247" s="1355"/>
      <c r="C50247" s="1433"/>
      <c r="E50247" s="1433"/>
      <c r="K50247" s="1433"/>
      <c r="L50247" s="1334"/>
    </row>
    <row r="50248" spans="1:12" ht="24" customHeight="1">
      <c r="A50248" s="1355"/>
      <c r="B50248" s="1355"/>
      <c r="C50248" s="1433"/>
      <c r="E50248" s="1433"/>
      <c r="K50248" s="1433"/>
      <c r="L50248" s="1334"/>
    </row>
    <row r="50249" spans="1:12" ht="24" customHeight="1">
      <c r="A50249" s="1355"/>
      <c r="B50249" s="1355"/>
      <c r="C50249" s="1433"/>
      <c r="E50249" s="1433"/>
      <c r="K50249" s="1433"/>
      <c r="L50249" s="1334"/>
    </row>
    <row r="50250" spans="1:12" ht="24" customHeight="1">
      <c r="A50250" s="1355"/>
      <c r="B50250" s="1355"/>
      <c r="C50250" s="1433"/>
      <c r="E50250" s="1433"/>
      <c r="K50250" s="1433"/>
      <c r="L50250" s="1334"/>
    </row>
    <row r="50251" spans="1:12" ht="24" customHeight="1">
      <c r="A50251" s="1355"/>
      <c r="B50251" s="1355"/>
      <c r="C50251" s="1433"/>
      <c r="E50251" s="1433"/>
      <c r="K50251" s="1433"/>
      <c r="L50251" s="1334"/>
    </row>
    <row r="50252" spans="1:12" ht="24" customHeight="1">
      <c r="A50252" s="1355"/>
      <c r="B50252" s="1355"/>
      <c r="C50252" s="1433"/>
      <c r="E50252" s="1433"/>
      <c r="K50252" s="1433"/>
      <c r="L50252" s="1334"/>
    </row>
    <row r="50253" spans="1:12" ht="24" customHeight="1">
      <c r="A50253" s="1355"/>
      <c r="B50253" s="1355"/>
      <c r="C50253" s="1433"/>
      <c r="E50253" s="1433"/>
      <c r="K50253" s="1433"/>
      <c r="L50253" s="1334"/>
    </row>
    <row r="50254" spans="1:12" ht="24" customHeight="1">
      <c r="A50254" s="1355"/>
      <c r="B50254" s="1355"/>
      <c r="C50254" s="1433"/>
      <c r="E50254" s="1433"/>
      <c r="K50254" s="1433"/>
      <c r="L50254" s="1334"/>
    </row>
    <row r="50255" spans="1:12" ht="24" customHeight="1">
      <c r="A50255" s="1355"/>
      <c r="B50255" s="1355"/>
      <c r="C50255" s="1433"/>
      <c r="E50255" s="1433"/>
      <c r="K50255" s="1433"/>
      <c r="L50255" s="1334"/>
    </row>
    <row r="50256" spans="1:12" ht="24" customHeight="1">
      <c r="A50256" s="1355"/>
      <c r="B50256" s="1355"/>
      <c r="C50256" s="1433"/>
      <c r="E50256" s="1433"/>
      <c r="K50256" s="1433"/>
      <c r="L50256" s="1334"/>
    </row>
    <row r="50257" spans="1:12" ht="24" customHeight="1">
      <c r="A50257" s="1355"/>
      <c r="B50257" s="1355"/>
      <c r="C50257" s="1433"/>
      <c r="E50257" s="1433"/>
      <c r="K50257" s="1433"/>
      <c r="L50257" s="1334"/>
    </row>
    <row r="50258" spans="1:12" ht="24" customHeight="1">
      <c r="A50258" s="1355"/>
      <c r="B50258" s="1355"/>
      <c r="C50258" s="1433"/>
      <c r="E50258" s="1433"/>
      <c r="K50258" s="1433"/>
      <c r="L50258" s="1334"/>
    </row>
    <row r="50259" spans="1:12" ht="24" customHeight="1">
      <c r="A50259" s="1355"/>
      <c r="B50259" s="1355"/>
      <c r="C50259" s="1433"/>
      <c r="E50259" s="1433"/>
      <c r="K50259" s="1433"/>
      <c r="L50259" s="1334"/>
    </row>
    <row r="50260" spans="1:12" ht="24" customHeight="1">
      <c r="A50260" s="1355"/>
      <c r="B50260" s="1355"/>
      <c r="C50260" s="1433"/>
      <c r="E50260" s="1433"/>
      <c r="K50260" s="1433"/>
      <c r="L50260" s="1334"/>
    </row>
    <row r="50261" spans="1:12" ht="24" customHeight="1">
      <c r="A50261" s="1355"/>
      <c r="B50261" s="1355"/>
      <c r="C50261" s="1433"/>
      <c r="E50261" s="1433"/>
      <c r="K50261" s="1433"/>
      <c r="L50261" s="1334"/>
    </row>
    <row r="50262" spans="1:12" ht="24" customHeight="1">
      <c r="A50262" s="1355"/>
      <c r="B50262" s="1355"/>
      <c r="C50262" s="1433"/>
      <c r="E50262" s="1433"/>
      <c r="K50262" s="1433"/>
      <c r="L50262" s="1334"/>
    </row>
    <row r="50263" spans="1:12" ht="24" customHeight="1">
      <c r="A50263" s="1355"/>
      <c r="B50263" s="1355"/>
      <c r="C50263" s="1433"/>
      <c r="E50263" s="1433"/>
      <c r="K50263" s="1433"/>
      <c r="L50263" s="1334"/>
    </row>
    <row r="50264" spans="1:12" ht="24" customHeight="1">
      <c r="A50264" s="1355"/>
      <c r="B50264" s="1355"/>
      <c r="C50264" s="1433"/>
      <c r="E50264" s="1433"/>
      <c r="K50264" s="1433"/>
      <c r="L50264" s="1334"/>
    </row>
    <row r="50265" spans="1:12" ht="24" customHeight="1">
      <c r="A50265" s="1355"/>
      <c r="B50265" s="1355"/>
      <c r="C50265" s="1433"/>
      <c r="E50265" s="1433"/>
      <c r="K50265" s="1433"/>
      <c r="L50265" s="1334"/>
    </row>
    <row r="50266" spans="1:12" ht="24" customHeight="1">
      <c r="A50266" s="1355"/>
      <c r="B50266" s="1355"/>
      <c r="C50266" s="1433"/>
      <c r="E50266" s="1433"/>
      <c r="K50266" s="1433"/>
      <c r="L50266" s="1334"/>
    </row>
    <row r="50267" spans="1:12" ht="24" customHeight="1">
      <c r="A50267" s="1355"/>
      <c r="B50267" s="1355"/>
      <c r="C50267" s="1433"/>
      <c r="E50267" s="1433"/>
      <c r="K50267" s="1433"/>
      <c r="L50267" s="1334"/>
    </row>
    <row r="50268" spans="1:12" ht="24" customHeight="1">
      <c r="A50268" s="1355"/>
      <c r="B50268" s="1355"/>
      <c r="C50268" s="1433"/>
      <c r="E50268" s="1433"/>
      <c r="K50268" s="1433"/>
      <c r="L50268" s="1334"/>
    </row>
    <row r="50269" spans="1:12" ht="24" customHeight="1">
      <c r="A50269" s="1355"/>
      <c r="B50269" s="1355"/>
      <c r="C50269" s="1433"/>
      <c r="E50269" s="1433"/>
      <c r="K50269" s="1433"/>
      <c r="L50269" s="1334"/>
    </row>
    <row r="50270" spans="1:12" ht="24" customHeight="1">
      <c r="A50270" s="1355"/>
      <c r="B50270" s="1355"/>
      <c r="C50270" s="1433"/>
      <c r="E50270" s="1433"/>
      <c r="K50270" s="1433"/>
      <c r="L50270" s="1334"/>
    </row>
    <row r="50271" spans="1:12" ht="24" customHeight="1">
      <c r="A50271" s="1355"/>
      <c r="B50271" s="1355"/>
      <c r="C50271" s="1433"/>
      <c r="E50271" s="1433"/>
      <c r="K50271" s="1433"/>
      <c r="L50271" s="1334"/>
    </row>
    <row r="50272" spans="1:12" ht="24" customHeight="1">
      <c r="A50272" s="1355"/>
      <c r="B50272" s="1355"/>
      <c r="C50272" s="1433"/>
      <c r="E50272" s="1433"/>
      <c r="K50272" s="1433"/>
      <c r="L50272" s="1334"/>
    </row>
    <row r="50273" spans="1:12" ht="24" customHeight="1">
      <c r="A50273" s="1355"/>
      <c r="B50273" s="1355"/>
      <c r="C50273" s="1433"/>
      <c r="E50273" s="1433"/>
      <c r="K50273" s="1433"/>
      <c r="L50273" s="1334"/>
    </row>
    <row r="50274" spans="1:12" ht="24" customHeight="1">
      <c r="A50274" s="1355"/>
      <c r="B50274" s="1355"/>
      <c r="C50274" s="1433"/>
      <c r="E50274" s="1433"/>
      <c r="K50274" s="1433"/>
      <c r="L50274" s="1334"/>
    </row>
    <row r="50275" spans="1:12" ht="24" customHeight="1">
      <c r="A50275" s="1355"/>
      <c r="B50275" s="1355"/>
      <c r="C50275" s="1433"/>
      <c r="E50275" s="1433"/>
      <c r="K50275" s="1433"/>
      <c r="L50275" s="1334"/>
    </row>
    <row r="50276" spans="1:12" ht="24" customHeight="1">
      <c r="A50276" s="1355"/>
      <c r="B50276" s="1355"/>
      <c r="C50276" s="1433"/>
      <c r="E50276" s="1433"/>
      <c r="K50276" s="1433"/>
      <c r="L50276" s="1334"/>
    </row>
    <row r="50277" spans="1:12" ht="24" customHeight="1">
      <c r="A50277" s="1355"/>
      <c r="B50277" s="1355"/>
      <c r="C50277" s="1433"/>
      <c r="E50277" s="1433"/>
      <c r="K50277" s="1433"/>
      <c r="L50277" s="1334"/>
    </row>
    <row r="50278" spans="1:12" ht="24" customHeight="1">
      <c r="A50278" s="1355"/>
      <c r="B50278" s="1355"/>
      <c r="C50278" s="1433"/>
      <c r="E50278" s="1433"/>
      <c r="K50278" s="1433"/>
      <c r="L50278" s="1334"/>
    </row>
    <row r="50279" spans="1:12" ht="24" customHeight="1">
      <c r="A50279" s="1355"/>
      <c r="B50279" s="1355"/>
      <c r="C50279" s="1433"/>
      <c r="E50279" s="1433"/>
      <c r="K50279" s="1433"/>
      <c r="L50279" s="1334"/>
    </row>
    <row r="50280" spans="1:12" ht="24" customHeight="1">
      <c r="A50280" s="1355"/>
      <c r="B50280" s="1355"/>
      <c r="C50280" s="1433"/>
      <c r="E50280" s="1433"/>
      <c r="K50280" s="1433"/>
      <c r="L50280" s="1334"/>
    </row>
    <row r="50281" spans="1:12" ht="24" customHeight="1">
      <c r="A50281" s="1355"/>
      <c r="B50281" s="1355"/>
      <c r="C50281" s="1433"/>
      <c r="E50281" s="1433"/>
      <c r="K50281" s="1433"/>
      <c r="L50281" s="1334"/>
    </row>
    <row r="50282" spans="1:12" ht="24" customHeight="1">
      <c r="A50282" s="1355"/>
      <c r="B50282" s="1355"/>
      <c r="C50282" s="1433"/>
      <c r="E50282" s="1433"/>
      <c r="K50282" s="1433"/>
      <c r="L50282" s="1334"/>
    </row>
    <row r="50283" spans="1:12" ht="24" customHeight="1">
      <c r="A50283" s="1355"/>
      <c r="B50283" s="1355"/>
      <c r="C50283" s="1433"/>
      <c r="E50283" s="1433"/>
      <c r="K50283" s="1433"/>
      <c r="L50283" s="1334"/>
    </row>
    <row r="50284" spans="1:12" ht="24" customHeight="1">
      <c r="A50284" s="1355"/>
      <c r="B50284" s="1355"/>
      <c r="C50284" s="1433"/>
      <c r="E50284" s="1433"/>
      <c r="K50284" s="1433"/>
      <c r="L50284" s="1334"/>
    </row>
    <row r="50285" spans="1:12" ht="24" customHeight="1">
      <c r="A50285" s="1355"/>
      <c r="B50285" s="1355"/>
      <c r="C50285" s="1433"/>
      <c r="E50285" s="1433"/>
      <c r="K50285" s="1433"/>
      <c r="L50285" s="1334"/>
    </row>
    <row r="50286" spans="1:12" ht="24" customHeight="1">
      <c r="A50286" s="1355"/>
      <c r="B50286" s="1355"/>
      <c r="C50286" s="1433"/>
      <c r="E50286" s="1433"/>
      <c r="K50286" s="1433"/>
      <c r="L50286" s="1334"/>
    </row>
    <row r="50287" spans="1:12" ht="24" customHeight="1">
      <c r="A50287" s="1355"/>
      <c r="B50287" s="1355"/>
      <c r="C50287" s="1433"/>
      <c r="E50287" s="1433"/>
      <c r="K50287" s="1433"/>
      <c r="L50287" s="1334"/>
    </row>
    <row r="50288" spans="1:12" ht="24" customHeight="1">
      <c r="A50288" s="1355"/>
      <c r="B50288" s="1355"/>
      <c r="C50288" s="1433"/>
      <c r="E50288" s="1433"/>
      <c r="K50288" s="1433"/>
      <c r="L50288" s="1334"/>
    </row>
    <row r="50289" spans="1:12" ht="24" customHeight="1">
      <c r="A50289" s="1355"/>
      <c r="B50289" s="1355"/>
      <c r="C50289" s="1433"/>
      <c r="E50289" s="1433"/>
      <c r="K50289" s="1433"/>
      <c r="L50289" s="1334"/>
    </row>
    <row r="50290" spans="1:12" ht="24" customHeight="1">
      <c r="A50290" s="1355"/>
      <c r="B50290" s="1355"/>
      <c r="C50290" s="1433"/>
      <c r="E50290" s="1433"/>
      <c r="K50290" s="1433"/>
      <c r="L50290" s="1334"/>
    </row>
    <row r="50291" spans="1:12" ht="24" customHeight="1">
      <c r="A50291" s="1355"/>
      <c r="B50291" s="1355"/>
      <c r="C50291" s="1433"/>
      <c r="E50291" s="1433"/>
      <c r="K50291" s="1433"/>
      <c r="L50291" s="1334"/>
    </row>
    <row r="50292" spans="1:12" ht="24" customHeight="1">
      <c r="A50292" s="1355"/>
      <c r="B50292" s="1355"/>
      <c r="C50292" s="1433"/>
      <c r="E50292" s="1433"/>
      <c r="K50292" s="1433"/>
      <c r="L50292" s="1334"/>
    </row>
    <row r="50293" spans="1:12" ht="24" customHeight="1">
      <c r="A50293" s="1355"/>
      <c r="B50293" s="1355"/>
      <c r="C50293" s="1433"/>
      <c r="E50293" s="1433"/>
      <c r="K50293" s="1433"/>
      <c r="L50293" s="1334"/>
    </row>
    <row r="50294" spans="1:12" ht="24" customHeight="1">
      <c r="A50294" s="1355"/>
      <c r="B50294" s="1355"/>
      <c r="C50294" s="1433"/>
      <c r="E50294" s="1433"/>
      <c r="K50294" s="1433"/>
      <c r="L50294" s="1334"/>
    </row>
    <row r="50295" spans="1:12" ht="24" customHeight="1">
      <c r="A50295" s="1355"/>
      <c r="B50295" s="1355"/>
      <c r="C50295" s="1433"/>
      <c r="E50295" s="1433"/>
      <c r="K50295" s="1433"/>
      <c r="L50295" s="1334"/>
    </row>
    <row r="50296" spans="1:12" ht="24" customHeight="1">
      <c r="A50296" s="1355"/>
      <c r="B50296" s="1355"/>
      <c r="C50296" s="1433"/>
      <c r="E50296" s="1433"/>
      <c r="K50296" s="1433"/>
      <c r="L50296" s="1334"/>
    </row>
    <row r="50297" spans="1:12" ht="24" customHeight="1">
      <c r="A50297" s="1355"/>
      <c r="B50297" s="1355"/>
      <c r="C50297" s="1433"/>
      <c r="E50297" s="1433"/>
      <c r="K50297" s="1433"/>
      <c r="L50297" s="1334"/>
    </row>
    <row r="50298" spans="1:12" ht="24" customHeight="1">
      <c r="A50298" s="1355"/>
      <c r="B50298" s="1355"/>
      <c r="C50298" s="1433"/>
      <c r="E50298" s="1433"/>
      <c r="K50298" s="1433"/>
      <c r="L50298" s="1334"/>
    </row>
    <row r="50299" spans="1:12" ht="24" customHeight="1">
      <c r="A50299" s="1355"/>
      <c r="B50299" s="1355"/>
      <c r="C50299" s="1433"/>
      <c r="E50299" s="1433"/>
      <c r="K50299" s="1433"/>
      <c r="L50299" s="1334"/>
    </row>
    <row r="50300" spans="1:12" ht="24" customHeight="1">
      <c r="A50300" s="1355"/>
      <c r="B50300" s="1355"/>
      <c r="C50300" s="1433"/>
      <c r="E50300" s="1433"/>
      <c r="K50300" s="1433"/>
      <c r="L50300" s="1334"/>
    </row>
    <row r="50301" spans="1:12" ht="24" customHeight="1">
      <c r="A50301" s="1355"/>
      <c r="B50301" s="1355"/>
      <c r="C50301" s="1433"/>
      <c r="E50301" s="1433"/>
      <c r="K50301" s="1433"/>
      <c r="L50301" s="1334"/>
    </row>
    <row r="50302" spans="1:12" ht="24" customHeight="1">
      <c r="A50302" s="1355"/>
      <c r="B50302" s="1355"/>
      <c r="C50302" s="1433"/>
      <c r="E50302" s="1433"/>
      <c r="K50302" s="1433"/>
      <c r="L50302" s="1334"/>
    </row>
    <row r="50303" spans="1:12" ht="24" customHeight="1">
      <c r="A50303" s="1355"/>
      <c r="B50303" s="1355"/>
      <c r="C50303" s="1433"/>
      <c r="E50303" s="1433"/>
      <c r="K50303" s="1433"/>
      <c r="L50303" s="1334"/>
    </row>
    <row r="50304" spans="1:12" ht="24" customHeight="1">
      <c r="A50304" s="1355"/>
      <c r="B50304" s="1355"/>
      <c r="C50304" s="1433"/>
      <c r="E50304" s="1433"/>
      <c r="K50304" s="1433"/>
      <c r="L50304" s="1334"/>
    </row>
    <row r="50305" spans="1:12" ht="24" customHeight="1">
      <c r="A50305" s="1355"/>
      <c r="B50305" s="1355"/>
      <c r="C50305" s="1433"/>
      <c r="E50305" s="1433"/>
      <c r="K50305" s="1433"/>
      <c r="L50305" s="1334"/>
    </row>
    <row r="50306" spans="1:12" ht="24" customHeight="1">
      <c r="A50306" s="1355"/>
      <c r="B50306" s="1355"/>
      <c r="C50306" s="1433"/>
      <c r="E50306" s="1433"/>
      <c r="K50306" s="1433"/>
      <c r="L50306" s="1334"/>
    </row>
    <row r="50307" spans="1:12" ht="24" customHeight="1">
      <c r="A50307" s="1355"/>
      <c r="B50307" s="1355"/>
      <c r="C50307" s="1433"/>
      <c r="E50307" s="1433"/>
      <c r="K50307" s="1433"/>
      <c r="L50307" s="1334"/>
    </row>
    <row r="50308" spans="1:12" ht="24" customHeight="1">
      <c r="A50308" s="1355"/>
      <c r="B50308" s="1355"/>
      <c r="C50308" s="1433"/>
      <c r="E50308" s="1433"/>
      <c r="K50308" s="1433"/>
      <c r="L50308" s="1334"/>
    </row>
    <row r="50309" spans="1:12" ht="24" customHeight="1">
      <c r="A50309" s="1355"/>
      <c r="B50309" s="1355"/>
      <c r="C50309" s="1433"/>
      <c r="E50309" s="1433"/>
      <c r="K50309" s="1433"/>
      <c r="L50309" s="1334"/>
    </row>
    <row r="50310" spans="1:12" ht="24" customHeight="1">
      <c r="A50310" s="1355"/>
      <c r="B50310" s="1355"/>
      <c r="C50310" s="1433"/>
      <c r="E50310" s="1433"/>
      <c r="K50310" s="1433"/>
      <c r="L50310" s="1334"/>
    </row>
    <row r="50311" spans="1:12" ht="24" customHeight="1">
      <c r="A50311" s="1355"/>
      <c r="B50311" s="1355"/>
      <c r="C50311" s="1433"/>
      <c r="E50311" s="1433"/>
      <c r="K50311" s="1433"/>
      <c r="L50311" s="1334"/>
    </row>
    <row r="50312" spans="1:12" ht="24" customHeight="1">
      <c r="A50312" s="1355"/>
      <c r="B50312" s="1355"/>
      <c r="C50312" s="1433"/>
      <c r="E50312" s="1433"/>
      <c r="K50312" s="1433"/>
      <c r="L50312" s="1334"/>
    </row>
    <row r="50313" spans="1:12" ht="24" customHeight="1">
      <c r="A50313" s="1355"/>
      <c r="B50313" s="1355"/>
      <c r="C50313" s="1433"/>
      <c r="E50313" s="1433"/>
      <c r="K50313" s="1433"/>
      <c r="L50313" s="1334"/>
    </row>
    <row r="50314" spans="1:12" ht="24" customHeight="1">
      <c r="A50314" s="1355"/>
      <c r="B50314" s="1355"/>
      <c r="C50314" s="1433"/>
      <c r="E50314" s="1433"/>
      <c r="K50314" s="1433"/>
      <c r="L50314" s="1334"/>
    </row>
    <row r="50315" spans="1:12" ht="24" customHeight="1">
      <c r="A50315" s="1355"/>
      <c r="B50315" s="1355"/>
      <c r="C50315" s="1433"/>
      <c r="E50315" s="1433"/>
      <c r="K50315" s="1433"/>
      <c r="L50315" s="1334"/>
    </row>
    <row r="50316" spans="1:12" ht="24" customHeight="1">
      <c r="A50316" s="1355"/>
      <c r="B50316" s="1355"/>
      <c r="C50316" s="1433"/>
      <c r="E50316" s="1433"/>
      <c r="K50316" s="1433"/>
      <c r="L50316" s="1334"/>
    </row>
    <row r="50317" spans="1:12" ht="24" customHeight="1">
      <c r="A50317" s="1355"/>
      <c r="B50317" s="1355"/>
      <c r="C50317" s="1433"/>
      <c r="E50317" s="1433"/>
      <c r="K50317" s="1433"/>
      <c r="L50317" s="1334"/>
    </row>
    <row r="50318" spans="1:12" ht="24" customHeight="1">
      <c r="A50318" s="1355"/>
      <c r="B50318" s="1355"/>
      <c r="C50318" s="1433"/>
      <c r="E50318" s="1433"/>
      <c r="K50318" s="1433"/>
      <c r="L50318" s="1334"/>
    </row>
    <row r="50319" spans="1:12" ht="24" customHeight="1">
      <c r="A50319" s="1355"/>
      <c r="B50319" s="1355"/>
      <c r="C50319" s="1433"/>
      <c r="E50319" s="1433"/>
      <c r="K50319" s="1433"/>
      <c r="L50319" s="1334"/>
    </row>
    <row r="50320" spans="1:12" ht="24" customHeight="1">
      <c r="A50320" s="1355"/>
      <c r="B50320" s="1355"/>
      <c r="C50320" s="1433"/>
      <c r="E50320" s="1433"/>
      <c r="K50320" s="1433"/>
      <c r="L50320" s="1334"/>
    </row>
    <row r="50321" spans="1:12" ht="24" customHeight="1">
      <c r="A50321" s="1355"/>
      <c r="B50321" s="1355"/>
      <c r="C50321" s="1433"/>
      <c r="E50321" s="1433"/>
      <c r="K50321" s="1433"/>
      <c r="L50321" s="1334"/>
    </row>
    <row r="50322" spans="1:12" ht="24" customHeight="1">
      <c r="A50322" s="1355"/>
      <c r="B50322" s="1355"/>
      <c r="C50322" s="1433"/>
      <c r="E50322" s="1433"/>
      <c r="K50322" s="1433"/>
      <c r="L50322" s="1334"/>
    </row>
    <row r="50323" spans="1:12" ht="24" customHeight="1">
      <c r="A50323" s="1355"/>
      <c r="B50323" s="1355"/>
      <c r="C50323" s="1433"/>
      <c r="E50323" s="1433"/>
      <c r="K50323" s="1433"/>
      <c r="L50323" s="1334"/>
    </row>
    <row r="50324" spans="1:12" ht="24" customHeight="1">
      <c r="A50324" s="1355"/>
      <c r="B50324" s="1355"/>
      <c r="C50324" s="1433"/>
      <c r="E50324" s="1433"/>
      <c r="K50324" s="1433"/>
      <c r="L50324" s="1334"/>
    </row>
    <row r="50325" spans="1:12" ht="24" customHeight="1">
      <c r="A50325" s="1355"/>
      <c r="B50325" s="1355"/>
      <c r="C50325" s="1433"/>
      <c r="E50325" s="1433"/>
      <c r="K50325" s="1433"/>
      <c r="L50325" s="1334"/>
    </row>
    <row r="50326" spans="1:12" ht="24" customHeight="1">
      <c r="A50326" s="1355"/>
      <c r="B50326" s="1355"/>
      <c r="C50326" s="1433"/>
      <c r="E50326" s="1433"/>
      <c r="K50326" s="1433"/>
      <c r="L50326" s="1334"/>
    </row>
    <row r="50327" spans="1:12" ht="24" customHeight="1">
      <c r="A50327" s="1355"/>
      <c r="B50327" s="1355"/>
      <c r="C50327" s="1433"/>
      <c r="E50327" s="1433"/>
      <c r="K50327" s="1433"/>
      <c r="L50327" s="1334"/>
    </row>
    <row r="50328" spans="1:12" ht="24" customHeight="1">
      <c r="A50328" s="1355"/>
      <c r="B50328" s="1355"/>
      <c r="C50328" s="1433"/>
      <c r="E50328" s="1433"/>
      <c r="K50328" s="1433"/>
      <c r="L50328" s="1334"/>
    </row>
    <row r="50329" spans="1:12" ht="24" customHeight="1">
      <c r="A50329" s="1355"/>
      <c r="B50329" s="1355"/>
      <c r="C50329" s="1433"/>
      <c r="E50329" s="1433"/>
      <c r="K50329" s="1433"/>
      <c r="L50329" s="1334"/>
    </row>
    <row r="50330" spans="1:12" ht="24" customHeight="1">
      <c r="A50330" s="1355"/>
      <c r="B50330" s="1355"/>
      <c r="C50330" s="1433"/>
      <c r="E50330" s="1433"/>
      <c r="K50330" s="1433"/>
      <c r="L50330" s="1334"/>
    </row>
    <row r="50331" spans="1:12" ht="24" customHeight="1">
      <c r="A50331" s="1355"/>
      <c r="B50331" s="1355"/>
      <c r="C50331" s="1433"/>
      <c r="E50331" s="1433"/>
      <c r="K50331" s="1433"/>
      <c r="L50331" s="1334"/>
    </row>
    <row r="50332" spans="1:12" ht="24" customHeight="1">
      <c r="A50332" s="1355"/>
      <c r="B50332" s="1355"/>
      <c r="C50332" s="1433"/>
      <c r="E50332" s="1433"/>
      <c r="K50332" s="1433"/>
      <c r="L50332" s="1334"/>
    </row>
    <row r="50333" spans="1:12" ht="24" customHeight="1">
      <c r="A50333" s="1355"/>
      <c r="B50333" s="1355"/>
      <c r="C50333" s="1433"/>
      <c r="E50333" s="1433"/>
      <c r="K50333" s="1433"/>
      <c r="L50333" s="1334"/>
    </row>
    <row r="50334" spans="1:12" ht="24" customHeight="1">
      <c r="A50334" s="1355"/>
      <c r="B50334" s="1355"/>
      <c r="C50334" s="1433"/>
      <c r="E50334" s="1433"/>
      <c r="K50334" s="1433"/>
      <c r="L50334" s="1334"/>
    </row>
    <row r="50335" spans="1:12" ht="24" customHeight="1">
      <c r="A50335" s="1355"/>
      <c r="B50335" s="1355"/>
      <c r="C50335" s="1433"/>
      <c r="E50335" s="1433"/>
      <c r="K50335" s="1433"/>
      <c r="L50335" s="1334"/>
    </row>
    <row r="50336" spans="1:12" ht="24" customHeight="1">
      <c r="A50336" s="1355"/>
      <c r="B50336" s="1355"/>
      <c r="C50336" s="1433"/>
      <c r="E50336" s="1433"/>
      <c r="K50336" s="1433"/>
      <c r="L50336" s="1334"/>
    </row>
    <row r="50337" spans="1:12" ht="24" customHeight="1">
      <c r="A50337" s="1355"/>
      <c r="B50337" s="1355"/>
      <c r="C50337" s="1433"/>
      <c r="E50337" s="1433"/>
      <c r="K50337" s="1433"/>
      <c r="L50337" s="1334"/>
    </row>
    <row r="50338" spans="1:12" ht="24" customHeight="1">
      <c r="A50338" s="1355"/>
      <c r="B50338" s="1355"/>
      <c r="C50338" s="1433"/>
      <c r="E50338" s="1433"/>
      <c r="K50338" s="1433"/>
      <c r="L50338" s="1334"/>
    </row>
    <row r="50339" spans="1:12" ht="24" customHeight="1">
      <c r="A50339" s="1355"/>
      <c r="B50339" s="1355"/>
      <c r="C50339" s="1433"/>
      <c r="E50339" s="1433"/>
      <c r="K50339" s="1433"/>
      <c r="L50339" s="1334"/>
    </row>
    <row r="50340" spans="1:12" ht="24" customHeight="1">
      <c r="A50340" s="1355"/>
      <c r="B50340" s="1355"/>
      <c r="C50340" s="1433"/>
      <c r="E50340" s="1433"/>
      <c r="K50340" s="1433"/>
      <c r="L50340" s="1334"/>
    </row>
    <row r="50341" spans="1:12" ht="24" customHeight="1">
      <c r="A50341" s="1355"/>
      <c r="B50341" s="1355"/>
      <c r="C50341" s="1433"/>
      <c r="E50341" s="1433"/>
      <c r="K50341" s="1433"/>
      <c r="L50341" s="1334"/>
    </row>
    <row r="50342" spans="1:12" ht="24" customHeight="1">
      <c r="A50342" s="1355"/>
      <c r="B50342" s="1355"/>
      <c r="C50342" s="1433"/>
      <c r="E50342" s="1433"/>
      <c r="K50342" s="1433"/>
      <c r="L50342" s="1334"/>
    </row>
    <row r="50343" spans="1:12" ht="24" customHeight="1">
      <c r="A50343" s="1355"/>
      <c r="B50343" s="1355"/>
      <c r="C50343" s="1433"/>
      <c r="E50343" s="1433"/>
      <c r="K50343" s="1433"/>
      <c r="L50343" s="1334"/>
    </row>
    <row r="50344" spans="1:12" ht="24" customHeight="1">
      <c r="A50344" s="1355"/>
      <c r="B50344" s="1355"/>
      <c r="C50344" s="1433"/>
      <c r="E50344" s="1433"/>
      <c r="K50344" s="1433"/>
      <c r="L50344" s="1334"/>
    </row>
    <row r="50345" spans="1:12" ht="24" customHeight="1">
      <c r="A50345" s="1355"/>
      <c r="B50345" s="1355"/>
      <c r="C50345" s="1433"/>
      <c r="E50345" s="1433"/>
      <c r="K50345" s="1433"/>
      <c r="L50345" s="1334"/>
    </row>
    <row r="50346" spans="1:12" ht="24" customHeight="1">
      <c r="A50346" s="1355"/>
      <c r="B50346" s="1355"/>
      <c r="C50346" s="1433"/>
      <c r="E50346" s="1433"/>
      <c r="K50346" s="1433"/>
      <c r="L50346" s="1334"/>
    </row>
    <row r="50347" spans="1:12" ht="24" customHeight="1">
      <c r="A50347" s="1355"/>
      <c r="B50347" s="1355"/>
      <c r="C50347" s="1433"/>
      <c r="E50347" s="1433"/>
      <c r="K50347" s="1433"/>
      <c r="L50347" s="1334"/>
    </row>
    <row r="50348" spans="1:12" ht="24" customHeight="1">
      <c r="A50348" s="1355"/>
      <c r="B50348" s="1355"/>
      <c r="C50348" s="1433"/>
      <c r="E50348" s="1433"/>
      <c r="K50348" s="1433"/>
      <c r="L50348" s="1334"/>
    </row>
    <row r="50349" spans="1:12" ht="24" customHeight="1">
      <c r="A50349" s="1355"/>
      <c r="B50349" s="1355"/>
      <c r="C50349" s="1433"/>
      <c r="E50349" s="1433"/>
      <c r="K50349" s="1433"/>
      <c r="L50349" s="1334"/>
    </row>
    <row r="50350" spans="1:12" ht="24" customHeight="1">
      <c r="A50350" s="1355"/>
      <c r="B50350" s="1355"/>
      <c r="C50350" s="1433"/>
      <c r="E50350" s="1433"/>
      <c r="K50350" s="1433"/>
      <c r="L50350" s="1334"/>
    </row>
    <row r="50351" spans="1:12" ht="24" customHeight="1">
      <c r="A50351" s="1355"/>
      <c r="B50351" s="1355"/>
      <c r="C50351" s="1433"/>
      <c r="E50351" s="1433"/>
      <c r="K50351" s="1433"/>
      <c r="L50351" s="1334"/>
    </row>
    <row r="50352" spans="1:12" ht="24" customHeight="1">
      <c r="A50352" s="1355"/>
      <c r="B50352" s="1355"/>
      <c r="C50352" s="1433"/>
      <c r="E50352" s="1433"/>
      <c r="K50352" s="1433"/>
      <c r="L50352" s="1334"/>
    </row>
    <row r="50353" spans="1:12" ht="24" customHeight="1">
      <c r="A50353" s="1355"/>
      <c r="B50353" s="1355"/>
      <c r="C50353" s="1433"/>
      <c r="E50353" s="1433"/>
      <c r="K50353" s="1433"/>
      <c r="L50353" s="1334"/>
    </row>
    <row r="50354" spans="1:12" ht="24" customHeight="1">
      <c r="A50354" s="1355"/>
      <c r="B50354" s="1355"/>
      <c r="C50354" s="1433"/>
      <c r="E50354" s="1433"/>
      <c r="K50354" s="1433"/>
      <c r="L50354" s="1334"/>
    </row>
    <row r="50355" spans="1:12" ht="24" customHeight="1">
      <c r="A50355" s="1355"/>
      <c r="B50355" s="1355"/>
      <c r="C50355" s="1433"/>
      <c r="E50355" s="1433"/>
      <c r="K50355" s="1433"/>
      <c r="L50355" s="1334"/>
    </row>
    <row r="50356" spans="1:12" ht="24" customHeight="1">
      <c r="A50356" s="1355"/>
      <c r="B50356" s="1355"/>
      <c r="C50356" s="1433"/>
      <c r="E50356" s="1433"/>
      <c r="K50356" s="1433"/>
      <c r="L50356" s="1334"/>
    </row>
    <row r="50357" spans="1:12" ht="24" customHeight="1">
      <c r="A50357" s="1355"/>
      <c r="B50357" s="1355"/>
      <c r="C50357" s="1433"/>
      <c r="E50357" s="1433"/>
      <c r="K50357" s="1433"/>
      <c r="L50357" s="1334"/>
    </row>
    <row r="50358" spans="1:12" ht="24" customHeight="1">
      <c r="A50358" s="1355"/>
      <c r="B50358" s="1355"/>
      <c r="C50358" s="1433"/>
      <c r="E50358" s="1433"/>
      <c r="K50358" s="1433"/>
      <c r="L50358" s="1334"/>
    </row>
    <row r="50359" spans="1:12" ht="24" customHeight="1">
      <c r="A50359" s="1355"/>
      <c r="B50359" s="1355"/>
      <c r="C50359" s="1433"/>
      <c r="E50359" s="1433"/>
      <c r="K50359" s="1433"/>
      <c r="L50359" s="1334"/>
    </row>
    <row r="50360" spans="1:12" ht="24" customHeight="1">
      <c r="A50360" s="1355"/>
      <c r="B50360" s="1355"/>
      <c r="C50360" s="1433"/>
      <c r="E50360" s="1433"/>
      <c r="K50360" s="1433"/>
      <c r="L50360" s="1334"/>
    </row>
    <row r="50361" spans="1:12" ht="24" customHeight="1">
      <c r="A50361" s="1355"/>
      <c r="B50361" s="1355"/>
      <c r="C50361" s="1433"/>
      <c r="E50361" s="1433"/>
      <c r="K50361" s="1433"/>
      <c r="L50361" s="1334"/>
    </row>
    <row r="50362" spans="1:12" ht="24" customHeight="1">
      <c r="A50362" s="1355"/>
      <c r="B50362" s="1355"/>
      <c r="C50362" s="1433"/>
      <c r="E50362" s="1433"/>
      <c r="K50362" s="1433"/>
      <c r="L50362" s="1334"/>
    </row>
    <row r="50363" spans="1:12" ht="24" customHeight="1">
      <c r="A50363" s="1355"/>
      <c r="B50363" s="1355"/>
      <c r="C50363" s="1433"/>
      <c r="E50363" s="1433"/>
      <c r="K50363" s="1433"/>
      <c r="L50363" s="1334"/>
    </row>
    <row r="50364" spans="1:12" ht="24" customHeight="1">
      <c r="A50364" s="1355"/>
      <c r="B50364" s="1355"/>
      <c r="C50364" s="1433"/>
      <c r="E50364" s="1433"/>
      <c r="K50364" s="1433"/>
      <c r="L50364" s="1334"/>
    </row>
    <row r="50365" spans="1:12" ht="24" customHeight="1">
      <c r="A50365" s="1355"/>
      <c r="B50365" s="1355"/>
      <c r="C50365" s="1433"/>
      <c r="E50365" s="1433"/>
      <c r="K50365" s="1433"/>
      <c r="L50365" s="1334"/>
    </row>
    <row r="50366" spans="1:12" ht="24" customHeight="1">
      <c r="A50366" s="1355"/>
      <c r="B50366" s="1355"/>
      <c r="C50366" s="1433"/>
      <c r="E50366" s="1433"/>
      <c r="K50366" s="1433"/>
      <c r="L50366" s="1334"/>
    </row>
    <row r="50367" spans="1:12" ht="24" customHeight="1">
      <c r="A50367" s="1355"/>
      <c r="B50367" s="1355"/>
      <c r="C50367" s="1433"/>
      <c r="E50367" s="1433"/>
      <c r="K50367" s="1433"/>
      <c r="L50367" s="1334"/>
    </row>
    <row r="50368" spans="1:12" ht="24" customHeight="1">
      <c r="A50368" s="1355"/>
      <c r="B50368" s="1355"/>
      <c r="C50368" s="1433"/>
      <c r="E50368" s="1433"/>
      <c r="K50368" s="1433"/>
      <c r="L50368" s="1334"/>
    </row>
    <row r="50369" spans="1:12" ht="24" customHeight="1">
      <c r="A50369" s="1355"/>
      <c r="B50369" s="1355"/>
      <c r="C50369" s="1433"/>
      <c r="E50369" s="1433"/>
      <c r="K50369" s="1433"/>
      <c r="L50369" s="1334"/>
    </row>
    <row r="50370" spans="1:12" ht="24" customHeight="1">
      <c r="A50370" s="1355"/>
      <c r="B50370" s="1355"/>
      <c r="C50370" s="1433"/>
      <c r="E50370" s="1433"/>
      <c r="K50370" s="1433"/>
      <c r="L50370" s="1334"/>
    </row>
    <row r="50371" spans="1:12" ht="24" customHeight="1">
      <c r="A50371" s="1355"/>
      <c r="B50371" s="1355"/>
      <c r="C50371" s="1433"/>
      <c r="E50371" s="1433"/>
      <c r="K50371" s="1433"/>
      <c r="L50371" s="1334"/>
    </row>
    <row r="50372" spans="1:12" ht="24" customHeight="1">
      <c r="A50372" s="1355"/>
      <c r="B50372" s="1355"/>
      <c r="C50372" s="1433"/>
      <c r="E50372" s="1433"/>
      <c r="K50372" s="1433"/>
      <c r="L50372" s="1334"/>
    </row>
    <row r="50373" spans="1:12" ht="24" customHeight="1">
      <c r="A50373" s="1355"/>
      <c r="B50373" s="1355"/>
      <c r="C50373" s="1433"/>
      <c r="E50373" s="1433"/>
      <c r="K50373" s="1433"/>
      <c r="L50373" s="1334"/>
    </row>
    <row r="50374" spans="1:12" ht="24" customHeight="1">
      <c r="A50374" s="1355"/>
      <c r="B50374" s="1355"/>
      <c r="C50374" s="1433"/>
      <c r="E50374" s="1433"/>
      <c r="K50374" s="1433"/>
      <c r="L50374" s="1334"/>
    </row>
    <row r="50375" spans="1:12" ht="24" customHeight="1">
      <c r="A50375" s="1355"/>
      <c r="B50375" s="1355"/>
      <c r="C50375" s="1433"/>
      <c r="E50375" s="1433"/>
      <c r="K50375" s="1433"/>
      <c r="L50375" s="1334"/>
    </row>
    <row r="50376" spans="1:12" ht="24" customHeight="1">
      <c r="A50376" s="1355"/>
      <c r="B50376" s="1355"/>
      <c r="C50376" s="1433"/>
      <c r="E50376" s="1433"/>
      <c r="K50376" s="1433"/>
      <c r="L50376" s="1334"/>
    </row>
    <row r="50377" spans="1:12" ht="24" customHeight="1">
      <c r="A50377" s="1355"/>
      <c r="B50377" s="1355"/>
      <c r="C50377" s="1433"/>
      <c r="E50377" s="1433"/>
      <c r="K50377" s="1433"/>
      <c r="L50377" s="1334"/>
    </row>
    <row r="50378" spans="1:12" ht="24" customHeight="1">
      <c r="A50378" s="1355"/>
      <c r="B50378" s="1355"/>
      <c r="C50378" s="1433"/>
      <c r="E50378" s="1433"/>
      <c r="K50378" s="1433"/>
      <c r="L50378" s="1334"/>
    </row>
    <row r="50379" spans="1:12" ht="24" customHeight="1">
      <c r="A50379" s="1355"/>
      <c r="B50379" s="1355"/>
      <c r="C50379" s="1433"/>
      <c r="E50379" s="1433"/>
      <c r="K50379" s="1433"/>
      <c r="L50379" s="1334"/>
    </row>
    <row r="50380" spans="1:12" ht="24" customHeight="1">
      <c r="A50380" s="1355"/>
      <c r="B50380" s="1355"/>
      <c r="C50380" s="1433"/>
      <c r="E50380" s="1433"/>
      <c r="K50380" s="1433"/>
      <c r="L50380" s="1334"/>
    </row>
    <row r="50381" spans="1:12" ht="24" customHeight="1">
      <c r="A50381" s="1355"/>
      <c r="B50381" s="1355"/>
      <c r="C50381" s="1433"/>
      <c r="E50381" s="1433"/>
      <c r="K50381" s="1433"/>
      <c r="L50381" s="1334"/>
    </row>
    <row r="50382" spans="1:12" ht="24" customHeight="1">
      <c r="A50382" s="1355"/>
      <c r="B50382" s="1355"/>
      <c r="C50382" s="1433"/>
      <c r="E50382" s="1433"/>
      <c r="K50382" s="1433"/>
      <c r="L50382" s="1334"/>
    </row>
    <row r="50383" spans="1:12" ht="24" customHeight="1">
      <c r="A50383" s="1355"/>
      <c r="B50383" s="1355"/>
      <c r="C50383" s="1433"/>
      <c r="E50383" s="1433"/>
      <c r="K50383" s="1433"/>
      <c r="L50383" s="1334"/>
    </row>
    <row r="50384" spans="1:12" ht="24" customHeight="1">
      <c r="A50384" s="1355"/>
      <c r="B50384" s="1355"/>
      <c r="C50384" s="1433"/>
      <c r="E50384" s="1433"/>
      <c r="K50384" s="1433"/>
      <c r="L50384" s="1334"/>
    </row>
    <row r="50385" spans="1:12" ht="24" customHeight="1">
      <c r="A50385" s="1355"/>
      <c r="B50385" s="1355"/>
      <c r="C50385" s="1433"/>
      <c r="E50385" s="1433"/>
      <c r="K50385" s="1433"/>
      <c r="L50385" s="1334"/>
    </row>
    <row r="50386" spans="1:12" ht="24" customHeight="1">
      <c r="A50386" s="1355"/>
      <c r="B50386" s="1355"/>
      <c r="C50386" s="1433"/>
      <c r="E50386" s="1433"/>
      <c r="K50386" s="1433"/>
      <c r="L50386" s="1334"/>
    </row>
    <row r="50387" spans="1:12" ht="24" customHeight="1">
      <c r="A50387" s="1355"/>
      <c r="B50387" s="1355"/>
      <c r="C50387" s="1433"/>
      <c r="E50387" s="1433"/>
      <c r="K50387" s="1433"/>
      <c r="L50387" s="1334"/>
    </row>
    <row r="50388" spans="1:12" ht="24" customHeight="1">
      <c r="A50388" s="1355"/>
      <c r="B50388" s="1355"/>
      <c r="C50388" s="1433"/>
      <c r="E50388" s="1433"/>
      <c r="K50388" s="1433"/>
      <c r="L50388" s="1334"/>
    </row>
    <row r="50389" spans="1:12" ht="24" customHeight="1">
      <c r="A50389" s="1355"/>
      <c r="B50389" s="1355"/>
      <c r="C50389" s="1433"/>
      <c r="E50389" s="1433"/>
      <c r="K50389" s="1433"/>
      <c r="L50389" s="1334"/>
    </row>
    <row r="50390" spans="1:12" ht="24" customHeight="1">
      <c r="A50390" s="1355"/>
      <c r="B50390" s="1355"/>
      <c r="C50390" s="1433"/>
      <c r="E50390" s="1433"/>
      <c r="K50390" s="1433"/>
      <c r="L50390" s="1334"/>
    </row>
    <row r="50391" spans="1:12" ht="24" customHeight="1">
      <c r="A50391" s="1355"/>
      <c r="B50391" s="1355"/>
      <c r="C50391" s="1433"/>
      <c r="E50391" s="1433"/>
      <c r="K50391" s="1433"/>
      <c r="L50391" s="1334"/>
    </row>
    <row r="50392" spans="1:12" ht="24" customHeight="1">
      <c r="A50392" s="1355"/>
      <c r="B50392" s="1355"/>
      <c r="C50392" s="1433"/>
      <c r="E50392" s="1433"/>
      <c r="K50392" s="1433"/>
      <c r="L50392" s="1334"/>
    </row>
    <row r="50393" spans="1:12" ht="24" customHeight="1">
      <c r="A50393" s="1355"/>
      <c r="B50393" s="1355"/>
      <c r="C50393" s="1433"/>
      <c r="E50393" s="1433"/>
      <c r="K50393" s="1433"/>
      <c r="L50393" s="1334"/>
    </row>
    <row r="50394" spans="1:12" ht="24" customHeight="1">
      <c r="A50394" s="1355"/>
      <c r="B50394" s="1355"/>
      <c r="C50394" s="1433"/>
      <c r="E50394" s="1433"/>
      <c r="K50394" s="1433"/>
      <c r="L50394" s="1334"/>
    </row>
    <row r="50395" spans="1:12" ht="24" customHeight="1">
      <c r="A50395" s="1355"/>
      <c r="B50395" s="1355"/>
      <c r="C50395" s="1433"/>
      <c r="E50395" s="1433"/>
      <c r="K50395" s="1433"/>
      <c r="L50395" s="1334"/>
    </row>
    <row r="50396" spans="1:12" ht="24" customHeight="1">
      <c r="A50396" s="1355"/>
      <c r="B50396" s="1355"/>
      <c r="C50396" s="1433"/>
      <c r="E50396" s="1433"/>
      <c r="K50396" s="1433"/>
      <c r="L50396" s="1334"/>
    </row>
    <row r="50397" spans="1:12" ht="24" customHeight="1">
      <c r="A50397" s="1355"/>
      <c r="B50397" s="1355"/>
      <c r="C50397" s="1433"/>
      <c r="E50397" s="1433"/>
      <c r="K50397" s="1433"/>
      <c r="L50397" s="1334"/>
    </row>
    <row r="50398" spans="1:12" ht="24" customHeight="1">
      <c r="A50398" s="1355"/>
      <c r="B50398" s="1355"/>
      <c r="C50398" s="1433"/>
      <c r="E50398" s="1433"/>
      <c r="K50398" s="1433"/>
      <c r="L50398" s="1334"/>
    </row>
    <row r="50399" spans="1:12" ht="24" customHeight="1">
      <c r="A50399" s="1355"/>
      <c r="B50399" s="1355"/>
      <c r="C50399" s="1433"/>
      <c r="E50399" s="1433"/>
      <c r="K50399" s="1433"/>
      <c r="L50399" s="1334"/>
    </row>
    <row r="50400" spans="1:12" ht="24" customHeight="1">
      <c r="A50400" s="1355"/>
      <c r="B50400" s="1355"/>
      <c r="C50400" s="1433"/>
      <c r="E50400" s="1433"/>
      <c r="K50400" s="1433"/>
      <c r="L50400" s="1334"/>
    </row>
    <row r="50401" spans="1:12" ht="24" customHeight="1">
      <c r="A50401" s="1355"/>
      <c r="B50401" s="1355"/>
      <c r="C50401" s="1433"/>
      <c r="E50401" s="1433"/>
      <c r="K50401" s="1433"/>
      <c r="L50401" s="1334"/>
    </row>
    <row r="50402" spans="1:12" ht="24" customHeight="1">
      <c r="A50402" s="1355"/>
      <c r="B50402" s="1355"/>
      <c r="C50402" s="1433"/>
      <c r="E50402" s="1433"/>
      <c r="K50402" s="1433"/>
      <c r="L50402" s="1334"/>
    </row>
    <row r="50403" spans="1:12" ht="24" customHeight="1">
      <c r="A50403" s="1355"/>
      <c r="B50403" s="1355"/>
      <c r="C50403" s="1433"/>
      <c r="E50403" s="1433"/>
      <c r="K50403" s="1433"/>
      <c r="L50403" s="1334"/>
    </row>
    <row r="50404" spans="1:12" ht="24" customHeight="1">
      <c r="A50404" s="1355"/>
      <c r="B50404" s="1355"/>
      <c r="C50404" s="1433"/>
      <c r="E50404" s="1433"/>
      <c r="K50404" s="1433"/>
      <c r="L50404" s="1334"/>
    </row>
    <row r="50405" spans="1:12" ht="24" customHeight="1">
      <c r="A50405" s="1355"/>
      <c r="B50405" s="1355"/>
      <c r="C50405" s="1433"/>
      <c r="E50405" s="1433"/>
      <c r="K50405" s="1433"/>
      <c r="L50405" s="1334"/>
    </row>
    <row r="50406" spans="1:12" ht="24" customHeight="1">
      <c r="A50406" s="1355"/>
      <c r="B50406" s="1355"/>
      <c r="C50406" s="1433"/>
      <c r="E50406" s="1433"/>
      <c r="K50406" s="1433"/>
      <c r="L50406" s="1334"/>
    </row>
    <row r="50407" spans="1:12" ht="24" customHeight="1">
      <c r="A50407" s="1355"/>
      <c r="B50407" s="1355"/>
      <c r="C50407" s="1433"/>
      <c r="E50407" s="1433"/>
      <c r="K50407" s="1433"/>
      <c r="L50407" s="1334"/>
    </row>
    <row r="50408" spans="1:12" ht="24" customHeight="1">
      <c r="A50408" s="1355"/>
      <c r="B50408" s="1355"/>
      <c r="C50408" s="1433"/>
      <c r="E50408" s="1433"/>
      <c r="K50408" s="1433"/>
      <c r="L50408" s="1334"/>
    </row>
    <row r="50409" spans="1:12" ht="24" customHeight="1">
      <c r="A50409" s="1355"/>
      <c r="B50409" s="1355"/>
      <c r="C50409" s="1433"/>
      <c r="E50409" s="1433"/>
      <c r="K50409" s="1433"/>
      <c r="L50409" s="1334"/>
    </row>
    <row r="50410" spans="1:12" ht="24" customHeight="1">
      <c r="A50410" s="1355"/>
      <c r="B50410" s="1355"/>
      <c r="C50410" s="1433"/>
      <c r="E50410" s="1433"/>
      <c r="K50410" s="1433"/>
      <c r="L50410" s="1334"/>
    </row>
    <row r="50411" spans="1:12" ht="24" customHeight="1">
      <c r="A50411" s="1355"/>
      <c r="B50411" s="1355"/>
      <c r="C50411" s="1433"/>
      <c r="E50411" s="1433"/>
      <c r="K50411" s="1433"/>
      <c r="L50411" s="1334"/>
    </row>
    <row r="50412" spans="1:12" ht="24" customHeight="1">
      <c r="A50412" s="1355"/>
      <c r="B50412" s="1355"/>
      <c r="C50412" s="1433"/>
      <c r="E50412" s="1433"/>
      <c r="K50412" s="1433"/>
      <c r="L50412" s="1334"/>
    </row>
    <row r="50413" spans="1:12" ht="24" customHeight="1">
      <c r="A50413" s="1355"/>
      <c r="B50413" s="1355"/>
      <c r="C50413" s="1433"/>
      <c r="E50413" s="1433"/>
      <c r="K50413" s="1433"/>
      <c r="L50413" s="1334"/>
    </row>
    <row r="50414" spans="1:12" ht="24" customHeight="1">
      <c r="A50414" s="1355"/>
      <c r="B50414" s="1355"/>
      <c r="C50414" s="1433"/>
      <c r="E50414" s="1433"/>
      <c r="K50414" s="1433"/>
      <c r="L50414" s="1334"/>
    </row>
    <row r="50415" spans="1:12" ht="24" customHeight="1">
      <c r="A50415" s="1355"/>
      <c r="B50415" s="1355"/>
      <c r="C50415" s="1433"/>
      <c r="E50415" s="1433"/>
      <c r="K50415" s="1433"/>
      <c r="L50415" s="1334"/>
    </row>
    <row r="50416" spans="1:12" ht="24" customHeight="1">
      <c r="A50416" s="1355"/>
      <c r="B50416" s="1355"/>
      <c r="C50416" s="1433"/>
      <c r="E50416" s="1433"/>
      <c r="K50416" s="1433"/>
      <c r="L50416" s="1334"/>
    </row>
    <row r="50417" spans="1:12" ht="24" customHeight="1">
      <c r="A50417" s="1355"/>
      <c r="B50417" s="1355"/>
      <c r="C50417" s="1433"/>
      <c r="E50417" s="1433"/>
      <c r="K50417" s="1433"/>
      <c r="L50417" s="1334"/>
    </row>
    <row r="50418" spans="1:12" ht="24" customHeight="1">
      <c r="A50418" s="1355"/>
      <c r="B50418" s="1355"/>
      <c r="C50418" s="1433"/>
      <c r="E50418" s="1433"/>
      <c r="K50418" s="1433"/>
      <c r="L50418" s="1334"/>
    </row>
    <row r="50419" spans="1:12" ht="24" customHeight="1">
      <c r="A50419" s="1355"/>
      <c r="B50419" s="1355"/>
      <c r="C50419" s="1433"/>
      <c r="E50419" s="1433"/>
      <c r="K50419" s="1433"/>
      <c r="L50419" s="1334"/>
    </row>
    <row r="50420" spans="1:12" ht="24" customHeight="1">
      <c r="A50420" s="1355"/>
      <c r="B50420" s="1355"/>
      <c r="C50420" s="1433"/>
      <c r="E50420" s="1433"/>
      <c r="K50420" s="1433"/>
      <c r="L50420" s="1334"/>
    </row>
    <row r="50421" spans="1:12" ht="24" customHeight="1">
      <c r="A50421" s="1355"/>
      <c r="B50421" s="1355"/>
      <c r="C50421" s="1433"/>
      <c r="E50421" s="1433"/>
      <c r="K50421" s="1433"/>
      <c r="L50421" s="1334"/>
    </row>
    <row r="50422" spans="1:12" ht="24" customHeight="1">
      <c r="A50422" s="1355"/>
      <c r="B50422" s="1355"/>
      <c r="C50422" s="1433"/>
      <c r="E50422" s="1433"/>
      <c r="K50422" s="1433"/>
      <c r="L50422" s="1334"/>
    </row>
    <row r="50423" spans="1:12" ht="24" customHeight="1">
      <c r="A50423" s="1355"/>
      <c r="B50423" s="1355"/>
      <c r="C50423" s="1433"/>
      <c r="E50423" s="1433"/>
      <c r="K50423" s="1433"/>
      <c r="L50423" s="1334"/>
    </row>
    <row r="50424" spans="1:12" ht="24" customHeight="1">
      <c r="A50424" s="1355"/>
      <c r="B50424" s="1355"/>
      <c r="C50424" s="1433"/>
      <c r="E50424" s="1433"/>
      <c r="K50424" s="1433"/>
      <c r="L50424" s="1334"/>
    </row>
    <row r="50425" spans="1:12" ht="24" customHeight="1">
      <c r="A50425" s="1355"/>
      <c r="B50425" s="1355"/>
      <c r="C50425" s="1433"/>
      <c r="E50425" s="1433"/>
      <c r="K50425" s="1433"/>
      <c r="L50425" s="1334"/>
    </row>
    <row r="50426" spans="1:12" ht="24" customHeight="1">
      <c r="A50426" s="1355"/>
      <c r="B50426" s="1355"/>
      <c r="C50426" s="1433"/>
      <c r="E50426" s="1433"/>
      <c r="K50426" s="1433"/>
      <c r="L50426" s="1334"/>
    </row>
    <row r="50427" spans="1:12" ht="24" customHeight="1">
      <c r="A50427" s="1355"/>
      <c r="B50427" s="1355"/>
      <c r="C50427" s="1433"/>
      <c r="E50427" s="1433"/>
      <c r="K50427" s="1433"/>
      <c r="L50427" s="1334"/>
    </row>
    <row r="50428" spans="1:12" ht="24" customHeight="1">
      <c r="A50428" s="1355"/>
      <c r="B50428" s="1355"/>
      <c r="C50428" s="1433"/>
      <c r="E50428" s="1433"/>
      <c r="K50428" s="1433"/>
      <c r="L50428" s="1334"/>
    </row>
    <row r="50429" spans="1:12" ht="24" customHeight="1">
      <c r="A50429" s="1355"/>
      <c r="B50429" s="1355"/>
      <c r="C50429" s="1433"/>
      <c r="E50429" s="1433"/>
      <c r="K50429" s="1433"/>
      <c r="L50429" s="1334"/>
    </row>
    <row r="50430" spans="1:12" ht="24" customHeight="1">
      <c r="A50430" s="1355"/>
      <c r="B50430" s="1355"/>
      <c r="C50430" s="1433"/>
      <c r="E50430" s="1433"/>
      <c r="K50430" s="1433"/>
      <c r="L50430" s="1334"/>
    </row>
    <row r="50431" spans="1:12" ht="24" customHeight="1">
      <c r="A50431" s="1355"/>
      <c r="B50431" s="1355"/>
      <c r="C50431" s="1433"/>
      <c r="E50431" s="1433"/>
      <c r="K50431" s="1433"/>
      <c r="L50431" s="1334"/>
    </row>
    <row r="50432" spans="1:12" ht="24" customHeight="1">
      <c r="A50432" s="1355"/>
      <c r="B50432" s="1355"/>
      <c r="C50432" s="1433"/>
      <c r="E50432" s="1433"/>
      <c r="K50432" s="1433"/>
      <c r="L50432" s="1334"/>
    </row>
    <row r="50433" spans="1:12" ht="24" customHeight="1">
      <c r="A50433" s="1355"/>
      <c r="B50433" s="1355"/>
      <c r="C50433" s="1433"/>
      <c r="E50433" s="1433"/>
      <c r="K50433" s="1433"/>
      <c r="L50433" s="1334"/>
    </row>
    <row r="50434" spans="1:12" ht="24" customHeight="1">
      <c r="A50434" s="1355"/>
      <c r="B50434" s="1355"/>
      <c r="C50434" s="1433"/>
      <c r="E50434" s="1433"/>
      <c r="K50434" s="1433"/>
      <c r="L50434" s="1334"/>
    </row>
    <row r="50435" spans="1:12" ht="24" customHeight="1">
      <c r="A50435" s="1355"/>
      <c r="B50435" s="1355"/>
      <c r="C50435" s="1433"/>
      <c r="E50435" s="1433"/>
      <c r="K50435" s="1433"/>
      <c r="L50435" s="1334"/>
    </row>
    <row r="50436" spans="1:12" ht="24" customHeight="1">
      <c r="A50436" s="1355"/>
      <c r="B50436" s="1355"/>
      <c r="C50436" s="1433"/>
      <c r="E50436" s="1433"/>
      <c r="K50436" s="1433"/>
      <c r="L50436" s="1334"/>
    </row>
    <row r="50437" spans="1:12" ht="24" customHeight="1">
      <c r="A50437" s="1355"/>
      <c r="B50437" s="1355"/>
      <c r="C50437" s="1433"/>
      <c r="E50437" s="1433"/>
      <c r="K50437" s="1433"/>
      <c r="L50437" s="1334"/>
    </row>
    <row r="50438" spans="1:12" ht="24" customHeight="1">
      <c r="A50438" s="1355"/>
      <c r="B50438" s="1355"/>
      <c r="C50438" s="1433"/>
      <c r="E50438" s="1433"/>
      <c r="K50438" s="1433"/>
      <c r="L50438" s="1334"/>
    </row>
    <row r="50439" spans="1:12" ht="24" customHeight="1">
      <c r="A50439" s="1355"/>
      <c r="B50439" s="1355"/>
      <c r="C50439" s="1433"/>
      <c r="E50439" s="1433"/>
      <c r="K50439" s="1433"/>
      <c r="L50439" s="1334"/>
    </row>
    <row r="50440" spans="1:12" ht="24" customHeight="1">
      <c r="A50440" s="1355"/>
      <c r="B50440" s="1355"/>
      <c r="C50440" s="1433"/>
      <c r="E50440" s="1433"/>
      <c r="K50440" s="1433"/>
      <c r="L50440" s="1334"/>
    </row>
    <row r="50441" spans="1:12" ht="24" customHeight="1">
      <c r="A50441" s="1355"/>
      <c r="B50441" s="1355"/>
      <c r="C50441" s="1433"/>
      <c r="E50441" s="1433"/>
      <c r="K50441" s="1433"/>
      <c r="L50441" s="1334"/>
    </row>
    <row r="50442" spans="1:12" ht="24" customHeight="1">
      <c r="A50442" s="1355"/>
      <c r="B50442" s="1355"/>
      <c r="C50442" s="1433"/>
      <c r="E50442" s="1433"/>
      <c r="K50442" s="1433"/>
      <c r="L50442" s="1334"/>
    </row>
    <row r="50443" spans="1:12" ht="24" customHeight="1">
      <c r="A50443" s="1355"/>
      <c r="B50443" s="1355"/>
      <c r="C50443" s="1433"/>
      <c r="E50443" s="1433"/>
      <c r="K50443" s="1433"/>
      <c r="L50443" s="1334"/>
    </row>
    <row r="50444" spans="1:12" ht="24" customHeight="1">
      <c r="A50444" s="1355"/>
      <c r="B50444" s="1355"/>
      <c r="C50444" s="1433"/>
      <c r="E50444" s="1433"/>
      <c r="K50444" s="1433"/>
      <c r="L50444" s="1334"/>
    </row>
    <row r="50445" spans="1:12" ht="24" customHeight="1">
      <c r="A50445" s="1355"/>
      <c r="B50445" s="1355"/>
      <c r="C50445" s="1433"/>
      <c r="E50445" s="1433"/>
      <c r="K50445" s="1433"/>
      <c r="L50445" s="1334"/>
    </row>
    <row r="50446" spans="1:12" ht="24" customHeight="1">
      <c r="A50446" s="1355"/>
      <c r="B50446" s="1355"/>
      <c r="C50446" s="1433"/>
      <c r="E50446" s="1433"/>
      <c r="K50446" s="1433"/>
      <c r="L50446" s="1334"/>
    </row>
    <row r="50447" spans="1:12" ht="24" customHeight="1">
      <c r="A50447" s="1355"/>
      <c r="B50447" s="1355"/>
      <c r="C50447" s="1433"/>
      <c r="E50447" s="1433"/>
      <c r="K50447" s="1433"/>
      <c r="L50447" s="1334"/>
    </row>
    <row r="50448" spans="1:12" ht="24" customHeight="1">
      <c r="A50448" s="1355"/>
      <c r="B50448" s="1355"/>
      <c r="C50448" s="1433"/>
      <c r="E50448" s="1433"/>
      <c r="K50448" s="1433"/>
      <c r="L50448" s="1334"/>
    </row>
    <row r="50449" spans="1:12" ht="24" customHeight="1">
      <c r="A50449" s="1355"/>
      <c r="B50449" s="1355"/>
      <c r="C50449" s="1433"/>
      <c r="E50449" s="1433"/>
      <c r="K50449" s="1433"/>
      <c r="L50449" s="1334"/>
    </row>
    <row r="50450" spans="1:12" ht="24" customHeight="1">
      <c r="A50450" s="1355"/>
      <c r="B50450" s="1355"/>
      <c r="C50450" s="1433"/>
      <c r="E50450" s="1433"/>
      <c r="K50450" s="1433"/>
      <c r="L50450" s="1334"/>
    </row>
    <row r="50451" spans="1:12" ht="24" customHeight="1">
      <c r="A50451" s="1355"/>
      <c r="B50451" s="1355"/>
      <c r="C50451" s="1433"/>
      <c r="E50451" s="1433"/>
      <c r="K50451" s="1433"/>
      <c r="L50451" s="1334"/>
    </row>
    <row r="50452" spans="1:12" ht="24" customHeight="1">
      <c r="A50452" s="1355"/>
      <c r="B50452" s="1355"/>
      <c r="C50452" s="1433"/>
      <c r="E50452" s="1433"/>
      <c r="K50452" s="1433"/>
      <c r="L50452" s="1334"/>
    </row>
    <row r="50453" spans="1:12" ht="24" customHeight="1">
      <c r="A50453" s="1355"/>
      <c r="B50453" s="1355"/>
      <c r="C50453" s="1433"/>
      <c r="E50453" s="1433"/>
      <c r="K50453" s="1433"/>
      <c r="L50453" s="1334"/>
    </row>
    <row r="50454" spans="1:12" ht="24" customHeight="1">
      <c r="A50454" s="1355"/>
      <c r="B50454" s="1355"/>
      <c r="C50454" s="1433"/>
      <c r="E50454" s="1433"/>
      <c r="K50454" s="1433"/>
      <c r="L50454" s="1334"/>
    </row>
    <row r="50455" spans="1:12" ht="24" customHeight="1">
      <c r="A50455" s="1355"/>
      <c r="B50455" s="1355"/>
      <c r="C50455" s="1433"/>
      <c r="E50455" s="1433"/>
      <c r="K50455" s="1433"/>
      <c r="L50455" s="1334"/>
    </row>
    <row r="50456" spans="1:12" ht="24" customHeight="1">
      <c r="A50456" s="1355"/>
      <c r="B50456" s="1355"/>
      <c r="C50456" s="1433"/>
      <c r="E50456" s="1433"/>
      <c r="K50456" s="1433"/>
      <c r="L50456" s="1334"/>
    </row>
    <row r="50457" spans="1:12" ht="24" customHeight="1">
      <c r="A50457" s="1355"/>
      <c r="B50457" s="1355"/>
      <c r="C50457" s="1433"/>
      <c r="E50457" s="1433"/>
      <c r="K50457" s="1433"/>
      <c r="L50457" s="1334"/>
    </row>
    <row r="50458" spans="1:12" ht="24" customHeight="1">
      <c r="A50458" s="1355"/>
      <c r="B50458" s="1355"/>
      <c r="C50458" s="1433"/>
      <c r="E50458" s="1433"/>
      <c r="K50458" s="1433"/>
      <c r="L50458" s="1334"/>
    </row>
    <row r="50459" spans="1:12" ht="24" customHeight="1">
      <c r="A50459" s="1355"/>
      <c r="B50459" s="1355"/>
      <c r="C50459" s="1433"/>
      <c r="E50459" s="1433"/>
      <c r="K50459" s="1433"/>
      <c r="L50459" s="1334"/>
    </row>
    <row r="50460" spans="1:12" ht="24" customHeight="1">
      <c r="A50460" s="1355"/>
      <c r="B50460" s="1355"/>
      <c r="C50460" s="1433"/>
      <c r="E50460" s="1433"/>
      <c r="K50460" s="1433"/>
      <c r="L50460" s="1334"/>
    </row>
    <row r="50461" spans="1:12" ht="24" customHeight="1">
      <c r="A50461" s="1355"/>
      <c r="B50461" s="1355"/>
      <c r="C50461" s="1433"/>
      <c r="E50461" s="1433"/>
      <c r="K50461" s="1433"/>
      <c r="L50461" s="1334"/>
    </row>
    <row r="50462" spans="1:12" ht="24" customHeight="1">
      <c r="A50462" s="1355"/>
      <c r="B50462" s="1355"/>
      <c r="C50462" s="1433"/>
      <c r="E50462" s="1433"/>
      <c r="K50462" s="1433"/>
      <c r="L50462" s="1334"/>
    </row>
    <row r="50463" spans="1:12" ht="24" customHeight="1">
      <c r="A50463" s="1355"/>
      <c r="B50463" s="1355"/>
      <c r="C50463" s="1433"/>
      <c r="E50463" s="1433"/>
      <c r="K50463" s="1433"/>
      <c r="L50463" s="1334"/>
    </row>
    <row r="50464" spans="1:12" ht="24" customHeight="1">
      <c r="A50464" s="1355"/>
      <c r="B50464" s="1355"/>
      <c r="C50464" s="1433"/>
      <c r="E50464" s="1433"/>
      <c r="K50464" s="1433"/>
      <c r="L50464" s="1334"/>
    </row>
    <row r="50465" spans="1:12" ht="24" customHeight="1">
      <c r="A50465" s="1355"/>
      <c r="B50465" s="1355"/>
      <c r="C50465" s="1433"/>
      <c r="E50465" s="1433"/>
      <c r="K50465" s="1433"/>
      <c r="L50465" s="1334"/>
    </row>
    <row r="50466" spans="1:12" ht="24" customHeight="1">
      <c r="A50466" s="1355"/>
      <c r="B50466" s="1355"/>
      <c r="C50466" s="1433"/>
      <c r="E50466" s="1433"/>
      <c r="K50466" s="1433"/>
      <c r="L50466" s="1334"/>
    </row>
    <row r="50467" spans="1:12" ht="24" customHeight="1">
      <c r="A50467" s="1355"/>
      <c r="B50467" s="1355"/>
      <c r="C50467" s="1433"/>
      <c r="E50467" s="1433"/>
      <c r="K50467" s="1433"/>
      <c r="L50467" s="1334"/>
    </row>
    <row r="50468" spans="1:12" ht="24" customHeight="1">
      <c r="A50468" s="1355"/>
      <c r="B50468" s="1355"/>
      <c r="C50468" s="1433"/>
      <c r="E50468" s="1433"/>
      <c r="K50468" s="1433"/>
      <c r="L50468" s="1334"/>
    </row>
    <row r="50469" spans="1:12" ht="24" customHeight="1">
      <c r="A50469" s="1355"/>
      <c r="B50469" s="1355"/>
      <c r="C50469" s="1433"/>
      <c r="E50469" s="1433"/>
      <c r="K50469" s="1433"/>
      <c r="L50469" s="1334"/>
    </row>
    <row r="50470" spans="1:12" ht="24" customHeight="1">
      <c r="A50470" s="1355"/>
      <c r="B50470" s="1355"/>
      <c r="C50470" s="1433"/>
      <c r="E50470" s="1433"/>
      <c r="K50470" s="1433"/>
      <c r="L50470" s="1334"/>
    </row>
    <row r="50471" spans="1:12" ht="24" customHeight="1">
      <c r="A50471" s="1355"/>
      <c r="B50471" s="1355"/>
      <c r="C50471" s="1433"/>
      <c r="E50471" s="1433"/>
      <c r="K50471" s="1433"/>
      <c r="L50471" s="1334"/>
    </row>
    <row r="50472" spans="1:12" ht="24" customHeight="1">
      <c r="A50472" s="1355"/>
      <c r="B50472" s="1355"/>
      <c r="C50472" s="1433"/>
      <c r="E50472" s="1433"/>
      <c r="K50472" s="1433"/>
      <c r="L50472" s="1334"/>
    </row>
    <row r="50473" spans="1:12" ht="24" customHeight="1">
      <c r="A50473" s="1355"/>
      <c r="B50473" s="1355"/>
      <c r="C50473" s="1433"/>
      <c r="E50473" s="1433"/>
      <c r="K50473" s="1433"/>
      <c r="L50473" s="1334"/>
    </row>
    <row r="50474" spans="1:12" ht="24" customHeight="1">
      <c r="A50474" s="1355"/>
      <c r="B50474" s="1355"/>
      <c r="C50474" s="1433"/>
      <c r="E50474" s="1433"/>
      <c r="K50474" s="1433"/>
      <c r="L50474" s="1334"/>
    </row>
    <row r="50475" spans="1:12" ht="24" customHeight="1">
      <c r="A50475" s="1355"/>
      <c r="B50475" s="1355"/>
      <c r="C50475" s="1433"/>
      <c r="E50475" s="1433"/>
      <c r="K50475" s="1433"/>
      <c r="L50475" s="1334"/>
    </row>
    <row r="50476" spans="1:12" ht="24" customHeight="1">
      <c r="A50476" s="1355"/>
      <c r="B50476" s="1355"/>
      <c r="C50476" s="1433"/>
      <c r="E50476" s="1433"/>
      <c r="K50476" s="1433"/>
      <c r="L50476" s="1334"/>
    </row>
    <row r="50477" spans="1:12" ht="24" customHeight="1">
      <c r="A50477" s="1355"/>
      <c r="B50477" s="1355"/>
      <c r="C50477" s="1433"/>
      <c r="E50477" s="1433"/>
      <c r="K50477" s="1433"/>
      <c r="L50477" s="1334"/>
    </row>
    <row r="50478" spans="1:12" ht="24" customHeight="1">
      <c r="A50478" s="1355"/>
      <c r="B50478" s="1355"/>
      <c r="C50478" s="1433"/>
      <c r="E50478" s="1433"/>
      <c r="K50478" s="1433"/>
      <c r="L50478" s="1334"/>
    </row>
    <row r="50479" spans="1:12" ht="24" customHeight="1">
      <c r="A50479" s="1355"/>
      <c r="B50479" s="1355"/>
      <c r="C50479" s="1433"/>
      <c r="E50479" s="1433"/>
      <c r="K50479" s="1433"/>
      <c r="L50479" s="1334"/>
    </row>
    <row r="50480" spans="1:12" ht="24" customHeight="1">
      <c r="A50480" s="1355"/>
      <c r="B50480" s="1355"/>
      <c r="C50480" s="1433"/>
      <c r="E50480" s="1433"/>
      <c r="K50480" s="1433"/>
      <c r="L50480" s="1334"/>
    </row>
    <row r="50481" spans="1:12" ht="24" customHeight="1">
      <c r="A50481" s="1355"/>
      <c r="B50481" s="1355"/>
      <c r="C50481" s="1433"/>
      <c r="E50481" s="1433"/>
      <c r="K50481" s="1433"/>
      <c r="L50481" s="1334"/>
    </row>
    <row r="50482" spans="1:12" ht="24" customHeight="1">
      <c r="A50482" s="1355"/>
      <c r="B50482" s="1355"/>
      <c r="C50482" s="1433"/>
      <c r="E50482" s="1433"/>
      <c r="K50482" s="1433"/>
      <c r="L50482" s="1334"/>
    </row>
    <row r="50483" spans="1:12" ht="24" customHeight="1">
      <c r="A50483" s="1355"/>
      <c r="B50483" s="1355"/>
      <c r="C50483" s="1433"/>
      <c r="E50483" s="1433"/>
      <c r="K50483" s="1433"/>
      <c r="L50483" s="1334"/>
    </row>
    <row r="50484" spans="1:12" ht="24" customHeight="1">
      <c r="A50484" s="1355"/>
      <c r="B50484" s="1355"/>
      <c r="C50484" s="1433"/>
      <c r="E50484" s="1433"/>
      <c r="K50484" s="1433"/>
      <c r="L50484" s="1334"/>
    </row>
    <row r="50485" spans="1:12" ht="24" customHeight="1">
      <c r="A50485" s="1355"/>
      <c r="B50485" s="1355"/>
      <c r="C50485" s="1433"/>
      <c r="E50485" s="1433"/>
      <c r="K50485" s="1433"/>
      <c r="L50485" s="1334"/>
    </row>
    <row r="50486" spans="1:12" ht="24" customHeight="1">
      <c r="A50486" s="1355"/>
      <c r="B50486" s="1355"/>
      <c r="C50486" s="1433"/>
      <c r="E50486" s="1433"/>
      <c r="K50486" s="1433"/>
      <c r="L50486" s="1334"/>
    </row>
    <row r="50487" spans="1:12" ht="24" customHeight="1">
      <c r="A50487" s="1355"/>
      <c r="B50487" s="1355"/>
      <c r="C50487" s="1433"/>
      <c r="E50487" s="1433"/>
      <c r="K50487" s="1433"/>
      <c r="L50487" s="1334"/>
    </row>
    <row r="50488" spans="1:12" ht="24" customHeight="1">
      <c r="A50488" s="1355"/>
      <c r="B50488" s="1355"/>
      <c r="C50488" s="1433"/>
      <c r="E50488" s="1433"/>
      <c r="K50488" s="1433"/>
      <c r="L50488" s="1334"/>
    </row>
    <row r="50489" spans="1:12" ht="24" customHeight="1">
      <c r="A50489" s="1355"/>
      <c r="B50489" s="1355"/>
      <c r="C50489" s="1433"/>
      <c r="E50489" s="1433"/>
      <c r="K50489" s="1433"/>
      <c r="L50489" s="1334"/>
    </row>
    <row r="50490" spans="1:12" ht="24" customHeight="1">
      <c r="A50490" s="1355"/>
      <c r="B50490" s="1355"/>
      <c r="C50490" s="1433"/>
      <c r="E50490" s="1433"/>
      <c r="K50490" s="1433"/>
      <c r="L50490" s="1334"/>
    </row>
    <row r="50491" spans="1:12" ht="24" customHeight="1">
      <c r="A50491" s="1355"/>
      <c r="B50491" s="1355"/>
      <c r="C50491" s="1433"/>
      <c r="E50491" s="1433"/>
      <c r="K50491" s="1433"/>
      <c r="L50491" s="1334"/>
    </row>
    <row r="50492" spans="1:12" ht="24" customHeight="1">
      <c r="A50492" s="1355"/>
      <c r="B50492" s="1355"/>
      <c r="C50492" s="1433"/>
      <c r="E50492" s="1433"/>
      <c r="K50492" s="1433"/>
      <c r="L50492" s="1334"/>
    </row>
    <row r="50493" spans="1:12" ht="24" customHeight="1">
      <c r="A50493" s="1355"/>
      <c r="B50493" s="1355"/>
      <c r="C50493" s="1433"/>
      <c r="E50493" s="1433"/>
      <c r="K50493" s="1433"/>
      <c r="L50493" s="1334"/>
    </row>
    <row r="50494" spans="1:12" ht="24" customHeight="1">
      <c r="A50494" s="1355"/>
      <c r="B50494" s="1355"/>
      <c r="C50494" s="1433"/>
      <c r="E50494" s="1433"/>
      <c r="K50494" s="1433"/>
      <c r="L50494" s="1334"/>
    </row>
    <row r="50495" spans="1:12" ht="24" customHeight="1">
      <c r="A50495" s="1355"/>
      <c r="B50495" s="1355"/>
      <c r="C50495" s="1433"/>
      <c r="E50495" s="1433"/>
      <c r="K50495" s="1433"/>
      <c r="L50495" s="1334"/>
    </row>
    <row r="50496" spans="1:12" ht="24" customHeight="1">
      <c r="A50496" s="1355"/>
      <c r="B50496" s="1355"/>
      <c r="C50496" s="1433"/>
      <c r="E50496" s="1433"/>
      <c r="K50496" s="1433"/>
      <c r="L50496" s="1334"/>
    </row>
    <row r="50497" spans="1:12" ht="24" customHeight="1">
      <c r="A50497" s="1355"/>
      <c r="B50497" s="1355"/>
      <c r="C50497" s="1433"/>
      <c r="E50497" s="1433"/>
      <c r="K50497" s="1433"/>
      <c r="L50497" s="1334"/>
    </row>
    <row r="50498" spans="1:12" ht="24" customHeight="1">
      <c r="A50498" s="1355"/>
      <c r="B50498" s="1355"/>
      <c r="C50498" s="1433"/>
      <c r="E50498" s="1433"/>
      <c r="K50498" s="1433"/>
      <c r="L50498" s="1334"/>
    </row>
    <row r="50499" spans="1:12" ht="24" customHeight="1">
      <c r="A50499" s="1355"/>
      <c r="B50499" s="1355"/>
      <c r="C50499" s="1433"/>
      <c r="E50499" s="1433"/>
      <c r="K50499" s="1433"/>
      <c r="L50499" s="1334"/>
    </row>
    <row r="50500" spans="1:12" ht="24" customHeight="1">
      <c r="A50500" s="1355"/>
      <c r="B50500" s="1355"/>
      <c r="C50500" s="1433"/>
      <c r="E50500" s="1433"/>
      <c r="K50500" s="1433"/>
      <c r="L50500" s="1334"/>
    </row>
    <row r="50501" spans="1:12" ht="24" customHeight="1">
      <c r="A50501" s="1355"/>
      <c r="B50501" s="1355"/>
      <c r="C50501" s="1433"/>
      <c r="E50501" s="1433"/>
      <c r="K50501" s="1433"/>
      <c r="L50501" s="1334"/>
    </row>
    <row r="50502" spans="1:12" ht="24" customHeight="1">
      <c r="A50502" s="1355"/>
      <c r="B50502" s="1355"/>
      <c r="C50502" s="1433"/>
      <c r="E50502" s="1433"/>
      <c r="K50502" s="1433"/>
      <c r="L50502" s="1334"/>
    </row>
    <row r="50503" spans="1:12" ht="24" customHeight="1">
      <c r="A50503" s="1355"/>
      <c r="B50503" s="1355"/>
      <c r="C50503" s="1433"/>
      <c r="E50503" s="1433"/>
      <c r="K50503" s="1433"/>
      <c r="L50503" s="1334"/>
    </row>
    <row r="50504" spans="1:12" ht="24" customHeight="1">
      <c r="A50504" s="1355"/>
      <c r="B50504" s="1355"/>
      <c r="C50504" s="1433"/>
      <c r="E50504" s="1433"/>
      <c r="K50504" s="1433"/>
      <c r="L50504" s="1334"/>
    </row>
    <row r="50505" spans="1:12" ht="24" customHeight="1">
      <c r="A50505" s="1355"/>
      <c r="B50505" s="1355"/>
      <c r="C50505" s="1433"/>
      <c r="E50505" s="1433"/>
      <c r="K50505" s="1433"/>
      <c r="L50505" s="1334"/>
    </row>
    <row r="50506" spans="1:12" ht="24" customHeight="1">
      <c r="A50506" s="1355"/>
      <c r="B50506" s="1355"/>
      <c r="C50506" s="1433"/>
      <c r="E50506" s="1433"/>
      <c r="K50506" s="1433"/>
      <c r="L50506" s="1334"/>
    </row>
    <row r="50507" spans="1:12" ht="24" customHeight="1">
      <c r="A50507" s="1355"/>
      <c r="B50507" s="1355"/>
      <c r="C50507" s="1433"/>
      <c r="E50507" s="1433"/>
      <c r="K50507" s="1433"/>
      <c r="L50507" s="1334"/>
    </row>
    <row r="50508" spans="1:12" ht="24" customHeight="1">
      <c r="A50508" s="1355"/>
      <c r="B50508" s="1355"/>
      <c r="C50508" s="1433"/>
      <c r="E50508" s="1433"/>
      <c r="K50508" s="1433"/>
      <c r="L50508" s="1334"/>
    </row>
    <row r="50509" spans="1:12" ht="24" customHeight="1">
      <c r="A50509" s="1355"/>
      <c r="B50509" s="1355"/>
      <c r="C50509" s="1433"/>
      <c r="E50509" s="1433"/>
      <c r="K50509" s="1433"/>
      <c r="L50509" s="1334"/>
    </row>
    <row r="50510" spans="1:12" ht="24" customHeight="1">
      <c r="A50510" s="1355"/>
      <c r="B50510" s="1355"/>
      <c r="C50510" s="1433"/>
      <c r="E50510" s="1433"/>
      <c r="K50510" s="1433"/>
      <c r="L50510" s="1334"/>
    </row>
    <row r="50511" spans="1:12" ht="24" customHeight="1">
      <c r="A50511" s="1355"/>
      <c r="B50511" s="1355"/>
      <c r="C50511" s="1433"/>
      <c r="E50511" s="1433"/>
      <c r="K50511" s="1433"/>
      <c r="L50511" s="1334"/>
    </row>
    <row r="50512" spans="1:12" ht="24" customHeight="1">
      <c r="A50512" s="1355"/>
      <c r="B50512" s="1355"/>
      <c r="C50512" s="1433"/>
      <c r="E50512" s="1433"/>
      <c r="K50512" s="1433"/>
      <c r="L50512" s="1334"/>
    </row>
    <row r="50513" spans="1:12" ht="24" customHeight="1">
      <c r="A50513" s="1355"/>
      <c r="B50513" s="1355"/>
      <c r="C50513" s="1433"/>
      <c r="E50513" s="1433"/>
      <c r="K50513" s="1433"/>
      <c r="L50513" s="1334"/>
    </row>
    <row r="50514" spans="1:12" ht="24" customHeight="1">
      <c r="A50514" s="1355"/>
      <c r="B50514" s="1355"/>
      <c r="C50514" s="1433"/>
      <c r="E50514" s="1433"/>
      <c r="K50514" s="1433"/>
      <c r="L50514" s="1334"/>
    </row>
    <row r="50515" spans="1:12" ht="24" customHeight="1">
      <c r="A50515" s="1355"/>
      <c r="B50515" s="1355"/>
      <c r="C50515" s="1433"/>
      <c r="E50515" s="1433"/>
      <c r="K50515" s="1433"/>
      <c r="L50515" s="1334"/>
    </row>
    <row r="50516" spans="1:12" ht="24" customHeight="1">
      <c r="A50516" s="1355"/>
      <c r="B50516" s="1355"/>
      <c r="C50516" s="1433"/>
      <c r="E50516" s="1433"/>
      <c r="K50516" s="1433"/>
      <c r="L50516" s="1334"/>
    </row>
    <row r="50517" spans="1:12" ht="24" customHeight="1">
      <c r="A50517" s="1355"/>
      <c r="B50517" s="1355"/>
      <c r="C50517" s="1433"/>
      <c r="E50517" s="1433"/>
      <c r="K50517" s="1433"/>
      <c r="L50517" s="1334"/>
    </row>
    <row r="50518" spans="1:12" ht="24" customHeight="1">
      <c r="A50518" s="1355"/>
      <c r="B50518" s="1355"/>
      <c r="C50518" s="1433"/>
      <c r="E50518" s="1433"/>
      <c r="K50518" s="1433"/>
      <c r="L50518" s="1334"/>
    </row>
    <row r="50519" spans="1:12" ht="24" customHeight="1">
      <c r="A50519" s="1355"/>
      <c r="B50519" s="1355"/>
      <c r="C50519" s="1433"/>
      <c r="E50519" s="1433"/>
      <c r="K50519" s="1433"/>
      <c r="L50519" s="1334"/>
    </row>
    <row r="50520" spans="1:12" ht="24" customHeight="1">
      <c r="A50520" s="1355"/>
      <c r="B50520" s="1355"/>
      <c r="C50520" s="1433"/>
      <c r="E50520" s="1433"/>
      <c r="K50520" s="1433"/>
      <c r="L50520" s="1334"/>
    </row>
    <row r="50521" spans="1:12" ht="24" customHeight="1">
      <c r="A50521" s="1355"/>
      <c r="B50521" s="1355"/>
      <c r="C50521" s="1433"/>
      <c r="E50521" s="1433"/>
      <c r="K50521" s="1433"/>
      <c r="L50521" s="1334"/>
    </row>
    <row r="50522" spans="1:12" ht="24" customHeight="1">
      <c r="A50522" s="1355"/>
      <c r="B50522" s="1355"/>
      <c r="C50522" s="1433"/>
      <c r="E50522" s="1433"/>
      <c r="K50522" s="1433"/>
      <c r="L50522" s="1334"/>
    </row>
    <row r="50523" spans="1:12" ht="24" customHeight="1">
      <c r="A50523" s="1355"/>
      <c r="B50523" s="1355"/>
      <c r="C50523" s="1433"/>
      <c r="E50523" s="1433"/>
      <c r="K50523" s="1433"/>
      <c r="L50523" s="1334"/>
    </row>
    <row r="50524" spans="1:12" ht="24" customHeight="1">
      <c r="A50524" s="1355"/>
      <c r="B50524" s="1355"/>
      <c r="C50524" s="1433"/>
      <c r="E50524" s="1433"/>
      <c r="K50524" s="1433"/>
      <c r="L50524" s="1334"/>
    </row>
    <row r="50525" spans="1:12" ht="24" customHeight="1">
      <c r="A50525" s="1355"/>
      <c r="B50525" s="1355"/>
      <c r="C50525" s="1433"/>
      <c r="E50525" s="1433"/>
      <c r="K50525" s="1433"/>
      <c r="L50525" s="1334"/>
    </row>
    <row r="50526" spans="1:12" ht="24" customHeight="1">
      <c r="A50526" s="1355"/>
      <c r="B50526" s="1355"/>
      <c r="C50526" s="1433"/>
      <c r="E50526" s="1433"/>
      <c r="K50526" s="1433"/>
      <c r="L50526" s="1334"/>
    </row>
    <row r="50527" spans="1:12" ht="24" customHeight="1">
      <c r="A50527" s="1355"/>
      <c r="B50527" s="1355"/>
      <c r="C50527" s="1433"/>
      <c r="E50527" s="1433"/>
      <c r="K50527" s="1433"/>
      <c r="L50527" s="1334"/>
    </row>
    <row r="50528" spans="1:12" ht="24" customHeight="1">
      <c r="A50528" s="1355"/>
      <c r="B50528" s="1355"/>
      <c r="C50528" s="1433"/>
      <c r="E50528" s="1433"/>
      <c r="K50528" s="1433"/>
      <c r="L50528" s="1334"/>
    </row>
    <row r="50529" spans="1:12" ht="24" customHeight="1">
      <c r="A50529" s="1355"/>
      <c r="B50529" s="1355"/>
      <c r="C50529" s="1433"/>
      <c r="E50529" s="1433"/>
      <c r="K50529" s="1433"/>
      <c r="L50529" s="1334"/>
    </row>
    <row r="50530" spans="1:12" ht="24" customHeight="1">
      <c r="A50530" s="1355"/>
      <c r="B50530" s="1355"/>
      <c r="C50530" s="1433"/>
      <c r="E50530" s="1433"/>
      <c r="K50530" s="1433"/>
      <c r="L50530" s="1334"/>
    </row>
    <row r="50531" spans="1:12" ht="24" customHeight="1">
      <c r="A50531" s="1355"/>
      <c r="B50531" s="1355"/>
      <c r="C50531" s="1433"/>
      <c r="E50531" s="1433"/>
      <c r="K50531" s="1433"/>
      <c r="L50531" s="1334"/>
    </row>
    <row r="50532" spans="1:12" ht="24" customHeight="1">
      <c r="A50532" s="1355"/>
      <c r="B50532" s="1355"/>
      <c r="C50532" s="1433"/>
      <c r="E50532" s="1433"/>
      <c r="K50532" s="1433"/>
      <c r="L50532" s="1334"/>
    </row>
    <row r="50533" spans="1:12" ht="24" customHeight="1">
      <c r="A50533" s="1355"/>
      <c r="B50533" s="1355"/>
      <c r="C50533" s="1433"/>
      <c r="E50533" s="1433"/>
      <c r="K50533" s="1433"/>
      <c r="L50533" s="1334"/>
    </row>
    <row r="50534" spans="1:12" ht="24" customHeight="1">
      <c r="A50534" s="1355"/>
      <c r="B50534" s="1355"/>
      <c r="C50534" s="1433"/>
      <c r="E50534" s="1433"/>
      <c r="K50534" s="1433"/>
      <c r="L50534" s="1334"/>
    </row>
    <row r="50535" spans="1:12" ht="24" customHeight="1">
      <c r="A50535" s="1355"/>
      <c r="B50535" s="1355"/>
      <c r="C50535" s="1433"/>
      <c r="E50535" s="1433"/>
      <c r="K50535" s="1433"/>
      <c r="L50535" s="1334"/>
    </row>
    <row r="50536" spans="1:12" ht="24" customHeight="1">
      <c r="A50536" s="1355"/>
      <c r="B50536" s="1355"/>
      <c r="C50536" s="1433"/>
      <c r="E50536" s="1433"/>
      <c r="K50536" s="1433"/>
      <c r="L50536" s="1334"/>
    </row>
    <row r="50537" spans="1:12" ht="24" customHeight="1">
      <c r="A50537" s="1355"/>
      <c r="B50537" s="1355"/>
      <c r="C50537" s="1433"/>
      <c r="E50537" s="1433"/>
      <c r="K50537" s="1433"/>
      <c r="L50537" s="1334"/>
    </row>
    <row r="50538" spans="1:12" ht="24" customHeight="1">
      <c r="A50538" s="1355"/>
      <c r="B50538" s="1355"/>
      <c r="C50538" s="1433"/>
      <c r="E50538" s="1433"/>
      <c r="K50538" s="1433"/>
      <c r="L50538" s="1334"/>
    </row>
    <row r="50539" spans="1:12" ht="24" customHeight="1">
      <c r="A50539" s="1355"/>
      <c r="B50539" s="1355"/>
      <c r="C50539" s="1433"/>
      <c r="E50539" s="1433"/>
      <c r="K50539" s="1433"/>
      <c r="L50539" s="1334"/>
    </row>
    <row r="50540" spans="1:12" ht="24" customHeight="1">
      <c r="A50540" s="1355"/>
      <c r="B50540" s="1355"/>
      <c r="C50540" s="1433"/>
      <c r="E50540" s="1433"/>
      <c r="K50540" s="1433"/>
      <c r="L50540" s="1334"/>
    </row>
    <row r="50541" spans="1:12" ht="24" customHeight="1">
      <c r="A50541" s="1355"/>
      <c r="B50541" s="1355"/>
      <c r="C50541" s="1433"/>
      <c r="E50541" s="1433"/>
      <c r="K50541" s="1433"/>
      <c r="L50541" s="1334"/>
    </row>
    <row r="50542" spans="1:12" ht="24" customHeight="1">
      <c r="A50542" s="1355"/>
      <c r="B50542" s="1355"/>
      <c r="C50542" s="1433"/>
      <c r="E50542" s="1433"/>
      <c r="K50542" s="1433"/>
      <c r="L50542" s="1334"/>
    </row>
    <row r="50543" spans="1:12" ht="24" customHeight="1">
      <c r="A50543" s="1355"/>
      <c r="B50543" s="1355"/>
      <c r="C50543" s="1433"/>
      <c r="E50543" s="1433"/>
      <c r="K50543" s="1433"/>
      <c r="L50543" s="1334"/>
    </row>
    <row r="50544" spans="1:12" ht="24" customHeight="1">
      <c r="A50544" s="1355"/>
      <c r="B50544" s="1355"/>
      <c r="C50544" s="1433"/>
      <c r="E50544" s="1433"/>
      <c r="K50544" s="1433"/>
      <c r="L50544" s="1334"/>
    </row>
    <row r="50545" spans="1:12" ht="24" customHeight="1">
      <c r="A50545" s="1355"/>
      <c r="B50545" s="1355"/>
      <c r="C50545" s="1433"/>
      <c r="E50545" s="1433"/>
      <c r="K50545" s="1433"/>
      <c r="L50545" s="1334"/>
    </row>
    <row r="50546" spans="1:12" ht="24" customHeight="1">
      <c r="A50546" s="1355"/>
      <c r="B50546" s="1355"/>
      <c r="C50546" s="1433"/>
      <c r="E50546" s="1433"/>
      <c r="K50546" s="1433"/>
      <c r="L50546" s="1334"/>
    </row>
    <row r="50547" spans="1:12" ht="24" customHeight="1">
      <c r="A50547" s="1355"/>
      <c r="B50547" s="1355"/>
      <c r="C50547" s="1433"/>
      <c r="E50547" s="1433"/>
      <c r="K50547" s="1433"/>
      <c r="L50547" s="1334"/>
    </row>
    <row r="50548" spans="1:12" ht="24" customHeight="1">
      <c r="A50548" s="1355"/>
      <c r="B50548" s="1355"/>
      <c r="C50548" s="1433"/>
      <c r="E50548" s="1433"/>
      <c r="K50548" s="1433"/>
      <c r="L50548" s="1334"/>
    </row>
    <row r="50549" spans="1:12" ht="24" customHeight="1">
      <c r="A50549" s="1355"/>
      <c r="B50549" s="1355"/>
      <c r="C50549" s="1433"/>
      <c r="E50549" s="1433"/>
      <c r="K50549" s="1433"/>
      <c r="L50549" s="1334"/>
    </row>
    <row r="50550" spans="1:12" ht="24" customHeight="1">
      <c r="A50550" s="1355"/>
      <c r="B50550" s="1355"/>
      <c r="C50550" s="1433"/>
      <c r="E50550" s="1433"/>
      <c r="K50550" s="1433"/>
      <c r="L50550" s="1334"/>
    </row>
    <row r="50551" spans="1:12" ht="24" customHeight="1">
      <c r="A50551" s="1355"/>
      <c r="B50551" s="1355"/>
      <c r="C50551" s="1433"/>
      <c r="E50551" s="1433"/>
      <c r="K50551" s="1433"/>
      <c r="L50551" s="1334"/>
    </row>
    <row r="50552" spans="1:12" ht="24" customHeight="1">
      <c r="A50552" s="1355"/>
      <c r="B50552" s="1355"/>
      <c r="C50552" s="1433"/>
      <c r="E50552" s="1433"/>
      <c r="K50552" s="1433"/>
      <c r="L50552" s="1334"/>
    </row>
    <row r="50553" spans="1:12" ht="24" customHeight="1">
      <c r="A50553" s="1355"/>
      <c r="B50553" s="1355"/>
      <c r="C50553" s="1433"/>
      <c r="E50553" s="1433"/>
      <c r="K50553" s="1433"/>
      <c r="L50553" s="1334"/>
    </row>
    <row r="50554" spans="1:12" ht="24" customHeight="1">
      <c r="A50554" s="1355"/>
      <c r="B50554" s="1355"/>
      <c r="C50554" s="1433"/>
      <c r="E50554" s="1433"/>
      <c r="K50554" s="1433"/>
      <c r="L50554" s="1334"/>
    </row>
    <row r="50555" spans="1:12" ht="24" customHeight="1">
      <c r="A50555" s="1355"/>
      <c r="B50555" s="1355"/>
      <c r="C50555" s="1433"/>
      <c r="E50555" s="1433"/>
      <c r="K50555" s="1433"/>
      <c r="L50555" s="1334"/>
    </row>
    <row r="50556" spans="1:12" ht="24" customHeight="1">
      <c r="A50556" s="1355"/>
      <c r="B50556" s="1355"/>
      <c r="C50556" s="1433"/>
      <c r="E50556" s="1433"/>
      <c r="K50556" s="1433"/>
      <c r="L50556" s="1334"/>
    </row>
    <row r="50557" spans="1:12" ht="24" customHeight="1">
      <c r="A50557" s="1355"/>
      <c r="B50557" s="1355"/>
      <c r="C50557" s="1433"/>
      <c r="E50557" s="1433"/>
      <c r="K50557" s="1433"/>
      <c r="L50557" s="1334"/>
    </row>
    <row r="50558" spans="1:12" ht="24" customHeight="1">
      <c r="A50558" s="1355"/>
      <c r="B50558" s="1355"/>
      <c r="C50558" s="1433"/>
      <c r="E50558" s="1433"/>
      <c r="K50558" s="1433"/>
      <c r="L50558" s="1334"/>
    </row>
    <row r="50559" spans="1:12" ht="24" customHeight="1">
      <c r="A50559" s="1355"/>
      <c r="B50559" s="1355"/>
      <c r="C50559" s="1433"/>
      <c r="E50559" s="1433"/>
      <c r="K50559" s="1433"/>
      <c r="L50559" s="1334"/>
    </row>
    <row r="50560" spans="1:12" ht="24" customHeight="1">
      <c r="A50560" s="1355"/>
      <c r="B50560" s="1355"/>
      <c r="C50560" s="1433"/>
      <c r="E50560" s="1433"/>
      <c r="K50560" s="1433"/>
      <c r="L50560" s="1334"/>
    </row>
    <row r="50561" spans="1:12" ht="24" customHeight="1">
      <c r="A50561" s="1355"/>
      <c r="B50561" s="1355"/>
      <c r="C50561" s="1433"/>
      <c r="E50561" s="1433"/>
      <c r="K50561" s="1433"/>
      <c r="L50561" s="1334"/>
    </row>
    <row r="50562" spans="1:12" ht="24" customHeight="1">
      <c r="A50562" s="1355"/>
      <c r="B50562" s="1355"/>
      <c r="C50562" s="1433"/>
      <c r="E50562" s="1433"/>
      <c r="K50562" s="1433"/>
      <c r="L50562" s="1334"/>
    </row>
    <row r="50563" spans="1:12" ht="24" customHeight="1">
      <c r="A50563" s="1355"/>
      <c r="B50563" s="1355"/>
      <c r="C50563" s="1433"/>
      <c r="E50563" s="1433"/>
      <c r="K50563" s="1433"/>
      <c r="L50563" s="1334"/>
    </row>
    <row r="50564" spans="1:12" ht="24" customHeight="1">
      <c r="A50564" s="1355"/>
      <c r="B50564" s="1355"/>
      <c r="C50564" s="1433"/>
      <c r="E50564" s="1433"/>
      <c r="K50564" s="1433"/>
      <c r="L50564" s="1334"/>
    </row>
    <row r="50565" spans="1:12" ht="24" customHeight="1">
      <c r="A50565" s="1355"/>
      <c r="B50565" s="1355"/>
      <c r="C50565" s="1433"/>
      <c r="E50565" s="1433"/>
      <c r="K50565" s="1433"/>
      <c r="L50565" s="1334"/>
    </row>
    <row r="50566" spans="1:12" ht="24" customHeight="1">
      <c r="A50566" s="1355"/>
      <c r="B50566" s="1355"/>
      <c r="C50566" s="1433"/>
      <c r="E50566" s="1433"/>
      <c r="K50566" s="1433"/>
      <c r="L50566" s="1334"/>
    </row>
    <row r="50567" spans="1:12" ht="24" customHeight="1">
      <c r="A50567" s="1355"/>
      <c r="B50567" s="1355"/>
      <c r="C50567" s="1433"/>
      <c r="E50567" s="1433"/>
      <c r="K50567" s="1433"/>
      <c r="L50567" s="1334"/>
    </row>
    <row r="50568" spans="1:12" ht="24" customHeight="1">
      <c r="A50568" s="1355"/>
      <c r="B50568" s="1355"/>
      <c r="C50568" s="1433"/>
      <c r="E50568" s="1433"/>
      <c r="K50568" s="1433"/>
      <c r="L50568" s="1334"/>
    </row>
    <row r="50569" spans="1:12" ht="24" customHeight="1">
      <c r="A50569" s="1355"/>
      <c r="B50569" s="1355"/>
      <c r="C50569" s="1433"/>
      <c r="E50569" s="1433"/>
      <c r="K50569" s="1433"/>
      <c r="L50569" s="1334"/>
    </row>
    <row r="50570" spans="1:12" ht="24" customHeight="1">
      <c r="A50570" s="1355"/>
      <c r="B50570" s="1355"/>
      <c r="C50570" s="1433"/>
      <c r="E50570" s="1433"/>
      <c r="K50570" s="1433"/>
      <c r="L50570" s="1334"/>
    </row>
    <row r="50571" spans="1:12" ht="24" customHeight="1">
      <c r="A50571" s="1355"/>
      <c r="B50571" s="1355"/>
      <c r="C50571" s="1433"/>
      <c r="E50571" s="1433"/>
      <c r="K50571" s="1433"/>
      <c r="L50571" s="1334"/>
    </row>
    <row r="50572" spans="1:12" ht="24" customHeight="1">
      <c r="A50572" s="1355"/>
      <c r="B50572" s="1355"/>
      <c r="C50572" s="1433"/>
      <c r="E50572" s="1433"/>
      <c r="K50572" s="1433"/>
      <c r="L50572" s="1334"/>
    </row>
    <row r="50573" spans="1:12" ht="24" customHeight="1">
      <c r="A50573" s="1355"/>
      <c r="B50573" s="1355"/>
      <c r="C50573" s="1433"/>
      <c r="E50573" s="1433"/>
      <c r="K50573" s="1433"/>
      <c r="L50573" s="1334"/>
    </row>
    <row r="50574" spans="1:12" ht="24" customHeight="1">
      <c r="A50574" s="1355"/>
      <c r="B50574" s="1355"/>
      <c r="C50574" s="1433"/>
      <c r="E50574" s="1433"/>
      <c r="K50574" s="1433"/>
      <c r="L50574" s="1334"/>
    </row>
    <row r="50575" spans="1:12" ht="24" customHeight="1">
      <c r="A50575" s="1355"/>
      <c r="B50575" s="1355"/>
      <c r="C50575" s="1433"/>
      <c r="E50575" s="1433"/>
      <c r="K50575" s="1433"/>
      <c r="L50575" s="1334"/>
    </row>
    <row r="50576" spans="1:12" ht="24" customHeight="1">
      <c r="A50576" s="1355"/>
      <c r="B50576" s="1355"/>
      <c r="C50576" s="1433"/>
      <c r="E50576" s="1433"/>
      <c r="K50576" s="1433"/>
      <c r="L50576" s="1334"/>
    </row>
    <row r="50577" spans="1:12" ht="24" customHeight="1">
      <c r="A50577" s="1355"/>
      <c r="B50577" s="1355"/>
      <c r="C50577" s="1433"/>
      <c r="E50577" s="1433"/>
      <c r="K50577" s="1433"/>
      <c r="L50577" s="1334"/>
    </row>
    <row r="50578" spans="1:12" ht="24" customHeight="1">
      <c r="A50578" s="1355"/>
      <c r="B50578" s="1355"/>
      <c r="C50578" s="1433"/>
      <c r="E50578" s="1433"/>
      <c r="K50578" s="1433"/>
      <c r="L50578" s="1334"/>
    </row>
    <row r="50579" spans="1:12" ht="24" customHeight="1">
      <c r="A50579" s="1355"/>
      <c r="B50579" s="1355"/>
      <c r="C50579" s="1433"/>
      <c r="E50579" s="1433"/>
      <c r="K50579" s="1433"/>
      <c r="L50579" s="1334"/>
    </row>
    <row r="50580" spans="1:12" ht="24" customHeight="1">
      <c r="A50580" s="1355"/>
      <c r="B50580" s="1355"/>
      <c r="C50580" s="1433"/>
      <c r="E50580" s="1433"/>
      <c r="K50580" s="1433"/>
      <c r="L50580" s="1334"/>
    </row>
    <row r="50581" spans="1:12" ht="24" customHeight="1">
      <c r="A50581" s="1355"/>
      <c r="B50581" s="1355"/>
      <c r="C50581" s="1433"/>
      <c r="E50581" s="1433"/>
      <c r="K50581" s="1433"/>
      <c r="L50581" s="1334"/>
    </row>
    <row r="50582" spans="1:12" ht="24" customHeight="1">
      <c r="A50582" s="1355"/>
      <c r="B50582" s="1355"/>
      <c r="C50582" s="1433"/>
      <c r="E50582" s="1433"/>
      <c r="K50582" s="1433"/>
      <c r="L50582" s="1334"/>
    </row>
    <row r="50583" spans="1:12" ht="24" customHeight="1">
      <c r="A50583" s="1355"/>
      <c r="B50583" s="1355"/>
      <c r="C50583" s="1433"/>
      <c r="E50583" s="1433"/>
      <c r="K50583" s="1433"/>
      <c r="L50583" s="1334"/>
    </row>
    <row r="50584" spans="1:12" ht="24" customHeight="1">
      <c r="A50584" s="1355"/>
      <c r="B50584" s="1355"/>
      <c r="C50584" s="1433"/>
      <c r="E50584" s="1433"/>
      <c r="K50584" s="1433"/>
      <c r="L50584" s="1334"/>
    </row>
    <row r="50585" spans="1:12" ht="24" customHeight="1">
      <c r="A50585" s="1355"/>
      <c r="B50585" s="1355"/>
      <c r="C50585" s="1433"/>
      <c r="E50585" s="1433"/>
      <c r="K50585" s="1433"/>
      <c r="L50585" s="1334"/>
    </row>
    <row r="50586" spans="1:12" ht="24" customHeight="1">
      <c r="A50586" s="1355"/>
      <c r="B50586" s="1355"/>
      <c r="C50586" s="1433"/>
      <c r="E50586" s="1433"/>
      <c r="K50586" s="1433"/>
      <c r="L50586" s="1334"/>
    </row>
    <row r="50587" spans="1:12" ht="24" customHeight="1">
      <c r="A50587" s="1355"/>
      <c r="B50587" s="1355"/>
      <c r="C50587" s="1433"/>
      <c r="E50587" s="1433"/>
      <c r="K50587" s="1433"/>
      <c r="L50587" s="1334"/>
    </row>
    <row r="50588" spans="1:12" ht="24" customHeight="1">
      <c r="A50588" s="1355"/>
      <c r="B50588" s="1355"/>
      <c r="C50588" s="1433"/>
      <c r="E50588" s="1433"/>
      <c r="K50588" s="1433"/>
      <c r="L50588" s="1334"/>
    </row>
    <row r="50589" spans="1:12" ht="24" customHeight="1">
      <c r="A50589" s="1355"/>
      <c r="B50589" s="1355"/>
      <c r="C50589" s="1433"/>
      <c r="E50589" s="1433"/>
      <c r="K50589" s="1433"/>
      <c r="L50589" s="1334"/>
    </row>
    <row r="50590" spans="1:12" ht="24" customHeight="1">
      <c r="A50590" s="1355"/>
      <c r="B50590" s="1355"/>
      <c r="C50590" s="1433"/>
      <c r="E50590" s="1433"/>
      <c r="K50590" s="1433"/>
      <c r="L50590" s="1334"/>
    </row>
    <row r="50591" spans="1:12" ht="24" customHeight="1">
      <c r="A50591" s="1355"/>
      <c r="B50591" s="1355"/>
      <c r="C50591" s="1433"/>
      <c r="E50591" s="1433"/>
      <c r="K50591" s="1433"/>
      <c r="L50591" s="1334"/>
    </row>
    <row r="50592" spans="1:12" ht="24" customHeight="1">
      <c r="A50592" s="1355"/>
      <c r="B50592" s="1355"/>
      <c r="C50592" s="1433"/>
      <c r="E50592" s="1433"/>
      <c r="K50592" s="1433"/>
      <c r="L50592" s="1334"/>
    </row>
    <row r="50593" spans="1:12" ht="24" customHeight="1">
      <c r="A50593" s="1355"/>
      <c r="B50593" s="1355"/>
      <c r="C50593" s="1433"/>
      <c r="E50593" s="1433"/>
      <c r="K50593" s="1433"/>
      <c r="L50593" s="1334"/>
    </row>
    <row r="50594" spans="1:12" ht="24" customHeight="1">
      <c r="A50594" s="1355"/>
      <c r="B50594" s="1355"/>
      <c r="C50594" s="1433"/>
      <c r="E50594" s="1433"/>
      <c r="K50594" s="1433"/>
      <c r="L50594" s="1334"/>
    </row>
    <row r="50595" spans="1:12" ht="24" customHeight="1">
      <c r="A50595" s="1355"/>
      <c r="B50595" s="1355"/>
      <c r="C50595" s="1433"/>
      <c r="E50595" s="1433"/>
      <c r="K50595" s="1433"/>
      <c r="L50595" s="1334"/>
    </row>
    <row r="50596" spans="1:12" ht="24" customHeight="1">
      <c r="A50596" s="1355"/>
      <c r="B50596" s="1355"/>
      <c r="C50596" s="1433"/>
      <c r="E50596" s="1433"/>
      <c r="K50596" s="1433"/>
      <c r="L50596" s="1334"/>
    </row>
    <row r="50597" spans="1:12" ht="24" customHeight="1">
      <c r="A50597" s="1355"/>
      <c r="B50597" s="1355"/>
      <c r="C50597" s="1433"/>
      <c r="E50597" s="1433"/>
      <c r="K50597" s="1433"/>
      <c r="L50597" s="1334"/>
    </row>
    <row r="50598" spans="1:12" ht="24" customHeight="1">
      <c r="A50598" s="1355"/>
      <c r="B50598" s="1355"/>
      <c r="C50598" s="1433"/>
      <c r="E50598" s="1433"/>
      <c r="K50598" s="1433"/>
      <c r="L50598" s="1334"/>
    </row>
    <row r="50599" spans="1:12" ht="24" customHeight="1">
      <c r="A50599" s="1355"/>
      <c r="B50599" s="1355"/>
      <c r="C50599" s="1433"/>
      <c r="E50599" s="1433"/>
      <c r="K50599" s="1433"/>
      <c r="L50599" s="1334"/>
    </row>
    <row r="50600" spans="1:12" ht="24" customHeight="1">
      <c r="A50600" s="1355"/>
      <c r="B50600" s="1355"/>
      <c r="C50600" s="1433"/>
      <c r="E50600" s="1433"/>
      <c r="K50600" s="1433"/>
      <c r="L50600" s="1334"/>
    </row>
    <row r="50601" spans="1:12" ht="24" customHeight="1">
      <c r="A50601" s="1355"/>
      <c r="B50601" s="1355"/>
      <c r="C50601" s="1433"/>
      <c r="E50601" s="1433"/>
      <c r="K50601" s="1433"/>
      <c r="L50601" s="1334"/>
    </row>
    <row r="50602" spans="1:12" ht="24" customHeight="1">
      <c r="A50602" s="1355"/>
      <c r="B50602" s="1355"/>
      <c r="C50602" s="1433"/>
      <c r="E50602" s="1433"/>
      <c r="K50602" s="1433"/>
      <c r="L50602" s="1334"/>
    </row>
    <row r="50603" spans="1:12" ht="24" customHeight="1">
      <c r="A50603" s="1355"/>
      <c r="B50603" s="1355"/>
      <c r="C50603" s="1433"/>
      <c r="E50603" s="1433"/>
      <c r="K50603" s="1433"/>
      <c r="L50603" s="1334"/>
    </row>
    <row r="50604" spans="1:12" ht="24" customHeight="1">
      <c r="A50604" s="1355"/>
      <c r="B50604" s="1355"/>
      <c r="C50604" s="1433"/>
      <c r="E50604" s="1433"/>
      <c r="K50604" s="1433"/>
      <c r="L50604" s="1334"/>
    </row>
    <row r="50605" spans="1:12" ht="24" customHeight="1">
      <c r="A50605" s="1355"/>
      <c r="B50605" s="1355"/>
      <c r="C50605" s="1433"/>
      <c r="E50605" s="1433"/>
      <c r="K50605" s="1433"/>
      <c r="L50605" s="1334"/>
    </row>
    <row r="50606" spans="1:12" ht="24" customHeight="1">
      <c r="A50606" s="1355"/>
      <c r="B50606" s="1355"/>
      <c r="C50606" s="1433"/>
      <c r="E50606" s="1433"/>
      <c r="K50606" s="1433"/>
      <c r="L50606" s="1334"/>
    </row>
    <row r="50607" spans="1:12" ht="24" customHeight="1">
      <c r="A50607" s="1355"/>
      <c r="B50607" s="1355"/>
      <c r="C50607" s="1433"/>
      <c r="E50607" s="1433"/>
      <c r="K50607" s="1433"/>
      <c r="L50607" s="1334"/>
    </row>
    <row r="50608" spans="1:12" ht="24" customHeight="1">
      <c r="A50608" s="1355"/>
      <c r="B50608" s="1355"/>
      <c r="C50608" s="1433"/>
      <c r="E50608" s="1433"/>
      <c r="K50608" s="1433"/>
      <c r="L50608" s="1334"/>
    </row>
    <row r="50609" spans="1:12" ht="24" customHeight="1">
      <c r="A50609" s="1355"/>
      <c r="B50609" s="1355"/>
      <c r="C50609" s="1433"/>
      <c r="E50609" s="1433"/>
      <c r="K50609" s="1433"/>
      <c r="L50609" s="1334"/>
    </row>
    <row r="50610" spans="1:12" ht="24" customHeight="1">
      <c r="A50610" s="1355"/>
      <c r="B50610" s="1355"/>
      <c r="C50610" s="1433"/>
      <c r="E50610" s="1433"/>
      <c r="K50610" s="1433"/>
      <c r="L50610" s="1334"/>
    </row>
    <row r="50611" spans="1:12" ht="24" customHeight="1">
      <c r="A50611" s="1355"/>
      <c r="B50611" s="1355"/>
      <c r="C50611" s="1433"/>
      <c r="E50611" s="1433"/>
      <c r="K50611" s="1433"/>
      <c r="L50611" s="1334"/>
    </row>
    <row r="50612" spans="1:12" ht="24" customHeight="1">
      <c r="A50612" s="1355"/>
      <c r="B50612" s="1355"/>
      <c r="C50612" s="1433"/>
      <c r="E50612" s="1433"/>
      <c r="K50612" s="1433"/>
      <c r="L50612" s="1334"/>
    </row>
    <row r="50613" spans="1:12" ht="24" customHeight="1">
      <c r="A50613" s="1355"/>
      <c r="B50613" s="1355"/>
      <c r="C50613" s="1433"/>
      <c r="E50613" s="1433"/>
      <c r="K50613" s="1433"/>
      <c r="L50613" s="1334"/>
    </row>
    <row r="50614" spans="1:12" ht="24" customHeight="1">
      <c r="A50614" s="1355"/>
      <c r="B50614" s="1355"/>
      <c r="C50614" s="1433"/>
      <c r="E50614" s="1433"/>
      <c r="K50614" s="1433"/>
      <c r="L50614" s="1334"/>
    </row>
    <row r="50615" spans="1:12" ht="24" customHeight="1">
      <c r="A50615" s="1355"/>
      <c r="B50615" s="1355"/>
      <c r="C50615" s="1433"/>
      <c r="E50615" s="1433"/>
      <c r="K50615" s="1433"/>
      <c r="L50615" s="1334"/>
    </row>
    <row r="50616" spans="1:12" ht="24" customHeight="1">
      <c r="A50616" s="1355"/>
      <c r="B50616" s="1355"/>
      <c r="C50616" s="1433"/>
      <c r="E50616" s="1433"/>
      <c r="K50616" s="1433"/>
      <c r="L50616" s="1334"/>
    </row>
    <row r="50617" spans="1:12" ht="24" customHeight="1">
      <c r="A50617" s="1355"/>
      <c r="B50617" s="1355"/>
      <c r="C50617" s="1433"/>
      <c r="E50617" s="1433"/>
      <c r="K50617" s="1433"/>
      <c r="L50617" s="1334"/>
    </row>
    <row r="50618" spans="1:12" ht="24" customHeight="1">
      <c r="A50618" s="1355"/>
      <c r="B50618" s="1355"/>
      <c r="C50618" s="1433"/>
      <c r="E50618" s="1433"/>
      <c r="K50618" s="1433"/>
      <c r="L50618" s="1334"/>
    </row>
    <row r="50619" spans="1:12" ht="24" customHeight="1">
      <c r="A50619" s="1355"/>
      <c r="B50619" s="1355"/>
      <c r="C50619" s="1433"/>
      <c r="E50619" s="1433"/>
      <c r="K50619" s="1433"/>
      <c r="L50619" s="1334"/>
    </row>
    <row r="50620" spans="1:12" ht="24" customHeight="1">
      <c r="A50620" s="1355"/>
      <c r="B50620" s="1355"/>
      <c r="C50620" s="1433"/>
      <c r="E50620" s="1433"/>
      <c r="K50620" s="1433"/>
      <c r="L50620" s="1334"/>
    </row>
    <row r="50621" spans="1:12" ht="24" customHeight="1">
      <c r="A50621" s="1355"/>
      <c r="B50621" s="1355"/>
      <c r="C50621" s="1433"/>
      <c r="E50621" s="1433"/>
      <c r="K50621" s="1433"/>
      <c r="L50621" s="1334"/>
    </row>
    <row r="50622" spans="1:12" ht="24" customHeight="1">
      <c r="A50622" s="1355"/>
      <c r="B50622" s="1355"/>
      <c r="C50622" s="1433"/>
      <c r="E50622" s="1433"/>
      <c r="K50622" s="1433"/>
      <c r="L50622" s="1334"/>
    </row>
    <row r="50623" spans="1:12" ht="24" customHeight="1">
      <c r="A50623" s="1355"/>
      <c r="B50623" s="1355"/>
      <c r="C50623" s="1433"/>
      <c r="E50623" s="1433"/>
      <c r="K50623" s="1433"/>
      <c r="L50623" s="1334"/>
    </row>
    <row r="50624" spans="1:12" ht="24" customHeight="1">
      <c r="A50624" s="1355"/>
      <c r="B50624" s="1355"/>
      <c r="C50624" s="1433"/>
      <c r="E50624" s="1433"/>
      <c r="K50624" s="1433"/>
      <c r="L50624" s="1334"/>
    </row>
    <row r="50625" spans="1:12" ht="24" customHeight="1">
      <c r="A50625" s="1355"/>
      <c r="B50625" s="1355"/>
      <c r="C50625" s="1433"/>
      <c r="E50625" s="1433"/>
      <c r="K50625" s="1433"/>
      <c r="L50625" s="1334"/>
    </row>
    <row r="50626" spans="1:12" ht="24" customHeight="1">
      <c r="A50626" s="1355"/>
      <c r="B50626" s="1355"/>
      <c r="C50626" s="1433"/>
      <c r="E50626" s="1433"/>
      <c r="K50626" s="1433"/>
      <c r="L50626" s="1334"/>
    </row>
    <row r="50627" spans="1:12" ht="24" customHeight="1">
      <c r="A50627" s="1355"/>
      <c r="B50627" s="1355"/>
      <c r="C50627" s="1433"/>
      <c r="E50627" s="1433"/>
      <c r="K50627" s="1433"/>
      <c r="L50627" s="1334"/>
    </row>
    <row r="50628" spans="1:12" ht="24" customHeight="1">
      <c r="A50628" s="1355"/>
      <c r="B50628" s="1355"/>
      <c r="C50628" s="1433"/>
      <c r="E50628" s="1433"/>
      <c r="K50628" s="1433"/>
      <c r="L50628" s="1334"/>
    </row>
    <row r="50629" spans="1:12" ht="24" customHeight="1">
      <c r="A50629" s="1355"/>
      <c r="B50629" s="1355"/>
      <c r="C50629" s="1433"/>
      <c r="E50629" s="1433"/>
      <c r="K50629" s="1433"/>
      <c r="L50629" s="1334"/>
    </row>
    <row r="50630" spans="1:12" ht="24" customHeight="1">
      <c r="A50630" s="1355"/>
      <c r="B50630" s="1355"/>
      <c r="C50630" s="1433"/>
      <c r="E50630" s="1433"/>
      <c r="K50630" s="1433"/>
      <c r="L50630" s="1334"/>
    </row>
    <row r="50631" spans="1:12" ht="24" customHeight="1">
      <c r="A50631" s="1355"/>
      <c r="B50631" s="1355"/>
      <c r="C50631" s="1433"/>
      <c r="E50631" s="1433"/>
      <c r="K50631" s="1433"/>
      <c r="L50631" s="1334"/>
    </row>
    <row r="50632" spans="1:12" ht="24" customHeight="1">
      <c r="A50632" s="1355"/>
      <c r="B50632" s="1355"/>
      <c r="C50632" s="1433"/>
      <c r="E50632" s="1433"/>
      <c r="K50632" s="1433"/>
      <c r="L50632" s="1334"/>
    </row>
    <row r="50633" spans="1:12" ht="24" customHeight="1">
      <c r="A50633" s="1355"/>
      <c r="B50633" s="1355"/>
      <c r="C50633" s="1433"/>
      <c r="E50633" s="1433"/>
      <c r="K50633" s="1433"/>
      <c r="L50633" s="1334"/>
    </row>
    <row r="50634" spans="1:12" ht="24" customHeight="1">
      <c r="A50634" s="1355"/>
      <c r="B50634" s="1355"/>
      <c r="C50634" s="1433"/>
      <c r="E50634" s="1433"/>
      <c r="K50634" s="1433"/>
      <c r="L50634" s="1334"/>
    </row>
    <row r="50635" spans="1:12" ht="24" customHeight="1">
      <c r="A50635" s="1355"/>
      <c r="B50635" s="1355"/>
      <c r="C50635" s="1433"/>
      <c r="E50635" s="1433"/>
      <c r="K50635" s="1433"/>
      <c r="L50635" s="1334"/>
    </row>
    <row r="50636" spans="1:12" ht="24" customHeight="1">
      <c r="A50636" s="1355"/>
      <c r="B50636" s="1355"/>
      <c r="C50636" s="1433"/>
      <c r="E50636" s="1433"/>
      <c r="K50636" s="1433"/>
      <c r="L50636" s="1334"/>
    </row>
    <row r="50637" spans="1:12" ht="24" customHeight="1">
      <c r="A50637" s="1355"/>
      <c r="B50637" s="1355"/>
      <c r="C50637" s="1433"/>
      <c r="E50637" s="1433"/>
      <c r="K50637" s="1433"/>
      <c r="L50637" s="1334"/>
    </row>
    <row r="50638" spans="1:12" ht="24" customHeight="1">
      <c r="A50638" s="1355"/>
      <c r="B50638" s="1355"/>
      <c r="C50638" s="1433"/>
      <c r="E50638" s="1433"/>
      <c r="K50638" s="1433"/>
      <c r="L50638" s="1334"/>
    </row>
    <row r="50639" spans="1:12" ht="24" customHeight="1">
      <c r="A50639" s="1355"/>
      <c r="B50639" s="1355"/>
      <c r="C50639" s="1433"/>
      <c r="E50639" s="1433"/>
      <c r="K50639" s="1433"/>
      <c r="L50639" s="1334"/>
    </row>
    <row r="50640" spans="1:12" ht="24" customHeight="1">
      <c r="A50640" s="1355"/>
      <c r="B50640" s="1355"/>
      <c r="C50640" s="1433"/>
      <c r="E50640" s="1433"/>
      <c r="K50640" s="1433"/>
      <c r="L50640" s="1334"/>
    </row>
    <row r="50641" spans="1:12" ht="24" customHeight="1">
      <c r="A50641" s="1355"/>
      <c r="B50641" s="1355"/>
      <c r="C50641" s="1433"/>
      <c r="E50641" s="1433"/>
      <c r="K50641" s="1433"/>
      <c r="L50641" s="1334"/>
    </row>
    <row r="50642" spans="1:12" ht="24" customHeight="1">
      <c r="A50642" s="1355"/>
      <c r="B50642" s="1355"/>
      <c r="C50642" s="1433"/>
      <c r="E50642" s="1433"/>
      <c r="K50642" s="1433"/>
      <c r="L50642" s="1334"/>
    </row>
    <row r="50643" spans="1:12" ht="24" customHeight="1">
      <c r="A50643" s="1355"/>
      <c r="B50643" s="1355"/>
      <c r="C50643" s="1433"/>
      <c r="E50643" s="1433"/>
      <c r="K50643" s="1433"/>
      <c r="L50643" s="1334"/>
    </row>
    <row r="50644" spans="1:12" ht="24" customHeight="1">
      <c r="A50644" s="1355"/>
      <c r="B50644" s="1355"/>
      <c r="C50644" s="1433"/>
      <c r="E50644" s="1433"/>
      <c r="K50644" s="1433"/>
      <c r="L50644" s="1334"/>
    </row>
    <row r="50645" spans="1:12" ht="24" customHeight="1">
      <c r="A50645" s="1355"/>
      <c r="B50645" s="1355"/>
      <c r="C50645" s="1433"/>
      <c r="E50645" s="1433"/>
      <c r="K50645" s="1433"/>
      <c r="L50645" s="1334"/>
    </row>
    <row r="50646" spans="1:12" ht="24" customHeight="1">
      <c r="A50646" s="1355"/>
      <c r="B50646" s="1355"/>
      <c r="C50646" s="1433"/>
      <c r="E50646" s="1433"/>
      <c r="K50646" s="1433"/>
      <c r="L50646" s="1334"/>
    </row>
    <row r="50647" spans="1:12" ht="24" customHeight="1">
      <c r="A50647" s="1355"/>
      <c r="B50647" s="1355"/>
      <c r="C50647" s="1433"/>
      <c r="E50647" s="1433"/>
      <c r="K50647" s="1433"/>
      <c r="L50647" s="1334"/>
    </row>
    <row r="50648" spans="1:12" ht="24" customHeight="1">
      <c r="A50648" s="1355"/>
      <c r="B50648" s="1355"/>
      <c r="C50648" s="1433"/>
      <c r="E50648" s="1433"/>
      <c r="K50648" s="1433"/>
      <c r="L50648" s="1334"/>
    </row>
    <row r="50649" spans="1:12" ht="24" customHeight="1">
      <c r="A50649" s="1355"/>
      <c r="B50649" s="1355"/>
      <c r="C50649" s="1433"/>
      <c r="E50649" s="1433"/>
      <c r="K50649" s="1433"/>
      <c r="L50649" s="1334"/>
    </row>
    <row r="50650" spans="1:12" ht="24" customHeight="1">
      <c r="A50650" s="1355"/>
      <c r="B50650" s="1355"/>
      <c r="C50650" s="1433"/>
      <c r="E50650" s="1433"/>
      <c r="K50650" s="1433"/>
      <c r="L50650" s="1334"/>
    </row>
    <row r="50651" spans="1:12" ht="24" customHeight="1">
      <c r="A50651" s="1355"/>
      <c r="B50651" s="1355"/>
      <c r="C50651" s="1433"/>
      <c r="E50651" s="1433"/>
      <c r="K50651" s="1433"/>
      <c r="L50651" s="1334"/>
    </row>
    <row r="50652" spans="1:12" ht="24" customHeight="1">
      <c r="A50652" s="1355"/>
      <c r="B50652" s="1355"/>
      <c r="C50652" s="1433"/>
      <c r="E50652" s="1433"/>
      <c r="K50652" s="1433"/>
      <c r="L50652" s="1334"/>
    </row>
    <row r="50653" spans="1:12" ht="24" customHeight="1">
      <c r="A50653" s="1355"/>
      <c r="B50653" s="1355"/>
      <c r="C50653" s="1433"/>
      <c r="E50653" s="1433"/>
      <c r="K50653" s="1433"/>
      <c r="L50653" s="1334"/>
    </row>
    <row r="50654" spans="1:12" ht="24" customHeight="1">
      <c r="A50654" s="1355"/>
      <c r="B50654" s="1355"/>
      <c r="C50654" s="1433"/>
      <c r="E50654" s="1433"/>
      <c r="K50654" s="1433"/>
      <c r="L50654" s="1334"/>
    </row>
    <row r="50655" spans="1:12" ht="24" customHeight="1">
      <c r="A50655" s="1355"/>
      <c r="B50655" s="1355"/>
      <c r="C50655" s="1433"/>
      <c r="E50655" s="1433"/>
      <c r="K50655" s="1433"/>
      <c r="L50655" s="1334"/>
    </row>
    <row r="50656" spans="1:12" ht="24" customHeight="1">
      <c r="A50656" s="1355"/>
      <c r="B50656" s="1355"/>
      <c r="C50656" s="1433"/>
      <c r="E50656" s="1433"/>
      <c r="K50656" s="1433"/>
      <c r="L50656" s="1334"/>
    </row>
    <row r="50657" spans="1:12" ht="24" customHeight="1">
      <c r="A50657" s="1355"/>
      <c r="B50657" s="1355"/>
      <c r="C50657" s="1433"/>
      <c r="E50657" s="1433"/>
      <c r="K50657" s="1433"/>
      <c r="L50657" s="1334"/>
    </row>
    <row r="50658" spans="1:12" ht="24" customHeight="1">
      <c r="A50658" s="1355"/>
      <c r="B50658" s="1355"/>
      <c r="C50658" s="1433"/>
      <c r="E50658" s="1433"/>
      <c r="K50658" s="1433"/>
      <c r="L50658" s="1334"/>
    </row>
    <row r="50659" spans="1:12" ht="24" customHeight="1">
      <c r="A50659" s="1355"/>
      <c r="B50659" s="1355"/>
      <c r="C50659" s="1433"/>
      <c r="E50659" s="1433"/>
      <c r="K50659" s="1433"/>
      <c r="L50659" s="1334"/>
    </row>
    <row r="50660" spans="1:12" ht="24" customHeight="1">
      <c r="A50660" s="1355"/>
      <c r="B50660" s="1355"/>
      <c r="C50660" s="1433"/>
      <c r="E50660" s="1433"/>
      <c r="K50660" s="1433"/>
      <c r="L50660" s="1334"/>
    </row>
    <row r="50661" spans="1:12" ht="24" customHeight="1">
      <c r="A50661" s="1355"/>
      <c r="B50661" s="1355"/>
      <c r="C50661" s="1433"/>
      <c r="E50661" s="1433"/>
      <c r="K50661" s="1433"/>
      <c r="L50661" s="1334"/>
    </row>
    <row r="50662" spans="1:12" ht="24" customHeight="1">
      <c r="A50662" s="1355"/>
      <c r="B50662" s="1355"/>
      <c r="C50662" s="1433"/>
      <c r="E50662" s="1433"/>
      <c r="K50662" s="1433"/>
      <c r="L50662" s="1334"/>
    </row>
    <row r="50663" spans="1:12" ht="24" customHeight="1">
      <c r="A50663" s="1355"/>
      <c r="B50663" s="1355"/>
      <c r="C50663" s="1433"/>
      <c r="E50663" s="1433"/>
      <c r="K50663" s="1433"/>
      <c r="L50663" s="1334"/>
    </row>
    <row r="50664" spans="1:12" ht="24" customHeight="1">
      <c r="A50664" s="1355"/>
      <c r="B50664" s="1355"/>
      <c r="C50664" s="1433"/>
      <c r="E50664" s="1433"/>
      <c r="K50664" s="1433"/>
      <c r="L50664" s="1334"/>
    </row>
    <row r="50665" spans="1:12" ht="24" customHeight="1">
      <c r="A50665" s="1355"/>
      <c r="B50665" s="1355"/>
      <c r="C50665" s="1433"/>
      <c r="E50665" s="1433"/>
      <c r="K50665" s="1433"/>
      <c r="L50665" s="1334"/>
    </row>
    <row r="50666" spans="1:12" ht="24" customHeight="1">
      <c r="A50666" s="1355"/>
      <c r="B50666" s="1355"/>
      <c r="C50666" s="1433"/>
      <c r="E50666" s="1433"/>
      <c r="K50666" s="1433"/>
      <c r="L50666" s="1334"/>
    </row>
    <row r="50667" spans="1:12" ht="24" customHeight="1">
      <c r="A50667" s="1355"/>
      <c r="B50667" s="1355"/>
      <c r="C50667" s="1433"/>
      <c r="E50667" s="1433"/>
      <c r="K50667" s="1433"/>
      <c r="L50667" s="1334"/>
    </row>
    <row r="50668" spans="1:12" ht="24" customHeight="1">
      <c r="A50668" s="1355"/>
      <c r="B50668" s="1355"/>
      <c r="C50668" s="1433"/>
      <c r="E50668" s="1433"/>
      <c r="K50668" s="1433"/>
      <c r="L50668" s="1334"/>
    </row>
    <row r="50669" spans="1:12" ht="24" customHeight="1">
      <c r="A50669" s="1355"/>
      <c r="B50669" s="1355"/>
      <c r="C50669" s="1433"/>
      <c r="E50669" s="1433"/>
      <c r="K50669" s="1433"/>
      <c r="L50669" s="1334"/>
    </row>
    <row r="50670" spans="1:12" ht="24" customHeight="1">
      <c r="A50670" s="1355"/>
      <c r="B50670" s="1355"/>
      <c r="C50670" s="1433"/>
      <c r="E50670" s="1433"/>
      <c r="K50670" s="1433"/>
      <c r="L50670" s="1334"/>
    </row>
    <row r="50671" spans="1:12" ht="24" customHeight="1">
      <c r="A50671" s="1355"/>
      <c r="B50671" s="1355"/>
      <c r="C50671" s="1433"/>
      <c r="E50671" s="1433"/>
      <c r="K50671" s="1433"/>
      <c r="L50671" s="1334"/>
    </row>
    <row r="50672" spans="1:12" ht="24" customHeight="1">
      <c r="A50672" s="1355"/>
      <c r="B50672" s="1355"/>
      <c r="C50672" s="1433"/>
      <c r="E50672" s="1433"/>
      <c r="K50672" s="1433"/>
      <c r="L50672" s="1334"/>
    </row>
    <row r="50673" spans="1:12" ht="24" customHeight="1">
      <c r="A50673" s="1355"/>
      <c r="B50673" s="1355"/>
      <c r="C50673" s="1433"/>
      <c r="E50673" s="1433"/>
      <c r="K50673" s="1433"/>
      <c r="L50673" s="1334"/>
    </row>
    <row r="50674" spans="1:12" ht="24" customHeight="1">
      <c r="A50674" s="1355"/>
      <c r="B50674" s="1355"/>
      <c r="C50674" s="1433"/>
      <c r="E50674" s="1433"/>
      <c r="K50674" s="1433"/>
      <c r="L50674" s="1334"/>
    </row>
    <row r="50675" spans="1:12" ht="24" customHeight="1">
      <c r="A50675" s="1355"/>
      <c r="B50675" s="1355"/>
      <c r="C50675" s="1433"/>
      <c r="E50675" s="1433"/>
      <c r="K50675" s="1433"/>
      <c r="L50675" s="1334"/>
    </row>
    <row r="50676" spans="1:12" ht="24" customHeight="1">
      <c r="A50676" s="1355"/>
      <c r="B50676" s="1355"/>
      <c r="C50676" s="1433"/>
      <c r="E50676" s="1433"/>
      <c r="K50676" s="1433"/>
      <c r="L50676" s="1334"/>
    </row>
    <row r="50677" spans="1:12" ht="24" customHeight="1">
      <c r="A50677" s="1355"/>
      <c r="B50677" s="1355"/>
      <c r="C50677" s="1433"/>
      <c r="E50677" s="1433"/>
      <c r="K50677" s="1433"/>
      <c r="L50677" s="1334"/>
    </row>
    <row r="50678" spans="1:12" ht="24" customHeight="1">
      <c r="A50678" s="1355"/>
      <c r="B50678" s="1355"/>
      <c r="C50678" s="1433"/>
      <c r="E50678" s="1433"/>
      <c r="K50678" s="1433"/>
      <c r="L50678" s="1334"/>
    </row>
    <row r="50679" spans="1:12" ht="24" customHeight="1">
      <c r="A50679" s="1355"/>
      <c r="B50679" s="1355"/>
      <c r="C50679" s="1433"/>
      <c r="E50679" s="1433"/>
      <c r="K50679" s="1433"/>
      <c r="L50679" s="1334"/>
    </row>
    <row r="50680" spans="1:12" ht="24" customHeight="1">
      <c r="A50680" s="1355"/>
      <c r="B50680" s="1355"/>
      <c r="C50680" s="1433"/>
      <c r="E50680" s="1433"/>
      <c r="K50680" s="1433"/>
      <c r="L50680" s="1334"/>
    </row>
    <row r="50681" spans="1:12" ht="24" customHeight="1">
      <c r="A50681" s="1355"/>
      <c r="B50681" s="1355"/>
      <c r="C50681" s="1433"/>
      <c r="E50681" s="1433"/>
      <c r="K50681" s="1433"/>
      <c r="L50681" s="1334"/>
    </row>
    <row r="50682" spans="1:12" ht="24" customHeight="1">
      <c r="A50682" s="1355"/>
      <c r="B50682" s="1355"/>
      <c r="C50682" s="1433"/>
      <c r="E50682" s="1433"/>
      <c r="K50682" s="1433"/>
      <c r="L50682" s="1334"/>
    </row>
    <row r="50683" spans="1:12" ht="24" customHeight="1">
      <c r="A50683" s="1355"/>
      <c r="B50683" s="1355"/>
      <c r="C50683" s="1433"/>
      <c r="E50683" s="1433"/>
      <c r="K50683" s="1433"/>
      <c r="L50683" s="1334"/>
    </row>
    <row r="50684" spans="1:12" ht="24" customHeight="1">
      <c r="A50684" s="1355"/>
      <c r="B50684" s="1355"/>
      <c r="C50684" s="1433"/>
      <c r="E50684" s="1433"/>
      <c r="K50684" s="1433"/>
      <c r="L50684" s="1334"/>
    </row>
    <row r="50685" spans="1:12" ht="24" customHeight="1">
      <c r="A50685" s="1355"/>
      <c r="B50685" s="1355"/>
      <c r="C50685" s="1433"/>
      <c r="E50685" s="1433"/>
      <c r="K50685" s="1433"/>
      <c r="L50685" s="1334"/>
    </row>
    <row r="50686" spans="1:12" ht="24" customHeight="1">
      <c r="A50686" s="1355"/>
      <c r="B50686" s="1355"/>
      <c r="C50686" s="1433"/>
      <c r="E50686" s="1433"/>
      <c r="K50686" s="1433"/>
      <c r="L50686" s="1334"/>
    </row>
    <row r="50687" spans="1:12" ht="24" customHeight="1">
      <c r="A50687" s="1355"/>
      <c r="B50687" s="1355"/>
      <c r="C50687" s="1433"/>
      <c r="E50687" s="1433"/>
      <c r="K50687" s="1433"/>
      <c r="L50687" s="1334"/>
    </row>
    <row r="50688" spans="1:12" ht="24" customHeight="1">
      <c r="A50688" s="1355"/>
      <c r="B50688" s="1355"/>
      <c r="C50688" s="1433"/>
      <c r="E50688" s="1433"/>
      <c r="K50688" s="1433"/>
      <c r="L50688" s="1334"/>
    </row>
    <row r="50689" spans="1:12" ht="24" customHeight="1">
      <c r="A50689" s="1355"/>
      <c r="B50689" s="1355"/>
      <c r="C50689" s="1433"/>
      <c r="E50689" s="1433"/>
      <c r="K50689" s="1433"/>
      <c r="L50689" s="1334"/>
    </row>
    <row r="50690" spans="1:12" ht="24" customHeight="1">
      <c r="A50690" s="1355"/>
      <c r="B50690" s="1355"/>
      <c r="C50690" s="1433"/>
      <c r="E50690" s="1433"/>
      <c r="K50690" s="1433"/>
      <c r="L50690" s="1334"/>
    </row>
    <row r="50691" spans="1:12" ht="24" customHeight="1">
      <c r="A50691" s="1355"/>
      <c r="B50691" s="1355"/>
      <c r="C50691" s="1433"/>
      <c r="E50691" s="1433"/>
      <c r="K50691" s="1433"/>
      <c r="L50691" s="1334"/>
    </row>
    <row r="50692" spans="1:12" ht="24" customHeight="1">
      <c r="A50692" s="1355"/>
      <c r="B50692" s="1355"/>
      <c r="C50692" s="1433"/>
      <c r="E50692" s="1433"/>
      <c r="K50692" s="1433"/>
      <c r="L50692" s="1334"/>
    </row>
    <row r="50693" spans="1:12" ht="24" customHeight="1">
      <c r="A50693" s="1355"/>
      <c r="B50693" s="1355"/>
      <c r="C50693" s="1433"/>
      <c r="E50693" s="1433"/>
      <c r="K50693" s="1433"/>
      <c r="L50693" s="1334"/>
    </row>
    <row r="50694" spans="1:12" ht="24" customHeight="1">
      <c r="A50694" s="1355"/>
      <c r="B50694" s="1355"/>
      <c r="C50694" s="1433"/>
      <c r="E50694" s="1433"/>
      <c r="K50694" s="1433"/>
      <c r="L50694" s="1334"/>
    </row>
    <row r="50695" spans="1:12" ht="24" customHeight="1">
      <c r="A50695" s="1355"/>
      <c r="B50695" s="1355"/>
      <c r="C50695" s="1433"/>
      <c r="E50695" s="1433"/>
      <c r="K50695" s="1433"/>
      <c r="L50695" s="1334"/>
    </row>
    <row r="50696" spans="1:12" ht="24" customHeight="1">
      <c r="A50696" s="1355"/>
      <c r="B50696" s="1355"/>
      <c r="C50696" s="1433"/>
      <c r="E50696" s="1433"/>
      <c r="K50696" s="1433"/>
      <c r="L50696" s="1334"/>
    </row>
    <row r="50697" spans="1:12" ht="24" customHeight="1">
      <c r="A50697" s="1355"/>
      <c r="B50697" s="1355"/>
      <c r="C50697" s="1433"/>
      <c r="E50697" s="1433"/>
      <c r="K50697" s="1433"/>
      <c r="L50697" s="1334"/>
    </row>
    <row r="50698" spans="1:12" ht="24" customHeight="1">
      <c r="A50698" s="1355"/>
      <c r="B50698" s="1355"/>
      <c r="C50698" s="1433"/>
      <c r="E50698" s="1433"/>
      <c r="K50698" s="1433"/>
      <c r="L50698" s="1334"/>
    </row>
    <row r="50699" spans="1:12" ht="24" customHeight="1">
      <c r="A50699" s="1355"/>
      <c r="B50699" s="1355"/>
      <c r="C50699" s="1433"/>
      <c r="E50699" s="1433"/>
      <c r="K50699" s="1433"/>
      <c r="L50699" s="1334"/>
    </row>
    <row r="50700" spans="1:12" ht="24" customHeight="1">
      <c r="A50700" s="1355"/>
      <c r="B50700" s="1355"/>
      <c r="C50700" s="1433"/>
      <c r="E50700" s="1433"/>
      <c r="K50700" s="1433"/>
      <c r="L50700" s="1334"/>
    </row>
    <row r="50701" spans="1:12" ht="24" customHeight="1">
      <c r="A50701" s="1355"/>
      <c r="B50701" s="1355"/>
      <c r="C50701" s="1433"/>
      <c r="E50701" s="1433"/>
      <c r="K50701" s="1433"/>
      <c r="L50701" s="1334"/>
    </row>
    <row r="50702" spans="1:12" ht="24" customHeight="1">
      <c r="A50702" s="1355"/>
      <c r="B50702" s="1355"/>
      <c r="C50702" s="1433"/>
      <c r="E50702" s="1433"/>
      <c r="K50702" s="1433"/>
      <c r="L50702" s="1334"/>
    </row>
    <row r="50703" spans="1:12" ht="24" customHeight="1">
      <c r="A50703" s="1355"/>
      <c r="B50703" s="1355"/>
      <c r="C50703" s="1433"/>
      <c r="E50703" s="1433"/>
      <c r="K50703" s="1433"/>
      <c r="L50703" s="1334"/>
    </row>
    <row r="50704" spans="1:12" ht="24" customHeight="1">
      <c r="A50704" s="1355"/>
      <c r="B50704" s="1355"/>
      <c r="C50704" s="1433"/>
      <c r="E50704" s="1433"/>
      <c r="K50704" s="1433"/>
      <c r="L50704" s="1334"/>
    </row>
    <row r="50705" spans="1:12" ht="24" customHeight="1">
      <c r="A50705" s="1355"/>
      <c r="B50705" s="1355"/>
      <c r="C50705" s="1433"/>
      <c r="E50705" s="1433"/>
      <c r="K50705" s="1433"/>
      <c r="L50705" s="1334"/>
    </row>
    <row r="50706" spans="1:12" ht="24" customHeight="1">
      <c r="A50706" s="1355"/>
      <c r="B50706" s="1355"/>
      <c r="C50706" s="1433"/>
      <c r="E50706" s="1433"/>
      <c r="K50706" s="1433"/>
      <c r="L50706" s="1334"/>
    </row>
    <row r="50707" spans="1:12" ht="24" customHeight="1">
      <c r="A50707" s="1355"/>
      <c r="B50707" s="1355"/>
      <c r="C50707" s="1433"/>
      <c r="E50707" s="1433"/>
      <c r="K50707" s="1433"/>
      <c r="L50707" s="1334"/>
    </row>
    <row r="50708" spans="1:12" ht="24" customHeight="1">
      <c r="A50708" s="1355"/>
      <c r="B50708" s="1355"/>
      <c r="C50708" s="1433"/>
      <c r="E50708" s="1433"/>
      <c r="K50708" s="1433"/>
      <c r="L50708" s="1334"/>
    </row>
    <row r="50709" spans="1:12" ht="24" customHeight="1">
      <c r="A50709" s="1355"/>
      <c r="B50709" s="1355"/>
      <c r="C50709" s="1433"/>
      <c r="E50709" s="1433"/>
      <c r="K50709" s="1433"/>
      <c r="L50709" s="1334"/>
    </row>
    <row r="50710" spans="1:12" ht="24" customHeight="1">
      <c r="A50710" s="1355"/>
      <c r="B50710" s="1355"/>
      <c r="C50710" s="1433"/>
      <c r="E50710" s="1433"/>
      <c r="K50710" s="1433"/>
      <c r="L50710" s="1334"/>
    </row>
    <row r="50711" spans="1:12" ht="24" customHeight="1">
      <c r="A50711" s="1355"/>
      <c r="B50711" s="1355"/>
      <c r="C50711" s="1433"/>
      <c r="E50711" s="1433"/>
      <c r="K50711" s="1433"/>
      <c r="L50711" s="1334"/>
    </row>
    <row r="50712" spans="1:12" ht="24" customHeight="1">
      <c r="A50712" s="1355"/>
      <c r="B50712" s="1355"/>
      <c r="C50712" s="1433"/>
      <c r="E50712" s="1433"/>
      <c r="K50712" s="1433"/>
      <c r="L50712" s="1334"/>
    </row>
    <row r="50713" spans="1:12" ht="24" customHeight="1">
      <c r="A50713" s="1355"/>
      <c r="B50713" s="1355"/>
      <c r="C50713" s="1433"/>
      <c r="E50713" s="1433"/>
      <c r="K50713" s="1433"/>
      <c r="L50713" s="1334"/>
    </row>
    <row r="50714" spans="1:12" ht="24" customHeight="1">
      <c r="A50714" s="1355"/>
      <c r="B50714" s="1355"/>
      <c r="C50714" s="1433"/>
      <c r="E50714" s="1433"/>
      <c r="K50714" s="1433"/>
      <c r="L50714" s="1334"/>
    </row>
    <row r="50715" spans="1:12" ht="24" customHeight="1">
      <c r="A50715" s="1355"/>
      <c r="B50715" s="1355"/>
      <c r="C50715" s="1433"/>
      <c r="E50715" s="1433"/>
      <c r="K50715" s="1433"/>
      <c r="L50715" s="1334"/>
    </row>
    <row r="50716" spans="1:12" ht="24" customHeight="1">
      <c r="A50716" s="1355"/>
      <c r="B50716" s="1355"/>
      <c r="C50716" s="1433"/>
      <c r="E50716" s="1433"/>
      <c r="K50716" s="1433"/>
      <c r="L50716" s="1334"/>
    </row>
    <row r="50717" spans="1:12" ht="24" customHeight="1">
      <c r="A50717" s="1355"/>
      <c r="B50717" s="1355"/>
      <c r="C50717" s="1433"/>
      <c r="E50717" s="1433"/>
      <c r="K50717" s="1433"/>
      <c r="L50717" s="1334"/>
    </row>
    <row r="50718" spans="1:12" ht="24" customHeight="1">
      <c r="A50718" s="1355"/>
      <c r="B50718" s="1355"/>
      <c r="C50718" s="1433"/>
      <c r="E50718" s="1433"/>
      <c r="K50718" s="1433"/>
      <c r="L50718" s="1334"/>
    </row>
    <row r="50719" spans="1:12" ht="24" customHeight="1">
      <c r="A50719" s="1355"/>
      <c r="B50719" s="1355"/>
      <c r="C50719" s="1433"/>
      <c r="E50719" s="1433"/>
      <c r="K50719" s="1433"/>
      <c r="L50719" s="1334"/>
    </row>
    <row r="50720" spans="1:12" ht="24" customHeight="1">
      <c r="A50720" s="1355"/>
      <c r="B50720" s="1355"/>
      <c r="C50720" s="1433"/>
      <c r="E50720" s="1433"/>
      <c r="K50720" s="1433"/>
      <c r="L50720" s="1334"/>
    </row>
    <row r="50721" spans="1:12" ht="24" customHeight="1">
      <c r="A50721" s="1355"/>
      <c r="B50721" s="1355"/>
      <c r="C50721" s="1433"/>
      <c r="E50721" s="1433"/>
      <c r="K50721" s="1433"/>
      <c r="L50721" s="1334"/>
    </row>
    <row r="50722" spans="1:12" ht="24" customHeight="1">
      <c r="A50722" s="1355"/>
      <c r="B50722" s="1355"/>
      <c r="C50722" s="1433"/>
      <c r="E50722" s="1433"/>
      <c r="K50722" s="1433"/>
      <c r="L50722" s="1334"/>
    </row>
    <row r="50723" spans="1:12" ht="24" customHeight="1">
      <c r="A50723" s="1355"/>
      <c r="B50723" s="1355"/>
      <c r="C50723" s="1433"/>
      <c r="E50723" s="1433"/>
      <c r="K50723" s="1433"/>
      <c r="L50723" s="1334"/>
    </row>
    <row r="50724" spans="1:12" ht="24" customHeight="1">
      <c r="A50724" s="1355"/>
      <c r="B50724" s="1355"/>
      <c r="C50724" s="1433"/>
      <c r="E50724" s="1433"/>
      <c r="K50724" s="1433"/>
      <c r="L50724" s="1334"/>
    </row>
    <row r="50725" spans="1:12" ht="24" customHeight="1">
      <c r="A50725" s="1355"/>
      <c r="B50725" s="1355"/>
      <c r="C50725" s="1433"/>
      <c r="E50725" s="1433"/>
      <c r="K50725" s="1433"/>
      <c r="L50725" s="1334"/>
    </row>
    <row r="50726" spans="1:12" ht="24" customHeight="1">
      <c r="A50726" s="1355"/>
      <c r="B50726" s="1355"/>
      <c r="C50726" s="1433"/>
      <c r="E50726" s="1433"/>
      <c r="K50726" s="1433"/>
      <c r="L50726" s="1334"/>
    </row>
    <row r="50727" spans="1:12" ht="24" customHeight="1">
      <c r="A50727" s="1355"/>
      <c r="B50727" s="1355"/>
      <c r="C50727" s="1433"/>
      <c r="E50727" s="1433"/>
      <c r="K50727" s="1433"/>
      <c r="L50727" s="1334"/>
    </row>
    <row r="50728" spans="1:12" ht="24" customHeight="1">
      <c r="A50728" s="1355"/>
      <c r="B50728" s="1355"/>
      <c r="C50728" s="1433"/>
      <c r="E50728" s="1433"/>
      <c r="K50728" s="1433"/>
      <c r="L50728" s="1334"/>
    </row>
    <row r="50729" spans="1:12" ht="24" customHeight="1">
      <c r="A50729" s="1355"/>
      <c r="B50729" s="1355"/>
      <c r="C50729" s="1433"/>
      <c r="E50729" s="1433"/>
      <c r="K50729" s="1433"/>
      <c r="L50729" s="1334"/>
    </row>
    <row r="50730" spans="1:12" ht="24" customHeight="1">
      <c r="A50730" s="1355"/>
      <c r="B50730" s="1355"/>
      <c r="C50730" s="1433"/>
      <c r="E50730" s="1433"/>
      <c r="K50730" s="1433"/>
      <c r="L50730" s="1334"/>
    </row>
    <row r="50731" spans="1:12" ht="24" customHeight="1">
      <c r="A50731" s="1355"/>
      <c r="B50731" s="1355"/>
      <c r="C50731" s="1433"/>
      <c r="E50731" s="1433"/>
      <c r="K50731" s="1433"/>
      <c r="L50731" s="1334"/>
    </row>
    <row r="50732" spans="1:12" ht="24" customHeight="1">
      <c r="A50732" s="1355"/>
      <c r="B50732" s="1355"/>
      <c r="C50732" s="1433"/>
      <c r="E50732" s="1433"/>
      <c r="K50732" s="1433"/>
      <c r="L50732" s="1334"/>
    </row>
    <row r="50733" spans="1:12" ht="24" customHeight="1">
      <c r="A50733" s="1355"/>
      <c r="B50733" s="1355"/>
      <c r="C50733" s="1433"/>
      <c r="E50733" s="1433"/>
      <c r="K50733" s="1433"/>
      <c r="L50733" s="1334"/>
    </row>
    <row r="50734" spans="1:12" ht="24" customHeight="1">
      <c r="A50734" s="1355"/>
      <c r="B50734" s="1355"/>
      <c r="C50734" s="1433"/>
      <c r="E50734" s="1433"/>
      <c r="K50734" s="1433"/>
      <c r="L50734" s="1334"/>
    </row>
    <row r="50735" spans="1:12" ht="24" customHeight="1">
      <c r="A50735" s="1355"/>
      <c r="B50735" s="1355"/>
      <c r="C50735" s="1433"/>
      <c r="E50735" s="1433"/>
      <c r="K50735" s="1433"/>
      <c r="L50735" s="1334"/>
    </row>
    <row r="50736" spans="1:12" ht="24" customHeight="1">
      <c r="A50736" s="1355"/>
      <c r="B50736" s="1355"/>
      <c r="C50736" s="1433"/>
      <c r="E50736" s="1433"/>
      <c r="K50736" s="1433"/>
      <c r="L50736" s="1334"/>
    </row>
    <row r="50737" spans="1:12" ht="24" customHeight="1">
      <c r="A50737" s="1355"/>
      <c r="B50737" s="1355"/>
      <c r="C50737" s="1433"/>
      <c r="E50737" s="1433"/>
      <c r="K50737" s="1433"/>
      <c r="L50737" s="1334"/>
    </row>
    <row r="50738" spans="1:12" ht="24" customHeight="1">
      <c r="A50738" s="1355"/>
      <c r="B50738" s="1355"/>
      <c r="C50738" s="1433"/>
      <c r="E50738" s="1433"/>
      <c r="K50738" s="1433"/>
      <c r="L50738" s="1334"/>
    </row>
    <row r="50739" spans="1:12" ht="24" customHeight="1">
      <c r="A50739" s="1355"/>
      <c r="B50739" s="1355"/>
      <c r="C50739" s="1433"/>
      <c r="E50739" s="1433"/>
      <c r="K50739" s="1433"/>
      <c r="L50739" s="1334"/>
    </row>
    <row r="50740" spans="1:12" ht="24" customHeight="1">
      <c r="A50740" s="1355"/>
      <c r="B50740" s="1355"/>
      <c r="C50740" s="1433"/>
      <c r="E50740" s="1433"/>
      <c r="K50740" s="1433"/>
      <c r="L50740" s="1334"/>
    </row>
    <row r="50741" spans="1:12" ht="24" customHeight="1">
      <c r="A50741" s="1355"/>
      <c r="B50741" s="1355"/>
      <c r="C50741" s="1433"/>
      <c r="E50741" s="1433"/>
      <c r="K50741" s="1433"/>
      <c r="L50741" s="1334"/>
    </row>
    <row r="50742" spans="1:12" ht="24" customHeight="1">
      <c r="A50742" s="1355"/>
      <c r="B50742" s="1355"/>
      <c r="C50742" s="1433"/>
      <c r="E50742" s="1433"/>
      <c r="K50742" s="1433"/>
      <c r="L50742" s="1334"/>
    </row>
    <row r="50743" spans="1:12" ht="24" customHeight="1">
      <c r="A50743" s="1355"/>
      <c r="B50743" s="1355"/>
      <c r="C50743" s="1433"/>
      <c r="E50743" s="1433"/>
      <c r="K50743" s="1433"/>
      <c r="L50743" s="1334"/>
    </row>
    <row r="50744" spans="1:12" ht="24" customHeight="1">
      <c r="A50744" s="1355"/>
      <c r="B50744" s="1355"/>
      <c r="C50744" s="1433"/>
      <c r="E50744" s="1433"/>
      <c r="K50744" s="1433"/>
      <c r="L50744" s="1334"/>
    </row>
    <row r="50745" spans="1:12" ht="24" customHeight="1">
      <c r="A50745" s="1355"/>
      <c r="B50745" s="1355"/>
      <c r="C50745" s="1433"/>
      <c r="E50745" s="1433"/>
      <c r="K50745" s="1433"/>
      <c r="L50745" s="1334"/>
    </row>
    <row r="50746" spans="1:12" ht="24" customHeight="1">
      <c r="A50746" s="1355"/>
      <c r="B50746" s="1355"/>
      <c r="C50746" s="1433"/>
      <c r="E50746" s="1433"/>
      <c r="K50746" s="1433"/>
      <c r="L50746" s="1334"/>
    </row>
    <row r="50747" spans="1:12" ht="24" customHeight="1">
      <c r="A50747" s="1355"/>
      <c r="B50747" s="1355"/>
      <c r="C50747" s="1433"/>
      <c r="E50747" s="1433"/>
      <c r="K50747" s="1433"/>
      <c r="L50747" s="1334"/>
    </row>
    <row r="50748" spans="1:12" ht="24" customHeight="1">
      <c r="A50748" s="1355"/>
      <c r="B50748" s="1355"/>
      <c r="C50748" s="1433"/>
      <c r="E50748" s="1433"/>
      <c r="K50748" s="1433"/>
      <c r="L50748" s="1334"/>
    </row>
    <row r="50749" spans="1:12" ht="24" customHeight="1">
      <c r="A50749" s="1355"/>
      <c r="B50749" s="1355"/>
      <c r="C50749" s="1433"/>
      <c r="E50749" s="1433"/>
      <c r="K50749" s="1433"/>
      <c r="L50749" s="1334"/>
    </row>
    <row r="50750" spans="1:12" ht="24" customHeight="1">
      <c r="A50750" s="1355"/>
      <c r="B50750" s="1355"/>
      <c r="C50750" s="1433"/>
      <c r="E50750" s="1433"/>
      <c r="K50750" s="1433"/>
      <c r="L50750" s="1334"/>
    </row>
    <row r="50751" spans="1:12" ht="24" customHeight="1">
      <c r="A50751" s="1355"/>
      <c r="B50751" s="1355"/>
      <c r="C50751" s="1433"/>
      <c r="E50751" s="1433"/>
      <c r="K50751" s="1433"/>
      <c r="L50751" s="1334"/>
    </row>
    <row r="50752" spans="1:12" ht="24" customHeight="1">
      <c r="A50752" s="1355"/>
      <c r="B50752" s="1355"/>
      <c r="C50752" s="1433"/>
      <c r="E50752" s="1433"/>
      <c r="K50752" s="1433"/>
      <c r="L50752" s="1334"/>
    </row>
    <row r="50753" spans="1:12" ht="24" customHeight="1">
      <c r="A50753" s="1355"/>
      <c r="B50753" s="1355"/>
      <c r="C50753" s="1433"/>
      <c r="E50753" s="1433"/>
      <c r="K50753" s="1433"/>
      <c r="L50753" s="1334"/>
    </row>
    <row r="50754" spans="1:12" ht="24" customHeight="1">
      <c r="A50754" s="1355"/>
      <c r="B50754" s="1355"/>
      <c r="C50754" s="1433"/>
      <c r="E50754" s="1433"/>
      <c r="K50754" s="1433"/>
      <c r="L50754" s="1334"/>
    </row>
    <row r="50755" spans="1:12" ht="24" customHeight="1">
      <c r="A50755" s="1355"/>
      <c r="B50755" s="1355"/>
      <c r="C50755" s="1433"/>
      <c r="E50755" s="1433"/>
      <c r="K50755" s="1433"/>
      <c r="L50755" s="1334"/>
    </row>
    <row r="50756" spans="1:12" ht="24" customHeight="1">
      <c r="A50756" s="1355"/>
      <c r="B50756" s="1355"/>
      <c r="C50756" s="1433"/>
      <c r="E50756" s="1433"/>
      <c r="K50756" s="1433"/>
      <c r="L50756" s="1334"/>
    </row>
    <row r="50757" spans="1:12" ht="24" customHeight="1">
      <c r="A50757" s="1355"/>
      <c r="B50757" s="1355"/>
      <c r="C50757" s="1433"/>
      <c r="E50757" s="1433"/>
      <c r="K50757" s="1433"/>
      <c r="L50757" s="1334"/>
    </row>
    <row r="50758" spans="1:12" ht="24" customHeight="1">
      <c r="A50758" s="1355"/>
      <c r="B50758" s="1355"/>
      <c r="C50758" s="1433"/>
      <c r="E50758" s="1433"/>
      <c r="K50758" s="1433"/>
      <c r="L50758" s="1334"/>
    </row>
    <row r="50759" spans="1:12" ht="24" customHeight="1">
      <c r="A50759" s="1355"/>
      <c r="B50759" s="1355"/>
      <c r="C50759" s="1433"/>
      <c r="E50759" s="1433"/>
      <c r="K50759" s="1433"/>
      <c r="L50759" s="1334"/>
    </row>
    <row r="50760" spans="1:12" ht="24" customHeight="1">
      <c r="A50760" s="1355"/>
      <c r="B50760" s="1355"/>
      <c r="C50760" s="1433"/>
      <c r="E50760" s="1433"/>
      <c r="K50760" s="1433"/>
      <c r="L50760" s="1334"/>
    </row>
    <row r="50761" spans="1:12" ht="24" customHeight="1">
      <c r="A50761" s="1355"/>
      <c r="B50761" s="1355"/>
      <c r="C50761" s="1433"/>
      <c r="E50761" s="1433"/>
      <c r="K50761" s="1433"/>
      <c r="L50761" s="1334"/>
    </row>
    <row r="50762" spans="1:12" ht="24" customHeight="1">
      <c r="A50762" s="1355"/>
      <c r="B50762" s="1355"/>
      <c r="C50762" s="1433"/>
      <c r="E50762" s="1433"/>
      <c r="K50762" s="1433"/>
      <c r="L50762" s="1334"/>
    </row>
    <row r="50763" spans="1:12" ht="24" customHeight="1">
      <c r="A50763" s="1355"/>
      <c r="B50763" s="1355"/>
      <c r="C50763" s="1433"/>
      <c r="E50763" s="1433"/>
      <c r="K50763" s="1433"/>
      <c r="L50763" s="1334"/>
    </row>
    <row r="50764" spans="1:12" ht="24" customHeight="1">
      <c r="A50764" s="1355"/>
      <c r="B50764" s="1355"/>
      <c r="C50764" s="1433"/>
      <c r="E50764" s="1433"/>
      <c r="K50764" s="1433"/>
      <c r="L50764" s="1334"/>
    </row>
    <row r="50765" spans="1:12" ht="24" customHeight="1">
      <c r="A50765" s="1355"/>
      <c r="B50765" s="1355"/>
      <c r="C50765" s="1433"/>
      <c r="E50765" s="1433"/>
      <c r="K50765" s="1433"/>
      <c r="L50765" s="1334"/>
    </row>
    <row r="50766" spans="1:12" ht="24" customHeight="1">
      <c r="A50766" s="1355"/>
      <c r="B50766" s="1355"/>
      <c r="C50766" s="1433"/>
      <c r="E50766" s="1433"/>
      <c r="K50766" s="1433"/>
      <c r="L50766" s="1334"/>
    </row>
    <row r="50767" spans="1:12" ht="24" customHeight="1">
      <c r="A50767" s="1355"/>
      <c r="B50767" s="1355"/>
      <c r="C50767" s="1433"/>
      <c r="E50767" s="1433"/>
      <c r="K50767" s="1433"/>
      <c r="L50767" s="1334"/>
    </row>
    <row r="50768" spans="1:12" ht="24" customHeight="1">
      <c r="A50768" s="1355"/>
      <c r="B50768" s="1355"/>
      <c r="C50768" s="1433"/>
      <c r="E50768" s="1433"/>
      <c r="K50768" s="1433"/>
      <c r="L50768" s="1334"/>
    </row>
    <row r="50769" spans="1:12" ht="24" customHeight="1">
      <c r="A50769" s="1355"/>
      <c r="B50769" s="1355"/>
      <c r="C50769" s="1433"/>
      <c r="E50769" s="1433"/>
      <c r="K50769" s="1433"/>
      <c r="L50769" s="1334"/>
    </row>
    <row r="50770" spans="1:12" ht="24" customHeight="1">
      <c r="A50770" s="1355"/>
      <c r="B50770" s="1355"/>
      <c r="C50770" s="1433"/>
      <c r="E50770" s="1433"/>
      <c r="K50770" s="1433"/>
      <c r="L50770" s="1334"/>
    </row>
    <row r="50771" spans="1:12" ht="24" customHeight="1">
      <c r="A50771" s="1355"/>
      <c r="B50771" s="1355"/>
      <c r="C50771" s="1433"/>
      <c r="E50771" s="1433"/>
      <c r="K50771" s="1433"/>
      <c r="L50771" s="1334"/>
    </row>
    <row r="50772" spans="1:12" ht="24" customHeight="1">
      <c r="A50772" s="1355"/>
      <c r="B50772" s="1355"/>
      <c r="C50772" s="1433"/>
      <c r="E50772" s="1433"/>
      <c r="K50772" s="1433"/>
      <c r="L50772" s="1334"/>
    </row>
    <row r="50773" spans="1:12" ht="24" customHeight="1">
      <c r="A50773" s="1355"/>
      <c r="B50773" s="1355"/>
      <c r="C50773" s="1433"/>
      <c r="E50773" s="1433"/>
      <c r="K50773" s="1433"/>
      <c r="L50773" s="1334"/>
    </row>
    <row r="50774" spans="1:12" ht="24" customHeight="1">
      <c r="A50774" s="1355"/>
      <c r="B50774" s="1355"/>
      <c r="C50774" s="1433"/>
      <c r="E50774" s="1433"/>
      <c r="K50774" s="1433"/>
      <c r="L50774" s="1334"/>
    </row>
    <row r="50775" spans="1:12" ht="24" customHeight="1">
      <c r="A50775" s="1355"/>
      <c r="B50775" s="1355"/>
      <c r="C50775" s="1433"/>
      <c r="E50775" s="1433"/>
      <c r="K50775" s="1433"/>
      <c r="L50775" s="1334"/>
    </row>
    <row r="50776" spans="1:12" ht="24" customHeight="1">
      <c r="A50776" s="1355"/>
      <c r="B50776" s="1355"/>
      <c r="C50776" s="1433"/>
      <c r="E50776" s="1433"/>
      <c r="K50776" s="1433"/>
      <c r="L50776" s="1334"/>
    </row>
    <row r="50777" spans="1:12" ht="24" customHeight="1">
      <c r="A50777" s="1355"/>
      <c r="B50777" s="1355"/>
      <c r="C50777" s="1433"/>
      <c r="E50777" s="1433"/>
      <c r="K50777" s="1433"/>
      <c r="L50777" s="1334"/>
    </row>
    <row r="50778" spans="1:12" ht="24" customHeight="1">
      <c r="A50778" s="1355"/>
      <c r="B50778" s="1355"/>
      <c r="C50778" s="1433"/>
      <c r="E50778" s="1433"/>
      <c r="K50778" s="1433"/>
      <c r="L50778" s="1334"/>
    </row>
    <row r="50779" spans="1:12" ht="24" customHeight="1">
      <c r="A50779" s="1355"/>
      <c r="B50779" s="1355"/>
      <c r="C50779" s="1433"/>
      <c r="E50779" s="1433"/>
      <c r="K50779" s="1433"/>
      <c r="L50779" s="1334"/>
    </row>
    <row r="50780" spans="1:12" ht="24" customHeight="1">
      <c r="A50780" s="1355"/>
      <c r="B50780" s="1355"/>
      <c r="C50780" s="1433"/>
      <c r="E50780" s="1433"/>
      <c r="K50780" s="1433"/>
      <c r="L50780" s="1334"/>
    </row>
    <row r="50781" spans="1:12" ht="24" customHeight="1">
      <c r="A50781" s="1355"/>
      <c r="B50781" s="1355"/>
      <c r="C50781" s="1433"/>
      <c r="E50781" s="1433"/>
      <c r="K50781" s="1433"/>
      <c r="L50781" s="1334"/>
    </row>
    <row r="50782" spans="1:12" ht="24" customHeight="1">
      <c r="A50782" s="1355"/>
      <c r="B50782" s="1355"/>
      <c r="C50782" s="1433"/>
      <c r="E50782" s="1433"/>
      <c r="K50782" s="1433"/>
      <c r="L50782" s="1334"/>
    </row>
    <row r="50783" spans="1:12" ht="24" customHeight="1">
      <c r="A50783" s="1355"/>
      <c r="B50783" s="1355"/>
      <c r="C50783" s="1433"/>
      <c r="E50783" s="1433"/>
      <c r="K50783" s="1433"/>
      <c r="L50783" s="1334"/>
    </row>
    <row r="50784" spans="1:12" ht="24" customHeight="1">
      <c r="A50784" s="1355"/>
      <c r="B50784" s="1355"/>
      <c r="C50784" s="1433"/>
      <c r="E50784" s="1433"/>
      <c r="K50784" s="1433"/>
      <c r="L50784" s="1334"/>
    </row>
    <row r="50785" spans="1:12" ht="24" customHeight="1">
      <c r="A50785" s="1355"/>
      <c r="B50785" s="1355"/>
      <c r="C50785" s="1433"/>
      <c r="E50785" s="1433"/>
      <c r="K50785" s="1433"/>
      <c r="L50785" s="1334"/>
    </row>
    <row r="50786" spans="1:12" ht="24" customHeight="1">
      <c r="A50786" s="1355"/>
      <c r="B50786" s="1355"/>
      <c r="C50786" s="1433"/>
      <c r="E50786" s="1433"/>
      <c r="K50786" s="1433"/>
      <c r="L50786" s="1334"/>
    </row>
    <row r="50787" spans="1:12" ht="24" customHeight="1">
      <c r="A50787" s="1355"/>
      <c r="B50787" s="1355"/>
      <c r="C50787" s="1433"/>
      <c r="E50787" s="1433"/>
      <c r="K50787" s="1433"/>
      <c r="L50787" s="1334"/>
    </row>
    <row r="50788" spans="1:12" ht="24" customHeight="1">
      <c r="A50788" s="1355"/>
      <c r="B50788" s="1355"/>
      <c r="C50788" s="1433"/>
      <c r="E50788" s="1433"/>
      <c r="K50788" s="1433"/>
      <c r="L50788" s="1334"/>
    </row>
    <row r="50789" spans="1:12" ht="24" customHeight="1">
      <c r="A50789" s="1355"/>
      <c r="B50789" s="1355"/>
      <c r="C50789" s="1433"/>
      <c r="E50789" s="1433"/>
      <c r="K50789" s="1433"/>
      <c r="L50789" s="1334"/>
    </row>
    <row r="50790" spans="1:12" ht="24" customHeight="1">
      <c r="A50790" s="1355"/>
      <c r="B50790" s="1355"/>
      <c r="C50790" s="1433"/>
      <c r="E50790" s="1433"/>
      <c r="K50790" s="1433"/>
      <c r="L50790" s="1334"/>
    </row>
    <row r="50791" spans="1:12" ht="24" customHeight="1">
      <c r="A50791" s="1355"/>
      <c r="B50791" s="1355"/>
      <c r="C50791" s="1433"/>
      <c r="E50791" s="1433"/>
      <c r="K50791" s="1433"/>
      <c r="L50791" s="1334"/>
    </row>
    <row r="50792" spans="1:12" ht="24" customHeight="1">
      <c r="A50792" s="1355"/>
      <c r="B50792" s="1355"/>
      <c r="C50792" s="1433"/>
      <c r="E50792" s="1433"/>
      <c r="K50792" s="1433"/>
      <c r="L50792" s="1334"/>
    </row>
    <row r="50793" spans="1:12" ht="24" customHeight="1">
      <c r="A50793" s="1355"/>
      <c r="B50793" s="1355"/>
      <c r="C50793" s="1433"/>
      <c r="E50793" s="1433"/>
      <c r="K50793" s="1433"/>
      <c r="L50793" s="1334"/>
    </row>
    <row r="50794" spans="1:12" ht="24" customHeight="1">
      <c r="A50794" s="1355"/>
      <c r="B50794" s="1355"/>
      <c r="C50794" s="1433"/>
      <c r="E50794" s="1433"/>
      <c r="K50794" s="1433"/>
      <c r="L50794" s="1334"/>
    </row>
    <row r="50795" spans="1:12" ht="24" customHeight="1">
      <c r="A50795" s="1355"/>
      <c r="B50795" s="1355"/>
      <c r="C50795" s="1433"/>
      <c r="E50795" s="1433"/>
      <c r="K50795" s="1433"/>
      <c r="L50795" s="1334"/>
    </row>
    <row r="50796" spans="1:12" ht="24" customHeight="1">
      <c r="A50796" s="1355"/>
      <c r="B50796" s="1355"/>
      <c r="C50796" s="1433"/>
      <c r="E50796" s="1433"/>
      <c r="K50796" s="1433"/>
      <c r="L50796" s="1334"/>
    </row>
    <row r="50797" spans="1:12" ht="24" customHeight="1">
      <c r="A50797" s="1355"/>
      <c r="B50797" s="1355"/>
      <c r="C50797" s="1433"/>
      <c r="E50797" s="1433"/>
      <c r="K50797" s="1433"/>
      <c r="L50797" s="1334"/>
    </row>
    <row r="50798" spans="1:12" ht="24" customHeight="1">
      <c r="A50798" s="1355"/>
      <c r="B50798" s="1355"/>
      <c r="C50798" s="1433"/>
      <c r="E50798" s="1433"/>
      <c r="K50798" s="1433"/>
      <c r="L50798" s="1334"/>
    </row>
    <row r="50799" spans="1:12" ht="24" customHeight="1">
      <c r="A50799" s="1355"/>
      <c r="B50799" s="1355"/>
      <c r="C50799" s="1433"/>
      <c r="E50799" s="1433"/>
      <c r="K50799" s="1433"/>
      <c r="L50799" s="1334"/>
    </row>
    <row r="50800" spans="1:12" ht="24" customHeight="1">
      <c r="A50800" s="1355"/>
      <c r="B50800" s="1355"/>
      <c r="C50800" s="1433"/>
      <c r="E50800" s="1433"/>
      <c r="K50800" s="1433"/>
      <c r="L50800" s="1334"/>
    </row>
    <row r="50801" spans="1:12" ht="24" customHeight="1">
      <c r="A50801" s="1355"/>
      <c r="B50801" s="1355"/>
      <c r="C50801" s="1433"/>
      <c r="E50801" s="1433"/>
      <c r="K50801" s="1433"/>
      <c r="L50801" s="1334"/>
    </row>
    <row r="50802" spans="1:12" ht="24" customHeight="1">
      <c r="A50802" s="1355"/>
      <c r="B50802" s="1355"/>
      <c r="C50802" s="1433"/>
      <c r="E50802" s="1433"/>
      <c r="K50802" s="1433"/>
      <c r="L50802" s="1334"/>
    </row>
    <row r="50803" spans="1:12" ht="24" customHeight="1">
      <c r="A50803" s="1355"/>
      <c r="B50803" s="1355"/>
      <c r="C50803" s="1433"/>
      <c r="E50803" s="1433"/>
      <c r="K50803" s="1433"/>
      <c r="L50803" s="1334"/>
    </row>
    <row r="50804" spans="1:12" ht="24" customHeight="1">
      <c r="A50804" s="1355"/>
      <c r="B50804" s="1355"/>
      <c r="C50804" s="1433"/>
      <c r="E50804" s="1433"/>
      <c r="K50804" s="1433"/>
      <c r="L50804" s="1334"/>
    </row>
    <row r="50805" spans="1:12" ht="24" customHeight="1">
      <c r="A50805" s="1355"/>
      <c r="B50805" s="1355"/>
      <c r="C50805" s="1433"/>
      <c r="E50805" s="1433"/>
      <c r="K50805" s="1433"/>
      <c r="L50805" s="1334"/>
    </row>
    <row r="50806" spans="1:12" ht="24" customHeight="1">
      <c r="A50806" s="1355"/>
      <c r="B50806" s="1355"/>
      <c r="C50806" s="1433"/>
      <c r="E50806" s="1433"/>
      <c r="K50806" s="1433"/>
      <c r="L50806" s="1334"/>
    </row>
    <row r="50807" spans="1:12" ht="24" customHeight="1">
      <c r="A50807" s="1355"/>
      <c r="B50807" s="1355"/>
      <c r="C50807" s="1433"/>
      <c r="E50807" s="1433"/>
      <c r="K50807" s="1433"/>
      <c r="L50807" s="1334"/>
    </row>
    <row r="50808" spans="1:12" ht="24" customHeight="1">
      <c r="A50808" s="1355"/>
      <c r="B50808" s="1355"/>
      <c r="C50808" s="1433"/>
      <c r="E50808" s="1433"/>
      <c r="K50808" s="1433"/>
      <c r="L50808" s="1334"/>
    </row>
    <row r="50809" spans="1:12" ht="24" customHeight="1">
      <c r="A50809" s="1355"/>
      <c r="B50809" s="1355"/>
      <c r="C50809" s="1433"/>
      <c r="E50809" s="1433"/>
      <c r="K50809" s="1433"/>
      <c r="L50809" s="1334"/>
    </row>
    <row r="50810" spans="1:12" ht="24" customHeight="1">
      <c r="A50810" s="1355"/>
      <c r="B50810" s="1355"/>
      <c r="C50810" s="1433"/>
      <c r="E50810" s="1433"/>
      <c r="K50810" s="1433"/>
      <c r="L50810" s="1334"/>
    </row>
    <row r="50811" spans="1:12" ht="24" customHeight="1">
      <c r="A50811" s="1355"/>
      <c r="B50811" s="1355"/>
      <c r="C50811" s="1433"/>
      <c r="E50811" s="1433"/>
      <c r="K50811" s="1433"/>
      <c r="L50811" s="1334"/>
    </row>
    <row r="50812" spans="1:12" ht="24" customHeight="1">
      <c r="A50812" s="1355"/>
      <c r="B50812" s="1355"/>
      <c r="C50812" s="1433"/>
      <c r="E50812" s="1433"/>
      <c r="K50812" s="1433"/>
      <c r="L50812" s="1334"/>
    </row>
    <row r="50813" spans="1:12" ht="24" customHeight="1">
      <c r="A50813" s="1355"/>
      <c r="B50813" s="1355"/>
      <c r="C50813" s="1433"/>
      <c r="E50813" s="1433"/>
      <c r="K50813" s="1433"/>
      <c r="L50813" s="1334"/>
    </row>
    <row r="50814" spans="1:12" ht="24" customHeight="1">
      <c r="A50814" s="1355"/>
      <c r="B50814" s="1355"/>
      <c r="C50814" s="1433"/>
      <c r="E50814" s="1433"/>
      <c r="K50814" s="1433"/>
      <c r="L50814" s="1334"/>
    </row>
    <row r="50815" spans="1:12" ht="24" customHeight="1">
      <c r="A50815" s="1355"/>
      <c r="B50815" s="1355"/>
      <c r="C50815" s="1433"/>
      <c r="E50815" s="1433"/>
      <c r="K50815" s="1433"/>
      <c r="L50815" s="1334"/>
    </row>
    <row r="50816" spans="1:12" ht="24" customHeight="1">
      <c r="A50816" s="1355"/>
      <c r="B50816" s="1355"/>
      <c r="C50816" s="1433"/>
      <c r="E50816" s="1433"/>
      <c r="K50816" s="1433"/>
      <c r="L50816" s="1334"/>
    </row>
    <row r="50817" spans="1:12" ht="24" customHeight="1">
      <c r="A50817" s="1355"/>
      <c r="B50817" s="1355"/>
      <c r="C50817" s="1433"/>
      <c r="E50817" s="1433"/>
      <c r="K50817" s="1433"/>
      <c r="L50817" s="1334"/>
    </row>
    <row r="50818" spans="1:12" ht="24" customHeight="1">
      <c r="A50818" s="1355"/>
      <c r="B50818" s="1355"/>
      <c r="C50818" s="1433"/>
      <c r="E50818" s="1433"/>
      <c r="K50818" s="1433"/>
      <c r="L50818" s="1334"/>
    </row>
    <row r="50819" spans="1:12" ht="24" customHeight="1">
      <c r="A50819" s="1355"/>
      <c r="B50819" s="1355"/>
      <c r="C50819" s="1433"/>
      <c r="E50819" s="1433"/>
      <c r="K50819" s="1433"/>
      <c r="L50819" s="1334"/>
    </row>
    <row r="50820" spans="1:12" ht="24" customHeight="1">
      <c r="A50820" s="1355"/>
      <c r="B50820" s="1355"/>
      <c r="C50820" s="1433"/>
      <c r="E50820" s="1433"/>
      <c r="K50820" s="1433"/>
      <c r="L50820" s="1334"/>
    </row>
    <row r="50821" spans="1:12" ht="24" customHeight="1">
      <c r="A50821" s="1355"/>
      <c r="B50821" s="1355"/>
      <c r="C50821" s="1433"/>
      <c r="E50821" s="1433"/>
      <c r="K50821" s="1433"/>
      <c r="L50821" s="1334"/>
    </row>
    <row r="50822" spans="1:12" ht="24" customHeight="1">
      <c r="A50822" s="1355"/>
      <c r="B50822" s="1355"/>
      <c r="C50822" s="1433"/>
      <c r="E50822" s="1433"/>
      <c r="K50822" s="1433"/>
      <c r="L50822" s="1334"/>
    </row>
    <row r="50823" spans="1:12" ht="24" customHeight="1">
      <c r="A50823" s="1355"/>
      <c r="B50823" s="1355"/>
      <c r="C50823" s="1433"/>
      <c r="E50823" s="1433"/>
      <c r="K50823" s="1433"/>
      <c r="L50823" s="1334"/>
    </row>
    <row r="50824" spans="1:12" ht="24" customHeight="1">
      <c r="A50824" s="1355"/>
      <c r="B50824" s="1355"/>
      <c r="C50824" s="1433"/>
      <c r="E50824" s="1433"/>
      <c r="K50824" s="1433"/>
      <c r="L50824" s="1334"/>
    </row>
    <row r="50825" spans="1:12" ht="24" customHeight="1">
      <c r="A50825" s="1355"/>
      <c r="B50825" s="1355"/>
      <c r="C50825" s="1433"/>
      <c r="E50825" s="1433"/>
      <c r="K50825" s="1433"/>
      <c r="L50825" s="1334"/>
    </row>
    <row r="50826" spans="1:12" ht="24" customHeight="1">
      <c r="A50826" s="1355"/>
      <c r="B50826" s="1355"/>
      <c r="C50826" s="1433"/>
      <c r="E50826" s="1433"/>
      <c r="K50826" s="1433"/>
      <c r="L50826" s="1334"/>
    </row>
    <row r="50827" spans="1:12" ht="24" customHeight="1">
      <c r="A50827" s="1355"/>
      <c r="B50827" s="1355"/>
      <c r="C50827" s="1433"/>
      <c r="E50827" s="1433"/>
      <c r="K50827" s="1433"/>
      <c r="L50827" s="1334"/>
    </row>
    <row r="50828" spans="1:12" ht="24" customHeight="1">
      <c r="A50828" s="1355"/>
      <c r="B50828" s="1355"/>
      <c r="C50828" s="1433"/>
      <c r="E50828" s="1433"/>
      <c r="K50828" s="1433"/>
      <c r="L50828" s="1334"/>
    </row>
    <row r="50829" spans="1:12" ht="24" customHeight="1">
      <c r="A50829" s="1355"/>
      <c r="B50829" s="1355"/>
      <c r="C50829" s="1433"/>
      <c r="E50829" s="1433"/>
      <c r="K50829" s="1433"/>
      <c r="L50829" s="1334"/>
    </row>
    <row r="50830" spans="1:12" ht="24" customHeight="1">
      <c r="A50830" s="1355"/>
      <c r="B50830" s="1355"/>
      <c r="C50830" s="1433"/>
      <c r="E50830" s="1433"/>
      <c r="K50830" s="1433"/>
      <c r="L50830" s="1334"/>
    </row>
    <row r="50831" spans="1:12" ht="24" customHeight="1">
      <c r="A50831" s="1355"/>
      <c r="B50831" s="1355"/>
      <c r="C50831" s="1433"/>
      <c r="E50831" s="1433"/>
      <c r="K50831" s="1433"/>
      <c r="L50831" s="1334"/>
    </row>
    <row r="50832" spans="1:12" ht="24" customHeight="1">
      <c r="A50832" s="1355"/>
      <c r="B50832" s="1355"/>
      <c r="C50832" s="1433"/>
      <c r="E50832" s="1433"/>
      <c r="K50832" s="1433"/>
      <c r="L50832" s="1334"/>
    </row>
    <row r="50833" spans="1:12" ht="24" customHeight="1">
      <c r="A50833" s="1355"/>
      <c r="B50833" s="1355"/>
      <c r="C50833" s="1433"/>
      <c r="E50833" s="1433"/>
      <c r="K50833" s="1433"/>
      <c r="L50833" s="1334"/>
    </row>
    <row r="50834" spans="1:12" ht="24" customHeight="1">
      <c r="A50834" s="1355"/>
      <c r="B50834" s="1355"/>
      <c r="C50834" s="1433"/>
      <c r="E50834" s="1433"/>
      <c r="K50834" s="1433"/>
      <c r="L50834" s="1334"/>
    </row>
    <row r="50835" spans="1:12" ht="24" customHeight="1">
      <c r="A50835" s="1355"/>
      <c r="B50835" s="1355"/>
      <c r="C50835" s="1433"/>
      <c r="E50835" s="1433"/>
      <c r="K50835" s="1433"/>
      <c r="L50835" s="1334"/>
    </row>
    <row r="50836" spans="1:12" ht="24" customHeight="1">
      <c r="A50836" s="1355"/>
      <c r="B50836" s="1355"/>
      <c r="C50836" s="1433"/>
      <c r="E50836" s="1433"/>
      <c r="K50836" s="1433"/>
      <c r="L50836" s="1334"/>
    </row>
    <row r="50837" spans="1:12" ht="24" customHeight="1">
      <c r="A50837" s="1355"/>
      <c r="B50837" s="1355"/>
      <c r="C50837" s="1433"/>
      <c r="E50837" s="1433"/>
      <c r="K50837" s="1433"/>
      <c r="L50837" s="1334"/>
    </row>
    <row r="50838" spans="1:12" ht="24" customHeight="1">
      <c r="A50838" s="1355"/>
      <c r="B50838" s="1355"/>
      <c r="C50838" s="1433"/>
      <c r="E50838" s="1433"/>
      <c r="K50838" s="1433"/>
      <c r="L50838" s="1334"/>
    </row>
    <row r="50839" spans="1:12" ht="24" customHeight="1">
      <c r="A50839" s="1355"/>
      <c r="B50839" s="1355"/>
      <c r="C50839" s="1433"/>
      <c r="E50839" s="1433"/>
      <c r="K50839" s="1433"/>
      <c r="L50839" s="1334"/>
    </row>
    <row r="50840" spans="1:12" ht="24" customHeight="1">
      <c r="A50840" s="1355"/>
      <c r="B50840" s="1355"/>
      <c r="C50840" s="1433"/>
      <c r="E50840" s="1433"/>
      <c r="K50840" s="1433"/>
      <c r="L50840" s="1334"/>
    </row>
    <row r="50841" spans="1:12" ht="24" customHeight="1">
      <c r="A50841" s="1355"/>
      <c r="B50841" s="1355"/>
      <c r="C50841" s="1433"/>
      <c r="E50841" s="1433"/>
      <c r="K50841" s="1433"/>
      <c r="L50841" s="1334"/>
    </row>
    <row r="50842" spans="1:12" ht="24" customHeight="1">
      <c r="A50842" s="1355"/>
      <c r="B50842" s="1355"/>
      <c r="C50842" s="1433"/>
      <c r="E50842" s="1433"/>
      <c r="K50842" s="1433"/>
      <c r="L50842" s="1334"/>
    </row>
    <row r="50843" spans="1:12" ht="24" customHeight="1">
      <c r="A50843" s="1355"/>
      <c r="B50843" s="1355"/>
      <c r="C50843" s="1433"/>
      <c r="E50843" s="1433"/>
      <c r="K50843" s="1433"/>
      <c r="L50843" s="1334"/>
    </row>
    <row r="50844" spans="1:12" ht="24" customHeight="1">
      <c r="A50844" s="1355"/>
      <c r="B50844" s="1355"/>
      <c r="C50844" s="1433"/>
      <c r="E50844" s="1433"/>
      <c r="K50844" s="1433"/>
      <c r="L50844" s="1334"/>
    </row>
    <row r="50845" spans="1:12" ht="24" customHeight="1">
      <c r="A50845" s="1355"/>
      <c r="B50845" s="1355"/>
      <c r="C50845" s="1433"/>
      <c r="E50845" s="1433"/>
      <c r="K50845" s="1433"/>
      <c r="L50845" s="1334"/>
    </row>
    <row r="50846" spans="1:12" ht="24" customHeight="1">
      <c r="A50846" s="1355"/>
      <c r="B50846" s="1355"/>
      <c r="C50846" s="1433"/>
      <c r="E50846" s="1433"/>
      <c r="K50846" s="1433"/>
      <c r="L50846" s="1334"/>
    </row>
    <row r="50847" spans="1:12" ht="24" customHeight="1">
      <c r="A50847" s="1355"/>
      <c r="B50847" s="1355"/>
      <c r="C50847" s="1433"/>
      <c r="E50847" s="1433"/>
      <c r="K50847" s="1433"/>
      <c r="L50847" s="1334"/>
    </row>
    <row r="50848" spans="1:12" ht="24" customHeight="1">
      <c r="A50848" s="1355"/>
      <c r="B50848" s="1355"/>
      <c r="C50848" s="1433"/>
      <c r="E50848" s="1433"/>
      <c r="K50848" s="1433"/>
      <c r="L50848" s="1334"/>
    </row>
    <row r="50849" spans="1:12" ht="24" customHeight="1">
      <c r="A50849" s="1355"/>
      <c r="B50849" s="1355"/>
      <c r="C50849" s="1433"/>
      <c r="E50849" s="1433"/>
      <c r="K50849" s="1433"/>
      <c r="L50849" s="1334"/>
    </row>
    <row r="50850" spans="1:12" ht="24" customHeight="1">
      <c r="A50850" s="1355"/>
      <c r="B50850" s="1355"/>
      <c r="C50850" s="1433"/>
      <c r="E50850" s="1433"/>
      <c r="K50850" s="1433"/>
      <c r="L50850" s="1334"/>
    </row>
    <row r="50851" spans="1:12" ht="24" customHeight="1">
      <c r="A50851" s="1355"/>
      <c r="B50851" s="1355"/>
      <c r="C50851" s="1433"/>
      <c r="E50851" s="1433"/>
      <c r="K50851" s="1433"/>
      <c r="L50851" s="1334"/>
    </row>
    <row r="50852" spans="1:12" ht="24" customHeight="1">
      <c r="A50852" s="1355"/>
      <c r="B50852" s="1355"/>
      <c r="C50852" s="1433"/>
      <c r="E50852" s="1433"/>
      <c r="K50852" s="1433"/>
      <c r="L50852" s="1334"/>
    </row>
    <row r="50853" spans="1:12" ht="24" customHeight="1">
      <c r="A50853" s="1355"/>
      <c r="B50853" s="1355"/>
      <c r="C50853" s="1433"/>
      <c r="E50853" s="1433"/>
      <c r="K50853" s="1433"/>
      <c r="L50853" s="1334"/>
    </row>
    <row r="50854" spans="1:12" ht="24" customHeight="1">
      <c r="A50854" s="1355"/>
      <c r="B50854" s="1355"/>
      <c r="C50854" s="1433"/>
      <c r="E50854" s="1433"/>
      <c r="K50854" s="1433"/>
      <c r="L50854" s="1334"/>
    </row>
    <row r="50855" spans="1:12" ht="24" customHeight="1">
      <c r="A50855" s="1355"/>
      <c r="B50855" s="1355"/>
      <c r="C50855" s="1433"/>
      <c r="E50855" s="1433"/>
      <c r="K50855" s="1433"/>
      <c r="L50855" s="1334"/>
    </row>
    <row r="50856" spans="1:12" ht="24" customHeight="1">
      <c r="A50856" s="1355"/>
      <c r="B50856" s="1355"/>
      <c r="C50856" s="1433"/>
      <c r="E50856" s="1433"/>
      <c r="K50856" s="1433"/>
      <c r="L50856" s="1334"/>
    </row>
    <row r="50857" spans="1:12" ht="24" customHeight="1">
      <c r="A50857" s="1355"/>
      <c r="B50857" s="1355"/>
      <c r="C50857" s="1433"/>
      <c r="E50857" s="1433"/>
      <c r="K50857" s="1433"/>
      <c r="L50857" s="1334"/>
    </row>
    <row r="50858" spans="1:12" ht="24" customHeight="1">
      <c r="A50858" s="1355"/>
      <c r="B50858" s="1355"/>
      <c r="C50858" s="1433"/>
      <c r="E50858" s="1433"/>
      <c r="K50858" s="1433"/>
      <c r="L50858" s="1334"/>
    </row>
    <row r="50859" spans="1:12" ht="24" customHeight="1">
      <c r="A50859" s="1355"/>
      <c r="B50859" s="1355"/>
      <c r="C50859" s="1433"/>
      <c r="E50859" s="1433"/>
      <c r="K50859" s="1433"/>
      <c r="L50859" s="1334"/>
    </row>
    <row r="50860" spans="1:12" ht="24" customHeight="1">
      <c r="A50860" s="1355"/>
      <c r="B50860" s="1355"/>
      <c r="C50860" s="1433"/>
      <c r="E50860" s="1433"/>
      <c r="K50860" s="1433"/>
      <c r="L50860" s="1334"/>
    </row>
    <row r="50861" spans="1:12" ht="24" customHeight="1">
      <c r="A50861" s="1355"/>
      <c r="B50861" s="1355"/>
      <c r="C50861" s="1433"/>
      <c r="E50861" s="1433"/>
      <c r="K50861" s="1433"/>
      <c r="L50861" s="1334"/>
    </row>
    <row r="50862" spans="1:12" ht="24" customHeight="1">
      <c r="A50862" s="1355"/>
      <c r="B50862" s="1355"/>
      <c r="C50862" s="1433"/>
      <c r="E50862" s="1433"/>
      <c r="K50862" s="1433"/>
      <c r="L50862" s="1334"/>
    </row>
    <row r="50863" spans="1:12" ht="24" customHeight="1">
      <c r="A50863" s="1355"/>
      <c r="B50863" s="1355"/>
      <c r="C50863" s="1433"/>
      <c r="E50863" s="1433"/>
      <c r="K50863" s="1433"/>
      <c r="L50863" s="1334"/>
    </row>
    <row r="50864" spans="1:12" ht="24" customHeight="1">
      <c r="A50864" s="1355"/>
      <c r="B50864" s="1355"/>
      <c r="C50864" s="1433"/>
      <c r="E50864" s="1433"/>
      <c r="K50864" s="1433"/>
      <c r="L50864" s="1334"/>
    </row>
    <row r="50865" spans="1:12" ht="24" customHeight="1">
      <c r="A50865" s="1355"/>
      <c r="B50865" s="1355"/>
      <c r="C50865" s="1433"/>
      <c r="E50865" s="1433"/>
      <c r="K50865" s="1433"/>
      <c r="L50865" s="1334"/>
    </row>
    <row r="50866" spans="1:12" ht="24" customHeight="1">
      <c r="A50866" s="1355"/>
      <c r="B50866" s="1355"/>
      <c r="C50866" s="1433"/>
      <c r="E50866" s="1433"/>
      <c r="K50866" s="1433"/>
      <c r="L50866" s="1334"/>
    </row>
    <row r="50867" spans="1:12" ht="24" customHeight="1">
      <c r="A50867" s="1355"/>
      <c r="B50867" s="1355"/>
      <c r="C50867" s="1433"/>
      <c r="E50867" s="1433"/>
      <c r="K50867" s="1433"/>
      <c r="L50867" s="1334"/>
    </row>
    <row r="50868" spans="1:12" ht="24" customHeight="1">
      <c r="A50868" s="1355"/>
      <c r="B50868" s="1355"/>
      <c r="C50868" s="1433"/>
      <c r="E50868" s="1433"/>
      <c r="K50868" s="1433"/>
      <c r="L50868" s="1334"/>
    </row>
    <row r="50869" spans="1:12" ht="24" customHeight="1">
      <c r="A50869" s="1355"/>
      <c r="B50869" s="1355"/>
      <c r="C50869" s="1433"/>
      <c r="E50869" s="1433"/>
      <c r="K50869" s="1433"/>
      <c r="L50869" s="1334"/>
    </row>
    <row r="50870" spans="1:12" ht="24" customHeight="1">
      <c r="A50870" s="1355"/>
      <c r="B50870" s="1355"/>
      <c r="C50870" s="1433"/>
      <c r="E50870" s="1433"/>
      <c r="K50870" s="1433"/>
      <c r="L50870" s="1334"/>
    </row>
    <row r="50871" spans="1:12" ht="24" customHeight="1">
      <c r="A50871" s="1355"/>
      <c r="B50871" s="1355"/>
      <c r="C50871" s="1433"/>
      <c r="E50871" s="1433"/>
      <c r="K50871" s="1433"/>
      <c r="L50871" s="1334"/>
    </row>
    <row r="50872" spans="1:12" ht="24" customHeight="1">
      <c r="A50872" s="1355"/>
      <c r="B50872" s="1355"/>
      <c r="C50872" s="1433"/>
      <c r="E50872" s="1433"/>
      <c r="K50872" s="1433"/>
      <c r="L50872" s="1334"/>
    </row>
    <row r="50873" spans="1:12" ht="24" customHeight="1">
      <c r="A50873" s="1355"/>
      <c r="B50873" s="1355"/>
      <c r="C50873" s="1433"/>
      <c r="E50873" s="1433"/>
      <c r="K50873" s="1433"/>
      <c r="L50873" s="1334"/>
    </row>
    <row r="50874" spans="1:12" ht="24" customHeight="1">
      <c r="A50874" s="1355"/>
      <c r="B50874" s="1355"/>
      <c r="C50874" s="1433"/>
      <c r="E50874" s="1433"/>
      <c r="K50874" s="1433"/>
      <c r="L50874" s="1334"/>
    </row>
    <row r="50875" spans="1:12" ht="24" customHeight="1">
      <c r="A50875" s="1355"/>
      <c r="B50875" s="1355"/>
      <c r="C50875" s="1433"/>
      <c r="E50875" s="1433"/>
      <c r="K50875" s="1433"/>
      <c r="L50875" s="1334"/>
    </row>
    <row r="50876" spans="1:12" ht="24" customHeight="1">
      <c r="A50876" s="1355"/>
      <c r="B50876" s="1355"/>
      <c r="C50876" s="1433"/>
      <c r="E50876" s="1433"/>
      <c r="K50876" s="1433"/>
      <c r="L50876" s="1334"/>
    </row>
    <row r="50877" spans="1:12" ht="24" customHeight="1">
      <c r="A50877" s="1355"/>
      <c r="B50877" s="1355"/>
      <c r="C50877" s="1433"/>
      <c r="E50877" s="1433"/>
      <c r="K50877" s="1433"/>
      <c r="L50877" s="1334"/>
    </row>
    <row r="50878" spans="1:12" ht="24" customHeight="1">
      <c r="A50878" s="1355"/>
      <c r="B50878" s="1355"/>
      <c r="C50878" s="1433"/>
      <c r="E50878" s="1433"/>
      <c r="K50878" s="1433"/>
      <c r="L50878" s="1334"/>
    </row>
    <row r="50879" spans="1:12" ht="24" customHeight="1">
      <c r="A50879" s="1355"/>
      <c r="B50879" s="1355"/>
      <c r="C50879" s="1433"/>
      <c r="E50879" s="1433"/>
      <c r="K50879" s="1433"/>
      <c r="L50879" s="1334"/>
    </row>
    <row r="50880" spans="1:12" ht="24" customHeight="1">
      <c r="A50880" s="1355"/>
      <c r="B50880" s="1355"/>
      <c r="C50880" s="1433"/>
      <c r="E50880" s="1433"/>
      <c r="K50880" s="1433"/>
      <c r="L50880" s="1334"/>
    </row>
    <row r="50881" spans="1:12" ht="24" customHeight="1">
      <c r="A50881" s="1355"/>
      <c r="B50881" s="1355"/>
      <c r="C50881" s="1433"/>
      <c r="E50881" s="1433"/>
      <c r="K50881" s="1433"/>
      <c r="L50881" s="1334"/>
    </row>
    <row r="50882" spans="1:12" ht="24" customHeight="1">
      <c r="A50882" s="1355"/>
      <c r="B50882" s="1355"/>
      <c r="C50882" s="1433"/>
      <c r="E50882" s="1433"/>
      <c r="K50882" s="1433"/>
      <c r="L50882" s="1334"/>
    </row>
    <row r="50883" spans="1:12" ht="24" customHeight="1">
      <c r="A50883" s="1355"/>
      <c r="B50883" s="1355"/>
      <c r="C50883" s="1433"/>
      <c r="E50883" s="1433"/>
      <c r="K50883" s="1433"/>
      <c r="L50883" s="1334"/>
    </row>
    <row r="50884" spans="1:12" ht="24" customHeight="1">
      <c r="A50884" s="1355"/>
      <c r="B50884" s="1355"/>
      <c r="C50884" s="1433"/>
      <c r="E50884" s="1433"/>
      <c r="K50884" s="1433"/>
      <c r="L50884" s="1334"/>
    </row>
    <row r="50885" spans="1:12" ht="24" customHeight="1">
      <c r="A50885" s="1355"/>
      <c r="B50885" s="1355"/>
      <c r="C50885" s="1433"/>
      <c r="E50885" s="1433"/>
      <c r="K50885" s="1433"/>
      <c r="L50885" s="1334"/>
    </row>
    <row r="50886" spans="1:12" ht="24" customHeight="1">
      <c r="A50886" s="1355"/>
      <c r="B50886" s="1355"/>
      <c r="C50886" s="1433"/>
      <c r="E50886" s="1433"/>
      <c r="K50886" s="1433"/>
      <c r="L50886" s="1334"/>
    </row>
    <row r="50887" spans="1:12" ht="24" customHeight="1">
      <c r="A50887" s="1355"/>
      <c r="B50887" s="1355"/>
      <c r="C50887" s="1433"/>
      <c r="E50887" s="1433"/>
      <c r="K50887" s="1433"/>
      <c r="L50887" s="1334"/>
    </row>
    <row r="50888" spans="1:12" ht="24" customHeight="1">
      <c r="A50888" s="1355"/>
      <c r="B50888" s="1355"/>
      <c r="C50888" s="1433"/>
      <c r="E50888" s="1433"/>
      <c r="K50888" s="1433"/>
      <c r="L50888" s="1334"/>
    </row>
    <row r="50889" spans="1:12" ht="24" customHeight="1">
      <c r="A50889" s="1355"/>
      <c r="B50889" s="1355"/>
      <c r="C50889" s="1433"/>
      <c r="E50889" s="1433"/>
      <c r="K50889" s="1433"/>
      <c r="L50889" s="1334"/>
    </row>
    <row r="50890" spans="1:12" ht="24" customHeight="1">
      <c r="A50890" s="1355"/>
      <c r="B50890" s="1355"/>
      <c r="C50890" s="1433"/>
      <c r="E50890" s="1433"/>
      <c r="K50890" s="1433"/>
      <c r="L50890" s="1334"/>
    </row>
    <row r="50891" spans="1:12" ht="24" customHeight="1">
      <c r="A50891" s="1355"/>
      <c r="B50891" s="1355"/>
      <c r="C50891" s="1433"/>
      <c r="E50891" s="1433"/>
      <c r="K50891" s="1433"/>
      <c r="L50891" s="1334"/>
    </row>
    <row r="50892" spans="1:12" ht="24" customHeight="1">
      <c r="A50892" s="1355"/>
      <c r="B50892" s="1355"/>
      <c r="C50892" s="1433"/>
      <c r="E50892" s="1433"/>
      <c r="K50892" s="1433"/>
      <c r="L50892" s="1334"/>
    </row>
    <row r="50893" spans="1:12" ht="24" customHeight="1">
      <c r="A50893" s="1355"/>
      <c r="B50893" s="1355"/>
      <c r="C50893" s="1433"/>
      <c r="E50893" s="1433"/>
      <c r="K50893" s="1433"/>
      <c r="L50893" s="1334"/>
    </row>
    <row r="50894" spans="1:12" ht="24" customHeight="1">
      <c r="A50894" s="1355"/>
      <c r="B50894" s="1355"/>
      <c r="C50894" s="1433"/>
      <c r="E50894" s="1433"/>
      <c r="K50894" s="1433"/>
      <c r="L50894" s="1334"/>
    </row>
    <row r="50895" spans="1:12" ht="24" customHeight="1">
      <c r="A50895" s="1355"/>
      <c r="B50895" s="1355"/>
      <c r="C50895" s="1433"/>
      <c r="E50895" s="1433"/>
      <c r="K50895" s="1433"/>
      <c r="L50895" s="1334"/>
    </row>
    <row r="50896" spans="1:12" ht="24" customHeight="1">
      <c r="A50896" s="1355"/>
      <c r="B50896" s="1355"/>
      <c r="C50896" s="1433"/>
      <c r="E50896" s="1433"/>
      <c r="K50896" s="1433"/>
      <c r="L50896" s="1334"/>
    </row>
    <row r="50897" spans="1:12" ht="24" customHeight="1">
      <c r="A50897" s="1355"/>
      <c r="B50897" s="1355"/>
      <c r="C50897" s="1433"/>
      <c r="E50897" s="1433"/>
      <c r="K50897" s="1433"/>
      <c r="L50897" s="1334"/>
    </row>
    <row r="50898" spans="1:12" ht="24" customHeight="1">
      <c r="A50898" s="1355"/>
      <c r="B50898" s="1355"/>
      <c r="C50898" s="1433"/>
      <c r="E50898" s="1433"/>
      <c r="K50898" s="1433"/>
      <c r="L50898" s="1334"/>
    </row>
    <row r="50899" spans="1:12" ht="24" customHeight="1">
      <c r="A50899" s="1355"/>
      <c r="B50899" s="1355"/>
      <c r="C50899" s="1433"/>
      <c r="E50899" s="1433"/>
      <c r="K50899" s="1433"/>
      <c r="L50899" s="1334"/>
    </row>
    <row r="50900" spans="1:12" ht="24" customHeight="1">
      <c r="A50900" s="1355"/>
      <c r="B50900" s="1355"/>
      <c r="C50900" s="1433"/>
      <c r="E50900" s="1433"/>
      <c r="K50900" s="1433"/>
      <c r="L50900" s="1334"/>
    </row>
    <row r="50901" spans="1:12" ht="24" customHeight="1">
      <c r="A50901" s="1355"/>
      <c r="B50901" s="1355"/>
      <c r="C50901" s="1433"/>
      <c r="E50901" s="1433"/>
      <c r="K50901" s="1433"/>
      <c r="L50901" s="1334"/>
    </row>
    <row r="50902" spans="1:12" ht="24" customHeight="1">
      <c r="A50902" s="1355"/>
      <c r="B50902" s="1355"/>
      <c r="C50902" s="1433"/>
      <c r="E50902" s="1433"/>
      <c r="K50902" s="1433"/>
      <c r="L50902" s="1334"/>
    </row>
    <row r="50903" spans="1:12" ht="24" customHeight="1">
      <c r="A50903" s="1355"/>
      <c r="B50903" s="1355"/>
      <c r="C50903" s="1433"/>
      <c r="E50903" s="1433"/>
      <c r="K50903" s="1433"/>
      <c r="L50903" s="1334"/>
    </row>
    <row r="50904" spans="1:12" ht="24" customHeight="1">
      <c r="A50904" s="1355"/>
      <c r="B50904" s="1355"/>
      <c r="C50904" s="1433"/>
      <c r="E50904" s="1433"/>
      <c r="K50904" s="1433"/>
      <c r="L50904" s="1334"/>
    </row>
    <row r="50905" spans="1:12" ht="24" customHeight="1">
      <c r="A50905" s="1355"/>
      <c r="B50905" s="1355"/>
      <c r="C50905" s="1433"/>
      <c r="E50905" s="1433"/>
      <c r="K50905" s="1433"/>
      <c r="L50905" s="1334"/>
    </row>
    <row r="50906" spans="1:12" ht="24" customHeight="1">
      <c r="A50906" s="1355"/>
      <c r="B50906" s="1355"/>
      <c r="C50906" s="1433"/>
      <c r="E50906" s="1433"/>
      <c r="K50906" s="1433"/>
      <c r="L50906" s="1334"/>
    </row>
    <row r="50907" spans="1:12" ht="24" customHeight="1">
      <c r="A50907" s="1355"/>
      <c r="B50907" s="1355"/>
      <c r="C50907" s="1433"/>
      <c r="E50907" s="1433"/>
      <c r="K50907" s="1433"/>
      <c r="L50907" s="1334"/>
    </row>
    <row r="50908" spans="1:12" ht="24" customHeight="1">
      <c r="A50908" s="1355"/>
      <c r="B50908" s="1355"/>
      <c r="C50908" s="1433"/>
      <c r="E50908" s="1433"/>
      <c r="K50908" s="1433"/>
      <c r="L50908" s="1334"/>
    </row>
    <row r="50909" spans="1:12" ht="24" customHeight="1">
      <c r="A50909" s="1355"/>
      <c r="B50909" s="1355"/>
      <c r="C50909" s="1433"/>
      <c r="E50909" s="1433"/>
      <c r="K50909" s="1433"/>
      <c r="L50909" s="1334"/>
    </row>
    <row r="50910" spans="1:12" ht="24" customHeight="1">
      <c r="A50910" s="1355"/>
      <c r="B50910" s="1355"/>
      <c r="C50910" s="1433"/>
      <c r="E50910" s="1433"/>
      <c r="K50910" s="1433"/>
      <c r="L50910" s="1334"/>
    </row>
    <row r="50911" spans="1:12" ht="24" customHeight="1">
      <c r="A50911" s="1355"/>
      <c r="B50911" s="1355"/>
      <c r="C50911" s="1433"/>
      <c r="E50911" s="1433"/>
      <c r="K50911" s="1433"/>
      <c r="L50911" s="1334"/>
    </row>
    <row r="50912" spans="1:12" ht="24" customHeight="1">
      <c r="A50912" s="1355"/>
      <c r="B50912" s="1355"/>
      <c r="C50912" s="1433"/>
      <c r="E50912" s="1433"/>
      <c r="K50912" s="1433"/>
      <c r="L50912" s="1334"/>
    </row>
    <row r="50913" spans="1:12" ht="24" customHeight="1">
      <c r="A50913" s="1355"/>
      <c r="B50913" s="1355"/>
      <c r="C50913" s="1433"/>
      <c r="E50913" s="1433"/>
      <c r="K50913" s="1433"/>
      <c r="L50913" s="1334"/>
    </row>
    <row r="50914" spans="1:12" ht="24" customHeight="1">
      <c r="A50914" s="1355"/>
      <c r="B50914" s="1355"/>
      <c r="C50914" s="1433"/>
      <c r="E50914" s="1433"/>
      <c r="K50914" s="1433"/>
      <c r="L50914" s="1334"/>
    </row>
    <row r="50915" spans="1:12" ht="24" customHeight="1">
      <c r="A50915" s="1355"/>
      <c r="B50915" s="1355"/>
      <c r="C50915" s="1433"/>
      <c r="E50915" s="1433"/>
      <c r="K50915" s="1433"/>
      <c r="L50915" s="1334"/>
    </row>
    <row r="50916" spans="1:12" ht="24" customHeight="1">
      <c r="A50916" s="1355"/>
      <c r="B50916" s="1355"/>
      <c r="C50916" s="1433"/>
      <c r="E50916" s="1433"/>
      <c r="K50916" s="1433"/>
      <c r="L50916" s="1334"/>
    </row>
    <row r="50917" spans="1:12" ht="24" customHeight="1">
      <c r="A50917" s="1355"/>
      <c r="B50917" s="1355"/>
      <c r="C50917" s="1433"/>
      <c r="E50917" s="1433"/>
      <c r="K50917" s="1433"/>
      <c r="L50917" s="1334"/>
    </row>
    <row r="50918" spans="1:12" ht="24" customHeight="1">
      <c r="A50918" s="1355"/>
      <c r="B50918" s="1355"/>
      <c r="C50918" s="1433"/>
      <c r="E50918" s="1433"/>
      <c r="K50918" s="1433"/>
      <c r="L50918" s="1334"/>
    </row>
    <row r="50919" spans="1:12" ht="24" customHeight="1">
      <c r="A50919" s="1355"/>
      <c r="B50919" s="1355"/>
      <c r="C50919" s="1433"/>
      <c r="E50919" s="1433"/>
      <c r="K50919" s="1433"/>
      <c r="L50919" s="1334"/>
    </row>
    <row r="50920" spans="1:12" ht="24" customHeight="1">
      <c r="A50920" s="1355"/>
      <c r="B50920" s="1355"/>
      <c r="C50920" s="1433"/>
      <c r="E50920" s="1433"/>
      <c r="K50920" s="1433"/>
      <c r="L50920" s="1334"/>
    </row>
    <row r="50921" spans="1:12" ht="24" customHeight="1">
      <c r="A50921" s="1355"/>
      <c r="B50921" s="1355"/>
      <c r="C50921" s="1433"/>
      <c r="E50921" s="1433"/>
      <c r="K50921" s="1433"/>
      <c r="L50921" s="1334"/>
    </row>
    <row r="50922" spans="1:12" ht="24" customHeight="1">
      <c r="A50922" s="1355"/>
      <c r="B50922" s="1355"/>
      <c r="C50922" s="1433"/>
      <c r="E50922" s="1433"/>
      <c r="K50922" s="1433"/>
      <c r="L50922" s="1334"/>
    </row>
    <row r="50923" spans="1:12" ht="24" customHeight="1">
      <c r="A50923" s="1355"/>
      <c r="B50923" s="1355"/>
      <c r="C50923" s="1433"/>
      <c r="E50923" s="1433"/>
      <c r="K50923" s="1433"/>
      <c r="L50923" s="1334"/>
    </row>
    <row r="50924" spans="1:12" ht="24" customHeight="1">
      <c r="A50924" s="1355"/>
      <c r="B50924" s="1355"/>
      <c r="C50924" s="1433"/>
      <c r="E50924" s="1433"/>
      <c r="K50924" s="1433"/>
      <c r="L50924" s="1334"/>
    </row>
    <row r="50925" spans="1:12" ht="24" customHeight="1">
      <c r="A50925" s="1355"/>
      <c r="B50925" s="1355"/>
      <c r="C50925" s="1433"/>
      <c r="E50925" s="1433"/>
      <c r="K50925" s="1433"/>
      <c r="L50925" s="1334"/>
    </row>
    <row r="50926" spans="1:12" ht="24" customHeight="1">
      <c r="A50926" s="1355"/>
      <c r="B50926" s="1355"/>
      <c r="C50926" s="1433"/>
      <c r="E50926" s="1433"/>
      <c r="K50926" s="1433"/>
      <c r="L50926" s="1334"/>
    </row>
    <row r="50927" spans="1:12" ht="24" customHeight="1">
      <c r="A50927" s="1355"/>
      <c r="B50927" s="1355"/>
      <c r="C50927" s="1433"/>
      <c r="E50927" s="1433"/>
      <c r="K50927" s="1433"/>
      <c r="L50927" s="1334"/>
    </row>
    <row r="50928" spans="1:12" ht="24" customHeight="1">
      <c r="A50928" s="1355"/>
      <c r="B50928" s="1355"/>
      <c r="C50928" s="1433"/>
      <c r="E50928" s="1433"/>
      <c r="K50928" s="1433"/>
      <c r="L50928" s="1334"/>
    </row>
    <row r="50929" spans="1:12" ht="24" customHeight="1">
      <c r="A50929" s="1355"/>
      <c r="B50929" s="1355"/>
      <c r="C50929" s="1433"/>
      <c r="E50929" s="1433"/>
      <c r="K50929" s="1433"/>
      <c r="L50929" s="1334"/>
    </row>
    <row r="50930" spans="1:12" ht="24" customHeight="1">
      <c r="A50930" s="1355"/>
      <c r="B50930" s="1355"/>
      <c r="C50930" s="1433"/>
      <c r="E50930" s="1433"/>
      <c r="K50930" s="1433"/>
      <c r="L50930" s="1334"/>
    </row>
    <row r="50931" spans="1:12" ht="24" customHeight="1">
      <c r="A50931" s="1355"/>
      <c r="B50931" s="1355"/>
      <c r="C50931" s="1433"/>
      <c r="E50931" s="1433"/>
      <c r="K50931" s="1433"/>
      <c r="L50931" s="1334"/>
    </row>
    <row r="50932" spans="1:12" ht="24" customHeight="1">
      <c r="A50932" s="1355"/>
      <c r="B50932" s="1355"/>
      <c r="C50932" s="1433"/>
      <c r="E50932" s="1433"/>
      <c r="K50932" s="1433"/>
      <c r="L50932" s="1334"/>
    </row>
    <row r="50933" spans="1:12" ht="24" customHeight="1">
      <c r="A50933" s="1355"/>
      <c r="B50933" s="1355"/>
      <c r="C50933" s="1433"/>
      <c r="E50933" s="1433"/>
      <c r="K50933" s="1433"/>
      <c r="L50933" s="1334"/>
    </row>
    <row r="50934" spans="1:12" ht="24" customHeight="1">
      <c r="A50934" s="1355"/>
      <c r="B50934" s="1355"/>
      <c r="C50934" s="1433"/>
      <c r="E50934" s="1433"/>
      <c r="K50934" s="1433"/>
      <c r="L50934" s="1334"/>
    </row>
    <row r="50935" spans="1:12" ht="24" customHeight="1">
      <c r="A50935" s="1355"/>
      <c r="B50935" s="1355"/>
      <c r="C50935" s="1433"/>
      <c r="E50935" s="1433"/>
      <c r="K50935" s="1433"/>
      <c r="L50935" s="1334"/>
    </row>
    <row r="50936" spans="1:12" ht="24" customHeight="1">
      <c r="A50936" s="1355"/>
      <c r="B50936" s="1355"/>
      <c r="C50936" s="1433"/>
      <c r="E50936" s="1433"/>
      <c r="K50936" s="1433"/>
      <c r="L50936" s="1334"/>
    </row>
    <row r="50937" spans="1:12" ht="24" customHeight="1">
      <c r="A50937" s="1355"/>
      <c r="B50937" s="1355"/>
      <c r="C50937" s="1433"/>
      <c r="E50937" s="1433"/>
      <c r="K50937" s="1433"/>
      <c r="L50937" s="1334"/>
    </row>
    <row r="50938" spans="1:12" ht="24" customHeight="1">
      <c r="A50938" s="1355"/>
      <c r="B50938" s="1355"/>
      <c r="C50938" s="1433"/>
      <c r="E50938" s="1433"/>
      <c r="K50938" s="1433"/>
      <c r="L50938" s="1334"/>
    </row>
    <row r="50939" spans="1:12" ht="24" customHeight="1">
      <c r="A50939" s="1355"/>
      <c r="B50939" s="1355"/>
      <c r="C50939" s="1433"/>
      <c r="E50939" s="1433"/>
      <c r="K50939" s="1433"/>
      <c r="L50939" s="1334"/>
    </row>
    <row r="50940" spans="1:12" ht="24" customHeight="1">
      <c r="A50940" s="1355"/>
      <c r="B50940" s="1355"/>
      <c r="C50940" s="1433"/>
      <c r="E50940" s="1433"/>
      <c r="K50940" s="1433"/>
      <c r="L50940" s="1334"/>
    </row>
    <row r="50941" spans="1:12" ht="24" customHeight="1">
      <c r="A50941" s="1355"/>
      <c r="B50941" s="1355"/>
      <c r="C50941" s="1433"/>
      <c r="E50941" s="1433"/>
      <c r="K50941" s="1433"/>
      <c r="L50941" s="1334"/>
    </row>
    <row r="50942" spans="1:12" ht="24" customHeight="1">
      <c r="A50942" s="1355"/>
      <c r="B50942" s="1355"/>
      <c r="C50942" s="1433"/>
      <c r="E50942" s="1433"/>
      <c r="K50942" s="1433"/>
      <c r="L50942" s="1334"/>
    </row>
    <row r="50943" spans="1:12" ht="24" customHeight="1">
      <c r="A50943" s="1355"/>
      <c r="B50943" s="1355"/>
      <c r="C50943" s="1433"/>
      <c r="E50943" s="1433"/>
      <c r="K50943" s="1433"/>
      <c r="L50943" s="1334"/>
    </row>
    <row r="50944" spans="1:12" ht="24" customHeight="1">
      <c r="A50944" s="1355"/>
      <c r="B50944" s="1355"/>
      <c r="C50944" s="1433"/>
      <c r="E50944" s="1433"/>
      <c r="K50944" s="1433"/>
      <c r="L50944" s="1334"/>
    </row>
    <row r="50945" spans="1:12" ht="24" customHeight="1">
      <c r="A50945" s="1355"/>
      <c r="B50945" s="1355"/>
      <c r="C50945" s="1433"/>
      <c r="E50945" s="1433"/>
      <c r="K50945" s="1433"/>
      <c r="L50945" s="1334"/>
    </row>
    <row r="50946" spans="1:12" ht="24" customHeight="1">
      <c r="A50946" s="1355"/>
      <c r="B50946" s="1355"/>
      <c r="C50946" s="1433"/>
      <c r="E50946" s="1433"/>
      <c r="K50946" s="1433"/>
      <c r="L50946" s="1334"/>
    </row>
    <row r="50947" spans="1:12" ht="24" customHeight="1">
      <c r="A50947" s="1355"/>
      <c r="B50947" s="1355"/>
      <c r="C50947" s="1433"/>
      <c r="E50947" s="1433"/>
      <c r="K50947" s="1433"/>
      <c r="L50947" s="1334"/>
    </row>
    <row r="50948" spans="1:12" ht="24" customHeight="1">
      <c r="A50948" s="1355"/>
      <c r="B50948" s="1355"/>
      <c r="C50948" s="1433"/>
      <c r="E50948" s="1433"/>
      <c r="K50948" s="1433"/>
      <c r="L50948" s="1334"/>
    </row>
    <row r="50949" spans="1:12" ht="24" customHeight="1">
      <c r="A50949" s="1355"/>
      <c r="B50949" s="1355"/>
      <c r="C50949" s="1433"/>
      <c r="E50949" s="1433"/>
      <c r="K50949" s="1433"/>
      <c r="L50949" s="1334"/>
    </row>
    <row r="50950" spans="1:12" ht="24" customHeight="1">
      <c r="A50950" s="1355"/>
      <c r="B50950" s="1355"/>
      <c r="C50950" s="1433"/>
      <c r="E50950" s="1433"/>
      <c r="K50950" s="1433"/>
      <c r="L50950" s="1334"/>
    </row>
    <row r="50951" spans="1:12" ht="24" customHeight="1">
      <c r="A50951" s="1355"/>
      <c r="B50951" s="1355"/>
      <c r="C50951" s="1433"/>
      <c r="E50951" s="1433"/>
      <c r="K50951" s="1433"/>
      <c r="L50951" s="1334"/>
    </row>
    <row r="50952" spans="1:12" ht="24" customHeight="1">
      <c r="A50952" s="1355"/>
      <c r="B50952" s="1355"/>
      <c r="C50952" s="1433"/>
      <c r="E50952" s="1433"/>
      <c r="K50952" s="1433"/>
      <c r="L50952" s="1334"/>
    </row>
    <row r="50953" spans="1:12" ht="24" customHeight="1">
      <c r="A50953" s="1355"/>
      <c r="B50953" s="1355"/>
      <c r="C50953" s="1433"/>
      <c r="E50953" s="1433"/>
      <c r="K50953" s="1433"/>
      <c r="L50953" s="1334"/>
    </row>
    <row r="50954" spans="1:12" ht="24" customHeight="1">
      <c r="A50954" s="1355"/>
      <c r="B50954" s="1355"/>
      <c r="C50954" s="1433"/>
      <c r="E50954" s="1433"/>
      <c r="K50954" s="1433"/>
      <c r="L50954" s="1334"/>
    </row>
    <row r="50955" spans="1:12" ht="24" customHeight="1">
      <c r="A50955" s="1355"/>
      <c r="B50955" s="1355"/>
      <c r="C50955" s="1433"/>
      <c r="E50955" s="1433"/>
      <c r="K50955" s="1433"/>
      <c r="L50955" s="1334"/>
    </row>
    <row r="50956" spans="1:12" ht="24" customHeight="1">
      <c r="A50956" s="1355"/>
      <c r="B50956" s="1355"/>
      <c r="C50956" s="1433"/>
      <c r="E50956" s="1433"/>
      <c r="K50956" s="1433"/>
      <c r="L50956" s="1334"/>
    </row>
    <row r="50957" spans="1:12" ht="24" customHeight="1">
      <c r="A50957" s="1355"/>
      <c r="B50957" s="1355"/>
      <c r="C50957" s="1433"/>
      <c r="E50957" s="1433"/>
      <c r="K50957" s="1433"/>
      <c r="L50957" s="1334"/>
    </row>
    <row r="50958" spans="1:12" ht="24" customHeight="1">
      <c r="A50958" s="1355"/>
      <c r="B50958" s="1355"/>
      <c r="C50958" s="1433"/>
      <c r="E50958" s="1433"/>
      <c r="K50958" s="1433"/>
      <c r="L50958" s="1334"/>
    </row>
    <row r="50959" spans="1:12" ht="24" customHeight="1">
      <c r="A50959" s="1355"/>
      <c r="B50959" s="1355"/>
      <c r="C50959" s="1433"/>
      <c r="E50959" s="1433"/>
      <c r="K50959" s="1433"/>
      <c r="L50959" s="1334"/>
    </row>
    <row r="50960" spans="1:12" ht="24" customHeight="1">
      <c r="A50960" s="1355"/>
      <c r="B50960" s="1355"/>
      <c r="C50960" s="1433"/>
      <c r="E50960" s="1433"/>
      <c r="K50960" s="1433"/>
      <c r="L50960" s="1334"/>
    </row>
    <row r="50961" spans="1:12" ht="24" customHeight="1">
      <c r="A50961" s="1355"/>
      <c r="B50961" s="1355"/>
      <c r="C50961" s="1433"/>
      <c r="E50961" s="1433"/>
      <c r="K50961" s="1433"/>
      <c r="L50961" s="1334"/>
    </row>
    <row r="50962" spans="1:12" ht="24" customHeight="1">
      <c r="A50962" s="1355"/>
      <c r="B50962" s="1355"/>
      <c r="C50962" s="1433"/>
      <c r="E50962" s="1433"/>
      <c r="K50962" s="1433"/>
      <c r="L50962" s="1334"/>
    </row>
    <row r="50963" spans="1:12" ht="24" customHeight="1">
      <c r="A50963" s="1355"/>
      <c r="B50963" s="1355"/>
      <c r="C50963" s="1433"/>
      <c r="E50963" s="1433"/>
      <c r="K50963" s="1433"/>
      <c r="L50963" s="1334"/>
    </row>
    <row r="50964" spans="1:12" ht="24" customHeight="1">
      <c r="A50964" s="1355"/>
      <c r="B50964" s="1355"/>
      <c r="C50964" s="1433"/>
      <c r="E50964" s="1433"/>
      <c r="K50964" s="1433"/>
      <c r="L50964" s="1334"/>
    </row>
    <row r="50965" spans="1:12" ht="24" customHeight="1">
      <c r="A50965" s="1355"/>
      <c r="B50965" s="1355"/>
      <c r="C50965" s="1433"/>
      <c r="E50965" s="1433"/>
      <c r="K50965" s="1433"/>
      <c r="L50965" s="1334"/>
    </row>
    <row r="50966" spans="1:12" ht="24" customHeight="1">
      <c r="A50966" s="1355"/>
      <c r="B50966" s="1355"/>
      <c r="C50966" s="1433"/>
      <c r="E50966" s="1433"/>
      <c r="K50966" s="1433"/>
      <c r="L50966" s="1334"/>
    </row>
    <row r="50967" spans="1:12" ht="24" customHeight="1">
      <c r="A50967" s="1355"/>
      <c r="B50967" s="1355"/>
      <c r="C50967" s="1433"/>
      <c r="E50967" s="1433"/>
      <c r="K50967" s="1433"/>
      <c r="L50967" s="1334"/>
    </row>
    <row r="50968" spans="1:12" ht="24" customHeight="1">
      <c r="A50968" s="1355"/>
      <c r="B50968" s="1355"/>
      <c r="C50968" s="1433"/>
      <c r="E50968" s="1433"/>
      <c r="K50968" s="1433"/>
      <c r="L50968" s="1334"/>
    </row>
    <row r="50969" spans="1:12" ht="24" customHeight="1">
      <c r="A50969" s="1355"/>
      <c r="B50969" s="1355"/>
      <c r="C50969" s="1433"/>
      <c r="E50969" s="1433"/>
      <c r="K50969" s="1433"/>
      <c r="L50969" s="1334"/>
    </row>
    <row r="50970" spans="1:12" ht="24" customHeight="1">
      <c r="A50970" s="1355"/>
      <c r="B50970" s="1355"/>
      <c r="C50970" s="1433"/>
      <c r="E50970" s="1433"/>
      <c r="K50970" s="1433"/>
      <c r="L50970" s="1334"/>
    </row>
    <row r="50971" spans="1:12" ht="24" customHeight="1">
      <c r="A50971" s="1355"/>
      <c r="B50971" s="1355"/>
      <c r="C50971" s="1433"/>
      <c r="E50971" s="1433"/>
      <c r="K50971" s="1433"/>
      <c r="L50971" s="1334"/>
    </row>
    <row r="50972" spans="1:12" ht="24" customHeight="1">
      <c r="A50972" s="1355"/>
      <c r="B50972" s="1355"/>
      <c r="C50972" s="1433"/>
      <c r="E50972" s="1433"/>
      <c r="K50972" s="1433"/>
      <c r="L50972" s="1334"/>
    </row>
    <row r="50973" spans="1:12" ht="24" customHeight="1">
      <c r="A50973" s="1355"/>
      <c r="B50973" s="1355"/>
      <c r="C50973" s="1433"/>
      <c r="E50973" s="1433"/>
      <c r="K50973" s="1433"/>
      <c r="L50973" s="1334"/>
    </row>
    <row r="50974" spans="1:12" ht="24" customHeight="1">
      <c r="A50974" s="1355"/>
      <c r="B50974" s="1355"/>
      <c r="C50974" s="1433"/>
      <c r="E50974" s="1433"/>
      <c r="K50974" s="1433"/>
      <c r="L50974" s="1334"/>
    </row>
    <row r="50975" spans="1:12" ht="24" customHeight="1">
      <c r="A50975" s="1355"/>
      <c r="B50975" s="1355"/>
      <c r="C50975" s="1433"/>
      <c r="E50975" s="1433"/>
      <c r="K50975" s="1433"/>
      <c r="L50975" s="1334"/>
    </row>
    <row r="50976" spans="1:12" ht="24" customHeight="1">
      <c r="A50976" s="1355"/>
      <c r="B50976" s="1355"/>
      <c r="C50976" s="1433"/>
      <c r="E50976" s="1433"/>
      <c r="K50976" s="1433"/>
      <c r="L50976" s="1334"/>
    </row>
    <row r="50977" spans="1:12" ht="24" customHeight="1">
      <c r="A50977" s="1355"/>
      <c r="B50977" s="1355"/>
      <c r="C50977" s="1433"/>
      <c r="E50977" s="1433"/>
      <c r="K50977" s="1433"/>
      <c r="L50977" s="1334"/>
    </row>
    <row r="50978" spans="1:12" ht="24" customHeight="1">
      <c r="A50978" s="1355"/>
      <c r="B50978" s="1355"/>
      <c r="C50978" s="1433"/>
      <c r="E50978" s="1433"/>
      <c r="K50978" s="1433"/>
      <c r="L50978" s="1334"/>
    </row>
    <row r="50979" spans="1:12" ht="24" customHeight="1">
      <c r="A50979" s="1355"/>
      <c r="B50979" s="1355"/>
      <c r="C50979" s="1433"/>
      <c r="E50979" s="1433"/>
      <c r="K50979" s="1433"/>
      <c r="L50979" s="1334"/>
    </row>
    <row r="50980" spans="1:12" ht="24" customHeight="1">
      <c r="A50980" s="1355"/>
      <c r="B50980" s="1355"/>
      <c r="C50980" s="1433"/>
      <c r="E50980" s="1433"/>
      <c r="K50980" s="1433"/>
      <c r="L50980" s="1334"/>
    </row>
    <row r="50981" spans="1:12" ht="24" customHeight="1">
      <c r="A50981" s="1355"/>
      <c r="B50981" s="1355"/>
      <c r="C50981" s="1433"/>
      <c r="E50981" s="1433"/>
      <c r="K50981" s="1433"/>
      <c r="L50981" s="1334"/>
    </row>
    <row r="50982" spans="1:12" ht="24" customHeight="1">
      <c r="A50982" s="1355"/>
      <c r="B50982" s="1355"/>
      <c r="C50982" s="1433"/>
      <c r="E50982" s="1433"/>
      <c r="K50982" s="1433"/>
      <c r="L50982" s="1334"/>
    </row>
    <row r="50983" spans="1:12" ht="24" customHeight="1">
      <c r="A50983" s="1355"/>
      <c r="B50983" s="1355"/>
      <c r="C50983" s="1433"/>
      <c r="E50983" s="1433"/>
      <c r="K50983" s="1433"/>
      <c r="L50983" s="1334"/>
    </row>
    <row r="50984" spans="1:12" ht="24" customHeight="1">
      <c r="A50984" s="1355"/>
      <c r="B50984" s="1355"/>
      <c r="C50984" s="1433"/>
      <c r="E50984" s="1433"/>
      <c r="K50984" s="1433"/>
      <c r="L50984" s="1334"/>
    </row>
    <row r="50985" spans="1:12" ht="24" customHeight="1">
      <c r="A50985" s="1355"/>
      <c r="B50985" s="1355"/>
      <c r="C50985" s="1433"/>
      <c r="E50985" s="1433"/>
      <c r="K50985" s="1433"/>
      <c r="L50985" s="1334"/>
    </row>
    <row r="50986" spans="1:12" ht="24" customHeight="1">
      <c r="A50986" s="1355"/>
      <c r="B50986" s="1355"/>
      <c r="C50986" s="1433"/>
      <c r="E50986" s="1433"/>
      <c r="K50986" s="1433"/>
      <c r="L50986" s="1334"/>
    </row>
    <row r="50987" spans="1:12" ht="24" customHeight="1">
      <c r="A50987" s="1355"/>
      <c r="B50987" s="1355"/>
      <c r="C50987" s="1433"/>
      <c r="E50987" s="1433"/>
      <c r="K50987" s="1433"/>
      <c r="L50987" s="1334"/>
    </row>
    <row r="50988" spans="1:12" ht="24" customHeight="1">
      <c r="A50988" s="1355"/>
      <c r="B50988" s="1355"/>
      <c r="C50988" s="1433"/>
      <c r="E50988" s="1433"/>
      <c r="K50988" s="1433"/>
      <c r="L50988" s="1334"/>
    </row>
    <row r="50989" spans="1:12" ht="24" customHeight="1">
      <c r="A50989" s="1355"/>
      <c r="B50989" s="1355"/>
      <c r="C50989" s="1433"/>
      <c r="E50989" s="1433"/>
      <c r="K50989" s="1433"/>
      <c r="L50989" s="1334"/>
    </row>
    <row r="50990" spans="1:12" ht="24" customHeight="1">
      <c r="A50990" s="1355"/>
      <c r="B50990" s="1355"/>
      <c r="C50990" s="1433"/>
      <c r="E50990" s="1433"/>
      <c r="K50990" s="1433"/>
      <c r="L50990" s="1334"/>
    </row>
    <row r="50991" spans="1:12" ht="24" customHeight="1">
      <c r="A50991" s="1355"/>
      <c r="B50991" s="1355"/>
      <c r="C50991" s="1433"/>
      <c r="E50991" s="1433"/>
      <c r="K50991" s="1433"/>
      <c r="L50991" s="1334"/>
    </row>
    <row r="50992" spans="1:12" ht="24" customHeight="1">
      <c r="A50992" s="1355"/>
      <c r="B50992" s="1355"/>
      <c r="C50992" s="1433"/>
      <c r="E50992" s="1433"/>
      <c r="K50992" s="1433"/>
      <c r="L50992" s="1334"/>
    </row>
    <row r="50993" spans="1:12" ht="24" customHeight="1">
      <c r="A50993" s="1355"/>
      <c r="B50993" s="1355"/>
      <c r="C50993" s="1433"/>
      <c r="E50993" s="1433"/>
      <c r="K50993" s="1433"/>
      <c r="L50993" s="1334"/>
    </row>
    <row r="50994" spans="1:12" ht="24" customHeight="1">
      <c r="A50994" s="1355"/>
      <c r="B50994" s="1355"/>
      <c r="C50994" s="1433"/>
      <c r="E50994" s="1433"/>
      <c r="K50994" s="1433"/>
      <c r="L50994" s="1334"/>
    </row>
    <row r="50995" spans="1:12" ht="24" customHeight="1">
      <c r="A50995" s="1355"/>
      <c r="B50995" s="1355"/>
      <c r="C50995" s="1433"/>
      <c r="E50995" s="1433"/>
      <c r="K50995" s="1433"/>
      <c r="L50995" s="1334"/>
    </row>
    <row r="50996" spans="1:12" ht="24" customHeight="1">
      <c r="A50996" s="1355"/>
      <c r="B50996" s="1355"/>
      <c r="C50996" s="1433"/>
      <c r="E50996" s="1433"/>
      <c r="K50996" s="1433"/>
      <c r="L50996" s="1334"/>
    </row>
    <row r="50997" spans="1:12" ht="24" customHeight="1">
      <c r="A50997" s="1355"/>
      <c r="B50997" s="1355"/>
      <c r="C50997" s="1433"/>
      <c r="E50997" s="1433"/>
      <c r="K50997" s="1433"/>
      <c r="L50997" s="1334"/>
    </row>
    <row r="50998" spans="1:12" ht="24" customHeight="1">
      <c r="A50998" s="1355"/>
      <c r="B50998" s="1355"/>
      <c r="C50998" s="1433"/>
      <c r="E50998" s="1433"/>
      <c r="K50998" s="1433"/>
      <c r="L50998" s="1334"/>
    </row>
    <row r="50999" spans="1:12" ht="24" customHeight="1">
      <c r="A50999" s="1355"/>
      <c r="B50999" s="1355"/>
      <c r="C50999" s="1433"/>
      <c r="E50999" s="1433"/>
      <c r="K50999" s="1433"/>
      <c r="L50999" s="1334"/>
    </row>
    <row r="51000" spans="1:12" ht="24" customHeight="1">
      <c r="A51000" s="1355"/>
      <c r="B51000" s="1355"/>
      <c r="C51000" s="1433"/>
      <c r="E51000" s="1433"/>
      <c r="K51000" s="1433"/>
      <c r="L51000" s="1334"/>
    </row>
    <row r="51001" spans="1:12" ht="24" customHeight="1">
      <c r="A51001" s="1355"/>
      <c r="B51001" s="1355"/>
      <c r="C51001" s="1433"/>
      <c r="E51001" s="1433"/>
      <c r="K51001" s="1433"/>
      <c r="L51001" s="1334"/>
    </row>
    <row r="51002" spans="1:12" ht="24" customHeight="1">
      <c r="A51002" s="1355"/>
      <c r="B51002" s="1355"/>
      <c r="C51002" s="1433"/>
      <c r="E51002" s="1433"/>
      <c r="K51002" s="1433"/>
      <c r="L51002" s="1334"/>
    </row>
    <row r="51003" spans="1:12" ht="24" customHeight="1">
      <c r="A51003" s="1355"/>
      <c r="B51003" s="1355"/>
      <c r="C51003" s="1433"/>
      <c r="E51003" s="1433"/>
      <c r="K51003" s="1433"/>
      <c r="L51003" s="1334"/>
    </row>
    <row r="51004" spans="1:12" ht="24" customHeight="1">
      <c r="A51004" s="1355"/>
      <c r="B51004" s="1355"/>
      <c r="C51004" s="1433"/>
      <c r="E51004" s="1433"/>
      <c r="K51004" s="1433"/>
      <c r="L51004" s="1334"/>
    </row>
    <row r="51005" spans="1:12" ht="24" customHeight="1">
      <c r="A51005" s="1355"/>
      <c r="B51005" s="1355"/>
      <c r="C51005" s="1433"/>
      <c r="E51005" s="1433"/>
      <c r="K51005" s="1433"/>
      <c r="L51005" s="1334"/>
    </row>
    <row r="51006" spans="1:12" ht="24" customHeight="1">
      <c r="A51006" s="1355"/>
      <c r="B51006" s="1355"/>
      <c r="C51006" s="1433"/>
      <c r="E51006" s="1433"/>
      <c r="K51006" s="1433"/>
      <c r="L51006" s="1334"/>
    </row>
    <row r="51007" spans="1:12" ht="24" customHeight="1">
      <c r="A51007" s="1355"/>
      <c r="B51007" s="1355"/>
      <c r="C51007" s="1433"/>
      <c r="E51007" s="1433"/>
      <c r="K51007" s="1433"/>
      <c r="L51007" s="1334"/>
    </row>
    <row r="51008" spans="1:12" ht="24" customHeight="1">
      <c r="A51008" s="1355"/>
      <c r="B51008" s="1355"/>
      <c r="C51008" s="1433"/>
      <c r="E51008" s="1433"/>
      <c r="K51008" s="1433"/>
      <c r="L51008" s="1334"/>
    </row>
    <row r="51009" spans="1:12" ht="24" customHeight="1">
      <c r="A51009" s="1355"/>
      <c r="B51009" s="1355"/>
      <c r="C51009" s="1433"/>
      <c r="E51009" s="1433"/>
      <c r="K51009" s="1433"/>
      <c r="L51009" s="1334"/>
    </row>
    <row r="51010" spans="1:12" ht="24" customHeight="1">
      <c r="A51010" s="1355"/>
      <c r="B51010" s="1355"/>
      <c r="C51010" s="1433"/>
      <c r="E51010" s="1433"/>
      <c r="K51010" s="1433"/>
      <c r="L51010" s="1334"/>
    </row>
    <row r="51011" spans="1:12" ht="24" customHeight="1">
      <c r="A51011" s="1355"/>
      <c r="B51011" s="1355"/>
      <c r="C51011" s="1433"/>
      <c r="E51011" s="1433"/>
      <c r="K51011" s="1433"/>
      <c r="L51011" s="1334"/>
    </row>
    <row r="51012" spans="1:12" ht="24" customHeight="1">
      <c r="A51012" s="1355"/>
      <c r="B51012" s="1355"/>
      <c r="C51012" s="1433"/>
      <c r="E51012" s="1433"/>
      <c r="K51012" s="1433"/>
      <c r="L51012" s="1334"/>
    </row>
    <row r="51013" spans="1:12" ht="24" customHeight="1">
      <c r="A51013" s="1355"/>
      <c r="B51013" s="1355"/>
      <c r="C51013" s="1433"/>
      <c r="E51013" s="1433"/>
      <c r="K51013" s="1433"/>
      <c r="L51013" s="1334"/>
    </row>
    <row r="51014" spans="1:12" ht="24" customHeight="1">
      <c r="A51014" s="1355"/>
      <c r="B51014" s="1355"/>
      <c r="C51014" s="1433"/>
      <c r="E51014" s="1433"/>
      <c r="K51014" s="1433"/>
      <c r="L51014" s="1334"/>
    </row>
    <row r="51015" spans="1:12" ht="24" customHeight="1">
      <c r="A51015" s="1355"/>
      <c r="B51015" s="1355"/>
      <c r="C51015" s="1433"/>
      <c r="E51015" s="1433"/>
      <c r="K51015" s="1433"/>
      <c r="L51015" s="1334"/>
    </row>
    <row r="51016" spans="1:12" ht="24" customHeight="1">
      <c r="A51016" s="1355"/>
      <c r="B51016" s="1355"/>
      <c r="C51016" s="1433"/>
      <c r="E51016" s="1433"/>
      <c r="K51016" s="1433"/>
      <c r="L51016" s="1334"/>
    </row>
    <row r="51017" spans="1:12" ht="24" customHeight="1">
      <c r="A51017" s="1355"/>
      <c r="B51017" s="1355"/>
      <c r="C51017" s="1433"/>
      <c r="E51017" s="1433"/>
      <c r="K51017" s="1433"/>
      <c r="L51017" s="1334"/>
    </row>
    <row r="51018" spans="1:12" ht="24" customHeight="1">
      <c r="A51018" s="1355"/>
      <c r="B51018" s="1355"/>
      <c r="C51018" s="1433"/>
      <c r="E51018" s="1433"/>
      <c r="K51018" s="1433"/>
      <c r="L51018" s="1334"/>
    </row>
    <row r="51019" spans="1:12" ht="24" customHeight="1">
      <c r="A51019" s="1355"/>
      <c r="B51019" s="1355"/>
      <c r="C51019" s="1433"/>
      <c r="E51019" s="1433"/>
      <c r="K51019" s="1433"/>
      <c r="L51019" s="1334"/>
    </row>
    <row r="51020" spans="1:12" ht="24" customHeight="1">
      <c r="A51020" s="1355"/>
      <c r="B51020" s="1355"/>
      <c r="C51020" s="1433"/>
      <c r="E51020" s="1433"/>
      <c r="K51020" s="1433"/>
      <c r="L51020" s="1334"/>
    </row>
    <row r="51021" spans="1:12" ht="24" customHeight="1">
      <c r="A51021" s="1355"/>
      <c r="B51021" s="1355"/>
      <c r="C51021" s="1433"/>
      <c r="E51021" s="1433"/>
      <c r="K51021" s="1433"/>
      <c r="L51021" s="1334"/>
    </row>
    <row r="51022" spans="1:12" ht="24" customHeight="1">
      <c r="A51022" s="1355"/>
      <c r="B51022" s="1355"/>
      <c r="C51022" s="1433"/>
      <c r="E51022" s="1433"/>
      <c r="K51022" s="1433"/>
      <c r="L51022" s="1334"/>
    </row>
    <row r="51023" spans="1:12" ht="24" customHeight="1">
      <c r="A51023" s="1355"/>
      <c r="B51023" s="1355"/>
      <c r="C51023" s="1433"/>
      <c r="E51023" s="1433"/>
      <c r="K51023" s="1433"/>
      <c r="L51023" s="1334"/>
    </row>
    <row r="51024" spans="1:12" ht="24" customHeight="1">
      <c r="A51024" s="1355"/>
      <c r="B51024" s="1355"/>
      <c r="C51024" s="1433"/>
      <c r="E51024" s="1433"/>
      <c r="K51024" s="1433"/>
      <c r="L51024" s="1334"/>
    </row>
    <row r="51025" spans="1:12" ht="24" customHeight="1">
      <c r="A51025" s="1355"/>
      <c r="B51025" s="1355"/>
      <c r="C51025" s="1433"/>
      <c r="E51025" s="1433"/>
      <c r="K51025" s="1433"/>
      <c r="L51025" s="1334"/>
    </row>
    <row r="51026" spans="1:12" ht="24" customHeight="1">
      <c r="A51026" s="1355"/>
      <c r="B51026" s="1355"/>
      <c r="C51026" s="1433"/>
      <c r="E51026" s="1433"/>
      <c r="K51026" s="1433"/>
      <c r="L51026" s="1334"/>
    </row>
    <row r="51027" spans="1:12" ht="24" customHeight="1">
      <c r="A51027" s="1355"/>
      <c r="B51027" s="1355"/>
      <c r="C51027" s="1433"/>
      <c r="E51027" s="1433"/>
      <c r="K51027" s="1433"/>
      <c r="L51027" s="1334"/>
    </row>
    <row r="51028" spans="1:12" ht="24" customHeight="1">
      <c r="A51028" s="1355"/>
      <c r="B51028" s="1355"/>
      <c r="C51028" s="1433"/>
      <c r="E51028" s="1433"/>
      <c r="K51028" s="1433"/>
      <c r="L51028" s="1334"/>
    </row>
    <row r="51029" spans="1:12" ht="24" customHeight="1">
      <c r="A51029" s="1355"/>
      <c r="B51029" s="1355"/>
      <c r="C51029" s="1433"/>
      <c r="E51029" s="1433"/>
      <c r="K51029" s="1433"/>
      <c r="L51029" s="1334"/>
    </row>
    <row r="51030" spans="1:12" ht="24" customHeight="1">
      <c r="A51030" s="1355"/>
      <c r="B51030" s="1355"/>
      <c r="C51030" s="1433"/>
      <c r="E51030" s="1433"/>
      <c r="K51030" s="1433"/>
      <c r="L51030" s="1334"/>
    </row>
    <row r="51031" spans="1:12" ht="24" customHeight="1">
      <c r="A51031" s="1355"/>
      <c r="B51031" s="1355"/>
      <c r="C51031" s="1433"/>
      <c r="E51031" s="1433"/>
      <c r="K51031" s="1433"/>
      <c r="L51031" s="1334"/>
    </row>
    <row r="51032" spans="1:12" ht="24" customHeight="1">
      <c r="A51032" s="1355"/>
      <c r="B51032" s="1355"/>
      <c r="C51032" s="1433"/>
      <c r="E51032" s="1433"/>
      <c r="K51032" s="1433"/>
      <c r="L51032" s="1334"/>
    </row>
    <row r="51033" spans="1:12" ht="24" customHeight="1">
      <c r="A51033" s="1355"/>
      <c r="B51033" s="1355"/>
      <c r="C51033" s="1433"/>
      <c r="E51033" s="1433"/>
      <c r="K51033" s="1433"/>
      <c r="L51033" s="1334"/>
    </row>
    <row r="51034" spans="1:12" ht="24" customHeight="1">
      <c r="A51034" s="1355"/>
      <c r="B51034" s="1355"/>
      <c r="C51034" s="1433"/>
      <c r="E51034" s="1433"/>
      <c r="K51034" s="1433"/>
      <c r="L51034" s="1334"/>
    </row>
    <row r="51035" spans="1:12" ht="24" customHeight="1">
      <c r="A51035" s="1355"/>
      <c r="B51035" s="1355"/>
      <c r="C51035" s="1433"/>
      <c r="E51035" s="1433"/>
      <c r="K51035" s="1433"/>
      <c r="L51035" s="1334"/>
    </row>
    <row r="51036" spans="1:12" ht="24" customHeight="1">
      <c r="A51036" s="1355"/>
      <c r="B51036" s="1355"/>
      <c r="C51036" s="1433"/>
      <c r="E51036" s="1433"/>
      <c r="K51036" s="1433"/>
      <c r="L51036" s="1334"/>
    </row>
    <row r="51037" spans="1:12" ht="24" customHeight="1">
      <c r="A51037" s="1355"/>
      <c r="B51037" s="1355"/>
      <c r="C51037" s="1433"/>
      <c r="E51037" s="1433"/>
      <c r="K51037" s="1433"/>
      <c r="L51037" s="1334"/>
    </row>
    <row r="51038" spans="1:12" ht="24" customHeight="1">
      <c r="A51038" s="1355"/>
      <c r="B51038" s="1355"/>
      <c r="C51038" s="1433"/>
      <c r="E51038" s="1433"/>
      <c r="K51038" s="1433"/>
      <c r="L51038" s="1334"/>
    </row>
    <row r="51039" spans="1:12" ht="24" customHeight="1">
      <c r="A51039" s="1355"/>
      <c r="B51039" s="1355"/>
      <c r="C51039" s="1433"/>
      <c r="E51039" s="1433"/>
      <c r="K51039" s="1433"/>
      <c r="L51039" s="1334"/>
    </row>
    <row r="51040" spans="1:12" ht="24" customHeight="1">
      <c r="A51040" s="1355"/>
      <c r="B51040" s="1355"/>
      <c r="C51040" s="1433"/>
      <c r="E51040" s="1433"/>
      <c r="K51040" s="1433"/>
      <c r="L51040" s="1334"/>
    </row>
    <row r="51041" spans="1:12" ht="24" customHeight="1">
      <c r="A51041" s="1355"/>
      <c r="B51041" s="1355"/>
      <c r="C51041" s="1433"/>
      <c r="E51041" s="1433"/>
      <c r="K51041" s="1433"/>
      <c r="L51041" s="1334"/>
    </row>
    <row r="51042" spans="1:12" ht="24" customHeight="1">
      <c r="A51042" s="1355"/>
      <c r="B51042" s="1355"/>
      <c r="C51042" s="1433"/>
      <c r="E51042" s="1433"/>
      <c r="K51042" s="1433"/>
      <c r="L51042" s="1334"/>
    </row>
    <row r="51043" spans="1:12" ht="24" customHeight="1">
      <c r="A51043" s="1355"/>
      <c r="B51043" s="1355"/>
      <c r="C51043" s="1433"/>
      <c r="E51043" s="1433"/>
      <c r="K51043" s="1433"/>
      <c r="L51043" s="1334"/>
    </row>
    <row r="51044" spans="1:12" ht="24" customHeight="1">
      <c r="A51044" s="1355"/>
      <c r="B51044" s="1355"/>
      <c r="C51044" s="1433"/>
      <c r="E51044" s="1433"/>
      <c r="K51044" s="1433"/>
      <c r="L51044" s="1334"/>
    </row>
    <row r="51045" spans="1:12" ht="24" customHeight="1">
      <c r="A51045" s="1355"/>
      <c r="B51045" s="1355"/>
      <c r="C51045" s="1433"/>
      <c r="E51045" s="1433"/>
      <c r="K51045" s="1433"/>
      <c r="L51045" s="1334"/>
    </row>
    <row r="51046" spans="1:12" ht="24" customHeight="1">
      <c r="A51046" s="1355"/>
      <c r="B51046" s="1355"/>
      <c r="C51046" s="1433"/>
      <c r="E51046" s="1433"/>
      <c r="K51046" s="1433"/>
      <c r="L51046" s="1334"/>
    </row>
    <row r="51047" spans="1:12" ht="24" customHeight="1">
      <c r="A51047" s="1355"/>
      <c r="B51047" s="1355"/>
      <c r="C51047" s="1433"/>
      <c r="E51047" s="1433"/>
      <c r="K51047" s="1433"/>
      <c r="L51047" s="1334"/>
    </row>
    <row r="51048" spans="1:12" ht="24" customHeight="1">
      <c r="A51048" s="1355"/>
      <c r="B51048" s="1355"/>
      <c r="C51048" s="1433"/>
      <c r="E51048" s="1433"/>
      <c r="K51048" s="1433"/>
      <c r="L51048" s="1334"/>
    </row>
    <row r="51049" spans="1:12" ht="24" customHeight="1">
      <c r="A51049" s="1355"/>
      <c r="B51049" s="1355"/>
      <c r="C51049" s="1433"/>
      <c r="E51049" s="1433"/>
      <c r="K51049" s="1433"/>
      <c r="L51049" s="1334"/>
    </row>
    <row r="51050" spans="1:12" ht="24" customHeight="1">
      <c r="A51050" s="1355"/>
      <c r="B51050" s="1355"/>
      <c r="C51050" s="1433"/>
      <c r="E51050" s="1433"/>
      <c r="K51050" s="1433"/>
      <c r="L51050" s="1334"/>
    </row>
    <row r="51051" spans="1:12" ht="24" customHeight="1">
      <c r="A51051" s="1355"/>
      <c r="B51051" s="1355"/>
      <c r="C51051" s="1433"/>
      <c r="E51051" s="1433"/>
      <c r="K51051" s="1433"/>
      <c r="L51051" s="1334"/>
    </row>
    <row r="51052" spans="1:12" ht="24" customHeight="1">
      <c r="A51052" s="1355"/>
      <c r="B51052" s="1355"/>
      <c r="C51052" s="1433"/>
      <c r="E51052" s="1433"/>
      <c r="K51052" s="1433"/>
      <c r="L51052" s="1334"/>
    </row>
    <row r="51053" spans="1:12" ht="24" customHeight="1">
      <c r="A51053" s="1355"/>
      <c r="B51053" s="1355"/>
      <c r="C51053" s="1433"/>
      <c r="E51053" s="1433"/>
      <c r="K51053" s="1433"/>
      <c r="L51053" s="1334"/>
    </row>
    <row r="51054" spans="1:12" ht="24" customHeight="1">
      <c r="A51054" s="1355"/>
      <c r="B51054" s="1355"/>
      <c r="C51054" s="1433"/>
      <c r="E51054" s="1433"/>
      <c r="K51054" s="1433"/>
      <c r="L51054" s="1334"/>
    </row>
    <row r="51055" spans="1:12" ht="24" customHeight="1">
      <c r="A51055" s="1355"/>
      <c r="B51055" s="1355"/>
      <c r="C51055" s="1433"/>
      <c r="E51055" s="1433"/>
      <c r="K51055" s="1433"/>
      <c r="L51055" s="1334"/>
    </row>
    <row r="51056" spans="1:12" ht="24" customHeight="1">
      <c r="A51056" s="1355"/>
      <c r="B51056" s="1355"/>
      <c r="C51056" s="1433"/>
      <c r="E51056" s="1433"/>
      <c r="K51056" s="1433"/>
      <c r="L51056" s="1334"/>
    </row>
    <row r="51057" spans="1:12" ht="24" customHeight="1">
      <c r="A51057" s="1355"/>
      <c r="B51057" s="1355"/>
      <c r="C51057" s="1433"/>
      <c r="E51057" s="1433"/>
      <c r="K51057" s="1433"/>
      <c r="L51057" s="1334"/>
    </row>
    <row r="51058" spans="1:12" ht="24" customHeight="1">
      <c r="A51058" s="1355"/>
      <c r="B51058" s="1355"/>
      <c r="C51058" s="1433"/>
      <c r="E51058" s="1433"/>
      <c r="K51058" s="1433"/>
      <c r="L51058" s="1334"/>
    </row>
    <row r="51059" spans="1:12" ht="24" customHeight="1">
      <c r="A51059" s="1355"/>
      <c r="B51059" s="1355"/>
      <c r="C51059" s="1433"/>
      <c r="E51059" s="1433"/>
      <c r="K51059" s="1433"/>
      <c r="L51059" s="1334"/>
    </row>
    <row r="51060" spans="1:12" ht="24" customHeight="1">
      <c r="A51060" s="1355"/>
      <c r="B51060" s="1355"/>
      <c r="C51060" s="1433"/>
      <c r="E51060" s="1433"/>
      <c r="K51060" s="1433"/>
      <c r="L51060" s="1334"/>
    </row>
    <row r="51061" spans="1:12" ht="24" customHeight="1">
      <c r="A51061" s="1355"/>
      <c r="B51061" s="1355"/>
      <c r="C51061" s="1433"/>
      <c r="E51061" s="1433"/>
      <c r="K51061" s="1433"/>
      <c r="L51061" s="1334"/>
    </row>
    <row r="51062" spans="1:12" ht="24" customHeight="1">
      <c r="A51062" s="1355"/>
      <c r="B51062" s="1355"/>
      <c r="C51062" s="1433"/>
      <c r="E51062" s="1433"/>
      <c r="K51062" s="1433"/>
      <c r="L51062" s="1334"/>
    </row>
    <row r="51063" spans="1:12" ht="24" customHeight="1">
      <c r="A51063" s="1355"/>
      <c r="B51063" s="1355"/>
      <c r="C51063" s="1433"/>
      <c r="E51063" s="1433"/>
      <c r="K51063" s="1433"/>
      <c r="L51063" s="1334"/>
    </row>
    <row r="51064" spans="1:12" ht="24" customHeight="1">
      <c r="A51064" s="1355"/>
      <c r="B51064" s="1355"/>
      <c r="C51064" s="1433"/>
      <c r="E51064" s="1433"/>
      <c r="K51064" s="1433"/>
      <c r="L51064" s="1334"/>
    </row>
    <row r="51065" spans="1:12" ht="24" customHeight="1">
      <c r="A51065" s="1355"/>
      <c r="B51065" s="1355"/>
      <c r="C51065" s="1433"/>
      <c r="E51065" s="1433"/>
      <c r="K51065" s="1433"/>
      <c r="L51065" s="1334"/>
    </row>
    <row r="51066" spans="1:12" ht="24" customHeight="1">
      <c r="A51066" s="1355"/>
      <c r="B51066" s="1355"/>
      <c r="C51066" s="1433"/>
      <c r="E51066" s="1433"/>
      <c r="K51066" s="1433"/>
      <c r="L51066" s="1334"/>
    </row>
    <row r="51067" spans="1:12" ht="24" customHeight="1">
      <c r="A51067" s="1355"/>
      <c r="B51067" s="1355"/>
      <c r="C51067" s="1433"/>
      <c r="E51067" s="1433"/>
      <c r="K51067" s="1433"/>
      <c r="L51067" s="1334"/>
    </row>
    <row r="51068" spans="1:12" ht="24" customHeight="1">
      <c r="A51068" s="1355"/>
      <c r="B51068" s="1355"/>
      <c r="C51068" s="1433"/>
      <c r="E51068" s="1433"/>
      <c r="K51068" s="1433"/>
      <c r="L51068" s="1334"/>
    </row>
    <row r="51069" spans="1:12" ht="24" customHeight="1">
      <c r="A51069" s="1355"/>
      <c r="B51069" s="1355"/>
      <c r="C51069" s="1433"/>
      <c r="E51069" s="1433"/>
      <c r="K51069" s="1433"/>
      <c r="L51069" s="1334"/>
    </row>
    <row r="51070" spans="1:12" ht="24" customHeight="1">
      <c r="A51070" s="1355"/>
      <c r="B51070" s="1355"/>
      <c r="C51070" s="1433"/>
      <c r="E51070" s="1433"/>
      <c r="K51070" s="1433"/>
      <c r="L51070" s="1334"/>
    </row>
    <row r="51071" spans="1:12" ht="24" customHeight="1">
      <c r="A51071" s="1355"/>
      <c r="B51071" s="1355"/>
      <c r="C51071" s="1433"/>
      <c r="E51071" s="1433"/>
      <c r="K51071" s="1433"/>
      <c r="L51071" s="1334"/>
    </row>
    <row r="51072" spans="1:12" ht="24" customHeight="1">
      <c r="A51072" s="1355"/>
      <c r="B51072" s="1355"/>
      <c r="C51072" s="1433"/>
      <c r="E51072" s="1433"/>
      <c r="K51072" s="1433"/>
      <c r="L51072" s="1334"/>
    </row>
    <row r="51073" spans="1:12" ht="24" customHeight="1">
      <c r="A51073" s="1355"/>
      <c r="B51073" s="1355"/>
      <c r="C51073" s="1433"/>
      <c r="E51073" s="1433"/>
      <c r="K51073" s="1433"/>
      <c r="L51073" s="1334"/>
    </row>
    <row r="51074" spans="1:12" ht="24" customHeight="1">
      <c r="A51074" s="1355"/>
      <c r="B51074" s="1355"/>
      <c r="C51074" s="1433"/>
      <c r="E51074" s="1433"/>
      <c r="K51074" s="1433"/>
      <c r="L51074" s="1334"/>
    </row>
    <row r="51075" spans="1:12" ht="24" customHeight="1">
      <c r="A51075" s="1355"/>
      <c r="B51075" s="1355"/>
      <c r="C51075" s="1433"/>
      <c r="E51075" s="1433"/>
      <c r="K51075" s="1433"/>
      <c r="L51075" s="1334"/>
    </row>
    <row r="51076" spans="1:12" ht="24" customHeight="1">
      <c r="A51076" s="1355"/>
      <c r="B51076" s="1355"/>
      <c r="C51076" s="1433"/>
      <c r="E51076" s="1433"/>
      <c r="K51076" s="1433"/>
      <c r="L51076" s="1334"/>
    </row>
    <row r="51077" spans="1:12" ht="24" customHeight="1">
      <c r="A51077" s="1355"/>
      <c r="B51077" s="1355"/>
      <c r="C51077" s="1433"/>
      <c r="E51077" s="1433"/>
      <c r="K51077" s="1433"/>
      <c r="L51077" s="1334"/>
    </row>
    <row r="51078" spans="1:12" ht="24" customHeight="1">
      <c r="A51078" s="1355"/>
      <c r="B51078" s="1355"/>
      <c r="C51078" s="1433"/>
      <c r="E51078" s="1433"/>
      <c r="K51078" s="1433"/>
      <c r="L51078" s="1334"/>
    </row>
    <row r="51079" spans="1:12" ht="24" customHeight="1">
      <c r="A51079" s="1355"/>
      <c r="B51079" s="1355"/>
      <c r="C51079" s="1433"/>
      <c r="E51079" s="1433"/>
      <c r="K51079" s="1433"/>
      <c r="L51079" s="1334"/>
    </row>
    <row r="51080" spans="1:12" ht="24" customHeight="1">
      <c r="A51080" s="1355"/>
      <c r="B51080" s="1355"/>
      <c r="C51080" s="1433"/>
      <c r="E51080" s="1433"/>
      <c r="K51080" s="1433"/>
      <c r="L51080" s="1334"/>
    </row>
    <row r="51081" spans="1:12" ht="24" customHeight="1">
      <c r="A51081" s="1355"/>
      <c r="B51081" s="1355"/>
      <c r="C51081" s="1433"/>
      <c r="E51081" s="1433"/>
      <c r="K51081" s="1433"/>
      <c r="L51081" s="1334"/>
    </row>
    <row r="51082" spans="1:12" ht="24" customHeight="1">
      <c r="A51082" s="1355"/>
      <c r="B51082" s="1355"/>
      <c r="C51082" s="1433"/>
      <c r="E51082" s="1433"/>
      <c r="K51082" s="1433"/>
      <c r="L51082" s="1334"/>
    </row>
    <row r="51083" spans="1:12" ht="24" customHeight="1">
      <c r="A51083" s="1355"/>
      <c r="B51083" s="1355"/>
      <c r="C51083" s="1433"/>
      <c r="E51083" s="1433"/>
      <c r="K51083" s="1433"/>
      <c r="L51083" s="1334"/>
    </row>
    <row r="51084" spans="1:12" ht="24" customHeight="1">
      <c r="A51084" s="1355"/>
      <c r="B51084" s="1355"/>
      <c r="C51084" s="1433"/>
      <c r="E51084" s="1433"/>
      <c r="K51084" s="1433"/>
      <c r="L51084" s="1334"/>
    </row>
    <row r="51085" spans="1:12" ht="24" customHeight="1">
      <c r="A51085" s="1355"/>
      <c r="B51085" s="1355"/>
      <c r="C51085" s="1433"/>
      <c r="E51085" s="1433"/>
      <c r="K51085" s="1433"/>
      <c r="L51085" s="1334"/>
    </row>
    <row r="51086" spans="1:12" ht="24" customHeight="1">
      <c r="A51086" s="1355"/>
      <c r="B51086" s="1355"/>
      <c r="C51086" s="1433"/>
      <c r="E51086" s="1433"/>
      <c r="K51086" s="1433"/>
      <c r="L51086" s="1334"/>
    </row>
    <row r="51087" spans="1:12" ht="24" customHeight="1">
      <c r="A51087" s="1355"/>
      <c r="B51087" s="1355"/>
      <c r="C51087" s="1433"/>
      <c r="E51087" s="1433"/>
      <c r="K51087" s="1433"/>
      <c r="L51087" s="1334"/>
    </row>
    <row r="51088" spans="1:12" ht="24" customHeight="1">
      <c r="A51088" s="1355"/>
      <c r="B51088" s="1355"/>
      <c r="C51088" s="1433"/>
      <c r="E51088" s="1433"/>
      <c r="K51088" s="1433"/>
      <c r="L51088" s="1334"/>
    </row>
    <row r="51089" spans="1:12" ht="24" customHeight="1">
      <c r="A51089" s="1355"/>
      <c r="B51089" s="1355"/>
      <c r="C51089" s="1433"/>
      <c r="E51089" s="1433"/>
      <c r="K51089" s="1433"/>
      <c r="L51089" s="1334"/>
    </row>
    <row r="51090" spans="1:12" ht="24" customHeight="1">
      <c r="A51090" s="1355"/>
      <c r="B51090" s="1355"/>
      <c r="C51090" s="1433"/>
      <c r="E51090" s="1433"/>
      <c r="K51090" s="1433"/>
      <c r="L51090" s="1334"/>
    </row>
    <row r="51091" spans="1:12" ht="24" customHeight="1">
      <c r="A51091" s="1355"/>
      <c r="B51091" s="1355"/>
      <c r="C51091" s="1433"/>
      <c r="E51091" s="1433"/>
      <c r="K51091" s="1433"/>
      <c r="L51091" s="1334"/>
    </row>
    <row r="51092" spans="1:12" ht="24" customHeight="1">
      <c r="A51092" s="1355"/>
      <c r="B51092" s="1355"/>
      <c r="C51092" s="1433"/>
      <c r="E51092" s="1433"/>
      <c r="K51092" s="1433"/>
      <c r="L51092" s="1334"/>
    </row>
    <row r="51093" spans="1:12" ht="24" customHeight="1">
      <c r="A51093" s="1355"/>
      <c r="B51093" s="1355"/>
      <c r="C51093" s="1433"/>
      <c r="E51093" s="1433"/>
      <c r="K51093" s="1433"/>
      <c r="L51093" s="1334"/>
    </row>
    <row r="51094" spans="1:12" ht="24" customHeight="1">
      <c r="A51094" s="1355"/>
      <c r="B51094" s="1355"/>
      <c r="C51094" s="1433"/>
      <c r="E51094" s="1433"/>
      <c r="K51094" s="1433"/>
      <c r="L51094" s="1334"/>
    </row>
    <row r="51095" spans="1:12" ht="24" customHeight="1">
      <c r="A51095" s="1355"/>
      <c r="B51095" s="1355"/>
      <c r="C51095" s="1433"/>
      <c r="E51095" s="1433"/>
      <c r="K51095" s="1433"/>
      <c r="L51095" s="1334"/>
    </row>
    <row r="51096" spans="1:12" ht="24" customHeight="1">
      <c r="A51096" s="1355"/>
      <c r="B51096" s="1355"/>
      <c r="C51096" s="1433"/>
      <c r="E51096" s="1433"/>
      <c r="K51096" s="1433"/>
      <c r="L51096" s="1334"/>
    </row>
    <row r="51097" spans="1:12" ht="24" customHeight="1">
      <c r="A51097" s="1355"/>
      <c r="B51097" s="1355"/>
      <c r="C51097" s="1433"/>
      <c r="E51097" s="1433"/>
      <c r="K51097" s="1433"/>
      <c r="L51097" s="1334"/>
    </row>
    <row r="51098" spans="1:12" ht="24" customHeight="1">
      <c r="A51098" s="1355"/>
      <c r="B51098" s="1355"/>
      <c r="C51098" s="1433"/>
      <c r="E51098" s="1433"/>
      <c r="K51098" s="1433"/>
      <c r="L51098" s="1334"/>
    </row>
    <row r="51099" spans="1:12" ht="24" customHeight="1">
      <c r="A51099" s="1355"/>
      <c r="B51099" s="1355"/>
      <c r="C51099" s="1433"/>
      <c r="E51099" s="1433"/>
      <c r="K51099" s="1433"/>
      <c r="L51099" s="1334"/>
    </row>
    <row r="51100" spans="1:12" ht="24" customHeight="1">
      <c r="A51100" s="1355"/>
      <c r="B51100" s="1355"/>
      <c r="C51100" s="1433"/>
      <c r="E51100" s="1433"/>
      <c r="K51100" s="1433"/>
      <c r="L51100" s="1334"/>
    </row>
    <row r="51101" spans="1:12" ht="24" customHeight="1">
      <c r="A51101" s="1355"/>
      <c r="B51101" s="1355"/>
      <c r="C51101" s="1433"/>
      <c r="E51101" s="1433"/>
      <c r="K51101" s="1433"/>
      <c r="L51101" s="1334"/>
    </row>
    <row r="51102" spans="1:12" ht="24" customHeight="1">
      <c r="A51102" s="1355"/>
      <c r="B51102" s="1355"/>
      <c r="C51102" s="1433"/>
      <c r="E51102" s="1433"/>
      <c r="K51102" s="1433"/>
      <c r="L51102" s="1334"/>
    </row>
    <row r="51103" spans="1:12" ht="24" customHeight="1">
      <c r="A51103" s="1355"/>
      <c r="B51103" s="1355"/>
      <c r="C51103" s="1433"/>
      <c r="E51103" s="1433"/>
      <c r="K51103" s="1433"/>
      <c r="L51103" s="1334"/>
    </row>
    <row r="51104" spans="1:12" ht="24" customHeight="1">
      <c r="A51104" s="1355"/>
      <c r="B51104" s="1355"/>
      <c r="C51104" s="1433"/>
      <c r="E51104" s="1433"/>
      <c r="K51104" s="1433"/>
      <c r="L51104" s="1334"/>
    </row>
    <row r="51105" spans="1:12" ht="24" customHeight="1">
      <c r="A51105" s="1355"/>
      <c r="B51105" s="1355"/>
      <c r="C51105" s="1433"/>
      <c r="E51105" s="1433"/>
      <c r="K51105" s="1433"/>
      <c r="L51105" s="1334"/>
    </row>
    <row r="51106" spans="1:12" ht="24" customHeight="1">
      <c r="A51106" s="1355"/>
      <c r="B51106" s="1355"/>
      <c r="C51106" s="1433"/>
      <c r="E51106" s="1433"/>
      <c r="K51106" s="1433"/>
      <c r="L51106" s="1334"/>
    </row>
    <row r="51107" spans="1:12" ht="24" customHeight="1">
      <c r="A51107" s="1355"/>
      <c r="B51107" s="1355"/>
      <c r="C51107" s="1433"/>
      <c r="E51107" s="1433"/>
      <c r="K51107" s="1433"/>
      <c r="L51107" s="1334"/>
    </row>
    <row r="51108" spans="1:12" ht="24" customHeight="1">
      <c r="A51108" s="1355"/>
      <c r="B51108" s="1355"/>
      <c r="C51108" s="1433"/>
      <c r="E51108" s="1433"/>
      <c r="K51108" s="1433"/>
      <c r="L51108" s="1334"/>
    </row>
    <row r="51109" spans="1:12" ht="24" customHeight="1">
      <c r="A51109" s="1355"/>
      <c r="B51109" s="1355"/>
      <c r="C51109" s="1433"/>
      <c r="E51109" s="1433"/>
      <c r="K51109" s="1433"/>
      <c r="L51109" s="1334"/>
    </row>
    <row r="51110" spans="1:12" ht="24" customHeight="1">
      <c r="A51110" s="1355"/>
      <c r="B51110" s="1355"/>
      <c r="C51110" s="1433"/>
      <c r="E51110" s="1433"/>
      <c r="K51110" s="1433"/>
      <c r="L51110" s="1334"/>
    </row>
    <row r="51111" spans="1:12" ht="24" customHeight="1">
      <c r="A51111" s="1355"/>
      <c r="B51111" s="1355"/>
      <c r="C51111" s="1433"/>
      <c r="E51111" s="1433"/>
      <c r="K51111" s="1433"/>
      <c r="L51111" s="1334"/>
    </row>
    <row r="51112" spans="1:12" ht="24" customHeight="1">
      <c r="A51112" s="1355"/>
      <c r="B51112" s="1355"/>
      <c r="C51112" s="1433"/>
      <c r="E51112" s="1433"/>
      <c r="K51112" s="1433"/>
      <c r="L51112" s="1334"/>
    </row>
    <row r="51113" spans="1:12" ht="24" customHeight="1">
      <c r="A51113" s="1355"/>
      <c r="B51113" s="1355"/>
      <c r="C51113" s="1433"/>
      <c r="E51113" s="1433"/>
      <c r="K51113" s="1433"/>
      <c r="L51113" s="1334"/>
    </row>
    <row r="51114" spans="1:12" ht="24" customHeight="1">
      <c r="A51114" s="1355"/>
      <c r="B51114" s="1355"/>
      <c r="C51114" s="1433"/>
      <c r="E51114" s="1433"/>
      <c r="K51114" s="1433"/>
      <c r="L51114" s="1334"/>
    </row>
    <row r="51115" spans="1:12" ht="24" customHeight="1">
      <c r="A51115" s="1355"/>
      <c r="B51115" s="1355"/>
      <c r="C51115" s="1433"/>
      <c r="E51115" s="1433"/>
      <c r="K51115" s="1433"/>
      <c r="L51115" s="1334"/>
    </row>
    <row r="51116" spans="1:12" ht="24" customHeight="1">
      <c r="A51116" s="1355"/>
      <c r="B51116" s="1355"/>
      <c r="C51116" s="1433"/>
      <c r="E51116" s="1433"/>
      <c r="K51116" s="1433"/>
      <c r="L51116" s="1334"/>
    </row>
    <row r="51117" spans="1:12" ht="24" customHeight="1">
      <c r="A51117" s="1355"/>
      <c r="B51117" s="1355"/>
      <c r="C51117" s="1433"/>
      <c r="E51117" s="1433"/>
      <c r="K51117" s="1433"/>
      <c r="L51117" s="1334"/>
    </row>
    <row r="51118" spans="1:12" ht="24" customHeight="1">
      <c r="A51118" s="1355"/>
      <c r="B51118" s="1355"/>
      <c r="C51118" s="1433"/>
      <c r="E51118" s="1433"/>
      <c r="K51118" s="1433"/>
      <c r="L51118" s="1334"/>
    </row>
    <row r="51119" spans="1:12" ht="24" customHeight="1">
      <c r="A51119" s="1355"/>
      <c r="B51119" s="1355"/>
      <c r="C51119" s="1433"/>
      <c r="E51119" s="1433"/>
      <c r="K51119" s="1433"/>
      <c r="L51119" s="1334"/>
    </row>
    <row r="51120" spans="1:12" ht="24" customHeight="1">
      <c r="A51120" s="1355"/>
      <c r="B51120" s="1355"/>
      <c r="C51120" s="1433"/>
      <c r="E51120" s="1433"/>
      <c r="K51120" s="1433"/>
      <c r="L51120" s="1334"/>
    </row>
    <row r="51121" spans="1:12" ht="24" customHeight="1">
      <c r="A51121" s="1355"/>
      <c r="B51121" s="1355"/>
      <c r="C51121" s="1433"/>
      <c r="E51121" s="1433"/>
      <c r="K51121" s="1433"/>
      <c r="L51121" s="1334"/>
    </row>
    <row r="51122" spans="1:12" ht="24" customHeight="1">
      <c r="A51122" s="1355"/>
      <c r="B51122" s="1355"/>
      <c r="C51122" s="1433"/>
      <c r="E51122" s="1433"/>
      <c r="K51122" s="1433"/>
      <c r="L51122" s="1334"/>
    </row>
    <row r="51123" spans="1:12" ht="24" customHeight="1">
      <c r="A51123" s="1355"/>
      <c r="B51123" s="1355"/>
      <c r="C51123" s="1433"/>
      <c r="E51123" s="1433"/>
      <c r="K51123" s="1433"/>
      <c r="L51123" s="1334"/>
    </row>
    <row r="51124" spans="1:12" ht="24" customHeight="1">
      <c r="A51124" s="1355"/>
      <c r="B51124" s="1355"/>
      <c r="C51124" s="1433"/>
      <c r="E51124" s="1433"/>
      <c r="K51124" s="1433"/>
      <c r="L51124" s="1334"/>
    </row>
    <row r="51125" spans="1:12" ht="24" customHeight="1">
      <c r="A51125" s="1355"/>
      <c r="B51125" s="1355"/>
      <c r="C51125" s="1433"/>
      <c r="E51125" s="1433"/>
      <c r="K51125" s="1433"/>
      <c r="L51125" s="1334"/>
    </row>
    <row r="51126" spans="1:12" ht="24" customHeight="1">
      <c r="A51126" s="1355"/>
      <c r="B51126" s="1355"/>
      <c r="C51126" s="1433"/>
      <c r="E51126" s="1433"/>
      <c r="K51126" s="1433"/>
      <c r="L51126" s="1334"/>
    </row>
    <row r="51127" spans="1:12" ht="24" customHeight="1">
      <c r="A51127" s="1355"/>
      <c r="B51127" s="1355"/>
      <c r="C51127" s="1433"/>
      <c r="E51127" s="1433"/>
      <c r="K51127" s="1433"/>
      <c r="L51127" s="1334"/>
    </row>
    <row r="51128" spans="1:12" ht="24" customHeight="1">
      <c r="A51128" s="1355"/>
      <c r="B51128" s="1355"/>
      <c r="C51128" s="1433"/>
      <c r="E51128" s="1433"/>
      <c r="K51128" s="1433"/>
      <c r="L51128" s="1334"/>
    </row>
    <row r="51129" spans="1:12" ht="24" customHeight="1">
      <c r="A51129" s="1355"/>
      <c r="B51129" s="1355"/>
      <c r="C51129" s="1433"/>
      <c r="E51129" s="1433"/>
      <c r="K51129" s="1433"/>
      <c r="L51129" s="1334"/>
    </row>
    <row r="51130" spans="1:12" ht="24" customHeight="1">
      <c r="A51130" s="1355"/>
      <c r="B51130" s="1355"/>
      <c r="C51130" s="1433"/>
      <c r="E51130" s="1433"/>
      <c r="K51130" s="1433"/>
      <c r="L51130" s="1334"/>
    </row>
    <row r="51131" spans="1:12" ht="24" customHeight="1">
      <c r="A51131" s="1355"/>
      <c r="B51131" s="1355"/>
      <c r="C51131" s="1433"/>
      <c r="E51131" s="1433"/>
      <c r="K51131" s="1433"/>
      <c r="L51131" s="1334"/>
    </row>
    <row r="51132" spans="1:12" ht="24" customHeight="1">
      <c r="A51132" s="1355"/>
      <c r="B51132" s="1355"/>
      <c r="C51132" s="1433"/>
      <c r="E51132" s="1433"/>
      <c r="K51132" s="1433"/>
      <c r="L51132" s="1334"/>
    </row>
    <row r="51133" spans="1:12" ht="24" customHeight="1">
      <c r="A51133" s="1355"/>
      <c r="B51133" s="1355"/>
      <c r="C51133" s="1433"/>
      <c r="E51133" s="1433"/>
      <c r="K51133" s="1433"/>
      <c r="L51133" s="1334"/>
    </row>
    <row r="51134" spans="1:12" ht="24" customHeight="1">
      <c r="A51134" s="1355"/>
      <c r="B51134" s="1355"/>
      <c r="C51134" s="1433"/>
      <c r="E51134" s="1433"/>
      <c r="K51134" s="1433"/>
      <c r="L51134" s="1334"/>
    </row>
    <row r="51135" spans="1:12" ht="24" customHeight="1">
      <c r="A51135" s="1355"/>
      <c r="B51135" s="1355"/>
      <c r="C51135" s="1433"/>
      <c r="E51135" s="1433"/>
      <c r="K51135" s="1433"/>
      <c r="L51135" s="1334"/>
    </row>
    <row r="51136" spans="1:12" ht="24" customHeight="1">
      <c r="A51136" s="1355"/>
      <c r="B51136" s="1355"/>
      <c r="C51136" s="1433"/>
      <c r="E51136" s="1433"/>
      <c r="K51136" s="1433"/>
      <c r="L51136" s="1334"/>
    </row>
    <row r="51137" spans="1:12" ht="24" customHeight="1">
      <c r="A51137" s="1355"/>
      <c r="B51137" s="1355"/>
      <c r="C51137" s="1433"/>
      <c r="E51137" s="1433"/>
      <c r="K51137" s="1433"/>
      <c r="L51137" s="1334"/>
    </row>
    <row r="51138" spans="1:12" ht="24" customHeight="1">
      <c r="A51138" s="1355"/>
      <c r="B51138" s="1355"/>
      <c r="C51138" s="1433"/>
      <c r="E51138" s="1433"/>
      <c r="K51138" s="1433"/>
      <c r="L51138" s="1334"/>
    </row>
    <row r="51139" spans="1:12" ht="24" customHeight="1">
      <c r="A51139" s="1355"/>
      <c r="B51139" s="1355"/>
      <c r="C51139" s="1433"/>
      <c r="E51139" s="1433"/>
      <c r="K51139" s="1433"/>
      <c r="L51139" s="1334"/>
    </row>
    <row r="51140" spans="1:12" ht="24" customHeight="1">
      <c r="A51140" s="1355"/>
      <c r="B51140" s="1355"/>
      <c r="C51140" s="1433"/>
      <c r="E51140" s="1433"/>
      <c r="K51140" s="1433"/>
      <c r="L51140" s="1334"/>
    </row>
    <row r="51141" spans="1:12" ht="24" customHeight="1">
      <c r="A51141" s="1355"/>
      <c r="B51141" s="1355"/>
      <c r="C51141" s="1433"/>
      <c r="E51141" s="1433"/>
      <c r="K51141" s="1433"/>
      <c r="L51141" s="1334"/>
    </row>
    <row r="51142" spans="1:12" ht="24" customHeight="1">
      <c r="A51142" s="1355"/>
      <c r="B51142" s="1355"/>
      <c r="C51142" s="1433"/>
      <c r="E51142" s="1433"/>
      <c r="K51142" s="1433"/>
      <c r="L51142" s="1334"/>
    </row>
    <row r="51143" spans="1:12" ht="24" customHeight="1">
      <c r="A51143" s="1355"/>
      <c r="B51143" s="1355"/>
      <c r="C51143" s="1433"/>
      <c r="E51143" s="1433"/>
      <c r="K51143" s="1433"/>
      <c r="L51143" s="1334"/>
    </row>
    <row r="51144" spans="1:12" ht="24" customHeight="1">
      <c r="A51144" s="1355"/>
      <c r="B51144" s="1355"/>
      <c r="C51144" s="1433"/>
      <c r="E51144" s="1433"/>
      <c r="K51144" s="1433"/>
      <c r="L51144" s="1334"/>
    </row>
    <row r="51145" spans="1:12" ht="24" customHeight="1">
      <c r="A51145" s="1355"/>
      <c r="B51145" s="1355"/>
      <c r="C51145" s="1433"/>
      <c r="E51145" s="1433"/>
      <c r="K51145" s="1433"/>
      <c r="L51145" s="1334"/>
    </row>
    <row r="51146" spans="1:12" ht="24" customHeight="1">
      <c r="A51146" s="1355"/>
      <c r="B51146" s="1355"/>
      <c r="C51146" s="1433"/>
      <c r="E51146" s="1433"/>
      <c r="K51146" s="1433"/>
      <c r="L51146" s="1334"/>
    </row>
    <row r="51147" spans="1:12" ht="24" customHeight="1">
      <c r="A51147" s="1355"/>
      <c r="B51147" s="1355"/>
      <c r="C51147" s="1433"/>
      <c r="E51147" s="1433"/>
      <c r="K51147" s="1433"/>
      <c r="L51147" s="1334"/>
    </row>
    <row r="51148" spans="1:12" ht="24" customHeight="1">
      <c r="A51148" s="1355"/>
      <c r="B51148" s="1355"/>
      <c r="C51148" s="1433"/>
      <c r="E51148" s="1433"/>
      <c r="K51148" s="1433"/>
      <c r="L51148" s="1334"/>
    </row>
    <row r="51149" spans="1:12" ht="24" customHeight="1">
      <c r="A51149" s="1355"/>
      <c r="B51149" s="1355"/>
      <c r="C51149" s="1433"/>
      <c r="E51149" s="1433"/>
      <c r="K51149" s="1433"/>
      <c r="L51149" s="1334"/>
    </row>
    <row r="51150" spans="1:12" ht="24" customHeight="1">
      <c r="A51150" s="1355"/>
      <c r="B51150" s="1355"/>
      <c r="C51150" s="1433"/>
      <c r="E51150" s="1433"/>
      <c r="K51150" s="1433"/>
      <c r="L51150" s="1334"/>
    </row>
    <row r="51151" spans="1:12" ht="24" customHeight="1">
      <c r="A51151" s="1355"/>
      <c r="B51151" s="1355"/>
      <c r="C51151" s="1433"/>
      <c r="E51151" s="1433"/>
      <c r="K51151" s="1433"/>
      <c r="L51151" s="1334"/>
    </row>
    <row r="51152" spans="1:12" ht="24" customHeight="1">
      <c r="A51152" s="1355"/>
      <c r="B51152" s="1355"/>
      <c r="C51152" s="1433"/>
      <c r="E51152" s="1433"/>
      <c r="K51152" s="1433"/>
      <c r="L51152" s="1334"/>
    </row>
    <row r="51153" spans="1:12" ht="24" customHeight="1">
      <c r="A51153" s="1355"/>
      <c r="B51153" s="1355"/>
      <c r="C51153" s="1433"/>
      <c r="E51153" s="1433"/>
      <c r="K51153" s="1433"/>
      <c r="L51153" s="1334"/>
    </row>
    <row r="51154" spans="1:12" ht="24" customHeight="1">
      <c r="A51154" s="1355"/>
      <c r="B51154" s="1355"/>
      <c r="C51154" s="1433"/>
      <c r="E51154" s="1433"/>
      <c r="K51154" s="1433"/>
      <c r="L51154" s="1334"/>
    </row>
    <row r="51155" spans="1:12" ht="24" customHeight="1">
      <c r="A51155" s="1355"/>
      <c r="B51155" s="1355"/>
      <c r="C51155" s="1433"/>
      <c r="E51155" s="1433"/>
      <c r="K51155" s="1433"/>
      <c r="L51155" s="1334"/>
    </row>
    <row r="51156" spans="1:12" ht="24" customHeight="1">
      <c r="A51156" s="1355"/>
      <c r="B51156" s="1355"/>
      <c r="C51156" s="1433"/>
      <c r="E51156" s="1433"/>
      <c r="K51156" s="1433"/>
      <c r="L51156" s="1334"/>
    </row>
    <row r="51157" spans="1:12" ht="24" customHeight="1">
      <c r="A51157" s="1355"/>
      <c r="B51157" s="1355"/>
      <c r="C51157" s="1433"/>
      <c r="E51157" s="1433"/>
      <c r="K51157" s="1433"/>
      <c r="L51157" s="1334"/>
    </row>
    <row r="51158" spans="1:12" ht="24" customHeight="1">
      <c r="A51158" s="1355"/>
      <c r="B51158" s="1355"/>
      <c r="C51158" s="1433"/>
      <c r="E51158" s="1433"/>
      <c r="K51158" s="1433"/>
      <c r="L51158" s="1334"/>
    </row>
    <row r="51159" spans="1:12" ht="24" customHeight="1">
      <c r="A51159" s="1355"/>
      <c r="B51159" s="1355"/>
      <c r="C51159" s="1433"/>
      <c r="E51159" s="1433"/>
      <c r="K51159" s="1433"/>
      <c r="L51159" s="1334"/>
    </row>
    <row r="51160" spans="1:12" ht="24" customHeight="1">
      <c r="A51160" s="1355"/>
      <c r="B51160" s="1355"/>
      <c r="C51160" s="1433"/>
      <c r="E51160" s="1433"/>
      <c r="K51160" s="1433"/>
      <c r="L51160" s="1334"/>
    </row>
    <row r="51161" spans="1:12" ht="24" customHeight="1">
      <c r="A51161" s="1355"/>
      <c r="B51161" s="1355"/>
      <c r="C51161" s="1433"/>
      <c r="E51161" s="1433"/>
      <c r="K51161" s="1433"/>
      <c r="L51161" s="1334"/>
    </row>
    <row r="51162" spans="1:12" ht="24" customHeight="1">
      <c r="A51162" s="1355"/>
      <c r="B51162" s="1355"/>
      <c r="C51162" s="1433"/>
      <c r="E51162" s="1433"/>
      <c r="K51162" s="1433"/>
      <c r="L51162" s="1334"/>
    </row>
    <row r="51163" spans="1:12" ht="24" customHeight="1">
      <c r="A51163" s="1355"/>
      <c r="B51163" s="1355"/>
      <c r="C51163" s="1433"/>
      <c r="E51163" s="1433"/>
      <c r="K51163" s="1433"/>
      <c r="L51163" s="1334"/>
    </row>
    <row r="51164" spans="1:12" ht="24" customHeight="1">
      <c r="A51164" s="1355"/>
      <c r="B51164" s="1355"/>
      <c r="C51164" s="1433"/>
      <c r="E51164" s="1433"/>
      <c r="K51164" s="1433"/>
      <c r="L51164" s="1334"/>
    </row>
    <row r="51165" spans="1:12" ht="24" customHeight="1">
      <c r="A51165" s="1355"/>
      <c r="B51165" s="1355"/>
      <c r="C51165" s="1433"/>
      <c r="E51165" s="1433"/>
      <c r="K51165" s="1433"/>
      <c r="L51165" s="1334"/>
    </row>
    <row r="51166" spans="1:12" ht="24" customHeight="1">
      <c r="A51166" s="1355"/>
      <c r="B51166" s="1355"/>
      <c r="C51166" s="1433"/>
      <c r="E51166" s="1433"/>
      <c r="K51166" s="1433"/>
      <c r="L51166" s="1334"/>
    </row>
    <row r="51167" spans="1:12" ht="24" customHeight="1">
      <c r="A51167" s="1355"/>
      <c r="B51167" s="1355"/>
      <c r="C51167" s="1433"/>
      <c r="E51167" s="1433"/>
      <c r="K51167" s="1433"/>
      <c r="L51167" s="1334"/>
    </row>
    <row r="51168" spans="1:12" ht="24" customHeight="1">
      <c r="A51168" s="1355"/>
      <c r="B51168" s="1355"/>
      <c r="C51168" s="1433"/>
      <c r="E51168" s="1433"/>
      <c r="K51168" s="1433"/>
      <c r="L51168" s="1334"/>
    </row>
    <row r="51169" spans="1:12" ht="24" customHeight="1">
      <c r="A51169" s="1355"/>
      <c r="B51169" s="1355"/>
      <c r="C51169" s="1433"/>
      <c r="E51169" s="1433"/>
      <c r="K51169" s="1433"/>
      <c r="L51169" s="1334"/>
    </row>
    <row r="51170" spans="1:12" ht="24" customHeight="1">
      <c r="A51170" s="1355"/>
      <c r="B51170" s="1355"/>
      <c r="C51170" s="1433"/>
      <c r="E51170" s="1433"/>
      <c r="K51170" s="1433"/>
      <c r="L51170" s="1334"/>
    </row>
    <row r="51171" spans="1:12" ht="24" customHeight="1">
      <c r="A51171" s="1355"/>
      <c r="B51171" s="1355"/>
      <c r="C51171" s="1433"/>
      <c r="E51171" s="1433"/>
      <c r="K51171" s="1433"/>
      <c r="L51171" s="1334"/>
    </row>
    <row r="51172" spans="1:12" ht="24" customHeight="1">
      <c r="A51172" s="1355"/>
      <c r="B51172" s="1355"/>
      <c r="C51172" s="1433"/>
      <c r="E51172" s="1433"/>
      <c r="K51172" s="1433"/>
      <c r="L51172" s="1334"/>
    </row>
    <row r="51173" spans="1:12" ht="24" customHeight="1">
      <c r="A51173" s="1355"/>
      <c r="B51173" s="1355"/>
      <c r="C51173" s="1433"/>
      <c r="E51173" s="1433"/>
      <c r="K51173" s="1433"/>
      <c r="L51173" s="1334"/>
    </row>
    <row r="51174" spans="1:12" ht="24" customHeight="1">
      <c r="A51174" s="1355"/>
      <c r="B51174" s="1355"/>
      <c r="C51174" s="1433"/>
      <c r="E51174" s="1433"/>
      <c r="K51174" s="1433"/>
      <c r="L51174" s="1334"/>
    </row>
    <row r="51175" spans="1:12" ht="24" customHeight="1">
      <c r="A51175" s="1355"/>
      <c r="B51175" s="1355"/>
      <c r="C51175" s="1433"/>
      <c r="E51175" s="1433"/>
      <c r="K51175" s="1433"/>
      <c r="L51175" s="1334"/>
    </row>
    <row r="51176" spans="1:12" ht="24" customHeight="1">
      <c r="A51176" s="1355"/>
      <c r="B51176" s="1355"/>
      <c r="C51176" s="1433"/>
      <c r="E51176" s="1433"/>
      <c r="K51176" s="1433"/>
      <c r="L51176" s="1334"/>
    </row>
    <row r="51177" spans="1:12" ht="24" customHeight="1">
      <c r="A51177" s="1355"/>
      <c r="B51177" s="1355"/>
      <c r="C51177" s="1433"/>
      <c r="E51177" s="1433"/>
      <c r="K51177" s="1433"/>
      <c r="L51177" s="1334"/>
    </row>
    <row r="51178" spans="1:12" ht="24" customHeight="1">
      <c r="A51178" s="1355"/>
      <c r="B51178" s="1355"/>
      <c r="C51178" s="1433"/>
      <c r="E51178" s="1433"/>
      <c r="K51178" s="1433"/>
      <c r="L51178" s="1334"/>
    </row>
    <row r="51179" spans="1:12" ht="24" customHeight="1">
      <c r="A51179" s="1355"/>
      <c r="B51179" s="1355"/>
      <c r="C51179" s="1433"/>
      <c r="E51179" s="1433"/>
      <c r="K51179" s="1433"/>
      <c r="L51179" s="1334"/>
    </row>
    <row r="51180" spans="1:12" ht="24" customHeight="1">
      <c r="A51180" s="1355"/>
      <c r="B51180" s="1355"/>
      <c r="C51180" s="1433"/>
      <c r="E51180" s="1433"/>
      <c r="K51180" s="1433"/>
      <c r="L51180" s="1334"/>
    </row>
    <row r="51181" spans="1:12" ht="24" customHeight="1">
      <c r="A51181" s="1355"/>
      <c r="B51181" s="1355"/>
      <c r="C51181" s="1433"/>
      <c r="E51181" s="1433"/>
      <c r="K51181" s="1433"/>
      <c r="L51181" s="1334"/>
    </row>
    <row r="51182" spans="1:12" ht="24" customHeight="1">
      <c r="A51182" s="1355"/>
      <c r="B51182" s="1355"/>
      <c r="C51182" s="1433"/>
      <c r="E51182" s="1433"/>
      <c r="K51182" s="1433"/>
      <c r="L51182" s="1334"/>
    </row>
    <row r="51183" spans="1:12" ht="24" customHeight="1">
      <c r="A51183" s="1355"/>
      <c r="B51183" s="1355"/>
      <c r="C51183" s="1433"/>
      <c r="E51183" s="1433"/>
      <c r="K51183" s="1433"/>
      <c r="L51183" s="1334"/>
    </row>
    <row r="51184" spans="1:12" ht="24" customHeight="1">
      <c r="A51184" s="1355"/>
      <c r="B51184" s="1355"/>
      <c r="C51184" s="1433"/>
      <c r="E51184" s="1433"/>
      <c r="K51184" s="1433"/>
      <c r="L51184" s="1334"/>
    </row>
    <row r="51185" spans="1:12" ht="24" customHeight="1">
      <c r="A51185" s="1355"/>
      <c r="B51185" s="1355"/>
      <c r="C51185" s="1433"/>
      <c r="E51185" s="1433"/>
      <c r="K51185" s="1433"/>
      <c r="L51185" s="1334"/>
    </row>
    <row r="51186" spans="1:12" ht="24" customHeight="1">
      <c r="A51186" s="1355"/>
      <c r="B51186" s="1355"/>
      <c r="C51186" s="1433"/>
      <c r="E51186" s="1433"/>
      <c r="K51186" s="1433"/>
      <c r="L51186" s="1334"/>
    </row>
    <row r="51187" spans="1:12" ht="24" customHeight="1">
      <c r="A51187" s="1355"/>
      <c r="B51187" s="1355"/>
      <c r="C51187" s="1433"/>
      <c r="E51187" s="1433"/>
      <c r="K51187" s="1433"/>
      <c r="L51187" s="1334"/>
    </row>
    <row r="51188" spans="1:12" ht="24" customHeight="1">
      <c r="A51188" s="1355"/>
      <c r="B51188" s="1355"/>
      <c r="C51188" s="1433"/>
      <c r="E51188" s="1433"/>
      <c r="K51188" s="1433"/>
      <c r="L51188" s="1334"/>
    </row>
    <row r="51189" spans="1:12" ht="24" customHeight="1">
      <c r="A51189" s="1355"/>
      <c r="B51189" s="1355"/>
      <c r="C51189" s="1433"/>
      <c r="E51189" s="1433"/>
      <c r="K51189" s="1433"/>
      <c r="L51189" s="1334"/>
    </row>
    <row r="51190" spans="1:12" ht="24" customHeight="1">
      <c r="A51190" s="1355"/>
      <c r="B51190" s="1355"/>
      <c r="C51190" s="1433"/>
      <c r="E51190" s="1433"/>
      <c r="K51190" s="1433"/>
      <c r="L51190" s="1334"/>
    </row>
    <row r="51191" spans="1:12" ht="24" customHeight="1">
      <c r="A51191" s="1355"/>
      <c r="B51191" s="1355"/>
      <c r="C51191" s="1433"/>
      <c r="E51191" s="1433"/>
      <c r="K51191" s="1433"/>
      <c r="L51191" s="1334"/>
    </row>
    <row r="51192" spans="1:12" ht="24" customHeight="1">
      <c r="A51192" s="1355"/>
      <c r="B51192" s="1355"/>
      <c r="C51192" s="1433"/>
      <c r="E51192" s="1433"/>
      <c r="K51192" s="1433"/>
      <c r="L51192" s="1334"/>
    </row>
    <row r="51193" spans="1:12" ht="24" customHeight="1">
      <c r="A51193" s="1355"/>
      <c r="B51193" s="1355"/>
      <c r="C51193" s="1433"/>
      <c r="E51193" s="1433"/>
      <c r="K51193" s="1433"/>
      <c r="L51193" s="1334"/>
    </row>
    <row r="51194" spans="1:12" ht="24" customHeight="1">
      <c r="A51194" s="1355"/>
      <c r="B51194" s="1355"/>
      <c r="C51194" s="1433"/>
      <c r="E51194" s="1433"/>
      <c r="K51194" s="1433"/>
      <c r="L51194" s="1334"/>
    </row>
    <row r="51195" spans="1:12" ht="24" customHeight="1">
      <c r="A51195" s="1355"/>
      <c r="B51195" s="1355"/>
      <c r="C51195" s="1433"/>
      <c r="E51195" s="1433"/>
      <c r="K51195" s="1433"/>
      <c r="L51195" s="1334"/>
    </row>
    <row r="51196" spans="1:12" ht="24" customHeight="1">
      <c r="A51196" s="1355"/>
      <c r="B51196" s="1355"/>
      <c r="C51196" s="1433"/>
      <c r="E51196" s="1433"/>
      <c r="K51196" s="1433"/>
      <c r="L51196" s="1334"/>
    </row>
    <row r="51197" spans="1:12" ht="24" customHeight="1">
      <c r="A51197" s="1355"/>
      <c r="B51197" s="1355"/>
      <c r="C51197" s="1433"/>
      <c r="E51197" s="1433"/>
      <c r="K51197" s="1433"/>
      <c r="L51197" s="1334"/>
    </row>
    <row r="51198" spans="1:12" ht="24" customHeight="1">
      <c r="A51198" s="1355"/>
      <c r="B51198" s="1355"/>
      <c r="C51198" s="1433"/>
      <c r="E51198" s="1433"/>
      <c r="K51198" s="1433"/>
      <c r="L51198" s="1334"/>
    </row>
    <row r="51199" spans="1:12" ht="24" customHeight="1">
      <c r="A51199" s="1355"/>
      <c r="B51199" s="1355"/>
      <c r="C51199" s="1433"/>
      <c r="E51199" s="1433"/>
      <c r="K51199" s="1433"/>
      <c r="L51199" s="1334"/>
    </row>
    <row r="51200" spans="1:12" ht="24" customHeight="1">
      <c r="A51200" s="1355"/>
      <c r="B51200" s="1355"/>
      <c r="C51200" s="1433"/>
      <c r="E51200" s="1433"/>
      <c r="K51200" s="1433"/>
      <c r="L51200" s="1334"/>
    </row>
    <row r="51201" spans="1:12" ht="24" customHeight="1">
      <c r="A51201" s="1355"/>
      <c r="B51201" s="1355"/>
      <c r="C51201" s="1433"/>
      <c r="E51201" s="1433"/>
      <c r="K51201" s="1433"/>
      <c r="L51201" s="1334"/>
    </row>
    <row r="51202" spans="1:12" ht="24" customHeight="1">
      <c r="A51202" s="1355"/>
      <c r="B51202" s="1355"/>
      <c r="C51202" s="1433"/>
      <c r="E51202" s="1433"/>
      <c r="K51202" s="1433"/>
      <c r="L51202" s="1334"/>
    </row>
    <row r="51203" spans="1:12" ht="24" customHeight="1">
      <c r="A51203" s="1355"/>
      <c r="B51203" s="1355"/>
      <c r="C51203" s="1433"/>
      <c r="E51203" s="1433"/>
      <c r="K51203" s="1433"/>
      <c r="L51203" s="1334"/>
    </row>
    <row r="51204" spans="1:12" ht="24" customHeight="1">
      <c r="A51204" s="1355"/>
      <c r="B51204" s="1355"/>
      <c r="C51204" s="1433"/>
      <c r="E51204" s="1433"/>
      <c r="K51204" s="1433"/>
      <c r="L51204" s="1334"/>
    </row>
    <row r="51205" spans="1:12" ht="24" customHeight="1">
      <c r="A51205" s="1355"/>
      <c r="B51205" s="1355"/>
      <c r="C51205" s="1433"/>
      <c r="E51205" s="1433"/>
      <c r="K51205" s="1433"/>
      <c r="L51205" s="1334"/>
    </row>
    <row r="51206" spans="1:12" ht="24" customHeight="1">
      <c r="A51206" s="1355"/>
      <c r="B51206" s="1355"/>
      <c r="C51206" s="1433"/>
      <c r="E51206" s="1433"/>
      <c r="K51206" s="1433"/>
      <c r="L51206" s="1334"/>
    </row>
    <row r="51207" spans="1:12" ht="24" customHeight="1">
      <c r="A51207" s="1355"/>
      <c r="B51207" s="1355"/>
      <c r="C51207" s="1433"/>
      <c r="E51207" s="1433"/>
      <c r="K51207" s="1433"/>
      <c r="L51207" s="1334"/>
    </row>
    <row r="51208" spans="1:12" ht="24" customHeight="1">
      <c r="A51208" s="1355"/>
      <c r="B51208" s="1355"/>
      <c r="C51208" s="1433"/>
      <c r="E51208" s="1433"/>
      <c r="K51208" s="1433"/>
      <c r="L51208" s="1334"/>
    </row>
    <row r="51209" spans="1:12" ht="24" customHeight="1">
      <c r="A51209" s="1355"/>
      <c r="B51209" s="1355"/>
      <c r="C51209" s="1433"/>
      <c r="E51209" s="1433"/>
      <c r="K51209" s="1433"/>
      <c r="L51209" s="1334"/>
    </row>
    <row r="51210" spans="1:12" ht="24" customHeight="1">
      <c r="A51210" s="1355"/>
      <c r="B51210" s="1355"/>
      <c r="C51210" s="1433"/>
      <c r="E51210" s="1433"/>
      <c r="K51210" s="1433"/>
      <c r="L51210" s="1334"/>
    </row>
    <row r="51211" spans="1:12" ht="24" customHeight="1">
      <c r="A51211" s="1355"/>
      <c r="B51211" s="1355"/>
      <c r="C51211" s="1433"/>
      <c r="E51211" s="1433"/>
      <c r="K51211" s="1433"/>
      <c r="L51211" s="1334"/>
    </row>
    <row r="51212" spans="1:12" ht="24" customHeight="1">
      <c r="A51212" s="1355"/>
      <c r="B51212" s="1355"/>
      <c r="C51212" s="1433"/>
      <c r="E51212" s="1433"/>
      <c r="K51212" s="1433"/>
      <c r="L51212" s="1334"/>
    </row>
    <row r="51213" spans="1:12" ht="24" customHeight="1">
      <c r="A51213" s="1355"/>
      <c r="B51213" s="1355"/>
      <c r="C51213" s="1433"/>
      <c r="E51213" s="1433"/>
      <c r="K51213" s="1433"/>
      <c r="L51213" s="1334"/>
    </row>
    <row r="51214" spans="1:12" ht="24" customHeight="1">
      <c r="A51214" s="1355"/>
      <c r="B51214" s="1355"/>
      <c r="C51214" s="1433"/>
      <c r="E51214" s="1433"/>
      <c r="K51214" s="1433"/>
      <c r="L51214" s="1334"/>
    </row>
    <row r="51215" spans="1:12" ht="24" customHeight="1">
      <c r="A51215" s="1355"/>
      <c r="B51215" s="1355"/>
      <c r="C51215" s="1433"/>
      <c r="E51215" s="1433"/>
      <c r="K51215" s="1433"/>
      <c r="L51215" s="1334"/>
    </row>
    <row r="51216" spans="1:12" ht="24" customHeight="1">
      <c r="A51216" s="1355"/>
      <c r="B51216" s="1355"/>
      <c r="C51216" s="1433"/>
      <c r="E51216" s="1433"/>
      <c r="K51216" s="1433"/>
      <c r="L51216" s="1334"/>
    </row>
    <row r="51217" spans="1:12" ht="24" customHeight="1">
      <c r="A51217" s="1355"/>
      <c r="B51217" s="1355"/>
      <c r="C51217" s="1433"/>
      <c r="E51217" s="1433"/>
      <c r="K51217" s="1433"/>
      <c r="L51217" s="1334"/>
    </row>
    <row r="51218" spans="1:12" ht="24" customHeight="1">
      <c r="A51218" s="1355"/>
      <c r="B51218" s="1355"/>
      <c r="C51218" s="1433"/>
      <c r="E51218" s="1433"/>
      <c r="K51218" s="1433"/>
      <c r="L51218" s="1334"/>
    </row>
    <row r="51219" spans="1:12" ht="24" customHeight="1">
      <c r="A51219" s="1355"/>
      <c r="B51219" s="1355"/>
      <c r="C51219" s="1433"/>
      <c r="E51219" s="1433"/>
      <c r="K51219" s="1433"/>
      <c r="L51219" s="1334"/>
    </row>
    <row r="51220" spans="1:12" ht="24" customHeight="1">
      <c r="A51220" s="1355"/>
      <c r="B51220" s="1355"/>
      <c r="C51220" s="1433"/>
      <c r="E51220" s="1433"/>
      <c r="K51220" s="1433"/>
      <c r="L51220" s="1334"/>
    </row>
    <row r="51221" spans="1:12" ht="24" customHeight="1">
      <c r="A51221" s="1355"/>
      <c r="B51221" s="1355"/>
      <c r="C51221" s="1433"/>
      <c r="E51221" s="1433"/>
      <c r="K51221" s="1433"/>
      <c r="L51221" s="1334"/>
    </row>
    <row r="51222" spans="1:12" ht="24" customHeight="1">
      <c r="A51222" s="1355"/>
      <c r="B51222" s="1355"/>
      <c r="C51222" s="1433"/>
      <c r="E51222" s="1433"/>
      <c r="K51222" s="1433"/>
      <c r="L51222" s="1334"/>
    </row>
    <row r="51223" spans="1:12" ht="24" customHeight="1">
      <c r="A51223" s="1355"/>
      <c r="B51223" s="1355"/>
      <c r="C51223" s="1433"/>
      <c r="E51223" s="1433"/>
      <c r="K51223" s="1433"/>
      <c r="L51223" s="1334"/>
    </row>
    <row r="51224" spans="1:12" ht="24" customHeight="1">
      <c r="A51224" s="1355"/>
      <c r="B51224" s="1355"/>
      <c r="C51224" s="1433"/>
      <c r="E51224" s="1433"/>
      <c r="K51224" s="1433"/>
      <c r="L51224" s="1334"/>
    </row>
    <row r="51225" spans="1:12" ht="24" customHeight="1">
      <c r="A51225" s="1355"/>
      <c r="B51225" s="1355"/>
      <c r="C51225" s="1433"/>
      <c r="E51225" s="1433"/>
      <c r="K51225" s="1433"/>
      <c r="L51225" s="1334"/>
    </row>
    <row r="51226" spans="1:12" ht="24" customHeight="1">
      <c r="A51226" s="1355"/>
      <c r="B51226" s="1355"/>
      <c r="C51226" s="1433"/>
      <c r="E51226" s="1433"/>
      <c r="K51226" s="1433"/>
      <c r="L51226" s="1334"/>
    </row>
    <row r="51227" spans="1:12" ht="24" customHeight="1">
      <c r="A51227" s="1355"/>
      <c r="B51227" s="1355"/>
      <c r="C51227" s="1433"/>
      <c r="E51227" s="1433"/>
      <c r="K51227" s="1433"/>
      <c r="L51227" s="1334"/>
    </row>
    <row r="51228" spans="1:12" ht="24" customHeight="1">
      <c r="A51228" s="1355"/>
      <c r="B51228" s="1355"/>
      <c r="C51228" s="1433"/>
      <c r="E51228" s="1433"/>
      <c r="K51228" s="1433"/>
      <c r="L51228" s="1334"/>
    </row>
    <row r="51229" spans="1:12" ht="24" customHeight="1">
      <c r="A51229" s="1355"/>
      <c r="B51229" s="1355"/>
      <c r="C51229" s="1433"/>
      <c r="E51229" s="1433"/>
      <c r="K51229" s="1433"/>
      <c r="L51229" s="1334"/>
    </row>
    <row r="51230" spans="1:12" ht="24" customHeight="1">
      <c r="A51230" s="1355"/>
      <c r="B51230" s="1355"/>
      <c r="C51230" s="1433"/>
      <c r="E51230" s="1433"/>
      <c r="K51230" s="1433"/>
      <c r="L51230" s="1334"/>
    </row>
    <row r="51231" spans="1:12" ht="24" customHeight="1">
      <c r="A51231" s="1355"/>
      <c r="B51231" s="1355"/>
      <c r="C51231" s="1433"/>
      <c r="E51231" s="1433"/>
      <c r="K51231" s="1433"/>
      <c r="L51231" s="1334"/>
    </row>
    <row r="51232" spans="1:12" ht="24" customHeight="1">
      <c r="A51232" s="1355"/>
      <c r="B51232" s="1355"/>
      <c r="C51232" s="1433"/>
      <c r="E51232" s="1433"/>
      <c r="K51232" s="1433"/>
      <c r="L51232" s="1334"/>
    </row>
    <row r="51233" spans="1:12" ht="24" customHeight="1">
      <c r="A51233" s="1355"/>
      <c r="B51233" s="1355"/>
      <c r="C51233" s="1433"/>
      <c r="E51233" s="1433"/>
      <c r="K51233" s="1433"/>
      <c r="L51233" s="1334"/>
    </row>
    <row r="51234" spans="1:12" ht="24" customHeight="1">
      <c r="A51234" s="1355"/>
      <c r="B51234" s="1355"/>
      <c r="C51234" s="1433"/>
      <c r="E51234" s="1433"/>
      <c r="K51234" s="1433"/>
      <c r="L51234" s="1334"/>
    </row>
    <row r="51235" spans="1:12" ht="24" customHeight="1">
      <c r="A51235" s="1355"/>
      <c r="B51235" s="1355"/>
      <c r="C51235" s="1433"/>
      <c r="E51235" s="1433"/>
      <c r="K51235" s="1433"/>
      <c r="L51235" s="1334"/>
    </row>
    <row r="51236" spans="1:12" ht="24" customHeight="1">
      <c r="A51236" s="1355"/>
      <c r="B51236" s="1355"/>
      <c r="C51236" s="1433"/>
      <c r="E51236" s="1433"/>
      <c r="K51236" s="1433"/>
      <c r="L51236" s="1334"/>
    </row>
    <row r="51237" spans="1:12" ht="24" customHeight="1">
      <c r="A51237" s="1355"/>
      <c r="B51237" s="1355"/>
      <c r="C51237" s="1433"/>
      <c r="E51237" s="1433"/>
      <c r="K51237" s="1433"/>
      <c r="L51237" s="1334"/>
    </row>
    <row r="51238" spans="1:12" ht="24" customHeight="1">
      <c r="A51238" s="1355"/>
      <c r="B51238" s="1355"/>
      <c r="C51238" s="1433"/>
      <c r="E51238" s="1433"/>
      <c r="K51238" s="1433"/>
      <c r="L51238" s="1334"/>
    </row>
    <row r="51239" spans="1:12" ht="24" customHeight="1">
      <c r="A51239" s="1355"/>
      <c r="B51239" s="1355"/>
      <c r="C51239" s="1433"/>
      <c r="E51239" s="1433"/>
      <c r="K51239" s="1433"/>
      <c r="L51239" s="1334"/>
    </row>
    <row r="51240" spans="1:12" ht="24" customHeight="1">
      <c r="A51240" s="1355"/>
      <c r="B51240" s="1355"/>
      <c r="C51240" s="1433"/>
      <c r="E51240" s="1433"/>
      <c r="K51240" s="1433"/>
      <c r="L51240" s="1334"/>
    </row>
    <row r="51241" spans="1:12" ht="24" customHeight="1">
      <c r="A51241" s="1355"/>
      <c r="B51241" s="1355"/>
      <c r="C51241" s="1433"/>
      <c r="E51241" s="1433"/>
      <c r="K51241" s="1433"/>
      <c r="L51241" s="1334"/>
    </row>
    <row r="51242" spans="1:12" ht="24" customHeight="1">
      <c r="A51242" s="1355"/>
      <c r="B51242" s="1355"/>
      <c r="C51242" s="1433"/>
      <c r="E51242" s="1433"/>
      <c r="K51242" s="1433"/>
      <c r="L51242" s="1334"/>
    </row>
    <row r="51243" spans="1:12" ht="24" customHeight="1">
      <c r="A51243" s="1355"/>
      <c r="B51243" s="1355"/>
      <c r="C51243" s="1433"/>
      <c r="E51243" s="1433"/>
      <c r="K51243" s="1433"/>
      <c r="L51243" s="1334"/>
    </row>
    <row r="51244" spans="1:12" ht="24" customHeight="1">
      <c r="A51244" s="1355"/>
      <c r="B51244" s="1355"/>
      <c r="C51244" s="1433"/>
      <c r="E51244" s="1433"/>
      <c r="K51244" s="1433"/>
      <c r="L51244" s="1334"/>
    </row>
    <row r="51245" spans="1:12" ht="24" customHeight="1">
      <c r="A51245" s="1355"/>
      <c r="B51245" s="1355"/>
      <c r="C51245" s="1433"/>
      <c r="E51245" s="1433"/>
      <c r="K51245" s="1433"/>
      <c r="L51245" s="1334"/>
    </row>
    <row r="51246" spans="1:12" ht="24" customHeight="1">
      <c r="A51246" s="1355"/>
      <c r="B51246" s="1355"/>
      <c r="C51246" s="1433"/>
      <c r="E51246" s="1433"/>
      <c r="K51246" s="1433"/>
      <c r="L51246" s="1334"/>
    </row>
    <row r="51247" spans="1:12" ht="24" customHeight="1">
      <c r="A51247" s="1355"/>
      <c r="B51247" s="1355"/>
      <c r="C51247" s="1433"/>
      <c r="E51247" s="1433"/>
      <c r="K51247" s="1433"/>
      <c r="L51247" s="1334"/>
    </row>
    <row r="51248" spans="1:12" ht="24" customHeight="1">
      <c r="A51248" s="1355"/>
      <c r="B51248" s="1355"/>
      <c r="C51248" s="1433"/>
      <c r="E51248" s="1433"/>
      <c r="K51248" s="1433"/>
      <c r="L51248" s="1334"/>
    </row>
    <row r="51249" spans="1:12" ht="24" customHeight="1">
      <c r="A51249" s="1355"/>
      <c r="B51249" s="1355"/>
      <c r="C51249" s="1433"/>
      <c r="E51249" s="1433"/>
      <c r="K51249" s="1433"/>
      <c r="L51249" s="1334"/>
    </row>
    <row r="51250" spans="1:12" ht="24" customHeight="1">
      <c r="A51250" s="1355"/>
      <c r="B51250" s="1355"/>
      <c r="C51250" s="1433"/>
      <c r="E51250" s="1433"/>
      <c r="K51250" s="1433"/>
      <c r="L51250" s="1334"/>
    </row>
    <row r="51251" spans="1:12" ht="24" customHeight="1">
      <c r="A51251" s="1355"/>
      <c r="B51251" s="1355"/>
      <c r="C51251" s="1433"/>
      <c r="E51251" s="1433"/>
      <c r="K51251" s="1433"/>
      <c r="L51251" s="1334"/>
    </row>
    <row r="51252" spans="1:12" ht="24" customHeight="1">
      <c r="A51252" s="1355"/>
      <c r="B51252" s="1355"/>
      <c r="C51252" s="1433"/>
      <c r="E51252" s="1433"/>
      <c r="K51252" s="1433"/>
      <c r="L51252" s="1334"/>
    </row>
    <row r="51253" spans="1:12" ht="24" customHeight="1">
      <c r="A51253" s="1355"/>
      <c r="B51253" s="1355"/>
      <c r="C51253" s="1433"/>
      <c r="E51253" s="1433"/>
      <c r="K51253" s="1433"/>
      <c r="L51253" s="1334"/>
    </row>
    <row r="51254" spans="1:12" ht="24" customHeight="1">
      <c r="A51254" s="1355"/>
      <c r="B51254" s="1355"/>
      <c r="C51254" s="1433"/>
      <c r="E51254" s="1433"/>
      <c r="K51254" s="1433"/>
      <c r="L51254" s="1334"/>
    </row>
    <row r="51255" spans="1:12" ht="24" customHeight="1">
      <c r="A51255" s="1355"/>
      <c r="B51255" s="1355"/>
      <c r="C51255" s="1433"/>
      <c r="E51255" s="1433"/>
      <c r="K51255" s="1433"/>
      <c r="L51255" s="1334"/>
    </row>
    <row r="51256" spans="1:12" ht="24" customHeight="1">
      <c r="A51256" s="1355"/>
      <c r="B51256" s="1355"/>
      <c r="C51256" s="1433"/>
      <c r="E51256" s="1433"/>
      <c r="K51256" s="1433"/>
      <c r="L51256" s="1334"/>
    </row>
    <row r="51257" spans="1:12" ht="24" customHeight="1">
      <c r="A51257" s="1355"/>
      <c r="B51257" s="1355"/>
      <c r="C51257" s="1433"/>
      <c r="E51257" s="1433"/>
      <c r="K51257" s="1433"/>
      <c r="L51257" s="1334"/>
    </row>
    <row r="51258" spans="1:12" ht="24" customHeight="1">
      <c r="A51258" s="1355"/>
      <c r="B51258" s="1355"/>
      <c r="C51258" s="1433"/>
      <c r="E51258" s="1433"/>
      <c r="K51258" s="1433"/>
      <c r="L51258" s="1334"/>
    </row>
    <row r="51259" spans="1:12" ht="24" customHeight="1">
      <c r="A51259" s="1355"/>
      <c r="B51259" s="1355"/>
      <c r="C51259" s="1433"/>
      <c r="E51259" s="1433"/>
      <c r="K51259" s="1433"/>
      <c r="L51259" s="1334"/>
    </row>
    <row r="51260" spans="1:12" ht="24" customHeight="1">
      <c r="A51260" s="1355"/>
      <c r="B51260" s="1355"/>
      <c r="C51260" s="1433"/>
      <c r="E51260" s="1433"/>
      <c r="K51260" s="1433"/>
      <c r="L51260" s="1334"/>
    </row>
    <row r="51261" spans="1:12" ht="24" customHeight="1">
      <c r="A51261" s="1355"/>
      <c r="B51261" s="1355"/>
      <c r="C51261" s="1433"/>
      <c r="E51261" s="1433"/>
      <c r="K51261" s="1433"/>
      <c r="L51261" s="1334"/>
    </row>
    <row r="51262" spans="1:12" ht="24" customHeight="1">
      <c r="A51262" s="1355"/>
      <c r="B51262" s="1355"/>
      <c r="C51262" s="1433"/>
      <c r="E51262" s="1433"/>
      <c r="K51262" s="1433"/>
      <c r="L51262" s="1334"/>
    </row>
    <row r="51263" spans="1:12" ht="24" customHeight="1">
      <c r="A51263" s="1355"/>
      <c r="B51263" s="1355"/>
      <c r="C51263" s="1433"/>
      <c r="E51263" s="1433"/>
      <c r="K51263" s="1433"/>
      <c r="L51263" s="1334"/>
    </row>
    <row r="51264" spans="1:12" ht="24" customHeight="1">
      <c r="A51264" s="1355"/>
      <c r="B51264" s="1355"/>
      <c r="C51264" s="1433"/>
      <c r="E51264" s="1433"/>
      <c r="K51264" s="1433"/>
      <c r="L51264" s="1334"/>
    </row>
    <row r="51265" spans="1:12" ht="24" customHeight="1">
      <c r="A51265" s="1355"/>
      <c r="B51265" s="1355"/>
      <c r="C51265" s="1433"/>
      <c r="E51265" s="1433"/>
      <c r="K51265" s="1433"/>
      <c r="L51265" s="1334"/>
    </row>
    <row r="51266" spans="1:12" ht="24" customHeight="1">
      <c r="A51266" s="1355"/>
      <c r="B51266" s="1355"/>
      <c r="C51266" s="1433"/>
      <c r="E51266" s="1433"/>
      <c r="K51266" s="1433"/>
      <c r="L51266" s="1334"/>
    </row>
    <row r="51267" spans="1:12" ht="24" customHeight="1">
      <c r="A51267" s="1355"/>
      <c r="B51267" s="1355"/>
      <c r="C51267" s="1433"/>
      <c r="E51267" s="1433"/>
      <c r="K51267" s="1433"/>
      <c r="L51267" s="1334"/>
    </row>
    <row r="51268" spans="1:12" ht="24" customHeight="1">
      <c r="A51268" s="1355"/>
      <c r="B51268" s="1355"/>
      <c r="C51268" s="1433"/>
      <c r="E51268" s="1433"/>
      <c r="K51268" s="1433"/>
      <c r="L51268" s="1334"/>
    </row>
    <row r="51269" spans="1:12" ht="24" customHeight="1">
      <c r="A51269" s="1355"/>
      <c r="B51269" s="1355"/>
      <c r="C51269" s="1433"/>
      <c r="E51269" s="1433"/>
      <c r="K51269" s="1433"/>
      <c r="L51269" s="1334"/>
    </row>
    <row r="51270" spans="1:12" ht="24" customHeight="1">
      <c r="A51270" s="1355"/>
      <c r="B51270" s="1355"/>
      <c r="C51270" s="1433"/>
      <c r="E51270" s="1433"/>
      <c r="K51270" s="1433"/>
      <c r="L51270" s="1334"/>
    </row>
    <row r="51271" spans="1:12" ht="24" customHeight="1">
      <c r="A51271" s="1355"/>
      <c r="B51271" s="1355"/>
      <c r="C51271" s="1433"/>
      <c r="E51271" s="1433"/>
      <c r="K51271" s="1433"/>
      <c r="L51271" s="1334"/>
    </row>
    <row r="51272" spans="1:12" ht="24" customHeight="1">
      <c r="A51272" s="1355"/>
      <c r="B51272" s="1355"/>
      <c r="C51272" s="1433"/>
      <c r="E51272" s="1433"/>
      <c r="K51272" s="1433"/>
      <c r="L51272" s="1334"/>
    </row>
    <row r="51273" spans="1:12" ht="24" customHeight="1">
      <c r="A51273" s="1355"/>
      <c r="B51273" s="1355"/>
      <c r="C51273" s="1433"/>
      <c r="E51273" s="1433"/>
      <c r="K51273" s="1433"/>
      <c r="L51273" s="1334"/>
    </row>
    <row r="51274" spans="1:12" ht="24" customHeight="1">
      <c r="A51274" s="1355"/>
      <c r="B51274" s="1355"/>
      <c r="C51274" s="1433"/>
      <c r="E51274" s="1433"/>
      <c r="K51274" s="1433"/>
      <c r="L51274" s="1334"/>
    </row>
    <row r="51275" spans="1:12" ht="24" customHeight="1">
      <c r="A51275" s="1355"/>
      <c r="B51275" s="1355"/>
      <c r="C51275" s="1433"/>
      <c r="E51275" s="1433"/>
      <c r="K51275" s="1433"/>
      <c r="L51275" s="1334"/>
    </row>
    <row r="51276" spans="1:12" ht="24" customHeight="1">
      <c r="A51276" s="1355"/>
      <c r="B51276" s="1355"/>
      <c r="C51276" s="1433"/>
      <c r="E51276" s="1433"/>
      <c r="K51276" s="1433"/>
      <c r="L51276" s="1334"/>
    </row>
    <row r="51277" spans="1:12" ht="24" customHeight="1">
      <c r="A51277" s="1355"/>
      <c r="B51277" s="1355"/>
      <c r="C51277" s="1433"/>
      <c r="E51277" s="1433"/>
      <c r="K51277" s="1433"/>
      <c r="L51277" s="1334"/>
    </row>
    <row r="51278" spans="1:12" ht="24" customHeight="1">
      <c r="A51278" s="1355"/>
      <c r="B51278" s="1355"/>
      <c r="C51278" s="1433"/>
      <c r="E51278" s="1433"/>
      <c r="K51278" s="1433"/>
      <c r="L51278" s="1334"/>
    </row>
    <row r="51279" spans="1:12" ht="24" customHeight="1">
      <c r="A51279" s="1355"/>
      <c r="B51279" s="1355"/>
      <c r="C51279" s="1433"/>
      <c r="E51279" s="1433"/>
      <c r="K51279" s="1433"/>
      <c r="L51279" s="1334"/>
    </row>
    <row r="51280" spans="1:12" ht="24" customHeight="1">
      <c r="A51280" s="1355"/>
      <c r="B51280" s="1355"/>
      <c r="C51280" s="1433"/>
      <c r="E51280" s="1433"/>
      <c r="K51280" s="1433"/>
      <c r="L51280" s="1334"/>
    </row>
    <row r="51281" spans="1:12" ht="24" customHeight="1">
      <c r="A51281" s="1355"/>
      <c r="B51281" s="1355"/>
      <c r="C51281" s="1433"/>
      <c r="E51281" s="1433"/>
      <c r="K51281" s="1433"/>
      <c r="L51281" s="1334"/>
    </row>
    <row r="51282" spans="1:12" ht="24" customHeight="1">
      <c r="A51282" s="1355"/>
      <c r="B51282" s="1355"/>
      <c r="C51282" s="1433"/>
      <c r="E51282" s="1433"/>
      <c r="K51282" s="1433"/>
      <c r="L51282" s="1334"/>
    </row>
    <row r="51283" spans="1:12" ht="24" customHeight="1">
      <c r="A51283" s="1355"/>
      <c r="B51283" s="1355"/>
      <c r="C51283" s="1433"/>
      <c r="E51283" s="1433"/>
      <c r="K51283" s="1433"/>
      <c r="L51283" s="1334"/>
    </row>
    <row r="51284" spans="1:12" ht="24" customHeight="1">
      <c r="A51284" s="1355"/>
      <c r="B51284" s="1355"/>
      <c r="C51284" s="1433"/>
      <c r="E51284" s="1433"/>
      <c r="K51284" s="1433"/>
      <c r="L51284" s="1334"/>
    </row>
    <row r="51285" spans="1:12" ht="24" customHeight="1">
      <c r="A51285" s="1355"/>
      <c r="B51285" s="1355"/>
      <c r="C51285" s="1433"/>
      <c r="E51285" s="1433"/>
      <c r="K51285" s="1433"/>
      <c r="L51285" s="1334"/>
    </row>
    <row r="51286" spans="1:12" ht="24" customHeight="1">
      <c r="A51286" s="1355"/>
      <c r="B51286" s="1355"/>
      <c r="C51286" s="1433"/>
      <c r="E51286" s="1433"/>
      <c r="K51286" s="1433"/>
      <c r="L51286" s="1334"/>
    </row>
    <row r="51287" spans="1:12" ht="24" customHeight="1">
      <c r="A51287" s="1355"/>
      <c r="B51287" s="1355"/>
      <c r="C51287" s="1433"/>
      <c r="E51287" s="1433"/>
      <c r="K51287" s="1433"/>
      <c r="L51287" s="1334"/>
    </row>
    <row r="51288" spans="1:12" ht="24" customHeight="1">
      <c r="A51288" s="1355"/>
      <c r="B51288" s="1355"/>
      <c r="C51288" s="1433"/>
      <c r="E51288" s="1433"/>
      <c r="K51288" s="1433"/>
      <c r="L51288" s="1334"/>
    </row>
    <row r="51289" spans="1:12" ht="24" customHeight="1">
      <c r="A51289" s="1355"/>
      <c r="B51289" s="1355"/>
      <c r="C51289" s="1433"/>
      <c r="E51289" s="1433"/>
      <c r="K51289" s="1433"/>
      <c r="L51289" s="1334"/>
    </row>
    <row r="51290" spans="1:12" ht="24" customHeight="1">
      <c r="A51290" s="1355"/>
      <c r="B51290" s="1355"/>
      <c r="C51290" s="1433"/>
      <c r="E51290" s="1433"/>
      <c r="K51290" s="1433"/>
      <c r="L51290" s="1334"/>
    </row>
    <row r="51291" spans="1:12" ht="24" customHeight="1">
      <c r="A51291" s="1355"/>
      <c r="B51291" s="1355"/>
      <c r="C51291" s="1433"/>
      <c r="E51291" s="1433"/>
      <c r="K51291" s="1433"/>
      <c r="L51291" s="1334"/>
    </row>
    <row r="51292" spans="1:12" ht="24" customHeight="1">
      <c r="A51292" s="1355"/>
      <c r="B51292" s="1355"/>
      <c r="C51292" s="1433"/>
      <c r="E51292" s="1433"/>
      <c r="K51292" s="1433"/>
      <c r="L51292" s="1334"/>
    </row>
    <row r="51293" spans="1:12" ht="24" customHeight="1">
      <c r="A51293" s="1355"/>
      <c r="B51293" s="1355"/>
      <c r="C51293" s="1433"/>
      <c r="E51293" s="1433"/>
      <c r="K51293" s="1433"/>
      <c r="L51293" s="1334"/>
    </row>
    <row r="51294" spans="1:12" ht="24" customHeight="1">
      <c r="A51294" s="1355"/>
      <c r="B51294" s="1355"/>
      <c r="C51294" s="1433"/>
      <c r="E51294" s="1433"/>
      <c r="K51294" s="1433"/>
      <c r="L51294" s="1334"/>
    </row>
    <row r="51295" spans="1:12" ht="24" customHeight="1">
      <c r="A51295" s="1355"/>
      <c r="B51295" s="1355"/>
      <c r="C51295" s="1433"/>
      <c r="E51295" s="1433"/>
      <c r="K51295" s="1433"/>
      <c r="L51295" s="1334"/>
    </row>
    <row r="51296" spans="1:12" ht="24" customHeight="1">
      <c r="A51296" s="1355"/>
      <c r="B51296" s="1355"/>
      <c r="C51296" s="1433"/>
      <c r="E51296" s="1433"/>
      <c r="K51296" s="1433"/>
      <c r="L51296" s="1334"/>
    </row>
    <row r="51297" spans="1:12" ht="24" customHeight="1">
      <c r="A51297" s="1355"/>
      <c r="B51297" s="1355"/>
      <c r="C51297" s="1433"/>
      <c r="E51297" s="1433"/>
      <c r="K51297" s="1433"/>
      <c r="L51297" s="1334"/>
    </row>
    <row r="51298" spans="1:12" ht="24" customHeight="1">
      <c r="A51298" s="1355"/>
      <c r="B51298" s="1355"/>
      <c r="C51298" s="1433"/>
      <c r="E51298" s="1433"/>
      <c r="K51298" s="1433"/>
      <c r="L51298" s="1334"/>
    </row>
    <row r="51299" spans="1:12" ht="24" customHeight="1">
      <c r="A51299" s="1355"/>
      <c r="B51299" s="1355"/>
      <c r="C51299" s="1433"/>
      <c r="E51299" s="1433"/>
      <c r="K51299" s="1433"/>
      <c r="L51299" s="1334"/>
    </row>
    <row r="51300" spans="1:12" ht="24" customHeight="1">
      <c r="A51300" s="1355"/>
      <c r="B51300" s="1355"/>
      <c r="C51300" s="1433"/>
      <c r="E51300" s="1433"/>
      <c r="K51300" s="1433"/>
      <c r="L51300" s="1334"/>
    </row>
    <row r="51301" spans="1:12" ht="24" customHeight="1">
      <c r="A51301" s="1355"/>
      <c r="B51301" s="1355"/>
      <c r="C51301" s="1433"/>
      <c r="E51301" s="1433"/>
      <c r="K51301" s="1433"/>
      <c r="L51301" s="1334"/>
    </row>
    <row r="51302" spans="1:12" ht="24" customHeight="1">
      <c r="A51302" s="1355"/>
      <c r="B51302" s="1355"/>
      <c r="C51302" s="1433"/>
      <c r="E51302" s="1433"/>
      <c r="K51302" s="1433"/>
      <c r="L51302" s="1334"/>
    </row>
    <row r="51303" spans="1:12" ht="24" customHeight="1">
      <c r="A51303" s="1355"/>
      <c r="B51303" s="1355"/>
      <c r="C51303" s="1433"/>
      <c r="E51303" s="1433"/>
      <c r="K51303" s="1433"/>
      <c r="L51303" s="1334"/>
    </row>
    <row r="51304" spans="1:12" ht="24" customHeight="1">
      <c r="A51304" s="1355"/>
      <c r="B51304" s="1355"/>
      <c r="C51304" s="1433"/>
      <c r="E51304" s="1433"/>
      <c r="K51304" s="1433"/>
      <c r="L51304" s="1334"/>
    </row>
    <row r="51305" spans="1:12" ht="24" customHeight="1">
      <c r="A51305" s="1355"/>
      <c r="B51305" s="1355"/>
      <c r="C51305" s="1433"/>
      <c r="E51305" s="1433"/>
      <c r="K51305" s="1433"/>
      <c r="L51305" s="1334"/>
    </row>
    <row r="51306" spans="1:12" ht="24" customHeight="1">
      <c r="A51306" s="1355"/>
      <c r="B51306" s="1355"/>
      <c r="C51306" s="1433"/>
      <c r="E51306" s="1433"/>
      <c r="K51306" s="1433"/>
      <c r="L51306" s="1334"/>
    </row>
    <row r="51307" spans="1:12" ht="24" customHeight="1">
      <c r="A51307" s="1355"/>
      <c r="B51307" s="1355"/>
      <c r="C51307" s="1433"/>
      <c r="E51307" s="1433"/>
      <c r="K51307" s="1433"/>
      <c r="L51307" s="1334"/>
    </row>
    <row r="51308" spans="1:12" ht="24" customHeight="1">
      <c r="A51308" s="1355"/>
      <c r="B51308" s="1355"/>
      <c r="C51308" s="1433"/>
      <c r="E51308" s="1433"/>
      <c r="K51308" s="1433"/>
      <c r="L51308" s="1334"/>
    </row>
    <row r="51309" spans="1:12" ht="24" customHeight="1">
      <c r="A51309" s="1355"/>
      <c r="B51309" s="1355"/>
      <c r="C51309" s="1433"/>
      <c r="E51309" s="1433"/>
      <c r="K51309" s="1433"/>
      <c r="L51309" s="1334"/>
    </row>
    <row r="51310" spans="1:12" ht="24" customHeight="1">
      <c r="A51310" s="1355"/>
      <c r="B51310" s="1355"/>
      <c r="C51310" s="1433"/>
      <c r="E51310" s="1433"/>
      <c r="K51310" s="1433"/>
      <c r="L51310" s="1334"/>
    </row>
    <row r="51311" spans="1:12" ht="24" customHeight="1">
      <c r="A51311" s="1355"/>
      <c r="B51311" s="1355"/>
      <c r="C51311" s="1433"/>
      <c r="E51311" s="1433"/>
      <c r="K51311" s="1433"/>
      <c r="L51311" s="1334"/>
    </row>
    <row r="51312" spans="1:12" ht="24" customHeight="1">
      <c r="A51312" s="1355"/>
      <c r="B51312" s="1355"/>
      <c r="C51312" s="1433"/>
      <c r="E51312" s="1433"/>
      <c r="K51312" s="1433"/>
      <c r="L51312" s="1334"/>
    </row>
    <row r="51313" spans="1:12" ht="24" customHeight="1">
      <c r="A51313" s="1355"/>
      <c r="B51313" s="1355"/>
      <c r="C51313" s="1433"/>
      <c r="E51313" s="1433"/>
      <c r="K51313" s="1433"/>
      <c r="L51313" s="1334"/>
    </row>
    <row r="51314" spans="1:12" ht="24" customHeight="1">
      <c r="A51314" s="1355"/>
      <c r="B51314" s="1355"/>
      <c r="C51314" s="1433"/>
      <c r="E51314" s="1433"/>
      <c r="K51314" s="1433"/>
      <c r="L51314" s="1334"/>
    </row>
    <row r="51315" spans="1:12" ht="24" customHeight="1">
      <c r="A51315" s="1355"/>
      <c r="B51315" s="1355"/>
      <c r="C51315" s="1433"/>
      <c r="E51315" s="1433"/>
      <c r="K51315" s="1433"/>
      <c r="L51315" s="1334"/>
    </row>
    <row r="51316" spans="1:12" ht="24" customHeight="1">
      <c r="A51316" s="1355"/>
      <c r="B51316" s="1355"/>
      <c r="C51316" s="1433"/>
      <c r="E51316" s="1433"/>
      <c r="K51316" s="1433"/>
      <c r="L51316" s="1334"/>
    </row>
    <row r="51317" spans="1:12" ht="24" customHeight="1">
      <c r="A51317" s="1355"/>
      <c r="B51317" s="1355"/>
      <c r="C51317" s="1433"/>
      <c r="E51317" s="1433"/>
      <c r="K51317" s="1433"/>
      <c r="L51317" s="1334"/>
    </row>
    <row r="51318" spans="1:12" ht="24" customHeight="1">
      <c r="A51318" s="1355"/>
      <c r="B51318" s="1355"/>
      <c r="C51318" s="1433"/>
      <c r="E51318" s="1433"/>
      <c r="K51318" s="1433"/>
      <c r="L51318" s="1334"/>
    </row>
    <row r="51319" spans="1:12" ht="24" customHeight="1">
      <c r="A51319" s="1355"/>
      <c r="B51319" s="1355"/>
      <c r="C51319" s="1433"/>
      <c r="E51319" s="1433"/>
      <c r="K51319" s="1433"/>
      <c r="L51319" s="1334"/>
    </row>
    <row r="51320" spans="1:12" ht="24" customHeight="1">
      <c r="A51320" s="1355"/>
      <c r="B51320" s="1355"/>
      <c r="C51320" s="1433"/>
      <c r="E51320" s="1433"/>
      <c r="K51320" s="1433"/>
      <c r="L51320" s="1334"/>
    </row>
    <row r="51321" spans="1:12" ht="24" customHeight="1">
      <c r="A51321" s="1355"/>
      <c r="B51321" s="1355"/>
      <c r="C51321" s="1433"/>
      <c r="E51321" s="1433"/>
      <c r="K51321" s="1433"/>
      <c r="L51321" s="1334"/>
    </row>
    <row r="51322" spans="1:12" ht="24" customHeight="1">
      <c r="A51322" s="1355"/>
      <c r="B51322" s="1355"/>
      <c r="C51322" s="1433"/>
      <c r="E51322" s="1433"/>
      <c r="K51322" s="1433"/>
      <c r="L51322" s="1334"/>
    </row>
    <row r="51323" spans="1:12" ht="24" customHeight="1">
      <c r="A51323" s="1355"/>
      <c r="B51323" s="1355"/>
      <c r="C51323" s="1433"/>
      <c r="E51323" s="1433"/>
      <c r="K51323" s="1433"/>
      <c r="L51323" s="1334"/>
    </row>
    <row r="51324" spans="1:12" ht="24" customHeight="1">
      <c r="A51324" s="1355"/>
      <c r="B51324" s="1355"/>
      <c r="C51324" s="1433"/>
      <c r="E51324" s="1433"/>
      <c r="K51324" s="1433"/>
      <c r="L51324" s="1334"/>
    </row>
    <row r="51325" spans="1:12" ht="24" customHeight="1">
      <c r="A51325" s="1355"/>
      <c r="B51325" s="1355"/>
      <c r="C51325" s="1433"/>
      <c r="E51325" s="1433"/>
      <c r="K51325" s="1433"/>
      <c r="L51325" s="1334"/>
    </row>
    <row r="51326" spans="1:12" ht="24" customHeight="1">
      <c r="A51326" s="1355"/>
      <c r="B51326" s="1355"/>
      <c r="C51326" s="1433"/>
      <c r="E51326" s="1433"/>
      <c r="K51326" s="1433"/>
      <c r="L51326" s="1334"/>
    </row>
    <row r="51327" spans="1:12" ht="24" customHeight="1">
      <c r="A51327" s="1355"/>
      <c r="B51327" s="1355"/>
      <c r="C51327" s="1433"/>
      <c r="E51327" s="1433"/>
      <c r="K51327" s="1433"/>
      <c r="L51327" s="1334"/>
    </row>
    <row r="51328" spans="1:12" ht="24" customHeight="1">
      <c r="A51328" s="1355"/>
      <c r="B51328" s="1355"/>
      <c r="C51328" s="1433"/>
      <c r="E51328" s="1433"/>
      <c r="K51328" s="1433"/>
      <c r="L51328" s="1334"/>
    </row>
    <row r="51329" spans="1:12" ht="24" customHeight="1">
      <c r="A51329" s="1355"/>
      <c r="B51329" s="1355"/>
      <c r="C51329" s="1433"/>
      <c r="E51329" s="1433"/>
      <c r="K51329" s="1433"/>
      <c r="L51329" s="1334"/>
    </row>
    <row r="51330" spans="1:12" ht="24" customHeight="1">
      <c r="A51330" s="1355"/>
      <c r="B51330" s="1355"/>
      <c r="C51330" s="1433"/>
      <c r="E51330" s="1433"/>
      <c r="K51330" s="1433"/>
      <c r="L51330" s="1334"/>
    </row>
    <row r="51331" spans="1:12" ht="24" customHeight="1">
      <c r="A51331" s="1355"/>
      <c r="B51331" s="1355"/>
      <c r="C51331" s="1433"/>
      <c r="E51331" s="1433"/>
      <c r="K51331" s="1433"/>
      <c r="L51331" s="1334"/>
    </row>
    <row r="51332" spans="1:12" ht="24" customHeight="1">
      <c r="A51332" s="1355"/>
      <c r="B51332" s="1355"/>
      <c r="C51332" s="1433"/>
      <c r="E51332" s="1433"/>
      <c r="K51332" s="1433"/>
      <c r="L51332" s="1334"/>
    </row>
    <row r="51333" spans="1:12" ht="24" customHeight="1">
      <c r="A51333" s="1355"/>
      <c r="B51333" s="1355"/>
      <c r="C51333" s="1433"/>
      <c r="E51333" s="1433"/>
      <c r="K51333" s="1433"/>
      <c r="L51333" s="1334"/>
    </row>
    <row r="51334" spans="1:12" ht="24" customHeight="1">
      <c r="A51334" s="1355"/>
      <c r="B51334" s="1355"/>
      <c r="C51334" s="1433"/>
      <c r="E51334" s="1433"/>
      <c r="K51334" s="1433"/>
      <c r="L51334" s="1334"/>
    </row>
    <row r="51335" spans="1:12" ht="24" customHeight="1">
      <c r="A51335" s="1355"/>
      <c r="B51335" s="1355"/>
      <c r="C51335" s="1433"/>
      <c r="E51335" s="1433"/>
      <c r="K51335" s="1433"/>
      <c r="L51335" s="1334"/>
    </row>
    <row r="51336" spans="1:12" ht="24" customHeight="1">
      <c r="A51336" s="1355"/>
      <c r="B51336" s="1355"/>
      <c r="C51336" s="1433"/>
      <c r="E51336" s="1433"/>
      <c r="K51336" s="1433"/>
      <c r="L51336" s="1334"/>
    </row>
    <row r="51337" spans="1:12" ht="24" customHeight="1">
      <c r="A51337" s="1355"/>
      <c r="B51337" s="1355"/>
      <c r="C51337" s="1433"/>
      <c r="E51337" s="1433"/>
      <c r="K51337" s="1433"/>
      <c r="L51337" s="1334"/>
    </row>
    <row r="51338" spans="1:12" ht="24" customHeight="1">
      <c r="A51338" s="1355"/>
      <c r="B51338" s="1355"/>
      <c r="C51338" s="1433"/>
      <c r="E51338" s="1433"/>
      <c r="K51338" s="1433"/>
      <c r="L51338" s="1334"/>
    </row>
    <row r="51339" spans="1:12" ht="24" customHeight="1">
      <c r="A51339" s="1355"/>
      <c r="B51339" s="1355"/>
      <c r="C51339" s="1433"/>
      <c r="E51339" s="1433"/>
      <c r="K51339" s="1433"/>
      <c r="L51339" s="1334"/>
    </row>
    <row r="51340" spans="1:12" ht="24" customHeight="1">
      <c r="A51340" s="1355"/>
      <c r="B51340" s="1355"/>
      <c r="C51340" s="1433"/>
      <c r="E51340" s="1433"/>
      <c r="K51340" s="1433"/>
      <c r="L51340" s="1334"/>
    </row>
    <row r="51341" spans="1:12" ht="24" customHeight="1">
      <c r="A51341" s="1355"/>
      <c r="B51341" s="1355"/>
      <c r="C51341" s="1433"/>
      <c r="E51341" s="1433"/>
      <c r="K51341" s="1433"/>
      <c r="L51341" s="1334"/>
    </row>
    <row r="51342" spans="1:12" ht="24" customHeight="1">
      <c r="A51342" s="1355"/>
      <c r="B51342" s="1355"/>
      <c r="C51342" s="1433"/>
      <c r="E51342" s="1433"/>
      <c r="K51342" s="1433"/>
      <c r="L51342" s="1334"/>
    </row>
    <row r="51343" spans="1:12" ht="24" customHeight="1">
      <c r="A51343" s="1355"/>
      <c r="B51343" s="1355"/>
      <c r="C51343" s="1433"/>
      <c r="E51343" s="1433"/>
      <c r="K51343" s="1433"/>
      <c r="L51343" s="1334"/>
    </row>
    <row r="51344" spans="1:12" ht="24" customHeight="1">
      <c r="A51344" s="1355"/>
      <c r="B51344" s="1355"/>
      <c r="C51344" s="1433"/>
      <c r="E51344" s="1433"/>
      <c r="K51344" s="1433"/>
      <c r="L51344" s="1334"/>
    </row>
    <row r="51345" spans="1:12" ht="24" customHeight="1">
      <c r="A51345" s="1355"/>
      <c r="B51345" s="1355"/>
      <c r="C51345" s="1433"/>
      <c r="E51345" s="1433"/>
      <c r="K51345" s="1433"/>
      <c r="L51345" s="1334"/>
    </row>
    <row r="51346" spans="1:12" ht="24" customHeight="1">
      <c r="A51346" s="1355"/>
      <c r="B51346" s="1355"/>
      <c r="C51346" s="1433"/>
      <c r="E51346" s="1433"/>
      <c r="K51346" s="1433"/>
      <c r="L51346" s="1334"/>
    </row>
    <row r="51347" spans="1:12" ht="24" customHeight="1">
      <c r="A51347" s="1355"/>
      <c r="B51347" s="1355"/>
      <c r="C51347" s="1433"/>
      <c r="E51347" s="1433"/>
      <c r="K51347" s="1433"/>
      <c r="L51347" s="1334"/>
    </row>
    <row r="51348" spans="1:12" ht="24" customHeight="1">
      <c r="A51348" s="1355"/>
      <c r="B51348" s="1355"/>
      <c r="C51348" s="1433"/>
      <c r="E51348" s="1433"/>
      <c r="K51348" s="1433"/>
      <c r="L51348" s="1334"/>
    </row>
    <row r="51349" spans="1:12" ht="24" customHeight="1">
      <c r="A51349" s="1355"/>
      <c r="B51349" s="1355"/>
      <c r="C51349" s="1433"/>
      <c r="E51349" s="1433"/>
      <c r="K51349" s="1433"/>
      <c r="L51349" s="1334"/>
    </row>
    <row r="51350" spans="1:12" ht="24" customHeight="1">
      <c r="A51350" s="1355"/>
      <c r="B51350" s="1355"/>
      <c r="C51350" s="1433"/>
      <c r="E51350" s="1433"/>
      <c r="K51350" s="1433"/>
      <c r="L51350" s="1334"/>
    </row>
    <row r="51351" spans="1:12" ht="24" customHeight="1">
      <c r="A51351" s="1355"/>
      <c r="B51351" s="1355"/>
      <c r="C51351" s="1433"/>
      <c r="E51351" s="1433"/>
      <c r="K51351" s="1433"/>
      <c r="L51351" s="1334"/>
    </row>
    <row r="51352" spans="1:12" ht="24" customHeight="1">
      <c r="A51352" s="1355"/>
      <c r="B51352" s="1355"/>
      <c r="C51352" s="1433"/>
      <c r="E51352" s="1433"/>
      <c r="K51352" s="1433"/>
      <c r="L51352" s="1334"/>
    </row>
    <row r="51353" spans="1:12" ht="24" customHeight="1">
      <c r="A51353" s="1355"/>
      <c r="B51353" s="1355"/>
      <c r="C51353" s="1433"/>
      <c r="E51353" s="1433"/>
      <c r="K51353" s="1433"/>
      <c r="L51353" s="1334"/>
    </row>
    <row r="51354" spans="1:12" ht="24" customHeight="1">
      <c r="A51354" s="1355"/>
      <c r="B51354" s="1355"/>
      <c r="C51354" s="1433"/>
      <c r="E51354" s="1433"/>
      <c r="K51354" s="1433"/>
      <c r="L51354" s="1334"/>
    </row>
    <row r="51355" spans="1:12" ht="24" customHeight="1">
      <c r="A51355" s="1355"/>
      <c r="B51355" s="1355"/>
      <c r="C51355" s="1433"/>
      <c r="E51355" s="1433"/>
      <c r="K51355" s="1433"/>
      <c r="L51355" s="1334"/>
    </row>
    <row r="51356" spans="1:12" ht="24" customHeight="1">
      <c r="A51356" s="1355"/>
      <c r="B51356" s="1355"/>
      <c r="C51356" s="1433"/>
      <c r="E51356" s="1433"/>
      <c r="K51356" s="1433"/>
      <c r="L51356" s="1334"/>
    </row>
    <row r="51357" spans="1:12" ht="24" customHeight="1">
      <c r="A51357" s="1355"/>
      <c r="B51357" s="1355"/>
      <c r="C51357" s="1433"/>
      <c r="E51357" s="1433"/>
      <c r="K51357" s="1433"/>
      <c r="L51357" s="1334"/>
    </row>
    <row r="51358" spans="1:12" ht="24" customHeight="1">
      <c r="A51358" s="1355"/>
      <c r="B51358" s="1355"/>
      <c r="C51358" s="1433"/>
      <c r="E51358" s="1433"/>
      <c r="K51358" s="1433"/>
      <c r="L51358" s="1334"/>
    </row>
    <row r="51359" spans="1:12" ht="24" customHeight="1">
      <c r="A51359" s="1355"/>
      <c r="B51359" s="1355"/>
      <c r="C51359" s="1433"/>
      <c r="E51359" s="1433"/>
      <c r="K51359" s="1433"/>
      <c r="L51359" s="1334"/>
    </row>
    <row r="51360" spans="1:12" ht="24" customHeight="1">
      <c r="A51360" s="1355"/>
      <c r="B51360" s="1355"/>
      <c r="C51360" s="1433"/>
      <c r="E51360" s="1433"/>
      <c r="K51360" s="1433"/>
      <c r="L51360" s="1334"/>
    </row>
    <row r="51361" spans="1:12" ht="24" customHeight="1">
      <c r="A51361" s="1355"/>
      <c r="B51361" s="1355"/>
      <c r="C51361" s="1433"/>
      <c r="E51361" s="1433"/>
      <c r="K51361" s="1433"/>
      <c r="L51361" s="1334"/>
    </row>
    <row r="51362" spans="1:12" ht="24" customHeight="1">
      <c r="A51362" s="1355"/>
      <c r="B51362" s="1355"/>
      <c r="C51362" s="1433"/>
      <c r="E51362" s="1433"/>
      <c r="K51362" s="1433"/>
      <c r="L51362" s="1334"/>
    </row>
    <row r="51363" spans="1:12" ht="24" customHeight="1">
      <c r="A51363" s="1355"/>
      <c r="B51363" s="1355"/>
      <c r="C51363" s="1433"/>
      <c r="E51363" s="1433"/>
      <c r="K51363" s="1433"/>
      <c r="L51363" s="1334"/>
    </row>
    <row r="51364" spans="1:12" ht="24" customHeight="1">
      <c r="A51364" s="1355"/>
      <c r="B51364" s="1355"/>
      <c r="C51364" s="1433"/>
      <c r="E51364" s="1433"/>
      <c r="K51364" s="1433"/>
      <c r="L51364" s="1334"/>
    </row>
    <row r="51365" spans="1:12" ht="24" customHeight="1">
      <c r="A51365" s="1355"/>
      <c r="B51365" s="1355"/>
      <c r="C51365" s="1433"/>
      <c r="E51365" s="1433"/>
      <c r="K51365" s="1433"/>
      <c r="L51365" s="1334"/>
    </row>
    <row r="51366" spans="1:12" ht="24" customHeight="1">
      <c r="A51366" s="1355"/>
      <c r="B51366" s="1355"/>
      <c r="C51366" s="1433"/>
      <c r="E51366" s="1433"/>
      <c r="K51366" s="1433"/>
      <c r="L51366" s="1334"/>
    </row>
    <row r="51367" spans="1:12" ht="24" customHeight="1">
      <c r="A51367" s="1355"/>
      <c r="B51367" s="1355"/>
      <c r="C51367" s="1433"/>
      <c r="E51367" s="1433"/>
      <c r="K51367" s="1433"/>
      <c r="L51367" s="1334"/>
    </row>
    <row r="51368" spans="1:12" ht="24" customHeight="1">
      <c r="A51368" s="1355"/>
      <c r="B51368" s="1355"/>
      <c r="C51368" s="1433"/>
      <c r="E51368" s="1433"/>
      <c r="K51368" s="1433"/>
      <c r="L51368" s="1334"/>
    </row>
    <row r="51369" spans="1:12" ht="24" customHeight="1">
      <c r="A51369" s="1355"/>
      <c r="B51369" s="1355"/>
      <c r="C51369" s="1433"/>
      <c r="E51369" s="1433"/>
      <c r="K51369" s="1433"/>
      <c r="L51369" s="1334"/>
    </row>
    <row r="51370" spans="1:12" ht="24" customHeight="1">
      <c r="A51370" s="1355"/>
      <c r="B51370" s="1355"/>
      <c r="C51370" s="1433"/>
      <c r="E51370" s="1433"/>
      <c r="K51370" s="1433"/>
      <c r="L51370" s="1334"/>
    </row>
    <row r="51371" spans="1:12" ht="24" customHeight="1">
      <c r="A51371" s="1355"/>
      <c r="B51371" s="1355"/>
      <c r="C51371" s="1433"/>
      <c r="E51371" s="1433"/>
      <c r="K51371" s="1433"/>
      <c r="L51371" s="1334"/>
    </row>
    <row r="51372" spans="1:12" ht="24" customHeight="1">
      <c r="A51372" s="1355"/>
      <c r="B51372" s="1355"/>
      <c r="C51372" s="1433"/>
      <c r="E51372" s="1433"/>
      <c r="K51372" s="1433"/>
      <c r="L51372" s="1334"/>
    </row>
    <row r="51373" spans="1:12" ht="24" customHeight="1">
      <c r="A51373" s="1355"/>
      <c r="B51373" s="1355"/>
      <c r="C51373" s="1433"/>
      <c r="E51373" s="1433"/>
      <c r="K51373" s="1433"/>
      <c r="L51373" s="1334"/>
    </row>
    <row r="51374" spans="1:12" ht="24" customHeight="1">
      <c r="A51374" s="1355"/>
      <c r="B51374" s="1355"/>
      <c r="C51374" s="1433"/>
      <c r="E51374" s="1433"/>
      <c r="K51374" s="1433"/>
      <c r="L51374" s="1334"/>
    </row>
    <row r="51375" spans="1:12" ht="24" customHeight="1">
      <c r="A51375" s="1355"/>
      <c r="B51375" s="1355"/>
      <c r="C51375" s="1433"/>
      <c r="E51375" s="1433"/>
      <c r="K51375" s="1433"/>
      <c r="L51375" s="1334"/>
    </row>
    <row r="51376" spans="1:12" ht="24" customHeight="1">
      <c r="A51376" s="1355"/>
      <c r="B51376" s="1355"/>
      <c r="C51376" s="1433"/>
      <c r="E51376" s="1433"/>
      <c r="K51376" s="1433"/>
      <c r="L51376" s="1334"/>
    </row>
    <row r="51377" spans="1:12" ht="24" customHeight="1">
      <c r="A51377" s="1355"/>
      <c r="B51377" s="1355"/>
      <c r="C51377" s="1433"/>
      <c r="E51377" s="1433"/>
      <c r="K51377" s="1433"/>
      <c r="L51377" s="1334"/>
    </row>
    <row r="51378" spans="1:12" ht="24" customHeight="1">
      <c r="A51378" s="1355"/>
      <c r="B51378" s="1355"/>
      <c r="C51378" s="1433"/>
      <c r="E51378" s="1433"/>
      <c r="K51378" s="1433"/>
      <c r="L51378" s="1334"/>
    </row>
    <row r="51379" spans="1:12" ht="24" customHeight="1">
      <c r="A51379" s="1355"/>
      <c r="B51379" s="1355"/>
      <c r="C51379" s="1433"/>
      <c r="E51379" s="1433"/>
      <c r="K51379" s="1433"/>
      <c r="L51379" s="1334"/>
    </row>
    <row r="51380" spans="1:12" ht="24" customHeight="1">
      <c r="A51380" s="1355"/>
      <c r="B51380" s="1355"/>
      <c r="C51380" s="1433"/>
      <c r="E51380" s="1433"/>
      <c r="K51380" s="1433"/>
      <c r="L51380" s="1334"/>
    </row>
    <row r="51381" spans="1:12" ht="24" customHeight="1">
      <c r="A51381" s="1355"/>
      <c r="B51381" s="1355"/>
      <c r="C51381" s="1433"/>
      <c r="E51381" s="1433"/>
      <c r="K51381" s="1433"/>
      <c r="L51381" s="1334"/>
    </row>
    <row r="51382" spans="1:12" ht="24" customHeight="1">
      <c r="A51382" s="1355"/>
      <c r="B51382" s="1355"/>
      <c r="C51382" s="1433"/>
      <c r="E51382" s="1433"/>
      <c r="K51382" s="1433"/>
      <c r="L51382" s="1334"/>
    </row>
    <row r="51383" spans="1:12" ht="24" customHeight="1">
      <c r="A51383" s="1355"/>
      <c r="B51383" s="1355"/>
      <c r="C51383" s="1433"/>
      <c r="E51383" s="1433"/>
      <c r="K51383" s="1433"/>
      <c r="L51383" s="1334"/>
    </row>
    <row r="51384" spans="1:12" ht="24" customHeight="1">
      <c r="A51384" s="1355"/>
      <c r="B51384" s="1355"/>
      <c r="C51384" s="1433"/>
      <c r="E51384" s="1433"/>
      <c r="K51384" s="1433"/>
      <c r="L51384" s="1334"/>
    </row>
    <row r="51385" spans="1:12" ht="24" customHeight="1">
      <c r="A51385" s="1355"/>
      <c r="B51385" s="1355"/>
      <c r="C51385" s="1433"/>
      <c r="E51385" s="1433"/>
      <c r="K51385" s="1433"/>
      <c r="L51385" s="1334"/>
    </row>
    <row r="51386" spans="1:12" ht="24" customHeight="1">
      <c r="A51386" s="1355"/>
      <c r="B51386" s="1355"/>
      <c r="C51386" s="1433"/>
      <c r="E51386" s="1433"/>
      <c r="K51386" s="1433"/>
      <c r="L51386" s="1334"/>
    </row>
    <row r="51387" spans="1:12" ht="24" customHeight="1">
      <c r="A51387" s="1355"/>
      <c r="B51387" s="1355"/>
      <c r="C51387" s="1433"/>
      <c r="E51387" s="1433"/>
      <c r="K51387" s="1433"/>
      <c r="L51387" s="1334"/>
    </row>
    <row r="51388" spans="1:12" ht="24" customHeight="1">
      <c r="A51388" s="1355"/>
      <c r="B51388" s="1355"/>
      <c r="C51388" s="1433"/>
      <c r="E51388" s="1433"/>
      <c r="K51388" s="1433"/>
      <c r="L51388" s="1334"/>
    </row>
    <row r="51389" spans="1:12" ht="24" customHeight="1">
      <c r="A51389" s="1355"/>
      <c r="B51389" s="1355"/>
      <c r="C51389" s="1433"/>
      <c r="E51389" s="1433"/>
      <c r="K51389" s="1433"/>
      <c r="L51389" s="1334"/>
    </row>
    <row r="51390" spans="1:12" ht="24" customHeight="1">
      <c r="A51390" s="1355"/>
      <c r="B51390" s="1355"/>
      <c r="C51390" s="1433"/>
      <c r="E51390" s="1433"/>
      <c r="K51390" s="1433"/>
      <c r="L51390" s="1334"/>
    </row>
    <row r="51391" spans="1:12" ht="24" customHeight="1">
      <c r="A51391" s="1355"/>
      <c r="B51391" s="1355"/>
      <c r="C51391" s="1433"/>
      <c r="E51391" s="1433"/>
      <c r="K51391" s="1433"/>
      <c r="L51391" s="1334"/>
    </row>
    <row r="51392" spans="1:12" ht="24" customHeight="1">
      <c r="A51392" s="1355"/>
      <c r="B51392" s="1355"/>
      <c r="C51392" s="1433"/>
      <c r="E51392" s="1433"/>
      <c r="K51392" s="1433"/>
      <c r="L51392" s="1334"/>
    </row>
    <row r="51393" spans="1:12" ht="24" customHeight="1">
      <c r="A51393" s="1355"/>
      <c r="B51393" s="1355"/>
      <c r="C51393" s="1433"/>
      <c r="E51393" s="1433"/>
      <c r="K51393" s="1433"/>
      <c r="L51393" s="1334"/>
    </row>
    <row r="51394" spans="1:12" ht="24" customHeight="1">
      <c r="A51394" s="1355"/>
      <c r="B51394" s="1355"/>
      <c r="C51394" s="1433"/>
      <c r="E51394" s="1433"/>
      <c r="K51394" s="1433"/>
      <c r="L51394" s="1334"/>
    </row>
    <row r="51395" spans="1:12" ht="24" customHeight="1">
      <c r="A51395" s="1355"/>
      <c r="B51395" s="1355"/>
      <c r="C51395" s="1433"/>
      <c r="E51395" s="1433"/>
      <c r="K51395" s="1433"/>
      <c r="L51395" s="1334"/>
    </row>
    <row r="51396" spans="1:12" ht="24" customHeight="1">
      <c r="A51396" s="1355"/>
      <c r="B51396" s="1355"/>
      <c r="C51396" s="1433"/>
      <c r="E51396" s="1433"/>
      <c r="K51396" s="1433"/>
      <c r="L51396" s="1334"/>
    </row>
    <row r="51397" spans="1:12" ht="24" customHeight="1">
      <c r="A51397" s="1355"/>
      <c r="B51397" s="1355"/>
      <c r="C51397" s="1433"/>
      <c r="E51397" s="1433"/>
      <c r="K51397" s="1433"/>
      <c r="L51397" s="1334"/>
    </row>
    <row r="51398" spans="1:12" ht="24" customHeight="1">
      <c r="A51398" s="1355"/>
      <c r="B51398" s="1355"/>
      <c r="C51398" s="1433"/>
      <c r="E51398" s="1433"/>
      <c r="K51398" s="1433"/>
      <c r="L51398" s="1334"/>
    </row>
    <row r="51399" spans="1:12" ht="24" customHeight="1">
      <c r="A51399" s="1355"/>
      <c r="B51399" s="1355"/>
      <c r="C51399" s="1433"/>
      <c r="E51399" s="1433"/>
      <c r="K51399" s="1433"/>
      <c r="L51399" s="1334"/>
    </row>
    <row r="51400" spans="1:12" ht="24" customHeight="1">
      <c r="A51400" s="1355"/>
      <c r="B51400" s="1355"/>
      <c r="C51400" s="1433"/>
      <c r="E51400" s="1433"/>
      <c r="K51400" s="1433"/>
      <c r="L51400" s="1334"/>
    </row>
    <row r="51401" spans="1:12" ht="24" customHeight="1">
      <c r="A51401" s="1355"/>
      <c r="B51401" s="1355"/>
      <c r="C51401" s="1433"/>
      <c r="E51401" s="1433"/>
      <c r="K51401" s="1433"/>
      <c r="L51401" s="1334"/>
    </row>
    <row r="51402" spans="1:12" ht="24" customHeight="1">
      <c r="A51402" s="1355"/>
      <c r="B51402" s="1355"/>
      <c r="C51402" s="1433"/>
      <c r="E51402" s="1433"/>
      <c r="K51402" s="1433"/>
      <c r="L51402" s="1334"/>
    </row>
    <row r="51403" spans="1:12" ht="24" customHeight="1">
      <c r="A51403" s="1355"/>
      <c r="B51403" s="1355"/>
      <c r="C51403" s="1433"/>
      <c r="E51403" s="1433"/>
      <c r="K51403" s="1433"/>
      <c r="L51403" s="1334"/>
    </row>
    <row r="51404" spans="1:12" ht="24" customHeight="1">
      <c r="A51404" s="1355"/>
      <c r="B51404" s="1355"/>
      <c r="C51404" s="1433"/>
      <c r="E51404" s="1433"/>
      <c r="K51404" s="1433"/>
      <c r="L51404" s="1334"/>
    </row>
    <row r="51405" spans="1:12" ht="24" customHeight="1">
      <c r="A51405" s="1355"/>
      <c r="B51405" s="1355"/>
      <c r="C51405" s="1433"/>
      <c r="E51405" s="1433"/>
      <c r="K51405" s="1433"/>
      <c r="L51405" s="1334"/>
    </row>
    <row r="51406" spans="1:12" ht="24" customHeight="1">
      <c r="A51406" s="1355"/>
      <c r="B51406" s="1355"/>
      <c r="C51406" s="1433"/>
      <c r="E51406" s="1433"/>
      <c r="K51406" s="1433"/>
      <c r="L51406" s="1334"/>
    </row>
    <row r="51407" spans="1:12" ht="24" customHeight="1">
      <c r="A51407" s="1355"/>
      <c r="B51407" s="1355"/>
      <c r="C51407" s="1433"/>
      <c r="E51407" s="1433"/>
      <c r="K51407" s="1433"/>
      <c r="L51407" s="1334"/>
    </row>
    <row r="51408" spans="1:12" ht="24" customHeight="1">
      <c r="A51408" s="1355"/>
      <c r="B51408" s="1355"/>
      <c r="C51408" s="1433"/>
      <c r="E51408" s="1433"/>
      <c r="K51408" s="1433"/>
      <c r="L51408" s="1334"/>
    </row>
    <row r="51409" spans="1:12" ht="24" customHeight="1">
      <c r="A51409" s="1355"/>
      <c r="B51409" s="1355"/>
      <c r="C51409" s="1433"/>
      <c r="E51409" s="1433"/>
      <c r="K51409" s="1433"/>
      <c r="L51409" s="1334"/>
    </row>
    <row r="51410" spans="1:12" ht="24" customHeight="1">
      <c r="A51410" s="1355"/>
      <c r="B51410" s="1355"/>
      <c r="C51410" s="1433"/>
      <c r="E51410" s="1433"/>
      <c r="K51410" s="1433"/>
      <c r="L51410" s="1334"/>
    </row>
    <row r="51411" spans="1:12" ht="24" customHeight="1">
      <c r="A51411" s="1355"/>
      <c r="B51411" s="1355"/>
      <c r="C51411" s="1433"/>
      <c r="E51411" s="1433"/>
      <c r="K51411" s="1433"/>
      <c r="L51411" s="1334"/>
    </row>
    <row r="51412" spans="1:12" ht="24" customHeight="1">
      <c r="A51412" s="1355"/>
      <c r="B51412" s="1355"/>
      <c r="C51412" s="1433"/>
      <c r="E51412" s="1433"/>
      <c r="K51412" s="1433"/>
      <c r="L51412" s="1334"/>
    </row>
    <row r="51413" spans="1:12" ht="24" customHeight="1">
      <c r="A51413" s="1355"/>
      <c r="B51413" s="1355"/>
      <c r="C51413" s="1433"/>
      <c r="E51413" s="1433"/>
      <c r="K51413" s="1433"/>
      <c r="L51413" s="1334"/>
    </row>
    <row r="51414" spans="1:12" ht="24" customHeight="1">
      <c r="A51414" s="1355"/>
      <c r="B51414" s="1355"/>
      <c r="C51414" s="1433"/>
      <c r="E51414" s="1433"/>
      <c r="K51414" s="1433"/>
      <c r="L51414" s="1334"/>
    </row>
    <row r="51415" spans="1:12" ht="24" customHeight="1">
      <c r="A51415" s="1355"/>
      <c r="B51415" s="1355"/>
      <c r="C51415" s="1433"/>
      <c r="E51415" s="1433"/>
      <c r="K51415" s="1433"/>
      <c r="L51415" s="1334"/>
    </row>
    <row r="51416" spans="1:12" ht="24" customHeight="1">
      <c r="A51416" s="1355"/>
      <c r="B51416" s="1355"/>
      <c r="C51416" s="1433"/>
      <c r="E51416" s="1433"/>
      <c r="K51416" s="1433"/>
      <c r="L51416" s="1334"/>
    </row>
    <row r="51417" spans="1:12" ht="24" customHeight="1">
      <c r="A51417" s="1355"/>
      <c r="B51417" s="1355"/>
      <c r="C51417" s="1433"/>
      <c r="E51417" s="1433"/>
      <c r="K51417" s="1433"/>
      <c r="L51417" s="1334"/>
    </row>
    <row r="51418" spans="1:12" ht="24" customHeight="1">
      <c r="A51418" s="1355"/>
      <c r="B51418" s="1355"/>
      <c r="C51418" s="1433"/>
      <c r="E51418" s="1433"/>
      <c r="K51418" s="1433"/>
      <c r="L51418" s="1334"/>
    </row>
    <row r="51419" spans="1:12" ht="24" customHeight="1">
      <c r="A51419" s="1355"/>
      <c r="B51419" s="1355"/>
      <c r="C51419" s="1433"/>
      <c r="E51419" s="1433"/>
      <c r="K51419" s="1433"/>
      <c r="L51419" s="1334"/>
    </row>
    <row r="51420" spans="1:12" ht="24" customHeight="1">
      <c r="A51420" s="1355"/>
      <c r="B51420" s="1355"/>
      <c r="C51420" s="1433"/>
      <c r="E51420" s="1433"/>
      <c r="K51420" s="1433"/>
      <c r="L51420" s="1334"/>
    </row>
    <row r="51421" spans="1:12" ht="24" customHeight="1">
      <c r="A51421" s="1355"/>
      <c r="B51421" s="1355"/>
      <c r="C51421" s="1433"/>
      <c r="E51421" s="1433"/>
      <c r="K51421" s="1433"/>
      <c r="L51421" s="1334"/>
    </row>
    <row r="51422" spans="1:12" ht="24" customHeight="1">
      <c r="A51422" s="1355"/>
      <c r="B51422" s="1355"/>
      <c r="C51422" s="1433"/>
      <c r="E51422" s="1433"/>
      <c r="K51422" s="1433"/>
      <c r="L51422" s="1334"/>
    </row>
    <row r="51423" spans="1:12" ht="24" customHeight="1">
      <c r="A51423" s="1355"/>
      <c r="B51423" s="1355"/>
      <c r="C51423" s="1433"/>
      <c r="E51423" s="1433"/>
      <c r="K51423" s="1433"/>
      <c r="L51423" s="1334"/>
    </row>
    <row r="51424" spans="1:12" ht="24" customHeight="1">
      <c r="A51424" s="1355"/>
      <c r="B51424" s="1355"/>
      <c r="C51424" s="1433"/>
      <c r="E51424" s="1433"/>
      <c r="K51424" s="1433"/>
      <c r="L51424" s="1334"/>
    </row>
    <row r="51425" spans="1:12" ht="24" customHeight="1">
      <c r="A51425" s="1355"/>
      <c r="B51425" s="1355"/>
      <c r="C51425" s="1433"/>
      <c r="E51425" s="1433"/>
      <c r="K51425" s="1433"/>
      <c r="L51425" s="1334"/>
    </row>
    <row r="51426" spans="1:12" ht="24" customHeight="1">
      <c r="A51426" s="1355"/>
      <c r="B51426" s="1355"/>
      <c r="C51426" s="1433"/>
      <c r="E51426" s="1433"/>
      <c r="K51426" s="1433"/>
      <c r="L51426" s="1334"/>
    </row>
    <row r="51427" spans="1:12" ht="24" customHeight="1">
      <c r="A51427" s="1355"/>
      <c r="B51427" s="1355"/>
      <c r="C51427" s="1433"/>
      <c r="E51427" s="1433"/>
      <c r="K51427" s="1433"/>
      <c r="L51427" s="1334"/>
    </row>
    <row r="51428" spans="1:12" ht="24" customHeight="1">
      <c r="A51428" s="1355"/>
      <c r="B51428" s="1355"/>
      <c r="C51428" s="1433"/>
      <c r="E51428" s="1433"/>
      <c r="K51428" s="1433"/>
      <c r="L51428" s="1334"/>
    </row>
    <row r="51429" spans="1:12" ht="24" customHeight="1">
      <c r="A51429" s="1355"/>
      <c r="B51429" s="1355"/>
      <c r="C51429" s="1433"/>
      <c r="E51429" s="1433"/>
      <c r="K51429" s="1433"/>
      <c r="L51429" s="1334"/>
    </row>
    <row r="51430" spans="1:12" ht="24" customHeight="1">
      <c r="A51430" s="1355"/>
      <c r="B51430" s="1355"/>
      <c r="C51430" s="1433"/>
      <c r="E51430" s="1433"/>
      <c r="K51430" s="1433"/>
      <c r="L51430" s="1334"/>
    </row>
    <row r="51431" spans="1:12" ht="24" customHeight="1">
      <c r="A51431" s="1355"/>
      <c r="B51431" s="1355"/>
      <c r="C51431" s="1433"/>
      <c r="E51431" s="1433"/>
      <c r="K51431" s="1433"/>
      <c r="L51431" s="1334"/>
    </row>
    <row r="51432" spans="1:12" ht="24" customHeight="1">
      <c r="A51432" s="1355"/>
      <c r="B51432" s="1355"/>
      <c r="C51432" s="1433"/>
      <c r="E51432" s="1433"/>
      <c r="K51432" s="1433"/>
      <c r="L51432" s="1334"/>
    </row>
    <row r="51433" spans="1:12" ht="24" customHeight="1">
      <c r="A51433" s="1355"/>
      <c r="B51433" s="1355"/>
      <c r="C51433" s="1433"/>
      <c r="E51433" s="1433"/>
      <c r="K51433" s="1433"/>
      <c r="L51433" s="1334"/>
    </row>
    <row r="51434" spans="1:12" ht="24" customHeight="1">
      <c r="A51434" s="1355"/>
      <c r="B51434" s="1355"/>
      <c r="C51434" s="1433"/>
      <c r="E51434" s="1433"/>
      <c r="K51434" s="1433"/>
      <c r="L51434" s="1334"/>
    </row>
    <row r="51435" spans="1:12" ht="24" customHeight="1">
      <c r="A51435" s="1355"/>
      <c r="B51435" s="1355"/>
      <c r="C51435" s="1433"/>
      <c r="E51435" s="1433"/>
      <c r="K51435" s="1433"/>
      <c r="L51435" s="1334"/>
    </row>
    <row r="51436" spans="1:12" ht="24" customHeight="1">
      <c r="A51436" s="1355"/>
      <c r="B51436" s="1355"/>
      <c r="C51436" s="1433"/>
      <c r="E51436" s="1433"/>
      <c r="K51436" s="1433"/>
      <c r="L51436" s="1334"/>
    </row>
    <row r="51437" spans="1:12" ht="24" customHeight="1">
      <c r="A51437" s="1355"/>
      <c r="B51437" s="1355"/>
      <c r="C51437" s="1433"/>
      <c r="E51437" s="1433"/>
      <c r="K51437" s="1433"/>
      <c r="L51437" s="1334"/>
    </row>
    <row r="51438" spans="1:12" ht="24" customHeight="1">
      <c r="A51438" s="1355"/>
      <c r="B51438" s="1355"/>
      <c r="C51438" s="1433"/>
      <c r="E51438" s="1433"/>
      <c r="K51438" s="1433"/>
      <c r="L51438" s="1334"/>
    </row>
    <row r="51439" spans="1:12" ht="24" customHeight="1">
      <c r="A51439" s="1355"/>
      <c r="B51439" s="1355"/>
      <c r="C51439" s="1433"/>
      <c r="E51439" s="1433"/>
      <c r="K51439" s="1433"/>
      <c r="L51439" s="1334"/>
    </row>
    <row r="51440" spans="1:12" ht="24" customHeight="1">
      <c r="A51440" s="1355"/>
      <c r="B51440" s="1355"/>
      <c r="C51440" s="1433"/>
      <c r="E51440" s="1433"/>
      <c r="K51440" s="1433"/>
      <c r="L51440" s="1334"/>
    </row>
    <row r="51441" spans="1:12" ht="24" customHeight="1">
      <c r="A51441" s="1355"/>
      <c r="B51441" s="1355"/>
      <c r="C51441" s="1433"/>
      <c r="E51441" s="1433"/>
      <c r="K51441" s="1433"/>
      <c r="L51441" s="1334"/>
    </row>
    <row r="51442" spans="1:12" ht="24" customHeight="1">
      <c r="A51442" s="1355"/>
      <c r="B51442" s="1355"/>
      <c r="C51442" s="1433"/>
      <c r="E51442" s="1433"/>
      <c r="K51442" s="1433"/>
      <c r="L51442" s="1334"/>
    </row>
    <row r="51443" spans="1:12" ht="24" customHeight="1">
      <c r="A51443" s="1355"/>
      <c r="B51443" s="1355"/>
      <c r="C51443" s="1433"/>
      <c r="E51443" s="1433"/>
      <c r="K51443" s="1433"/>
      <c r="L51443" s="1334"/>
    </row>
    <row r="51444" spans="1:12" ht="24" customHeight="1">
      <c r="A51444" s="1355"/>
      <c r="B51444" s="1355"/>
      <c r="C51444" s="1433"/>
      <c r="E51444" s="1433"/>
      <c r="K51444" s="1433"/>
      <c r="L51444" s="1334"/>
    </row>
    <row r="51445" spans="1:12" ht="24" customHeight="1">
      <c r="A51445" s="1355"/>
      <c r="B51445" s="1355"/>
      <c r="C51445" s="1433"/>
      <c r="E51445" s="1433"/>
      <c r="K51445" s="1433"/>
      <c r="L51445" s="1334"/>
    </row>
    <row r="51446" spans="1:12" ht="24" customHeight="1">
      <c r="A51446" s="1355"/>
      <c r="B51446" s="1355"/>
      <c r="C51446" s="1433"/>
      <c r="E51446" s="1433"/>
      <c r="K51446" s="1433"/>
      <c r="L51446" s="1334"/>
    </row>
    <row r="51447" spans="1:12" ht="24" customHeight="1">
      <c r="A51447" s="1355"/>
      <c r="B51447" s="1355"/>
      <c r="C51447" s="1433"/>
      <c r="E51447" s="1433"/>
      <c r="K51447" s="1433"/>
      <c r="L51447" s="1334"/>
    </row>
    <row r="51448" spans="1:12" ht="24" customHeight="1">
      <c r="A51448" s="1355"/>
      <c r="B51448" s="1355"/>
      <c r="C51448" s="1433"/>
      <c r="E51448" s="1433"/>
      <c r="K51448" s="1433"/>
      <c r="L51448" s="1334"/>
    </row>
    <row r="51449" spans="1:12" ht="24" customHeight="1">
      <c r="A51449" s="1355"/>
      <c r="B51449" s="1355"/>
      <c r="C51449" s="1433"/>
      <c r="E51449" s="1433"/>
      <c r="K51449" s="1433"/>
      <c r="L51449" s="1334"/>
    </row>
    <row r="51450" spans="1:12" ht="24" customHeight="1">
      <c r="A51450" s="1355"/>
      <c r="B51450" s="1355"/>
      <c r="C51450" s="1433"/>
      <c r="E51450" s="1433"/>
      <c r="K51450" s="1433"/>
      <c r="L51450" s="1334"/>
    </row>
    <row r="51451" spans="1:12" ht="24" customHeight="1">
      <c r="A51451" s="1355"/>
      <c r="B51451" s="1355"/>
      <c r="C51451" s="1433"/>
      <c r="E51451" s="1433"/>
      <c r="K51451" s="1433"/>
      <c r="L51451" s="1334"/>
    </row>
    <row r="51452" spans="1:12" ht="24" customHeight="1">
      <c r="A51452" s="1355"/>
      <c r="B51452" s="1355"/>
      <c r="C51452" s="1433"/>
      <c r="E51452" s="1433"/>
      <c r="K51452" s="1433"/>
      <c r="L51452" s="1334"/>
    </row>
    <row r="51453" spans="1:12" ht="24" customHeight="1">
      <c r="A51453" s="1355"/>
      <c r="B51453" s="1355"/>
      <c r="C51453" s="1433"/>
      <c r="E51453" s="1433"/>
      <c r="K51453" s="1433"/>
      <c r="L51453" s="1334"/>
    </row>
    <row r="51454" spans="1:12" ht="24" customHeight="1">
      <c r="A51454" s="1355"/>
      <c r="B51454" s="1355"/>
      <c r="C51454" s="1433"/>
      <c r="E51454" s="1433"/>
      <c r="K51454" s="1433"/>
      <c r="L51454" s="1334"/>
    </row>
    <row r="51455" spans="1:12" ht="24" customHeight="1">
      <c r="A51455" s="1355"/>
      <c r="B51455" s="1355"/>
      <c r="C51455" s="1433"/>
      <c r="E51455" s="1433"/>
      <c r="K51455" s="1433"/>
      <c r="L51455" s="1334"/>
    </row>
    <row r="51456" spans="1:12" ht="24" customHeight="1">
      <c r="A51456" s="1355"/>
      <c r="B51456" s="1355"/>
      <c r="C51456" s="1433"/>
      <c r="E51456" s="1433"/>
      <c r="K51456" s="1433"/>
      <c r="L51456" s="1334"/>
    </row>
    <row r="51457" spans="1:12" ht="24" customHeight="1">
      <c r="A51457" s="1355"/>
      <c r="B51457" s="1355"/>
      <c r="C51457" s="1433"/>
      <c r="E51457" s="1433"/>
      <c r="K51457" s="1433"/>
      <c r="L51457" s="1334"/>
    </row>
    <row r="51458" spans="1:12" ht="24" customHeight="1">
      <c r="A51458" s="1355"/>
      <c r="B51458" s="1355"/>
      <c r="C51458" s="1433"/>
      <c r="E51458" s="1433"/>
      <c r="K51458" s="1433"/>
      <c r="L51458" s="1334"/>
    </row>
    <row r="51459" spans="1:12" ht="24" customHeight="1">
      <c r="A51459" s="1355"/>
      <c r="B51459" s="1355"/>
      <c r="C51459" s="1433"/>
      <c r="E51459" s="1433"/>
      <c r="K51459" s="1433"/>
      <c r="L51459" s="1334"/>
    </row>
    <row r="51460" spans="1:12" ht="24" customHeight="1">
      <c r="A51460" s="1355"/>
      <c r="B51460" s="1355"/>
      <c r="C51460" s="1433"/>
      <c r="E51460" s="1433"/>
      <c r="K51460" s="1433"/>
      <c r="L51460" s="1334"/>
    </row>
    <row r="51461" spans="1:12" ht="24" customHeight="1">
      <c r="A51461" s="1355"/>
      <c r="B51461" s="1355"/>
      <c r="C51461" s="1433"/>
      <c r="E51461" s="1433"/>
      <c r="K51461" s="1433"/>
      <c r="L51461" s="1334"/>
    </row>
    <row r="51462" spans="1:12" ht="24" customHeight="1">
      <c r="A51462" s="1355"/>
      <c r="B51462" s="1355"/>
      <c r="C51462" s="1433"/>
      <c r="E51462" s="1433"/>
      <c r="K51462" s="1433"/>
      <c r="L51462" s="1334"/>
    </row>
    <row r="51463" spans="1:12" ht="24" customHeight="1">
      <c r="A51463" s="1355"/>
      <c r="B51463" s="1355"/>
      <c r="C51463" s="1433"/>
      <c r="E51463" s="1433"/>
      <c r="K51463" s="1433"/>
      <c r="L51463" s="1334"/>
    </row>
    <row r="51464" spans="1:12" ht="24" customHeight="1">
      <c r="A51464" s="1355"/>
      <c r="B51464" s="1355"/>
      <c r="C51464" s="1433"/>
      <c r="E51464" s="1433"/>
      <c r="K51464" s="1433"/>
      <c r="L51464" s="1334"/>
    </row>
    <row r="51465" spans="1:12" ht="24" customHeight="1">
      <c r="A51465" s="1355"/>
      <c r="B51465" s="1355"/>
      <c r="C51465" s="1433"/>
      <c r="E51465" s="1433"/>
      <c r="K51465" s="1433"/>
      <c r="L51465" s="1334"/>
    </row>
    <row r="51466" spans="1:12" ht="24" customHeight="1">
      <c r="A51466" s="1355"/>
      <c r="B51466" s="1355"/>
      <c r="C51466" s="1433"/>
      <c r="E51466" s="1433"/>
      <c r="K51466" s="1433"/>
      <c r="L51466" s="1334"/>
    </row>
    <row r="51467" spans="1:12" ht="24" customHeight="1">
      <c r="A51467" s="1355"/>
      <c r="B51467" s="1355"/>
      <c r="C51467" s="1433"/>
      <c r="E51467" s="1433"/>
      <c r="K51467" s="1433"/>
      <c r="L51467" s="1334"/>
    </row>
    <row r="51468" spans="1:12" ht="24" customHeight="1">
      <c r="A51468" s="1355"/>
      <c r="B51468" s="1355"/>
      <c r="C51468" s="1433"/>
      <c r="E51468" s="1433"/>
      <c r="K51468" s="1433"/>
      <c r="L51468" s="1334"/>
    </row>
    <row r="51469" spans="1:12" ht="24" customHeight="1">
      <c r="A51469" s="1355"/>
      <c r="B51469" s="1355"/>
      <c r="C51469" s="1433"/>
      <c r="E51469" s="1433"/>
      <c r="K51469" s="1433"/>
      <c r="L51469" s="1334"/>
    </row>
    <row r="51470" spans="1:12" ht="24" customHeight="1">
      <c r="A51470" s="1355"/>
      <c r="B51470" s="1355"/>
      <c r="C51470" s="1433"/>
      <c r="E51470" s="1433"/>
      <c r="K51470" s="1433"/>
      <c r="L51470" s="1334"/>
    </row>
    <row r="51471" spans="1:12" ht="24" customHeight="1">
      <c r="A51471" s="1355"/>
      <c r="B51471" s="1355"/>
      <c r="C51471" s="1433"/>
      <c r="E51471" s="1433"/>
      <c r="K51471" s="1433"/>
      <c r="L51471" s="1334"/>
    </row>
    <row r="51472" spans="1:12" ht="24" customHeight="1">
      <c r="A51472" s="1355"/>
      <c r="B51472" s="1355"/>
      <c r="C51472" s="1433"/>
      <c r="E51472" s="1433"/>
      <c r="K51472" s="1433"/>
      <c r="L51472" s="1334"/>
    </row>
    <row r="51473" spans="1:12" ht="24" customHeight="1">
      <c r="A51473" s="1355"/>
      <c r="B51473" s="1355"/>
      <c r="C51473" s="1433"/>
      <c r="E51473" s="1433"/>
      <c r="K51473" s="1433"/>
      <c r="L51473" s="1334"/>
    </row>
    <row r="51474" spans="1:12" ht="24" customHeight="1">
      <c r="A51474" s="1355"/>
      <c r="B51474" s="1355"/>
      <c r="C51474" s="1433"/>
      <c r="E51474" s="1433"/>
      <c r="K51474" s="1433"/>
      <c r="L51474" s="1334"/>
    </row>
    <row r="51475" spans="1:12" ht="24" customHeight="1">
      <c r="A51475" s="1355"/>
      <c r="B51475" s="1355"/>
      <c r="C51475" s="1433"/>
      <c r="E51475" s="1433"/>
      <c r="K51475" s="1433"/>
      <c r="L51475" s="1334"/>
    </row>
    <row r="51476" spans="1:12" ht="24" customHeight="1">
      <c r="A51476" s="1355"/>
      <c r="B51476" s="1355"/>
      <c r="C51476" s="1433"/>
      <c r="E51476" s="1433"/>
      <c r="K51476" s="1433"/>
      <c r="L51476" s="1334"/>
    </row>
    <row r="51477" spans="1:12" ht="24" customHeight="1">
      <c r="A51477" s="1355"/>
      <c r="B51477" s="1355"/>
      <c r="C51477" s="1433"/>
      <c r="E51477" s="1433"/>
      <c r="K51477" s="1433"/>
      <c r="L51477" s="1334"/>
    </row>
    <row r="51478" spans="1:12" ht="24" customHeight="1">
      <c r="A51478" s="1355"/>
      <c r="B51478" s="1355"/>
      <c r="C51478" s="1433"/>
      <c r="E51478" s="1433"/>
      <c r="K51478" s="1433"/>
      <c r="L51478" s="1334"/>
    </row>
    <row r="51479" spans="1:12" ht="24" customHeight="1">
      <c r="A51479" s="1355"/>
      <c r="B51479" s="1355"/>
      <c r="C51479" s="1433"/>
      <c r="E51479" s="1433"/>
      <c r="K51479" s="1433"/>
      <c r="L51479" s="1334"/>
    </row>
    <row r="51480" spans="1:12" ht="24" customHeight="1">
      <c r="A51480" s="1355"/>
      <c r="B51480" s="1355"/>
      <c r="C51480" s="1433"/>
      <c r="E51480" s="1433"/>
      <c r="K51480" s="1433"/>
      <c r="L51480" s="1334"/>
    </row>
    <row r="51481" spans="1:12" ht="24" customHeight="1">
      <c r="A51481" s="1355"/>
      <c r="B51481" s="1355"/>
      <c r="C51481" s="1433"/>
      <c r="E51481" s="1433"/>
      <c r="K51481" s="1433"/>
      <c r="L51481" s="1334"/>
    </row>
    <row r="51482" spans="1:12" ht="24" customHeight="1">
      <c r="A51482" s="1355"/>
      <c r="B51482" s="1355"/>
      <c r="C51482" s="1433"/>
      <c r="E51482" s="1433"/>
      <c r="K51482" s="1433"/>
      <c r="L51482" s="1334"/>
    </row>
    <row r="51483" spans="1:12" ht="24" customHeight="1">
      <c r="A51483" s="1355"/>
      <c r="B51483" s="1355"/>
      <c r="C51483" s="1433"/>
      <c r="E51483" s="1433"/>
      <c r="K51483" s="1433"/>
      <c r="L51483" s="1334"/>
    </row>
    <row r="51484" spans="1:12" ht="24" customHeight="1">
      <c r="A51484" s="1355"/>
      <c r="B51484" s="1355"/>
      <c r="C51484" s="1433"/>
      <c r="E51484" s="1433"/>
      <c r="K51484" s="1433"/>
      <c r="L51484" s="1334"/>
    </row>
    <row r="51485" spans="1:12" ht="24" customHeight="1">
      <c r="A51485" s="1355"/>
      <c r="B51485" s="1355"/>
      <c r="C51485" s="1433"/>
      <c r="E51485" s="1433"/>
      <c r="K51485" s="1433"/>
      <c r="L51485" s="1334"/>
    </row>
    <row r="51486" spans="1:12" ht="24" customHeight="1">
      <c r="A51486" s="1355"/>
      <c r="B51486" s="1355"/>
      <c r="C51486" s="1433"/>
      <c r="E51486" s="1433"/>
      <c r="K51486" s="1433"/>
      <c r="L51486" s="1334"/>
    </row>
    <row r="51487" spans="1:12" ht="24" customHeight="1">
      <c r="A51487" s="1355"/>
      <c r="B51487" s="1355"/>
      <c r="C51487" s="1433"/>
      <c r="E51487" s="1433"/>
      <c r="K51487" s="1433"/>
      <c r="L51487" s="1334"/>
    </row>
    <row r="51488" spans="1:12" ht="24" customHeight="1">
      <c r="A51488" s="1355"/>
      <c r="B51488" s="1355"/>
      <c r="C51488" s="1433"/>
      <c r="E51488" s="1433"/>
      <c r="K51488" s="1433"/>
      <c r="L51488" s="1334"/>
    </row>
    <row r="51489" spans="1:12" ht="24" customHeight="1">
      <c r="A51489" s="1355"/>
      <c r="B51489" s="1355"/>
      <c r="C51489" s="1433"/>
      <c r="E51489" s="1433"/>
      <c r="K51489" s="1433"/>
      <c r="L51489" s="1334"/>
    </row>
    <row r="51490" spans="1:12" ht="24" customHeight="1">
      <c r="A51490" s="1355"/>
      <c r="B51490" s="1355"/>
      <c r="C51490" s="1433"/>
      <c r="E51490" s="1433"/>
      <c r="K51490" s="1433"/>
      <c r="L51490" s="1334"/>
    </row>
    <row r="51491" spans="1:12" ht="24" customHeight="1">
      <c r="A51491" s="1355"/>
      <c r="B51491" s="1355"/>
      <c r="C51491" s="1433"/>
      <c r="E51491" s="1433"/>
      <c r="K51491" s="1433"/>
      <c r="L51491" s="1334"/>
    </row>
    <row r="51492" spans="1:12" ht="24" customHeight="1">
      <c r="A51492" s="1355"/>
      <c r="B51492" s="1355"/>
      <c r="C51492" s="1433"/>
      <c r="E51492" s="1433"/>
      <c r="K51492" s="1433"/>
      <c r="L51492" s="1334"/>
    </row>
    <row r="51493" spans="1:12" ht="24" customHeight="1">
      <c r="A51493" s="1355"/>
      <c r="B51493" s="1355"/>
      <c r="C51493" s="1433"/>
      <c r="E51493" s="1433"/>
      <c r="K51493" s="1433"/>
      <c r="L51493" s="1334"/>
    </row>
    <row r="51494" spans="1:12" ht="24" customHeight="1">
      <c r="A51494" s="1355"/>
      <c r="B51494" s="1355"/>
      <c r="C51494" s="1433"/>
      <c r="E51494" s="1433"/>
      <c r="K51494" s="1433"/>
      <c r="L51494" s="1334"/>
    </row>
    <row r="51495" spans="1:12" ht="24" customHeight="1">
      <c r="A51495" s="1355"/>
      <c r="B51495" s="1355"/>
      <c r="C51495" s="1433"/>
      <c r="E51495" s="1433"/>
      <c r="K51495" s="1433"/>
      <c r="L51495" s="1334"/>
    </row>
    <row r="51496" spans="1:12" ht="24" customHeight="1">
      <c r="A51496" s="1355"/>
      <c r="B51496" s="1355"/>
      <c r="C51496" s="1433"/>
      <c r="E51496" s="1433"/>
      <c r="K51496" s="1433"/>
      <c r="L51496" s="1334"/>
    </row>
    <row r="51497" spans="1:12" ht="24" customHeight="1">
      <c r="A51497" s="1355"/>
      <c r="B51497" s="1355"/>
      <c r="C51497" s="1433"/>
      <c r="E51497" s="1433"/>
      <c r="K51497" s="1433"/>
      <c r="L51497" s="1334"/>
    </row>
    <row r="51498" spans="1:12" ht="24" customHeight="1">
      <c r="A51498" s="1355"/>
      <c r="B51498" s="1355"/>
      <c r="C51498" s="1433"/>
      <c r="E51498" s="1433"/>
      <c r="K51498" s="1433"/>
      <c r="L51498" s="1334"/>
    </row>
    <row r="51499" spans="1:12" ht="24" customHeight="1">
      <c r="A51499" s="1355"/>
      <c r="B51499" s="1355"/>
      <c r="C51499" s="1433"/>
      <c r="E51499" s="1433"/>
      <c r="K51499" s="1433"/>
      <c r="L51499" s="1334"/>
    </row>
    <row r="51500" spans="1:12" ht="24" customHeight="1">
      <c r="A51500" s="1355"/>
      <c r="B51500" s="1355"/>
      <c r="C51500" s="1433"/>
      <c r="E51500" s="1433"/>
      <c r="K51500" s="1433"/>
      <c r="L51500" s="1334"/>
    </row>
    <row r="51501" spans="1:12" ht="24" customHeight="1">
      <c r="A51501" s="1355"/>
      <c r="B51501" s="1355"/>
      <c r="C51501" s="1433"/>
      <c r="E51501" s="1433"/>
      <c r="K51501" s="1433"/>
      <c r="L51501" s="1334"/>
    </row>
    <row r="51502" spans="1:12" ht="24" customHeight="1">
      <c r="A51502" s="1355"/>
      <c r="B51502" s="1355"/>
      <c r="C51502" s="1433"/>
      <c r="E51502" s="1433"/>
      <c r="K51502" s="1433"/>
      <c r="L51502" s="1334"/>
    </row>
    <row r="51503" spans="1:12" ht="24" customHeight="1">
      <c r="A51503" s="1355"/>
      <c r="B51503" s="1355"/>
      <c r="C51503" s="1433"/>
      <c r="E51503" s="1433"/>
      <c r="K51503" s="1433"/>
      <c r="L51503" s="1334"/>
    </row>
    <row r="51504" spans="1:12" ht="24" customHeight="1">
      <c r="A51504" s="1355"/>
      <c r="B51504" s="1355"/>
      <c r="C51504" s="1433"/>
      <c r="E51504" s="1433"/>
      <c r="K51504" s="1433"/>
      <c r="L51504" s="1334"/>
    </row>
    <row r="51505" spans="1:12" ht="24" customHeight="1">
      <c r="A51505" s="1355"/>
      <c r="B51505" s="1355"/>
      <c r="C51505" s="1433"/>
      <c r="E51505" s="1433"/>
      <c r="K51505" s="1433"/>
      <c r="L51505" s="1334"/>
    </row>
    <row r="51506" spans="1:12" ht="24" customHeight="1">
      <c r="A51506" s="1355"/>
      <c r="B51506" s="1355"/>
      <c r="C51506" s="1433"/>
      <c r="E51506" s="1433"/>
      <c r="K51506" s="1433"/>
      <c r="L51506" s="1334"/>
    </row>
    <row r="51507" spans="1:12" ht="24" customHeight="1">
      <c r="A51507" s="1355"/>
      <c r="B51507" s="1355"/>
      <c r="C51507" s="1433"/>
      <c r="E51507" s="1433"/>
      <c r="K51507" s="1433"/>
      <c r="L51507" s="1334"/>
    </row>
    <row r="51508" spans="1:12" ht="24" customHeight="1">
      <c r="A51508" s="1355"/>
      <c r="B51508" s="1355"/>
      <c r="C51508" s="1433"/>
      <c r="E51508" s="1433"/>
      <c r="K51508" s="1433"/>
      <c r="L51508" s="1334"/>
    </row>
    <row r="51509" spans="1:12" ht="24" customHeight="1">
      <c r="A51509" s="1355"/>
      <c r="B51509" s="1355"/>
      <c r="C51509" s="1433"/>
      <c r="E51509" s="1433"/>
      <c r="K51509" s="1433"/>
      <c r="L51509" s="1334"/>
    </row>
    <row r="51510" spans="1:12" ht="24" customHeight="1">
      <c r="A51510" s="1355"/>
      <c r="B51510" s="1355"/>
      <c r="C51510" s="1433"/>
      <c r="E51510" s="1433"/>
      <c r="K51510" s="1433"/>
      <c r="L51510" s="1334"/>
    </row>
    <row r="51511" spans="1:12" ht="24" customHeight="1">
      <c r="A51511" s="1355"/>
      <c r="B51511" s="1355"/>
      <c r="C51511" s="1433"/>
      <c r="E51511" s="1433"/>
      <c r="K51511" s="1433"/>
      <c r="L51511" s="1334"/>
    </row>
    <row r="51512" spans="1:12" ht="24" customHeight="1">
      <c r="A51512" s="1355"/>
      <c r="B51512" s="1355"/>
      <c r="C51512" s="1433"/>
      <c r="E51512" s="1433"/>
      <c r="K51512" s="1433"/>
      <c r="L51512" s="1334"/>
    </row>
    <row r="51513" spans="1:12" ht="24" customHeight="1">
      <c r="A51513" s="1355"/>
      <c r="B51513" s="1355"/>
      <c r="C51513" s="1433"/>
      <c r="E51513" s="1433"/>
      <c r="K51513" s="1433"/>
      <c r="L51513" s="1334"/>
    </row>
    <row r="51514" spans="1:12" ht="24" customHeight="1">
      <c r="A51514" s="1355"/>
      <c r="B51514" s="1355"/>
      <c r="C51514" s="1433"/>
      <c r="E51514" s="1433"/>
      <c r="K51514" s="1433"/>
      <c r="L51514" s="1334"/>
    </row>
    <row r="51515" spans="1:12" ht="24" customHeight="1">
      <c r="A51515" s="1355"/>
      <c r="B51515" s="1355"/>
      <c r="C51515" s="1433"/>
      <c r="E51515" s="1433"/>
      <c r="K51515" s="1433"/>
      <c r="L51515" s="1334"/>
    </row>
    <row r="51516" spans="1:12" ht="24" customHeight="1">
      <c r="A51516" s="1355"/>
      <c r="B51516" s="1355"/>
      <c r="C51516" s="1433"/>
      <c r="E51516" s="1433"/>
      <c r="K51516" s="1433"/>
      <c r="L51516" s="1334"/>
    </row>
    <row r="51517" spans="1:12" ht="24" customHeight="1">
      <c r="A51517" s="1355"/>
      <c r="B51517" s="1355"/>
      <c r="C51517" s="1433"/>
      <c r="E51517" s="1433"/>
      <c r="K51517" s="1433"/>
      <c r="L51517" s="1334"/>
    </row>
    <row r="51518" spans="1:12" ht="24" customHeight="1">
      <c r="A51518" s="1355"/>
      <c r="B51518" s="1355"/>
      <c r="C51518" s="1433"/>
      <c r="E51518" s="1433"/>
      <c r="K51518" s="1433"/>
      <c r="L51518" s="1334"/>
    </row>
    <row r="51519" spans="1:12" ht="24" customHeight="1">
      <c r="A51519" s="1355"/>
      <c r="B51519" s="1355"/>
      <c r="C51519" s="1433"/>
      <c r="E51519" s="1433"/>
      <c r="K51519" s="1433"/>
      <c r="L51519" s="1334"/>
    </row>
    <row r="51520" spans="1:12" ht="24" customHeight="1">
      <c r="A51520" s="1355"/>
      <c r="B51520" s="1355"/>
      <c r="C51520" s="1433"/>
      <c r="E51520" s="1433"/>
      <c r="K51520" s="1433"/>
      <c r="L51520" s="1334"/>
    </row>
    <row r="51521" spans="1:12" ht="24" customHeight="1">
      <c r="A51521" s="1355"/>
      <c r="B51521" s="1355"/>
      <c r="C51521" s="1433"/>
      <c r="E51521" s="1433"/>
      <c r="K51521" s="1433"/>
      <c r="L51521" s="1334"/>
    </row>
    <row r="51522" spans="1:12" ht="24" customHeight="1">
      <c r="A51522" s="1355"/>
      <c r="B51522" s="1355"/>
      <c r="C51522" s="1433"/>
      <c r="E51522" s="1433"/>
      <c r="K51522" s="1433"/>
      <c r="L51522" s="1334"/>
    </row>
    <row r="51523" spans="1:12" ht="24" customHeight="1">
      <c r="A51523" s="1355"/>
      <c r="B51523" s="1355"/>
      <c r="C51523" s="1433"/>
      <c r="E51523" s="1433"/>
      <c r="K51523" s="1433"/>
      <c r="L51523" s="1334"/>
    </row>
    <row r="51524" spans="1:12" ht="24" customHeight="1">
      <c r="A51524" s="1355"/>
      <c r="B51524" s="1355"/>
      <c r="C51524" s="1433"/>
      <c r="E51524" s="1433"/>
      <c r="K51524" s="1433"/>
      <c r="L51524" s="1334"/>
    </row>
    <row r="51525" spans="1:12" ht="24" customHeight="1">
      <c r="A51525" s="1355"/>
      <c r="B51525" s="1355"/>
      <c r="C51525" s="1433"/>
      <c r="E51525" s="1433"/>
      <c r="K51525" s="1433"/>
      <c r="L51525" s="1334"/>
    </row>
    <row r="51526" spans="1:12" ht="24" customHeight="1">
      <c r="A51526" s="1355"/>
      <c r="B51526" s="1355"/>
      <c r="C51526" s="1433"/>
      <c r="E51526" s="1433"/>
      <c r="K51526" s="1433"/>
      <c r="L51526" s="1334"/>
    </row>
    <row r="51527" spans="1:12" ht="24" customHeight="1">
      <c r="A51527" s="1355"/>
      <c r="B51527" s="1355"/>
      <c r="C51527" s="1433"/>
      <c r="E51527" s="1433"/>
      <c r="K51527" s="1433"/>
      <c r="L51527" s="1334"/>
    </row>
    <row r="51528" spans="1:12" ht="24" customHeight="1">
      <c r="A51528" s="1355"/>
      <c r="B51528" s="1355"/>
      <c r="C51528" s="1433"/>
      <c r="E51528" s="1433"/>
      <c r="K51528" s="1433"/>
      <c r="L51528" s="1334"/>
    </row>
    <row r="51529" spans="1:12" ht="24" customHeight="1">
      <c r="A51529" s="1355"/>
      <c r="B51529" s="1355"/>
      <c r="C51529" s="1433"/>
      <c r="E51529" s="1433"/>
      <c r="K51529" s="1433"/>
      <c r="L51529" s="1334"/>
    </row>
    <row r="51530" spans="1:12" ht="24" customHeight="1">
      <c r="A51530" s="1355"/>
      <c r="B51530" s="1355"/>
      <c r="C51530" s="1433"/>
      <c r="E51530" s="1433"/>
      <c r="K51530" s="1433"/>
      <c r="L51530" s="1334"/>
    </row>
    <row r="51531" spans="1:12" ht="24" customHeight="1">
      <c r="A51531" s="1355"/>
      <c r="B51531" s="1355"/>
      <c r="C51531" s="1433"/>
      <c r="E51531" s="1433"/>
      <c r="K51531" s="1433"/>
      <c r="L51531" s="1334"/>
    </row>
    <row r="51532" spans="1:12" ht="24" customHeight="1">
      <c r="A51532" s="1355"/>
      <c r="B51532" s="1355"/>
      <c r="C51532" s="1433"/>
      <c r="E51532" s="1433"/>
      <c r="K51532" s="1433"/>
      <c r="L51532" s="1334"/>
    </row>
    <row r="51533" spans="1:12" ht="24" customHeight="1">
      <c r="A51533" s="1355"/>
      <c r="B51533" s="1355"/>
      <c r="C51533" s="1433"/>
      <c r="E51533" s="1433"/>
      <c r="K51533" s="1433"/>
      <c r="L51533" s="1334"/>
    </row>
    <row r="51534" spans="1:12" ht="24" customHeight="1">
      <c r="A51534" s="1355"/>
      <c r="B51534" s="1355"/>
      <c r="C51534" s="1433"/>
      <c r="E51534" s="1433"/>
      <c r="K51534" s="1433"/>
      <c r="L51534" s="1334"/>
    </row>
    <row r="51535" spans="1:12" ht="24" customHeight="1">
      <c r="A51535" s="1355"/>
      <c r="B51535" s="1355"/>
      <c r="C51535" s="1433"/>
      <c r="E51535" s="1433"/>
      <c r="K51535" s="1433"/>
      <c r="L51535" s="1334"/>
    </row>
    <row r="51536" spans="1:12" ht="24" customHeight="1">
      <c r="A51536" s="1355"/>
      <c r="B51536" s="1355"/>
      <c r="C51536" s="1433"/>
      <c r="E51536" s="1433"/>
      <c r="K51536" s="1433"/>
      <c r="L51536" s="1334"/>
    </row>
    <row r="51537" spans="1:12" ht="24" customHeight="1">
      <c r="A51537" s="1355"/>
      <c r="B51537" s="1355"/>
      <c r="C51537" s="1433"/>
      <c r="E51537" s="1433"/>
      <c r="K51537" s="1433"/>
      <c r="L51537" s="1334"/>
    </row>
    <row r="51538" spans="1:12" ht="24" customHeight="1">
      <c r="A51538" s="1355"/>
      <c r="B51538" s="1355"/>
      <c r="C51538" s="1433"/>
      <c r="E51538" s="1433"/>
      <c r="K51538" s="1433"/>
      <c r="L51538" s="1334"/>
    </row>
    <row r="51539" spans="1:12" ht="24" customHeight="1">
      <c r="A51539" s="1355"/>
      <c r="B51539" s="1355"/>
      <c r="C51539" s="1433"/>
      <c r="E51539" s="1433"/>
      <c r="K51539" s="1433"/>
      <c r="L51539" s="1334"/>
    </row>
    <row r="51540" spans="1:12" ht="24" customHeight="1">
      <c r="A51540" s="1355"/>
      <c r="B51540" s="1355"/>
      <c r="C51540" s="1433"/>
      <c r="E51540" s="1433"/>
      <c r="K51540" s="1433"/>
      <c r="L51540" s="1334"/>
    </row>
    <row r="51541" spans="1:12" ht="24" customHeight="1">
      <c r="A51541" s="1355"/>
      <c r="B51541" s="1355"/>
      <c r="C51541" s="1433"/>
      <c r="E51541" s="1433"/>
      <c r="K51541" s="1433"/>
      <c r="L51541" s="1334"/>
    </row>
    <row r="51542" spans="1:12" ht="24" customHeight="1">
      <c r="A51542" s="1355"/>
      <c r="B51542" s="1355"/>
      <c r="C51542" s="1433"/>
      <c r="E51542" s="1433"/>
      <c r="K51542" s="1433"/>
      <c r="L51542" s="1334"/>
    </row>
    <row r="51543" spans="1:12" ht="24" customHeight="1">
      <c r="A51543" s="1355"/>
      <c r="B51543" s="1355"/>
      <c r="C51543" s="1433"/>
      <c r="E51543" s="1433"/>
      <c r="K51543" s="1433"/>
      <c r="L51543" s="1334"/>
    </row>
    <row r="51544" spans="1:12" ht="24" customHeight="1">
      <c r="A51544" s="1355"/>
      <c r="B51544" s="1355"/>
      <c r="C51544" s="1433"/>
      <c r="E51544" s="1433"/>
      <c r="K51544" s="1433"/>
      <c r="L51544" s="1334"/>
    </row>
    <row r="51545" spans="1:12" ht="24" customHeight="1">
      <c r="A51545" s="1355"/>
      <c r="B51545" s="1355"/>
      <c r="C51545" s="1433"/>
      <c r="E51545" s="1433"/>
      <c r="K51545" s="1433"/>
      <c r="L51545" s="1334"/>
    </row>
    <row r="51546" spans="1:12" ht="24" customHeight="1">
      <c r="A51546" s="1355"/>
      <c r="B51546" s="1355"/>
      <c r="C51546" s="1433"/>
      <c r="E51546" s="1433"/>
      <c r="K51546" s="1433"/>
      <c r="L51546" s="1334"/>
    </row>
    <row r="51547" spans="1:12" ht="24" customHeight="1">
      <c r="A51547" s="1355"/>
      <c r="B51547" s="1355"/>
      <c r="C51547" s="1433"/>
      <c r="E51547" s="1433"/>
      <c r="K51547" s="1433"/>
      <c r="L51547" s="1334"/>
    </row>
    <row r="51548" spans="1:12" ht="24" customHeight="1">
      <c r="A51548" s="1355"/>
      <c r="B51548" s="1355"/>
      <c r="C51548" s="1433"/>
      <c r="E51548" s="1433"/>
      <c r="K51548" s="1433"/>
      <c r="L51548" s="1334"/>
    </row>
    <row r="51549" spans="1:12" ht="24" customHeight="1">
      <c r="A51549" s="1355"/>
      <c r="B51549" s="1355"/>
      <c r="C51549" s="1433"/>
      <c r="E51549" s="1433"/>
      <c r="K51549" s="1433"/>
      <c r="L51549" s="1334"/>
    </row>
    <row r="51550" spans="1:12" ht="24" customHeight="1">
      <c r="A51550" s="1355"/>
      <c r="B51550" s="1355"/>
      <c r="C51550" s="1433"/>
      <c r="E51550" s="1433"/>
      <c r="K51550" s="1433"/>
      <c r="L51550" s="1334"/>
    </row>
    <row r="51551" spans="1:12" ht="24" customHeight="1">
      <c r="A51551" s="1355"/>
      <c r="B51551" s="1355"/>
      <c r="C51551" s="1433"/>
      <c r="E51551" s="1433"/>
      <c r="K51551" s="1433"/>
      <c r="L51551" s="1334"/>
    </row>
    <row r="51552" spans="1:12" ht="24" customHeight="1">
      <c r="A51552" s="1355"/>
      <c r="B51552" s="1355"/>
      <c r="C51552" s="1433"/>
      <c r="E51552" s="1433"/>
      <c r="K51552" s="1433"/>
      <c r="L51552" s="1334"/>
    </row>
    <row r="51553" spans="1:12" ht="24" customHeight="1">
      <c r="A51553" s="1355"/>
      <c r="B51553" s="1355"/>
      <c r="C51553" s="1433"/>
      <c r="E51553" s="1433"/>
      <c r="K51553" s="1433"/>
      <c r="L51553" s="1334"/>
    </row>
    <row r="51554" spans="1:12" ht="24" customHeight="1">
      <c r="A51554" s="1355"/>
      <c r="B51554" s="1355"/>
      <c r="C51554" s="1433"/>
      <c r="E51554" s="1433"/>
      <c r="K51554" s="1433"/>
      <c r="L51554" s="1334"/>
    </row>
    <row r="51555" spans="1:12" ht="24" customHeight="1">
      <c r="A51555" s="1355"/>
      <c r="B51555" s="1355"/>
      <c r="C51555" s="1433"/>
      <c r="E51555" s="1433"/>
      <c r="K51555" s="1433"/>
      <c r="L51555" s="1334"/>
    </row>
    <row r="51556" spans="1:12" ht="24" customHeight="1">
      <c r="A51556" s="1355"/>
      <c r="B51556" s="1355"/>
      <c r="C51556" s="1433"/>
      <c r="E51556" s="1433"/>
      <c r="K51556" s="1433"/>
      <c r="L51556" s="1334"/>
    </row>
    <row r="51557" spans="1:12" ht="24" customHeight="1">
      <c r="A51557" s="1355"/>
      <c r="B51557" s="1355"/>
      <c r="C51557" s="1433"/>
      <c r="E51557" s="1433"/>
      <c r="K51557" s="1433"/>
      <c r="L51557" s="1334"/>
    </row>
    <row r="51558" spans="1:12" ht="24" customHeight="1">
      <c r="A51558" s="1355"/>
      <c r="B51558" s="1355"/>
      <c r="C51558" s="1433"/>
      <c r="E51558" s="1433"/>
      <c r="K51558" s="1433"/>
      <c r="L51558" s="1334"/>
    </row>
    <row r="51559" spans="1:12" ht="24" customHeight="1">
      <c r="A51559" s="1355"/>
      <c r="B51559" s="1355"/>
      <c r="C51559" s="1433"/>
      <c r="E51559" s="1433"/>
      <c r="K51559" s="1433"/>
      <c r="L51559" s="1334"/>
    </row>
    <row r="51560" spans="1:12" ht="24" customHeight="1">
      <c r="A51560" s="1355"/>
      <c r="B51560" s="1355"/>
      <c r="C51560" s="1433"/>
      <c r="E51560" s="1433"/>
      <c r="K51560" s="1433"/>
      <c r="L51560" s="1334"/>
    </row>
    <row r="51561" spans="1:12" ht="24" customHeight="1">
      <c r="A51561" s="1355"/>
      <c r="B51561" s="1355"/>
      <c r="C51561" s="1433"/>
      <c r="E51561" s="1433"/>
      <c r="K51561" s="1433"/>
      <c r="L51561" s="1334"/>
    </row>
    <row r="51562" spans="1:12" ht="24" customHeight="1">
      <c r="A51562" s="1355"/>
      <c r="B51562" s="1355"/>
      <c r="C51562" s="1433"/>
      <c r="E51562" s="1433"/>
      <c r="K51562" s="1433"/>
      <c r="L51562" s="1334"/>
    </row>
    <row r="51563" spans="1:12" ht="24" customHeight="1">
      <c r="A51563" s="1355"/>
      <c r="B51563" s="1355"/>
      <c r="C51563" s="1433"/>
      <c r="E51563" s="1433"/>
      <c r="K51563" s="1433"/>
      <c r="L51563" s="1334"/>
    </row>
    <row r="51564" spans="1:12" ht="24" customHeight="1">
      <c r="A51564" s="1355"/>
      <c r="B51564" s="1355"/>
      <c r="C51564" s="1433"/>
      <c r="E51564" s="1433"/>
      <c r="K51564" s="1433"/>
      <c r="L51564" s="1334"/>
    </row>
    <row r="51565" spans="1:12" ht="24" customHeight="1">
      <c r="A51565" s="1355"/>
      <c r="B51565" s="1355"/>
      <c r="C51565" s="1433"/>
      <c r="E51565" s="1433"/>
      <c r="K51565" s="1433"/>
      <c r="L51565" s="1334"/>
    </row>
    <row r="51566" spans="1:12" ht="24" customHeight="1">
      <c r="A51566" s="1355"/>
      <c r="B51566" s="1355"/>
      <c r="C51566" s="1433"/>
      <c r="E51566" s="1433"/>
      <c r="K51566" s="1433"/>
      <c r="L51566" s="1334"/>
    </row>
    <row r="51567" spans="1:12" ht="24" customHeight="1">
      <c r="A51567" s="1355"/>
      <c r="B51567" s="1355"/>
      <c r="C51567" s="1433"/>
      <c r="E51567" s="1433"/>
      <c r="K51567" s="1433"/>
      <c r="L51567" s="1334"/>
    </row>
    <row r="51568" spans="1:12" ht="24" customHeight="1">
      <c r="A51568" s="1355"/>
      <c r="B51568" s="1355"/>
      <c r="C51568" s="1433"/>
      <c r="E51568" s="1433"/>
      <c r="K51568" s="1433"/>
      <c r="L51568" s="1334"/>
    </row>
    <row r="51569" spans="1:12" ht="24" customHeight="1">
      <c r="A51569" s="1355"/>
      <c r="B51569" s="1355"/>
      <c r="C51569" s="1433"/>
      <c r="E51569" s="1433"/>
      <c r="K51569" s="1433"/>
      <c r="L51569" s="1334"/>
    </row>
    <row r="51570" spans="1:12" ht="24" customHeight="1">
      <c r="A51570" s="1355"/>
      <c r="B51570" s="1355"/>
      <c r="C51570" s="1433"/>
      <c r="E51570" s="1433"/>
      <c r="K51570" s="1433"/>
      <c r="L51570" s="1334"/>
    </row>
    <row r="51571" spans="1:12" ht="24" customHeight="1">
      <c r="A51571" s="1355"/>
      <c r="B51571" s="1355"/>
      <c r="C51571" s="1433"/>
      <c r="E51571" s="1433"/>
      <c r="K51571" s="1433"/>
      <c r="L51571" s="1334"/>
    </row>
    <row r="51572" spans="1:12" ht="24" customHeight="1">
      <c r="A51572" s="1355"/>
      <c r="B51572" s="1355"/>
      <c r="C51572" s="1433"/>
      <c r="E51572" s="1433"/>
      <c r="K51572" s="1433"/>
      <c r="L51572" s="1334"/>
    </row>
    <row r="51573" spans="1:12" ht="24" customHeight="1">
      <c r="A51573" s="1355"/>
      <c r="B51573" s="1355"/>
      <c r="C51573" s="1433"/>
      <c r="E51573" s="1433"/>
      <c r="K51573" s="1433"/>
      <c r="L51573" s="1334"/>
    </row>
    <row r="51574" spans="1:12" ht="24" customHeight="1">
      <c r="A51574" s="1355"/>
      <c r="B51574" s="1355"/>
      <c r="C51574" s="1433"/>
      <c r="E51574" s="1433"/>
      <c r="K51574" s="1433"/>
      <c r="L51574" s="1334"/>
    </row>
    <row r="51575" spans="1:12" ht="24" customHeight="1">
      <c r="A51575" s="1355"/>
      <c r="B51575" s="1355"/>
      <c r="C51575" s="1433"/>
      <c r="E51575" s="1433"/>
      <c r="K51575" s="1433"/>
      <c r="L51575" s="1334"/>
    </row>
    <row r="51576" spans="1:12" ht="24" customHeight="1">
      <c r="A51576" s="1355"/>
      <c r="B51576" s="1355"/>
      <c r="C51576" s="1433"/>
      <c r="E51576" s="1433"/>
      <c r="K51576" s="1433"/>
      <c r="L51576" s="1334"/>
    </row>
    <row r="51577" spans="1:12" ht="24" customHeight="1">
      <c r="A51577" s="1355"/>
      <c r="B51577" s="1355"/>
      <c r="C51577" s="1433"/>
      <c r="E51577" s="1433"/>
      <c r="K51577" s="1433"/>
      <c r="L51577" s="1334"/>
    </row>
    <row r="51578" spans="1:12" ht="24" customHeight="1">
      <c r="A51578" s="1355"/>
      <c r="B51578" s="1355"/>
      <c r="C51578" s="1433"/>
      <c r="E51578" s="1433"/>
      <c r="K51578" s="1433"/>
      <c r="L51578" s="1334"/>
    </row>
    <row r="51579" spans="1:12" ht="24" customHeight="1">
      <c r="A51579" s="1355"/>
      <c r="B51579" s="1355"/>
      <c r="C51579" s="1433"/>
      <c r="E51579" s="1433"/>
      <c r="K51579" s="1433"/>
      <c r="L51579" s="1334"/>
    </row>
    <row r="51580" spans="1:12" ht="24" customHeight="1">
      <c r="A51580" s="1355"/>
      <c r="B51580" s="1355"/>
      <c r="C51580" s="1433"/>
      <c r="E51580" s="1433"/>
      <c r="K51580" s="1433"/>
      <c r="L51580" s="1334"/>
    </row>
    <row r="51581" spans="1:12" ht="24" customHeight="1">
      <c r="A51581" s="1355"/>
      <c r="B51581" s="1355"/>
      <c r="C51581" s="1433"/>
      <c r="E51581" s="1433"/>
      <c r="K51581" s="1433"/>
      <c r="L51581" s="1334"/>
    </row>
    <row r="51582" spans="1:12" ht="24" customHeight="1">
      <c r="A51582" s="1355"/>
      <c r="B51582" s="1355"/>
      <c r="C51582" s="1433"/>
      <c r="E51582" s="1433"/>
      <c r="K51582" s="1433"/>
      <c r="L51582" s="1334"/>
    </row>
    <row r="51583" spans="1:12" ht="24" customHeight="1">
      <c r="A51583" s="1355"/>
      <c r="B51583" s="1355"/>
      <c r="C51583" s="1433"/>
      <c r="E51583" s="1433"/>
      <c r="K51583" s="1433"/>
      <c r="L51583" s="1334"/>
    </row>
    <row r="51584" spans="1:12" ht="24" customHeight="1">
      <c r="A51584" s="1355"/>
      <c r="B51584" s="1355"/>
      <c r="C51584" s="1433"/>
      <c r="E51584" s="1433"/>
      <c r="K51584" s="1433"/>
      <c r="L51584" s="1334"/>
    </row>
    <row r="51585" spans="1:12" ht="24" customHeight="1">
      <c r="A51585" s="1355"/>
      <c r="B51585" s="1355"/>
      <c r="C51585" s="1433"/>
      <c r="E51585" s="1433"/>
      <c r="K51585" s="1433"/>
      <c r="L51585" s="1334"/>
    </row>
    <row r="51586" spans="1:12" ht="24" customHeight="1">
      <c r="A51586" s="1355"/>
      <c r="B51586" s="1355"/>
      <c r="C51586" s="1433"/>
      <c r="E51586" s="1433"/>
      <c r="K51586" s="1433"/>
      <c r="L51586" s="1334"/>
    </row>
    <row r="51587" spans="1:12" ht="24" customHeight="1">
      <c r="A51587" s="1355"/>
      <c r="B51587" s="1355"/>
      <c r="C51587" s="1433"/>
      <c r="E51587" s="1433"/>
      <c r="K51587" s="1433"/>
      <c r="L51587" s="1334"/>
    </row>
    <row r="51588" spans="1:12" ht="24" customHeight="1">
      <c r="A51588" s="1355"/>
      <c r="B51588" s="1355"/>
      <c r="C51588" s="1433"/>
      <c r="E51588" s="1433"/>
      <c r="K51588" s="1433"/>
      <c r="L51588" s="1334"/>
    </row>
    <row r="51589" spans="1:12" ht="24" customHeight="1">
      <c r="A51589" s="1355"/>
      <c r="B51589" s="1355"/>
      <c r="C51589" s="1433"/>
      <c r="E51589" s="1433"/>
      <c r="K51589" s="1433"/>
      <c r="L51589" s="1334"/>
    </row>
    <row r="51590" spans="1:12" ht="24" customHeight="1">
      <c r="A51590" s="1355"/>
      <c r="B51590" s="1355"/>
      <c r="C51590" s="1433"/>
      <c r="E51590" s="1433"/>
      <c r="K51590" s="1433"/>
      <c r="L51590" s="1334"/>
    </row>
    <row r="51591" spans="1:12" ht="24" customHeight="1">
      <c r="A51591" s="1355"/>
      <c r="B51591" s="1355"/>
      <c r="C51591" s="1433"/>
      <c r="E51591" s="1433"/>
      <c r="K51591" s="1433"/>
      <c r="L51591" s="1334"/>
    </row>
    <row r="51592" spans="1:12" ht="24" customHeight="1">
      <c r="A51592" s="1355"/>
      <c r="B51592" s="1355"/>
      <c r="C51592" s="1433"/>
      <c r="E51592" s="1433"/>
      <c r="K51592" s="1433"/>
      <c r="L51592" s="1334"/>
    </row>
    <row r="51593" spans="1:12" ht="24" customHeight="1">
      <c r="A51593" s="1355"/>
      <c r="B51593" s="1355"/>
      <c r="C51593" s="1433"/>
      <c r="E51593" s="1433"/>
      <c r="K51593" s="1433"/>
      <c r="L51593" s="1334"/>
    </row>
    <row r="51594" spans="1:12" ht="24" customHeight="1">
      <c r="A51594" s="1355"/>
      <c r="B51594" s="1355"/>
      <c r="C51594" s="1433"/>
      <c r="E51594" s="1433"/>
      <c r="K51594" s="1433"/>
      <c r="L51594" s="1334"/>
    </row>
    <row r="51595" spans="1:12" ht="24" customHeight="1">
      <c r="A51595" s="1355"/>
      <c r="B51595" s="1355"/>
      <c r="C51595" s="1433"/>
      <c r="E51595" s="1433"/>
      <c r="K51595" s="1433"/>
      <c r="L51595" s="1334"/>
    </row>
    <row r="51596" spans="1:12" ht="24" customHeight="1">
      <c r="A51596" s="1355"/>
      <c r="B51596" s="1355"/>
      <c r="C51596" s="1433"/>
      <c r="E51596" s="1433"/>
      <c r="K51596" s="1433"/>
      <c r="L51596" s="1334"/>
    </row>
    <row r="51597" spans="1:12" ht="24" customHeight="1">
      <c r="A51597" s="1355"/>
      <c r="B51597" s="1355"/>
      <c r="C51597" s="1433"/>
      <c r="E51597" s="1433"/>
      <c r="K51597" s="1433"/>
      <c r="L51597" s="1334"/>
    </row>
    <row r="51598" spans="1:12" ht="24" customHeight="1">
      <c r="A51598" s="1355"/>
      <c r="B51598" s="1355"/>
      <c r="C51598" s="1433"/>
      <c r="E51598" s="1433"/>
      <c r="K51598" s="1433"/>
      <c r="L51598" s="1334"/>
    </row>
    <row r="51599" spans="1:12" ht="24" customHeight="1">
      <c r="A51599" s="1355"/>
      <c r="B51599" s="1355"/>
      <c r="C51599" s="1433"/>
      <c r="E51599" s="1433"/>
      <c r="K51599" s="1433"/>
      <c r="L51599" s="1334"/>
    </row>
    <row r="51600" spans="1:12" ht="24" customHeight="1">
      <c r="A51600" s="1355"/>
      <c r="B51600" s="1355"/>
      <c r="C51600" s="1433"/>
      <c r="E51600" s="1433"/>
      <c r="K51600" s="1433"/>
      <c r="L51600" s="1334"/>
    </row>
    <row r="51601" spans="1:12" ht="24" customHeight="1">
      <c r="A51601" s="1355"/>
      <c r="B51601" s="1355"/>
      <c r="C51601" s="1433"/>
      <c r="E51601" s="1433"/>
      <c r="K51601" s="1433"/>
      <c r="L51601" s="1334"/>
    </row>
    <row r="51602" spans="1:12" ht="24" customHeight="1">
      <c r="A51602" s="1355"/>
      <c r="B51602" s="1355"/>
      <c r="C51602" s="1433"/>
      <c r="E51602" s="1433"/>
      <c r="K51602" s="1433"/>
      <c r="L51602" s="1334"/>
    </row>
    <row r="51603" spans="1:12" ht="24" customHeight="1">
      <c r="A51603" s="1355"/>
      <c r="B51603" s="1355"/>
      <c r="C51603" s="1433"/>
      <c r="E51603" s="1433"/>
      <c r="K51603" s="1433"/>
      <c r="L51603" s="1334"/>
    </row>
    <row r="51604" spans="1:12" ht="24" customHeight="1">
      <c r="A51604" s="1355"/>
      <c r="B51604" s="1355"/>
      <c r="C51604" s="1433"/>
      <c r="E51604" s="1433"/>
      <c r="K51604" s="1433"/>
      <c r="L51604" s="1334"/>
    </row>
    <row r="51605" spans="1:12" ht="24" customHeight="1">
      <c r="A51605" s="1355"/>
      <c r="B51605" s="1355"/>
      <c r="C51605" s="1433"/>
      <c r="E51605" s="1433"/>
      <c r="K51605" s="1433"/>
      <c r="L51605" s="1334"/>
    </row>
    <row r="51606" spans="1:12" ht="24" customHeight="1">
      <c r="A51606" s="1355"/>
      <c r="B51606" s="1355"/>
      <c r="C51606" s="1433"/>
      <c r="E51606" s="1433"/>
      <c r="K51606" s="1433"/>
      <c r="L51606" s="1334"/>
    </row>
    <row r="51607" spans="1:12" ht="24" customHeight="1">
      <c r="A51607" s="1355"/>
      <c r="B51607" s="1355"/>
      <c r="C51607" s="1433"/>
      <c r="E51607" s="1433"/>
      <c r="K51607" s="1433"/>
      <c r="L51607" s="1334"/>
    </row>
    <row r="51608" spans="1:12" ht="24" customHeight="1">
      <c r="A51608" s="1355"/>
      <c r="B51608" s="1355"/>
      <c r="C51608" s="1433"/>
      <c r="E51608" s="1433"/>
      <c r="K51608" s="1433"/>
      <c r="L51608" s="1334"/>
    </row>
    <row r="51609" spans="1:12" ht="24" customHeight="1">
      <c r="A51609" s="1355"/>
      <c r="B51609" s="1355"/>
      <c r="C51609" s="1433"/>
      <c r="E51609" s="1433"/>
      <c r="K51609" s="1433"/>
      <c r="L51609" s="1334"/>
    </row>
    <row r="51610" spans="1:12" ht="24" customHeight="1">
      <c r="A51610" s="1355"/>
      <c r="B51610" s="1355"/>
      <c r="C51610" s="1433"/>
      <c r="E51610" s="1433"/>
      <c r="K51610" s="1433"/>
      <c r="L51610" s="1334"/>
    </row>
    <row r="51611" spans="1:12" ht="24" customHeight="1">
      <c r="A51611" s="1355"/>
      <c r="B51611" s="1355"/>
      <c r="C51611" s="1433"/>
      <c r="E51611" s="1433"/>
      <c r="K51611" s="1433"/>
      <c r="L51611" s="1334"/>
    </row>
    <row r="51612" spans="1:12" ht="24" customHeight="1">
      <c r="A51612" s="1355"/>
      <c r="B51612" s="1355"/>
      <c r="C51612" s="1433"/>
      <c r="E51612" s="1433"/>
      <c r="K51612" s="1433"/>
      <c r="L51612" s="1334"/>
    </row>
    <row r="51613" spans="1:12" ht="24" customHeight="1">
      <c r="A51613" s="1355"/>
      <c r="B51613" s="1355"/>
      <c r="C51613" s="1433"/>
      <c r="E51613" s="1433"/>
      <c r="K51613" s="1433"/>
      <c r="L51613" s="1334"/>
    </row>
    <row r="51614" spans="1:12" ht="24" customHeight="1">
      <c r="A51614" s="1355"/>
      <c r="B51614" s="1355"/>
      <c r="C51614" s="1433"/>
      <c r="E51614" s="1433"/>
      <c r="K51614" s="1433"/>
      <c r="L51614" s="1334"/>
    </row>
    <row r="51615" spans="1:12" ht="24" customHeight="1">
      <c r="A51615" s="1355"/>
      <c r="B51615" s="1355"/>
      <c r="C51615" s="1433"/>
      <c r="E51615" s="1433"/>
      <c r="K51615" s="1433"/>
      <c r="L51615" s="1334"/>
    </row>
    <row r="51616" spans="1:12" ht="24" customHeight="1">
      <c r="A51616" s="1355"/>
      <c r="B51616" s="1355"/>
      <c r="C51616" s="1433"/>
      <c r="E51616" s="1433"/>
      <c r="K51616" s="1433"/>
      <c r="L51616" s="1334"/>
    </row>
    <row r="51617" spans="1:12" ht="24" customHeight="1">
      <c r="A51617" s="1355"/>
      <c r="B51617" s="1355"/>
      <c r="C51617" s="1433"/>
      <c r="E51617" s="1433"/>
      <c r="K51617" s="1433"/>
      <c r="L51617" s="1334"/>
    </row>
    <row r="51618" spans="1:12" ht="24" customHeight="1">
      <c r="A51618" s="1355"/>
      <c r="B51618" s="1355"/>
      <c r="C51618" s="1433"/>
      <c r="E51618" s="1433"/>
      <c r="K51618" s="1433"/>
      <c r="L51618" s="1334"/>
    </row>
    <row r="51619" spans="1:12" ht="24" customHeight="1">
      <c r="A51619" s="1355"/>
      <c r="B51619" s="1355"/>
      <c r="C51619" s="1433"/>
      <c r="E51619" s="1433"/>
      <c r="K51619" s="1433"/>
      <c r="L51619" s="1334"/>
    </row>
    <row r="51620" spans="1:12" ht="24" customHeight="1">
      <c r="A51620" s="1355"/>
      <c r="B51620" s="1355"/>
      <c r="C51620" s="1433"/>
      <c r="E51620" s="1433"/>
      <c r="K51620" s="1433"/>
      <c r="L51620" s="1334"/>
    </row>
    <row r="51621" spans="1:12" ht="24" customHeight="1">
      <c r="A51621" s="1355"/>
      <c r="B51621" s="1355"/>
      <c r="C51621" s="1433"/>
      <c r="E51621" s="1433"/>
      <c r="K51621" s="1433"/>
      <c r="L51621" s="1334"/>
    </row>
    <row r="51622" spans="1:12" ht="24" customHeight="1">
      <c r="A51622" s="1355"/>
      <c r="B51622" s="1355"/>
      <c r="C51622" s="1433"/>
      <c r="E51622" s="1433"/>
      <c r="K51622" s="1433"/>
      <c r="L51622" s="1334"/>
    </row>
    <row r="51623" spans="1:12" ht="24" customHeight="1">
      <c r="A51623" s="1355"/>
      <c r="B51623" s="1355"/>
      <c r="C51623" s="1433"/>
      <c r="E51623" s="1433"/>
      <c r="K51623" s="1433"/>
      <c r="L51623" s="1334"/>
    </row>
    <row r="51624" spans="1:12" ht="24" customHeight="1">
      <c r="A51624" s="1355"/>
      <c r="B51624" s="1355"/>
      <c r="C51624" s="1433"/>
      <c r="E51624" s="1433"/>
      <c r="K51624" s="1433"/>
      <c r="L51624" s="1334"/>
    </row>
    <row r="51625" spans="1:12" ht="24" customHeight="1">
      <c r="A51625" s="1355"/>
      <c r="B51625" s="1355"/>
      <c r="C51625" s="1433"/>
      <c r="E51625" s="1433"/>
      <c r="K51625" s="1433"/>
      <c r="L51625" s="1334"/>
    </row>
    <row r="51626" spans="1:12" ht="24" customHeight="1">
      <c r="A51626" s="1355"/>
      <c r="B51626" s="1355"/>
      <c r="C51626" s="1433"/>
      <c r="E51626" s="1433"/>
      <c r="K51626" s="1433"/>
      <c r="L51626" s="1334"/>
    </row>
    <row r="51627" spans="1:12" ht="24" customHeight="1">
      <c r="A51627" s="1355"/>
      <c r="B51627" s="1355"/>
      <c r="C51627" s="1433"/>
      <c r="E51627" s="1433"/>
      <c r="K51627" s="1433"/>
      <c r="L51627" s="1334"/>
    </row>
    <row r="51628" spans="1:12" ht="24" customHeight="1">
      <c r="A51628" s="1355"/>
      <c r="B51628" s="1355"/>
      <c r="C51628" s="1433"/>
      <c r="E51628" s="1433"/>
      <c r="K51628" s="1433"/>
      <c r="L51628" s="1334"/>
    </row>
    <row r="51629" spans="1:12" ht="24" customHeight="1">
      <c r="A51629" s="1355"/>
      <c r="B51629" s="1355"/>
      <c r="C51629" s="1433"/>
      <c r="E51629" s="1433"/>
      <c r="K51629" s="1433"/>
      <c r="L51629" s="1334"/>
    </row>
    <row r="51630" spans="1:12" ht="24" customHeight="1">
      <c r="A51630" s="1355"/>
      <c r="B51630" s="1355"/>
      <c r="C51630" s="1433"/>
      <c r="E51630" s="1433"/>
      <c r="K51630" s="1433"/>
      <c r="L51630" s="1334"/>
    </row>
    <row r="51631" spans="1:12" ht="24" customHeight="1">
      <c r="A51631" s="1355"/>
      <c r="B51631" s="1355"/>
      <c r="C51631" s="1433"/>
      <c r="E51631" s="1433"/>
      <c r="K51631" s="1433"/>
      <c r="L51631" s="1334"/>
    </row>
    <row r="51632" spans="1:12" ht="24" customHeight="1">
      <c r="A51632" s="1355"/>
      <c r="B51632" s="1355"/>
      <c r="C51632" s="1433"/>
      <c r="E51632" s="1433"/>
      <c r="K51632" s="1433"/>
      <c r="L51632" s="1334"/>
    </row>
    <row r="51633" spans="1:12" ht="24" customHeight="1">
      <c r="A51633" s="1355"/>
      <c r="B51633" s="1355"/>
      <c r="C51633" s="1433"/>
      <c r="E51633" s="1433"/>
      <c r="K51633" s="1433"/>
      <c r="L51633" s="1334"/>
    </row>
    <row r="51634" spans="1:12" ht="24" customHeight="1">
      <c r="A51634" s="1355"/>
      <c r="B51634" s="1355"/>
      <c r="C51634" s="1433"/>
      <c r="E51634" s="1433"/>
      <c r="K51634" s="1433"/>
      <c r="L51634" s="1334"/>
    </row>
    <row r="51635" spans="1:12" ht="24" customHeight="1">
      <c r="A51635" s="1355"/>
      <c r="B51635" s="1355"/>
      <c r="C51635" s="1433"/>
      <c r="E51635" s="1433"/>
      <c r="K51635" s="1433"/>
      <c r="L51635" s="1334"/>
    </row>
    <row r="51636" spans="1:12" ht="24" customHeight="1">
      <c r="A51636" s="1355"/>
      <c r="B51636" s="1355"/>
      <c r="C51636" s="1433"/>
      <c r="E51636" s="1433"/>
      <c r="K51636" s="1433"/>
      <c r="L51636" s="1334"/>
    </row>
    <row r="51637" spans="1:12" ht="24" customHeight="1">
      <c r="A51637" s="1355"/>
      <c r="B51637" s="1355"/>
      <c r="C51637" s="1433"/>
      <c r="E51637" s="1433"/>
      <c r="K51637" s="1433"/>
      <c r="L51637" s="1334"/>
    </row>
    <row r="51638" spans="1:12" ht="24" customHeight="1">
      <c r="A51638" s="1355"/>
      <c r="B51638" s="1355"/>
      <c r="C51638" s="1433"/>
      <c r="E51638" s="1433"/>
      <c r="K51638" s="1433"/>
      <c r="L51638" s="1334"/>
    </row>
    <row r="51639" spans="1:12" ht="24" customHeight="1">
      <c r="A51639" s="1355"/>
      <c r="B51639" s="1355"/>
      <c r="C51639" s="1433"/>
      <c r="E51639" s="1433"/>
      <c r="K51639" s="1433"/>
      <c r="L51639" s="1334"/>
    </row>
    <row r="51640" spans="1:12" ht="24" customHeight="1">
      <c r="A51640" s="1355"/>
      <c r="B51640" s="1355"/>
      <c r="C51640" s="1433"/>
      <c r="E51640" s="1433"/>
      <c r="K51640" s="1433"/>
      <c r="L51640" s="1334"/>
    </row>
    <row r="51641" spans="1:12" ht="24" customHeight="1">
      <c r="A51641" s="1355"/>
      <c r="B51641" s="1355"/>
      <c r="C51641" s="1433"/>
      <c r="E51641" s="1433"/>
      <c r="K51641" s="1433"/>
      <c r="L51641" s="1334"/>
    </row>
    <row r="51642" spans="1:12" ht="24" customHeight="1">
      <c r="A51642" s="1355"/>
      <c r="B51642" s="1355"/>
      <c r="C51642" s="1433"/>
      <c r="E51642" s="1433"/>
      <c r="K51642" s="1433"/>
      <c r="L51642" s="1334"/>
    </row>
    <row r="51643" spans="1:12" ht="24" customHeight="1">
      <c r="A51643" s="1355"/>
      <c r="B51643" s="1355"/>
      <c r="C51643" s="1433"/>
      <c r="E51643" s="1433"/>
      <c r="K51643" s="1433"/>
      <c r="L51643" s="1334"/>
    </row>
    <row r="51644" spans="1:12" ht="24" customHeight="1">
      <c r="A51644" s="1355"/>
      <c r="B51644" s="1355"/>
      <c r="C51644" s="1433"/>
      <c r="E51644" s="1433"/>
      <c r="K51644" s="1433"/>
      <c r="L51644" s="1334"/>
    </row>
    <row r="51645" spans="1:12" ht="24" customHeight="1">
      <c r="A51645" s="1355"/>
      <c r="B51645" s="1355"/>
      <c r="C51645" s="1433"/>
      <c r="E51645" s="1433"/>
      <c r="K51645" s="1433"/>
      <c r="L51645" s="1334"/>
    </row>
    <row r="51646" spans="1:12" ht="24" customHeight="1">
      <c r="A51646" s="1355"/>
      <c r="B51646" s="1355"/>
      <c r="C51646" s="1433"/>
      <c r="E51646" s="1433"/>
      <c r="K51646" s="1433"/>
      <c r="L51646" s="1334"/>
    </row>
    <row r="51647" spans="1:12" ht="24" customHeight="1">
      <c r="A51647" s="1355"/>
      <c r="B51647" s="1355"/>
      <c r="C51647" s="1433"/>
      <c r="E51647" s="1433"/>
      <c r="K51647" s="1433"/>
      <c r="L51647" s="1334"/>
    </row>
    <row r="51648" spans="1:12" ht="24" customHeight="1">
      <c r="A51648" s="1355"/>
      <c r="B51648" s="1355"/>
      <c r="C51648" s="1433"/>
      <c r="E51648" s="1433"/>
      <c r="K51648" s="1433"/>
      <c r="L51648" s="1334"/>
    </row>
    <row r="51649" spans="1:12" ht="24" customHeight="1">
      <c r="A51649" s="1355"/>
      <c r="B51649" s="1355"/>
      <c r="C51649" s="1433"/>
      <c r="E51649" s="1433"/>
      <c r="K51649" s="1433"/>
      <c r="L51649" s="1334"/>
    </row>
    <row r="51650" spans="1:12" ht="24" customHeight="1">
      <c r="A51650" s="1355"/>
      <c r="B51650" s="1355"/>
      <c r="C51650" s="1433"/>
      <c r="E51650" s="1433"/>
      <c r="K51650" s="1433"/>
      <c r="L51650" s="1334"/>
    </row>
    <row r="51651" spans="1:12" ht="24" customHeight="1">
      <c r="A51651" s="1355"/>
      <c r="B51651" s="1355"/>
      <c r="C51651" s="1433"/>
      <c r="E51651" s="1433"/>
      <c r="K51651" s="1433"/>
      <c r="L51651" s="1334"/>
    </row>
    <row r="51652" spans="1:12" ht="24" customHeight="1">
      <c r="A51652" s="1355"/>
      <c r="B51652" s="1355"/>
      <c r="C51652" s="1433"/>
      <c r="E51652" s="1433"/>
      <c r="K51652" s="1433"/>
      <c r="L51652" s="1334"/>
    </row>
    <row r="51653" spans="1:12" ht="24" customHeight="1">
      <c r="A51653" s="1355"/>
      <c r="B51653" s="1355"/>
      <c r="C51653" s="1433"/>
      <c r="E51653" s="1433"/>
      <c r="K51653" s="1433"/>
      <c r="L51653" s="1334"/>
    </row>
    <row r="51654" spans="1:12" ht="24" customHeight="1">
      <c r="A51654" s="1355"/>
      <c r="B51654" s="1355"/>
      <c r="C51654" s="1433"/>
      <c r="E51654" s="1433"/>
      <c r="K51654" s="1433"/>
      <c r="L51654" s="1334"/>
    </row>
    <row r="51655" spans="1:12" ht="24" customHeight="1">
      <c r="A51655" s="1355"/>
      <c r="B51655" s="1355"/>
      <c r="C51655" s="1433"/>
      <c r="E51655" s="1433"/>
      <c r="K51655" s="1433"/>
      <c r="L51655" s="1334"/>
    </row>
    <row r="51656" spans="1:12" ht="24" customHeight="1">
      <c r="A51656" s="1355"/>
      <c r="B51656" s="1355"/>
      <c r="C51656" s="1433"/>
      <c r="E51656" s="1433"/>
      <c r="K51656" s="1433"/>
      <c r="L51656" s="1334"/>
    </row>
    <row r="51657" spans="1:12" ht="24" customHeight="1">
      <c r="A51657" s="1355"/>
      <c r="B51657" s="1355"/>
      <c r="C51657" s="1433"/>
      <c r="E51657" s="1433"/>
      <c r="K51657" s="1433"/>
      <c r="L51657" s="1334"/>
    </row>
    <row r="51658" spans="1:12" ht="24" customHeight="1">
      <c r="A51658" s="1355"/>
      <c r="B51658" s="1355"/>
      <c r="C51658" s="1433"/>
      <c r="E51658" s="1433"/>
      <c r="K51658" s="1433"/>
      <c r="L51658" s="1334"/>
    </row>
    <row r="51659" spans="1:12" ht="24" customHeight="1">
      <c r="A51659" s="1355"/>
      <c r="B51659" s="1355"/>
      <c r="C51659" s="1433"/>
      <c r="E51659" s="1433"/>
      <c r="K51659" s="1433"/>
      <c r="L51659" s="1334"/>
    </row>
    <row r="51660" spans="1:12" ht="24" customHeight="1">
      <c r="A51660" s="1355"/>
      <c r="B51660" s="1355"/>
      <c r="C51660" s="1433"/>
      <c r="E51660" s="1433"/>
      <c r="K51660" s="1433"/>
      <c r="L51660" s="1334"/>
    </row>
    <row r="51661" spans="1:12" ht="24" customHeight="1">
      <c r="A51661" s="1355"/>
      <c r="B51661" s="1355"/>
      <c r="C51661" s="1433"/>
      <c r="E51661" s="1433"/>
      <c r="K51661" s="1433"/>
      <c r="L51661" s="1334"/>
    </row>
    <row r="51662" spans="1:12" ht="24" customHeight="1">
      <c r="A51662" s="1355"/>
      <c r="B51662" s="1355"/>
      <c r="C51662" s="1433"/>
      <c r="E51662" s="1433"/>
      <c r="K51662" s="1433"/>
      <c r="L51662" s="1334"/>
    </row>
    <row r="51663" spans="1:12" ht="24" customHeight="1">
      <c r="A51663" s="1355"/>
      <c r="B51663" s="1355"/>
      <c r="C51663" s="1433"/>
      <c r="E51663" s="1433"/>
      <c r="K51663" s="1433"/>
      <c r="L51663" s="1334"/>
    </row>
    <row r="51664" spans="1:12" ht="24" customHeight="1">
      <c r="A51664" s="1355"/>
      <c r="B51664" s="1355"/>
      <c r="C51664" s="1433"/>
      <c r="E51664" s="1433"/>
      <c r="K51664" s="1433"/>
      <c r="L51664" s="1334"/>
    </row>
    <row r="51665" spans="1:12" ht="24" customHeight="1">
      <c r="A51665" s="1355"/>
      <c r="B51665" s="1355"/>
      <c r="C51665" s="1433"/>
      <c r="E51665" s="1433"/>
      <c r="K51665" s="1433"/>
      <c r="L51665" s="1334"/>
    </row>
    <row r="51666" spans="1:12" ht="24" customHeight="1">
      <c r="A51666" s="1355"/>
      <c r="B51666" s="1355"/>
      <c r="C51666" s="1433"/>
      <c r="E51666" s="1433"/>
      <c r="K51666" s="1433"/>
      <c r="L51666" s="1334"/>
    </row>
    <row r="51667" spans="1:12" ht="24" customHeight="1">
      <c r="A51667" s="1355"/>
      <c r="B51667" s="1355"/>
      <c r="C51667" s="1433"/>
      <c r="E51667" s="1433"/>
      <c r="K51667" s="1433"/>
      <c r="L51667" s="1334"/>
    </row>
    <row r="51668" spans="1:12" ht="24" customHeight="1">
      <c r="A51668" s="1355"/>
      <c r="B51668" s="1355"/>
      <c r="C51668" s="1433"/>
      <c r="E51668" s="1433"/>
      <c r="K51668" s="1433"/>
      <c r="L51668" s="1334"/>
    </row>
    <row r="51669" spans="1:12" ht="24" customHeight="1">
      <c r="A51669" s="1355"/>
      <c r="B51669" s="1355"/>
      <c r="C51669" s="1433"/>
      <c r="E51669" s="1433"/>
      <c r="K51669" s="1433"/>
      <c r="L51669" s="1334"/>
    </row>
    <row r="51670" spans="1:12" ht="24" customHeight="1">
      <c r="A51670" s="1355"/>
      <c r="B51670" s="1355"/>
      <c r="C51670" s="1433"/>
      <c r="E51670" s="1433"/>
      <c r="K51670" s="1433"/>
      <c r="L51670" s="1334"/>
    </row>
    <row r="51671" spans="1:12" ht="24" customHeight="1">
      <c r="A51671" s="1355"/>
      <c r="B51671" s="1355"/>
      <c r="C51671" s="1433"/>
      <c r="E51671" s="1433"/>
      <c r="K51671" s="1433"/>
      <c r="L51671" s="1334"/>
    </row>
    <row r="51672" spans="1:12" ht="24" customHeight="1">
      <c r="A51672" s="1355"/>
      <c r="B51672" s="1355"/>
      <c r="C51672" s="1433"/>
      <c r="E51672" s="1433"/>
      <c r="K51672" s="1433"/>
      <c r="L51672" s="1334"/>
    </row>
    <row r="51673" spans="1:12" ht="24" customHeight="1">
      <c r="A51673" s="1355"/>
      <c r="B51673" s="1355"/>
      <c r="C51673" s="1433"/>
      <c r="E51673" s="1433"/>
      <c r="K51673" s="1433"/>
      <c r="L51673" s="1334"/>
    </row>
    <row r="51674" spans="1:12" ht="24" customHeight="1">
      <c r="A51674" s="1355"/>
      <c r="B51674" s="1355"/>
      <c r="C51674" s="1433"/>
      <c r="E51674" s="1433"/>
      <c r="K51674" s="1433"/>
      <c r="L51674" s="1334"/>
    </row>
    <row r="51675" spans="1:12" ht="24" customHeight="1">
      <c r="A51675" s="1355"/>
      <c r="B51675" s="1355"/>
      <c r="C51675" s="1433"/>
      <c r="E51675" s="1433"/>
      <c r="K51675" s="1433"/>
      <c r="L51675" s="1334"/>
    </row>
    <row r="51676" spans="1:12" ht="24" customHeight="1">
      <c r="A51676" s="1355"/>
      <c r="B51676" s="1355"/>
      <c r="C51676" s="1433"/>
      <c r="E51676" s="1433"/>
      <c r="K51676" s="1433"/>
      <c r="L51676" s="1334"/>
    </row>
    <row r="51677" spans="1:12" ht="24" customHeight="1">
      <c r="A51677" s="1355"/>
      <c r="B51677" s="1355"/>
      <c r="C51677" s="1433"/>
      <c r="E51677" s="1433"/>
      <c r="K51677" s="1433"/>
      <c r="L51677" s="1334"/>
    </row>
    <row r="51678" spans="1:12" ht="24" customHeight="1">
      <c r="A51678" s="1355"/>
      <c r="B51678" s="1355"/>
      <c r="C51678" s="1433"/>
      <c r="E51678" s="1433"/>
      <c r="K51678" s="1433"/>
      <c r="L51678" s="1334"/>
    </row>
    <row r="51679" spans="1:12" ht="24" customHeight="1">
      <c r="A51679" s="1355"/>
      <c r="B51679" s="1355"/>
      <c r="C51679" s="1433"/>
      <c r="E51679" s="1433"/>
      <c r="K51679" s="1433"/>
      <c r="L51679" s="1334"/>
    </row>
    <row r="51680" spans="1:12" ht="24" customHeight="1">
      <c r="A51680" s="1355"/>
      <c r="B51680" s="1355"/>
      <c r="C51680" s="1433"/>
      <c r="E51680" s="1433"/>
      <c r="K51680" s="1433"/>
      <c r="L51680" s="1334"/>
    </row>
    <row r="51681" spans="1:12" ht="24" customHeight="1">
      <c r="A51681" s="1355"/>
      <c r="B51681" s="1355"/>
      <c r="C51681" s="1433"/>
      <c r="E51681" s="1433"/>
      <c r="K51681" s="1433"/>
      <c r="L51681" s="1334"/>
    </row>
    <row r="51682" spans="1:12" ht="24" customHeight="1">
      <c r="A51682" s="1355"/>
      <c r="B51682" s="1355"/>
      <c r="C51682" s="1433"/>
      <c r="E51682" s="1433"/>
      <c r="K51682" s="1433"/>
      <c r="L51682" s="1334"/>
    </row>
    <row r="51683" spans="1:12" ht="24" customHeight="1">
      <c r="A51683" s="1355"/>
      <c r="B51683" s="1355"/>
      <c r="C51683" s="1433"/>
      <c r="E51683" s="1433"/>
      <c r="K51683" s="1433"/>
      <c r="L51683" s="1334"/>
    </row>
    <row r="51684" spans="1:12" ht="24" customHeight="1">
      <c r="A51684" s="1355"/>
      <c r="B51684" s="1355"/>
      <c r="C51684" s="1433"/>
      <c r="E51684" s="1433"/>
      <c r="K51684" s="1433"/>
      <c r="L51684" s="1334"/>
    </row>
    <row r="51685" spans="1:12" ht="24" customHeight="1">
      <c r="A51685" s="1355"/>
      <c r="B51685" s="1355"/>
      <c r="C51685" s="1433"/>
      <c r="E51685" s="1433"/>
      <c r="K51685" s="1433"/>
      <c r="L51685" s="1334"/>
    </row>
    <row r="51686" spans="1:12" ht="24" customHeight="1">
      <c r="A51686" s="1355"/>
      <c r="B51686" s="1355"/>
      <c r="C51686" s="1433"/>
      <c r="E51686" s="1433"/>
      <c r="K51686" s="1433"/>
      <c r="L51686" s="1334"/>
    </row>
    <row r="51687" spans="1:12" ht="24" customHeight="1">
      <c r="A51687" s="1355"/>
      <c r="B51687" s="1355"/>
      <c r="C51687" s="1433"/>
      <c r="E51687" s="1433"/>
      <c r="K51687" s="1433"/>
      <c r="L51687" s="1334"/>
    </row>
    <row r="51688" spans="1:12" ht="24" customHeight="1">
      <c r="A51688" s="1355"/>
      <c r="B51688" s="1355"/>
      <c r="C51688" s="1433"/>
      <c r="E51688" s="1433"/>
      <c r="K51688" s="1433"/>
      <c r="L51688" s="1334"/>
    </row>
    <row r="51689" spans="1:12" ht="24" customHeight="1">
      <c r="A51689" s="1355"/>
      <c r="B51689" s="1355"/>
      <c r="C51689" s="1433"/>
      <c r="E51689" s="1433"/>
      <c r="K51689" s="1433"/>
      <c r="L51689" s="1334"/>
    </row>
    <row r="51690" spans="1:12" ht="24" customHeight="1">
      <c r="A51690" s="1355"/>
      <c r="B51690" s="1355"/>
      <c r="C51690" s="1433"/>
      <c r="E51690" s="1433"/>
      <c r="K51690" s="1433"/>
      <c r="L51690" s="1334"/>
    </row>
    <row r="51691" spans="1:12" ht="24" customHeight="1">
      <c r="A51691" s="1355"/>
      <c r="B51691" s="1355"/>
      <c r="C51691" s="1433"/>
      <c r="E51691" s="1433"/>
      <c r="K51691" s="1433"/>
      <c r="L51691" s="1334"/>
    </row>
    <row r="51692" spans="1:12" ht="24" customHeight="1">
      <c r="A51692" s="1355"/>
      <c r="B51692" s="1355"/>
      <c r="C51692" s="1433"/>
      <c r="E51692" s="1433"/>
      <c r="K51692" s="1433"/>
      <c r="L51692" s="1334"/>
    </row>
    <row r="51693" spans="1:12" ht="24" customHeight="1">
      <c r="A51693" s="1355"/>
      <c r="B51693" s="1355"/>
      <c r="C51693" s="1433"/>
      <c r="E51693" s="1433"/>
      <c r="K51693" s="1433"/>
      <c r="L51693" s="1334"/>
    </row>
    <row r="51694" spans="1:12" ht="24" customHeight="1">
      <c r="A51694" s="1355"/>
      <c r="B51694" s="1355"/>
      <c r="C51694" s="1433"/>
      <c r="E51694" s="1433"/>
      <c r="K51694" s="1433"/>
      <c r="L51694" s="1334"/>
    </row>
    <row r="51695" spans="1:12" ht="24" customHeight="1">
      <c r="A51695" s="1355"/>
      <c r="B51695" s="1355"/>
      <c r="C51695" s="1433"/>
      <c r="E51695" s="1433"/>
      <c r="K51695" s="1433"/>
      <c r="L51695" s="1334"/>
    </row>
    <row r="51696" spans="1:12" ht="24" customHeight="1">
      <c r="A51696" s="1355"/>
      <c r="B51696" s="1355"/>
      <c r="C51696" s="1433"/>
      <c r="E51696" s="1433"/>
      <c r="K51696" s="1433"/>
      <c r="L51696" s="1334"/>
    </row>
    <row r="51697" spans="1:12" ht="24" customHeight="1">
      <c r="A51697" s="1355"/>
      <c r="B51697" s="1355"/>
      <c r="C51697" s="1433"/>
      <c r="E51697" s="1433"/>
      <c r="K51697" s="1433"/>
      <c r="L51697" s="1334"/>
    </row>
    <row r="51698" spans="1:12" ht="24" customHeight="1">
      <c r="A51698" s="1355"/>
      <c r="B51698" s="1355"/>
      <c r="C51698" s="1433"/>
      <c r="E51698" s="1433"/>
      <c r="K51698" s="1433"/>
      <c r="L51698" s="1334"/>
    </row>
    <row r="51699" spans="1:12" ht="24" customHeight="1">
      <c r="A51699" s="1355"/>
      <c r="B51699" s="1355"/>
      <c r="C51699" s="1433"/>
      <c r="E51699" s="1433"/>
      <c r="K51699" s="1433"/>
      <c r="L51699" s="1334"/>
    </row>
    <row r="51700" spans="1:12" ht="24" customHeight="1">
      <c r="A51700" s="1355"/>
      <c r="B51700" s="1355"/>
      <c r="C51700" s="1433"/>
      <c r="E51700" s="1433"/>
      <c r="K51700" s="1433"/>
      <c r="L51700" s="1334"/>
    </row>
    <row r="51701" spans="1:12" ht="24" customHeight="1">
      <c r="A51701" s="1355"/>
      <c r="B51701" s="1355"/>
      <c r="C51701" s="1433"/>
      <c r="E51701" s="1433"/>
      <c r="K51701" s="1433"/>
      <c r="L51701" s="1334"/>
    </row>
    <row r="51702" spans="1:12" ht="24" customHeight="1">
      <c r="A51702" s="1355"/>
      <c r="B51702" s="1355"/>
      <c r="C51702" s="1433"/>
      <c r="E51702" s="1433"/>
      <c r="K51702" s="1433"/>
      <c r="L51702" s="1334"/>
    </row>
    <row r="51703" spans="1:12" ht="24" customHeight="1">
      <c r="A51703" s="1355"/>
      <c r="B51703" s="1355"/>
      <c r="C51703" s="1433"/>
      <c r="E51703" s="1433"/>
      <c r="K51703" s="1433"/>
      <c r="L51703" s="1334"/>
    </row>
    <row r="51704" spans="1:12" ht="24" customHeight="1">
      <c r="A51704" s="1355"/>
      <c r="B51704" s="1355"/>
      <c r="C51704" s="1433"/>
      <c r="E51704" s="1433"/>
      <c r="K51704" s="1433"/>
      <c r="L51704" s="1334"/>
    </row>
    <row r="51705" spans="1:12" ht="24" customHeight="1">
      <c r="A51705" s="1355"/>
      <c r="B51705" s="1355"/>
      <c r="C51705" s="1433"/>
      <c r="E51705" s="1433"/>
      <c r="K51705" s="1433"/>
      <c r="L51705" s="1334"/>
    </row>
    <row r="51706" spans="1:12" ht="24" customHeight="1">
      <c r="A51706" s="1355"/>
      <c r="B51706" s="1355"/>
      <c r="C51706" s="1433"/>
      <c r="E51706" s="1433"/>
      <c r="K51706" s="1433"/>
      <c r="L51706" s="1334"/>
    </row>
    <row r="51707" spans="1:12" ht="24" customHeight="1">
      <c r="A51707" s="1355"/>
      <c r="B51707" s="1355"/>
      <c r="C51707" s="1433"/>
      <c r="E51707" s="1433"/>
      <c r="K51707" s="1433"/>
      <c r="L51707" s="1334"/>
    </row>
    <row r="51708" spans="1:12" ht="24" customHeight="1">
      <c r="A51708" s="1355"/>
      <c r="B51708" s="1355"/>
      <c r="C51708" s="1433"/>
      <c r="E51708" s="1433"/>
      <c r="K51708" s="1433"/>
      <c r="L51708" s="1334"/>
    </row>
    <row r="51709" spans="1:12" ht="24" customHeight="1">
      <c r="A51709" s="1355"/>
      <c r="B51709" s="1355"/>
      <c r="C51709" s="1433"/>
      <c r="E51709" s="1433"/>
      <c r="K51709" s="1433"/>
      <c r="L51709" s="1334"/>
    </row>
    <row r="51710" spans="1:12" ht="24" customHeight="1">
      <c r="A51710" s="1355"/>
      <c r="B51710" s="1355"/>
      <c r="C51710" s="1433"/>
      <c r="E51710" s="1433"/>
      <c r="K51710" s="1433"/>
      <c r="L51710" s="1334"/>
    </row>
    <row r="51711" spans="1:12" ht="24" customHeight="1">
      <c r="A51711" s="1355"/>
      <c r="B51711" s="1355"/>
      <c r="C51711" s="1433"/>
      <c r="E51711" s="1433"/>
      <c r="K51711" s="1433"/>
      <c r="L51711" s="1334"/>
    </row>
    <row r="51712" spans="1:12" ht="24" customHeight="1">
      <c r="A51712" s="1355"/>
      <c r="B51712" s="1355"/>
      <c r="C51712" s="1433"/>
      <c r="E51712" s="1433"/>
      <c r="K51712" s="1433"/>
      <c r="L51712" s="1334"/>
    </row>
    <row r="51713" spans="1:12" ht="24" customHeight="1">
      <c r="A51713" s="1355"/>
      <c r="B51713" s="1355"/>
      <c r="C51713" s="1433"/>
      <c r="E51713" s="1433"/>
      <c r="K51713" s="1433"/>
      <c r="L51713" s="1334"/>
    </row>
    <row r="51714" spans="1:12" ht="24" customHeight="1">
      <c r="A51714" s="1355"/>
      <c r="B51714" s="1355"/>
      <c r="C51714" s="1433"/>
      <c r="E51714" s="1433"/>
      <c r="K51714" s="1433"/>
      <c r="L51714" s="1334"/>
    </row>
    <row r="51715" spans="1:12" ht="24" customHeight="1">
      <c r="A51715" s="1355"/>
      <c r="B51715" s="1355"/>
      <c r="C51715" s="1433"/>
      <c r="E51715" s="1433"/>
      <c r="K51715" s="1433"/>
      <c r="L51715" s="1334"/>
    </row>
    <row r="51716" spans="1:12" ht="24" customHeight="1">
      <c r="A51716" s="1355"/>
      <c r="B51716" s="1355"/>
      <c r="C51716" s="1433"/>
      <c r="E51716" s="1433"/>
      <c r="K51716" s="1433"/>
      <c r="L51716" s="1334"/>
    </row>
    <row r="51717" spans="1:12" ht="24" customHeight="1">
      <c r="A51717" s="1355"/>
      <c r="B51717" s="1355"/>
      <c r="C51717" s="1433"/>
      <c r="E51717" s="1433"/>
      <c r="K51717" s="1433"/>
      <c r="L51717" s="1334"/>
    </row>
    <row r="51718" spans="1:12" ht="24" customHeight="1">
      <c r="A51718" s="1355"/>
      <c r="B51718" s="1355"/>
      <c r="C51718" s="1433"/>
      <c r="E51718" s="1433"/>
      <c r="K51718" s="1433"/>
      <c r="L51718" s="1334"/>
    </row>
    <row r="51719" spans="1:12" ht="24" customHeight="1">
      <c r="A51719" s="1355"/>
      <c r="B51719" s="1355"/>
      <c r="C51719" s="1433"/>
      <c r="E51719" s="1433"/>
      <c r="K51719" s="1433"/>
      <c r="L51719" s="1334"/>
    </row>
    <row r="51720" spans="1:12" ht="24" customHeight="1">
      <c r="A51720" s="1355"/>
      <c r="B51720" s="1355"/>
      <c r="C51720" s="1433"/>
      <c r="E51720" s="1433"/>
      <c r="K51720" s="1433"/>
      <c r="L51720" s="1334"/>
    </row>
    <row r="51721" spans="1:12" ht="24" customHeight="1">
      <c r="A51721" s="1355"/>
      <c r="B51721" s="1355"/>
      <c r="C51721" s="1433"/>
      <c r="E51721" s="1433"/>
      <c r="K51721" s="1433"/>
      <c r="L51721" s="1334"/>
    </row>
    <row r="51722" spans="1:12" ht="24" customHeight="1">
      <c r="A51722" s="1355"/>
      <c r="B51722" s="1355"/>
      <c r="C51722" s="1433"/>
      <c r="E51722" s="1433"/>
      <c r="K51722" s="1433"/>
      <c r="L51722" s="1334"/>
    </row>
    <row r="51723" spans="1:12" ht="24" customHeight="1">
      <c r="A51723" s="1355"/>
      <c r="B51723" s="1355"/>
      <c r="C51723" s="1433"/>
      <c r="E51723" s="1433"/>
      <c r="K51723" s="1433"/>
      <c r="L51723" s="1334"/>
    </row>
    <row r="51724" spans="1:12" ht="24" customHeight="1">
      <c r="A51724" s="1355"/>
      <c r="B51724" s="1355"/>
      <c r="C51724" s="1433"/>
      <c r="E51724" s="1433"/>
      <c r="K51724" s="1433"/>
      <c r="L51724" s="1334"/>
    </row>
    <row r="51725" spans="1:12" ht="24" customHeight="1">
      <c r="A51725" s="1355"/>
      <c r="B51725" s="1355"/>
      <c r="C51725" s="1433"/>
      <c r="E51725" s="1433"/>
      <c r="K51725" s="1433"/>
      <c r="L51725" s="1334"/>
    </row>
    <row r="51726" spans="1:12" ht="24" customHeight="1">
      <c r="A51726" s="1355"/>
      <c r="B51726" s="1355"/>
      <c r="C51726" s="1433"/>
      <c r="E51726" s="1433"/>
      <c r="K51726" s="1433"/>
      <c r="L51726" s="1334"/>
    </row>
    <row r="51727" spans="1:12" ht="24" customHeight="1">
      <c r="A51727" s="1355"/>
      <c r="B51727" s="1355"/>
      <c r="C51727" s="1433"/>
      <c r="E51727" s="1433"/>
      <c r="K51727" s="1433"/>
      <c r="L51727" s="1334"/>
    </row>
    <row r="51728" spans="1:12" ht="24" customHeight="1">
      <c r="A51728" s="1355"/>
      <c r="B51728" s="1355"/>
      <c r="C51728" s="1433"/>
      <c r="E51728" s="1433"/>
      <c r="K51728" s="1433"/>
      <c r="L51728" s="1334"/>
    </row>
    <row r="51729" spans="1:12" ht="24" customHeight="1">
      <c r="A51729" s="1355"/>
      <c r="B51729" s="1355"/>
      <c r="C51729" s="1433"/>
      <c r="E51729" s="1433"/>
      <c r="K51729" s="1433"/>
      <c r="L51729" s="1334"/>
    </row>
    <row r="51730" spans="1:12" ht="24" customHeight="1">
      <c r="A51730" s="1355"/>
      <c r="B51730" s="1355"/>
      <c r="C51730" s="1433"/>
      <c r="E51730" s="1433"/>
      <c r="K51730" s="1433"/>
      <c r="L51730" s="1334"/>
    </row>
    <row r="51731" spans="1:12" ht="24" customHeight="1">
      <c r="A51731" s="1355"/>
      <c r="B51731" s="1355"/>
      <c r="C51731" s="1433"/>
      <c r="E51731" s="1433"/>
      <c r="K51731" s="1433"/>
      <c r="L51731" s="1334"/>
    </row>
    <row r="51732" spans="1:12" ht="24" customHeight="1">
      <c r="A51732" s="1355"/>
      <c r="B51732" s="1355"/>
      <c r="C51732" s="1433"/>
      <c r="E51732" s="1433"/>
      <c r="K51732" s="1433"/>
      <c r="L51732" s="1334"/>
    </row>
    <row r="51733" spans="1:12" ht="24" customHeight="1">
      <c r="A51733" s="1355"/>
      <c r="B51733" s="1355"/>
      <c r="C51733" s="1433"/>
      <c r="E51733" s="1433"/>
      <c r="K51733" s="1433"/>
      <c r="L51733" s="1334"/>
    </row>
    <row r="51734" spans="1:12" ht="24" customHeight="1">
      <c r="A51734" s="1355"/>
      <c r="B51734" s="1355"/>
      <c r="C51734" s="1433"/>
      <c r="E51734" s="1433"/>
      <c r="K51734" s="1433"/>
      <c r="L51734" s="1334"/>
    </row>
    <row r="51735" spans="1:12" ht="24" customHeight="1">
      <c r="A51735" s="1355"/>
      <c r="B51735" s="1355"/>
      <c r="C51735" s="1433"/>
      <c r="E51735" s="1433"/>
      <c r="K51735" s="1433"/>
      <c r="L51735" s="1334"/>
    </row>
    <row r="51736" spans="1:12" ht="24" customHeight="1">
      <c r="A51736" s="1355"/>
      <c r="B51736" s="1355"/>
      <c r="C51736" s="1433"/>
      <c r="E51736" s="1433"/>
      <c r="K51736" s="1433"/>
      <c r="L51736" s="1334"/>
    </row>
    <row r="51737" spans="1:12" ht="24" customHeight="1">
      <c r="A51737" s="1355"/>
      <c r="B51737" s="1355"/>
      <c r="C51737" s="1433"/>
      <c r="E51737" s="1433"/>
      <c r="K51737" s="1433"/>
      <c r="L51737" s="1334"/>
    </row>
    <row r="51738" spans="1:12" ht="24" customHeight="1">
      <c r="A51738" s="1355"/>
      <c r="B51738" s="1355"/>
      <c r="C51738" s="1433"/>
      <c r="E51738" s="1433"/>
      <c r="K51738" s="1433"/>
      <c r="L51738" s="1334"/>
    </row>
    <row r="51739" spans="1:12" ht="24" customHeight="1">
      <c r="A51739" s="1355"/>
      <c r="B51739" s="1355"/>
      <c r="C51739" s="1433"/>
      <c r="E51739" s="1433"/>
      <c r="K51739" s="1433"/>
      <c r="L51739" s="1334"/>
    </row>
    <row r="51740" spans="1:12" ht="24" customHeight="1">
      <c r="A51740" s="1355"/>
      <c r="B51740" s="1355"/>
      <c r="C51740" s="1433"/>
      <c r="E51740" s="1433"/>
      <c r="K51740" s="1433"/>
      <c r="L51740" s="1334"/>
    </row>
    <row r="51741" spans="1:12" ht="24" customHeight="1">
      <c r="A51741" s="1355"/>
      <c r="B51741" s="1355"/>
      <c r="C51741" s="1433"/>
      <c r="E51741" s="1433"/>
      <c r="K51741" s="1433"/>
      <c r="L51741" s="1334"/>
    </row>
    <row r="51742" spans="1:12" ht="24" customHeight="1">
      <c r="A51742" s="1355"/>
      <c r="B51742" s="1355"/>
      <c r="C51742" s="1433"/>
      <c r="E51742" s="1433"/>
      <c r="K51742" s="1433"/>
      <c r="L51742" s="1334"/>
    </row>
    <row r="51743" spans="1:12" ht="24" customHeight="1">
      <c r="A51743" s="1355"/>
      <c r="B51743" s="1355"/>
      <c r="C51743" s="1433"/>
      <c r="E51743" s="1433"/>
      <c r="K51743" s="1433"/>
      <c r="L51743" s="1334"/>
    </row>
    <row r="51744" spans="1:12" ht="24" customHeight="1">
      <c r="A51744" s="1355"/>
      <c r="B51744" s="1355"/>
      <c r="C51744" s="1433"/>
      <c r="E51744" s="1433"/>
      <c r="K51744" s="1433"/>
      <c r="L51744" s="1334"/>
    </row>
    <row r="51745" spans="1:12" ht="24" customHeight="1">
      <c r="A51745" s="1355"/>
      <c r="B51745" s="1355"/>
      <c r="C51745" s="1433"/>
      <c r="E51745" s="1433"/>
      <c r="K51745" s="1433"/>
      <c r="L51745" s="1334"/>
    </row>
    <row r="51746" spans="1:12" ht="24" customHeight="1">
      <c r="A51746" s="1355"/>
      <c r="B51746" s="1355"/>
      <c r="C51746" s="1433"/>
      <c r="E51746" s="1433"/>
      <c r="K51746" s="1433"/>
      <c r="L51746" s="1334"/>
    </row>
    <row r="51747" spans="1:12" ht="24" customHeight="1">
      <c r="A51747" s="1355"/>
      <c r="B51747" s="1355"/>
      <c r="C51747" s="1433"/>
      <c r="E51747" s="1433"/>
      <c r="K51747" s="1433"/>
      <c r="L51747" s="1334"/>
    </row>
    <row r="51748" spans="1:12" ht="24" customHeight="1">
      <c r="A51748" s="1355"/>
      <c r="B51748" s="1355"/>
      <c r="C51748" s="1433"/>
      <c r="E51748" s="1433"/>
      <c r="K51748" s="1433"/>
      <c r="L51748" s="1334"/>
    </row>
    <row r="51749" spans="1:12" ht="24" customHeight="1">
      <c r="A51749" s="1355"/>
      <c r="B51749" s="1355"/>
      <c r="C51749" s="1433"/>
      <c r="E51749" s="1433"/>
      <c r="K51749" s="1433"/>
      <c r="L51749" s="1334"/>
    </row>
    <row r="51750" spans="1:12" ht="24" customHeight="1">
      <c r="A51750" s="1355"/>
      <c r="B51750" s="1355"/>
      <c r="C51750" s="1433"/>
      <c r="E51750" s="1433"/>
      <c r="K51750" s="1433"/>
      <c r="L51750" s="1334"/>
    </row>
    <row r="51751" spans="1:12" ht="24" customHeight="1">
      <c r="A51751" s="1355"/>
      <c r="B51751" s="1355"/>
      <c r="C51751" s="1433"/>
      <c r="E51751" s="1433"/>
      <c r="K51751" s="1433"/>
      <c r="L51751" s="1334"/>
    </row>
    <row r="51752" spans="1:12" ht="24" customHeight="1">
      <c r="A51752" s="1355"/>
      <c r="B51752" s="1355"/>
      <c r="C51752" s="1433"/>
      <c r="E51752" s="1433"/>
      <c r="K51752" s="1433"/>
      <c r="L51752" s="1334"/>
    </row>
    <row r="51753" spans="1:12" ht="24" customHeight="1">
      <c r="A51753" s="1355"/>
      <c r="B51753" s="1355"/>
      <c r="C51753" s="1433"/>
      <c r="E51753" s="1433"/>
      <c r="K51753" s="1433"/>
      <c r="L51753" s="1334"/>
    </row>
    <row r="51754" spans="1:12" ht="24" customHeight="1">
      <c r="A51754" s="1355"/>
      <c r="B51754" s="1355"/>
      <c r="C51754" s="1433"/>
      <c r="E51754" s="1433"/>
      <c r="K51754" s="1433"/>
      <c r="L51754" s="1334"/>
    </row>
    <row r="51755" spans="1:12" ht="24" customHeight="1">
      <c r="A51755" s="1355"/>
      <c r="B51755" s="1355"/>
      <c r="C51755" s="1433"/>
      <c r="E51755" s="1433"/>
      <c r="K51755" s="1433"/>
      <c r="L51755" s="1334"/>
    </row>
    <row r="51756" spans="1:12" ht="24" customHeight="1">
      <c r="A51756" s="1355"/>
      <c r="B51756" s="1355"/>
      <c r="C51756" s="1433"/>
      <c r="E51756" s="1433"/>
      <c r="K51756" s="1433"/>
      <c r="L51756" s="1334"/>
    </row>
    <row r="51757" spans="1:12" ht="24" customHeight="1">
      <c r="A51757" s="1355"/>
      <c r="B51757" s="1355"/>
      <c r="C51757" s="1433"/>
      <c r="E51757" s="1433"/>
      <c r="K51757" s="1433"/>
      <c r="L51757" s="1334"/>
    </row>
    <row r="51758" spans="1:12" ht="24" customHeight="1">
      <c r="A51758" s="1355"/>
      <c r="B51758" s="1355"/>
      <c r="C51758" s="1433"/>
      <c r="E51758" s="1433"/>
      <c r="K51758" s="1433"/>
      <c r="L51758" s="1334"/>
    </row>
    <row r="51759" spans="1:12" ht="24" customHeight="1">
      <c r="A51759" s="1355"/>
      <c r="B51759" s="1355"/>
      <c r="C51759" s="1433"/>
      <c r="E51759" s="1433"/>
      <c r="K51759" s="1433"/>
      <c r="L51759" s="1334"/>
    </row>
    <row r="51760" spans="1:12" ht="24" customHeight="1">
      <c r="A51760" s="1355"/>
      <c r="B51760" s="1355"/>
      <c r="C51760" s="1433"/>
      <c r="E51760" s="1433"/>
      <c r="K51760" s="1433"/>
      <c r="L51760" s="1334"/>
    </row>
    <row r="51761" spans="1:12" ht="24" customHeight="1">
      <c r="A51761" s="1355"/>
      <c r="B51761" s="1355"/>
      <c r="C51761" s="1433"/>
      <c r="E51761" s="1433"/>
      <c r="K51761" s="1433"/>
      <c r="L51761" s="1334"/>
    </row>
    <row r="51762" spans="1:12" ht="24" customHeight="1">
      <c r="A51762" s="1355"/>
      <c r="B51762" s="1355"/>
      <c r="C51762" s="1433"/>
      <c r="E51762" s="1433"/>
      <c r="K51762" s="1433"/>
      <c r="L51762" s="1334"/>
    </row>
    <row r="51763" spans="1:12" ht="24" customHeight="1">
      <c r="A51763" s="1355"/>
      <c r="B51763" s="1355"/>
      <c r="C51763" s="1433"/>
      <c r="E51763" s="1433"/>
      <c r="K51763" s="1433"/>
      <c r="L51763" s="1334"/>
    </row>
    <row r="51764" spans="1:12" ht="24" customHeight="1">
      <c r="A51764" s="1355"/>
      <c r="B51764" s="1355"/>
      <c r="C51764" s="1433"/>
      <c r="E51764" s="1433"/>
      <c r="K51764" s="1433"/>
      <c r="L51764" s="1334"/>
    </row>
    <row r="51765" spans="1:12" ht="24" customHeight="1">
      <c r="A51765" s="1355"/>
      <c r="B51765" s="1355"/>
      <c r="C51765" s="1433"/>
      <c r="E51765" s="1433"/>
      <c r="K51765" s="1433"/>
      <c r="L51765" s="1334"/>
    </row>
    <row r="51766" spans="1:12" ht="24" customHeight="1">
      <c r="A51766" s="1355"/>
      <c r="B51766" s="1355"/>
      <c r="C51766" s="1433"/>
      <c r="E51766" s="1433"/>
      <c r="K51766" s="1433"/>
      <c r="L51766" s="1334"/>
    </row>
    <row r="51767" spans="1:12" ht="24" customHeight="1">
      <c r="A51767" s="1355"/>
      <c r="B51767" s="1355"/>
      <c r="C51767" s="1433"/>
      <c r="E51767" s="1433"/>
      <c r="K51767" s="1433"/>
      <c r="L51767" s="1334"/>
    </row>
    <row r="51768" spans="1:12" ht="24" customHeight="1">
      <c r="A51768" s="1355"/>
      <c r="B51768" s="1355"/>
      <c r="C51768" s="1433"/>
      <c r="E51768" s="1433"/>
      <c r="K51768" s="1433"/>
      <c r="L51768" s="1334"/>
    </row>
    <row r="51769" spans="1:12" ht="24" customHeight="1">
      <c r="A51769" s="1355"/>
      <c r="B51769" s="1355"/>
      <c r="C51769" s="1433"/>
      <c r="E51769" s="1433"/>
      <c r="K51769" s="1433"/>
      <c r="L51769" s="1334"/>
    </row>
    <row r="51770" spans="1:12" ht="24" customHeight="1">
      <c r="A51770" s="1355"/>
      <c r="B51770" s="1355"/>
      <c r="C51770" s="1433"/>
      <c r="E51770" s="1433"/>
      <c r="K51770" s="1433"/>
      <c r="L51770" s="1334"/>
    </row>
    <row r="51771" spans="1:12" ht="24" customHeight="1">
      <c r="A51771" s="1355"/>
      <c r="B51771" s="1355"/>
      <c r="C51771" s="1433"/>
      <c r="E51771" s="1433"/>
      <c r="K51771" s="1433"/>
      <c r="L51771" s="1334"/>
    </row>
    <row r="51772" spans="1:12" ht="24" customHeight="1">
      <c r="A51772" s="1355"/>
      <c r="B51772" s="1355"/>
      <c r="C51772" s="1433"/>
      <c r="E51772" s="1433"/>
      <c r="K51772" s="1433"/>
      <c r="L51772" s="1334"/>
    </row>
    <row r="51773" spans="1:12" ht="24" customHeight="1">
      <c r="A51773" s="1355"/>
      <c r="B51773" s="1355"/>
      <c r="C51773" s="1433"/>
      <c r="E51773" s="1433"/>
      <c r="K51773" s="1433"/>
      <c r="L51773" s="1334"/>
    </row>
    <row r="51774" spans="1:12" ht="24" customHeight="1">
      <c r="A51774" s="1355"/>
      <c r="B51774" s="1355"/>
      <c r="C51774" s="1433"/>
      <c r="E51774" s="1433"/>
      <c r="K51774" s="1433"/>
      <c r="L51774" s="1334"/>
    </row>
    <row r="51775" spans="1:12" ht="24" customHeight="1">
      <c r="A51775" s="1355"/>
      <c r="B51775" s="1355"/>
      <c r="C51775" s="1433"/>
      <c r="E51775" s="1433"/>
      <c r="K51775" s="1433"/>
      <c r="L51775" s="1334"/>
    </row>
    <row r="51776" spans="1:12" ht="24" customHeight="1">
      <c r="A51776" s="1355"/>
      <c r="B51776" s="1355"/>
      <c r="C51776" s="1433"/>
      <c r="E51776" s="1433"/>
      <c r="K51776" s="1433"/>
      <c r="L51776" s="1334"/>
    </row>
    <row r="51777" spans="1:12" ht="24" customHeight="1">
      <c r="A51777" s="1355"/>
      <c r="B51777" s="1355"/>
      <c r="C51777" s="1433"/>
      <c r="E51777" s="1433"/>
      <c r="K51777" s="1433"/>
      <c r="L51777" s="1334"/>
    </row>
    <row r="51778" spans="1:12" ht="24" customHeight="1">
      <c r="A51778" s="1355"/>
      <c r="B51778" s="1355"/>
      <c r="C51778" s="1433"/>
      <c r="E51778" s="1433"/>
      <c r="K51778" s="1433"/>
      <c r="L51778" s="1334"/>
    </row>
    <row r="51779" spans="1:12" ht="24" customHeight="1">
      <c r="A51779" s="1355"/>
      <c r="B51779" s="1355"/>
      <c r="C51779" s="1433"/>
      <c r="E51779" s="1433"/>
      <c r="K51779" s="1433"/>
      <c r="L51779" s="1334"/>
    </row>
    <row r="51780" spans="1:12" ht="24" customHeight="1">
      <c r="A51780" s="1355"/>
      <c r="B51780" s="1355"/>
      <c r="C51780" s="1433"/>
      <c r="E51780" s="1433"/>
      <c r="K51780" s="1433"/>
      <c r="L51780" s="1334"/>
    </row>
    <row r="51781" spans="1:12" ht="24" customHeight="1">
      <c r="A51781" s="1355"/>
      <c r="B51781" s="1355"/>
      <c r="C51781" s="1433"/>
      <c r="E51781" s="1433"/>
      <c r="K51781" s="1433"/>
      <c r="L51781" s="1334"/>
    </row>
    <row r="51782" spans="1:12" ht="24" customHeight="1">
      <c r="A51782" s="1355"/>
      <c r="B51782" s="1355"/>
      <c r="C51782" s="1433"/>
      <c r="E51782" s="1433"/>
      <c r="K51782" s="1433"/>
      <c r="L51782" s="1334"/>
    </row>
    <row r="51783" spans="1:12" ht="24" customHeight="1">
      <c r="A51783" s="1355"/>
      <c r="B51783" s="1355"/>
      <c r="C51783" s="1433"/>
      <c r="E51783" s="1433"/>
      <c r="K51783" s="1433"/>
      <c r="L51783" s="1334"/>
    </row>
    <row r="51784" spans="1:12" ht="24" customHeight="1">
      <c r="A51784" s="1355"/>
      <c r="B51784" s="1355"/>
      <c r="C51784" s="1433"/>
      <c r="E51784" s="1433"/>
      <c r="K51784" s="1433"/>
      <c r="L51784" s="1334"/>
    </row>
    <row r="51785" spans="1:12" ht="24" customHeight="1">
      <c r="A51785" s="1355"/>
      <c r="B51785" s="1355"/>
      <c r="C51785" s="1433"/>
      <c r="E51785" s="1433"/>
      <c r="K51785" s="1433"/>
      <c r="L51785" s="1334"/>
    </row>
    <row r="51786" spans="1:12" ht="24" customHeight="1">
      <c r="A51786" s="1355"/>
      <c r="B51786" s="1355"/>
      <c r="C51786" s="1433"/>
      <c r="E51786" s="1433"/>
      <c r="K51786" s="1433"/>
      <c r="L51786" s="1334"/>
    </row>
    <row r="51787" spans="1:12" ht="24" customHeight="1">
      <c r="A51787" s="1355"/>
      <c r="B51787" s="1355"/>
      <c r="C51787" s="1433"/>
      <c r="E51787" s="1433"/>
      <c r="K51787" s="1433"/>
      <c r="L51787" s="1334"/>
    </row>
    <row r="51788" spans="1:12" ht="24" customHeight="1">
      <c r="A51788" s="1355"/>
      <c r="B51788" s="1355"/>
      <c r="C51788" s="1433"/>
      <c r="E51788" s="1433"/>
      <c r="K51788" s="1433"/>
      <c r="L51788" s="1334"/>
    </row>
    <row r="51789" spans="1:12" ht="24" customHeight="1">
      <c r="A51789" s="1355"/>
      <c r="B51789" s="1355"/>
      <c r="C51789" s="1433"/>
      <c r="E51789" s="1433"/>
      <c r="K51789" s="1433"/>
      <c r="L51789" s="1334"/>
    </row>
    <row r="51790" spans="1:12" ht="24" customHeight="1">
      <c r="A51790" s="1355"/>
      <c r="B51790" s="1355"/>
      <c r="C51790" s="1433"/>
      <c r="E51790" s="1433"/>
      <c r="K51790" s="1433"/>
      <c r="L51790" s="1334"/>
    </row>
    <row r="51791" spans="1:12" ht="24" customHeight="1">
      <c r="A51791" s="1355"/>
      <c r="B51791" s="1355"/>
      <c r="C51791" s="1433"/>
      <c r="E51791" s="1433"/>
      <c r="K51791" s="1433"/>
      <c r="L51791" s="1334"/>
    </row>
    <row r="51792" spans="1:12" ht="24" customHeight="1">
      <c r="A51792" s="1355"/>
      <c r="B51792" s="1355"/>
      <c r="C51792" s="1433"/>
      <c r="E51792" s="1433"/>
      <c r="K51792" s="1433"/>
      <c r="L51792" s="1334"/>
    </row>
    <row r="51793" spans="1:12" ht="24" customHeight="1">
      <c r="A51793" s="1355"/>
      <c r="B51793" s="1355"/>
      <c r="C51793" s="1433"/>
      <c r="E51793" s="1433"/>
      <c r="K51793" s="1433"/>
      <c r="L51793" s="1334"/>
    </row>
    <row r="51794" spans="1:12" ht="24" customHeight="1">
      <c r="A51794" s="1355"/>
      <c r="B51794" s="1355"/>
      <c r="C51794" s="1433"/>
      <c r="E51794" s="1433"/>
      <c r="K51794" s="1433"/>
      <c r="L51794" s="1334"/>
    </row>
    <row r="51795" spans="1:12" ht="24" customHeight="1">
      <c r="A51795" s="1355"/>
      <c r="B51795" s="1355"/>
      <c r="C51795" s="1433"/>
      <c r="E51795" s="1433"/>
      <c r="K51795" s="1433"/>
      <c r="L51795" s="1334"/>
    </row>
    <row r="51796" spans="1:12" ht="24" customHeight="1">
      <c r="A51796" s="1355"/>
      <c r="B51796" s="1355"/>
      <c r="C51796" s="1433"/>
      <c r="E51796" s="1433"/>
      <c r="K51796" s="1433"/>
      <c r="L51796" s="1334"/>
    </row>
    <row r="51797" spans="1:12" ht="24" customHeight="1">
      <c r="A51797" s="1355"/>
      <c r="B51797" s="1355"/>
      <c r="C51797" s="1433"/>
      <c r="E51797" s="1433"/>
      <c r="K51797" s="1433"/>
      <c r="L51797" s="1334"/>
    </row>
    <row r="51798" spans="1:12" ht="24" customHeight="1">
      <c r="A51798" s="1355"/>
      <c r="B51798" s="1355"/>
      <c r="C51798" s="1433"/>
      <c r="E51798" s="1433"/>
      <c r="K51798" s="1433"/>
      <c r="L51798" s="1334"/>
    </row>
    <row r="51799" spans="1:12" ht="24" customHeight="1">
      <c r="A51799" s="1355"/>
      <c r="B51799" s="1355"/>
      <c r="C51799" s="1433"/>
      <c r="E51799" s="1433"/>
      <c r="K51799" s="1433"/>
      <c r="L51799" s="1334"/>
    </row>
    <row r="51800" spans="1:12" ht="24" customHeight="1">
      <c r="A51800" s="1355"/>
      <c r="B51800" s="1355"/>
      <c r="C51800" s="1433"/>
      <c r="E51800" s="1433"/>
      <c r="K51800" s="1433"/>
      <c r="L51800" s="1334"/>
    </row>
    <row r="51801" spans="1:12" ht="24" customHeight="1">
      <c r="A51801" s="1355"/>
      <c r="B51801" s="1355"/>
      <c r="C51801" s="1433"/>
      <c r="E51801" s="1433"/>
      <c r="K51801" s="1433"/>
      <c r="L51801" s="1334"/>
    </row>
    <row r="51802" spans="1:12" ht="24" customHeight="1">
      <c r="A51802" s="1355"/>
      <c r="B51802" s="1355"/>
      <c r="C51802" s="1433"/>
      <c r="E51802" s="1433"/>
      <c r="K51802" s="1433"/>
      <c r="L51802" s="1334"/>
    </row>
    <row r="51803" spans="1:12" ht="24" customHeight="1">
      <c r="A51803" s="1355"/>
      <c r="B51803" s="1355"/>
      <c r="C51803" s="1433"/>
      <c r="E51803" s="1433"/>
      <c r="K51803" s="1433"/>
      <c r="L51803" s="1334"/>
    </row>
    <row r="51804" spans="1:12" ht="24" customHeight="1">
      <c r="A51804" s="1355"/>
      <c r="B51804" s="1355"/>
      <c r="C51804" s="1433"/>
      <c r="E51804" s="1433"/>
      <c r="K51804" s="1433"/>
      <c r="L51804" s="1334"/>
    </row>
    <row r="51805" spans="1:12" ht="24" customHeight="1">
      <c r="A51805" s="1355"/>
      <c r="B51805" s="1355"/>
      <c r="C51805" s="1433"/>
      <c r="E51805" s="1433"/>
      <c r="K51805" s="1433"/>
      <c r="L51805" s="1334"/>
    </row>
    <row r="51806" spans="1:12" ht="24" customHeight="1">
      <c r="A51806" s="1355"/>
      <c r="B51806" s="1355"/>
      <c r="C51806" s="1433"/>
      <c r="E51806" s="1433"/>
      <c r="K51806" s="1433"/>
      <c r="L51806" s="1334"/>
    </row>
    <row r="51807" spans="1:12" ht="24" customHeight="1">
      <c r="A51807" s="1355"/>
      <c r="B51807" s="1355"/>
      <c r="C51807" s="1433"/>
      <c r="E51807" s="1433"/>
      <c r="K51807" s="1433"/>
      <c r="L51807" s="1334"/>
    </row>
    <row r="51808" spans="1:12" ht="24" customHeight="1">
      <c r="A51808" s="1355"/>
      <c r="B51808" s="1355"/>
      <c r="C51808" s="1433"/>
      <c r="E51808" s="1433"/>
      <c r="K51808" s="1433"/>
      <c r="L51808" s="1334"/>
    </row>
    <row r="51809" spans="1:12" ht="24" customHeight="1">
      <c r="A51809" s="1355"/>
      <c r="B51809" s="1355"/>
      <c r="C51809" s="1433"/>
      <c r="E51809" s="1433"/>
      <c r="K51809" s="1433"/>
      <c r="L51809" s="1334"/>
    </row>
    <row r="51810" spans="1:12" ht="24" customHeight="1">
      <c r="A51810" s="1355"/>
      <c r="B51810" s="1355"/>
      <c r="C51810" s="1433"/>
      <c r="E51810" s="1433"/>
      <c r="K51810" s="1433"/>
      <c r="L51810" s="1334"/>
    </row>
    <row r="51811" spans="1:12" ht="24" customHeight="1">
      <c r="A51811" s="1355"/>
      <c r="B51811" s="1355"/>
      <c r="C51811" s="1433"/>
      <c r="E51811" s="1433"/>
      <c r="K51811" s="1433"/>
      <c r="L51811" s="1334"/>
    </row>
    <row r="51812" spans="1:12" ht="24" customHeight="1">
      <c r="A51812" s="1355"/>
      <c r="B51812" s="1355"/>
      <c r="C51812" s="1433"/>
      <c r="E51812" s="1433"/>
      <c r="K51812" s="1433"/>
      <c r="L51812" s="1334"/>
    </row>
    <row r="51813" spans="1:12" ht="24" customHeight="1">
      <c r="A51813" s="1355"/>
      <c r="B51813" s="1355"/>
      <c r="C51813" s="1433"/>
      <c r="E51813" s="1433"/>
      <c r="K51813" s="1433"/>
      <c r="L51813" s="1334"/>
    </row>
    <row r="51814" spans="1:12" ht="24" customHeight="1">
      <c r="A51814" s="1355"/>
      <c r="B51814" s="1355"/>
      <c r="C51814" s="1433"/>
      <c r="E51814" s="1433"/>
      <c r="K51814" s="1433"/>
      <c r="L51814" s="1334"/>
    </row>
    <row r="51815" spans="1:12" ht="24" customHeight="1">
      <c r="A51815" s="1355"/>
      <c r="B51815" s="1355"/>
      <c r="C51815" s="1433"/>
      <c r="E51815" s="1433"/>
      <c r="K51815" s="1433"/>
      <c r="L51815" s="1334"/>
    </row>
    <row r="51816" spans="1:12" ht="24" customHeight="1">
      <c r="A51816" s="1355"/>
      <c r="B51816" s="1355"/>
      <c r="C51816" s="1433"/>
      <c r="E51816" s="1433"/>
      <c r="K51816" s="1433"/>
      <c r="L51816" s="1334"/>
    </row>
    <row r="51817" spans="1:12" ht="24" customHeight="1">
      <c r="A51817" s="1355"/>
      <c r="B51817" s="1355"/>
      <c r="C51817" s="1433"/>
      <c r="E51817" s="1433"/>
      <c r="K51817" s="1433"/>
      <c r="L51817" s="1334"/>
    </row>
    <row r="51818" spans="1:12" ht="24" customHeight="1">
      <c r="A51818" s="1355"/>
      <c r="B51818" s="1355"/>
      <c r="C51818" s="1433"/>
      <c r="E51818" s="1433"/>
      <c r="K51818" s="1433"/>
      <c r="L51818" s="1334"/>
    </row>
    <row r="51819" spans="1:12" ht="24" customHeight="1">
      <c r="A51819" s="1355"/>
      <c r="B51819" s="1355"/>
      <c r="C51819" s="1433"/>
      <c r="E51819" s="1433"/>
      <c r="K51819" s="1433"/>
      <c r="L51819" s="1334"/>
    </row>
    <row r="51820" spans="1:12" ht="24" customHeight="1">
      <c r="A51820" s="1355"/>
      <c r="B51820" s="1355"/>
      <c r="C51820" s="1433"/>
      <c r="E51820" s="1433"/>
      <c r="K51820" s="1433"/>
      <c r="L51820" s="1334"/>
    </row>
    <row r="51821" spans="1:12" ht="24" customHeight="1">
      <c r="A51821" s="1355"/>
      <c r="B51821" s="1355"/>
      <c r="C51821" s="1433"/>
      <c r="E51821" s="1433"/>
      <c r="K51821" s="1433"/>
      <c r="L51821" s="1334"/>
    </row>
    <row r="51822" spans="1:12" ht="24" customHeight="1">
      <c r="A51822" s="1355"/>
      <c r="B51822" s="1355"/>
      <c r="C51822" s="1433"/>
      <c r="E51822" s="1433"/>
      <c r="K51822" s="1433"/>
      <c r="L51822" s="1334"/>
    </row>
    <row r="51823" spans="1:12" ht="24" customHeight="1">
      <c r="A51823" s="1355"/>
      <c r="B51823" s="1355"/>
      <c r="C51823" s="1433"/>
      <c r="E51823" s="1433"/>
      <c r="K51823" s="1433"/>
      <c r="L51823" s="1334"/>
    </row>
    <row r="51824" spans="1:12" ht="24" customHeight="1">
      <c r="A51824" s="1355"/>
      <c r="B51824" s="1355"/>
      <c r="C51824" s="1433"/>
      <c r="E51824" s="1433"/>
      <c r="K51824" s="1433"/>
      <c r="L51824" s="1334"/>
    </row>
    <row r="51825" spans="1:12" ht="24" customHeight="1">
      <c r="A51825" s="1355"/>
      <c r="B51825" s="1355"/>
      <c r="C51825" s="1433"/>
      <c r="E51825" s="1433"/>
      <c r="K51825" s="1433"/>
      <c r="L51825" s="1334"/>
    </row>
    <row r="51826" spans="1:12" ht="24" customHeight="1">
      <c r="A51826" s="1355"/>
      <c r="B51826" s="1355"/>
      <c r="C51826" s="1433"/>
      <c r="E51826" s="1433"/>
      <c r="K51826" s="1433"/>
      <c r="L51826" s="1334"/>
    </row>
    <row r="51827" spans="1:12" ht="24" customHeight="1">
      <c r="A51827" s="1355"/>
      <c r="B51827" s="1355"/>
      <c r="C51827" s="1433"/>
      <c r="E51827" s="1433"/>
      <c r="K51827" s="1433"/>
      <c r="L51827" s="1334"/>
    </row>
    <row r="51828" spans="1:12" ht="24" customHeight="1">
      <c r="A51828" s="1355"/>
      <c r="B51828" s="1355"/>
      <c r="C51828" s="1433"/>
      <c r="E51828" s="1433"/>
      <c r="K51828" s="1433"/>
      <c r="L51828" s="1334"/>
    </row>
    <row r="51829" spans="1:12" ht="24" customHeight="1">
      <c r="A51829" s="1355"/>
      <c r="B51829" s="1355"/>
      <c r="C51829" s="1433"/>
      <c r="E51829" s="1433"/>
      <c r="K51829" s="1433"/>
      <c r="L51829" s="1334"/>
    </row>
    <row r="51830" spans="1:12" ht="24" customHeight="1">
      <c r="A51830" s="1355"/>
      <c r="B51830" s="1355"/>
      <c r="C51830" s="1433"/>
      <c r="E51830" s="1433"/>
      <c r="K51830" s="1433"/>
      <c r="L51830" s="1334"/>
    </row>
    <row r="51831" spans="1:12" ht="24" customHeight="1">
      <c r="A51831" s="1355"/>
      <c r="B51831" s="1355"/>
      <c r="C51831" s="1433"/>
      <c r="E51831" s="1433"/>
      <c r="K51831" s="1433"/>
      <c r="L51831" s="1334"/>
    </row>
    <row r="51832" spans="1:12" ht="24" customHeight="1">
      <c r="A51832" s="1355"/>
      <c r="B51832" s="1355"/>
      <c r="C51832" s="1433"/>
      <c r="E51832" s="1433"/>
      <c r="K51832" s="1433"/>
      <c r="L51832" s="1334"/>
    </row>
    <row r="51833" spans="1:12" ht="24" customHeight="1">
      <c r="A51833" s="1355"/>
      <c r="B51833" s="1355"/>
      <c r="C51833" s="1433"/>
      <c r="E51833" s="1433"/>
      <c r="K51833" s="1433"/>
      <c r="L51833" s="1334"/>
    </row>
    <row r="51834" spans="1:12" ht="24" customHeight="1">
      <c r="A51834" s="1355"/>
      <c r="B51834" s="1355"/>
      <c r="C51834" s="1433"/>
      <c r="E51834" s="1433"/>
      <c r="K51834" s="1433"/>
      <c r="L51834" s="1334"/>
    </row>
    <row r="51835" spans="1:12" ht="24" customHeight="1">
      <c r="A51835" s="1355"/>
      <c r="B51835" s="1355"/>
      <c r="C51835" s="1433"/>
      <c r="E51835" s="1433"/>
      <c r="K51835" s="1433"/>
      <c r="L51835" s="1334"/>
    </row>
    <row r="51836" spans="1:12" ht="24" customHeight="1">
      <c r="A51836" s="1355"/>
      <c r="B51836" s="1355"/>
      <c r="C51836" s="1433"/>
      <c r="E51836" s="1433"/>
      <c r="K51836" s="1433"/>
      <c r="L51836" s="1334"/>
    </row>
    <row r="51837" spans="1:12" ht="24" customHeight="1">
      <c r="A51837" s="1355"/>
      <c r="B51837" s="1355"/>
      <c r="C51837" s="1433"/>
      <c r="E51837" s="1433"/>
      <c r="K51837" s="1433"/>
      <c r="L51837" s="1334"/>
    </row>
    <row r="51838" spans="1:12" ht="24" customHeight="1">
      <c r="A51838" s="1355"/>
      <c r="B51838" s="1355"/>
      <c r="C51838" s="1433"/>
      <c r="E51838" s="1433"/>
      <c r="K51838" s="1433"/>
      <c r="L51838" s="1334"/>
    </row>
    <row r="51839" spans="1:12" ht="24" customHeight="1">
      <c r="A51839" s="1355"/>
      <c r="B51839" s="1355"/>
      <c r="C51839" s="1433"/>
      <c r="E51839" s="1433"/>
      <c r="K51839" s="1433"/>
      <c r="L51839" s="1334"/>
    </row>
    <row r="51840" spans="1:12" ht="24" customHeight="1">
      <c r="A51840" s="1355"/>
      <c r="B51840" s="1355"/>
      <c r="C51840" s="1433"/>
      <c r="E51840" s="1433"/>
      <c r="K51840" s="1433"/>
      <c r="L51840" s="1334"/>
    </row>
    <row r="51841" spans="1:12" ht="24" customHeight="1">
      <c r="A51841" s="1355"/>
      <c r="B51841" s="1355"/>
      <c r="C51841" s="1433"/>
      <c r="E51841" s="1433"/>
      <c r="K51841" s="1433"/>
      <c r="L51841" s="1334"/>
    </row>
    <row r="51842" spans="1:12" ht="24" customHeight="1">
      <c r="A51842" s="1355"/>
      <c r="B51842" s="1355"/>
      <c r="C51842" s="1433"/>
      <c r="E51842" s="1433"/>
      <c r="K51842" s="1433"/>
      <c r="L51842" s="1334"/>
    </row>
    <row r="51843" spans="1:12" ht="24" customHeight="1">
      <c r="A51843" s="1355"/>
      <c r="B51843" s="1355"/>
      <c r="C51843" s="1433"/>
      <c r="E51843" s="1433"/>
      <c r="K51843" s="1433"/>
      <c r="L51843" s="1334"/>
    </row>
    <row r="51844" spans="1:12" ht="24" customHeight="1">
      <c r="A51844" s="1355"/>
      <c r="B51844" s="1355"/>
      <c r="C51844" s="1433"/>
      <c r="E51844" s="1433"/>
      <c r="K51844" s="1433"/>
      <c r="L51844" s="1334"/>
    </row>
    <row r="51845" spans="1:12" ht="24" customHeight="1">
      <c r="A51845" s="1355"/>
      <c r="B51845" s="1355"/>
      <c r="C51845" s="1433"/>
      <c r="E51845" s="1433"/>
      <c r="K51845" s="1433"/>
      <c r="L51845" s="1334"/>
    </row>
    <row r="51846" spans="1:12" ht="24" customHeight="1">
      <c r="A51846" s="1355"/>
      <c r="B51846" s="1355"/>
      <c r="C51846" s="1433"/>
      <c r="E51846" s="1433"/>
      <c r="K51846" s="1433"/>
      <c r="L51846" s="1334"/>
    </row>
    <row r="51847" spans="1:12" ht="24" customHeight="1">
      <c r="A51847" s="1355"/>
      <c r="B51847" s="1355"/>
      <c r="C51847" s="1433"/>
      <c r="E51847" s="1433"/>
      <c r="K51847" s="1433"/>
      <c r="L51847" s="1334"/>
    </row>
    <row r="51848" spans="1:12" ht="24" customHeight="1">
      <c r="A51848" s="1355"/>
      <c r="B51848" s="1355"/>
      <c r="C51848" s="1433"/>
      <c r="E51848" s="1433"/>
      <c r="K51848" s="1433"/>
      <c r="L51848" s="1334"/>
    </row>
    <row r="51849" spans="1:12" ht="24" customHeight="1">
      <c r="A51849" s="1355"/>
      <c r="B51849" s="1355"/>
      <c r="C51849" s="1433"/>
      <c r="E51849" s="1433"/>
      <c r="K51849" s="1433"/>
      <c r="L51849" s="1334"/>
    </row>
    <row r="51850" spans="1:12" ht="24" customHeight="1">
      <c r="A51850" s="1355"/>
      <c r="B51850" s="1355"/>
      <c r="C51850" s="1433"/>
      <c r="E51850" s="1433"/>
      <c r="K51850" s="1433"/>
      <c r="L51850" s="1334"/>
    </row>
    <row r="51851" spans="1:12" ht="24" customHeight="1">
      <c r="A51851" s="1355"/>
      <c r="B51851" s="1355"/>
      <c r="C51851" s="1433"/>
      <c r="E51851" s="1433"/>
      <c r="K51851" s="1433"/>
      <c r="L51851" s="1334"/>
    </row>
    <row r="51852" spans="1:12" ht="24" customHeight="1">
      <c r="A51852" s="1355"/>
      <c r="B51852" s="1355"/>
      <c r="C51852" s="1433"/>
      <c r="E51852" s="1433"/>
      <c r="K51852" s="1433"/>
      <c r="L51852" s="1334"/>
    </row>
    <row r="51853" spans="1:12" ht="24" customHeight="1">
      <c r="A51853" s="1355"/>
      <c r="B51853" s="1355"/>
      <c r="C51853" s="1433"/>
      <c r="E51853" s="1433"/>
      <c r="K51853" s="1433"/>
      <c r="L51853" s="1334"/>
    </row>
    <row r="51854" spans="1:12" ht="24" customHeight="1">
      <c r="A51854" s="1355"/>
      <c r="B51854" s="1355"/>
      <c r="C51854" s="1433"/>
      <c r="E51854" s="1433"/>
      <c r="K51854" s="1433"/>
      <c r="L51854" s="1334"/>
    </row>
    <row r="51855" spans="1:12" ht="24" customHeight="1">
      <c r="A51855" s="1355"/>
      <c r="B51855" s="1355"/>
      <c r="C51855" s="1433"/>
      <c r="E51855" s="1433"/>
      <c r="K51855" s="1433"/>
      <c r="L51855" s="1334"/>
    </row>
    <row r="51856" spans="1:12" ht="24" customHeight="1">
      <c r="A51856" s="1355"/>
      <c r="B51856" s="1355"/>
      <c r="C51856" s="1433"/>
      <c r="E51856" s="1433"/>
      <c r="K51856" s="1433"/>
      <c r="L51856" s="1334"/>
    </row>
    <row r="51857" spans="1:12" ht="24" customHeight="1">
      <c r="A51857" s="1355"/>
      <c r="B51857" s="1355"/>
      <c r="C51857" s="1433"/>
      <c r="E51857" s="1433"/>
      <c r="K51857" s="1433"/>
      <c r="L51857" s="1334"/>
    </row>
    <row r="51858" spans="1:12" ht="24" customHeight="1">
      <c r="A51858" s="1355"/>
      <c r="B51858" s="1355"/>
      <c r="C51858" s="1433"/>
      <c r="E51858" s="1433"/>
      <c r="K51858" s="1433"/>
      <c r="L51858" s="1334"/>
    </row>
    <row r="51859" spans="1:12" ht="24" customHeight="1">
      <c r="A51859" s="1355"/>
      <c r="B51859" s="1355"/>
      <c r="C51859" s="1433"/>
      <c r="E51859" s="1433"/>
      <c r="K51859" s="1433"/>
      <c r="L51859" s="1334"/>
    </row>
    <row r="51860" spans="1:12" ht="24" customHeight="1">
      <c r="A51860" s="1355"/>
      <c r="B51860" s="1355"/>
      <c r="C51860" s="1433"/>
      <c r="E51860" s="1433"/>
      <c r="K51860" s="1433"/>
      <c r="L51860" s="1334"/>
    </row>
    <row r="51861" spans="1:12" ht="24" customHeight="1">
      <c r="A51861" s="1355"/>
      <c r="B51861" s="1355"/>
      <c r="C51861" s="1433"/>
      <c r="E51861" s="1433"/>
      <c r="K51861" s="1433"/>
      <c r="L51861" s="1334"/>
    </row>
    <row r="51862" spans="1:12" ht="24" customHeight="1">
      <c r="A51862" s="1355"/>
      <c r="B51862" s="1355"/>
      <c r="C51862" s="1433"/>
      <c r="E51862" s="1433"/>
      <c r="K51862" s="1433"/>
      <c r="L51862" s="1334"/>
    </row>
    <row r="51863" spans="1:12" ht="24" customHeight="1">
      <c r="A51863" s="1355"/>
      <c r="B51863" s="1355"/>
      <c r="C51863" s="1433"/>
      <c r="E51863" s="1433"/>
      <c r="K51863" s="1433"/>
      <c r="L51863" s="1334"/>
    </row>
    <row r="51864" spans="1:12" ht="24" customHeight="1">
      <c r="A51864" s="1355"/>
      <c r="B51864" s="1355"/>
      <c r="C51864" s="1433"/>
      <c r="E51864" s="1433"/>
      <c r="K51864" s="1433"/>
      <c r="L51864" s="1334"/>
    </row>
    <row r="51865" spans="1:12" ht="24" customHeight="1">
      <c r="A51865" s="1355"/>
      <c r="B51865" s="1355"/>
      <c r="C51865" s="1433"/>
      <c r="E51865" s="1433"/>
      <c r="K51865" s="1433"/>
      <c r="L51865" s="1334"/>
    </row>
    <row r="51866" spans="1:12" ht="24" customHeight="1">
      <c r="A51866" s="1355"/>
      <c r="B51866" s="1355"/>
      <c r="C51866" s="1433"/>
      <c r="E51866" s="1433"/>
      <c r="K51866" s="1433"/>
      <c r="L51866" s="1334"/>
    </row>
    <row r="51867" spans="1:12" ht="24" customHeight="1">
      <c r="A51867" s="1355"/>
      <c r="B51867" s="1355"/>
      <c r="C51867" s="1433"/>
      <c r="E51867" s="1433"/>
      <c r="K51867" s="1433"/>
      <c r="L51867" s="1334"/>
    </row>
    <row r="51868" spans="1:12" ht="24" customHeight="1">
      <c r="A51868" s="1355"/>
      <c r="B51868" s="1355"/>
      <c r="C51868" s="1433"/>
      <c r="E51868" s="1433"/>
      <c r="K51868" s="1433"/>
      <c r="L51868" s="1334"/>
    </row>
    <row r="51869" spans="1:12" ht="24" customHeight="1">
      <c r="A51869" s="1355"/>
      <c r="B51869" s="1355"/>
      <c r="C51869" s="1433"/>
      <c r="E51869" s="1433"/>
      <c r="K51869" s="1433"/>
      <c r="L51869" s="1334"/>
    </row>
    <row r="51870" spans="1:12" ht="24" customHeight="1">
      <c r="A51870" s="1355"/>
      <c r="B51870" s="1355"/>
      <c r="C51870" s="1433"/>
      <c r="E51870" s="1433"/>
      <c r="K51870" s="1433"/>
      <c r="L51870" s="1334"/>
    </row>
    <row r="51871" spans="1:12" ht="24" customHeight="1">
      <c r="A51871" s="1355"/>
      <c r="B51871" s="1355"/>
      <c r="C51871" s="1433"/>
      <c r="E51871" s="1433"/>
      <c r="K51871" s="1433"/>
      <c r="L51871" s="1334"/>
    </row>
    <row r="51872" spans="1:12" ht="24" customHeight="1">
      <c r="A51872" s="1355"/>
      <c r="B51872" s="1355"/>
      <c r="C51872" s="1433"/>
      <c r="E51872" s="1433"/>
      <c r="K51872" s="1433"/>
      <c r="L51872" s="1334"/>
    </row>
    <row r="51873" spans="1:12" ht="24" customHeight="1">
      <c r="A51873" s="1355"/>
      <c r="B51873" s="1355"/>
      <c r="C51873" s="1433"/>
      <c r="E51873" s="1433"/>
      <c r="K51873" s="1433"/>
      <c r="L51873" s="1334"/>
    </row>
    <row r="51874" spans="1:12" ht="24" customHeight="1">
      <c r="A51874" s="1355"/>
      <c r="B51874" s="1355"/>
      <c r="C51874" s="1433"/>
      <c r="E51874" s="1433"/>
      <c r="K51874" s="1433"/>
      <c r="L51874" s="1334"/>
    </row>
    <row r="51875" spans="1:12" ht="24" customHeight="1">
      <c r="A51875" s="1355"/>
      <c r="B51875" s="1355"/>
      <c r="C51875" s="1433"/>
      <c r="E51875" s="1433"/>
      <c r="K51875" s="1433"/>
      <c r="L51875" s="1334"/>
    </row>
    <row r="51876" spans="1:12" ht="24" customHeight="1">
      <c r="A51876" s="1355"/>
      <c r="B51876" s="1355"/>
      <c r="C51876" s="1433"/>
      <c r="E51876" s="1433"/>
      <c r="K51876" s="1433"/>
      <c r="L51876" s="1334"/>
    </row>
    <row r="51877" spans="1:12" ht="24" customHeight="1">
      <c r="A51877" s="1355"/>
      <c r="B51877" s="1355"/>
      <c r="C51877" s="1433"/>
      <c r="E51877" s="1433"/>
      <c r="K51877" s="1433"/>
      <c r="L51877" s="1334"/>
    </row>
    <row r="51878" spans="1:12" ht="24" customHeight="1">
      <c r="A51878" s="1355"/>
      <c r="B51878" s="1355"/>
      <c r="C51878" s="1433"/>
      <c r="E51878" s="1433"/>
      <c r="K51878" s="1433"/>
      <c r="L51878" s="1334"/>
    </row>
    <row r="51879" spans="1:12" ht="24" customHeight="1">
      <c r="A51879" s="1355"/>
      <c r="B51879" s="1355"/>
      <c r="C51879" s="1433"/>
      <c r="E51879" s="1433"/>
      <c r="K51879" s="1433"/>
      <c r="L51879" s="1334"/>
    </row>
    <row r="51880" spans="1:12" ht="24" customHeight="1">
      <c r="A51880" s="1355"/>
      <c r="B51880" s="1355"/>
      <c r="C51880" s="1433"/>
      <c r="E51880" s="1433"/>
      <c r="K51880" s="1433"/>
      <c r="L51880" s="1334"/>
    </row>
    <row r="51881" spans="1:12" ht="24" customHeight="1">
      <c r="A51881" s="1355"/>
      <c r="B51881" s="1355"/>
      <c r="C51881" s="1433"/>
      <c r="E51881" s="1433"/>
      <c r="K51881" s="1433"/>
      <c r="L51881" s="1334"/>
    </row>
    <row r="51882" spans="1:12" ht="24" customHeight="1">
      <c r="A51882" s="1355"/>
      <c r="B51882" s="1355"/>
      <c r="C51882" s="1433"/>
      <c r="E51882" s="1433"/>
      <c r="K51882" s="1433"/>
      <c r="L51882" s="1334"/>
    </row>
    <row r="51883" spans="1:12" ht="24" customHeight="1">
      <c r="A51883" s="1355"/>
      <c r="B51883" s="1355"/>
      <c r="C51883" s="1433"/>
      <c r="E51883" s="1433"/>
      <c r="K51883" s="1433"/>
      <c r="L51883" s="1334"/>
    </row>
    <row r="51884" spans="1:12" ht="24" customHeight="1">
      <c r="A51884" s="1355"/>
      <c r="B51884" s="1355"/>
      <c r="C51884" s="1433"/>
      <c r="E51884" s="1433"/>
      <c r="K51884" s="1433"/>
      <c r="L51884" s="1334"/>
    </row>
    <row r="51885" spans="1:12" ht="24" customHeight="1">
      <c r="A51885" s="1355"/>
      <c r="B51885" s="1355"/>
      <c r="C51885" s="1433"/>
      <c r="E51885" s="1433"/>
      <c r="K51885" s="1433"/>
      <c r="L51885" s="1334"/>
    </row>
    <row r="51886" spans="1:12" ht="24" customHeight="1">
      <c r="A51886" s="1355"/>
      <c r="B51886" s="1355"/>
      <c r="C51886" s="1433"/>
      <c r="E51886" s="1433"/>
      <c r="K51886" s="1433"/>
      <c r="L51886" s="1334"/>
    </row>
    <row r="51887" spans="1:12" ht="24" customHeight="1">
      <c r="A51887" s="1355"/>
      <c r="B51887" s="1355"/>
      <c r="C51887" s="1433"/>
      <c r="E51887" s="1433"/>
      <c r="K51887" s="1433"/>
      <c r="L51887" s="1334"/>
    </row>
    <row r="51888" spans="1:12" ht="24" customHeight="1">
      <c r="A51888" s="1355"/>
      <c r="B51888" s="1355"/>
      <c r="C51888" s="1433"/>
      <c r="E51888" s="1433"/>
      <c r="K51888" s="1433"/>
      <c r="L51888" s="1334"/>
    </row>
    <row r="51889" spans="1:12" ht="24" customHeight="1">
      <c r="A51889" s="1355"/>
      <c r="B51889" s="1355"/>
      <c r="C51889" s="1433"/>
      <c r="E51889" s="1433"/>
      <c r="K51889" s="1433"/>
      <c r="L51889" s="1334"/>
    </row>
    <row r="51890" spans="1:12" ht="24" customHeight="1">
      <c r="A51890" s="1355"/>
      <c r="B51890" s="1355"/>
      <c r="C51890" s="1433"/>
      <c r="E51890" s="1433"/>
      <c r="K51890" s="1433"/>
      <c r="L51890" s="1334"/>
    </row>
    <row r="51891" spans="1:12" ht="24" customHeight="1">
      <c r="A51891" s="1355"/>
      <c r="B51891" s="1355"/>
      <c r="C51891" s="1433"/>
      <c r="E51891" s="1433"/>
      <c r="K51891" s="1433"/>
      <c r="L51891" s="1334"/>
    </row>
    <row r="51892" spans="1:12" ht="24" customHeight="1">
      <c r="A51892" s="1355"/>
      <c r="B51892" s="1355"/>
      <c r="C51892" s="1433"/>
      <c r="E51892" s="1433"/>
      <c r="K51892" s="1433"/>
      <c r="L51892" s="1334"/>
    </row>
    <row r="51893" spans="1:12" ht="24" customHeight="1">
      <c r="A51893" s="1355"/>
      <c r="B51893" s="1355"/>
      <c r="C51893" s="1433"/>
      <c r="E51893" s="1433"/>
      <c r="K51893" s="1433"/>
      <c r="L51893" s="1334"/>
    </row>
    <row r="51894" spans="1:12" ht="24" customHeight="1">
      <c r="A51894" s="1355"/>
      <c r="B51894" s="1355"/>
      <c r="C51894" s="1433"/>
      <c r="E51894" s="1433"/>
      <c r="K51894" s="1433"/>
      <c r="L51894" s="1334"/>
    </row>
    <row r="51895" spans="1:12" ht="24" customHeight="1">
      <c r="A51895" s="1355"/>
      <c r="B51895" s="1355"/>
      <c r="C51895" s="1433"/>
      <c r="E51895" s="1433"/>
      <c r="K51895" s="1433"/>
      <c r="L51895" s="1334"/>
    </row>
    <row r="51896" spans="1:12" ht="24" customHeight="1">
      <c r="A51896" s="1355"/>
      <c r="B51896" s="1355"/>
      <c r="C51896" s="1433"/>
      <c r="E51896" s="1433"/>
      <c r="K51896" s="1433"/>
      <c r="L51896" s="1334"/>
    </row>
    <row r="51897" spans="1:12" ht="24" customHeight="1">
      <c r="A51897" s="1355"/>
      <c r="B51897" s="1355"/>
      <c r="C51897" s="1433"/>
      <c r="E51897" s="1433"/>
      <c r="K51897" s="1433"/>
      <c r="L51897" s="1334"/>
    </row>
    <row r="51898" spans="1:12" ht="24" customHeight="1">
      <c r="A51898" s="1355"/>
      <c r="B51898" s="1355"/>
      <c r="C51898" s="1433"/>
      <c r="E51898" s="1433"/>
      <c r="K51898" s="1433"/>
      <c r="L51898" s="1334"/>
    </row>
    <row r="51899" spans="1:12" ht="24" customHeight="1">
      <c r="A51899" s="1355"/>
      <c r="B51899" s="1355"/>
      <c r="C51899" s="1433"/>
      <c r="E51899" s="1433"/>
      <c r="K51899" s="1433"/>
      <c r="L51899" s="1334"/>
    </row>
    <row r="51900" spans="1:12" ht="24" customHeight="1">
      <c r="A51900" s="1355"/>
      <c r="B51900" s="1355"/>
      <c r="C51900" s="1433"/>
      <c r="E51900" s="1433"/>
      <c r="K51900" s="1433"/>
      <c r="L51900" s="1334"/>
    </row>
    <row r="51901" spans="1:12" ht="24" customHeight="1">
      <c r="A51901" s="1355"/>
      <c r="B51901" s="1355"/>
      <c r="C51901" s="1433"/>
      <c r="E51901" s="1433"/>
      <c r="K51901" s="1433"/>
      <c r="L51901" s="1334"/>
    </row>
    <row r="51902" spans="1:12" ht="24" customHeight="1">
      <c r="A51902" s="1355"/>
      <c r="B51902" s="1355"/>
      <c r="C51902" s="1433"/>
      <c r="E51902" s="1433"/>
      <c r="K51902" s="1433"/>
      <c r="L51902" s="1334"/>
    </row>
    <row r="51903" spans="1:12" ht="24" customHeight="1">
      <c r="A51903" s="1355"/>
      <c r="B51903" s="1355"/>
      <c r="C51903" s="1433"/>
      <c r="E51903" s="1433"/>
      <c r="K51903" s="1433"/>
      <c r="L51903" s="1334"/>
    </row>
    <row r="51904" spans="1:12" ht="24" customHeight="1">
      <c r="A51904" s="1355"/>
      <c r="B51904" s="1355"/>
      <c r="C51904" s="1433"/>
      <c r="E51904" s="1433"/>
      <c r="K51904" s="1433"/>
      <c r="L51904" s="1334"/>
    </row>
    <row r="51905" spans="1:12" ht="24" customHeight="1">
      <c r="A51905" s="1355"/>
      <c r="B51905" s="1355"/>
      <c r="C51905" s="1433"/>
      <c r="E51905" s="1433"/>
      <c r="K51905" s="1433"/>
      <c r="L51905" s="1334"/>
    </row>
    <row r="51906" spans="1:12" ht="24" customHeight="1">
      <c r="A51906" s="1355"/>
      <c r="B51906" s="1355"/>
      <c r="C51906" s="1433"/>
      <c r="E51906" s="1433"/>
      <c r="K51906" s="1433"/>
      <c r="L51906" s="1334"/>
    </row>
    <row r="51907" spans="1:12" ht="24" customHeight="1">
      <c r="A51907" s="1355"/>
      <c r="B51907" s="1355"/>
      <c r="C51907" s="1433"/>
      <c r="E51907" s="1433"/>
      <c r="K51907" s="1433"/>
      <c r="L51907" s="1334"/>
    </row>
    <row r="51908" spans="1:12" ht="24" customHeight="1">
      <c r="A51908" s="1355"/>
      <c r="B51908" s="1355"/>
      <c r="C51908" s="1433"/>
      <c r="E51908" s="1433"/>
      <c r="K51908" s="1433"/>
      <c r="L51908" s="1334"/>
    </row>
    <row r="51909" spans="1:12" ht="24" customHeight="1">
      <c r="A51909" s="1355"/>
      <c r="B51909" s="1355"/>
      <c r="C51909" s="1433"/>
      <c r="E51909" s="1433"/>
      <c r="K51909" s="1433"/>
      <c r="L51909" s="1334"/>
    </row>
    <row r="51910" spans="1:12" ht="24" customHeight="1">
      <c r="A51910" s="1355"/>
      <c r="B51910" s="1355"/>
      <c r="C51910" s="1433"/>
      <c r="E51910" s="1433"/>
      <c r="K51910" s="1433"/>
      <c r="L51910" s="1334"/>
    </row>
    <row r="51911" spans="1:12" ht="24" customHeight="1">
      <c r="A51911" s="1355"/>
      <c r="B51911" s="1355"/>
      <c r="C51911" s="1433"/>
      <c r="E51911" s="1433"/>
      <c r="K51911" s="1433"/>
      <c r="L51911" s="1334"/>
    </row>
    <row r="51912" spans="1:12" ht="24" customHeight="1">
      <c r="A51912" s="1355"/>
      <c r="B51912" s="1355"/>
      <c r="C51912" s="1433"/>
      <c r="E51912" s="1433"/>
      <c r="K51912" s="1433"/>
      <c r="L51912" s="1334"/>
    </row>
    <row r="51913" spans="1:12" ht="24" customHeight="1">
      <c r="A51913" s="1355"/>
      <c r="B51913" s="1355"/>
      <c r="C51913" s="1433"/>
      <c r="E51913" s="1433"/>
      <c r="K51913" s="1433"/>
      <c r="L51913" s="1334"/>
    </row>
    <row r="51914" spans="1:12" ht="24" customHeight="1">
      <c r="A51914" s="1355"/>
      <c r="B51914" s="1355"/>
      <c r="C51914" s="1433"/>
      <c r="E51914" s="1433"/>
      <c r="K51914" s="1433"/>
      <c r="L51914" s="1334"/>
    </row>
    <row r="51915" spans="1:12" ht="24" customHeight="1">
      <c r="A51915" s="1355"/>
      <c r="B51915" s="1355"/>
      <c r="C51915" s="1433"/>
      <c r="E51915" s="1433"/>
      <c r="K51915" s="1433"/>
      <c r="L51915" s="1334"/>
    </row>
    <row r="51916" spans="1:12" ht="24" customHeight="1">
      <c r="A51916" s="1355"/>
      <c r="B51916" s="1355"/>
      <c r="C51916" s="1433"/>
      <c r="E51916" s="1433"/>
      <c r="K51916" s="1433"/>
      <c r="L51916" s="1334"/>
    </row>
    <row r="51917" spans="1:12" ht="24" customHeight="1">
      <c r="A51917" s="1355"/>
      <c r="B51917" s="1355"/>
      <c r="C51917" s="1433"/>
      <c r="E51917" s="1433"/>
      <c r="K51917" s="1433"/>
      <c r="L51917" s="1334"/>
    </row>
    <row r="51918" spans="1:12" ht="24" customHeight="1">
      <c r="A51918" s="1355"/>
      <c r="B51918" s="1355"/>
      <c r="C51918" s="1433"/>
      <c r="E51918" s="1433"/>
      <c r="K51918" s="1433"/>
      <c r="L51918" s="1334"/>
    </row>
    <row r="51919" spans="1:12" ht="24" customHeight="1">
      <c r="A51919" s="1355"/>
      <c r="B51919" s="1355"/>
      <c r="C51919" s="1433"/>
      <c r="E51919" s="1433"/>
      <c r="K51919" s="1433"/>
      <c r="L51919" s="1334"/>
    </row>
    <row r="51920" spans="1:12" ht="24" customHeight="1">
      <c r="A51920" s="1355"/>
      <c r="B51920" s="1355"/>
      <c r="C51920" s="1433"/>
      <c r="E51920" s="1433"/>
      <c r="K51920" s="1433"/>
      <c r="L51920" s="1334"/>
    </row>
    <row r="51921" spans="1:12" ht="24" customHeight="1">
      <c r="A51921" s="1355"/>
      <c r="B51921" s="1355"/>
      <c r="C51921" s="1433"/>
      <c r="E51921" s="1433"/>
      <c r="K51921" s="1433"/>
      <c r="L51921" s="1334"/>
    </row>
    <row r="51922" spans="1:12" ht="24" customHeight="1">
      <c r="A51922" s="1355"/>
      <c r="B51922" s="1355"/>
      <c r="C51922" s="1433"/>
      <c r="E51922" s="1433"/>
      <c r="K51922" s="1433"/>
      <c r="L51922" s="1334"/>
    </row>
    <row r="51923" spans="1:12" ht="24" customHeight="1">
      <c r="A51923" s="1355"/>
      <c r="B51923" s="1355"/>
      <c r="C51923" s="1433"/>
      <c r="E51923" s="1433"/>
      <c r="K51923" s="1433"/>
      <c r="L51923" s="1334"/>
    </row>
    <row r="51924" spans="1:12" ht="24" customHeight="1">
      <c r="A51924" s="1355"/>
      <c r="B51924" s="1355"/>
      <c r="C51924" s="1433"/>
      <c r="E51924" s="1433"/>
      <c r="K51924" s="1433"/>
      <c r="L51924" s="1334"/>
    </row>
    <row r="51925" spans="1:12" ht="24" customHeight="1">
      <c r="A51925" s="1355"/>
      <c r="B51925" s="1355"/>
      <c r="C51925" s="1433"/>
      <c r="E51925" s="1433"/>
      <c r="K51925" s="1433"/>
      <c r="L51925" s="1334"/>
    </row>
    <row r="51926" spans="1:12" ht="24" customHeight="1">
      <c r="A51926" s="1355"/>
      <c r="B51926" s="1355"/>
      <c r="C51926" s="1433"/>
      <c r="E51926" s="1433"/>
      <c r="K51926" s="1433"/>
      <c r="L51926" s="1334"/>
    </row>
    <row r="51927" spans="1:12" ht="24" customHeight="1">
      <c r="A51927" s="1355"/>
      <c r="B51927" s="1355"/>
      <c r="C51927" s="1433"/>
      <c r="E51927" s="1433"/>
      <c r="K51927" s="1433"/>
      <c r="L51927" s="1334"/>
    </row>
    <row r="51928" spans="1:12" ht="24" customHeight="1">
      <c r="A51928" s="1355"/>
      <c r="B51928" s="1355"/>
      <c r="C51928" s="1433"/>
      <c r="E51928" s="1433"/>
      <c r="K51928" s="1433"/>
      <c r="L51928" s="1334"/>
    </row>
    <row r="51929" spans="1:12" ht="24" customHeight="1">
      <c r="A51929" s="1355"/>
      <c r="B51929" s="1355"/>
      <c r="C51929" s="1433"/>
      <c r="E51929" s="1433"/>
      <c r="K51929" s="1433"/>
      <c r="L51929" s="1334"/>
    </row>
    <row r="51930" spans="1:12" ht="24" customHeight="1">
      <c r="A51930" s="1355"/>
      <c r="B51930" s="1355"/>
      <c r="C51930" s="1433"/>
      <c r="E51930" s="1433"/>
      <c r="K51930" s="1433"/>
      <c r="L51930" s="1334"/>
    </row>
    <row r="51931" spans="1:12" ht="24" customHeight="1">
      <c r="A51931" s="1355"/>
      <c r="B51931" s="1355"/>
      <c r="C51931" s="1433"/>
      <c r="E51931" s="1433"/>
      <c r="K51931" s="1433"/>
      <c r="L51931" s="1334"/>
    </row>
    <row r="51932" spans="1:12" ht="24" customHeight="1">
      <c r="A51932" s="1355"/>
      <c r="B51932" s="1355"/>
      <c r="C51932" s="1433"/>
      <c r="E51932" s="1433"/>
      <c r="K51932" s="1433"/>
      <c r="L51932" s="1334"/>
    </row>
    <row r="51933" spans="1:12" ht="24" customHeight="1">
      <c r="A51933" s="1355"/>
      <c r="B51933" s="1355"/>
      <c r="C51933" s="1433"/>
      <c r="E51933" s="1433"/>
      <c r="K51933" s="1433"/>
      <c r="L51933" s="1334"/>
    </row>
    <row r="51934" spans="1:12" ht="24" customHeight="1">
      <c r="A51934" s="1355"/>
      <c r="B51934" s="1355"/>
      <c r="C51934" s="1433"/>
      <c r="E51934" s="1433"/>
      <c r="K51934" s="1433"/>
      <c r="L51934" s="1334"/>
    </row>
    <row r="51935" spans="1:12" ht="24" customHeight="1">
      <c r="A51935" s="1355"/>
      <c r="B51935" s="1355"/>
      <c r="C51935" s="1433"/>
      <c r="E51935" s="1433"/>
      <c r="K51935" s="1433"/>
      <c r="L51935" s="1334"/>
    </row>
    <row r="51936" spans="1:12" ht="24" customHeight="1">
      <c r="A51936" s="1355"/>
      <c r="B51936" s="1355"/>
      <c r="C51936" s="1433"/>
      <c r="E51936" s="1433"/>
      <c r="K51936" s="1433"/>
      <c r="L51936" s="1334"/>
    </row>
    <row r="51937" spans="1:12" ht="24" customHeight="1">
      <c r="A51937" s="1355"/>
      <c r="B51937" s="1355"/>
      <c r="C51937" s="1433"/>
      <c r="E51937" s="1433"/>
      <c r="K51937" s="1433"/>
      <c r="L51937" s="1334"/>
    </row>
    <row r="51938" spans="1:12" ht="24" customHeight="1">
      <c r="A51938" s="1355"/>
      <c r="B51938" s="1355"/>
      <c r="C51938" s="1433"/>
      <c r="E51938" s="1433"/>
      <c r="K51938" s="1433"/>
      <c r="L51938" s="1334"/>
    </row>
    <row r="51939" spans="1:12" ht="24" customHeight="1">
      <c r="A51939" s="1355"/>
      <c r="B51939" s="1355"/>
      <c r="C51939" s="1433"/>
      <c r="E51939" s="1433"/>
      <c r="K51939" s="1433"/>
      <c r="L51939" s="1334"/>
    </row>
    <row r="51940" spans="1:12" ht="24" customHeight="1">
      <c r="A51940" s="1355"/>
      <c r="B51940" s="1355"/>
      <c r="C51940" s="1433"/>
      <c r="E51940" s="1433"/>
      <c r="K51940" s="1433"/>
      <c r="L51940" s="1334"/>
    </row>
    <row r="51941" spans="1:12" ht="24" customHeight="1">
      <c r="A51941" s="1355"/>
      <c r="B51941" s="1355"/>
      <c r="C51941" s="1433"/>
      <c r="E51941" s="1433"/>
      <c r="K51941" s="1433"/>
      <c r="L51941" s="1334"/>
    </row>
    <row r="51942" spans="1:12" ht="24" customHeight="1">
      <c r="A51942" s="1355"/>
      <c r="B51942" s="1355"/>
      <c r="C51942" s="1433"/>
      <c r="E51942" s="1433"/>
      <c r="K51942" s="1433"/>
      <c r="L51942" s="1334"/>
    </row>
    <row r="51943" spans="1:12" ht="24" customHeight="1">
      <c r="A51943" s="1355"/>
      <c r="B51943" s="1355"/>
      <c r="C51943" s="1433"/>
      <c r="E51943" s="1433"/>
      <c r="K51943" s="1433"/>
      <c r="L51943" s="1334"/>
    </row>
    <row r="51944" spans="1:12" ht="24" customHeight="1">
      <c r="A51944" s="1355"/>
      <c r="B51944" s="1355"/>
      <c r="C51944" s="1433"/>
      <c r="E51944" s="1433"/>
      <c r="K51944" s="1433"/>
      <c r="L51944" s="1334"/>
    </row>
    <row r="51945" spans="1:12" ht="24" customHeight="1">
      <c r="A51945" s="1355"/>
      <c r="B51945" s="1355"/>
      <c r="C51945" s="1433"/>
      <c r="E51945" s="1433"/>
      <c r="K51945" s="1433"/>
      <c r="L51945" s="1334"/>
    </row>
    <row r="51946" spans="1:12" ht="24" customHeight="1">
      <c r="A51946" s="1355"/>
      <c r="B51946" s="1355"/>
      <c r="C51946" s="1433"/>
      <c r="E51946" s="1433"/>
      <c r="K51946" s="1433"/>
      <c r="L51946" s="1334"/>
    </row>
    <row r="51947" spans="1:12" ht="24" customHeight="1">
      <c r="A51947" s="1355"/>
      <c r="B51947" s="1355"/>
      <c r="C51947" s="1433"/>
      <c r="E51947" s="1433"/>
      <c r="K51947" s="1433"/>
      <c r="L51947" s="1334"/>
    </row>
    <row r="51948" spans="1:12" ht="24" customHeight="1">
      <c r="A51948" s="1355"/>
      <c r="B51948" s="1355"/>
      <c r="C51948" s="1433"/>
      <c r="E51948" s="1433"/>
      <c r="K51948" s="1433"/>
      <c r="L51948" s="1334"/>
    </row>
    <row r="51949" spans="1:12" ht="24" customHeight="1">
      <c r="A51949" s="1355"/>
      <c r="B51949" s="1355"/>
      <c r="C51949" s="1433"/>
      <c r="E51949" s="1433"/>
      <c r="K51949" s="1433"/>
      <c r="L51949" s="1334"/>
    </row>
    <row r="51950" spans="1:12" ht="24" customHeight="1">
      <c r="A51950" s="1355"/>
      <c r="B51950" s="1355"/>
      <c r="C51950" s="1433"/>
      <c r="E51950" s="1433"/>
      <c r="K51950" s="1433"/>
      <c r="L51950" s="1334"/>
    </row>
    <row r="51951" spans="1:12" ht="24" customHeight="1">
      <c r="A51951" s="1355"/>
      <c r="B51951" s="1355"/>
      <c r="C51951" s="1433"/>
      <c r="E51951" s="1433"/>
      <c r="K51951" s="1433"/>
      <c r="L51951" s="1334"/>
    </row>
    <row r="51952" spans="1:12" ht="24" customHeight="1">
      <c r="A51952" s="1355"/>
      <c r="B51952" s="1355"/>
      <c r="C51952" s="1433"/>
      <c r="E51952" s="1433"/>
      <c r="K51952" s="1433"/>
      <c r="L51952" s="1334"/>
    </row>
    <row r="51953" spans="1:12" ht="24" customHeight="1">
      <c r="A51953" s="1355"/>
      <c r="B51953" s="1355"/>
      <c r="C51953" s="1433"/>
      <c r="E51953" s="1433"/>
      <c r="K51953" s="1433"/>
      <c r="L51953" s="1334"/>
    </row>
    <row r="51954" spans="1:12" ht="24" customHeight="1">
      <c r="A51954" s="1355"/>
      <c r="B51954" s="1355"/>
      <c r="C51954" s="1433"/>
      <c r="E51954" s="1433"/>
      <c r="K51954" s="1433"/>
      <c r="L51954" s="1334"/>
    </row>
    <row r="51955" spans="1:12" ht="24" customHeight="1">
      <c r="A51955" s="1355"/>
      <c r="B51955" s="1355"/>
      <c r="C51955" s="1433"/>
      <c r="E51955" s="1433"/>
      <c r="K51955" s="1433"/>
      <c r="L51955" s="1334"/>
    </row>
    <row r="51956" spans="1:12" ht="24" customHeight="1">
      <c r="A51956" s="1355"/>
      <c r="B51956" s="1355"/>
      <c r="C51956" s="1433"/>
      <c r="E51956" s="1433"/>
      <c r="K51956" s="1433"/>
      <c r="L51956" s="1334"/>
    </row>
    <row r="51957" spans="1:12" ht="24" customHeight="1">
      <c r="A51957" s="1355"/>
      <c r="B51957" s="1355"/>
      <c r="C51957" s="1433"/>
      <c r="E51957" s="1433"/>
      <c r="K51957" s="1433"/>
      <c r="L51957" s="1334"/>
    </row>
    <row r="51958" spans="1:12" ht="24" customHeight="1">
      <c r="A51958" s="1355"/>
      <c r="B51958" s="1355"/>
      <c r="C51958" s="1433"/>
      <c r="E51958" s="1433"/>
      <c r="K51958" s="1433"/>
      <c r="L51958" s="1334"/>
    </row>
    <row r="51959" spans="1:12" ht="24" customHeight="1">
      <c r="A51959" s="1355"/>
      <c r="B51959" s="1355"/>
      <c r="C51959" s="1433"/>
      <c r="E51959" s="1433"/>
      <c r="K51959" s="1433"/>
      <c r="L51959" s="1334"/>
    </row>
    <row r="51960" spans="1:12" ht="24" customHeight="1">
      <c r="A51960" s="1355"/>
      <c r="B51960" s="1355"/>
      <c r="C51960" s="1433"/>
      <c r="E51960" s="1433"/>
      <c r="K51960" s="1433"/>
      <c r="L51960" s="1334"/>
    </row>
    <row r="51961" spans="1:12" ht="24" customHeight="1">
      <c r="A51961" s="1355"/>
      <c r="B51961" s="1355"/>
      <c r="C51961" s="1433"/>
      <c r="E51961" s="1433"/>
      <c r="K51961" s="1433"/>
      <c r="L51961" s="1334"/>
    </row>
    <row r="51962" spans="1:12" ht="24" customHeight="1">
      <c r="A51962" s="1355"/>
      <c r="B51962" s="1355"/>
      <c r="C51962" s="1433"/>
      <c r="E51962" s="1433"/>
      <c r="K51962" s="1433"/>
      <c r="L51962" s="1334"/>
    </row>
    <row r="51963" spans="1:12" ht="24" customHeight="1">
      <c r="A51963" s="1355"/>
      <c r="B51963" s="1355"/>
      <c r="C51963" s="1433"/>
      <c r="E51963" s="1433"/>
      <c r="K51963" s="1433"/>
      <c r="L51963" s="1334"/>
    </row>
    <row r="51964" spans="1:12" ht="24" customHeight="1">
      <c r="A51964" s="1355"/>
      <c r="B51964" s="1355"/>
      <c r="C51964" s="1433"/>
      <c r="E51964" s="1433"/>
      <c r="K51964" s="1433"/>
      <c r="L51964" s="1334"/>
    </row>
    <row r="51965" spans="1:12" ht="24" customHeight="1">
      <c r="A51965" s="1355"/>
      <c r="B51965" s="1355"/>
      <c r="C51965" s="1433"/>
      <c r="E51965" s="1433"/>
      <c r="K51965" s="1433"/>
      <c r="L51965" s="1334"/>
    </row>
    <row r="51966" spans="1:12" ht="24" customHeight="1">
      <c r="A51966" s="1355"/>
      <c r="B51966" s="1355"/>
      <c r="C51966" s="1433"/>
      <c r="E51966" s="1433"/>
      <c r="K51966" s="1433"/>
      <c r="L51966" s="1334"/>
    </row>
    <row r="51967" spans="1:12" ht="24" customHeight="1">
      <c r="A51967" s="1355"/>
      <c r="B51967" s="1355"/>
      <c r="C51967" s="1433"/>
      <c r="E51967" s="1433"/>
      <c r="K51967" s="1433"/>
      <c r="L51967" s="1334"/>
    </row>
    <row r="51968" spans="1:12" ht="24" customHeight="1">
      <c r="A51968" s="1355"/>
      <c r="B51968" s="1355"/>
      <c r="C51968" s="1433"/>
      <c r="E51968" s="1433"/>
      <c r="K51968" s="1433"/>
      <c r="L51968" s="1334"/>
    </row>
    <row r="51969" spans="1:12" ht="24" customHeight="1">
      <c r="A51969" s="1355"/>
      <c r="B51969" s="1355"/>
      <c r="C51969" s="1433"/>
      <c r="E51969" s="1433"/>
      <c r="K51969" s="1433"/>
      <c r="L51969" s="1334"/>
    </row>
    <row r="51970" spans="1:12" ht="24" customHeight="1">
      <c r="A51970" s="1355"/>
      <c r="B51970" s="1355"/>
      <c r="C51970" s="1433"/>
      <c r="E51970" s="1433"/>
      <c r="K51970" s="1433"/>
      <c r="L51970" s="1334"/>
    </row>
    <row r="51971" spans="1:12" ht="24" customHeight="1">
      <c r="A51971" s="1355"/>
      <c r="B51971" s="1355"/>
      <c r="C51971" s="1433"/>
      <c r="E51971" s="1433"/>
      <c r="K51971" s="1433"/>
      <c r="L51971" s="1334"/>
    </row>
    <row r="51972" spans="1:12" ht="24" customHeight="1">
      <c r="A51972" s="1355"/>
      <c r="B51972" s="1355"/>
      <c r="C51972" s="1433"/>
      <c r="E51972" s="1433"/>
      <c r="K51972" s="1433"/>
      <c r="L51972" s="1334"/>
    </row>
    <row r="51973" spans="1:12" ht="24" customHeight="1">
      <c r="A51973" s="1355"/>
      <c r="B51973" s="1355"/>
      <c r="C51973" s="1433"/>
      <c r="E51973" s="1433"/>
      <c r="K51973" s="1433"/>
      <c r="L51973" s="1334"/>
    </row>
    <row r="51974" spans="1:12" ht="24" customHeight="1">
      <c r="A51974" s="1355"/>
      <c r="B51974" s="1355"/>
      <c r="C51974" s="1433"/>
      <c r="E51974" s="1433"/>
      <c r="K51974" s="1433"/>
      <c r="L51974" s="1334"/>
    </row>
    <row r="51975" spans="1:12" ht="24" customHeight="1">
      <c r="A51975" s="1355"/>
      <c r="B51975" s="1355"/>
      <c r="C51975" s="1433"/>
      <c r="E51975" s="1433"/>
      <c r="K51975" s="1433"/>
      <c r="L51975" s="1334"/>
    </row>
    <row r="51976" spans="1:12" ht="24" customHeight="1">
      <c r="A51976" s="1355"/>
      <c r="B51976" s="1355"/>
      <c r="C51976" s="1433"/>
      <c r="E51976" s="1433"/>
      <c r="K51976" s="1433"/>
      <c r="L51976" s="1334"/>
    </row>
    <row r="51977" spans="1:12" ht="24" customHeight="1">
      <c r="A51977" s="1355"/>
      <c r="B51977" s="1355"/>
      <c r="C51977" s="1433"/>
      <c r="E51977" s="1433"/>
      <c r="K51977" s="1433"/>
      <c r="L51977" s="1334"/>
    </row>
    <row r="51978" spans="1:12" ht="24" customHeight="1">
      <c r="A51978" s="1355"/>
      <c r="B51978" s="1355"/>
      <c r="C51978" s="1433"/>
      <c r="E51978" s="1433"/>
      <c r="K51978" s="1433"/>
      <c r="L51978" s="1334"/>
    </row>
    <row r="51979" spans="1:12" ht="24" customHeight="1">
      <c r="A51979" s="1355"/>
      <c r="B51979" s="1355"/>
      <c r="C51979" s="1433"/>
      <c r="E51979" s="1433"/>
      <c r="K51979" s="1433"/>
      <c r="L51979" s="1334"/>
    </row>
    <row r="51980" spans="1:12" ht="24" customHeight="1">
      <c r="A51980" s="1355"/>
      <c r="B51980" s="1355"/>
      <c r="C51980" s="1433"/>
      <c r="E51980" s="1433"/>
      <c r="K51980" s="1433"/>
      <c r="L51980" s="1334"/>
    </row>
    <row r="51981" spans="1:12" ht="24" customHeight="1">
      <c r="A51981" s="1355"/>
      <c r="B51981" s="1355"/>
      <c r="C51981" s="1433"/>
      <c r="E51981" s="1433"/>
      <c r="K51981" s="1433"/>
      <c r="L51981" s="1334"/>
    </row>
    <row r="51982" spans="1:12" ht="24" customHeight="1">
      <c r="A51982" s="1355"/>
      <c r="B51982" s="1355"/>
      <c r="C51982" s="1433"/>
      <c r="E51982" s="1433"/>
      <c r="K51982" s="1433"/>
      <c r="L51982" s="1334"/>
    </row>
    <row r="51983" spans="1:12" ht="24" customHeight="1">
      <c r="A51983" s="1355"/>
      <c r="B51983" s="1355"/>
      <c r="C51983" s="1433"/>
      <c r="E51983" s="1433"/>
      <c r="K51983" s="1433"/>
      <c r="L51983" s="1334"/>
    </row>
    <row r="51984" spans="1:12" ht="24" customHeight="1">
      <c r="A51984" s="1355"/>
      <c r="B51984" s="1355"/>
      <c r="C51984" s="1433"/>
      <c r="E51984" s="1433"/>
      <c r="K51984" s="1433"/>
      <c r="L51984" s="1334"/>
    </row>
    <row r="51985" spans="1:12" ht="24" customHeight="1">
      <c r="A51985" s="1355"/>
      <c r="B51985" s="1355"/>
      <c r="C51985" s="1433"/>
      <c r="E51985" s="1433"/>
      <c r="K51985" s="1433"/>
      <c r="L51985" s="1334"/>
    </row>
    <row r="51986" spans="1:12" ht="24" customHeight="1">
      <c r="A51986" s="1355"/>
      <c r="B51986" s="1355"/>
      <c r="C51986" s="1433"/>
      <c r="E51986" s="1433"/>
      <c r="K51986" s="1433"/>
      <c r="L51986" s="1334"/>
    </row>
    <row r="51987" spans="1:12" ht="24" customHeight="1">
      <c r="A51987" s="1355"/>
      <c r="B51987" s="1355"/>
      <c r="C51987" s="1433"/>
      <c r="E51987" s="1433"/>
      <c r="K51987" s="1433"/>
      <c r="L51987" s="1334"/>
    </row>
    <row r="51988" spans="1:12" ht="24" customHeight="1">
      <c r="A51988" s="1355"/>
      <c r="B51988" s="1355"/>
      <c r="C51988" s="1433"/>
      <c r="E51988" s="1433"/>
      <c r="K51988" s="1433"/>
      <c r="L51988" s="1334"/>
    </row>
    <row r="51989" spans="1:12" ht="24" customHeight="1">
      <c r="A51989" s="1355"/>
      <c r="B51989" s="1355"/>
      <c r="C51989" s="1433"/>
      <c r="E51989" s="1433"/>
      <c r="K51989" s="1433"/>
      <c r="L51989" s="1334"/>
    </row>
    <row r="51990" spans="1:12" ht="24" customHeight="1">
      <c r="A51990" s="1355"/>
      <c r="B51990" s="1355"/>
      <c r="C51990" s="1433"/>
      <c r="E51990" s="1433"/>
      <c r="K51990" s="1433"/>
      <c r="L51990" s="1334"/>
    </row>
    <row r="51991" spans="1:12" ht="24" customHeight="1">
      <c r="A51991" s="1355"/>
      <c r="B51991" s="1355"/>
      <c r="C51991" s="1433"/>
      <c r="E51991" s="1433"/>
      <c r="K51991" s="1433"/>
      <c r="L51991" s="1334"/>
    </row>
    <row r="51992" spans="1:12" ht="24" customHeight="1">
      <c r="A51992" s="1355"/>
      <c r="B51992" s="1355"/>
      <c r="C51992" s="1433"/>
      <c r="E51992" s="1433"/>
      <c r="K51992" s="1433"/>
      <c r="L51992" s="1334"/>
    </row>
    <row r="51993" spans="1:12" ht="24" customHeight="1">
      <c r="A51993" s="1355"/>
      <c r="B51993" s="1355"/>
      <c r="C51993" s="1433"/>
      <c r="E51993" s="1433"/>
      <c r="K51993" s="1433"/>
      <c r="L51993" s="1334"/>
    </row>
    <row r="51994" spans="1:12" ht="24" customHeight="1">
      <c r="A51994" s="1355"/>
      <c r="B51994" s="1355"/>
      <c r="C51994" s="1433"/>
      <c r="E51994" s="1433"/>
      <c r="K51994" s="1433"/>
      <c r="L51994" s="1334"/>
    </row>
    <row r="51995" spans="1:12" ht="24" customHeight="1">
      <c r="A51995" s="1355"/>
      <c r="B51995" s="1355"/>
      <c r="C51995" s="1433"/>
      <c r="E51995" s="1433"/>
      <c r="K51995" s="1433"/>
      <c r="L51995" s="1334"/>
    </row>
    <row r="51996" spans="1:12" ht="24" customHeight="1">
      <c r="A51996" s="1355"/>
      <c r="B51996" s="1355"/>
      <c r="C51996" s="1433"/>
      <c r="E51996" s="1433"/>
      <c r="K51996" s="1433"/>
      <c r="L51996" s="1334"/>
    </row>
    <row r="51997" spans="1:12" ht="24" customHeight="1">
      <c r="A51997" s="1355"/>
      <c r="B51997" s="1355"/>
      <c r="C51997" s="1433"/>
      <c r="E51997" s="1433"/>
      <c r="K51997" s="1433"/>
      <c r="L51997" s="1334"/>
    </row>
    <row r="51998" spans="1:12" ht="24" customHeight="1">
      <c r="A51998" s="1355"/>
      <c r="B51998" s="1355"/>
      <c r="C51998" s="1433"/>
      <c r="E51998" s="1433"/>
      <c r="K51998" s="1433"/>
      <c r="L51998" s="1334"/>
    </row>
    <row r="51999" spans="1:12" ht="24" customHeight="1">
      <c r="A51999" s="1355"/>
      <c r="B51999" s="1355"/>
      <c r="C51999" s="1433"/>
      <c r="E51999" s="1433"/>
      <c r="K51999" s="1433"/>
      <c r="L51999" s="1334"/>
    </row>
    <row r="52000" spans="1:12" ht="24" customHeight="1">
      <c r="A52000" s="1355"/>
      <c r="B52000" s="1355"/>
      <c r="C52000" s="1433"/>
      <c r="E52000" s="1433"/>
      <c r="K52000" s="1433"/>
      <c r="L52000" s="1334"/>
    </row>
    <row r="52001" spans="1:12" ht="24" customHeight="1">
      <c r="A52001" s="1355"/>
      <c r="B52001" s="1355"/>
      <c r="C52001" s="1433"/>
      <c r="E52001" s="1433"/>
      <c r="K52001" s="1433"/>
      <c r="L52001" s="1334"/>
    </row>
    <row r="52002" spans="1:12" ht="24" customHeight="1">
      <c r="A52002" s="1355"/>
      <c r="B52002" s="1355"/>
      <c r="C52002" s="1433"/>
      <c r="E52002" s="1433"/>
      <c r="K52002" s="1433"/>
      <c r="L52002" s="1334"/>
    </row>
    <row r="52003" spans="1:12" ht="24" customHeight="1">
      <c r="A52003" s="1355"/>
      <c r="B52003" s="1355"/>
      <c r="C52003" s="1433"/>
      <c r="E52003" s="1433"/>
      <c r="K52003" s="1433"/>
      <c r="L52003" s="1334"/>
    </row>
    <row r="52004" spans="1:12" ht="24" customHeight="1">
      <c r="A52004" s="1355"/>
      <c r="B52004" s="1355"/>
      <c r="C52004" s="1433"/>
      <c r="E52004" s="1433"/>
      <c r="K52004" s="1433"/>
      <c r="L52004" s="1334"/>
    </row>
    <row r="52005" spans="1:12" ht="24" customHeight="1">
      <c r="A52005" s="1355"/>
      <c r="B52005" s="1355"/>
      <c r="C52005" s="1433"/>
      <c r="E52005" s="1433"/>
      <c r="K52005" s="1433"/>
      <c r="L52005" s="1334"/>
    </row>
    <row r="52006" spans="1:12" ht="24" customHeight="1">
      <c r="A52006" s="1355"/>
      <c r="B52006" s="1355"/>
      <c r="C52006" s="1433"/>
      <c r="E52006" s="1433"/>
      <c r="K52006" s="1433"/>
      <c r="L52006" s="1334"/>
    </row>
    <row r="52007" spans="1:12" ht="24" customHeight="1">
      <c r="A52007" s="1355"/>
      <c r="B52007" s="1355"/>
      <c r="C52007" s="1433"/>
      <c r="E52007" s="1433"/>
      <c r="K52007" s="1433"/>
      <c r="L52007" s="1334"/>
    </row>
    <row r="52008" spans="1:12" ht="24" customHeight="1">
      <c r="A52008" s="1355"/>
      <c r="B52008" s="1355"/>
      <c r="C52008" s="1433"/>
      <c r="E52008" s="1433"/>
      <c r="K52008" s="1433"/>
      <c r="L52008" s="1334"/>
    </row>
    <row r="52009" spans="1:12" ht="24" customHeight="1">
      <c r="A52009" s="1355"/>
      <c r="B52009" s="1355"/>
      <c r="C52009" s="1433"/>
      <c r="E52009" s="1433"/>
      <c r="K52009" s="1433"/>
      <c r="L52009" s="1334"/>
    </row>
    <row r="52010" spans="1:12" ht="24" customHeight="1">
      <c r="A52010" s="1355"/>
      <c r="B52010" s="1355"/>
      <c r="C52010" s="1433"/>
      <c r="E52010" s="1433"/>
      <c r="K52010" s="1433"/>
      <c r="L52010" s="1334"/>
    </row>
    <row r="52011" spans="1:12" ht="24" customHeight="1">
      <c r="A52011" s="1355"/>
      <c r="B52011" s="1355"/>
      <c r="C52011" s="1433"/>
      <c r="E52011" s="1433"/>
      <c r="K52011" s="1433"/>
      <c r="L52011" s="1334"/>
    </row>
    <row r="52012" spans="1:12" ht="24" customHeight="1">
      <c r="A52012" s="1355"/>
      <c r="B52012" s="1355"/>
      <c r="C52012" s="1433"/>
      <c r="E52012" s="1433"/>
      <c r="K52012" s="1433"/>
      <c r="L52012" s="1334"/>
    </row>
    <row r="52013" spans="1:12" ht="24" customHeight="1">
      <c r="A52013" s="1355"/>
      <c r="B52013" s="1355"/>
      <c r="C52013" s="1433"/>
      <c r="E52013" s="1433"/>
      <c r="K52013" s="1433"/>
      <c r="L52013" s="1334"/>
    </row>
    <row r="52014" spans="1:12" ht="24" customHeight="1">
      <c r="A52014" s="1355"/>
      <c r="B52014" s="1355"/>
      <c r="C52014" s="1433"/>
      <c r="E52014" s="1433"/>
      <c r="K52014" s="1433"/>
      <c r="L52014" s="1334"/>
    </row>
    <row r="52015" spans="1:12" ht="24" customHeight="1">
      <c r="A52015" s="1355"/>
      <c r="B52015" s="1355"/>
      <c r="C52015" s="1433"/>
      <c r="E52015" s="1433"/>
      <c r="K52015" s="1433"/>
      <c r="L52015" s="1334"/>
    </row>
    <row r="52016" spans="1:12" ht="24" customHeight="1">
      <c r="A52016" s="1355"/>
      <c r="B52016" s="1355"/>
      <c r="C52016" s="1433"/>
      <c r="E52016" s="1433"/>
      <c r="K52016" s="1433"/>
      <c r="L52016" s="1334"/>
    </row>
    <row r="52017" spans="1:12" ht="24" customHeight="1">
      <c r="A52017" s="1355"/>
      <c r="B52017" s="1355"/>
      <c r="C52017" s="1433"/>
      <c r="E52017" s="1433"/>
      <c r="K52017" s="1433"/>
      <c r="L52017" s="1334"/>
    </row>
    <row r="52018" spans="1:12" ht="24" customHeight="1">
      <c r="A52018" s="1355"/>
      <c r="B52018" s="1355"/>
      <c r="C52018" s="1433"/>
      <c r="E52018" s="1433"/>
      <c r="K52018" s="1433"/>
      <c r="L52018" s="1334"/>
    </row>
    <row r="52019" spans="1:12" ht="24" customHeight="1">
      <c r="A52019" s="1355"/>
      <c r="B52019" s="1355"/>
      <c r="C52019" s="1433"/>
      <c r="E52019" s="1433"/>
      <c r="K52019" s="1433"/>
      <c r="L52019" s="1334"/>
    </row>
    <row r="52020" spans="1:12" ht="24" customHeight="1">
      <c r="A52020" s="1355"/>
      <c r="B52020" s="1355"/>
      <c r="C52020" s="1433"/>
      <c r="E52020" s="1433"/>
      <c r="K52020" s="1433"/>
      <c r="L52020" s="1334"/>
    </row>
    <row r="52021" spans="1:12" ht="24" customHeight="1">
      <c r="A52021" s="1355"/>
      <c r="B52021" s="1355"/>
      <c r="C52021" s="1433"/>
      <c r="E52021" s="1433"/>
      <c r="K52021" s="1433"/>
      <c r="L52021" s="1334"/>
    </row>
    <row r="52022" spans="1:12" ht="24" customHeight="1">
      <c r="A52022" s="1355"/>
      <c r="B52022" s="1355"/>
      <c r="C52022" s="1433"/>
      <c r="E52022" s="1433"/>
      <c r="K52022" s="1433"/>
      <c r="L52022" s="1334"/>
    </row>
    <row r="52023" spans="1:12" ht="24" customHeight="1">
      <c r="A52023" s="1355"/>
      <c r="B52023" s="1355"/>
      <c r="C52023" s="1433"/>
      <c r="E52023" s="1433"/>
      <c r="K52023" s="1433"/>
      <c r="L52023" s="1334"/>
    </row>
    <row r="52024" spans="1:12" ht="24" customHeight="1">
      <c r="A52024" s="1355"/>
      <c r="B52024" s="1355"/>
      <c r="C52024" s="1433"/>
      <c r="E52024" s="1433"/>
      <c r="K52024" s="1433"/>
      <c r="L52024" s="1334"/>
    </row>
    <row r="52025" spans="1:12" ht="24" customHeight="1">
      <c r="A52025" s="1355"/>
      <c r="B52025" s="1355"/>
      <c r="C52025" s="1433"/>
      <c r="E52025" s="1433"/>
      <c r="K52025" s="1433"/>
      <c r="L52025" s="1334"/>
    </row>
    <row r="52026" spans="1:12" ht="24" customHeight="1">
      <c r="A52026" s="1355"/>
      <c r="B52026" s="1355"/>
      <c r="C52026" s="1433"/>
      <c r="E52026" s="1433"/>
      <c r="K52026" s="1433"/>
      <c r="L52026" s="1334"/>
    </row>
    <row r="52027" spans="1:12" ht="24" customHeight="1">
      <c r="A52027" s="1355"/>
      <c r="B52027" s="1355"/>
      <c r="C52027" s="1433"/>
      <c r="E52027" s="1433"/>
      <c r="K52027" s="1433"/>
      <c r="L52027" s="1334"/>
    </row>
    <row r="52028" spans="1:12" ht="24" customHeight="1">
      <c r="A52028" s="1355"/>
      <c r="B52028" s="1355"/>
      <c r="C52028" s="1433"/>
      <c r="E52028" s="1433"/>
      <c r="K52028" s="1433"/>
      <c r="L52028" s="1334"/>
    </row>
    <row r="52029" spans="1:12" ht="24" customHeight="1">
      <c r="A52029" s="1355"/>
      <c r="B52029" s="1355"/>
      <c r="C52029" s="1433"/>
      <c r="E52029" s="1433"/>
      <c r="K52029" s="1433"/>
      <c r="L52029" s="1334"/>
    </row>
    <row r="52030" spans="1:12" ht="24" customHeight="1">
      <c r="A52030" s="1355"/>
      <c r="B52030" s="1355"/>
      <c r="C52030" s="1433"/>
      <c r="E52030" s="1433"/>
      <c r="K52030" s="1433"/>
      <c r="L52030" s="1334"/>
    </row>
    <row r="52031" spans="1:12" ht="24" customHeight="1">
      <c r="A52031" s="1355"/>
      <c r="B52031" s="1355"/>
      <c r="C52031" s="1433"/>
      <c r="E52031" s="1433"/>
      <c r="K52031" s="1433"/>
      <c r="L52031" s="1334"/>
    </row>
    <row r="52032" spans="1:12" ht="24" customHeight="1">
      <c r="A52032" s="1355"/>
      <c r="B52032" s="1355"/>
      <c r="C52032" s="1433"/>
      <c r="E52032" s="1433"/>
      <c r="K52032" s="1433"/>
      <c r="L52032" s="1334"/>
    </row>
    <row r="52033" spans="1:12" ht="24" customHeight="1">
      <c r="A52033" s="1355"/>
      <c r="B52033" s="1355"/>
      <c r="C52033" s="1433"/>
      <c r="E52033" s="1433"/>
      <c r="K52033" s="1433"/>
      <c r="L52033" s="1334"/>
    </row>
    <row r="52034" spans="1:12" ht="24" customHeight="1">
      <c r="A52034" s="1355"/>
      <c r="B52034" s="1355"/>
      <c r="C52034" s="1433"/>
      <c r="E52034" s="1433"/>
      <c r="K52034" s="1433"/>
      <c r="L52034" s="1334"/>
    </row>
    <row r="52035" spans="1:12" ht="24" customHeight="1">
      <c r="A52035" s="1355"/>
      <c r="B52035" s="1355"/>
      <c r="C52035" s="1433"/>
      <c r="E52035" s="1433"/>
      <c r="K52035" s="1433"/>
      <c r="L52035" s="1334"/>
    </row>
    <row r="52036" spans="1:12" ht="24" customHeight="1">
      <c r="A52036" s="1355"/>
      <c r="B52036" s="1355"/>
      <c r="C52036" s="1433"/>
      <c r="E52036" s="1433"/>
      <c r="K52036" s="1433"/>
      <c r="L52036" s="1334"/>
    </row>
    <row r="52037" spans="1:12" ht="24" customHeight="1">
      <c r="A52037" s="1355"/>
      <c r="B52037" s="1355"/>
      <c r="C52037" s="1433"/>
      <c r="E52037" s="1433"/>
      <c r="K52037" s="1433"/>
      <c r="L52037" s="1334"/>
    </row>
    <row r="52038" spans="1:12" ht="24" customHeight="1">
      <c r="A52038" s="1355"/>
      <c r="B52038" s="1355"/>
      <c r="C52038" s="1433"/>
      <c r="E52038" s="1433"/>
      <c r="K52038" s="1433"/>
      <c r="L52038" s="1334"/>
    </row>
    <row r="52039" spans="1:12" ht="24" customHeight="1">
      <c r="A52039" s="1355"/>
      <c r="B52039" s="1355"/>
      <c r="C52039" s="1433"/>
      <c r="E52039" s="1433"/>
      <c r="K52039" s="1433"/>
      <c r="L52039" s="1334"/>
    </row>
    <row r="52040" spans="1:12" ht="24" customHeight="1">
      <c r="A52040" s="1355"/>
      <c r="B52040" s="1355"/>
      <c r="C52040" s="1433"/>
      <c r="E52040" s="1433"/>
      <c r="K52040" s="1433"/>
      <c r="L52040" s="1334"/>
    </row>
    <row r="52041" spans="1:12" ht="24" customHeight="1">
      <c r="A52041" s="1355"/>
      <c r="B52041" s="1355"/>
      <c r="C52041" s="1433"/>
      <c r="E52041" s="1433"/>
      <c r="K52041" s="1433"/>
      <c r="L52041" s="1334"/>
    </row>
    <row r="52042" spans="1:12" ht="24" customHeight="1">
      <c r="A52042" s="1355"/>
      <c r="B52042" s="1355"/>
      <c r="C52042" s="1433"/>
      <c r="E52042" s="1433"/>
      <c r="K52042" s="1433"/>
      <c r="L52042" s="1334"/>
    </row>
    <row r="52043" spans="1:12" ht="24" customHeight="1">
      <c r="A52043" s="1355"/>
      <c r="B52043" s="1355"/>
      <c r="C52043" s="1433"/>
      <c r="E52043" s="1433"/>
      <c r="K52043" s="1433"/>
      <c r="L52043" s="1334"/>
    </row>
    <row r="52044" spans="1:12" ht="24" customHeight="1">
      <c r="A52044" s="1355"/>
      <c r="B52044" s="1355"/>
      <c r="C52044" s="1433"/>
      <c r="E52044" s="1433"/>
      <c r="K52044" s="1433"/>
      <c r="L52044" s="1334"/>
    </row>
    <row r="52045" spans="1:12" ht="24" customHeight="1">
      <c r="A52045" s="1355"/>
      <c r="B52045" s="1355"/>
      <c r="C52045" s="1433"/>
      <c r="E52045" s="1433"/>
      <c r="K52045" s="1433"/>
      <c r="L52045" s="1334"/>
    </row>
    <row r="52046" spans="1:12" ht="24" customHeight="1">
      <c r="A52046" s="1355"/>
      <c r="B52046" s="1355"/>
      <c r="C52046" s="1433"/>
      <c r="E52046" s="1433"/>
      <c r="K52046" s="1433"/>
      <c r="L52046" s="1334"/>
    </row>
    <row r="52047" spans="1:12" ht="24" customHeight="1">
      <c r="A52047" s="1355"/>
      <c r="B52047" s="1355"/>
      <c r="C52047" s="1433"/>
      <c r="E52047" s="1433"/>
      <c r="K52047" s="1433"/>
      <c r="L52047" s="1334"/>
    </row>
    <row r="52048" spans="1:12" ht="24" customHeight="1">
      <c r="A52048" s="1355"/>
      <c r="B52048" s="1355"/>
      <c r="C52048" s="1433"/>
      <c r="E52048" s="1433"/>
      <c r="K52048" s="1433"/>
      <c r="L52048" s="1334"/>
    </row>
    <row r="52049" spans="1:12" ht="24" customHeight="1">
      <c r="A52049" s="1355"/>
      <c r="B52049" s="1355"/>
      <c r="C52049" s="1433"/>
      <c r="E52049" s="1433"/>
      <c r="K52049" s="1433"/>
      <c r="L52049" s="1334"/>
    </row>
    <row r="52050" spans="1:12" ht="24" customHeight="1">
      <c r="A52050" s="1355"/>
      <c r="B52050" s="1355"/>
      <c r="C52050" s="1433"/>
      <c r="E52050" s="1433"/>
      <c r="K52050" s="1433"/>
      <c r="L52050" s="1334"/>
    </row>
    <row r="52051" spans="1:12" ht="24" customHeight="1">
      <c r="A52051" s="1355"/>
      <c r="B52051" s="1355"/>
      <c r="C52051" s="1433"/>
      <c r="E52051" s="1433"/>
      <c r="K52051" s="1433"/>
      <c r="L52051" s="1334"/>
    </row>
    <row r="52052" spans="1:12" ht="24" customHeight="1">
      <c r="A52052" s="1355"/>
      <c r="B52052" s="1355"/>
      <c r="C52052" s="1433"/>
      <c r="E52052" s="1433"/>
      <c r="K52052" s="1433"/>
      <c r="L52052" s="1334"/>
    </row>
    <row r="52053" spans="1:12" ht="24" customHeight="1">
      <c r="A52053" s="1355"/>
      <c r="B52053" s="1355"/>
      <c r="C52053" s="1433"/>
      <c r="E52053" s="1433"/>
      <c r="K52053" s="1433"/>
      <c r="L52053" s="1334"/>
    </row>
    <row r="52054" spans="1:12" ht="24" customHeight="1">
      <c r="A52054" s="1355"/>
      <c r="B52054" s="1355"/>
      <c r="C52054" s="1433"/>
      <c r="E52054" s="1433"/>
      <c r="K52054" s="1433"/>
      <c r="L52054" s="1334"/>
    </row>
    <row r="52055" spans="1:12" ht="24" customHeight="1">
      <c r="A52055" s="1355"/>
      <c r="B52055" s="1355"/>
      <c r="C52055" s="1433"/>
      <c r="E52055" s="1433"/>
      <c r="K52055" s="1433"/>
      <c r="L52055" s="1334"/>
    </row>
    <row r="52056" spans="1:12" ht="24" customHeight="1">
      <c r="A52056" s="1355"/>
      <c r="B52056" s="1355"/>
      <c r="C52056" s="1433"/>
      <c r="E52056" s="1433"/>
      <c r="K52056" s="1433"/>
      <c r="L52056" s="1334"/>
    </row>
    <row r="52057" spans="1:12" ht="24" customHeight="1">
      <c r="A52057" s="1355"/>
      <c r="B52057" s="1355"/>
      <c r="C52057" s="1433"/>
      <c r="E52057" s="1433"/>
      <c r="K52057" s="1433"/>
      <c r="L52057" s="1334"/>
    </row>
    <row r="52058" spans="1:12" ht="24" customHeight="1">
      <c r="A52058" s="1355"/>
      <c r="B52058" s="1355"/>
      <c r="C52058" s="1433"/>
      <c r="E52058" s="1433"/>
      <c r="K52058" s="1433"/>
      <c r="L52058" s="1334"/>
    </row>
    <row r="52059" spans="1:12" ht="24" customHeight="1">
      <c r="A52059" s="1355"/>
      <c r="B52059" s="1355"/>
      <c r="C52059" s="1433"/>
      <c r="E52059" s="1433"/>
      <c r="K52059" s="1433"/>
      <c r="L52059" s="1334"/>
    </row>
    <row r="52060" spans="1:12" ht="24" customHeight="1">
      <c r="A52060" s="1355"/>
      <c r="B52060" s="1355"/>
      <c r="C52060" s="1433"/>
      <c r="E52060" s="1433"/>
      <c r="K52060" s="1433"/>
      <c r="L52060" s="1334"/>
    </row>
    <row r="52061" spans="1:12" ht="24" customHeight="1">
      <c r="A52061" s="1355"/>
      <c r="B52061" s="1355"/>
      <c r="C52061" s="1433"/>
      <c r="E52061" s="1433"/>
      <c r="K52061" s="1433"/>
      <c r="L52061" s="1334"/>
    </row>
    <row r="52062" spans="1:12" ht="24" customHeight="1">
      <c r="A52062" s="1355"/>
      <c r="B52062" s="1355"/>
      <c r="C52062" s="1433"/>
      <c r="E52062" s="1433"/>
      <c r="K52062" s="1433"/>
      <c r="L52062" s="1334"/>
    </row>
    <row r="52063" spans="1:12" ht="24" customHeight="1">
      <c r="A52063" s="1355"/>
      <c r="B52063" s="1355"/>
      <c r="C52063" s="1433"/>
      <c r="E52063" s="1433"/>
      <c r="K52063" s="1433"/>
      <c r="L52063" s="1334"/>
    </row>
    <row r="52064" spans="1:12" ht="24" customHeight="1">
      <c r="A52064" s="1355"/>
      <c r="B52064" s="1355"/>
      <c r="C52064" s="1433"/>
      <c r="E52064" s="1433"/>
      <c r="K52064" s="1433"/>
      <c r="L52064" s="1334"/>
    </row>
    <row r="52065" spans="1:12" ht="24" customHeight="1">
      <c r="A52065" s="1355"/>
      <c r="B52065" s="1355"/>
      <c r="C52065" s="1433"/>
      <c r="E52065" s="1433"/>
      <c r="K52065" s="1433"/>
      <c r="L52065" s="1334"/>
    </row>
    <row r="52066" spans="1:12" ht="24" customHeight="1">
      <c r="A52066" s="1355"/>
      <c r="B52066" s="1355"/>
      <c r="C52066" s="1433"/>
      <c r="E52066" s="1433"/>
      <c r="K52066" s="1433"/>
      <c r="L52066" s="1334"/>
    </row>
    <row r="52067" spans="1:12" ht="24" customHeight="1">
      <c r="A52067" s="1355"/>
      <c r="B52067" s="1355"/>
      <c r="C52067" s="1433"/>
      <c r="E52067" s="1433"/>
      <c r="K52067" s="1433"/>
      <c r="L52067" s="1334"/>
    </row>
    <row r="52068" spans="1:12" ht="24" customHeight="1">
      <c r="A52068" s="1355"/>
      <c r="B52068" s="1355"/>
      <c r="C52068" s="1433"/>
      <c r="E52068" s="1433"/>
      <c r="K52068" s="1433"/>
      <c r="L52068" s="1334"/>
    </row>
    <row r="52069" spans="1:12" ht="24" customHeight="1">
      <c r="A52069" s="1355"/>
      <c r="B52069" s="1355"/>
      <c r="C52069" s="1433"/>
      <c r="E52069" s="1433"/>
      <c r="K52069" s="1433"/>
      <c r="L52069" s="1334"/>
    </row>
    <row r="52070" spans="1:12" ht="24" customHeight="1">
      <c r="A52070" s="1355"/>
      <c r="B52070" s="1355"/>
      <c r="C52070" s="1433"/>
      <c r="E52070" s="1433"/>
      <c r="K52070" s="1433"/>
      <c r="L52070" s="1334"/>
    </row>
    <row r="52071" spans="1:12" ht="24" customHeight="1">
      <c r="A52071" s="1355"/>
      <c r="B52071" s="1355"/>
      <c r="C52071" s="1433"/>
      <c r="E52071" s="1433"/>
      <c r="K52071" s="1433"/>
      <c r="L52071" s="1334"/>
    </row>
    <row r="52072" spans="1:12" ht="24" customHeight="1">
      <c r="A52072" s="1355"/>
      <c r="B52072" s="1355"/>
      <c r="C52072" s="1433"/>
      <c r="E52072" s="1433"/>
      <c r="K52072" s="1433"/>
      <c r="L52072" s="1334"/>
    </row>
    <row r="52073" spans="1:12" ht="24" customHeight="1">
      <c r="A52073" s="1355"/>
      <c r="B52073" s="1355"/>
      <c r="C52073" s="1433"/>
      <c r="E52073" s="1433"/>
      <c r="K52073" s="1433"/>
      <c r="L52073" s="1334"/>
    </row>
    <row r="52074" spans="1:12" ht="24" customHeight="1">
      <c r="A52074" s="1355"/>
      <c r="B52074" s="1355"/>
      <c r="C52074" s="1433"/>
      <c r="E52074" s="1433"/>
      <c r="K52074" s="1433"/>
      <c r="L52074" s="1334"/>
    </row>
    <row r="52075" spans="1:12" ht="24" customHeight="1">
      <c r="A52075" s="1355"/>
      <c r="B52075" s="1355"/>
      <c r="C52075" s="1433"/>
      <c r="E52075" s="1433"/>
      <c r="K52075" s="1433"/>
      <c r="L52075" s="1334"/>
    </row>
    <row r="52076" spans="1:12" ht="24" customHeight="1">
      <c r="A52076" s="1355"/>
      <c r="B52076" s="1355"/>
      <c r="C52076" s="1433"/>
      <c r="E52076" s="1433"/>
      <c r="K52076" s="1433"/>
      <c r="L52076" s="1334"/>
    </row>
    <row r="52077" spans="1:12" ht="24" customHeight="1">
      <c r="A52077" s="1355"/>
      <c r="B52077" s="1355"/>
      <c r="C52077" s="1433"/>
      <c r="E52077" s="1433"/>
      <c r="K52077" s="1433"/>
      <c r="L52077" s="1334"/>
    </row>
    <row r="52078" spans="1:12" ht="24" customHeight="1">
      <c r="A52078" s="1355"/>
      <c r="B52078" s="1355"/>
      <c r="C52078" s="1433"/>
      <c r="E52078" s="1433"/>
      <c r="K52078" s="1433"/>
      <c r="L52078" s="1334"/>
    </row>
    <row r="52079" spans="1:12" ht="24" customHeight="1">
      <c r="A52079" s="1355"/>
      <c r="B52079" s="1355"/>
      <c r="C52079" s="1433"/>
      <c r="E52079" s="1433"/>
      <c r="K52079" s="1433"/>
      <c r="L52079" s="1334"/>
    </row>
    <row r="52080" spans="1:12" ht="24" customHeight="1">
      <c r="A52080" s="1355"/>
      <c r="B52080" s="1355"/>
      <c r="C52080" s="1433"/>
      <c r="E52080" s="1433"/>
      <c r="K52080" s="1433"/>
      <c r="L52080" s="1334"/>
    </row>
    <row r="52081" spans="1:12" ht="24" customHeight="1">
      <c r="A52081" s="1355"/>
      <c r="B52081" s="1355"/>
      <c r="C52081" s="1433"/>
      <c r="E52081" s="1433"/>
      <c r="K52081" s="1433"/>
      <c r="L52081" s="1334"/>
    </row>
    <row r="52082" spans="1:12" ht="24" customHeight="1">
      <c r="A52082" s="1355"/>
      <c r="B52082" s="1355"/>
      <c r="C52082" s="1433"/>
      <c r="E52082" s="1433"/>
      <c r="K52082" s="1433"/>
      <c r="L52082" s="1334"/>
    </row>
    <row r="52083" spans="1:12" ht="24" customHeight="1">
      <c r="A52083" s="1355"/>
      <c r="B52083" s="1355"/>
      <c r="C52083" s="1433"/>
      <c r="E52083" s="1433"/>
      <c r="K52083" s="1433"/>
      <c r="L52083" s="1334"/>
    </row>
    <row r="52084" spans="1:12" ht="24" customHeight="1">
      <c r="A52084" s="1355"/>
      <c r="B52084" s="1355"/>
      <c r="C52084" s="1433"/>
      <c r="E52084" s="1433"/>
      <c r="K52084" s="1433"/>
      <c r="L52084" s="1334"/>
    </row>
    <row r="52085" spans="1:12" ht="24" customHeight="1">
      <c r="A52085" s="1355"/>
      <c r="B52085" s="1355"/>
      <c r="C52085" s="1433"/>
      <c r="E52085" s="1433"/>
      <c r="K52085" s="1433"/>
      <c r="L52085" s="1334"/>
    </row>
    <row r="52086" spans="1:12" ht="24" customHeight="1">
      <c r="A52086" s="1355"/>
      <c r="B52086" s="1355"/>
      <c r="C52086" s="1433"/>
      <c r="E52086" s="1433"/>
      <c r="K52086" s="1433"/>
      <c r="L52086" s="1334"/>
    </row>
    <row r="52087" spans="1:12" ht="24" customHeight="1">
      <c r="A52087" s="1355"/>
      <c r="B52087" s="1355"/>
      <c r="C52087" s="1433"/>
      <c r="E52087" s="1433"/>
      <c r="K52087" s="1433"/>
      <c r="L52087" s="1334"/>
    </row>
    <row r="52088" spans="1:12" ht="24" customHeight="1">
      <c r="A52088" s="1355"/>
      <c r="B52088" s="1355"/>
      <c r="C52088" s="1433"/>
      <c r="E52088" s="1433"/>
      <c r="K52088" s="1433"/>
      <c r="L52088" s="1334"/>
    </row>
    <row r="52089" spans="1:12" ht="24" customHeight="1">
      <c r="A52089" s="1355"/>
      <c r="B52089" s="1355"/>
      <c r="C52089" s="1433"/>
      <c r="E52089" s="1433"/>
      <c r="K52089" s="1433"/>
      <c r="L52089" s="1334"/>
    </row>
    <row r="52090" spans="1:12" ht="24" customHeight="1">
      <c r="A52090" s="1355"/>
      <c r="B52090" s="1355"/>
      <c r="C52090" s="1433"/>
      <c r="E52090" s="1433"/>
      <c r="K52090" s="1433"/>
      <c r="L52090" s="1334"/>
    </row>
    <row r="52091" spans="1:12" ht="24" customHeight="1">
      <c r="A52091" s="1355"/>
      <c r="B52091" s="1355"/>
      <c r="C52091" s="1433"/>
      <c r="E52091" s="1433"/>
      <c r="K52091" s="1433"/>
      <c r="L52091" s="1334"/>
    </row>
    <row r="52092" spans="1:12" ht="24" customHeight="1">
      <c r="A52092" s="1355"/>
      <c r="B52092" s="1355"/>
      <c r="C52092" s="1433"/>
      <c r="E52092" s="1433"/>
      <c r="K52092" s="1433"/>
      <c r="L52092" s="1334"/>
    </row>
    <row r="52093" spans="1:12" ht="24" customHeight="1">
      <c r="A52093" s="1355"/>
      <c r="B52093" s="1355"/>
      <c r="C52093" s="1433"/>
      <c r="E52093" s="1433"/>
      <c r="K52093" s="1433"/>
      <c r="L52093" s="1334"/>
    </row>
    <row r="52094" spans="1:12" ht="24" customHeight="1">
      <c r="A52094" s="1355"/>
      <c r="B52094" s="1355"/>
      <c r="C52094" s="1433"/>
      <c r="E52094" s="1433"/>
      <c r="K52094" s="1433"/>
      <c r="L52094" s="1334"/>
    </row>
    <row r="52095" spans="1:12" ht="24" customHeight="1">
      <c r="A52095" s="1355"/>
      <c r="B52095" s="1355"/>
      <c r="C52095" s="1433"/>
      <c r="E52095" s="1433"/>
      <c r="K52095" s="1433"/>
      <c r="L52095" s="1334"/>
    </row>
    <row r="52096" spans="1:12" ht="24" customHeight="1">
      <c r="A52096" s="1355"/>
      <c r="B52096" s="1355"/>
      <c r="C52096" s="1433"/>
      <c r="E52096" s="1433"/>
      <c r="K52096" s="1433"/>
      <c r="L52096" s="1334"/>
    </row>
    <row r="52097" spans="1:12" ht="24" customHeight="1">
      <c r="A52097" s="1355"/>
      <c r="B52097" s="1355"/>
      <c r="C52097" s="1433"/>
      <c r="E52097" s="1433"/>
      <c r="K52097" s="1433"/>
      <c r="L52097" s="1334"/>
    </row>
    <row r="52098" spans="1:12" ht="24" customHeight="1">
      <c r="A52098" s="1355"/>
      <c r="B52098" s="1355"/>
      <c r="C52098" s="1433"/>
      <c r="E52098" s="1433"/>
      <c r="K52098" s="1433"/>
      <c r="L52098" s="1334"/>
    </row>
    <row r="52099" spans="1:12" ht="24" customHeight="1">
      <c r="A52099" s="1355"/>
      <c r="B52099" s="1355"/>
      <c r="C52099" s="1433"/>
      <c r="E52099" s="1433"/>
      <c r="K52099" s="1433"/>
      <c r="L52099" s="1334"/>
    </row>
    <row r="52100" spans="1:12" ht="24" customHeight="1">
      <c r="A52100" s="1355"/>
      <c r="B52100" s="1355"/>
      <c r="C52100" s="1433"/>
      <c r="E52100" s="1433"/>
      <c r="K52100" s="1433"/>
      <c r="L52100" s="1334"/>
    </row>
    <row r="52101" spans="1:12" ht="24" customHeight="1">
      <c r="A52101" s="1355"/>
      <c r="B52101" s="1355"/>
      <c r="C52101" s="1433"/>
      <c r="E52101" s="1433"/>
      <c r="K52101" s="1433"/>
      <c r="L52101" s="1334"/>
    </row>
    <row r="52102" spans="1:12" ht="24" customHeight="1">
      <c r="A52102" s="1355"/>
      <c r="B52102" s="1355"/>
      <c r="C52102" s="1433"/>
      <c r="E52102" s="1433"/>
      <c r="K52102" s="1433"/>
      <c r="L52102" s="1334"/>
    </row>
    <row r="52103" spans="1:12" ht="24" customHeight="1">
      <c r="A52103" s="1355"/>
      <c r="B52103" s="1355"/>
      <c r="C52103" s="1433"/>
      <c r="E52103" s="1433"/>
      <c r="K52103" s="1433"/>
      <c r="L52103" s="1334"/>
    </row>
    <row r="52104" spans="1:12" ht="24" customHeight="1">
      <c r="A52104" s="1355"/>
      <c r="B52104" s="1355"/>
      <c r="C52104" s="1433"/>
      <c r="E52104" s="1433"/>
      <c r="K52104" s="1433"/>
      <c r="L52104" s="1334"/>
    </row>
    <row r="52105" spans="1:12" ht="24" customHeight="1">
      <c r="A52105" s="1355"/>
      <c r="B52105" s="1355"/>
      <c r="C52105" s="1433"/>
      <c r="E52105" s="1433"/>
      <c r="K52105" s="1433"/>
      <c r="L52105" s="1334"/>
    </row>
    <row r="52106" spans="1:12" ht="24" customHeight="1">
      <c r="A52106" s="1355"/>
      <c r="B52106" s="1355"/>
      <c r="C52106" s="1433"/>
      <c r="E52106" s="1433"/>
      <c r="K52106" s="1433"/>
      <c r="L52106" s="1334"/>
    </row>
    <row r="52107" spans="1:12" ht="24" customHeight="1">
      <c r="A52107" s="1355"/>
      <c r="B52107" s="1355"/>
      <c r="C52107" s="1433"/>
      <c r="E52107" s="1433"/>
      <c r="K52107" s="1433"/>
      <c r="L52107" s="1334"/>
    </row>
    <row r="52108" spans="1:12" ht="24" customHeight="1">
      <c r="A52108" s="1355"/>
      <c r="B52108" s="1355"/>
      <c r="C52108" s="1433"/>
      <c r="E52108" s="1433"/>
      <c r="K52108" s="1433"/>
      <c r="L52108" s="1334"/>
    </row>
    <row r="52109" spans="1:12" ht="24" customHeight="1">
      <c r="A52109" s="1355"/>
      <c r="B52109" s="1355"/>
      <c r="C52109" s="1433"/>
      <c r="E52109" s="1433"/>
      <c r="K52109" s="1433"/>
      <c r="L52109" s="1334"/>
    </row>
    <row r="52110" spans="1:12" ht="24" customHeight="1">
      <c r="A52110" s="1355"/>
      <c r="B52110" s="1355"/>
      <c r="C52110" s="1433"/>
      <c r="E52110" s="1433"/>
      <c r="K52110" s="1433"/>
      <c r="L52110" s="1334"/>
    </row>
    <row r="52111" spans="1:12" ht="24" customHeight="1">
      <c r="A52111" s="1355"/>
      <c r="B52111" s="1355"/>
      <c r="C52111" s="1433"/>
      <c r="E52111" s="1433"/>
      <c r="K52111" s="1433"/>
      <c r="L52111" s="1334"/>
    </row>
    <row r="52112" spans="1:12" ht="24" customHeight="1">
      <c r="A52112" s="1355"/>
      <c r="B52112" s="1355"/>
      <c r="C52112" s="1433"/>
      <c r="E52112" s="1433"/>
      <c r="K52112" s="1433"/>
      <c r="L52112" s="1334"/>
    </row>
    <row r="52113" spans="1:12" ht="24" customHeight="1">
      <c r="A52113" s="1355"/>
      <c r="B52113" s="1355"/>
      <c r="C52113" s="1433"/>
      <c r="E52113" s="1433"/>
      <c r="K52113" s="1433"/>
      <c r="L52113" s="1334"/>
    </row>
    <row r="52114" spans="1:12" ht="24" customHeight="1">
      <c r="A52114" s="1355"/>
      <c r="B52114" s="1355"/>
      <c r="C52114" s="1433"/>
      <c r="E52114" s="1433"/>
      <c r="K52114" s="1433"/>
      <c r="L52114" s="1334"/>
    </row>
    <row r="52115" spans="1:12" ht="24" customHeight="1">
      <c r="A52115" s="1355"/>
      <c r="B52115" s="1355"/>
      <c r="C52115" s="1433"/>
      <c r="E52115" s="1433"/>
      <c r="K52115" s="1433"/>
      <c r="L52115" s="1334"/>
    </row>
    <row r="52116" spans="1:12" ht="24" customHeight="1">
      <c r="A52116" s="1355"/>
      <c r="B52116" s="1355"/>
      <c r="C52116" s="1433"/>
      <c r="E52116" s="1433"/>
      <c r="K52116" s="1433"/>
      <c r="L52116" s="1334"/>
    </row>
    <row r="52117" spans="1:12" ht="24" customHeight="1">
      <c r="A52117" s="1355"/>
      <c r="B52117" s="1355"/>
      <c r="C52117" s="1433"/>
      <c r="E52117" s="1433"/>
      <c r="K52117" s="1433"/>
      <c r="L52117" s="1334"/>
    </row>
    <row r="52118" spans="1:12" ht="24" customHeight="1">
      <c r="A52118" s="1355"/>
      <c r="B52118" s="1355"/>
      <c r="C52118" s="1433"/>
      <c r="E52118" s="1433"/>
      <c r="K52118" s="1433"/>
      <c r="L52118" s="1334"/>
    </row>
    <row r="52119" spans="1:12" ht="24" customHeight="1">
      <c r="A52119" s="1355"/>
      <c r="B52119" s="1355"/>
      <c r="C52119" s="1433"/>
      <c r="E52119" s="1433"/>
      <c r="K52119" s="1433"/>
      <c r="L52119" s="1334"/>
    </row>
    <row r="52120" spans="1:12" ht="24" customHeight="1">
      <c r="A52120" s="1355"/>
      <c r="B52120" s="1355"/>
      <c r="C52120" s="1433"/>
      <c r="E52120" s="1433"/>
      <c r="K52120" s="1433"/>
      <c r="L52120" s="1334"/>
    </row>
    <row r="52121" spans="1:12" ht="24" customHeight="1">
      <c r="A52121" s="1355"/>
      <c r="B52121" s="1355"/>
      <c r="C52121" s="1433"/>
      <c r="E52121" s="1433"/>
      <c r="K52121" s="1433"/>
      <c r="L52121" s="1334"/>
    </row>
    <row r="52122" spans="1:12" ht="24" customHeight="1">
      <c r="A52122" s="1355"/>
      <c r="B52122" s="1355"/>
      <c r="C52122" s="1433"/>
      <c r="E52122" s="1433"/>
      <c r="K52122" s="1433"/>
      <c r="L52122" s="1334"/>
    </row>
    <row r="52123" spans="1:12" ht="24" customHeight="1">
      <c r="A52123" s="1355"/>
      <c r="B52123" s="1355"/>
      <c r="C52123" s="1433"/>
      <c r="E52123" s="1433"/>
      <c r="K52123" s="1433"/>
      <c r="L52123" s="1334"/>
    </row>
    <row r="52124" spans="1:12" ht="24" customHeight="1">
      <c r="A52124" s="1355"/>
      <c r="B52124" s="1355"/>
      <c r="C52124" s="1433"/>
      <c r="E52124" s="1433"/>
      <c r="K52124" s="1433"/>
      <c r="L52124" s="1334"/>
    </row>
    <row r="52125" spans="1:12" ht="24" customHeight="1">
      <c r="A52125" s="1355"/>
      <c r="B52125" s="1355"/>
      <c r="C52125" s="1433"/>
      <c r="E52125" s="1433"/>
      <c r="K52125" s="1433"/>
      <c r="L52125" s="1334"/>
    </row>
    <row r="52126" spans="1:12" ht="24" customHeight="1">
      <c r="A52126" s="1355"/>
      <c r="B52126" s="1355"/>
      <c r="C52126" s="1433"/>
      <c r="E52126" s="1433"/>
      <c r="K52126" s="1433"/>
      <c r="L52126" s="1334"/>
    </row>
    <row r="52127" spans="1:12" ht="24" customHeight="1">
      <c r="A52127" s="1355"/>
      <c r="B52127" s="1355"/>
      <c r="C52127" s="1433"/>
      <c r="E52127" s="1433"/>
      <c r="K52127" s="1433"/>
      <c r="L52127" s="1334"/>
    </row>
    <row r="52128" spans="1:12" ht="24" customHeight="1">
      <c r="A52128" s="1355"/>
      <c r="B52128" s="1355"/>
      <c r="C52128" s="1433"/>
      <c r="E52128" s="1433"/>
      <c r="K52128" s="1433"/>
      <c r="L52128" s="1334"/>
    </row>
    <row r="52129" spans="1:12" ht="24" customHeight="1">
      <c r="A52129" s="1355"/>
      <c r="B52129" s="1355"/>
      <c r="C52129" s="1433"/>
      <c r="E52129" s="1433"/>
      <c r="K52129" s="1433"/>
      <c r="L52129" s="1334"/>
    </row>
    <row r="52130" spans="1:12" ht="24" customHeight="1">
      <c r="A52130" s="1355"/>
      <c r="B52130" s="1355"/>
      <c r="C52130" s="1433"/>
      <c r="E52130" s="1433"/>
      <c r="K52130" s="1433"/>
      <c r="L52130" s="1334"/>
    </row>
    <row r="52131" spans="1:12" ht="24" customHeight="1">
      <c r="A52131" s="1355"/>
      <c r="B52131" s="1355"/>
      <c r="C52131" s="1433"/>
      <c r="E52131" s="1433"/>
      <c r="K52131" s="1433"/>
      <c r="L52131" s="1334"/>
    </row>
    <row r="52132" spans="1:12" ht="24" customHeight="1">
      <c r="A52132" s="1355"/>
      <c r="B52132" s="1355"/>
      <c r="C52132" s="1433"/>
      <c r="E52132" s="1433"/>
      <c r="K52132" s="1433"/>
      <c r="L52132" s="1334"/>
    </row>
    <row r="52133" spans="1:12" ht="24" customHeight="1">
      <c r="A52133" s="1355"/>
      <c r="B52133" s="1355"/>
      <c r="C52133" s="1433"/>
      <c r="E52133" s="1433"/>
      <c r="K52133" s="1433"/>
      <c r="L52133" s="1334"/>
    </row>
    <row r="52134" spans="1:12" ht="24" customHeight="1">
      <c r="A52134" s="1355"/>
      <c r="B52134" s="1355"/>
      <c r="C52134" s="1433"/>
      <c r="E52134" s="1433"/>
      <c r="K52134" s="1433"/>
      <c r="L52134" s="1334"/>
    </row>
    <row r="52135" spans="1:12" ht="24" customHeight="1">
      <c r="A52135" s="1355"/>
      <c r="B52135" s="1355"/>
      <c r="C52135" s="1433"/>
      <c r="E52135" s="1433"/>
      <c r="K52135" s="1433"/>
      <c r="L52135" s="1334"/>
    </row>
    <row r="52136" spans="1:12" ht="24" customHeight="1">
      <c r="A52136" s="1355"/>
      <c r="B52136" s="1355"/>
      <c r="C52136" s="1433"/>
      <c r="E52136" s="1433"/>
      <c r="K52136" s="1433"/>
      <c r="L52136" s="1334"/>
    </row>
    <row r="52137" spans="1:12" ht="24" customHeight="1">
      <c r="A52137" s="1355"/>
      <c r="B52137" s="1355"/>
      <c r="C52137" s="1433"/>
      <c r="E52137" s="1433"/>
      <c r="K52137" s="1433"/>
      <c r="L52137" s="1334"/>
    </row>
    <row r="52138" spans="1:12" ht="24" customHeight="1">
      <c r="A52138" s="1355"/>
      <c r="B52138" s="1355"/>
      <c r="C52138" s="1433"/>
      <c r="E52138" s="1433"/>
      <c r="K52138" s="1433"/>
      <c r="L52138" s="1334"/>
    </row>
    <row r="52139" spans="1:12" ht="24" customHeight="1">
      <c r="A52139" s="1355"/>
      <c r="B52139" s="1355"/>
      <c r="C52139" s="1433"/>
      <c r="E52139" s="1433"/>
      <c r="K52139" s="1433"/>
      <c r="L52139" s="1334"/>
    </row>
    <row r="52140" spans="1:12" ht="24" customHeight="1">
      <c r="A52140" s="1355"/>
      <c r="B52140" s="1355"/>
      <c r="C52140" s="1433"/>
      <c r="E52140" s="1433"/>
      <c r="K52140" s="1433"/>
      <c r="L52140" s="1334"/>
    </row>
    <row r="52141" spans="1:12" ht="24" customHeight="1">
      <c r="A52141" s="1355"/>
      <c r="B52141" s="1355"/>
      <c r="C52141" s="1433"/>
      <c r="E52141" s="1433"/>
      <c r="K52141" s="1433"/>
      <c r="L52141" s="1334"/>
    </row>
    <row r="52142" spans="1:12" ht="24" customHeight="1">
      <c r="A52142" s="1355"/>
      <c r="B52142" s="1355"/>
      <c r="C52142" s="1433"/>
      <c r="E52142" s="1433"/>
      <c r="K52142" s="1433"/>
      <c r="L52142" s="1334"/>
    </row>
    <row r="52143" spans="1:12" ht="24" customHeight="1">
      <c r="A52143" s="1355"/>
      <c r="B52143" s="1355"/>
      <c r="C52143" s="1433"/>
      <c r="E52143" s="1433"/>
      <c r="K52143" s="1433"/>
      <c r="L52143" s="1334"/>
    </row>
    <row r="52144" spans="1:12" ht="24" customHeight="1">
      <c r="A52144" s="1355"/>
      <c r="B52144" s="1355"/>
      <c r="C52144" s="1433"/>
      <c r="E52144" s="1433"/>
      <c r="K52144" s="1433"/>
      <c r="L52144" s="1334"/>
    </row>
    <row r="52145" spans="1:12" ht="24" customHeight="1">
      <c r="A52145" s="1355"/>
      <c r="B52145" s="1355"/>
      <c r="C52145" s="1433"/>
      <c r="E52145" s="1433"/>
      <c r="K52145" s="1433"/>
      <c r="L52145" s="1334"/>
    </row>
    <row r="52146" spans="1:12" ht="24" customHeight="1">
      <c r="A52146" s="1355"/>
      <c r="B52146" s="1355"/>
      <c r="C52146" s="1433"/>
      <c r="E52146" s="1433"/>
      <c r="K52146" s="1433"/>
      <c r="L52146" s="1334"/>
    </row>
    <row r="52147" spans="1:12" ht="24" customHeight="1">
      <c r="A52147" s="1355"/>
      <c r="B52147" s="1355"/>
      <c r="C52147" s="1433"/>
      <c r="E52147" s="1433"/>
      <c r="K52147" s="1433"/>
      <c r="L52147" s="1334"/>
    </row>
    <row r="52148" spans="1:12" ht="24" customHeight="1">
      <c r="A52148" s="1355"/>
      <c r="B52148" s="1355"/>
      <c r="C52148" s="1433"/>
      <c r="E52148" s="1433"/>
      <c r="K52148" s="1433"/>
      <c r="L52148" s="1334"/>
    </row>
    <row r="52149" spans="1:12" ht="24" customHeight="1">
      <c r="A52149" s="1355"/>
      <c r="B52149" s="1355"/>
      <c r="C52149" s="1433"/>
      <c r="E52149" s="1433"/>
      <c r="K52149" s="1433"/>
      <c r="L52149" s="1334"/>
    </row>
    <row r="52150" spans="1:12" ht="24" customHeight="1">
      <c r="A52150" s="1355"/>
      <c r="B52150" s="1355"/>
      <c r="C52150" s="1433"/>
      <c r="E52150" s="1433"/>
      <c r="K52150" s="1433"/>
      <c r="L52150" s="1334"/>
    </row>
    <row r="52151" spans="1:12" ht="24" customHeight="1">
      <c r="A52151" s="1355"/>
      <c r="B52151" s="1355"/>
      <c r="C52151" s="1433"/>
      <c r="E52151" s="1433"/>
      <c r="K52151" s="1433"/>
      <c r="L52151" s="1334"/>
    </row>
    <row r="52152" spans="1:12" ht="24" customHeight="1">
      <c r="A52152" s="1355"/>
      <c r="B52152" s="1355"/>
      <c r="C52152" s="1433"/>
      <c r="E52152" s="1433"/>
      <c r="K52152" s="1433"/>
      <c r="L52152" s="1334"/>
    </row>
    <row r="52153" spans="1:12" ht="24" customHeight="1">
      <c r="A52153" s="1355"/>
      <c r="B52153" s="1355"/>
      <c r="C52153" s="1433"/>
      <c r="E52153" s="1433"/>
      <c r="K52153" s="1433"/>
      <c r="L52153" s="1334"/>
    </row>
    <row r="52154" spans="1:12" ht="24" customHeight="1">
      <c r="A52154" s="1355"/>
      <c r="B52154" s="1355"/>
      <c r="C52154" s="1433"/>
      <c r="E52154" s="1433"/>
      <c r="K52154" s="1433"/>
      <c r="L52154" s="1334"/>
    </row>
    <row r="52155" spans="1:12" ht="24" customHeight="1">
      <c r="A52155" s="1355"/>
      <c r="B52155" s="1355"/>
      <c r="C52155" s="1433"/>
      <c r="E52155" s="1433"/>
      <c r="K52155" s="1433"/>
      <c r="L52155" s="1334"/>
    </row>
    <row r="52156" spans="1:12" ht="24" customHeight="1">
      <c r="A52156" s="1355"/>
      <c r="B52156" s="1355"/>
      <c r="C52156" s="1433"/>
      <c r="E52156" s="1433"/>
      <c r="K52156" s="1433"/>
      <c r="L52156" s="1334"/>
    </row>
    <row r="52157" spans="1:12" ht="24" customHeight="1">
      <c r="A52157" s="1355"/>
      <c r="B52157" s="1355"/>
      <c r="C52157" s="1433"/>
      <c r="E52157" s="1433"/>
      <c r="K52157" s="1433"/>
      <c r="L52157" s="1334"/>
    </row>
    <row r="52158" spans="1:12" ht="24" customHeight="1">
      <c r="A52158" s="1355"/>
      <c r="B52158" s="1355"/>
      <c r="C52158" s="1433"/>
      <c r="E52158" s="1433"/>
      <c r="K52158" s="1433"/>
      <c r="L52158" s="1334"/>
    </row>
    <row r="52159" spans="1:12" ht="24" customHeight="1">
      <c r="A52159" s="1355"/>
      <c r="B52159" s="1355"/>
      <c r="C52159" s="1433"/>
      <c r="E52159" s="1433"/>
      <c r="K52159" s="1433"/>
      <c r="L52159" s="1334"/>
    </row>
    <row r="52160" spans="1:12" ht="24" customHeight="1">
      <c r="A52160" s="1355"/>
      <c r="B52160" s="1355"/>
      <c r="C52160" s="1433"/>
      <c r="E52160" s="1433"/>
      <c r="K52160" s="1433"/>
      <c r="L52160" s="1334"/>
    </row>
    <row r="52161" spans="1:12" ht="24" customHeight="1">
      <c r="A52161" s="1355"/>
      <c r="B52161" s="1355"/>
      <c r="C52161" s="1433"/>
      <c r="E52161" s="1433"/>
      <c r="K52161" s="1433"/>
      <c r="L52161" s="1334"/>
    </row>
    <row r="52162" spans="1:12" ht="24" customHeight="1">
      <c r="A52162" s="1355"/>
      <c r="B52162" s="1355"/>
      <c r="C52162" s="1433"/>
      <c r="E52162" s="1433"/>
      <c r="K52162" s="1433"/>
      <c r="L52162" s="1334"/>
    </row>
    <row r="52163" spans="1:12" ht="24" customHeight="1">
      <c r="A52163" s="1355"/>
      <c r="B52163" s="1355"/>
      <c r="C52163" s="1433"/>
      <c r="E52163" s="1433"/>
      <c r="K52163" s="1433"/>
      <c r="L52163" s="1334"/>
    </row>
    <row r="52164" spans="1:12" ht="24" customHeight="1">
      <c r="A52164" s="1355"/>
      <c r="B52164" s="1355"/>
      <c r="C52164" s="1433"/>
      <c r="E52164" s="1433"/>
      <c r="K52164" s="1433"/>
      <c r="L52164" s="1334"/>
    </row>
    <row r="52165" spans="1:12" ht="24" customHeight="1">
      <c r="A52165" s="1355"/>
      <c r="B52165" s="1355"/>
      <c r="C52165" s="1433"/>
      <c r="E52165" s="1433"/>
      <c r="K52165" s="1433"/>
      <c r="L52165" s="1334"/>
    </row>
    <row r="52166" spans="1:12" ht="24" customHeight="1">
      <c r="A52166" s="1355"/>
      <c r="B52166" s="1355"/>
      <c r="C52166" s="1433"/>
      <c r="E52166" s="1433"/>
      <c r="K52166" s="1433"/>
      <c r="L52166" s="1334"/>
    </row>
    <row r="52167" spans="1:12" ht="24" customHeight="1">
      <c r="A52167" s="1355"/>
      <c r="B52167" s="1355"/>
      <c r="C52167" s="1433"/>
      <c r="E52167" s="1433"/>
      <c r="K52167" s="1433"/>
      <c r="L52167" s="1334"/>
    </row>
    <row r="52168" spans="1:12" ht="24" customHeight="1">
      <c r="A52168" s="1355"/>
      <c r="B52168" s="1355"/>
      <c r="C52168" s="1433"/>
      <c r="E52168" s="1433"/>
      <c r="K52168" s="1433"/>
      <c r="L52168" s="1334"/>
    </row>
    <row r="52169" spans="1:12" ht="24" customHeight="1">
      <c r="A52169" s="1355"/>
      <c r="B52169" s="1355"/>
      <c r="C52169" s="1433"/>
      <c r="E52169" s="1433"/>
      <c r="K52169" s="1433"/>
      <c r="L52169" s="1334"/>
    </row>
    <row r="52170" spans="1:12" ht="24" customHeight="1">
      <c r="A52170" s="1355"/>
      <c r="B52170" s="1355"/>
      <c r="C52170" s="1433"/>
      <c r="E52170" s="1433"/>
      <c r="K52170" s="1433"/>
      <c r="L52170" s="1334"/>
    </row>
    <row r="52171" spans="1:12" ht="24" customHeight="1">
      <c r="A52171" s="1355"/>
      <c r="B52171" s="1355"/>
      <c r="C52171" s="1433"/>
      <c r="E52171" s="1433"/>
      <c r="K52171" s="1433"/>
      <c r="L52171" s="1334"/>
    </row>
    <row r="52172" spans="1:12" ht="24" customHeight="1">
      <c r="A52172" s="1355"/>
      <c r="B52172" s="1355"/>
      <c r="C52172" s="1433"/>
      <c r="E52172" s="1433"/>
      <c r="K52172" s="1433"/>
      <c r="L52172" s="1334"/>
    </row>
    <row r="52173" spans="1:12" ht="24" customHeight="1">
      <c r="A52173" s="1355"/>
      <c r="B52173" s="1355"/>
      <c r="C52173" s="1433"/>
      <c r="E52173" s="1433"/>
      <c r="K52173" s="1433"/>
      <c r="L52173" s="1334"/>
    </row>
    <row r="52174" spans="1:12" ht="24" customHeight="1">
      <c r="A52174" s="1355"/>
      <c r="B52174" s="1355"/>
      <c r="C52174" s="1433"/>
      <c r="E52174" s="1433"/>
      <c r="K52174" s="1433"/>
      <c r="L52174" s="1334"/>
    </row>
    <row r="52175" spans="1:12" ht="24" customHeight="1">
      <c r="A52175" s="1355"/>
      <c r="B52175" s="1355"/>
      <c r="C52175" s="1433"/>
      <c r="E52175" s="1433"/>
      <c r="K52175" s="1433"/>
      <c r="L52175" s="1334"/>
    </row>
    <row r="52176" spans="1:12" ht="24" customHeight="1">
      <c r="A52176" s="1355"/>
      <c r="B52176" s="1355"/>
      <c r="C52176" s="1433"/>
      <c r="E52176" s="1433"/>
      <c r="K52176" s="1433"/>
      <c r="L52176" s="1334"/>
    </row>
    <row r="52177" spans="1:12" ht="24" customHeight="1">
      <c r="A52177" s="1355"/>
      <c r="B52177" s="1355"/>
      <c r="C52177" s="1433"/>
      <c r="E52177" s="1433"/>
      <c r="K52177" s="1433"/>
      <c r="L52177" s="1334"/>
    </row>
    <row r="52178" spans="1:12" ht="24" customHeight="1">
      <c r="A52178" s="1355"/>
      <c r="B52178" s="1355"/>
      <c r="C52178" s="1433"/>
      <c r="E52178" s="1433"/>
      <c r="K52178" s="1433"/>
      <c r="L52178" s="1334"/>
    </row>
    <row r="52179" spans="1:12" ht="24" customHeight="1">
      <c r="A52179" s="1355"/>
      <c r="B52179" s="1355"/>
      <c r="C52179" s="1433"/>
      <c r="E52179" s="1433"/>
      <c r="K52179" s="1433"/>
      <c r="L52179" s="1334"/>
    </row>
    <row r="52180" spans="1:12" ht="24" customHeight="1">
      <c r="A52180" s="1355"/>
      <c r="B52180" s="1355"/>
      <c r="C52180" s="1433"/>
      <c r="E52180" s="1433"/>
      <c r="K52180" s="1433"/>
      <c r="L52180" s="1334"/>
    </row>
    <row r="52181" spans="1:12" ht="24" customHeight="1">
      <c r="A52181" s="1355"/>
      <c r="B52181" s="1355"/>
      <c r="C52181" s="1433"/>
      <c r="E52181" s="1433"/>
      <c r="K52181" s="1433"/>
      <c r="L52181" s="1334"/>
    </row>
    <row r="52182" spans="1:12" ht="24" customHeight="1">
      <c r="A52182" s="1355"/>
      <c r="B52182" s="1355"/>
      <c r="C52182" s="1433"/>
      <c r="E52182" s="1433"/>
      <c r="K52182" s="1433"/>
      <c r="L52182" s="1334"/>
    </row>
    <row r="52183" spans="1:12" ht="24" customHeight="1">
      <c r="A52183" s="1355"/>
      <c r="B52183" s="1355"/>
      <c r="C52183" s="1433"/>
      <c r="E52183" s="1433"/>
      <c r="K52183" s="1433"/>
      <c r="L52183" s="1334"/>
    </row>
    <row r="52184" spans="1:12" ht="24" customHeight="1">
      <c r="A52184" s="1355"/>
      <c r="B52184" s="1355"/>
      <c r="C52184" s="1433"/>
      <c r="E52184" s="1433"/>
      <c r="K52184" s="1433"/>
      <c r="L52184" s="1334"/>
    </row>
    <row r="52185" spans="1:12" ht="24" customHeight="1">
      <c r="A52185" s="1355"/>
      <c r="B52185" s="1355"/>
      <c r="C52185" s="1433"/>
      <c r="E52185" s="1433"/>
      <c r="K52185" s="1433"/>
      <c r="L52185" s="1334"/>
    </row>
    <row r="52186" spans="1:12" ht="24" customHeight="1">
      <c r="A52186" s="1355"/>
      <c r="B52186" s="1355"/>
      <c r="C52186" s="1433"/>
      <c r="E52186" s="1433"/>
      <c r="K52186" s="1433"/>
      <c r="L52186" s="1334"/>
    </row>
    <row r="52187" spans="1:12" ht="24" customHeight="1">
      <c r="A52187" s="1355"/>
      <c r="B52187" s="1355"/>
      <c r="C52187" s="1433"/>
      <c r="E52187" s="1433"/>
      <c r="K52187" s="1433"/>
      <c r="L52187" s="1334"/>
    </row>
    <row r="52188" spans="1:12" ht="24" customHeight="1">
      <c r="A52188" s="1355"/>
      <c r="B52188" s="1355"/>
      <c r="C52188" s="1433"/>
      <c r="E52188" s="1433"/>
      <c r="K52188" s="1433"/>
      <c r="L52188" s="1334"/>
    </row>
    <row r="52189" spans="1:12" ht="24" customHeight="1">
      <c r="A52189" s="1355"/>
      <c r="B52189" s="1355"/>
      <c r="C52189" s="1433"/>
      <c r="E52189" s="1433"/>
      <c r="K52189" s="1433"/>
      <c r="L52189" s="1334"/>
    </row>
    <row r="52190" spans="1:12" ht="24" customHeight="1">
      <c r="A52190" s="1355"/>
      <c r="B52190" s="1355"/>
      <c r="C52190" s="1433"/>
      <c r="E52190" s="1433"/>
      <c r="K52190" s="1433"/>
      <c r="L52190" s="1334"/>
    </row>
    <row r="52191" spans="1:12" ht="24" customHeight="1">
      <c r="A52191" s="1355"/>
      <c r="B52191" s="1355"/>
      <c r="C52191" s="1433"/>
      <c r="E52191" s="1433"/>
      <c r="K52191" s="1433"/>
      <c r="L52191" s="1334"/>
    </row>
    <row r="52192" spans="1:12" ht="24" customHeight="1">
      <c r="A52192" s="1355"/>
      <c r="B52192" s="1355"/>
      <c r="C52192" s="1433"/>
      <c r="E52192" s="1433"/>
      <c r="K52192" s="1433"/>
      <c r="L52192" s="1334"/>
    </row>
    <row r="52193" spans="1:12" ht="24" customHeight="1">
      <c r="A52193" s="1355"/>
      <c r="B52193" s="1355"/>
      <c r="C52193" s="1433"/>
      <c r="E52193" s="1433"/>
      <c r="K52193" s="1433"/>
      <c r="L52193" s="1334"/>
    </row>
    <row r="52194" spans="1:12" ht="24" customHeight="1">
      <c r="A52194" s="1355"/>
      <c r="B52194" s="1355"/>
      <c r="C52194" s="1433"/>
      <c r="E52194" s="1433"/>
      <c r="K52194" s="1433"/>
      <c r="L52194" s="1334"/>
    </row>
    <row r="52195" spans="1:12" ht="24" customHeight="1">
      <c r="A52195" s="1355"/>
      <c r="B52195" s="1355"/>
      <c r="C52195" s="1433"/>
      <c r="E52195" s="1433"/>
      <c r="K52195" s="1433"/>
      <c r="L52195" s="1334"/>
    </row>
    <row r="52196" spans="1:12" ht="24" customHeight="1">
      <c r="A52196" s="1355"/>
      <c r="B52196" s="1355"/>
      <c r="C52196" s="1433"/>
      <c r="E52196" s="1433"/>
      <c r="K52196" s="1433"/>
      <c r="L52196" s="1334"/>
    </row>
    <row r="52197" spans="1:12" ht="24" customHeight="1">
      <c r="A52197" s="1355"/>
      <c r="B52197" s="1355"/>
      <c r="C52197" s="1433"/>
      <c r="E52197" s="1433"/>
      <c r="K52197" s="1433"/>
      <c r="L52197" s="1334"/>
    </row>
    <row r="52198" spans="1:12" ht="24" customHeight="1">
      <c r="A52198" s="1355"/>
      <c r="B52198" s="1355"/>
      <c r="C52198" s="1433"/>
      <c r="E52198" s="1433"/>
      <c r="K52198" s="1433"/>
      <c r="L52198" s="1334"/>
    </row>
    <row r="52199" spans="1:12" ht="24" customHeight="1">
      <c r="A52199" s="1355"/>
      <c r="B52199" s="1355"/>
      <c r="C52199" s="1433"/>
      <c r="E52199" s="1433"/>
      <c r="K52199" s="1433"/>
      <c r="L52199" s="1334"/>
    </row>
    <row r="52200" spans="1:12" ht="24" customHeight="1">
      <c r="A52200" s="1355"/>
      <c r="B52200" s="1355"/>
      <c r="C52200" s="1433"/>
      <c r="E52200" s="1433"/>
      <c r="K52200" s="1433"/>
      <c r="L52200" s="1334"/>
    </row>
    <row r="52201" spans="1:12" ht="24" customHeight="1">
      <c r="A52201" s="1355"/>
      <c r="B52201" s="1355"/>
      <c r="C52201" s="1433"/>
      <c r="E52201" s="1433"/>
      <c r="K52201" s="1433"/>
      <c r="L52201" s="1334"/>
    </row>
    <row r="52202" spans="1:12" ht="24" customHeight="1">
      <c r="A52202" s="1355"/>
      <c r="B52202" s="1355"/>
      <c r="C52202" s="1433"/>
      <c r="E52202" s="1433"/>
      <c r="K52202" s="1433"/>
      <c r="L52202" s="1334"/>
    </row>
    <row r="52203" spans="1:12" ht="24" customHeight="1">
      <c r="A52203" s="1355"/>
      <c r="B52203" s="1355"/>
      <c r="C52203" s="1433"/>
      <c r="E52203" s="1433"/>
      <c r="K52203" s="1433"/>
      <c r="L52203" s="1334"/>
    </row>
    <row r="52204" spans="1:12" ht="24" customHeight="1">
      <c r="A52204" s="1355"/>
      <c r="B52204" s="1355"/>
      <c r="C52204" s="1433"/>
      <c r="E52204" s="1433"/>
      <c r="K52204" s="1433"/>
      <c r="L52204" s="1334"/>
    </row>
    <row r="52205" spans="1:12" ht="24" customHeight="1">
      <c r="A52205" s="1355"/>
      <c r="B52205" s="1355"/>
      <c r="C52205" s="1433"/>
      <c r="E52205" s="1433"/>
      <c r="K52205" s="1433"/>
      <c r="L52205" s="1334"/>
    </row>
    <row r="52206" spans="1:12" ht="24" customHeight="1">
      <c r="A52206" s="1355"/>
      <c r="B52206" s="1355"/>
      <c r="C52206" s="1433"/>
      <c r="E52206" s="1433"/>
      <c r="K52206" s="1433"/>
      <c r="L52206" s="1334"/>
    </row>
    <row r="52207" spans="1:12" ht="24" customHeight="1">
      <c r="A52207" s="1355"/>
      <c r="B52207" s="1355"/>
      <c r="C52207" s="1433"/>
      <c r="E52207" s="1433"/>
      <c r="K52207" s="1433"/>
      <c r="L52207" s="1334"/>
    </row>
    <row r="52208" spans="1:12" ht="24" customHeight="1">
      <c r="A52208" s="1355"/>
      <c r="B52208" s="1355"/>
      <c r="C52208" s="1433"/>
      <c r="E52208" s="1433"/>
      <c r="K52208" s="1433"/>
      <c r="L52208" s="1334"/>
    </row>
    <row r="52209" spans="1:12" ht="24" customHeight="1">
      <c r="A52209" s="1355"/>
      <c r="B52209" s="1355"/>
      <c r="C52209" s="1433"/>
      <c r="E52209" s="1433"/>
      <c r="K52209" s="1433"/>
      <c r="L52209" s="1334"/>
    </row>
    <row r="52210" spans="1:12" ht="24" customHeight="1">
      <c r="A52210" s="1355"/>
      <c r="B52210" s="1355"/>
      <c r="C52210" s="1433"/>
      <c r="E52210" s="1433"/>
      <c r="K52210" s="1433"/>
      <c r="L52210" s="1334"/>
    </row>
    <row r="52211" spans="1:12" ht="24" customHeight="1">
      <c r="A52211" s="1355"/>
      <c r="B52211" s="1355"/>
      <c r="C52211" s="1433"/>
      <c r="E52211" s="1433"/>
      <c r="K52211" s="1433"/>
      <c r="L52211" s="1334"/>
    </row>
    <row r="52212" spans="1:12" ht="24" customHeight="1">
      <c r="A52212" s="1355"/>
      <c r="B52212" s="1355"/>
      <c r="C52212" s="1433"/>
      <c r="E52212" s="1433"/>
      <c r="K52212" s="1433"/>
      <c r="L52212" s="1334"/>
    </row>
    <row r="52213" spans="1:12" ht="24" customHeight="1">
      <c r="A52213" s="1355"/>
      <c r="B52213" s="1355"/>
      <c r="C52213" s="1433"/>
      <c r="E52213" s="1433"/>
      <c r="K52213" s="1433"/>
      <c r="L52213" s="1334"/>
    </row>
    <row r="52214" spans="1:12" ht="24" customHeight="1">
      <c r="A52214" s="1355"/>
      <c r="B52214" s="1355"/>
      <c r="C52214" s="1433"/>
      <c r="E52214" s="1433"/>
      <c r="K52214" s="1433"/>
      <c r="L52214" s="1334"/>
    </row>
    <row r="52215" spans="1:12" ht="24" customHeight="1">
      <c r="A52215" s="1355"/>
      <c r="B52215" s="1355"/>
      <c r="C52215" s="1433"/>
      <c r="E52215" s="1433"/>
      <c r="K52215" s="1433"/>
      <c r="L52215" s="1334"/>
    </row>
    <row r="52216" spans="1:12" ht="24" customHeight="1">
      <c r="A52216" s="1355"/>
      <c r="B52216" s="1355"/>
      <c r="C52216" s="1433"/>
      <c r="E52216" s="1433"/>
      <c r="K52216" s="1433"/>
      <c r="L52216" s="1334"/>
    </row>
    <row r="52217" spans="1:12" ht="24" customHeight="1">
      <c r="A52217" s="1355"/>
      <c r="B52217" s="1355"/>
      <c r="C52217" s="1433"/>
      <c r="E52217" s="1433"/>
      <c r="K52217" s="1433"/>
      <c r="L52217" s="1334"/>
    </row>
    <row r="52218" spans="1:12" ht="24" customHeight="1">
      <c r="A52218" s="1355"/>
      <c r="B52218" s="1355"/>
      <c r="C52218" s="1433"/>
      <c r="E52218" s="1433"/>
      <c r="K52218" s="1433"/>
      <c r="L52218" s="1334"/>
    </row>
    <row r="52219" spans="1:12" ht="24" customHeight="1">
      <c r="A52219" s="1355"/>
      <c r="B52219" s="1355"/>
      <c r="C52219" s="1433"/>
      <c r="E52219" s="1433"/>
      <c r="K52219" s="1433"/>
      <c r="L52219" s="1334"/>
    </row>
    <row r="52220" spans="1:12" ht="24" customHeight="1">
      <c r="A52220" s="1355"/>
      <c r="B52220" s="1355"/>
      <c r="C52220" s="1433"/>
      <c r="E52220" s="1433"/>
      <c r="K52220" s="1433"/>
      <c r="L52220" s="1334"/>
    </row>
    <row r="52221" spans="1:12" ht="24" customHeight="1">
      <c r="A52221" s="1355"/>
      <c r="B52221" s="1355"/>
      <c r="C52221" s="1433"/>
      <c r="E52221" s="1433"/>
      <c r="K52221" s="1433"/>
      <c r="L52221" s="1334"/>
    </row>
    <row r="52222" spans="1:12" ht="24" customHeight="1">
      <c r="A52222" s="1355"/>
      <c r="B52222" s="1355"/>
      <c r="C52222" s="1433"/>
      <c r="E52222" s="1433"/>
      <c r="K52222" s="1433"/>
      <c r="L52222" s="1334"/>
    </row>
    <row r="52223" spans="1:12" ht="24" customHeight="1">
      <c r="A52223" s="1355"/>
      <c r="B52223" s="1355"/>
      <c r="C52223" s="1433"/>
      <c r="E52223" s="1433"/>
      <c r="K52223" s="1433"/>
      <c r="L52223" s="1334"/>
    </row>
    <row r="52224" spans="1:12" ht="24" customHeight="1">
      <c r="A52224" s="1355"/>
      <c r="B52224" s="1355"/>
      <c r="C52224" s="1433"/>
      <c r="E52224" s="1433"/>
      <c r="K52224" s="1433"/>
      <c r="L52224" s="1334"/>
    </row>
    <row r="52225" spans="1:12" ht="24" customHeight="1">
      <c r="A52225" s="1355"/>
      <c r="B52225" s="1355"/>
      <c r="C52225" s="1433"/>
      <c r="E52225" s="1433"/>
      <c r="K52225" s="1433"/>
      <c r="L52225" s="1334"/>
    </row>
    <row r="52226" spans="1:12" ht="24" customHeight="1">
      <c r="A52226" s="1355"/>
      <c r="B52226" s="1355"/>
      <c r="C52226" s="1433"/>
      <c r="E52226" s="1433"/>
      <c r="K52226" s="1433"/>
      <c r="L52226" s="1334"/>
    </row>
    <row r="52227" spans="1:12" ht="24" customHeight="1">
      <c r="A52227" s="1355"/>
      <c r="B52227" s="1355"/>
      <c r="C52227" s="1433"/>
      <c r="E52227" s="1433"/>
      <c r="K52227" s="1433"/>
      <c r="L52227" s="1334"/>
    </row>
    <row r="52228" spans="1:12" ht="24" customHeight="1">
      <c r="A52228" s="1355"/>
      <c r="B52228" s="1355"/>
      <c r="C52228" s="1433"/>
      <c r="E52228" s="1433"/>
      <c r="K52228" s="1433"/>
      <c r="L52228" s="1334"/>
    </row>
    <row r="52229" spans="1:12" ht="24" customHeight="1">
      <c r="A52229" s="1355"/>
      <c r="B52229" s="1355"/>
      <c r="C52229" s="1433"/>
      <c r="E52229" s="1433"/>
      <c r="K52229" s="1433"/>
      <c r="L52229" s="1334"/>
    </row>
    <row r="52230" spans="1:12" ht="24" customHeight="1">
      <c r="A52230" s="1355"/>
      <c r="B52230" s="1355"/>
      <c r="C52230" s="1433"/>
      <c r="E52230" s="1433"/>
      <c r="K52230" s="1433"/>
      <c r="L52230" s="1334"/>
    </row>
    <row r="52231" spans="1:12" ht="24" customHeight="1">
      <c r="A52231" s="1355"/>
      <c r="B52231" s="1355"/>
      <c r="C52231" s="1433"/>
      <c r="E52231" s="1433"/>
      <c r="K52231" s="1433"/>
      <c r="L52231" s="1334"/>
    </row>
    <row r="52232" spans="1:12" ht="24" customHeight="1">
      <c r="A52232" s="1355"/>
      <c r="B52232" s="1355"/>
      <c r="C52232" s="1433"/>
      <c r="E52232" s="1433"/>
      <c r="K52232" s="1433"/>
      <c r="L52232" s="1334"/>
    </row>
    <row r="52233" spans="1:12" ht="24" customHeight="1">
      <c r="A52233" s="1355"/>
      <c r="B52233" s="1355"/>
      <c r="C52233" s="1433"/>
      <c r="E52233" s="1433"/>
      <c r="K52233" s="1433"/>
      <c r="L52233" s="1334"/>
    </row>
    <row r="52234" spans="1:12" ht="24" customHeight="1">
      <c r="A52234" s="1355"/>
      <c r="B52234" s="1355"/>
      <c r="C52234" s="1433"/>
      <c r="E52234" s="1433"/>
      <c r="K52234" s="1433"/>
      <c r="L52234" s="1334"/>
    </row>
    <row r="52235" spans="1:12" ht="24" customHeight="1">
      <c r="A52235" s="1355"/>
      <c r="B52235" s="1355"/>
      <c r="C52235" s="1433"/>
      <c r="E52235" s="1433"/>
      <c r="K52235" s="1433"/>
      <c r="L52235" s="1334"/>
    </row>
    <row r="52236" spans="1:12" ht="24" customHeight="1">
      <c r="A52236" s="1355"/>
      <c r="B52236" s="1355"/>
      <c r="C52236" s="1433"/>
      <c r="E52236" s="1433"/>
      <c r="K52236" s="1433"/>
      <c r="L52236" s="1334"/>
    </row>
    <row r="52237" spans="1:12" ht="24" customHeight="1">
      <c r="A52237" s="1355"/>
      <c r="B52237" s="1355"/>
      <c r="C52237" s="1433"/>
      <c r="E52237" s="1433"/>
      <c r="K52237" s="1433"/>
      <c r="L52237" s="1334"/>
    </row>
    <row r="52238" spans="1:12" ht="24" customHeight="1">
      <c r="A52238" s="1355"/>
      <c r="B52238" s="1355"/>
      <c r="C52238" s="1433"/>
      <c r="E52238" s="1433"/>
      <c r="K52238" s="1433"/>
      <c r="L52238" s="1334"/>
    </row>
    <row r="52239" spans="1:12" ht="24" customHeight="1">
      <c r="A52239" s="1355"/>
      <c r="B52239" s="1355"/>
      <c r="C52239" s="1433"/>
      <c r="E52239" s="1433"/>
      <c r="K52239" s="1433"/>
      <c r="L52239" s="1334"/>
    </row>
    <row r="52240" spans="1:12" ht="24" customHeight="1">
      <c r="A52240" s="1355"/>
      <c r="B52240" s="1355"/>
      <c r="C52240" s="1433"/>
      <c r="E52240" s="1433"/>
      <c r="K52240" s="1433"/>
      <c r="L52240" s="1334"/>
    </row>
    <row r="52241" spans="1:12" ht="24" customHeight="1">
      <c r="A52241" s="1355"/>
      <c r="B52241" s="1355"/>
      <c r="C52241" s="1433"/>
      <c r="E52241" s="1433"/>
      <c r="K52241" s="1433"/>
      <c r="L52241" s="1334"/>
    </row>
    <row r="52242" spans="1:12" ht="24" customHeight="1">
      <c r="A52242" s="1355"/>
      <c r="B52242" s="1355"/>
      <c r="C52242" s="1433"/>
      <c r="E52242" s="1433"/>
      <c r="K52242" s="1433"/>
      <c r="L52242" s="1334"/>
    </row>
    <row r="52243" spans="1:12" ht="24" customHeight="1">
      <c r="A52243" s="1355"/>
      <c r="B52243" s="1355"/>
      <c r="C52243" s="1433"/>
      <c r="E52243" s="1433"/>
      <c r="K52243" s="1433"/>
      <c r="L52243" s="1334"/>
    </row>
    <row r="52244" spans="1:12" ht="24" customHeight="1">
      <c r="A52244" s="1355"/>
      <c r="B52244" s="1355"/>
      <c r="C52244" s="1433"/>
      <c r="E52244" s="1433"/>
      <c r="K52244" s="1433"/>
      <c r="L52244" s="1334"/>
    </row>
    <row r="52245" spans="1:12" ht="24" customHeight="1">
      <c r="A52245" s="1355"/>
      <c r="B52245" s="1355"/>
      <c r="C52245" s="1433"/>
      <c r="E52245" s="1433"/>
      <c r="K52245" s="1433"/>
      <c r="L52245" s="1334"/>
    </row>
    <row r="52246" spans="1:12" ht="24" customHeight="1">
      <c r="A52246" s="1355"/>
      <c r="B52246" s="1355"/>
      <c r="C52246" s="1433"/>
      <c r="E52246" s="1433"/>
      <c r="K52246" s="1433"/>
      <c r="L52246" s="1334"/>
    </row>
    <row r="52247" spans="1:12" ht="24" customHeight="1">
      <c r="A52247" s="1355"/>
      <c r="B52247" s="1355"/>
      <c r="C52247" s="1433"/>
      <c r="E52247" s="1433"/>
      <c r="K52247" s="1433"/>
      <c r="L52247" s="1334"/>
    </row>
    <row r="52248" spans="1:12" ht="24" customHeight="1">
      <c r="A52248" s="1355"/>
      <c r="B52248" s="1355"/>
      <c r="C52248" s="1433"/>
      <c r="E52248" s="1433"/>
      <c r="K52248" s="1433"/>
      <c r="L52248" s="1334"/>
    </row>
    <row r="52249" spans="1:12" ht="24" customHeight="1">
      <c r="A52249" s="1355"/>
      <c r="B52249" s="1355"/>
      <c r="C52249" s="1433"/>
      <c r="E52249" s="1433"/>
      <c r="K52249" s="1433"/>
      <c r="L52249" s="1334"/>
    </row>
    <row r="52250" spans="1:12" ht="24" customHeight="1">
      <c r="A52250" s="1355"/>
      <c r="B52250" s="1355"/>
      <c r="C52250" s="1433"/>
      <c r="E52250" s="1433"/>
      <c r="K52250" s="1433"/>
      <c r="L52250" s="1334"/>
    </row>
    <row r="52251" spans="1:12" ht="24" customHeight="1">
      <c r="A52251" s="1355"/>
      <c r="B52251" s="1355"/>
      <c r="C52251" s="1433"/>
      <c r="E52251" s="1433"/>
      <c r="K52251" s="1433"/>
      <c r="L52251" s="1334"/>
    </row>
    <row r="52252" spans="1:12" ht="24" customHeight="1">
      <c r="A52252" s="1355"/>
      <c r="B52252" s="1355"/>
      <c r="C52252" s="1433"/>
      <c r="E52252" s="1433"/>
      <c r="K52252" s="1433"/>
      <c r="L52252" s="1334"/>
    </row>
    <row r="52253" spans="1:12" ht="24" customHeight="1">
      <c r="A52253" s="1355"/>
      <c r="B52253" s="1355"/>
      <c r="C52253" s="1433"/>
      <c r="E52253" s="1433"/>
      <c r="K52253" s="1433"/>
      <c r="L52253" s="1334"/>
    </row>
    <row r="52254" spans="1:12" ht="24" customHeight="1">
      <c r="A52254" s="1355"/>
      <c r="B52254" s="1355"/>
      <c r="C52254" s="1433"/>
      <c r="E52254" s="1433"/>
      <c r="K52254" s="1433"/>
      <c r="L52254" s="1334"/>
    </row>
    <row r="52255" spans="1:12" ht="24" customHeight="1">
      <c r="A52255" s="1355"/>
      <c r="B52255" s="1355"/>
      <c r="C52255" s="1433"/>
      <c r="E52255" s="1433"/>
      <c r="K52255" s="1433"/>
      <c r="L52255" s="1334"/>
    </row>
    <row r="52256" spans="1:12" ht="24" customHeight="1">
      <c r="A52256" s="1355"/>
      <c r="B52256" s="1355"/>
      <c r="C52256" s="1433"/>
      <c r="E52256" s="1433"/>
      <c r="K52256" s="1433"/>
      <c r="L52256" s="1334"/>
    </row>
    <row r="52257" spans="1:12" ht="24" customHeight="1">
      <c r="A52257" s="1355"/>
      <c r="B52257" s="1355"/>
      <c r="C52257" s="1433"/>
      <c r="E52257" s="1433"/>
      <c r="K52257" s="1433"/>
      <c r="L52257" s="1334"/>
    </row>
    <row r="52258" spans="1:12" ht="24" customHeight="1">
      <c r="A52258" s="1355"/>
      <c r="B52258" s="1355"/>
      <c r="C52258" s="1433"/>
      <c r="E52258" s="1433"/>
      <c r="K52258" s="1433"/>
      <c r="L52258" s="1334"/>
    </row>
    <row r="52259" spans="1:12" ht="24" customHeight="1">
      <c r="A52259" s="1355"/>
      <c r="B52259" s="1355"/>
      <c r="C52259" s="1433"/>
      <c r="E52259" s="1433"/>
      <c r="K52259" s="1433"/>
      <c r="L52259" s="1334"/>
    </row>
    <row r="52260" spans="1:12" ht="24" customHeight="1">
      <c r="A52260" s="1355"/>
      <c r="B52260" s="1355"/>
      <c r="C52260" s="1433"/>
      <c r="E52260" s="1433"/>
      <c r="K52260" s="1433"/>
      <c r="L52260" s="1334"/>
    </row>
    <row r="52261" spans="1:12" ht="24" customHeight="1">
      <c r="A52261" s="1355"/>
      <c r="B52261" s="1355"/>
      <c r="C52261" s="1433"/>
      <c r="E52261" s="1433"/>
      <c r="K52261" s="1433"/>
      <c r="L52261" s="1334"/>
    </row>
    <row r="52262" spans="1:12" ht="24" customHeight="1">
      <c r="A52262" s="1355"/>
      <c r="B52262" s="1355"/>
      <c r="C52262" s="1433"/>
      <c r="E52262" s="1433"/>
      <c r="K52262" s="1433"/>
      <c r="L52262" s="1334"/>
    </row>
    <row r="52263" spans="1:12" ht="24" customHeight="1">
      <c r="A52263" s="1355"/>
      <c r="B52263" s="1355"/>
      <c r="C52263" s="1433"/>
      <c r="E52263" s="1433"/>
      <c r="K52263" s="1433"/>
      <c r="L52263" s="1334"/>
    </row>
    <row r="52264" spans="1:12" ht="24" customHeight="1">
      <c r="A52264" s="1355"/>
      <c r="B52264" s="1355"/>
      <c r="C52264" s="1433"/>
      <c r="E52264" s="1433"/>
      <c r="K52264" s="1433"/>
      <c r="L52264" s="1334"/>
    </row>
    <row r="52265" spans="1:12" ht="24" customHeight="1">
      <c r="A52265" s="1355"/>
      <c r="B52265" s="1355"/>
      <c r="C52265" s="1433"/>
      <c r="E52265" s="1433"/>
      <c r="K52265" s="1433"/>
      <c r="L52265" s="1334"/>
    </row>
    <row r="52266" spans="1:12" ht="24" customHeight="1">
      <c r="A52266" s="1355"/>
      <c r="B52266" s="1355"/>
      <c r="C52266" s="1433"/>
      <c r="E52266" s="1433"/>
      <c r="K52266" s="1433"/>
      <c r="L52266" s="1334"/>
    </row>
    <row r="52267" spans="1:12" ht="24" customHeight="1">
      <c r="A52267" s="1355"/>
      <c r="B52267" s="1355"/>
      <c r="C52267" s="1433"/>
      <c r="E52267" s="1433"/>
      <c r="K52267" s="1433"/>
      <c r="L52267" s="1334"/>
    </row>
    <row r="52268" spans="1:12" ht="24" customHeight="1">
      <c r="A52268" s="1355"/>
      <c r="B52268" s="1355"/>
      <c r="C52268" s="1433"/>
      <c r="E52268" s="1433"/>
      <c r="K52268" s="1433"/>
      <c r="L52268" s="1334"/>
    </row>
    <row r="52269" spans="1:12" ht="24" customHeight="1">
      <c r="A52269" s="1355"/>
      <c r="B52269" s="1355"/>
      <c r="C52269" s="1433"/>
      <c r="E52269" s="1433"/>
      <c r="K52269" s="1433"/>
      <c r="L52269" s="1334"/>
    </row>
    <row r="52270" spans="1:12" ht="24" customHeight="1">
      <c r="A52270" s="1355"/>
      <c r="B52270" s="1355"/>
      <c r="C52270" s="1433"/>
      <c r="E52270" s="1433"/>
      <c r="K52270" s="1433"/>
      <c r="L52270" s="1334"/>
    </row>
    <row r="52271" spans="1:12" ht="24" customHeight="1">
      <c r="A52271" s="1355"/>
      <c r="B52271" s="1355"/>
      <c r="C52271" s="1433"/>
      <c r="E52271" s="1433"/>
      <c r="K52271" s="1433"/>
      <c r="L52271" s="1334"/>
    </row>
    <row r="52272" spans="1:12" ht="24" customHeight="1">
      <c r="A52272" s="1355"/>
      <c r="B52272" s="1355"/>
      <c r="C52272" s="1433"/>
      <c r="E52272" s="1433"/>
      <c r="K52272" s="1433"/>
      <c r="L52272" s="1334"/>
    </row>
    <row r="52273" spans="1:12" ht="24" customHeight="1">
      <c r="A52273" s="1355"/>
      <c r="B52273" s="1355"/>
      <c r="C52273" s="1433"/>
      <c r="E52273" s="1433"/>
      <c r="K52273" s="1433"/>
      <c r="L52273" s="1334"/>
    </row>
    <row r="52274" spans="1:12" ht="24" customHeight="1">
      <c r="A52274" s="1355"/>
      <c r="B52274" s="1355"/>
      <c r="C52274" s="1433"/>
      <c r="E52274" s="1433"/>
      <c r="K52274" s="1433"/>
      <c r="L52274" s="1334"/>
    </row>
    <row r="52275" spans="1:12" ht="24" customHeight="1">
      <c r="A52275" s="1355"/>
      <c r="B52275" s="1355"/>
      <c r="C52275" s="1433"/>
      <c r="E52275" s="1433"/>
      <c r="K52275" s="1433"/>
      <c r="L52275" s="1334"/>
    </row>
    <row r="52276" spans="1:12" ht="24" customHeight="1">
      <c r="A52276" s="1355"/>
      <c r="B52276" s="1355"/>
      <c r="C52276" s="1433"/>
      <c r="E52276" s="1433"/>
      <c r="K52276" s="1433"/>
      <c r="L52276" s="1334"/>
    </row>
    <row r="52277" spans="1:12" ht="24" customHeight="1">
      <c r="A52277" s="1355"/>
      <c r="B52277" s="1355"/>
      <c r="C52277" s="1433"/>
      <c r="E52277" s="1433"/>
      <c r="K52277" s="1433"/>
      <c r="L52277" s="1334"/>
    </row>
    <row r="52278" spans="1:12" ht="24" customHeight="1">
      <c r="A52278" s="1355"/>
      <c r="B52278" s="1355"/>
      <c r="C52278" s="1433"/>
      <c r="E52278" s="1433"/>
      <c r="K52278" s="1433"/>
      <c r="L52278" s="1334"/>
    </row>
    <row r="52279" spans="1:12" ht="24" customHeight="1">
      <c r="A52279" s="1355"/>
      <c r="B52279" s="1355"/>
      <c r="C52279" s="1433"/>
      <c r="E52279" s="1433"/>
      <c r="K52279" s="1433"/>
      <c r="L52279" s="1334"/>
    </row>
    <row r="52280" spans="1:12" ht="24" customHeight="1">
      <c r="A52280" s="1355"/>
      <c r="B52280" s="1355"/>
      <c r="C52280" s="1433"/>
      <c r="E52280" s="1433"/>
      <c r="K52280" s="1433"/>
      <c r="L52280" s="1334"/>
    </row>
    <row r="52281" spans="1:12" ht="24" customHeight="1">
      <c r="A52281" s="1355"/>
      <c r="B52281" s="1355"/>
      <c r="C52281" s="1433"/>
      <c r="E52281" s="1433"/>
      <c r="K52281" s="1433"/>
      <c r="L52281" s="1334"/>
    </row>
    <row r="52282" spans="1:12" ht="24" customHeight="1">
      <c r="A52282" s="1355"/>
      <c r="B52282" s="1355"/>
      <c r="C52282" s="1433"/>
      <c r="E52282" s="1433"/>
      <c r="K52282" s="1433"/>
      <c r="L52282" s="1334"/>
    </row>
    <row r="52283" spans="1:12" ht="24" customHeight="1">
      <c r="A52283" s="1355"/>
      <c r="B52283" s="1355"/>
      <c r="C52283" s="1433"/>
      <c r="E52283" s="1433"/>
      <c r="K52283" s="1433"/>
      <c r="L52283" s="1334"/>
    </row>
    <row r="52284" spans="1:12" ht="24" customHeight="1">
      <c r="A52284" s="1355"/>
      <c r="B52284" s="1355"/>
      <c r="C52284" s="1433"/>
      <c r="E52284" s="1433"/>
      <c r="K52284" s="1433"/>
      <c r="L52284" s="1334"/>
    </row>
    <row r="52285" spans="1:12" ht="24" customHeight="1">
      <c r="A52285" s="1355"/>
      <c r="B52285" s="1355"/>
      <c r="C52285" s="1433"/>
      <c r="E52285" s="1433"/>
      <c r="K52285" s="1433"/>
      <c r="L52285" s="1334"/>
    </row>
    <row r="52286" spans="1:12" ht="24" customHeight="1">
      <c r="A52286" s="1355"/>
      <c r="B52286" s="1355"/>
      <c r="C52286" s="1433"/>
      <c r="E52286" s="1433"/>
      <c r="K52286" s="1433"/>
      <c r="L52286" s="1334"/>
    </row>
    <row r="52287" spans="1:12" ht="24" customHeight="1">
      <c r="A52287" s="1355"/>
      <c r="B52287" s="1355"/>
      <c r="C52287" s="1433"/>
      <c r="E52287" s="1433"/>
      <c r="K52287" s="1433"/>
      <c r="L52287" s="1334"/>
    </row>
    <row r="52288" spans="1:12" ht="24" customHeight="1">
      <c r="A52288" s="1355"/>
      <c r="B52288" s="1355"/>
      <c r="C52288" s="1433"/>
      <c r="E52288" s="1433"/>
      <c r="K52288" s="1433"/>
      <c r="L52288" s="1334"/>
    </row>
    <row r="52289" spans="1:12" ht="24" customHeight="1">
      <c r="A52289" s="1355"/>
      <c r="B52289" s="1355"/>
      <c r="C52289" s="1433"/>
      <c r="E52289" s="1433"/>
      <c r="K52289" s="1433"/>
      <c r="L52289" s="1334"/>
    </row>
    <row r="52290" spans="1:12" ht="24" customHeight="1">
      <c r="A52290" s="1355"/>
      <c r="B52290" s="1355"/>
      <c r="C52290" s="1433"/>
      <c r="E52290" s="1433"/>
      <c r="K52290" s="1433"/>
      <c r="L52290" s="1334"/>
    </row>
    <row r="52291" spans="1:12" ht="24" customHeight="1">
      <c r="A52291" s="1355"/>
      <c r="B52291" s="1355"/>
      <c r="C52291" s="1433"/>
      <c r="E52291" s="1433"/>
      <c r="K52291" s="1433"/>
      <c r="L52291" s="1334"/>
    </row>
    <row r="52292" spans="1:12" ht="24" customHeight="1">
      <c r="A52292" s="1355"/>
      <c r="B52292" s="1355"/>
      <c r="C52292" s="1433"/>
      <c r="E52292" s="1433"/>
      <c r="K52292" s="1433"/>
      <c r="L52292" s="1334"/>
    </row>
    <row r="52293" spans="1:12" ht="24" customHeight="1">
      <c r="A52293" s="1355"/>
      <c r="B52293" s="1355"/>
      <c r="C52293" s="1433"/>
      <c r="E52293" s="1433"/>
      <c r="K52293" s="1433"/>
      <c r="L52293" s="1334"/>
    </row>
    <row r="52294" spans="1:12" ht="24" customHeight="1">
      <c r="A52294" s="1355"/>
      <c r="B52294" s="1355"/>
      <c r="C52294" s="1433"/>
      <c r="E52294" s="1433"/>
      <c r="K52294" s="1433"/>
      <c r="L52294" s="1334"/>
    </row>
    <row r="52295" spans="1:12" ht="24" customHeight="1">
      <c r="A52295" s="1355"/>
      <c r="B52295" s="1355"/>
      <c r="C52295" s="1433"/>
      <c r="E52295" s="1433"/>
      <c r="K52295" s="1433"/>
      <c r="L52295" s="1334"/>
    </row>
    <row r="52296" spans="1:12" ht="24" customHeight="1">
      <c r="A52296" s="1355"/>
      <c r="B52296" s="1355"/>
      <c r="C52296" s="1433"/>
      <c r="E52296" s="1433"/>
      <c r="K52296" s="1433"/>
      <c r="L52296" s="1334"/>
    </row>
    <row r="52297" spans="1:12" ht="24" customHeight="1">
      <c r="A52297" s="1355"/>
      <c r="B52297" s="1355"/>
      <c r="C52297" s="1433"/>
      <c r="E52297" s="1433"/>
      <c r="K52297" s="1433"/>
      <c r="L52297" s="1334"/>
    </row>
    <row r="52298" spans="1:12" ht="24" customHeight="1">
      <c r="A52298" s="1355"/>
      <c r="B52298" s="1355"/>
      <c r="C52298" s="1433"/>
      <c r="E52298" s="1433"/>
      <c r="K52298" s="1433"/>
      <c r="L52298" s="1334"/>
    </row>
    <row r="52299" spans="1:12" ht="24" customHeight="1">
      <c r="A52299" s="1355"/>
      <c r="B52299" s="1355"/>
      <c r="C52299" s="1433"/>
      <c r="E52299" s="1433"/>
      <c r="K52299" s="1433"/>
      <c r="L52299" s="1334"/>
    </row>
    <row r="52300" spans="1:12" ht="24" customHeight="1">
      <c r="A52300" s="1355"/>
      <c r="B52300" s="1355"/>
      <c r="C52300" s="1433"/>
      <c r="E52300" s="1433"/>
      <c r="K52300" s="1433"/>
      <c r="L52300" s="1334"/>
    </row>
    <row r="52301" spans="1:12" ht="24" customHeight="1">
      <c r="A52301" s="1355"/>
      <c r="B52301" s="1355"/>
      <c r="C52301" s="1433"/>
      <c r="E52301" s="1433"/>
      <c r="K52301" s="1433"/>
      <c r="L52301" s="1334"/>
    </row>
    <row r="52302" spans="1:12" ht="24" customHeight="1">
      <c r="A52302" s="1355"/>
      <c r="B52302" s="1355"/>
      <c r="C52302" s="1433"/>
      <c r="E52302" s="1433"/>
      <c r="K52302" s="1433"/>
      <c r="L52302" s="1334"/>
    </row>
    <row r="52303" spans="1:12" ht="24" customHeight="1">
      <c r="A52303" s="1355"/>
      <c r="B52303" s="1355"/>
      <c r="C52303" s="1433"/>
      <c r="E52303" s="1433"/>
      <c r="K52303" s="1433"/>
      <c r="L52303" s="1334"/>
    </row>
    <row r="52304" spans="1:12" ht="24" customHeight="1">
      <c r="A52304" s="1355"/>
      <c r="B52304" s="1355"/>
      <c r="C52304" s="1433"/>
      <c r="E52304" s="1433"/>
      <c r="K52304" s="1433"/>
      <c r="L52304" s="1334"/>
    </row>
    <row r="52305" spans="1:12" ht="24" customHeight="1">
      <c r="A52305" s="1355"/>
      <c r="B52305" s="1355"/>
      <c r="C52305" s="1433"/>
      <c r="E52305" s="1433"/>
      <c r="K52305" s="1433"/>
      <c r="L52305" s="1334"/>
    </row>
    <row r="52306" spans="1:12" ht="24" customHeight="1">
      <c r="A52306" s="1355"/>
      <c r="B52306" s="1355"/>
      <c r="C52306" s="1433"/>
      <c r="E52306" s="1433"/>
      <c r="K52306" s="1433"/>
      <c r="L52306" s="1334"/>
    </row>
    <row r="52307" spans="1:12" ht="24" customHeight="1">
      <c r="A52307" s="1355"/>
      <c r="B52307" s="1355"/>
      <c r="C52307" s="1433"/>
      <c r="E52307" s="1433"/>
      <c r="K52307" s="1433"/>
      <c r="L52307" s="1334"/>
    </row>
    <row r="52308" spans="1:12" ht="24" customHeight="1">
      <c r="A52308" s="1355"/>
      <c r="B52308" s="1355"/>
      <c r="C52308" s="1433"/>
      <c r="E52308" s="1433"/>
      <c r="K52308" s="1433"/>
      <c r="L52308" s="1334"/>
    </row>
    <row r="52309" spans="1:12" ht="24" customHeight="1">
      <c r="A52309" s="1355"/>
      <c r="B52309" s="1355"/>
      <c r="C52309" s="1433"/>
      <c r="E52309" s="1433"/>
      <c r="K52309" s="1433"/>
      <c r="L52309" s="1334"/>
    </row>
    <row r="52310" spans="1:12" ht="24" customHeight="1">
      <c r="A52310" s="1355"/>
      <c r="B52310" s="1355"/>
      <c r="C52310" s="1433"/>
      <c r="E52310" s="1433"/>
      <c r="K52310" s="1433"/>
      <c r="L52310" s="1334"/>
    </row>
    <row r="52311" spans="1:12" ht="24" customHeight="1">
      <c r="A52311" s="1355"/>
      <c r="B52311" s="1355"/>
      <c r="C52311" s="1433"/>
      <c r="E52311" s="1433"/>
      <c r="K52311" s="1433"/>
      <c r="L52311" s="1334"/>
    </row>
    <row r="52312" spans="1:12" ht="24" customHeight="1">
      <c r="A52312" s="1355"/>
      <c r="B52312" s="1355"/>
      <c r="C52312" s="1433"/>
      <c r="E52312" s="1433"/>
      <c r="K52312" s="1433"/>
      <c r="L52312" s="1334"/>
    </row>
    <row r="52313" spans="1:12" ht="24" customHeight="1">
      <c r="A52313" s="1355"/>
      <c r="B52313" s="1355"/>
      <c r="C52313" s="1433"/>
      <c r="E52313" s="1433"/>
      <c r="K52313" s="1433"/>
      <c r="L52313" s="1334"/>
    </row>
    <row r="52314" spans="1:12" ht="24" customHeight="1">
      <c r="A52314" s="1355"/>
      <c r="B52314" s="1355"/>
      <c r="C52314" s="1433"/>
      <c r="E52314" s="1433"/>
      <c r="K52314" s="1433"/>
      <c r="L52314" s="1334"/>
    </row>
    <row r="52315" spans="1:12" ht="24" customHeight="1">
      <c r="A52315" s="1355"/>
      <c r="B52315" s="1355"/>
      <c r="C52315" s="1433"/>
      <c r="E52315" s="1433"/>
      <c r="K52315" s="1433"/>
      <c r="L52315" s="1334"/>
    </row>
    <row r="52316" spans="1:12" ht="24" customHeight="1">
      <c r="A52316" s="1355"/>
      <c r="B52316" s="1355"/>
      <c r="C52316" s="1433"/>
      <c r="E52316" s="1433"/>
      <c r="K52316" s="1433"/>
      <c r="L52316" s="1334"/>
    </row>
    <row r="52317" spans="1:12" ht="24" customHeight="1">
      <c r="A52317" s="1355"/>
      <c r="B52317" s="1355"/>
      <c r="C52317" s="1433"/>
      <c r="E52317" s="1433"/>
      <c r="K52317" s="1433"/>
      <c r="L52317" s="1334"/>
    </row>
    <row r="52318" spans="1:12" ht="24" customHeight="1">
      <c r="A52318" s="1355"/>
      <c r="B52318" s="1355"/>
      <c r="C52318" s="1433"/>
      <c r="E52318" s="1433"/>
      <c r="K52318" s="1433"/>
      <c r="L52318" s="1334"/>
    </row>
    <row r="52319" spans="1:12" ht="24" customHeight="1">
      <c r="A52319" s="1355"/>
      <c r="B52319" s="1355"/>
      <c r="C52319" s="1433"/>
      <c r="E52319" s="1433"/>
      <c r="K52319" s="1433"/>
      <c r="L52319" s="1334"/>
    </row>
    <row r="52320" spans="1:12" ht="24" customHeight="1">
      <c r="A52320" s="1355"/>
      <c r="B52320" s="1355"/>
      <c r="C52320" s="1433"/>
      <c r="E52320" s="1433"/>
      <c r="K52320" s="1433"/>
      <c r="L52320" s="1334"/>
    </row>
    <row r="52321" spans="1:12" ht="24" customHeight="1">
      <c r="A52321" s="1355"/>
      <c r="B52321" s="1355"/>
      <c r="C52321" s="1433"/>
      <c r="E52321" s="1433"/>
      <c r="K52321" s="1433"/>
      <c r="L52321" s="1334"/>
    </row>
    <row r="52322" spans="1:12" ht="24" customHeight="1">
      <c r="A52322" s="1355"/>
      <c r="B52322" s="1355"/>
      <c r="C52322" s="1433"/>
      <c r="E52322" s="1433"/>
      <c r="K52322" s="1433"/>
      <c r="L52322" s="1334"/>
    </row>
    <row r="52323" spans="1:12" ht="24" customHeight="1">
      <c r="A52323" s="1355"/>
      <c r="B52323" s="1355"/>
      <c r="C52323" s="1433"/>
      <c r="E52323" s="1433"/>
      <c r="K52323" s="1433"/>
      <c r="L52323" s="1334"/>
    </row>
    <row r="52324" spans="1:12" ht="24" customHeight="1">
      <c r="A52324" s="1355"/>
      <c r="B52324" s="1355"/>
      <c r="C52324" s="1433"/>
      <c r="E52324" s="1433"/>
      <c r="K52324" s="1433"/>
      <c r="L52324" s="1334"/>
    </row>
    <row r="52325" spans="1:12" ht="24" customHeight="1">
      <c r="A52325" s="1355"/>
      <c r="B52325" s="1355"/>
      <c r="C52325" s="1433"/>
      <c r="E52325" s="1433"/>
      <c r="K52325" s="1433"/>
      <c r="L52325" s="1334"/>
    </row>
    <row r="52326" spans="1:12" ht="24" customHeight="1">
      <c r="A52326" s="1355"/>
      <c r="B52326" s="1355"/>
      <c r="C52326" s="1433"/>
      <c r="E52326" s="1433"/>
      <c r="K52326" s="1433"/>
      <c r="L52326" s="1334"/>
    </row>
    <row r="52327" spans="1:12" ht="24" customHeight="1">
      <c r="A52327" s="1355"/>
      <c r="B52327" s="1355"/>
      <c r="C52327" s="1433"/>
      <c r="E52327" s="1433"/>
      <c r="K52327" s="1433"/>
      <c r="L52327" s="1334"/>
    </row>
    <row r="52328" spans="1:12" ht="24" customHeight="1">
      <c r="A52328" s="1355"/>
      <c r="B52328" s="1355"/>
      <c r="C52328" s="1433"/>
      <c r="E52328" s="1433"/>
      <c r="K52328" s="1433"/>
      <c r="L52328" s="1334"/>
    </row>
    <row r="52329" spans="1:12" ht="24" customHeight="1">
      <c r="A52329" s="1355"/>
      <c r="B52329" s="1355"/>
      <c r="C52329" s="1433"/>
      <c r="E52329" s="1433"/>
      <c r="K52329" s="1433"/>
      <c r="L52329" s="1334"/>
    </row>
    <row r="52330" spans="1:12" ht="24" customHeight="1">
      <c r="A52330" s="1355"/>
      <c r="B52330" s="1355"/>
      <c r="C52330" s="1433"/>
      <c r="E52330" s="1433"/>
      <c r="K52330" s="1433"/>
      <c r="L52330" s="1334"/>
    </row>
    <row r="52331" spans="1:12" ht="24" customHeight="1">
      <c r="A52331" s="1355"/>
      <c r="B52331" s="1355"/>
      <c r="C52331" s="1433"/>
      <c r="E52331" s="1433"/>
      <c r="K52331" s="1433"/>
      <c r="L52331" s="1334"/>
    </row>
    <row r="52332" spans="1:12" ht="24" customHeight="1">
      <c r="A52332" s="1355"/>
      <c r="B52332" s="1355"/>
      <c r="C52332" s="1433"/>
      <c r="E52332" s="1433"/>
      <c r="K52332" s="1433"/>
      <c r="L52332" s="1334"/>
    </row>
    <row r="52333" spans="1:12" ht="24" customHeight="1">
      <c r="A52333" s="1355"/>
      <c r="B52333" s="1355"/>
      <c r="C52333" s="1433"/>
      <c r="E52333" s="1433"/>
      <c r="K52333" s="1433"/>
      <c r="L52333" s="1334"/>
    </row>
    <row r="52334" spans="1:12" ht="24" customHeight="1">
      <c r="A52334" s="1355"/>
      <c r="B52334" s="1355"/>
      <c r="C52334" s="1433"/>
      <c r="E52334" s="1433"/>
      <c r="K52334" s="1433"/>
      <c r="L52334" s="1334"/>
    </row>
    <row r="52335" spans="1:12" ht="24" customHeight="1">
      <c r="A52335" s="1355"/>
      <c r="B52335" s="1355"/>
      <c r="C52335" s="1433"/>
      <c r="E52335" s="1433"/>
      <c r="K52335" s="1433"/>
      <c r="L52335" s="1334"/>
    </row>
    <row r="52336" spans="1:12" ht="24" customHeight="1">
      <c r="A52336" s="1355"/>
      <c r="B52336" s="1355"/>
      <c r="C52336" s="1433"/>
      <c r="E52336" s="1433"/>
      <c r="K52336" s="1433"/>
      <c r="L52336" s="1334"/>
    </row>
    <row r="52337" spans="1:12" ht="24" customHeight="1">
      <c r="A52337" s="1355"/>
      <c r="B52337" s="1355"/>
      <c r="C52337" s="1433"/>
      <c r="E52337" s="1433"/>
      <c r="K52337" s="1433"/>
      <c r="L52337" s="1334"/>
    </row>
    <row r="52338" spans="1:12" ht="24" customHeight="1">
      <c r="A52338" s="1355"/>
      <c r="B52338" s="1355"/>
      <c r="C52338" s="1433"/>
      <c r="E52338" s="1433"/>
      <c r="K52338" s="1433"/>
      <c r="L52338" s="1334"/>
    </row>
    <row r="52339" spans="1:12" ht="24" customHeight="1">
      <c r="A52339" s="1355"/>
      <c r="B52339" s="1355"/>
      <c r="C52339" s="1433"/>
      <c r="E52339" s="1433"/>
      <c r="K52339" s="1433"/>
      <c r="L52339" s="1334"/>
    </row>
    <row r="52340" spans="1:12" ht="24" customHeight="1">
      <c r="A52340" s="1355"/>
      <c r="B52340" s="1355"/>
      <c r="C52340" s="1433"/>
      <c r="E52340" s="1433"/>
      <c r="K52340" s="1433"/>
      <c r="L52340" s="1334"/>
    </row>
    <row r="52341" spans="1:12" ht="24" customHeight="1">
      <c r="A52341" s="1355"/>
      <c r="B52341" s="1355"/>
      <c r="C52341" s="1433"/>
      <c r="E52341" s="1433"/>
      <c r="K52341" s="1433"/>
      <c r="L52341" s="1334"/>
    </row>
    <row r="52342" spans="1:12" ht="24" customHeight="1">
      <c r="A52342" s="1355"/>
      <c r="B52342" s="1355"/>
      <c r="C52342" s="1433"/>
      <c r="E52342" s="1433"/>
      <c r="K52342" s="1433"/>
      <c r="L52342" s="1334"/>
    </row>
    <row r="52343" spans="1:12" ht="24" customHeight="1">
      <c r="A52343" s="1355"/>
      <c r="B52343" s="1355"/>
      <c r="C52343" s="1433"/>
      <c r="E52343" s="1433"/>
      <c r="K52343" s="1433"/>
      <c r="L52343" s="1334"/>
    </row>
    <row r="52344" spans="1:12" ht="24" customHeight="1">
      <c r="A52344" s="1355"/>
      <c r="B52344" s="1355"/>
      <c r="C52344" s="1433"/>
      <c r="E52344" s="1433"/>
      <c r="K52344" s="1433"/>
      <c r="L52344" s="1334"/>
    </row>
    <row r="52345" spans="1:12" ht="24" customHeight="1">
      <c r="A52345" s="1355"/>
      <c r="B52345" s="1355"/>
      <c r="C52345" s="1433"/>
      <c r="E52345" s="1433"/>
      <c r="K52345" s="1433"/>
      <c r="L52345" s="1334"/>
    </row>
    <row r="52346" spans="1:12" ht="24" customHeight="1">
      <c r="A52346" s="1355"/>
      <c r="B52346" s="1355"/>
      <c r="C52346" s="1433"/>
      <c r="E52346" s="1433"/>
      <c r="K52346" s="1433"/>
      <c r="L52346" s="1334"/>
    </row>
    <row r="52347" spans="1:12" ht="24" customHeight="1">
      <c r="A52347" s="1355"/>
      <c r="B52347" s="1355"/>
      <c r="C52347" s="1433"/>
      <c r="E52347" s="1433"/>
      <c r="K52347" s="1433"/>
      <c r="L52347" s="1334"/>
    </row>
    <row r="52348" spans="1:12" ht="24" customHeight="1">
      <c r="A52348" s="1355"/>
      <c r="B52348" s="1355"/>
      <c r="C52348" s="1433"/>
      <c r="E52348" s="1433"/>
      <c r="K52348" s="1433"/>
      <c r="L52348" s="1334"/>
    </row>
    <row r="52349" spans="1:12" ht="24" customHeight="1">
      <c r="A52349" s="1355"/>
      <c r="B52349" s="1355"/>
      <c r="C52349" s="1433"/>
      <c r="E52349" s="1433"/>
      <c r="K52349" s="1433"/>
      <c r="L52349" s="1334"/>
    </row>
    <row r="52350" spans="1:12" ht="24" customHeight="1">
      <c r="A52350" s="1355"/>
      <c r="B52350" s="1355"/>
      <c r="C52350" s="1433"/>
      <c r="E52350" s="1433"/>
      <c r="K52350" s="1433"/>
      <c r="L52350" s="1334"/>
    </row>
    <row r="52351" spans="1:12" ht="24" customHeight="1">
      <c r="A52351" s="1355"/>
      <c r="B52351" s="1355"/>
      <c r="C52351" s="1433"/>
      <c r="E52351" s="1433"/>
      <c r="K52351" s="1433"/>
      <c r="L52351" s="1334"/>
    </row>
    <row r="52352" spans="1:12" ht="24" customHeight="1">
      <c r="A52352" s="1355"/>
      <c r="B52352" s="1355"/>
      <c r="C52352" s="1433"/>
      <c r="E52352" s="1433"/>
      <c r="K52352" s="1433"/>
      <c r="L52352" s="1334"/>
    </row>
    <row r="52353" spans="1:12" ht="24" customHeight="1">
      <c r="A52353" s="1355"/>
      <c r="B52353" s="1355"/>
      <c r="C52353" s="1433"/>
      <c r="E52353" s="1433"/>
      <c r="K52353" s="1433"/>
      <c r="L52353" s="1334"/>
    </row>
    <row r="52354" spans="1:12" ht="24" customHeight="1">
      <c r="A52354" s="1355"/>
      <c r="B52354" s="1355"/>
      <c r="C52354" s="1433"/>
      <c r="E52354" s="1433"/>
      <c r="K52354" s="1433"/>
      <c r="L52354" s="1334"/>
    </row>
    <row r="52355" spans="1:12" ht="24" customHeight="1">
      <c r="A52355" s="1355"/>
      <c r="B52355" s="1355"/>
      <c r="C52355" s="1433"/>
      <c r="E52355" s="1433"/>
      <c r="K52355" s="1433"/>
      <c r="L52355" s="1334"/>
    </row>
    <row r="52356" spans="1:12" ht="24" customHeight="1">
      <c r="A52356" s="1355"/>
      <c r="B52356" s="1355"/>
      <c r="C52356" s="1433"/>
      <c r="E52356" s="1433"/>
      <c r="K52356" s="1433"/>
      <c r="L52356" s="1334"/>
    </row>
    <row r="52357" spans="1:12" ht="24" customHeight="1">
      <c r="A52357" s="1355"/>
      <c r="B52357" s="1355"/>
      <c r="C52357" s="1433"/>
      <c r="E52357" s="1433"/>
      <c r="K52357" s="1433"/>
      <c r="L52357" s="1334"/>
    </row>
    <row r="52358" spans="1:12" ht="24" customHeight="1">
      <c r="A52358" s="1355"/>
      <c r="B52358" s="1355"/>
      <c r="C52358" s="1433"/>
      <c r="E52358" s="1433"/>
      <c r="K52358" s="1433"/>
      <c r="L52358" s="1334"/>
    </row>
    <row r="52359" spans="1:12" ht="24" customHeight="1">
      <c r="A52359" s="1355"/>
      <c r="B52359" s="1355"/>
      <c r="C52359" s="1433"/>
      <c r="E52359" s="1433"/>
      <c r="K52359" s="1433"/>
      <c r="L52359" s="1334"/>
    </row>
    <row r="52360" spans="1:12" ht="24" customHeight="1">
      <c r="A52360" s="1355"/>
      <c r="B52360" s="1355"/>
      <c r="C52360" s="1433"/>
      <c r="E52360" s="1433"/>
      <c r="K52360" s="1433"/>
      <c r="L52360" s="1334"/>
    </row>
    <row r="52361" spans="1:12" ht="24" customHeight="1">
      <c r="A52361" s="1355"/>
      <c r="B52361" s="1355"/>
      <c r="C52361" s="1433"/>
      <c r="E52361" s="1433"/>
      <c r="K52361" s="1433"/>
      <c r="L52361" s="1334"/>
    </row>
    <row r="52362" spans="1:12" ht="24" customHeight="1">
      <c r="A52362" s="1355"/>
      <c r="B52362" s="1355"/>
      <c r="C52362" s="1433"/>
      <c r="E52362" s="1433"/>
      <c r="K52362" s="1433"/>
      <c r="L52362" s="1334"/>
    </row>
    <row r="52363" spans="1:12" ht="24" customHeight="1">
      <c r="A52363" s="1355"/>
      <c r="B52363" s="1355"/>
      <c r="C52363" s="1433"/>
      <c r="E52363" s="1433"/>
      <c r="K52363" s="1433"/>
      <c r="L52363" s="1334"/>
    </row>
    <row r="52364" spans="1:12" ht="24" customHeight="1">
      <c r="A52364" s="1355"/>
      <c r="B52364" s="1355"/>
      <c r="C52364" s="1433"/>
      <c r="E52364" s="1433"/>
      <c r="K52364" s="1433"/>
      <c r="L52364" s="1334"/>
    </row>
    <row r="52365" spans="1:12" ht="24" customHeight="1">
      <c r="A52365" s="1355"/>
      <c r="B52365" s="1355"/>
      <c r="C52365" s="1433"/>
      <c r="E52365" s="1433"/>
      <c r="K52365" s="1433"/>
      <c r="L52365" s="1334"/>
    </row>
    <row r="52366" spans="1:12" ht="24" customHeight="1">
      <c r="A52366" s="1355"/>
      <c r="B52366" s="1355"/>
      <c r="C52366" s="1433"/>
      <c r="E52366" s="1433"/>
      <c r="K52366" s="1433"/>
      <c r="L52366" s="1334"/>
    </row>
    <row r="52367" spans="1:12" ht="24" customHeight="1">
      <c r="A52367" s="1355"/>
      <c r="B52367" s="1355"/>
      <c r="C52367" s="1433"/>
      <c r="E52367" s="1433"/>
      <c r="K52367" s="1433"/>
      <c r="L52367" s="1334"/>
    </row>
    <row r="52368" spans="1:12" ht="24" customHeight="1">
      <c r="A52368" s="1355"/>
      <c r="B52368" s="1355"/>
      <c r="C52368" s="1433"/>
      <c r="E52368" s="1433"/>
      <c r="K52368" s="1433"/>
      <c r="L52368" s="1334"/>
    </row>
    <row r="52369" spans="1:12" ht="24" customHeight="1">
      <c r="A52369" s="1355"/>
      <c r="B52369" s="1355"/>
      <c r="C52369" s="1433"/>
      <c r="E52369" s="1433"/>
      <c r="K52369" s="1433"/>
      <c r="L52369" s="1334"/>
    </row>
    <row r="52370" spans="1:12" ht="24" customHeight="1">
      <c r="A52370" s="1355"/>
      <c r="B52370" s="1355"/>
      <c r="C52370" s="1433"/>
      <c r="E52370" s="1433"/>
      <c r="K52370" s="1433"/>
      <c r="L52370" s="1334"/>
    </row>
    <row r="52371" spans="1:12" ht="24" customHeight="1">
      <c r="A52371" s="1355"/>
      <c r="B52371" s="1355"/>
      <c r="C52371" s="1433"/>
      <c r="E52371" s="1433"/>
      <c r="K52371" s="1433"/>
      <c r="L52371" s="1334"/>
    </row>
    <row r="52372" spans="1:12" ht="24" customHeight="1">
      <c r="A52372" s="1355"/>
      <c r="B52372" s="1355"/>
      <c r="C52372" s="1433"/>
      <c r="E52372" s="1433"/>
      <c r="K52372" s="1433"/>
      <c r="L52372" s="1334"/>
    </row>
    <row r="52373" spans="1:12" ht="24" customHeight="1">
      <c r="A52373" s="1355"/>
      <c r="B52373" s="1355"/>
      <c r="C52373" s="1433"/>
      <c r="E52373" s="1433"/>
      <c r="K52373" s="1433"/>
      <c r="L52373" s="1334"/>
    </row>
    <row r="52374" spans="1:12" ht="24" customHeight="1">
      <c r="A52374" s="1355"/>
      <c r="B52374" s="1355"/>
      <c r="C52374" s="1433"/>
      <c r="E52374" s="1433"/>
      <c r="K52374" s="1433"/>
      <c r="L52374" s="1334"/>
    </row>
    <row r="52375" spans="1:12" ht="24" customHeight="1">
      <c r="A52375" s="1355"/>
      <c r="B52375" s="1355"/>
      <c r="C52375" s="1433"/>
      <c r="E52375" s="1433"/>
      <c r="K52375" s="1433"/>
      <c r="L52375" s="1334"/>
    </row>
    <row r="52376" spans="1:12" ht="24" customHeight="1">
      <c r="A52376" s="1355"/>
      <c r="B52376" s="1355"/>
      <c r="C52376" s="1433"/>
      <c r="E52376" s="1433"/>
      <c r="K52376" s="1433"/>
      <c r="L52376" s="1334"/>
    </row>
    <row r="52377" spans="1:12" ht="24" customHeight="1">
      <c r="A52377" s="1355"/>
      <c r="B52377" s="1355"/>
      <c r="C52377" s="1433"/>
      <c r="E52377" s="1433"/>
      <c r="K52377" s="1433"/>
      <c r="L52377" s="1334"/>
    </row>
    <row r="52378" spans="1:12" ht="24" customHeight="1">
      <c r="A52378" s="1355"/>
      <c r="B52378" s="1355"/>
      <c r="C52378" s="1433"/>
      <c r="E52378" s="1433"/>
      <c r="K52378" s="1433"/>
      <c r="L52378" s="1334"/>
    </row>
    <row r="52379" spans="1:12" ht="24" customHeight="1">
      <c r="A52379" s="1355"/>
      <c r="B52379" s="1355"/>
      <c r="C52379" s="1433"/>
      <c r="E52379" s="1433"/>
      <c r="K52379" s="1433"/>
      <c r="L52379" s="1334"/>
    </row>
    <row r="52380" spans="1:12" ht="24" customHeight="1">
      <c r="A52380" s="1355"/>
      <c r="B52380" s="1355"/>
      <c r="C52380" s="1433"/>
      <c r="E52380" s="1433"/>
      <c r="K52380" s="1433"/>
      <c r="L52380" s="1334"/>
    </row>
    <row r="52381" spans="1:12" ht="24" customHeight="1">
      <c r="A52381" s="1355"/>
      <c r="B52381" s="1355"/>
      <c r="C52381" s="1433"/>
      <c r="E52381" s="1433"/>
      <c r="K52381" s="1433"/>
      <c r="L52381" s="1334"/>
    </row>
    <row r="52382" spans="1:12" ht="24" customHeight="1">
      <c r="A52382" s="1355"/>
      <c r="B52382" s="1355"/>
      <c r="C52382" s="1433"/>
      <c r="E52382" s="1433"/>
      <c r="K52382" s="1433"/>
      <c r="L52382" s="1334"/>
    </row>
    <row r="52383" spans="1:12" ht="24" customHeight="1">
      <c r="A52383" s="1355"/>
      <c r="B52383" s="1355"/>
      <c r="C52383" s="1433"/>
      <c r="E52383" s="1433"/>
      <c r="K52383" s="1433"/>
      <c r="L52383" s="1334"/>
    </row>
    <row r="52384" spans="1:12" ht="24" customHeight="1">
      <c r="A52384" s="1355"/>
      <c r="B52384" s="1355"/>
      <c r="C52384" s="1433"/>
      <c r="E52384" s="1433"/>
      <c r="K52384" s="1433"/>
      <c r="L52384" s="1334"/>
    </row>
    <row r="52385" spans="1:12" ht="24" customHeight="1">
      <c r="A52385" s="1355"/>
      <c r="B52385" s="1355"/>
      <c r="C52385" s="1433"/>
      <c r="E52385" s="1433"/>
      <c r="K52385" s="1433"/>
      <c r="L52385" s="1334"/>
    </row>
    <row r="52386" spans="1:12" ht="24" customHeight="1">
      <c r="A52386" s="1355"/>
      <c r="B52386" s="1355"/>
      <c r="C52386" s="1433"/>
      <c r="E52386" s="1433"/>
      <c r="K52386" s="1433"/>
      <c r="L52386" s="1334"/>
    </row>
    <row r="52387" spans="1:12" ht="24" customHeight="1">
      <c r="A52387" s="1355"/>
      <c r="B52387" s="1355"/>
      <c r="C52387" s="1433"/>
      <c r="E52387" s="1433"/>
      <c r="K52387" s="1433"/>
      <c r="L52387" s="1334"/>
    </row>
    <row r="52388" spans="1:12" ht="24" customHeight="1">
      <c r="A52388" s="1355"/>
      <c r="B52388" s="1355"/>
      <c r="C52388" s="1433"/>
      <c r="E52388" s="1433"/>
      <c r="K52388" s="1433"/>
      <c r="L52388" s="1334"/>
    </row>
    <row r="52389" spans="1:12" ht="24" customHeight="1">
      <c r="A52389" s="1355"/>
      <c r="B52389" s="1355"/>
      <c r="C52389" s="1433"/>
      <c r="E52389" s="1433"/>
      <c r="K52389" s="1433"/>
      <c r="L52389" s="1334"/>
    </row>
    <row r="52390" spans="1:12" ht="24" customHeight="1">
      <c r="A52390" s="1355"/>
      <c r="B52390" s="1355"/>
      <c r="C52390" s="1433"/>
      <c r="E52390" s="1433"/>
      <c r="K52390" s="1433"/>
      <c r="L52390" s="1334"/>
    </row>
    <row r="52391" spans="1:12" ht="24" customHeight="1">
      <c r="A52391" s="1355"/>
      <c r="B52391" s="1355"/>
      <c r="C52391" s="1433"/>
      <c r="E52391" s="1433"/>
      <c r="K52391" s="1433"/>
      <c r="L52391" s="1334"/>
    </row>
    <row r="52392" spans="1:12" ht="24" customHeight="1">
      <c r="A52392" s="1355"/>
      <c r="B52392" s="1355"/>
      <c r="C52392" s="1433"/>
      <c r="E52392" s="1433"/>
      <c r="K52392" s="1433"/>
      <c r="L52392" s="1334"/>
    </row>
    <row r="52393" spans="1:12" ht="24" customHeight="1">
      <c r="A52393" s="1355"/>
      <c r="B52393" s="1355"/>
      <c r="C52393" s="1433"/>
      <c r="E52393" s="1433"/>
      <c r="K52393" s="1433"/>
      <c r="L52393" s="1334"/>
    </row>
    <row r="52394" spans="1:12" ht="24" customHeight="1">
      <c r="A52394" s="1355"/>
      <c r="B52394" s="1355"/>
      <c r="C52394" s="1433"/>
      <c r="E52394" s="1433"/>
      <c r="K52394" s="1433"/>
      <c r="L52394" s="1334"/>
    </row>
    <row r="52395" spans="1:12" ht="24" customHeight="1">
      <c r="A52395" s="1355"/>
      <c r="B52395" s="1355"/>
      <c r="C52395" s="1433"/>
      <c r="E52395" s="1433"/>
      <c r="K52395" s="1433"/>
      <c r="L52395" s="1334"/>
    </row>
    <row r="52396" spans="1:12" ht="24" customHeight="1">
      <c r="A52396" s="1355"/>
      <c r="B52396" s="1355"/>
      <c r="C52396" s="1433"/>
      <c r="E52396" s="1433"/>
      <c r="K52396" s="1433"/>
      <c r="L52396" s="1334"/>
    </row>
    <row r="52397" spans="1:12" ht="24" customHeight="1">
      <c r="A52397" s="1355"/>
      <c r="B52397" s="1355"/>
      <c r="C52397" s="1433"/>
      <c r="E52397" s="1433"/>
      <c r="K52397" s="1433"/>
      <c r="L52397" s="1334"/>
    </row>
    <row r="52398" spans="1:12" ht="24" customHeight="1">
      <c r="A52398" s="1355"/>
      <c r="B52398" s="1355"/>
      <c r="C52398" s="1433"/>
      <c r="E52398" s="1433"/>
      <c r="K52398" s="1433"/>
      <c r="L52398" s="1334"/>
    </row>
    <row r="52399" spans="1:12" ht="24" customHeight="1">
      <c r="A52399" s="1355"/>
      <c r="B52399" s="1355"/>
      <c r="C52399" s="1433"/>
      <c r="E52399" s="1433"/>
      <c r="K52399" s="1433"/>
      <c r="L52399" s="1334"/>
    </row>
    <row r="52400" spans="1:12" ht="24" customHeight="1">
      <c r="A52400" s="1355"/>
      <c r="B52400" s="1355"/>
      <c r="C52400" s="1433"/>
      <c r="E52400" s="1433"/>
      <c r="K52400" s="1433"/>
      <c r="L52400" s="1334"/>
    </row>
    <row r="52401" spans="1:12" ht="24" customHeight="1">
      <c r="A52401" s="1355"/>
      <c r="B52401" s="1355"/>
      <c r="C52401" s="1433"/>
      <c r="E52401" s="1433"/>
      <c r="K52401" s="1433"/>
      <c r="L52401" s="1334"/>
    </row>
    <row r="52402" spans="1:12" ht="24" customHeight="1">
      <c r="A52402" s="1355"/>
      <c r="B52402" s="1355"/>
      <c r="C52402" s="1433"/>
      <c r="E52402" s="1433"/>
      <c r="K52402" s="1433"/>
      <c r="L52402" s="1334"/>
    </row>
    <row r="52403" spans="1:12" ht="24" customHeight="1">
      <c r="A52403" s="1355"/>
      <c r="B52403" s="1355"/>
      <c r="C52403" s="1433"/>
      <c r="E52403" s="1433"/>
      <c r="K52403" s="1433"/>
      <c r="L52403" s="1334"/>
    </row>
    <row r="52404" spans="1:12" ht="24" customHeight="1">
      <c r="A52404" s="1355"/>
      <c r="B52404" s="1355"/>
      <c r="C52404" s="1433"/>
      <c r="E52404" s="1433"/>
      <c r="K52404" s="1433"/>
      <c r="L52404" s="1334"/>
    </row>
    <row r="52405" spans="1:12" ht="24" customHeight="1">
      <c r="A52405" s="1355"/>
      <c r="B52405" s="1355"/>
      <c r="C52405" s="1433"/>
      <c r="E52405" s="1433"/>
      <c r="K52405" s="1433"/>
      <c r="L52405" s="1334"/>
    </row>
    <row r="52406" spans="1:12" ht="24" customHeight="1">
      <c r="A52406" s="1355"/>
      <c r="B52406" s="1355"/>
      <c r="C52406" s="1433"/>
      <c r="E52406" s="1433"/>
      <c r="K52406" s="1433"/>
      <c r="L52406" s="1334"/>
    </row>
    <row r="52407" spans="1:12" ht="24" customHeight="1">
      <c r="A52407" s="1355"/>
      <c r="B52407" s="1355"/>
      <c r="C52407" s="1433"/>
      <c r="E52407" s="1433"/>
      <c r="K52407" s="1433"/>
      <c r="L52407" s="1334"/>
    </row>
    <row r="52408" spans="1:12" ht="24" customHeight="1">
      <c r="A52408" s="1355"/>
      <c r="B52408" s="1355"/>
      <c r="C52408" s="1433"/>
      <c r="E52408" s="1433"/>
      <c r="K52408" s="1433"/>
      <c r="L52408" s="1334"/>
    </row>
    <row r="52409" spans="1:12" ht="24" customHeight="1">
      <c r="A52409" s="1355"/>
      <c r="B52409" s="1355"/>
      <c r="C52409" s="1433"/>
      <c r="E52409" s="1433"/>
      <c r="K52409" s="1433"/>
      <c r="L52409" s="1334"/>
    </row>
    <row r="52410" spans="1:12" ht="24" customHeight="1">
      <c r="A52410" s="1355"/>
      <c r="B52410" s="1355"/>
      <c r="C52410" s="1433"/>
      <c r="E52410" s="1433"/>
      <c r="K52410" s="1433"/>
      <c r="L52410" s="1334"/>
    </row>
    <row r="52411" spans="1:12" ht="24" customHeight="1">
      <c r="A52411" s="1355"/>
      <c r="B52411" s="1355"/>
      <c r="C52411" s="1433"/>
      <c r="E52411" s="1433"/>
      <c r="K52411" s="1433"/>
      <c r="L52411" s="1334"/>
    </row>
    <row r="52412" spans="1:12" ht="24" customHeight="1">
      <c r="A52412" s="1355"/>
      <c r="B52412" s="1355"/>
      <c r="C52412" s="1433"/>
      <c r="E52412" s="1433"/>
      <c r="K52412" s="1433"/>
      <c r="L52412" s="1334"/>
    </row>
    <row r="52413" spans="1:12" ht="24" customHeight="1">
      <c r="A52413" s="1355"/>
      <c r="B52413" s="1355"/>
      <c r="C52413" s="1433"/>
      <c r="E52413" s="1433"/>
      <c r="K52413" s="1433"/>
      <c r="L52413" s="1334"/>
    </row>
    <row r="52414" spans="1:12" ht="24" customHeight="1">
      <c r="A52414" s="1355"/>
      <c r="B52414" s="1355"/>
      <c r="C52414" s="1433"/>
      <c r="E52414" s="1433"/>
      <c r="K52414" s="1433"/>
      <c r="L52414" s="1334"/>
    </row>
    <row r="52415" spans="1:12" ht="24" customHeight="1">
      <c r="A52415" s="1355"/>
      <c r="B52415" s="1355"/>
      <c r="C52415" s="1433"/>
      <c r="E52415" s="1433"/>
      <c r="K52415" s="1433"/>
      <c r="L52415" s="1334"/>
    </row>
    <row r="52416" spans="1:12" ht="24" customHeight="1">
      <c r="A52416" s="1355"/>
      <c r="B52416" s="1355"/>
      <c r="C52416" s="1433"/>
      <c r="E52416" s="1433"/>
      <c r="K52416" s="1433"/>
      <c r="L52416" s="1334"/>
    </row>
    <row r="52417" spans="1:12" ht="24" customHeight="1">
      <c r="A52417" s="1355"/>
      <c r="B52417" s="1355"/>
      <c r="C52417" s="1433"/>
      <c r="E52417" s="1433"/>
      <c r="K52417" s="1433"/>
      <c r="L52417" s="1334"/>
    </row>
    <row r="52418" spans="1:12" ht="24" customHeight="1">
      <c r="A52418" s="1355"/>
      <c r="B52418" s="1355"/>
      <c r="C52418" s="1433"/>
      <c r="E52418" s="1433"/>
      <c r="K52418" s="1433"/>
      <c r="L52418" s="1334"/>
    </row>
    <row r="52419" spans="1:12" ht="24" customHeight="1">
      <c r="A52419" s="1355"/>
      <c r="B52419" s="1355"/>
      <c r="C52419" s="1433"/>
      <c r="E52419" s="1433"/>
      <c r="K52419" s="1433"/>
      <c r="L52419" s="1334"/>
    </row>
    <row r="52420" spans="1:12" ht="24" customHeight="1">
      <c r="A52420" s="1355"/>
      <c r="B52420" s="1355"/>
      <c r="C52420" s="1433"/>
      <c r="E52420" s="1433"/>
      <c r="K52420" s="1433"/>
      <c r="L52420" s="1334"/>
    </row>
    <row r="52421" spans="1:12" ht="24" customHeight="1">
      <c r="A52421" s="1355"/>
      <c r="B52421" s="1355"/>
      <c r="C52421" s="1433"/>
      <c r="E52421" s="1433"/>
      <c r="K52421" s="1433"/>
      <c r="L52421" s="1334"/>
    </row>
    <row r="52422" spans="1:12" ht="24" customHeight="1">
      <c r="A52422" s="1355"/>
      <c r="B52422" s="1355"/>
      <c r="C52422" s="1433"/>
      <c r="E52422" s="1433"/>
      <c r="K52422" s="1433"/>
      <c r="L52422" s="1334"/>
    </row>
    <row r="52423" spans="1:12" ht="24" customHeight="1">
      <c r="A52423" s="1355"/>
      <c r="B52423" s="1355"/>
      <c r="C52423" s="1433"/>
      <c r="E52423" s="1433"/>
      <c r="K52423" s="1433"/>
      <c r="L52423" s="1334"/>
    </row>
    <row r="52424" spans="1:12" ht="24" customHeight="1">
      <c r="A52424" s="1355"/>
      <c r="B52424" s="1355"/>
      <c r="C52424" s="1433"/>
      <c r="E52424" s="1433"/>
      <c r="K52424" s="1433"/>
      <c r="L52424" s="1334"/>
    </row>
    <row r="52425" spans="1:12" ht="24" customHeight="1">
      <c r="A52425" s="1355"/>
      <c r="B52425" s="1355"/>
      <c r="C52425" s="1433"/>
      <c r="E52425" s="1433"/>
      <c r="K52425" s="1433"/>
      <c r="L52425" s="1334"/>
    </row>
    <row r="52426" spans="1:12" ht="24" customHeight="1">
      <c r="A52426" s="1355"/>
      <c r="B52426" s="1355"/>
      <c r="C52426" s="1433"/>
      <c r="E52426" s="1433"/>
      <c r="K52426" s="1433"/>
      <c r="L52426" s="1334"/>
    </row>
    <row r="52427" spans="1:12" ht="24" customHeight="1">
      <c r="A52427" s="1355"/>
      <c r="B52427" s="1355"/>
      <c r="C52427" s="1433"/>
      <c r="E52427" s="1433"/>
      <c r="K52427" s="1433"/>
      <c r="L52427" s="1334"/>
    </row>
    <row r="52428" spans="1:12" ht="24" customHeight="1">
      <c r="A52428" s="1355"/>
      <c r="B52428" s="1355"/>
      <c r="C52428" s="1433"/>
      <c r="E52428" s="1433"/>
      <c r="K52428" s="1433"/>
      <c r="L52428" s="1334"/>
    </row>
    <row r="52429" spans="1:12" ht="24" customHeight="1">
      <c r="A52429" s="1355"/>
      <c r="B52429" s="1355"/>
      <c r="C52429" s="1433"/>
      <c r="E52429" s="1433"/>
      <c r="K52429" s="1433"/>
      <c r="L52429" s="1334"/>
    </row>
    <row r="52430" spans="1:12" ht="24" customHeight="1">
      <c r="A52430" s="1355"/>
      <c r="B52430" s="1355"/>
      <c r="C52430" s="1433"/>
      <c r="E52430" s="1433"/>
      <c r="K52430" s="1433"/>
      <c r="L52430" s="1334"/>
    </row>
    <row r="52431" spans="1:12" ht="24" customHeight="1">
      <c r="A52431" s="1355"/>
      <c r="B52431" s="1355"/>
      <c r="C52431" s="1433"/>
      <c r="E52431" s="1433"/>
      <c r="K52431" s="1433"/>
      <c r="L52431" s="1334"/>
    </row>
    <row r="52432" spans="1:12" ht="24" customHeight="1">
      <c r="A52432" s="1355"/>
      <c r="B52432" s="1355"/>
      <c r="C52432" s="1433"/>
      <c r="E52432" s="1433"/>
      <c r="K52432" s="1433"/>
      <c r="L52432" s="1334"/>
    </row>
    <row r="52433" spans="1:12" ht="24" customHeight="1">
      <c r="A52433" s="1355"/>
      <c r="B52433" s="1355"/>
      <c r="C52433" s="1433"/>
      <c r="E52433" s="1433"/>
      <c r="K52433" s="1433"/>
      <c r="L52433" s="1334"/>
    </row>
    <row r="52434" spans="1:12" ht="24" customHeight="1">
      <c r="A52434" s="1355"/>
      <c r="B52434" s="1355"/>
      <c r="C52434" s="1433"/>
      <c r="E52434" s="1433"/>
      <c r="K52434" s="1433"/>
      <c r="L52434" s="1334"/>
    </row>
    <row r="52435" spans="1:12" ht="24" customHeight="1">
      <c r="A52435" s="1355"/>
      <c r="B52435" s="1355"/>
      <c r="C52435" s="1433"/>
      <c r="E52435" s="1433"/>
      <c r="K52435" s="1433"/>
      <c r="L52435" s="1334"/>
    </row>
    <row r="52436" spans="1:12" ht="24" customHeight="1">
      <c r="A52436" s="1355"/>
      <c r="B52436" s="1355"/>
      <c r="C52436" s="1433"/>
      <c r="E52436" s="1433"/>
      <c r="K52436" s="1433"/>
      <c r="L52436" s="1334"/>
    </row>
    <row r="52437" spans="1:12" ht="24" customHeight="1">
      <c r="A52437" s="1355"/>
      <c r="B52437" s="1355"/>
      <c r="C52437" s="1433"/>
      <c r="E52437" s="1433"/>
      <c r="K52437" s="1433"/>
      <c r="L52437" s="1334"/>
    </row>
    <row r="52438" spans="1:12" ht="24" customHeight="1">
      <c r="A52438" s="1355"/>
      <c r="B52438" s="1355"/>
      <c r="C52438" s="1433"/>
      <c r="E52438" s="1433"/>
      <c r="K52438" s="1433"/>
      <c r="L52438" s="1334"/>
    </row>
    <row r="52439" spans="1:12" ht="24" customHeight="1">
      <c r="A52439" s="1355"/>
      <c r="B52439" s="1355"/>
      <c r="C52439" s="1433"/>
      <c r="E52439" s="1433"/>
      <c r="K52439" s="1433"/>
      <c r="L52439" s="1334"/>
    </row>
    <row r="52440" spans="1:12" ht="24" customHeight="1">
      <c r="A52440" s="1355"/>
      <c r="B52440" s="1355"/>
      <c r="C52440" s="1433"/>
      <c r="E52440" s="1433"/>
      <c r="K52440" s="1433"/>
      <c r="L52440" s="1334"/>
    </row>
    <row r="52441" spans="1:12" ht="24" customHeight="1">
      <c r="A52441" s="1355"/>
      <c r="B52441" s="1355"/>
      <c r="C52441" s="1433"/>
      <c r="E52441" s="1433"/>
      <c r="K52441" s="1433"/>
      <c r="L52441" s="1334"/>
    </row>
    <row r="52442" spans="1:12" ht="24" customHeight="1">
      <c r="A52442" s="1355"/>
      <c r="B52442" s="1355"/>
      <c r="C52442" s="1433"/>
      <c r="E52442" s="1433"/>
      <c r="K52442" s="1433"/>
      <c r="L52442" s="1334"/>
    </row>
    <row r="52443" spans="1:12" ht="24" customHeight="1">
      <c r="A52443" s="1355"/>
      <c r="B52443" s="1355"/>
      <c r="C52443" s="1433"/>
      <c r="E52443" s="1433"/>
      <c r="K52443" s="1433"/>
      <c r="L52443" s="1334"/>
    </row>
    <row r="52444" spans="1:12" ht="24" customHeight="1">
      <c r="A52444" s="1355"/>
      <c r="B52444" s="1355"/>
      <c r="C52444" s="1433"/>
      <c r="E52444" s="1433"/>
      <c r="K52444" s="1433"/>
      <c r="L52444" s="1334"/>
    </row>
    <row r="52445" spans="1:12" ht="24" customHeight="1">
      <c r="A52445" s="1355"/>
      <c r="B52445" s="1355"/>
      <c r="C52445" s="1433"/>
      <c r="E52445" s="1433"/>
      <c r="K52445" s="1433"/>
      <c r="L52445" s="1334"/>
    </row>
    <row r="52446" spans="1:12" ht="24" customHeight="1">
      <c r="A52446" s="1355"/>
      <c r="B52446" s="1355"/>
      <c r="C52446" s="1433"/>
      <c r="E52446" s="1433"/>
      <c r="K52446" s="1433"/>
      <c r="L52446" s="1334"/>
    </row>
    <row r="52447" spans="1:12" ht="24" customHeight="1">
      <c r="A52447" s="1355"/>
      <c r="B52447" s="1355"/>
      <c r="C52447" s="1433"/>
      <c r="E52447" s="1433"/>
      <c r="K52447" s="1433"/>
      <c r="L52447" s="1334"/>
    </row>
    <row r="52448" spans="1:12" ht="24" customHeight="1">
      <c r="A52448" s="1355"/>
      <c r="B52448" s="1355"/>
      <c r="C52448" s="1433"/>
      <c r="E52448" s="1433"/>
      <c r="K52448" s="1433"/>
      <c r="L52448" s="1334"/>
    </row>
    <row r="52449" spans="1:12" ht="24" customHeight="1">
      <c r="A52449" s="1355"/>
      <c r="B52449" s="1355"/>
      <c r="C52449" s="1433"/>
      <c r="E52449" s="1433"/>
      <c r="K52449" s="1433"/>
      <c r="L52449" s="1334"/>
    </row>
    <row r="52450" spans="1:12" ht="24" customHeight="1">
      <c r="A52450" s="1355"/>
      <c r="B52450" s="1355"/>
      <c r="C52450" s="1433"/>
      <c r="E52450" s="1433"/>
      <c r="K52450" s="1433"/>
      <c r="L52450" s="1334"/>
    </row>
    <row r="52451" spans="1:12" ht="24" customHeight="1">
      <c r="A52451" s="1355"/>
      <c r="B52451" s="1355"/>
      <c r="C52451" s="1433"/>
      <c r="E52451" s="1433"/>
      <c r="K52451" s="1433"/>
      <c r="L52451" s="1334"/>
    </row>
    <row r="52452" spans="1:12" ht="24" customHeight="1">
      <c r="A52452" s="1355"/>
      <c r="B52452" s="1355"/>
      <c r="C52452" s="1433"/>
      <c r="E52452" s="1433"/>
      <c r="K52452" s="1433"/>
      <c r="L52452" s="1334"/>
    </row>
    <row r="52453" spans="1:12" ht="24" customHeight="1">
      <c r="A52453" s="1355"/>
      <c r="B52453" s="1355"/>
      <c r="C52453" s="1433"/>
      <c r="E52453" s="1433"/>
      <c r="K52453" s="1433"/>
      <c r="L52453" s="1334"/>
    </row>
    <row r="52454" spans="1:12" ht="24" customHeight="1">
      <c r="A52454" s="1355"/>
      <c r="B52454" s="1355"/>
      <c r="C52454" s="1433"/>
      <c r="E52454" s="1433"/>
      <c r="K52454" s="1433"/>
      <c r="L52454" s="1334"/>
    </row>
    <row r="52455" spans="1:12" ht="24" customHeight="1">
      <c r="A52455" s="1355"/>
      <c r="B52455" s="1355"/>
      <c r="C52455" s="1433"/>
      <c r="E52455" s="1433"/>
      <c r="K52455" s="1433"/>
      <c r="L52455" s="1334"/>
    </row>
    <row r="52456" spans="1:12" ht="24" customHeight="1">
      <c r="A52456" s="1355"/>
      <c r="B52456" s="1355"/>
      <c r="C52456" s="1433"/>
      <c r="E52456" s="1433"/>
      <c r="K52456" s="1433"/>
      <c r="L52456" s="1334"/>
    </row>
    <row r="52457" spans="1:12" ht="24" customHeight="1">
      <c r="A52457" s="1355"/>
      <c r="B52457" s="1355"/>
      <c r="C52457" s="1433"/>
      <c r="E52457" s="1433"/>
      <c r="K52457" s="1433"/>
      <c r="L52457" s="1334"/>
    </row>
    <row r="52458" spans="1:12" ht="24" customHeight="1">
      <c r="A52458" s="1355"/>
      <c r="B52458" s="1355"/>
      <c r="C52458" s="1433"/>
      <c r="E52458" s="1433"/>
      <c r="K52458" s="1433"/>
      <c r="L52458" s="1334"/>
    </row>
    <row r="52459" spans="1:12" ht="24" customHeight="1">
      <c r="A52459" s="1355"/>
      <c r="B52459" s="1355"/>
      <c r="C52459" s="1433"/>
      <c r="E52459" s="1433"/>
      <c r="K52459" s="1433"/>
      <c r="L52459" s="1334"/>
    </row>
    <row r="52460" spans="1:12" ht="24" customHeight="1">
      <c r="A52460" s="1355"/>
      <c r="B52460" s="1355"/>
      <c r="C52460" s="1433"/>
      <c r="E52460" s="1433"/>
      <c r="K52460" s="1433"/>
      <c r="L52460" s="1334"/>
    </row>
    <row r="52461" spans="1:12" ht="24" customHeight="1">
      <c r="A52461" s="1355"/>
      <c r="B52461" s="1355"/>
      <c r="C52461" s="1433"/>
      <c r="E52461" s="1433"/>
      <c r="K52461" s="1433"/>
      <c r="L52461" s="1334"/>
    </row>
    <row r="52462" spans="1:12" ht="24" customHeight="1">
      <c r="A52462" s="1355"/>
      <c r="B52462" s="1355"/>
      <c r="C52462" s="1433"/>
      <c r="E52462" s="1433"/>
      <c r="K52462" s="1433"/>
      <c r="L52462" s="1334"/>
    </row>
    <row r="52463" spans="1:12" ht="24" customHeight="1">
      <c r="A52463" s="1355"/>
      <c r="B52463" s="1355"/>
      <c r="C52463" s="1433"/>
      <c r="E52463" s="1433"/>
      <c r="K52463" s="1433"/>
      <c r="L52463" s="1334"/>
    </row>
    <row r="52464" spans="1:12" ht="24" customHeight="1">
      <c r="A52464" s="1355"/>
      <c r="B52464" s="1355"/>
      <c r="C52464" s="1433"/>
      <c r="E52464" s="1433"/>
      <c r="K52464" s="1433"/>
      <c r="L52464" s="1334"/>
    </row>
    <row r="52465" spans="1:12" ht="24" customHeight="1">
      <c r="A52465" s="1355"/>
      <c r="B52465" s="1355"/>
      <c r="C52465" s="1433"/>
      <c r="E52465" s="1433"/>
      <c r="K52465" s="1433"/>
      <c r="L52465" s="1334"/>
    </row>
    <row r="52466" spans="1:12" ht="24" customHeight="1">
      <c r="A52466" s="1355"/>
      <c r="B52466" s="1355"/>
      <c r="C52466" s="1433"/>
      <c r="E52466" s="1433"/>
      <c r="K52466" s="1433"/>
      <c r="L52466" s="1334"/>
    </row>
    <row r="52467" spans="1:12" ht="24" customHeight="1">
      <c r="A52467" s="1355"/>
      <c r="B52467" s="1355"/>
      <c r="C52467" s="1433"/>
      <c r="E52467" s="1433"/>
      <c r="K52467" s="1433"/>
      <c r="L52467" s="1334"/>
    </row>
    <row r="52468" spans="1:12" ht="24" customHeight="1">
      <c r="A52468" s="1355"/>
      <c r="B52468" s="1355"/>
      <c r="C52468" s="1433"/>
      <c r="E52468" s="1433"/>
      <c r="K52468" s="1433"/>
      <c r="L52468" s="1334"/>
    </row>
    <row r="52469" spans="1:12" ht="24" customHeight="1">
      <c r="A52469" s="1355"/>
      <c r="B52469" s="1355"/>
      <c r="C52469" s="1433"/>
      <c r="E52469" s="1433"/>
      <c r="K52469" s="1433"/>
      <c r="L52469" s="1334"/>
    </row>
    <row r="52470" spans="1:12" ht="24" customHeight="1">
      <c r="A52470" s="1355"/>
      <c r="B52470" s="1355"/>
      <c r="C52470" s="1433"/>
      <c r="E52470" s="1433"/>
      <c r="K52470" s="1433"/>
      <c r="L52470" s="1334"/>
    </row>
    <row r="52471" spans="1:12" ht="24" customHeight="1">
      <c r="A52471" s="1355"/>
      <c r="B52471" s="1355"/>
      <c r="C52471" s="1433"/>
      <c r="E52471" s="1433"/>
      <c r="K52471" s="1433"/>
      <c r="L52471" s="1334"/>
    </row>
    <row r="52472" spans="1:12" ht="24" customHeight="1">
      <c r="A52472" s="1355"/>
      <c r="B52472" s="1355"/>
      <c r="C52472" s="1433"/>
      <c r="E52472" s="1433"/>
      <c r="K52472" s="1433"/>
      <c r="L52472" s="1334"/>
    </row>
    <row r="52473" spans="1:12" ht="24" customHeight="1">
      <c r="A52473" s="1355"/>
      <c r="B52473" s="1355"/>
      <c r="C52473" s="1433"/>
      <c r="E52473" s="1433"/>
      <c r="K52473" s="1433"/>
      <c r="L52473" s="1334"/>
    </row>
    <row r="52474" spans="1:12" ht="24" customHeight="1">
      <c r="A52474" s="1355"/>
      <c r="B52474" s="1355"/>
      <c r="C52474" s="1433"/>
      <c r="E52474" s="1433"/>
      <c r="K52474" s="1433"/>
      <c r="L52474" s="1334"/>
    </row>
    <row r="52475" spans="1:12" ht="24" customHeight="1">
      <c r="A52475" s="1355"/>
      <c r="B52475" s="1355"/>
      <c r="C52475" s="1433"/>
      <c r="E52475" s="1433"/>
      <c r="K52475" s="1433"/>
      <c r="L52475" s="1334"/>
    </row>
    <row r="52476" spans="1:12" ht="24" customHeight="1">
      <c r="A52476" s="1355"/>
      <c r="B52476" s="1355"/>
      <c r="C52476" s="1433"/>
      <c r="E52476" s="1433"/>
      <c r="K52476" s="1433"/>
      <c r="L52476" s="1334"/>
    </row>
    <row r="52477" spans="1:12" ht="24" customHeight="1">
      <c r="A52477" s="1355"/>
      <c r="B52477" s="1355"/>
      <c r="C52477" s="1433"/>
      <c r="E52477" s="1433"/>
      <c r="K52477" s="1433"/>
      <c r="L52477" s="1334"/>
    </row>
    <row r="52478" spans="1:12" ht="24" customHeight="1">
      <c r="A52478" s="1355"/>
      <c r="B52478" s="1355"/>
      <c r="C52478" s="1433"/>
      <c r="E52478" s="1433"/>
      <c r="K52478" s="1433"/>
      <c r="L52478" s="1334"/>
    </row>
    <row r="52479" spans="1:12" ht="24" customHeight="1">
      <c r="A52479" s="1355"/>
      <c r="B52479" s="1355"/>
      <c r="C52479" s="1433"/>
      <c r="E52479" s="1433"/>
      <c r="K52479" s="1433"/>
      <c r="L52479" s="1334"/>
    </row>
    <row r="52480" spans="1:12" ht="24" customHeight="1">
      <c r="A52480" s="1355"/>
      <c r="B52480" s="1355"/>
      <c r="C52480" s="1433"/>
      <c r="E52480" s="1433"/>
      <c r="K52480" s="1433"/>
      <c r="L52480" s="1334"/>
    </row>
    <row r="52481" spans="1:12" ht="24" customHeight="1">
      <c r="A52481" s="1355"/>
      <c r="B52481" s="1355"/>
      <c r="C52481" s="1433"/>
      <c r="E52481" s="1433"/>
      <c r="K52481" s="1433"/>
      <c r="L52481" s="1334"/>
    </row>
    <row r="52482" spans="1:12" ht="24" customHeight="1">
      <c r="A52482" s="1355"/>
      <c r="B52482" s="1355"/>
      <c r="C52482" s="1433"/>
      <c r="E52482" s="1433"/>
      <c r="K52482" s="1433"/>
      <c r="L52482" s="1334"/>
    </row>
    <row r="52483" spans="1:12" ht="24" customHeight="1">
      <c r="A52483" s="1355"/>
      <c r="B52483" s="1355"/>
      <c r="C52483" s="1433"/>
      <c r="E52483" s="1433"/>
      <c r="K52483" s="1433"/>
      <c r="L52483" s="1334"/>
    </row>
    <row r="52484" spans="1:12" ht="24" customHeight="1">
      <c r="A52484" s="1355"/>
      <c r="B52484" s="1355"/>
      <c r="C52484" s="1433"/>
      <c r="E52484" s="1433"/>
      <c r="K52484" s="1433"/>
      <c r="L52484" s="1334"/>
    </row>
    <row r="52485" spans="1:12" ht="24" customHeight="1">
      <c r="A52485" s="1355"/>
      <c r="B52485" s="1355"/>
      <c r="C52485" s="1433"/>
      <c r="E52485" s="1433"/>
      <c r="K52485" s="1433"/>
      <c r="L52485" s="1334"/>
    </row>
    <row r="52486" spans="1:12" ht="24" customHeight="1">
      <c r="A52486" s="1355"/>
      <c r="B52486" s="1355"/>
      <c r="C52486" s="1433"/>
      <c r="E52486" s="1433"/>
      <c r="K52486" s="1433"/>
      <c r="L52486" s="1334"/>
    </row>
    <row r="52487" spans="1:12" ht="24" customHeight="1">
      <c r="A52487" s="1355"/>
      <c r="B52487" s="1355"/>
      <c r="C52487" s="1433"/>
      <c r="E52487" s="1433"/>
      <c r="K52487" s="1433"/>
      <c r="L52487" s="1334"/>
    </row>
    <row r="52488" spans="1:12" ht="24" customHeight="1">
      <c r="A52488" s="1355"/>
      <c r="B52488" s="1355"/>
      <c r="C52488" s="1433"/>
      <c r="E52488" s="1433"/>
      <c r="K52488" s="1433"/>
      <c r="L52488" s="1334"/>
    </row>
    <row r="52489" spans="1:12" ht="24" customHeight="1">
      <c r="A52489" s="1355"/>
      <c r="B52489" s="1355"/>
      <c r="C52489" s="1433"/>
      <c r="E52489" s="1433"/>
      <c r="K52489" s="1433"/>
      <c r="L52489" s="1334"/>
    </row>
    <row r="52490" spans="1:12" ht="24" customHeight="1">
      <c r="A52490" s="1355"/>
      <c r="B52490" s="1355"/>
      <c r="C52490" s="1433"/>
      <c r="E52490" s="1433"/>
      <c r="K52490" s="1433"/>
      <c r="L52490" s="1334"/>
    </row>
    <row r="52491" spans="1:12" ht="24" customHeight="1">
      <c r="A52491" s="1355"/>
      <c r="B52491" s="1355"/>
      <c r="C52491" s="1433"/>
      <c r="E52491" s="1433"/>
      <c r="K52491" s="1433"/>
      <c r="L52491" s="1334"/>
    </row>
    <row r="52492" spans="1:12" ht="24" customHeight="1">
      <c r="A52492" s="1355"/>
      <c r="B52492" s="1355"/>
      <c r="C52492" s="1433"/>
      <c r="E52492" s="1433"/>
      <c r="K52492" s="1433"/>
      <c r="L52492" s="1334"/>
    </row>
    <row r="52493" spans="1:12" ht="24" customHeight="1">
      <c r="A52493" s="1355"/>
      <c r="B52493" s="1355"/>
      <c r="C52493" s="1433"/>
      <c r="E52493" s="1433"/>
      <c r="K52493" s="1433"/>
      <c r="L52493" s="1334"/>
    </row>
    <row r="52494" spans="1:12" ht="24" customHeight="1">
      <c r="A52494" s="1355"/>
      <c r="B52494" s="1355"/>
      <c r="C52494" s="1433"/>
      <c r="E52494" s="1433"/>
      <c r="K52494" s="1433"/>
      <c r="L52494" s="1334"/>
    </row>
    <row r="52495" spans="1:12" ht="24" customHeight="1">
      <c r="A52495" s="1355"/>
      <c r="B52495" s="1355"/>
      <c r="C52495" s="1433"/>
      <c r="E52495" s="1433"/>
      <c r="K52495" s="1433"/>
      <c r="L52495" s="1334"/>
    </row>
    <row r="52496" spans="1:12" ht="24" customHeight="1">
      <c r="A52496" s="1355"/>
      <c r="B52496" s="1355"/>
      <c r="C52496" s="1433"/>
      <c r="E52496" s="1433"/>
      <c r="K52496" s="1433"/>
      <c r="L52496" s="1334"/>
    </row>
    <row r="52497" spans="1:12" ht="24" customHeight="1">
      <c r="A52497" s="1355"/>
      <c r="B52497" s="1355"/>
      <c r="C52497" s="1433"/>
      <c r="E52497" s="1433"/>
      <c r="K52497" s="1433"/>
      <c r="L52497" s="1334"/>
    </row>
    <row r="52498" spans="1:12" ht="24" customHeight="1">
      <c r="A52498" s="1355"/>
      <c r="B52498" s="1355"/>
      <c r="C52498" s="1433"/>
      <c r="E52498" s="1433"/>
      <c r="K52498" s="1433"/>
      <c r="L52498" s="1334"/>
    </row>
    <row r="52499" spans="1:12" ht="24" customHeight="1">
      <c r="A52499" s="1355"/>
      <c r="B52499" s="1355"/>
      <c r="C52499" s="1433"/>
      <c r="E52499" s="1433"/>
      <c r="K52499" s="1433"/>
      <c r="L52499" s="1334"/>
    </row>
    <row r="52500" spans="1:12" ht="24" customHeight="1">
      <c r="A52500" s="1355"/>
      <c r="B52500" s="1355"/>
      <c r="C52500" s="1433"/>
      <c r="E52500" s="1433"/>
      <c r="K52500" s="1433"/>
      <c r="L52500" s="1334"/>
    </row>
    <row r="52501" spans="1:12" ht="24" customHeight="1">
      <c r="A52501" s="1355"/>
      <c r="B52501" s="1355"/>
      <c r="C52501" s="1433"/>
      <c r="E52501" s="1433"/>
      <c r="K52501" s="1433"/>
      <c r="L52501" s="1334"/>
    </row>
    <row r="52502" spans="1:12" ht="24" customHeight="1">
      <c r="A52502" s="1355"/>
      <c r="B52502" s="1355"/>
      <c r="C52502" s="1433"/>
      <c r="E52502" s="1433"/>
      <c r="K52502" s="1433"/>
      <c r="L52502" s="1334"/>
    </row>
    <row r="52503" spans="1:12" ht="24" customHeight="1">
      <c r="A52503" s="1355"/>
      <c r="B52503" s="1355"/>
      <c r="C52503" s="1433"/>
      <c r="E52503" s="1433"/>
      <c r="K52503" s="1433"/>
      <c r="L52503" s="1334"/>
    </row>
    <row r="52504" spans="1:12" ht="24" customHeight="1">
      <c r="A52504" s="1355"/>
      <c r="B52504" s="1355"/>
      <c r="C52504" s="1433"/>
      <c r="E52504" s="1433"/>
      <c r="K52504" s="1433"/>
      <c r="L52504" s="1334"/>
    </row>
    <row r="52505" spans="1:12" ht="24" customHeight="1">
      <c r="A52505" s="1355"/>
      <c r="B52505" s="1355"/>
      <c r="C52505" s="1433"/>
      <c r="E52505" s="1433"/>
      <c r="K52505" s="1433"/>
      <c r="L52505" s="1334"/>
    </row>
    <row r="52506" spans="1:12" ht="24" customHeight="1">
      <c r="A52506" s="1355"/>
      <c r="B52506" s="1355"/>
      <c r="C52506" s="1433"/>
      <c r="E52506" s="1433"/>
      <c r="K52506" s="1433"/>
      <c r="L52506" s="1334"/>
    </row>
    <row r="52507" spans="1:12" ht="24" customHeight="1">
      <c r="A52507" s="1355"/>
      <c r="B52507" s="1355"/>
      <c r="C52507" s="1433"/>
      <c r="E52507" s="1433"/>
      <c r="K52507" s="1433"/>
      <c r="L52507" s="1334"/>
    </row>
    <row r="52508" spans="1:12" ht="24" customHeight="1">
      <c r="A52508" s="1355"/>
      <c r="B52508" s="1355"/>
      <c r="C52508" s="1433"/>
      <c r="E52508" s="1433"/>
      <c r="K52508" s="1433"/>
      <c r="L52508" s="1334"/>
    </row>
    <row r="52509" spans="1:12" ht="24" customHeight="1">
      <c r="A52509" s="1355"/>
      <c r="B52509" s="1355"/>
      <c r="C52509" s="1433"/>
      <c r="E52509" s="1433"/>
      <c r="K52509" s="1433"/>
      <c r="L52509" s="1334"/>
    </row>
    <row r="52510" spans="1:12" ht="24" customHeight="1">
      <c r="A52510" s="1355"/>
      <c r="B52510" s="1355"/>
      <c r="C52510" s="1433"/>
      <c r="E52510" s="1433"/>
      <c r="K52510" s="1433"/>
      <c r="L52510" s="1334"/>
    </row>
    <row r="52511" spans="1:12" ht="24" customHeight="1">
      <c r="A52511" s="1355"/>
      <c r="B52511" s="1355"/>
      <c r="C52511" s="1433"/>
      <c r="E52511" s="1433"/>
      <c r="K52511" s="1433"/>
      <c r="L52511" s="1334"/>
    </row>
    <row r="52512" spans="1:12" ht="24" customHeight="1">
      <c r="A52512" s="1355"/>
      <c r="B52512" s="1355"/>
      <c r="C52512" s="1433"/>
      <c r="E52512" s="1433"/>
      <c r="K52512" s="1433"/>
      <c r="L52512" s="1334"/>
    </row>
    <row r="52513" spans="1:12" ht="24" customHeight="1">
      <c r="A52513" s="1355"/>
      <c r="B52513" s="1355"/>
      <c r="C52513" s="1433"/>
      <c r="E52513" s="1433"/>
      <c r="K52513" s="1433"/>
      <c r="L52513" s="1334"/>
    </row>
    <row r="52514" spans="1:12" ht="24" customHeight="1">
      <c r="A52514" s="1355"/>
      <c r="B52514" s="1355"/>
      <c r="C52514" s="1433"/>
      <c r="E52514" s="1433"/>
      <c r="K52514" s="1433"/>
      <c r="L52514" s="1334"/>
    </row>
    <row r="52515" spans="1:12" ht="24" customHeight="1">
      <c r="A52515" s="1355"/>
      <c r="B52515" s="1355"/>
      <c r="C52515" s="1433"/>
      <c r="E52515" s="1433"/>
      <c r="K52515" s="1433"/>
      <c r="L52515" s="1334"/>
    </row>
    <row r="52516" spans="1:12" ht="24" customHeight="1">
      <c r="A52516" s="1355"/>
      <c r="B52516" s="1355"/>
      <c r="C52516" s="1433"/>
      <c r="E52516" s="1433"/>
      <c r="K52516" s="1433"/>
      <c r="L52516" s="1334"/>
    </row>
    <row r="52517" spans="1:12" ht="24" customHeight="1">
      <c r="A52517" s="1355"/>
      <c r="B52517" s="1355"/>
      <c r="C52517" s="1433"/>
      <c r="E52517" s="1433"/>
      <c r="K52517" s="1433"/>
      <c r="L52517" s="1334"/>
    </row>
    <row r="52518" spans="1:12" ht="24" customHeight="1">
      <c r="A52518" s="1355"/>
      <c r="B52518" s="1355"/>
      <c r="C52518" s="1433"/>
      <c r="E52518" s="1433"/>
      <c r="K52518" s="1433"/>
      <c r="L52518" s="1334"/>
    </row>
    <row r="52519" spans="1:12" ht="24" customHeight="1">
      <c r="A52519" s="1355"/>
      <c r="B52519" s="1355"/>
      <c r="C52519" s="1433"/>
      <c r="E52519" s="1433"/>
      <c r="K52519" s="1433"/>
      <c r="L52519" s="1334"/>
    </row>
    <row r="52520" spans="1:12" ht="24" customHeight="1">
      <c r="A52520" s="1355"/>
      <c r="B52520" s="1355"/>
      <c r="C52520" s="1433"/>
      <c r="E52520" s="1433"/>
      <c r="K52520" s="1433"/>
      <c r="L52520" s="1334"/>
    </row>
    <row r="52521" spans="1:12" ht="24" customHeight="1">
      <c r="A52521" s="1355"/>
      <c r="B52521" s="1355"/>
      <c r="C52521" s="1433"/>
      <c r="E52521" s="1433"/>
      <c r="K52521" s="1433"/>
      <c r="L52521" s="1334"/>
    </row>
    <row r="52522" spans="1:12" ht="24" customHeight="1">
      <c r="A52522" s="1355"/>
      <c r="B52522" s="1355"/>
      <c r="C52522" s="1433"/>
      <c r="E52522" s="1433"/>
      <c r="K52522" s="1433"/>
      <c r="L52522" s="1334"/>
    </row>
    <row r="52523" spans="1:12" ht="24" customHeight="1">
      <c r="A52523" s="1355"/>
      <c r="B52523" s="1355"/>
      <c r="C52523" s="1433"/>
      <c r="E52523" s="1433"/>
      <c r="K52523" s="1433"/>
      <c r="L52523" s="1334"/>
    </row>
    <row r="52524" spans="1:12" ht="24" customHeight="1">
      <c r="A52524" s="1355"/>
      <c r="B52524" s="1355"/>
      <c r="C52524" s="1433"/>
      <c r="E52524" s="1433"/>
      <c r="K52524" s="1433"/>
      <c r="L52524" s="1334"/>
    </row>
    <row r="52525" spans="1:12" ht="24" customHeight="1">
      <c r="A52525" s="1355"/>
      <c r="B52525" s="1355"/>
      <c r="C52525" s="1433"/>
      <c r="E52525" s="1433"/>
      <c r="K52525" s="1433"/>
      <c r="L52525" s="1334"/>
    </row>
    <row r="52526" spans="1:12" ht="24" customHeight="1">
      <c r="A52526" s="1355"/>
      <c r="B52526" s="1355"/>
      <c r="C52526" s="1433"/>
      <c r="E52526" s="1433"/>
      <c r="K52526" s="1433"/>
      <c r="L52526" s="1334"/>
    </row>
    <row r="52527" spans="1:12" ht="24" customHeight="1">
      <c r="A52527" s="1355"/>
      <c r="B52527" s="1355"/>
      <c r="C52527" s="1433"/>
      <c r="E52527" s="1433"/>
      <c r="K52527" s="1433"/>
      <c r="L52527" s="1334"/>
    </row>
    <row r="52528" spans="1:12" ht="24" customHeight="1">
      <c r="A52528" s="1355"/>
      <c r="B52528" s="1355"/>
      <c r="C52528" s="1433"/>
      <c r="E52528" s="1433"/>
      <c r="K52528" s="1433"/>
      <c r="L52528" s="1334"/>
    </row>
    <row r="52529" spans="1:12" ht="24" customHeight="1">
      <c r="A52529" s="1355"/>
      <c r="B52529" s="1355"/>
      <c r="C52529" s="1433"/>
      <c r="E52529" s="1433"/>
      <c r="K52529" s="1433"/>
      <c r="L52529" s="1334"/>
    </row>
    <row r="52530" spans="1:12" ht="24" customHeight="1">
      <c r="A52530" s="1355"/>
      <c r="B52530" s="1355"/>
      <c r="C52530" s="1433"/>
      <c r="E52530" s="1433"/>
      <c r="K52530" s="1433"/>
      <c r="L52530" s="1334"/>
    </row>
    <row r="52531" spans="1:12" ht="24" customHeight="1">
      <c r="A52531" s="1355"/>
      <c r="B52531" s="1355"/>
      <c r="C52531" s="1433"/>
      <c r="E52531" s="1433"/>
      <c r="K52531" s="1433"/>
      <c r="L52531" s="1334"/>
    </row>
    <row r="52532" spans="1:12" ht="24" customHeight="1">
      <c r="A52532" s="1355"/>
      <c r="B52532" s="1355"/>
      <c r="C52532" s="1433"/>
      <c r="E52532" s="1433"/>
      <c r="K52532" s="1433"/>
      <c r="L52532" s="1334"/>
    </row>
    <row r="52533" spans="1:12" ht="24" customHeight="1">
      <c r="A52533" s="1355"/>
      <c r="B52533" s="1355"/>
      <c r="C52533" s="1433"/>
      <c r="E52533" s="1433"/>
      <c r="K52533" s="1433"/>
      <c r="L52533" s="1334"/>
    </row>
    <row r="52534" spans="1:12" ht="24" customHeight="1">
      <c r="A52534" s="1355"/>
      <c r="B52534" s="1355"/>
      <c r="C52534" s="1433"/>
      <c r="E52534" s="1433"/>
      <c r="K52534" s="1433"/>
      <c r="L52534" s="1334"/>
    </row>
    <row r="52535" spans="1:12" ht="24" customHeight="1">
      <c r="A52535" s="1355"/>
      <c r="B52535" s="1355"/>
      <c r="C52535" s="1433"/>
      <c r="E52535" s="1433"/>
      <c r="K52535" s="1433"/>
      <c r="L52535" s="1334"/>
    </row>
    <row r="52536" spans="1:12" ht="24" customHeight="1">
      <c r="A52536" s="1355"/>
      <c r="B52536" s="1355"/>
      <c r="C52536" s="1433"/>
      <c r="E52536" s="1433"/>
      <c r="K52536" s="1433"/>
      <c r="L52536" s="1334"/>
    </row>
    <row r="52537" spans="1:12" ht="24" customHeight="1">
      <c r="A52537" s="1355"/>
      <c r="B52537" s="1355"/>
      <c r="C52537" s="1433"/>
      <c r="E52537" s="1433"/>
      <c r="K52537" s="1433"/>
      <c r="L52537" s="1334"/>
    </row>
    <row r="52538" spans="1:12" ht="24" customHeight="1">
      <c r="A52538" s="1355"/>
      <c r="B52538" s="1355"/>
      <c r="C52538" s="1433"/>
      <c r="E52538" s="1433"/>
      <c r="K52538" s="1433"/>
      <c r="L52538" s="1334"/>
    </row>
    <row r="52539" spans="1:12" ht="24" customHeight="1">
      <c r="A52539" s="1355"/>
      <c r="B52539" s="1355"/>
      <c r="C52539" s="1433"/>
      <c r="E52539" s="1433"/>
      <c r="K52539" s="1433"/>
      <c r="L52539" s="1334"/>
    </row>
    <row r="52540" spans="1:12" ht="24" customHeight="1">
      <c r="A52540" s="1355"/>
      <c r="B52540" s="1355"/>
      <c r="C52540" s="1433"/>
      <c r="E52540" s="1433"/>
      <c r="K52540" s="1433"/>
      <c r="L52540" s="1334"/>
    </row>
    <row r="52541" spans="1:12" ht="24" customHeight="1">
      <c r="A52541" s="1355"/>
      <c r="B52541" s="1355"/>
      <c r="C52541" s="1433"/>
      <c r="E52541" s="1433"/>
      <c r="K52541" s="1433"/>
      <c r="L52541" s="1334"/>
    </row>
    <row r="52542" spans="1:12" ht="24" customHeight="1">
      <c r="A52542" s="1355"/>
      <c r="B52542" s="1355"/>
      <c r="C52542" s="1433"/>
      <c r="E52542" s="1433"/>
      <c r="K52542" s="1433"/>
      <c r="L52542" s="1334"/>
    </row>
    <row r="52543" spans="1:12" ht="24" customHeight="1">
      <c r="A52543" s="1355"/>
      <c r="B52543" s="1355"/>
      <c r="C52543" s="1433"/>
      <c r="E52543" s="1433"/>
      <c r="K52543" s="1433"/>
      <c r="L52543" s="1334"/>
    </row>
    <row r="52544" spans="1:12" ht="24" customHeight="1">
      <c r="A52544" s="1355"/>
      <c r="B52544" s="1355"/>
      <c r="C52544" s="1433"/>
      <c r="E52544" s="1433"/>
      <c r="K52544" s="1433"/>
      <c r="L52544" s="1334"/>
    </row>
    <row r="52545" spans="1:12" ht="24" customHeight="1">
      <c r="A52545" s="1355"/>
      <c r="B52545" s="1355"/>
      <c r="C52545" s="1433"/>
      <c r="E52545" s="1433"/>
      <c r="K52545" s="1433"/>
      <c r="L52545" s="1334"/>
    </row>
    <row r="52546" spans="1:12" ht="24" customHeight="1">
      <c r="A52546" s="1355"/>
      <c r="B52546" s="1355"/>
      <c r="C52546" s="1433"/>
      <c r="E52546" s="1433"/>
      <c r="K52546" s="1433"/>
      <c r="L52546" s="1334"/>
    </row>
    <row r="52547" spans="1:12" ht="24" customHeight="1">
      <c r="A52547" s="1355"/>
      <c r="B52547" s="1355"/>
      <c r="C52547" s="1433"/>
      <c r="E52547" s="1433"/>
      <c r="K52547" s="1433"/>
      <c r="L52547" s="1334"/>
    </row>
    <row r="52548" spans="1:12" ht="24" customHeight="1">
      <c r="A52548" s="1355"/>
      <c r="B52548" s="1355"/>
      <c r="C52548" s="1433"/>
      <c r="E52548" s="1433"/>
      <c r="K52548" s="1433"/>
      <c r="L52548" s="1334"/>
    </row>
    <row r="52549" spans="1:12" ht="24" customHeight="1">
      <c r="A52549" s="1355"/>
      <c r="B52549" s="1355"/>
      <c r="C52549" s="1433"/>
      <c r="E52549" s="1433"/>
      <c r="K52549" s="1433"/>
      <c r="L52549" s="1334"/>
    </row>
    <row r="52550" spans="1:12" ht="24" customHeight="1">
      <c r="A52550" s="1355"/>
      <c r="B52550" s="1355"/>
      <c r="C52550" s="1433"/>
      <c r="E52550" s="1433"/>
      <c r="K52550" s="1433"/>
      <c r="L52550" s="1334"/>
    </row>
    <row r="52551" spans="1:12" ht="24" customHeight="1">
      <c r="A52551" s="1355"/>
      <c r="B52551" s="1355"/>
      <c r="C52551" s="1433"/>
      <c r="E52551" s="1433"/>
      <c r="K52551" s="1433"/>
      <c r="L52551" s="1334"/>
    </row>
    <row r="52552" spans="1:12" ht="24" customHeight="1">
      <c r="A52552" s="1355"/>
      <c r="B52552" s="1355"/>
      <c r="C52552" s="1433"/>
      <c r="E52552" s="1433"/>
      <c r="K52552" s="1433"/>
      <c r="L52552" s="1334"/>
    </row>
    <row r="52553" spans="1:12" ht="24" customHeight="1">
      <c r="A52553" s="1355"/>
      <c r="B52553" s="1355"/>
      <c r="C52553" s="1433"/>
      <c r="E52553" s="1433"/>
      <c r="K52553" s="1433"/>
      <c r="L52553" s="1334"/>
    </row>
    <row r="52554" spans="1:12" ht="24" customHeight="1">
      <c r="A52554" s="1355"/>
      <c r="B52554" s="1355"/>
      <c r="C52554" s="1433"/>
      <c r="E52554" s="1433"/>
      <c r="K52554" s="1433"/>
      <c r="L52554" s="1334"/>
    </row>
    <row r="52555" spans="1:12" ht="24" customHeight="1">
      <c r="A52555" s="1355"/>
      <c r="B52555" s="1355"/>
      <c r="C52555" s="1433"/>
      <c r="E52555" s="1433"/>
      <c r="K52555" s="1433"/>
      <c r="L52555" s="1334"/>
    </row>
    <row r="52556" spans="1:12" ht="24" customHeight="1">
      <c r="A52556" s="1355"/>
      <c r="B52556" s="1355"/>
      <c r="C52556" s="1433"/>
      <c r="E52556" s="1433"/>
      <c r="K52556" s="1433"/>
      <c r="L52556" s="1334"/>
    </row>
    <row r="52557" spans="1:12" ht="24" customHeight="1">
      <c r="A52557" s="1355"/>
      <c r="B52557" s="1355"/>
      <c r="C52557" s="1433"/>
      <c r="E52557" s="1433"/>
      <c r="K52557" s="1433"/>
      <c r="L52557" s="1334"/>
    </row>
    <row r="52558" spans="1:12" ht="24" customHeight="1">
      <c r="A52558" s="1355"/>
      <c r="B52558" s="1355"/>
      <c r="C52558" s="1433"/>
      <c r="E52558" s="1433"/>
      <c r="K52558" s="1433"/>
      <c r="L52558" s="1334"/>
    </row>
    <row r="52559" spans="1:12" ht="24" customHeight="1">
      <c r="A52559" s="1355"/>
      <c r="B52559" s="1355"/>
      <c r="C52559" s="1433"/>
      <c r="E52559" s="1433"/>
      <c r="K52559" s="1433"/>
      <c r="L52559" s="1334"/>
    </row>
    <row r="52560" spans="1:12" ht="24" customHeight="1">
      <c r="A52560" s="1355"/>
      <c r="B52560" s="1355"/>
      <c r="C52560" s="1433"/>
      <c r="E52560" s="1433"/>
      <c r="K52560" s="1433"/>
      <c r="L52560" s="1334"/>
    </row>
    <row r="52561" spans="1:12" ht="24" customHeight="1">
      <c r="A52561" s="1355"/>
      <c r="B52561" s="1355"/>
      <c r="C52561" s="1433"/>
      <c r="E52561" s="1433"/>
      <c r="K52561" s="1433"/>
      <c r="L52561" s="1334"/>
    </row>
    <row r="52562" spans="1:12" ht="24" customHeight="1">
      <c r="A52562" s="1355"/>
      <c r="B52562" s="1355"/>
      <c r="C52562" s="1433"/>
      <c r="E52562" s="1433"/>
      <c r="K52562" s="1433"/>
      <c r="L52562" s="1334"/>
    </row>
    <row r="52563" spans="1:12" ht="24" customHeight="1">
      <c r="A52563" s="1355"/>
      <c r="B52563" s="1355"/>
      <c r="C52563" s="1433"/>
      <c r="E52563" s="1433"/>
      <c r="K52563" s="1433"/>
      <c r="L52563" s="1334"/>
    </row>
    <row r="52564" spans="1:12" ht="24" customHeight="1">
      <c r="A52564" s="1355"/>
      <c r="B52564" s="1355"/>
      <c r="C52564" s="1433"/>
      <c r="E52564" s="1433"/>
      <c r="K52564" s="1433"/>
      <c r="L52564" s="1334"/>
    </row>
    <row r="52565" spans="1:12" ht="24" customHeight="1">
      <c r="A52565" s="1355"/>
      <c r="B52565" s="1355"/>
      <c r="C52565" s="1433"/>
      <c r="E52565" s="1433"/>
      <c r="K52565" s="1433"/>
      <c r="L52565" s="1334"/>
    </row>
    <row r="52566" spans="1:12" ht="24" customHeight="1">
      <c r="A52566" s="1355"/>
      <c r="B52566" s="1355"/>
      <c r="C52566" s="1433"/>
      <c r="E52566" s="1433"/>
      <c r="K52566" s="1433"/>
      <c r="L52566" s="1334"/>
    </row>
    <row r="52567" spans="1:12" ht="24" customHeight="1">
      <c r="A52567" s="1355"/>
      <c r="B52567" s="1355"/>
      <c r="C52567" s="1433"/>
      <c r="E52567" s="1433"/>
      <c r="K52567" s="1433"/>
      <c r="L52567" s="1334"/>
    </row>
    <row r="52568" spans="1:12" ht="24" customHeight="1">
      <c r="A52568" s="1355"/>
      <c r="B52568" s="1355"/>
      <c r="C52568" s="1433"/>
      <c r="E52568" s="1433"/>
      <c r="K52568" s="1433"/>
      <c r="L52568" s="1334"/>
    </row>
    <row r="52569" spans="1:12" ht="24" customHeight="1">
      <c r="A52569" s="1355"/>
      <c r="B52569" s="1355"/>
      <c r="C52569" s="1433"/>
      <c r="E52569" s="1433"/>
      <c r="K52569" s="1433"/>
      <c r="L52569" s="1334"/>
    </row>
    <row r="52570" spans="1:12" ht="24" customHeight="1">
      <c r="A52570" s="1355"/>
      <c r="B52570" s="1355"/>
      <c r="C52570" s="1433"/>
      <c r="E52570" s="1433"/>
      <c r="K52570" s="1433"/>
      <c r="L52570" s="1334"/>
    </row>
    <row r="52571" spans="1:12" ht="24" customHeight="1">
      <c r="A52571" s="1355"/>
      <c r="B52571" s="1355"/>
      <c r="C52571" s="1433"/>
      <c r="E52571" s="1433"/>
      <c r="K52571" s="1433"/>
      <c r="L52571" s="1334"/>
    </row>
    <row r="52572" spans="1:12" ht="24" customHeight="1">
      <c r="A52572" s="1355"/>
      <c r="B52572" s="1355"/>
      <c r="C52572" s="1433"/>
      <c r="E52572" s="1433"/>
      <c r="K52572" s="1433"/>
      <c r="L52572" s="1334"/>
    </row>
    <row r="52573" spans="1:12" ht="24" customHeight="1">
      <c r="A52573" s="1355"/>
      <c r="B52573" s="1355"/>
      <c r="C52573" s="1433"/>
      <c r="E52573" s="1433"/>
      <c r="K52573" s="1433"/>
      <c r="L52573" s="1334"/>
    </row>
    <row r="52574" spans="1:12" ht="24" customHeight="1">
      <c r="A52574" s="1355"/>
      <c r="B52574" s="1355"/>
      <c r="C52574" s="1433"/>
      <c r="E52574" s="1433"/>
      <c r="K52574" s="1433"/>
      <c r="L52574" s="1334"/>
    </row>
    <row r="52575" spans="1:12" ht="24" customHeight="1">
      <c r="A52575" s="1355"/>
      <c r="B52575" s="1355"/>
      <c r="C52575" s="1433"/>
      <c r="E52575" s="1433"/>
      <c r="K52575" s="1433"/>
      <c r="L52575" s="1334"/>
    </row>
    <row r="52576" spans="1:12" ht="24" customHeight="1">
      <c r="A52576" s="1355"/>
      <c r="B52576" s="1355"/>
      <c r="C52576" s="1433"/>
      <c r="E52576" s="1433"/>
      <c r="K52576" s="1433"/>
      <c r="L52576" s="1334"/>
    </row>
    <row r="52577" spans="1:12" ht="24" customHeight="1">
      <c r="A52577" s="1355"/>
      <c r="B52577" s="1355"/>
      <c r="C52577" s="1433"/>
      <c r="E52577" s="1433"/>
      <c r="K52577" s="1433"/>
      <c r="L52577" s="1334"/>
    </row>
    <row r="52578" spans="1:12" ht="24" customHeight="1">
      <c r="A52578" s="1355"/>
      <c r="B52578" s="1355"/>
      <c r="C52578" s="1433"/>
      <c r="E52578" s="1433"/>
      <c r="K52578" s="1433"/>
      <c r="L52578" s="1334"/>
    </row>
    <row r="52579" spans="1:12" ht="24" customHeight="1">
      <c r="A52579" s="1355"/>
      <c r="B52579" s="1355"/>
      <c r="C52579" s="1433"/>
      <c r="E52579" s="1433"/>
      <c r="K52579" s="1433"/>
      <c r="L52579" s="1334"/>
    </row>
    <row r="52580" spans="1:12" ht="24" customHeight="1">
      <c r="A52580" s="1355"/>
      <c r="B52580" s="1355"/>
      <c r="C52580" s="1433"/>
      <c r="E52580" s="1433"/>
      <c r="K52580" s="1433"/>
      <c r="L52580" s="1334"/>
    </row>
    <row r="52581" spans="1:12" ht="24" customHeight="1">
      <c r="A52581" s="1355"/>
      <c r="B52581" s="1355"/>
      <c r="C52581" s="1433"/>
      <c r="E52581" s="1433"/>
      <c r="K52581" s="1433"/>
      <c r="L52581" s="1334"/>
    </row>
    <row r="52582" spans="1:12" ht="24" customHeight="1">
      <c r="A52582" s="1355"/>
      <c r="B52582" s="1355"/>
      <c r="C52582" s="1433"/>
      <c r="E52582" s="1433"/>
      <c r="K52582" s="1433"/>
      <c r="L52582" s="1334"/>
    </row>
    <row r="52583" spans="1:12" ht="24" customHeight="1">
      <c r="A52583" s="1355"/>
      <c r="B52583" s="1355"/>
      <c r="C52583" s="1433"/>
      <c r="E52583" s="1433"/>
      <c r="K52583" s="1433"/>
      <c r="L52583" s="1334"/>
    </row>
    <row r="52584" spans="1:12" ht="24" customHeight="1">
      <c r="A52584" s="1355"/>
      <c r="B52584" s="1355"/>
      <c r="C52584" s="1433"/>
      <c r="E52584" s="1433"/>
      <c r="K52584" s="1433"/>
      <c r="L52584" s="1334"/>
    </row>
    <row r="52585" spans="1:12" ht="24" customHeight="1">
      <c r="A52585" s="1355"/>
      <c r="B52585" s="1355"/>
      <c r="C52585" s="1433"/>
      <c r="E52585" s="1433"/>
      <c r="K52585" s="1433"/>
      <c r="L52585" s="1334"/>
    </row>
    <row r="52586" spans="1:12" ht="24" customHeight="1">
      <c r="A52586" s="1355"/>
      <c r="B52586" s="1355"/>
      <c r="C52586" s="1433"/>
      <c r="E52586" s="1433"/>
      <c r="K52586" s="1433"/>
      <c r="L52586" s="1334"/>
    </row>
    <row r="52587" spans="1:12" ht="24" customHeight="1">
      <c r="A52587" s="1355"/>
      <c r="B52587" s="1355"/>
      <c r="C52587" s="1433"/>
      <c r="E52587" s="1433"/>
      <c r="K52587" s="1433"/>
      <c r="L52587" s="1334"/>
    </row>
    <row r="52588" spans="1:12" ht="24" customHeight="1">
      <c r="A52588" s="1355"/>
      <c r="B52588" s="1355"/>
      <c r="C52588" s="1433"/>
      <c r="E52588" s="1433"/>
      <c r="K52588" s="1433"/>
      <c r="L52588" s="1334"/>
    </row>
    <row r="52589" spans="1:12" ht="24" customHeight="1">
      <c r="A52589" s="1355"/>
      <c r="B52589" s="1355"/>
      <c r="C52589" s="1433"/>
      <c r="E52589" s="1433"/>
      <c r="K52589" s="1433"/>
      <c r="L52589" s="1334"/>
    </row>
    <row r="52590" spans="1:12" ht="24" customHeight="1">
      <c r="A52590" s="1355"/>
      <c r="B52590" s="1355"/>
      <c r="C52590" s="1433"/>
      <c r="E52590" s="1433"/>
      <c r="K52590" s="1433"/>
      <c r="L52590" s="1334"/>
    </row>
    <row r="52591" spans="1:12" ht="24" customHeight="1">
      <c r="A52591" s="1355"/>
      <c r="B52591" s="1355"/>
      <c r="C52591" s="1433"/>
      <c r="E52591" s="1433"/>
      <c r="K52591" s="1433"/>
      <c r="L52591" s="1334"/>
    </row>
    <row r="52592" spans="1:12" ht="24" customHeight="1">
      <c r="A52592" s="1355"/>
      <c r="B52592" s="1355"/>
      <c r="C52592" s="1433"/>
      <c r="E52592" s="1433"/>
      <c r="K52592" s="1433"/>
      <c r="L52592" s="1334"/>
    </row>
    <row r="52593" spans="1:12" ht="24" customHeight="1">
      <c r="A52593" s="1355"/>
      <c r="B52593" s="1355"/>
      <c r="C52593" s="1433"/>
      <c r="E52593" s="1433"/>
      <c r="K52593" s="1433"/>
      <c r="L52593" s="1334"/>
    </row>
    <row r="52594" spans="1:12" ht="24" customHeight="1">
      <c r="A52594" s="1355"/>
      <c r="B52594" s="1355"/>
      <c r="C52594" s="1433"/>
      <c r="E52594" s="1433"/>
      <c r="K52594" s="1433"/>
      <c r="L52594" s="1334"/>
    </row>
    <row r="52595" spans="1:12" ht="24" customHeight="1">
      <c r="A52595" s="1355"/>
      <c r="B52595" s="1355"/>
      <c r="C52595" s="1433"/>
      <c r="E52595" s="1433"/>
      <c r="K52595" s="1433"/>
      <c r="L52595" s="1334"/>
    </row>
    <row r="52596" spans="1:12" ht="24" customHeight="1">
      <c r="A52596" s="1355"/>
      <c r="B52596" s="1355"/>
      <c r="C52596" s="1433"/>
      <c r="E52596" s="1433"/>
      <c r="K52596" s="1433"/>
      <c r="L52596" s="1334"/>
    </row>
    <row r="52597" spans="1:12" ht="24" customHeight="1">
      <c r="A52597" s="1355"/>
      <c r="B52597" s="1355"/>
      <c r="C52597" s="1433"/>
      <c r="E52597" s="1433"/>
      <c r="K52597" s="1433"/>
      <c r="L52597" s="1334"/>
    </row>
    <row r="52598" spans="1:12" ht="24" customHeight="1">
      <c r="A52598" s="1355"/>
      <c r="B52598" s="1355"/>
      <c r="C52598" s="1433"/>
      <c r="E52598" s="1433"/>
      <c r="K52598" s="1433"/>
      <c r="L52598" s="1334"/>
    </row>
    <row r="52599" spans="1:12" ht="24" customHeight="1">
      <c r="A52599" s="1355"/>
      <c r="B52599" s="1355"/>
      <c r="C52599" s="1433"/>
      <c r="E52599" s="1433"/>
      <c r="K52599" s="1433"/>
      <c r="L52599" s="1334"/>
    </row>
    <row r="52600" spans="1:12" ht="24" customHeight="1">
      <c r="A52600" s="1355"/>
      <c r="B52600" s="1355"/>
      <c r="C52600" s="1433"/>
      <c r="E52600" s="1433"/>
      <c r="K52600" s="1433"/>
      <c r="L52600" s="1334"/>
    </row>
    <row r="52601" spans="1:12" ht="24" customHeight="1">
      <c r="A52601" s="1355"/>
      <c r="B52601" s="1355"/>
      <c r="C52601" s="1433"/>
      <c r="E52601" s="1433"/>
      <c r="K52601" s="1433"/>
      <c r="L52601" s="1334"/>
    </row>
    <row r="52602" spans="1:12" ht="24" customHeight="1">
      <c r="A52602" s="1355"/>
      <c r="B52602" s="1355"/>
      <c r="C52602" s="1433"/>
      <c r="E52602" s="1433"/>
      <c r="K52602" s="1433"/>
      <c r="L52602" s="1334"/>
    </row>
    <row r="52603" spans="1:12" ht="24" customHeight="1">
      <c r="A52603" s="1355"/>
      <c r="B52603" s="1355"/>
      <c r="C52603" s="1433"/>
      <c r="E52603" s="1433"/>
      <c r="K52603" s="1433"/>
      <c r="L52603" s="1334"/>
    </row>
    <row r="52604" spans="1:12" ht="24" customHeight="1">
      <c r="A52604" s="1355"/>
      <c r="B52604" s="1355"/>
      <c r="C52604" s="1433"/>
      <c r="E52604" s="1433"/>
      <c r="K52604" s="1433"/>
      <c r="L52604" s="1334"/>
    </row>
    <row r="52605" spans="1:12" ht="24" customHeight="1">
      <c r="A52605" s="1355"/>
      <c r="B52605" s="1355"/>
      <c r="C52605" s="1433"/>
      <c r="E52605" s="1433"/>
      <c r="K52605" s="1433"/>
      <c r="L52605" s="1334"/>
    </row>
    <row r="52606" spans="1:12" ht="24" customHeight="1">
      <c r="A52606" s="1355"/>
      <c r="B52606" s="1355"/>
      <c r="C52606" s="1433"/>
      <c r="E52606" s="1433"/>
      <c r="K52606" s="1433"/>
      <c r="L52606" s="1334"/>
    </row>
    <row r="52607" spans="1:12" ht="24" customHeight="1">
      <c r="A52607" s="1355"/>
      <c r="B52607" s="1355"/>
      <c r="C52607" s="1433"/>
      <c r="E52607" s="1433"/>
      <c r="K52607" s="1433"/>
      <c r="L52607" s="1334"/>
    </row>
    <row r="52608" spans="1:12" ht="24" customHeight="1">
      <c r="A52608" s="1355"/>
      <c r="B52608" s="1355"/>
      <c r="C52608" s="1433"/>
      <c r="E52608" s="1433"/>
      <c r="K52608" s="1433"/>
      <c r="L52608" s="1334"/>
    </row>
    <row r="52609" spans="1:12" ht="24" customHeight="1">
      <c r="A52609" s="1355"/>
      <c r="B52609" s="1355"/>
      <c r="C52609" s="1433"/>
      <c r="E52609" s="1433"/>
      <c r="K52609" s="1433"/>
      <c r="L52609" s="1334"/>
    </row>
    <row r="52610" spans="1:12" ht="24" customHeight="1">
      <c r="A52610" s="1355"/>
      <c r="B52610" s="1355"/>
      <c r="C52610" s="1433"/>
      <c r="E52610" s="1433"/>
      <c r="K52610" s="1433"/>
      <c r="L52610" s="1334"/>
    </row>
    <row r="52611" spans="1:12" ht="24" customHeight="1">
      <c r="A52611" s="1355"/>
      <c r="B52611" s="1355"/>
      <c r="C52611" s="1433"/>
      <c r="E52611" s="1433"/>
      <c r="K52611" s="1433"/>
      <c r="L52611" s="1334"/>
    </row>
    <row r="52612" spans="1:12" ht="24" customHeight="1">
      <c r="A52612" s="1355"/>
      <c r="B52612" s="1355"/>
      <c r="C52612" s="1433"/>
      <c r="E52612" s="1433"/>
      <c r="K52612" s="1433"/>
      <c r="L52612" s="1334"/>
    </row>
    <row r="52613" spans="1:12" ht="24" customHeight="1">
      <c r="A52613" s="1355"/>
      <c r="B52613" s="1355"/>
      <c r="C52613" s="1433"/>
      <c r="E52613" s="1433"/>
      <c r="K52613" s="1433"/>
      <c r="L52613" s="1334"/>
    </row>
    <row r="52614" spans="1:12" ht="24" customHeight="1">
      <c r="A52614" s="1355"/>
      <c r="B52614" s="1355"/>
      <c r="C52614" s="1433"/>
      <c r="E52614" s="1433"/>
      <c r="K52614" s="1433"/>
      <c r="L52614" s="1334"/>
    </row>
    <row r="52615" spans="1:12" ht="24" customHeight="1">
      <c r="A52615" s="1355"/>
      <c r="B52615" s="1355"/>
      <c r="C52615" s="1433"/>
      <c r="E52615" s="1433"/>
      <c r="K52615" s="1433"/>
      <c r="L52615" s="1334"/>
    </row>
    <row r="52616" spans="1:12" ht="24" customHeight="1">
      <c r="A52616" s="1355"/>
      <c r="B52616" s="1355"/>
      <c r="C52616" s="1433"/>
      <c r="E52616" s="1433"/>
      <c r="K52616" s="1433"/>
      <c r="L52616" s="1334"/>
    </row>
    <row r="52617" spans="1:12" ht="24" customHeight="1">
      <c r="A52617" s="1355"/>
      <c r="B52617" s="1355"/>
      <c r="C52617" s="1433"/>
      <c r="E52617" s="1433"/>
      <c r="K52617" s="1433"/>
      <c r="L52617" s="1334"/>
    </row>
    <row r="52618" spans="1:12" ht="24" customHeight="1">
      <c r="A52618" s="1355"/>
      <c r="B52618" s="1355"/>
      <c r="C52618" s="1433"/>
      <c r="E52618" s="1433"/>
      <c r="K52618" s="1433"/>
      <c r="L52618" s="1334"/>
    </row>
    <row r="52619" spans="1:12" ht="24" customHeight="1">
      <c r="A52619" s="1355"/>
      <c r="B52619" s="1355"/>
      <c r="C52619" s="1433"/>
      <c r="E52619" s="1433"/>
      <c r="K52619" s="1433"/>
      <c r="L52619" s="1334"/>
    </row>
    <row r="52620" spans="1:12" ht="24" customHeight="1">
      <c r="A52620" s="1355"/>
      <c r="B52620" s="1355"/>
      <c r="C52620" s="1433"/>
      <c r="E52620" s="1433"/>
      <c r="K52620" s="1433"/>
      <c r="L52620" s="1334"/>
    </row>
    <row r="52621" spans="1:12" ht="24" customHeight="1">
      <c r="A52621" s="1355"/>
      <c r="B52621" s="1355"/>
      <c r="C52621" s="1433"/>
      <c r="E52621" s="1433"/>
      <c r="K52621" s="1433"/>
      <c r="L52621" s="1334"/>
    </row>
    <row r="52622" spans="1:12" ht="24" customHeight="1">
      <c r="A52622" s="1355"/>
      <c r="B52622" s="1355"/>
      <c r="C52622" s="1433"/>
      <c r="E52622" s="1433"/>
      <c r="K52622" s="1433"/>
      <c r="L52622" s="1334"/>
    </row>
    <row r="52623" spans="1:12" ht="24" customHeight="1">
      <c r="A52623" s="1355"/>
      <c r="B52623" s="1355"/>
      <c r="C52623" s="1433"/>
      <c r="E52623" s="1433"/>
      <c r="K52623" s="1433"/>
      <c r="L52623" s="1334"/>
    </row>
    <row r="52624" spans="1:12" ht="24" customHeight="1">
      <c r="A52624" s="1355"/>
      <c r="B52624" s="1355"/>
      <c r="C52624" s="1433"/>
      <c r="E52624" s="1433"/>
      <c r="K52624" s="1433"/>
      <c r="L52624" s="1334"/>
    </row>
    <row r="52625" spans="1:12" ht="24" customHeight="1">
      <c r="A52625" s="1355"/>
      <c r="B52625" s="1355"/>
      <c r="C52625" s="1433"/>
      <c r="E52625" s="1433"/>
      <c r="K52625" s="1433"/>
      <c r="L52625" s="1334"/>
    </row>
    <row r="52626" spans="1:12" ht="24" customHeight="1">
      <c r="A52626" s="1355"/>
      <c r="B52626" s="1355"/>
      <c r="C52626" s="1433"/>
      <c r="E52626" s="1433"/>
      <c r="K52626" s="1433"/>
      <c r="L52626" s="1334"/>
    </row>
    <row r="52627" spans="1:12" ht="24" customHeight="1">
      <c r="A52627" s="1355"/>
      <c r="B52627" s="1355"/>
      <c r="C52627" s="1433"/>
      <c r="E52627" s="1433"/>
      <c r="K52627" s="1433"/>
      <c r="L52627" s="1334"/>
    </row>
    <row r="52628" spans="1:12" ht="24" customHeight="1">
      <c r="A52628" s="1355"/>
      <c r="B52628" s="1355"/>
      <c r="C52628" s="1433"/>
      <c r="E52628" s="1433"/>
      <c r="K52628" s="1433"/>
      <c r="L52628" s="1334"/>
    </row>
    <row r="52629" spans="1:12" ht="24" customHeight="1">
      <c r="A52629" s="1355"/>
      <c r="B52629" s="1355"/>
      <c r="C52629" s="1433"/>
      <c r="E52629" s="1433"/>
      <c r="K52629" s="1433"/>
      <c r="L52629" s="1334"/>
    </row>
    <row r="52630" spans="1:12" ht="24" customHeight="1">
      <c r="A52630" s="1355"/>
      <c r="B52630" s="1355"/>
      <c r="C52630" s="1433"/>
      <c r="E52630" s="1433"/>
      <c r="K52630" s="1433"/>
      <c r="L52630" s="1334"/>
    </row>
    <row r="52631" spans="1:12" ht="24" customHeight="1">
      <c r="A52631" s="1355"/>
      <c r="B52631" s="1355"/>
      <c r="C52631" s="1433"/>
      <c r="E52631" s="1433"/>
      <c r="K52631" s="1433"/>
      <c r="L52631" s="1334"/>
    </row>
    <row r="52632" spans="1:12" ht="24" customHeight="1">
      <c r="A52632" s="1355"/>
      <c r="B52632" s="1355"/>
      <c r="C52632" s="1433"/>
      <c r="E52632" s="1433"/>
      <c r="K52632" s="1433"/>
      <c r="L52632" s="1334"/>
    </row>
    <row r="52633" spans="1:12" ht="24" customHeight="1">
      <c r="A52633" s="1355"/>
      <c r="B52633" s="1355"/>
      <c r="C52633" s="1433"/>
      <c r="E52633" s="1433"/>
      <c r="K52633" s="1433"/>
      <c r="L52633" s="1334"/>
    </row>
    <row r="52634" spans="1:12" ht="24" customHeight="1">
      <c r="A52634" s="1355"/>
      <c r="B52634" s="1355"/>
      <c r="C52634" s="1433"/>
      <c r="E52634" s="1433"/>
      <c r="K52634" s="1433"/>
      <c r="L52634" s="1334"/>
    </row>
    <row r="52635" spans="1:12" ht="24" customHeight="1">
      <c r="A52635" s="1355"/>
      <c r="B52635" s="1355"/>
      <c r="C52635" s="1433"/>
      <c r="E52635" s="1433"/>
      <c r="K52635" s="1433"/>
      <c r="L52635" s="1334"/>
    </row>
    <row r="52636" spans="1:12" ht="24" customHeight="1">
      <c r="A52636" s="1355"/>
      <c r="B52636" s="1355"/>
      <c r="C52636" s="1433"/>
      <c r="E52636" s="1433"/>
      <c r="K52636" s="1433"/>
      <c r="L52636" s="1334"/>
    </row>
    <row r="52637" spans="1:12" ht="24" customHeight="1">
      <c r="A52637" s="1355"/>
      <c r="B52637" s="1355"/>
      <c r="C52637" s="1433"/>
      <c r="E52637" s="1433"/>
      <c r="K52637" s="1433"/>
      <c r="L52637" s="1334"/>
    </row>
    <row r="52638" spans="1:12" ht="24" customHeight="1">
      <c r="A52638" s="1355"/>
      <c r="B52638" s="1355"/>
      <c r="C52638" s="1433"/>
      <c r="E52638" s="1433"/>
      <c r="K52638" s="1433"/>
      <c r="L52638" s="1334"/>
    </row>
    <row r="52639" spans="1:12" ht="24" customHeight="1">
      <c r="A52639" s="1355"/>
      <c r="B52639" s="1355"/>
      <c r="C52639" s="1433"/>
      <c r="E52639" s="1433"/>
      <c r="K52639" s="1433"/>
      <c r="L52639" s="1334"/>
    </row>
    <row r="52640" spans="1:12" ht="24" customHeight="1">
      <c r="A52640" s="1355"/>
      <c r="B52640" s="1355"/>
      <c r="C52640" s="1433"/>
      <c r="E52640" s="1433"/>
      <c r="K52640" s="1433"/>
      <c r="L52640" s="1334"/>
    </row>
    <row r="52641" spans="1:12" ht="24" customHeight="1">
      <c r="A52641" s="1355"/>
      <c r="B52641" s="1355"/>
      <c r="C52641" s="1433"/>
      <c r="E52641" s="1433"/>
      <c r="K52641" s="1433"/>
      <c r="L52641" s="1334"/>
    </row>
    <row r="52642" spans="1:12" ht="24" customHeight="1">
      <c r="A52642" s="1355"/>
      <c r="B52642" s="1355"/>
      <c r="C52642" s="1433"/>
      <c r="E52642" s="1433"/>
      <c r="K52642" s="1433"/>
      <c r="L52642" s="1334"/>
    </row>
    <row r="52643" spans="1:12" ht="24" customHeight="1">
      <c r="A52643" s="1355"/>
      <c r="B52643" s="1355"/>
      <c r="C52643" s="1433"/>
      <c r="E52643" s="1433"/>
      <c r="K52643" s="1433"/>
      <c r="L52643" s="1334"/>
    </row>
    <row r="52644" spans="1:12" ht="24" customHeight="1">
      <c r="A52644" s="1355"/>
      <c r="B52644" s="1355"/>
      <c r="C52644" s="1433"/>
      <c r="E52644" s="1433"/>
      <c r="K52644" s="1433"/>
      <c r="L52644" s="1334"/>
    </row>
    <row r="52645" spans="1:12" ht="24" customHeight="1">
      <c r="A52645" s="1355"/>
      <c r="B52645" s="1355"/>
      <c r="C52645" s="1433"/>
      <c r="E52645" s="1433"/>
      <c r="K52645" s="1433"/>
      <c r="L52645" s="1334"/>
    </row>
    <row r="52646" spans="1:12" ht="24" customHeight="1">
      <c r="A52646" s="1355"/>
      <c r="B52646" s="1355"/>
      <c r="C52646" s="1433"/>
      <c r="E52646" s="1433"/>
      <c r="K52646" s="1433"/>
      <c r="L52646" s="1334"/>
    </row>
    <row r="52647" spans="1:12" ht="24" customHeight="1">
      <c r="A52647" s="1355"/>
      <c r="B52647" s="1355"/>
      <c r="C52647" s="1433"/>
      <c r="E52647" s="1433"/>
      <c r="K52647" s="1433"/>
      <c r="L52647" s="1334"/>
    </row>
    <row r="52648" spans="1:12" ht="24" customHeight="1">
      <c r="A52648" s="1355"/>
      <c r="B52648" s="1355"/>
      <c r="C52648" s="1433"/>
      <c r="E52648" s="1433"/>
      <c r="K52648" s="1433"/>
      <c r="L52648" s="1334"/>
    </row>
    <row r="52649" spans="1:12" ht="24" customHeight="1">
      <c r="A52649" s="1355"/>
      <c r="B52649" s="1355"/>
      <c r="C52649" s="1433"/>
      <c r="E52649" s="1433"/>
      <c r="K52649" s="1433"/>
      <c r="L52649" s="1334"/>
    </row>
    <row r="52650" spans="1:12" ht="24" customHeight="1">
      <c r="A52650" s="1355"/>
      <c r="B52650" s="1355"/>
      <c r="C52650" s="1433"/>
      <c r="E52650" s="1433"/>
      <c r="K52650" s="1433"/>
      <c r="L52650" s="1334"/>
    </row>
    <row r="52651" spans="1:12" ht="24" customHeight="1">
      <c r="A52651" s="1355"/>
      <c r="B52651" s="1355"/>
      <c r="C52651" s="1433"/>
      <c r="E52651" s="1433"/>
      <c r="K52651" s="1433"/>
      <c r="L52651" s="1334"/>
    </row>
    <row r="52652" spans="1:12" ht="24" customHeight="1">
      <c r="A52652" s="1355"/>
      <c r="B52652" s="1355"/>
      <c r="C52652" s="1433"/>
      <c r="E52652" s="1433"/>
      <c r="K52652" s="1433"/>
      <c r="L52652" s="1334"/>
    </row>
    <row r="52653" spans="1:12" ht="24" customHeight="1">
      <c r="A52653" s="1355"/>
      <c r="B52653" s="1355"/>
      <c r="C52653" s="1433"/>
      <c r="E52653" s="1433"/>
      <c r="K52653" s="1433"/>
      <c r="L52653" s="1334"/>
    </row>
    <row r="52654" spans="1:12" ht="24" customHeight="1">
      <c r="A52654" s="1355"/>
      <c r="B52654" s="1355"/>
      <c r="C52654" s="1433"/>
      <c r="E52654" s="1433"/>
      <c r="K52654" s="1433"/>
      <c r="L52654" s="1334"/>
    </row>
    <row r="52655" spans="1:12" ht="24" customHeight="1">
      <c r="A52655" s="1355"/>
      <c r="B52655" s="1355"/>
      <c r="C52655" s="1433"/>
      <c r="E52655" s="1433"/>
      <c r="K52655" s="1433"/>
      <c r="L52655" s="1334"/>
    </row>
    <row r="52656" spans="1:12" ht="24" customHeight="1">
      <c r="A52656" s="1355"/>
      <c r="B52656" s="1355"/>
      <c r="C52656" s="1433"/>
      <c r="E52656" s="1433"/>
      <c r="K52656" s="1433"/>
      <c r="L52656" s="1334"/>
    </row>
    <row r="52657" spans="1:12" ht="24" customHeight="1">
      <c r="A52657" s="1355"/>
      <c r="B52657" s="1355"/>
      <c r="C52657" s="1433"/>
      <c r="E52657" s="1433"/>
      <c r="K52657" s="1433"/>
      <c r="L52657" s="1334"/>
    </row>
    <row r="52658" spans="1:12" ht="24" customHeight="1">
      <c r="A52658" s="1355"/>
      <c r="B52658" s="1355"/>
      <c r="C52658" s="1433"/>
      <c r="E52658" s="1433"/>
      <c r="K52658" s="1433"/>
      <c r="L52658" s="1334"/>
    </row>
    <row r="52659" spans="1:12" ht="24" customHeight="1">
      <c r="A52659" s="1355"/>
      <c r="B52659" s="1355"/>
      <c r="C52659" s="1433"/>
      <c r="E52659" s="1433"/>
      <c r="K52659" s="1433"/>
      <c r="L52659" s="1334"/>
    </row>
    <row r="52660" spans="1:12" ht="24" customHeight="1">
      <c r="A52660" s="1355"/>
      <c r="B52660" s="1355"/>
      <c r="C52660" s="1433"/>
      <c r="E52660" s="1433"/>
      <c r="K52660" s="1433"/>
      <c r="L52660" s="1334"/>
    </row>
    <row r="52661" spans="1:12" ht="24" customHeight="1">
      <c r="A52661" s="1355"/>
      <c r="B52661" s="1355"/>
      <c r="C52661" s="1433"/>
      <c r="E52661" s="1433"/>
      <c r="K52661" s="1433"/>
      <c r="L52661" s="1334"/>
    </row>
    <row r="52662" spans="1:12" ht="24" customHeight="1">
      <c r="A52662" s="1355"/>
      <c r="B52662" s="1355"/>
      <c r="C52662" s="1433"/>
      <c r="E52662" s="1433"/>
      <c r="K52662" s="1433"/>
      <c r="L52662" s="1334"/>
    </row>
    <row r="52663" spans="1:12" ht="24" customHeight="1">
      <c r="A52663" s="1355"/>
      <c r="B52663" s="1355"/>
      <c r="C52663" s="1433"/>
      <c r="E52663" s="1433"/>
      <c r="K52663" s="1433"/>
      <c r="L52663" s="1334"/>
    </row>
    <row r="52664" spans="1:12" ht="24" customHeight="1">
      <c r="A52664" s="1355"/>
      <c r="B52664" s="1355"/>
      <c r="C52664" s="1433"/>
      <c r="E52664" s="1433"/>
      <c r="K52664" s="1433"/>
      <c r="L52664" s="1334"/>
    </row>
    <row r="52665" spans="1:12" ht="24" customHeight="1">
      <c r="A52665" s="1355"/>
      <c r="B52665" s="1355"/>
      <c r="C52665" s="1433"/>
      <c r="E52665" s="1433"/>
      <c r="K52665" s="1433"/>
      <c r="L52665" s="1334"/>
    </row>
    <row r="52666" spans="1:12" ht="24" customHeight="1">
      <c r="A52666" s="1355"/>
      <c r="B52666" s="1355"/>
      <c r="C52666" s="1433"/>
      <c r="E52666" s="1433"/>
      <c r="K52666" s="1433"/>
      <c r="L52666" s="1334"/>
    </row>
    <row r="52667" spans="1:12" ht="24" customHeight="1">
      <c r="A52667" s="1355"/>
      <c r="B52667" s="1355"/>
      <c r="C52667" s="1433"/>
      <c r="E52667" s="1433"/>
      <c r="K52667" s="1433"/>
      <c r="L52667" s="1334"/>
    </row>
    <row r="52668" spans="1:12" ht="24" customHeight="1">
      <c r="A52668" s="1355"/>
      <c r="B52668" s="1355"/>
      <c r="C52668" s="1433"/>
      <c r="E52668" s="1433"/>
      <c r="K52668" s="1433"/>
      <c r="L52668" s="1334"/>
    </row>
    <row r="52669" spans="1:12" ht="24" customHeight="1">
      <c r="A52669" s="1355"/>
      <c r="B52669" s="1355"/>
      <c r="C52669" s="1433"/>
      <c r="E52669" s="1433"/>
      <c r="K52669" s="1433"/>
      <c r="L52669" s="1334"/>
    </row>
    <row r="52670" spans="1:12" ht="24" customHeight="1">
      <c r="A52670" s="1355"/>
      <c r="B52670" s="1355"/>
      <c r="C52670" s="1433"/>
      <c r="E52670" s="1433"/>
      <c r="K52670" s="1433"/>
      <c r="L52670" s="1334"/>
    </row>
    <row r="52671" spans="1:12" ht="24" customHeight="1">
      <c r="A52671" s="1355"/>
      <c r="B52671" s="1355"/>
      <c r="C52671" s="1433"/>
      <c r="E52671" s="1433"/>
      <c r="K52671" s="1433"/>
      <c r="L52671" s="1334"/>
    </row>
    <row r="52672" spans="1:12" ht="24" customHeight="1">
      <c r="A52672" s="1355"/>
      <c r="B52672" s="1355"/>
      <c r="C52672" s="1433"/>
      <c r="E52672" s="1433"/>
      <c r="K52672" s="1433"/>
      <c r="L52672" s="1334"/>
    </row>
    <row r="52673" spans="1:12" ht="24" customHeight="1">
      <c r="A52673" s="1355"/>
      <c r="B52673" s="1355"/>
      <c r="C52673" s="1433"/>
      <c r="E52673" s="1433"/>
      <c r="K52673" s="1433"/>
      <c r="L52673" s="1334"/>
    </row>
    <row r="52674" spans="1:12" ht="24" customHeight="1">
      <c r="A52674" s="1355"/>
      <c r="B52674" s="1355"/>
      <c r="C52674" s="1433"/>
      <c r="E52674" s="1433"/>
      <c r="K52674" s="1433"/>
      <c r="L52674" s="1334"/>
    </row>
    <row r="52675" spans="1:12" ht="24" customHeight="1">
      <c r="A52675" s="1355"/>
      <c r="B52675" s="1355"/>
      <c r="C52675" s="1433"/>
      <c r="E52675" s="1433"/>
      <c r="K52675" s="1433"/>
      <c r="L52675" s="1334"/>
    </row>
    <row r="52676" spans="1:12" ht="24" customHeight="1">
      <c r="A52676" s="1355"/>
      <c r="B52676" s="1355"/>
      <c r="C52676" s="1433"/>
      <c r="E52676" s="1433"/>
      <c r="K52676" s="1433"/>
      <c r="L52676" s="1334"/>
    </row>
    <row r="52677" spans="1:12" ht="24" customHeight="1">
      <c r="A52677" s="1355"/>
      <c r="B52677" s="1355"/>
      <c r="C52677" s="1433"/>
      <c r="E52677" s="1433"/>
      <c r="K52677" s="1433"/>
      <c r="L52677" s="1334"/>
    </row>
    <row r="52678" spans="1:12" ht="24" customHeight="1">
      <c r="A52678" s="1355"/>
      <c r="B52678" s="1355"/>
      <c r="C52678" s="1433"/>
      <c r="E52678" s="1433"/>
      <c r="K52678" s="1433"/>
      <c r="L52678" s="1334"/>
    </row>
    <row r="52679" spans="1:12" ht="24" customHeight="1">
      <c r="A52679" s="1355"/>
      <c r="B52679" s="1355"/>
      <c r="C52679" s="1433"/>
      <c r="E52679" s="1433"/>
      <c r="K52679" s="1433"/>
      <c r="L52679" s="1334"/>
    </row>
    <row r="52680" spans="1:12" ht="24" customHeight="1">
      <c r="A52680" s="1355"/>
      <c r="B52680" s="1355"/>
      <c r="C52680" s="1433"/>
      <c r="E52680" s="1433"/>
      <c r="K52680" s="1433"/>
      <c r="L52680" s="1334"/>
    </row>
    <row r="52681" spans="1:12" ht="24" customHeight="1">
      <c r="A52681" s="1355"/>
      <c r="B52681" s="1355"/>
      <c r="C52681" s="1433"/>
      <c r="E52681" s="1433"/>
      <c r="K52681" s="1433"/>
      <c r="L52681" s="1334"/>
    </row>
    <row r="52682" spans="1:12" ht="24" customHeight="1">
      <c r="A52682" s="1355"/>
      <c r="B52682" s="1355"/>
      <c r="C52682" s="1433"/>
      <c r="E52682" s="1433"/>
      <c r="K52682" s="1433"/>
      <c r="L52682" s="1334"/>
    </row>
    <row r="52683" spans="1:12" ht="24" customHeight="1">
      <c r="A52683" s="1355"/>
      <c r="B52683" s="1355"/>
      <c r="C52683" s="1433"/>
      <c r="E52683" s="1433"/>
      <c r="K52683" s="1433"/>
      <c r="L52683" s="1334"/>
    </row>
    <row r="52684" spans="1:12" ht="24" customHeight="1">
      <c r="A52684" s="1355"/>
      <c r="B52684" s="1355"/>
      <c r="C52684" s="1433"/>
      <c r="E52684" s="1433"/>
      <c r="K52684" s="1433"/>
      <c r="L52684" s="1334"/>
    </row>
    <row r="52685" spans="1:12" ht="24" customHeight="1">
      <c r="A52685" s="1355"/>
      <c r="B52685" s="1355"/>
      <c r="C52685" s="1433"/>
      <c r="E52685" s="1433"/>
      <c r="K52685" s="1433"/>
      <c r="L52685" s="1334"/>
    </row>
    <row r="52686" spans="1:12" ht="24" customHeight="1">
      <c r="A52686" s="1355"/>
      <c r="B52686" s="1355"/>
      <c r="C52686" s="1433"/>
      <c r="E52686" s="1433"/>
      <c r="K52686" s="1433"/>
      <c r="L52686" s="1334"/>
    </row>
    <row r="52687" spans="1:12" ht="24" customHeight="1">
      <c r="A52687" s="1355"/>
      <c r="B52687" s="1355"/>
      <c r="C52687" s="1433"/>
      <c r="E52687" s="1433"/>
      <c r="K52687" s="1433"/>
      <c r="L52687" s="1334"/>
    </row>
    <row r="52688" spans="1:12" ht="24" customHeight="1">
      <c r="A52688" s="1355"/>
      <c r="B52688" s="1355"/>
      <c r="C52688" s="1433"/>
      <c r="E52688" s="1433"/>
      <c r="K52688" s="1433"/>
      <c r="L52688" s="1334"/>
    </row>
    <row r="52689" spans="1:12" ht="24" customHeight="1">
      <c r="A52689" s="1355"/>
      <c r="B52689" s="1355"/>
      <c r="C52689" s="1433"/>
      <c r="E52689" s="1433"/>
      <c r="K52689" s="1433"/>
      <c r="L52689" s="1334"/>
    </row>
    <row r="52690" spans="1:12" ht="24" customHeight="1">
      <c r="A52690" s="1355"/>
      <c r="B52690" s="1355"/>
      <c r="C52690" s="1433"/>
      <c r="E52690" s="1433"/>
      <c r="K52690" s="1433"/>
      <c r="L52690" s="1334"/>
    </row>
    <row r="52691" spans="1:12" ht="24" customHeight="1">
      <c r="A52691" s="1355"/>
      <c r="B52691" s="1355"/>
      <c r="C52691" s="1433"/>
      <c r="E52691" s="1433"/>
      <c r="K52691" s="1433"/>
      <c r="L52691" s="1334"/>
    </row>
    <row r="52692" spans="1:12" ht="24" customHeight="1">
      <c r="A52692" s="1355"/>
      <c r="B52692" s="1355"/>
      <c r="C52692" s="1433"/>
      <c r="E52692" s="1433"/>
      <c r="K52692" s="1433"/>
      <c r="L52692" s="1334"/>
    </row>
    <row r="52693" spans="1:12" ht="24" customHeight="1">
      <c r="A52693" s="1355"/>
      <c r="B52693" s="1355"/>
      <c r="C52693" s="1433"/>
      <c r="E52693" s="1433"/>
      <c r="K52693" s="1433"/>
      <c r="L52693" s="1334"/>
    </row>
    <row r="52694" spans="1:12" ht="24" customHeight="1">
      <c r="A52694" s="1355"/>
      <c r="B52694" s="1355"/>
      <c r="C52694" s="1433"/>
      <c r="E52694" s="1433"/>
      <c r="K52694" s="1433"/>
      <c r="L52694" s="1334"/>
    </row>
    <row r="52695" spans="1:12" ht="24" customHeight="1">
      <c r="A52695" s="1355"/>
      <c r="B52695" s="1355"/>
      <c r="C52695" s="1433"/>
      <c r="E52695" s="1433"/>
      <c r="K52695" s="1433"/>
      <c r="L52695" s="1334"/>
    </row>
    <row r="52696" spans="1:12" ht="24" customHeight="1">
      <c r="A52696" s="1355"/>
      <c r="B52696" s="1355"/>
      <c r="C52696" s="1433"/>
      <c r="E52696" s="1433"/>
      <c r="K52696" s="1433"/>
      <c r="L52696" s="1334"/>
    </row>
    <row r="52697" spans="1:12" ht="24" customHeight="1">
      <c r="A52697" s="1355"/>
      <c r="B52697" s="1355"/>
      <c r="C52697" s="1433"/>
      <c r="E52697" s="1433"/>
      <c r="K52697" s="1433"/>
      <c r="L52697" s="1334"/>
    </row>
    <row r="52698" spans="1:12" ht="24" customHeight="1">
      <c r="A52698" s="1355"/>
      <c r="B52698" s="1355"/>
      <c r="C52698" s="1433"/>
      <c r="E52698" s="1433"/>
      <c r="K52698" s="1433"/>
      <c r="L52698" s="1334"/>
    </row>
    <row r="52699" spans="1:12" ht="24" customHeight="1">
      <c r="A52699" s="1355"/>
      <c r="B52699" s="1355"/>
      <c r="C52699" s="1433"/>
      <c r="E52699" s="1433"/>
      <c r="K52699" s="1433"/>
      <c r="L52699" s="1334"/>
    </row>
    <row r="52700" spans="1:12" ht="24" customHeight="1">
      <c r="A52700" s="1355"/>
      <c r="B52700" s="1355"/>
      <c r="C52700" s="1433"/>
      <c r="E52700" s="1433"/>
      <c r="K52700" s="1433"/>
      <c r="L52700" s="1334"/>
    </row>
    <row r="52701" spans="1:12" ht="24" customHeight="1">
      <c r="A52701" s="1355"/>
      <c r="B52701" s="1355"/>
      <c r="C52701" s="1433"/>
      <c r="E52701" s="1433"/>
      <c r="K52701" s="1433"/>
      <c r="L52701" s="1334"/>
    </row>
    <row r="52702" spans="1:12" ht="24" customHeight="1">
      <c r="A52702" s="1355"/>
      <c r="B52702" s="1355"/>
      <c r="C52702" s="1433"/>
      <c r="E52702" s="1433"/>
      <c r="K52702" s="1433"/>
      <c r="L52702" s="1334"/>
    </row>
    <row r="52703" spans="1:12" ht="24" customHeight="1">
      <c r="A52703" s="1355"/>
      <c r="B52703" s="1355"/>
      <c r="C52703" s="1433"/>
      <c r="E52703" s="1433"/>
      <c r="K52703" s="1433"/>
      <c r="L52703" s="1334"/>
    </row>
    <row r="52704" spans="1:12" ht="24" customHeight="1">
      <c r="A52704" s="1355"/>
      <c r="B52704" s="1355"/>
      <c r="C52704" s="1433"/>
      <c r="E52704" s="1433"/>
      <c r="K52704" s="1433"/>
      <c r="L52704" s="1334"/>
    </row>
    <row r="52705" spans="1:12" ht="24" customHeight="1">
      <c r="A52705" s="1355"/>
      <c r="B52705" s="1355"/>
      <c r="C52705" s="1433"/>
      <c r="E52705" s="1433"/>
      <c r="K52705" s="1433"/>
      <c r="L52705" s="1334"/>
    </row>
    <row r="52706" spans="1:12" ht="24" customHeight="1">
      <c r="A52706" s="1355"/>
      <c r="B52706" s="1355"/>
      <c r="C52706" s="1433"/>
      <c r="E52706" s="1433"/>
      <c r="K52706" s="1433"/>
      <c r="L52706" s="1334"/>
    </row>
    <row r="52707" spans="1:12" ht="24" customHeight="1">
      <c r="A52707" s="1355"/>
      <c r="B52707" s="1355"/>
      <c r="C52707" s="1433"/>
      <c r="E52707" s="1433"/>
      <c r="K52707" s="1433"/>
      <c r="L52707" s="1334"/>
    </row>
    <row r="52708" spans="1:12" ht="24" customHeight="1">
      <c r="A52708" s="1355"/>
      <c r="B52708" s="1355"/>
      <c r="C52708" s="1433"/>
      <c r="E52708" s="1433"/>
      <c r="K52708" s="1433"/>
      <c r="L52708" s="1334"/>
    </row>
    <row r="52709" spans="1:12" ht="24" customHeight="1">
      <c r="A52709" s="1355"/>
      <c r="B52709" s="1355"/>
      <c r="C52709" s="1433"/>
      <c r="E52709" s="1433"/>
      <c r="K52709" s="1433"/>
      <c r="L52709" s="1334"/>
    </row>
    <row r="52710" spans="1:12" ht="24" customHeight="1">
      <c r="A52710" s="1355"/>
      <c r="B52710" s="1355"/>
      <c r="C52710" s="1433"/>
      <c r="E52710" s="1433"/>
      <c r="K52710" s="1433"/>
      <c r="L52710" s="1334"/>
    </row>
    <row r="52711" spans="1:12" ht="24" customHeight="1">
      <c r="A52711" s="1355"/>
      <c r="B52711" s="1355"/>
      <c r="C52711" s="1433"/>
      <c r="E52711" s="1433"/>
      <c r="K52711" s="1433"/>
      <c r="L52711" s="1334"/>
    </row>
    <row r="52712" spans="1:12" ht="24" customHeight="1">
      <c r="A52712" s="1355"/>
      <c r="B52712" s="1355"/>
      <c r="C52712" s="1433"/>
      <c r="E52712" s="1433"/>
      <c r="K52712" s="1433"/>
      <c r="L52712" s="1334"/>
    </row>
    <row r="52713" spans="1:12" ht="24" customHeight="1">
      <c r="A52713" s="1355"/>
      <c r="B52713" s="1355"/>
      <c r="C52713" s="1433"/>
      <c r="E52713" s="1433"/>
      <c r="K52713" s="1433"/>
      <c r="L52713" s="1334"/>
    </row>
    <row r="52714" spans="1:12" ht="24" customHeight="1">
      <c r="A52714" s="1355"/>
      <c r="B52714" s="1355"/>
      <c r="C52714" s="1433"/>
      <c r="E52714" s="1433"/>
      <c r="K52714" s="1433"/>
      <c r="L52714" s="1334"/>
    </row>
    <row r="52715" spans="1:12" ht="24" customHeight="1">
      <c r="A52715" s="1355"/>
      <c r="B52715" s="1355"/>
      <c r="C52715" s="1433"/>
      <c r="E52715" s="1433"/>
      <c r="K52715" s="1433"/>
      <c r="L52715" s="1334"/>
    </row>
    <row r="52716" spans="1:12" ht="24" customHeight="1">
      <c r="A52716" s="1355"/>
      <c r="B52716" s="1355"/>
      <c r="C52716" s="1433"/>
      <c r="E52716" s="1433"/>
      <c r="K52716" s="1433"/>
      <c r="L52716" s="1334"/>
    </row>
    <row r="52717" spans="1:12" ht="24" customHeight="1">
      <c r="A52717" s="1355"/>
      <c r="B52717" s="1355"/>
      <c r="C52717" s="1433"/>
      <c r="E52717" s="1433"/>
      <c r="K52717" s="1433"/>
      <c r="L52717" s="1334"/>
    </row>
    <row r="52718" spans="1:12" ht="24" customHeight="1">
      <c r="A52718" s="1355"/>
      <c r="B52718" s="1355"/>
      <c r="C52718" s="1433"/>
      <c r="E52718" s="1433"/>
      <c r="K52718" s="1433"/>
      <c r="L52718" s="1334"/>
    </row>
    <row r="52719" spans="1:12" ht="24" customHeight="1">
      <c r="A52719" s="1355"/>
      <c r="B52719" s="1355"/>
      <c r="C52719" s="1433"/>
      <c r="E52719" s="1433"/>
      <c r="K52719" s="1433"/>
      <c r="L52719" s="1334"/>
    </row>
    <row r="52720" spans="1:12" ht="24" customHeight="1">
      <c r="A52720" s="1355"/>
      <c r="B52720" s="1355"/>
      <c r="C52720" s="1433"/>
      <c r="E52720" s="1433"/>
      <c r="K52720" s="1433"/>
      <c r="L52720" s="1334"/>
    </row>
    <row r="52721" spans="1:12" ht="24" customHeight="1">
      <c r="A52721" s="1355"/>
      <c r="B52721" s="1355"/>
      <c r="C52721" s="1433"/>
      <c r="E52721" s="1433"/>
      <c r="K52721" s="1433"/>
      <c r="L52721" s="1334"/>
    </row>
    <row r="52722" spans="1:12" ht="24" customHeight="1">
      <c r="A52722" s="1355"/>
      <c r="B52722" s="1355"/>
      <c r="C52722" s="1433"/>
      <c r="E52722" s="1433"/>
      <c r="K52722" s="1433"/>
      <c r="L52722" s="1334"/>
    </row>
    <row r="52723" spans="1:12" ht="24" customHeight="1">
      <c r="A52723" s="1355"/>
      <c r="B52723" s="1355"/>
      <c r="C52723" s="1433"/>
      <c r="E52723" s="1433"/>
      <c r="K52723" s="1433"/>
      <c r="L52723" s="1334"/>
    </row>
    <row r="52724" spans="1:12" ht="24" customHeight="1">
      <c r="A52724" s="1355"/>
      <c r="B52724" s="1355"/>
      <c r="C52724" s="1433"/>
      <c r="E52724" s="1433"/>
      <c r="K52724" s="1433"/>
      <c r="L52724" s="1334"/>
    </row>
    <row r="52725" spans="1:12" ht="24" customHeight="1">
      <c r="A52725" s="1355"/>
      <c r="B52725" s="1355"/>
      <c r="C52725" s="1433"/>
      <c r="E52725" s="1433"/>
      <c r="K52725" s="1433"/>
      <c r="L52725" s="1334"/>
    </row>
    <row r="52726" spans="1:12" ht="24" customHeight="1">
      <c r="A52726" s="1355"/>
      <c r="B52726" s="1355"/>
      <c r="C52726" s="1433"/>
      <c r="E52726" s="1433"/>
      <c r="K52726" s="1433"/>
      <c r="L52726" s="1334"/>
    </row>
    <row r="52727" spans="1:12" ht="24" customHeight="1">
      <c r="A52727" s="1355"/>
      <c r="B52727" s="1355"/>
      <c r="C52727" s="1433"/>
      <c r="E52727" s="1433"/>
      <c r="K52727" s="1433"/>
      <c r="L52727" s="1334"/>
    </row>
    <row r="52728" spans="1:12" ht="24" customHeight="1">
      <c r="A52728" s="1355"/>
      <c r="B52728" s="1355"/>
      <c r="C52728" s="1433"/>
      <c r="E52728" s="1433"/>
      <c r="K52728" s="1433"/>
      <c r="L52728" s="1334"/>
    </row>
    <row r="52729" spans="1:12" ht="24" customHeight="1">
      <c r="A52729" s="1355"/>
      <c r="B52729" s="1355"/>
      <c r="C52729" s="1433"/>
      <c r="E52729" s="1433"/>
      <c r="K52729" s="1433"/>
      <c r="L52729" s="1334"/>
    </row>
    <row r="52730" spans="1:12" ht="24" customHeight="1">
      <c r="A52730" s="1355"/>
      <c r="B52730" s="1355"/>
      <c r="C52730" s="1433"/>
      <c r="E52730" s="1433"/>
      <c r="K52730" s="1433"/>
      <c r="L52730" s="1334"/>
    </row>
    <row r="52731" spans="1:12" ht="24" customHeight="1">
      <c r="A52731" s="1355"/>
      <c r="B52731" s="1355"/>
      <c r="C52731" s="1433"/>
      <c r="E52731" s="1433"/>
      <c r="K52731" s="1433"/>
      <c r="L52731" s="1334"/>
    </row>
    <row r="52732" spans="1:12" ht="24" customHeight="1">
      <c r="A52732" s="1355"/>
      <c r="B52732" s="1355"/>
      <c r="C52732" s="1433"/>
      <c r="E52732" s="1433"/>
      <c r="K52732" s="1433"/>
      <c r="L52732" s="1334"/>
    </row>
    <row r="52733" spans="1:12" ht="24" customHeight="1">
      <c r="A52733" s="1355"/>
      <c r="B52733" s="1355"/>
      <c r="C52733" s="1433"/>
      <c r="E52733" s="1433"/>
      <c r="K52733" s="1433"/>
      <c r="L52733" s="1334"/>
    </row>
    <row r="52734" spans="1:12" ht="24" customHeight="1">
      <c r="A52734" s="1355"/>
      <c r="B52734" s="1355"/>
      <c r="C52734" s="1433"/>
      <c r="E52734" s="1433"/>
      <c r="K52734" s="1433"/>
      <c r="L52734" s="1334"/>
    </row>
    <row r="52735" spans="1:12" ht="24" customHeight="1">
      <c r="A52735" s="1355"/>
      <c r="B52735" s="1355"/>
      <c r="C52735" s="1433"/>
      <c r="E52735" s="1433"/>
      <c r="K52735" s="1433"/>
      <c r="L52735" s="1334"/>
    </row>
    <row r="52736" spans="1:12" ht="24" customHeight="1">
      <c r="A52736" s="1355"/>
      <c r="B52736" s="1355"/>
      <c r="C52736" s="1433"/>
      <c r="E52736" s="1433"/>
      <c r="K52736" s="1433"/>
      <c r="L52736" s="1334"/>
    </row>
    <row r="52737" spans="1:12" ht="24" customHeight="1">
      <c r="A52737" s="1355"/>
      <c r="B52737" s="1355"/>
      <c r="C52737" s="1433"/>
      <c r="E52737" s="1433"/>
      <c r="K52737" s="1433"/>
      <c r="L52737" s="1334"/>
    </row>
    <row r="52738" spans="1:12" ht="24" customHeight="1">
      <c r="A52738" s="1355"/>
      <c r="B52738" s="1355"/>
      <c r="C52738" s="1433"/>
      <c r="E52738" s="1433"/>
      <c r="K52738" s="1433"/>
      <c r="L52738" s="1334"/>
    </row>
    <row r="52739" spans="1:12" ht="24" customHeight="1">
      <c r="A52739" s="1355"/>
      <c r="B52739" s="1355"/>
      <c r="C52739" s="1433"/>
      <c r="E52739" s="1433"/>
      <c r="K52739" s="1433"/>
      <c r="L52739" s="1334"/>
    </row>
    <row r="52740" spans="1:12" ht="24" customHeight="1">
      <c r="A52740" s="1355"/>
      <c r="B52740" s="1355"/>
      <c r="C52740" s="1433"/>
      <c r="E52740" s="1433"/>
      <c r="K52740" s="1433"/>
      <c r="L52740" s="1334"/>
    </row>
    <row r="52741" spans="1:12" ht="24" customHeight="1">
      <c r="A52741" s="1355"/>
      <c r="B52741" s="1355"/>
      <c r="C52741" s="1433"/>
      <c r="E52741" s="1433"/>
      <c r="K52741" s="1433"/>
      <c r="L52741" s="1334"/>
    </row>
    <row r="52742" spans="1:12" ht="24" customHeight="1">
      <c r="A52742" s="1355"/>
      <c r="B52742" s="1355"/>
      <c r="C52742" s="1433"/>
      <c r="E52742" s="1433"/>
      <c r="K52742" s="1433"/>
      <c r="L52742" s="1334"/>
    </row>
    <row r="52743" spans="1:12" ht="24" customHeight="1">
      <c r="A52743" s="1355"/>
      <c r="B52743" s="1355"/>
      <c r="C52743" s="1433"/>
      <c r="E52743" s="1433"/>
      <c r="K52743" s="1433"/>
      <c r="L52743" s="1334"/>
    </row>
    <row r="52744" spans="1:12" ht="24" customHeight="1">
      <c r="A52744" s="1355"/>
      <c r="B52744" s="1355"/>
      <c r="C52744" s="1433"/>
      <c r="E52744" s="1433"/>
      <c r="K52744" s="1433"/>
      <c r="L52744" s="1334"/>
    </row>
    <row r="52745" spans="1:12" ht="24" customHeight="1">
      <c r="A52745" s="1355"/>
      <c r="B52745" s="1355"/>
      <c r="C52745" s="1433"/>
      <c r="E52745" s="1433"/>
      <c r="K52745" s="1433"/>
      <c r="L52745" s="1334"/>
    </row>
    <row r="52746" spans="1:12" ht="24" customHeight="1">
      <c r="A52746" s="1355"/>
      <c r="B52746" s="1355"/>
      <c r="C52746" s="1433"/>
      <c r="E52746" s="1433"/>
      <c r="K52746" s="1433"/>
      <c r="L52746" s="1334"/>
    </row>
    <row r="52747" spans="1:12" ht="24" customHeight="1">
      <c r="A52747" s="1355"/>
      <c r="B52747" s="1355"/>
      <c r="C52747" s="1433"/>
      <c r="E52747" s="1433"/>
      <c r="K52747" s="1433"/>
      <c r="L52747" s="1334"/>
    </row>
    <row r="52748" spans="1:12" ht="24" customHeight="1">
      <c r="A52748" s="1355"/>
      <c r="B52748" s="1355"/>
      <c r="C52748" s="1433"/>
      <c r="E52748" s="1433"/>
      <c r="K52748" s="1433"/>
      <c r="L52748" s="1334"/>
    </row>
    <row r="52749" spans="1:12" ht="24" customHeight="1">
      <c r="A52749" s="1355"/>
      <c r="B52749" s="1355"/>
      <c r="C52749" s="1433"/>
      <c r="E52749" s="1433"/>
      <c r="K52749" s="1433"/>
      <c r="L52749" s="1334"/>
    </row>
    <row r="52750" spans="1:12" ht="24" customHeight="1">
      <c r="A52750" s="1355"/>
      <c r="B52750" s="1355"/>
      <c r="C52750" s="1433"/>
      <c r="E52750" s="1433"/>
      <c r="K52750" s="1433"/>
      <c r="L52750" s="1334"/>
    </row>
    <row r="52751" spans="1:12" ht="24" customHeight="1">
      <c r="A52751" s="1355"/>
      <c r="B52751" s="1355"/>
      <c r="C52751" s="1433"/>
      <c r="E52751" s="1433"/>
      <c r="K52751" s="1433"/>
      <c r="L52751" s="1334"/>
    </row>
    <row r="52752" spans="1:12" ht="24" customHeight="1">
      <c r="A52752" s="1355"/>
      <c r="B52752" s="1355"/>
      <c r="C52752" s="1433"/>
      <c r="E52752" s="1433"/>
      <c r="K52752" s="1433"/>
      <c r="L52752" s="1334"/>
    </row>
    <row r="52753" spans="1:12" ht="24" customHeight="1">
      <c r="A52753" s="1355"/>
      <c r="B52753" s="1355"/>
      <c r="C52753" s="1433"/>
      <c r="E52753" s="1433"/>
      <c r="K52753" s="1433"/>
      <c r="L52753" s="1334"/>
    </row>
    <row r="52754" spans="1:12" ht="24" customHeight="1">
      <c r="A52754" s="1355"/>
      <c r="B52754" s="1355"/>
      <c r="C52754" s="1433"/>
      <c r="E52754" s="1433"/>
      <c r="K52754" s="1433"/>
      <c r="L52754" s="1334"/>
    </row>
    <row r="52755" spans="1:12" ht="24" customHeight="1">
      <c r="A52755" s="1355"/>
      <c r="B52755" s="1355"/>
      <c r="C52755" s="1433"/>
      <c r="E52755" s="1433"/>
      <c r="K52755" s="1433"/>
      <c r="L52755" s="1334"/>
    </row>
    <row r="52756" spans="1:12" ht="24" customHeight="1">
      <c r="A52756" s="1355"/>
      <c r="B52756" s="1355"/>
      <c r="C52756" s="1433"/>
      <c r="E52756" s="1433"/>
      <c r="K52756" s="1433"/>
      <c r="L52756" s="1334"/>
    </row>
    <row r="52757" spans="1:12" ht="24" customHeight="1">
      <c r="A52757" s="1355"/>
      <c r="B52757" s="1355"/>
      <c r="C52757" s="1433"/>
      <c r="E52757" s="1433"/>
      <c r="K52757" s="1433"/>
      <c r="L52757" s="1334"/>
    </row>
    <row r="52758" spans="1:12" ht="24" customHeight="1">
      <c r="A52758" s="1355"/>
      <c r="B52758" s="1355"/>
      <c r="C52758" s="1433"/>
      <c r="E52758" s="1433"/>
      <c r="K52758" s="1433"/>
      <c r="L52758" s="1334"/>
    </row>
    <row r="52759" spans="1:12" ht="24" customHeight="1">
      <c r="A52759" s="1355"/>
      <c r="B52759" s="1355"/>
      <c r="C52759" s="1433"/>
      <c r="E52759" s="1433"/>
      <c r="K52759" s="1433"/>
      <c r="L52759" s="1334"/>
    </row>
    <row r="52760" spans="1:12" ht="24" customHeight="1">
      <c r="A52760" s="1355"/>
      <c r="B52760" s="1355"/>
      <c r="C52760" s="1433"/>
      <c r="E52760" s="1433"/>
      <c r="K52760" s="1433"/>
      <c r="L52760" s="1334"/>
    </row>
    <row r="52761" spans="1:12" ht="24" customHeight="1">
      <c r="A52761" s="1355"/>
      <c r="B52761" s="1355"/>
      <c r="C52761" s="1433"/>
      <c r="E52761" s="1433"/>
      <c r="K52761" s="1433"/>
      <c r="L52761" s="1334"/>
    </row>
    <row r="52762" spans="1:12" ht="24" customHeight="1">
      <c r="A52762" s="1355"/>
      <c r="B52762" s="1355"/>
      <c r="C52762" s="1433"/>
      <c r="E52762" s="1433"/>
      <c r="K52762" s="1433"/>
      <c r="L52762" s="1334"/>
    </row>
    <row r="52763" spans="1:12" ht="24" customHeight="1">
      <c r="A52763" s="1355"/>
      <c r="B52763" s="1355"/>
      <c r="C52763" s="1433"/>
      <c r="E52763" s="1433"/>
      <c r="K52763" s="1433"/>
      <c r="L52763" s="1334"/>
    </row>
    <row r="52764" spans="1:12" ht="24" customHeight="1">
      <c r="A52764" s="1355"/>
      <c r="B52764" s="1355"/>
      <c r="C52764" s="1433"/>
      <c r="E52764" s="1433"/>
      <c r="K52764" s="1433"/>
      <c r="L52764" s="1334"/>
    </row>
    <row r="52765" spans="1:12" ht="24" customHeight="1">
      <c r="A52765" s="1355"/>
      <c r="B52765" s="1355"/>
      <c r="C52765" s="1433"/>
      <c r="E52765" s="1433"/>
      <c r="K52765" s="1433"/>
      <c r="L52765" s="1334"/>
    </row>
    <row r="52766" spans="1:12" ht="24" customHeight="1">
      <c r="A52766" s="1355"/>
      <c r="B52766" s="1355"/>
      <c r="C52766" s="1433"/>
      <c r="E52766" s="1433"/>
      <c r="K52766" s="1433"/>
      <c r="L52766" s="1334"/>
    </row>
    <row r="52767" spans="1:12" ht="24" customHeight="1">
      <c r="A52767" s="1355"/>
      <c r="B52767" s="1355"/>
      <c r="C52767" s="1433"/>
      <c r="E52767" s="1433"/>
      <c r="K52767" s="1433"/>
      <c r="L52767" s="1334"/>
    </row>
    <row r="52768" spans="1:12" ht="24" customHeight="1">
      <c r="A52768" s="1355"/>
      <c r="B52768" s="1355"/>
      <c r="C52768" s="1433"/>
      <c r="E52768" s="1433"/>
      <c r="K52768" s="1433"/>
      <c r="L52768" s="1334"/>
    </row>
    <row r="52769" spans="1:12" ht="24" customHeight="1">
      <c r="A52769" s="1355"/>
      <c r="B52769" s="1355"/>
      <c r="C52769" s="1433"/>
      <c r="E52769" s="1433"/>
      <c r="K52769" s="1433"/>
      <c r="L52769" s="1334"/>
    </row>
    <row r="52770" spans="1:12" ht="24" customHeight="1">
      <c r="A52770" s="1355"/>
      <c r="B52770" s="1355"/>
      <c r="C52770" s="1433"/>
      <c r="E52770" s="1433"/>
      <c r="K52770" s="1433"/>
      <c r="L52770" s="1334"/>
    </row>
    <row r="52771" spans="1:12" ht="24" customHeight="1">
      <c r="A52771" s="1355"/>
      <c r="B52771" s="1355"/>
      <c r="C52771" s="1433"/>
      <c r="E52771" s="1433"/>
      <c r="K52771" s="1433"/>
      <c r="L52771" s="1334"/>
    </row>
    <row r="52772" spans="1:12" ht="24" customHeight="1">
      <c r="A52772" s="1355"/>
      <c r="B52772" s="1355"/>
      <c r="C52772" s="1433"/>
      <c r="E52772" s="1433"/>
      <c r="K52772" s="1433"/>
      <c r="L52772" s="1334"/>
    </row>
    <row r="52773" spans="1:12" ht="24" customHeight="1">
      <c r="A52773" s="1355"/>
      <c r="B52773" s="1355"/>
      <c r="C52773" s="1433"/>
      <c r="E52773" s="1433"/>
      <c r="K52773" s="1433"/>
      <c r="L52773" s="1334"/>
    </row>
    <row r="52774" spans="1:12" ht="24" customHeight="1">
      <c r="A52774" s="1355"/>
      <c r="B52774" s="1355"/>
      <c r="C52774" s="1433"/>
      <c r="E52774" s="1433"/>
      <c r="K52774" s="1433"/>
      <c r="L52774" s="1334"/>
    </row>
    <row r="52775" spans="1:12" ht="24" customHeight="1">
      <c r="A52775" s="1355"/>
      <c r="B52775" s="1355"/>
      <c r="C52775" s="1433"/>
      <c r="E52775" s="1433"/>
      <c r="K52775" s="1433"/>
      <c r="L52775" s="1334"/>
    </row>
    <row r="52776" spans="1:12" ht="24" customHeight="1">
      <c r="A52776" s="1355"/>
      <c r="B52776" s="1355"/>
      <c r="C52776" s="1433"/>
      <c r="E52776" s="1433"/>
      <c r="K52776" s="1433"/>
      <c r="L52776" s="1334"/>
    </row>
    <row r="52777" spans="1:12" ht="24" customHeight="1">
      <c r="A52777" s="1355"/>
      <c r="B52777" s="1355"/>
      <c r="C52777" s="1433"/>
      <c r="E52777" s="1433"/>
      <c r="K52777" s="1433"/>
      <c r="L52777" s="1334"/>
    </row>
    <row r="52778" spans="1:12" ht="24" customHeight="1">
      <c r="A52778" s="1355"/>
      <c r="B52778" s="1355"/>
      <c r="C52778" s="1433"/>
      <c r="E52778" s="1433"/>
      <c r="K52778" s="1433"/>
      <c r="L52778" s="1334"/>
    </row>
    <row r="52779" spans="1:12" ht="24" customHeight="1">
      <c r="A52779" s="1355"/>
      <c r="B52779" s="1355"/>
      <c r="C52779" s="1433"/>
      <c r="E52779" s="1433"/>
      <c r="K52779" s="1433"/>
      <c r="L52779" s="1334"/>
    </row>
    <row r="52780" spans="1:12" ht="24" customHeight="1">
      <c r="A52780" s="1355"/>
      <c r="B52780" s="1355"/>
      <c r="C52780" s="1433"/>
      <c r="E52780" s="1433"/>
      <c r="K52780" s="1433"/>
      <c r="L52780" s="1334"/>
    </row>
    <row r="52781" spans="1:12" ht="24" customHeight="1">
      <c r="A52781" s="1355"/>
      <c r="B52781" s="1355"/>
      <c r="C52781" s="1433"/>
      <c r="E52781" s="1433"/>
      <c r="K52781" s="1433"/>
      <c r="L52781" s="1334"/>
    </row>
    <row r="52782" spans="1:12" ht="24" customHeight="1">
      <c r="A52782" s="1355"/>
      <c r="B52782" s="1355"/>
      <c r="C52782" s="1433"/>
      <c r="E52782" s="1433"/>
      <c r="K52782" s="1433"/>
      <c r="L52782" s="1334"/>
    </row>
    <row r="52783" spans="1:12" ht="24" customHeight="1">
      <c r="A52783" s="1355"/>
      <c r="B52783" s="1355"/>
      <c r="C52783" s="1433"/>
      <c r="E52783" s="1433"/>
      <c r="K52783" s="1433"/>
      <c r="L52783" s="1334"/>
    </row>
    <row r="52784" spans="1:12" ht="24" customHeight="1">
      <c r="A52784" s="1355"/>
      <c r="B52784" s="1355"/>
      <c r="C52784" s="1433"/>
      <c r="E52784" s="1433"/>
      <c r="K52784" s="1433"/>
      <c r="L52784" s="1334"/>
    </row>
    <row r="52785" spans="1:12" ht="24" customHeight="1">
      <c r="A52785" s="1355"/>
      <c r="B52785" s="1355"/>
      <c r="C52785" s="1433"/>
      <c r="E52785" s="1433"/>
      <c r="K52785" s="1433"/>
      <c r="L52785" s="1334"/>
    </row>
    <row r="52786" spans="1:12" ht="24" customHeight="1">
      <c r="A52786" s="1355"/>
      <c r="B52786" s="1355"/>
      <c r="C52786" s="1433"/>
      <c r="E52786" s="1433"/>
      <c r="K52786" s="1433"/>
      <c r="L52786" s="1334"/>
    </row>
    <row r="52787" spans="1:12" ht="24" customHeight="1">
      <c r="A52787" s="1355"/>
      <c r="B52787" s="1355"/>
      <c r="C52787" s="1433"/>
      <c r="E52787" s="1433"/>
      <c r="K52787" s="1433"/>
      <c r="L52787" s="1334"/>
    </row>
    <row r="52788" spans="1:12" ht="24" customHeight="1">
      <c r="A52788" s="1355"/>
      <c r="B52788" s="1355"/>
      <c r="C52788" s="1433"/>
      <c r="E52788" s="1433"/>
      <c r="K52788" s="1433"/>
      <c r="L52788" s="1334"/>
    </row>
    <row r="52789" spans="1:12" ht="24" customHeight="1">
      <c r="A52789" s="1355"/>
      <c r="B52789" s="1355"/>
      <c r="C52789" s="1433"/>
      <c r="E52789" s="1433"/>
      <c r="K52789" s="1433"/>
      <c r="L52789" s="1334"/>
    </row>
    <row r="52790" spans="1:12" ht="24" customHeight="1">
      <c r="A52790" s="1355"/>
      <c r="B52790" s="1355"/>
      <c r="C52790" s="1433"/>
      <c r="E52790" s="1433"/>
      <c r="K52790" s="1433"/>
      <c r="L52790" s="1334"/>
    </row>
    <row r="52791" spans="1:12" ht="24" customHeight="1">
      <c r="A52791" s="1355"/>
      <c r="B52791" s="1355"/>
      <c r="C52791" s="1433"/>
      <c r="E52791" s="1433"/>
      <c r="K52791" s="1433"/>
      <c r="L52791" s="1334"/>
    </row>
    <row r="52792" spans="1:12" ht="24" customHeight="1">
      <c r="A52792" s="1355"/>
      <c r="B52792" s="1355"/>
      <c r="C52792" s="1433"/>
      <c r="E52792" s="1433"/>
      <c r="K52792" s="1433"/>
      <c r="L52792" s="1334"/>
    </row>
    <row r="52793" spans="1:12" ht="24" customHeight="1">
      <c r="A52793" s="1355"/>
      <c r="B52793" s="1355"/>
      <c r="C52793" s="1433"/>
      <c r="E52793" s="1433"/>
      <c r="K52793" s="1433"/>
      <c r="L52793" s="1334"/>
    </row>
    <row r="52794" spans="1:12" ht="24" customHeight="1">
      <c r="A52794" s="1355"/>
      <c r="B52794" s="1355"/>
      <c r="C52794" s="1433"/>
      <c r="E52794" s="1433"/>
      <c r="K52794" s="1433"/>
      <c r="L52794" s="1334"/>
    </row>
    <row r="52795" spans="1:12" ht="24" customHeight="1">
      <c r="A52795" s="1355"/>
      <c r="B52795" s="1355"/>
      <c r="C52795" s="1433"/>
      <c r="E52795" s="1433"/>
      <c r="K52795" s="1433"/>
      <c r="L52795" s="1334"/>
    </row>
    <row r="52796" spans="1:12" ht="24" customHeight="1">
      <c r="A52796" s="1355"/>
      <c r="B52796" s="1355"/>
      <c r="C52796" s="1433"/>
      <c r="E52796" s="1433"/>
      <c r="K52796" s="1433"/>
      <c r="L52796" s="1334"/>
    </row>
    <row r="52797" spans="1:12" ht="24" customHeight="1">
      <c r="A52797" s="1355"/>
      <c r="B52797" s="1355"/>
      <c r="C52797" s="1433"/>
      <c r="E52797" s="1433"/>
      <c r="K52797" s="1433"/>
      <c r="L52797" s="1334"/>
    </row>
    <row r="52798" spans="1:12" ht="24" customHeight="1">
      <c r="A52798" s="1355"/>
      <c r="B52798" s="1355"/>
      <c r="C52798" s="1433"/>
      <c r="E52798" s="1433"/>
      <c r="K52798" s="1433"/>
      <c r="L52798" s="1334"/>
    </row>
    <row r="52799" spans="1:12" ht="24" customHeight="1">
      <c r="A52799" s="1355"/>
      <c r="B52799" s="1355"/>
      <c r="C52799" s="1433"/>
      <c r="E52799" s="1433"/>
      <c r="K52799" s="1433"/>
      <c r="L52799" s="1334"/>
    </row>
    <row r="52800" spans="1:12" ht="24" customHeight="1">
      <c r="A52800" s="1355"/>
      <c r="B52800" s="1355"/>
      <c r="C52800" s="1433"/>
      <c r="E52800" s="1433"/>
      <c r="K52800" s="1433"/>
      <c r="L52800" s="1334"/>
    </row>
    <row r="52801" spans="1:12" ht="24" customHeight="1">
      <c r="A52801" s="1355"/>
      <c r="B52801" s="1355"/>
      <c r="C52801" s="1433"/>
      <c r="E52801" s="1433"/>
      <c r="K52801" s="1433"/>
      <c r="L52801" s="1334"/>
    </row>
    <row r="52802" spans="1:12" ht="24" customHeight="1">
      <c r="A52802" s="1355"/>
      <c r="B52802" s="1355"/>
      <c r="C52802" s="1433"/>
      <c r="E52802" s="1433"/>
      <c r="K52802" s="1433"/>
      <c r="L52802" s="1334"/>
    </row>
    <row r="52803" spans="1:12" ht="24" customHeight="1">
      <c r="A52803" s="1355"/>
      <c r="B52803" s="1355"/>
      <c r="C52803" s="1433"/>
      <c r="E52803" s="1433"/>
      <c r="K52803" s="1433"/>
      <c r="L52803" s="1334"/>
    </row>
    <row r="52804" spans="1:12" ht="24" customHeight="1">
      <c r="A52804" s="1355"/>
      <c r="B52804" s="1355"/>
      <c r="C52804" s="1433"/>
      <c r="E52804" s="1433"/>
      <c r="K52804" s="1433"/>
      <c r="L52804" s="1334"/>
    </row>
    <row r="52805" spans="1:12" ht="24" customHeight="1">
      <c r="A52805" s="1355"/>
      <c r="B52805" s="1355"/>
      <c r="C52805" s="1433"/>
      <c r="E52805" s="1433"/>
      <c r="K52805" s="1433"/>
      <c r="L52805" s="1334"/>
    </row>
    <row r="52806" spans="1:12" ht="24" customHeight="1">
      <c r="A52806" s="1355"/>
      <c r="B52806" s="1355"/>
      <c r="C52806" s="1433"/>
      <c r="E52806" s="1433"/>
      <c r="K52806" s="1433"/>
      <c r="L52806" s="1334"/>
    </row>
    <row r="52807" spans="1:12" ht="24" customHeight="1">
      <c r="A52807" s="1355"/>
      <c r="B52807" s="1355"/>
      <c r="C52807" s="1433"/>
      <c r="E52807" s="1433"/>
      <c r="K52807" s="1433"/>
      <c r="L52807" s="1334"/>
    </row>
    <row r="52808" spans="1:12" ht="24" customHeight="1">
      <c r="A52808" s="1355"/>
      <c r="B52808" s="1355"/>
      <c r="C52808" s="1433"/>
      <c r="E52808" s="1433"/>
      <c r="K52808" s="1433"/>
      <c r="L52808" s="1334"/>
    </row>
    <row r="52809" spans="1:12" ht="24" customHeight="1">
      <c r="A52809" s="1355"/>
      <c r="B52809" s="1355"/>
      <c r="C52809" s="1433"/>
      <c r="E52809" s="1433"/>
      <c r="K52809" s="1433"/>
      <c r="L52809" s="1334"/>
    </row>
    <row r="52810" spans="1:12" ht="24" customHeight="1">
      <c r="A52810" s="1355"/>
      <c r="B52810" s="1355"/>
      <c r="C52810" s="1433"/>
      <c r="E52810" s="1433"/>
      <c r="K52810" s="1433"/>
      <c r="L52810" s="1334"/>
    </row>
    <row r="52811" spans="1:12" ht="24" customHeight="1">
      <c r="A52811" s="1355"/>
      <c r="B52811" s="1355"/>
      <c r="C52811" s="1433"/>
      <c r="E52811" s="1433"/>
      <c r="K52811" s="1433"/>
      <c r="L52811" s="1334"/>
    </row>
    <row r="52812" spans="1:12" ht="24" customHeight="1">
      <c r="A52812" s="1355"/>
      <c r="B52812" s="1355"/>
      <c r="C52812" s="1433"/>
      <c r="E52812" s="1433"/>
      <c r="K52812" s="1433"/>
      <c r="L52812" s="1334"/>
    </row>
    <row r="52813" spans="1:12" ht="24" customHeight="1">
      <c r="A52813" s="1355"/>
      <c r="B52813" s="1355"/>
      <c r="C52813" s="1433"/>
      <c r="E52813" s="1433"/>
      <c r="K52813" s="1433"/>
      <c r="L52813" s="1334"/>
    </row>
    <row r="52814" spans="1:12" ht="24" customHeight="1">
      <c r="A52814" s="1355"/>
      <c r="B52814" s="1355"/>
      <c r="C52814" s="1433"/>
      <c r="E52814" s="1433"/>
      <c r="K52814" s="1433"/>
      <c r="L52814" s="1334"/>
    </row>
    <row r="52815" spans="1:12" ht="24" customHeight="1">
      <c r="A52815" s="1355"/>
      <c r="B52815" s="1355"/>
      <c r="C52815" s="1433"/>
      <c r="E52815" s="1433"/>
      <c r="K52815" s="1433"/>
      <c r="L52815" s="1334"/>
    </row>
    <row r="52816" spans="1:12" ht="24" customHeight="1">
      <c r="A52816" s="1355"/>
      <c r="B52816" s="1355"/>
      <c r="C52816" s="1433"/>
      <c r="E52816" s="1433"/>
      <c r="K52816" s="1433"/>
      <c r="L52816" s="1334"/>
    </row>
    <row r="52817" spans="1:12" ht="24" customHeight="1">
      <c r="A52817" s="1355"/>
      <c r="B52817" s="1355"/>
      <c r="C52817" s="1433"/>
      <c r="E52817" s="1433"/>
      <c r="K52817" s="1433"/>
      <c r="L52817" s="1334"/>
    </row>
    <row r="52818" spans="1:12" ht="24" customHeight="1">
      <c r="A52818" s="1355"/>
      <c r="B52818" s="1355"/>
      <c r="C52818" s="1433"/>
      <c r="E52818" s="1433"/>
      <c r="K52818" s="1433"/>
      <c r="L52818" s="1334"/>
    </row>
    <row r="52819" spans="1:12" ht="24" customHeight="1">
      <c r="A52819" s="1355"/>
      <c r="B52819" s="1355"/>
      <c r="C52819" s="1433"/>
      <c r="E52819" s="1433"/>
      <c r="K52819" s="1433"/>
      <c r="L52819" s="1334"/>
    </row>
    <row r="52820" spans="1:12" ht="24" customHeight="1">
      <c r="A52820" s="1355"/>
      <c r="B52820" s="1355"/>
      <c r="C52820" s="1433"/>
      <c r="E52820" s="1433"/>
      <c r="K52820" s="1433"/>
      <c r="L52820" s="1334"/>
    </row>
    <row r="52821" spans="1:12" ht="24" customHeight="1">
      <c r="A52821" s="1355"/>
      <c r="B52821" s="1355"/>
      <c r="C52821" s="1433"/>
      <c r="E52821" s="1433"/>
      <c r="K52821" s="1433"/>
      <c r="L52821" s="1334"/>
    </row>
    <row r="52822" spans="1:12" ht="24" customHeight="1">
      <c r="A52822" s="1355"/>
      <c r="B52822" s="1355"/>
      <c r="C52822" s="1433"/>
      <c r="E52822" s="1433"/>
      <c r="K52822" s="1433"/>
      <c r="L52822" s="1334"/>
    </row>
    <row r="52823" spans="1:12" ht="24" customHeight="1">
      <c r="A52823" s="1355"/>
      <c r="B52823" s="1355"/>
      <c r="C52823" s="1433"/>
      <c r="E52823" s="1433"/>
      <c r="K52823" s="1433"/>
      <c r="L52823" s="1334"/>
    </row>
    <row r="52824" spans="1:12" ht="24" customHeight="1">
      <c r="A52824" s="1355"/>
      <c r="B52824" s="1355"/>
      <c r="C52824" s="1433"/>
      <c r="E52824" s="1433"/>
      <c r="K52824" s="1433"/>
      <c r="L52824" s="1334"/>
    </row>
    <row r="52825" spans="1:12" ht="24" customHeight="1">
      <c r="A52825" s="1355"/>
      <c r="B52825" s="1355"/>
      <c r="C52825" s="1433"/>
      <c r="E52825" s="1433"/>
      <c r="K52825" s="1433"/>
      <c r="L52825" s="1334"/>
    </row>
    <row r="52826" spans="1:12" ht="24" customHeight="1">
      <c r="A52826" s="1355"/>
      <c r="B52826" s="1355"/>
      <c r="C52826" s="1433"/>
      <c r="E52826" s="1433"/>
      <c r="K52826" s="1433"/>
      <c r="L52826" s="1334"/>
    </row>
    <row r="52827" spans="1:12" ht="24" customHeight="1">
      <c r="A52827" s="1355"/>
      <c r="B52827" s="1355"/>
      <c r="C52827" s="1433"/>
      <c r="E52827" s="1433"/>
      <c r="K52827" s="1433"/>
      <c r="L52827" s="1334"/>
    </row>
    <row r="52828" spans="1:12" ht="24" customHeight="1">
      <c r="A52828" s="1355"/>
      <c r="B52828" s="1355"/>
      <c r="C52828" s="1433"/>
      <c r="E52828" s="1433"/>
      <c r="K52828" s="1433"/>
      <c r="L52828" s="1334"/>
    </row>
    <row r="52829" spans="1:12" ht="24" customHeight="1">
      <c r="A52829" s="1355"/>
      <c r="B52829" s="1355"/>
      <c r="C52829" s="1433"/>
      <c r="E52829" s="1433"/>
      <c r="K52829" s="1433"/>
      <c r="L52829" s="1334"/>
    </row>
    <row r="52830" spans="1:12" ht="24" customHeight="1">
      <c r="A52830" s="1355"/>
      <c r="B52830" s="1355"/>
      <c r="C52830" s="1433"/>
      <c r="E52830" s="1433"/>
      <c r="K52830" s="1433"/>
      <c r="L52830" s="1334"/>
    </row>
    <row r="52831" spans="1:12" ht="24" customHeight="1">
      <c r="A52831" s="1355"/>
      <c r="B52831" s="1355"/>
      <c r="C52831" s="1433"/>
      <c r="E52831" s="1433"/>
      <c r="K52831" s="1433"/>
      <c r="L52831" s="1334"/>
    </row>
    <row r="52832" spans="1:12" ht="24" customHeight="1">
      <c r="A52832" s="1355"/>
      <c r="B52832" s="1355"/>
      <c r="C52832" s="1433"/>
      <c r="E52832" s="1433"/>
      <c r="K52832" s="1433"/>
      <c r="L52832" s="1334"/>
    </row>
    <row r="52833" spans="1:12" ht="24" customHeight="1">
      <c r="A52833" s="1355"/>
      <c r="B52833" s="1355"/>
      <c r="C52833" s="1433"/>
      <c r="E52833" s="1433"/>
      <c r="K52833" s="1433"/>
      <c r="L52833" s="1334"/>
    </row>
    <row r="52834" spans="1:12" ht="24" customHeight="1">
      <c r="A52834" s="1355"/>
      <c r="B52834" s="1355"/>
      <c r="C52834" s="1433"/>
      <c r="E52834" s="1433"/>
      <c r="K52834" s="1433"/>
      <c r="L52834" s="1334"/>
    </row>
    <row r="52835" spans="1:12" ht="24" customHeight="1">
      <c r="A52835" s="1355"/>
      <c r="B52835" s="1355"/>
      <c r="C52835" s="1433"/>
      <c r="E52835" s="1433"/>
      <c r="K52835" s="1433"/>
      <c r="L52835" s="1334"/>
    </row>
    <row r="52836" spans="1:12" ht="24" customHeight="1">
      <c r="A52836" s="1355"/>
      <c r="B52836" s="1355"/>
      <c r="C52836" s="1433"/>
      <c r="E52836" s="1433"/>
      <c r="K52836" s="1433"/>
      <c r="L52836" s="1334"/>
    </row>
    <row r="52837" spans="1:12" ht="24" customHeight="1">
      <c r="A52837" s="1355"/>
      <c r="B52837" s="1355"/>
      <c r="C52837" s="1433"/>
      <c r="E52837" s="1433"/>
      <c r="K52837" s="1433"/>
      <c r="L52837" s="1334"/>
    </row>
    <row r="52838" spans="1:12" ht="24" customHeight="1">
      <c r="A52838" s="1355"/>
      <c r="B52838" s="1355"/>
      <c r="C52838" s="1433"/>
      <c r="E52838" s="1433"/>
      <c r="K52838" s="1433"/>
      <c r="L52838" s="1334"/>
    </row>
    <row r="52839" spans="1:12" ht="24" customHeight="1">
      <c r="A52839" s="1355"/>
      <c r="B52839" s="1355"/>
      <c r="C52839" s="1433"/>
      <c r="E52839" s="1433"/>
      <c r="K52839" s="1433"/>
      <c r="L52839" s="1334"/>
    </row>
    <row r="52840" spans="1:12" ht="24" customHeight="1">
      <c r="A52840" s="1355"/>
      <c r="B52840" s="1355"/>
      <c r="C52840" s="1433"/>
      <c r="E52840" s="1433"/>
      <c r="K52840" s="1433"/>
      <c r="L52840" s="1334"/>
    </row>
    <row r="52841" spans="1:12" ht="24" customHeight="1">
      <c r="A52841" s="1355"/>
      <c r="B52841" s="1355"/>
      <c r="C52841" s="1433"/>
      <c r="E52841" s="1433"/>
      <c r="K52841" s="1433"/>
      <c r="L52841" s="1334"/>
    </row>
    <row r="52842" spans="1:12" ht="24" customHeight="1">
      <c r="A52842" s="1355"/>
      <c r="B52842" s="1355"/>
      <c r="C52842" s="1433"/>
      <c r="E52842" s="1433"/>
      <c r="K52842" s="1433"/>
      <c r="L52842" s="1334"/>
    </row>
    <row r="52843" spans="1:12" ht="24" customHeight="1">
      <c r="A52843" s="1355"/>
      <c r="B52843" s="1355"/>
      <c r="C52843" s="1433"/>
      <c r="E52843" s="1433"/>
      <c r="K52843" s="1433"/>
      <c r="L52843" s="1334"/>
    </row>
    <row r="52844" spans="1:12" ht="24" customHeight="1">
      <c r="A52844" s="1355"/>
      <c r="B52844" s="1355"/>
      <c r="C52844" s="1433"/>
      <c r="E52844" s="1433"/>
      <c r="K52844" s="1433"/>
      <c r="L52844" s="1334"/>
    </row>
    <row r="52845" spans="1:12" ht="24" customHeight="1">
      <c r="A52845" s="1355"/>
      <c r="B52845" s="1355"/>
      <c r="C52845" s="1433"/>
      <c r="E52845" s="1433"/>
      <c r="K52845" s="1433"/>
      <c r="L52845" s="1334"/>
    </row>
    <row r="52846" spans="1:12" ht="24" customHeight="1">
      <c r="A52846" s="1355"/>
      <c r="B52846" s="1355"/>
      <c r="C52846" s="1433"/>
      <c r="E52846" s="1433"/>
      <c r="K52846" s="1433"/>
      <c r="L52846" s="1334"/>
    </row>
    <row r="52847" spans="1:12" ht="24" customHeight="1">
      <c r="A52847" s="1355"/>
      <c r="B52847" s="1355"/>
      <c r="C52847" s="1433"/>
      <c r="E52847" s="1433"/>
      <c r="K52847" s="1433"/>
      <c r="L52847" s="1334"/>
    </row>
    <row r="52848" spans="1:12" ht="24" customHeight="1">
      <c r="A52848" s="1355"/>
      <c r="B52848" s="1355"/>
      <c r="C52848" s="1433"/>
      <c r="E52848" s="1433"/>
      <c r="K52848" s="1433"/>
      <c r="L52848" s="1334"/>
    </row>
    <row r="52849" spans="1:12" ht="24" customHeight="1">
      <c r="A52849" s="1355"/>
      <c r="B52849" s="1355"/>
      <c r="C52849" s="1433"/>
      <c r="E52849" s="1433"/>
      <c r="K52849" s="1433"/>
      <c r="L52849" s="1334"/>
    </row>
    <row r="52850" spans="1:12" ht="24" customHeight="1">
      <c r="A52850" s="1355"/>
      <c r="B52850" s="1355"/>
      <c r="C52850" s="1433"/>
      <c r="E52850" s="1433"/>
      <c r="K52850" s="1433"/>
      <c r="L52850" s="1334"/>
    </row>
    <row r="52851" spans="1:12" ht="24" customHeight="1">
      <c r="A52851" s="1355"/>
      <c r="B52851" s="1355"/>
      <c r="C52851" s="1433"/>
      <c r="E52851" s="1433"/>
      <c r="K52851" s="1433"/>
      <c r="L52851" s="1334"/>
    </row>
    <row r="52852" spans="1:12" ht="24" customHeight="1">
      <c r="A52852" s="1355"/>
      <c r="B52852" s="1355"/>
      <c r="C52852" s="1433"/>
      <c r="E52852" s="1433"/>
      <c r="K52852" s="1433"/>
      <c r="L52852" s="1334"/>
    </row>
    <row r="52853" spans="1:12" ht="24" customHeight="1">
      <c r="A52853" s="1355"/>
      <c r="B52853" s="1355"/>
      <c r="C52853" s="1433"/>
      <c r="E52853" s="1433"/>
      <c r="K52853" s="1433"/>
      <c r="L52853" s="1334"/>
    </row>
    <row r="52854" spans="1:12" ht="24" customHeight="1">
      <c r="A52854" s="1355"/>
      <c r="B52854" s="1355"/>
      <c r="C52854" s="1433"/>
      <c r="E52854" s="1433"/>
      <c r="K52854" s="1433"/>
      <c r="L52854" s="1334"/>
    </row>
    <row r="52855" spans="1:12" ht="24" customHeight="1">
      <c r="A52855" s="1355"/>
      <c r="B52855" s="1355"/>
      <c r="C52855" s="1433"/>
      <c r="E52855" s="1433"/>
      <c r="K52855" s="1433"/>
      <c r="L52855" s="1334"/>
    </row>
    <row r="52856" spans="1:12" ht="24" customHeight="1">
      <c r="A52856" s="1355"/>
      <c r="B52856" s="1355"/>
      <c r="C52856" s="1433"/>
      <c r="E52856" s="1433"/>
      <c r="K52856" s="1433"/>
      <c r="L52856" s="1334"/>
    </row>
    <row r="52857" spans="1:12" ht="24" customHeight="1">
      <c r="A52857" s="1355"/>
      <c r="B52857" s="1355"/>
      <c r="C52857" s="1433"/>
      <c r="E52857" s="1433"/>
      <c r="K52857" s="1433"/>
      <c r="L52857" s="1334"/>
    </row>
    <row r="52858" spans="1:12" ht="24" customHeight="1">
      <c r="A52858" s="1355"/>
      <c r="B52858" s="1355"/>
      <c r="C52858" s="1433"/>
      <c r="E52858" s="1433"/>
      <c r="K52858" s="1433"/>
      <c r="L52858" s="1334"/>
    </row>
    <row r="52859" spans="1:12" ht="24" customHeight="1">
      <c r="A52859" s="1355"/>
      <c r="B52859" s="1355"/>
      <c r="C52859" s="1433"/>
      <c r="E52859" s="1433"/>
      <c r="K52859" s="1433"/>
      <c r="L52859" s="1334"/>
    </row>
    <row r="52860" spans="1:12" ht="24" customHeight="1">
      <c r="A52860" s="1355"/>
      <c r="B52860" s="1355"/>
      <c r="C52860" s="1433"/>
      <c r="E52860" s="1433"/>
      <c r="K52860" s="1433"/>
      <c r="L52860" s="1334"/>
    </row>
    <row r="52861" spans="1:12" ht="24" customHeight="1">
      <c r="A52861" s="1355"/>
      <c r="B52861" s="1355"/>
      <c r="C52861" s="1433"/>
      <c r="E52861" s="1433"/>
      <c r="K52861" s="1433"/>
      <c r="L52861" s="1334"/>
    </row>
    <row r="52862" spans="1:12" ht="24" customHeight="1">
      <c r="A52862" s="1355"/>
      <c r="B52862" s="1355"/>
      <c r="C52862" s="1433"/>
      <c r="E52862" s="1433"/>
      <c r="K52862" s="1433"/>
      <c r="L52862" s="1334"/>
    </row>
    <row r="52863" spans="1:12" ht="24" customHeight="1">
      <c r="A52863" s="1355"/>
      <c r="B52863" s="1355"/>
      <c r="C52863" s="1433"/>
      <c r="E52863" s="1433"/>
      <c r="K52863" s="1433"/>
      <c r="L52863" s="1334"/>
    </row>
    <row r="52864" spans="1:12" ht="24" customHeight="1">
      <c r="A52864" s="1355"/>
      <c r="B52864" s="1355"/>
      <c r="C52864" s="1433"/>
      <c r="E52864" s="1433"/>
      <c r="K52864" s="1433"/>
      <c r="L52864" s="1334"/>
    </row>
    <row r="52865" spans="1:12" ht="24" customHeight="1">
      <c r="A52865" s="1355"/>
      <c r="B52865" s="1355"/>
      <c r="C52865" s="1433"/>
      <c r="E52865" s="1433"/>
      <c r="K52865" s="1433"/>
      <c r="L52865" s="1334"/>
    </row>
    <row r="52866" spans="1:12" ht="24" customHeight="1">
      <c r="A52866" s="1355"/>
      <c r="B52866" s="1355"/>
      <c r="C52866" s="1433"/>
      <c r="E52866" s="1433"/>
      <c r="K52866" s="1433"/>
      <c r="L52866" s="1334"/>
    </row>
    <row r="52867" spans="1:12" ht="24" customHeight="1">
      <c r="A52867" s="1355"/>
      <c r="B52867" s="1355"/>
      <c r="C52867" s="1433"/>
      <c r="E52867" s="1433"/>
      <c r="K52867" s="1433"/>
      <c r="L52867" s="1334"/>
    </row>
    <row r="52868" spans="1:12" ht="24" customHeight="1">
      <c r="A52868" s="1355"/>
      <c r="B52868" s="1355"/>
      <c r="C52868" s="1433"/>
      <c r="E52868" s="1433"/>
      <c r="K52868" s="1433"/>
      <c r="L52868" s="1334"/>
    </row>
    <row r="52869" spans="1:12" ht="24" customHeight="1">
      <c r="A52869" s="1355"/>
      <c r="B52869" s="1355"/>
      <c r="C52869" s="1433"/>
      <c r="E52869" s="1433"/>
      <c r="K52869" s="1433"/>
      <c r="L52869" s="1334"/>
    </row>
    <row r="52870" spans="1:12" ht="24" customHeight="1">
      <c r="A52870" s="1355"/>
      <c r="B52870" s="1355"/>
      <c r="C52870" s="1433"/>
      <c r="E52870" s="1433"/>
      <c r="K52870" s="1433"/>
      <c r="L52870" s="1334"/>
    </row>
    <row r="52871" spans="1:12" ht="24" customHeight="1">
      <c r="A52871" s="1355"/>
      <c r="B52871" s="1355"/>
      <c r="C52871" s="1433"/>
      <c r="E52871" s="1433"/>
      <c r="K52871" s="1433"/>
      <c r="L52871" s="1334"/>
    </row>
    <row r="52872" spans="1:12" ht="24" customHeight="1">
      <c r="A52872" s="1355"/>
      <c r="B52872" s="1355"/>
      <c r="C52872" s="1433"/>
      <c r="E52872" s="1433"/>
      <c r="K52872" s="1433"/>
      <c r="L52872" s="1334"/>
    </row>
    <row r="52873" spans="1:12" ht="24" customHeight="1">
      <c r="A52873" s="1355"/>
      <c r="B52873" s="1355"/>
      <c r="C52873" s="1433"/>
      <c r="E52873" s="1433"/>
      <c r="K52873" s="1433"/>
      <c r="L52873" s="1334"/>
    </row>
    <row r="52874" spans="1:12" ht="24" customHeight="1">
      <c r="A52874" s="1355"/>
      <c r="B52874" s="1355"/>
      <c r="C52874" s="1433"/>
      <c r="E52874" s="1433"/>
      <c r="K52874" s="1433"/>
      <c r="L52874" s="1334"/>
    </row>
    <row r="52875" spans="1:12" ht="24" customHeight="1">
      <c r="A52875" s="1355"/>
      <c r="B52875" s="1355"/>
      <c r="C52875" s="1433"/>
      <c r="E52875" s="1433"/>
      <c r="K52875" s="1433"/>
      <c r="L52875" s="1334"/>
    </row>
    <row r="52876" spans="1:12" ht="24" customHeight="1">
      <c r="A52876" s="1355"/>
      <c r="B52876" s="1355"/>
      <c r="C52876" s="1433"/>
      <c r="E52876" s="1433"/>
      <c r="K52876" s="1433"/>
      <c r="L52876" s="1334"/>
    </row>
    <row r="52877" spans="1:12" ht="24" customHeight="1">
      <c r="A52877" s="1355"/>
      <c r="B52877" s="1355"/>
      <c r="C52877" s="1433"/>
      <c r="E52877" s="1433"/>
      <c r="K52877" s="1433"/>
      <c r="L52877" s="1334"/>
    </row>
    <row r="52878" spans="1:12" ht="24" customHeight="1">
      <c r="A52878" s="1355"/>
      <c r="B52878" s="1355"/>
      <c r="C52878" s="1433"/>
      <c r="E52878" s="1433"/>
      <c r="K52878" s="1433"/>
      <c r="L52878" s="1334"/>
    </row>
    <row r="52879" spans="1:12" ht="24" customHeight="1">
      <c r="A52879" s="1355"/>
      <c r="B52879" s="1355"/>
      <c r="C52879" s="1433"/>
      <c r="E52879" s="1433"/>
      <c r="K52879" s="1433"/>
      <c r="L52879" s="1334"/>
    </row>
    <row r="52880" spans="1:12" ht="24" customHeight="1">
      <c r="A52880" s="1355"/>
      <c r="B52880" s="1355"/>
      <c r="C52880" s="1433"/>
      <c r="E52880" s="1433"/>
      <c r="K52880" s="1433"/>
      <c r="L52880" s="1334"/>
    </row>
    <row r="52881" spans="1:12" ht="24" customHeight="1">
      <c r="A52881" s="1355"/>
      <c r="B52881" s="1355"/>
      <c r="C52881" s="1433"/>
      <c r="E52881" s="1433"/>
      <c r="K52881" s="1433"/>
      <c r="L52881" s="1334"/>
    </row>
    <row r="52882" spans="1:12" ht="24" customHeight="1">
      <c r="A52882" s="1355"/>
      <c r="B52882" s="1355"/>
      <c r="C52882" s="1433"/>
      <c r="E52882" s="1433"/>
      <c r="K52882" s="1433"/>
      <c r="L52882" s="1334"/>
    </row>
    <row r="52883" spans="1:12" ht="24" customHeight="1">
      <c r="A52883" s="1355"/>
      <c r="B52883" s="1355"/>
      <c r="C52883" s="1433"/>
      <c r="E52883" s="1433"/>
      <c r="K52883" s="1433"/>
      <c r="L52883" s="1334"/>
    </row>
    <row r="52884" spans="1:12" ht="24" customHeight="1">
      <c r="A52884" s="1355"/>
      <c r="B52884" s="1355"/>
      <c r="C52884" s="1433"/>
      <c r="E52884" s="1433"/>
      <c r="K52884" s="1433"/>
      <c r="L52884" s="1334"/>
    </row>
    <row r="52885" spans="1:12" ht="24" customHeight="1">
      <c r="A52885" s="1355"/>
      <c r="B52885" s="1355"/>
      <c r="C52885" s="1433"/>
      <c r="E52885" s="1433"/>
      <c r="K52885" s="1433"/>
      <c r="L52885" s="1334"/>
    </row>
    <row r="52886" spans="1:12" ht="24" customHeight="1">
      <c r="A52886" s="1355"/>
      <c r="B52886" s="1355"/>
      <c r="C52886" s="1433"/>
      <c r="E52886" s="1433"/>
      <c r="K52886" s="1433"/>
      <c r="L52886" s="1334"/>
    </row>
    <row r="52887" spans="1:12" ht="24" customHeight="1">
      <c r="A52887" s="1355"/>
      <c r="B52887" s="1355"/>
      <c r="C52887" s="1433"/>
      <c r="E52887" s="1433"/>
      <c r="K52887" s="1433"/>
      <c r="L52887" s="1334"/>
    </row>
    <row r="52888" spans="1:12" ht="24" customHeight="1">
      <c r="A52888" s="1355"/>
      <c r="B52888" s="1355"/>
      <c r="C52888" s="1433"/>
      <c r="E52888" s="1433"/>
      <c r="K52888" s="1433"/>
      <c r="L52888" s="1334"/>
    </row>
    <row r="52889" spans="1:12" ht="24" customHeight="1">
      <c r="A52889" s="1355"/>
      <c r="B52889" s="1355"/>
      <c r="C52889" s="1433"/>
      <c r="E52889" s="1433"/>
      <c r="K52889" s="1433"/>
      <c r="L52889" s="1334"/>
    </row>
    <row r="52890" spans="1:12" ht="24" customHeight="1">
      <c r="A52890" s="1355"/>
      <c r="B52890" s="1355"/>
      <c r="C52890" s="1433"/>
      <c r="E52890" s="1433"/>
      <c r="K52890" s="1433"/>
      <c r="L52890" s="1334"/>
    </row>
    <row r="52891" spans="1:12" ht="24" customHeight="1">
      <c r="A52891" s="1355"/>
      <c r="B52891" s="1355"/>
      <c r="C52891" s="1433"/>
      <c r="E52891" s="1433"/>
      <c r="K52891" s="1433"/>
      <c r="L52891" s="1334"/>
    </row>
    <row r="52892" spans="1:12" ht="24" customHeight="1">
      <c r="A52892" s="1355"/>
      <c r="B52892" s="1355"/>
      <c r="C52892" s="1433"/>
      <c r="E52892" s="1433"/>
      <c r="K52892" s="1433"/>
      <c r="L52892" s="1334"/>
    </row>
    <row r="52893" spans="1:12" ht="24" customHeight="1">
      <c r="A52893" s="1355"/>
      <c r="B52893" s="1355"/>
      <c r="C52893" s="1433"/>
      <c r="E52893" s="1433"/>
      <c r="K52893" s="1433"/>
      <c r="L52893" s="1334"/>
    </row>
    <row r="52894" spans="1:12" ht="24" customHeight="1">
      <c r="A52894" s="1355"/>
      <c r="B52894" s="1355"/>
      <c r="C52894" s="1433"/>
      <c r="E52894" s="1433"/>
      <c r="K52894" s="1433"/>
      <c r="L52894" s="1334"/>
    </row>
    <row r="52895" spans="1:12" ht="24" customHeight="1">
      <c r="A52895" s="1355"/>
      <c r="B52895" s="1355"/>
      <c r="C52895" s="1433"/>
      <c r="E52895" s="1433"/>
      <c r="K52895" s="1433"/>
      <c r="L52895" s="1334"/>
    </row>
    <row r="52896" spans="1:12" ht="24" customHeight="1">
      <c r="A52896" s="1355"/>
      <c r="B52896" s="1355"/>
      <c r="C52896" s="1433"/>
      <c r="E52896" s="1433"/>
      <c r="K52896" s="1433"/>
      <c r="L52896" s="1334"/>
    </row>
    <row r="52897" spans="1:12" ht="24" customHeight="1">
      <c r="A52897" s="1355"/>
      <c r="B52897" s="1355"/>
      <c r="C52897" s="1433"/>
      <c r="E52897" s="1433"/>
      <c r="K52897" s="1433"/>
      <c r="L52897" s="1334"/>
    </row>
    <row r="52898" spans="1:12" ht="24" customHeight="1">
      <c r="A52898" s="1355"/>
      <c r="B52898" s="1355"/>
      <c r="C52898" s="1433"/>
      <c r="E52898" s="1433"/>
      <c r="K52898" s="1433"/>
      <c r="L52898" s="1334"/>
    </row>
    <row r="52899" spans="1:12" ht="24" customHeight="1">
      <c r="A52899" s="1355"/>
      <c r="B52899" s="1355"/>
      <c r="C52899" s="1433"/>
      <c r="E52899" s="1433"/>
      <c r="K52899" s="1433"/>
      <c r="L52899" s="1334"/>
    </row>
    <row r="52900" spans="1:12" ht="24" customHeight="1">
      <c r="A52900" s="1355"/>
      <c r="B52900" s="1355"/>
      <c r="C52900" s="1433"/>
      <c r="E52900" s="1433"/>
      <c r="K52900" s="1433"/>
      <c r="L52900" s="1334"/>
    </row>
    <row r="52901" spans="1:12" ht="24" customHeight="1">
      <c r="A52901" s="1355"/>
      <c r="B52901" s="1355"/>
      <c r="C52901" s="1433"/>
      <c r="E52901" s="1433"/>
      <c r="K52901" s="1433"/>
      <c r="L52901" s="1334"/>
    </row>
    <row r="52902" spans="1:12" ht="24" customHeight="1">
      <c r="A52902" s="1355"/>
      <c r="B52902" s="1355"/>
      <c r="C52902" s="1433"/>
      <c r="E52902" s="1433"/>
      <c r="K52902" s="1433"/>
      <c r="L52902" s="1334"/>
    </row>
    <row r="52903" spans="1:12" ht="24" customHeight="1">
      <c r="A52903" s="1355"/>
      <c r="B52903" s="1355"/>
      <c r="C52903" s="1433"/>
      <c r="E52903" s="1433"/>
      <c r="K52903" s="1433"/>
      <c r="L52903" s="1334"/>
    </row>
    <row r="52904" spans="1:12" ht="24" customHeight="1">
      <c r="A52904" s="1355"/>
      <c r="B52904" s="1355"/>
      <c r="C52904" s="1433"/>
      <c r="E52904" s="1433"/>
      <c r="K52904" s="1433"/>
      <c r="L52904" s="1334"/>
    </row>
    <row r="52905" spans="1:12" ht="24" customHeight="1">
      <c r="A52905" s="1355"/>
      <c r="B52905" s="1355"/>
      <c r="C52905" s="1433"/>
      <c r="E52905" s="1433"/>
      <c r="K52905" s="1433"/>
      <c r="L52905" s="1334"/>
    </row>
    <row r="52906" spans="1:12" ht="24" customHeight="1">
      <c r="A52906" s="1355"/>
      <c r="B52906" s="1355"/>
      <c r="C52906" s="1433"/>
      <c r="E52906" s="1433"/>
      <c r="K52906" s="1433"/>
      <c r="L52906" s="1334"/>
    </row>
    <row r="52907" spans="1:12" ht="24" customHeight="1">
      <c r="A52907" s="1355"/>
      <c r="B52907" s="1355"/>
      <c r="C52907" s="1433"/>
      <c r="E52907" s="1433"/>
      <c r="K52907" s="1433"/>
      <c r="L52907" s="1334"/>
    </row>
    <row r="52908" spans="1:12" ht="24" customHeight="1">
      <c r="A52908" s="1355"/>
      <c r="B52908" s="1355"/>
      <c r="C52908" s="1433"/>
      <c r="E52908" s="1433"/>
      <c r="K52908" s="1433"/>
      <c r="L52908" s="1334"/>
    </row>
    <row r="52909" spans="1:12" ht="24" customHeight="1">
      <c r="A52909" s="1355"/>
      <c r="B52909" s="1355"/>
      <c r="C52909" s="1433"/>
      <c r="E52909" s="1433"/>
      <c r="K52909" s="1433"/>
      <c r="L52909" s="1334"/>
    </row>
    <row r="52910" spans="1:12" ht="24" customHeight="1">
      <c r="A52910" s="1355"/>
      <c r="B52910" s="1355"/>
      <c r="C52910" s="1433"/>
      <c r="E52910" s="1433"/>
      <c r="K52910" s="1433"/>
      <c r="L52910" s="1334"/>
    </row>
    <row r="52911" spans="1:12" ht="24" customHeight="1">
      <c r="A52911" s="1355"/>
      <c r="B52911" s="1355"/>
      <c r="C52911" s="1433"/>
      <c r="E52911" s="1433"/>
      <c r="K52911" s="1433"/>
      <c r="L52911" s="1334"/>
    </row>
    <row r="52912" spans="1:12" ht="24" customHeight="1">
      <c r="A52912" s="1355"/>
      <c r="B52912" s="1355"/>
      <c r="C52912" s="1433"/>
      <c r="E52912" s="1433"/>
      <c r="K52912" s="1433"/>
      <c r="L52912" s="1334"/>
    </row>
    <row r="52913" spans="1:12" ht="24" customHeight="1">
      <c r="A52913" s="1355"/>
      <c r="B52913" s="1355"/>
      <c r="C52913" s="1433"/>
      <c r="E52913" s="1433"/>
      <c r="K52913" s="1433"/>
      <c r="L52913" s="1334"/>
    </row>
    <row r="52914" spans="1:12" ht="24" customHeight="1">
      <c r="A52914" s="1355"/>
      <c r="B52914" s="1355"/>
      <c r="C52914" s="1433"/>
      <c r="E52914" s="1433"/>
      <c r="K52914" s="1433"/>
      <c r="L52914" s="1334"/>
    </row>
    <row r="52915" spans="1:12" ht="24" customHeight="1">
      <c r="A52915" s="1355"/>
      <c r="B52915" s="1355"/>
      <c r="C52915" s="1433"/>
      <c r="E52915" s="1433"/>
      <c r="K52915" s="1433"/>
      <c r="L52915" s="1334"/>
    </row>
    <row r="52916" spans="1:12" ht="24" customHeight="1">
      <c r="A52916" s="1355"/>
      <c r="B52916" s="1355"/>
      <c r="C52916" s="1433"/>
      <c r="E52916" s="1433"/>
      <c r="K52916" s="1433"/>
      <c r="L52916" s="1334"/>
    </row>
    <row r="52917" spans="1:12" ht="24" customHeight="1">
      <c r="A52917" s="1355"/>
      <c r="B52917" s="1355"/>
      <c r="C52917" s="1433"/>
      <c r="E52917" s="1433"/>
      <c r="K52917" s="1433"/>
      <c r="L52917" s="1334"/>
    </row>
    <row r="52918" spans="1:12" ht="24" customHeight="1">
      <c r="A52918" s="1355"/>
      <c r="B52918" s="1355"/>
      <c r="C52918" s="1433"/>
      <c r="E52918" s="1433"/>
      <c r="K52918" s="1433"/>
      <c r="L52918" s="1334"/>
    </row>
    <row r="52919" spans="1:12" ht="24" customHeight="1">
      <c r="A52919" s="1355"/>
      <c r="B52919" s="1355"/>
      <c r="C52919" s="1433"/>
      <c r="E52919" s="1433"/>
      <c r="K52919" s="1433"/>
      <c r="L52919" s="1334"/>
    </row>
    <row r="52920" spans="1:12" ht="24" customHeight="1">
      <c r="A52920" s="1355"/>
      <c r="B52920" s="1355"/>
      <c r="C52920" s="1433"/>
      <c r="E52920" s="1433"/>
      <c r="K52920" s="1433"/>
      <c r="L52920" s="1334"/>
    </row>
    <row r="52921" spans="1:12" ht="24" customHeight="1">
      <c r="A52921" s="1355"/>
      <c r="B52921" s="1355"/>
      <c r="C52921" s="1433"/>
      <c r="E52921" s="1433"/>
      <c r="K52921" s="1433"/>
      <c r="L52921" s="1334"/>
    </row>
    <row r="52922" spans="1:12" ht="24" customHeight="1">
      <c r="A52922" s="1355"/>
      <c r="B52922" s="1355"/>
      <c r="C52922" s="1433"/>
      <c r="E52922" s="1433"/>
      <c r="K52922" s="1433"/>
      <c r="L52922" s="1334"/>
    </row>
    <row r="52923" spans="1:12" ht="24" customHeight="1">
      <c r="A52923" s="1355"/>
      <c r="B52923" s="1355"/>
      <c r="C52923" s="1433"/>
      <c r="E52923" s="1433"/>
      <c r="K52923" s="1433"/>
      <c r="L52923" s="1334"/>
    </row>
    <row r="52924" spans="1:12" ht="24" customHeight="1">
      <c r="A52924" s="1355"/>
      <c r="B52924" s="1355"/>
      <c r="C52924" s="1433"/>
      <c r="E52924" s="1433"/>
      <c r="K52924" s="1433"/>
      <c r="L52924" s="1334"/>
    </row>
    <row r="52925" spans="1:12" ht="24" customHeight="1">
      <c r="A52925" s="1355"/>
      <c r="B52925" s="1355"/>
      <c r="C52925" s="1433"/>
      <c r="E52925" s="1433"/>
      <c r="K52925" s="1433"/>
      <c r="L52925" s="1334"/>
    </row>
    <row r="52926" spans="1:12" ht="24" customHeight="1">
      <c r="A52926" s="1355"/>
      <c r="B52926" s="1355"/>
      <c r="C52926" s="1433"/>
      <c r="E52926" s="1433"/>
      <c r="K52926" s="1433"/>
      <c r="L52926" s="1334"/>
    </row>
    <row r="52927" spans="1:12" ht="24" customHeight="1">
      <c r="A52927" s="1355"/>
      <c r="B52927" s="1355"/>
      <c r="C52927" s="1433"/>
      <c r="E52927" s="1433"/>
      <c r="K52927" s="1433"/>
      <c r="L52927" s="1334"/>
    </row>
    <row r="52928" spans="1:12" ht="24" customHeight="1">
      <c r="A52928" s="1355"/>
      <c r="B52928" s="1355"/>
      <c r="C52928" s="1433"/>
      <c r="E52928" s="1433"/>
      <c r="K52928" s="1433"/>
      <c r="L52928" s="1334"/>
    </row>
    <row r="52929" spans="1:12" ht="24" customHeight="1">
      <c r="A52929" s="1355"/>
      <c r="B52929" s="1355"/>
      <c r="C52929" s="1433"/>
      <c r="E52929" s="1433"/>
      <c r="K52929" s="1433"/>
      <c r="L52929" s="1334"/>
    </row>
    <row r="52930" spans="1:12" ht="24" customHeight="1">
      <c r="A52930" s="1355"/>
      <c r="B52930" s="1355"/>
      <c r="C52930" s="1433"/>
      <c r="E52930" s="1433"/>
      <c r="K52930" s="1433"/>
      <c r="L52930" s="1334"/>
    </row>
    <row r="52931" spans="1:12" ht="24" customHeight="1">
      <c r="A52931" s="1355"/>
      <c r="B52931" s="1355"/>
      <c r="C52931" s="1433"/>
      <c r="E52931" s="1433"/>
      <c r="K52931" s="1433"/>
      <c r="L52931" s="1334"/>
    </row>
    <row r="52932" spans="1:12" ht="24" customHeight="1">
      <c r="A52932" s="1355"/>
      <c r="B52932" s="1355"/>
      <c r="C52932" s="1433"/>
      <c r="E52932" s="1433"/>
      <c r="K52932" s="1433"/>
      <c r="L52932" s="1334"/>
    </row>
    <row r="52933" spans="1:12" ht="24" customHeight="1">
      <c r="A52933" s="1355"/>
      <c r="B52933" s="1355"/>
      <c r="C52933" s="1433"/>
      <c r="E52933" s="1433"/>
      <c r="K52933" s="1433"/>
      <c r="L52933" s="1334"/>
    </row>
    <row r="52934" spans="1:12" ht="24" customHeight="1">
      <c r="A52934" s="1355"/>
      <c r="B52934" s="1355"/>
      <c r="C52934" s="1433"/>
      <c r="E52934" s="1433"/>
      <c r="K52934" s="1433"/>
      <c r="L52934" s="1334"/>
    </row>
    <row r="52935" spans="1:12" ht="24" customHeight="1">
      <c r="A52935" s="1355"/>
      <c r="B52935" s="1355"/>
      <c r="C52935" s="1433"/>
      <c r="E52935" s="1433"/>
      <c r="K52935" s="1433"/>
      <c r="L52935" s="1334"/>
    </row>
    <row r="52936" spans="1:12" ht="24" customHeight="1">
      <c r="A52936" s="1355"/>
      <c r="B52936" s="1355"/>
      <c r="C52936" s="1433"/>
      <c r="E52936" s="1433"/>
      <c r="K52936" s="1433"/>
      <c r="L52936" s="1334"/>
    </row>
    <row r="52937" spans="1:12" ht="24" customHeight="1">
      <c r="A52937" s="1355"/>
      <c r="B52937" s="1355"/>
      <c r="C52937" s="1433"/>
      <c r="E52937" s="1433"/>
      <c r="K52937" s="1433"/>
      <c r="L52937" s="1334"/>
    </row>
    <row r="52938" spans="1:12" ht="24" customHeight="1">
      <c r="A52938" s="1355"/>
      <c r="B52938" s="1355"/>
      <c r="C52938" s="1433"/>
      <c r="E52938" s="1433"/>
      <c r="K52938" s="1433"/>
      <c r="L52938" s="1334"/>
    </row>
    <row r="52939" spans="1:12" ht="24" customHeight="1">
      <c r="A52939" s="1355"/>
      <c r="B52939" s="1355"/>
      <c r="C52939" s="1433"/>
      <c r="E52939" s="1433"/>
      <c r="K52939" s="1433"/>
      <c r="L52939" s="1334"/>
    </row>
    <row r="52940" spans="1:12" ht="24" customHeight="1">
      <c r="A52940" s="1355"/>
      <c r="B52940" s="1355"/>
      <c r="C52940" s="1433"/>
      <c r="E52940" s="1433"/>
      <c r="K52940" s="1433"/>
      <c r="L52940" s="1334"/>
    </row>
    <row r="52941" spans="1:12" ht="24" customHeight="1">
      <c r="A52941" s="1355"/>
      <c r="B52941" s="1355"/>
      <c r="C52941" s="1433"/>
      <c r="E52941" s="1433"/>
      <c r="K52941" s="1433"/>
      <c r="L52941" s="1334"/>
    </row>
    <row r="52942" spans="1:12" ht="24" customHeight="1">
      <c r="A52942" s="1355"/>
      <c r="B52942" s="1355"/>
      <c r="C52942" s="1433"/>
      <c r="E52942" s="1433"/>
      <c r="K52942" s="1433"/>
      <c r="L52942" s="1334"/>
    </row>
    <row r="52943" spans="1:12" ht="24" customHeight="1">
      <c r="A52943" s="1355"/>
      <c r="B52943" s="1355"/>
      <c r="C52943" s="1433"/>
      <c r="E52943" s="1433"/>
      <c r="K52943" s="1433"/>
      <c r="L52943" s="1334"/>
    </row>
    <row r="52944" spans="1:12" ht="24" customHeight="1">
      <c r="A52944" s="1355"/>
      <c r="B52944" s="1355"/>
      <c r="C52944" s="1433"/>
      <c r="E52944" s="1433"/>
      <c r="K52944" s="1433"/>
      <c r="L52944" s="1334"/>
    </row>
    <row r="52945" spans="1:12" ht="24" customHeight="1">
      <c r="A52945" s="1355"/>
      <c r="B52945" s="1355"/>
      <c r="C52945" s="1433"/>
      <c r="E52945" s="1433"/>
      <c r="K52945" s="1433"/>
      <c r="L52945" s="1334"/>
    </row>
    <row r="52946" spans="1:12" ht="24" customHeight="1">
      <c r="A52946" s="1355"/>
      <c r="B52946" s="1355"/>
      <c r="C52946" s="1433"/>
      <c r="E52946" s="1433"/>
      <c r="K52946" s="1433"/>
      <c r="L52946" s="1334"/>
    </row>
    <row r="52947" spans="1:12" ht="24" customHeight="1">
      <c r="A52947" s="1355"/>
      <c r="B52947" s="1355"/>
      <c r="C52947" s="1433"/>
      <c r="E52947" s="1433"/>
      <c r="K52947" s="1433"/>
      <c r="L52947" s="1334"/>
    </row>
    <row r="52948" spans="1:12" ht="24" customHeight="1">
      <c r="A52948" s="1355"/>
      <c r="B52948" s="1355"/>
      <c r="C52948" s="1433"/>
      <c r="E52948" s="1433"/>
      <c r="K52948" s="1433"/>
      <c r="L52948" s="1334"/>
    </row>
    <row r="52949" spans="1:12" ht="24" customHeight="1">
      <c r="A52949" s="1355"/>
      <c r="B52949" s="1355"/>
      <c r="C52949" s="1433"/>
      <c r="E52949" s="1433"/>
      <c r="K52949" s="1433"/>
      <c r="L52949" s="1334"/>
    </row>
    <row r="52950" spans="1:12" ht="24" customHeight="1">
      <c r="A52950" s="1355"/>
      <c r="B52950" s="1355"/>
      <c r="C52950" s="1433"/>
      <c r="E52950" s="1433"/>
      <c r="K52950" s="1433"/>
      <c r="L52950" s="1334"/>
    </row>
    <row r="52951" spans="1:12" ht="24" customHeight="1">
      <c r="A52951" s="1355"/>
      <c r="B52951" s="1355"/>
      <c r="C52951" s="1433"/>
      <c r="E52951" s="1433"/>
      <c r="K52951" s="1433"/>
      <c r="L52951" s="1334"/>
    </row>
    <row r="52952" spans="1:12" ht="24" customHeight="1">
      <c r="A52952" s="1355"/>
      <c r="B52952" s="1355"/>
      <c r="C52952" s="1433"/>
      <c r="E52952" s="1433"/>
      <c r="K52952" s="1433"/>
      <c r="L52952" s="1334"/>
    </row>
    <row r="52953" spans="1:12" ht="24" customHeight="1">
      <c r="A52953" s="1355"/>
      <c r="B52953" s="1355"/>
      <c r="C52953" s="1433"/>
      <c r="E52953" s="1433"/>
      <c r="K52953" s="1433"/>
      <c r="L52953" s="1334"/>
    </row>
    <row r="52954" spans="1:12" ht="24" customHeight="1">
      <c r="A52954" s="1355"/>
      <c r="B52954" s="1355"/>
      <c r="C52954" s="1433"/>
      <c r="E52954" s="1433"/>
      <c r="K52954" s="1433"/>
      <c r="L52954" s="1334"/>
    </row>
    <row r="52955" spans="1:12" ht="24" customHeight="1">
      <c r="A52955" s="1355"/>
      <c r="B52955" s="1355"/>
      <c r="C52955" s="1433"/>
      <c r="E52955" s="1433"/>
      <c r="K52955" s="1433"/>
      <c r="L52955" s="1334"/>
    </row>
    <row r="52956" spans="1:12" ht="24" customHeight="1">
      <c r="A52956" s="1355"/>
      <c r="B52956" s="1355"/>
      <c r="C52956" s="1433"/>
      <c r="E52956" s="1433"/>
      <c r="K52956" s="1433"/>
      <c r="L52956" s="1334"/>
    </row>
    <row r="52957" spans="1:12" ht="24" customHeight="1">
      <c r="A52957" s="1355"/>
      <c r="B52957" s="1355"/>
      <c r="C52957" s="1433"/>
      <c r="E52957" s="1433"/>
      <c r="K52957" s="1433"/>
      <c r="L52957" s="1334"/>
    </row>
    <row r="52958" spans="1:12" ht="24" customHeight="1">
      <c r="A52958" s="1355"/>
      <c r="B52958" s="1355"/>
      <c r="C52958" s="1433"/>
      <c r="E52958" s="1433"/>
      <c r="K52958" s="1433"/>
      <c r="L52958" s="1334"/>
    </row>
    <row r="52959" spans="1:12" ht="24" customHeight="1">
      <c r="A52959" s="1355"/>
      <c r="B52959" s="1355"/>
      <c r="C52959" s="1433"/>
      <c r="E52959" s="1433"/>
      <c r="K52959" s="1433"/>
      <c r="L52959" s="1334"/>
    </row>
    <row r="52960" spans="1:12" ht="24" customHeight="1">
      <c r="A52960" s="1355"/>
      <c r="B52960" s="1355"/>
      <c r="C52960" s="1433"/>
      <c r="E52960" s="1433"/>
      <c r="K52960" s="1433"/>
      <c r="L52960" s="1334"/>
    </row>
    <row r="52961" spans="1:12" ht="24" customHeight="1">
      <c r="A52961" s="1355"/>
      <c r="B52961" s="1355"/>
      <c r="C52961" s="1433"/>
      <c r="E52961" s="1433"/>
      <c r="K52961" s="1433"/>
      <c r="L52961" s="1334"/>
    </row>
    <row r="52962" spans="1:12" ht="24" customHeight="1">
      <c r="A52962" s="1355"/>
      <c r="B52962" s="1355"/>
      <c r="C52962" s="1433"/>
      <c r="E52962" s="1433"/>
      <c r="K52962" s="1433"/>
      <c r="L52962" s="1334"/>
    </row>
    <row r="52963" spans="1:12" ht="24" customHeight="1">
      <c r="A52963" s="1355"/>
      <c r="B52963" s="1355"/>
      <c r="C52963" s="1433"/>
      <c r="E52963" s="1433"/>
      <c r="K52963" s="1433"/>
      <c r="L52963" s="1334"/>
    </row>
    <row r="52964" spans="1:12" ht="24" customHeight="1">
      <c r="A52964" s="1355"/>
      <c r="B52964" s="1355"/>
      <c r="C52964" s="1433"/>
      <c r="E52964" s="1433"/>
      <c r="K52964" s="1433"/>
      <c r="L52964" s="1334"/>
    </row>
    <row r="52965" spans="1:12" ht="24" customHeight="1">
      <c r="A52965" s="1355"/>
      <c r="B52965" s="1355"/>
      <c r="C52965" s="1433"/>
      <c r="E52965" s="1433"/>
      <c r="K52965" s="1433"/>
      <c r="L52965" s="1334"/>
    </row>
    <row r="52966" spans="1:12" ht="24" customHeight="1">
      <c r="A52966" s="1355"/>
      <c r="B52966" s="1355"/>
      <c r="C52966" s="1433"/>
      <c r="E52966" s="1433"/>
      <c r="K52966" s="1433"/>
      <c r="L52966" s="1334"/>
    </row>
    <row r="52967" spans="1:12" ht="24" customHeight="1">
      <c r="A52967" s="1355"/>
      <c r="B52967" s="1355"/>
      <c r="C52967" s="1433"/>
      <c r="E52967" s="1433"/>
      <c r="K52967" s="1433"/>
      <c r="L52967" s="1334"/>
    </row>
    <row r="52968" spans="1:12" ht="24" customHeight="1">
      <c r="A52968" s="1355"/>
      <c r="B52968" s="1355"/>
      <c r="C52968" s="1433"/>
      <c r="E52968" s="1433"/>
      <c r="K52968" s="1433"/>
      <c r="L52968" s="1334"/>
    </row>
    <row r="52969" spans="1:12" ht="24" customHeight="1">
      <c r="A52969" s="1355"/>
      <c r="B52969" s="1355"/>
      <c r="C52969" s="1433"/>
      <c r="E52969" s="1433"/>
      <c r="K52969" s="1433"/>
      <c r="L52969" s="1334"/>
    </row>
    <row r="52970" spans="1:12" ht="24" customHeight="1">
      <c r="A52970" s="1355"/>
      <c r="B52970" s="1355"/>
      <c r="C52970" s="1433"/>
      <c r="E52970" s="1433"/>
      <c r="K52970" s="1433"/>
      <c r="L52970" s="1334"/>
    </row>
    <row r="52971" spans="1:12" ht="24" customHeight="1">
      <c r="A52971" s="1355"/>
      <c r="B52971" s="1355"/>
      <c r="C52971" s="1433"/>
      <c r="E52971" s="1433"/>
      <c r="K52971" s="1433"/>
      <c r="L52971" s="1334"/>
    </row>
    <row r="52972" spans="1:12" ht="24" customHeight="1">
      <c r="A52972" s="1355"/>
      <c r="B52972" s="1355"/>
      <c r="C52972" s="1433"/>
      <c r="E52972" s="1433"/>
      <c r="K52972" s="1433"/>
      <c r="L52972" s="1334"/>
    </row>
    <row r="52973" spans="1:12" ht="24" customHeight="1">
      <c r="A52973" s="1355"/>
      <c r="B52973" s="1355"/>
      <c r="C52973" s="1433"/>
      <c r="E52973" s="1433"/>
      <c r="K52973" s="1433"/>
      <c r="L52973" s="1334"/>
    </row>
    <row r="52974" spans="1:12" ht="24" customHeight="1">
      <c r="A52974" s="1355"/>
      <c r="B52974" s="1355"/>
      <c r="C52974" s="1433"/>
      <c r="E52974" s="1433"/>
      <c r="K52974" s="1433"/>
      <c r="L52974" s="1334"/>
    </row>
    <row r="52975" spans="1:12" ht="24" customHeight="1">
      <c r="A52975" s="1355"/>
      <c r="B52975" s="1355"/>
      <c r="C52975" s="1433"/>
      <c r="E52975" s="1433"/>
      <c r="K52975" s="1433"/>
      <c r="L52975" s="1334"/>
    </row>
    <row r="52976" spans="1:12" ht="24" customHeight="1">
      <c r="A52976" s="1355"/>
      <c r="B52976" s="1355"/>
      <c r="C52976" s="1433"/>
      <c r="E52976" s="1433"/>
      <c r="K52976" s="1433"/>
      <c r="L52976" s="1334"/>
    </row>
    <row r="52977" spans="1:12" ht="24" customHeight="1">
      <c r="A52977" s="1355"/>
      <c r="B52977" s="1355"/>
      <c r="C52977" s="1433"/>
      <c r="E52977" s="1433"/>
      <c r="K52977" s="1433"/>
      <c r="L52977" s="1334"/>
    </row>
    <row r="52978" spans="1:12" ht="24" customHeight="1">
      <c r="A52978" s="1355"/>
      <c r="B52978" s="1355"/>
      <c r="C52978" s="1433"/>
      <c r="E52978" s="1433"/>
      <c r="K52978" s="1433"/>
      <c r="L52978" s="1334"/>
    </row>
    <row r="52979" spans="1:12" ht="24" customHeight="1">
      <c r="A52979" s="1355"/>
      <c r="B52979" s="1355"/>
      <c r="C52979" s="1433"/>
      <c r="E52979" s="1433"/>
      <c r="K52979" s="1433"/>
      <c r="L52979" s="1334"/>
    </row>
    <row r="52980" spans="1:12" ht="24" customHeight="1">
      <c r="A52980" s="1355"/>
      <c r="B52980" s="1355"/>
      <c r="C52980" s="1433"/>
      <c r="E52980" s="1433"/>
      <c r="K52980" s="1433"/>
      <c r="L52980" s="1334"/>
    </row>
    <row r="52981" spans="1:12" ht="24" customHeight="1">
      <c r="A52981" s="1355"/>
      <c r="B52981" s="1355"/>
      <c r="C52981" s="1433"/>
      <c r="E52981" s="1433"/>
      <c r="K52981" s="1433"/>
      <c r="L52981" s="1334"/>
    </row>
    <row r="52982" spans="1:12" ht="24" customHeight="1">
      <c r="A52982" s="1355"/>
      <c r="B52982" s="1355"/>
      <c r="C52982" s="1433"/>
      <c r="E52982" s="1433"/>
      <c r="K52982" s="1433"/>
      <c r="L52982" s="1334"/>
    </row>
    <row r="52983" spans="1:12" ht="24" customHeight="1">
      <c r="A52983" s="1355"/>
      <c r="B52983" s="1355"/>
      <c r="C52983" s="1433"/>
      <c r="E52983" s="1433"/>
      <c r="K52983" s="1433"/>
      <c r="L52983" s="1334"/>
    </row>
    <row r="52984" spans="1:12" ht="24" customHeight="1">
      <c r="A52984" s="1355"/>
      <c r="B52984" s="1355"/>
      <c r="C52984" s="1433"/>
      <c r="E52984" s="1433"/>
      <c r="K52984" s="1433"/>
      <c r="L52984" s="1334"/>
    </row>
    <row r="52985" spans="1:12" ht="24" customHeight="1">
      <c r="A52985" s="1355"/>
      <c r="B52985" s="1355"/>
      <c r="C52985" s="1433"/>
      <c r="E52985" s="1433"/>
      <c r="K52985" s="1433"/>
      <c r="L52985" s="1334"/>
    </row>
    <row r="52986" spans="1:12" ht="24" customHeight="1">
      <c r="A52986" s="1355"/>
      <c r="B52986" s="1355"/>
      <c r="C52986" s="1433"/>
      <c r="E52986" s="1433"/>
      <c r="K52986" s="1433"/>
      <c r="L52986" s="1334"/>
    </row>
    <row r="52987" spans="1:12" ht="24" customHeight="1">
      <c r="A52987" s="1355"/>
      <c r="B52987" s="1355"/>
      <c r="C52987" s="1433"/>
      <c r="E52987" s="1433"/>
      <c r="K52987" s="1433"/>
      <c r="L52987" s="1334"/>
    </row>
    <row r="52988" spans="1:12" ht="24" customHeight="1">
      <c r="A52988" s="1355"/>
      <c r="B52988" s="1355"/>
      <c r="C52988" s="1433"/>
      <c r="E52988" s="1433"/>
      <c r="K52988" s="1433"/>
      <c r="L52988" s="1334"/>
    </row>
    <row r="52989" spans="1:12" ht="24" customHeight="1">
      <c r="A52989" s="1355"/>
      <c r="B52989" s="1355"/>
      <c r="C52989" s="1433"/>
      <c r="E52989" s="1433"/>
      <c r="K52989" s="1433"/>
      <c r="L52989" s="1334"/>
    </row>
    <row r="52990" spans="1:12" ht="24" customHeight="1">
      <c r="A52990" s="1355"/>
      <c r="B52990" s="1355"/>
      <c r="C52990" s="1433"/>
      <c r="E52990" s="1433"/>
      <c r="K52990" s="1433"/>
      <c r="L52990" s="1334"/>
    </row>
    <row r="52991" spans="1:12" ht="24" customHeight="1">
      <c r="A52991" s="1355"/>
      <c r="B52991" s="1355"/>
      <c r="C52991" s="1433"/>
      <c r="E52991" s="1433"/>
      <c r="K52991" s="1433"/>
      <c r="L52991" s="1334"/>
    </row>
    <row r="52992" spans="1:12" ht="24" customHeight="1">
      <c r="A52992" s="1355"/>
      <c r="B52992" s="1355"/>
      <c r="C52992" s="1433"/>
      <c r="E52992" s="1433"/>
      <c r="K52992" s="1433"/>
      <c r="L52992" s="1334"/>
    </row>
    <row r="52993" spans="1:12" ht="24" customHeight="1">
      <c r="A52993" s="1355"/>
      <c r="B52993" s="1355"/>
      <c r="C52993" s="1433"/>
      <c r="E52993" s="1433"/>
      <c r="K52993" s="1433"/>
      <c r="L52993" s="1334"/>
    </row>
    <row r="52994" spans="1:12" ht="24" customHeight="1">
      <c r="A52994" s="1355"/>
      <c r="B52994" s="1355"/>
      <c r="C52994" s="1433"/>
      <c r="E52994" s="1433"/>
      <c r="K52994" s="1433"/>
      <c r="L52994" s="1334"/>
    </row>
    <row r="52995" spans="1:12" ht="24" customHeight="1">
      <c r="A52995" s="1355"/>
      <c r="B52995" s="1355"/>
      <c r="C52995" s="1433"/>
      <c r="E52995" s="1433"/>
      <c r="K52995" s="1433"/>
      <c r="L52995" s="1334"/>
    </row>
    <row r="52996" spans="1:12" ht="24" customHeight="1">
      <c r="A52996" s="1355"/>
      <c r="B52996" s="1355"/>
      <c r="C52996" s="1433"/>
      <c r="E52996" s="1433"/>
      <c r="K52996" s="1433"/>
      <c r="L52996" s="1334"/>
    </row>
    <row r="52997" spans="1:12" ht="24" customHeight="1">
      <c r="A52997" s="1355"/>
      <c r="B52997" s="1355"/>
      <c r="C52997" s="1433"/>
      <c r="E52997" s="1433"/>
      <c r="K52997" s="1433"/>
      <c r="L52997" s="1334"/>
    </row>
    <row r="52998" spans="1:12" ht="24" customHeight="1">
      <c r="A52998" s="1355"/>
      <c r="B52998" s="1355"/>
      <c r="C52998" s="1433"/>
      <c r="E52998" s="1433"/>
      <c r="K52998" s="1433"/>
      <c r="L52998" s="1334"/>
    </row>
    <row r="52999" spans="1:12" ht="24" customHeight="1">
      <c r="A52999" s="1355"/>
      <c r="B52999" s="1355"/>
      <c r="C52999" s="1433"/>
      <c r="E52999" s="1433"/>
      <c r="K52999" s="1433"/>
      <c r="L52999" s="1334"/>
    </row>
    <row r="53000" spans="1:12" ht="24" customHeight="1">
      <c r="A53000" s="1355"/>
      <c r="B53000" s="1355"/>
      <c r="C53000" s="1433"/>
      <c r="E53000" s="1433"/>
      <c r="K53000" s="1433"/>
      <c r="L53000" s="1334"/>
    </row>
    <row r="53001" spans="1:12" ht="24" customHeight="1">
      <c r="A53001" s="1355"/>
      <c r="B53001" s="1355"/>
      <c r="C53001" s="1433"/>
      <c r="E53001" s="1433"/>
      <c r="K53001" s="1433"/>
      <c r="L53001" s="1334"/>
    </row>
    <row r="53002" spans="1:12" ht="24" customHeight="1">
      <c r="A53002" s="1355"/>
      <c r="B53002" s="1355"/>
      <c r="C53002" s="1433"/>
      <c r="E53002" s="1433"/>
      <c r="K53002" s="1433"/>
      <c r="L53002" s="1334"/>
    </row>
    <row r="53003" spans="1:12" ht="24" customHeight="1">
      <c r="A53003" s="1355"/>
      <c r="B53003" s="1355"/>
      <c r="C53003" s="1433"/>
      <c r="E53003" s="1433"/>
      <c r="K53003" s="1433"/>
      <c r="L53003" s="1334"/>
    </row>
    <row r="53004" spans="1:12" ht="24" customHeight="1">
      <c r="A53004" s="1355"/>
      <c r="B53004" s="1355"/>
      <c r="C53004" s="1433"/>
      <c r="E53004" s="1433"/>
      <c r="K53004" s="1433"/>
      <c r="L53004" s="1334"/>
    </row>
    <row r="53005" spans="1:12" ht="24" customHeight="1">
      <c r="A53005" s="1355"/>
      <c r="B53005" s="1355"/>
      <c r="C53005" s="1433"/>
      <c r="E53005" s="1433"/>
      <c r="K53005" s="1433"/>
      <c r="L53005" s="1334"/>
    </row>
    <row r="53006" spans="1:12" ht="24" customHeight="1">
      <c r="A53006" s="1355"/>
      <c r="B53006" s="1355"/>
      <c r="C53006" s="1433"/>
      <c r="E53006" s="1433"/>
      <c r="K53006" s="1433"/>
      <c r="L53006" s="1334"/>
    </row>
    <row r="53007" spans="1:12" ht="24" customHeight="1">
      <c r="A53007" s="1355"/>
      <c r="B53007" s="1355"/>
      <c r="C53007" s="1433"/>
      <c r="E53007" s="1433"/>
      <c r="K53007" s="1433"/>
      <c r="L53007" s="1334"/>
    </row>
    <row r="53008" spans="1:12" ht="24" customHeight="1">
      <c r="A53008" s="1355"/>
      <c r="B53008" s="1355"/>
      <c r="C53008" s="1433"/>
      <c r="E53008" s="1433"/>
      <c r="K53008" s="1433"/>
      <c r="L53008" s="1334"/>
    </row>
    <row r="53009" spans="1:12" ht="24" customHeight="1">
      <c r="A53009" s="1355"/>
      <c r="B53009" s="1355"/>
      <c r="C53009" s="1433"/>
      <c r="E53009" s="1433"/>
      <c r="K53009" s="1433"/>
      <c r="L53009" s="1334"/>
    </row>
    <row r="53010" spans="1:12" ht="24" customHeight="1">
      <c r="A53010" s="1355"/>
      <c r="B53010" s="1355"/>
      <c r="C53010" s="1433"/>
      <c r="E53010" s="1433"/>
      <c r="K53010" s="1433"/>
      <c r="L53010" s="1334"/>
    </row>
    <row r="53011" spans="1:12" ht="24" customHeight="1">
      <c r="A53011" s="1355"/>
      <c r="B53011" s="1355"/>
      <c r="C53011" s="1433"/>
      <c r="E53011" s="1433"/>
      <c r="K53011" s="1433"/>
      <c r="L53011" s="1334"/>
    </row>
    <row r="53012" spans="1:12" ht="24" customHeight="1">
      <c r="A53012" s="1355"/>
      <c r="B53012" s="1355"/>
      <c r="C53012" s="1433"/>
      <c r="E53012" s="1433"/>
      <c r="K53012" s="1433"/>
      <c r="L53012" s="1334"/>
    </row>
    <row r="53013" spans="1:12" ht="24" customHeight="1">
      <c r="A53013" s="1355"/>
      <c r="B53013" s="1355"/>
      <c r="C53013" s="1433"/>
      <c r="E53013" s="1433"/>
      <c r="K53013" s="1433"/>
      <c r="L53013" s="1334"/>
    </row>
    <row r="53014" spans="1:12" ht="24" customHeight="1">
      <c r="A53014" s="1355"/>
      <c r="B53014" s="1355"/>
      <c r="C53014" s="1433"/>
      <c r="E53014" s="1433"/>
      <c r="K53014" s="1433"/>
      <c r="L53014" s="1334"/>
    </row>
    <row r="53015" spans="1:12" ht="24" customHeight="1">
      <c r="A53015" s="1355"/>
      <c r="B53015" s="1355"/>
      <c r="C53015" s="1433"/>
      <c r="E53015" s="1433"/>
      <c r="K53015" s="1433"/>
      <c r="L53015" s="1334"/>
    </row>
    <row r="53016" spans="1:12" ht="24" customHeight="1">
      <c r="A53016" s="1355"/>
      <c r="B53016" s="1355"/>
      <c r="C53016" s="1433"/>
      <c r="E53016" s="1433"/>
      <c r="K53016" s="1433"/>
      <c r="L53016" s="1334"/>
    </row>
    <row r="53017" spans="1:12" ht="24" customHeight="1">
      <c r="A53017" s="1355"/>
      <c r="B53017" s="1355"/>
      <c r="C53017" s="1433"/>
      <c r="E53017" s="1433"/>
      <c r="K53017" s="1433"/>
      <c r="L53017" s="1334"/>
    </row>
    <row r="53018" spans="1:12" ht="24" customHeight="1">
      <c r="A53018" s="1355"/>
      <c r="B53018" s="1355"/>
      <c r="C53018" s="1433"/>
      <c r="E53018" s="1433"/>
      <c r="K53018" s="1433"/>
      <c r="L53018" s="1334"/>
    </row>
    <row r="53019" spans="1:12" ht="24" customHeight="1">
      <c r="A53019" s="1355"/>
      <c r="B53019" s="1355"/>
      <c r="C53019" s="1433"/>
      <c r="E53019" s="1433"/>
      <c r="K53019" s="1433"/>
      <c r="L53019" s="1334"/>
    </row>
    <row r="53020" spans="1:12" ht="24" customHeight="1">
      <c r="A53020" s="1355"/>
      <c r="B53020" s="1355"/>
      <c r="C53020" s="1433"/>
      <c r="E53020" s="1433"/>
      <c r="K53020" s="1433"/>
      <c r="L53020" s="1334"/>
    </row>
    <row r="53021" spans="1:12" ht="24" customHeight="1">
      <c r="A53021" s="1355"/>
      <c r="B53021" s="1355"/>
      <c r="C53021" s="1433"/>
      <c r="E53021" s="1433"/>
      <c r="K53021" s="1433"/>
      <c r="L53021" s="1334"/>
    </row>
    <row r="53022" spans="1:12" ht="24" customHeight="1">
      <c r="A53022" s="1355"/>
      <c r="B53022" s="1355"/>
      <c r="C53022" s="1433"/>
      <c r="E53022" s="1433"/>
      <c r="K53022" s="1433"/>
      <c r="L53022" s="1334"/>
    </row>
    <row r="53023" spans="1:12" ht="24" customHeight="1">
      <c r="A53023" s="1355"/>
      <c r="B53023" s="1355"/>
      <c r="C53023" s="1433"/>
      <c r="E53023" s="1433"/>
      <c r="K53023" s="1433"/>
      <c r="L53023" s="1334"/>
    </row>
    <row r="53024" spans="1:12" ht="24" customHeight="1">
      <c r="A53024" s="1355"/>
      <c r="B53024" s="1355"/>
      <c r="C53024" s="1433"/>
      <c r="E53024" s="1433"/>
      <c r="K53024" s="1433"/>
      <c r="L53024" s="1334"/>
    </row>
    <row r="53025" spans="1:12" ht="24" customHeight="1">
      <c r="A53025" s="1355"/>
      <c r="B53025" s="1355"/>
      <c r="C53025" s="1433"/>
      <c r="E53025" s="1433"/>
      <c r="K53025" s="1433"/>
      <c r="L53025" s="1334"/>
    </row>
    <row r="53026" spans="1:12" ht="24" customHeight="1">
      <c r="A53026" s="1355"/>
      <c r="B53026" s="1355"/>
      <c r="C53026" s="1433"/>
      <c r="E53026" s="1433"/>
      <c r="K53026" s="1433"/>
      <c r="L53026" s="1334"/>
    </row>
    <row r="53027" spans="1:12" ht="24" customHeight="1">
      <c r="A53027" s="1355"/>
      <c r="B53027" s="1355"/>
      <c r="C53027" s="1433"/>
      <c r="E53027" s="1433"/>
      <c r="K53027" s="1433"/>
      <c r="L53027" s="1334"/>
    </row>
    <row r="53028" spans="1:12" ht="24" customHeight="1">
      <c r="A53028" s="1355"/>
      <c r="B53028" s="1355"/>
      <c r="C53028" s="1433"/>
      <c r="E53028" s="1433"/>
      <c r="K53028" s="1433"/>
      <c r="L53028" s="1334"/>
    </row>
    <row r="53029" spans="1:12" ht="24" customHeight="1">
      <c r="A53029" s="1355"/>
      <c r="B53029" s="1355"/>
      <c r="C53029" s="1433"/>
      <c r="E53029" s="1433"/>
      <c r="K53029" s="1433"/>
      <c r="L53029" s="1334"/>
    </row>
    <row r="53030" spans="1:12" ht="24" customHeight="1">
      <c r="A53030" s="1355"/>
      <c r="B53030" s="1355"/>
      <c r="C53030" s="1433"/>
      <c r="E53030" s="1433"/>
      <c r="K53030" s="1433"/>
      <c r="L53030" s="1334"/>
    </row>
    <row r="53031" spans="1:12" ht="24" customHeight="1">
      <c r="A53031" s="1355"/>
      <c r="B53031" s="1355"/>
      <c r="C53031" s="1433"/>
      <c r="E53031" s="1433"/>
      <c r="K53031" s="1433"/>
      <c r="L53031" s="1334"/>
    </row>
    <row r="53032" spans="1:12" ht="24" customHeight="1">
      <c r="A53032" s="1355"/>
      <c r="B53032" s="1355"/>
      <c r="C53032" s="1433"/>
      <c r="E53032" s="1433"/>
      <c r="K53032" s="1433"/>
      <c r="L53032" s="1334"/>
    </row>
    <row r="53033" spans="1:12" ht="24" customHeight="1">
      <c r="A53033" s="1355"/>
      <c r="B53033" s="1355"/>
      <c r="C53033" s="1433"/>
      <c r="E53033" s="1433"/>
      <c r="K53033" s="1433"/>
      <c r="L53033" s="1334"/>
    </row>
    <row r="53034" spans="1:12" ht="24" customHeight="1">
      <c r="A53034" s="1355"/>
      <c r="B53034" s="1355"/>
      <c r="C53034" s="1433"/>
      <c r="E53034" s="1433"/>
      <c r="K53034" s="1433"/>
      <c r="L53034" s="1334"/>
    </row>
    <row r="53035" spans="1:12" ht="24" customHeight="1">
      <c r="A53035" s="1355"/>
      <c r="B53035" s="1355"/>
      <c r="C53035" s="1433"/>
      <c r="E53035" s="1433"/>
      <c r="K53035" s="1433"/>
      <c r="L53035" s="1334"/>
    </row>
    <row r="53036" spans="1:12" ht="24" customHeight="1">
      <c r="A53036" s="1355"/>
      <c r="B53036" s="1355"/>
      <c r="C53036" s="1433"/>
      <c r="E53036" s="1433"/>
      <c r="K53036" s="1433"/>
      <c r="L53036" s="1334"/>
    </row>
    <row r="53037" spans="1:12" ht="24" customHeight="1">
      <c r="A53037" s="1355"/>
      <c r="B53037" s="1355"/>
      <c r="C53037" s="1433"/>
      <c r="E53037" s="1433"/>
      <c r="K53037" s="1433"/>
      <c r="L53037" s="1334"/>
    </row>
    <row r="53038" spans="1:12" ht="24" customHeight="1">
      <c r="A53038" s="1355"/>
      <c r="B53038" s="1355"/>
      <c r="C53038" s="1433"/>
      <c r="E53038" s="1433"/>
      <c r="K53038" s="1433"/>
      <c r="L53038" s="1334"/>
    </row>
    <row r="53039" spans="1:12" ht="24" customHeight="1">
      <c r="A53039" s="1355"/>
      <c r="B53039" s="1355"/>
      <c r="C53039" s="1433"/>
      <c r="E53039" s="1433"/>
      <c r="K53039" s="1433"/>
      <c r="L53039" s="1334"/>
    </row>
    <row r="53040" spans="1:12" ht="24" customHeight="1">
      <c r="A53040" s="1355"/>
      <c r="B53040" s="1355"/>
      <c r="C53040" s="1433"/>
      <c r="E53040" s="1433"/>
      <c r="K53040" s="1433"/>
      <c r="L53040" s="1334"/>
    </row>
    <row r="53041" spans="1:12" ht="24" customHeight="1">
      <c r="A53041" s="1355"/>
      <c r="B53041" s="1355"/>
      <c r="C53041" s="1433"/>
      <c r="E53041" s="1433"/>
      <c r="K53041" s="1433"/>
      <c r="L53041" s="1334"/>
    </row>
    <row r="53042" spans="1:12" ht="24" customHeight="1">
      <c r="A53042" s="1355"/>
      <c r="B53042" s="1355"/>
      <c r="C53042" s="1433"/>
      <c r="E53042" s="1433"/>
      <c r="K53042" s="1433"/>
      <c r="L53042" s="1334"/>
    </row>
    <row r="53043" spans="1:12" ht="24" customHeight="1">
      <c r="A53043" s="1355"/>
      <c r="B53043" s="1355"/>
      <c r="C53043" s="1433"/>
      <c r="E53043" s="1433"/>
      <c r="K53043" s="1433"/>
      <c r="L53043" s="1334"/>
    </row>
    <row r="53044" spans="1:12" ht="24" customHeight="1">
      <c r="A53044" s="1355"/>
      <c r="B53044" s="1355"/>
      <c r="C53044" s="1433"/>
      <c r="E53044" s="1433"/>
      <c r="K53044" s="1433"/>
      <c r="L53044" s="1334"/>
    </row>
    <row r="53045" spans="1:12" ht="24" customHeight="1">
      <c r="A53045" s="1355"/>
      <c r="B53045" s="1355"/>
      <c r="C53045" s="1433"/>
      <c r="E53045" s="1433"/>
      <c r="K53045" s="1433"/>
      <c r="L53045" s="1334"/>
    </row>
    <row r="53046" spans="1:12" ht="24" customHeight="1">
      <c r="A53046" s="1355"/>
      <c r="B53046" s="1355"/>
      <c r="C53046" s="1433"/>
      <c r="E53046" s="1433"/>
      <c r="K53046" s="1433"/>
      <c r="L53046" s="1334"/>
    </row>
    <row r="53047" spans="1:12" ht="24" customHeight="1">
      <c r="A53047" s="1355"/>
      <c r="B53047" s="1355"/>
      <c r="C53047" s="1433"/>
      <c r="E53047" s="1433"/>
      <c r="K53047" s="1433"/>
      <c r="L53047" s="1334"/>
    </row>
    <row r="53048" spans="1:12" ht="24" customHeight="1">
      <c r="A53048" s="1355"/>
      <c r="B53048" s="1355"/>
      <c r="C53048" s="1433"/>
      <c r="E53048" s="1433"/>
      <c r="K53048" s="1433"/>
      <c r="L53048" s="1334"/>
    </row>
    <row r="53049" spans="1:12" ht="24" customHeight="1">
      <c r="A53049" s="1355"/>
      <c r="B53049" s="1355"/>
      <c r="C53049" s="1433"/>
      <c r="E53049" s="1433"/>
      <c r="K53049" s="1433"/>
      <c r="L53049" s="1334"/>
    </row>
    <row r="53050" spans="1:12" ht="24" customHeight="1">
      <c r="A53050" s="1355"/>
      <c r="B53050" s="1355"/>
      <c r="C53050" s="1433"/>
      <c r="E53050" s="1433"/>
      <c r="K53050" s="1433"/>
      <c r="L53050" s="1334"/>
    </row>
    <row r="53051" spans="1:12" ht="24" customHeight="1">
      <c r="A53051" s="1355"/>
      <c r="B53051" s="1355"/>
      <c r="C53051" s="1433"/>
      <c r="E53051" s="1433"/>
      <c r="K53051" s="1433"/>
      <c r="L53051" s="1334"/>
    </row>
    <row r="53052" spans="1:12" ht="24" customHeight="1">
      <c r="A53052" s="1355"/>
      <c r="B53052" s="1355"/>
      <c r="C53052" s="1433"/>
      <c r="E53052" s="1433"/>
      <c r="K53052" s="1433"/>
      <c r="L53052" s="1334"/>
    </row>
    <row r="53053" spans="1:12" ht="24" customHeight="1">
      <c r="A53053" s="1355"/>
      <c r="B53053" s="1355"/>
      <c r="C53053" s="1433"/>
      <c r="E53053" s="1433"/>
      <c r="K53053" s="1433"/>
      <c r="L53053" s="1334"/>
    </row>
    <row r="53054" spans="1:12" ht="24" customHeight="1">
      <c r="A53054" s="1355"/>
      <c r="B53054" s="1355"/>
      <c r="C53054" s="1433"/>
      <c r="E53054" s="1433"/>
      <c r="K53054" s="1433"/>
      <c r="L53054" s="1334"/>
    </row>
    <row r="53055" spans="1:12" ht="24" customHeight="1">
      <c r="A53055" s="1355"/>
      <c r="B53055" s="1355"/>
      <c r="C53055" s="1433"/>
      <c r="E53055" s="1433"/>
      <c r="K53055" s="1433"/>
      <c r="L53055" s="1334"/>
    </row>
    <row r="53056" spans="1:12" ht="24" customHeight="1">
      <c r="A53056" s="1355"/>
      <c r="B53056" s="1355"/>
      <c r="C53056" s="1433"/>
      <c r="E53056" s="1433"/>
      <c r="K53056" s="1433"/>
      <c r="L53056" s="1334"/>
    </row>
    <row r="53057" spans="1:12" ht="24" customHeight="1">
      <c r="A53057" s="1355"/>
      <c r="B53057" s="1355"/>
      <c r="C53057" s="1433"/>
      <c r="E53057" s="1433"/>
      <c r="K53057" s="1433"/>
      <c r="L53057" s="1334"/>
    </row>
    <row r="53058" spans="1:12" ht="24" customHeight="1">
      <c r="A53058" s="1355"/>
      <c r="B53058" s="1355"/>
      <c r="C53058" s="1433"/>
      <c r="E53058" s="1433"/>
      <c r="K53058" s="1433"/>
      <c r="L53058" s="1334"/>
    </row>
    <row r="53059" spans="1:12" ht="24" customHeight="1">
      <c r="A53059" s="1355"/>
      <c r="B53059" s="1355"/>
      <c r="C53059" s="1433"/>
      <c r="E53059" s="1433"/>
      <c r="K53059" s="1433"/>
      <c r="L53059" s="1334"/>
    </row>
    <row r="53060" spans="1:12" ht="24" customHeight="1">
      <c r="A53060" s="1355"/>
      <c r="B53060" s="1355"/>
      <c r="C53060" s="1433"/>
      <c r="E53060" s="1433"/>
      <c r="K53060" s="1433"/>
      <c r="L53060" s="1334"/>
    </row>
    <row r="53061" spans="1:12" ht="24" customHeight="1">
      <c r="A53061" s="1355"/>
      <c r="B53061" s="1355"/>
      <c r="C53061" s="1433"/>
      <c r="E53061" s="1433"/>
      <c r="K53061" s="1433"/>
      <c r="L53061" s="1334"/>
    </row>
    <row r="53062" spans="1:12" ht="24" customHeight="1">
      <c r="A53062" s="1355"/>
      <c r="B53062" s="1355"/>
      <c r="C53062" s="1433"/>
      <c r="E53062" s="1433"/>
      <c r="K53062" s="1433"/>
      <c r="L53062" s="1334"/>
    </row>
    <row r="53063" spans="1:12" ht="24" customHeight="1">
      <c r="A53063" s="1355"/>
      <c r="B53063" s="1355"/>
      <c r="C53063" s="1433"/>
      <c r="E53063" s="1433"/>
      <c r="K53063" s="1433"/>
      <c r="L53063" s="1334"/>
    </row>
    <row r="53064" spans="1:12" ht="24" customHeight="1">
      <c r="A53064" s="1355"/>
      <c r="B53064" s="1355"/>
      <c r="C53064" s="1433"/>
      <c r="E53064" s="1433"/>
      <c r="K53064" s="1433"/>
      <c r="L53064" s="1334"/>
    </row>
    <row r="53065" spans="1:12" ht="24" customHeight="1">
      <c r="A53065" s="1355"/>
      <c r="B53065" s="1355"/>
      <c r="C53065" s="1433"/>
      <c r="E53065" s="1433"/>
      <c r="K53065" s="1433"/>
      <c r="L53065" s="1334"/>
    </row>
    <row r="53066" spans="1:12" ht="24" customHeight="1">
      <c r="A53066" s="1355"/>
      <c r="B53066" s="1355"/>
      <c r="C53066" s="1433"/>
      <c r="E53066" s="1433"/>
      <c r="K53066" s="1433"/>
      <c r="L53066" s="1334"/>
    </row>
    <row r="53067" spans="1:12" ht="24" customHeight="1">
      <c r="A53067" s="1355"/>
      <c r="B53067" s="1355"/>
      <c r="C53067" s="1433"/>
      <c r="E53067" s="1433"/>
      <c r="K53067" s="1433"/>
      <c r="L53067" s="1334"/>
    </row>
    <row r="53068" spans="1:12" ht="24" customHeight="1">
      <c r="A53068" s="1355"/>
      <c r="B53068" s="1355"/>
      <c r="C53068" s="1433"/>
      <c r="E53068" s="1433"/>
      <c r="K53068" s="1433"/>
      <c r="L53068" s="1334"/>
    </row>
    <row r="53069" spans="1:12" ht="24" customHeight="1">
      <c r="A53069" s="1355"/>
      <c r="B53069" s="1355"/>
      <c r="C53069" s="1433"/>
      <c r="E53069" s="1433"/>
      <c r="K53069" s="1433"/>
      <c r="L53069" s="1334"/>
    </row>
    <row r="53070" spans="1:12" ht="24" customHeight="1">
      <c r="A53070" s="1355"/>
      <c r="B53070" s="1355"/>
      <c r="C53070" s="1433"/>
      <c r="E53070" s="1433"/>
      <c r="K53070" s="1433"/>
      <c r="L53070" s="1334"/>
    </row>
    <row r="53071" spans="1:12" ht="24" customHeight="1">
      <c r="A53071" s="1355"/>
      <c r="B53071" s="1355"/>
      <c r="C53071" s="1433"/>
      <c r="E53071" s="1433"/>
      <c r="K53071" s="1433"/>
      <c r="L53071" s="1334"/>
    </row>
    <row r="53072" spans="1:12" ht="24" customHeight="1">
      <c r="A53072" s="1355"/>
      <c r="B53072" s="1355"/>
      <c r="C53072" s="1433"/>
      <c r="E53072" s="1433"/>
      <c r="K53072" s="1433"/>
      <c r="L53072" s="1334"/>
    </row>
    <row r="53073" spans="1:12" ht="24" customHeight="1">
      <c r="A53073" s="1355"/>
      <c r="B53073" s="1355"/>
      <c r="C53073" s="1433"/>
      <c r="E53073" s="1433"/>
      <c r="K53073" s="1433"/>
      <c r="L53073" s="1334"/>
    </row>
    <row r="53074" spans="1:12" ht="24" customHeight="1">
      <c r="A53074" s="1355"/>
      <c r="B53074" s="1355"/>
      <c r="C53074" s="1433"/>
      <c r="E53074" s="1433"/>
      <c r="K53074" s="1433"/>
      <c r="L53074" s="1334"/>
    </row>
    <row r="53075" spans="1:12" ht="24" customHeight="1">
      <c r="A53075" s="1355"/>
      <c r="B53075" s="1355"/>
      <c r="C53075" s="1433"/>
      <c r="E53075" s="1433"/>
      <c r="K53075" s="1433"/>
      <c r="L53075" s="1334"/>
    </row>
    <row r="53076" spans="1:12" ht="24" customHeight="1">
      <c r="A53076" s="1355"/>
      <c r="B53076" s="1355"/>
      <c r="C53076" s="1433"/>
      <c r="E53076" s="1433"/>
      <c r="K53076" s="1433"/>
      <c r="L53076" s="1334"/>
    </row>
    <row r="53077" spans="1:12" ht="24" customHeight="1">
      <c r="A53077" s="1355"/>
      <c r="B53077" s="1355"/>
      <c r="C53077" s="1433"/>
      <c r="E53077" s="1433"/>
      <c r="K53077" s="1433"/>
      <c r="L53077" s="1334"/>
    </row>
    <row r="53078" spans="1:12" ht="24" customHeight="1">
      <c r="A53078" s="1355"/>
      <c r="B53078" s="1355"/>
      <c r="C53078" s="1433"/>
      <c r="E53078" s="1433"/>
      <c r="K53078" s="1433"/>
      <c r="L53078" s="1334"/>
    </row>
    <row r="53079" spans="1:12" ht="24" customHeight="1">
      <c r="A53079" s="1355"/>
      <c r="B53079" s="1355"/>
      <c r="C53079" s="1433"/>
      <c r="E53079" s="1433"/>
      <c r="K53079" s="1433"/>
      <c r="L53079" s="1334"/>
    </row>
    <row r="53080" spans="1:12" ht="24" customHeight="1">
      <c r="A53080" s="1355"/>
      <c r="B53080" s="1355"/>
      <c r="C53080" s="1433"/>
      <c r="E53080" s="1433"/>
      <c r="K53080" s="1433"/>
      <c r="L53080" s="1334"/>
    </row>
    <row r="53081" spans="1:12" ht="24" customHeight="1">
      <c r="A53081" s="1355"/>
      <c r="B53081" s="1355"/>
      <c r="C53081" s="1433"/>
      <c r="E53081" s="1433"/>
      <c r="K53081" s="1433"/>
      <c r="L53081" s="1334"/>
    </row>
    <row r="53082" spans="1:12" ht="24" customHeight="1">
      <c r="A53082" s="1355"/>
      <c r="B53082" s="1355"/>
      <c r="C53082" s="1433"/>
      <c r="E53082" s="1433"/>
      <c r="K53082" s="1433"/>
      <c r="L53082" s="1334"/>
    </row>
    <row r="53083" spans="1:12" ht="24" customHeight="1">
      <c r="A53083" s="1355"/>
      <c r="B53083" s="1355"/>
      <c r="C53083" s="1433"/>
      <c r="E53083" s="1433"/>
      <c r="K53083" s="1433"/>
      <c r="L53083" s="1334"/>
    </row>
    <row r="53084" spans="1:12" ht="24" customHeight="1">
      <c r="A53084" s="1355"/>
      <c r="B53084" s="1355"/>
      <c r="C53084" s="1433"/>
      <c r="E53084" s="1433"/>
      <c r="K53084" s="1433"/>
      <c r="L53084" s="1334"/>
    </row>
    <row r="53085" spans="1:12" ht="24" customHeight="1">
      <c r="A53085" s="1355"/>
      <c r="B53085" s="1355"/>
      <c r="C53085" s="1433"/>
      <c r="E53085" s="1433"/>
      <c r="K53085" s="1433"/>
      <c r="L53085" s="1334"/>
    </row>
    <row r="53086" spans="1:12" ht="24" customHeight="1">
      <c r="A53086" s="1355"/>
      <c r="B53086" s="1355"/>
      <c r="C53086" s="1433"/>
      <c r="E53086" s="1433"/>
      <c r="K53086" s="1433"/>
      <c r="L53086" s="1334"/>
    </row>
    <row r="53087" spans="1:12" ht="24" customHeight="1">
      <c r="A53087" s="1355"/>
      <c r="B53087" s="1355"/>
      <c r="C53087" s="1433"/>
      <c r="E53087" s="1433"/>
      <c r="K53087" s="1433"/>
      <c r="L53087" s="1334"/>
    </row>
    <row r="53088" spans="1:12" ht="24" customHeight="1">
      <c r="A53088" s="1355"/>
      <c r="B53088" s="1355"/>
      <c r="C53088" s="1433"/>
      <c r="E53088" s="1433"/>
      <c r="K53088" s="1433"/>
      <c r="L53088" s="1334"/>
    </row>
    <row r="53089" spans="1:12" ht="24" customHeight="1">
      <c r="A53089" s="1355"/>
      <c r="B53089" s="1355"/>
      <c r="C53089" s="1433"/>
      <c r="E53089" s="1433"/>
      <c r="K53089" s="1433"/>
      <c r="L53089" s="1334"/>
    </row>
    <row r="53090" spans="1:12" ht="24" customHeight="1">
      <c r="A53090" s="1355"/>
      <c r="B53090" s="1355"/>
      <c r="C53090" s="1433"/>
      <c r="E53090" s="1433"/>
      <c r="K53090" s="1433"/>
      <c r="L53090" s="1334"/>
    </row>
    <row r="53091" spans="1:12" ht="24" customHeight="1">
      <c r="A53091" s="1355"/>
      <c r="B53091" s="1355"/>
      <c r="C53091" s="1433"/>
      <c r="E53091" s="1433"/>
      <c r="K53091" s="1433"/>
      <c r="L53091" s="1334"/>
    </row>
    <row r="53092" spans="1:12" ht="24" customHeight="1">
      <c r="A53092" s="1355"/>
      <c r="B53092" s="1355"/>
      <c r="C53092" s="1433"/>
      <c r="E53092" s="1433"/>
      <c r="K53092" s="1433"/>
      <c r="L53092" s="1334"/>
    </row>
    <row r="53093" spans="1:12" ht="24" customHeight="1">
      <c r="A53093" s="1355"/>
      <c r="B53093" s="1355"/>
      <c r="C53093" s="1433"/>
      <c r="E53093" s="1433"/>
      <c r="K53093" s="1433"/>
      <c r="L53093" s="1334"/>
    </row>
    <row r="53094" spans="1:12" ht="24" customHeight="1">
      <c r="A53094" s="1355"/>
      <c r="B53094" s="1355"/>
      <c r="C53094" s="1433"/>
      <c r="E53094" s="1433"/>
      <c r="K53094" s="1433"/>
      <c r="L53094" s="1334"/>
    </row>
    <row r="53095" spans="1:12" ht="24" customHeight="1">
      <c r="A53095" s="1355"/>
      <c r="B53095" s="1355"/>
      <c r="C53095" s="1433"/>
      <c r="E53095" s="1433"/>
      <c r="K53095" s="1433"/>
      <c r="L53095" s="1334"/>
    </row>
    <row r="53096" spans="1:12" ht="24" customHeight="1">
      <c r="A53096" s="1355"/>
      <c r="B53096" s="1355"/>
      <c r="C53096" s="1433"/>
      <c r="E53096" s="1433"/>
      <c r="K53096" s="1433"/>
      <c r="L53096" s="1334"/>
    </row>
    <row r="53097" spans="1:12" ht="24" customHeight="1">
      <c r="A53097" s="1355"/>
      <c r="B53097" s="1355"/>
      <c r="C53097" s="1433"/>
      <c r="E53097" s="1433"/>
      <c r="K53097" s="1433"/>
      <c r="L53097" s="1334"/>
    </row>
    <row r="53098" spans="1:12" ht="24" customHeight="1">
      <c r="A53098" s="1355"/>
      <c r="B53098" s="1355"/>
      <c r="C53098" s="1433"/>
      <c r="E53098" s="1433"/>
      <c r="K53098" s="1433"/>
      <c r="L53098" s="1334"/>
    </row>
    <row r="53099" spans="1:12" ht="24" customHeight="1">
      <c r="A53099" s="1355"/>
      <c r="B53099" s="1355"/>
      <c r="C53099" s="1433"/>
      <c r="E53099" s="1433"/>
      <c r="K53099" s="1433"/>
      <c r="L53099" s="1334"/>
    </row>
    <row r="53100" spans="1:12" ht="24" customHeight="1">
      <c r="A53100" s="1355"/>
      <c r="B53100" s="1355"/>
      <c r="C53100" s="1433"/>
      <c r="E53100" s="1433"/>
      <c r="K53100" s="1433"/>
      <c r="L53100" s="1334"/>
    </row>
    <row r="53101" spans="1:12" ht="24" customHeight="1">
      <c r="A53101" s="1355"/>
      <c r="B53101" s="1355"/>
      <c r="C53101" s="1433"/>
      <c r="E53101" s="1433"/>
      <c r="K53101" s="1433"/>
      <c r="L53101" s="1334"/>
    </row>
    <row r="53102" spans="1:12" ht="24" customHeight="1">
      <c r="A53102" s="1355"/>
      <c r="B53102" s="1355"/>
      <c r="C53102" s="1433"/>
      <c r="E53102" s="1433"/>
      <c r="K53102" s="1433"/>
      <c r="L53102" s="1334"/>
    </row>
    <row r="53103" spans="1:12" ht="24" customHeight="1">
      <c r="A53103" s="1355"/>
      <c r="B53103" s="1355"/>
      <c r="C53103" s="1433"/>
      <c r="E53103" s="1433"/>
      <c r="K53103" s="1433"/>
      <c r="L53103" s="1334"/>
    </row>
    <row r="53104" spans="1:12" ht="24" customHeight="1">
      <c r="A53104" s="1355"/>
      <c r="B53104" s="1355"/>
      <c r="C53104" s="1433"/>
      <c r="E53104" s="1433"/>
      <c r="K53104" s="1433"/>
      <c r="L53104" s="1334"/>
    </row>
    <row r="53105" spans="1:12" ht="24" customHeight="1">
      <c r="A53105" s="1355"/>
      <c r="B53105" s="1355"/>
      <c r="C53105" s="1433"/>
      <c r="E53105" s="1433"/>
      <c r="K53105" s="1433"/>
      <c r="L53105" s="1334"/>
    </row>
    <row r="53106" spans="1:12" ht="24" customHeight="1">
      <c r="A53106" s="1355"/>
      <c r="B53106" s="1355"/>
      <c r="C53106" s="1433"/>
      <c r="E53106" s="1433"/>
      <c r="K53106" s="1433"/>
      <c r="L53106" s="1334"/>
    </row>
    <row r="53107" spans="1:12" ht="24" customHeight="1">
      <c r="A53107" s="1355"/>
      <c r="B53107" s="1355"/>
      <c r="C53107" s="1433"/>
      <c r="E53107" s="1433"/>
      <c r="K53107" s="1433"/>
      <c r="L53107" s="1334"/>
    </row>
    <row r="53108" spans="1:12" ht="24" customHeight="1">
      <c r="A53108" s="1355"/>
      <c r="B53108" s="1355"/>
      <c r="C53108" s="1433"/>
      <c r="E53108" s="1433"/>
      <c r="K53108" s="1433"/>
      <c r="L53108" s="1334"/>
    </row>
    <row r="53109" spans="1:12" ht="24" customHeight="1">
      <c r="A53109" s="1355"/>
      <c r="B53109" s="1355"/>
      <c r="C53109" s="1433"/>
      <c r="E53109" s="1433"/>
      <c r="K53109" s="1433"/>
      <c r="L53109" s="1334"/>
    </row>
    <row r="53110" spans="1:12" ht="24" customHeight="1">
      <c r="A53110" s="1355"/>
      <c r="B53110" s="1355"/>
      <c r="C53110" s="1433"/>
      <c r="E53110" s="1433"/>
      <c r="K53110" s="1433"/>
      <c r="L53110" s="1334"/>
    </row>
    <row r="53111" spans="1:12" ht="24" customHeight="1">
      <c r="A53111" s="1355"/>
      <c r="B53111" s="1355"/>
      <c r="C53111" s="1433"/>
      <c r="E53111" s="1433"/>
      <c r="K53111" s="1433"/>
      <c r="L53111" s="1334"/>
    </row>
    <row r="53112" spans="1:12" ht="24" customHeight="1">
      <c r="A53112" s="1355"/>
      <c r="B53112" s="1355"/>
      <c r="C53112" s="1433"/>
      <c r="E53112" s="1433"/>
      <c r="K53112" s="1433"/>
      <c r="L53112" s="1334"/>
    </row>
    <row r="53113" spans="1:12" ht="24" customHeight="1">
      <c r="A53113" s="1355"/>
      <c r="B53113" s="1355"/>
      <c r="C53113" s="1433"/>
      <c r="E53113" s="1433"/>
      <c r="K53113" s="1433"/>
      <c r="L53113" s="1334"/>
    </row>
    <row r="53114" spans="1:12" ht="24" customHeight="1">
      <c r="A53114" s="1355"/>
      <c r="B53114" s="1355"/>
      <c r="C53114" s="1433"/>
      <c r="E53114" s="1433"/>
      <c r="K53114" s="1433"/>
      <c r="L53114" s="1334"/>
    </row>
    <row r="53115" spans="1:12" ht="24" customHeight="1">
      <c r="A53115" s="1355"/>
      <c r="B53115" s="1355"/>
      <c r="C53115" s="1433"/>
      <c r="E53115" s="1433"/>
      <c r="K53115" s="1433"/>
      <c r="L53115" s="1334"/>
    </row>
    <row r="53116" spans="1:12" ht="24" customHeight="1">
      <c r="A53116" s="1355"/>
      <c r="B53116" s="1355"/>
      <c r="C53116" s="1433"/>
      <c r="E53116" s="1433"/>
      <c r="K53116" s="1433"/>
      <c r="L53116" s="1334"/>
    </row>
    <row r="53117" spans="1:12" ht="24" customHeight="1">
      <c r="A53117" s="1355"/>
      <c r="B53117" s="1355"/>
      <c r="C53117" s="1433"/>
      <c r="E53117" s="1433"/>
      <c r="K53117" s="1433"/>
      <c r="L53117" s="1334"/>
    </row>
    <row r="53118" spans="1:12" ht="24" customHeight="1">
      <c r="A53118" s="1355"/>
      <c r="B53118" s="1355"/>
      <c r="C53118" s="1433"/>
      <c r="E53118" s="1433"/>
      <c r="K53118" s="1433"/>
      <c r="L53118" s="1334"/>
    </row>
    <row r="53119" spans="1:12" ht="24" customHeight="1">
      <c r="A53119" s="1355"/>
      <c r="B53119" s="1355"/>
      <c r="C53119" s="1433"/>
      <c r="E53119" s="1433"/>
      <c r="K53119" s="1433"/>
      <c r="L53119" s="1334"/>
    </row>
    <row r="53120" spans="1:12" ht="24" customHeight="1">
      <c r="A53120" s="1355"/>
      <c r="B53120" s="1355"/>
      <c r="C53120" s="1433"/>
      <c r="E53120" s="1433"/>
      <c r="K53120" s="1433"/>
      <c r="L53120" s="1334"/>
    </row>
    <row r="53121" spans="1:12" ht="24" customHeight="1">
      <c r="A53121" s="1355"/>
      <c r="B53121" s="1355"/>
      <c r="C53121" s="1433"/>
      <c r="E53121" s="1433"/>
      <c r="K53121" s="1433"/>
      <c r="L53121" s="1334"/>
    </row>
    <row r="53122" spans="1:12" ht="24" customHeight="1">
      <c r="A53122" s="1355"/>
      <c r="B53122" s="1355"/>
      <c r="C53122" s="1433"/>
      <c r="E53122" s="1433"/>
      <c r="K53122" s="1433"/>
      <c r="L53122" s="1334"/>
    </row>
    <row r="53123" spans="1:12" ht="24" customHeight="1">
      <c r="A53123" s="1355"/>
      <c r="B53123" s="1355"/>
      <c r="C53123" s="1433"/>
      <c r="E53123" s="1433"/>
      <c r="K53123" s="1433"/>
      <c r="L53123" s="1334"/>
    </row>
    <row r="53124" spans="1:12" ht="24" customHeight="1">
      <c r="A53124" s="1355"/>
      <c r="B53124" s="1355"/>
      <c r="C53124" s="1433"/>
      <c r="E53124" s="1433"/>
      <c r="K53124" s="1433"/>
      <c r="L53124" s="1334"/>
    </row>
    <row r="53125" spans="1:12" ht="24" customHeight="1">
      <c r="A53125" s="1355"/>
      <c r="B53125" s="1355"/>
      <c r="C53125" s="1433"/>
      <c r="E53125" s="1433"/>
      <c r="K53125" s="1433"/>
      <c r="L53125" s="1334"/>
    </row>
    <row r="53126" spans="1:12" ht="24" customHeight="1">
      <c r="A53126" s="1355"/>
      <c r="B53126" s="1355"/>
      <c r="C53126" s="1433"/>
      <c r="E53126" s="1433"/>
      <c r="K53126" s="1433"/>
      <c r="L53126" s="1334"/>
    </row>
    <row r="53127" spans="1:12" ht="24" customHeight="1">
      <c r="A53127" s="1355"/>
      <c r="B53127" s="1355"/>
      <c r="C53127" s="1433"/>
      <c r="E53127" s="1433"/>
      <c r="K53127" s="1433"/>
      <c r="L53127" s="1334"/>
    </row>
    <row r="53128" spans="1:12" ht="24" customHeight="1">
      <c r="A53128" s="1355"/>
      <c r="B53128" s="1355"/>
      <c r="C53128" s="1433"/>
      <c r="E53128" s="1433"/>
      <c r="K53128" s="1433"/>
      <c r="L53128" s="1334"/>
    </row>
    <row r="53129" spans="1:12" ht="24" customHeight="1">
      <c r="A53129" s="1355"/>
      <c r="B53129" s="1355"/>
      <c r="C53129" s="1433"/>
      <c r="E53129" s="1433"/>
      <c r="K53129" s="1433"/>
      <c r="L53129" s="1334"/>
    </row>
    <row r="53130" spans="1:12" ht="24" customHeight="1">
      <c r="A53130" s="1355"/>
      <c r="B53130" s="1355"/>
      <c r="C53130" s="1433"/>
      <c r="E53130" s="1433"/>
      <c r="K53130" s="1433"/>
      <c r="L53130" s="1334"/>
    </row>
    <row r="53131" spans="1:12" ht="24" customHeight="1">
      <c r="A53131" s="1355"/>
      <c r="B53131" s="1355"/>
      <c r="C53131" s="1433"/>
      <c r="E53131" s="1433"/>
      <c r="K53131" s="1433"/>
      <c r="L53131" s="1334"/>
    </row>
    <row r="53132" spans="1:12" ht="24" customHeight="1">
      <c r="A53132" s="1355"/>
      <c r="B53132" s="1355"/>
      <c r="C53132" s="1433"/>
      <c r="E53132" s="1433"/>
      <c r="K53132" s="1433"/>
      <c r="L53132" s="1334"/>
    </row>
    <row r="53133" spans="1:12" ht="24" customHeight="1">
      <c r="A53133" s="1355"/>
      <c r="B53133" s="1355"/>
      <c r="C53133" s="1433"/>
      <c r="E53133" s="1433"/>
      <c r="K53133" s="1433"/>
      <c r="L53133" s="1334"/>
    </row>
    <row r="53134" spans="1:12" ht="24" customHeight="1">
      <c r="A53134" s="1355"/>
      <c r="B53134" s="1355"/>
      <c r="C53134" s="1433"/>
      <c r="E53134" s="1433"/>
      <c r="K53134" s="1433"/>
      <c r="L53134" s="1334"/>
    </row>
    <row r="53135" spans="1:12" ht="24" customHeight="1">
      <c r="A53135" s="1355"/>
      <c r="B53135" s="1355"/>
      <c r="C53135" s="1433"/>
      <c r="E53135" s="1433"/>
      <c r="K53135" s="1433"/>
      <c r="L53135" s="1334"/>
    </row>
    <row r="53136" spans="1:12" ht="24" customHeight="1">
      <c r="A53136" s="1355"/>
      <c r="B53136" s="1355"/>
      <c r="C53136" s="1433"/>
      <c r="E53136" s="1433"/>
      <c r="K53136" s="1433"/>
      <c r="L53136" s="1334"/>
    </row>
    <row r="53137" spans="1:12" ht="24" customHeight="1">
      <c r="A53137" s="1355"/>
      <c r="B53137" s="1355"/>
      <c r="C53137" s="1433"/>
      <c r="E53137" s="1433"/>
      <c r="K53137" s="1433"/>
      <c r="L53137" s="1334"/>
    </row>
    <row r="53138" spans="1:12" ht="24" customHeight="1">
      <c r="A53138" s="1355"/>
      <c r="B53138" s="1355"/>
      <c r="C53138" s="1433"/>
      <c r="E53138" s="1433"/>
      <c r="K53138" s="1433"/>
      <c r="L53138" s="1334"/>
    </row>
    <row r="53139" spans="1:12" ht="24" customHeight="1">
      <c r="A53139" s="1355"/>
      <c r="B53139" s="1355"/>
      <c r="C53139" s="1433"/>
      <c r="E53139" s="1433"/>
      <c r="K53139" s="1433"/>
      <c r="L53139" s="1334"/>
    </row>
    <row r="53140" spans="1:12" ht="24" customHeight="1">
      <c r="A53140" s="1355"/>
      <c r="B53140" s="1355"/>
      <c r="C53140" s="1433"/>
      <c r="E53140" s="1433"/>
      <c r="K53140" s="1433"/>
      <c r="L53140" s="1334"/>
    </row>
    <row r="53141" spans="1:12" ht="24" customHeight="1">
      <c r="A53141" s="1355"/>
      <c r="B53141" s="1355"/>
      <c r="C53141" s="1433"/>
      <c r="E53141" s="1433"/>
      <c r="K53141" s="1433"/>
      <c r="L53141" s="1334"/>
    </row>
    <row r="53142" spans="1:12" ht="24" customHeight="1">
      <c r="A53142" s="1355"/>
      <c r="B53142" s="1355"/>
      <c r="C53142" s="1433"/>
      <c r="E53142" s="1433"/>
      <c r="K53142" s="1433"/>
      <c r="L53142" s="1334"/>
    </row>
    <row r="53143" spans="1:12" ht="24" customHeight="1">
      <c r="A53143" s="1355"/>
      <c r="B53143" s="1355"/>
      <c r="C53143" s="1433"/>
      <c r="E53143" s="1433"/>
      <c r="K53143" s="1433"/>
      <c r="L53143" s="1334"/>
    </row>
    <row r="53144" spans="1:12" ht="24" customHeight="1">
      <c r="A53144" s="1355"/>
      <c r="B53144" s="1355"/>
      <c r="C53144" s="1433"/>
      <c r="E53144" s="1433"/>
      <c r="K53144" s="1433"/>
      <c r="L53144" s="1334"/>
    </row>
    <row r="53145" spans="1:12" ht="24" customHeight="1">
      <c r="A53145" s="1355"/>
      <c r="B53145" s="1355"/>
      <c r="C53145" s="1433"/>
      <c r="E53145" s="1433"/>
      <c r="K53145" s="1433"/>
      <c r="L53145" s="1334"/>
    </row>
    <row r="53146" spans="1:12" ht="24" customHeight="1">
      <c r="A53146" s="1355"/>
      <c r="B53146" s="1355"/>
      <c r="C53146" s="1433"/>
      <c r="E53146" s="1433"/>
      <c r="K53146" s="1433"/>
      <c r="L53146" s="1334"/>
    </row>
    <row r="53147" spans="1:12" ht="24" customHeight="1">
      <c r="A53147" s="1355"/>
      <c r="B53147" s="1355"/>
      <c r="C53147" s="1433"/>
      <c r="E53147" s="1433"/>
      <c r="K53147" s="1433"/>
      <c r="L53147" s="1334"/>
    </row>
    <row r="53148" spans="1:12" ht="24" customHeight="1">
      <c r="A53148" s="1355"/>
      <c r="B53148" s="1355"/>
      <c r="C53148" s="1433"/>
      <c r="E53148" s="1433"/>
      <c r="K53148" s="1433"/>
      <c r="L53148" s="1334"/>
    </row>
    <row r="53149" spans="1:12" ht="24" customHeight="1">
      <c r="A53149" s="1355"/>
      <c r="B53149" s="1355"/>
      <c r="C53149" s="1433"/>
      <c r="E53149" s="1433"/>
      <c r="K53149" s="1433"/>
      <c r="L53149" s="1334"/>
    </row>
    <row r="53150" spans="1:12" ht="24" customHeight="1">
      <c r="A53150" s="1355"/>
      <c r="B53150" s="1355"/>
      <c r="C53150" s="1433"/>
      <c r="E53150" s="1433"/>
      <c r="K53150" s="1433"/>
      <c r="L53150" s="1334"/>
    </row>
    <row r="53151" spans="1:12" ht="24" customHeight="1">
      <c r="A53151" s="1355"/>
      <c r="B53151" s="1355"/>
      <c r="C53151" s="1433"/>
      <c r="E53151" s="1433"/>
      <c r="K53151" s="1433"/>
      <c r="L53151" s="1334"/>
    </row>
    <row r="53152" spans="1:12" ht="24" customHeight="1">
      <c r="A53152" s="1355"/>
      <c r="B53152" s="1355"/>
      <c r="C53152" s="1433"/>
      <c r="E53152" s="1433"/>
      <c r="K53152" s="1433"/>
      <c r="L53152" s="1334"/>
    </row>
    <row r="53153" spans="1:12" ht="24" customHeight="1">
      <c r="A53153" s="1355"/>
      <c r="B53153" s="1355"/>
      <c r="C53153" s="1433"/>
      <c r="E53153" s="1433"/>
      <c r="K53153" s="1433"/>
      <c r="L53153" s="1334"/>
    </row>
    <row r="53154" spans="1:12" ht="24" customHeight="1">
      <c r="A53154" s="1355"/>
      <c r="B53154" s="1355"/>
      <c r="C53154" s="1433"/>
      <c r="E53154" s="1433"/>
      <c r="K53154" s="1433"/>
      <c r="L53154" s="1334"/>
    </row>
    <row r="53155" spans="1:12" ht="24" customHeight="1">
      <c r="A53155" s="1355"/>
      <c r="B53155" s="1355"/>
      <c r="C53155" s="1433"/>
      <c r="E53155" s="1433"/>
      <c r="K53155" s="1433"/>
      <c r="L53155" s="1334"/>
    </row>
    <row r="53156" spans="1:12" ht="24" customHeight="1">
      <c r="A53156" s="1355"/>
      <c r="B53156" s="1355"/>
      <c r="C53156" s="1433"/>
      <c r="E53156" s="1433"/>
      <c r="K53156" s="1433"/>
      <c r="L53156" s="1334"/>
    </row>
    <row r="53157" spans="1:12" ht="24" customHeight="1">
      <c r="A53157" s="1355"/>
      <c r="B53157" s="1355"/>
      <c r="C53157" s="1433"/>
      <c r="E53157" s="1433"/>
      <c r="K53157" s="1433"/>
      <c r="L53157" s="1334"/>
    </row>
    <row r="53158" spans="1:12" ht="24" customHeight="1">
      <c r="A53158" s="1355"/>
      <c r="B53158" s="1355"/>
      <c r="C53158" s="1433"/>
      <c r="E53158" s="1433"/>
      <c r="K53158" s="1433"/>
      <c r="L53158" s="1334"/>
    </row>
    <row r="53159" spans="1:12" ht="24" customHeight="1">
      <c r="A53159" s="1355"/>
      <c r="B53159" s="1355"/>
      <c r="C53159" s="1433"/>
      <c r="E53159" s="1433"/>
      <c r="K53159" s="1433"/>
      <c r="L53159" s="1334"/>
    </row>
    <row r="53160" spans="1:12" ht="24" customHeight="1">
      <c r="A53160" s="1355"/>
      <c r="B53160" s="1355"/>
      <c r="C53160" s="1433"/>
      <c r="E53160" s="1433"/>
      <c r="K53160" s="1433"/>
      <c r="L53160" s="1334"/>
    </row>
    <row r="53161" spans="1:12" ht="24" customHeight="1">
      <c r="A53161" s="1355"/>
      <c r="B53161" s="1355"/>
      <c r="C53161" s="1433"/>
      <c r="E53161" s="1433"/>
      <c r="K53161" s="1433"/>
      <c r="L53161" s="1334"/>
    </row>
    <row r="53162" spans="1:12" ht="24" customHeight="1">
      <c r="A53162" s="1355"/>
      <c r="B53162" s="1355"/>
      <c r="C53162" s="1433"/>
      <c r="E53162" s="1433"/>
      <c r="K53162" s="1433"/>
      <c r="L53162" s="1334"/>
    </row>
    <row r="53163" spans="1:12" ht="24" customHeight="1">
      <c r="A53163" s="1355"/>
      <c r="B53163" s="1355"/>
      <c r="C53163" s="1433"/>
      <c r="E53163" s="1433"/>
      <c r="K53163" s="1433"/>
      <c r="L53163" s="1334"/>
    </row>
    <row r="53164" spans="1:12" ht="24" customHeight="1">
      <c r="A53164" s="1355"/>
      <c r="B53164" s="1355"/>
      <c r="C53164" s="1433"/>
      <c r="E53164" s="1433"/>
      <c r="K53164" s="1433"/>
      <c r="L53164" s="1334"/>
    </row>
    <row r="53165" spans="1:12" ht="24" customHeight="1">
      <c r="A53165" s="1355"/>
      <c r="B53165" s="1355"/>
      <c r="C53165" s="1433"/>
      <c r="E53165" s="1433"/>
      <c r="K53165" s="1433"/>
      <c r="L53165" s="1334"/>
    </row>
    <row r="53166" spans="1:12" ht="24" customHeight="1">
      <c r="A53166" s="1355"/>
      <c r="B53166" s="1355"/>
      <c r="C53166" s="1433"/>
      <c r="E53166" s="1433"/>
      <c r="K53166" s="1433"/>
      <c r="L53166" s="1334"/>
    </row>
    <row r="53167" spans="1:12" ht="24" customHeight="1">
      <c r="A53167" s="1355"/>
      <c r="B53167" s="1355"/>
      <c r="C53167" s="1433"/>
      <c r="E53167" s="1433"/>
      <c r="K53167" s="1433"/>
      <c r="L53167" s="1334"/>
    </row>
    <row r="53168" spans="1:12" ht="24" customHeight="1">
      <c r="A53168" s="1355"/>
      <c r="B53168" s="1355"/>
      <c r="C53168" s="1433"/>
      <c r="E53168" s="1433"/>
      <c r="K53168" s="1433"/>
      <c r="L53168" s="1334"/>
    </row>
    <row r="53169" spans="1:12" ht="24" customHeight="1">
      <c r="A53169" s="1355"/>
      <c r="B53169" s="1355"/>
      <c r="C53169" s="1433"/>
      <c r="E53169" s="1433"/>
      <c r="K53169" s="1433"/>
      <c r="L53169" s="1334"/>
    </row>
    <row r="53170" spans="1:12" ht="24" customHeight="1">
      <c r="A53170" s="1355"/>
      <c r="B53170" s="1355"/>
      <c r="C53170" s="1433"/>
      <c r="E53170" s="1433"/>
      <c r="K53170" s="1433"/>
      <c r="L53170" s="1334"/>
    </row>
    <row r="53171" spans="1:12" ht="24" customHeight="1">
      <c r="A53171" s="1355"/>
      <c r="B53171" s="1355"/>
      <c r="C53171" s="1433"/>
      <c r="E53171" s="1433"/>
      <c r="K53171" s="1433"/>
      <c r="L53171" s="1334"/>
    </row>
    <row r="53172" spans="1:12" ht="24" customHeight="1">
      <c r="A53172" s="1355"/>
      <c r="B53172" s="1355"/>
      <c r="C53172" s="1433"/>
      <c r="E53172" s="1433"/>
      <c r="K53172" s="1433"/>
      <c r="L53172" s="1334"/>
    </row>
    <row r="53173" spans="1:12" ht="24" customHeight="1">
      <c r="A53173" s="1355"/>
      <c r="B53173" s="1355"/>
      <c r="C53173" s="1433"/>
      <c r="E53173" s="1433"/>
      <c r="K53173" s="1433"/>
      <c r="L53173" s="1334"/>
    </row>
    <row r="53174" spans="1:12" ht="24" customHeight="1">
      <c r="A53174" s="1355"/>
      <c r="B53174" s="1355"/>
      <c r="C53174" s="1433"/>
      <c r="E53174" s="1433"/>
      <c r="K53174" s="1433"/>
      <c r="L53174" s="1334"/>
    </row>
    <row r="53175" spans="1:12" ht="24" customHeight="1">
      <c r="A53175" s="1355"/>
      <c r="B53175" s="1355"/>
      <c r="C53175" s="1433"/>
      <c r="E53175" s="1433"/>
      <c r="K53175" s="1433"/>
      <c r="L53175" s="1334"/>
    </row>
    <row r="53176" spans="1:12" ht="24" customHeight="1">
      <c r="A53176" s="1355"/>
      <c r="B53176" s="1355"/>
      <c r="C53176" s="1433"/>
      <c r="E53176" s="1433"/>
      <c r="K53176" s="1433"/>
      <c r="L53176" s="1334"/>
    </row>
    <row r="53177" spans="1:12" ht="24" customHeight="1">
      <c r="A53177" s="1355"/>
      <c r="B53177" s="1355"/>
      <c r="C53177" s="1433"/>
      <c r="E53177" s="1433"/>
      <c r="K53177" s="1433"/>
      <c r="L53177" s="1334"/>
    </row>
    <row r="53178" spans="1:12" ht="24" customHeight="1">
      <c r="A53178" s="1355"/>
      <c r="B53178" s="1355"/>
      <c r="C53178" s="1433"/>
      <c r="E53178" s="1433"/>
      <c r="K53178" s="1433"/>
      <c r="L53178" s="1334"/>
    </row>
    <row r="53179" spans="1:12" ht="24" customHeight="1">
      <c r="A53179" s="1355"/>
      <c r="B53179" s="1355"/>
      <c r="C53179" s="1433"/>
      <c r="E53179" s="1433"/>
      <c r="K53179" s="1433"/>
      <c r="L53179" s="1334"/>
    </row>
    <row r="53180" spans="1:12" ht="24" customHeight="1">
      <c r="A53180" s="1355"/>
      <c r="B53180" s="1355"/>
      <c r="C53180" s="1433"/>
      <c r="E53180" s="1433"/>
      <c r="K53180" s="1433"/>
      <c r="L53180" s="1334"/>
    </row>
    <row r="53181" spans="1:12" ht="24" customHeight="1">
      <c r="A53181" s="1355"/>
      <c r="B53181" s="1355"/>
      <c r="C53181" s="1433"/>
      <c r="E53181" s="1433"/>
      <c r="K53181" s="1433"/>
      <c r="L53181" s="1334"/>
    </row>
    <row r="53182" spans="1:12" ht="24" customHeight="1">
      <c r="A53182" s="1355"/>
      <c r="B53182" s="1355"/>
      <c r="C53182" s="1433"/>
      <c r="E53182" s="1433"/>
      <c r="K53182" s="1433"/>
      <c r="L53182" s="1334"/>
    </row>
    <row r="53183" spans="1:12" ht="24" customHeight="1">
      <c r="A53183" s="1355"/>
      <c r="B53183" s="1355"/>
      <c r="C53183" s="1433"/>
      <c r="E53183" s="1433"/>
      <c r="K53183" s="1433"/>
      <c r="L53183" s="1334"/>
    </row>
    <row r="53184" spans="1:12" ht="24" customHeight="1">
      <c r="A53184" s="1355"/>
      <c r="B53184" s="1355"/>
      <c r="C53184" s="1433"/>
      <c r="E53184" s="1433"/>
      <c r="K53184" s="1433"/>
      <c r="L53184" s="1334"/>
    </row>
    <row r="53185" spans="1:12" ht="24" customHeight="1">
      <c r="A53185" s="1355"/>
      <c r="B53185" s="1355"/>
      <c r="C53185" s="1433"/>
      <c r="E53185" s="1433"/>
      <c r="K53185" s="1433"/>
      <c r="L53185" s="1334"/>
    </row>
    <row r="53186" spans="1:12" ht="24" customHeight="1">
      <c r="A53186" s="1355"/>
      <c r="B53186" s="1355"/>
      <c r="C53186" s="1433"/>
      <c r="E53186" s="1433"/>
      <c r="K53186" s="1433"/>
      <c r="L53186" s="1334"/>
    </row>
    <row r="53187" spans="1:12" ht="24" customHeight="1">
      <c r="A53187" s="1355"/>
      <c r="B53187" s="1355"/>
      <c r="C53187" s="1433"/>
      <c r="E53187" s="1433"/>
      <c r="K53187" s="1433"/>
      <c r="L53187" s="1334"/>
    </row>
    <row r="53188" spans="1:12" ht="24" customHeight="1">
      <c r="A53188" s="1355"/>
      <c r="B53188" s="1355"/>
      <c r="C53188" s="1433"/>
      <c r="E53188" s="1433"/>
      <c r="K53188" s="1433"/>
      <c r="L53188" s="1334"/>
    </row>
    <row r="53189" spans="1:12" ht="24" customHeight="1">
      <c r="A53189" s="1355"/>
      <c r="B53189" s="1355"/>
      <c r="C53189" s="1433"/>
      <c r="E53189" s="1433"/>
      <c r="K53189" s="1433"/>
      <c r="L53189" s="1334"/>
    </row>
    <row r="53190" spans="1:12" ht="24" customHeight="1">
      <c r="A53190" s="1355"/>
      <c r="B53190" s="1355"/>
      <c r="C53190" s="1433"/>
      <c r="E53190" s="1433"/>
      <c r="K53190" s="1433"/>
      <c r="L53190" s="1334"/>
    </row>
    <row r="53191" spans="1:12" ht="24" customHeight="1">
      <c r="A53191" s="1355"/>
      <c r="B53191" s="1355"/>
      <c r="C53191" s="1433"/>
      <c r="E53191" s="1433"/>
      <c r="K53191" s="1433"/>
      <c r="L53191" s="1334"/>
    </row>
    <row r="53192" spans="1:12" ht="24" customHeight="1">
      <c r="A53192" s="1355"/>
      <c r="B53192" s="1355"/>
      <c r="C53192" s="1433"/>
      <c r="E53192" s="1433"/>
      <c r="K53192" s="1433"/>
      <c r="L53192" s="1334"/>
    </row>
    <row r="53193" spans="1:12" ht="24" customHeight="1">
      <c r="A53193" s="1355"/>
      <c r="B53193" s="1355"/>
      <c r="C53193" s="1433"/>
      <c r="E53193" s="1433"/>
      <c r="K53193" s="1433"/>
      <c r="L53193" s="1334"/>
    </row>
    <row r="53194" spans="1:12" ht="24" customHeight="1">
      <c r="A53194" s="1355"/>
      <c r="B53194" s="1355"/>
      <c r="C53194" s="1433"/>
      <c r="E53194" s="1433"/>
      <c r="K53194" s="1433"/>
      <c r="L53194" s="1334"/>
    </row>
    <row r="53195" spans="1:12" ht="24" customHeight="1">
      <c r="A53195" s="1355"/>
      <c r="B53195" s="1355"/>
      <c r="C53195" s="1433"/>
      <c r="E53195" s="1433"/>
      <c r="K53195" s="1433"/>
      <c r="L53195" s="1334"/>
    </row>
    <row r="53196" spans="1:12" ht="24" customHeight="1">
      <c r="A53196" s="1355"/>
      <c r="B53196" s="1355"/>
      <c r="C53196" s="1433"/>
      <c r="E53196" s="1433"/>
      <c r="K53196" s="1433"/>
      <c r="L53196" s="1334"/>
    </row>
    <row r="53197" spans="1:12" ht="24" customHeight="1">
      <c r="A53197" s="1355"/>
      <c r="B53197" s="1355"/>
      <c r="C53197" s="1433"/>
      <c r="E53197" s="1433"/>
      <c r="K53197" s="1433"/>
      <c r="L53197" s="1334"/>
    </row>
    <row r="53198" spans="1:12" ht="24" customHeight="1">
      <c r="A53198" s="1355"/>
      <c r="B53198" s="1355"/>
      <c r="C53198" s="1433"/>
      <c r="E53198" s="1433"/>
      <c r="K53198" s="1433"/>
      <c r="L53198" s="1334"/>
    </row>
    <row r="53199" spans="1:12" ht="24" customHeight="1">
      <c r="A53199" s="1355"/>
      <c r="B53199" s="1355"/>
      <c r="C53199" s="1433"/>
      <c r="E53199" s="1433"/>
      <c r="K53199" s="1433"/>
      <c r="L53199" s="1334"/>
    </row>
    <row r="53200" spans="1:12" ht="24" customHeight="1">
      <c r="A53200" s="1355"/>
      <c r="B53200" s="1355"/>
      <c r="C53200" s="1433"/>
      <c r="E53200" s="1433"/>
      <c r="K53200" s="1433"/>
      <c r="L53200" s="1334"/>
    </row>
    <row r="53201" spans="1:12" ht="24" customHeight="1">
      <c r="A53201" s="1355"/>
      <c r="B53201" s="1355"/>
      <c r="C53201" s="1433"/>
      <c r="E53201" s="1433"/>
      <c r="K53201" s="1433"/>
      <c r="L53201" s="1334"/>
    </row>
    <row r="53202" spans="1:12" ht="24" customHeight="1">
      <c r="A53202" s="1355"/>
      <c r="B53202" s="1355"/>
      <c r="C53202" s="1433"/>
      <c r="E53202" s="1433"/>
      <c r="K53202" s="1433"/>
      <c r="L53202" s="1334"/>
    </row>
    <row r="53203" spans="1:12" ht="24" customHeight="1">
      <c r="A53203" s="1355"/>
      <c r="B53203" s="1355"/>
      <c r="C53203" s="1433"/>
      <c r="E53203" s="1433"/>
      <c r="K53203" s="1433"/>
      <c r="L53203" s="1334"/>
    </row>
    <row r="53204" spans="1:12" ht="24" customHeight="1">
      <c r="A53204" s="1355"/>
      <c r="B53204" s="1355"/>
      <c r="C53204" s="1433"/>
      <c r="E53204" s="1433"/>
      <c r="K53204" s="1433"/>
      <c r="L53204" s="1334"/>
    </row>
    <row r="53205" spans="1:12" ht="24" customHeight="1">
      <c r="A53205" s="1355"/>
      <c r="B53205" s="1355"/>
      <c r="C53205" s="1433"/>
      <c r="E53205" s="1433"/>
      <c r="K53205" s="1433"/>
      <c r="L53205" s="1334"/>
    </row>
    <row r="53206" spans="1:12" ht="24" customHeight="1">
      <c r="A53206" s="1355"/>
      <c r="B53206" s="1355"/>
      <c r="C53206" s="1433"/>
      <c r="E53206" s="1433"/>
      <c r="K53206" s="1433"/>
      <c r="L53206" s="1334"/>
    </row>
    <row r="53207" spans="1:12" ht="24" customHeight="1">
      <c r="A53207" s="1355"/>
      <c r="B53207" s="1355"/>
      <c r="C53207" s="1433"/>
      <c r="E53207" s="1433"/>
      <c r="K53207" s="1433"/>
      <c r="L53207" s="1334"/>
    </row>
    <row r="53208" spans="1:12" ht="24" customHeight="1">
      <c r="A53208" s="1355"/>
      <c r="B53208" s="1355"/>
      <c r="C53208" s="1433"/>
      <c r="E53208" s="1433"/>
      <c r="K53208" s="1433"/>
      <c r="L53208" s="1334"/>
    </row>
    <row r="53209" spans="1:12" ht="24" customHeight="1">
      <c r="A53209" s="1355"/>
      <c r="B53209" s="1355"/>
      <c r="C53209" s="1433"/>
      <c r="E53209" s="1433"/>
      <c r="K53209" s="1433"/>
      <c r="L53209" s="1334"/>
    </row>
    <row r="53210" spans="1:12" ht="24" customHeight="1">
      <c r="A53210" s="1355"/>
      <c r="B53210" s="1355"/>
      <c r="C53210" s="1433"/>
      <c r="E53210" s="1433"/>
      <c r="K53210" s="1433"/>
      <c r="L53210" s="1334"/>
    </row>
    <row r="53211" spans="1:12" ht="24" customHeight="1">
      <c r="A53211" s="1355"/>
      <c r="B53211" s="1355"/>
      <c r="C53211" s="1433"/>
      <c r="E53211" s="1433"/>
      <c r="K53211" s="1433"/>
      <c r="L53211" s="1334"/>
    </row>
    <row r="53212" spans="1:12" ht="24" customHeight="1">
      <c r="A53212" s="1355"/>
      <c r="B53212" s="1355"/>
      <c r="C53212" s="1433"/>
      <c r="E53212" s="1433"/>
      <c r="K53212" s="1433"/>
      <c r="L53212" s="1334"/>
    </row>
    <row r="53213" spans="1:12" ht="24" customHeight="1">
      <c r="A53213" s="1355"/>
      <c r="B53213" s="1355"/>
      <c r="C53213" s="1433"/>
      <c r="E53213" s="1433"/>
      <c r="K53213" s="1433"/>
      <c r="L53213" s="1334"/>
    </row>
    <row r="53214" spans="1:12" ht="24" customHeight="1">
      <c r="A53214" s="1355"/>
      <c r="B53214" s="1355"/>
      <c r="C53214" s="1433"/>
      <c r="E53214" s="1433"/>
      <c r="K53214" s="1433"/>
      <c r="L53214" s="1334"/>
    </row>
    <row r="53215" spans="1:12" ht="24" customHeight="1">
      <c r="A53215" s="1355"/>
      <c r="B53215" s="1355"/>
      <c r="C53215" s="1433"/>
      <c r="E53215" s="1433"/>
      <c r="K53215" s="1433"/>
      <c r="L53215" s="1334"/>
    </row>
    <row r="53216" spans="1:12" ht="24" customHeight="1">
      <c r="A53216" s="1355"/>
      <c r="B53216" s="1355"/>
      <c r="C53216" s="1433"/>
      <c r="E53216" s="1433"/>
      <c r="K53216" s="1433"/>
      <c r="L53216" s="1334"/>
    </row>
    <row r="53217" spans="1:12" ht="24" customHeight="1">
      <c r="A53217" s="1355"/>
      <c r="B53217" s="1355"/>
      <c r="C53217" s="1433"/>
      <c r="E53217" s="1433"/>
      <c r="K53217" s="1433"/>
      <c r="L53217" s="1334"/>
    </row>
    <row r="53218" spans="1:12" ht="24" customHeight="1">
      <c r="A53218" s="1355"/>
      <c r="B53218" s="1355"/>
      <c r="C53218" s="1433"/>
      <c r="E53218" s="1433"/>
      <c r="K53218" s="1433"/>
      <c r="L53218" s="1334"/>
    </row>
    <row r="53219" spans="1:12" ht="24" customHeight="1">
      <c r="A53219" s="1355"/>
      <c r="B53219" s="1355"/>
      <c r="C53219" s="1433"/>
      <c r="E53219" s="1433"/>
      <c r="K53219" s="1433"/>
      <c r="L53219" s="1334"/>
    </row>
    <row r="53220" spans="1:12" ht="24" customHeight="1">
      <c r="A53220" s="1355"/>
      <c r="B53220" s="1355"/>
      <c r="C53220" s="1433"/>
      <c r="E53220" s="1433"/>
      <c r="K53220" s="1433"/>
      <c r="L53220" s="1334"/>
    </row>
    <row r="53221" spans="1:12" ht="24" customHeight="1">
      <c r="A53221" s="1355"/>
      <c r="B53221" s="1355"/>
      <c r="C53221" s="1433"/>
      <c r="E53221" s="1433"/>
      <c r="K53221" s="1433"/>
      <c r="L53221" s="1334"/>
    </row>
    <row r="53222" spans="1:12" ht="24" customHeight="1">
      <c r="A53222" s="1355"/>
      <c r="B53222" s="1355"/>
      <c r="C53222" s="1433"/>
      <c r="E53222" s="1433"/>
      <c r="K53222" s="1433"/>
      <c r="L53222" s="1334"/>
    </row>
    <row r="53223" spans="1:12" ht="24" customHeight="1">
      <c r="A53223" s="1355"/>
      <c r="B53223" s="1355"/>
      <c r="C53223" s="1433"/>
      <c r="E53223" s="1433"/>
      <c r="K53223" s="1433"/>
      <c r="L53223" s="1334"/>
    </row>
    <row r="53224" spans="1:12" ht="24" customHeight="1">
      <c r="A53224" s="1355"/>
      <c r="B53224" s="1355"/>
      <c r="C53224" s="1433"/>
      <c r="E53224" s="1433"/>
      <c r="K53224" s="1433"/>
      <c r="L53224" s="1334"/>
    </row>
    <row r="53225" spans="1:12" ht="24" customHeight="1">
      <c r="A53225" s="1355"/>
      <c r="B53225" s="1355"/>
      <c r="C53225" s="1433"/>
      <c r="E53225" s="1433"/>
      <c r="K53225" s="1433"/>
      <c r="L53225" s="1334"/>
    </row>
    <row r="53226" spans="1:12" ht="24" customHeight="1">
      <c r="A53226" s="1355"/>
      <c r="B53226" s="1355"/>
      <c r="C53226" s="1433"/>
      <c r="E53226" s="1433"/>
      <c r="K53226" s="1433"/>
      <c r="L53226" s="1334"/>
    </row>
    <row r="53227" spans="1:12" ht="24" customHeight="1">
      <c r="A53227" s="1355"/>
      <c r="B53227" s="1355"/>
      <c r="C53227" s="1433"/>
      <c r="E53227" s="1433"/>
      <c r="K53227" s="1433"/>
      <c r="L53227" s="1334"/>
    </row>
    <row r="53228" spans="1:12" ht="24" customHeight="1">
      <c r="A53228" s="1355"/>
      <c r="B53228" s="1355"/>
      <c r="C53228" s="1433"/>
      <c r="E53228" s="1433"/>
      <c r="K53228" s="1433"/>
      <c r="L53228" s="1334"/>
    </row>
    <row r="53229" spans="1:12" ht="24" customHeight="1">
      <c r="A53229" s="1355"/>
      <c r="B53229" s="1355"/>
      <c r="C53229" s="1433"/>
      <c r="E53229" s="1433"/>
      <c r="K53229" s="1433"/>
      <c r="L53229" s="1334"/>
    </row>
    <row r="53230" spans="1:12" ht="24" customHeight="1">
      <c r="A53230" s="1355"/>
      <c r="B53230" s="1355"/>
      <c r="C53230" s="1433"/>
      <c r="E53230" s="1433"/>
      <c r="K53230" s="1433"/>
      <c r="L53230" s="1334"/>
    </row>
    <row r="53231" spans="1:12" ht="24" customHeight="1">
      <c r="A53231" s="1355"/>
      <c r="B53231" s="1355"/>
      <c r="C53231" s="1433"/>
      <c r="E53231" s="1433"/>
      <c r="K53231" s="1433"/>
      <c r="L53231" s="1334"/>
    </row>
    <row r="53232" spans="1:12" ht="24" customHeight="1">
      <c r="A53232" s="1355"/>
      <c r="B53232" s="1355"/>
      <c r="C53232" s="1433"/>
      <c r="E53232" s="1433"/>
      <c r="K53232" s="1433"/>
      <c r="L53232" s="1334"/>
    </row>
    <row r="53233" spans="1:12" ht="24" customHeight="1">
      <c r="A53233" s="1355"/>
      <c r="B53233" s="1355"/>
      <c r="C53233" s="1433"/>
      <c r="E53233" s="1433"/>
      <c r="K53233" s="1433"/>
      <c r="L53233" s="1334"/>
    </row>
    <row r="53234" spans="1:12" ht="24" customHeight="1">
      <c r="A53234" s="1355"/>
      <c r="B53234" s="1355"/>
      <c r="C53234" s="1433"/>
      <c r="E53234" s="1433"/>
      <c r="K53234" s="1433"/>
      <c r="L53234" s="1334"/>
    </row>
    <row r="53235" spans="1:12" ht="24" customHeight="1">
      <c r="A53235" s="1355"/>
      <c r="B53235" s="1355"/>
      <c r="C53235" s="1433"/>
      <c r="E53235" s="1433"/>
      <c r="K53235" s="1433"/>
      <c r="L53235" s="1334"/>
    </row>
    <row r="53236" spans="1:12" ht="24" customHeight="1">
      <c r="A53236" s="1355"/>
      <c r="B53236" s="1355"/>
      <c r="C53236" s="1433"/>
      <c r="E53236" s="1433"/>
      <c r="K53236" s="1433"/>
      <c r="L53236" s="1334"/>
    </row>
    <row r="53237" spans="1:12" ht="24" customHeight="1">
      <c r="A53237" s="1355"/>
      <c r="B53237" s="1355"/>
      <c r="C53237" s="1433"/>
      <c r="E53237" s="1433"/>
      <c r="K53237" s="1433"/>
      <c r="L53237" s="1334"/>
    </row>
    <row r="53238" spans="1:12" ht="24" customHeight="1">
      <c r="A53238" s="1355"/>
      <c r="B53238" s="1355"/>
      <c r="C53238" s="1433"/>
      <c r="E53238" s="1433"/>
      <c r="K53238" s="1433"/>
      <c r="L53238" s="1334"/>
    </row>
    <row r="53239" spans="1:12" ht="24" customHeight="1">
      <c r="A53239" s="1355"/>
      <c r="B53239" s="1355"/>
      <c r="C53239" s="1433"/>
      <c r="E53239" s="1433"/>
      <c r="K53239" s="1433"/>
      <c r="L53239" s="1334"/>
    </row>
    <row r="53240" spans="1:12" ht="24" customHeight="1">
      <c r="A53240" s="1355"/>
      <c r="B53240" s="1355"/>
      <c r="C53240" s="1433"/>
      <c r="E53240" s="1433"/>
      <c r="K53240" s="1433"/>
      <c r="L53240" s="1334"/>
    </row>
    <row r="53241" spans="1:12" ht="24" customHeight="1">
      <c r="A53241" s="1355"/>
      <c r="B53241" s="1355"/>
      <c r="C53241" s="1433"/>
      <c r="E53241" s="1433"/>
      <c r="K53241" s="1433"/>
      <c r="L53241" s="1334"/>
    </row>
    <row r="53242" spans="1:12" ht="24" customHeight="1">
      <c r="A53242" s="1355"/>
      <c r="B53242" s="1355"/>
      <c r="C53242" s="1433"/>
      <c r="E53242" s="1433"/>
      <c r="K53242" s="1433"/>
      <c r="L53242" s="1334"/>
    </row>
    <row r="53243" spans="1:12" ht="24" customHeight="1">
      <c r="A53243" s="1355"/>
      <c r="B53243" s="1355"/>
      <c r="C53243" s="1433"/>
      <c r="E53243" s="1433"/>
      <c r="K53243" s="1433"/>
      <c r="L53243" s="1334"/>
    </row>
    <row r="53244" spans="1:12" ht="24" customHeight="1">
      <c r="A53244" s="1355"/>
      <c r="B53244" s="1355"/>
      <c r="C53244" s="1433"/>
      <c r="E53244" s="1433"/>
      <c r="K53244" s="1433"/>
      <c r="L53244" s="1334"/>
    </row>
    <row r="53245" spans="1:12" ht="24" customHeight="1">
      <c r="A53245" s="1355"/>
      <c r="B53245" s="1355"/>
      <c r="C53245" s="1433"/>
      <c r="E53245" s="1433"/>
      <c r="K53245" s="1433"/>
      <c r="L53245" s="1334"/>
    </row>
    <row r="53246" spans="1:12" ht="24" customHeight="1">
      <c r="A53246" s="1355"/>
      <c r="B53246" s="1355"/>
      <c r="C53246" s="1433"/>
      <c r="E53246" s="1433"/>
      <c r="K53246" s="1433"/>
      <c r="L53246" s="1334"/>
    </row>
    <row r="53247" spans="1:12" ht="24" customHeight="1">
      <c r="A53247" s="1355"/>
      <c r="B53247" s="1355"/>
      <c r="C53247" s="1433"/>
      <c r="E53247" s="1433"/>
      <c r="K53247" s="1433"/>
      <c r="L53247" s="1334"/>
    </row>
    <row r="53248" spans="1:12" ht="24" customHeight="1">
      <c r="A53248" s="1355"/>
      <c r="B53248" s="1355"/>
      <c r="C53248" s="1433"/>
      <c r="E53248" s="1433"/>
      <c r="K53248" s="1433"/>
      <c r="L53248" s="1334"/>
    </row>
    <row r="53249" spans="1:12" ht="24" customHeight="1">
      <c r="A53249" s="1355"/>
      <c r="B53249" s="1355"/>
      <c r="C53249" s="1433"/>
      <c r="E53249" s="1433"/>
      <c r="K53249" s="1433"/>
      <c r="L53249" s="1334"/>
    </row>
    <row r="53250" spans="1:12" ht="24" customHeight="1">
      <c r="A53250" s="1355"/>
      <c r="B53250" s="1355"/>
      <c r="C53250" s="1433"/>
      <c r="E53250" s="1433"/>
      <c r="K53250" s="1433"/>
      <c r="L53250" s="1334"/>
    </row>
    <row r="53251" spans="1:12" ht="24" customHeight="1">
      <c r="A53251" s="1355"/>
      <c r="B53251" s="1355"/>
      <c r="C53251" s="1433"/>
      <c r="E53251" s="1433"/>
      <c r="K53251" s="1433"/>
      <c r="L53251" s="1334"/>
    </row>
    <row r="53252" spans="1:12" ht="24" customHeight="1">
      <c r="A53252" s="1355"/>
      <c r="B53252" s="1355"/>
      <c r="C53252" s="1433"/>
      <c r="E53252" s="1433"/>
      <c r="K53252" s="1433"/>
      <c r="L53252" s="1334"/>
    </row>
    <row r="53253" spans="1:12" ht="24" customHeight="1">
      <c r="A53253" s="1355"/>
      <c r="B53253" s="1355"/>
      <c r="C53253" s="1433"/>
      <c r="E53253" s="1433"/>
      <c r="K53253" s="1433"/>
      <c r="L53253" s="1334"/>
    </row>
    <row r="53254" spans="1:12" ht="24" customHeight="1">
      <c r="A53254" s="1355"/>
      <c r="B53254" s="1355"/>
      <c r="C53254" s="1433"/>
      <c r="E53254" s="1433"/>
      <c r="K53254" s="1433"/>
      <c r="L53254" s="1334"/>
    </row>
    <row r="53255" spans="1:12" ht="24" customHeight="1">
      <c r="A53255" s="1355"/>
      <c r="B53255" s="1355"/>
      <c r="C53255" s="1433"/>
      <c r="E53255" s="1433"/>
      <c r="K53255" s="1433"/>
      <c r="L53255" s="1334"/>
    </row>
    <row r="53256" spans="1:12" ht="24" customHeight="1">
      <c r="A53256" s="1355"/>
      <c r="B53256" s="1355"/>
      <c r="C53256" s="1433"/>
      <c r="E53256" s="1433"/>
      <c r="K53256" s="1433"/>
      <c r="L53256" s="1334"/>
    </row>
    <row r="53257" spans="1:12" ht="24" customHeight="1">
      <c r="A53257" s="1355"/>
      <c r="B53257" s="1355"/>
      <c r="C53257" s="1433"/>
      <c r="E53257" s="1433"/>
      <c r="K53257" s="1433"/>
      <c r="L53257" s="1334"/>
    </row>
    <row r="53258" spans="1:12" ht="24" customHeight="1">
      <c r="A53258" s="1355"/>
      <c r="B53258" s="1355"/>
      <c r="C53258" s="1433"/>
      <c r="E53258" s="1433"/>
      <c r="K53258" s="1433"/>
      <c r="L53258" s="1334"/>
    </row>
    <row r="53259" spans="1:12" ht="24" customHeight="1">
      <c r="A53259" s="1355"/>
      <c r="B53259" s="1355"/>
      <c r="C53259" s="1433"/>
      <c r="E53259" s="1433"/>
      <c r="K53259" s="1433"/>
      <c r="L53259" s="1334"/>
    </row>
    <row r="53260" spans="1:12" ht="24" customHeight="1">
      <c r="A53260" s="1355"/>
      <c r="B53260" s="1355"/>
      <c r="C53260" s="1433"/>
      <c r="E53260" s="1433"/>
      <c r="K53260" s="1433"/>
      <c r="L53260" s="1334"/>
    </row>
    <row r="53261" spans="1:12" ht="24" customHeight="1">
      <c r="A53261" s="1355"/>
      <c r="B53261" s="1355"/>
      <c r="C53261" s="1433"/>
      <c r="E53261" s="1433"/>
      <c r="K53261" s="1433"/>
      <c r="L53261" s="1334"/>
    </row>
    <row r="53262" spans="1:12" ht="24" customHeight="1">
      <c r="A53262" s="1355"/>
      <c r="B53262" s="1355"/>
      <c r="C53262" s="1433"/>
      <c r="E53262" s="1433"/>
      <c r="K53262" s="1433"/>
      <c r="L53262" s="1334"/>
    </row>
    <row r="53263" spans="1:12" ht="24" customHeight="1">
      <c r="A53263" s="1355"/>
      <c r="B53263" s="1355"/>
      <c r="C53263" s="1433"/>
      <c r="E53263" s="1433"/>
      <c r="K53263" s="1433"/>
      <c r="L53263" s="1334"/>
    </row>
    <row r="53264" spans="1:12" ht="24" customHeight="1">
      <c r="A53264" s="1355"/>
      <c r="B53264" s="1355"/>
      <c r="C53264" s="1433"/>
      <c r="E53264" s="1433"/>
      <c r="K53264" s="1433"/>
      <c r="L53264" s="1334"/>
    </row>
    <row r="53265" spans="1:12" ht="24" customHeight="1">
      <c r="A53265" s="1355"/>
      <c r="B53265" s="1355"/>
      <c r="C53265" s="1433"/>
      <c r="E53265" s="1433"/>
      <c r="K53265" s="1433"/>
      <c r="L53265" s="1334"/>
    </row>
    <row r="53266" spans="1:12" ht="24" customHeight="1">
      <c r="A53266" s="1355"/>
      <c r="B53266" s="1355"/>
      <c r="C53266" s="1433"/>
      <c r="E53266" s="1433"/>
      <c r="K53266" s="1433"/>
      <c r="L53266" s="1334"/>
    </row>
    <row r="53267" spans="1:12" ht="24" customHeight="1">
      <c r="A53267" s="1355"/>
      <c r="B53267" s="1355"/>
      <c r="C53267" s="1433"/>
      <c r="E53267" s="1433"/>
      <c r="K53267" s="1433"/>
      <c r="L53267" s="1334"/>
    </row>
    <row r="53268" spans="1:12" ht="24" customHeight="1">
      <c r="A53268" s="1355"/>
      <c r="B53268" s="1355"/>
      <c r="C53268" s="1433"/>
      <c r="E53268" s="1433"/>
      <c r="K53268" s="1433"/>
      <c r="L53268" s="1334"/>
    </row>
    <row r="53269" spans="1:12" ht="24" customHeight="1">
      <c r="A53269" s="1355"/>
      <c r="B53269" s="1355"/>
      <c r="C53269" s="1433"/>
      <c r="E53269" s="1433"/>
      <c r="K53269" s="1433"/>
      <c r="L53269" s="1334"/>
    </row>
    <row r="53270" spans="1:12" ht="24" customHeight="1">
      <c r="A53270" s="1355"/>
      <c r="B53270" s="1355"/>
      <c r="C53270" s="1433"/>
      <c r="E53270" s="1433"/>
      <c r="K53270" s="1433"/>
      <c r="L53270" s="1334"/>
    </row>
    <row r="53271" spans="1:12" ht="24" customHeight="1">
      <c r="A53271" s="1355"/>
      <c r="B53271" s="1355"/>
      <c r="C53271" s="1433"/>
      <c r="E53271" s="1433"/>
      <c r="K53271" s="1433"/>
      <c r="L53271" s="1334"/>
    </row>
    <row r="53272" spans="1:12" ht="24" customHeight="1">
      <c r="A53272" s="1355"/>
      <c r="B53272" s="1355"/>
      <c r="C53272" s="1433"/>
      <c r="E53272" s="1433"/>
      <c r="K53272" s="1433"/>
      <c r="L53272" s="1334"/>
    </row>
    <row r="53273" spans="1:12" ht="24" customHeight="1">
      <c r="A53273" s="1355"/>
      <c r="B53273" s="1355"/>
      <c r="C53273" s="1433"/>
      <c r="E53273" s="1433"/>
      <c r="K53273" s="1433"/>
      <c r="L53273" s="1334"/>
    </row>
    <row r="53274" spans="1:12" ht="24" customHeight="1">
      <c r="A53274" s="1355"/>
      <c r="B53274" s="1355"/>
      <c r="C53274" s="1433"/>
      <c r="E53274" s="1433"/>
      <c r="K53274" s="1433"/>
      <c r="L53274" s="1334"/>
    </row>
    <row r="53275" spans="1:12" ht="24" customHeight="1">
      <c r="A53275" s="1355"/>
      <c r="B53275" s="1355"/>
      <c r="C53275" s="1433"/>
      <c r="E53275" s="1433"/>
      <c r="K53275" s="1433"/>
      <c r="L53275" s="1334"/>
    </row>
    <row r="53276" spans="1:12" ht="24" customHeight="1">
      <c r="A53276" s="1355"/>
      <c r="B53276" s="1355"/>
      <c r="C53276" s="1433"/>
      <c r="E53276" s="1433"/>
      <c r="K53276" s="1433"/>
      <c r="L53276" s="1334"/>
    </row>
    <row r="53277" spans="1:12" ht="24" customHeight="1">
      <c r="A53277" s="1355"/>
      <c r="B53277" s="1355"/>
      <c r="C53277" s="1433"/>
      <c r="E53277" s="1433"/>
      <c r="K53277" s="1433"/>
      <c r="L53277" s="1334"/>
    </row>
    <row r="53278" spans="1:12" ht="24" customHeight="1">
      <c r="A53278" s="1355"/>
      <c r="B53278" s="1355"/>
      <c r="C53278" s="1433"/>
      <c r="E53278" s="1433"/>
      <c r="K53278" s="1433"/>
      <c r="L53278" s="1334"/>
    </row>
    <row r="53279" spans="1:12" ht="24" customHeight="1">
      <c r="A53279" s="1355"/>
      <c r="B53279" s="1355"/>
      <c r="C53279" s="1433"/>
      <c r="E53279" s="1433"/>
      <c r="K53279" s="1433"/>
      <c r="L53279" s="1334"/>
    </row>
    <row r="53280" spans="1:12" ht="24" customHeight="1">
      <c r="A53280" s="1355"/>
      <c r="B53280" s="1355"/>
      <c r="C53280" s="1433"/>
      <c r="E53280" s="1433"/>
      <c r="K53280" s="1433"/>
      <c r="L53280" s="1334"/>
    </row>
    <row r="53281" spans="1:12" ht="24" customHeight="1">
      <c r="A53281" s="1355"/>
      <c r="B53281" s="1355"/>
      <c r="C53281" s="1433"/>
      <c r="E53281" s="1433"/>
      <c r="K53281" s="1433"/>
      <c r="L53281" s="1334"/>
    </row>
    <row r="53282" spans="1:12" ht="24" customHeight="1">
      <c r="A53282" s="1355"/>
      <c r="B53282" s="1355"/>
      <c r="C53282" s="1433"/>
      <c r="E53282" s="1433"/>
      <c r="K53282" s="1433"/>
      <c r="L53282" s="1334"/>
    </row>
    <row r="53283" spans="1:12" ht="24" customHeight="1">
      <c r="A53283" s="1355"/>
      <c r="B53283" s="1355"/>
      <c r="C53283" s="1433"/>
      <c r="E53283" s="1433"/>
      <c r="K53283" s="1433"/>
      <c r="L53283" s="1334"/>
    </row>
    <row r="53284" spans="1:12" ht="24" customHeight="1">
      <c r="A53284" s="1355"/>
      <c r="B53284" s="1355"/>
      <c r="C53284" s="1433"/>
      <c r="E53284" s="1433"/>
      <c r="K53284" s="1433"/>
      <c r="L53284" s="1334"/>
    </row>
    <row r="53285" spans="1:12" ht="24" customHeight="1">
      <c r="A53285" s="1355"/>
      <c r="B53285" s="1355"/>
      <c r="C53285" s="1433"/>
      <c r="E53285" s="1433"/>
      <c r="K53285" s="1433"/>
      <c r="L53285" s="1334"/>
    </row>
    <row r="53286" spans="1:12" ht="24" customHeight="1">
      <c r="A53286" s="1355"/>
      <c r="B53286" s="1355"/>
      <c r="C53286" s="1433"/>
      <c r="E53286" s="1433"/>
      <c r="K53286" s="1433"/>
      <c r="L53286" s="1334"/>
    </row>
    <row r="53287" spans="1:12" ht="24" customHeight="1">
      <c r="A53287" s="1355"/>
      <c r="B53287" s="1355"/>
      <c r="C53287" s="1433"/>
      <c r="E53287" s="1433"/>
      <c r="K53287" s="1433"/>
      <c r="L53287" s="1334"/>
    </row>
    <row r="53288" spans="1:12" ht="24" customHeight="1">
      <c r="A53288" s="1355"/>
      <c r="B53288" s="1355"/>
      <c r="C53288" s="1433"/>
      <c r="E53288" s="1433"/>
      <c r="K53288" s="1433"/>
      <c r="L53288" s="1334"/>
    </row>
    <row r="53289" spans="1:12" ht="24" customHeight="1">
      <c r="A53289" s="1355"/>
      <c r="B53289" s="1355"/>
      <c r="C53289" s="1433"/>
      <c r="E53289" s="1433"/>
      <c r="K53289" s="1433"/>
      <c r="L53289" s="1334"/>
    </row>
    <row r="53290" spans="1:12" ht="24" customHeight="1">
      <c r="A53290" s="1355"/>
      <c r="B53290" s="1355"/>
      <c r="C53290" s="1433"/>
      <c r="E53290" s="1433"/>
      <c r="K53290" s="1433"/>
      <c r="L53290" s="1334"/>
    </row>
    <row r="53291" spans="1:12" ht="24" customHeight="1">
      <c r="A53291" s="1355"/>
      <c r="B53291" s="1355"/>
      <c r="C53291" s="1433"/>
      <c r="E53291" s="1433"/>
      <c r="K53291" s="1433"/>
      <c r="L53291" s="1334"/>
    </row>
    <row r="53292" spans="1:12" ht="24" customHeight="1">
      <c r="A53292" s="1355"/>
      <c r="B53292" s="1355"/>
      <c r="C53292" s="1433"/>
      <c r="E53292" s="1433"/>
      <c r="K53292" s="1433"/>
      <c r="L53292" s="1334"/>
    </row>
    <row r="53293" spans="1:12" ht="24" customHeight="1">
      <c r="A53293" s="1355"/>
      <c r="B53293" s="1355"/>
      <c r="C53293" s="1433"/>
      <c r="E53293" s="1433"/>
      <c r="K53293" s="1433"/>
      <c r="L53293" s="1334"/>
    </row>
    <row r="53294" spans="1:12" ht="24" customHeight="1">
      <c r="A53294" s="1355"/>
      <c r="B53294" s="1355"/>
      <c r="C53294" s="1433"/>
      <c r="E53294" s="1433"/>
      <c r="K53294" s="1433"/>
      <c r="L53294" s="1334"/>
    </row>
    <row r="53295" spans="1:12" ht="24" customHeight="1">
      <c r="A53295" s="1355"/>
      <c r="B53295" s="1355"/>
      <c r="C53295" s="1433"/>
      <c r="E53295" s="1433"/>
      <c r="K53295" s="1433"/>
      <c r="L53295" s="1334"/>
    </row>
    <row r="53296" spans="1:12" ht="24" customHeight="1">
      <c r="A53296" s="1355"/>
      <c r="B53296" s="1355"/>
      <c r="C53296" s="1433"/>
      <c r="E53296" s="1433"/>
      <c r="K53296" s="1433"/>
      <c r="L53296" s="1334"/>
    </row>
    <row r="53297" spans="1:12" ht="24" customHeight="1">
      <c r="A53297" s="1355"/>
      <c r="B53297" s="1355"/>
      <c r="C53297" s="1433"/>
      <c r="E53297" s="1433"/>
      <c r="K53297" s="1433"/>
      <c r="L53297" s="1334"/>
    </row>
    <row r="53298" spans="1:12" ht="24" customHeight="1">
      <c r="A53298" s="1355"/>
      <c r="B53298" s="1355"/>
      <c r="C53298" s="1433"/>
      <c r="E53298" s="1433"/>
      <c r="K53298" s="1433"/>
      <c r="L53298" s="1334"/>
    </row>
    <row r="53299" spans="1:12" ht="24" customHeight="1">
      <c r="A53299" s="1355"/>
      <c r="B53299" s="1355"/>
      <c r="C53299" s="1433"/>
      <c r="E53299" s="1433"/>
      <c r="K53299" s="1433"/>
      <c r="L53299" s="1334"/>
    </row>
    <row r="53300" spans="1:12" ht="24" customHeight="1">
      <c r="A53300" s="1355"/>
      <c r="B53300" s="1355"/>
      <c r="C53300" s="1433"/>
      <c r="E53300" s="1433"/>
      <c r="K53300" s="1433"/>
      <c r="L53300" s="1334"/>
    </row>
    <row r="53301" spans="1:12" ht="24" customHeight="1">
      <c r="A53301" s="1355"/>
      <c r="B53301" s="1355"/>
      <c r="C53301" s="1433"/>
      <c r="E53301" s="1433"/>
      <c r="K53301" s="1433"/>
      <c r="L53301" s="1334"/>
    </row>
    <row r="53302" spans="1:12" ht="24" customHeight="1">
      <c r="A53302" s="1355"/>
      <c r="B53302" s="1355"/>
      <c r="C53302" s="1433"/>
      <c r="E53302" s="1433"/>
      <c r="K53302" s="1433"/>
      <c r="L53302" s="1334"/>
    </row>
    <row r="53303" spans="1:12" ht="24" customHeight="1">
      <c r="A53303" s="1355"/>
      <c r="B53303" s="1355"/>
      <c r="C53303" s="1433"/>
      <c r="E53303" s="1433"/>
      <c r="K53303" s="1433"/>
      <c r="L53303" s="1334"/>
    </row>
    <row r="53304" spans="1:12" ht="24" customHeight="1">
      <c r="A53304" s="1355"/>
      <c r="B53304" s="1355"/>
      <c r="C53304" s="1433"/>
      <c r="E53304" s="1433"/>
      <c r="K53304" s="1433"/>
      <c r="L53304" s="1334"/>
    </row>
    <row r="53305" spans="1:12" ht="24" customHeight="1">
      <c r="A53305" s="1355"/>
      <c r="B53305" s="1355"/>
      <c r="C53305" s="1433"/>
      <c r="E53305" s="1433"/>
      <c r="K53305" s="1433"/>
      <c r="L53305" s="1334"/>
    </row>
    <row r="53306" spans="1:12" ht="24" customHeight="1">
      <c r="A53306" s="1355"/>
      <c r="B53306" s="1355"/>
      <c r="C53306" s="1433"/>
      <c r="E53306" s="1433"/>
      <c r="K53306" s="1433"/>
      <c r="L53306" s="1334"/>
    </row>
    <row r="53307" spans="1:12" ht="24" customHeight="1">
      <c r="A53307" s="1355"/>
      <c r="B53307" s="1355"/>
      <c r="C53307" s="1433"/>
      <c r="E53307" s="1433"/>
      <c r="K53307" s="1433"/>
      <c r="L53307" s="1334"/>
    </row>
    <row r="53308" spans="1:12" ht="24" customHeight="1">
      <c r="A53308" s="1355"/>
      <c r="B53308" s="1355"/>
      <c r="C53308" s="1433"/>
      <c r="E53308" s="1433"/>
      <c r="K53308" s="1433"/>
      <c r="L53308" s="1334"/>
    </row>
    <row r="53309" spans="1:12" ht="24" customHeight="1">
      <c r="A53309" s="1355"/>
      <c r="B53309" s="1355"/>
      <c r="C53309" s="1433"/>
      <c r="E53309" s="1433"/>
      <c r="K53309" s="1433"/>
      <c r="L53309" s="1334"/>
    </row>
    <row r="53310" spans="1:12" ht="24" customHeight="1">
      <c r="A53310" s="1355"/>
      <c r="B53310" s="1355"/>
      <c r="C53310" s="1433"/>
      <c r="E53310" s="1433"/>
      <c r="K53310" s="1433"/>
      <c r="L53310" s="1334"/>
    </row>
    <row r="53311" spans="1:12" ht="24" customHeight="1">
      <c r="A53311" s="1355"/>
      <c r="B53311" s="1355"/>
      <c r="C53311" s="1433"/>
      <c r="E53311" s="1433"/>
      <c r="K53311" s="1433"/>
      <c r="L53311" s="1334"/>
    </row>
    <row r="53312" spans="1:12" ht="24" customHeight="1">
      <c r="A53312" s="1355"/>
      <c r="B53312" s="1355"/>
      <c r="C53312" s="1433"/>
      <c r="E53312" s="1433"/>
      <c r="K53312" s="1433"/>
      <c r="L53312" s="1334"/>
    </row>
    <row r="53313" spans="1:12" ht="24" customHeight="1">
      <c r="A53313" s="1355"/>
      <c r="B53313" s="1355"/>
      <c r="C53313" s="1433"/>
      <c r="E53313" s="1433"/>
      <c r="K53313" s="1433"/>
      <c r="L53313" s="1334"/>
    </row>
    <row r="53314" spans="1:12" ht="24" customHeight="1">
      <c r="A53314" s="1355"/>
      <c r="B53314" s="1355"/>
      <c r="C53314" s="1433"/>
      <c r="E53314" s="1433"/>
      <c r="K53314" s="1433"/>
      <c r="L53314" s="1334"/>
    </row>
    <row r="53315" spans="1:12" ht="24" customHeight="1">
      <c r="A53315" s="1355"/>
      <c r="B53315" s="1355"/>
      <c r="C53315" s="1433"/>
      <c r="E53315" s="1433"/>
      <c r="K53315" s="1433"/>
      <c r="L53315" s="1334"/>
    </row>
    <row r="53316" spans="1:12" ht="24" customHeight="1">
      <c r="A53316" s="1355"/>
      <c r="B53316" s="1355"/>
      <c r="C53316" s="1433"/>
      <c r="E53316" s="1433"/>
      <c r="K53316" s="1433"/>
      <c r="L53316" s="1334"/>
    </row>
    <row r="53317" spans="1:12" ht="24" customHeight="1">
      <c r="A53317" s="1355"/>
      <c r="B53317" s="1355"/>
      <c r="C53317" s="1433"/>
      <c r="E53317" s="1433"/>
      <c r="K53317" s="1433"/>
      <c r="L53317" s="1334"/>
    </row>
    <row r="53318" spans="1:12" ht="24" customHeight="1">
      <c r="A53318" s="1355"/>
      <c r="B53318" s="1355"/>
      <c r="C53318" s="1433"/>
      <c r="E53318" s="1433"/>
      <c r="K53318" s="1433"/>
      <c r="L53318" s="1334"/>
    </row>
    <row r="53319" spans="1:12" ht="24" customHeight="1">
      <c r="A53319" s="1355"/>
      <c r="B53319" s="1355"/>
      <c r="C53319" s="1433"/>
      <c r="E53319" s="1433"/>
      <c r="K53319" s="1433"/>
      <c r="L53319" s="1334"/>
    </row>
    <row r="53320" spans="1:12" ht="24" customHeight="1">
      <c r="A53320" s="1355"/>
      <c r="B53320" s="1355"/>
      <c r="C53320" s="1433"/>
      <c r="E53320" s="1433"/>
      <c r="K53320" s="1433"/>
      <c r="L53320" s="1334"/>
    </row>
    <row r="53321" spans="1:12" ht="24" customHeight="1">
      <c r="A53321" s="1355"/>
      <c r="B53321" s="1355"/>
      <c r="C53321" s="1433"/>
      <c r="E53321" s="1433"/>
      <c r="K53321" s="1433"/>
      <c r="L53321" s="1334"/>
    </row>
    <row r="53322" spans="1:12" ht="24" customHeight="1">
      <c r="A53322" s="1355"/>
      <c r="B53322" s="1355"/>
      <c r="C53322" s="1433"/>
      <c r="E53322" s="1433"/>
      <c r="K53322" s="1433"/>
      <c r="L53322" s="1334"/>
    </row>
    <row r="53323" spans="1:12" ht="24" customHeight="1">
      <c r="A53323" s="1355"/>
      <c r="B53323" s="1355"/>
      <c r="C53323" s="1433"/>
      <c r="E53323" s="1433"/>
      <c r="K53323" s="1433"/>
      <c r="L53323" s="1334"/>
    </row>
    <row r="53324" spans="1:12" ht="24" customHeight="1">
      <c r="A53324" s="1355"/>
      <c r="B53324" s="1355"/>
      <c r="C53324" s="1433"/>
      <c r="E53324" s="1433"/>
      <c r="K53324" s="1433"/>
      <c r="L53324" s="1334"/>
    </row>
    <row r="53325" spans="1:12" ht="24" customHeight="1">
      <c r="A53325" s="1355"/>
      <c r="B53325" s="1355"/>
      <c r="C53325" s="1433"/>
      <c r="E53325" s="1433"/>
      <c r="K53325" s="1433"/>
      <c r="L53325" s="1334"/>
    </row>
    <row r="53326" spans="1:12" ht="24" customHeight="1">
      <c r="A53326" s="1355"/>
      <c r="B53326" s="1355"/>
      <c r="C53326" s="1433"/>
      <c r="E53326" s="1433"/>
      <c r="K53326" s="1433"/>
      <c r="L53326" s="1334"/>
    </row>
    <row r="53327" spans="1:12" ht="24" customHeight="1">
      <c r="A53327" s="1355"/>
      <c r="B53327" s="1355"/>
      <c r="C53327" s="1433"/>
      <c r="E53327" s="1433"/>
      <c r="K53327" s="1433"/>
      <c r="L53327" s="1334"/>
    </row>
    <row r="53328" spans="1:12" ht="24" customHeight="1">
      <c r="A53328" s="1355"/>
      <c r="B53328" s="1355"/>
      <c r="C53328" s="1433"/>
      <c r="E53328" s="1433"/>
      <c r="K53328" s="1433"/>
      <c r="L53328" s="1334"/>
    </row>
    <row r="53329" spans="1:12" ht="24" customHeight="1">
      <c r="A53329" s="1355"/>
      <c r="B53329" s="1355"/>
      <c r="C53329" s="1433"/>
      <c r="E53329" s="1433"/>
      <c r="K53329" s="1433"/>
      <c r="L53329" s="1334"/>
    </row>
    <row r="53330" spans="1:12" ht="24" customHeight="1">
      <c r="A53330" s="1355"/>
      <c r="B53330" s="1355"/>
      <c r="C53330" s="1433"/>
      <c r="E53330" s="1433"/>
      <c r="K53330" s="1433"/>
      <c r="L53330" s="1334"/>
    </row>
    <row r="53331" spans="1:12" ht="24" customHeight="1">
      <c r="A53331" s="1355"/>
      <c r="B53331" s="1355"/>
      <c r="C53331" s="1433"/>
      <c r="E53331" s="1433"/>
      <c r="K53331" s="1433"/>
      <c r="L53331" s="1334"/>
    </row>
    <row r="53332" spans="1:12" ht="24" customHeight="1">
      <c r="A53332" s="1355"/>
      <c r="B53332" s="1355"/>
      <c r="C53332" s="1433"/>
      <c r="E53332" s="1433"/>
      <c r="K53332" s="1433"/>
      <c r="L53332" s="1334"/>
    </row>
    <row r="53333" spans="1:12" ht="24" customHeight="1">
      <c r="A53333" s="1355"/>
      <c r="B53333" s="1355"/>
      <c r="C53333" s="1433"/>
      <c r="E53333" s="1433"/>
      <c r="K53333" s="1433"/>
      <c r="L53333" s="1334"/>
    </row>
    <row r="53334" spans="1:12" ht="24" customHeight="1">
      <c r="A53334" s="1355"/>
      <c r="B53334" s="1355"/>
      <c r="C53334" s="1433"/>
      <c r="E53334" s="1433"/>
      <c r="K53334" s="1433"/>
      <c r="L53334" s="1334"/>
    </row>
    <row r="53335" spans="1:12" ht="24" customHeight="1">
      <c r="A53335" s="1355"/>
      <c r="B53335" s="1355"/>
      <c r="C53335" s="1433"/>
      <c r="E53335" s="1433"/>
      <c r="K53335" s="1433"/>
      <c r="L53335" s="1334"/>
    </row>
    <row r="53336" spans="1:12" ht="24" customHeight="1">
      <c r="A53336" s="1355"/>
      <c r="B53336" s="1355"/>
      <c r="C53336" s="1433"/>
      <c r="E53336" s="1433"/>
      <c r="K53336" s="1433"/>
      <c r="L53336" s="1334"/>
    </row>
    <row r="53337" spans="1:12" ht="24" customHeight="1">
      <c r="A53337" s="1355"/>
      <c r="B53337" s="1355"/>
      <c r="C53337" s="1433"/>
      <c r="E53337" s="1433"/>
      <c r="K53337" s="1433"/>
      <c r="L53337" s="1334"/>
    </row>
    <row r="53338" spans="1:12" ht="24" customHeight="1">
      <c r="A53338" s="1355"/>
      <c r="B53338" s="1355"/>
      <c r="C53338" s="1433"/>
      <c r="E53338" s="1433"/>
      <c r="K53338" s="1433"/>
      <c r="L53338" s="1334"/>
    </row>
    <row r="53339" spans="1:12" ht="24" customHeight="1">
      <c r="A53339" s="1355"/>
      <c r="B53339" s="1355"/>
      <c r="C53339" s="1433"/>
      <c r="E53339" s="1433"/>
      <c r="K53339" s="1433"/>
      <c r="L53339" s="1334"/>
    </row>
    <row r="53340" spans="1:12" ht="24" customHeight="1">
      <c r="A53340" s="1355"/>
      <c r="B53340" s="1355"/>
      <c r="C53340" s="1433"/>
      <c r="E53340" s="1433"/>
      <c r="K53340" s="1433"/>
      <c r="L53340" s="1334"/>
    </row>
    <row r="53341" spans="1:12" ht="24" customHeight="1">
      <c r="A53341" s="1355"/>
      <c r="B53341" s="1355"/>
      <c r="C53341" s="1433"/>
      <c r="E53341" s="1433"/>
      <c r="K53341" s="1433"/>
      <c r="L53341" s="1334"/>
    </row>
    <row r="53342" spans="1:12" ht="24" customHeight="1">
      <c r="A53342" s="1355"/>
      <c r="B53342" s="1355"/>
      <c r="C53342" s="1433"/>
      <c r="E53342" s="1433"/>
      <c r="K53342" s="1433"/>
      <c r="L53342" s="1334"/>
    </row>
    <row r="53343" spans="1:12" ht="24" customHeight="1">
      <c r="A53343" s="1355"/>
      <c r="B53343" s="1355"/>
      <c r="C53343" s="1433"/>
      <c r="E53343" s="1433"/>
      <c r="K53343" s="1433"/>
      <c r="L53343" s="1334"/>
    </row>
    <row r="53344" spans="1:12" ht="24" customHeight="1">
      <c r="A53344" s="1355"/>
      <c r="B53344" s="1355"/>
      <c r="C53344" s="1433"/>
      <c r="E53344" s="1433"/>
      <c r="K53344" s="1433"/>
      <c r="L53344" s="1334"/>
    </row>
    <row r="53345" spans="1:12" ht="24" customHeight="1">
      <c r="A53345" s="1355"/>
      <c r="B53345" s="1355"/>
      <c r="C53345" s="1433"/>
      <c r="E53345" s="1433"/>
      <c r="K53345" s="1433"/>
      <c r="L53345" s="1334"/>
    </row>
    <row r="53346" spans="1:12" ht="24" customHeight="1">
      <c r="A53346" s="1355"/>
      <c r="B53346" s="1355"/>
      <c r="C53346" s="1433"/>
      <c r="E53346" s="1433"/>
      <c r="K53346" s="1433"/>
      <c r="L53346" s="1334"/>
    </row>
    <row r="53347" spans="1:12" ht="24" customHeight="1">
      <c r="A53347" s="1355"/>
      <c r="B53347" s="1355"/>
      <c r="C53347" s="1433"/>
      <c r="E53347" s="1433"/>
      <c r="K53347" s="1433"/>
      <c r="L53347" s="1334"/>
    </row>
    <row r="53348" spans="1:12" ht="24" customHeight="1">
      <c r="A53348" s="1355"/>
      <c r="B53348" s="1355"/>
      <c r="C53348" s="1433"/>
      <c r="E53348" s="1433"/>
      <c r="K53348" s="1433"/>
      <c r="L53348" s="1334"/>
    </row>
    <row r="53349" spans="1:12" ht="24" customHeight="1">
      <c r="A53349" s="1355"/>
      <c r="B53349" s="1355"/>
      <c r="C53349" s="1433"/>
      <c r="E53349" s="1433"/>
      <c r="K53349" s="1433"/>
      <c r="L53349" s="1334"/>
    </row>
    <row r="53350" spans="1:12" ht="24" customHeight="1">
      <c r="A53350" s="1355"/>
      <c r="B53350" s="1355"/>
      <c r="C53350" s="1433"/>
      <c r="E53350" s="1433"/>
      <c r="K53350" s="1433"/>
      <c r="L53350" s="1334"/>
    </row>
    <row r="53351" spans="1:12" ht="24" customHeight="1">
      <c r="A53351" s="1355"/>
      <c r="B53351" s="1355"/>
      <c r="C53351" s="1433"/>
      <c r="E53351" s="1433"/>
      <c r="K53351" s="1433"/>
      <c r="L53351" s="1334"/>
    </row>
    <row r="53352" spans="1:12" ht="24" customHeight="1">
      <c r="A53352" s="1355"/>
      <c r="B53352" s="1355"/>
      <c r="C53352" s="1433"/>
      <c r="E53352" s="1433"/>
      <c r="K53352" s="1433"/>
      <c r="L53352" s="1334"/>
    </row>
    <row r="53353" spans="1:12" ht="24" customHeight="1">
      <c r="A53353" s="1355"/>
      <c r="B53353" s="1355"/>
      <c r="C53353" s="1433"/>
      <c r="E53353" s="1433"/>
      <c r="K53353" s="1433"/>
      <c r="L53353" s="1334"/>
    </row>
    <row r="53354" spans="1:12" ht="24" customHeight="1">
      <c r="A53354" s="1355"/>
      <c r="B53354" s="1355"/>
      <c r="C53354" s="1433"/>
      <c r="E53354" s="1433"/>
      <c r="K53354" s="1433"/>
      <c r="L53354" s="1334"/>
    </row>
    <row r="53355" spans="1:12" ht="24" customHeight="1">
      <c r="A53355" s="1355"/>
      <c r="B53355" s="1355"/>
      <c r="C53355" s="1433"/>
      <c r="E53355" s="1433"/>
      <c r="K53355" s="1433"/>
      <c r="L53355" s="1334"/>
    </row>
    <row r="53356" spans="1:12" ht="24" customHeight="1">
      <c r="A53356" s="1355"/>
      <c r="B53356" s="1355"/>
      <c r="C53356" s="1433"/>
      <c r="E53356" s="1433"/>
      <c r="K53356" s="1433"/>
      <c r="L53356" s="1334"/>
    </row>
    <row r="53357" spans="1:12" ht="24" customHeight="1">
      <c r="A53357" s="1355"/>
      <c r="B53357" s="1355"/>
      <c r="C53357" s="1433"/>
      <c r="E53357" s="1433"/>
      <c r="K53357" s="1433"/>
      <c r="L53357" s="1334"/>
    </row>
    <row r="53358" spans="1:12" ht="24" customHeight="1">
      <c r="A53358" s="1355"/>
      <c r="B53358" s="1355"/>
      <c r="C53358" s="1433"/>
      <c r="E53358" s="1433"/>
      <c r="K53358" s="1433"/>
      <c r="L53358" s="1334"/>
    </row>
    <row r="53359" spans="1:12" ht="24" customHeight="1">
      <c r="A53359" s="1355"/>
      <c r="B53359" s="1355"/>
      <c r="C53359" s="1433"/>
      <c r="E53359" s="1433"/>
      <c r="K53359" s="1433"/>
      <c r="L53359" s="1334"/>
    </row>
    <row r="53360" spans="1:12" ht="24" customHeight="1">
      <c r="A53360" s="1355"/>
      <c r="B53360" s="1355"/>
      <c r="C53360" s="1433"/>
      <c r="E53360" s="1433"/>
      <c r="K53360" s="1433"/>
      <c r="L53360" s="1334"/>
    </row>
    <row r="53361" spans="1:12" ht="24" customHeight="1">
      <c r="A53361" s="1355"/>
      <c r="B53361" s="1355"/>
      <c r="C53361" s="1433"/>
      <c r="E53361" s="1433"/>
      <c r="K53361" s="1433"/>
      <c r="L53361" s="1334"/>
    </row>
    <row r="53362" spans="1:12" ht="24" customHeight="1">
      <c r="A53362" s="1355"/>
      <c r="B53362" s="1355"/>
      <c r="C53362" s="1433"/>
      <c r="E53362" s="1433"/>
      <c r="K53362" s="1433"/>
      <c r="L53362" s="1334"/>
    </row>
    <row r="53363" spans="1:12" ht="24" customHeight="1">
      <c r="A53363" s="1355"/>
      <c r="B53363" s="1355"/>
      <c r="C53363" s="1433"/>
      <c r="E53363" s="1433"/>
      <c r="K53363" s="1433"/>
      <c r="L53363" s="1334"/>
    </row>
    <row r="53364" spans="1:12" ht="24" customHeight="1">
      <c r="A53364" s="1355"/>
      <c r="B53364" s="1355"/>
      <c r="C53364" s="1433"/>
      <c r="E53364" s="1433"/>
      <c r="K53364" s="1433"/>
      <c r="L53364" s="1334"/>
    </row>
    <row r="53365" spans="1:12" ht="24" customHeight="1">
      <c r="A53365" s="1355"/>
      <c r="B53365" s="1355"/>
      <c r="C53365" s="1433"/>
      <c r="E53365" s="1433"/>
      <c r="K53365" s="1433"/>
      <c r="L53365" s="1334"/>
    </row>
    <row r="53366" spans="1:12" ht="24" customHeight="1">
      <c r="A53366" s="1355"/>
      <c r="B53366" s="1355"/>
      <c r="C53366" s="1433"/>
      <c r="E53366" s="1433"/>
      <c r="K53366" s="1433"/>
      <c r="L53366" s="1334"/>
    </row>
    <row r="53367" spans="1:12" ht="24" customHeight="1">
      <c r="A53367" s="1355"/>
      <c r="B53367" s="1355"/>
      <c r="C53367" s="1433"/>
      <c r="E53367" s="1433"/>
      <c r="K53367" s="1433"/>
      <c r="L53367" s="1334"/>
    </row>
    <row r="53368" spans="1:12" ht="24" customHeight="1">
      <c r="A53368" s="1355"/>
      <c r="B53368" s="1355"/>
      <c r="C53368" s="1433"/>
      <c r="E53368" s="1433"/>
      <c r="K53368" s="1433"/>
      <c r="L53368" s="1334"/>
    </row>
    <row r="53369" spans="1:12" ht="24" customHeight="1">
      <c r="A53369" s="1355"/>
      <c r="B53369" s="1355"/>
      <c r="C53369" s="1433"/>
      <c r="E53369" s="1433"/>
      <c r="K53369" s="1433"/>
      <c r="L53369" s="1334"/>
    </row>
    <row r="53370" spans="1:12" ht="24" customHeight="1">
      <c r="A53370" s="1355"/>
      <c r="B53370" s="1355"/>
      <c r="C53370" s="1433"/>
      <c r="E53370" s="1433"/>
      <c r="K53370" s="1433"/>
      <c r="L53370" s="1334"/>
    </row>
    <row r="53371" spans="1:12" ht="24" customHeight="1">
      <c r="A53371" s="1355"/>
      <c r="B53371" s="1355"/>
      <c r="C53371" s="1433"/>
      <c r="E53371" s="1433"/>
      <c r="K53371" s="1433"/>
      <c r="L53371" s="1334"/>
    </row>
    <row r="53372" spans="1:12" ht="24" customHeight="1">
      <c r="A53372" s="1355"/>
      <c r="B53372" s="1355"/>
      <c r="C53372" s="1433"/>
      <c r="E53372" s="1433"/>
      <c r="K53372" s="1433"/>
      <c r="L53372" s="1334"/>
    </row>
    <row r="53373" spans="1:12" ht="24" customHeight="1">
      <c r="A53373" s="1355"/>
      <c r="B53373" s="1355"/>
      <c r="C53373" s="1433"/>
      <c r="E53373" s="1433"/>
      <c r="K53373" s="1433"/>
      <c r="L53373" s="1334"/>
    </row>
    <row r="53374" spans="1:12" ht="24" customHeight="1">
      <c r="A53374" s="1355"/>
      <c r="B53374" s="1355"/>
      <c r="C53374" s="1433"/>
      <c r="E53374" s="1433"/>
      <c r="K53374" s="1433"/>
      <c r="L53374" s="1334"/>
    </row>
    <row r="53375" spans="1:12" ht="24" customHeight="1">
      <c r="A53375" s="1355"/>
      <c r="B53375" s="1355"/>
      <c r="C53375" s="1433"/>
      <c r="E53375" s="1433"/>
      <c r="K53375" s="1433"/>
      <c r="L53375" s="1334"/>
    </row>
    <row r="53376" spans="1:12" ht="24" customHeight="1">
      <c r="A53376" s="1355"/>
      <c r="B53376" s="1355"/>
      <c r="C53376" s="1433"/>
      <c r="E53376" s="1433"/>
      <c r="K53376" s="1433"/>
      <c r="L53376" s="1334"/>
    </row>
    <row r="53377" spans="1:12" ht="24" customHeight="1">
      <c r="A53377" s="1355"/>
      <c r="B53377" s="1355"/>
      <c r="C53377" s="1433"/>
      <c r="E53377" s="1433"/>
      <c r="K53377" s="1433"/>
      <c r="L53377" s="1334"/>
    </row>
    <row r="53378" spans="1:12" ht="24" customHeight="1">
      <c r="A53378" s="1355"/>
      <c r="B53378" s="1355"/>
      <c r="C53378" s="1433"/>
      <c r="E53378" s="1433"/>
      <c r="K53378" s="1433"/>
      <c r="L53378" s="1334"/>
    </row>
    <row r="53379" spans="1:12" ht="24" customHeight="1">
      <c r="A53379" s="1355"/>
      <c r="B53379" s="1355"/>
      <c r="C53379" s="1433"/>
      <c r="E53379" s="1433"/>
      <c r="K53379" s="1433"/>
      <c r="L53379" s="1334"/>
    </row>
    <row r="53380" spans="1:12" ht="24" customHeight="1">
      <c r="A53380" s="1355"/>
      <c r="B53380" s="1355"/>
      <c r="C53380" s="1433"/>
      <c r="E53380" s="1433"/>
      <c r="K53380" s="1433"/>
      <c r="L53380" s="1334"/>
    </row>
    <row r="53381" spans="1:12" ht="24" customHeight="1">
      <c r="A53381" s="1355"/>
      <c r="B53381" s="1355"/>
      <c r="C53381" s="1433"/>
      <c r="E53381" s="1433"/>
      <c r="K53381" s="1433"/>
      <c r="L53381" s="1334"/>
    </row>
    <row r="53382" spans="1:12" ht="24" customHeight="1">
      <c r="A53382" s="1355"/>
      <c r="B53382" s="1355"/>
      <c r="C53382" s="1433"/>
      <c r="E53382" s="1433"/>
      <c r="K53382" s="1433"/>
      <c r="L53382" s="1334"/>
    </row>
    <row r="53383" spans="1:12" ht="24" customHeight="1">
      <c r="A53383" s="1355"/>
      <c r="B53383" s="1355"/>
      <c r="C53383" s="1433"/>
      <c r="E53383" s="1433"/>
      <c r="K53383" s="1433"/>
      <c r="L53383" s="1334"/>
    </row>
    <row r="53384" spans="1:12" ht="24" customHeight="1">
      <c r="A53384" s="1355"/>
      <c r="B53384" s="1355"/>
      <c r="C53384" s="1433"/>
      <c r="E53384" s="1433"/>
      <c r="K53384" s="1433"/>
      <c r="L53384" s="1334"/>
    </row>
    <row r="53385" spans="1:12" ht="24" customHeight="1">
      <c r="A53385" s="1355"/>
      <c r="B53385" s="1355"/>
      <c r="C53385" s="1433"/>
      <c r="E53385" s="1433"/>
      <c r="K53385" s="1433"/>
      <c r="L53385" s="1334"/>
    </row>
    <row r="53386" spans="1:12" ht="24" customHeight="1">
      <c r="A53386" s="1355"/>
      <c r="B53386" s="1355"/>
      <c r="C53386" s="1433"/>
      <c r="E53386" s="1433"/>
      <c r="K53386" s="1433"/>
      <c r="L53386" s="1334"/>
    </row>
    <row r="53387" spans="1:12" ht="24" customHeight="1">
      <c r="A53387" s="1355"/>
      <c r="B53387" s="1355"/>
      <c r="C53387" s="1433"/>
      <c r="E53387" s="1433"/>
      <c r="K53387" s="1433"/>
      <c r="L53387" s="1334"/>
    </row>
    <row r="53388" spans="1:12" ht="24" customHeight="1">
      <c r="A53388" s="1355"/>
      <c r="B53388" s="1355"/>
      <c r="C53388" s="1433"/>
      <c r="E53388" s="1433"/>
      <c r="K53388" s="1433"/>
      <c r="L53388" s="1334"/>
    </row>
    <row r="53389" spans="1:12" ht="24" customHeight="1">
      <c r="A53389" s="1355"/>
      <c r="B53389" s="1355"/>
      <c r="C53389" s="1433"/>
      <c r="E53389" s="1433"/>
      <c r="K53389" s="1433"/>
      <c r="L53389" s="1334"/>
    </row>
    <row r="53390" spans="1:12" ht="24" customHeight="1">
      <c r="A53390" s="1355"/>
      <c r="B53390" s="1355"/>
      <c r="C53390" s="1433"/>
      <c r="E53390" s="1433"/>
      <c r="K53390" s="1433"/>
      <c r="L53390" s="1334"/>
    </row>
    <row r="53391" spans="1:12" ht="24" customHeight="1">
      <c r="A53391" s="1355"/>
      <c r="B53391" s="1355"/>
      <c r="C53391" s="1433"/>
      <c r="E53391" s="1433"/>
      <c r="K53391" s="1433"/>
      <c r="L53391" s="1334"/>
    </row>
    <row r="53392" spans="1:12" ht="24" customHeight="1">
      <c r="A53392" s="1355"/>
      <c r="B53392" s="1355"/>
      <c r="C53392" s="1433"/>
      <c r="E53392" s="1433"/>
      <c r="K53392" s="1433"/>
      <c r="L53392" s="1334"/>
    </row>
    <row r="53393" spans="1:12" ht="24" customHeight="1">
      <c r="A53393" s="1355"/>
      <c r="B53393" s="1355"/>
      <c r="C53393" s="1433"/>
      <c r="E53393" s="1433"/>
      <c r="K53393" s="1433"/>
      <c r="L53393" s="1334"/>
    </row>
    <row r="53394" spans="1:12" ht="24" customHeight="1">
      <c r="A53394" s="1355"/>
      <c r="B53394" s="1355"/>
      <c r="C53394" s="1433"/>
      <c r="E53394" s="1433"/>
      <c r="K53394" s="1433"/>
      <c r="L53394" s="1334"/>
    </row>
    <row r="53395" spans="1:12" ht="24" customHeight="1">
      <c r="A53395" s="1355"/>
      <c r="B53395" s="1355"/>
      <c r="C53395" s="1433"/>
      <c r="E53395" s="1433"/>
      <c r="K53395" s="1433"/>
      <c r="L53395" s="1334"/>
    </row>
    <row r="53396" spans="1:12" ht="24" customHeight="1">
      <c r="A53396" s="1355"/>
      <c r="B53396" s="1355"/>
      <c r="C53396" s="1433"/>
      <c r="E53396" s="1433"/>
      <c r="K53396" s="1433"/>
      <c r="L53396" s="1334"/>
    </row>
    <row r="53397" spans="1:12" ht="24" customHeight="1">
      <c r="A53397" s="1355"/>
      <c r="B53397" s="1355"/>
      <c r="C53397" s="1433"/>
      <c r="E53397" s="1433"/>
      <c r="K53397" s="1433"/>
      <c r="L53397" s="1334"/>
    </row>
    <row r="53398" spans="1:12" ht="24" customHeight="1">
      <c r="A53398" s="1355"/>
      <c r="B53398" s="1355"/>
      <c r="C53398" s="1433"/>
      <c r="E53398" s="1433"/>
      <c r="K53398" s="1433"/>
      <c r="L53398" s="1334"/>
    </row>
    <row r="53399" spans="1:12" ht="24" customHeight="1">
      <c r="A53399" s="1355"/>
      <c r="B53399" s="1355"/>
      <c r="C53399" s="1433"/>
      <c r="E53399" s="1433"/>
      <c r="K53399" s="1433"/>
      <c r="L53399" s="1334"/>
    </row>
    <row r="53400" spans="1:12" ht="24" customHeight="1">
      <c r="A53400" s="1355"/>
      <c r="B53400" s="1355"/>
      <c r="C53400" s="1433"/>
      <c r="E53400" s="1433"/>
      <c r="K53400" s="1433"/>
      <c r="L53400" s="1334"/>
    </row>
    <row r="53401" spans="1:12" ht="24" customHeight="1">
      <c r="A53401" s="1355"/>
      <c r="B53401" s="1355"/>
      <c r="C53401" s="1433"/>
      <c r="E53401" s="1433"/>
      <c r="K53401" s="1433"/>
      <c r="L53401" s="1334"/>
    </row>
    <row r="53402" spans="1:12" ht="24" customHeight="1">
      <c r="A53402" s="1355"/>
      <c r="B53402" s="1355"/>
      <c r="C53402" s="1433"/>
      <c r="E53402" s="1433"/>
      <c r="K53402" s="1433"/>
      <c r="L53402" s="1334"/>
    </row>
    <row r="53403" spans="1:12" ht="24" customHeight="1">
      <c r="A53403" s="1355"/>
      <c r="B53403" s="1355"/>
      <c r="C53403" s="1433"/>
      <c r="E53403" s="1433"/>
      <c r="K53403" s="1433"/>
      <c r="L53403" s="1334"/>
    </row>
    <row r="53404" spans="1:12" ht="24" customHeight="1">
      <c r="A53404" s="1355"/>
      <c r="B53404" s="1355"/>
      <c r="C53404" s="1433"/>
      <c r="E53404" s="1433"/>
      <c r="K53404" s="1433"/>
      <c r="L53404" s="1334"/>
    </row>
    <row r="53405" spans="1:12" ht="24" customHeight="1">
      <c r="A53405" s="1355"/>
      <c r="B53405" s="1355"/>
      <c r="C53405" s="1433"/>
      <c r="E53405" s="1433"/>
      <c r="K53405" s="1433"/>
      <c r="L53405" s="1334"/>
    </row>
    <row r="53406" spans="1:12" ht="24" customHeight="1">
      <c r="A53406" s="1355"/>
      <c r="B53406" s="1355"/>
      <c r="C53406" s="1433"/>
      <c r="E53406" s="1433"/>
      <c r="K53406" s="1433"/>
      <c r="L53406" s="1334"/>
    </row>
    <row r="53407" spans="1:12" ht="24" customHeight="1">
      <c r="A53407" s="1355"/>
      <c r="B53407" s="1355"/>
      <c r="C53407" s="1433"/>
      <c r="E53407" s="1433"/>
      <c r="K53407" s="1433"/>
      <c r="L53407" s="1334"/>
    </row>
    <row r="53408" spans="1:12" ht="24" customHeight="1">
      <c r="A53408" s="1355"/>
      <c r="B53408" s="1355"/>
      <c r="C53408" s="1433"/>
      <c r="E53408" s="1433"/>
      <c r="K53408" s="1433"/>
      <c r="L53408" s="1334"/>
    </row>
    <row r="53409" spans="1:12" ht="24" customHeight="1">
      <c r="A53409" s="1355"/>
      <c r="B53409" s="1355"/>
      <c r="C53409" s="1433"/>
      <c r="E53409" s="1433"/>
      <c r="K53409" s="1433"/>
      <c r="L53409" s="1334"/>
    </row>
    <row r="53410" spans="1:12" ht="24" customHeight="1">
      <c r="A53410" s="1355"/>
      <c r="B53410" s="1355"/>
      <c r="C53410" s="1433"/>
      <c r="E53410" s="1433"/>
      <c r="K53410" s="1433"/>
      <c r="L53410" s="1334"/>
    </row>
    <row r="53411" spans="1:12" ht="24" customHeight="1">
      <c r="A53411" s="1355"/>
      <c r="B53411" s="1355"/>
      <c r="C53411" s="1433"/>
      <c r="E53411" s="1433"/>
      <c r="K53411" s="1433"/>
      <c r="L53411" s="1334"/>
    </row>
    <row r="53412" spans="1:12" ht="24" customHeight="1">
      <c r="A53412" s="1355"/>
      <c r="B53412" s="1355"/>
      <c r="C53412" s="1433"/>
      <c r="E53412" s="1433"/>
      <c r="K53412" s="1433"/>
      <c r="L53412" s="1334"/>
    </row>
    <row r="53413" spans="1:12" ht="24" customHeight="1">
      <c r="A53413" s="1355"/>
      <c r="B53413" s="1355"/>
      <c r="C53413" s="1433"/>
      <c r="E53413" s="1433"/>
      <c r="K53413" s="1433"/>
      <c r="L53413" s="1334"/>
    </row>
    <row r="53414" spans="1:12" ht="24" customHeight="1">
      <c r="A53414" s="1355"/>
      <c r="B53414" s="1355"/>
      <c r="C53414" s="1433"/>
      <c r="E53414" s="1433"/>
      <c r="K53414" s="1433"/>
      <c r="L53414" s="1334"/>
    </row>
    <row r="53415" spans="1:12" ht="24" customHeight="1">
      <c r="A53415" s="1355"/>
      <c r="B53415" s="1355"/>
      <c r="C53415" s="1433"/>
      <c r="E53415" s="1433"/>
      <c r="K53415" s="1433"/>
      <c r="L53415" s="1334"/>
    </row>
    <row r="53416" spans="1:12" ht="24" customHeight="1">
      <c r="A53416" s="1355"/>
      <c r="B53416" s="1355"/>
      <c r="C53416" s="1433"/>
      <c r="E53416" s="1433"/>
      <c r="K53416" s="1433"/>
      <c r="L53416" s="1334"/>
    </row>
    <row r="53417" spans="1:12" ht="24" customHeight="1">
      <c r="A53417" s="1355"/>
      <c r="B53417" s="1355"/>
      <c r="C53417" s="1433"/>
      <c r="E53417" s="1433"/>
      <c r="K53417" s="1433"/>
      <c r="L53417" s="1334"/>
    </row>
    <row r="53418" spans="1:12" ht="24" customHeight="1">
      <c r="A53418" s="1355"/>
      <c r="B53418" s="1355"/>
      <c r="C53418" s="1433"/>
      <c r="E53418" s="1433"/>
      <c r="K53418" s="1433"/>
      <c r="L53418" s="1334"/>
    </row>
    <row r="53419" spans="1:12" ht="24" customHeight="1">
      <c r="A53419" s="1355"/>
      <c r="B53419" s="1355"/>
      <c r="C53419" s="1433"/>
      <c r="E53419" s="1433"/>
      <c r="K53419" s="1433"/>
      <c r="L53419" s="1334"/>
    </row>
    <row r="53420" spans="1:12" ht="24" customHeight="1">
      <c r="A53420" s="1355"/>
      <c r="B53420" s="1355"/>
      <c r="C53420" s="1433"/>
      <c r="E53420" s="1433"/>
      <c r="K53420" s="1433"/>
      <c r="L53420" s="1334"/>
    </row>
    <row r="53421" spans="1:12" ht="24" customHeight="1">
      <c r="A53421" s="1355"/>
      <c r="B53421" s="1355"/>
      <c r="C53421" s="1433"/>
      <c r="E53421" s="1433"/>
      <c r="K53421" s="1433"/>
      <c r="L53421" s="1334"/>
    </row>
    <row r="53422" spans="1:12" ht="24" customHeight="1">
      <c r="A53422" s="1355"/>
      <c r="B53422" s="1355"/>
      <c r="C53422" s="1433"/>
      <c r="E53422" s="1433"/>
      <c r="K53422" s="1433"/>
      <c r="L53422" s="1334"/>
    </row>
    <row r="53423" spans="1:12" ht="24" customHeight="1">
      <c r="A53423" s="1355"/>
      <c r="B53423" s="1355"/>
      <c r="C53423" s="1433"/>
      <c r="E53423" s="1433"/>
      <c r="K53423" s="1433"/>
      <c r="L53423" s="1334"/>
    </row>
    <row r="53424" spans="1:12" ht="24" customHeight="1">
      <c r="A53424" s="1355"/>
      <c r="B53424" s="1355"/>
      <c r="C53424" s="1433"/>
      <c r="E53424" s="1433"/>
      <c r="K53424" s="1433"/>
      <c r="L53424" s="1334"/>
    </row>
    <row r="53425" spans="1:12" ht="24" customHeight="1">
      <c r="A53425" s="1355"/>
      <c r="B53425" s="1355"/>
      <c r="C53425" s="1433"/>
      <c r="E53425" s="1433"/>
      <c r="K53425" s="1433"/>
      <c r="L53425" s="1334"/>
    </row>
    <row r="53426" spans="1:12" ht="24" customHeight="1">
      <c r="A53426" s="1355"/>
      <c r="B53426" s="1355"/>
      <c r="C53426" s="1433"/>
      <c r="E53426" s="1433"/>
      <c r="K53426" s="1433"/>
      <c r="L53426" s="1334"/>
    </row>
    <row r="53427" spans="1:12" ht="24" customHeight="1">
      <c r="A53427" s="1355"/>
      <c r="B53427" s="1355"/>
      <c r="C53427" s="1433"/>
      <c r="E53427" s="1433"/>
      <c r="K53427" s="1433"/>
      <c r="L53427" s="1334"/>
    </row>
    <row r="53428" spans="1:12" ht="24" customHeight="1">
      <c r="A53428" s="1355"/>
      <c r="B53428" s="1355"/>
      <c r="C53428" s="1433"/>
      <c r="E53428" s="1433"/>
      <c r="K53428" s="1433"/>
      <c r="L53428" s="1334"/>
    </row>
    <row r="53429" spans="1:12" ht="24" customHeight="1">
      <c r="A53429" s="1355"/>
      <c r="B53429" s="1355"/>
      <c r="C53429" s="1433"/>
      <c r="E53429" s="1433"/>
      <c r="K53429" s="1433"/>
      <c r="L53429" s="1334"/>
    </row>
    <row r="53430" spans="1:12" ht="24" customHeight="1">
      <c r="A53430" s="1355"/>
      <c r="B53430" s="1355"/>
      <c r="C53430" s="1433"/>
      <c r="E53430" s="1433"/>
      <c r="K53430" s="1433"/>
      <c r="L53430" s="1334"/>
    </row>
    <row r="53431" spans="1:12" ht="24" customHeight="1">
      <c r="A53431" s="1355"/>
      <c r="B53431" s="1355"/>
      <c r="C53431" s="1433"/>
      <c r="E53431" s="1433"/>
      <c r="K53431" s="1433"/>
      <c r="L53431" s="1334"/>
    </row>
    <row r="53432" spans="1:12" ht="24" customHeight="1">
      <c r="A53432" s="1355"/>
      <c r="B53432" s="1355"/>
      <c r="C53432" s="1433"/>
      <c r="E53432" s="1433"/>
      <c r="K53432" s="1433"/>
      <c r="L53432" s="1334"/>
    </row>
    <row r="53433" spans="1:12" ht="24" customHeight="1">
      <c r="A53433" s="1355"/>
      <c r="B53433" s="1355"/>
      <c r="C53433" s="1433"/>
      <c r="E53433" s="1433"/>
      <c r="K53433" s="1433"/>
      <c r="L53433" s="1334"/>
    </row>
    <row r="53434" spans="1:12" ht="24" customHeight="1">
      <c r="A53434" s="1355"/>
      <c r="B53434" s="1355"/>
      <c r="C53434" s="1433"/>
      <c r="E53434" s="1433"/>
      <c r="K53434" s="1433"/>
      <c r="L53434" s="1334"/>
    </row>
    <row r="53435" spans="1:12" ht="24" customHeight="1">
      <c r="A53435" s="1355"/>
      <c r="B53435" s="1355"/>
      <c r="C53435" s="1433"/>
      <c r="E53435" s="1433"/>
      <c r="K53435" s="1433"/>
      <c r="L53435" s="1334"/>
    </row>
    <row r="53436" spans="1:12" ht="24" customHeight="1">
      <c r="A53436" s="1355"/>
      <c r="B53436" s="1355"/>
      <c r="C53436" s="1433"/>
      <c r="E53436" s="1433"/>
      <c r="K53436" s="1433"/>
      <c r="L53436" s="1334"/>
    </row>
    <row r="53437" spans="1:12" ht="24" customHeight="1">
      <c r="A53437" s="1355"/>
      <c r="B53437" s="1355"/>
      <c r="C53437" s="1433"/>
      <c r="E53437" s="1433"/>
      <c r="K53437" s="1433"/>
      <c r="L53437" s="1334"/>
    </row>
    <row r="53438" spans="1:12" ht="24" customHeight="1">
      <c r="A53438" s="1355"/>
      <c r="B53438" s="1355"/>
      <c r="C53438" s="1433"/>
      <c r="E53438" s="1433"/>
      <c r="K53438" s="1433"/>
      <c r="L53438" s="1334"/>
    </row>
    <row r="53439" spans="1:12" ht="24" customHeight="1">
      <c r="A53439" s="1355"/>
      <c r="B53439" s="1355"/>
      <c r="C53439" s="1433"/>
      <c r="E53439" s="1433"/>
      <c r="K53439" s="1433"/>
      <c r="L53439" s="1334"/>
    </row>
    <row r="53440" spans="1:12" ht="24" customHeight="1">
      <c r="A53440" s="1355"/>
      <c r="B53440" s="1355"/>
      <c r="C53440" s="1433"/>
      <c r="E53440" s="1433"/>
      <c r="K53440" s="1433"/>
      <c r="L53440" s="1334"/>
    </row>
    <row r="53441" spans="1:12" ht="24" customHeight="1">
      <c r="A53441" s="1355"/>
      <c r="B53441" s="1355"/>
      <c r="C53441" s="1433"/>
      <c r="E53441" s="1433"/>
      <c r="K53441" s="1433"/>
      <c r="L53441" s="1334"/>
    </row>
    <row r="53442" spans="1:12" ht="24" customHeight="1">
      <c r="A53442" s="1355"/>
      <c r="B53442" s="1355"/>
      <c r="C53442" s="1433"/>
      <c r="E53442" s="1433"/>
      <c r="K53442" s="1433"/>
      <c r="L53442" s="1334"/>
    </row>
    <row r="53443" spans="1:12" ht="24" customHeight="1">
      <c r="A53443" s="1355"/>
      <c r="B53443" s="1355"/>
      <c r="C53443" s="1433"/>
      <c r="E53443" s="1433"/>
      <c r="K53443" s="1433"/>
      <c r="L53443" s="1334"/>
    </row>
    <row r="53444" spans="1:12" ht="24" customHeight="1">
      <c r="A53444" s="1355"/>
      <c r="B53444" s="1355"/>
      <c r="C53444" s="1433"/>
      <c r="E53444" s="1433"/>
      <c r="K53444" s="1433"/>
      <c r="L53444" s="1334"/>
    </row>
    <row r="53445" spans="1:12" ht="24" customHeight="1">
      <c r="A53445" s="1355"/>
      <c r="B53445" s="1355"/>
      <c r="C53445" s="1433"/>
      <c r="E53445" s="1433"/>
      <c r="K53445" s="1433"/>
      <c r="L53445" s="1334"/>
    </row>
    <row r="53446" spans="1:12" ht="24" customHeight="1">
      <c r="A53446" s="1355"/>
      <c r="B53446" s="1355"/>
      <c r="C53446" s="1433"/>
      <c r="E53446" s="1433"/>
      <c r="K53446" s="1433"/>
      <c r="L53446" s="1334"/>
    </row>
    <row r="53447" spans="1:12" ht="24" customHeight="1">
      <c r="A53447" s="1355"/>
      <c r="B53447" s="1355"/>
      <c r="C53447" s="1433"/>
      <c r="E53447" s="1433"/>
      <c r="K53447" s="1433"/>
      <c r="L53447" s="1334"/>
    </row>
    <row r="53448" spans="1:12" ht="24" customHeight="1">
      <c r="A53448" s="1355"/>
      <c r="B53448" s="1355"/>
      <c r="C53448" s="1433"/>
      <c r="E53448" s="1433"/>
      <c r="K53448" s="1433"/>
      <c r="L53448" s="1334"/>
    </row>
    <row r="53449" spans="1:12" ht="24" customHeight="1">
      <c r="A53449" s="1355"/>
      <c r="B53449" s="1355"/>
      <c r="C53449" s="1433"/>
      <c r="E53449" s="1433"/>
      <c r="K53449" s="1433"/>
      <c r="L53449" s="1334"/>
    </row>
    <row r="53450" spans="1:12" ht="24" customHeight="1">
      <c r="A53450" s="1355"/>
      <c r="B53450" s="1355"/>
      <c r="C53450" s="1433"/>
      <c r="E53450" s="1433"/>
      <c r="K53450" s="1433"/>
      <c r="L53450" s="1334"/>
    </row>
    <row r="53451" spans="1:12" ht="24" customHeight="1">
      <c r="A53451" s="1355"/>
      <c r="B53451" s="1355"/>
      <c r="C53451" s="1433"/>
      <c r="E53451" s="1433"/>
      <c r="K53451" s="1433"/>
      <c r="L53451" s="1334"/>
    </row>
    <row r="53452" spans="1:12" ht="24" customHeight="1">
      <c r="A53452" s="1355"/>
      <c r="B53452" s="1355"/>
      <c r="C53452" s="1433"/>
      <c r="E53452" s="1433"/>
      <c r="K53452" s="1433"/>
      <c r="L53452" s="1334"/>
    </row>
    <row r="53453" spans="1:12" ht="24" customHeight="1">
      <c r="A53453" s="1355"/>
      <c r="B53453" s="1355"/>
      <c r="C53453" s="1433"/>
      <c r="E53453" s="1433"/>
      <c r="K53453" s="1433"/>
      <c r="L53453" s="1334"/>
    </row>
    <row r="53454" spans="1:12" ht="24" customHeight="1">
      <c r="A53454" s="1355"/>
      <c r="B53454" s="1355"/>
      <c r="C53454" s="1433"/>
      <c r="E53454" s="1433"/>
      <c r="K53454" s="1433"/>
      <c r="L53454" s="1334"/>
    </row>
    <row r="53455" spans="1:12" ht="24" customHeight="1">
      <c r="A53455" s="1355"/>
      <c r="B53455" s="1355"/>
      <c r="C53455" s="1433"/>
      <c r="E53455" s="1433"/>
      <c r="K53455" s="1433"/>
      <c r="L53455" s="1334"/>
    </row>
    <row r="53456" spans="1:12" ht="24" customHeight="1">
      <c r="A53456" s="1355"/>
      <c r="B53456" s="1355"/>
      <c r="C53456" s="1433"/>
      <c r="E53456" s="1433"/>
      <c r="K53456" s="1433"/>
      <c r="L53456" s="1334"/>
    </row>
    <row r="53457" spans="1:12" ht="24" customHeight="1">
      <c r="A53457" s="1355"/>
      <c r="B53457" s="1355"/>
      <c r="C53457" s="1433"/>
      <c r="E53457" s="1433"/>
      <c r="K53457" s="1433"/>
      <c r="L53457" s="1334"/>
    </row>
    <row r="53458" spans="1:12" ht="24" customHeight="1">
      <c r="A53458" s="1355"/>
      <c r="B53458" s="1355"/>
      <c r="C53458" s="1433"/>
      <c r="E53458" s="1433"/>
      <c r="K53458" s="1433"/>
      <c r="L53458" s="1334"/>
    </row>
    <row r="53459" spans="1:12" ht="24" customHeight="1">
      <c r="A53459" s="1355"/>
      <c r="B53459" s="1355"/>
      <c r="C53459" s="1433"/>
      <c r="E53459" s="1433"/>
      <c r="K53459" s="1433"/>
      <c r="L53459" s="1334"/>
    </row>
    <row r="53460" spans="1:12" ht="24" customHeight="1">
      <c r="A53460" s="1355"/>
      <c r="B53460" s="1355"/>
      <c r="C53460" s="1433"/>
      <c r="E53460" s="1433"/>
      <c r="K53460" s="1433"/>
      <c r="L53460" s="1334"/>
    </row>
    <row r="53461" spans="1:12" ht="24" customHeight="1">
      <c r="A53461" s="1355"/>
      <c r="B53461" s="1355"/>
      <c r="C53461" s="1433"/>
      <c r="E53461" s="1433"/>
      <c r="K53461" s="1433"/>
      <c r="L53461" s="1334"/>
    </row>
    <row r="53462" spans="1:12" ht="24" customHeight="1">
      <c r="A53462" s="1355"/>
      <c r="B53462" s="1355"/>
      <c r="C53462" s="1433"/>
      <c r="E53462" s="1433"/>
      <c r="K53462" s="1433"/>
      <c r="L53462" s="1334"/>
    </row>
    <row r="53463" spans="1:12" ht="24" customHeight="1">
      <c r="A53463" s="1355"/>
      <c r="B53463" s="1355"/>
      <c r="C53463" s="1433"/>
      <c r="E53463" s="1433"/>
      <c r="K53463" s="1433"/>
      <c r="L53463" s="1334"/>
    </row>
    <row r="53464" spans="1:12" ht="24" customHeight="1">
      <c r="A53464" s="1355"/>
      <c r="B53464" s="1355"/>
      <c r="C53464" s="1433"/>
      <c r="E53464" s="1433"/>
      <c r="K53464" s="1433"/>
      <c r="L53464" s="1334"/>
    </row>
    <row r="53465" spans="1:12" ht="24" customHeight="1">
      <c r="A53465" s="1355"/>
      <c r="B53465" s="1355"/>
      <c r="C53465" s="1433"/>
      <c r="E53465" s="1433"/>
      <c r="K53465" s="1433"/>
      <c r="L53465" s="1334"/>
    </row>
    <row r="53466" spans="1:12" ht="24" customHeight="1">
      <c r="A53466" s="1355"/>
      <c r="B53466" s="1355"/>
      <c r="C53466" s="1433"/>
      <c r="E53466" s="1433"/>
      <c r="K53466" s="1433"/>
      <c r="L53466" s="1334"/>
    </row>
    <row r="53467" spans="1:12" ht="24" customHeight="1">
      <c r="A53467" s="1355"/>
      <c r="B53467" s="1355"/>
      <c r="C53467" s="1433"/>
      <c r="E53467" s="1433"/>
      <c r="K53467" s="1433"/>
      <c r="L53467" s="1334"/>
    </row>
    <row r="53468" spans="1:12" ht="24" customHeight="1">
      <c r="A53468" s="1355"/>
      <c r="B53468" s="1355"/>
      <c r="C53468" s="1433"/>
      <c r="E53468" s="1433"/>
      <c r="K53468" s="1433"/>
      <c r="L53468" s="1334"/>
    </row>
    <row r="53469" spans="1:12" ht="24" customHeight="1">
      <c r="A53469" s="1355"/>
      <c r="B53469" s="1355"/>
      <c r="C53469" s="1433"/>
      <c r="E53469" s="1433"/>
      <c r="K53469" s="1433"/>
      <c r="L53469" s="1334"/>
    </row>
    <row r="53470" spans="1:12" ht="24" customHeight="1">
      <c r="A53470" s="1355"/>
      <c r="B53470" s="1355"/>
      <c r="C53470" s="1433"/>
      <c r="E53470" s="1433"/>
      <c r="K53470" s="1433"/>
      <c r="L53470" s="1334"/>
    </row>
    <row r="53471" spans="1:12" ht="24" customHeight="1">
      <c r="A53471" s="1355"/>
      <c r="B53471" s="1355"/>
      <c r="C53471" s="1433"/>
      <c r="E53471" s="1433"/>
      <c r="K53471" s="1433"/>
      <c r="L53471" s="1334"/>
    </row>
    <row r="53472" spans="1:12" ht="24" customHeight="1">
      <c r="A53472" s="1355"/>
      <c r="B53472" s="1355"/>
      <c r="C53472" s="1433"/>
      <c r="E53472" s="1433"/>
      <c r="K53472" s="1433"/>
      <c r="L53472" s="1334"/>
    </row>
    <row r="53473" spans="1:12" ht="24" customHeight="1">
      <c r="A53473" s="1355"/>
      <c r="B53473" s="1355"/>
      <c r="C53473" s="1433"/>
      <c r="E53473" s="1433"/>
      <c r="K53473" s="1433"/>
      <c r="L53473" s="1334"/>
    </row>
    <row r="53474" spans="1:12" ht="24" customHeight="1">
      <c r="A53474" s="1355"/>
      <c r="B53474" s="1355"/>
      <c r="C53474" s="1433"/>
      <c r="E53474" s="1433"/>
      <c r="K53474" s="1433"/>
      <c r="L53474" s="1334"/>
    </row>
    <row r="53475" spans="1:12" ht="24" customHeight="1">
      <c r="A53475" s="1355"/>
      <c r="B53475" s="1355"/>
      <c r="C53475" s="1433"/>
      <c r="E53475" s="1433"/>
      <c r="K53475" s="1433"/>
      <c r="L53475" s="1334"/>
    </row>
    <row r="53476" spans="1:12" ht="24" customHeight="1">
      <c r="A53476" s="1355"/>
      <c r="B53476" s="1355"/>
      <c r="C53476" s="1433"/>
      <c r="E53476" s="1433"/>
      <c r="K53476" s="1433"/>
      <c r="L53476" s="1334"/>
    </row>
    <row r="53477" spans="1:12" ht="24" customHeight="1">
      <c r="A53477" s="1355"/>
      <c r="B53477" s="1355"/>
      <c r="C53477" s="1433"/>
      <c r="E53477" s="1433"/>
      <c r="K53477" s="1433"/>
      <c r="L53477" s="1334"/>
    </row>
    <row r="53478" spans="1:12" ht="24" customHeight="1">
      <c r="A53478" s="1355"/>
      <c r="B53478" s="1355"/>
      <c r="C53478" s="1433"/>
      <c r="E53478" s="1433"/>
      <c r="K53478" s="1433"/>
      <c r="L53478" s="1334"/>
    </row>
    <row r="53479" spans="1:12" ht="24" customHeight="1">
      <c r="A53479" s="1355"/>
      <c r="B53479" s="1355"/>
      <c r="C53479" s="1433"/>
      <c r="E53479" s="1433"/>
      <c r="K53479" s="1433"/>
      <c r="L53479" s="1334"/>
    </row>
    <row r="53480" spans="1:12" ht="24" customHeight="1">
      <c r="A53480" s="1355"/>
      <c r="B53480" s="1355"/>
      <c r="C53480" s="1433"/>
      <c r="E53480" s="1433"/>
      <c r="K53480" s="1433"/>
      <c r="L53480" s="1334"/>
    </row>
    <row r="53481" spans="1:12" ht="24" customHeight="1">
      <c r="A53481" s="1355"/>
      <c r="B53481" s="1355"/>
      <c r="C53481" s="1433"/>
      <c r="E53481" s="1433"/>
      <c r="K53481" s="1433"/>
      <c r="L53481" s="1334"/>
    </row>
    <row r="53482" spans="1:12" ht="24" customHeight="1">
      <c r="A53482" s="1355"/>
      <c r="B53482" s="1355"/>
      <c r="C53482" s="1433"/>
      <c r="E53482" s="1433"/>
      <c r="K53482" s="1433"/>
      <c r="L53482" s="1334"/>
    </row>
    <row r="53483" spans="1:12" ht="24" customHeight="1">
      <c r="A53483" s="1355"/>
      <c r="B53483" s="1355"/>
      <c r="C53483" s="1433"/>
      <c r="E53483" s="1433"/>
      <c r="K53483" s="1433"/>
      <c r="L53483" s="1334"/>
    </row>
    <row r="53484" spans="1:12" ht="24" customHeight="1">
      <c r="A53484" s="1355"/>
      <c r="B53484" s="1355"/>
      <c r="C53484" s="1433"/>
      <c r="E53484" s="1433"/>
      <c r="K53484" s="1433"/>
      <c r="L53484" s="1334"/>
    </row>
    <row r="53485" spans="1:12" ht="24" customHeight="1">
      <c r="A53485" s="1355"/>
      <c r="B53485" s="1355"/>
      <c r="C53485" s="1433"/>
      <c r="E53485" s="1433"/>
      <c r="K53485" s="1433"/>
      <c r="L53485" s="1334"/>
    </row>
    <row r="53486" spans="1:12" ht="24" customHeight="1">
      <c r="A53486" s="1355"/>
      <c r="B53486" s="1355"/>
      <c r="C53486" s="1433"/>
      <c r="E53486" s="1433"/>
      <c r="K53486" s="1433"/>
      <c r="L53486" s="1334"/>
    </row>
    <row r="53487" spans="1:12" ht="24" customHeight="1">
      <c r="A53487" s="1355"/>
      <c r="B53487" s="1355"/>
      <c r="C53487" s="1433"/>
      <c r="E53487" s="1433"/>
      <c r="K53487" s="1433"/>
      <c r="L53487" s="1334"/>
    </row>
    <row r="53488" spans="1:12" ht="24" customHeight="1">
      <c r="A53488" s="1355"/>
      <c r="B53488" s="1355"/>
      <c r="C53488" s="1433"/>
      <c r="E53488" s="1433"/>
      <c r="K53488" s="1433"/>
      <c r="L53488" s="1334"/>
    </row>
    <row r="53489" spans="1:12" ht="24" customHeight="1">
      <c r="A53489" s="1355"/>
      <c r="B53489" s="1355"/>
      <c r="C53489" s="1433"/>
      <c r="E53489" s="1433"/>
      <c r="K53489" s="1433"/>
      <c r="L53489" s="1334"/>
    </row>
    <row r="53490" spans="1:12" ht="24" customHeight="1">
      <c r="A53490" s="1355"/>
      <c r="B53490" s="1355"/>
      <c r="C53490" s="1433"/>
      <c r="E53490" s="1433"/>
      <c r="K53490" s="1433"/>
      <c r="L53490" s="1334"/>
    </row>
    <row r="53491" spans="1:12" ht="24" customHeight="1">
      <c r="A53491" s="1355"/>
      <c r="B53491" s="1355"/>
      <c r="C53491" s="1433"/>
      <c r="E53491" s="1433"/>
      <c r="K53491" s="1433"/>
      <c r="L53491" s="1334"/>
    </row>
    <row r="53492" spans="1:12" ht="24" customHeight="1">
      <c r="A53492" s="1355"/>
      <c r="B53492" s="1355"/>
      <c r="C53492" s="1433"/>
      <c r="E53492" s="1433"/>
      <c r="K53492" s="1433"/>
      <c r="L53492" s="1334"/>
    </row>
    <row r="53493" spans="1:12" ht="24" customHeight="1">
      <c r="A53493" s="1355"/>
      <c r="B53493" s="1355"/>
      <c r="C53493" s="1433"/>
      <c r="E53493" s="1433"/>
      <c r="K53493" s="1433"/>
      <c r="L53493" s="1334"/>
    </row>
    <row r="53494" spans="1:12" ht="24" customHeight="1">
      <c r="A53494" s="1355"/>
      <c r="B53494" s="1355"/>
      <c r="C53494" s="1433"/>
      <c r="E53494" s="1433"/>
      <c r="K53494" s="1433"/>
      <c r="L53494" s="1334"/>
    </row>
    <row r="53495" spans="1:12" ht="24" customHeight="1">
      <c r="A53495" s="1355"/>
      <c r="B53495" s="1355"/>
      <c r="C53495" s="1433"/>
      <c r="E53495" s="1433"/>
      <c r="K53495" s="1433"/>
      <c r="L53495" s="1334"/>
    </row>
    <row r="53496" spans="1:12" ht="24" customHeight="1">
      <c r="A53496" s="1355"/>
      <c r="B53496" s="1355"/>
      <c r="C53496" s="1433"/>
      <c r="E53496" s="1433"/>
      <c r="K53496" s="1433"/>
      <c r="L53496" s="1334"/>
    </row>
    <row r="53497" spans="1:12" ht="24" customHeight="1">
      <c r="A53497" s="1355"/>
      <c r="B53497" s="1355"/>
      <c r="C53497" s="1433"/>
      <c r="E53497" s="1433"/>
      <c r="K53497" s="1433"/>
      <c r="L53497" s="1334"/>
    </row>
    <row r="53498" spans="1:12" ht="24" customHeight="1">
      <c r="A53498" s="1355"/>
      <c r="B53498" s="1355"/>
      <c r="C53498" s="1433"/>
      <c r="E53498" s="1433"/>
      <c r="K53498" s="1433"/>
      <c r="L53498" s="1334"/>
    </row>
    <row r="53499" spans="1:12" ht="24" customHeight="1">
      <c r="A53499" s="1355"/>
      <c r="B53499" s="1355"/>
      <c r="C53499" s="1433"/>
      <c r="E53499" s="1433"/>
      <c r="K53499" s="1433"/>
      <c r="L53499" s="1334"/>
    </row>
    <row r="53500" spans="1:12" ht="24" customHeight="1">
      <c r="A53500" s="1355"/>
      <c r="B53500" s="1355"/>
      <c r="C53500" s="1433"/>
      <c r="E53500" s="1433"/>
      <c r="K53500" s="1433"/>
      <c r="L53500" s="1334"/>
    </row>
    <row r="53501" spans="1:12" ht="24" customHeight="1">
      <c r="A53501" s="1355"/>
      <c r="B53501" s="1355"/>
      <c r="C53501" s="1433"/>
      <c r="E53501" s="1433"/>
      <c r="K53501" s="1433"/>
      <c r="L53501" s="1334"/>
    </row>
    <row r="53502" spans="1:12" ht="24" customHeight="1">
      <c r="A53502" s="1355"/>
      <c r="B53502" s="1355"/>
      <c r="C53502" s="1433"/>
      <c r="E53502" s="1433"/>
      <c r="K53502" s="1433"/>
      <c r="L53502" s="1334"/>
    </row>
    <row r="53503" spans="1:12" ht="24" customHeight="1">
      <c r="A53503" s="1355"/>
      <c r="B53503" s="1355"/>
      <c r="C53503" s="1433"/>
      <c r="E53503" s="1433"/>
      <c r="K53503" s="1433"/>
      <c r="L53503" s="1334"/>
    </row>
    <row r="53504" spans="1:12" ht="24" customHeight="1">
      <c r="A53504" s="1355"/>
      <c r="B53504" s="1355"/>
      <c r="C53504" s="1433"/>
      <c r="E53504" s="1433"/>
      <c r="K53504" s="1433"/>
      <c r="L53504" s="1334"/>
    </row>
    <row r="53505" spans="1:12" ht="24" customHeight="1">
      <c r="A53505" s="1355"/>
      <c r="B53505" s="1355"/>
      <c r="C53505" s="1433"/>
      <c r="E53505" s="1433"/>
      <c r="K53505" s="1433"/>
      <c r="L53505" s="1334"/>
    </row>
    <row r="53506" spans="1:12" ht="24" customHeight="1">
      <c r="A53506" s="1355"/>
      <c r="B53506" s="1355"/>
      <c r="C53506" s="1433"/>
      <c r="E53506" s="1433"/>
      <c r="K53506" s="1433"/>
      <c r="L53506" s="1334"/>
    </row>
    <row r="53507" spans="1:12" ht="24" customHeight="1">
      <c r="A53507" s="1355"/>
      <c r="B53507" s="1355"/>
      <c r="C53507" s="1433"/>
      <c r="E53507" s="1433"/>
      <c r="K53507" s="1433"/>
      <c r="L53507" s="1334"/>
    </row>
    <row r="53508" spans="1:12" ht="24" customHeight="1">
      <c r="A53508" s="1355"/>
      <c r="B53508" s="1355"/>
      <c r="C53508" s="1433"/>
      <c r="E53508" s="1433"/>
      <c r="K53508" s="1433"/>
      <c r="L53508" s="1334"/>
    </row>
    <row r="53509" spans="1:12" ht="24" customHeight="1">
      <c r="A53509" s="1355"/>
      <c r="B53509" s="1355"/>
      <c r="C53509" s="1433"/>
      <c r="E53509" s="1433"/>
      <c r="K53509" s="1433"/>
      <c r="L53509" s="1334"/>
    </row>
    <row r="53510" spans="1:12" ht="24" customHeight="1">
      <c r="A53510" s="1355"/>
      <c r="B53510" s="1355"/>
      <c r="C53510" s="1433"/>
      <c r="E53510" s="1433"/>
      <c r="K53510" s="1433"/>
      <c r="L53510" s="1334"/>
    </row>
    <row r="53511" spans="1:12" ht="24" customHeight="1">
      <c r="A53511" s="1355"/>
      <c r="B53511" s="1355"/>
      <c r="C53511" s="1433"/>
      <c r="E53511" s="1433"/>
      <c r="K53511" s="1433"/>
      <c r="L53511" s="1334"/>
    </row>
    <row r="53512" spans="1:12" ht="24" customHeight="1">
      <c r="A53512" s="1355"/>
      <c r="B53512" s="1355"/>
      <c r="C53512" s="1433"/>
      <c r="E53512" s="1433"/>
      <c r="K53512" s="1433"/>
      <c r="L53512" s="1334"/>
    </row>
    <row r="53513" spans="1:12" ht="24" customHeight="1">
      <c r="A53513" s="1355"/>
      <c r="B53513" s="1355"/>
      <c r="C53513" s="1433"/>
      <c r="E53513" s="1433"/>
      <c r="K53513" s="1433"/>
      <c r="L53513" s="1334"/>
    </row>
    <row r="53514" spans="1:12" ht="24" customHeight="1">
      <c r="A53514" s="1355"/>
      <c r="B53514" s="1355"/>
      <c r="C53514" s="1433"/>
      <c r="E53514" s="1433"/>
      <c r="K53514" s="1433"/>
      <c r="L53514" s="1334"/>
    </row>
    <row r="53515" spans="1:12" ht="24" customHeight="1">
      <c r="A53515" s="1355"/>
      <c r="B53515" s="1355"/>
      <c r="C53515" s="1433"/>
      <c r="E53515" s="1433"/>
      <c r="K53515" s="1433"/>
      <c r="L53515" s="1334"/>
    </row>
    <row r="53516" spans="1:12" ht="24" customHeight="1">
      <c r="A53516" s="1355"/>
      <c r="B53516" s="1355"/>
      <c r="C53516" s="1433"/>
      <c r="E53516" s="1433"/>
      <c r="K53516" s="1433"/>
      <c r="L53516" s="1334"/>
    </row>
    <row r="53517" spans="1:12" ht="24" customHeight="1">
      <c r="A53517" s="1355"/>
      <c r="B53517" s="1355"/>
      <c r="C53517" s="1433"/>
      <c r="E53517" s="1433"/>
      <c r="K53517" s="1433"/>
      <c r="L53517" s="1334"/>
    </row>
    <row r="53518" spans="1:12" ht="24" customHeight="1">
      <c r="A53518" s="1355"/>
      <c r="B53518" s="1355"/>
      <c r="C53518" s="1433"/>
      <c r="E53518" s="1433"/>
      <c r="K53518" s="1433"/>
      <c r="L53518" s="1334"/>
    </row>
    <row r="53519" spans="1:12" ht="24" customHeight="1">
      <c r="A53519" s="1355"/>
      <c r="B53519" s="1355"/>
      <c r="C53519" s="1433"/>
      <c r="E53519" s="1433"/>
      <c r="K53519" s="1433"/>
      <c r="L53519" s="1334"/>
    </row>
    <row r="53520" spans="1:12" ht="24" customHeight="1">
      <c r="A53520" s="1355"/>
      <c r="B53520" s="1355"/>
      <c r="C53520" s="1433"/>
      <c r="E53520" s="1433"/>
      <c r="K53520" s="1433"/>
      <c r="L53520" s="1334"/>
    </row>
    <row r="53521" spans="1:12" ht="24" customHeight="1">
      <c r="A53521" s="1355"/>
      <c r="B53521" s="1355"/>
      <c r="C53521" s="1433"/>
      <c r="E53521" s="1433"/>
      <c r="K53521" s="1433"/>
      <c r="L53521" s="1334"/>
    </row>
    <row r="53522" spans="1:12" ht="24" customHeight="1">
      <c r="A53522" s="1355"/>
      <c r="B53522" s="1355"/>
      <c r="C53522" s="1433"/>
      <c r="E53522" s="1433"/>
      <c r="K53522" s="1433"/>
      <c r="L53522" s="1334"/>
    </row>
    <row r="53523" spans="1:12" ht="24" customHeight="1">
      <c r="A53523" s="1355"/>
      <c r="B53523" s="1355"/>
      <c r="C53523" s="1433"/>
      <c r="E53523" s="1433"/>
      <c r="K53523" s="1433"/>
      <c r="L53523" s="1334"/>
    </row>
    <row r="53524" spans="1:12" ht="24" customHeight="1">
      <c r="A53524" s="1355"/>
      <c r="B53524" s="1355"/>
      <c r="C53524" s="1433"/>
      <c r="E53524" s="1433"/>
      <c r="K53524" s="1433"/>
      <c r="L53524" s="1334"/>
    </row>
    <row r="53525" spans="1:12" ht="24" customHeight="1">
      <c r="A53525" s="1355"/>
      <c r="B53525" s="1355"/>
      <c r="C53525" s="1433"/>
      <c r="E53525" s="1433"/>
      <c r="K53525" s="1433"/>
      <c r="L53525" s="1334"/>
    </row>
    <row r="53526" spans="1:12" ht="24" customHeight="1">
      <c r="A53526" s="1355"/>
      <c r="B53526" s="1355"/>
      <c r="C53526" s="1433"/>
      <c r="E53526" s="1433"/>
      <c r="K53526" s="1433"/>
      <c r="L53526" s="1334"/>
    </row>
    <row r="53527" spans="1:12" ht="24" customHeight="1">
      <c r="A53527" s="1355"/>
      <c r="B53527" s="1355"/>
      <c r="C53527" s="1433"/>
      <c r="E53527" s="1433"/>
      <c r="K53527" s="1433"/>
      <c r="L53527" s="1334"/>
    </row>
    <row r="53528" spans="1:12" ht="24" customHeight="1">
      <c r="A53528" s="1355"/>
      <c r="B53528" s="1355"/>
      <c r="C53528" s="1433"/>
      <c r="E53528" s="1433"/>
      <c r="K53528" s="1433"/>
      <c r="L53528" s="1334"/>
    </row>
    <row r="53529" spans="1:12" ht="24" customHeight="1">
      <c r="A53529" s="1355"/>
      <c r="B53529" s="1355"/>
      <c r="C53529" s="1433"/>
      <c r="E53529" s="1433"/>
      <c r="K53529" s="1433"/>
      <c r="L53529" s="1334"/>
    </row>
    <row r="53530" spans="1:12" ht="24" customHeight="1">
      <c r="A53530" s="1355"/>
      <c r="B53530" s="1355"/>
      <c r="C53530" s="1433"/>
      <c r="E53530" s="1433"/>
      <c r="K53530" s="1433"/>
      <c r="L53530" s="1334"/>
    </row>
    <row r="53531" spans="1:12" ht="24" customHeight="1">
      <c r="A53531" s="1355"/>
      <c r="B53531" s="1355"/>
      <c r="C53531" s="1433"/>
      <c r="E53531" s="1433"/>
      <c r="K53531" s="1433"/>
      <c r="L53531" s="1334"/>
    </row>
    <row r="53532" spans="1:12" ht="24" customHeight="1">
      <c r="A53532" s="1355"/>
      <c r="B53532" s="1355"/>
      <c r="C53532" s="1433"/>
      <c r="E53532" s="1433"/>
      <c r="K53532" s="1433"/>
      <c r="L53532" s="1334"/>
    </row>
    <row r="53533" spans="1:12" ht="24" customHeight="1">
      <c r="A53533" s="1355"/>
      <c r="B53533" s="1355"/>
      <c r="C53533" s="1433"/>
      <c r="E53533" s="1433"/>
      <c r="K53533" s="1433"/>
      <c r="L53533" s="1334"/>
    </row>
    <row r="53534" spans="1:12" ht="24" customHeight="1">
      <c r="A53534" s="1355"/>
      <c r="B53534" s="1355"/>
      <c r="C53534" s="1433"/>
      <c r="E53534" s="1433"/>
      <c r="K53534" s="1433"/>
      <c r="L53534" s="1334"/>
    </row>
    <row r="53535" spans="1:12" ht="24" customHeight="1">
      <c r="A53535" s="1355"/>
      <c r="B53535" s="1355"/>
      <c r="C53535" s="1433"/>
      <c r="E53535" s="1433"/>
      <c r="K53535" s="1433"/>
      <c r="L53535" s="1334"/>
    </row>
    <row r="53536" spans="1:12" ht="24" customHeight="1">
      <c r="A53536" s="1355"/>
      <c r="B53536" s="1355"/>
      <c r="C53536" s="1433"/>
      <c r="E53536" s="1433"/>
      <c r="K53536" s="1433"/>
      <c r="L53536" s="1334"/>
    </row>
    <row r="53537" spans="1:12" ht="24" customHeight="1">
      <c r="A53537" s="1355"/>
      <c r="B53537" s="1355"/>
      <c r="C53537" s="1433"/>
      <c r="E53537" s="1433"/>
      <c r="K53537" s="1433"/>
      <c r="L53537" s="1334"/>
    </row>
    <row r="53538" spans="1:12" ht="24" customHeight="1">
      <c r="A53538" s="1355"/>
      <c r="B53538" s="1355"/>
      <c r="C53538" s="1433"/>
      <c r="E53538" s="1433"/>
      <c r="K53538" s="1433"/>
      <c r="L53538" s="1334"/>
    </row>
    <row r="53539" spans="1:12" ht="24" customHeight="1">
      <c r="A53539" s="1355"/>
      <c r="B53539" s="1355"/>
      <c r="C53539" s="1433"/>
      <c r="E53539" s="1433"/>
      <c r="K53539" s="1433"/>
      <c r="L53539" s="1334"/>
    </row>
    <row r="53540" spans="1:12" ht="24" customHeight="1">
      <c r="A53540" s="1355"/>
      <c r="B53540" s="1355"/>
      <c r="C53540" s="1433"/>
      <c r="E53540" s="1433"/>
      <c r="K53540" s="1433"/>
      <c r="L53540" s="1334"/>
    </row>
    <row r="53541" spans="1:12" ht="24" customHeight="1">
      <c r="A53541" s="1355"/>
      <c r="B53541" s="1355"/>
      <c r="C53541" s="1433"/>
      <c r="E53541" s="1433"/>
      <c r="K53541" s="1433"/>
      <c r="L53541" s="1334"/>
    </row>
    <row r="53542" spans="1:12" ht="24" customHeight="1">
      <c r="A53542" s="1355"/>
      <c r="B53542" s="1355"/>
      <c r="C53542" s="1433"/>
      <c r="E53542" s="1433"/>
      <c r="K53542" s="1433"/>
      <c r="L53542" s="1334"/>
    </row>
    <row r="53543" spans="1:12" ht="24" customHeight="1">
      <c r="A53543" s="1355"/>
      <c r="B53543" s="1355"/>
      <c r="C53543" s="1433"/>
      <c r="E53543" s="1433"/>
      <c r="K53543" s="1433"/>
      <c r="L53543" s="1334"/>
    </row>
    <row r="53544" spans="1:12" ht="24" customHeight="1">
      <c r="A53544" s="1355"/>
      <c r="B53544" s="1355"/>
      <c r="C53544" s="1433"/>
      <c r="E53544" s="1433"/>
      <c r="K53544" s="1433"/>
      <c r="L53544" s="1334"/>
    </row>
    <row r="53545" spans="1:12" ht="24" customHeight="1">
      <c r="A53545" s="1355"/>
      <c r="B53545" s="1355"/>
      <c r="C53545" s="1433"/>
      <c r="E53545" s="1433"/>
      <c r="K53545" s="1433"/>
      <c r="L53545" s="1334"/>
    </row>
    <row r="53546" spans="1:12" ht="24" customHeight="1">
      <c r="A53546" s="1355"/>
      <c r="B53546" s="1355"/>
      <c r="C53546" s="1433"/>
      <c r="E53546" s="1433"/>
      <c r="K53546" s="1433"/>
      <c r="L53546" s="1334"/>
    </row>
    <row r="53547" spans="1:12" ht="24" customHeight="1">
      <c r="A53547" s="1355"/>
      <c r="B53547" s="1355"/>
      <c r="C53547" s="1433"/>
      <c r="E53547" s="1433"/>
      <c r="K53547" s="1433"/>
      <c r="L53547" s="1334"/>
    </row>
    <row r="53548" spans="1:12" ht="24" customHeight="1">
      <c r="A53548" s="1355"/>
      <c r="B53548" s="1355"/>
      <c r="C53548" s="1433"/>
      <c r="E53548" s="1433"/>
      <c r="K53548" s="1433"/>
      <c r="L53548" s="1334"/>
    </row>
    <row r="53549" spans="1:12" ht="24" customHeight="1">
      <c r="A53549" s="1355"/>
      <c r="B53549" s="1355"/>
      <c r="C53549" s="1433"/>
      <c r="E53549" s="1433"/>
      <c r="K53549" s="1433"/>
      <c r="L53549" s="1334"/>
    </row>
    <row r="53550" spans="1:12" ht="24" customHeight="1">
      <c r="A53550" s="1355"/>
      <c r="B53550" s="1355"/>
      <c r="C53550" s="1433"/>
      <c r="E53550" s="1433"/>
      <c r="K53550" s="1433"/>
      <c r="L53550" s="1334"/>
    </row>
    <row r="53551" spans="1:12" ht="24" customHeight="1">
      <c r="A53551" s="1355"/>
      <c r="B53551" s="1355"/>
      <c r="C53551" s="1433"/>
      <c r="E53551" s="1433"/>
      <c r="K53551" s="1433"/>
      <c r="L53551" s="1334"/>
    </row>
    <row r="53552" spans="1:12" ht="24" customHeight="1">
      <c r="A53552" s="1355"/>
      <c r="B53552" s="1355"/>
      <c r="C53552" s="1433"/>
      <c r="E53552" s="1433"/>
      <c r="K53552" s="1433"/>
      <c r="L53552" s="1334"/>
    </row>
    <row r="53553" spans="1:12" ht="24" customHeight="1">
      <c r="A53553" s="1355"/>
      <c r="B53553" s="1355"/>
      <c r="C53553" s="1433"/>
      <c r="E53553" s="1433"/>
      <c r="K53553" s="1433"/>
      <c r="L53553" s="1334"/>
    </row>
    <row r="53554" spans="1:12" ht="24" customHeight="1">
      <c r="A53554" s="1355"/>
      <c r="B53554" s="1355"/>
      <c r="C53554" s="1433"/>
      <c r="E53554" s="1433"/>
      <c r="K53554" s="1433"/>
      <c r="L53554" s="1334"/>
    </row>
    <row r="53555" spans="1:12" ht="24" customHeight="1">
      <c r="A53555" s="1355"/>
      <c r="B53555" s="1355"/>
      <c r="C53555" s="1433"/>
      <c r="E53555" s="1433"/>
      <c r="K53555" s="1433"/>
      <c r="L53555" s="1334"/>
    </row>
    <row r="53556" spans="1:12" ht="24" customHeight="1">
      <c r="A53556" s="1355"/>
      <c r="B53556" s="1355"/>
      <c r="C53556" s="1433"/>
      <c r="E53556" s="1433"/>
      <c r="K53556" s="1433"/>
      <c r="L53556" s="1334"/>
    </row>
    <row r="53557" spans="1:12" ht="24" customHeight="1">
      <c r="A53557" s="1355"/>
      <c r="B53557" s="1355"/>
      <c r="C53557" s="1433"/>
      <c r="E53557" s="1433"/>
      <c r="K53557" s="1433"/>
      <c r="L53557" s="1334"/>
    </row>
    <row r="53558" spans="1:12" ht="24" customHeight="1">
      <c r="A53558" s="1355"/>
      <c r="B53558" s="1355"/>
      <c r="C53558" s="1433"/>
      <c r="E53558" s="1433"/>
      <c r="K53558" s="1433"/>
      <c r="L53558" s="1334"/>
    </row>
    <row r="53559" spans="1:12" ht="24" customHeight="1">
      <c r="A53559" s="1355"/>
      <c r="B53559" s="1355"/>
      <c r="C53559" s="1433"/>
      <c r="E53559" s="1433"/>
      <c r="K53559" s="1433"/>
      <c r="L53559" s="1334"/>
    </row>
    <row r="53560" spans="1:12" ht="24" customHeight="1">
      <c r="A53560" s="1355"/>
      <c r="B53560" s="1355"/>
      <c r="C53560" s="1433"/>
      <c r="E53560" s="1433"/>
      <c r="K53560" s="1433"/>
      <c r="L53560" s="1334"/>
    </row>
    <row r="53561" spans="1:12" ht="24" customHeight="1">
      <c r="A53561" s="1355"/>
      <c r="B53561" s="1355"/>
      <c r="C53561" s="1433"/>
      <c r="E53561" s="1433"/>
      <c r="K53561" s="1433"/>
      <c r="L53561" s="1334"/>
    </row>
    <row r="53562" spans="1:12" ht="24" customHeight="1">
      <c r="A53562" s="1355"/>
      <c r="B53562" s="1355"/>
      <c r="C53562" s="1433"/>
      <c r="E53562" s="1433"/>
      <c r="K53562" s="1433"/>
      <c r="L53562" s="1334"/>
    </row>
    <row r="53563" spans="1:12" ht="24" customHeight="1">
      <c r="A53563" s="1355"/>
      <c r="B53563" s="1355"/>
      <c r="C53563" s="1433"/>
      <c r="E53563" s="1433"/>
      <c r="K53563" s="1433"/>
      <c r="L53563" s="1334"/>
    </row>
    <row r="53564" spans="1:12" ht="24" customHeight="1">
      <c r="A53564" s="1355"/>
      <c r="B53564" s="1355"/>
      <c r="C53564" s="1433"/>
      <c r="E53564" s="1433"/>
      <c r="K53564" s="1433"/>
      <c r="L53564" s="1334"/>
    </row>
    <row r="53565" spans="1:12" ht="24" customHeight="1">
      <c r="A53565" s="1355"/>
      <c r="B53565" s="1355"/>
      <c r="C53565" s="1433"/>
      <c r="E53565" s="1433"/>
      <c r="K53565" s="1433"/>
      <c r="L53565" s="1334"/>
    </row>
    <row r="53566" spans="1:12" ht="24" customHeight="1">
      <c r="A53566" s="1355"/>
      <c r="B53566" s="1355"/>
      <c r="C53566" s="1433"/>
      <c r="E53566" s="1433"/>
      <c r="K53566" s="1433"/>
      <c r="L53566" s="1334"/>
    </row>
    <row r="53567" spans="1:12" ht="24" customHeight="1">
      <c r="A53567" s="1355"/>
      <c r="B53567" s="1355"/>
      <c r="C53567" s="1433"/>
      <c r="E53567" s="1433"/>
      <c r="K53567" s="1433"/>
      <c r="L53567" s="1334"/>
    </row>
    <row r="53568" spans="1:12" ht="24" customHeight="1">
      <c r="A53568" s="1355"/>
      <c r="B53568" s="1355"/>
      <c r="C53568" s="1433"/>
      <c r="E53568" s="1433"/>
      <c r="K53568" s="1433"/>
      <c r="L53568" s="1334"/>
    </row>
    <row r="53569" spans="1:12" ht="24" customHeight="1">
      <c r="A53569" s="1355"/>
      <c r="B53569" s="1355"/>
      <c r="C53569" s="1433"/>
      <c r="E53569" s="1433"/>
      <c r="K53569" s="1433"/>
      <c r="L53569" s="1334"/>
    </row>
    <row r="53570" spans="1:12" ht="24" customHeight="1">
      <c r="A53570" s="1355"/>
      <c r="B53570" s="1355"/>
      <c r="C53570" s="1433"/>
      <c r="E53570" s="1433"/>
      <c r="K53570" s="1433"/>
      <c r="L53570" s="1334"/>
    </row>
    <row r="53571" spans="1:12" ht="24" customHeight="1">
      <c r="A53571" s="1355"/>
      <c r="B53571" s="1355"/>
      <c r="C53571" s="1433"/>
      <c r="E53571" s="1433"/>
      <c r="K53571" s="1433"/>
      <c r="L53571" s="1334"/>
    </row>
    <row r="53572" spans="1:12" ht="24" customHeight="1">
      <c r="A53572" s="1355"/>
      <c r="B53572" s="1355"/>
      <c r="C53572" s="1433"/>
      <c r="E53572" s="1433"/>
      <c r="K53572" s="1433"/>
      <c r="L53572" s="1334"/>
    </row>
    <row r="53573" spans="1:12" ht="24" customHeight="1">
      <c r="A53573" s="1355"/>
      <c r="B53573" s="1355"/>
      <c r="C53573" s="1433"/>
      <c r="E53573" s="1433"/>
      <c r="K53573" s="1433"/>
      <c r="L53573" s="1334"/>
    </row>
    <row r="53574" spans="1:12" ht="24" customHeight="1">
      <c r="A53574" s="1355"/>
      <c r="B53574" s="1355"/>
      <c r="C53574" s="1433"/>
      <c r="E53574" s="1433"/>
      <c r="K53574" s="1433"/>
      <c r="L53574" s="1334"/>
    </row>
    <row r="53575" spans="1:12" ht="24" customHeight="1">
      <c r="A53575" s="1355"/>
      <c r="B53575" s="1355"/>
      <c r="C53575" s="1433"/>
      <c r="E53575" s="1433"/>
      <c r="K53575" s="1433"/>
      <c r="L53575" s="1334"/>
    </row>
    <row r="53576" spans="1:12" ht="24" customHeight="1">
      <c r="A53576" s="1355"/>
      <c r="B53576" s="1355"/>
      <c r="C53576" s="1433"/>
      <c r="E53576" s="1433"/>
      <c r="K53576" s="1433"/>
      <c r="L53576" s="1334"/>
    </row>
    <row r="53577" spans="1:12" ht="24" customHeight="1">
      <c r="A53577" s="1355"/>
      <c r="B53577" s="1355"/>
      <c r="C53577" s="1433"/>
      <c r="E53577" s="1433"/>
      <c r="K53577" s="1433"/>
      <c r="L53577" s="1334"/>
    </row>
    <row r="53578" spans="1:12" ht="24" customHeight="1">
      <c r="A53578" s="1355"/>
      <c r="B53578" s="1355"/>
      <c r="C53578" s="1433"/>
      <c r="E53578" s="1433"/>
      <c r="K53578" s="1433"/>
      <c r="L53578" s="1334"/>
    </row>
    <row r="53579" spans="1:12" ht="24" customHeight="1">
      <c r="A53579" s="1355"/>
      <c r="B53579" s="1355"/>
      <c r="C53579" s="1433"/>
      <c r="E53579" s="1433"/>
      <c r="K53579" s="1433"/>
      <c r="L53579" s="1334"/>
    </row>
    <row r="53580" spans="1:12" ht="24" customHeight="1">
      <c r="A53580" s="1355"/>
      <c r="B53580" s="1355"/>
      <c r="C53580" s="1433"/>
      <c r="E53580" s="1433"/>
      <c r="K53580" s="1433"/>
      <c r="L53580" s="1334"/>
    </row>
    <row r="53581" spans="1:12" ht="24" customHeight="1">
      <c r="A53581" s="1355"/>
      <c r="B53581" s="1355"/>
      <c r="C53581" s="1433"/>
      <c r="E53581" s="1433"/>
      <c r="K53581" s="1433"/>
      <c r="L53581" s="1334"/>
    </row>
    <row r="53582" spans="1:12" ht="24" customHeight="1">
      <c r="A53582" s="1355"/>
      <c r="B53582" s="1355"/>
      <c r="C53582" s="1433"/>
      <c r="E53582" s="1433"/>
      <c r="K53582" s="1433"/>
      <c r="L53582" s="1334"/>
    </row>
    <row r="53583" spans="1:12" ht="24" customHeight="1">
      <c r="A53583" s="1355"/>
      <c r="B53583" s="1355"/>
      <c r="C53583" s="1433"/>
      <c r="E53583" s="1433"/>
      <c r="K53583" s="1433"/>
      <c r="L53583" s="1334"/>
    </row>
    <row r="53584" spans="1:12" ht="24" customHeight="1">
      <c r="A53584" s="1355"/>
      <c r="B53584" s="1355"/>
      <c r="C53584" s="1433"/>
      <c r="E53584" s="1433"/>
      <c r="K53584" s="1433"/>
      <c r="L53584" s="1334"/>
    </row>
    <row r="53585" spans="1:12" ht="24" customHeight="1">
      <c r="A53585" s="1355"/>
      <c r="B53585" s="1355"/>
      <c r="C53585" s="1433"/>
      <c r="E53585" s="1433"/>
      <c r="K53585" s="1433"/>
      <c r="L53585" s="1334"/>
    </row>
    <row r="53586" spans="1:12" ht="24" customHeight="1">
      <c r="A53586" s="1355"/>
      <c r="B53586" s="1355"/>
      <c r="C53586" s="1433"/>
      <c r="E53586" s="1433"/>
      <c r="K53586" s="1433"/>
      <c r="L53586" s="1334"/>
    </row>
    <row r="53587" spans="1:12" ht="24" customHeight="1">
      <c r="A53587" s="1355"/>
      <c r="B53587" s="1355"/>
      <c r="C53587" s="1433"/>
      <c r="E53587" s="1433"/>
      <c r="K53587" s="1433"/>
      <c r="L53587" s="1334"/>
    </row>
    <row r="53588" spans="1:12" ht="24" customHeight="1">
      <c r="A53588" s="1355"/>
      <c r="B53588" s="1355"/>
      <c r="C53588" s="1433"/>
      <c r="E53588" s="1433"/>
      <c r="K53588" s="1433"/>
      <c r="L53588" s="1334"/>
    </row>
    <row r="53589" spans="1:12" ht="24" customHeight="1">
      <c r="A53589" s="1355"/>
      <c r="B53589" s="1355"/>
      <c r="C53589" s="1433"/>
      <c r="E53589" s="1433"/>
      <c r="K53589" s="1433"/>
      <c r="L53589" s="1334"/>
    </row>
    <row r="53590" spans="1:12" ht="24" customHeight="1">
      <c r="A53590" s="1355"/>
      <c r="B53590" s="1355"/>
      <c r="C53590" s="1433"/>
      <c r="E53590" s="1433"/>
      <c r="K53590" s="1433"/>
      <c r="L53590" s="1334"/>
    </row>
    <row r="53591" spans="1:12" ht="24" customHeight="1">
      <c r="A53591" s="1355"/>
      <c r="B53591" s="1355"/>
      <c r="C53591" s="1433"/>
      <c r="E53591" s="1433"/>
      <c r="K53591" s="1433"/>
      <c r="L53591" s="1334"/>
    </row>
    <row r="53592" spans="1:12" ht="24" customHeight="1">
      <c r="A53592" s="1355"/>
      <c r="B53592" s="1355"/>
      <c r="C53592" s="1433"/>
      <c r="E53592" s="1433"/>
      <c r="K53592" s="1433"/>
      <c r="L53592" s="1334"/>
    </row>
    <row r="53593" spans="1:12" ht="24" customHeight="1">
      <c r="A53593" s="1355"/>
      <c r="B53593" s="1355"/>
      <c r="C53593" s="1433"/>
      <c r="E53593" s="1433"/>
      <c r="K53593" s="1433"/>
      <c r="L53593" s="1334"/>
    </row>
    <row r="53594" spans="1:12" ht="24" customHeight="1">
      <c r="A53594" s="1355"/>
      <c r="B53594" s="1355"/>
      <c r="C53594" s="1433"/>
      <c r="E53594" s="1433"/>
      <c r="K53594" s="1433"/>
      <c r="L53594" s="1334"/>
    </row>
    <row r="53595" spans="1:12" ht="24" customHeight="1">
      <c r="A53595" s="1355"/>
      <c r="B53595" s="1355"/>
      <c r="C53595" s="1433"/>
      <c r="E53595" s="1433"/>
      <c r="K53595" s="1433"/>
      <c r="L53595" s="1334"/>
    </row>
    <row r="53596" spans="1:12" ht="24" customHeight="1">
      <c r="A53596" s="1355"/>
      <c r="B53596" s="1355"/>
      <c r="C53596" s="1433"/>
      <c r="E53596" s="1433"/>
      <c r="K53596" s="1433"/>
      <c r="L53596" s="1334"/>
    </row>
    <row r="53597" spans="1:12" ht="24" customHeight="1">
      <c r="A53597" s="1355"/>
      <c r="B53597" s="1355"/>
      <c r="C53597" s="1433"/>
      <c r="E53597" s="1433"/>
      <c r="K53597" s="1433"/>
      <c r="L53597" s="1334"/>
    </row>
    <row r="53598" spans="1:12" ht="24" customHeight="1">
      <c r="A53598" s="1355"/>
      <c r="B53598" s="1355"/>
      <c r="C53598" s="1433"/>
      <c r="E53598" s="1433"/>
      <c r="K53598" s="1433"/>
      <c r="L53598" s="1334"/>
    </row>
    <row r="53599" spans="1:12" ht="24" customHeight="1">
      <c r="A53599" s="1355"/>
      <c r="B53599" s="1355"/>
      <c r="C53599" s="1433"/>
      <c r="E53599" s="1433"/>
      <c r="K53599" s="1433"/>
      <c r="L53599" s="1334"/>
    </row>
    <row r="53600" spans="1:12" ht="24" customHeight="1">
      <c r="A53600" s="1355"/>
      <c r="B53600" s="1355"/>
      <c r="C53600" s="1433"/>
      <c r="E53600" s="1433"/>
      <c r="K53600" s="1433"/>
      <c r="L53600" s="1334"/>
    </row>
    <row r="53601" spans="1:12" ht="24" customHeight="1">
      <c r="A53601" s="1355"/>
      <c r="B53601" s="1355"/>
      <c r="C53601" s="1433"/>
      <c r="E53601" s="1433"/>
      <c r="K53601" s="1433"/>
      <c r="L53601" s="1334"/>
    </row>
    <row r="53602" spans="1:12" ht="24" customHeight="1">
      <c r="A53602" s="1355"/>
      <c r="B53602" s="1355"/>
      <c r="C53602" s="1433"/>
      <c r="E53602" s="1433"/>
      <c r="K53602" s="1433"/>
      <c r="L53602" s="1334"/>
    </row>
    <row r="53603" spans="1:12" ht="24" customHeight="1">
      <c r="A53603" s="1355"/>
      <c r="B53603" s="1355"/>
      <c r="C53603" s="1433"/>
      <c r="E53603" s="1433"/>
      <c r="K53603" s="1433"/>
      <c r="L53603" s="1334"/>
    </row>
    <row r="53604" spans="1:12" ht="24" customHeight="1">
      <c r="A53604" s="1355"/>
      <c r="B53604" s="1355"/>
      <c r="C53604" s="1433"/>
      <c r="E53604" s="1433"/>
      <c r="K53604" s="1433"/>
      <c r="L53604" s="1334"/>
    </row>
    <row r="53605" spans="1:12" ht="24" customHeight="1">
      <c r="A53605" s="1355"/>
      <c r="B53605" s="1355"/>
      <c r="C53605" s="1433"/>
      <c r="E53605" s="1433"/>
      <c r="K53605" s="1433"/>
      <c r="L53605" s="1334"/>
    </row>
    <row r="53606" spans="1:12" ht="24" customHeight="1">
      <c r="A53606" s="1355"/>
      <c r="B53606" s="1355"/>
      <c r="C53606" s="1433"/>
      <c r="E53606" s="1433"/>
      <c r="K53606" s="1433"/>
      <c r="L53606" s="1334"/>
    </row>
    <row r="53607" spans="1:12" ht="24" customHeight="1">
      <c r="A53607" s="1355"/>
      <c r="B53607" s="1355"/>
      <c r="C53607" s="1433"/>
      <c r="E53607" s="1433"/>
      <c r="K53607" s="1433"/>
      <c r="L53607" s="1334"/>
    </row>
    <row r="53608" spans="1:12" ht="24" customHeight="1">
      <c r="A53608" s="1355"/>
      <c r="B53608" s="1355"/>
      <c r="C53608" s="1433"/>
      <c r="E53608" s="1433"/>
      <c r="K53608" s="1433"/>
      <c r="L53608" s="1334"/>
    </row>
    <row r="53609" spans="1:12" ht="24" customHeight="1">
      <c r="A53609" s="1355"/>
      <c r="B53609" s="1355"/>
      <c r="C53609" s="1433"/>
      <c r="E53609" s="1433"/>
      <c r="K53609" s="1433"/>
      <c r="L53609" s="1334"/>
    </row>
    <row r="53610" spans="1:12" ht="24" customHeight="1">
      <c r="A53610" s="1355"/>
      <c r="B53610" s="1355"/>
      <c r="C53610" s="1433"/>
      <c r="E53610" s="1433"/>
      <c r="K53610" s="1433"/>
      <c r="L53610" s="1334"/>
    </row>
    <row r="53611" spans="1:12" ht="24" customHeight="1">
      <c r="A53611" s="1355"/>
      <c r="B53611" s="1355"/>
      <c r="C53611" s="1433"/>
      <c r="E53611" s="1433"/>
      <c r="K53611" s="1433"/>
      <c r="L53611" s="1334"/>
    </row>
    <row r="53612" spans="1:12" ht="24" customHeight="1">
      <c r="A53612" s="1355"/>
      <c r="B53612" s="1355"/>
      <c r="C53612" s="1433"/>
      <c r="E53612" s="1433"/>
      <c r="K53612" s="1433"/>
      <c r="L53612" s="1334"/>
    </row>
    <row r="53613" spans="1:12" ht="24" customHeight="1">
      <c r="A53613" s="1355"/>
      <c r="B53613" s="1355"/>
      <c r="C53613" s="1433"/>
      <c r="E53613" s="1433"/>
      <c r="K53613" s="1433"/>
      <c r="L53613" s="1334"/>
    </row>
    <row r="53614" spans="1:12" ht="24" customHeight="1">
      <c r="A53614" s="1355"/>
      <c r="B53614" s="1355"/>
      <c r="C53614" s="1433"/>
      <c r="E53614" s="1433"/>
      <c r="K53614" s="1433"/>
      <c r="L53614" s="1334"/>
    </row>
    <row r="53615" spans="1:12" ht="24" customHeight="1">
      <c r="A53615" s="1355"/>
      <c r="B53615" s="1355"/>
      <c r="C53615" s="1433"/>
      <c r="E53615" s="1433"/>
      <c r="K53615" s="1433"/>
      <c r="L53615" s="1334"/>
    </row>
    <row r="53616" spans="1:12" ht="24" customHeight="1">
      <c r="A53616" s="1355"/>
      <c r="B53616" s="1355"/>
      <c r="C53616" s="1433"/>
      <c r="E53616" s="1433"/>
      <c r="K53616" s="1433"/>
      <c r="L53616" s="1334"/>
    </row>
    <row r="53617" spans="1:12" ht="24" customHeight="1">
      <c r="A53617" s="1355"/>
      <c r="B53617" s="1355"/>
      <c r="C53617" s="1433"/>
      <c r="E53617" s="1433"/>
      <c r="K53617" s="1433"/>
      <c r="L53617" s="1334"/>
    </row>
    <row r="53618" spans="1:12" ht="24" customHeight="1">
      <c r="A53618" s="1355"/>
      <c r="B53618" s="1355"/>
      <c r="C53618" s="1433"/>
      <c r="E53618" s="1433"/>
      <c r="K53618" s="1433"/>
      <c r="L53618" s="1334"/>
    </row>
    <row r="53619" spans="1:12" ht="24" customHeight="1">
      <c r="A53619" s="1355"/>
      <c r="B53619" s="1355"/>
      <c r="C53619" s="1433"/>
      <c r="E53619" s="1433"/>
      <c r="K53619" s="1433"/>
      <c r="L53619" s="1334"/>
    </row>
    <row r="53620" spans="1:12" ht="24" customHeight="1">
      <c r="A53620" s="1355"/>
      <c r="B53620" s="1355"/>
      <c r="C53620" s="1433"/>
      <c r="E53620" s="1433"/>
      <c r="K53620" s="1433"/>
      <c r="L53620" s="1334"/>
    </row>
    <row r="53621" spans="1:12" ht="24" customHeight="1">
      <c r="A53621" s="1355"/>
      <c r="B53621" s="1355"/>
      <c r="C53621" s="1433"/>
      <c r="E53621" s="1433"/>
      <c r="K53621" s="1433"/>
      <c r="L53621" s="1334"/>
    </row>
    <row r="53622" spans="1:12" ht="24" customHeight="1">
      <c r="A53622" s="1355"/>
      <c r="B53622" s="1355"/>
      <c r="C53622" s="1433"/>
      <c r="E53622" s="1433"/>
      <c r="K53622" s="1433"/>
      <c r="L53622" s="1334"/>
    </row>
    <row r="53623" spans="1:12" ht="24" customHeight="1">
      <c r="A53623" s="1355"/>
      <c r="B53623" s="1355"/>
      <c r="C53623" s="1433"/>
      <c r="E53623" s="1433"/>
      <c r="K53623" s="1433"/>
      <c r="L53623" s="1334"/>
    </row>
    <row r="53624" spans="1:12" ht="24" customHeight="1">
      <c r="A53624" s="1355"/>
      <c r="B53624" s="1355"/>
      <c r="C53624" s="1433"/>
      <c r="E53624" s="1433"/>
      <c r="K53624" s="1433"/>
      <c r="L53624" s="1334"/>
    </row>
    <row r="53625" spans="1:12" ht="24" customHeight="1">
      <c r="A53625" s="1355"/>
      <c r="B53625" s="1355"/>
      <c r="C53625" s="1433"/>
      <c r="E53625" s="1433"/>
      <c r="K53625" s="1433"/>
      <c r="L53625" s="1334"/>
    </row>
    <row r="53626" spans="1:12" ht="24" customHeight="1">
      <c r="A53626" s="1355"/>
      <c r="B53626" s="1355"/>
      <c r="C53626" s="1433"/>
      <c r="E53626" s="1433"/>
      <c r="K53626" s="1433"/>
      <c r="L53626" s="1334"/>
    </row>
    <row r="53627" spans="1:12" ht="24" customHeight="1">
      <c r="A53627" s="1355"/>
      <c r="B53627" s="1355"/>
      <c r="C53627" s="1433"/>
      <c r="E53627" s="1433"/>
      <c r="K53627" s="1433"/>
      <c r="L53627" s="1334"/>
    </row>
    <row r="53628" spans="1:12" ht="24" customHeight="1">
      <c r="A53628" s="1355"/>
      <c r="B53628" s="1355"/>
      <c r="C53628" s="1433"/>
      <c r="E53628" s="1433"/>
      <c r="K53628" s="1433"/>
      <c r="L53628" s="1334"/>
    </row>
    <row r="53629" spans="1:12" ht="24" customHeight="1">
      <c r="A53629" s="1355"/>
      <c r="B53629" s="1355"/>
      <c r="C53629" s="1433"/>
      <c r="E53629" s="1433"/>
      <c r="K53629" s="1433"/>
      <c r="L53629" s="1334"/>
    </row>
    <row r="53630" spans="1:12" ht="24" customHeight="1">
      <c r="A53630" s="1355"/>
      <c r="B53630" s="1355"/>
      <c r="C53630" s="1433"/>
      <c r="E53630" s="1433"/>
      <c r="K53630" s="1433"/>
      <c r="L53630" s="1334"/>
    </row>
    <row r="53631" spans="1:12" ht="24" customHeight="1">
      <c r="A53631" s="1355"/>
      <c r="B53631" s="1355"/>
      <c r="C53631" s="1433"/>
      <c r="E53631" s="1433"/>
      <c r="K53631" s="1433"/>
      <c r="L53631" s="1334"/>
    </row>
    <row r="53632" spans="1:12" ht="24" customHeight="1">
      <c r="A53632" s="1355"/>
      <c r="B53632" s="1355"/>
      <c r="C53632" s="1433"/>
      <c r="E53632" s="1433"/>
      <c r="K53632" s="1433"/>
      <c r="L53632" s="1334"/>
    </row>
    <row r="53633" spans="1:12" ht="24" customHeight="1">
      <c r="A53633" s="1355"/>
      <c r="B53633" s="1355"/>
      <c r="C53633" s="1433"/>
      <c r="E53633" s="1433"/>
      <c r="K53633" s="1433"/>
      <c r="L53633" s="1334"/>
    </row>
    <row r="53634" spans="1:12" ht="24" customHeight="1">
      <c r="A53634" s="1355"/>
      <c r="B53634" s="1355"/>
      <c r="C53634" s="1433"/>
      <c r="E53634" s="1433"/>
      <c r="K53634" s="1433"/>
      <c r="L53634" s="1334"/>
    </row>
    <row r="53635" spans="1:12" ht="24" customHeight="1">
      <c r="A53635" s="1355"/>
      <c r="B53635" s="1355"/>
      <c r="C53635" s="1433"/>
      <c r="E53635" s="1433"/>
      <c r="K53635" s="1433"/>
      <c r="L53635" s="1334"/>
    </row>
    <row r="53636" spans="1:12" ht="24" customHeight="1">
      <c r="A53636" s="1355"/>
      <c r="B53636" s="1355"/>
      <c r="C53636" s="1433"/>
      <c r="E53636" s="1433"/>
      <c r="K53636" s="1433"/>
      <c r="L53636" s="1334"/>
    </row>
    <row r="53637" spans="1:12" ht="24" customHeight="1">
      <c r="A53637" s="1355"/>
      <c r="B53637" s="1355"/>
      <c r="C53637" s="1433"/>
      <c r="E53637" s="1433"/>
      <c r="K53637" s="1433"/>
      <c r="L53637" s="1334"/>
    </row>
    <row r="53638" spans="1:12" ht="24" customHeight="1">
      <c r="A53638" s="1355"/>
      <c r="B53638" s="1355"/>
      <c r="C53638" s="1433"/>
      <c r="E53638" s="1433"/>
      <c r="K53638" s="1433"/>
      <c r="L53638" s="1334"/>
    </row>
    <row r="53639" spans="1:12" ht="24" customHeight="1">
      <c r="A53639" s="1355"/>
      <c r="B53639" s="1355"/>
      <c r="C53639" s="1433"/>
      <c r="E53639" s="1433"/>
      <c r="K53639" s="1433"/>
      <c r="L53639" s="1334"/>
    </row>
    <row r="53640" spans="1:12" ht="24" customHeight="1">
      <c r="A53640" s="1355"/>
      <c r="B53640" s="1355"/>
      <c r="C53640" s="1433"/>
      <c r="E53640" s="1433"/>
      <c r="K53640" s="1433"/>
      <c r="L53640" s="1334"/>
    </row>
    <row r="53641" spans="1:12" ht="24" customHeight="1">
      <c r="A53641" s="1355"/>
      <c r="B53641" s="1355"/>
      <c r="C53641" s="1433"/>
      <c r="E53641" s="1433"/>
      <c r="K53641" s="1433"/>
      <c r="L53641" s="1334"/>
    </row>
    <row r="53642" spans="1:12" ht="24" customHeight="1">
      <c r="A53642" s="1355"/>
      <c r="B53642" s="1355"/>
      <c r="C53642" s="1433"/>
      <c r="E53642" s="1433"/>
      <c r="K53642" s="1433"/>
      <c r="L53642" s="1334"/>
    </row>
    <row r="53643" spans="1:12" ht="24" customHeight="1">
      <c r="A53643" s="1355"/>
      <c r="B53643" s="1355"/>
      <c r="C53643" s="1433"/>
      <c r="E53643" s="1433"/>
      <c r="K53643" s="1433"/>
      <c r="L53643" s="1334"/>
    </row>
    <row r="53644" spans="1:12" ht="24" customHeight="1">
      <c r="A53644" s="1355"/>
      <c r="B53644" s="1355"/>
      <c r="C53644" s="1433"/>
      <c r="E53644" s="1433"/>
      <c r="K53644" s="1433"/>
      <c r="L53644" s="1334"/>
    </row>
    <row r="53645" spans="1:12" ht="24" customHeight="1">
      <c r="A53645" s="1355"/>
      <c r="B53645" s="1355"/>
      <c r="C53645" s="1433"/>
      <c r="E53645" s="1433"/>
      <c r="K53645" s="1433"/>
      <c r="L53645" s="1334"/>
    </row>
    <row r="53646" spans="1:12" ht="24" customHeight="1">
      <c r="A53646" s="1355"/>
      <c r="B53646" s="1355"/>
      <c r="C53646" s="1433"/>
      <c r="E53646" s="1433"/>
      <c r="K53646" s="1433"/>
      <c r="L53646" s="1334"/>
    </row>
    <row r="53647" spans="1:12" ht="24" customHeight="1">
      <c r="A53647" s="1355"/>
      <c r="B53647" s="1355"/>
      <c r="C53647" s="1433"/>
      <c r="E53647" s="1433"/>
      <c r="K53647" s="1433"/>
      <c r="L53647" s="1334"/>
    </row>
    <row r="53648" spans="1:12" ht="24" customHeight="1">
      <c r="A53648" s="1355"/>
      <c r="B53648" s="1355"/>
      <c r="C53648" s="1433"/>
      <c r="E53648" s="1433"/>
      <c r="K53648" s="1433"/>
      <c r="L53648" s="1334"/>
    </row>
    <row r="53649" spans="1:12" ht="24" customHeight="1">
      <c r="A53649" s="1355"/>
      <c r="B53649" s="1355"/>
      <c r="C53649" s="1433"/>
      <c r="E53649" s="1433"/>
      <c r="K53649" s="1433"/>
      <c r="L53649" s="1334"/>
    </row>
    <row r="53650" spans="1:12" ht="24" customHeight="1">
      <c r="A53650" s="1355"/>
      <c r="B53650" s="1355"/>
      <c r="C53650" s="1433"/>
      <c r="E53650" s="1433"/>
      <c r="K53650" s="1433"/>
      <c r="L53650" s="1334"/>
    </row>
    <row r="53651" spans="1:12" ht="24" customHeight="1">
      <c r="A53651" s="1355"/>
      <c r="B53651" s="1355"/>
      <c r="C53651" s="1433"/>
      <c r="E53651" s="1433"/>
      <c r="K53651" s="1433"/>
      <c r="L53651" s="1334"/>
    </row>
    <row r="53652" spans="1:12" ht="24" customHeight="1">
      <c r="A53652" s="1355"/>
      <c r="B53652" s="1355"/>
      <c r="C53652" s="1433"/>
      <c r="E53652" s="1433"/>
      <c r="K53652" s="1433"/>
      <c r="L53652" s="1334"/>
    </row>
    <row r="53653" spans="1:12" ht="24" customHeight="1">
      <c r="A53653" s="1355"/>
      <c r="B53653" s="1355"/>
      <c r="C53653" s="1433"/>
      <c r="E53653" s="1433"/>
      <c r="K53653" s="1433"/>
      <c r="L53653" s="1334"/>
    </row>
    <row r="53654" spans="1:12" ht="24" customHeight="1">
      <c r="A53654" s="1355"/>
      <c r="B53654" s="1355"/>
      <c r="C53654" s="1433"/>
      <c r="E53654" s="1433"/>
      <c r="K53654" s="1433"/>
      <c r="L53654" s="1334"/>
    </row>
    <row r="53655" spans="1:12" ht="24" customHeight="1">
      <c r="A53655" s="1355"/>
      <c r="B53655" s="1355"/>
      <c r="C53655" s="1433"/>
      <c r="E53655" s="1433"/>
      <c r="K53655" s="1433"/>
      <c r="L53655" s="1334"/>
    </row>
    <row r="53656" spans="1:12" ht="24" customHeight="1">
      <c r="A53656" s="1355"/>
      <c r="B53656" s="1355"/>
      <c r="C53656" s="1433"/>
      <c r="E53656" s="1433"/>
      <c r="K53656" s="1433"/>
      <c r="L53656" s="1334"/>
    </row>
    <row r="53657" spans="1:12" ht="24" customHeight="1">
      <c r="A53657" s="1355"/>
      <c r="B53657" s="1355"/>
      <c r="C53657" s="1433"/>
      <c r="E53657" s="1433"/>
      <c r="K53657" s="1433"/>
      <c r="L53657" s="1334"/>
    </row>
    <row r="53658" spans="1:12" ht="24" customHeight="1">
      <c r="A53658" s="1355"/>
      <c r="B53658" s="1355"/>
      <c r="C53658" s="1433"/>
      <c r="E53658" s="1433"/>
      <c r="K53658" s="1433"/>
      <c r="L53658" s="1334"/>
    </row>
    <row r="53659" spans="1:12" ht="24" customHeight="1">
      <c r="A53659" s="1355"/>
      <c r="B53659" s="1355"/>
      <c r="C53659" s="1433"/>
      <c r="E53659" s="1433"/>
      <c r="K53659" s="1433"/>
      <c r="L53659" s="1334"/>
    </row>
    <row r="53660" spans="1:12" ht="24" customHeight="1">
      <c r="A53660" s="1355"/>
      <c r="B53660" s="1355"/>
      <c r="C53660" s="1433"/>
      <c r="E53660" s="1433"/>
      <c r="K53660" s="1433"/>
      <c r="L53660" s="1334"/>
    </row>
    <row r="53661" spans="1:12" ht="24" customHeight="1">
      <c r="A53661" s="1355"/>
      <c r="B53661" s="1355"/>
      <c r="C53661" s="1433"/>
      <c r="E53661" s="1433"/>
      <c r="K53661" s="1433"/>
      <c r="L53661" s="1334"/>
    </row>
    <row r="53662" spans="1:12" ht="24" customHeight="1">
      <c r="A53662" s="1355"/>
      <c r="B53662" s="1355"/>
      <c r="C53662" s="1433"/>
      <c r="E53662" s="1433"/>
      <c r="K53662" s="1433"/>
      <c r="L53662" s="1334"/>
    </row>
    <row r="53663" spans="1:12" ht="24" customHeight="1">
      <c r="A53663" s="1355"/>
      <c r="B53663" s="1355"/>
      <c r="C53663" s="1433"/>
      <c r="E53663" s="1433"/>
      <c r="K53663" s="1433"/>
      <c r="L53663" s="1334"/>
    </row>
    <row r="53664" spans="1:12" ht="24" customHeight="1">
      <c r="A53664" s="1355"/>
      <c r="B53664" s="1355"/>
      <c r="C53664" s="1433"/>
      <c r="E53664" s="1433"/>
      <c r="K53664" s="1433"/>
      <c r="L53664" s="1334"/>
    </row>
    <row r="53665" spans="1:12" ht="24" customHeight="1">
      <c r="A53665" s="1355"/>
      <c r="B53665" s="1355"/>
      <c r="C53665" s="1433"/>
      <c r="E53665" s="1433"/>
      <c r="K53665" s="1433"/>
      <c r="L53665" s="1334"/>
    </row>
    <row r="53666" spans="1:12" ht="24" customHeight="1">
      <c r="A53666" s="1355"/>
      <c r="B53666" s="1355"/>
      <c r="C53666" s="1433"/>
      <c r="E53666" s="1433"/>
      <c r="K53666" s="1433"/>
      <c r="L53666" s="1334"/>
    </row>
    <row r="53667" spans="1:12" ht="24" customHeight="1">
      <c r="A53667" s="1355"/>
      <c r="B53667" s="1355"/>
      <c r="C53667" s="1433"/>
      <c r="E53667" s="1433"/>
      <c r="K53667" s="1433"/>
      <c r="L53667" s="1334"/>
    </row>
    <row r="53668" spans="1:12" ht="24" customHeight="1">
      <c r="A53668" s="1355"/>
      <c r="B53668" s="1355"/>
      <c r="C53668" s="1433"/>
      <c r="E53668" s="1433"/>
      <c r="K53668" s="1433"/>
      <c r="L53668" s="1334"/>
    </row>
    <row r="53669" spans="1:12" ht="24" customHeight="1">
      <c r="A53669" s="1355"/>
      <c r="B53669" s="1355"/>
      <c r="C53669" s="1433"/>
      <c r="E53669" s="1433"/>
      <c r="K53669" s="1433"/>
      <c r="L53669" s="1334"/>
    </row>
    <row r="53670" spans="1:12" ht="24" customHeight="1">
      <c r="A53670" s="1355"/>
      <c r="B53670" s="1355"/>
      <c r="C53670" s="1433"/>
      <c r="E53670" s="1433"/>
      <c r="K53670" s="1433"/>
      <c r="L53670" s="1334"/>
    </row>
    <row r="53671" spans="1:12" ht="24" customHeight="1">
      <c r="A53671" s="1355"/>
      <c r="B53671" s="1355"/>
      <c r="C53671" s="1433"/>
      <c r="E53671" s="1433"/>
      <c r="K53671" s="1433"/>
      <c r="L53671" s="1334"/>
    </row>
    <row r="53672" spans="1:12" ht="24" customHeight="1">
      <c r="A53672" s="1355"/>
      <c r="B53672" s="1355"/>
      <c r="C53672" s="1433"/>
      <c r="E53672" s="1433"/>
      <c r="K53672" s="1433"/>
      <c r="L53672" s="1334"/>
    </row>
    <row r="53673" spans="1:12" ht="24" customHeight="1">
      <c r="A53673" s="1355"/>
      <c r="B53673" s="1355"/>
      <c r="C53673" s="1433"/>
      <c r="E53673" s="1433"/>
      <c r="K53673" s="1433"/>
      <c r="L53673" s="1334"/>
    </row>
    <row r="53674" spans="1:12" ht="24" customHeight="1">
      <c r="A53674" s="1355"/>
      <c r="B53674" s="1355"/>
      <c r="C53674" s="1433"/>
      <c r="E53674" s="1433"/>
      <c r="K53674" s="1433"/>
      <c r="L53674" s="1334"/>
    </row>
    <row r="53675" spans="1:12" ht="24" customHeight="1">
      <c r="A53675" s="1355"/>
      <c r="B53675" s="1355"/>
      <c r="C53675" s="1433"/>
      <c r="E53675" s="1433"/>
      <c r="K53675" s="1433"/>
      <c r="L53675" s="1334"/>
    </row>
    <row r="53676" spans="1:12" ht="24" customHeight="1">
      <c r="A53676" s="1355"/>
      <c r="B53676" s="1355"/>
      <c r="C53676" s="1433"/>
      <c r="E53676" s="1433"/>
      <c r="K53676" s="1433"/>
      <c r="L53676" s="1334"/>
    </row>
    <row r="53677" spans="1:12" ht="24" customHeight="1">
      <c r="A53677" s="1355"/>
      <c r="B53677" s="1355"/>
      <c r="C53677" s="1433"/>
      <c r="E53677" s="1433"/>
      <c r="K53677" s="1433"/>
      <c r="L53677" s="1334"/>
    </row>
    <row r="53678" spans="1:12" ht="24" customHeight="1">
      <c r="A53678" s="1355"/>
      <c r="B53678" s="1355"/>
      <c r="C53678" s="1433"/>
      <c r="E53678" s="1433"/>
      <c r="K53678" s="1433"/>
      <c r="L53678" s="1334"/>
    </row>
    <row r="53679" spans="1:12" ht="24" customHeight="1">
      <c r="A53679" s="1355"/>
      <c r="B53679" s="1355"/>
      <c r="C53679" s="1433"/>
      <c r="E53679" s="1433"/>
      <c r="K53679" s="1433"/>
      <c r="L53679" s="1334"/>
    </row>
    <row r="53680" spans="1:12" ht="24" customHeight="1">
      <c r="A53680" s="1355"/>
      <c r="B53680" s="1355"/>
      <c r="C53680" s="1433"/>
      <c r="E53680" s="1433"/>
      <c r="K53680" s="1433"/>
      <c r="L53680" s="1334"/>
    </row>
    <row r="53681" spans="1:12" ht="24" customHeight="1">
      <c r="A53681" s="1355"/>
      <c r="B53681" s="1355"/>
      <c r="C53681" s="1433"/>
      <c r="E53681" s="1433"/>
      <c r="K53681" s="1433"/>
      <c r="L53681" s="1334"/>
    </row>
    <row r="53682" spans="1:12" ht="24" customHeight="1">
      <c r="A53682" s="1355"/>
      <c r="B53682" s="1355"/>
      <c r="C53682" s="1433"/>
      <c r="E53682" s="1433"/>
      <c r="K53682" s="1433"/>
      <c r="L53682" s="1334"/>
    </row>
    <row r="53683" spans="1:12" ht="24" customHeight="1">
      <c r="A53683" s="1355"/>
      <c r="B53683" s="1355"/>
      <c r="C53683" s="1433"/>
      <c r="E53683" s="1433"/>
      <c r="K53683" s="1433"/>
      <c r="L53683" s="1334"/>
    </row>
    <row r="53684" spans="1:12" ht="24" customHeight="1">
      <c r="A53684" s="1355"/>
      <c r="B53684" s="1355"/>
      <c r="C53684" s="1433"/>
      <c r="E53684" s="1433"/>
      <c r="K53684" s="1433"/>
      <c r="L53684" s="1334"/>
    </row>
    <row r="53685" spans="1:12" ht="24" customHeight="1">
      <c r="A53685" s="1355"/>
      <c r="B53685" s="1355"/>
      <c r="C53685" s="1433"/>
      <c r="E53685" s="1433"/>
      <c r="K53685" s="1433"/>
      <c r="L53685" s="1334"/>
    </row>
    <row r="53686" spans="1:12" ht="24" customHeight="1">
      <c r="A53686" s="1355"/>
      <c r="B53686" s="1355"/>
      <c r="C53686" s="1433"/>
      <c r="E53686" s="1433"/>
      <c r="K53686" s="1433"/>
      <c r="L53686" s="1334"/>
    </row>
    <row r="53687" spans="1:12" ht="24" customHeight="1">
      <c r="A53687" s="1355"/>
      <c r="B53687" s="1355"/>
      <c r="C53687" s="1433"/>
      <c r="E53687" s="1433"/>
      <c r="K53687" s="1433"/>
      <c r="L53687" s="1334"/>
    </row>
    <row r="53688" spans="1:12" ht="24" customHeight="1">
      <c r="A53688" s="1355"/>
      <c r="B53688" s="1355"/>
      <c r="C53688" s="1433"/>
      <c r="E53688" s="1433"/>
      <c r="K53688" s="1433"/>
      <c r="L53688" s="1334"/>
    </row>
    <row r="53689" spans="1:12" ht="24" customHeight="1">
      <c r="A53689" s="1355"/>
      <c r="B53689" s="1355"/>
      <c r="C53689" s="1433"/>
      <c r="E53689" s="1433"/>
      <c r="K53689" s="1433"/>
      <c r="L53689" s="1334"/>
    </row>
    <row r="53690" spans="1:12" ht="24" customHeight="1">
      <c r="A53690" s="1355"/>
      <c r="B53690" s="1355"/>
      <c r="C53690" s="1433"/>
      <c r="E53690" s="1433"/>
      <c r="K53690" s="1433"/>
      <c r="L53690" s="1334"/>
    </row>
    <row r="53691" spans="1:12" ht="24" customHeight="1">
      <c r="A53691" s="1355"/>
      <c r="B53691" s="1355"/>
      <c r="C53691" s="1433"/>
      <c r="E53691" s="1433"/>
      <c r="K53691" s="1433"/>
      <c r="L53691" s="1334"/>
    </row>
    <row r="53692" spans="1:12" ht="24" customHeight="1">
      <c r="A53692" s="1355"/>
      <c r="B53692" s="1355"/>
      <c r="C53692" s="1433"/>
      <c r="E53692" s="1433"/>
      <c r="K53692" s="1433"/>
      <c r="L53692" s="1334"/>
    </row>
    <row r="53693" spans="1:12" ht="24" customHeight="1">
      <c r="A53693" s="1355"/>
      <c r="B53693" s="1355"/>
      <c r="C53693" s="1433"/>
      <c r="E53693" s="1433"/>
      <c r="K53693" s="1433"/>
      <c r="L53693" s="1334"/>
    </row>
    <row r="53694" spans="1:12" ht="24" customHeight="1">
      <c r="A53694" s="1355"/>
      <c r="B53694" s="1355"/>
      <c r="C53694" s="1433"/>
      <c r="E53694" s="1433"/>
      <c r="K53694" s="1433"/>
      <c r="L53694" s="1334"/>
    </row>
    <row r="53695" spans="1:12" ht="24" customHeight="1">
      <c r="A53695" s="1355"/>
      <c r="B53695" s="1355"/>
      <c r="C53695" s="1433"/>
      <c r="E53695" s="1433"/>
      <c r="K53695" s="1433"/>
      <c r="L53695" s="1334"/>
    </row>
    <row r="53696" spans="1:12" ht="24" customHeight="1">
      <c r="A53696" s="1355"/>
      <c r="B53696" s="1355"/>
      <c r="C53696" s="1433"/>
      <c r="E53696" s="1433"/>
      <c r="K53696" s="1433"/>
      <c r="L53696" s="1334"/>
    </row>
    <row r="53697" spans="1:12" ht="24" customHeight="1">
      <c r="A53697" s="1355"/>
      <c r="B53697" s="1355"/>
      <c r="C53697" s="1433"/>
      <c r="E53697" s="1433"/>
      <c r="K53697" s="1433"/>
      <c r="L53697" s="1334"/>
    </row>
    <row r="53698" spans="1:12" ht="24" customHeight="1">
      <c r="A53698" s="1355"/>
      <c r="B53698" s="1355"/>
      <c r="C53698" s="1433"/>
      <c r="E53698" s="1433"/>
      <c r="K53698" s="1433"/>
      <c r="L53698" s="1334"/>
    </row>
    <row r="53699" spans="1:12" ht="24" customHeight="1">
      <c r="A53699" s="1355"/>
      <c r="B53699" s="1355"/>
      <c r="C53699" s="1433"/>
      <c r="E53699" s="1433"/>
      <c r="K53699" s="1433"/>
      <c r="L53699" s="1334"/>
    </row>
    <row r="53700" spans="1:12" ht="24" customHeight="1">
      <c r="A53700" s="1355"/>
      <c r="B53700" s="1355"/>
      <c r="C53700" s="1433"/>
      <c r="E53700" s="1433"/>
      <c r="K53700" s="1433"/>
      <c r="L53700" s="1334"/>
    </row>
    <row r="53701" spans="1:12" ht="24" customHeight="1">
      <c r="A53701" s="1355"/>
      <c r="B53701" s="1355"/>
      <c r="C53701" s="1433"/>
      <c r="E53701" s="1433"/>
      <c r="K53701" s="1433"/>
      <c r="L53701" s="1334"/>
    </row>
    <row r="53702" spans="1:12" ht="24" customHeight="1">
      <c r="A53702" s="1355"/>
      <c r="B53702" s="1355"/>
      <c r="C53702" s="1433"/>
      <c r="E53702" s="1433"/>
      <c r="K53702" s="1433"/>
      <c r="L53702" s="1334"/>
    </row>
    <row r="53703" spans="1:12" ht="24" customHeight="1">
      <c r="A53703" s="1355"/>
      <c r="B53703" s="1355"/>
      <c r="C53703" s="1433"/>
      <c r="E53703" s="1433"/>
      <c r="K53703" s="1433"/>
      <c r="L53703" s="1334"/>
    </row>
    <row r="53704" spans="1:12" ht="24" customHeight="1">
      <c r="A53704" s="1355"/>
      <c r="B53704" s="1355"/>
      <c r="C53704" s="1433"/>
      <c r="E53704" s="1433"/>
      <c r="K53704" s="1433"/>
      <c r="L53704" s="1334"/>
    </row>
    <row r="53705" spans="1:12" ht="24" customHeight="1">
      <c r="A53705" s="1355"/>
      <c r="B53705" s="1355"/>
      <c r="C53705" s="1433"/>
      <c r="E53705" s="1433"/>
      <c r="K53705" s="1433"/>
      <c r="L53705" s="1334"/>
    </row>
    <row r="53706" spans="1:12" ht="24" customHeight="1">
      <c r="A53706" s="1355"/>
      <c r="B53706" s="1355"/>
      <c r="C53706" s="1433"/>
      <c r="E53706" s="1433"/>
      <c r="K53706" s="1433"/>
      <c r="L53706" s="1334"/>
    </row>
    <row r="53707" spans="1:12" ht="24" customHeight="1">
      <c r="A53707" s="1355"/>
      <c r="B53707" s="1355"/>
      <c r="C53707" s="1433"/>
      <c r="E53707" s="1433"/>
      <c r="K53707" s="1433"/>
      <c r="L53707" s="1334"/>
    </row>
    <row r="53708" spans="1:12" ht="24" customHeight="1">
      <c r="A53708" s="1355"/>
      <c r="B53708" s="1355"/>
      <c r="C53708" s="1433"/>
      <c r="E53708" s="1433"/>
      <c r="K53708" s="1433"/>
      <c r="L53708" s="1334"/>
    </row>
    <row r="53709" spans="1:12" ht="24" customHeight="1">
      <c r="A53709" s="1355"/>
      <c r="B53709" s="1355"/>
      <c r="C53709" s="1433"/>
      <c r="E53709" s="1433"/>
      <c r="K53709" s="1433"/>
      <c r="L53709" s="1334"/>
    </row>
    <row r="53710" spans="1:12" ht="24" customHeight="1">
      <c r="A53710" s="1355"/>
      <c r="B53710" s="1355"/>
      <c r="C53710" s="1433"/>
      <c r="E53710" s="1433"/>
      <c r="K53710" s="1433"/>
      <c r="L53710" s="1334"/>
    </row>
    <row r="53711" spans="1:12" ht="24" customHeight="1">
      <c r="A53711" s="1355"/>
      <c r="B53711" s="1355"/>
      <c r="C53711" s="1433"/>
      <c r="E53711" s="1433"/>
      <c r="K53711" s="1433"/>
      <c r="L53711" s="1334"/>
    </row>
    <row r="53712" spans="1:12" ht="24" customHeight="1">
      <c r="A53712" s="1355"/>
      <c r="B53712" s="1355"/>
      <c r="C53712" s="1433"/>
      <c r="E53712" s="1433"/>
      <c r="K53712" s="1433"/>
      <c r="L53712" s="1334"/>
    </row>
    <row r="53713" spans="1:12" ht="24" customHeight="1">
      <c r="A53713" s="1355"/>
      <c r="B53713" s="1355"/>
      <c r="C53713" s="1433"/>
      <c r="E53713" s="1433"/>
      <c r="K53713" s="1433"/>
      <c r="L53713" s="1334"/>
    </row>
    <row r="53714" spans="1:12" ht="24" customHeight="1">
      <c r="A53714" s="1355"/>
      <c r="B53714" s="1355"/>
      <c r="C53714" s="1433"/>
      <c r="E53714" s="1433"/>
      <c r="K53714" s="1433"/>
      <c r="L53714" s="1334"/>
    </row>
    <row r="53715" spans="1:12" ht="24" customHeight="1">
      <c r="A53715" s="1355"/>
      <c r="B53715" s="1355"/>
      <c r="C53715" s="1433"/>
      <c r="E53715" s="1433"/>
      <c r="K53715" s="1433"/>
      <c r="L53715" s="1334"/>
    </row>
    <row r="53716" spans="1:12" ht="24" customHeight="1">
      <c r="A53716" s="1355"/>
      <c r="B53716" s="1355"/>
      <c r="C53716" s="1433"/>
      <c r="E53716" s="1433"/>
      <c r="K53716" s="1433"/>
      <c r="L53716" s="1334"/>
    </row>
    <row r="53717" spans="1:12" ht="24" customHeight="1">
      <c r="A53717" s="1355"/>
      <c r="B53717" s="1355"/>
      <c r="C53717" s="1433"/>
      <c r="E53717" s="1433"/>
      <c r="K53717" s="1433"/>
      <c r="L53717" s="1334"/>
    </row>
    <row r="53718" spans="1:12" ht="24" customHeight="1">
      <c r="A53718" s="1355"/>
      <c r="B53718" s="1355"/>
      <c r="C53718" s="1433"/>
      <c r="E53718" s="1433"/>
      <c r="K53718" s="1433"/>
      <c r="L53718" s="1334"/>
    </row>
    <row r="53719" spans="1:12" ht="24" customHeight="1">
      <c r="A53719" s="1355"/>
      <c r="B53719" s="1355"/>
      <c r="C53719" s="1433"/>
      <c r="E53719" s="1433"/>
      <c r="K53719" s="1433"/>
      <c r="L53719" s="1334"/>
    </row>
    <row r="53720" spans="1:12" ht="24" customHeight="1">
      <c r="A53720" s="1355"/>
      <c r="B53720" s="1355"/>
      <c r="C53720" s="1433"/>
      <c r="E53720" s="1433"/>
      <c r="K53720" s="1433"/>
      <c r="L53720" s="1334"/>
    </row>
    <row r="53721" spans="1:12" ht="24" customHeight="1">
      <c r="A53721" s="1355"/>
      <c r="B53721" s="1355"/>
      <c r="C53721" s="1433"/>
      <c r="E53721" s="1433"/>
      <c r="K53721" s="1433"/>
      <c r="L53721" s="1334"/>
    </row>
    <row r="53722" spans="1:12" ht="24" customHeight="1">
      <c r="A53722" s="1355"/>
      <c r="B53722" s="1355"/>
      <c r="C53722" s="1433"/>
      <c r="E53722" s="1433"/>
      <c r="K53722" s="1433"/>
      <c r="L53722" s="1334"/>
    </row>
    <row r="53723" spans="1:12" ht="24" customHeight="1">
      <c r="A53723" s="1355"/>
      <c r="B53723" s="1355"/>
      <c r="C53723" s="1433"/>
      <c r="E53723" s="1433"/>
      <c r="K53723" s="1433"/>
      <c r="L53723" s="1334"/>
    </row>
    <row r="53724" spans="1:12" ht="24" customHeight="1">
      <c r="A53724" s="1355"/>
      <c r="B53724" s="1355"/>
      <c r="C53724" s="1433"/>
      <c r="E53724" s="1433"/>
      <c r="K53724" s="1433"/>
      <c r="L53724" s="1334"/>
    </row>
    <row r="53725" spans="1:12" ht="24" customHeight="1">
      <c r="A53725" s="1355"/>
      <c r="B53725" s="1355"/>
      <c r="C53725" s="1433"/>
      <c r="E53725" s="1433"/>
      <c r="K53725" s="1433"/>
      <c r="L53725" s="1334"/>
    </row>
    <row r="53726" spans="1:12" ht="24" customHeight="1">
      <c r="A53726" s="1355"/>
      <c r="B53726" s="1355"/>
      <c r="C53726" s="1433"/>
      <c r="E53726" s="1433"/>
      <c r="K53726" s="1433"/>
      <c r="L53726" s="1334"/>
    </row>
    <row r="53727" spans="1:12" ht="24" customHeight="1">
      <c r="A53727" s="1355"/>
      <c r="B53727" s="1355"/>
      <c r="C53727" s="1433"/>
      <c r="E53727" s="1433"/>
      <c r="K53727" s="1433"/>
      <c r="L53727" s="1334"/>
    </row>
    <row r="53728" spans="1:12" ht="24" customHeight="1">
      <c r="A53728" s="1355"/>
      <c r="B53728" s="1355"/>
      <c r="C53728" s="1433"/>
      <c r="E53728" s="1433"/>
      <c r="K53728" s="1433"/>
      <c r="L53728" s="1334"/>
    </row>
    <row r="53729" spans="1:12" ht="24" customHeight="1">
      <c r="A53729" s="1355"/>
      <c r="B53729" s="1355"/>
      <c r="C53729" s="1433"/>
      <c r="E53729" s="1433"/>
      <c r="K53729" s="1433"/>
      <c r="L53729" s="1334"/>
    </row>
    <row r="53730" spans="1:12" ht="24" customHeight="1">
      <c r="A53730" s="1355"/>
      <c r="B53730" s="1355"/>
      <c r="C53730" s="1433"/>
      <c r="E53730" s="1433"/>
      <c r="K53730" s="1433"/>
      <c r="L53730" s="1334"/>
    </row>
    <row r="53731" spans="1:12" ht="24" customHeight="1">
      <c r="A53731" s="1355"/>
      <c r="B53731" s="1355"/>
      <c r="C53731" s="1433"/>
      <c r="E53731" s="1433"/>
      <c r="K53731" s="1433"/>
      <c r="L53731" s="1334"/>
    </row>
    <row r="53732" spans="1:12" ht="24" customHeight="1">
      <c r="A53732" s="1355"/>
      <c r="B53732" s="1355"/>
      <c r="C53732" s="1433"/>
      <c r="E53732" s="1433"/>
      <c r="K53732" s="1433"/>
      <c r="L53732" s="1334"/>
    </row>
    <row r="53733" spans="1:12" ht="24" customHeight="1">
      <c r="A53733" s="1355"/>
      <c r="B53733" s="1355"/>
      <c r="C53733" s="1433"/>
      <c r="E53733" s="1433"/>
      <c r="K53733" s="1433"/>
      <c r="L53733" s="1334"/>
    </row>
    <row r="53734" spans="1:12" ht="24" customHeight="1">
      <c r="A53734" s="1355"/>
      <c r="B53734" s="1355"/>
      <c r="C53734" s="1433"/>
      <c r="E53734" s="1433"/>
      <c r="K53734" s="1433"/>
      <c r="L53734" s="1334"/>
    </row>
    <row r="53735" spans="1:12" ht="24" customHeight="1">
      <c r="A53735" s="1355"/>
      <c r="B53735" s="1355"/>
      <c r="C53735" s="1433"/>
      <c r="E53735" s="1433"/>
      <c r="K53735" s="1433"/>
      <c r="L53735" s="1334"/>
    </row>
    <row r="53736" spans="1:12" ht="24" customHeight="1">
      <c r="A53736" s="1355"/>
      <c r="B53736" s="1355"/>
      <c r="C53736" s="1433"/>
      <c r="E53736" s="1433"/>
      <c r="K53736" s="1433"/>
      <c r="L53736" s="1334"/>
    </row>
    <row r="53737" spans="1:12" ht="24" customHeight="1">
      <c r="A53737" s="1355"/>
      <c r="B53737" s="1355"/>
      <c r="C53737" s="1433"/>
      <c r="E53737" s="1433"/>
      <c r="K53737" s="1433"/>
      <c r="L53737" s="1334"/>
    </row>
    <row r="53738" spans="1:12" ht="24" customHeight="1">
      <c r="A53738" s="1355"/>
      <c r="B53738" s="1355"/>
      <c r="C53738" s="1433"/>
      <c r="E53738" s="1433"/>
      <c r="K53738" s="1433"/>
      <c r="L53738" s="1334"/>
    </row>
    <row r="53739" spans="1:12" ht="24" customHeight="1">
      <c r="A53739" s="1355"/>
      <c r="B53739" s="1355"/>
      <c r="C53739" s="1433"/>
      <c r="E53739" s="1433"/>
      <c r="K53739" s="1433"/>
      <c r="L53739" s="1334"/>
    </row>
    <row r="53740" spans="1:12" ht="24" customHeight="1">
      <c r="A53740" s="1355"/>
      <c r="B53740" s="1355"/>
      <c r="C53740" s="1433"/>
      <c r="E53740" s="1433"/>
      <c r="K53740" s="1433"/>
      <c r="L53740" s="1334"/>
    </row>
    <row r="53741" spans="1:12" ht="24" customHeight="1">
      <c r="A53741" s="1355"/>
      <c r="B53741" s="1355"/>
      <c r="C53741" s="1433"/>
      <c r="E53741" s="1433"/>
      <c r="K53741" s="1433"/>
      <c r="L53741" s="1334"/>
    </row>
    <row r="53742" spans="1:12" ht="24" customHeight="1">
      <c r="A53742" s="1355"/>
      <c r="B53742" s="1355"/>
      <c r="C53742" s="1433"/>
      <c r="E53742" s="1433"/>
      <c r="K53742" s="1433"/>
      <c r="L53742" s="1334"/>
    </row>
    <row r="53743" spans="1:12" ht="24" customHeight="1">
      <c r="A53743" s="1355"/>
      <c r="B53743" s="1355"/>
      <c r="C53743" s="1433"/>
      <c r="E53743" s="1433"/>
      <c r="K53743" s="1433"/>
      <c r="L53743" s="1334"/>
    </row>
    <row r="53744" spans="1:12" ht="24" customHeight="1">
      <c r="A53744" s="1355"/>
      <c r="B53744" s="1355"/>
      <c r="C53744" s="1433"/>
      <c r="E53744" s="1433"/>
      <c r="K53744" s="1433"/>
      <c r="L53744" s="1334"/>
    </row>
    <row r="53745" spans="1:12" ht="24" customHeight="1">
      <c r="A53745" s="1355"/>
      <c r="B53745" s="1355"/>
      <c r="C53745" s="1433"/>
      <c r="E53745" s="1433"/>
      <c r="K53745" s="1433"/>
      <c r="L53745" s="1334"/>
    </row>
    <row r="53746" spans="1:12" ht="24" customHeight="1">
      <c r="A53746" s="1355"/>
      <c r="B53746" s="1355"/>
      <c r="C53746" s="1433"/>
      <c r="E53746" s="1433"/>
      <c r="K53746" s="1433"/>
      <c r="L53746" s="1334"/>
    </row>
    <row r="53747" spans="1:12" ht="24" customHeight="1">
      <c r="A53747" s="1355"/>
      <c r="B53747" s="1355"/>
      <c r="C53747" s="1433"/>
      <c r="E53747" s="1433"/>
      <c r="K53747" s="1433"/>
      <c r="L53747" s="1334"/>
    </row>
    <row r="53748" spans="1:12" ht="24" customHeight="1">
      <c r="A53748" s="1355"/>
      <c r="B53748" s="1355"/>
      <c r="C53748" s="1433"/>
      <c r="E53748" s="1433"/>
      <c r="K53748" s="1433"/>
      <c r="L53748" s="1334"/>
    </row>
    <row r="53749" spans="1:12" ht="24" customHeight="1">
      <c r="A53749" s="1355"/>
      <c r="B53749" s="1355"/>
      <c r="C53749" s="1433"/>
      <c r="E53749" s="1433"/>
      <c r="K53749" s="1433"/>
      <c r="L53749" s="1334"/>
    </row>
    <row r="53750" spans="1:12" ht="24" customHeight="1">
      <c r="A53750" s="1355"/>
      <c r="B53750" s="1355"/>
      <c r="C53750" s="1433"/>
      <c r="E53750" s="1433"/>
      <c r="K53750" s="1433"/>
      <c r="L53750" s="1334"/>
    </row>
    <row r="53751" spans="1:12" ht="24" customHeight="1">
      <c r="A53751" s="1355"/>
      <c r="B53751" s="1355"/>
      <c r="C53751" s="1433"/>
      <c r="E53751" s="1433"/>
      <c r="K53751" s="1433"/>
      <c r="L53751" s="1334"/>
    </row>
    <row r="53752" spans="1:12" ht="24" customHeight="1">
      <c r="A53752" s="1355"/>
      <c r="B53752" s="1355"/>
      <c r="C53752" s="1433"/>
      <c r="E53752" s="1433"/>
      <c r="K53752" s="1433"/>
      <c r="L53752" s="1334"/>
    </row>
    <row r="53753" spans="1:12" ht="24" customHeight="1">
      <c r="A53753" s="1355"/>
      <c r="B53753" s="1355"/>
      <c r="C53753" s="1433"/>
      <c r="E53753" s="1433"/>
      <c r="K53753" s="1433"/>
      <c r="L53753" s="1334"/>
    </row>
    <row r="53754" spans="1:12" ht="24" customHeight="1">
      <c r="A53754" s="1355"/>
      <c r="B53754" s="1355"/>
      <c r="C53754" s="1433"/>
      <c r="E53754" s="1433"/>
      <c r="K53754" s="1433"/>
      <c r="L53754" s="1334"/>
    </row>
    <row r="53755" spans="1:12" ht="24" customHeight="1">
      <c r="A53755" s="1355"/>
      <c r="B53755" s="1355"/>
      <c r="C53755" s="1433"/>
      <c r="E53755" s="1433"/>
      <c r="K53755" s="1433"/>
      <c r="L53755" s="1334"/>
    </row>
    <row r="53756" spans="1:12" ht="24" customHeight="1">
      <c r="A53756" s="1355"/>
      <c r="B53756" s="1355"/>
      <c r="C53756" s="1433"/>
      <c r="E53756" s="1433"/>
      <c r="K53756" s="1433"/>
      <c r="L53756" s="1334"/>
    </row>
    <row r="53757" spans="1:12" ht="24" customHeight="1">
      <c r="A53757" s="1355"/>
      <c r="B53757" s="1355"/>
      <c r="C53757" s="1433"/>
      <c r="E53757" s="1433"/>
      <c r="K53757" s="1433"/>
      <c r="L53757" s="1334"/>
    </row>
    <row r="53758" spans="1:12" ht="24" customHeight="1">
      <c r="A53758" s="1355"/>
      <c r="B53758" s="1355"/>
      <c r="C53758" s="1433"/>
      <c r="E53758" s="1433"/>
      <c r="K53758" s="1433"/>
      <c r="L53758" s="1334"/>
    </row>
    <row r="53759" spans="1:12" ht="24" customHeight="1">
      <c r="A53759" s="1355"/>
      <c r="B53759" s="1355"/>
      <c r="C53759" s="1433"/>
      <c r="E53759" s="1433"/>
      <c r="K53759" s="1433"/>
      <c r="L53759" s="1334"/>
    </row>
    <row r="53760" spans="1:12" ht="24" customHeight="1">
      <c r="A53760" s="1355"/>
      <c r="B53760" s="1355"/>
      <c r="C53760" s="1433"/>
      <c r="E53760" s="1433"/>
      <c r="K53760" s="1433"/>
      <c r="L53760" s="1334"/>
    </row>
    <row r="53761" spans="1:12" ht="24" customHeight="1">
      <c r="A53761" s="1355"/>
      <c r="B53761" s="1355"/>
      <c r="C53761" s="1433"/>
      <c r="E53761" s="1433"/>
      <c r="K53761" s="1433"/>
      <c r="L53761" s="1334"/>
    </row>
    <row r="53762" spans="1:12" ht="24" customHeight="1">
      <c r="A53762" s="1355"/>
      <c r="B53762" s="1355"/>
      <c r="C53762" s="1433"/>
      <c r="E53762" s="1433"/>
      <c r="K53762" s="1433"/>
      <c r="L53762" s="1334"/>
    </row>
    <row r="53763" spans="1:12" ht="24" customHeight="1">
      <c r="A53763" s="1355"/>
      <c r="B53763" s="1355"/>
      <c r="C53763" s="1433"/>
      <c r="E53763" s="1433"/>
      <c r="K53763" s="1433"/>
      <c r="L53763" s="1334"/>
    </row>
    <row r="53764" spans="1:12" ht="24" customHeight="1">
      <c r="A53764" s="1355"/>
      <c r="B53764" s="1355"/>
      <c r="C53764" s="1433"/>
      <c r="E53764" s="1433"/>
      <c r="K53764" s="1433"/>
      <c r="L53764" s="1334"/>
    </row>
    <row r="53765" spans="1:12" ht="24" customHeight="1">
      <c r="A53765" s="1355"/>
      <c r="B53765" s="1355"/>
      <c r="C53765" s="1433"/>
      <c r="E53765" s="1433"/>
      <c r="K53765" s="1433"/>
      <c r="L53765" s="1334"/>
    </row>
    <row r="53766" spans="1:12" ht="24" customHeight="1">
      <c r="A53766" s="1355"/>
      <c r="B53766" s="1355"/>
      <c r="C53766" s="1433"/>
      <c r="E53766" s="1433"/>
      <c r="K53766" s="1433"/>
      <c r="L53766" s="1334"/>
    </row>
    <row r="53767" spans="1:12" ht="24" customHeight="1">
      <c r="A53767" s="1355"/>
      <c r="B53767" s="1355"/>
      <c r="C53767" s="1433"/>
      <c r="E53767" s="1433"/>
      <c r="K53767" s="1433"/>
      <c r="L53767" s="1334"/>
    </row>
    <row r="53768" spans="1:12" ht="24" customHeight="1">
      <c r="A53768" s="1355"/>
      <c r="B53768" s="1355"/>
      <c r="C53768" s="1433"/>
      <c r="E53768" s="1433"/>
      <c r="K53768" s="1433"/>
      <c r="L53768" s="1334"/>
    </row>
    <row r="53769" spans="1:12" ht="24" customHeight="1">
      <c r="A53769" s="1355"/>
      <c r="B53769" s="1355"/>
      <c r="C53769" s="1433"/>
      <c r="E53769" s="1433"/>
      <c r="K53769" s="1433"/>
      <c r="L53769" s="1334"/>
    </row>
    <row r="53770" spans="1:12" ht="24" customHeight="1">
      <c r="A53770" s="1355"/>
      <c r="B53770" s="1355"/>
      <c r="C53770" s="1433"/>
      <c r="E53770" s="1433"/>
      <c r="K53770" s="1433"/>
      <c r="L53770" s="1334"/>
    </row>
    <row r="53771" spans="1:12" ht="24" customHeight="1">
      <c r="A53771" s="1355"/>
      <c r="B53771" s="1355"/>
      <c r="C53771" s="1433"/>
      <c r="E53771" s="1433"/>
      <c r="K53771" s="1433"/>
      <c r="L53771" s="1334"/>
    </row>
    <row r="53772" spans="1:12" ht="24" customHeight="1">
      <c r="A53772" s="1355"/>
      <c r="B53772" s="1355"/>
      <c r="C53772" s="1433"/>
      <c r="E53772" s="1433"/>
      <c r="K53772" s="1433"/>
      <c r="L53772" s="1334"/>
    </row>
    <row r="53773" spans="1:12" ht="24" customHeight="1">
      <c r="A53773" s="1355"/>
      <c r="B53773" s="1355"/>
      <c r="C53773" s="1433"/>
      <c r="E53773" s="1433"/>
      <c r="K53773" s="1433"/>
      <c r="L53773" s="1334"/>
    </row>
    <row r="53774" spans="1:12" ht="24" customHeight="1">
      <c r="A53774" s="1355"/>
      <c r="B53774" s="1355"/>
      <c r="C53774" s="1433"/>
      <c r="E53774" s="1433"/>
      <c r="K53774" s="1433"/>
      <c r="L53774" s="1334"/>
    </row>
    <row r="53775" spans="1:12" ht="24" customHeight="1">
      <c r="A53775" s="1355"/>
      <c r="B53775" s="1355"/>
      <c r="C53775" s="1433"/>
      <c r="E53775" s="1433"/>
      <c r="K53775" s="1433"/>
      <c r="L53775" s="1334"/>
    </row>
    <row r="53776" spans="1:12" ht="24" customHeight="1">
      <c r="A53776" s="1355"/>
      <c r="B53776" s="1355"/>
      <c r="C53776" s="1433"/>
      <c r="E53776" s="1433"/>
      <c r="K53776" s="1433"/>
      <c r="L53776" s="1334"/>
    </row>
    <row r="53777" spans="1:12" ht="24" customHeight="1">
      <c r="A53777" s="1355"/>
      <c r="B53777" s="1355"/>
      <c r="C53777" s="1433"/>
      <c r="E53777" s="1433"/>
      <c r="K53777" s="1433"/>
      <c r="L53777" s="1334"/>
    </row>
    <row r="53778" spans="1:12" ht="24" customHeight="1">
      <c r="A53778" s="1355"/>
      <c r="B53778" s="1355"/>
      <c r="C53778" s="1433"/>
      <c r="E53778" s="1433"/>
      <c r="K53778" s="1433"/>
      <c r="L53778" s="1334"/>
    </row>
    <row r="53779" spans="1:12" ht="24" customHeight="1">
      <c r="A53779" s="1355"/>
      <c r="B53779" s="1355"/>
      <c r="C53779" s="1433"/>
      <c r="E53779" s="1433"/>
      <c r="K53779" s="1433"/>
      <c r="L53779" s="1334"/>
    </row>
    <row r="53780" spans="1:12" ht="24" customHeight="1">
      <c r="A53780" s="1355"/>
      <c r="B53780" s="1355"/>
      <c r="C53780" s="1433"/>
      <c r="E53780" s="1433"/>
      <c r="K53780" s="1433"/>
      <c r="L53780" s="1334"/>
    </row>
    <row r="53781" spans="1:12" ht="24" customHeight="1">
      <c r="A53781" s="1355"/>
      <c r="B53781" s="1355"/>
      <c r="C53781" s="1433"/>
      <c r="E53781" s="1433"/>
      <c r="K53781" s="1433"/>
      <c r="L53781" s="1334"/>
    </row>
    <row r="53782" spans="1:12" ht="24" customHeight="1">
      <c r="A53782" s="1355"/>
      <c r="B53782" s="1355"/>
      <c r="C53782" s="1433"/>
      <c r="E53782" s="1433"/>
      <c r="K53782" s="1433"/>
      <c r="L53782" s="1334"/>
    </row>
    <row r="53783" spans="1:12" ht="24" customHeight="1">
      <c r="A53783" s="1355"/>
      <c r="B53783" s="1355"/>
      <c r="C53783" s="1433"/>
      <c r="E53783" s="1433"/>
      <c r="K53783" s="1433"/>
      <c r="L53783" s="1334"/>
    </row>
    <row r="53784" spans="1:12" ht="24" customHeight="1">
      <c r="A53784" s="1355"/>
      <c r="B53784" s="1355"/>
      <c r="C53784" s="1433"/>
      <c r="E53784" s="1433"/>
      <c r="K53784" s="1433"/>
      <c r="L53784" s="1334"/>
    </row>
    <row r="53785" spans="1:12" ht="24" customHeight="1">
      <c r="A53785" s="1355"/>
      <c r="B53785" s="1355"/>
      <c r="C53785" s="1433"/>
      <c r="E53785" s="1433"/>
      <c r="K53785" s="1433"/>
      <c r="L53785" s="1334"/>
    </row>
    <row r="53786" spans="1:12" ht="24" customHeight="1">
      <c r="A53786" s="1355"/>
      <c r="B53786" s="1355"/>
      <c r="C53786" s="1433"/>
      <c r="E53786" s="1433"/>
      <c r="K53786" s="1433"/>
      <c r="L53786" s="1334"/>
    </row>
    <row r="53787" spans="1:12" ht="24" customHeight="1">
      <c r="A53787" s="1355"/>
      <c r="B53787" s="1355"/>
      <c r="C53787" s="1433"/>
      <c r="E53787" s="1433"/>
      <c r="K53787" s="1433"/>
      <c r="L53787" s="1334"/>
    </row>
    <row r="53788" spans="1:12" ht="24" customHeight="1">
      <c r="A53788" s="1355"/>
      <c r="B53788" s="1355"/>
      <c r="C53788" s="1433"/>
      <c r="E53788" s="1433"/>
      <c r="K53788" s="1433"/>
      <c r="L53788" s="1334"/>
    </row>
    <row r="53789" spans="1:12" ht="24" customHeight="1">
      <c r="A53789" s="1355"/>
      <c r="B53789" s="1355"/>
      <c r="C53789" s="1433"/>
      <c r="E53789" s="1433"/>
      <c r="K53789" s="1433"/>
      <c r="L53789" s="1334"/>
    </row>
    <row r="53790" spans="1:12" ht="24" customHeight="1">
      <c r="A53790" s="1355"/>
      <c r="B53790" s="1355"/>
      <c r="C53790" s="1433"/>
      <c r="E53790" s="1433"/>
      <c r="K53790" s="1433"/>
      <c r="L53790" s="1334"/>
    </row>
    <row r="53791" spans="1:12" ht="24" customHeight="1">
      <c r="A53791" s="1355"/>
      <c r="B53791" s="1355"/>
      <c r="C53791" s="1433"/>
      <c r="E53791" s="1433"/>
      <c r="K53791" s="1433"/>
      <c r="L53791" s="1334"/>
    </row>
    <row r="53792" spans="1:12" ht="24" customHeight="1">
      <c r="A53792" s="1355"/>
      <c r="B53792" s="1355"/>
      <c r="C53792" s="1433"/>
      <c r="E53792" s="1433"/>
      <c r="K53792" s="1433"/>
      <c r="L53792" s="1334"/>
    </row>
    <row r="53793" spans="1:12" ht="24" customHeight="1">
      <c r="A53793" s="1355"/>
      <c r="B53793" s="1355"/>
      <c r="C53793" s="1433"/>
      <c r="E53793" s="1433"/>
      <c r="K53793" s="1433"/>
      <c r="L53793" s="1334"/>
    </row>
    <row r="53794" spans="1:12" ht="24" customHeight="1">
      <c r="A53794" s="1355"/>
      <c r="B53794" s="1355"/>
      <c r="C53794" s="1433"/>
      <c r="E53794" s="1433"/>
      <c r="K53794" s="1433"/>
      <c r="L53794" s="1334"/>
    </row>
    <row r="53795" spans="1:12" ht="24" customHeight="1">
      <c r="A53795" s="1355"/>
      <c r="B53795" s="1355"/>
      <c r="C53795" s="1433"/>
      <c r="E53795" s="1433"/>
      <c r="K53795" s="1433"/>
      <c r="L53795" s="1334"/>
    </row>
    <row r="53796" spans="1:12" ht="24" customHeight="1">
      <c r="A53796" s="1355"/>
      <c r="B53796" s="1355"/>
      <c r="C53796" s="1433"/>
      <c r="E53796" s="1433"/>
      <c r="K53796" s="1433"/>
      <c r="L53796" s="1334"/>
    </row>
    <row r="53797" spans="1:12" ht="24" customHeight="1">
      <c r="A53797" s="1355"/>
      <c r="B53797" s="1355"/>
      <c r="C53797" s="1433"/>
      <c r="E53797" s="1433"/>
      <c r="K53797" s="1433"/>
      <c r="L53797" s="1334"/>
    </row>
    <row r="53798" spans="1:12" ht="24" customHeight="1">
      <c r="A53798" s="1355"/>
      <c r="B53798" s="1355"/>
      <c r="C53798" s="1433"/>
      <c r="E53798" s="1433"/>
      <c r="K53798" s="1433"/>
      <c r="L53798" s="1334"/>
    </row>
    <row r="53799" spans="1:12" ht="24" customHeight="1">
      <c r="A53799" s="1355"/>
      <c r="B53799" s="1355"/>
      <c r="C53799" s="1433"/>
      <c r="E53799" s="1433"/>
      <c r="K53799" s="1433"/>
      <c r="L53799" s="1334"/>
    </row>
    <row r="53800" spans="1:12" ht="24" customHeight="1">
      <c r="A53800" s="1355"/>
      <c r="B53800" s="1355"/>
      <c r="C53800" s="1433"/>
      <c r="E53800" s="1433"/>
      <c r="K53800" s="1433"/>
      <c r="L53800" s="1334"/>
    </row>
    <row r="53801" spans="1:12" ht="24" customHeight="1">
      <c r="A53801" s="1355"/>
      <c r="B53801" s="1355"/>
      <c r="C53801" s="1433"/>
      <c r="E53801" s="1433"/>
      <c r="K53801" s="1433"/>
      <c r="L53801" s="1334"/>
    </row>
    <row r="53802" spans="1:12" ht="24" customHeight="1">
      <c r="A53802" s="1355"/>
      <c r="B53802" s="1355"/>
      <c r="C53802" s="1433"/>
      <c r="E53802" s="1433"/>
      <c r="K53802" s="1433"/>
      <c r="L53802" s="1334"/>
    </row>
    <row r="53803" spans="1:12" ht="24" customHeight="1">
      <c r="A53803" s="1355"/>
      <c r="B53803" s="1355"/>
      <c r="C53803" s="1433"/>
      <c r="E53803" s="1433"/>
      <c r="K53803" s="1433"/>
      <c r="L53803" s="1334"/>
    </row>
    <row r="53804" spans="1:12" ht="24" customHeight="1">
      <c r="A53804" s="1355"/>
      <c r="B53804" s="1355"/>
      <c r="C53804" s="1433"/>
      <c r="E53804" s="1433"/>
      <c r="K53804" s="1433"/>
      <c r="L53804" s="1334"/>
    </row>
    <row r="53805" spans="1:12" ht="24" customHeight="1">
      <c r="A53805" s="1355"/>
      <c r="B53805" s="1355"/>
      <c r="C53805" s="1433"/>
      <c r="E53805" s="1433"/>
      <c r="K53805" s="1433"/>
      <c r="L53805" s="1334"/>
    </row>
    <row r="53806" spans="1:12" ht="24" customHeight="1">
      <c r="A53806" s="1355"/>
      <c r="B53806" s="1355"/>
      <c r="C53806" s="1433"/>
      <c r="E53806" s="1433"/>
      <c r="K53806" s="1433"/>
      <c r="L53806" s="1334"/>
    </row>
    <row r="53807" spans="1:12" ht="24" customHeight="1">
      <c r="A53807" s="1355"/>
      <c r="B53807" s="1355"/>
      <c r="C53807" s="1433"/>
      <c r="E53807" s="1433"/>
      <c r="K53807" s="1433"/>
      <c r="L53807" s="1334"/>
    </row>
    <row r="53808" spans="1:12" ht="24" customHeight="1">
      <c r="A53808" s="1355"/>
      <c r="B53808" s="1355"/>
      <c r="C53808" s="1433"/>
      <c r="E53808" s="1433"/>
      <c r="K53808" s="1433"/>
      <c r="L53808" s="1334"/>
    </row>
    <row r="53809" spans="1:12" ht="24" customHeight="1">
      <c r="A53809" s="1355"/>
      <c r="B53809" s="1355"/>
      <c r="C53809" s="1433"/>
      <c r="E53809" s="1433"/>
      <c r="K53809" s="1433"/>
      <c r="L53809" s="1334"/>
    </row>
    <row r="53810" spans="1:12" ht="24" customHeight="1">
      <c r="A53810" s="1355"/>
      <c r="B53810" s="1355"/>
      <c r="C53810" s="1433"/>
      <c r="E53810" s="1433"/>
      <c r="K53810" s="1433"/>
      <c r="L53810" s="1334"/>
    </row>
    <row r="53811" spans="1:12" ht="24" customHeight="1">
      <c r="A53811" s="1355"/>
      <c r="B53811" s="1355"/>
      <c r="C53811" s="1433"/>
      <c r="E53811" s="1433"/>
      <c r="K53811" s="1433"/>
      <c r="L53811" s="1334"/>
    </row>
    <row r="53812" spans="1:12" ht="24" customHeight="1">
      <c r="A53812" s="1355"/>
      <c r="B53812" s="1355"/>
      <c r="C53812" s="1433"/>
      <c r="E53812" s="1433"/>
      <c r="K53812" s="1433"/>
      <c r="L53812" s="1334"/>
    </row>
    <row r="53813" spans="1:12" ht="24" customHeight="1">
      <c r="A53813" s="1355"/>
      <c r="B53813" s="1355"/>
      <c r="C53813" s="1433"/>
      <c r="E53813" s="1433"/>
      <c r="K53813" s="1433"/>
      <c r="L53813" s="1334"/>
    </row>
    <row r="53814" spans="1:12" ht="24" customHeight="1">
      <c r="A53814" s="1355"/>
      <c r="B53814" s="1355"/>
      <c r="C53814" s="1433"/>
      <c r="E53814" s="1433"/>
      <c r="K53814" s="1433"/>
      <c r="L53814" s="1334"/>
    </row>
    <row r="53815" spans="1:12" ht="24" customHeight="1">
      <c r="A53815" s="1355"/>
      <c r="B53815" s="1355"/>
      <c r="C53815" s="1433"/>
      <c r="E53815" s="1433"/>
      <c r="K53815" s="1433"/>
      <c r="L53815" s="1334"/>
    </row>
    <row r="53816" spans="1:12" ht="24" customHeight="1">
      <c r="A53816" s="1355"/>
      <c r="B53816" s="1355"/>
      <c r="C53816" s="1433"/>
      <c r="E53816" s="1433"/>
      <c r="K53816" s="1433"/>
      <c r="L53816" s="1334"/>
    </row>
    <row r="53817" spans="1:12" ht="24" customHeight="1">
      <c r="A53817" s="1355"/>
      <c r="B53817" s="1355"/>
      <c r="C53817" s="1433"/>
      <c r="E53817" s="1433"/>
      <c r="K53817" s="1433"/>
      <c r="L53817" s="1334"/>
    </row>
    <row r="53818" spans="1:12" ht="24" customHeight="1">
      <c r="A53818" s="1355"/>
      <c r="B53818" s="1355"/>
      <c r="C53818" s="1433"/>
      <c r="E53818" s="1433"/>
      <c r="K53818" s="1433"/>
      <c r="L53818" s="1334"/>
    </row>
    <row r="53819" spans="1:12" ht="24" customHeight="1">
      <c r="A53819" s="1355"/>
      <c r="B53819" s="1355"/>
      <c r="C53819" s="1433"/>
      <c r="E53819" s="1433"/>
      <c r="K53819" s="1433"/>
      <c r="L53819" s="1334"/>
    </row>
    <row r="53820" spans="1:12" ht="24" customHeight="1">
      <c r="A53820" s="1355"/>
      <c r="B53820" s="1355"/>
      <c r="C53820" s="1433"/>
      <c r="E53820" s="1433"/>
      <c r="K53820" s="1433"/>
      <c r="L53820" s="1334"/>
    </row>
    <row r="53821" spans="1:12" ht="24" customHeight="1">
      <c r="A53821" s="1355"/>
      <c r="B53821" s="1355"/>
      <c r="C53821" s="1433"/>
      <c r="E53821" s="1433"/>
      <c r="K53821" s="1433"/>
      <c r="L53821" s="1334"/>
    </row>
    <row r="53822" spans="1:12" ht="24" customHeight="1">
      <c r="A53822" s="1355"/>
      <c r="B53822" s="1355"/>
      <c r="C53822" s="1433"/>
      <c r="E53822" s="1433"/>
      <c r="K53822" s="1433"/>
      <c r="L53822" s="1334"/>
    </row>
    <row r="53823" spans="1:12" ht="24" customHeight="1">
      <c r="A53823" s="1355"/>
      <c r="B53823" s="1355"/>
      <c r="C53823" s="1433"/>
      <c r="E53823" s="1433"/>
      <c r="K53823" s="1433"/>
      <c r="L53823" s="1334"/>
    </row>
    <row r="53824" spans="1:12" ht="24" customHeight="1">
      <c r="A53824" s="1355"/>
      <c r="B53824" s="1355"/>
      <c r="C53824" s="1433"/>
      <c r="E53824" s="1433"/>
      <c r="K53824" s="1433"/>
      <c r="L53824" s="1334"/>
    </row>
    <row r="53825" spans="1:12" ht="24" customHeight="1">
      <c r="A53825" s="1355"/>
      <c r="B53825" s="1355"/>
      <c r="C53825" s="1433"/>
      <c r="E53825" s="1433"/>
      <c r="K53825" s="1433"/>
      <c r="L53825" s="1334"/>
    </row>
    <row r="53826" spans="1:12" ht="24" customHeight="1">
      <c r="A53826" s="1355"/>
      <c r="B53826" s="1355"/>
      <c r="C53826" s="1433"/>
      <c r="E53826" s="1433"/>
      <c r="K53826" s="1433"/>
      <c r="L53826" s="1334"/>
    </row>
    <row r="53827" spans="1:12" ht="24" customHeight="1">
      <c r="A53827" s="1355"/>
      <c r="B53827" s="1355"/>
      <c r="C53827" s="1433"/>
      <c r="E53827" s="1433"/>
      <c r="K53827" s="1433"/>
      <c r="L53827" s="1334"/>
    </row>
    <row r="53828" spans="1:12" ht="24" customHeight="1">
      <c r="A53828" s="1355"/>
      <c r="B53828" s="1355"/>
      <c r="C53828" s="1433"/>
      <c r="E53828" s="1433"/>
      <c r="K53828" s="1433"/>
      <c r="L53828" s="1334"/>
    </row>
    <row r="53829" spans="1:12" ht="24" customHeight="1">
      <c r="A53829" s="1355"/>
      <c r="B53829" s="1355"/>
      <c r="C53829" s="1433"/>
      <c r="E53829" s="1433"/>
      <c r="K53829" s="1433"/>
      <c r="L53829" s="1334"/>
    </row>
    <row r="53830" spans="1:12" ht="24" customHeight="1">
      <c r="A53830" s="1355"/>
      <c r="B53830" s="1355"/>
      <c r="C53830" s="1433"/>
      <c r="E53830" s="1433"/>
      <c r="K53830" s="1433"/>
      <c r="L53830" s="1334"/>
    </row>
    <row r="53831" spans="1:12" ht="24" customHeight="1">
      <c r="A53831" s="1355"/>
      <c r="B53831" s="1355"/>
      <c r="C53831" s="1433"/>
      <c r="E53831" s="1433"/>
      <c r="K53831" s="1433"/>
      <c r="L53831" s="1334"/>
    </row>
    <row r="53832" spans="1:12" ht="24" customHeight="1">
      <c r="A53832" s="1355"/>
      <c r="B53832" s="1355"/>
      <c r="C53832" s="1433"/>
      <c r="E53832" s="1433"/>
      <c r="K53832" s="1433"/>
      <c r="L53832" s="1334"/>
    </row>
    <row r="53833" spans="1:12" ht="24" customHeight="1">
      <c r="A53833" s="1355"/>
      <c r="B53833" s="1355"/>
      <c r="C53833" s="1433"/>
      <c r="E53833" s="1433"/>
      <c r="K53833" s="1433"/>
      <c r="L53833" s="1334"/>
    </row>
    <row r="53834" spans="1:12" ht="24" customHeight="1">
      <c r="A53834" s="1355"/>
      <c r="B53834" s="1355"/>
      <c r="C53834" s="1433"/>
      <c r="E53834" s="1433"/>
      <c r="K53834" s="1433"/>
      <c r="L53834" s="1334"/>
    </row>
    <row r="53835" spans="1:12" ht="24" customHeight="1">
      <c r="A53835" s="1355"/>
      <c r="B53835" s="1355"/>
      <c r="C53835" s="1433"/>
      <c r="E53835" s="1433"/>
      <c r="K53835" s="1433"/>
      <c r="L53835" s="1334"/>
    </row>
    <row r="53836" spans="1:12" ht="24" customHeight="1">
      <c r="A53836" s="1355"/>
      <c r="B53836" s="1355"/>
      <c r="C53836" s="1433"/>
      <c r="E53836" s="1433"/>
      <c r="K53836" s="1433"/>
      <c r="L53836" s="1334"/>
    </row>
    <row r="53837" spans="1:12" ht="24" customHeight="1">
      <c r="A53837" s="1355"/>
      <c r="B53837" s="1355"/>
      <c r="C53837" s="1433"/>
      <c r="E53837" s="1433"/>
      <c r="K53837" s="1433"/>
      <c r="L53837" s="1334"/>
    </row>
    <row r="53838" spans="1:12" ht="24" customHeight="1">
      <c r="A53838" s="1355"/>
      <c r="B53838" s="1355"/>
      <c r="C53838" s="1433"/>
      <c r="E53838" s="1433"/>
      <c r="K53838" s="1433"/>
      <c r="L53838" s="1334"/>
    </row>
    <row r="53839" spans="1:12" ht="24" customHeight="1">
      <c r="A53839" s="1355"/>
      <c r="B53839" s="1355"/>
      <c r="C53839" s="1433"/>
      <c r="E53839" s="1433"/>
      <c r="K53839" s="1433"/>
      <c r="L53839" s="1334"/>
    </row>
    <row r="53840" spans="1:12" ht="24" customHeight="1">
      <c r="A53840" s="1355"/>
      <c r="B53840" s="1355"/>
      <c r="C53840" s="1433"/>
      <c r="E53840" s="1433"/>
      <c r="K53840" s="1433"/>
      <c r="L53840" s="1334"/>
    </row>
    <row r="53841" spans="1:12" ht="24" customHeight="1">
      <c r="A53841" s="1355"/>
      <c r="B53841" s="1355"/>
      <c r="C53841" s="1433"/>
      <c r="E53841" s="1433"/>
      <c r="K53841" s="1433"/>
      <c r="L53841" s="1334"/>
    </row>
    <row r="53842" spans="1:12" ht="24" customHeight="1">
      <c r="A53842" s="1355"/>
      <c r="B53842" s="1355"/>
      <c r="C53842" s="1433"/>
      <c r="E53842" s="1433"/>
      <c r="K53842" s="1433"/>
      <c r="L53842" s="1334"/>
    </row>
    <row r="53843" spans="1:12" ht="24" customHeight="1">
      <c r="A53843" s="1355"/>
      <c r="B53843" s="1355"/>
      <c r="C53843" s="1433"/>
      <c r="E53843" s="1433"/>
      <c r="K53843" s="1433"/>
      <c r="L53843" s="1334"/>
    </row>
    <row r="53844" spans="1:12" ht="24" customHeight="1">
      <c r="A53844" s="1355"/>
      <c r="B53844" s="1355"/>
      <c r="C53844" s="1433"/>
      <c r="E53844" s="1433"/>
      <c r="K53844" s="1433"/>
      <c r="L53844" s="1334"/>
    </row>
    <row r="53845" spans="1:12" ht="24" customHeight="1">
      <c r="A53845" s="1355"/>
      <c r="B53845" s="1355"/>
      <c r="C53845" s="1433"/>
      <c r="E53845" s="1433"/>
      <c r="K53845" s="1433"/>
      <c r="L53845" s="1334"/>
    </row>
    <row r="53846" spans="1:12" ht="24" customHeight="1">
      <c r="A53846" s="1355"/>
      <c r="B53846" s="1355"/>
      <c r="C53846" s="1433"/>
      <c r="E53846" s="1433"/>
      <c r="K53846" s="1433"/>
      <c r="L53846" s="1334"/>
    </row>
    <row r="53847" spans="1:12" ht="24" customHeight="1">
      <c r="A53847" s="1355"/>
      <c r="B53847" s="1355"/>
      <c r="C53847" s="1433"/>
      <c r="E53847" s="1433"/>
      <c r="K53847" s="1433"/>
      <c r="L53847" s="1334"/>
    </row>
    <row r="53848" spans="1:12" ht="24" customHeight="1">
      <c r="A53848" s="1355"/>
      <c r="B53848" s="1355"/>
      <c r="C53848" s="1433"/>
      <c r="E53848" s="1433"/>
      <c r="K53848" s="1433"/>
      <c r="L53848" s="1334"/>
    </row>
    <row r="53849" spans="1:12" ht="24" customHeight="1">
      <c r="A53849" s="1355"/>
      <c r="B53849" s="1355"/>
      <c r="C53849" s="1433"/>
      <c r="E53849" s="1433"/>
      <c r="K53849" s="1433"/>
      <c r="L53849" s="1334"/>
    </row>
    <row r="53850" spans="1:12" ht="24" customHeight="1">
      <c r="A53850" s="1355"/>
      <c r="B53850" s="1355"/>
      <c r="C53850" s="1433"/>
      <c r="E53850" s="1433"/>
      <c r="K53850" s="1433"/>
      <c r="L53850" s="1334"/>
    </row>
    <row r="53851" spans="1:12" ht="24" customHeight="1">
      <c r="A53851" s="1355"/>
      <c r="B53851" s="1355"/>
      <c r="C53851" s="1433"/>
      <c r="E53851" s="1433"/>
      <c r="K53851" s="1433"/>
      <c r="L53851" s="1334"/>
    </row>
    <row r="53852" spans="1:12" ht="24" customHeight="1">
      <c r="A53852" s="1355"/>
      <c r="B53852" s="1355"/>
      <c r="C53852" s="1433"/>
      <c r="E53852" s="1433"/>
      <c r="K53852" s="1433"/>
      <c r="L53852" s="1334"/>
    </row>
    <row r="53853" spans="1:12" ht="24" customHeight="1">
      <c r="A53853" s="1355"/>
      <c r="B53853" s="1355"/>
      <c r="C53853" s="1433"/>
      <c r="E53853" s="1433"/>
      <c r="K53853" s="1433"/>
      <c r="L53853" s="1334"/>
    </row>
    <row r="53854" spans="1:12" ht="24" customHeight="1">
      <c r="A53854" s="1355"/>
      <c r="B53854" s="1355"/>
      <c r="C53854" s="1433"/>
      <c r="E53854" s="1433"/>
      <c r="K53854" s="1433"/>
      <c r="L53854" s="1334"/>
    </row>
    <row r="53855" spans="1:12" ht="24" customHeight="1">
      <c r="A53855" s="1355"/>
      <c r="B53855" s="1355"/>
      <c r="C53855" s="1433"/>
      <c r="E53855" s="1433"/>
      <c r="K53855" s="1433"/>
      <c r="L53855" s="1334"/>
    </row>
    <row r="53856" spans="1:12" ht="24" customHeight="1">
      <c r="A53856" s="1355"/>
      <c r="B53856" s="1355"/>
      <c r="C53856" s="1433"/>
      <c r="E53856" s="1433"/>
      <c r="K53856" s="1433"/>
      <c r="L53856" s="1334"/>
    </row>
    <row r="53857" spans="1:12" ht="24" customHeight="1">
      <c r="A53857" s="1355"/>
      <c r="B53857" s="1355"/>
      <c r="C53857" s="1433"/>
      <c r="E53857" s="1433"/>
      <c r="K53857" s="1433"/>
      <c r="L53857" s="1334"/>
    </row>
    <row r="53858" spans="1:12" ht="24" customHeight="1">
      <c r="A53858" s="1355"/>
      <c r="B53858" s="1355"/>
      <c r="C53858" s="1433"/>
      <c r="E53858" s="1433"/>
      <c r="K53858" s="1433"/>
      <c r="L53858" s="1334"/>
    </row>
    <row r="53859" spans="1:12" ht="24" customHeight="1">
      <c r="A53859" s="1355"/>
      <c r="B53859" s="1355"/>
      <c r="C53859" s="1433"/>
      <c r="E53859" s="1433"/>
      <c r="K53859" s="1433"/>
      <c r="L53859" s="1334"/>
    </row>
    <row r="53860" spans="1:12" ht="24" customHeight="1">
      <c r="A53860" s="1355"/>
      <c r="B53860" s="1355"/>
      <c r="C53860" s="1433"/>
      <c r="E53860" s="1433"/>
      <c r="K53860" s="1433"/>
      <c r="L53860" s="1334"/>
    </row>
    <row r="53861" spans="1:12" ht="24" customHeight="1">
      <c r="A53861" s="1355"/>
      <c r="B53861" s="1355"/>
      <c r="C53861" s="1433"/>
      <c r="E53861" s="1433"/>
      <c r="K53861" s="1433"/>
      <c r="L53861" s="1334"/>
    </row>
    <row r="53862" spans="1:12" ht="24" customHeight="1">
      <c r="A53862" s="1355"/>
      <c r="B53862" s="1355"/>
      <c r="C53862" s="1433"/>
      <c r="E53862" s="1433"/>
      <c r="K53862" s="1433"/>
      <c r="L53862" s="1334"/>
    </row>
    <row r="53863" spans="1:12" ht="24" customHeight="1">
      <c r="A53863" s="1355"/>
      <c r="B53863" s="1355"/>
      <c r="C53863" s="1433"/>
      <c r="E53863" s="1433"/>
      <c r="K53863" s="1433"/>
      <c r="L53863" s="1334"/>
    </row>
    <row r="53864" spans="1:12" ht="24" customHeight="1">
      <c r="A53864" s="1355"/>
      <c r="B53864" s="1355"/>
      <c r="C53864" s="1433"/>
      <c r="E53864" s="1433"/>
      <c r="K53864" s="1433"/>
      <c r="L53864" s="1334"/>
    </row>
    <row r="53865" spans="1:12" ht="24" customHeight="1">
      <c r="A53865" s="1355"/>
      <c r="B53865" s="1355"/>
      <c r="C53865" s="1433"/>
      <c r="E53865" s="1433"/>
      <c r="K53865" s="1433"/>
      <c r="L53865" s="1334"/>
    </row>
    <row r="53866" spans="1:12" ht="24" customHeight="1">
      <c r="A53866" s="1355"/>
      <c r="B53866" s="1355"/>
      <c r="C53866" s="1433"/>
      <c r="E53866" s="1433"/>
      <c r="K53866" s="1433"/>
      <c r="L53866" s="1334"/>
    </row>
    <row r="53867" spans="1:12" ht="24" customHeight="1">
      <c r="A53867" s="1355"/>
      <c r="B53867" s="1355"/>
      <c r="C53867" s="1433"/>
      <c r="E53867" s="1433"/>
      <c r="K53867" s="1433"/>
      <c r="L53867" s="1334"/>
    </row>
    <row r="53868" spans="1:12" ht="24" customHeight="1">
      <c r="A53868" s="1355"/>
      <c r="B53868" s="1355"/>
      <c r="C53868" s="1433"/>
      <c r="E53868" s="1433"/>
      <c r="K53868" s="1433"/>
      <c r="L53868" s="1334"/>
    </row>
    <row r="53869" spans="1:12" ht="24" customHeight="1">
      <c r="A53869" s="1355"/>
      <c r="B53869" s="1355"/>
      <c r="C53869" s="1433"/>
      <c r="E53869" s="1433"/>
      <c r="K53869" s="1433"/>
      <c r="L53869" s="1334"/>
    </row>
    <row r="53870" spans="1:12" ht="24" customHeight="1">
      <c r="A53870" s="1355"/>
      <c r="B53870" s="1355"/>
      <c r="C53870" s="1433"/>
      <c r="E53870" s="1433"/>
      <c r="K53870" s="1433"/>
      <c r="L53870" s="1334"/>
    </row>
    <row r="53871" spans="1:12" ht="24" customHeight="1">
      <c r="A53871" s="1355"/>
      <c r="B53871" s="1355"/>
      <c r="C53871" s="1433"/>
      <c r="E53871" s="1433"/>
      <c r="K53871" s="1433"/>
      <c r="L53871" s="1334"/>
    </row>
    <row r="53872" spans="1:12" ht="24" customHeight="1">
      <c r="A53872" s="1355"/>
      <c r="B53872" s="1355"/>
      <c r="C53872" s="1433"/>
      <c r="E53872" s="1433"/>
      <c r="K53872" s="1433"/>
      <c r="L53872" s="1334"/>
    </row>
    <row r="53873" spans="1:12" ht="24" customHeight="1">
      <c r="A53873" s="1355"/>
      <c r="B53873" s="1355"/>
      <c r="C53873" s="1433"/>
      <c r="E53873" s="1433"/>
      <c r="K53873" s="1433"/>
      <c r="L53873" s="1334"/>
    </row>
    <row r="53874" spans="1:12" ht="24" customHeight="1">
      <c r="A53874" s="1355"/>
      <c r="B53874" s="1355"/>
      <c r="C53874" s="1433"/>
      <c r="E53874" s="1433"/>
      <c r="K53874" s="1433"/>
      <c r="L53874" s="1334"/>
    </row>
    <row r="53875" spans="1:12" ht="24" customHeight="1">
      <c r="A53875" s="1355"/>
      <c r="B53875" s="1355"/>
      <c r="C53875" s="1433"/>
      <c r="E53875" s="1433"/>
      <c r="K53875" s="1433"/>
      <c r="L53875" s="1334"/>
    </row>
    <row r="53876" spans="1:12" ht="24" customHeight="1">
      <c r="A53876" s="1355"/>
      <c r="B53876" s="1355"/>
      <c r="C53876" s="1433"/>
      <c r="E53876" s="1433"/>
      <c r="K53876" s="1433"/>
      <c r="L53876" s="1334"/>
    </row>
    <row r="53877" spans="1:12" ht="24" customHeight="1">
      <c r="A53877" s="1355"/>
      <c r="B53877" s="1355"/>
      <c r="C53877" s="1433"/>
      <c r="E53877" s="1433"/>
      <c r="K53877" s="1433"/>
      <c r="L53877" s="1334"/>
    </row>
    <row r="53878" spans="1:12" ht="24" customHeight="1">
      <c r="A53878" s="1355"/>
      <c r="B53878" s="1355"/>
      <c r="C53878" s="1433"/>
      <c r="E53878" s="1433"/>
      <c r="K53878" s="1433"/>
      <c r="L53878" s="1334"/>
    </row>
    <row r="53879" spans="1:12" ht="24" customHeight="1">
      <c r="A53879" s="1355"/>
      <c r="B53879" s="1355"/>
      <c r="C53879" s="1433"/>
      <c r="E53879" s="1433"/>
      <c r="K53879" s="1433"/>
      <c r="L53879" s="1334"/>
    </row>
    <row r="53880" spans="1:12" ht="24" customHeight="1">
      <c r="A53880" s="1355"/>
      <c r="B53880" s="1355"/>
      <c r="C53880" s="1433"/>
      <c r="E53880" s="1433"/>
      <c r="K53880" s="1433"/>
      <c r="L53880" s="1334"/>
    </row>
    <row r="53881" spans="1:12" ht="24" customHeight="1">
      <c r="A53881" s="1355"/>
      <c r="B53881" s="1355"/>
      <c r="C53881" s="1433"/>
      <c r="E53881" s="1433"/>
      <c r="K53881" s="1433"/>
      <c r="L53881" s="1334"/>
    </row>
    <row r="53882" spans="1:12" ht="24" customHeight="1">
      <c r="A53882" s="1355"/>
      <c r="B53882" s="1355"/>
      <c r="C53882" s="1433"/>
      <c r="E53882" s="1433"/>
      <c r="K53882" s="1433"/>
      <c r="L53882" s="1334"/>
    </row>
    <row r="53883" spans="1:12" ht="24" customHeight="1">
      <c r="A53883" s="1355"/>
      <c r="B53883" s="1355"/>
      <c r="C53883" s="1433"/>
      <c r="E53883" s="1433"/>
      <c r="K53883" s="1433"/>
      <c r="L53883" s="1334"/>
    </row>
    <row r="53884" spans="1:12" ht="24" customHeight="1">
      <c r="A53884" s="1355"/>
      <c r="B53884" s="1355"/>
      <c r="C53884" s="1433"/>
      <c r="E53884" s="1433"/>
      <c r="K53884" s="1433"/>
      <c r="L53884" s="1334"/>
    </row>
    <row r="53885" spans="1:12" ht="24" customHeight="1">
      <c r="A53885" s="1355"/>
      <c r="B53885" s="1355"/>
      <c r="C53885" s="1433"/>
      <c r="E53885" s="1433"/>
      <c r="K53885" s="1433"/>
      <c r="L53885" s="1334"/>
    </row>
    <row r="53886" spans="1:12" ht="24" customHeight="1">
      <c r="A53886" s="1355"/>
      <c r="B53886" s="1355"/>
      <c r="C53886" s="1433"/>
      <c r="E53886" s="1433"/>
      <c r="K53886" s="1433"/>
      <c r="L53886" s="1334"/>
    </row>
    <row r="53887" spans="1:12" ht="24" customHeight="1">
      <c r="A53887" s="1355"/>
      <c r="B53887" s="1355"/>
      <c r="C53887" s="1433"/>
      <c r="E53887" s="1433"/>
      <c r="K53887" s="1433"/>
      <c r="L53887" s="1334"/>
    </row>
    <row r="53888" spans="1:12" ht="24" customHeight="1">
      <c r="A53888" s="1355"/>
      <c r="B53888" s="1355"/>
      <c r="C53888" s="1433"/>
      <c r="E53888" s="1433"/>
      <c r="K53888" s="1433"/>
      <c r="L53888" s="1334"/>
    </row>
    <row r="53889" spans="1:12" ht="24" customHeight="1">
      <c r="A53889" s="1355"/>
      <c r="B53889" s="1355"/>
      <c r="C53889" s="1433"/>
      <c r="E53889" s="1433"/>
      <c r="K53889" s="1433"/>
      <c r="L53889" s="1334"/>
    </row>
    <row r="53890" spans="1:12" ht="24" customHeight="1">
      <c r="A53890" s="1355"/>
      <c r="B53890" s="1355"/>
      <c r="C53890" s="1433"/>
      <c r="E53890" s="1433"/>
      <c r="K53890" s="1433"/>
      <c r="L53890" s="1334"/>
    </row>
    <row r="53891" spans="1:12" ht="24" customHeight="1">
      <c r="A53891" s="1355"/>
      <c r="B53891" s="1355"/>
      <c r="C53891" s="1433"/>
      <c r="E53891" s="1433"/>
      <c r="K53891" s="1433"/>
      <c r="L53891" s="1334"/>
    </row>
    <row r="53892" spans="1:12" ht="24" customHeight="1">
      <c r="A53892" s="1355"/>
      <c r="B53892" s="1355"/>
      <c r="C53892" s="1433"/>
      <c r="E53892" s="1433"/>
      <c r="K53892" s="1433"/>
      <c r="L53892" s="1334"/>
    </row>
    <row r="53893" spans="1:12" ht="24" customHeight="1">
      <c r="A53893" s="1355"/>
      <c r="B53893" s="1355"/>
      <c r="C53893" s="1433"/>
      <c r="E53893" s="1433"/>
      <c r="K53893" s="1433"/>
      <c r="L53893" s="1334"/>
    </row>
    <row r="53894" spans="1:12" ht="24" customHeight="1">
      <c r="A53894" s="1355"/>
      <c r="B53894" s="1355"/>
      <c r="C53894" s="1433"/>
      <c r="E53894" s="1433"/>
      <c r="K53894" s="1433"/>
      <c r="L53894" s="1334"/>
    </row>
    <row r="53895" spans="1:12" ht="24" customHeight="1">
      <c r="A53895" s="1355"/>
      <c r="B53895" s="1355"/>
      <c r="C53895" s="1433"/>
      <c r="E53895" s="1433"/>
      <c r="K53895" s="1433"/>
      <c r="L53895" s="1334"/>
    </row>
    <row r="53896" spans="1:12" ht="24" customHeight="1">
      <c r="A53896" s="1355"/>
      <c r="B53896" s="1355"/>
      <c r="C53896" s="1433"/>
      <c r="E53896" s="1433"/>
      <c r="K53896" s="1433"/>
      <c r="L53896" s="1334"/>
    </row>
    <row r="53897" spans="1:12" ht="24" customHeight="1">
      <c r="A53897" s="1355"/>
      <c r="B53897" s="1355"/>
      <c r="C53897" s="1433"/>
      <c r="E53897" s="1433"/>
      <c r="K53897" s="1433"/>
      <c r="L53897" s="1334"/>
    </row>
    <row r="53898" spans="1:12" ht="24" customHeight="1">
      <c r="A53898" s="1355"/>
      <c r="B53898" s="1355"/>
      <c r="C53898" s="1433"/>
      <c r="E53898" s="1433"/>
      <c r="K53898" s="1433"/>
      <c r="L53898" s="1334"/>
    </row>
    <row r="53899" spans="1:12" ht="24" customHeight="1">
      <c r="A53899" s="1355"/>
      <c r="B53899" s="1355"/>
      <c r="C53899" s="1433"/>
      <c r="E53899" s="1433"/>
      <c r="K53899" s="1433"/>
      <c r="L53899" s="1334"/>
    </row>
    <row r="53900" spans="1:12" ht="24" customHeight="1">
      <c r="A53900" s="1355"/>
      <c r="B53900" s="1355"/>
      <c r="C53900" s="1433"/>
      <c r="E53900" s="1433"/>
      <c r="K53900" s="1433"/>
      <c r="L53900" s="1334"/>
    </row>
    <row r="53901" spans="1:12" ht="24" customHeight="1">
      <c r="A53901" s="1355"/>
      <c r="B53901" s="1355"/>
      <c r="C53901" s="1433"/>
      <c r="E53901" s="1433"/>
      <c r="K53901" s="1433"/>
      <c r="L53901" s="1334"/>
    </row>
    <row r="53902" spans="1:12" ht="24" customHeight="1">
      <c r="A53902" s="1355"/>
      <c r="B53902" s="1355"/>
      <c r="C53902" s="1433"/>
      <c r="E53902" s="1433"/>
      <c r="K53902" s="1433"/>
      <c r="L53902" s="1334"/>
    </row>
    <row r="53903" spans="1:12" ht="24" customHeight="1">
      <c r="A53903" s="1355"/>
      <c r="B53903" s="1355"/>
      <c r="C53903" s="1433"/>
      <c r="E53903" s="1433"/>
      <c r="K53903" s="1433"/>
      <c r="L53903" s="1334"/>
    </row>
    <row r="53904" spans="1:12" ht="24" customHeight="1">
      <c r="A53904" s="1355"/>
      <c r="B53904" s="1355"/>
      <c r="C53904" s="1433"/>
      <c r="E53904" s="1433"/>
      <c r="K53904" s="1433"/>
      <c r="L53904" s="1334"/>
    </row>
    <row r="53905" spans="1:12" ht="24" customHeight="1">
      <c r="A53905" s="1355"/>
      <c r="B53905" s="1355"/>
      <c r="C53905" s="1433"/>
      <c r="E53905" s="1433"/>
      <c r="K53905" s="1433"/>
      <c r="L53905" s="1334"/>
    </row>
    <row r="53906" spans="1:12" ht="24" customHeight="1">
      <c r="A53906" s="1355"/>
      <c r="B53906" s="1355"/>
      <c r="C53906" s="1433"/>
      <c r="E53906" s="1433"/>
      <c r="K53906" s="1433"/>
      <c r="L53906" s="1334"/>
    </row>
    <row r="53907" spans="1:12" ht="24" customHeight="1">
      <c r="A53907" s="1355"/>
      <c r="B53907" s="1355"/>
      <c r="C53907" s="1433"/>
      <c r="E53907" s="1433"/>
      <c r="K53907" s="1433"/>
      <c r="L53907" s="1334"/>
    </row>
    <row r="53908" spans="1:12" ht="24" customHeight="1">
      <c r="A53908" s="1355"/>
      <c r="B53908" s="1355"/>
      <c r="C53908" s="1433"/>
      <c r="E53908" s="1433"/>
      <c r="K53908" s="1433"/>
      <c r="L53908" s="1334"/>
    </row>
    <row r="53909" spans="1:12" ht="24" customHeight="1">
      <c r="A53909" s="1355"/>
      <c r="B53909" s="1355"/>
      <c r="C53909" s="1433"/>
      <c r="E53909" s="1433"/>
      <c r="K53909" s="1433"/>
      <c r="L53909" s="1334"/>
    </row>
    <row r="53910" spans="1:12" ht="24" customHeight="1">
      <c r="A53910" s="1355"/>
      <c r="B53910" s="1355"/>
      <c r="C53910" s="1433"/>
      <c r="E53910" s="1433"/>
      <c r="K53910" s="1433"/>
      <c r="L53910" s="1334"/>
    </row>
    <row r="53911" spans="1:12" ht="24" customHeight="1">
      <c r="A53911" s="1355"/>
      <c r="B53911" s="1355"/>
      <c r="C53911" s="1433"/>
      <c r="E53911" s="1433"/>
      <c r="K53911" s="1433"/>
      <c r="L53911" s="1334"/>
    </row>
    <row r="53912" spans="1:12" ht="24" customHeight="1">
      <c r="A53912" s="1355"/>
      <c r="B53912" s="1355"/>
      <c r="C53912" s="1433"/>
      <c r="E53912" s="1433"/>
      <c r="K53912" s="1433"/>
      <c r="L53912" s="1334"/>
    </row>
    <row r="53913" spans="1:12" ht="24" customHeight="1">
      <c r="A53913" s="1355"/>
      <c r="B53913" s="1355"/>
      <c r="C53913" s="1433"/>
      <c r="E53913" s="1433"/>
      <c r="K53913" s="1433"/>
      <c r="L53913" s="1334"/>
    </row>
    <row r="53914" spans="1:12" ht="24" customHeight="1">
      <c r="A53914" s="1355"/>
      <c r="B53914" s="1355"/>
      <c r="C53914" s="1433"/>
      <c r="E53914" s="1433"/>
      <c r="K53914" s="1433"/>
      <c r="L53914" s="1334"/>
    </row>
    <row r="53915" spans="1:12" ht="24" customHeight="1">
      <c r="A53915" s="1355"/>
      <c r="B53915" s="1355"/>
      <c r="C53915" s="1433"/>
      <c r="E53915" s="1433"/>
      <c r="K53915" s="1433"/>
      <c r="L53915" s="1334"/>
    </row>
    <row r="53916" spans="1:12" ht="24" customHeight="1">
      <c r="A53916" s="1355"/>
      <c r="B53916" s="1355"/>
      <c r="C53916" s="1433"/>
      <c r="E53916" s="1433"/>
      <c r="K53916" s="1433"/>
      <c r="L53916" s="1334"/>
    </row>
    <row r="53917" spans="1:12" ht="24" customHeight="1">
      <c r="A53917" s="1355"/>
      <c r="B53917" s="1355"/>
      <c r="C53917" s="1433"/>
      <c r="E53917" s="1433"/>
      <c r="K53917" s="1433"/>
      <c r="L53917" s="1334"/>
    </row>
    <row r="53918" spans="1:12" ht="24" customHeight="1">
      <c r="A53918" s="1355"/>
      <c r="B53918" s="1355"/>
      <c r="C53918" s="1433"/>
      <c r="E53918" s="1433"/>
      <c r="K53918" s="1433"/>
      <c r="L53918" s="1334"/>
    </row>
    <row r="53919" spans="1:12" ht="24" customHeight="1">
      <c r="A53919" s="1355"/>
      <c r="B53919" s="1355"/>
      <c r="C53919" s="1433"/>
      <c r="E53919" s="1433"/>
      <c r="K53919" s="1433"/>
      <c r="L53919" s="1334"/>
    </row>
    <row r="53920" spans="1:12" ht="24" customHeight="1">
      <c r="A53920" s="1355"/>
      <c r="B53920" s="1355"/>
      <c r="C53920" s="1433"/>
      <c r="E53920" s="1433"/>
      <c r="K53920" s="1433"/>
      <c r="L53920" s="1334"/>
    </row>
    <row r="53921" spans="1:12" ht="24" customHeight="1">
      <c r="A53921" s="1355"/>
      <c r="B53921" s="1355"/>
      <c r="C53921" s="1433"/>
      <c r="E53921" s="1433"/>
      <c r="K53921" s="1433"/>
      <c r="L53921" s="1334"/>
    </row>
    <row r="53922" spans="1:12" ht="24" customHeight="1">
      <c r="A53922" s="1355"/>
      <c r="B53922" s="1355"/>
      <c r="C53922" s="1433"/>
      <c r="E53922" s="1433"/>
      <c r="K53922" s="1433"/>
      <c r="L53922" s="1334"/>
    </row>
    <row r="53923" spans="1:12" ht="24" customHeight="1">
      <c r="A53923" s="1355"/>
      <c r="B53923" s="1355"/>
      <c r="C53923" s="1433"/>
      <c r="E53923" s="1433"/>
      <c r="K53923" s="1433"/>
      <c r="L53923" s="1334"/>
    </row>
    <row r="53924" spans="1:12" ht="24" customHeight="1">
      <c r="A53924" s="1355"/>
      <c r="B53924" s="1355"/>
      <c r="C53924" s="1433"/>
      <c r="E53924" s="1433"/>
      <c r="K53924" s="1433"/>
      <c r="L53924" s="1334"/>
    </row>
    <row r="53925" spans="1:12" ht="24" customHeight="1">
      <c r="A53925" s="1355"/>
      <c r="B53925" s="1355"/>
      <c r="C53925" s="1433"/>
      <c r="E53925" s="1433"/>
      <c r="K53925" s="1433"/>
      <c r="L53925" s="1334"/>
    </row>
    <row r="53926" spans="1:12" ht="24" customHeight="1">
      <c r="A53926" s="1355"/>
      <c r="B53926" s="1355"/>
      <c r="C53926" s="1433"/>
      <c r="E53926" s="1433"/>
      <c r="K53926" s="1433"/>
      <c r="L53926" s="1334"/>
    </row>
    <row r="53927" spans="1:12" ht="24" customHeight="1">
      <c r="A53927" s="1355"/>
      <c r="B53927" s="1355"/>
      <c r="C53927" s="1433"/>
      <c r="E53927" s="1433"/>
      <c r="K53927" s="1433"/>
      <c r="L53927" s="1334"/>
    </row>
    <row r="53928" spans="1:12" ht="24" customHeight="1">
      <c r="A53928" s="1355"/>
      <c r="B53928" s="1355"/>
      <c r="C53928" s="1433"/>
      <c r="E53928" s="1433"/>
      <c r="K53928" s="1433"/>
      <c r="L53928" s="1334"/>
    </row>
    <row r="53929" spans="1:12" ht="24" customHeight="1">
      <c r="A53929" s="1355"/>
      <c r="B53929" s="1355"/>
      <c r="C53929" s="1433"/>
      <c r="E53929" s="1433"/>
      <c r="K53929" s="1433"/>
      <c r="L53929" s="1334"/>
    </row>
    <row r="53930" spans="1:12" ht="24" customHeight="1">
      <c r="A53930" s="1355"/>
      <c r="B53930" s="1355"/>
      <c r="C53930" s="1433"/>
      <c r="E53930" s="1433"/>
      <c r="K53930" s="1433"/>
      <c r="L53930" s="1334"/>
    </row>
    <row r="53931" spans="1:12" ht="24" customHeight="1">
      <c r="A53931" s="1355"/>
      <c r="B53931" s="1355"/>
      <c r="C53931" s="1433"/>
      <c r="E53931" s="1433"/>
      <c r="K53931" s="1433"/>
      <c r="L53931" s="1334"/>
    </row>
    <row r="53932" spans="1:12" ht="24" customHeight="1">
      <c r="A53932" s="1355"/>
      <c r="B53932" s="1355"/>
      <c r="C53932" s="1433"/>
      <c r="E53932" s="1433"/>
      <c r="K53932" s="1433"/>
      <c r="L53932" s="1334"/>
    </row>
    <row r="53933" spans="1:12" ht="24" customHeight="1">
      <c r="A53933" s="1355"/>
      <c r="B53933" s="1355"/>
      <c r="C53933" s="1433"/>
      <c r="E53933" s="1433"/>
      <c r="K53933" s="1433"/>
      <c r="L53933" s="1334"/>
    </row>
    <row r="53934" spans="1:12" ht="24" customHeight="1">
      <c r="A53934" s="1355"/>
      <c r="B53934" s="1355"/>
      <c r="C53934" s="1433"/>
      <c r="E53934" s="1433"/>
      <c r="K53934" s="1433"/>
      <c r="L53934" s="1334"/>
    </row>
    <row r="53935" spans="1:12" ht="24" customHeight="1">
      <c r="A53935" s="1355"/>
      <c r="B53935" s="1355"/>
      <c r="C53935" s="1433"/>
      <c r="E53935" s="1433"/>
      <c r="K53935" s="1433"/>
      <c r="L53935" s="1334"/>
    </row>
    <row r="53936" spans="1:12" ht="24" customHeight="1">
      <c r="A53936" s="1355"/>
      <c r="B53936" s="1355"/>
      <c r="C53936" s="1433"/>
      <c r="E53936" s="1433"/>
      <c r="K53936" s="1433"/>
      <c r="L53936" s="1334"/>
    </row>
    <row r="53937" spans="1:12" ht="24" customHeight="1">
      <c r="A53937" s="1355"/>
      <c r="B53937" s="1355"/>
      <c r="C53937" s="1433"/>
      <c r="E53937" s="1433"/>
      <c r="K53937" s="1433"/>
      <c r="L53937" s="1334"/>
    </row>
    <row r="53938" spans="1:12" ht="24" customHeight="1">
      <c r="A53938" s="1355"/>
      <c r="B53938" s="1355"/>
      <c r="C53938" s="1433"/>
      <c r="E53938" s="1433"/>
      <c r="K53938" s="1433"/>
      <c r="L53938" s="1334"/>
    </row>
    <row r="53939" spans="1:12" ht="24" customHeight="1">
      <c r="A53939" s="1355"/>
      <c r="B53939" s="1355"/>
      <c r="C53939" s="1433"/>
      <c r="E53939" s="1433"/>
      <c r="K53939" s="1433"/>
      <c r="L53939" s="1334"/>
    </row>
    <row r="53940" spans="1:12" ht="24" customHeight="1">
      <c r="A53940" s="1355"/>
      <c r="B53940" s="1355"/>
      <c r="C53940" s="1433"/>
      <c r="E53940" s="1433"/>
      <c r="K53940" s="1433"/>
      <c r="L53940" s="1334"/>
    </row>
    <row r="53941" spans="1:12" ht="24" customHeight="1">
      <c r="A53941" s="1355"/>
      <c r="B53941" s="1355"/>
      <c r="C53941" s="1433"/>
      <c r="E53941" s="1433"/>
      <c r="K53941" s="1433"/>
      <c r="L53941" s="1334"/>
    </row>
    <row r="53942" spans="1:12" ht="24" customHeight="1">
      <c r="A53942" s="1355"/>
      <c r="B53942" s="1355"/>
      <c r="C53942" s="1433"/>
      <c r="E53942" s="1433"/>
      <c r="K53942" s="1433"/>
      <c r="L53942" s="1334"/>
    </row>
    <row r="53943" spans="1:12" ht="24" customHeight="1">
      <c r="A53943" s="1355"/>
      <c r="B53943" s="1355"/>
      <c r="C53943" s="1433"/>
      <c r="E53943" s="1433"/>
      <c r="K53943" s="1433"/>
      <c r="L53943" s="1334"/>
    </row>
    <row r="53944" spans="1:12" ht="24" customHeight="1">
      <c r="A53944" s="1355"/>
      <c r="B53944" s="1355"/>
      <c r="C53944" s="1433"/>
      <c r="E53944" s="1433"/>
      <c r="K53944" s="1433"/>
      <c r="L53944" s="1334"/>
    </row>
    <row r="53945" spans="1:12" ht="24" customHeight="1">
      <c r="A53945" s="1355"/>
      <c r="B53945" s="1355"/>
      <c r="C53945" s="1433"/>
      <c r="E53945" s="1433"/>
      <c r="K53945" s="1433"/>
      <c r="L53945" s="1334"/>
    </row>
    <row r="53946" spans="1:12" ht="24" customHeight="1">
      <c r="A53946" s="1355"/>
      <c r="B53946" s="1355"/>
      <c r="C53946" s="1433"/>
      <c r="E53946" s="1433"/>
      <c r="K53946" s="1433"/>
      <c r="L53946" s="1334"/>
    </row>
    <row r="53947" spans="1:12" ht="24" customHeight="1">
      <c r="A53947" s="1355"/>
      <c r="B53947" s="1355"/>
      <c r="C53947" s="1433"/>
      <c r="E53947" s="1433"/>
      <c r="K53947" s="1433"/>
      <c r="L53947" s="1334"/>
    </row>
    <row r="53948" spans="1:12" ht="24" customHeight="1">
      <c r="A53948" s="1355"/>
      <c r="B53948" s="1355"/>
      <c r="C53948" s="1433"/>
      <c r="E53948" s="1433"/>
      <c r="K53948" s="1433"/>
      <c r="L53948" s="1334"/>
    </row>
    <row r="53949" spans="1:12" ht="24" customHeight="1">
      <c r="A53949" s="1355"/>
      <c r="B53949" s="1355"/>
      <c r="C53949" s="1433"/>
      <c r="E53949" s="1433"/>
      <c r="K53949" s="1433"/>
      <c r="L53949" s="1334"/>
    </row>
    <row r="53950" spans="1:12" ht="24" customHeight="1">
      <c r="A53950" s="1355"/>
      <c r="B53950" s="1355"/>
      <c r="C53950" s="1433"/>
      <c r="E53950" s="1433"/>
      <c r="K53950" s="1433"/>
      <c r="L53950" s="1334"/>
    </row>
    <row r="53951" spans="1:12" ht="24" customHeight="1">
      <c r="A53951" s="1355"/>
      <c r="B53951" s="1355"/>
      <c r="C53951" s="1433"/>
      <c r="E53951" s="1433"/>
      <c r="K53951" s="1433"/>
      <c r="L53951" s="1334"/>
    </row>
    <row r="53952" spans="1:12" ht="24" customHeight="1">
      <c r="A53952" s="1355"/>
      <c r="B53952" s="1355"/>
      <c r="C53952" s="1433"/>
      <c r="E53952" s="1433"/>
      <c r="K53952" s="1433"/>
      <c r="L53952" s="1334"/>
    </row>
    <row r="53953" spans="1:12" ht="24" customHeight="1">
      <c r="A53953" s="1355"/>
      <c r="B53953" s="1355"/>
      <c r="C53953" s="1433"/>
      <c r="E53953" s="1433"/>
      <c r="K53953" s="1433"/>
      <c r="L53953" s="1334"/>
    </row>
    <row r="53954" spans="1:12" ht="24" customHeight="1">
      <c r="A53954" s="1355"/>
      <c r="B53954" s="1355"/>
      <c r="C53954" s="1433"/>
      <c r="E53954" s="1433"/>
      <c r="K53954" s="1433"/>
      <c r="L53954" s="1334"/>
    </row>
    <row r="53955" spans="1:12" ht="24" customHeight="1">
      <c r="A53955" s="1355"/>
      <c r="B53955" s="1355"/>
      <c r="C53955" s="1433"/>
      <c r="E53955" s="1433"/>
      <c r="K53955" s="1433"/>
      <c r="L53955" s="1334"/>
    </row>
    <row r="53956" spans="1:12" ht="24" customHeight="1">
      <c r="A53956" s="1355"/>
      <c r="B53956" s="1355"/>
      <c r="C53956" s="1433"/>
      <c r="E53956" s="1433"/>
      <c r="K53956" s="1433"/>
      <c r="L53956" s="1334"/>
    </row>
    <row r="53957" spans="1:12" ht="24" customHeight="1">
      <c r="A53957" s="1355"/>
      <c r="B53957" s="1355"/>
      <c r="C53957" s="1433"/>
      <c r="E53957" s="1433"/>
      <c r="K53957" s="1433"/>
      <c r="L53957" s="1334"/>
    </row>
    <row r="53958" spans="1:12" ht="24" customHeight="1">
      <c r="A53958" s="1355"/>
      <c r="B53958" s="1355"/>
      <c r="C53958" s="1433"/>
      <c r="E53958" s="1433"/>
      <c r="K53958" s="1433"/>
      <c r="L53958" s="1334"/>
    </row>
    <row r="53959" spans="1:12" ht="24" customHeight="1">
      <c r="A53959" s="1355"/>
      <c r="B53959" s="1355"/>
      <c r="C53959" s="1433"/>
      <c r="E53959" s="1433"/>
      <c r="K53959" s="1433"/>
      <c r="L53959" s="1334"/>
    </row>
    <row r="53960" spans="1:12" ht="24" customHeight="1">
      <c r="A53960" s="1355"/>
      <c r="B53960" s="1355"/>
      <c r="C53960" s="1433"/>
      <c r="E53960" s="1433"/>
      <c r="K53960" s="1433"/>
      <c r="L53960" s="1334"/>
    </row>
    <row r="53961" spans="1:12" ht="24" customHeight="1">
      <c r="A53961" s="1355"/>
      <c r="B53961" s="1355"/>
      <c r="C53961" s="1433"/>
      <c r="E53961" s="1433"/>
      <c r="K53961" s="1433"/>
      <c r="L53961" s="1334"/>
    </row>
    <row r="53962" spans="1:12" ht="24" customHeight="1">
      <c r="A53962" s="1355"/>
      <c r="B53962" s="1355"/>
      <c r="C53962" s="1433"/>
      <c r="E53962" s="1433"/>
      <c r="K53962" s="1433"/>
      <c r="L53962" s="1334"/>
    </row>
    <row r="53963" spans="1:12" ht="24" customHeight="1">
      <c r="A53963" s="1355"/>
      <c r="B53963" s="1355"/>
      <c r="C53963" s="1433"/>
      <c r="E53963" s="1433"/>
      <c r="K53963" s="1433"/>
      <c r="L53963" s="1334"/>
    </row>
    <row r="53964" spans="1:12" ht="24" customHeight="1">
      <c r="A53964" s="1355"/>
      <c r="B53964" s="1355"/>
      <c r="C53964" s="1433"/>
      <c r="E53964" s="1433"/>
      <c r="K53964" s="1433"/>
      <c r="L53964" s="1334"/>
    </row>
    <row r="53965" spans="1:12" ht="24" customHeight="1">
      <c r="A53965" s="1355"/>
      <c r="B53965" s="1355"/>
      <c r="C53965" s="1433"/>
      <c r="E53965" s="1433"/>
      <c r="K53965" s="1433"/>
      <c r="L53965" s="1334"/>
    </row>
    <row r="53966" spans="1:12" ht="24" customHeight="1">
      <c r="A53966" s="1355"/>
      <c r="B53966" s="1355"/>
      <c r="C53966" s="1433"/>
      <c r="E53966" s="1433"/>
      <c r="K53966" s="1433"/>
      <c r="L53966" s="1334"/>
    </row>
    <row r="53967" spans="1:12" ht="24" customHeight="1">
      <c r="A53967" s="1355"/>
      <c r="B53967" s="1355"/>
      <c r="C53967" s="1433"/>
      <c r="E53967" s="1433"/>
      <c r="K53967" s="1433"/>
      <c r="L53967" s="1334"/>
    </row>
    <row r="53968" spans="1:12" ht="24" customHeight="1">
      <c r="A53968" s="1355"/>
      <c r="B53968" s="1355"/>
      <c r="C53968" s="1433"/>
      <c r="E53968" s="1433"/>
      <c r="K53968" s="1433"/>
      <c r="L53968" s="1334"/>
    </row>
    <row r="53969" spans="1:12" ht="24" customHeight="1">
      <c r="A53969" s="1355"/>
      <c r="B53969" s="1355"/>
      <c r="C53969" s="1433"/>
      <c r="E53969" s="1433"/>
      <c r="K53969" s="1433"/>
      <c r="L53969" s="1334"/>
    </row>
    <row r="53970" spans="1:12" ht="24" customHeight="1">
      <c r="A53970" s="1355"/>
      <c r="B53970" s="1355"/>
      <c r="C53970" s="1433"/>
      <c r="E53970" s="1433"/>
      <c r="K53970" s="1433"/>
      <c r="L53970" s="1334"/>
    </row>
    <row r="53971" spans="1:12" ht="24" customHeight="1">
      <c r="A53971" s="1355"/>
      <c r="B53971" s="1355"/>
      <c r="C53971" s="1433"/>
      <c r="E53971" s="1433"/>
      <c r="K53971" s="1433"/>
      <c r="L53971" s="1334"/>
    </row>
    <row r="53972" spans="1:12" ht="24" customHeight="1">
      <c r="A53972" s="1355"/>
      <c r="B53972" s="1355"/>
      <c r="C53972" s="1433"/>
      <c r="E53972" s="1433"/>
      <c r="K53972" s="1433"/>
      <c r="L53972" s="1334"/>
    </row>
    <row r="53973" spans="1:12" ht="24" customHeight="1">
      <c r="A53973" s="1355"/>
      <c r="B53973" s="1355"/>
      <c r="C53973" s="1433"/>
      <c r="E53973" s="1433"/>
      <c r="K53973" s="1433"/>
      <c r="L53973" s="1334"/>
    </row>
    <row r="53974" spans="1:12" ht="24" customHeight="1">
      <c r="A53974" s="1355"/>
      <c r="B53974" s="1355"/>
      <c r="C53974" s="1433"/>
      <c r="E53974" s="1433"/>
      <c r="K53974" s="1433"/>
      <c r="L53974" s="1334"/>
    </row>
    <row r="53975" spans="1:12" ht="24" customHeight="1">
      <c r="A53975" s="1355"/>
      <c r="B53975" s="1355"/>
      <c r="C53975" s="1433"/>
      <c r="E53975" s="1433"/>
      <c r="K53975" s="1433"/>
      <c r="L53975" s="1334"/>
    </row>
    <row r="53976" spans="1:12" ht="24" customHeight="1">
      <c r="A53976" s="1355"/>
      <c r="B53976" s="1355"/>
      <c r="C53976" s="1433"/>
      <c r="E53976" s="1433"/>
      <c r="K53976" s="1433"/>
      <c r="L53976" s="1334"/>
    </row>
    <row r="53977" spans="1:12" ht="24" customHeight="1">
      <c r="A53977" s="1355"/>
      <c r="B53977" s="1355"/>
      <c r="C53977" s="1433"/>
      <c r="E53977" s="1433"/>
      <c r="K53977" s="1433"/>
      <c r="L53977" s="1334"/>
    </row>
    <row r="53978" spans="1:12" ht="24" customHeight="1">
      <c r="A53978" s="1355"/>
      <c r="B53978" s="1355"/>
      <c r="C53978" s="1433"/>
      <c r="E53978" s="1433"/>
      <c r="K53978" s="1433"/>
      <c r="L53978" s="1334"/>
    </row>
    <row r="53979" spans="1:12" ht="24" customHeight="1">
      <c r="A53979" s="1355"/>
      <c r="B53979" s="1355"/>
      <c r="C53979" s="1433"/>
      <c r="E53979" s="1433"/>
      <c r="K53979" s="1433"/>
      <c r="L53979" s="1334"/>
    </row>
    <row r="53980" spans="1:12" ht="24" customHeight="1">
      <c r="A53980" s="1355"/>
      <c r="B53980" s="1355"/>
      <c r="C53980" s="1433"/>
      <c r="E53980" s="1433"/>
      <c r="K53980" s="1433"/>
      <c r="L53980" s="1334"/>
    </row>
    <row r="53981" spans="1:12" ht="24" customHeight="1">
      <c r="A53981" s="1355"/>
      <c r="B53981" s="1355"/>
      <c r="C53981" s="1433"/>
      <c r="E53981" s="1433"/>
      <c r="K53981" s="1433"/>
      <c r="L53981" s="1334"/>
    </row>
    <row r="53982" spans="1:12" ht="24" customHeight="1">
      <c r="A53982" s="1355"/>
      <c r="B53982" s="1355"/>
      <c r="C53982" s="1433"/>
      <c r="E53982" s="1433"/>
      <c r="K53982" s="1433"/>
      <c r="L53982" s="1334"/>
    </row>
    <row r="53983" spans="1:12" ht="24" customHeight="1">
      <c r="A53983" s="1355"/>
      <c r="B53983" s="1355"/>
      <c r="C53983" s="1433"/>
      <c r="E53983" s="1433"/>
      <c r="K53983" s="1433"/>
      <c r="L53983" s="1334"/>
    </row>
    <row r="53984" spans="1:12" ht="24" customHeight="1">
      <c r="A53984" s="1355"/>
      <c r="B53984" s="1355"/>
      <c r="C53984" s="1433"/>
      <c r="E53984" s="1433"/>
      <c r="K53984" s="1433"/>
      <c r="L53984" s="1334"/>
    </row>
    <row r="53985" spans="1:12" ht="24" customHeight="1">
      <c r="A53985" s="1355"/>
      <c r="B53985" s="1355"/>
      <c r="C53985" s="1433"/>
      <c r="E53985" s="1433"/>
      <c r="K53985" s="1433"/>
      <c r="L53985" s="1334"/>
    </row>
    <row r="53986" spans="1:12" ht="24" customHeight="1">
      <c r="A53986" s="1355"/>
      <c r="B53986" s="1355"/>
      <c r="C53986" s="1433"/>
      <c r="E53986" s="1433"/>
      <c r="K53986" s="1433"/>
      <c r="L53986" s="1334"/>
    </row>
    <row r="53987" spans="1:12" ht="24" customHeight="1">
      <c r="A53987" s="1355"/>
      <c r="B53987" s="1355"/>
      <c r="C53987" s="1433"/>
      <c r="E53987" s="1433"/>
      <c r="K53987" s="1433"/>
      <c r="L53987" s="1334"/>
    </row>
    <row r="53988" spans="1:12" ht="24" customHeight="1">
      <c r="A53988" s="1355"/>
      <c r="B53988" s="1355"/>
      <c r="C53988" s="1433"/>
      <c r="E53988" s="1433"/>
      <c r="K53988" s="1433"/>
      <c r="L53988" s="1334"/>
    </row>
    <row r="53989" spans="1:12" ht="24" customHeight="1">
      <c r="A53989" s="1355"/>
      <c r="B53989" s="1355"/>
      <c r="C53989" s="1433"/>
      <c r="E53989" s="1433"/>
      <c r="K53989" s="1433"/>
      <c r="L53989" s="1334"/>
    </row>
    <row r="53990" spans="1:12" ht="24" customHeight="1">
      <c r="A53990" s="1355"/>
      <c r="B53990" s="1355"/>
      <c r="C53990" s="1433"/>
      <c r="E53990" s="1433"/>
      <c r="K53990" s="1433"/>
      <c r="L53990" s="1334"/>
    </row>
    <row r="53991" spans="1:12" ht="24" customHeight="1">
      <c r="A53991" s="1355"/>
      <c r="B53991" s="1355"/>
      <c r="C53991" s="1433"/>
      <c r="E53991" s="1433"/>
      <c r="K53991" s="1433"/>
      <c r="L53991" s="1334"/>
    </row>
    <row r="53992" spans="1:12" ht="24" customHeight="1">
      <c r="A53992" s="1355"/>
      <c r="B53992" s="1355"/>
      <c r="C53992" s="1433"/>
      <c r="E53992" s="1433"/>
      <c r="K53992" s="1433"/>
      <c r="L53992" s="1334"/>
    </row>
    <row r="53993" spans="1:12" ht="24" customHeight="1">
      <c r="A53993" s="1355"/>
      <c r="B53993" s="1355"/>
      <c r="C53993" s="1433"/>
      <c r="E53993" s="1433"/>
      <c r="K53993" s="1433"/>
      <c r="L53993" s="1334"/>
    </row>
    <row r="53994" spans="1:12" ht="24" customHeight="1">
      <c r="A53994" s="1355"/>
      <c r="B53994" s="1355"/>
      <c r="C53994" s="1433"/>
      <c r="E53994" s="1433"/>
      <c r="K53994" s="1433"/>
      <c r="L53994" s="1334"/>
    </row>
    <row r="53995" spans="1:12" ht="24" customHeight="1">
      <c r="A53995" s="1355"/>
      <c r="B53995" s="1355"/>
      <c r="C53995" s="1433"/>
      <c r="E53995" s="1433"/>
      <c r="K53995" s="1433"/>
      <c r="L53995" s="1334"/>
    </row>
    <row r="53996" spans="1:12" ht="24" customHeight="1">
      <c r="A53996" s="1355"/>
      <c r="B53996" s="1355"/>
      <c r="C53996" s="1433"/>
      <c r="E53996" s="1433"/>
      <c r="K53996" s="1433"/>
      <c r="L53996" s="1334"/>
    </row>
    <row r="53997" spans="1:12" ht="24" customHeight="1">
      <c r="A53997" s="1355"/>
      <c r="B53997" s="1355"/>
      <c r="C53997" s="1433"/>
      <c r="E53997" s="1433"/>
      <c r="K53997" s="1433"/>
      <c r="L53997" s="1334"/>
    </row>
    <row r="53998" spans="1:12" ht="24" customHeight="1">
      <c r="A53998" s="1355"/>
      <c r="B53998" s="1355"/>
      <c r="C53998" s="1433"/>
      <c r="E53998" s="1433"/>
      <c r="K53998" s="1433"/>
      <c r="L53998" s="1334"/>
    </row>
    <row r="53999" spans="1:12" ht="24" customHeight="1">
      <c r="A53999" s="1355"/>
      <c r="B53999" s="1355"/>
      <c r="C53999" s="1433"/>
      <c r="E53999" s="1433"/>
      <c r="K53999" s="1433"/>
      <c r="L53999" s="1334"/>
    </row>
    <row r="54000" spans="1:12" ht="24" customHeight="1">
      <c r="A54000" s="1355"/>
      <c r="B54000" s="1355"/>
      <c r="C54000" s="1433"/>
      <c r="E54000" s="1433"/>
      <c r="K54000" s="1433"/>
      <c r="L54000" s="1334"/>
    </row>
    <row r="54001" spans="1:12" ht="24" customHeight="1">
      <c r="A54001" s="1355"/>
      <c r="B54001" s="1355"/>
      <c r="C54001" s="1433"/>
      <c r="E54001" s="1433"/>
      <c r="K54001" s="1433"/>
      <c r="L54001" s="1334"/>
    </row>
    <row r="54002" spans="1:12" ht="24" customHeight="1">
      <c r="A54002" s="1355"/>
      <c r="B54002" s="1355"/>
      <c r="C54002" s="1433"/>
      <c r="E54002" s="1433"/>
      <c r="K54002" s="1433"/>
      <c r="L54002" s="1334"/>
    </row>
    <row r="54003" spans="1:12" ht="24" customHeight="1">
      <c r="A54003" s="1355"/>
      <c r="B54003" s="1355"/>
      <c r="C54003" s="1433"/>
      <c r="E54003" s="1433"/>
      <c r="K54003" s="1433"/>
      <c r="L54003" s="1334"/>
    </row>
    <row r="54004" spans="1:12" ht="24" customHeight="1">
      <c r="A54004" s="1355"/>
      <c r="B54004" s="1355"/>
      <c r="C54004" s="1433"/>
      <c r="E54004" s="1433"/>
      <c r="K54004" s="1433"/>
      <c r="L54004" s="1334"/>
    </row>
    <row r="54005" spans="1:12" ht="24" customHeight="1">
      <c r="A54005" s="1355"/>
      <c r="B54005" s="1355"/>
      <c r="C54005" s="1433"/>
      <c r="E54005" s="1433"/>
      <c r="K54005" s="1433"/>
      <c r="L54005" s="1334"/>
    </row>
    <row r="54006" spans="1:12" ht="24" customHeight="1">
      <c r="A54006" s="1355"/>
      <c r="B54006" s="1355"/>
      <c r="C54006" s="1433"/>
      <c r="E54006" s="1433"/>
      <c r="K54006" s="1433"/>
      <c r="L54006" s="1334"/>
    </row>
    <row r="54007" spans="1:12" ht="24" customHeight="1">
      <c r="A54007" s="1355"/>
      <c r="B54007" s="1355"/>
      <c r="C54007" s="1433"/>
      <c r="E54007" s="1433"/>
      <c r="K54007" s="1433"/>
      <c r="L54007" s="1334"/>
    </row>
    <row r="54008" spans="1:12" ht="24" customHeight="1">
      <c r="A54008" s="1355"/>
      <c r="B54008" s="1355"/>
      <c r="C54008" s="1433"/>
      <c r="E54008" s="1433"/>
      <c r="K54008" s="1433"/>
      <c r="L54008" s="1334"/>
    </row>
    <row r="54009" spans="1:12" ht="24" customHeight="1">
      <c r="A54009" s="1355"/>
      <c r="B54009" s="1355"/>
      <c r="C54009" s="1433"/>
      <c r="E54009" s="1433"/>
      <c r="K54009" s="1433"/>
      <c r="L54009" s="1334"/>
    </row>
    <row r="54010" spans="1:12" ht="24" customHeight="1">
      <c r="A54010" s="1355"/>
      <c r="B54010" s="1355"/>
      <c r="C54010" s="1433"/>
      <c r="E54010" s="1433"/>
      <c r="K54010" s="1433"/>
      <c r="L54010" s="1334"/>
    </row>
    <row r="54011" spans="1:12" ht="24" customHeight="1">
      <c r="A54011" s="1355"/>
      <c r="B54011" s="1355"/>
      <c r="C54011" s="1433"/>
      <c r="E54011" s="1433"/>
      <c r="K54011" s="1433"/>
      <c r="L54011" s="1334"/>
    </row>
    <row r="54012" spans="1:12" ht="24" customHeight="1">
      <c r="A54012" s="1355"/>
      <c r="B54012" s="1355"/>
      <c r="C54012" s="1433"/>
      <c r="E54012" s="1433"/>
      <c r="K54012" s="1433"/>
      <c r="L54012" s="1334"/>
    </row>
    <row r="54013" spans="1:12" ht="24" customHeight="1">
      <c r="A54013" s="1355"/>
      <c r="B54013" s="1355"/>
      <c r="C54013" s="1433"/>
      <c r="E54013" s="1433"/>
      <c r="K54013" s="1433"/>
      <c r="L54013" s="1334"/>
    </row>
    <row r="54014" spans="1:12" ht="24" customHeight="1">
      <c r="A54014" s="1355"/>
      <c r="B54014" s="1355"/>
      <c r="C54014" s="1433"/>
      <c r="E54014" s="1433"/>
      <c r="K54014" s="1433"/>
      <c r="L54014" s="1334"/>
    </row>
    <row r="54015" spans="1:12" ht="24" customHeight="1">
      <c r="A54015" s="1355"/>
      <c r="B54015" s="1355"/>
      <c r="C54015" s="1433"/>
      <c r="E54015" s="1433"/>
      <c r="K54015" s="1433"/>
      <c r="L54015" s="1334"/>
    </row>
    <row r="54016" spans="1:12" ht="24" customHeight="1">
      <c r="A54016" s="1355"/>
      <c r="B54016" s="1355"/>
      <c r="C54016" s="1433"/>
      <c r="E54016" s="1433"/>
      <c r="K54016" s="1433"/>
      <c r="L54016" s="1334"/>
    </row>
    <row r="54017" spans="1:12" ht="24" customHeight="1">
      <c r="A54017" s="1355"/>
      <c r="B54017" s="1355"/>
      <c r="C54017" s="1433"/>
      <c r="E54017" s="1433"/>
      <c r="K54017" s="1433"/>
      <c r="L54017" s="1334"/>
    </row>
    <row r="54018" spans="1:12" ht="24" customHeight="1">
      <c r="A54018" s="1355"/>
      <c r="B54018" s="1355"/>
      <c r="C54018" s="1433"/>
      <c r="E54018" s="1433"/>
      <c r="K54018" s="1433"/>
      <c r="L54018" s="1334"/>
    </row>
    <row r="54019" spans="1:12" ht="24" customHeight="1">
      <c r="A54019" s="1355"/>
      <c r="B54019" s="1355"/>
      <c r="C54019" s="1433"/>
      <c r="E54019" s="1433"/>
      <c r="K54019" s="1433"/>
      <c r="L54019" s="1334"/>
    </row>
    <row r="54020" spans="1:12" ht="24" customHeight="1">
      <c r="A54020" s="1355"/>
      <c r="B54020" s="1355"/>
      <c r="C54020" s="1433"/>
      <c r="E54020" s="1433"/>
      <c r="K54020" s="1433"/>
      <c r="L54020" s="1334"/>
    </row>
    <row r="54021" spans="1:12" ht="24" customHeight="1">
      <c r="A54021" s="1355"/>
      <c r="B54021" s="1355"/>
      <c r="C54021" s="1433"/>
      <c r="E54021" s="1433"/>
      <c r="K54021" s="1433"/>
      <c r="L54021" s="1334"/>
    </row>
    <row r="54022" spans="1:12" ht="24" customHeight="1">
      <c r="A54022" s="1355"/>
      <c r="B54022" s="1355"/>
      <c r="C54022" s="1433"/>
      <c r="E54022" s="1433"/>
      <c r="K54022" s="1433"/>
      <c r="L54022" s="1334"/>
    </row>
    <row r="54023" spans="1:12" ht="24" customHeight="1">
      <c r="A54023" s="1355"/>
      <c r="B54023" s="1355"/>
      <c r="C54023" s="1433"/>
      <c r="E54023" s="1433"/>
      <c r="K54023" s="1433"/>
      <c r="L54023" s="1334"/>
    </row>
    <row r="54024" spans="1:12" ht="24" customHeight="1">
      <c r="A54024" s="1355"/>
      <c r="B54024" s="1355"/>
      <c r="C54024" s="1433"/>
      <c r="E54024" s="1433"/>
      <c r="K54024" s="1433"/>
      <c r="L54024" s="1334"/>
    </row>
    <row r="54025" spans="1:12" ht="24" customHeight="1">
      <c r="A54025" s="1355"/>
      <c r="B54025" s="1355"/>
      <c r="C54025" s="1433"/>
      <c r="E54025" s="1433"/>
      <c r="K54025" s="1433"/>
      <c r="L54025" s="1334"/>
    </row>
    <row r="54026" spans="1:12" ht="24" customHeight="1">
      <c r="A54026" s="1355"/>
      <c r="B54026" s="1355"/>
      <c r="C54026" s="1433"/>
      <c r="E54026" s="1433"/>
      <c r="K54026" s="1433"/>
      <c r="L54026" s="1334"/>
    </row>
    <row r="54027" spans="1:12" ht="24" customHeight="1">
      <c r="A54027" s="1355"/>
      <c r="B54027" s="1355"/>
      <c r="C54027" s="1433"/>
      <c r="E54027" s="1433"/>
      <c r="K54027" s="1433"/>
      <c r="L54027" s="1334"/>
    </row>
    <row r="54028" spans="1:12" ht="24" customHeight="1">
      <c r="A54028" s="1355"/>
      <c r="B54028" s="1355"/>
      <c r="C54028" s="1433"/>
      <c r="E54028" s="1433"/>
      <c r="K54028" s="1433"/>
      <c r="L54028" s="1334"/>
    </row>
    <row r="54029" spans="1:12" ht="24" customHeight="1">
      <c r="A54029" s="1355"/>
      <c r="B54029" s="1355"/>
      <c r="C54029" s="1433"/>
      <c r="E54029" s="1433"/>
      <c r="K54029" s="1433"/>
      <c r="L54029" s="1334"/>
    </row>
    <row r="54030" spans="1:12" ht="24" customHeight="1">
      <c r="A54030" s="1355"/>
      <c r="B54030" s="1355"/>
      <c r="C54030" s="1433"/>
      <c r="E54030" s="1433"/>
      <c r="K54030" s="1433"/>
      <c r="L54030" s="1334"/>
    </row>
    <row r="54031" spans="1:12" ht="24" customHeight="1">
      <c r="A54031" s="1355"/>
      <c r="B54031" s="1355"/>
      <c r="C54031" s="1433"/>
      <c r="E54031" s="1433"/>
      <c r="K54031" s="1433"/>
      <c r="L54031" s="1334"/>
    </row>
    <row r="54032" spans="1:12" ht="24" customHeight="1">
      <c r="A54032" s="1355"/>
      <c r="B54032" s="1355"/>
      <c r="C54032" s="1433"/>
      <c r="E54032" s="1433"/>
      <c r="K54032" s="1433"/>
      <c r="L54032" s="1334"/>
    </row>
    <row r="54033" spans="1:12" ht="24" customHeight="1">
      <c r="A54033" s="1355"/>
      <c r="B54033" s="1355"/>
      <c r="C54033" s="1433"/>
      <c r="E54033" s="1433"/>
      <c r="K54033" s="1433"/>
      <c r="L54033" s="1334"/>
    </row>
    <row r="54034" spans="1:12" ht="24" customHeight="1">
      <c r="A54034" s="1355"/>
      <c r="B54034" s="1355"/>
      <c r="C54034" s="1433"/>
      <c r="E54034" s="1433"/>
      <c r="K54034" s="1433"/>
      <c r="L54034" s="1334"/>
    </row>
    <row r="54035" spans="1:12" ht="24" customHeight="1">
      <c r="A54035" s="1355"/>
      <c r="B54035" s="1355"/>
      <c r="C54035" s="1433"/>
      <c r="E54035" s="1433"/>
      <c r="K54035" s="1433"/>
      <c r="L54035" s="1334"/>
    </row>
    <row r="54036" spans="1:12" ht="24" customHeight="1">
      <c r="A54036" s="1355"/>
      <c r="B54036" s="1355"/>
      <c r="C54036" s="1433"/>
      <c r="E54036" s="1433"/>
      <c r="K54036" s="1433"/>
      <c r="L54036" s="1334"/>
    </row>
    <row r="54037" spans="1:12" ht="24" customHeight="1">
      <c r="A54037" s="1355"/>
      <c r="B54037" s="1355"/>
      <c r="C54037" s="1433"/>
      <c r="E54037" s="1433"/>
      <c r="K54037" s="1433"/>
      <c r="L54037" s="1334"/>
    </row>
    <row r="54038" spans="1:12" ht="24" customHeight="1">
      <c r="A54038" s="1355"/>
      <c r="B54038" s="1355"/>
      <c r="C54038" s="1433"/>
      <c r="E54038" s="1433"/>
      <c r="K54038" s="1433"/>
      <c r="L54038" s="1334"/>
    </row>
    <row r="54039" spans="1:12" ht="24" customHeight="1">
      <c r="A54039" s="1355"/>
      <c r="B54039" s="1355"/>
      <c r="C54039" s="1433"/>
      <c r="E54039" s="1433"/>
      <c r="K54039" s="1433"/>
      <c r="L54039" s="1334"/>
    </row>
    <row r="54040" spans="1:12" ht="24" customHeight="1">
      <c r="A54040" s="1355"/>
      <c r="B54040" s="1355"/>
      <c r="C54040" s="1433"/>
      <c r="E54040" s="1433"/>
      <c r="K54040" s="1433"/>
      <c r="L54040" s="1334"/>
    </row>
    <row r="54041" spans="1:12" ht="24" customHeight="1">
      <c r="A54041" s="1355"/>
      <c r="B54041" s="1355"/>
      <c r="C54041" s="1433"/>
      <c r="E54041" s="1433"/>
      <c r="K54041" s="1433"/>
      <c r="L54041" s="1334"/>
    </row>
    <row r="54042" spans="1:12" ht="24" customHeight="1">
      <c r="A54042" s="1355"/>
      <c r="B54042" s="1355"/>
      <c r="C54042" s="1433"/>
      <c r="E54042" s="1433"/>
      <c r="K54042" s="1433"/>
      <c r="L54042" s="1334"/>
    </row>
    <row r="54043" spans="1:12" ht="24" customHeight="1">
      <c r="A54043" s="1355"/>
      <c r="B54043" s="1355"/>
      <c r="C54043" s="1433"/>
      <c r="E54043" s="1433"/>
      <c r="K54043" s="1433"/>
      <c r="L54043" s="1334"/>
    </row>
    <row r="54044" spans="1:12" ht="24" customHeight="1">
      <c r="A54044" s="1355"/>
      <c r="B54044" s="1355"/>
      <c r="C54044" s="1433"/>
      <c r="E54044" s="1433"/>
      <c r="K54044" s="1433"/>
      <c r="L54044" s="1334"/>
    </row>
    <row r="54045" spans="1:12" ht="24" customHeight="1">
      <c r="A54045" s="1355"/>
      <c r="B54045" s="1355"/>
      <c r="C54045" s="1433"/>
      <c r="E54045" s="1433"/>
      <c r="K54045" s="1433"/>
      <c r="L54045" s="1334"/>
    </row>
    <row r="54046" spans="1:12" ht="24" customHeight="1">
      <c r="A54046" s="1355"/>
      <c r="B54046" s="1355"/>
      <c r="C54046" s="1433"/>
      <c r="E54046" s="1433"/>
      <c r="K54046" s="1433"/>
      <c r="L54046" s="1334"/>
    </row>
    <row r="54047" spans="1:12" ht="24" customHeight="1">
      <c r="B54047" s="1355"/>
      <c r="C54047" s="1433"/>
      <c r="E54047" s="1433"/>
      <c r="K54047" s="1433"/>
    </row>
  </sheetData>
  <autoFilter ref="B2:B54047" xr:uid="{00000000-0009-0000-0000-00000A000000}"/>
  <mergeCells count="31">
    <mergeCell ref="B173:C173"/>
    <mergeCell ref="B174:C174"/>
    <mergeCell ref="B181:C181"/>
    <mergeCell ref="B207:C207"/>
    <mergeCell ref="G215:I215"/>
    <mergeCell ref="B142:C142"/>
    <mergeCell ref="B149:C149"/>
    <mergeCell ref="B155:C155"/>
    <mergeCell ref="B164:C164"/>
    <mergeCell ref="B169:C169"/>
    <mergeCell ref="B66:C66"/>
    <mergeCell ref="B91:C91"/>
    <mergeCell ref="B96:C96"/>
    <mergeCell ref="B135:C135"/>
    <mergeCell ref="B141:C141"/>
    <mergeCell ref="B29:C29"/>
    <mergeCell ref="B38:C38"/>
    <mergeCell ref="B53:C53"/>
    <mergeCell ref="B58:C58"/>
    <mergeCell ref="B65:C65"/>
    <mergeCell ref="A2:K2"/>
    <mergeCell ref="F9:G9"/>
    <mergeCell ref="H9:I9"/>
    <mergeCell ref="B12:C12"/>
    <mergeCell ref="B13:C13"/>
    <mergeCell ref="A9:A10"/>
    <mergeCell ref="D9:D10"/>
    <mergeCell ref="E9:E10"/>
    <mergeCell ref="J9:J10"/>
    <mergeCell ref="K9:K10"/>
    <mergeCell ref="B9:C10"/>
  </mergeCells>
  <printOptions horizontalCentered="1"/>
  <pageMargins left="0.511811023622047" right="0.39370078740157499" top="0.511811023622047" bottom="0.31496062992126" header="0.31496062992126" footer="0.31496062992126"/>
  <pageSetup paperSize="9" scale="73" fitToWidth="0" fitToHeight="0" orientation="landscape" r:id="rId1"/>
  <headerFooter>
    <oddHeader>&amp;R&amp;"AngsanaUPC,Regular"&amp;16ปร.4 หน้าที่ &amp;P of &amp;N</oddHeader>
  </headerFooter>
  <rowBreaks count="11" manualBreakCount="11">
    <brk id="22" max="10" man="1"/>
    <brk id="37" max="10" man="1"/>
    <brk id="48" max="10" man="1"/>
    <brk id="62" max="10" man="1"/>
    <brk id="102" max="10" man="1"/>
    <brk id="123" max="10" man="1"/>
    <brk id="140" max="10" man="1"/>
    <brk id="154" max="10" man="1"/>
    <brk id="168" max="10" man="1"/>
    <brk id="186" max="10" man="1"/>
    <brk id="206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9999"/>
  </sheetPr>
  <dimension ref="A1:N117"/>
  <sheetViews>
    <sheetView showGridLines="0" showWhiteSpace="0" view="pageBreakPreview" topLeftCell="A83" zoomScaleNormal="60" zoomScaleSheetLayoutView="100" zoomScalePageLayoutView="40" workbookViewId="0">
      <selection activeCell="F102" sqref="A1:XFD1048576"/>
    </sheetView>
  </sheetViews>
  <sheetFormatPr defaultColWidth="9.42578125" defaultRowHeight="24" customHeight="1"/>
  <cols>
    <col min="1" max="1" width="12" style="1332" customWidth="1"/>
    <col min="2" max="2" width="8.7109375" style="1332" customWidth="1"/>
    <col min="3" max="3" width="53.7109375" style="1333" customWidth="1"/>
    <col min="4" max="4" width="11.140625" style="920" customWidth="1"/>
    <col min="5" max="5" width="8.7109375" style="1332" customWidth="1"/>
    <col min="6" max="6" width="13.7109375" style="1334" customWidth="1"/>
    <col min="7" max="7" width="13.5703125" style="1334" customWidth="1"/>
    <col min="8" max="8" width="14.5703125" style="1334" customWidth="1"/>
    <col min="9" max="9" width="15" style="1334" customWidth="1"/>
    <col min="10" max="10" width="15.5703125" style="1334" customWidth="1"/>
    <col min="11" max="11" width="13.28515625" style="1335" customWidth="1"/>
    <col min="12" max="12" width="20.5703125" style="1335" customWidth="1"/>
    <col min="13" max="13" width="14.42578125" style="1336" customWidth="1"/>
    <col min="14" max="14" width="12" style="1332" customWidth="1"/>
    <col min="15" max="16384" width="9.42578125" style="1335"/>
  </cols>
  <sheetData>
    <row r="1" spans="1:14" ht="24" customHeight="1">
      <c r="K1" s="1054" t="s">
        <v>489</v>
      </c>
    </row>
    <row r="2" spans="1:14" s="1337" customFormat="1" ht="24" customHeight="1">
      <c r="A2" s="1621" t="s">
        <v>118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  <c r="M2" s="1336"/>
      <c r="N2" s="1336"/>
    </row>
    <row r="3" spans="1:14" ht="24" customHeight="1">
      <c r="A3" s="974" t="s">
        <v>45</v>
      </c>
      <c r="B3" s="974"/>
      <c r="C3" s="1333" t="str">
        <f>ปร6!B3</f>
        <v>โครงการปรับปรุงห้องตรวจเวชศาสตร์ฉุกเฉิน</v>
      </c>
      <c r="D3" s="1059"/>
      <c r="E3" s="1337"/>
      <c r="F3" s="1337"/>
      <c r="G3" s="1336"/>
      <c r="H3" s="1337"/>
      <c r="I3" s="1133"/>
      <c r="J3" s="1338"/>
    </row>
    <row r="4" spans="1:14" ht="24" customHeight="1">
      <c r="A4" s="979" t="s">
        <v>47</v>
      </c>
      <c r="B4" s="979"/>
      <c r="C4" s="1333" t="str">
        <f>ปร6!B4</f>
        <v>คณะแพทยศาสตร์วชิรพยาบาล  มหาวิทยาลัยนวมินทราธิราช</v>
      </c>
      <c r="D4" s="1059"/>
      <c r="E4" s="1337"/>
      <c r="F4" s="1337"/>
      <c r="G4" s="1337"/>
      <c r="H4" s="1337"/>
      <c r="I4" s="1133"/>
      <c r="J4" s="1338"/>
      <c r="K4" s="1054"/>
    </row>
    <row r="5" spans="1:14" ht="24" customHeight="1">
      <c r="A5" s="979" t="s">
        <v>49</v>
      </c>
      <c r="B5" s="979"/>
      <c r="C5" s="1333" t="str">
        <f>ปร6!B5</f>
        <v>ถนนสามเสน แขวงวชิรพยาบาล เขตดุสิต กรุงเทพฯ</v>
      </c>
      <c r="D5" s="1059"/>
      <c r="E5" s="1337"/>
      <c r="F5" s="1337"/>
      <c r="G5" s="1337"/>
      <c r="H5" s="1337"/>
      <c r="I5" s="1133"/>
      <c r="J5" s="1338"/>
      <c r="K5" s="1054"/>
    </row>
    <row r="6" spans="1:14" ht="24" customHeight="1">
      <c r="A6" s="981" t="s">
        <v>51</v>
      </c>
      <c r="B6" s="981"/>
      <c r="C6" s="1333" t="str">
        <f>ปร6!B6</f>
        <v>DS68-01-06</v>
      </c>
      <c r="D6" s="1059"/>
      <c r="E6" s="1337"/>
      <c r="F6" s="1337"/>
      <c r="G6" s="1337"/>
      <c r="H6" s="1337"/>
      <c r="I6" s="1133"/>
      <c r="J6" s="1338"/>
      <c r="K6" s="1054"/>
    </row>
    <row r="7" spans="1:14" s="1344" customFormat="1" ht="24" customHeight="1">
      <c r="A7" s="982" t="s">
        <v>53</v>
      </c>
      <c r="B7" s="982"/>
      <c r="C7" s="1333"/>
      <c r="D7" s="1213"/>
      <c r="E7" s="1339"/>
      <c r="F7" s="1339"/>
      <c r="G7" s="1340"/>
      <c r="H7" s="1341"/>
      <c r="I7" s="1342"/>
      <c r="J7" s="1341"/>
      <c r="K7" s="1343"/>
      <c r="M7" s="1336"/>
      <c r="N7" s="1332"/>
    </row>
    <row r="8" spans="1:14" s="1344" customFormat="1" ht="24" customHeight="1">
      <c r="A8" s="985" t="s">
        <v>54</v>
      </c>
      <c r="B8" s="985"/>
      <c r="C8" s="1333" t="str">
        <f>ปร6!B8</f>
        <v>เมื่อวันที่  14 เดือน  สิงหาคม พ.ศ.2568</v>
      </c>
      <c r="D8" s="1213"/>
      <c r="E8" s="1339"/>
      <c r="F8" s="1345"/>
      <c r="G8" s="1340"/>
      <c r="H8" s="1341"/>
      <c r="I8" s="1342"/>
      <c r="J8" s="1341"/>
      <c r="K8" s="1343" t="s">
        <v>55</v>
      </c>
      <c r="M8" s="1336"/>
      <c r="N8" s="1332"/>
    </row>
    <row r="9" spans="1:14" ht="24" customHeight="1">
      <c r="A9" s="1628" t="s">
        <v>12</v>
      </c>
      <c r="B9" s="1628" t="s">
        <v>13</v>
      </c>
      <c r="C9" s="1628"/>
      <c r="D9" s="1630" t="s">
        <v>14</v>
      </c>
      <c r="E9" s="1628" t="s">
        <v>15</v>
      </c>
      <c r="F9" s="1622" t="s">
        <v>16</v>
      </c>
      <c r="G9" s="1622"/>
      <c r="H9" s="1623" t="s">
        <v>119</v>
      </c>
      <c r="I9" s="1624"/>
      <c r="J9" s="1632" t="s">
        <v>24</v>
      </c>
      <c r="K9" s="1628" t="s">
        <v>18</v>
      </c>
    </row>
    <row r="10" spans="1:14" ht="24" customHeight="1">
      <c r="A10" s="1629"/>
      <c r="B10" s="1629"/>
      <c r="C10" s="1629"/>
      <c r="D10" s="1631"/>
      <c r="E10" s="1629"/>
      <c r="F10" s="1218" t="s">
        <v>19</v>
      </c>
      <c r="G10" s="1218" t="s">
        <v>20</v>
      </c>
      <c r="H10" s="1219" t="s">
        <v>22</v>
      </c>
      <c r="I10" s="1219" t="s">
        <v>23</v>
      </c>
      <c r="J10" s="1633"/>
      <c r="K10" s="1629"/>
    </row>
    <row r="11" spans="1:14" ht="24" customHeight="1">
      <c r="A11" s="1220">
        <v>4</v>
      </c>
      <c r="B11" s="1346" t="s">
        <v>490</v>
      </c>
      <c r="C11" s="1347"/>
      <c r="D11" s="1072"/>
      <c r="E11" s="1292"/>
      <c r="F11" s="1303"/>
      <c r="G11" s="1303"/>
      <c r="H11" s="1303"/>
      <c r="I11" s="1303"/>
      <c r="J11" s="1348"/>
      <c r="K11" s="1348"/>
    </row>
    <row r="12" spans="1:14" ht="24" customHeight="1">
      <c r="A12" s="1245">
        <v>4.0999999999999996</v>
      </c>
      <c r="B12" s="1349" t="s">
        <v>491</v>
      </c>
      <c r="C12" s="1247"/>
      <c r="D12" s="1350"/>
      <c r="E12" s="1249"/>
      <c r="F12" s="1250"/>
      <c r="G12" s="1250"/>
      <c r="H12" s="1250"/>
      <c r="I12" s="1250"/>
      <c r="J12" s="1250"/>
      <c r="K12" s="1250"/>
      <c r="L12" s="1224"/>
    </row>
    <row r="13" spans="1:14" ht="24" customHeight="1">
      <c r="A13" s="1225"/>
      <c r="B13" s="1351" t="s">
        <v>492</v>
      </c>
      <c r="C13" s="1227"/>
      <c r="D13" s="1352"/>
      <c r="E13" s="1229"/>
      <c r="F13" s="1230"/>
      <c r="G13" s="1230"/>
      <c r="H13" s="1230"/>
      <c r="I13" s="1230"/>
      <c r="J13" s="1230"/>
      <c r="K13" s="1353"/>
      <c r="L13" s="1354"/>
    </row>
    <row r="14" spans="1:14" s="1005" customFormat="1" ht="23.25">
      <c r="A14" s="902"/>
      <c r="B14" s="1000" t="s">
        <v>125</v>
      </c>
      <c r="C14" s="1001" t="s">
        <v>493</v>
      </c>
      <c r="D14" s="971">
        <f t="shared" ref="D14:D19" si="0">N14</f>
        <v>580</v>
      </c>
      <c r="E14" s="906" t="s">
        <v>253</v>
      </c>
      <c r="F14" s="907">
        <v>35</v>
      </c>
      <c r="G14" s="907">
        <v>30</v>
      </c>
      <c r="H14" s="908">
        <f t="shared" ref="H14" si="1">ROUND(F14*D14,2)</f>
        <v>20300</v>
      </c>
      <c r="I14" s="908">
        <f t="shared" ref="I14" si="2">ROUND(G14*D14,2)</f>
        <v>17400</v>
      </c>
      <c r="J14" s="908">
        <f t="shared" ref="J14" si="3">ROUND(SUM(H14:I14),2)</f>
        <v>37700</v>
      </c>
      <c r="K14" s="941"/>
      <c r="L14" s="942" t="s">
        <v>494</v>
      </c>
      <c r="M14" s="905">
        <v>612</v>
      </c>
      <c r="N14" s="1355" cm="1">
        <f t="array" ref="N14">ROUND(((M14:M14)*0.95),-1)</f>
        <v>580</v>
      </c>
    </row>
    <row r="15" spans="1:14" s="1005" customFormat="1" ht="23.25">
      <c r="A15" s="902"/>
      <c r="B15" s="1000" t="s">
        <v>125</v>
      </c>
      <c r="C15" s="1001" t="s">
        <v>495</v>
      </c>
      <c r="D15" s="971">
        <f t="shared" si="0"/>
        <v>150</v>
      </c>
      <c r="E15" s="906" t="s">
        <v>253</v>
      </c>
      <c r="F15" s="907">
        <v>46</v>
      </c>
      <c r="G15" s="907">
        <v>30</v>
      </c>
      <c r="H15" s="908">
        <f t="shared" ref="H15:H28" si="4">ROUND(F15*D15,2)</f>
        <v>6900</v>
      </c>
      <c r="I15" s="908">
        <f t="shared" ref="I15:I28" si="5">ROUND(G15*D15,2)</f>
        <v>4500</v>
      </c>
      <c r="J15" s="908">
        <f t="shared" ref="J15:J28" si="6">ROUND(SUM(H15:I15),2)</f>
        <v>11400</v>
      </c>
      <c r="K15" s="941"/>
      <c r="L15" s="942" t="s">
        <v>494</v>
      </c>
      <c r="M15" s="905">
        <v>160</v>
      </c>
      <c r="N15" s="1355" cm="1">
        <f t="array" ref="N15">ROUND(((M15:M15)*0.95),-1)</f>
        <v>150</v>
      </c>
    </row>
    <row r="16" spans="1:14" s="1005" customFormat="1" ht="23.25">
      <c r="A16" s="902"/>
      <c r="B16" s="1000" t="s">
        <v>125</v>
      </c>
      <c r="C16" s="1001" t="s">
        <v>496</v>
      </c>
      <c r="D16" s="971">
        <f t="shared" si="0"/>
        <v>170</v>
      </c>
      <c r="E16" s="906" t="s">
        <v>253</v>
      </c>
      <c r="F16" s="907">
        <v>76</v>
      </c>
      <c r="G16" s="907">
        <v>30</v>
      </c>
      <c r="H16" s="908">
        <f t="shared" si="4"/>
        <v>12920</v>
      </c>
      <c r="I16" s="908">
        <f t="shared" si="5"/>
        <v>5100</v>
      </c>
      <c r="J16" s="908">
        <f t="shared" si="6"/>
        <v>18020</v>
      </c>
      <c r="K16" s="941"/>
      <c r="L16" s="942" t="s">
        <v>494</v>
      </c>
      <c r="M16" s="905">
        <v>180</v>
      </c>
      <c r="N16" s="1355" cm="1">
        <f t="array" ref="N16">ROUND(((M16:M16)*0.95),-1)</f>
        <v>170</v>
      </c>
    </row>
    <row r="17" spans="1:14" s="1005" customFormat="1" ht="23.25">
      <c r="A17" s="902"/>
      <c r="B17" s="1000" t="s">
        <v>125</v>
      </c>
      <c r="C17" s="1001" t="s">
        <v>497</v>
      </c>
      <c r="D17" s="971">
        <f t="shared" si="0"/>
        <v>70</v>
      </c>
      <c r="E17" s="906" t="s">
        <v>253</v>
      </c>
      <c r="F17" s="907">
        <v>113</v>
      </c>
      <c r="G17" s="907">
        <v>30</v>
      </c>
      <c r="H17" s="908">
        <f t="shared" si="4"/>
        <v>7910</v>
      </c>
      <c r="I17" s="908">
        <f t="shared" si="5"/>
        <v>2100</v>
      </c>
      <c r="J17" s="908">
        <f t="shared" si="6"/>
        <v>10010</v>
      </c>
      <c r="K17" s="941"/>
      <c r="L17" s="942" t="s">
        <v>494</v>
      </c>
      <c r="M17" s="905">
        <v>72</v>
      </c>
      <c r="N17" s="1355" cm="1">
        <f t="array" ref="N17">ROUND(((M17:M17)*0.95),-1)</f>
        <v>70</v>
      </c>
    </row>
    <row r="18" spans="1:14" s="1005" customFormat="1" ht="23.25">
      <c r="A18" s="902"/>
      <c r="B18" s="1000" t="s">
        <v>125</v>
      </c>
      <c r="C18" s="1001" t="s">
        <v>498</v>
      </c>
      <c r="D18" s="971">
        <f t="shared" si="0"/>
        <v>10</v>
      </c>
      <c r="E18" s="906" t="s">
        <v>253</v>
      </c>
      <c r="F18" s="907">
        <v>180</v>
      </c>
      <c r="G18" s="907">
        <v>50</v>
      </c>
      <c r="H18" s="908">
        <f t="shared" si="4"/>
        <v>1800</v>
      </c>
      <c r="I18" s="908">
        <f t="shared" si="5"/>
        <v>500</v>
      </c>
      <c r="J18" s="908">
        <f t="shared" si="6"/>
        <v>2300</v>
      </c>
      <c r="K18" s="941"/>
      <c r="L18" s="942" t="s">
        <v>494</v>
      </c>
      <c r="M18" s="905">
        <v>12</v>
      </c>
      <c r="N18" s="1355" cm="1">
        <f t="array" ref="N18">ROUND(((M18:M18)*0.95),-1)</f>
        <v>10</v>
      </c>
    </row>
    <row r="19" spans="1:14" s="1005" customFormat="1" ht="23.25">
      <c r="A19" s="902"/>
      <c r="B19" s="1000" t="s">
        <v>125</v>
      </c>
      <c r="C19" s="1001" t="s">
        <v>499</v>
      </c>
      <c r="D19" s="971">
        <f t="shared" si="0"/>
        <v>70</v>
      </c>
      <c r="E19" s="906" t="s">
        <v>253</v>
      </c>
      <c r="F19" s="907">
        <v>287</v>
      </c>
      <c r="G19" s="907">
        <v>75</v>
      </c>
      <c r="H19" s="908">
        <f t="shared" si="4"/>
        <v>20090</v>
      </c>
      <c r="I19" s="908">
        <f t="shared" si="5"/>
        <v>5250</v>
      </c>
      <c r="J19" s="908">
        <f t="shared" si="6"/>
        <v>25340</v>
      </c>
      <c r="K19" s="941"/>
      <c r="L19" s="942" t="s">
        <v>494</v>
      </c>
      <c r="M19" s="905">
        <v>72</v>
      </c>
      <c r="N19" s="1355" cm="1">
        <f t="array" ref="N19">ROUND(((M19:M19)*0.95),-1)</f>
        <v>70</v>
      </c>
    </row>
    <row r="20" spans="1:14" ht="24" customHeight="1">
      <c r="A20" s="1231"/>
      <c r="B20" s="1356" t="s">
        <v>500</v>
      </c>
      <c r="C20" s="1233"/>
      <c r="D20" s="1357"/>
      <c r="E20" s="1234"/>
      <c r="F20" s="1235"/>
      <c r="G20" s="1235"/>
      <c r="H20" s="908">
        <f t="shared" si="4"/>
        <v>0</v>
      </c>
      <c r="I20" s="908">
        <f t="shared" si="5"/>
        <v>0</v>
      </c>
      <c r="J20" s="908">
        <f t="shared" si="6"/>
        <v>0</v>
      </c>
      <c r="K20" s="1306"/>
      <c r="L20" s="1354"/>
    </row>
    <row r="21" spans="1:14" s="1005" customFormat="1" ht="23.25">
      <c r="A21" s="902"/>
      <c r="B21" s="1000" t="s">
        <v>125</v>
      </c>
      <c r="C21" s="1001" t="s">
        <v>501</v>
      </c>
      <c r="D21" s="971">
        <v>1</v>
      </c>
      <c r="E21" s="906" t="s">
        <v>251</v>
      </c>
      <c r="F21" s="907">
        <v>650</v>
      </c>
      <c r="G21" s="907">
        <v>200</v>
      </c>
      <c r="H21" s="908">
        <f t="shared" si="4"/>
        <v>650</v>
      </c>
      <c r="I21" s="908">
        <f t="shared" si="5"/>
        <v>200</v>
      </c>
      <c r="J21" s="908">
        <f t="shared" si="6"/>
        <v>850</v>
      </c>
      <c r="K21" s="941"/>
      <c r="L21" s="942"/>
      <c r="M21" s="1358"/>
      <c r="N21" s="1355"/>
    </row>
    <row r="22" spans="1:14" s="1005" customFormat="1" ht="23.25">
      <c r="A22" s="902"/>
      <c r="B22" s="1000" t="s">
        <v>125</v>
      </c>
      <c r="C22" s="1001" t="s">
        <v>502</v>
      </c>
      <c r="D22" s="971">
        <v>12</v>
      </c>
      <c r="E22" s="906" t="s">
        <v>251</v>
      </c>
      <c r="F22" s="907">
        <v>750</v>
      </c>
      <c r="G22" s="907">
        <v>200</v>
      </c>
      <c r="H22" s="908">
        <f t="shared" si="4"/>
        <v>9000</v>
      </c>
      <c r="I22" s="908">
        <f t="shared" si="5"/>
        <v>2400</v>
      </c>
      <c r="J22" s="908">
        <f t="shared" si="6"/>
        <v>11400</v>
      </c>
      <c r="K22" s="941"/>
      <c r="L22" s="942"/>
      <c r="M22" s="1358"/>
      <c r="N22" s="1355"/>
    </row>
    <row r="23" spans="1:14" s="1005" customFormat="1" ht="23.25">
      <c r="A23" s="902"/>
      <c r="B23" s="1000" t="s">
        <v>125</v>
      </c>
      <c r="C23" s="1001" t="s">
        <v>503</v>
      </c>
      <c r="D23" s="971">
        <v>8</v>
      </c>
      <c r="E23" s="906" t="s">
        <v>251</v>
      </c>
      <c r="F23" s="907">
        <v>820</v>
      </c>
      <c r="G23" s="907">
        <v>200</v>
      </c>
      <c r="H23" s="908">
        <f t="shared" si="4"/>
        <v>6560</v>
      </c>
      <c r="I23" s="908">
        <f t="shared" si="5"/>
        <v>1600</v>
      </c>
      <c r="J23" s="908">
        <f t="shared" si="6"/>
        <v>8160</v>
      </c>
      <c r="K23" s="941"/>
      <c r="L23" s="942"/>
      <c r="M23" s="1358"/>
      <c r="N23" s="1355"/>
    </row>
    <row r="24" spans="1:14" s="1005" customFormat="1" ht="23.25">
      <c r="A24" s="902"/>
      <c r="B24" s="1000" t="s">
        <v>125</v>
      </c>
      <c r="C24" s="1001" t="s">
        <v>504</v>
      </c>
      <c r="D24" s="971">
        <v>3</v>
      </c>
      <c r="E24" s="906" t="s">
        <v>251</v>
      </c>
      <c r="F24" s="907">
        <v>1850</v>
      </c>
      <c r="G24" s="907">
        <v>200</v>
      </c>
      <c r="H24" s="908">
        <f t="shared" si="4"/>
        <v>5550</v>
      </c>
      <c r="I24" s="908">
        <f t="shared" si="5"/>
        <v>600</v>
      </c>
      <c r="J24" s="908">
        <f t="shared" si="6"/>
        <v>6150</v>
      </c>
      <c r="K24" s="941"/>
      <c r="L24" s="942"/>
      <c r="M24" s="1358"/>
      <c r="N24" s="1355"/>
    </row>
    <row r="25" spans="1:14" ht="24" customHeight="1">
      <c r="A25" s="1231"/>
      <c r="B25" s="1356" t="s">
        <v>505</v>
      </c>
      <c r="C25" s="1233"/>
      <c r="D25" s="1359"/>
      <c r="E25" s="1234"/>
      <c r="F25" s="1235"/>
      <c r="G25" s="1235"/>
      <c r="H25" s="908">
        <f t="shared" si="4"/>
        <v>0</v>
      </c>
      <c r="I25" s="908">
        <f t="shared" si="5"/>
        <v>0</v>
      </c>
      <c r="J25" s="908">
        <f t="shared" si="6"/>
        <v>0</v>
      </c>
      <c r="K25" s="1235"/>
    </row>
    <row r="26" spans="1:14" s="1005" customFormat="1" ht="69.75">
      <c r="A26" s="902"/>
      <c r="B26" s="1000" t="s">
        <v>125</v>
      </c>
      <c r="C26" s="1001" t="s">
        <v>506</v>
      </c>
      <c r="D26" s="971">
        <v>1</v>
      </c>
      <c r="E26" s="906" t="s">
        <v>99</v>
      </c>
      <c r="F26" s="907">
        <f>+SUM(H13:H19)*0.4</f>
        <v>27968</v>
      </c>
      <c r="G26" s="907">
        <f>+F26*0.3</f>
        <v>8390.4</v>
      </c>
      <c r="H26" s="908">
        <f t="shared" si="4"/>
        <v>27968</v>
      </c>
      <c r="I26" s="908">
        <f t="shared" si="5"/>
        <v>8390.4</v>
      </c>
      <c r="J26" s="908">
        <f t="shared" si="6"/>
        <v>36358.400000000001</v>
      </c>
      <c r="K26" s="941"/>
      <c r="L26" s="942" t="s">
        <v>507</v>
      </c>
      <c r="M26" s="1358"/>
      <c r="N26" s="1355"/>
    </row>
    <row r="27" spans="1:14" s="1005" customFormat="1" ht="46.5">
      <c r="A27" s="902"/>
      <c r="B27" s="1000" t="s">
        <v>125</v>
      </c>
      <c r="C27" s="1001" t="s">
        <v>508</v>
      </c>
      <c r="D27" s="971">
        <v>1</v>
      </c>
      <c r="E27" s="906" t="s">
        <v>99</v>
      </c>
      <c r="F27" s="907">
        <f>+SUM(H14:H19)*0.1</f>
        <v>6992</v>
      </c>
      <c r="G27" s="907">
        <f>+F27*0.3</f>
        <v>2097.6</v>
      </c>
      <c r="H27" s="908">
        <f t="shared" si="4"/>
        <v>6992</v>
      </c>
      <c r="I27" s="908">
        <f t="shared" si="5"/>
        <v>2097.6</v>
      </c>
      <c r="J27" s="908">
        <f t="shared" si="6"/>
        <v>9089.6</v>
      </c>
      <c r="K27" s="941"/>
      <c r="L27" s="942" t="s">
        <v>507</v>
      </c>
      <c r="M27" s="1358"/>
      <c r="N27" s="1355"/>
    </row>
    <row r="28" spans="1:14" s="1005" customFormat="1" ht="46.5">
      <c r="A28" s="902"/>
      <c r="B28" s="1000" t="s">
        <v>125</v>
      </c>
      <c r="C28" s="1001" t="s">
        <v>509</v>
      </c>
      <c r="D28" s="971">
        <v>1</v>
      </c>
      <c r="E28" s="906" t="s">
        <v>99</v>
      </c>
      <c r="F28" s="907">
        <f>+SUM(H13:H19)*0.1</f>
        <v>6992</v>
      </c>
      <c r="G28" s="907">
        <f>+F28*0.3</f>
        <v>2097.6</v>
      </c>
      <c r="H28" s="908">
        <f t="shared" si="4"/>
        <v>6992</v>
      </c>
      <c r="I28" s="908">
        <f t="shared" si="5"/>
        <v>2097.6</v>
      </c>
      <c r="J28" s="908">
        <f t="shared" si="6"/>
        <v>9089.6</v>
      </c>
      <c r="K28" s="941"/>
      <c r="L28" s="942" t="s">
        <v>507</v>
      </c>
      <c r="M28" s="1358"/>
      <c r="N28" s="1355"/>
    </row>
    <row r="29" spans="1:14" s="1005" customFormat="1" ht="23.25">
      <c r="A29" s="902"/>
      <c r="B29" s="1000"/>
      <c r="C29" s="1001"/>
      <c r="D29" s="905"/>
      <c r="E29" s="906"/>
      <c r="F29" s="907"/>
      <c r="G29" s="907"/>
      <c r="H29" s="908"/>
      <c r="I29" s="908"/>
      <c r="J29" s="908"/>
      <c r="K29" s="941"/>
      <c r="L29" s="942"/>
      <c r="M29" s="1358"/>
      <c r="N29" s="1355"/>
    </row>
    <row r="30" spans="1:14" s="1337" customFormat="1" ht="24" customHeight="1">
      <c r="A30" s="1012"/>
      <c r="B30" s="1013"/>
      <c r="C30" s="1360" t="str">
        <f>"รวมราคา "&amp;B12</f>
        <v>รวมราคา งานระบบท่อน้ำประปา</v>
      </c>
      <c r="D30" s="1361"/>
      <c r="E30" s="1241"/>
      <c r="F30" s="1241"/>
      <c r="G30" s="1242"/>
      <c r="H30" s="1243">
        <f>SUM(H12:H29)</f>
        <v>133632</v>
      </c>
      <c r="I30" s="1243">
        <f>SUM(I12:I29)</f>
        <v>52235.6</v>
      </c>
      <c r="J30" s="1243">
        <f>SUM(J12:J29)</f>
        <v>185867.6</v>
      </c>
      <c r="K30" s="1241"/>
      <c r="M30" s="1336"/>
      <c r="N30" s="1336"/>
    </row>
    <row r="31" spans="1:14" s="1337" customFormat="1" ht="24" customHeight="1">
      <c r="A31" s="1362">
        <v>4.2</v>
      </c>
      <c r="B31" s="1363" t="s">
        <v>510</v>
      </c>
      <c r="C31" s="1364"/>
      <c r="D31" s="1365"/>
      <c r="E31" s="1366"/>
      <c r="F31" s="1367"/>
      <c r="G31" s="1367"/>
      <c r="H31" s="1367"/>
      <c r="I31" s="1367"/>
      <c r="J31" s="1367"/>
      <c r="K31" s="1367"/>
      <c r="L31" s="1368"/>
      <c r="M31" s="1336"/>
      <c r="N31" s="1336"/>
    </row>
    <row r="32" spans="1:14" s="1337" customFormat="1" ht="24" customHeight="1">
      <c r="A32" s="1225" t="s">
        <v>511</v>
      </c>
      <c r="B32" s="1351" t="s">
        <v>512</v>
      </c>
      <c r="C32" s="1369"/>
      <c r="D32" s="1370"/>
      <c r="E32" s="1371"/>
      <c r="F32" s="1372"/>
      <c r="G32" s="1372"/>
      <c r="H32" s="1372"/>
      <c r="I32" s="1372"/>
      <c r="J32" s="1372"/>
      <c r="K32" s="1372"/>
      <c r="L32" s="1368"/>
      <c r="M32" s="1336"/>
      <c r="N32" s="1336"/>
    </row>
    <row r="33" spans="1:14" s="1005" customFormat="1" ht="23.25">
      <c r="A33" s="902"/>
      <c r="B33" s="916" t="s">
        <v>513</v>
      </c>
      <c r="C33" s="1001"/>
      <c r="D33" s="905"/>
      <c r="E33" s="906"/>
      <c r="F33" s="907"/>
      <c r="G33" s="907"/>
      <c r="H33" s="908"/>
      <c r="I33" s="908"/>
      <c r="J33" s="908"/>
      <c r="K33" s="941"/>
      <c r="L33" s="942"/>
      <c r="M33" s="1358"/>
      <c r="N33" s="1355"/>
    </row>
    <row r="34" spans="1:14" s="1005" customFormat="1" ht="23.25">
      <c r="A34" s="902"/>
      <c r="B34" s="1000" t="s">
        <v>125</v>
      </c>
      <c r="C34" s="1001" t="s">
        <v>514</v>
      </c>
      <c r="D34" s="971">
        <v>100</v>
      </c>
      <c r="E34" s="906" t="s">
        <v>253</v>
      </c>
      <c r="F34" s="907">
        <v>54.72</v>
      </c>
      <c r="G34" s="907">
        <v>40</v>
      </c>
      <c r="H34" s="908">
        <f t="shared" ref="H34" si="7">ROUND(F34*D34,2)</f>
        <v>5472</v>
      </c>
      <c r="I34" s="908">
        <f t="shared" ref="I34" si="8">ROUND(G34*D34,2)</f>
        <v>4000</v>
      </c>
      <c r="J34" s="908">
        <f t="shared" ref="J34" si="9">ROUND(SUM(H34:I34),2)</f>
        <v>9472</v>
      </c>
      <c r="K34" s="941"/>
      <c r="L34" s="942" t="s">
        <v>494</v>
      </c>
      <c r="M34" s="1358"/>
      <c r="N34" s="1355"/>
    </row>
    <row r="35" spans="1:14" s="1005" customFormat="1" ht="23.25">
      <c r="A35" s="902"/>
      <c r="B35" s="1000" t="s">
        <v>125</v>
      </c>
      <c r="C35" s="1001" t="s">
        <v>515</v>
      </c>
      <c r="D35" s="971">
        <v>100</v>
      </c>
      <c r="E35" s="906" t="s">
        <v>253</v>
      </c>
      <c r="F35" s="907">
        <v>228</v>
      </c>
      <c r="G35" s="907">
        <v>120</v>
      </c>
      <c r="H35" s="908">
        <f t="shared" ref="H35:H51" si="10">ROUND(F35*D35,2)</f>
        <v>22800</v>
      </c>
      <c r="I35" s="908">
        <f t="shared" ref="I35:I51" si="11">ROUND(G35*D35,2)</f>
        <v>12000</v>
      </c>
      <c r="J35" s="908">
        <f t="shared" ref="J35:J51" si="12">ROUND(SUM(H35:I35),2)</f>
        <v>34800</v>
      </c>
      <c r="K35" s="941"/>
      <c r="L35" s="942" t="s">
        <v>494</v>
      </c>
      <c r="M35" s="1358"/>
      <c r="N35" s="1355"/>
    </row>
    <row r="36" spans="1:14" s="1005" customFormat="1" ht="23.25">
      <c r="A36" s="902"/>
      <c r="B36" s="916" t="s">
        <v>516</v>
      </c>
      <c r="C36" s="1001"/>
      <c r="D36" s="971"/>
      <c r="E36" s="906"/>
      <c r="F36" s="907"/>
      <c r="G36" s="907"/>
      <c r="H36" s="908">
        <f t="shared" si="10"/>
        <v>0</v>
      </c>
      <c r="I36" s="908">
        <f t="shared" si="11"/>
        <v>0</v>
      </c>
      <c r="J36" s="908">
        <f t="shared" si="12"/>
        <v>0</v>
      </c>
      <c r="K36" s="941"/>
      <c r="L36" s="942"/>
      <c r="M36" s="1358"/>
      <c r="N36" s="1355"/>
    </row>
    <row r="37" spans="1:14" s="1005" customFormat="1" ht="23.25">
      <c r="A37" s="902"/>
      <c r="B37" s="1000" t="s">
        <v>125</v>
      </c>
      <c r="C37" s="1001" t="s">
        <v>517</v>
      </c>
      <c r="D37" s="971">
        <f t="shared" ref="D37:D40" si="13">N37</f>
        <v>210</v>
      </c>
      <c r="E37" s="906" t="s">
        <v>253</v>
      </c>
      <c r="F37" s="907">
        <v>144</v>
      </c>
      <c r="G37" s="907">
        <v>120</v>
      </c>
      <c r="H37" s="908">
        <f t="shared" si="10"/>
        <v>30240</v>
      </c>
      <c r="I37" s="908">
        <f t="shared" si="11"/>
        <v>25200</v>
      </c>
      <c r="J37" s="908">
        <f t="shared" si="12"/>
        <v>55440</v>
      </c>
      <c r="K37" s="941"/>
      <c r="L37" s="942" t="s">
        <v>494</v>
      </c>
      <c r="M37" s="905">
        <f>180+36</f>
        <v>216</v>
      </c>
      <c r="N37" s="1355" cm="1">
        <f t="array" ref="N37">ROUND(((M37:M37)*0.95),-1)</f>
        <v>210</v>
      </c>
    </row>
    <row r="38" spans="1:14" s="1005" customFormat="1" ht="23.25">
      <c r="A38" s="902"/>
      <c r="B38" s="1000" t="s">
        <v>125</v>
      </c>
      <c r="C38" s="1001" t="s">
        <v>518</v>
      </c>
      <c r="D38" s="971">
        <f t="shared" si="13"/>
        <v>150</v>
      </c>
      <c r="E38" s="906" t="s">
        <v>253</v>
      </c>
      <c r="F38" s="907">
        <v>83</v>
      </c>
      <c r="G38" s="907">
        <v>75</v>
      </c>
      <c r="H38" s="908">
        <f t="shared" si="10"/>
        <v>12450</v>
      </c>
      <c r="I38" s="908">
        <f t="shared" si="11"/>
        <v>11250</v>
      </c>
      <c r="J38" s="908">
        <f t="shared" si="12"/>
        <v>23700</v>
      </c>
      <c r="K38" s="941"/>
      <c r="L38" s="942" t="s">
        <v>494</v>
      </c>
      <c r="M38" s="905">
        <v>160</v>
      </c>
      <c r="N38" s="1355" cm="1">
        <f t="array" ref="N38">ROUND(((M38:M38)*0.95),-1)</f>
        <v>150</v>
      </c>
    </row>
    <row r="39" spans="1:14" s="1005" customFormat="1" ht="23.25">
      <c r="A39" s="902"/>
      <c r="B39" s="1000" t="s">
        <v>125</v>
      </c>
      <c r="C39" s="1001" t="s">
        <v>519</v>
      </c>
      <c r="D39" s="971">
        <f t="shared" si="13"/>
        <v>360</v>
      </c>
      <c r="E39" s="906" t="s">
        <v>253</v>
      </c>
      <c r="F39" s="907">
        <v>37.85</v>
      </c>
      <c r="G39" s="907">
        <v>40</v>
      </c>
      <c r="H39" s="908">
        <f t="shared" si="10"/>
        <v>13626</v>
      </c>
      <c r="I39" s="908">
        <f t="shared" si="11"/>
        <v>14400</v>
      </c>
      <c r="J39" s="908">
        <f t="shared" si="12"/>
        <v>28026</v>
      </c>
      <c r="K39" s="941"/>
      <c r="L39" s="942" t="s">
        <v>494</v>
      </c>
      <c r="M39" s="905">
        <v>380</v>
      </c>
      <c r="N39" s="1355" cm="1">
        <f t="array" ref="N39">ROUND(((M39:M39)*0.95),-1)</f>
        <v>360</v>
      </c>
    </row>
    <row r="40" spans="1:14" s="1005" customFormat="1" ht="23.25">
      <c r="A40" s="902"/>
      <c r="B40" s="1000" t="s">
        <v>125</v>
      </c>
      <c r="C40" s="1001" t="s">
        <v>520</v>
      </c>
      <c r="D40" s="971">
        <f t="shared" si="13"/>
        <v>270</v>
      </c>
      <c r="E40" s="906" t="s">
        <v>253</v>
      </c>
      <c r="F40" s="907">
        <v>24</v>
      </c>
      <c r="G40" s="907">
        <v>30</v>
      </c>
      <c r="H40" s="908">
        <f t="shared" si="10"/>
        <v>6480</v>
      </c>
      <c r="I40" s="908">
        <f t="shared" si="11"/>
        <v>8100</v>
      </c>
      <c r="J40" s="908">
        <f t="shared" si="12"/>
        <v>14580</v>
      </c>
      <c r="K40" s="941"/>
      <c r="L40" s="942" t="s">
        <v>494</v>
      </c>
      <c r="M40" s="905">
        <v>280</v>
      </c>
      <c r="N40" s="1355" cm="1">
        <f t="array" ref="N40">ROUND(((M40:M40)*0.95),-1)</f>
        <v>270</v>
      </c>
    </row>
    <row r="41" spans="1:14" ht="24" customHeight="1">
      <c r="A41" s="1231"/>
      <c r="B41" s="1356" t="s">
        <v>505</v>
      </c>
      <c r="C41" s="1233"/>
      <c r="D41" s="1359"/>
      <c r="E41" s="1234"/>
      <c r="F41" s="1235"/>
      <c r="G41" s="1235"/>
      <c r="H41" s="908">
        <f t="shared" si="10"/>
        <v>0</v>
      </c>
      <c r="I41" s="908">
        <f t="shared" si="11"/>
        <v>0</v>
      </c>
      <c r="J41" s="908">
        <f t="shared" si="12"/>
        <v>0</v>
      </c>
      <c r="K41" s="1235"/>
    </row>
    <row r="42" spans="1:14" s="1005" customFormat="1" ht="46.5">
      <c r="A42" s="902"/>
      <c r="B42" s="1000" t="s">
        <v>223</v>
      </c>
      <c r="C42" s="1001" t="s">
        <v>521</v>
      </c>
      <c r="D42" s="971">
        <v>1</v>
      </c>
      <c r="E42" s="906" t="s">
        <v>99</v>
      </c>
      <c r="F42" s="907">
        <f>+SUM(H33:H40)*0.4</f>
        <v>36427.199999999997</v>
      </c>
      <c r="G42" s="907">
        <f>+F42*0.3</f>
        <v>10928.16</v>
      </c>
      <c r="H42" s="908">
        <f t="shared" si="10"/>
        <v>36427.199999999997</v>
      </c>
      <c r="I42" s="908">
        <f t="shared" si="11"/>
        <v>10928.16</v>
      </c>
      <c r="J42" s="908">
        <f t="shared" si="12"/>
        <v>47355.360000000001</v>
      </c>
      <c r="K42" s="941"/>
      <c r="L42" s="942" t="s">
        <v>507</v>
      </c>
      <c r="M42" s="1358"/>
      <c r="N42" s="1355"/>
    </row>
    <row r="43" spans="1:14" s="1005" customFormat="1" ht="46.5">
      <c r="A43" s="902"/>
      <c r="B43" s="1000" t="s">
        <v>223</v>
      </c>
      <c r="C43" s="1001" t="s">
        <v>522</v>
      </c>
      <c r="D43" s="971">
        <v>1</v>
      </c>
      <c r="E43" s="906" t="s">
        <v>99</v>
      </c>
      <c r="F43" s="907">
        <f>+SUM(H33:H40)*0.3</f>
        <v>27320.400000000001</v>
      </c>
      <c r="G43" s="907">
        <f>+F43*0.3</f>
        <v>8196.1200000000008</v>
      </c>
      <c r="H43" s="908">
        <f t="shared" si="10"/>
        <v>27320.400000000001</v>
      </c>
      <c r="I43" s="908">
        <f t="shared" si="11"/>
        <v>8196.1200000000008</v>
      </c>
      <c r="J43" s="908">
        <f t="shared" si="12"/>
        <v>35516.519999999997</v>
      </c>
      <c r="K43" s="941"/>
      <c r="L43" s="942" t="s">
        <v>507</v>
      </c>
      <c r="M43" s="1358"/>
      <c r="N43" s="1355"/>
    </row>
    <row r="44" spans="1:14" s="1005" customFormat="1" ht="46.5">
      <c r="A44" s="902"/>
      <c r="B44" s="1000" t="s">
        <v>223</v>
      </c>
      <c r="C44" s="1001" t="s">
        <v>523</v>
      </c>
      <c r="D44" s="971">
        <v>1</v>
      </c>
      <c r="E44" s="906" t="s">
        <v>99</v>
      </c>
      <c r="F44" s="907">
        <f>+SUM(H33:H40)*0.1</f>
        <v>9106.7999999999993</v>
      </c>
      <c r="G44" s="907">
        <f>+F44*0.3</f>
        <v>2732.04</v>
      </c>
      <c r="H44" s="908">
        <f t="shared" si="10"/>
        <v>9106.7999999999993</v>
      </c>
      <c r="I44" s="908">
        <f t="shared" si="11"/>
        <v>2732.04</v>
      </c>
      <c r="J44" s="908">
        <f t="shared" si="12"/>
        <v>11838.84</v>
      </c>
      <c r="K44" s="941"/>
      <c r="L44" s="942" t="s">
        <v>507</v>
      </c>
      <c r="M44" s="1358"/>
      <c r="N44" s="1355"/>
    </row>
    <row r="45" spans="1:14" ht="24" customHeight="1">
      <c r="A45" s="1231" t="s">
        <v>524</v>
      </c>
      <c r="B45" s="1356" t="s">
        <v>525</v>
      </c>
      <c r="C45" s="1233"/>
      <c r="D45" s="1359"/>
      <c r="E45" s="1234"/>
      <c r="F45" s="1235"/>
      <c r="G45" s="1235"/>
      <c r="H45" s="908">
        <f t="shared" si="10"/>
        <v>0</v>
      </c>
      <c r="I45" s="908">
        <f t="shared" si="11"/>
        <v>0</v>
      </c>
      <c r="J45" s="908">
        <f t="shared" si="12"/>
        <v>0</v>
      </c>
      <c r="K45" s="1235"/>
      <c r="L45" s="1373"/>
    </row>
    <row r="46" spans="1:14" s="1005" customFormat="1" ht="23.25">
      <c r="A46" s="902"/>
      <c r="B46" s="1000" t="s">
        <v>223</v>
      </c>
      <c r="C46" s="1001" t="s">
        <v>526</v>
      </c>
      <c r="D46" s="971">
        <v>50</v>
      </c>
      <c r="E46" s="906" t="s">
        <v>147</v>
      </c>
      <c r="F46" s="907">
        <v>550</v>
      </c>
      <c r="G46" s="907">
        <v>250</v>
      </c>
      <c r="H46" s="908">
        <f t="shared" si="10"/>
        <v>27500</v>
      </c>
      <c r="I46" s="908">
        <f t="shared" si="11"/>
        <v>12500</v>
      </c>
      <c r="J46" s="908">
        <f t="shared" si="12"/>
        <v>40000</v>
      </c>
      <c r="K46" s="941"/>
      <c r="L46" s="942"/>
      <c r="M46" s="1358"/>
      <c r="N46" s="1355"/>
    </row>
    <row r="47" spans="1:14" s="1344" customFormat="1" ht="24" customHeight="1">
      <c r="A47" s="1231" t="s">
        <v>527</v>
      </c>
      <c r="B47" s="1007" t="s">
        <v>528</v>
      </c>
      <c r="C47" s="1374"/>
      <c r="D47" s="1375"/>
      <c r="E47" s="1376"/>
      <c r="F47" s="948"/>
      <c r="G47" s="948"/>
      <c r="H47" s="908">
        <f t="shared" si="10"/>
        <v>0</v>
      </c>
      <c r="I47" s="908">
        <f t="shared" si="11"/>
        <v>0</v>
      </c>
      <c r="J47" s="908">
        <f t="shared" si="12"/>
        <v>0</v>
      </c>
      <c r="K47" s="948"/>
      <c r="L47" s="1368"/>
      <c r="M47" s="1336"/>
      <c r="N47" s="1332"/>
    </row>
    <row r="48" spans="1:14" s="1005" customFormat="1" ht="23.25">
      <c r="A48" s="902"/>
      <c r="B48" s="1000" t="s">
        <v>125</v>
      </c>
      <c r="C48" s="1001" t="s">
        <v>519</v>
      </c>
      <c r="D48" s="971">
        <v>2</v>
      </c>
      <c r="E48" s="906" t="s">
        <v>147</v>
      </c>
      <c r="F48" s="907">
        <v>240</v>
      </c>
      <c r="G48" s="907">
        <v>50</v>
      </c>
      <c r="H48" s="908">
        <f t="shared" si="10"/>
        <v>480</v>
      </c>
      <c r="I48" s="908">
        <f t="shared" si="11"/>
        <v>100</v>
      </c>
      <c r="J48" s="908">
        <f t="shared" si="12"/>
        <v>580</v>
      </c>
      <c r="K48" s="941"/>
      <c r="L48" s="942" t="s">
        <v>529</v>
      </c>
      <c r="M48" s="1358"/>
      <c r="N48" s="1355"/>
    </row>
    <row r="49" spans="1:14" s="1005" customFormat="1" ht="23.25">
      <c r="A49" s="902"/>
      <c r="B49" s="1000" t="s">
        <v>125</v>
      </c>
      <c r="C49" s="1001" t="s">
        <v>517</v>
      </c>
      <c r="D49" s="971">
        <v>5</v>
      </c>
      <c r="E49" s="906" t="s">
        <v>147</v>
      </c>
      <c r="F49" s="907">
        <v>800</v>
      </c>
      <c r="G49" s="907">
        <v>100</v>
      </c>
      <c r="H49" s="908">
        <f t="shared" si="10"/>
        <v>4000</v>
      </c>
      <c r="I49" s="908">
        <f t="shared" si="11"/>
        <v>500</v>
      </c>
      <c r="J49" s="908">
        <f t="shared" si="12"/>
        <v>4500</v>
      </c>
      <c r="K49" s="941"/>
      <c r="L49" s="942" t="s">
        <v>529</v>
      </c>
      <c r="M49" s="1358"/>
      <c r="N49" s="1355"/>
    </row>
    <row r="50" spans="1:14" ht="24" customHeight="1">
      <c r="A50" s="1231" t="s">
        <v>530</v>
      </c>
      <c r="B50" s="1356" t="s">
        <v>531</v>
      </c>
      <c r="C50" s="1233"/>
      <c r="D50" s="1359"/>
      <c r="E50" s="1234"/>
      <c r="F50" s="1235"/>
      <c r="G50" s="1235"/>
      <c r="H50" s="908">
        <f t="shared" si="10"/>
        <v>0</v>
      </c>
      <c r="I50" s="908">
        <f t="shared" si="11"/>
        <v>0</v>
      </c>
      <c r="J50" s="908">
        <f t="shared" si="12"/>
        <v>0</v>
      </c>
      <c r="K50" s="1235"/>
      <c r="L50" s="1373"/>
    </row>
    <row r="51" spans="1:14" s="1005" customFormat="1" ht="23.25">
      <c r="A51" s="902"/>
      <c r="B51" s="1000" t="s">
        <v>223</v>
      </c>
      <c r="C51" s="1001" t="s">
        <v>532</v>
      </c>
      <c r="D51" s="971">
        <v>6</v>
      </c>
      <c r="E51" s="906" t="s">
        <v>147</v>
      </c>
      <c r="F51" s="907">
        <v>4500</v>
      </c>
      <c r="G51" s="907">
        <v>500</v>
      </c>
      <c r="H51" s="908">
        <f t="shared" si="10"/>
        <v>27000</v>
      </c>
      <c r="I51" s="908">
        <f t="shared" si="11"/>
        <v>3000</v>
      </c>
      <c r="J51" s="908">
        <f t="shared" si="12"/>
        <v>30000</v>
      </c>
      <c r="K51" s="941"/>
      <c r="L51" s="942" t="s">
        <v>529</v>
      </c>
      <c r="M51" s="1358"/>
      <c r="N51" s="1355"/>
    </row>
    <row r="52" spans="1:14" ht="24" customHeight="1">
      <c r="A52" s="1278"/>
      <c r="B52" s="1377"/>
      <c r="C52" s="1280"/>
      <c r="D52" s="1378"/>
      <c r="E52" s="1282"/>
      <c r="F52" s="1283"/>
      <c r="G52" s="1283"/>
      <c r="H52" s="1259"/>
      <c r="I52" s="1259"/>
      <c r="J52" s="1260"/>
      <c r="K52" s="1283"/>
    </row>
    <row r="53" spans="1:14" s="1337" customFormat="1" ht="24" customHeight="1">
      <c r="A53" s="1379"/>
      <c r="B53" s="1380"/>
      <c r="C53" s="1381" t="str">
        <f>"รวมราคา "&amp;B31</f>
        <v>รวมราคา งานระบบท่อน้ำทิ้ง</v>
      </c>
      <c r="D53" s="1382"/>
      <c r="E53" s="1266"/>
      <c r="F53" s="1266"/>
      <c r="G53" s="1267"/>
      <c r="H53" s="1268">
        <f>SUM(H33:H52)</f>
        <v>222902.39999999999</v>
      </c>
      <c r="I53" s="1268">
        <f>SUM(I33:I52)</f>
        <v>112906.32</v>
      </c>
      <c r="J53" s="1268">
        <f>SUM(J33:J52)</f>
        <v>335808.72</v>
      </c>
      <c r="K53" s="1266"/>
      <c r="M53" s="1336"/>
      <c r="N53" s="1336"/>
    </row>
    <row r="54" spans="1:14" s="1341" customFormat="1" ht="24" customHeight="1">
      <c r="A54" s="1245">
        <v>4.3</v>
      </c>
      <c r="B54" s="1349" t="s">
        <v>533</v>
      </c>
      <c r="C54" s="1247"/>
      <c r="D54" s="1350"/>
      <c r="E54" s="1249"/>
      <c r="F54" s="1250"/>
      <c r="G54" s="1250"/>
      <c r="H54" s="1250"/>
      <c r="I54" s="1250"/>
      <c r="J54" s="1250"/>
      <c r="K54" s="1250"/>
      <c r="M54" s="1336"/>
      <c r="N54" s="1336"/>
    </row>
    <row r="55" spans="1:14" ht="24" customHeight="1">
      <c r="A55" s="1225" t="s">
        <v>534</v>
      </c>
      <c r="B55" s="1351" t="s">
        <v>535</v>
      </c>
      <c r="C55" s="1227"/>
      <c r="D55" s="1383"/>
      <c r="E55" s="1229"/>
      <c r="F55" s="1230"/>
      <c r="G55" s="1230"/>
      <c r="H55" s="1230"/>
      <c r="I55" s="1230"/>
      <c r="J55" s="1230"/>
      <c r="K55" s="1230"/>
    </row>
    <row r="56" spans="1:14" s="1005" customFormat="1" ht="23.25">
      <c r="A56" s="902"/>
      <c r="B56" s="1000" t="s">
        <v>125</v>
      </c>
      <c r="C56" s="1001" t="s">
        <v>536</v>
      </c>
      <c r="D56" s="971">
        <f t="shared" ref="D56:D62" si="14">N56</f>
        <v>1450</v>
      </c>
      <c r="E56" s="906" t="s">
        <v>253</v>
      </c>
      <c r="F56" s="907">
        <v>140</v>
      </c>
      <c r="G56" s="907">
        <v>45</v>
      </c>
      <c r="H56" s="908">
        <f t="shared" ref="H56" si="15">ROUND(F56*D56,2)</f>
        <v>203000</v>
      </c>
      <c r="I56" s="908">
        <f t="shared" ref="I56" si="16">ROUND(G56*D56,2)</f>
        <v>65250</v>
      </c>
      <c r="J56" s="908">
        <f t="shared" ref="J56" si="17">ROUND(SUM(H56:I56),2)</f>
        <v>268250</v>
      </c>
      <c r="K56" s="941"/>
      <c r="L56" s="942" t="s">
        <v>494</v>
      </c>
      <c r="M56" s="905">
        <v>1530</v>
      </c>
      <c r="N56" s="1355" cm="1">
        <f t="array" ref="N56">ROUND(((M56:M56)*0.95),-1)</f>
        <v>1450</v>
      </c>
    </row>
    <row r="57" spans="1:14" s="1005" customFormat="1" ht="23.25">
      <c r="A57" s="902"/>
      <c r="B57" s="1000" t="s">
        <v>125</v>
      </c>
      <c r="C57" s="1001" t="s">
        <v>537</v>
      </c>
      <c r="D57" s="971">
        <f t="shared" si="14"/>
        <v>170</v>
      </c>
      <c r="E57" s="906" t="s">
        <v>253</v>
      </c>
      <c r="F57" s="907">
        <v>190</v>
      </c>
      <c r="G57" s="907">
        <v>60</v>
      </c>
      <c r="H57" s="908">
        <f t="shared" ref="H57:H76" si="18">ROUND(F57*D57,2)</f>
        <v>32300</v>
      </c>
      <c r="I57" s="908">
        <f t="shared" ref="I57:I76" si="19">ROUND(G57*D57,2)</f>
        <v>10200</v>
      </c>
      <c r="J57" s="908">
        <f t="shared" ref="J57:J76" si="20">ROUND(SUM(H57:I57),2)</f>
        <v>42500</v>
      </c>
      <c r="K57" s="941"/>
      <c r="L57" s="942" t="s">
        <v>494</v>
      </c>
      <c r="M57" s="905">
        <v>180</v>
      </c>
      <c r="N57" s="1355" cm="1">
        <f t="array" ref="N57">ROUND(((M57:M57)*0.95),-1)</f>
        <v>170</v>
      </c>
    </row>
    <row r="58" spans="1:14" s="1005" customFormat="1" ht="23.25">
      <c r="A58" s="902"/>
      <c r="B58" s="1000" t="s">
        <v>125</v>
      </c>
      <c r="C58" s="1001" t="s">
        <v>538</v>
      </c>
      <c r="D58" s="971">
        <f t="shared" si="14"/>
        <v>140</v>
      </c>
      <c r="E58" s="906" t="s">
        <v>253</v>
      </c>
      <c r="F58" s="907">
        <v>226</v>
      </c>
      <c r="G58" s="907">
        <v>70</v>
      </c>
      <c r="H58" s="908">
        <f t="shared" si="18"/>
        <v>31640</v>
      </c>
      <c r="I58" s="908">
        <f t="shared" si="19"/>
        <v>9800</v>
      </c>
      <c r="J58" s="908">
        <f t="shared" si="20"/>
        <v>41440</v>
      </c>
      <c r="K58" s="941"/>
      <c r="L58" s="942" t="s">
        <v>494</v>
      </c>
      <c r="M58" s="905">
        <v>150</v>
      </c>
      <c r="N58" s="1355" cm="1">
        <f t="array" ref="N58">ROUND(((M58:M58)*0.95),-1)</f>
        <v>140</v>
      </c>
    </row>
    <row r="59" spans="1:14" s="1005" customFormat="1" ht="23.25">
      <c r="A59" s="902"/>
      <c r="B59" s="1000" t="s">
        <v>125</v>
      </c>
      <c r="C59" s="1001" t="s">
        <v>539</v>
      </c>
      <c r="D59" s="971">
        <f t="shared" si="14"/>
        <v>150</v>
      </c>
      <c r="E59" s="906" t="s">
        <v>253</v>
      </c>
      <c r="F59" s="907">
        <v>283</v>
      </c>
      <c r="G59" s="907">
        <v>95</v>
      </c>
      <c r="H59" s="908">
        <f t="shared" si="18"/>
        <v>42450</v>
      </c>
      <c r="I59" s="908">
        <f t="shared" si="19"/>
        <v>14250</v>
      </c>
      <c r="J59" s="908">
        <f t="shared" si="20"/>
        <v>56700</v>
      </c>
      <c r="K59" s="941"/>
      <c r="L59" s="942" t="s">
        <v>494</v>
      </c>
      <c r="M59" s="905">
        <v>162</v>
      </c>
      <c r="N59" s="1355" cm="1">
        <f t="array" ref="N59">ROUND(((M59:M59)*0.95),-1)</f>
        <v>150</v>
      </c>
    </row>
    <row r="60" spans="1:14" s="1005" customFormat="1" ht="23.25">
      <c r="A60" s="902"/>
      <c r="B60" s="1000" t="s">
        <v>125</v>
      </c>
      <c r="C60" s="1001" t="s">
        <v>540</v>
      </c>
      <c r="D60" s="971">
        <f t="shared" si="14"/>
        <v>180</v>
      </c>
      <c r="E60" s="906" t="s">
        <v>253</v>
      </c>
      <c r="F60" s="907">
        <v>450</v>
      </c>
      <c r="G60" s="907">
        <v>150</v>
      </c>
      <c r="H60" s="908">
        <f t="shared" si="18"/>
        <v>81000</v>
      </c>
      <c r="I60" s="908">
        <f t="shared" si="19"/>
        <v>27000</v>
      </c>
      <c r="J60" s="908">
        <f t="shared" si="20"/>
        <v>108000</v>
      </c>
      <c r="K60" s="941"/>
      <c r="L60" s="942" t="s">
        <v>494</v>
      </c>
      <c r="M60" s="905">
        <v>186</v>
      </c>
      <c r="N60" s="1355" cm="1">
        <f t="array" ref="N60">ROUND(((M60:M60)*0.95),-1)</f>
        <v>180</v>
      </c>
    </row>
    <row r="61" spans="1:14" s="1005" customFormat="1" ht="23.25">
      <c r="A61" s="902"/>
      <c r="B61" s="1000" t="s">
        <v>125</v>
      </c>
      <c r="C61" s="1001" t="s">
        <v>541</v>
      </c>
      <c r="D61" s="971">
        <f t="shared" si="14"/>
        <v>70</v>
      </c>
      <c r="E61" s="906" t="s">
        <v>253</v>
      </c>
      <c r="F61" s="907">
        <v>588</v>
      </c>
      <c r="G61" s="907">
        <v>200</v>
      </c>
      <c r="H61" s="908">
        <f t="shared" si="18"/>
        <v>41160</v>
      </c>
      <c r="I61" s="908">
        <f t="shared" si="19"/>
        <v>14000</v>
      </c>
      <c r="J61" s="908">
        <f t="shared" si="20"/>
        <v>55160</v>
      </c>
      <c r="K61" s="941"/>
      <c r="L61" s="942" t="s">
        <v>494</v>
      </c>
      <c r="M61" s="905">
        <v>72</v>
      </c>
      <c r="N61" s="1355" cm="1">
        <f t="array" ref="N61">ROUND(((M61:M61)*0.95),-1)</f>
        <v>70</v>
      </c>
    </row>
    <row r="62" spans="1:14" s="1005" customFormat="1" ht="23.25">
      <c r="A62" s="902"/>
      <c r="B62" s="1000" t="s">
        <v>125</v>
      </c>
      <c r="C62" s="1001" t="s">
        <v>542</v>
      </c>
      <c r="D62" s="971">
        <f t="shared" si="14"/>
        <v>140</v>
      </c>
      <c r="E62" s="906" t="s">
        <v>253</v>
      </c>
      <c r="F62" s="907">
        <v>838</v>
      </c>
      <c r="G62" s="907">
        <v>280</v>
      </c>
      <c r="H62" s="908">
        <f t="shared" si="18"/>
        <v>117320</v>
      </c>
      <c r="I62" s="908">
        <f t="shared" si="19"/>
        <v>39200</v>
      </c>
      <c r="J62" s="908">
        <f t="shared" si="20"/>
        <v>156520</v>
      </c>
      <c r="K62" s="941"/>
      <c r="L62" s="942" t="s">
        <v>494</v>
      </c>
      <c r="M62" s="905">
        <v>144</v>
      </c>
      <c r="N62" s="1355" cm="1">
        <f t="array" ref="N62">ROUND(((M62:M62)*0.95),-1)</f>
        <v>140</v>
      </c>
    </row>
    <row r="63" spans="1:14" ht="24" customHeight="1">
      <c r="A63" s="1231" t="s">
        <v>543</v>
      </c>
      <c r="B63" s="1356" t="s">
        <v>505</v>
      </c>
      <c r="C63" s="1233"/>
      <c r="D63" s="1359"/>
      <c r="E63" s="1234"/>
      <c r="F63" s="1235"/>
      <c r="G63" s="1235"/>
      <c r="H63" s="908">
        <f t="shared" si="18"/>
        <v>0</v>
      </c>
      <c r="I63" s="908">
        <f t="shared" si="19"/>
        <v>0</v>
      </c>
      <c r="J63" s="908">
        <f t="shared" si="20"/>
        <v>0</v>
      </c>
      <c r="K63" s="1235"/>
    </row>
    <row r="64" spans="1:14" s="1005" customFormat="1" ht="46.5">
      <c r="A64" s="902"/>
      <c r="B64" s="1000" t="s">
        <v>223</v>
      </c>
      <c r="C64" s="1001" t="s">
        <v>544</v>
      </c>
      <c r="D64" s="971">
        <v>1</v>
      </c>
      <c r="E64" s="906" t="s">
        <v>99</v>
      </c>
      <c r="F64" s="907">
        <f>ROUND(SUM(H55:H62)*0.4,0)</f>
        <v>219548</v>
      </c>
      <c r="G64" s="907">
        <f>+ROUND(F64*0.3,0)</f>
        <v>65864</v>
      </c>
      <c r="H64" s="908">
        <f t="shared" si="18"/>
        <v>219548</v>
      </c>
      <c r="I64" s="908">
        <f t="shared" si="19"/>
        <v>65864</v>
      </c>
      <c r="J64" s="908">
        <f t="shared" si="20"/>
        <v>285412</v>
      </c>
      <c r="K64" s="941"/>
      <c r="L64" s="942" t="s">
        <v>507</v>
      </c>
      <c r="M64" s="1358"/>
      <c r="N64" s="1355"/>
    </row>
    <row r="65" spans="1:14" s="1005" customFormat="1" ht="46.5">
      <c r="A65" s="902"/>
      <c r="B65" s="1000" t="s">
        <v>223</v>
      </c>
      <c r="C65" s="1001" t="s">
        <v>545</v>
      </c>
      <c r="D65" s="971">
        <v>1</v>
      </c>
      <c r="E65" s="906" t="s">
        <v>99</v>
      </c>
      <c r="F65" s="907">
        <f>ROUND(SUM(H56:H63)*0.1,0)</f>
        <v>54887</v>
      </c>
      <c r="G65" s="907">
        <f>+ROUND(F65*0.3,0)</f>
        <v>16466</v>
      </c>
      <c r="H65" s="908">
        <f t="shared" si="18"/>
        <v>54887</v>
      </c>
      <c r="I65" s="908">
        <f t="shared" si="19"/>
        <v>16466</v>
      </c>
      <c r="J65" s="908">
        <f t="shared" si="20"/>
        <v>71353</v>
      </c>
      <c r="K65" s="941"/>
      <c r="L65" s="942" t="s">
        <v>507</v>
      </c>
      <c r="M65" s="1358"/>
      <c r="N65" s="1355"/>
    </row>
    <row r="66" spans="1:14" s="1005" customFormat="1" ht="46.5">
      <c r="A66" s="902"/>
      <c r="B66" s="1000" t="s">
        <v>223</v>
      </c>
      <c r="C66" s="1001" t="s">
        <v>523</v>
      </c>
      <c r="D66" s="971">
        <v>1</v>
      </c>
      <c r="E66" s="906" t="s">
        <v>99</v>
      </c>
      <c r="F66" s="907">
        <f>ROUND(SUM(H55:H62)*0.05,2)</f>
        <v>27443.5</v>
      </c>
      <c r="G66" s="907">
        <f>ROUND(F66*0.3,2)</f>
        <v>8233.0499999999993</v>
      </c>
      <c r="H66" s="908">
        <f t="shared" si="18"/>
        <v>27443.5</v>
      </c>
      <c r="I66" s="908">
        <f t="shared" si="19"/>
        <v>8233.0499999999993</v>
      </c>
      <c r="J66" s="908">
        <f t="shared" si="20"/>
        <v>35676.550000000003</v>
      </c>
      <c r="K66" s="941"/>
      <c r="L66" s="942" t="s">
        <v>507</v>
      </c>
      <c r="M66" s="1358"/>
      <c r="N66" s="1355"/>
    </row>
    <row r="67" spans="1:14" ht="24" customHeight="1">
      <c r="A67" s="1231" t="s">
        <v>546</v>
      </c>
      <c r="B67" s="1356" t="s">
        <v>547</v>
      </c>
      <c r="C67" s="1233"/>
      <c r="D67" s="1359"/>
      <c r="E67" s="1234"/>
      <c r="F67" s="1235"/>
      <c r="G67" s="1235"/>
      <c r="H67" s="908">
        <f t="shared" si="18"/>
        <v>0</v>
      </c>
      <c r="I67" s="908">
        <f t="shared" si="19"/>
        <v>0</v>
      </c>
      <c r="J67" s="908">
        <f t="shared" si="20"/>
        <v>0</v>
      </c>
      <c r="K67" s="1235"/>
      <c r="L67" s="1373"/>
    </row>
    <row r="68" spans="1:14" s="1005" customFormat="1" ht="23.25">
      <c r="A68" s="902"/>
      <c r="B68" s="1000" t="s">
        <v>223</v>
      </c>
      <c r="C68" s="1001" t="s">
        <v>548</v>
      </c>
      <c r="D68" s="971">
        <v>190</v>
      </c>
      <c r="E68" s="906" t="s">
        <v>147</v>
      </c>
      <c r="F68" s="907">
        <v>150</v>
      </c>
      <c r="G68" s="907">
        <v>75</v>
      </c>
      <c r="H68" s="908">
        <f t="shared" si="18"/>
        <v>28500</v>
      </c>
      <c r="I68" s="908">
        <f t="shared" si="19"/>
        <v>14250</v>
      </c>
      <c r="J68" s="908">
        <f t="shared" si="20"/>
        <v>42750</v>
      </c>
      <c r="K68" s="941"/>
      <c r="L68" s="942" t="s">
        <v>529</v>
      </c>
      <c r="M68" s="1358"/>
      <c r="N68" s="1355"/>
    </row>
    <row r="69" spans="1:14" s="1005" customFormat="1" ht="23.25">
      <c r="A69" s="902"/>
      <c r="B69" s="1000" t="s">
        <v>223</v>
      </c>
      <c r="C69" s="1001" t="s">
        <v>549</v>
      </c>
      <c r="D69" s="971">
        <v>111</v>
      </c>
      <c r="E69" s="906" t="s">
        <v>147</v>
      </c>
      <c r="F69" s="907">
        <v>150</v>
      </c>
      <c r="G69" s="907">
        <v>75</v>
      </c>
      <c r="H69" s="908">
        <f t="shared" si="18"/>
        <v>16650</v>
      </c>
      <c r="I69" s="908">
        <f t="shared" si="19"/>
        <v>8325</v>
      </c>
      <c r="J69" s="908">
        <f t="shared" si="20"/>
        <v>24975</v>
      </c>
      <c r="K69" s="941"/>
      <c r="L69" s="942" t="s">
        <v>529</v>
      </c>
      <c r="M69" s="1358"/>
      <c r="N69" s="1355"/>
    </row>
    <row r="70" spans="1:14" s="1005" customFormat="1" ht="23.25">
      <c r="A70" s="902"/>
      <c r="B70" s="1000" t="s">
        <v>223</v>
      </c>
      <c r="C70" s="1001" t="s">
        <v>550</v>
      </c>
      <c r="D70" s="971">
        <v>2</v>
      </c>
      <c r="E70" s="906" t="s">
        <v>147</v>
      </c>
      <c r="F70" s="907">
        <v>0</v>
      </c>
      <c r="G70" s="907">
        <v>3500</v>
      </c>
      <c r="H70" s="908">
        <f t="shared" si="18"/>
        <v>0</v>
      </c>
      <c r="I70" s="908">
        <f t="shared" si="19"/>
        <v>7000</v>
      </c>
      <c r="J70" s="908">
        <f t="shared" si="20"/>
        <v>7000</v>
      </c>
      <c r="K70" s="941"/>
      <c r="L70" s="942" t="s">
        <v>529</v>
      </c>
      <c r="M70" s="1358"/>
      <c r="N70" s="1355"/>
    </row>
    <row r="71" spans="1:14" s="1005" customFormat="1" ht="23.25">
      <c r="A71" s="902"/>
      <c r="B71" s="1000" t="s">
        <v>223</v>
      </c>
      <c r="C71" s="1001" t="s">
        <v>551</v>
      </c>
      <c r="D71" s="971">
        <v>4</v>
      </c>
      <c r="E71" s="906" t="s">
        <v>147</v>
      </c>
      <c r="F71" s="907">
        <v>14640</v>
      </c>
      <c r="G71" s="907">
        <v>800</v>
      </c>
      <c r="H71" s="908">
        <f t="shared" si="18"/>
        <v>58560</v>
      </c>
      <c r="I71" s="908">
        <f t="shared" si="19"/>
        <v>3200</v>
      </c>
      <c r="J71" s="908">
        <f t="shared" si="20"/>
        <v>61760</v>
      </c>
      <c r="K71" s="941"/>
      <c r="L71" s="942" t="s">
        <v>529</v>
      </c>
      <c r="M71" s="1358"/>
      <c r="N71" s="1355"/>
    </row>
    <row r="72" spans="1:14" s="1005" customFormat="1" ht="23.25">
      <c r="A72" s="902"/>
      <c r="B72" s="1000" t="s">
        <v>223</v>
      </c>
      <c r="C72" s="1001" t="s">
        <v>552</v>
      </c>
      <c r="D72" s="971">
        <v>4</v>
      </c>
      <c r="E72" s="906" t="s">
        <v>147</v>
      </c>
      <c r="F72" s="907">
        <v>6500</v>
      </c>
      <c r="G72" s="907">
        <v>800</v>
      </c>
      <c r="H72" s="908">
        <f t="shared" si="18"/>
        <v>26000</v>
      </c>
      <c r="I72" s="908">
        <f t="shared" si="19"/>
        <v>3200</v>
      </c>
      <c r="J72" s="908">
        <f t="shared" si="20"/>
        <v>29200</v>
      </c>
      <c r="K72" s="941"/>
      <c r="L72" s="942" t="s">
        <v>529</v>
      </c>
      <c r="M72" s="1358"/>
      <c r="N72" s="1355"/>
    </row>
    <row r="73" spans="1:14" s="1005" customFormat="1" ht="23.25">
      <c r="A73" s="902"/>
      <c r="B73" s="1000" t="s">
        <v>223</v>
      </c>
      <c r="C73" s="1001" t="s">
        <v>553</v>
      </c>
      <c r="D73" s="971">
        <v>4</v>
      </c>
      <c r="E73" s="906" t="s">
        <v>147</v>
      </c>
      <c r="F73" s="907">
        <v>1200</v>
      </c>
      <c r="G73" s="907">
        <v>250</v>
      </c>
      <c r="H73" s="908">
        <f t="shared" si="18"/>
        <v>4800</v>
      </c>
      <c r="I73" s="908">
        <f t="shared" si="19"/>
        <v>1000</v>
      </c>
      <c r="J73" s="908">
        <f t="shared" si="20"/>
        <v>5800</v>
      </c>
      <c r="K73" s="941"/>
      <c r="L73" s="942" t="s">
        <v>529</v>
      </c>
      <c r="M73" s="1358"/>
      <c r="N73" s="1355"/>
    </row>
    <row r="74" spans="1:14" s="1005" customFormat="1" ht="23.25">
      <c r="A74" s="902"/>
      <c r="B74" s="1000" t="s">
        <v>223</v>
      </c>
      <c r="C74" s="1001" t="s">
        <v>554</v>
      </c>
      <c r="D74" s="971">
        <v>4</v>
      </c>
      <c r="E74" s="906" t="s">
        <v>147</v>
      </c>
      <c r="F74" s="907">
        <v>1320</v>
      </c>
      <c r="G74" s="907">
        <v>250</v>
      </c>
      <c r="H74" s="908">
        <f t="shared" si="18"/>
        <v>5280</v>
      </c>
      <c r="I74" s="908">
        <f t="shared" si="19"/>
        <v>1000</v>
      </c>
      <c r="J74" s="908">
        <f t="shared" si="20"/>
        <v>6280</v>
      </c>
      <c r="K74" s="941"/>
      <c r="L74" s="942" t="s">
        <v>529</v>
      </c>
      <c r="M74" s="1358"/>
      <c r="N74" s="1355"/>
    </row>
    <row r="75" spans="1:14" s="1005" customFormat="1" ht="23.25">
      <c r="A75" s="902"/>
      <c r="B75" s="1000" t="s">
        <v>223</v>
      </c>
      <c r="C75" s="1001" t="s">
        <v>555</v>
      </c>
      <c r="D75" s="971">
        <v>8</v>
      </c>
      <c r="E75" s="906" t="s">
        <v>147</v>
      </c>
      <c r="F75" s="907">
        <v>750</v>
      </c>
      <c r="G75" s="907">
        <v>200</v>
      </c>
      <c r="H75" s="908">
        <f t="shared" si="18"/>
        <v>6000</v>
      </c>
      <c r="I75" s="908">
        <f t="shared" si="19"/>
        <v>1600</v>
      </c>
      <c r="J75" s="908">
        <f t="shared" si="20"/>
        <v>7600</v>
      </c>
      <c r="K75" s="941"/>
      <c r="L75" s="942" t="s">
        <v>529</v>
      </c>
      <c r="M75" s="1358"/>
      <c r="N75" s="1355"/>
    </row>
    <row r="76" spans="1:14" s="1005" customFormat="1" ht="23.25">
      <c r="A76" s="902"/>
      <c r="B76" s="1000" t="s">
        <v>223</v>
      </c>
      <c r="C76" s="1001" t="s">
        <v>556</v>
      </c>
      <c r="D76" s="971">
        <v>4</v>
      </c>
      <c r="E76" s="906" t="s">
        <v>147</v>
      </c>
      <c r="F76" s="907">
        <v>4800</v>
      </c>
      <c r="G76" s="907">
        <v>150</v>
      </c>
      <c r="H76" s="908">
        <f t="shared" si="18"/>
        <v>19200</v>
      </c>
      <c r="I76" s="908">
        <f t="shared" si="19"/>
        <v>600</v>
      </c>
      <c r="J76" s="908">
        <f t="shared" si="20"/>
        <v>19800</v>
      </c>
      <c r="K76" s="941"/>
      <c r="L76" s="942" t="s">
        <v>529</v>
      </c>
      <c r="M76" s="1358"/>
      <c r="N76" s="1355"/>
    </row>
    <row r="77" spans="1:14" s="1005" customFormat="1" ht="23.25">
      <c r="A77" s="902"/>
      <c r="B77" s="1000"/>
      <c r="C77" s="1001"/>
      <c r="D77" s="905"/>
      <c r="E77" s="906"/>
      <c r="F77" s="907"/>
      <c r="G77" s="907"/>
      <c r="H77" s="908"/>
      <c r="I77" s="908"/>
      <c r="J77" s="908"/>
      <c r="K77" s="941"/>
      <c r="L77" s="942"/>
      <c r="M77" s="1358"/>
      <c r="N77" s="1355"/>
    </row>
    <row r="78" spans="1:14" s="1341" customFormat="1" ht="24" customHeight="1">
      <c r="A78" s="1379"/>
      <c r="B78" s="1380"/>
      <c r="C78" s="1381" t="str">
        <f>"รวมราคา "&amp;B54</f>
        <v>รวมราคา  งานระบบดับเพลิง</v>
      </c>
      <c r="D78" s="1382"/>
      <c r="E78" s="1266"/>
      <c r="F78" s="1266"/>
      <c r="G78" s="1267"/>
      <c r="H78" s="1268">
        <f>SUM(H55:H77)</f>
        <v>1015738.5</v>
      </c>
      <c r="I78" s="1268">
        <f>SUM(I55:I77)</f>
        <v>310438.05</v>
      </c>
      <c r="J78" s="1268">
        <f>SUM(J55:J77)</f>
        <v>1326176.55</v>
      </c>
      <c r="K78" s="1266"/>
      <c r="M78" s="1336"/>
      <c r="N78" s="1336"/>
    </row>
    <row r="79" spans="1:14" s="1337" customFormat="1" ht="24" customHeight="1">
      <c r="A79" s="1245">
        <v>4.4000000000000004</v>
      </c>
      <c r="B79" s="1349" t="s">
        <v>557</v>
      </c>
      <c r="C79" s="1247"/>
      <c r="D79" s="1350"/>
      <c r="E79" s="1249"/>
      <c r="F79" s="1250"/>
      <c r="G79" s="1250"/>
      <c r="H79" s="1250"/>
      <c r="I79" s="1250"/>
      <c r="J79" s="1250"/>
      <c r="K79" s="1250"/>
      <c r="M79" s="1336"/>
      <c r="N79" s="1336"/>
    </row>
    <row r="80" spans="1:14" ht="24" customHeight="1">
      <c r="A80" s="1225" t="s">
        <v>558</v>
      </c>
      <c r="B80" s="1351" t="s">
        <v>559</v>
      </c>
      <c r="C80" s="1227"/>
      <c r="D80" s="1383"/>
      <c r="E80" s="1229"/>
      <c r="F80" s="1230"/>
      <c r="G80" s="1230"/>
      <c r="H80" s="1230"/>
      <c r="I80" s="1230"/>
      <c r="J80" s="1230"/>
      <c r="K80" s="1230"/>
    </row>
    <row r="81" spans="1:14" s="1005" customFormat="1" ht="23.25">
      <c r="A81" s="902"/>
      <c r="B81" s="1000" t="s">
        <v>223</v>
      </c>
      <c r="C81" s="1001" t="s">
        <v>560</v>
      </c>
      <c r="D81" s="971">
        <f>28+7</f>
        <v>35</v>
      </c>
      <c r="E81" s="906" t="s">
        <v>147</v>
      </c>
      <c r="F81" s="907">
        <v>0</v>
      </c>
      <c r="G81" s="907">
        <v>500</v>
      </c>
      <c r="H81" s="908">
        <f t="shared" ref="H81" si="21">ROUND(F81*D81,2)</f>
        <v>0</v>
      </c>
      <c r="I81" s="908">
        <f t="shared" ref="I81" si="22">ROUND(G81*D81,2)</f>
        <v>17500</v>
      </c>
      <c r="J81" s="908">
        <f t="shared" ref="J81" si="23">ROUND(SUM(H81:I81),2)</f>
        <v>17500</v>
      </c>
      <c r="K81" s="941"/>
      <c r="L81" s="942" t="s">
        <v>529</v>
      </c>
      <c r="M81" s="1358"/>
      <c r="N81" s="1355"/>
    </row>
    <row r="82" spans="1:14" s="1005" customFormat="1" ht="23.25">
      <c r="A82" s="902"/>
      <c r="B82" s="1000" t="s">
        <v>223</v>
      </c>
      <c r="C82" s="1001" t="s">
        <v>561</v>
      </c>
      <c r="D82" s="971">
        <v>28</v>
      </c>
      <c r="E82" s="906" t="s">
        <v>147</v>
      </c>
      <c r="F82" s="907">
        <v>0</v>
      </c>
      <c r="G82" s="907">
        <v>500</v>
      </c>
      <c r="H82" s="908">
        <f t="shared" ref="H82:H105" si="24">ROUND(F82*D82,2)</f>
        <v>0</v>
      </c>
      <c r="I82" s="908">
        <f t="shared" ref="I82:I105" si="25">ROUND(G82*D82,2)</f>
        <v>14000</v>
      </c>
      <c r="J82" s="908">
        <f t="shared" ref="J82:J105" si="26">ROUND(SUM(H82:I82),2)</f>
        <v>14000</v>
      </c>
      <c r="K82" s="941"/>
      <c r="L82" s="942" t="s">
        <v>529</v>
      </c>
      <c r="M82" s="1358"/>
      <c r="N82" s="1355"/>
    </row>
    <row r="83" spans="1:14" s="1005" customFormat="1" ht="23.25">
      <c r="A83" s="902"/>
      <c r="B83" s="1000" t="s">
        <v>223</v>
      </c>
      <c r="C83" s="1001" t="s">
        <v>562</v>
      </c>
      <c r="D83" s="971">
        <v>28</v>
      </c>
      <c r="E83" s="906" t="s">
        <v>147</v>
      </c>
      <c r="F83" s="907">
        <v>0</v>
      </c>
      <c r="G83" s="907">
        <v>500</v>
      </c>
      <c r="H83" s="908">
        <f t="shared" si="24"/>
        <v>0</v>
      </c>
      <c r="I83" s="908">
        <f t="shared" si="25"/>
        <v>14000</v>
      </c>
      <c r="J83" s="908">
        <f t="shared" si="26"/>
        <v>14000</v>
      </c>
      <c r="K83" s="941"/>
      <c r="L83" s="942" t="s">
        <v>529</v>
      </c>
      <c r="M83" s="1358"/>
      <c r="N83" s="1355"/>
    </row>
    <row r="84" spans="1:14" s="1005" customFormat="1" ht="23.25">
      <c r="A84" s="902"/>
      <c r="B84" s="1000" t="s">
        <v>223</v>
      </c>
      <c r="C84" s="1001" t="s">
        <v>563</v>
      </c>
      <c r="D84" s="971">
        <v>28</v>
      </c>
      <c r="E84" s="906" t="s">
        <v>147</v>
      </c>
      <c r="F84" s="907">
        <v>0</v>
      </c>
      <c r="G84" s="907">
        <v>500</v>
      </c>
      <c r="H84" s="908">
        <f t="shared" si="24"/>
        <v>0</v>
      </c>
      <c r="I84" s="908">
        <f t="shared" si="25"/>
        <v>14000</v>
      </c>
      <c r="J84" s="908">
        <f t="shared" si="26"/>
        <v>14000</v>
      </c>
      <c r="K84" s="941"/>
      <c r="L84" s="942" t="s">
        <v>529</v>
      </c>
      <c r="M84" s="1358"/>
      <c r="N84" s="1355"/>
    </row>
    <row r="85" spans="1:14" ht="24" customHeight="1">
      <c r="A85" s="1292" t="s">
        <v>564</v>
      </c>
      <c r="B85" s="993" t="s">
        <v>565</v>
      </c>
      <c r="C85" s="1032"/>
      <c r="D85" s="1384"/>
      <c r="E85" s="1034"/>
      <c r="F85" s="1035"/>
      <c r="G85" s="1035"/>
      <c r="H85" s="908">
        <f t="shared" si="24"/>
        <v>0</v>
      </c>
      <c r="I85" s="908">
        <f t="shared" si="25"/>
        <v>0</v>
      </c>
      <c r="J85" s="908">
        <f t="shared" si="26"/>
        <v>0</v>
      </c>
      <c r="K85" s="1035"/>
    </row>
    <row r="86" spans="1:14" ht="24" customHeight="1">
      <c r="A86" s="1385"/>
      <c r="B86" s="1386" t="s">
        <v>566</v>
      </c>
      <c r="C86" s="1295"/>
      <c r="D86" s="1387"/>
      <c r="E86" s="1297"/>
      <c r="F86" s="1298"/>
      <c r="G86" s="1298"/>
      <c r="H86" s="1299">
        <f t="shared" si="24"/>
        <v>0</v>
      </c>
      <c r="I86" s="1299">
        <f t="shared" si="25"/>
        <v>0</v>
      </c>
      <c r="J86" s="1299">
        <f t="shared" si="26"/>
        <v>0</v>
      </c>
      <c r="K86" s="1298"/>
    </row>
    <row r="87" spans="1:14" s="1005" customFormat="1" ht="23.25">
      <c r="A87" s="902"/>
      <c r="B87" s="1000" t="s">
        <v>125</v>
      </c>
      <c r="C87" s="1001" t="s">
        <v>567</v>
      </c>
      <c r="D87" s="971">
        <v>3</v>
      </c>
      <c r="E87" s="906" t="s">
        <v>147</v>
      </c>
      <c r="F87" s="907">
        <v>25100</v>
      </c>
      <c r="G87" s="907">
        <v>2500</v>
      </c>
      <c r="H87" s="908">
        <f t="shared" si="24"/>
        <v>75300</v>
      </c>
      <c r="I87" s="908">
        <f t="shared" si="25"/>
        <v>7500</v>
      </c>
      <c r="J87" s="908">
        <f t="shared" si="26"/>
        <v>82800</v>
      </c>
      <c r="K87" s="941"/>
      <c r="L87" s="942" t="s">
        <v>529</v>
      </c>
      <c r="M87" s="1358"/>
      <c r="N87" s="1355"/>
    </row>
    <row r="88" spans="1:14" ht="24" customHeight="1">
      <c r="A88" s="1231" t="s">
        <v>568</v>
      </c>
      <c r="B88" s="1356" t="s">
        <v>569</v>
      </c>
      <c r="C88" s="1233"/>
      <c r="D88" s="1359"/>
      <c r="E88" s="1234"/>
      <c r="F88" s="1235"/>
      <c r="G88" s="1235"/>
      <c r="H88" s="908">
        <f t="shared" si="24"/>
        <v>0</v>
      </c>
      <c r="I88" s="908">
        <f t="shared" si="25"/>
        <v>0</v>
      </c>
      <c r="J88" s="908">
        <f t="shared" si="26"/>
        <v>0</v>
      </c>
      <c r="K88" s="1235"/>
    </row>
    <row r="89" spans="1:14" s="1005" customFormat="1" ht="23.25">
      <c r="A89" s="902"/>
      <c r="B89" s="1000" t="s">
        <v>125</v>
      </c>
      <c r="C89" s="1001" t="s">
        <v>570</v>
      </c>
      <c r="D89" s="971">
        <v>2</v>
      </c>
      <c r="E89" s="906" t="s">
        <v>147</v>
      </c>
      <c r="F89" s="907">
        <v>5300</v>
      </c>
      <c r="G89" s="907">
        <v>150</v>
      </c>
      <c r="H89" s="908">
        <f t="shared" si="24"/>
        <v>10600</v>
      </c>
      <c r="I89" s="908">
        <f t="shared" si="25"/>
        <v>300</v>
      </c>
      <c r="J89" s="908">
        <f t="shared" si="26"/>
        <v>10900</v>
      </c>
      <c r="K89" s="941"/>
      <c r="L89" s="942" t="s">
        <v>529</v>
      </c>
      <c r="M89" s="1358"/>
      <c r="N89" s="1355"/>
    </row>
    <row r="90" spans="1:14" s="1005" customFormat="1" ht="23.25">
      <c r="A90" s="902"/>
      <c r="B90" s="1000" t="s">
        <v>125</v>
      </c>
      <c r="C90" s="1001" t="s">
        <v>537</v>
      </c>
      <c r="D90" s="971">
        <v>1</v>
      </c>
      <c r="E90" s="906" t="s">
        <v>147</v>
      </c>
      <c r="F90" s="907">
        <v>8600</v>
      </c>
      <c r="G90" s="907">
        <v>300</v>
      </c>
      <c r="H90" s="908">
        <f t="shared" si="24"/>
        <v>8600</v>
      </c>
      <c r="I90" s="908">
        <f t="shared" si="25"/>
        <v>300</v>
      </c>
      <c r="J90" s="908">
        <f t="shared" si="26"/>
        <v>8900</v>
      </c>
      <c r="K90" s="941"/>
      <c r="L90" s="942" t="s">
        <v>529</v>
      </c>
      <c r="M90" s="1358"/>
      <c r="N90" s="1355"/>
    </row>
    <row r="91" spans="1:14" ht="24" customHeight="1">
      <c r="A91" s="1231" t="s">
        <v>571</v>
      </c>
      <c r="B91" s="1356" t="s">
        <v>572</v>
      </c>
      <c r="C91" s="1233"/>
      <c r="D91" s="1359"/>
      <c r="E91" s="1234"/>
      <c r="F91" s="1235"/>
      <c r="G91" s="1235"/>
      <c r="H91" s="908">
        <f t="shared" si="24"/>
        <v>0</v>
      </c>
      <c r="I91" s="908">
        <f t="shared" si="25"/>
        <v>0</v>
      </c>
      <c r="J91" s="908">
        <f t="shared" si="26"/>
        <v>0</v>
      </c>
      <c r="K91" s="1235"/>
    </row>
    <row r="92" spans="1:14" s="1005" customFormat="1" ht="23.25">
      <c r="A92" s="902"/>
      <c r="B92" s="1000" t="s">
        <v>125</v>
      </c>
      <c r="C92" s="1001" t="s">
        <v>573</v>
      </c>
      <c r="D92" s="971">
        <v>185</v>
      </c>
      <c r="E92" s="906" t="s">
        <v>467</v>
      </c>
      <c r="F92" s="907">
        <v>1200</v>
      </c>
      <c r="G92" s="907">
        <v>500</v>
      </c>
      <c r="H92" s="908">
        <f t="shared" si="24"/>
        <v>222000</v>
      </c>
      <c r="I92" s="908">
        <f t="shared" si="25"/>
        <v>92500</v>
      </c>
      <c r="J92" s="908">
        <f t="shared" si="26"/>
        <v>314500</v>
      </c>
      <c r="K92" s="941"/>
      <c r="L92" s="942" t="s">
        <v>529</v>
      </c>
      <c r="M92" s="1358"/>
      <c r="N92" s="1355"/>
    </row>
    <row r="93" spans="1:14" s="1005" customFormat="1" ht="23.25">
      <c r="A93" s="902"/>
      <c r="B93" s="1000" t="s">
        <v>125</v>
      </c>
      <c r="C93" s="1001" t="s">
        <v>574</v>
      </c>
      <c r="D93" s="971">
        <v>3</v>
      </c>
      <c r="E93" s="906" t="s">
        <v>147</v>
      </c>
      <c r="F93" s="907">
        <v>5500</v>
      </c>
      <c r="G93" s="907">
        <v>1000</v>
      </c>
      <c r="H93" s="908">
        <f t="shared" si="24"/>
        <v>16500</v>
      </c>
      <c r="I93" s="908">
        <f t="shared" si="25"/>
        <v>3000</v>
      </c>
      <c r="J93" s="908">
        <f t="shared" si="26"/>
        <v>19500</v>
      </c>
      <c r="K93" s="941"/>
      <c r="L93" s="942" t="s">
        <v>529</v>
      </c>
      <c r="M93" s="1358"/>
      <c r="N93" s="1355"/>
    </row>
    <row r="94" spans="1:14" ht="24" customHeight="1">
      <c r="A94" s="1231" t="s">
        <v>575</v>
      </c>
      <c r="B94" s="1356" t="s">
        <v>576</v>
      </c>
      <c r="C94" s="945"/>
      <c r="D94" s="1375"/>
      <c r="E94" s="1234"/>
      <c r="F94" s="948"/>
      <c r="G94" s="948"/>
      <c r="H94" s="908">
        <f t="shared" si="24"/>
        <v>0</v>
      </c>
      <c r="I94" s="908">
        <f t="shared" si="25"/>
        <v>0</v>
      </c>
      <c r="J94" s="908">
        <f t="shared" si="26"/>
        <v>0</v>
      </c>
      <c r="K94" s="948"/>
    </row>
    <row r="95" spans="1:14" ht="24" customHeight="1">
      <c r="A95" s="1231"/>
      <c r="B95" s="1356" t="s">
        <v>577</v>
      </c>
      <c r="C95" s="945"/>
      <c r="D95" s="1375"/>
      <c r="E95" s="1234"/>
      <c r="F95" s="948"/>
      <c r="G95" s="948"/>
      <c r="H95" s="908">
        <f t="shared" si="24"/>
        <v>0</v>
      </c>
      <c r="I95" s="908">
        <f t="shared" si="25"/>
        <v>0</v>
      </c>
      <c r="J95" s="908">
        <f t="shared" si="26"/>
        <v>0</v>
      </c>
      <c r="K95" s="948"/>
    </row>
    <row r="96" spans="1:14" s="1005" customFormat="1" ht="23.25">
      <c r="A96" s="902"/>
      <c r="B96" s="1000" t="s">
        <v>125</v>
      </c>
      <c r="C96" s="1001" t="s">
        <v>578</v>
      </c>
      <c r="D96" s="971">
        <v>3</v>
      </c>
      <c r="E96" s="906" t="s">
        <v>147</v>
      </c>
      <c r="F96" s="907">
        <v>10500</v>
      </c>
      <c r="G96" s="907">
        <v>5000</v>
      </c>
      <c r="H96" s="908">
        <f t="shared" si="24"/>
        <v>31500</v>
      </c>
      <c r="I96" s="908">
        <f t="shared" si="25"/>
        <v>15000</v>
      </c>
      <c r="J96" s="908">
        <f t="shared" si="26"/>
        <v>46500</v>
      </c>
      <c r="K96" s="941" t="s">
        <v>579</v>
      </c>
      <c r="L96" s="942" t="s">
        <v>529</v>
      </c>
      <c r="M96" s="1358"/>
      <c r="N96" s="1355"/>
    </row>
    <row r="97" spans="1:14" ht="24" customHeight="1">
      <c r="A97" s="1231" t="s">
        <v>580</v>
      </c>
      <c r="B97" s="1356" t="s">
        <v>581</v>
      </c>
      <c r="C97" s="1233"/>
      <c r="D97" s="1359"/>
      <c r="E97" s="1234"/>
      <c r="F97" s="1235"/>
      <c r="G97" s="1235"/>
      <c r="H97" s="908">
        <f t="shared" si="24"/>
        <v>0</v>
      </c>
      <c r="I97" s="908">
        <f t="shared" si="25"/>
        <v>0</v>
      </c>
      <c r="J97" s="908">
        <f t="shared" si="26"/>
        <v>0</v>
      </c>
      <c r="K97" s="1235"/>
    </row>
    <row r="98" spans="1:14" s="1005" customFormat="1" ht="23.25">
      <c r="A98" s="902"/>
      <c r="B98" s="1000" t="s">
        <v>125</v>
      </c>
      <c r="C98" s="1001" t="s">
        <v>582</v>
      </c>
      <c r="D98" s="971">
        <f t="shared" ref="D98:D100" si="27">N98</f>
        <v>500</v>
      </c>
      <c r="E98" s="906" t="s">
        <v>253</v>
      </c>
      <c r="F98" s="907">
        <v>166</v>
      </c>
      <c r="G98" s="907">
        <v>50</v>
      </c>
      <c r="H98" s="908">
        <f t="shared" si="24"/>
        <v>83000</v>
      </c>
      <c r="I98" s="908">
        <f t="shared" si="25"/>
        <v>25000</v>
      </c>
      <c r="J98" s="908">
        <f t="shared" si="26"/>
        <v>108000</v>
      </c>
      <c r="K98" s="941"/>
      <c r="L98" s="942"/>
      <c r="M98" s="1358">
        <v>526</v>
      </c>
      <c r="N98" s="1355" cm="1">
        <f t="array" ref="N98">ROUND(((M98:M98)*0.95),-1)</f>
        <v>500</v>
      </c>
    </row>
    <row r="99" spans="1:14" s="1005" customFormat="1" ht="23.25">
      <c r="A99" s="902"/>
      <c r="B99" s="1000" t="s">
        <v>125</v>
      </c>
      <c r="C99" s="1001" t="s">
        <v>583</v>
      </c>
      <c r="D99" s="971">
        <f t="shared" si="27"/>
        <v>580</v>
      </c>
      <c r="E99" s="906" t="s">
        <v>253</v>
      </c>
      <c r="F99" s="907">
        <v>265</v>
      </c>
      <c r="G99" s="907">
        <v>80</v>
      </c>
      <c r="H99" s="908">
        <f t="shared" si="24"/>
        <v>153700</v>
      </c>
      <c r="I99" s="908">
        <f t="shared" si="25"/>
        <v>46400</v>
      </c>
      <c r="J99" s="908">
        <f t="shared" si="26"/>
        <v>200100</v>
      </c>
      <c r="K99" s="941"/>
      <c r="L99" s="942"/>
      <c r="M99" s="1358">
        <v>612</v>
      </c>
      <c r="N99" s="1355" cm="1">
        <f t="array" ref="N99">ROUND(((M99:M99)*0.95),-1)</f>
        <v>580</v>
      </c>
    </row>
    <row r="100" spans="1:14" s="1005" customFormat="1" ht="23.25">
      <c r="A100" s="902"/>
      <c r="B100" s="1000" t="s">
        <v>125</v>
      </c>
      <c r="C100" s="1001" t="s">
        <v>584</v>
      </c>
      <c r="D100" s="971">
        <f t="shared" si="27"/>
        <v>170</v>
      </c>
      <c r="E100" s="906" t="s">
        <v>253</v>
      </c>
      <c r="F100" s="907">
        <v>533</v>
      </c>
      <c r="G100" s="907">
        <v>110</v>
      </c>
      <c r="H100" s="908">
        <f t="shared" si="24"/>
        <v>90610</v>
      </c>
      <c r="I100" s="908">
        <f t="shared" si="25"/>
        <v>18700</v>
      </c>
      <c r="J100" s="908">
        <f t="shared" si="26"/>
        <v>109310</v>
      </c>
      <c r="K100" s="941"/>
      <c r="L100" s="942"/>
      <c r="M100" s="1358">
        <v>180</v>
      </c>
      <c r="N100" s="1355" cm="1">
        <f t="array" ref="N100">ROUND(((M100:M100)*0.95),-1)</f>
        <v>170</v>
      </c>
    </row>
    <row r="101" spans="1:14" s="1005" customFormat="1" ht="23.25">
      <c r="A101" s="902"/>
      <c r="B101" s="1000" t="s">
        <v>125</v>
      </c>
      <c r="C101" s="1001" t="s">
        <v>585</v>
      </c>
      <c r="D101" s="971">
        <v>12</v>
      </c>
      <c r="E101" s="906" t="s">
        <v>253</v>
      </c>
      <c r="F101" s="907">
        <v>752</v>
      </c>
      <c r="G101" s="907">
        <v>200</v>
      </c>
      <c r="H101" s="908">
        <f t="shared" si="24"/>
        <v>9024</v>
      </c>
      <c r="I101" s="908">
        <f t="shared" si="25"/>
        <v>2400</v>
      </c>
      <c r="J101" s="908">
        <f t="shared" si="26"/>
        <v>11424</v>
      </c>
      <c r="K101" s="941"/>
      <c r="L101" s="942"/>
      <c r="M101" s="1358"/>
      <c r="N101" s="1355"/>
    </row>
    <row r="102" spans="1:14" ht="24" customHeight="1">
      <c r="A102" s="1231" t="s">
        <v>586</v>
      </c>
      <c r="B102" s="1356" t="s">
        <v>505</v>
      </c>
      <c r="C102" s="1233"/>
      <c r="D102" s="1359"/>
      <c r="E102" s="1234"/>
      <c r="F102" s="1235"/>
      <c r="G102" s="1235"/>
      <c r="H102" s="908">
        <f t="shared" si="24"/>
        <v>0</v>
      </c>
      <c r="I102" s="908">
        <f t="shared" si="25"/>
        <v>0</v>
      </c>
      <c r="J102" s="908">
        <f t="shared" si="26"/>
        <v>0</v>
      </c>
      <c r="K102" s="1235"/>
    </row>
    <row r="103" spans="1:14" s="1005" customFormat="1" ht="23.25">
      <c r="A103" s="902"/>
      <c r="B103" s="1000" t="s">
        <v>223</v>
      </c>
      <c r="C103" s="1001" t="s">
        <v>587</v>
      </c>
      <c r="D103" s="971">
        <v>1</v>
      </c>
      <c r="E103" s="906" t="s">
        <v>99</v>
      </c>
      <c r="F103" s="907">
        <v>30000</v>
      </c>
      <c r="G103" s="907">
        <v>10000</v>
      </c>
      <c r="H103" s="908">
        <f t="shared" si="24"/>
        <v>30000</v>
      </c>
      <c r="I103" s="908">
        <f t="shared" si="25"/>
        <v>10000</v>
      </c>
      <c r="J103" s="908">
        <f t="shared" si="26"/>
        <v>40000</v>
      </c>
      <c r="K103" s="941"/>
      <c r="L103" s="942"/>
      <c r="M103" s="1358"/>
      <c r="N103" s="1355"/>
    </row>
    <row r="104" spans="1:14" s="1005" customFormat="1" ht="46.5">
      <c r="A104" s="902"/>
      <c r="B104" s="1000" t="s">
        <v>223</v>
      </c>
      <c r="C104" s="1001" t="s">
        <v>588</v>
      </c>
      <c r="D104" s="971">
        <v>1</v>
      </c>
      <c r="E104" s="906" t="s">
        <v>99</v>
      </c>
      <c r="F104" s="907">
        <f>SUM(H98:H101)*0.3</f>
        <v>100900.2</v>
      </c>
      <c r="G104" s="907">
        <f>+F104*0.3</f>
        <v>30270.06</v>
      </c>
      <c r="H104" s="908">
        <f t="shared" si="24"/>
        <v>100900.2</v>
      </c>
      <c r="I104" s="908">
        <f t="shared" si="25"/>
        <v>30270.06</v>
      </c>
      <c r="J104" s="908">
        <f t="shared" si="26"/>
        <v>131170.26</v>
      </c>
      <c r="K104" s="941"/>
      <c r="L104" s="942"/>
      <c r="M104" s="1358"/>
      <c r="N104" s="1355"/>
    </row>
    <row r="105" spans="1:14" s="1005" customFormat="1" ht="46.5">
      <c r="A105" s="902"/>
      <c r="B105" s="1000" t="s">
        <v>223</v>
      </c>
      <c r="C105" s="1001" t="s">
        <v>522</v>
      </c>
      <c r="D105" s="971">
        <v>1</v>
      </c>
      <c r="E105" s="906" t="s">
        <v>99</v>
      </c>
      <c r="F105" s="907">
        <f>SUM(H98:H101)*0.1</f>
        <v>33633.4</v>
      </c>
      <c r="G105" s="907">
        <f>+F105*0.3</f>
        <v>10090.02</v>
      </c>
      <c r="H105" s="908">
        <f t="shared" si="24"/>
        <v>33633.4</v>
      </c>
      <c r="I105" s="908">
        <f t="shared" si="25"/>
        <v>10090.02</v>
      </c>
      <c r="J105" s="908">
        <f t="shared" si="26"/>
        <v>43723.42</v>
      </c>
      <c r="K105" s="941"/>
      <c r="L105" s="942"/>
      <c r="M105" s="1358"/>
      <c r="N105" s="1355"/>
    </row>
    <row r="106" spans="1:14" s="1005" customFormat="1" ht="23.25">
      <c r="A106" s="902"/>
      <c r="B106" s="1000"/>
      <c r="C106" s="1001"/>
      <c r="D106" s="905"/>
      <c r="E106" s="906"/>
      <c r="F106" s="907"/>
      <c r="G106" s="907"/>
      <c r="H106" s="908"/>
      <c r="I106" s="908"/>
      <c r="J106" s="908"/>
      <c r="K106" s="941"/>
      <c r="L106" s="942"/>
      <c r="M106" s="1358"/>
      <c r="N106" s="1355"/>
    </row>
    <row r="107" spans="1:14" s="1337" customFormat="1" ht="24" customHeight="1">
      <c r="A107" s="1379"/>
      <c r="B107" s="1380"/>
      <c r="C107" s="1381" t="str">
        <f>"รวมราคา "&amp;B79</f>
        <v>รวมราคา  งานระบบแก๊สทางการแพทย์</v>
      </c>
      <c r="D107" s="1382"/>
      <c r="E107" s="1266"/>
      <c r="F107" s="1266"/>
      <c r="G107" s="1267"/>
      <c r="H107" s="1268">
        <f>SUM(H80:H106)</f>
        <v>865367.6</v>
      </c>
      <c r="I107" s="1268">
        <f>SUM(I80:I106)</f>
        <v>320960.08</v>
      </c>
      <c r="J107" s="1268">
        <f>SUM(J80:J106)</f>
        <v>1186327.68</v>
      </c>
      <c r="K107" s="1266"/>
      <c r="M107" s="1336"/>
      <c r="N107" s="1336"/>
    </row>
    <row r="108" spans="1:14" s="1337" customFormat="1" ht="24" customHeight="1">
      <c r="A108" s="1388"/>
      <c r="B108" s="1243" t="str">
        <f>"รวมราคา "&amp;B11</f>
        <v>รวมราคา งานระบบสุขาภิบาลดับเพลิงและระบบป้องกันอัคคีภัย</v>
      </c>
      <c r="C108" s="1322"/>
      <c r="D108" s="1389"/>
      <c r="E108" s="1241"/>
      <c r="F108" s="1241"/>
      <c r="G108" s="1241"/>
      <c r="H108" s="1241">
        <f>SUM(H107,H78,H53,H30)</f>
        <v>2237640.5</v>
      </c>
      <c r="I108" s="1241">
        <f>SUM(I107,I78,I53,I30)</f>
        <v>796540.05</v>
      </c>
      <c r="J108" s="1241">
        <f>SUM(J107,J78,J53,J30)</f>
        <v>3034180.55</v>
      </c>
      <c r="K108" s="1241"/>
      <c r="L108" s="1390"/>
      <c r="M108" s="1336"/>
      <c r="N108" s="1336"/>
    </row>
    <row r="109" spans="1:14" ht="24" customHeight="1">
      <c r="D109" s="1162"/>
      <c r="F109" s="1222"/>
      <c r="G109" s="1222"/>
      <c r="H109" s="1222"/>
      <c r="I109" s="1222"/>
      <c r="J109" s="1222"/>
    </row>
    <row r="110" spans="1:14" ht="24" customHeight="1">
      <c r="C110" s="1148" t="s">
        <v>64</v>
      </c>
      <c r="D110" s="1148"/>
      <c r="E110" s="1148"/>
      <c r="F110" s="1149"/>
      <c r="G110" s="1150"/>
      <c r="H110" s="1150"/>
      <c r="I110" s="1150"/>
      <c r="J110" s="920"/>
    </row>
    <row r="111" spans="1:14" ht="24" customHeight="1">
      <c r="C111" s="1151" t="s">
        <v>65</v>
      </c>
      <c r="D111" s="1152"/>
      <c r="E111" s="1153"/>
      <c r="F111" s="1327"/>
      <c r="G111" s="1154" t="s">
        <v>66</v>
      </c>
      <c r="H111" s="1155"/>
      <c r="I111" s="976"/>
      <c r="J111" s="920"/>
    </row>
    <row r="112" spans="1:14" ht="24" customHeight="1">
      <c r="C112" s="1151" t="s">
        <v>67</v>
      </c>
      <c r="D112" s="1156"/>
      <c r="E112" s="1156"/>
      <c r="F112" s="1156"/>
      <c r="G112" s="1554" t="s">
        <v>68</v>
      </c>
      <c r="H112" s="1554"/>
      <c r="I112" s="1554"/>
      <c r="J112" s="920"/>
    </row>
    <row r="113" spans="1:10" ht="24" customHeight="1">
      <c r="C113" s="1151" t="s">
        <v>66</v>
      </c>
      <c r="D113" s="1157"/>
      <c r="E113" s="1151"/>
      <c r="F113" s="1159"/>
      <c r="G113" s="1158"/>
      <c r="H113" s="1158"/>
      <c r="I113" s="1158"/>
      <c r="J113" s="920"/>
    </row>
    <row r="114" spans="1:10" ht="24" customHeight="1">
      <c r="C114" s="1151" t="s">
        <v>69</v>
      </c>
      <c r="D114" s="1157"/>
      <c r="E114" s="1151"/>
      <c r="F114" s="1159"/>
      <c r="G114" s="1158"/>
      <c r="H114" s="1158"/>
      <c r="I114" s="1158"/>
      <c r="J114" s="920"/>
    </row>
    <row r="115" spans="1:10" ht="24" customHeight="1">
      <c r="C115" s="1391"/>
      <c r="D115" s="1392"/>
      <c r="E115" s="1162"/>
      <c r="F115" s="1393"/>
      <c r="G115" s="1162"/>
      <c r="H115" s="1162"/>
      <c r="I115" s="1335"/>
      <c r="J115" s="1335"/>
    </row>
    <row r="116" spans="1:10" ht="24" customHeight="1">
      <c r="A116" s="1335"/>
      <c r="B116" s="1335"/>
      <c r="C116" s="920"/>
      <c r="E116" s="920"/>
      <c r="F116" s="1393"/>
      <c r="G116" s="920"/>
      <c r="H116" s="920"/>
      <c r="I116" s="1335"/>
      <c r="J116" s="1335"/>
    </row>
    <row r="117" spans="1:10" ht="24" customHeight="1">
      <c r="C117" s="1335"/>
      <c r="D117" s="1162"/>
      <c r="E117" s="1335"/>
      <c r="F117" s="1335"/>
      <c r="G117" s="1335"/>
      <c r="H117" s="1335"/>
    </row>
  </sheetData>
  <autoFilter ref="C2:C116" xr:uid="{00000000-0009-0000-0000-00000B000000}"/>
  <mergeCells count="10">
    <mergeCell ref="A2:K2"/>
    <mergeCell ref="F9:G9"/>
    <mergeCell ref="H9:I9"/>
    <mergeCell ref="G112:I112"/>
    <mergeCell ref="A9:A10"/>
    <mergeCell ref="D9:D10"/>
    <mergeCell ref="E9:E10"/>
    <mergeCell ref="J9:J10"/>
    <mergeCell ref="K9:K10"/>
    <mergeCell ref="B9:C10"/>
  </mergeCells>
  <printOptions horizontalCentered="1"/>
  <pageMargins left="0.62992125984252001" right="0.43307086614173201" top="0.55118110236220497" bottom="0.35433070866141703" header="0.31496062992126" footer="0.31496062992126"/>
  <pageSetup paperSize="9" scale="75" fitToWidth="0" fitToHeight="0" orientation="landscape" r:id="rId1"/>
  <headerFooter alignWithMargins="0">
    <oddHeader>&amp;R&amp;"AngsanaUPC,Regular"&amp;16ปร.4 หน้าที่ &amp;P of &amp;N</oddHeader>
  </headerFooter>
  <rowBreaks count="6" manualBreakCount="6">
    <brk id="24" max="10" man="1"/>
    <brk id="40" max="10" man="1"/>
    <brk id="53" max="10" man="1"/>
    <brk id="66" max="10" man="1"/>
    <brk id="84" max="10" man="1"/>
    <brk id="101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9999"/>
  </sheetPr>
  <dimension ref="A1:N279"/>
  <sheetViews>
    <sheetView showGridLines="0" showWhiteSpace="0" view="pageBreakPreview" topLeftCell="A255" zoomScaleNormal="50" zoomScaleSheetLayoutView="100" zoomScalePageLayoutView="40" workbookViewId="0">
      <selection activeCell="F273" sqref="A1:XFD1048576"/>
    </sheetView>
  </sheetViews>
  <sheetFormatPr defaultColWidth="9.42578125" defaultRowHeight="24" customHeight="1"/>
  <cols>
    <col min="1" max="1" width="13.7109375" style="1201" customWidth="1"/>
    <col min="2" max="2" width="8.7109375" style="1202" customWidth="1"/>
    <col min="3" max="3" width="57.28515625" style="1202" customWidth="1"/>
    <col min="4" max="4" width="11.28515625" style="920" customWidth="1"/>
    <col min="5" max="5" width="8.7109375" style="1201" customWidth="1"/>
    <col min="6" max="6" width="14.5703125" style="920" customWidth="1"/>
    <col min="7" max="7" width="14.85546875" style="920" customWidth="1"/>
    <col min="8" max="8" width="15.7109375" style="920" customWidth="1"/>
    <col min="9" max="9" width="15" style="920" customWidth="1"/>
    <col min="10" max="10" width="15.7109375" style="920" customWidth="1"/>
    <col min="11" max="11" width="13.7109375" style="920" customWidth="1"/>
    <col min="12" max="12" width="9.5703125" style="1162" customWidth="1"/>
    <col min="13" max="13" width="14.42578125" style="920" customWidth="1"/>
    <col min="14" max="14" width="16.5703125" style="1204" customWidth="1"/>
    <col min="15" max="16384" width="9.42578125" style="1204"/>
  </cols>
  <sheetData>
    <row r="1" spans="1:13" ht="24" customHeight="1">
      <c r="K1" s="1203" t="s">
        <v>117</v>
      </c>
    </row>
    <row r="2" spans="1:13" ht="24" customHeight="1">
      <c r="A2" s="1643" t="s">
        <v>118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201"/>
    </row>
    <row r="3" spans="1:13" ht="24" customHeight="1">
      <c r="A3" s="827" t="s">
        <v>45</v>
      </c>
      <c r="B3" s="827"/>
      <c r="C3" s="1202" t="str">
        <f>ปร6!B3</f>
        <v>โครงการปรับปรุงห้องตรวจเวชศาสตร์ฉุกเฉิน</v>
      </c>
      <c r="E3" s="1204"/>
      <c r="F3" s="1205"/>
      <c r="G3" s="1206"/>
      <c r="H3" s="1205"/>
      <c r="I3" s="1059"/>
      <c r="J3" s="1205"/>
      <c r="K3" s="1204"/>
      <c r="L3" s="1202"/>
    </row>
    <row r="4" spans="1:13" ht="24" customHeight="1">
      <c r="A4" s="829" t="s">
        <v>47</v>
      </c>
      <c r="B4" s="829"/>
      <c r="C4" s="1202" t="str">
        <f>ปร6!B4</f>
        <v>คณะแพทยศาสตร์วชิรพยาบาล  มหาวิทยาลัยนวมินทราธิราช</v>
      </c>
      <c r="E4" s="1204"/>
      <c r="F4" s="1205"/>
      <c r="G4" s="1205"/>
      <c r="H4" s="1205"/>
      <c r="I4" s="1059"/>
      <c r="J4" s="1205"/>
      <c r="K4" s="1207"/>
      <c r="L4" s="1208"/>
    </row>
    <row r="5" spans="1:13" ht="24" customHeight="1">
      <c r="A5" s="829" t="s">
        <v>49</v>
      </c>
      <c r="B5" s="829"/>
      <c r="C5" s="1202" t="str">
        <f>ปร6!B5</f>
        <v>ถนนสามเสน แขวงวชิรพยาบาล เขตดุสิต กรุงเทพฯ</v>
      </c>
      <c r="E5" s="1204"/>
      <c r="F5" s="1205"/>
      <c r="G5" s="1205"/>
      <c r="H5" s="1205"/>
      <c r="I5" s="1059"/>
      <c r="J5" s="1205"/>
      <c r="K5" s="1207"/>
      <c r="L5" s="1208"/>
    </row>
    <row r="6" spans="1:13" ht="24" customHeight="1">
      <c r="A6" s="830" t="s">
        <v>51</v>
      </c>
      <c r="B6" s="830"/>
      <c r="C6" s="1204" t="str">
        <f>ปร6!B6</f>
        <v>DS68-01-06</v>
      </c>
      <c r="E6" s="1204"/>
      <c r="F6" s="1205"/>
      <c r="G6" s="1205"/>
      <c r="H6" s="1205"/>
      <c r="I6" s="1059"/>
      <c r="J6" s="1205"/>
      <c r="K6" s="1207"/>
      <c r="L6" s="1208"/>
    </row>
    <row r="7" spans="1:13" s="1216" customFormat="1" ht="24" customHeight="1">
      <c r="A7" s="833" t="s">
        <v>53</v>
      </c>
      <c r="B7" s="833"/>
      <c r="C7" s="1204"/>
      <c r="D7" s="1002"/>
      <c r="E7" s="1209"/>
      <c r="F7" s="1210"/>
      <c r="G7" s="1211"/>
      <c r="H7" s="1212"/>
      <c r="I7" s="1213"/>
      <c r="J7" s="1212"/>
      <c r="K7" s="1214"/>
      <c r="L7" s="1215"/>
      <c r="M7" s="1002"/>
    </row>
    <row r="8" spans="1:13" s="1216" customFormat="1" ht="24" customHeight="1">
      <c r="A8" s="836" t="s">
        <v>54</v>
      </c>
      <c r="B8" s="836"/>
      <c r="C8" s="1204" t="str">
        <f>ปร6!B8</f>
        <v>เมื่อวันที่  14 เดือน  สิงหาคม พ.ศ.2568</v>
      </c>
      <c r="D8" s="1002"/>
      <c r="E8" s="1209"/>
      <c r="F8" s="1210"/>
      <c r="G8" s="1211"/>
      <c r="H8" s="1212"/>
      <c r="I8" s="1213"/>
      <c r="J8" s="1212"/>
      <c r="K8" s="1214" t="s">
        <v>55</v>
      </c>
      <c r="L8" s="1215"/>
      <c r="M8" s="1002"/>
    </row>
    <row r="9" spans="1:13" s="1205" customFormat="1" ht="24" customHeight="1">
      <c r="A9" s="1644" t="s">
        <v>12</v>
      </c>
      <c r="B9" s="1644" t="s">
        <v>13</v>
      </c>
      <c r="C9" s="1644"/>
      <c r="D9" s="1630" t="s">
        <v>14</v>
      </c>
      <c r="E9" s="1644" t="s">
        <v>15</v>
      </c>
      <c r="F9" s="1622" t="s">
        <v>16</v>
      </c>
      <c r="G9" s="1622"/>
      <c r="H9" s="1623" t="s">
        <v>119</v>
      </c>
      <c r="I9" s="1624"/>
      <c r="J9" s="1632" t="s">
        <v>24</v>
      </c>
      <c r="K9" s="1644" t="s">
        <v>18</v>
      </c>
      <c r="L9" s="1217"/>
      <c r="M9" s="1059"/>
    </row>
    <row r="10" spans="1:13" s="1205" customFormat="1" ht="24" customHeight="1">
      <c r="A10" s="1645"/>
      <c r="B10" s="1645"/>
      <c r="C10" s="1645"/>
      <c r="D10" s="1631"/>
      <c r="E10" s="1645"/>
      <c r="F10" s="1218" t="s">
        <v>19</v>
      </c>
      <c r="G10" s="1218" t="s">
        <v>20</v>
      </c>
      <c r="H10" s="1219" t="s">
        <v>22</v>
      </c>
      <c r="I10" s="1219" t="s">
        <v>23</v>
      </c>
      <c r="J10" s="1633"/>
      <c r="K10" s="1645"/>
      <c r="L10" s="1217"/>
      <c r="M10" s="1059"/>
    </row>
    <row r="11" spans="1:13" ht="24" customHeight="1">
      <c r="A11" s="1220">
        <v>5</v>
      </c>
      <c r="B11" s="931" t="s">
        <v>589</v>
      </c>
      <c r="C11" s="932"/>
      <c r="D11" s="908"/>
      <c r="E11" s="1221"/>
      <c r="F11" s="935"/>
      <c r="G11" s="935"/>
      <c r="H11" s="935"/>
      <c r="I11" s="935"/>
      <c r="J11" s="935"/>
      <c r="K11" s="935"/>
      <c r="L11" s="1222"/>
    </row>
    <row r="12" spans="1:13" ht="24" customHeight="1">
      <c r="A12" s="930">
        <v>5.0999999999999996</v>
      </c>
      <c r="B12" s="926" t="s">
        <v>590</v>
      </c>
      <c r="C12" s="1032"/>
      <c r="D12" s="1223"/>
      <c r="E12" s="1034"/>
      <c r="F12" s="1035"/>
      <c r="G12" s="1035"/>
      <c r="H12" s="1035"/>
      <c r="I12" s="1035"/>
      <c r="J12" s="1035"/>
      <c r="K12" s="1035"/>
      <c r="L12" s="1224"/>
    </row>
    <row r="13" spans="1:13" ht="24" customHeight="1">
      <c r="A13" s="1225" t="s">
        <v>591</v>
      </c>
      <c r="B13" s="1226" t="s">
        <v>592</v>
      </c>
      <c r="C13" s="1227"/>
      <c r="D13" s="1228"/>
      <c r="E13" s="1229"/>
      <c r="F13" s="1230"/>
      <c r="G13" s="1230"/>
      <c r="H13" s="1230"/>
      <c r="I13" s="1230"/>
      <c r="J13" s="1230"/>
      <c r="K13" s="1230"/>
      <c r="L13" s="1224"/>
    </row>
    <row r="14" spans="1:13" s="944" customFormat="1" ht="23.25">
      <c r="A14" s="938"/>
      <c r="B14" s="939" t="s">
        <v>125</v>
      </c>
      <c r="C14" s="940" t="s">
        <v>593</v>
      </c>
      <c r="D14" s="971">
        <v>1</v>
      </c>
      <c r="E14" s="906" t="s">
        <v>147</v>
      </c>
      <c r="F14" s="907">
        <v>12800</v>
      </c>
      <c r="G14" s="907">
        <v>1000</v>
      </c>
      <c r="H14" s="908">
        <f t="shared" ref="H14" si="0">ROUND(F14*D14,2)</f>
        <v>12800</v>
      </c>
      <c r="I14" s="908">
        <f t="shared" ref="I14" si="1">ROUND(G14*D14,2)</f>
        <v>1000</v>
      </c>
      <c r="J14" s="908">
        <f t="shared" ref="J14" si="2">ROUND(SUM(H14:I14),2)</f>
        <v>13800</v>
      </c>
      <c r="K14" s="941"/>
      <c r="L14" s="942" t="s">
        <v>529</v>
      </c>
      <c r="M14" s="1002"/>
    </row>
    <row r="15" spans="1:13" s="944" customFormat="1" ht="23.25">
      <c r="A15" s="938"/>
      <c r="B15" s="939" t="s">
        <v>125</v>
      </c>
      <c r="C15" s="940" t="s">
        <v>594</v>
      </c>
      <c r="D15" s="971">
        <v>1</v>
      </c>
      <c r="E15" s="906" t="s">
        <v>147</v>
      </c>
      <c r="F15" s="907">
        <v>6600</v>
      </c>
      <c r="G15" s="907">
        <v>100</v>
      </c>
      <c r="H15" s="908">
        <f t="shared" ref="H15:H78" si="3">ROUND(F15*D15,2)</f>
        <v>6600</v>
      </c>
      <c r="I15" s="908">
        <f t="shared" ref="I15:I78" si="4">ROUND(G15*D15,2)</f>
        <v>100</v>
      </c>
      <c r="J15" s="908">
        <f t="shared" ref="J15:J78" si="5">ROUND(SUM(H15:I15),2)</f>
        <v>6700</v>
      </c>
      <c r="K15" s="941"/>
      <c r="L15" s="942" t="s">
        <v>529</v>
      </c>
      <c r="M15" s="1002"/>
    </row>
    <row r="16" spans="1:13" s="944" customFormat="1" ht="23.25">
      <c r="A16" s="938"/>
      <c r="B16" s="939" t="s">
        <v>125</v>
      </c>
      <c r="C16" s="940" t="s">
        <v>595</v>
      </c>
      <c r="D16" s="971">
        <v>3</v>
      </c>
      <c r="E16" s="906" t="s">
        <v>147</v>
      </c>
      <c r="F16" s="907">
        <v>220</v>
      </c>
      <c r="G16" s="907">
        <v>50</v>
      </c>
      <c r="H16" s="908">
        <f t="shared" si="3"/>
        <v>660</v>
      </c>
      <c r="I16" s="908">
        <f t="shared" si="4"/>
        <v>150</v>
      </c>
      <c r="J16" s="908">
        <f t="shared" si="5"/>
        <v>810</v>
      </c>
      <c r="K16" s="941"/>
      <c r="L16" s="942" t="s">
        <v>529</v>
      </c>
      <c r="M16" s="1002"/>
    </row>
    <row r="17" spans="1:13" s="944" customFormat="1" ht="23.25">
      <c r="A17" s="938"/>
      <c r="B17" s="939" t="s">
        <v>125</v>
      </c>
      <c r="C17" s="940" t="s">
        <v>596</v>
      </c>
      <c r="D17" s="971">
        <v>18</v>
      </c>
      <c r="E17" s="906" t="s">
        <v>147</v>
      </c>
      <c r="F17" s="907">
        <v>220</v>
      </c>
      <c r="G17" s="907">
        <v>50</v>
      </c>
      <c r="H17" s="908">
        <f t="shared" si="3"/>
        <v>3960</v>
      </c>
      <c r="I17" s="908">
        <f t="shared" si="4"/>
        <v>900</v>
      </c>
      <c r="J17" s="908">
        <f t="shared" si="5"/>
        <v>4860</v>
      </c>
      <c r="K17" s="941"/>
      <c r="L17" s="942" t="s">
        <v>529</v>
      </c>
      <c r="M17" s="1002"/>
    </row>
    <row r="18" spans="1:13" s="944" customFormat="1" ht="23.25">
      <c r="A18" s="938"/>
      <c r="B18" s="939" t="s">
        <v>125</v>
      </c>
      <c r="C18" s="940" t="s">
        <v>597</v>
      </c>
      <c r="D18" s="971">
        <v>2</v>
      </c>
      <c r="E18" s="906" t="s">
        <v>147</v>
      </c>
      <c r="F18" s="907">
        <v>2460</v>
      </c>
      <c r="G18" s="907">
        <v>50</v>
      </c>
      <c r="H18" s="908">
        <f t="shared" si="3"/>
        <v>4920</v>
      </c>
      <c r="I18" s="908">
        <f t="shared" si="4"/>
        <v>100</v>
      </c>
      <c r="J18" s="908">
        <f t="shared" si="5"/>
        <v>5020</v>
      </c>
      <c r="K18" s="941"/>
      <c r="L18" s="942" t="s">
        <v>529</v>
      </c>
      <c r="M18" s="1002"/>
    </row>
    <row r="19" spans="1:13" s="944" customFormat="1" ht="23.25">
      <c r="A19" s="938"/>
      <c r="B19" s="939" t="s">
        <v>125</v>
      </c>
      <c r="C19" s="940" t="s">
        <v>598</v>
      </c>
      <c r="D19" s="971">
        <v>12</v>
      </c>
      <c r="E19" s="906" t="s">
        <v>147</v>
      </c>
      <c r="F19" s="907">
        <v>2240</v>
      </c>
      <c r="G19" s="907">
        <v>50</v>
      </c>
      <c r="H19" s="908">
        <f t="shared" si="3"/>
        <v>26880</v>
      </c>
      <c r="I19" s="908">
        <f t="shared" si="4"/>
        <v>600</v>
      </c>
      <c r="J19" s="908">
        <f t="shared" si="5"/>
        <v>27480</v>
      </c>
      <c r="K19" s="941"/>
      <c r="L19" s="942" t="s">
        <v>529</v>
      </c>
      <c r="M19" s="1002"/>
    </row>
    <row r="20" spans="1:13" ht="24" customHeight="1">
      <c r="A20" s="1231" t="s">
        <v>599</v>
      </c>
      <c r="B20" s="1232" t="s">
        <v>600</v>
      </c>
      <c r="C20" s="1233"/>
      <c r="D20" s="1126"/>
      <c r="E20" s="1234"/>
      <c r="F20" s="1235"/>
      <c r="G20" s="1235"/>
      <c r="H20" s="908">
        <f t="shared" si="3"/>
        <v>0</v>
      </c>
      <c r="I20" s="908">
        <f t="shared" si="4"/>
        <v>0</v>
      </c>
      <c r="J20" s="908">
        <f t="shared" si="5"/>
        <v>0</v>
      </c>
      <c r="K20" s="1235"/>
      <c r="L20" s="1224"/>
    </row>
    <row r="21" spans="1:13" s="944" customFormat="1" ht="23.25">
      <c r="A21" s="938"/>
      <c r="B21" s="939" t="s">
        <v>125</v>
      </c>
      <c r="C21" s="940" t="s">
        <v>593</v>
      </c>
      <c r="D21" s="971">
        <v>1</v>
      </c>
      <c r="E21" s="906" t="s">
        <v>147</v>
      </c>
      <c r="F21" s="907">
        <v>12800</v>
      </c>
      <c r="G21" s="907">
        <v>1000</v>
      </c>
      <c r="H21" s="908">
        <f t="shared" si="3"/>
        <v>12800</v>
      </c>
      <c r="I21" s="908">
        <f t="shared" si="4"/>
        <v>1000</v>
      </c>
      <c r="J21" s="908">
        <f t="shared" si="5"/>
        <v>13800</v>
      </c>
      <c r="K21" s="941"/>
      <c r="L21" s="942" t="s">
        <v>529</v>
      </c>
      <c r="M21" s="1002"/>
    </row>
    <row r="22" spans="1:13" s="944" customFormat="1" ht="23.25">
      <c r="A22" s="938"/>
      <c r="B22" s="939" t="s">
        <v>125</v>
      </c>
      <c r="C22" s="940" t="s">
        <v>594</v>
      </c>
      <c r="D22" s="971">
        <v>1</v>
      </c>
      <c r="E22" s="906" t="s">
        <v>147</v>
      </c>
      <c r="F22" s="907">
        <v>6600</v>
      </c>
      <c r="G22" s="907">
        <v>100</v>
      </c>
      <c r="H22" s="908">
        <f t="shared" si="3"/>
        <v>6600</v>
      </c>
      <c r="I22" s="908">
        <f t="shared" si="4"/>
        <v>100</v>
      </c>
      <c r="J22" s="908">
        <f t="shared" si="5"/>
        <v>6700</v>
      </c>
      <c r="K22" s="941"/>
      <c r="L22" s="942" t="s">
        <v>529</v>
      </c>
      <c r="M22" s="1002"/>
    </row>
    <row r="23" spans="1:13" s="944" customFormat="1" ht="23.25">
      <c r="A23" s="938"/>
      <c r="B23" s="939" t="s">
        <v>125</v>
      </c>
      <c r="C23" s="940" t="s">
        <v>595</v>
      </c>
      <c r="D23" s="971">
        <v>6</v>
      </c>
      <c r="E23" s="906" t="s">
        <v>147</v>
      </c>
      <c r="F23" s="907">
        <v>220</v>
      </c>
      <c r="G23" s="907">
        <v>50</v>
      </c>
      <c r="H23" s="908">
        <f t="shared" si="3"/>
        <v>1320</v>
      </c>
      <c r="I23" s="908">
        <f t="shared" si="4"/>
        <v>300</v>
      </c>
      <c r="J23" s="908">
        <f t="shared" si="5"/>
        <v>1620</v>
      </c>
      <c r="K23" s="941"/>
      <c r="L23" s="942" t="s">
        <v>529</v>
      </c>
      <c r="M23" s="1002"/>
    </row>
    <row r="24" spans="1:13" s="944" customFormat="1" ht="23.25">
      <c r="A24" s="938"/>
      <c r="B24" s="939" t="s">
        <v>125</v>
      </c>
      <c r="C24" s="940" t="s">
        <v>596</v>
      </c>
      <c r="D24" s="971">
        <v>24</v>
      </c>
      <c r="E24" s="906" t="s">
        <v>147</v>
      </c>
      <c r="F24" s="907">
        <v>220</v>
      </c>
      <c r="G24" s="907">
        <v>50</v>
      </c>
      <c r="H24" s="908">
        <f t="shared" si="3"/>
        <v>5280</v>
      </c>
      <c r="I24" s="908">
        <f t="shared" si="4"/>
        <v>1200</v>
      </c>
      <c r="J24" s="908">
        <f t="shared" si="5"/>
        <v>6480</v>
      </c>
      <c r="K24" s="941"/>
      <c r="L24" s="942" t="s">
        <v>529</v>
      </c>
      <c r="M24" s="1002"/>
    </row>
    <row r="25" spans="1:13" s="944" customFormat="1" ht="23.25">
      <c r="A25" s="938"/>
      <c r="B25" s="939" t="s">
        <v>125</v>
      </c>
      <c r="C25" s="940" t="s">
        <v>601</v>
      </c>
      <c r="D25" s="971">
        <v>2</v>
      </c>
      <c r="E25" s="906" t="s">
        <v>147</v>
      </c>
      <c r="F25" s="907">
        <v>2460</v>
      </c>
      <c r="G25" s="907">
        <v>50</v>
      </c>
      <c r="H25" s="908">
        <f t="shared" si="3"/>
        <v>4920</v>
      </c>
      <c r="I25" s="908">
        <f t="shared" si="4"/>
        <v>100</v>
      </c>
      <c r="J25" s="908">
        <f t="shared" si="5"/>
        <v>5020</v>
      </c>
      <c r="K25" s="941"/>
      <c r="L25" s="942" t="s">
        <v>529</v>
      </c>
      <c r="M25" s="1002"/>
    </row>
    <row r="26" spans="1:13" ht="24" customHeight="1">
      <c r="A26" s="1231" t="s">
        <v>602</v>
      </c>
      <c r="B26" s="1232" t="s">
        <v>603</v>
      </c>
      <c r="C26" s="1233"/>
      <c r="D26" s="1236"/>
      <c r="E26" s="1234"/>
      <c r="F26" s="1235"/>
      <c r="G26" s="1235"/>
      <c r="H26" s="908">
        <f t="shared" si="3"/>
        <v>0</v>
      </c>
      <c r="I26" s="908">
        <f t="shared" si="4"/>
        <v>0</v>
      </c>
      <c r="J26" s="908">
        <f t="shared" si="5"/>
        <v>0</v>
      </c>
      <c r="K26" s="1235"/>
      <c r="L26" s="1224"/>
    </row>
    <row r="27" spans="1:13" s="944" customFormat="1" ht="23.25">
      <c r="A27" s="938"/>
      <c r="B27" s="939" t="s">
        <v>125</v>
      </c>
      <c r="C27" s="940" t="s">
        <v>593</v>
      </c>
      <c r="D27" s="971">
        <v>1</v>
      </c>
      <c r="E27" s="906" t="s">
        <v>147</v>
      </c>
      <c r="F27" s="907">
        <v>12800</v>
      </c>
      <c r="G27" s="907">
        <v>1000</v>
      </c>
      <c r="H27" s="908">
        <f t="shared" si="3"/>
        <v>12800</v>
      </c>
      <c r="I27" s="908">
        <f t="shared" si="4"/>
        <v>1000</v>
      </c>
      <c r="J27" s="908">
        <f t="shared" si="5"/>
        <v>13800</v>
      </c>
      <c r="K27" s="941"/>
      <c r="L27" s="942" t="s">
        <v>529</v>
      </c>
      <c r="M27" s="1002"/>
    </row>
    <row r="28" spans="1:13" s="944" customFormat="1" ht="23.25">
      <c r="A28" s="938"/>
      <c r="B28" s="939" t="s">
        <v>125</v>
      </c>
      <c r="C28" s="940" t="s">
        <v>604</v>
      </c>
      <c r="D28" s="971">
        <v>1</v>
      </c>
      <c r="E28" s="906" t="s">
        <v>147</v>
      </c>
      <c r="F28" s="907">
        <v>6300</v>
      </c>
      <c r="G28" s="907">
        <v>100</v>
      </c>
      <c r="H28" s="908">
        <f t="shared" si="3"/>
        <v>6300</v>
      </c>
      <c r="I28" s="908">
        <f t="shared" si="4"/>
        <v>100</v>
      </c>
      <c r="J28" s="908">
        <f t="shared" si="5"/>
        <v>6400</v>
      </c>
      <c r="K28" s="941"/>
      <c r="L28" s="942" t="s">
        <v>529</v>
      </c>
      <c r="M28" s="1002"/>
    </row>
    <row r="29" spans="1:13" s="944" customFormat="1" ht="23.25">
      <c r="A29" s="938"/>
      <c r="B29" s="939" t="s">
        <v>125</v>
      </c>
      <c r="C29" s="940" t="s">
        <v>597</v>
      </c>
      <c r="D29" s="971">
        <v>2</v>
      </c>
      <c r="E29" s="906" t="s">
        <v>147</v>
      </c>
      <c r="F29" s="907">
        <v>220</v>
      </c>
      <c r="G29" s="907">
        <v>50</v>
      </c>
      <c r="H29" s="908">
        <f t="shared" si="3"/>
        <v>440</v>
      </c>
      <c r="I29" s="908">
        <f t="shared" si="4"/>
        <v>100</v>
      </c>
      <c r="J29" s="908">
        <f t="shared" si="5"/>
        <v>540</v>
      </c>
      <c r="K29" s="941"/>
      <c r="L29" s="942" t="s">
        <v>529</v>
      </c>
      <c r="M29" s="1002"/>
    </row>
    <row r="30" spans="1:13" s="944" customFormat="1" ht="23.25">
      <c r="A30" s="938"/>
      <c r="B30" s="939" t="s">
        <v>125</v>
      </c>
      <c r="C30" s="940" t="s">
        <v>595</v>
      </c>
      <c r="D30" s="971">
        <v>6</v>
      </c>
      <c r="E30" s="906" t="s">
        <v>147</v>
      </c>
      <c r="F30" s="907">
        <v>220</v>
      </c>
      <c r="G30" s="907">
        <v>50</v>
      </c>
      <c r="H30" s="908">
        <f t="shared" si="3"/>
        <v>1320</v>
      </c>
      <c r="I30" s="908">
        <f t="shared" si="4"/>
        <v>300</v>
      </c>
      <c r="J30" s="908">
        <f t="shared" si="5"/>
        <v>1620</v>
      </c>
      <c r="K30" s="941"/>
      <c r="L30" s="942" t="s">
        <v>529</v>
      </c>
      <c r="M30" s="1002"/>
    </row>
    <row r="31" spans="1:13" s="944" customFormat="1" ht="23.25">
      <c r="A31" s="938"/>
      <c r="B31" s="939" t="s">
        <v>125</v>
      </c>
      <c r="C31" s="940" t="s">
        <v>596</v>
      </c>
      <c r="D31" s="971">
        <v>5</v>
      </c>
      <c r="E31" s="906" t="s">
        <v>147</v>
      </c>
      <c r="F31" s="907">
        <v>220</v>
      </c>
      <c r="G31" s="907">
        <v>50</v>
      </c>
      <c r="H31" s="908">
        <f t="shared" si="3"/>
        <v>1100</v>
      </c>
      <c r="I31" s="908">
        <f t="shared" si="4"/>
        <v>250</v>
      </c>
      <c r="J31" s="908">
        <f t="shared" si="5"/>
        <v>1350</v>
      </c>
      <c r="K31" s="941"/>
      <c r="L31" s="942" t="s">
        <v>529</v>
      </c>
      <c r="M31" s="1002"/>
    </row>
    <row r="32" spans="1:13" ht="24" customHeight="1">
      <c r="A32" s="1231" t="s">
        <v>605</v>
      </c>
      <c r="B32" s="1232" t="s">
        <v>606</v>
      </c>
      <c r="C32" s="1233"/>
      <c r="D32" s="1126"/>
      <c r="E32" s="1234"/>
      <c r="F32" s="1235"/>
      <c r="G32" s="1235"/>
      <c r="H32" s="908">
        <f t="shared" si="3"/>
        <v>0</v>
      </c>
      <c r="I32" s="908">
        <f t="shared" si="4"/>
        <v>0</v>
      </c>
      <c r="J32" s="908">
        <f t="shared" si="5"/>
        <v>0</v>
      </c>
      <c r="K32" s="1235"/>
      <c r="L32" s="1224"/>
    </row>
    <row r="33" spans="1:13" s="944" customFormat="1" ht="23.25">
      <c r="A33" s="938"/>
      <c r="B33" s="939" t="s">
        <v>125</v>
      </c>
      <c r="C33" s="940" t="s">
        <v>593</v>
      </c>
      <c r="D33" s="971">
        <v>1</v>
      </c>
      <c r="E33" s="906" t="s">
        <v>147</v>
      </c>
      <c r="F33" s="907">
        <v>12800</v>
      </c>
      <c r="G33" s="907">
        <v>1000</v>
      </c>
      <c r="H33" s="908">
        <f t="shared" si="3"/>
        <v>12800</v>
      </c>
      <c r="I33" s="908">
        <f t="shared" si="4"/>
        <v>1000</v>
      </c>
      <c r="J33" s="908">
        <f t="shared" si="5"/>
        <v>13800</v>
      </c>
      <c r="K33" s="941"/>
      <c r="L33" s="942" t="s">
        <v>529</v>
      </c>
      <c r="M33" s="1002"/>
    </row>
    <row r="34" spans="1:13" s="944" customFormat="1" ht="23.25">
      <c r="A34" s="938"/>
      <c r="B34" s="939" t="s">
        <v>125</v>
      </c>
      <c r="C34" s="940" t="s">
        <v>604</v>
      </c>
      <c r="D34" s="971">
        <v>1</v>
      </c>
      <c r="E34" s="906" t="s">
        <v>147</v>
      </c>
      <c r="F34" s="907">
        <v>6300</v>
      </c>
      <c r="G34" s="907">
        <v>100</v>
      </c>
      <c r="H34" s="908">
        <f t="shared" si="3"/>
        <v>6300</v>
      </c>
      <c r="I34" s="908">
        <f t="shared" si="4"/>
        <v>100</v>
      </c>
      <c r="J34" s="908">
        <f t="shared" si="5"/>
        <v>6400</v>
      </c>
      <c r="K34" s="941"/>
      <c r="L34" s="942" t="s">
        <v>529</v>
      </c>
      <c r="M34" s="1002"/>
    </row>
    <row r="35" spans="1:13" s="944" customFormat="1" ht="23.25">
      <c r="A35" s="938"/>
      <c r="B35" s="939" t="s">
        <v>125</v>
      </c>
      <c r="C35" s="940" t="s">
        <v>595</v>
      </c>
      <c r="D35" s="971">
        <v>6</v>
      </c>
      <c r="E35" s="906" t="s">
        <v>147</v>
      </c>
      <c r="F35" s="907">
        <v>220</v>
      </c>
      <c r="G35" s="907">
        <v>50</v>
      </c>
      <c r="H35" s="908">
        <f t="shared" si="3"/>
        <v>1320</v>
      </c>
      <c r="I35" s="908">
        <f t="shared" si="4"/>
        <v>300</v>
      </c>
      <c r="J35" s="908">
        <f t="shared" si="5"/>
        <v>1620</v>
      </c>
      <c r="K35" s="941"/>
      <c r="L35" s="942" t="s">
        <v>529</v>
      </c>
      <c r="M35" s="1002"/>
    </row>
    <row r="36" spans="1:13" s="944" customFormat="1" ht="23.25">
      <c r="A36" s="938"/>
      <c r="B36" s="939" t="s">
        <v>125</v>
      </c>
      <c r="C36" s="940" t="s">
        <v>596</v>
      </c>
      <c r="D36" s="971">
        <v>5</v>
      </c>
      <c r="E36" s="906" t="s">
        <v>147</v>
      </c>
      <c r="F36" s="907">
        <v>220</v>
      </c>
      <c r="G36" s="907">
        <v>50</v>
      </c>
      <c r="H36" s="908">
        <f t="shared" si="3"/>
        <v>1100</v>
      </c>
      <c r="I36" s="908">
        <f t="shared" si="4"/>
        <v>250</v>
      </c>
      <c r="J36" s="908">
        <f t="shared" si="5"/>
        <v>1350</v>
      </c>
      <c r="K36" s="941"/>
      <c r="L36" s="942" t="s">
        <v>529</v>
      </c>
      <c r="M36" s="1002"/>
    </row>
    <row r="37" spans="1:13" ht="24" customHeight="1">
      <c r="A37" s="1231" t="s">
        <v>607</v>
      </c>
      <c r="B37" s="1232" t="s">
        <v>608</v>
      </c>
      <c r="C37" s="1233"/>
      <c r="D37" s="1126"/>
      <c r="E37" s="1234"/>
      <c r="F37" s="1235"/>
      <c r="G37" s="1235"/>
      <c r="H37" s="908">
        <f t="shared" si="3"/>
        <v>0</v>
      </c>
      <c r="I37" s="908">
        <f t="shared" si="4"/>
        <v>0</v>
      </c>
      <c r="J37" s="908">
        <f t="shared" si="5"/>
        <v>0</v>
      </c>
      <c r="K37" s="1235"/>
      <c r="L37" s="1224"/>
    </row>
    <row r="38" spans="1:13" s="944" customFormat="1" ht="23.25">
      <c r="A38" s="938"/>
      <c r="B38" s="939" t="s">
        <v>125</v>
      </c>
      <c r="C38" s="940" t="s">
        <v>593</v>
      </c>
      <c r="D38" s="971">
        <v>1</v>
      </c>
      <c r="E38" s="906" t="s">
        <v>147</v>
      </c>
      <c r="F38" s="907">
        <v>12800</v>
      </c>
      <c r="G38" s="907">
        <v>1000</v>
      </c>
      <c r="H38" s="908">
        <f t="shared" si="3"/>
        <v>12800</v>
      </c>
      <c r="I38" s="908">
        <f t="shared" si="4"/>
        <v>1000</v>
      </c>
      <c r="J38" s="908">
        <f t="shared" si="5"/>
        <v>13800</v>
      </c>
      <c r="K38" s="941"/>
      <c r="L38" s="942" t="s">
        <v>529</v>
      </c>
      <c r="M38" s="1002"/>
    </row>
    <row r="39" spans="1:13" s="944" customFormat="1" ht="23.25">
      <c r="A39" s="938"/>
      <c r="B39" s="939" t="s">
        <v>125</v>
      </c>
      <c r="C39" s="940" t="s">
        <v>594</v>
      </c>
      <c r="D39" s="971">
        <v>1</v>
      </c>
      <c r="E39" s="906" t="s">
        <v>147</v>
      </c>
      <c r="F39" s="907">
        <v>6600</v>
      </c>
      <c r="G39" s="907">
        <v>100</v>
      </c>
      <c r="H39" s="908">
        <f t="shared" si="3"/>
        <v>6600</v>
      </c>
      <c r="I39" s="908">
        <f t="shared" si="4"/>
        <v>100</v>
      </c>
      <c r="J39" s="908">
        <f t="shared" si="5"/>
        <v>6700</v>
      </c>
      <c r="K39" s="941"/>
      <c r="L39" s="942" t="s">
        <v>529</v>
      </c>
      <c r="M39" s="1002"/>
    </row>
    <row r="40" spans="1:13" s="944" customFormat="1" ht="23.25">
      <c r="A40" s="938"/>
      <c r="B40" s="939" t="s">
        <v>125</v>
      </c>
      <c r="C40" s="940" t="s">
        <v>595</v>
      </c>
      <c r="D40" s="971">
        <v>3</v>
      </c>
      <c r="E40" s="906" t="s">
        <v>147</v>
      </c>
      <c r="F40" s="907">
        <v>220</v>
      </c>
      <c r="G40" s="907">
        <v>50</v>
      </c>
      <c r="H40" s="908">
        <f t="shared" si="3"/>
        <v>660</v>
      </c>
      <c r="I40" s="908">
        <f t="shared" si="4"/>
        <v>150</v>
      </c>
      <c r="J40" s="908">
        <f t="shared" si="5"/>
        <v>810</v>
      </c>
      <c r="K40" s="941"/>
      <c r="L40" s="942" t="s">
        <v>529</v>
      </c>
      <c r="M40" s="1002"/>
    </row>
    <row r="41" spans="1:13" s="944" customFormat="1" ht="23.25">
      <c r="A41" s="938"/>
      <c r="B41" s="939" t="s">
        <v>125</v>
      </c>
      <c r="C41" s="940" t="s">
        <v>596</v>
      </c>
      <c r="D41" s="971">
        <v>24</v>
      </c>
      <c r="E41" s="906" t="s">
        <v>147</v>
      </c>
      <c r="F41" s="907">
        <v>220</v>
      </c>
      <c r="G41" s="907">
        <v>50</v>
      </c>
      <c r="H41" s="908">
        <f t="shared" si="3"/>
        <v>5280</v>
      </c>
      <c r="I41" s="908">
        <f t="shared" si="4"/>
        <v>1200</v>
      </c>
      <c r="J41" s="908">
        <f t="shared" si="5"/>
        <v>6480</v>
      </c>
      <c r="K41" s="941"/>
      <c r="L41" s="942" t="s">
        <v>529</v>
      </c>
      <c r="M41" s="1002"/>
    </row>
    <row r="42" spans="1:13" s="944" customFormat="1" ht="23.25">
      <c r="A42" s="938"/>
      <c r="B42" s="939" t="s">
        <v>125</v>
      </c>
      <c r="C42" s="940" t="s">
        <v>597</v>
      </c>
      <c r="D42" s="971">
        <v>2</v>
      </c>
      <c r="E42" s="906" t="s">
        <v>147</v>
      </c>
      <c r="F42" s="907">
        <v>2460</v>
      </c>
      <c r="G42" s="907">
        <v>50</v>
      </c>
      <c r="H42" s="908">
        <f t="shared" si="3"/>
        <v>4920</v>
      </c>
      <c r="I42" s="908">
        <f t="shared" si="4"/>
        <v>100</v>
      </c>
      <c r="J42" s="908">
        <f t="shared" si="5"/>
        <v>5020</v>
      </c>
      <c r="K42" s="941"/>
      <c r="L42" s="942" t="s">
        <v>529</v>
      </c>
      <c r="M42" s="1002"/>
    </row>
    <row r="43" spans="1:13" s="944" customFormat="1" ht="23.25">
      <c r="A43" s="938"/>
      <c r="B43" s="939" t="s">
        <v>125</v>
      </c>
      <c r="C43" s="940" t="s">
        <v>598</v>
      </c>
      <c r="D43" s="971">
        <v>9</v>
      </c>
      <c r="E43" s="906" t="s">
        <v>147</v>
      </c>
      <c r="F43" s="907">
        <v>2240</v>
      </c>
      <c r="G43" s="907">
        <v>50</v>
      </c>
      <c r="H43" s="908">
        <f t="shared" si="3"/>
        <v>20160</v>
      </c>
      <c r="I43" s="908">
        <f t="shared" si="4"/>
        <v>450</v>
      </c>
      <c r="J43" s="908">
        <f t="shared" si="5"/>
        <v>20610</v>
      </c>
      <c r="K43" s="941"/>
      <c r="L43" s="942" t="s">
        <v>529</v>
      </c>
      <c r="M43" s="1002"/>
    </row>
    <row r="44" spans="1:13" ht="24" customHeight="1">
      <c r="A44" s="1231" t="s">
        <v>609</v>
      </c>
      <c r="B44" s="1232" t="s">
        <v>610</v>
      </c>
      <c r="C44" s="1233"/>
      <c r="D44" s="1126"/>
      <c r="E44" s="1234"/>
      <c r="F44" s="1235"/>
      <c r="G44" s="1235"/>
      <c r="H44" s="908">
        <f t="shared" si="3"/>
        <v>0</v>
      </c>
      <c r="I44" s="908">
        <f t="shared" si="4"/>
        <v>0</v>
      </c>
      <c r="J44" s="908">
        <f t="shared" si="5"/>
        <v>0</v>
      </c>
      <c r="K44" s="1235"/>
      <c r="L44" s="1224"/>
    </row>
    <row r="45" spans="1:13" s="944" customFormat="1" ht="23.25">
      <c r="A45" s="938"/>
      <c r="B45" s="939" t="s">
        <v>125</v>
      </c>
      <c r="C45" s="940" t="s">
        <v>593</v>
      </c>
      <c r="D45" s="971">
        <v>1</v>
      </c>
      <c r="E45" s="906" t="s">
        <v>147</v>
      </c>
      <c r="F45" s="907">
        <v>12800</v>
      </c>
      <c r="G45" s="907">
        <v>1000</v>
      </c>
      <c r="H45" s="908">
        <f t="shared" si="3"/>
        <v>12800</v>
      </c>
      <c r="I45" s="908">
        <f t="shared" si="4"/>
        <v>1000</v>
      </c>
      <c r="J45" s="908">
        <f t="shared" si="5"/>
        <v>13800</v>
      </c>
      <c r="K45" s="941"/>
      <c r="L45" s="942" t="s">
        <v>529</v>
      </c>
      <c r="M45" s="1002"/>
    </row>
    <row r="46" spans="1:13" s="944" customFormat="1" ht="23.25">
      <c r="A46" s="938"/>
      <c r="B46" s="939" t="s">
        <v>125</v>
      </c>
      <c r="C46" s="940" t="s">
        <v>594</v>
      </c>
      <c r="D46" s="971">
        <v>1</v>
      </c>
      <c r="E46" s="906" t="s">
        <v>147</v>
      </c>
      <c r="F46" s="907">
        <v>6600</v>
      </c>
      <c r="G46" s="907">
        <v>100</v>
      </c>
      <c r="H46" s="908">
        <f t="shared" si="3"/>
        <v>6600</v>
      </c>
      <c r="I46" s="908">
        <f t="shared" si="4"/>
        <v>100</v>
      </c>
      <c r="J46" s="908">
        <f t="shared" si="5"/>
        <v>6700</v>
      </c>
      <c r="K46" s="941"/>
      <c r="L46" s="942" t="s">
        <v>529</v>
      </c>
      <c r="M46" s="1002"/>
    </row>
    <row r="47" spans="1:13" s="944" customFormat="1" ht="23.25">
      <c r="A47" s="938"/>
      <c r="B47" s="939" t="s">
        <v>125</v>
      </c>
      <c r="C47" s="940" t="s">
        <v>595</v>
      </c>
      <c r="D47" s="971">
        <v>6</v>
      </c>
      <c r="E47" s="906" t="s">
        <v>147</v>
      </c>
      <c r="F47" s="907">
        <v>220</v>
      </c>
      <c r="G47" s="907">
        <v>50</v>
      </c>
      <c r="H47" s="908">
        <f t="shared" si="3"/>
        <v>1320</v>
      </c>
      <c r="I47" s="908">
        <f t="shared" si="4"/>
        <v>300</v>
      </c>
      <c r="J47" s="908">
        <f t="shared" si="5"/>
        <v>1620</v>
      </c>
      <c r="K47" s="941"/>
      <c r="L47" s="942" t="s">
        <v>529</v>
      </c>
      <c r="M47" s="1002"/>
    </row>
    <row r="48" spans="1:13" s="944" customFormat="1" ht="23.25">
      <c r="A48" s="938"/>
      <c r="B48" s="939" t="s">
        <v>125</v>
      </c>
      <c r="C48" s="940" t="s">
        <v>596</v>
      </c>
      <c r="D48" s="971">
        <v>18</v>
      </c>
      <c r="E48" s="906" t="s">
        <v>147</v>
      </c>
      <c r="F48" s="907">
        <v>220</v>
      </c>
      <c r="G48" s="907">
        <v>50</v>
      </c>
      <c r="H48" s="908">
        <f t="shared" si="3"/>
        <v>3960</v>
      </c>
      <c r="I48" s="908">
        <f t="shared" si="4"/>
        <v>900</v>
      </c>
      <c r="J48" s="908">
        <f t="shared" si="5"/>
        <v>4860</v>
      </c>
      <c r="K48" s="941"/>
      <c r="L48" s="942" t="s">
        <v>529</v>
      </c>
      <c r="M48" s="1002"/>
    </row>
    <row r="49" spans="1:13" s="944" customFormat="1" ht="23.25">
      <c r="A49" s="938"/>
      <c r="B49" s="939" t="s">
        <v>125</v>
      </c>
      <c r="C49" s="940" t="s">
        <v>601</v>
      </c>
      <c r="D49" s="971">
        <v>2</v>
      </c>
      <c r="E49" s="906" t="s">
        <v>147</v>
      </c>
      <c r="F49" s="907">
        <v>2460</v>
      </c>
      <c r="G49" s="907">
        <v>50</v>
      </c>
      <c r="H49" s="908">
        <f t="shared" si="3"/>
        <v>4920</v>
      </c>
      <c r="I49" s="908">
        <f t="shared" si="4"/>
        <v>100</v>
      </c>
      <c r="J49" s="908">
        <f t="shared" si="5"/>
        <v>5020</v>
      </c>
      <c r="K49" s="941"/>
      <c r="L49" s="942" t="s">
        <v>529</v>
      </c>
      <c r="M49" s="1002"/>
    </row>
    <row r="50" spans="1:13" ht="24" customHeight="1">
      <c r="A50" s="1231" t="s">
        <v>611</v>
      </c>
      <c r="B50" s="1232" t="s">
        <v>612</v>
      </c>
      <c r="C50" s="1233"/>
      <c r="D50" s="1236"/>
      <c r="E50" s="1234"/>
      <c r="F50" s="1235"/>
      <c r="G50" s="1235"/>
      <c r="H50" s="908">
        <f t="shared" si="3"/>
        <v>0</v>
      </c>
      <c r="I50" s="908">
        <f t="shared" si="4"/>
        <v>0</v>
      </c>
      <c r="J50" s="908">
        <f t="shared" si="5"/>
        <v>0</v>
      </c>
      <c r="K50" s="1235"/>
      <c r="L50" s="1224"/>
    </row>
    <row r="51" spans="1:13" s="944" customFormat="1" ht="23.25">
      <c r="A51" s="938"/>
      <c r="B51" s="939" t="s">
        <v>125</v>
      </c>
      <c r="C51" s="940" t="s">
        <v>593</v>
      </c>
      <c r="D51" s="971">
        <v>1</v>
      </c>
      <c r="E51" s="906" t="s">
        <v>147</v>
      </c>
      <c r="F51" s="907">
        <v>12800</v>
      </c>
      <c r="G51" s="907">
        <v>1000</v>
      </c>
      <c r="H51" s="908">
        <f t="shared" si="3"/>
        <v>12800</v>
      </c>
      <c r="I51" s="908">
        <f t="shared" si="4"/>
        <v>1000</v>
      </c>
      <c r="J51" s="908">
        <f t="shared" si="5"/>
        <v>13800</v>
      </c>
      <c r="K51" s="941"/>
      <c r="L51" s="942" t="s">
        <v>529</v>
      </c>
      <c r="M51" s="1002"/>
    </row>
    <row r="52" spans="1:13" s="944" customFormat="1" ht="23.25">
      <c r="A52" s="938"/>
      <c r="B52" s="939" t="s">
        <v>125</v>
      </c>
      <c r="C52" s="940" t="s">
        <v>604</v>
      </c>
      <c r="D52" s="971">
        <v>1</v>
      </c>
      <c r="E52" s="906" t="s">
        <v>147</v>
      </c>
      <c r="F52" s="907">
        <v>6300</v>
      </c>
      <c r="G52" s="907">
        <v>100</v>
      </c>
      <c r="H52" s="908">
        <f t="shared" si="3"/>
        <v>6300</v>
      </c>
      <c r="I52" s="908">
        <f t="shared" si="4"/>
        <v>100</v>
      </c>
      <c r="J52" s="908">
        <f t="shared" si="5"/>
        <v>6400</v>
      </c>
      <c r="K52" s="941"/>
      <c r="L52" s="942" t="s">
        <v>529</v>
      </c>
      <c r="M52" s="1002"/>
    </row>
    <row r="53" spans="1:13" s="944" customFormat="1" ht="23.25">
      <c r="A53" s="938"/>
      <c r="B53" s="939" t="s">
        <v>125</v>
      </c>
      <c r="C53" s="940" t="s">
        <v>595</v>
      </c>
      <c r="D53" s="971">
        <v>6</v>
      </c>
      <c r="E53" s="906" t="s">
        <v>147</v>
      </c>
      <c r="F53" s="907">
        <v>220</v>
      </c>
      <c r="G53" s="907">
        <v>50</v>
      </c>
      <c r="H53" s="908">
        <f t="shared" si="3"/>
        <v>1320</v>
      </c>
      <c r="I53" s="908">
        <f t="shared" si="4"/>
        <v>300</v>
      </c>
      <c r="J53" s="908">
        <f t="shared" si="5"/>
        <v>1620</v>
      </c>
      <c r="K53" s="941"/>
      <c r="L53" s="942" t="s">
        <v>529</v>
      </c>
      <c r="M53" s="1002"/>
    </row>
    <row r="54" spans="1:13" s="944" customFormat="1" ht="23.25">
      <c r="A54" s="938"/>
      <c r="B54" s="939" t="s">
        <v>125</v>
      </c>
      <c r="C54" s="940" t="s">
        <v>596</v>
      </c>
      <c r="D54" s="971">
        <v>5</v>
      </c>
      <c r="E54" s="906" t="s">
        <v>147</v>
      </c>
      <c r="F54" s="907">
        <v>220</v>
      </c>
      <c r="G54" s="907">
        <v>50</v>
      </c>
      <c r="H54" s="908">
        <f t="shared" si="3"/>
        <v>1100</v>
      </c>
      <c r="I54" s="908">
        <f t="shared" si="4"/>
        <v>250</v>
      </c>
      <c r="J54" s="908">
        <f t="shared" si="5"/>
        <v>1350</v>
      </c>
      <c r="K54" s="941"/>
      <c r="L54" s="942" t="s">
        <v>529</v>
      </c>
      <c r="M54" s="1002"/>
    </row>
    <row r="55" spans="1:13" ht="24" customHeight="1">
      <c r="A55" s="1231" t="s">
        <v>613</v>
      </c>
      <c r="B55" s="1232" t="s">
        <v>614</v>
      </c>
      <c r="C55" s="1233"/>
      <c r="D55" s="1126"/>
      <c r="E55" s="1234"/>
      <c r="F55" s="1235"/>
      <c r="G55" s="1235"/>
      <c r="H55" s="908">
        <f t="shared" si="3"/>
        <v>0</v>
      </c>
      <c r="I55" s="908">
        <f t="shared" si="4"/>
        <v>0</v>
      </c>
      <c r="J55" s="908">
        <f t="shared" si="5"/>
        <v>0</v>
      </c>
      <c r="K55" s="1235"/>
      <c r="L55" s="1224"/>
    </row>
    <row r="56" spans="1:13" s="944" customFormat="1" ht="23.25">
      <c r="A56" s="938"/>
      <c r="B56" s="939" t="s">
        <v>125</v>
      </c>
      <c r="C56" s="940" t="s">
        <v>593</v>
      </c>
      <c r="D56" s="971">
        <v>1</v>
      </c>
      <c r="E56" s="906" t="s">
        <v>147</v>
      </c>
      <c r="F56" s="907">
        <v>12800</v>
      </c>
      <c r="G56" s="907">
        <v>1000</v>
      </c>
      <c r="H56" s="908">
        <f t="shared" si="3"/>
        <v>12800</v>
      </c>
      <c r="I56" s="908">
        <f t="shared" si="4"/>
        <v>1000</v>
      </c>
      <c r="J56" s="908">
        <f t="shared" si="5"/>
        <v>13800</v>
      </c>
      <c r="K56" s="941"/>
      <c r="L56" s="942" t="s">
        <v>529</v>
      </c>
      <c r="M56" s="1002"/>
    </row>
    <row r="57" spans="1:13" s="944" customFormat="1" ht="23.25">
      <c r="A57" s="938"/>
      <c r="B57" s="939" t="s">
        <v>125</v>
      </c>
      <c r="C57" s="940" t="s">
        <v>604</v>
      </c>
      <c r="D57" s="971">
        <v>1</v>
      </c>
      <c r="E57" s="906" t="s">
        <v>147</v>
      </c>
      <c r="F57" s="907">
        <v>6300</v>
      </c>
      <c r="G57" s="907">
        <v>100</v>
      </c>
      <c r="H57" s="908">
        <f t="shared" si="3"/>
        <v>6300</v>
      </c>
      <c r="I57" s="908">
        <f t="shared" si="4"/>
        <v>100</v>
      </c>
      <c r="J57" s="908">
        <f t="shared" si="5"/>
        <v>6400</v>
      </c>
      <c r="K57" s="941"/>
      <c r="L57" s="942" t="s">
        <v>529</v>
      </c>
      <c r="M57" s="1002"/>
    </row>
    <row r="58" spans="1:13" s="944" customFormat="1" ht="23.25">
      <c r="A58" s="938"/>
      <c r="B58" s="939" t="s">
        <v>125</v>
      </c>
      <c r="C58" s="940" t="s">
        <v>595</v>
      </c>
      <c r="D58" s="971">
        <v>6</v>
      </c>
      <c r="E58" s="906" t="s">
        <v>147</v>
      </c>
      <c r="F58" s="907">
        <v>220</v>
      </c>
      <c r="G58" s="907">
        <v>50</v>
      </c>
      <c r="H58" s="908">
        <f t="shared" si="3"/>
        <v>1320</v>
      </c>
      <c r="I58" s="908">
        <f t="shared" si="4"/>
        <v>300</v>
      </c>
      <c r="J58" s="908">
        <f t="shared" si="5"/>
        <v>1620</v>
      </c>
      <c r="K58" s="941"/>
      <c r="L58" s="942" t="s">
        <v>529</v>
      </c>
      <c r="M58" s="1002"/>
    </row>
    <row r="59" spans="1:13" s="944" customFormat="1" ht="23.25">
      <c r="A59" s="938"/>
      <c r="B59" s="939" t="s">
        <v>125</v>
      </c>
      <c r="C59" s="940" t="s">
        <v>596</v>
      </c>
      <c r="D59" s="971">
        <v>5</v>
      </c>
      <c r="E59" s="906" t="s">
        <v>147</v>
      </c>
      <c r="F59" s="907">
        <v>220</v>
      </c>
      <c r="G59" s="907">
        <v>50</v>
      </c>
      <c r="H59" s="908">
        <f t="shared" si="3"/>
        <v>1100</v>
      </c>
      <c r="I59" s="908">
        <f t="shared" si="4"/>
        <v>250</v>
      </c>
      <c r="J59" s="908">
        <f t="shared" si="5"/>
        <v>1350</v>
      </c>
      <c r="K59" s="941"/>
      <c r="L59" s="942" t="s">
        <v>529</v>
      </c>
      <c r="M59" s="1002"/>
    </row>
    <row r="60" spans="1:13" ht="24" customHeight="1">
      <c r="A60" s="1231" t="s">
        <v>615</v>
      </c>
      <c r="B60" s="1232" t="s">
        <v>616</v>
      </c>
      <c r="C60" s="1233"/>
      <c r="D60" s="1126"/>
      <c r="E60" s="1234"/>
      <c r="F60" s="1235"/>
      <c r="G60" s="1235"/>
      <c r="H60" s="908">
        <f t="shared" si="3"/>
        <v>0</v>
      </c>
      <c r="I60" s="908">
        <f t="shared" si="4"/>
        <v>0</v>
      </c>
      <c r="J60" s="908">
        <f t="shared" si="5"/>
        <v>0</v>
      </c>
      <c r="K60" s="1235"/>
      <c r="L60" s="1224"/>
    </row>
    <row r="61" spans="1:13" s="944" customFormat="1" ht="23.25">
      <c r="A61" s="938"/>
      <c r="B61" s="939" t="s">
        <v>125</v>
      </c>
      <c r="C61" s="940" t="s">
        <v>593</v>
      </c>
      <c r="D61" s="971">
        <v>1</v>
      </c>
      <c r="E61" s="906" t="s">
        <v>147</v>
      </c>
      <c r="F61" s="907">
        <v>12800</v>
      </c>
      <c r="G61" s="907">
        <v>1000</v>
      </c>
      <c r="H61" s="908">
        <f t="shared" si="3"/>
        <v>12800</v>
      </c>
      <c r="I61" s="908">
        <f t="shared" si="4"/>
        <v>1000</v>
      </c>
      <c r="J61" s="908">
        <f t="shared" si="5"/>
        <v>13800</v>
      </c>
      <c r="K61" s="941"/>
      <c r="L61" s="942" t="s">
        <v>529</v>
      </c>
      <c r="M61" s="1002"/>
    </row>
    <row r="62" spans="1:13" s="944" customFormat="1" ht="23.25">
      <c r="A62" s="938"/>
      <c r="B62" s="939" t="s">
        <v>125</v>
      </c>
      <c r="C62" s="940" t="s">
        <v>594</v>
      </c>
      <c r="D62" s="971">
        <v>1</v>
      </c>
      <c r="E62" s="906" t="s">
        <v>147</v>
      </c>
      <c r="F62" s="907">
        <v>6600</v>
      </c>
      <c r="G62" s="907">
        <v>100</v>
      </c>
      <c r="H62" s="908">
        <f t="shared" si="3"/>
        <v>6600</v>
      </c>
      <c r="I62" s="908">
        <f t="shared" si="4"/>
        <v>100</v>
      </c>
      <c r="J62" s="908">
        <f t="shared" si="5"/>
        <v>6700</v>
      </c>
      <c r="K62" s="941"/>
      <c r="L62" s="942" t="s">
        <v>529</v>
      </c>
      <c r="M62" s="1002"/>
    </row>
    <row r="63" spans="1:13" s="944" customFormat="1" ht="23.25">
      <c r="A63" s="938"/>
      <c r="B63" s="939" t="s">
        <v>125</v>
      </c>
      <c r="C63" s="940" t="s">
        <v>595</v>
      </c>
      <c r="D63" s="971">
        <v>15</v>
      </c>
      <c r="E63" s="906" t="s">
        <v>147</v>
      </c>
      <c r="F63" s="907">
        <v>220</v>
      </c>
      <c r="G63" s="907">
        <v>50</v>
      </c>
      <c r="H63" s="908">
        <f t="shared" si="3"/>
        <v>3300</v>
      </c>
      <c r="I63" s="908">
        <f t="shared" si="4"/>
        <v>750</v>
      </c>
      <c r="J63" s="908">
        <f t="shared" si="5"/>
        <v>4050</v>
      </c>
      <c r="K63" s="941"/>
      <c r="L63" s="942" t="s">
        <v>529</v>
      </c>
      <c r="M63" s="1002"/>
    </row>
    <row r="64" spans="1:13" s="944" customFormat="1" ht="23.25">
      <c r="A64" s="938"/>
      <c r="B64" s="939" t="s">
        <v>125</v>
      </c>
      <c r="C64" s="940" t="s">
        <v>596</v>
      </c>
      <c r="D64" s="971">
        <v>18</v>
      </c>
      <c r="E64" s="906" t="s">
        <v>147</v>
      </c>
      <c r="F64" s="907">
        <v>220</v>
      </c>
      <c r="G64" s="907">
        <v>50</v>
      </c>
      <c r="H64" s="908">
        <f t="shared" si="3"/>
        <v>3960</v>
      </c>
      <c r="I64" s="908">
        <f t="shared" si="4"/>
        <v>900</v>
      </c>
      <c r="J64" s="908">
        <f t="shared" si="5"/>
        <v>4860</v>
      </c>
      <c r="K64" s="941"/>
      <c r="L64" s="942" t="s">
        <v>529</v>
      </c>
      <c r="M64" s="1002"/>
    </row>
    <row r="65" spans="1:13" s="944" customFormat="1" ht="23.25">
      <c r="A65" s="938"/>
      <c r="B65" s="939" t="s">
        <v>125</v>
      </c>
      <c r="C65" s="940" t="s">
        <v>601</v>
      </c>
      <c r="D65" s="971">
        <v>1</v>
      </c>
      <c r="E65" s="906" t="s">
        <v>147</v>
      </c>
      <c r="F65" s="907">
        <v>2460</v>
      </c>
      <c r="G65" s="907">
        <v>50</v>
      </c>
      <c r="H65" s="908">
        <f t="shared" si="3"/>
        <v>2460</v>
      </c>
      <c r="I65" s="908">
        <f t="shared" si="4"/>
        <v>50</v>
      </c>
      <c r="J65" s="908">
        <f t="shared" si="5"/>
        <v>2510</v>
      </c>
      <c r="K65" s="941"/>
      <c r="L65" s="942" t="s">
        <v>529</v>
      </c>
      <c r="M65" s="1002"/>
    </row>
    <row r="66" spans="1:13" ht="24" customHeight="1">
      <c r="A66" s="1231" t="s">
        <v>617</v>
      </c>
      <c r="B66" s="1232" t="s">
        <v>618</v>
      </c>
      <c r="C66" s="1233"/>
      <c r="D66" s="1126"/>
      <c r="E66" s="1234"/>
      <c r="F66" s="1235"/>
      <c r="G66" s="1235"/>
      <c r="H66" s="908">
        <f t="shared" si="3"/>
        <v>0</v>
      </c>
      <c r="I66" s="908">
        <f t="shared" si="4"/>
        <v>0</v>
      </c>
      <c r="J66" s="908">
        <f t="shared" si="5"/>
        <v>0</v>
      </c>
      <c r="K66" s="1235"/>
      <c r="L66" s="1224"/>
    </row>
    <row r="67" spans="1:13" s="944" customFormat="1" ht="23.25">
      <c r="A67" s="938"/>
      <c r="B67" s="939" t="s">
        <v>125</v>
      </c>
      <c r="C67" s="940" t="s">
        <v>593</v>
      </c>
      <c r="D67" s="971">
        <v>1</v>
      </c>
      <c r="E67" s="906" t="s">
        <v>147</v>
      </c>
      <c r="F67" s="907">
        <v>12800</v>
      </c>
      <c r="G67" s="907">
        <v>1000</v>
      </c>
      <c r="H67" s="908">
        <f t="shared" si="3"/>
        <v>12800</v>
      </c>
      <c r="I67" s="908">
        <f t="shared" si="4"/>
        <v>1000</v>
      </c>
      <c r="J67" s="908">
        <f t="shared" si="5"/>
        <v>13800</v>
      </c>
      <c r="K67" s="941"/>
      <c r="L67" s="942" t="s">
        <v>529</v>
      </c>
      <c r="M67" s="1002"/>
    </row>
    <row r="68" spans="1:13" s="944" customFormat="1" ht="23.25">
      <c r="A68" s="938"/>
      <c r="B68" s="939" t="s">
        <v>125</v>
      </c>
      <c r="C68" s="940" t="s">
        <v>619</v>
      </c>
      <c r="D68" s="971">
        <v>1</v>
      </c>
      <c r="E68" s="906" t="s">
        <v>147</v>
      </c>
      <c r="F68" s="907">
        <v>6300</v>
      </c>
      <c r="G68" s="907">
        <v>100</v>
      </c>
      <c r="H68" s="908">
        <f t="shared" si="3"/>
        <v>6300</v>
      </c>
      <c r="I68" s="908">
        <f t="shared" si="4"/>
        <v>100</v>
      </c>
      <c r="J68" s="908">
        <f t="shared" si="5"/>
        <v>6400</v>
      </c>
      <c r="K68" s="941"/>
      <c r="L68" s="942" t="s">
        <v>529</v>
      </c>
      <c r="M68" s="1002"/>
    </row>
    <row r="69" spans="1:13" s="944" customFormat="1" ht="23.25">
      <c r="A69" s="938"/>
      <c r="B69" s="939" t="s">
        <v>125</v>
      </c>
      <c r="C69" s="940" t="s">
        <v>595</v>
      </c>
      <c r="D69" s="971">
        <v>6</v>
      </c>
      <c r="E69" s="906" t="s">
        <v>147</v>
      </c>
      <c r="F69" s="907">
        <v>220</v>
      </c>
      <c r="G69" s="907">
        <v>50</v>
      </c>
      <c r="H69" s="908">
        <f t="shared" si="3"/>
        <v>1320</v>
      </c>
      <c r="I69" s="908">
        <f t="shared" si="4"/>
        <v>300</v>
      </c>
      <c r="J69" s="908">
        <f t="shared" si="5"/>
        <v>1620</v>
      </c>
      <c r="K69" s="941"/>
      <c r="L69" s="942" t="s">
        <v>529</v>
      </c>
      <c r="M69" s="1002"/>
    </row>
    <row r="70" spans="1:13" s="944" customFormat="1" ht="23.25">
      <c r="A70" s="938"/>
      <c r="B70" s="939" t="s">
        <v>125</v>
      </c>
      <c r="C70" s="940" t="s">
        <v>596</v>
      </c>
      <c r="D70" s="971">
        <v>9</v>
      </c>
      <c r="E70" s="906" t="s">
        <v>147</v>
      </c>
      <c r="F70" s="907">
        <v>220</v>
      </c>
      <c r="G70" s="907">
        <v>50</v>
      </c>
      <c r="H70" s="908">
        <f t="shared" si="3"/>
        <v>1980</v>
      </c>
      <c r="I70" s="908">
        <f t="shared" si="4"/>
        <v>450</v>
      </c>
      <c r="J70" s="908">
        <f t="shared" si="5"/>
        <v>2430</v>
      </c>
      <c r="K70" s="941"/>
      <c r="L70" s="942" t="s">
        <v>529</v>
      </c>
      <c r="M70" s="1002"/>
    </row>
    <row r="71" spans="1:13" ht="24" customHeight="1">
      <c r="A71" s="1231" t="s">
        <v>620</v>
      </c>
      <c r="B71" s="1232" t="s">
        <v>621</v>
      </c>
      <c r="C71" s="1233"/>
      <c r="D71" s="1126"/>
      <c r="E71" s="1234"/>
      <c r="F71" s="1235"/>
      <c r="G71" s="1235"/>
      <c r="H71" s="908">
        <f t="shared" si="3"/>
        <v>0</v>
      </c>
      <c r="I71" s="908">
        <f t="shared" si="4"/>
        <v>0</v>
      </c>
      <c r="J71" s="908">
        <f t="shared" si="5"/>
        <v>0</v>
      </c>
      <c r="K71" s="1235"/>
      <c r="L71" s="1224"/>
    </row>
    <row r="72" spans="1:13" s="944" customFormat="1" ht="23.25">
      <c r="A72" s="938"/>
      <c r="B72" s="939" t="s">
        <v>125</v>
      </c>
      <c r="C72" s="940" t="s">
        <v>593</v>
      </c>
      <c r="D72" s="971">
        <v>1</v>
      </c>
      <c r="E72" s="906" t="s">
        <v>147</v>
      </c>
      <c r="F72" s="907">
        <v>12800</v>
      </c>
      <c r="G72" s="907">
        <v>1000</v>
      </c>
      <c r="H72" s="908">
        <f t="shared" si="3"/>
        <v>12800</v>
      </c>
      <c r="I72" s="908">
        <f t="shared" si="4"/>
        <v>1000</v>
      </c>
      <c r="J72" s="908">
        <f t="shared" si="5"/>
        <v>13800</v>
      </c>
      <c r="K72" s="941"/>
      <c r="L72" s="942" t="s">
        <v>529</v>
      </c>
      <c r="M72" s="1002"/>
    </row>
    <row r="73" spans="1:13" s="944" customFormat="1" ht="23.25">
      <c r="A73" s="938"/>
      <c r="B73" s="939" t="s">
        <v>125</v>
      </c>
      <c r="C73" s="940" t="s">
        <v>604</v>
      </c>
      <c r="D73" s="971">
        <v>1</v>
      </c>
      <c r="E73" s="906" t="s">
        <v>147</v>
      </c>
      <c r="F73" s="907">
        <v>6300</v>
      </c>
      <c r="G73" s="907">
        <v>100</v>
      </c>
      <c r="H73" s="908">
        <f t="shared" si="3"/>
        <v>6300</v>
      </c>
      <c r="I73" s="908">
        <f t="shared" si="4"/>
        <v>100</v>
      </c>
      <c r="J73" s="908">
        <f t="shared" si="5"/>
        <v>6400</v>
      </c>
      <c r="K73" s="941"/>
      <c r="L73" s="942" t="s">
        <v>529</v>
      </c>
      <c r="M73" s="1002"/>
    </row>
    <row r="74" spans="1:13" s="944" customFormat="1" ht="23.25">
      <c r="A74" s="938"/>
      <c r="B74" s="939" t="s">
        <v>125</v>
      </c>
      <c r="C74" s="940" t="s">
        <v>595</v>
      </c>
      <c r="D74" s="971">
        <v>6</v>
      </c>
      <c r="E74" s="906" t="s">
        <v>147</v>
      </c>
      <c r="F74" s="907">
        <v>220</v>
      </c>
      <c r="G74" s="907">
        <v>50</v>
      </c>
      <c r="H74" s="908">
        <f t="shared" si="3"/>
        <v>1320</v>
      </c>
      <c r="I74" s="908">
        <f t="shared" si="4"/>
        <v>300</v>
      </c>
      <c r="J74" s="908">
        <f t="shared" si="5"/>
        <v>1620</v>
      </c>
      <c r="K74" s="941"/>
      <c r="L74" s="942" t="s">
        <v>529</v>
      </c>
      <c r="M74" s="1002"/>
    </row>
    <row r="75" spans="1:13" s="944" customFormat="1" ht="23.25">
      <c r="A75" s="938"/>
      <c r="B75" s="939" t="s">
        <v>125</v>
      </c>
      <c r="C75" s="940" t="s">
        <v>596</v>
      </c>
      <c r="D75" s="971">
        <v>5</v>
      </c>
      <c r="E75" s="906" t="s">
        <v>147</v>
      </c>
      <c r="F75" s="907">
        <v>220</v>
      </c>
      <c r="G75" s="907">
        <v>50</v>
      </c>
      <c r="H75" s="908">
        <f t="shared" si="3"/>
        <v>1100</v>
      </c>
      <c r="I75" s="908">
        <f t="shared" si="4"/>
        <v>250</v>
      </c>
      <c r="J75" s="908">
        <f t="shared" si="5"/>
        <v>1350</v>
      </c>
      <c r="K75" s="941"/>
      <c r="L75" s="942" t="s">
        <v>529</v>
      </c>
      <c r="M75" s="1002"/>
    </row>
    <row r="76" spans="1:13" ht="24" customHeight="1">
      <c r="A76" s="1231" t="s">
        <v>622</v>
      </c>
      <c r="B76" s="1232" t="s">
        <v>623</v>
      </c>
      <c r="C76" s="1233"/>
      <c r="D76" s="1126"/>
      <c r="E76" s="1234"/>
      <c r="F76" s="1235"/>
      <c r="G76" s="1235"/>
      <c r="H76" s="908">
        <f t="shared" si="3"/>
        <v>0</v>
      </c>
      <c r="I76" s="908">
        <f t="shared" si="4"/>
        <v>0</v>
      </c>
      <c r="J76" s="908">
        <f t="shared" si="5"/>
        <v>0</v>
      </c>
      <c r="K76" s="1235"/>
      <c r="L76" s="1224"/>
    </row>
    <row r="77" spans="1:13" s="944" customFormat="1" ht="23.25">
      <c r="A77" s="938"/>
      <c r="B77" s="939" t="s">
        <v>125</v>
      </c>
      <c r="C77" s="940" t="s">
        <v>593</v>
      </c>
      <c r="D77" s="971">
        <v>1</v>
      </c>
      <c r="E77" s="906" t="s">
        <v>147</v>
      </c>
      <c r="F77" s="907">
        <v>12800</v>
      </c>
      <c r="G77" s="907">
        <v>1000</v>
      </c>
      <c r="H77" s="908">
        <f t="shared" si="3"/>
        <v>12800</v>
      </c>
      <c r="I77" s="908">
        <f t="shared" si="4"/>
        <v>1000</v>
      </c>
      <c r="J77" s="908">
        <f t="shared" si="5"/>
        <v>13800</v>
      </c>
      <c r="K77" s="941"/>
      <c r="L77" s="942" t="s">
        <v>529</v>
      </c>
      <c r="M77" s="1002"/>
    </row>
    <row r="78" spans="1:13" s="944" customFormat="1" ht="23.25">
      <c r="A78" s="938"/>
      <c r="B78" s="939" t="s">
        <v>125</v>
      </c>
      <c r="C78" s="940" t="s">
        <v>594</v>
      </c>
      <c r="D78" s="971">
        <v>1</v>
      </c>
      <c r="E78" s="906" t="s">
        <v>147</v>
      </c>
      <c r="F78" s="907">
        <v>6600</v>
      </c>
      <c r="G78" s="907">
        <v>100</v>
      </c>
      <c r="H78" s="908">
        <f t="shared" si="3"/>
        <v>6600</v>
      </c>
      <c r="I78" s="908">
        <f t="shared" si="4"/>
        <v>100</v>
      </c>
      <c r="J78" s="908">
        <f t="shared" si="5"/>
        <v>6700</v>
      </c>
      <c r="K78" s="941"/>
      <c r="L78" s="942" t="s">
        <v>529</v>
      </c>
      <c r="M78" s="1002"/>
    </row>
    <row r="79" spans="1:13" s="944" customFormat="1" ht="23.25">
      <c r="A79" s="938"/>
      <c r="B79" s="939" t="s">
        <v>125</v>
      </c>
      <c r="C79" s="940" t="s">
        <v>595</v>
      </c>
      <c r="D79" s="971">
        <v>9</v>
      </c>
      <c r="E79" s="906" t="s">
        <v>147</v>
      </c>
      <c r="F79" s="907">
        <v>220</v>
      </c>
      <c r="G79" s="907">
        <v>50</v>
      </c>
      <c r="H79" s="908">
        <f t="shared" ref="H79:H97" si="6">ROUND(F79*D79,2)</f>
        <v>1980</v>
      </c>
      <c r="I79" s="908">
        <f t="shared" ref="I79:I97" si="7">ROUND(G79*D79,2)</f>
        <v>450</v>
      </c>
      <c r="J79" s="908">
        <f t="shared" ref="J79:J97" si="8">ROUND(SUM(H79:I79),2)</f>
        <v>2430</v>
      </c>
      <c r="K79" s="941"/>
      <c r="L79" s="942" t="s">
        <v>529</v>
      </c>
      <c r="M79" s="1002"/>
    </row>
    <row r="80" spans="1:13" s="944" customFormat="1" ht="23.25">
      <c r="A80" s="938"/>
      <c r="B80" s="939" t="s">
        <v>125</v>
      </c>
      <c r="C80" s="940" t="s">
        <v>596</v>
      </c>
      <c r="D80" s="971">
        <v>18</v>
      </c>
      <c r="E80" s="906" t="s">
        <v>147</v>
      </c>
      <c r="F80" s="907">
        <v>220</v>
      </c>
      <c r="G80" s="907">
        <v>50</v>
      </c>
      <c r="H80" s="908">
        <f t="shared" si="6"/>
        <v>3960</v>
      </c>
      <c r="I80" s="908">
        <f t="shared" si="7"/>
        <v>900</v>
      </c>
      <c r="J80" s="908">
        <f t="shared" si="8"/>
        <v>4860</v>
      </c>
      <c r="K80" s="941"/>
      <c r="L80" s="942" t="s">
        <v>529</v>
      </c>
      <c r="M80" s="1002"/>
    </row>
    <row r="81" spans="1:13" s="944" customFormat="1" ht="23.25">
      <c r="A81" s="938"/>
      <c r="B81" s="939" t="s">
        <v>125</v>
      </c>
      <c r="C81" s="940" t="s">
        <v>601</v>
      </c>
      <c r="D81" s="971">
        <v>1</v>
      </c>
      <c r="E81" s="906" t="s">
        <v>147</v>
      </c>
      <c r="F81" s="907">
        <v>2460</v>
      </c>
      <c r="G81" s="907">
        <v>50</v>
      </c>
      <c r="H81" s="908">
        <f t="shared" si="6"/>
        <v>2460</v>
      </c>
      <c r="I81" s="908">
        <f t="shared" si="7"/>
        <v>50</v>
      </c>
      <c r="J81" s="908">
        <f t="shared" si="8"/>
        <v>2510</v>
      </c>
      <c r="K81" s="941"/>
      <c r="L81" s="942" t="s">
        <v>529</v>
      </c>
      <c r="M81" s="1002"/>
    </row>
    <row r="82" spans="1:13" s="944" customFormat="1" ht="23.25">
      <c r="A82" s="938"/>
      <c r="B82" s="939" t="s">
        <v>125</v>
      </c>
      <c r="C82" s="940" t="s">
        <v>598</v>
      </c>
      <c r="D82" s="971">
        <v>6</v>
      </c>
      <c r="E82" s="906" t="s">
        <v>147</v>
      </c>
      <c r="F82" s="907">
        <v>2240</v>
      </c>
      <c r="G82" s="907">
        <v>50</v>
      </c>
      <c r="H82" s="908">
        <f t="shared" si="6"/>
        <v>13440</v>
      </c>
      <c r="I82" s="908">
        <f t="shared" si="7"/>
        <v>300</v>
      </c>
      <c r="J82" s="908">
        <f t="shared" si="8"/>
        <v>13740</v>
      </c>
      <c r="K82" s="941"/>
      <c r="L82" s="942" t="s">
        <v>529</v>
      </c>
      <c r="M82" s="1002"/>
    </row>
    <row r="83" spans="1:13" ht="24" customHeight="1">
      <c r="A83" s="1231" t="s">
        <v>624</v>
      </c>
      <c r="B83" s="1232" t="s">
        <v>625</v>
      </c>
      <c r="C83" s="1233"/>
      <c r="D83" s="1126"/>
      <c r="E83" s="1234"/>
      <c r="F83" s="1235"/>
      <c r="G83" s="1235"/>
      <c r="H83" s="908">
        <f t="shared" si="6"/>
        <v>0</v>
      </c>
      <c r="I83" s="908">
        <f t="shared" si="7"/>
        <v>0</v>
      </c>
      <c r="J83" s="908">
        <f t="shared" si="8"/>
        <v>0</v>
      </c>
      <c r="K83" s="1235"/>
      <c r="L83" s="1224"/>
    </row>
    <row r="84" spans="1:13" s="944" customFormat="1" ht="23.25">
      <c r="A84" s="938"/>
      <c r="B84" s="939" t="s">
        <v>125</v>
      </c>
      <c r="C84" s="940" t="s">
        <v>593</v>
      </c>
      <c r="D84" s="971">
        <v>1</v>
      </c>
      <c r="E84" s="906" t="s">
        <v>147</v>
      </c>
      <c r="F84" s="907">
        <v>12800</v>
      </c>
      <c r="G84" s="907">
        <v>1000</v>
      </c>
      <c r="H84" s="908">
        <f t="shared" si="6"/>
        <v>12800</v>
      </c>
      <c r="I84" s="908">
        <f t="shared" si="7"/>
        <v>1000</v>
      </c>
      <c r="J84" s="908">
        <f t="shared" si="8"/>
        <v>13800</v>
      </c>
      <c r="K84" s="941"/>
      <c r="L84" s="942" t="s">
        <v>529</v>
      </c>
      <c r="M84" s="1002"/>
    </row>
    <row r="85" spans="1:13" s="944" customFormat="1" ht="23.25">
      <c r="A85" s="938"/>
      <c r="B85" s="939" t="s">
        <v>125</v>
      </c>
      <c r="C85" s="940" t="s">
        <v>619</v>
      </c>
      <c r="D85" s="971">
        <v>1</v>
      </c>
      <c r="E85" s="906" t="s">
        <v>147</v>
      </c>
      <c r="F85" s="907">
        <v>6300</v>
      </c>
      <c r="G85" s="907">
        <v>100</v>
      </c>
      <c r="H85" s="908">
        <f t="shared" si="6"/>
        <v>6300</v>
      </c>
      <c r="I85" s="908">
        <f t="shared" si="7"/>
        <v>100</v>
      </c>
      <c r="J85" s="908">
        <f t="shared" si="8"/>
        <v>6400</v>
      </c>
      <c r="K85" s="941"/>
      <c r="L85" s="942" t="s">
        <v>529</v>
      </c>
      <c r="M85" s="1002"/>
    </row>
    <row r="86" spans="1:13" s="944" customFormat="1" ht="23.25">
      <c r="A86" s="938"/>
      <c r="B86" s="939" t="s">
        <v>125</v>
      </c>
      <c r="C86" s="940" t="s">
        <v>595</v>
      </c>
      <c r="D86" s="971">
        <v>6</v>
      </c>
      <c r="E86" s="906" t="s">
        <v>147</v>
      </c>
      <c r="F86" s="907">
        <v>220</v>
      </c>
      <c r="G86" s="907">
        <v>50</v>
      </c>
      <c r="H86" s="908">
        <f t="shared" si="6"/>
        <v>1320</v>
      </c>
      <c r="I86" s="908">
        <f t="shared" si="7"/>
        <v>300</v>
      </c>
      <c r="J86" s="908">
        <f t="shared" si="8"/>
        <v>1620</v>
      </c>
      <c r="K86" s="941"/>
      <c r="L86" s="942" t="s">
        <v>529</v>
      </c>
      <c r="M86" s="1002"/>
    </row>
    <row r="87" spans="1:13" s="944" customFormat="1" ht="23.25">
      <c r="A87" s="938"/>
      <c r="B87" s="939" t="s">
        <v>125</v>
      </c>
      <c r="C87" s="940" t="s">
        <v>596</v>
      </c>
      <c r="D87" s="971">
        <v>9</v>
      </c>
      <c r="E87" s="906" t="s">
        <v>147</v>
      </c>
      <c r="F87" s="907">
        <v>220</v>
      </c>
      <c r="G87" s="907">
        <v>50</v>
      </c>
      <c r="H87" s="908">
        <f t="shared" si="6"/>
        <v>1980</v>
      </c>
      <c r="I87" s="908">
        <f t="shared" si="7"/>
        <v>450</v>
      </c>
      <c r="J87" s="908">
        <f t="shared" si="8"/>
        <v>2430</v>
      </c>
      <c r="K87" s="941"/>
      <c r="L87" s="942" t="s">
        <v>529</v>
      </c>
      <c r="M87" s="1002"/>
    </row>
    <row r="88" spans="1:13" ht="24" customHeight="1">
      <c r="A88" s="1231" t="s">
        <v>626</v>
      </c>
      <c r="B88" s="1232" t="s">
        <v>627</v>
      </c>
      <c r="C88" s="1233"/>
      <c r="D88" s="1126"/>
      <c r="E88" s="1234"/>
      <c r="F88" s="1235"/>
      <c r="G88" s="1235"/>
      <c r="H88" s="908">
        <f t="shared" si="6"/>
        <v>0</v>
      </c>
      <c r="I88" s="908">
        <f t="shared" si="7"/>
        <v>0</v>
      </c>
      <c r="J88" s="908">
        <f t="shared" si="8"/>
        <v>0</v>
      </c>
      <c r="K88" s="1235"/>
      <c r="L88" s="1224"/>
    </row>
    <row r="89" spans="1:13" s="944" customFormat="1" ht="23.25">
      <c r="A89" s="938"/>
      <c r="B89" s="939" t="s">
        <v>125</v>
      </c>
      <c r="C89" s="940" t="s">
        <v>593</v>
      </c>
      <c r="D89" s="971">
        <v>1</v>
      </c>
      <c r="E89" s="906" t="s">
        <v>147</v>
      </c>
      <c r="F89" s="907">
        <v>12800</v>
      </c>
      <c r="G89" s="907">
        <v>1000</v>
      </c>
      <c r="H89" s="908">
        <f t="shared" si="6"/>
        <v>12800</v>
      </c>
      <c r="I89" s="908">
        <f t="shared" si="7"/>
        <v>1000</v>
      </c>
      <c r="J89" s="908">
        <f t="shared" si="8"/>
        <v>13800</v>
      </c>
      <c r="K89" s="941"/>
      <c r="L89" s="942" t="s">
        <v>529</v>
      </c>
      <c r="M89" s="1002"/>
    </row>
    <row r="90" spans="1:13" s="944" customFormat="1" ht="23.25">
      <c r="A90" s="938"/>
      <c r="B90" s="939" t="s">
        <v>125</v>
      </c>
      <c r="C90" s="940" t="s">
        <v>604</v>
      </c>
      <c r="D90" s="971">
        <v>1</v>
      </c>
      <c r="E90" s="906" t="s">
        <v>147</v>
      </c>
      <c r="F90" s="907">
        <v>6300</v>
      </c>
      <c r="G90" s="907">
        <v>100</v>
      </c>
      <c r="H90" s="908">
        <f t="shared" si="6"/>
        <v>6300</v>
      </c>
      <c r="I90" s="908">
        <f t="shared" si="7"/>
        <v>100</v>
      </c>
      <c r="J90" s="908">
        <f t="shared" si="8"/>
        <v>6400</v>
      </c>
      <c r="K90" s="941"/>
      <c r="L90" s="942" t="s">
        <v>529</v>
      </c>
      <c r="M90" s="1002"/>
    </row>
    <row r="91" spans="1:13" s="944" customFormat="1" ht="23.25">
      <c r="A91" s="938"/>
      <c r="B91" s="939" t="s">
        <v>125</v>
      </c>
      <c r="C91" s="940" t="s">
        <v>595</v>
      </c>
      <c r="D91" s="971">
        <v>6</v>
      </c>
      <c r="E91" s="906" t="s">
        <v>147</v>
      </c>
      <c r="F91" s="907">
        <v>220</v>
      </c>
      <c r="G91" s="907">
        <v>50</v>
      </c>
      <c r="H91" s="908">
        <f t="shared" si="6"/>
        <v>1320</v>
      </c>
      <c r="I91" s="908">
        <f t="shared" si="7"/>
        <v>300</v>
      </c>
      <c r="J91" s="908">
        <f t="shared" si="8"/>
        <v>1620</v>
      </c>
      <c r="K91" s="941"/>
      <c r="L91" s="942" t="s">
        <v>529</v>
      </c>
      <c r="M91" s="1002"/>
    </row>
    <row r="92" spans="1:13" s="944" customFormat="1" ht="23.25">
      <c r="A92" s="938"/>
      <c r="B92" s="939" t="s">
        <v>125</v>
      </c>
      <c r="C92" s="940" t="s">
        <v>596</v>
      </c>
      <c r="D92" s="971">
        <v>5</v>
      </c>
      <c r="E92" s="906" t="s">
        <v>147</v>
      </c>
      <c r="F92" s="907">
        <v>220</v>
      </c>
      <c r="G92" s="907">
        <v>50</v>
      </c>
      <c r="H92" s="908">
        <f t="shared" si="6"/>
        <v>1100</v>
      </c>
      <c r="I92" s="908">
        <f t="shared" si="7"/>
        <v>250</v>
      </c>
      <c r="J92" s="908">
        <f t="shared" si="8"/>
        <v>1350</v>
      </c>
      <c r="K92" s="941"/>
      <c r="L92" s="942" t="s">
        <v>529</v>
      </c>
      <c r="M92" s="1002"/>
    </row>
    <row r="93" spans="1:13" ht="24" customHeight="1">
      <c r="A93" s="1231" t="s">
        <v>628</v>
      </c>
      <c r="B93" s="1232" t="s">
        <v>629</v>
      </c>
      <c r="C93" s="1233"/>
      <c r="D93" s="1126"/>
      <c r="E93" s="1234"/>
      <c r="F93" s="1235"/>
      <c r="G93" s="1235"/>
      <c r="H93" s="908">
        <f t="shared" si="6"/>
        <v>0</v>
      </c>
      <c r="I93" s="908">
        <f t="shared" si="7"/>
        <v>0</v>
      </c>
      <c r="J93" s="908">
        <f t="shared" si="8"/>
        <v>0</v>
      </c>
      <c r="K93" s="1235"/>
      <c r="L93" s="1224"/>
    </row>
    <row r="94" spans="1:13" s="944" customFormat="1" ht="23.25">
      <c r="A94" s="938"/>
      <c r="B94" s="939" t="s">
        <v>125</v>
      </c>
      <c r="C94" s="940" t="s">
        <v>630</v>
      </c>
      <c r="D94" s="971">
        <v>1</v>
      </c>
      <c r="E94" s="906" t="s">
        <v>147</v>
      </c>
      <c r="F94" s="907">
        <v>3800</v>
      </c>
      <c r="G94" s="907">
        <v>600</v>
      </c>
      <c r="H94" s="908">
        <f t="shared" si="6"/>
        <v>3800</v>
      </c>
      <c r="I94" s="908">
        <f t="shared" si="7"/>
        <v>600</v>
      </c>
      <c r="J94" s="908">
        <f t="shared" si="8"/>
        <v>4400</v>
      </c>
      <c r="K94" s="941"/>
      <c r="L94" s="942" t="s">
        <v>529</v>
      </c>
      <c r="M94" s="1002"/>
    </row>
    <row r="95" spans="1:13" s="944" customFormat="1" ht="23.25">
      <c r="A95" s="938"/>
      <c r="B95" s="939" t="s">
        <v>125</v>
      </c>
      <c r="C95" s="940" t="s">
        <v>604</v>
      </c>
      <c r="D95" s="971">
        <v>1</v>
      </c>
      <c r="E95" s="906" t="s">
        <v>147</v>
      </c>
      <c r="F95" s="907">
        <v>6300</v>
      </c>
      <c r="G95" s="907">
        <v>100</v>
      </c>
      <c r="H95" s="908">
        <f t="shared" si="6"/>
        <v>6300</v>
      </c>
      <c r="I95" s="908">
        <f t="shared" si="7"/>
        <v>100</v>
      </c>
      <c r="J95" s="908">
        <f t="shared" si="8"/>
        <v>6400</v>
      </c>
      <c r="K95" s="941"/>
      <c r="L95" s="942" t="s">
        <v>529</v>
      </c>
      <c r="M95" s="1002"/>
    </row>
    <row r="96" spans="1:13" ht="24" customHeight="1">
      <c r="A96" s="1231" t="s">
        <v>631</v>
      </c>
      <c r="B96" s="1232" t="s">
        <v>632</v>
      </c>
      <c r="C96" s="1233"/>
      <c r="D96" s="1126"/>
      <c r="E96" s="1234"/>
      <c r="F96" s="1235"/>
      <c r="G96" s="1235"/>
      <c r="H96" s="908">
        <f t="shared" si="6"/>
        <v>0</v>
      </c>
      <c r="I96" s="908">
        <f t="shared" si="7"/>
        <v>0</v>
      </c>
      <c r="J96" s="908">
        <f t="shared" si="8"/>
        <v>0</v>
      </c>
      <c r="K96" s="941" t="s">
        <v>579</v>
      </c>
      <c r="L96" s="1224"/>
    </row>
    <row r="97" spans="1:14" s="944" customFormat="1" ht="23.25">
      <c r="A97" s="938"/>
      <c r="B97" s="939" t="s">
        <v>125</v>
      </c>
      <c r="C97" s="940" t="s">
        <v>633</v>
      </c>
      <c r="D97" s="971">
        <v>0</v>
      </c>
      <c r="E97" s="906" t="s">
        <v>147</v>
      </c>
      <c r="F97" s="907">
        <v>165000</v>
      </c>
      <c r="G97" s="907">
        <v>10000</v>
      </c>
      <c r="H97" s="908">
        <f t="shared" si="6"/>
        <v>0</v>
      </c>
      <c r="I97" s="908">
        <f t="shared" si="7"/>
        <v>0</v>
      </c>
      <c r="J97" s="908">
        <f t="shared" si="8"/>
        <v>0</v>
      </c>
      <c r="K97" s="941" t="s">
        <v>634</v>
      </c>
      <c r="L97" s="942" t="s">
        <v>529</v>
      </c>
      <c r="M97" s="1002"/>
    </row>
    <row r="98" spans="1:14" s="944" customFormat="1" ht="23.25">
      <c r="A98" s="938"/>
      <c r="B98" s="939"/>
      <c r="C98" s="940"/>
      <c r="D98" s="905"/>
      <c r="E98" s="906"/>
      <c r="F98" s="907"/>
      <c r="G98" s="907"/>
      <c r="H98" s="908"/>
      <c r="I98" s="908"/>
      <c r="J98" s="908"/>
      <c r="K98" s="941"/>
      <c r="L98" s="942"/>
      <c r="M98" s="1002"/>
    </row>
    <row r="99" spans="1:14" ht="24" customHeight="1">
      <c r="A99" s="957"/>
      <c r="B99" s="1237"/>
      <c r="C99" s="1238" t="str">
        <f>"รวมราคา "&amp;B12</f>
        <v>รวมราคา งานแผงกระจายโหลดไฟฟ้าย่อย (Load Panel)</v>
      </c>
      <c r="D99" s="1239"/>
      <c r="E99" s="1240"/>
      <c r="F99" s="1241"/>
      <c r="G99" s="1242"/>
      <c r="H99" s="1243">
        <f>SUM(H13:H98)</f>
        <v>421580</v>
      </c>
      <c r="I99" s="1243">
        <f>SUM(I13:I98)</f>
        <v>30950</v>
      </c>
      <c r="J99" s="1243">
        <f>SUM(J13:J98)</f>
        <v>452530</v>
      </c>
      <c r="K99" s="1241"/>
      <c r="L99" s="1244"/>
    </row>
    <row r="100" spans="1:14" ht="24" customHeight="1">
      <c r="A100" s="1245">
        <v>5.2</v>
      </c>
      <c r="B100" s="1246" t="s">
        <v>635</v>
      </c>
      <c r="C100" s="1247"/>
      <c r="D100" s="1248"/>
      <c r="E100" s="1249"/>
      <c r="F100" s="1250"/>
      <c r="G100" s="1250"/>
      <c r="H100" s="1250"/>
      <c r="I100" s="1250"/>
      <c r="J100" s="1250"/>
      <c r="K100" s="1250"/>
      <c r="L100" s="1244"/>
    </row>
    <row r="101" spans="1:14" ht="24" customHeight="1">
      <c r="A101" s="1225" t="s">
        <v>636</v>
      </c>
      <c r="B101" s="1226" t="s">
        <v>637</v>
      </c>
      <c r="C101" s="1227"/>
      <c r="D101" s="1228"/>
      <c r="E101" s="1229"/>
      <c r="F101" s="1230"/>
      <c r="G101" s="1230"/>
      <c r="H101" s="1230"/>
      <c r="I101" s="1230"/>
      <c r="J101" s="1230"/>
      <c r="K101" s="1230"/>
      <c r="L101" s="1244"/>
    </row>
    <row r="102" spans="1:14" s="944" customFormat="1" ht="23.25">
      <c r="A102" s="938"/>
      <c r="B102" s="939" t="s">
        <v>125</v>
      </c>
      <c r="C102" s="940" t="s">
        <v>638</v>
      </c>
      <c r="D102" s="971">
        <v>0</v>
      </c>
      <c r="E102" s="906" t="s">
        <v>253</v>
      </c>
      <c r="F102" s="907">
        <v>160.53</v>
      </c>
      <c r="G102" s="907">
        <v>42</v>
      </c>
      <c r="H102" s="908">
        <f t="shared" ref="H102" si="9">ROUND(F102*D102,2)</f>
        <v>0</v>
      </c>
      <c r="I102" s="908">
        <f t="shared" ref="I102" si="10">ROUND(G102*D102,2)</f>
        <v>0</v>
      </c>
      <c r="J102" s="908">
        <f t="shared" ref="J102" si="11">ROUND(SUM(H102:I102),2)</f>
        <v>0</v>
      </c>
      <c r="K102" s="941"/>
      <c r="L102" s="942" t="s">
        <v>494</v>
      </c>
      <c r="M102" s="1002"/>
    </row>
    <row r="103" spans="1:14" s="944" customFormat="1" ht="23.25">
      <c r="A103" s="938"/>
      <c r="B103" s="939" t="s">
        <v>125</v>
      </c>
      <c r="C103" s="940" t="s">
        <v>639</v>
      </c>
      <c r="D103" s="971">
        <v>0</v>
      </c>
      <c r="E103" s="906" t="s">
        <v>253</v>
      </c>
      <c r="F103" s="907">
        <v>63.7</v>
      </c>
      <c r="G103" s="907">
        <v>28</v>
      </c>
      <c r="H103" s="908">
        <f t="shared" ref="H103:H112" si="12">ROUND(F103*D103,2)</f>
        <v>0</v>
      </c>
      <c r="I103" s="908">
        <f t="shared" ref="I103:I112" si="13">ROUND(G103*D103,2)</f>
        <v>0</v>
      </c>
      <c r="J103" s="908">
        <f t="shared" ref="J103:J112" si="14">ROUND(SUM(H103:I103),2)</f>
        <v>0</v>
      </c>
      <c r="K103" s="941"/>
      <c r="L103" s="942" t="s">
        <v>494</v>
      </c>
      <c r="M103" s="1002"/>
    </row>
    <row r="104" spans="1:14" s="944" customFormat="1" ht="23.25">
      <c r="A104" s="938"/>
      <c r="B104" s="939" t="s">
        <v>125</v>
      </c>
      <c r="C104" s="940" t="s">
        <v>640</v>
      </c>
      <c r="D104" s="971">
        <f t="shared" ref="D104:D107" si="15">N104</f>
        <v>510</v>
      </c>
      <c r="E104" s="906" t="s">
        <v>253</v>
      </c>
      <c r="F104" s="907">
        <v>44.8</v>
      </c>
      <c r="G104" s="907">
        <v>24</v>
      </c>
      <c r="H104" s="908">
        <f t="shared" si="12"/>
        <v>22848</v>
      </c>
      <c r="I104" s="908">
        <f t="shared" si="13"/>
        <v>12240</v>
      </c>
      <c r="J104" s="908">
        <f t="shared" si="14"/>
        <v>35088</v>
      </c>
      <c r="K104" s="941"/>
      <c r="L104" s="942" t="s">
        <v>494</v>
      </c>
      <c r="M104" s="905">
        <f>240+300</f>
        <v>540</v>
      </c>
      <c r="N104" s="1251" cm="1">
        <f t="array" ref="N104">ROUND(((M104:M104)*0.95),-1)</f>
        <v>510</v>
      </c>
    </row>
    <row r="105" spans="1:14" s="944" customFormat="1" ht="23.25">
      <c r="A105" s="938"/>
      <c r="B105" s="939" t="s">
        <v>125</v>
      </c>
      <c r="C105" s="940" t="s">
        <v>641</v>
      </c>
      <c r="D105" s="971">
        <f t="shared" si="15"/>
        <v>9310</v>
      </c>
      <c r="E105" s="906" t="s">
        <v>253</v>
      </c>
      <c r="F105" s="907">
        <v>31</v>
      </c>
      <c r="G105" s="907">
        <v>22</v>
      </c>
      <c r="H105" s="908">
        <f t="shared" si="12"/>
        <v>288610</v>
      </c>
      <c r="I105" s="908">
        <f t="shared" si="13"/>
        <v>204820</v>
      </c>
      <c r="J105" s="908">
        <f t="shared" si="14"/>
        <v>493430</v>
      </c>
      <c r="K105" s="941"/>
      <c r="L105" s="942" t="s">
        <v>494</v>
      </c>
      <c r="M105" s="905">
        <f>1845+300+600+2250+600+3600+300+300</f>
        <v>9795</v>
      </c>
      <c r="N105" s="1251" cm="1">
        <f t="array" ref="N105">ROUND(((M105:M105)*0.95),-1)</f>
        <v>9310</v>
      </c>
    </row>
    <row r="106" spans="1:14" ht="24" customHeight="1">
      <c r="A106" s="1231" t="s">
        <v>642</v>
      </c>
      <c r="B106" s="1232" t="s">
        <v>643</v>
      </c>
      <c r="C106" s="1233"/>
      <c r="D106" s="971"/>
      <c r="E106" s="1234"/>
      <c r="F106" s="1235"/>
      <c r="G106" s="1235"/>
      <c r="H106" s="908">
        <f t="shared" si="12"/>
        <v>0</v>
      </c>
      <c r="I106" s="908">
        <f t="shared" si="13"/>
        <v>0</v>
      </c>
      <c r="J106" s="908">
        <f t="shared" si="14"/>
        <v>0</v>
      </c>
      <c r="K106" s="1235"/>
      <c r="L106" s="1224"/>
      <c r="M106" s="1236"/>
      <c r="N106" s="1251" cm="1">
        <f t="array" ref="N106">ROUND(((M106:M106)*0.95),-1)</f>
        <v>0</v>
      </c>
    </row>
    <row r="107" spans="1:14" s="944" customFormat="1" ht="23.25">
      <c r="A107" s="938"/>
      <c r="B107" s="939" t="s">
        <v>125</v>
      </c>
      <c r="C107" s="940" t="s">
        <v>644</v>
      </c>
      <c r="D107" s="971">
        <f t="shared" si="15"/>
        <v>2090</v>
      </c>
      <c r="E107" s="906" t="s">
        <v>253</v>
      </c>
      <c r="F107" s="907">
        <v>12</v>
      </c>
      <c r="G107" s="907">
        <v>11</v>
      </c>
      <c r="H107" s="908">
        <f t="shared" si="12"/>
        <v>25080</v>
      </c>
      <c r="I107" s="908">
        <f t="shared" si="13"/>
        <v>22990</v>
      </c>
      <c r="J107" s="908">
        <f t="shared" si="14"/>
        <v>48070</v>
      </c>
      <c r="K107" s="941"/>
      <c r="L107" s="942" t="s">
        <v>494</v>
      </c>
      <c r="M107" s="905">
        <v>2200</v>
      </c>
      <c r="N107" s="1251" cm="1">
        <f t="array" ref="N107">ROUND(((M107:M107)*0.95),-1)</f>
        <v>2090</v>
      </c>
    </row>
    <row r="108" spans="1:14" ht="24" customHeight="1">
      <c r="A108" s="1231" t="s">
        <v>645</v>
      </c>
      <c r="B108" s="1232" t="s">
        <v>646</v>
      </c>
      <c r="C108" s="1233"/>
      <c r="D108" s="1126"/>
      <c r="E108" s="1234"/>
      <c r="F108" s="1235"/>
      <c r="G108" s="1235"/>
      <c r="H108" s="908">
        <f t="shared" si="12"/>
        <v>0</v>
      </c>
      <c r="I108" s="908">
        <f t="shared" si="13"/>
        <v>0</v>
      </c>
      <c r="J108" s="908">
        <f t="shared" si="14"/>
        <v>0</v>
      </c>
      <c r="K108" s="1235"/>
      <c r="L108" s="1224"/>
    </row>
    <row r="109" spans="1:14" s="944" customFormat="1" ht="23.25">
      <c r="A109" s="938"/>
      <c r="B109" s="939" t="s">
        <v>125</v>
      </c>
      <c r="C109" s="940" t="s">
        <v>647</v>
      </c>
      <c r="D109" s="971">
        <v>150</v>
      </c>
      <c r="E109" s="906" t="s">
        <v>253</v>
      </c>
      <c r="F109" s="907">
        <v>640</v>
      </c>
      <c r="G109" s="907">
        <v>45</v>
      </c>
      <c r="H109" s="908">
        <f t="shared" si="12"/>
        <v>96000</v>
      </c>
      <c r="I109" s="908">
        <f t="shared" si="13"/>
        <v>6750</v>
      </c>
      <c r="J109" s="908">
        <f t="shared" si="14"/>
        <v>102750</v>
      </c>
      <c r="K109" s="941"/>
      <c r="L109" s="942" t="s">
        <v>494</v>
      </c>
      <c r="M109" s="1002"/>
    </row>
    <row r="110" spans="1:14" s="944" customFormat="1" ht="23.25">
      <c r="A110" s="938"/>
      <c r="B110" s="939" t="s">
        <v>125</v>
      </c>
      <c r="C110" s="940" t="s">
        <v>648</v>
      </c>
      <c r="D110" s="971">
        <v>180</v>
      </c>
      <c r="E110" s="906" t="s">
        <v>253</v>
      </c>
      <c r="F110" s="907">
        <v>480</v>
      </c>
      <c r="G110" s="907">
        <v>32</v>
      </c>
      <c r="H110" s="908">
        <f t="shared" si="12"/>
        <v>86400</v>
      </c>
      <c r="I110" s="908">
        <f t="shared" si="13"/>
        <v>5760</v>
      </c>
      <c r="J110" s="908">
        <f t="shared" si="14"/>
        <v>92160</v>
      </c>
      <c r="K110" s="941"/>
      <c r="L110" s="942"/>
      <c r="M110" s="1002"/>
    </row>
    <row r="111" spans="1:14" ht="24" customHeight="1">
      <c r="A111" s="1231" t="s">
        <v>649</v>
      </c>
      <c r="B111" s="1232" t="s">
        <v>650</v>
      </c>
      <c r="C111" s="1233"/>
      <c r="D111" s="1126"/>
      <c r="E111" s="1234"/>
      <c r="F111" s="1235"/>
      <c r="G111" s="1235"/>
      <c r="H111" s="908">
        <f t="shared" si="12"/>
        <v>0</v>
      </c>
      <c r="I111" s="908">
        <f t="shared" si="13"/>
        <v>0</v>
      </c>
      <c r="J111" s="908">
        <f t="shared" si="14"/>
        <v>0</v>
      </c>
      <c r="K111" s="1235"/>
      <c r="L111" s="1252" t="s">
        <v>507</v>
      </c>
    </row>
    <row r="112" spans="1:14" s="944" customFormat="1" ht="23.25">
      <c r="A112" s="938"/>
      <c r="B112" s="939" t="s">
        <v>125</v>
      </c>
      <c r="C112" s="940" t="s">
        <v>651</v>
      </c>
      <c r="D112" s="971">
        <v>1</v>
      </c>
      <c r="E112" s="906" t="s">
        <v>99</v>
      </c>
      <c r="F112" s="907">
        <f>SUM(H102:H110)*0.1</f>
        <v>51893.8</v>
      </c>
      <c r="G112" s="907">
        <v>0</v>
      </c>
      <c r="H112" s="908">
        <f t="shared" si="12"/>
        <v>51893.8</v>
      </c>
      <c r="I112" s="908">
        <f t="shared" si="13"/>
        <v>0</v>
      </c>
      <c r="J112" s="908">
        <f t="shared" si="14"/>
        <v>51893.8</v>
      </c>
      <c r="K112" s="941"/>
      <c r="L112" s="942"/>
      <c r="M112" s="1002"/>
    </row>
    <row r="113" spans="1:14" ht="24" customHeight="1">
      <c r="A113" s="1253"/>
      <c r="B113" s="1254"/>
      <c r="C113" s="1255"/>
      <c r="D113" s="1256"/>
      <c r="E113" s="1257"/>
      <c r="F113" s="1258"/>
      <c r="G113" s="1258"/>
      <c r="H113" s="1259"/>
      <c r="I113" s="1259"/>
      <c r="J113" s="1260"/>
      <c r="K113" s="1258"/>
      <c r="L113" s="1244"/>
    </row>
    <row r="114" spans="1:14" ht="24" customHeight="1">
      <c r="A114" s="1261"/>
      <c r="B114" s="1262"/>
      <c r="C114" s="1263" t="str">
        <f>"รวมราคา "&amp;B100</f>
        <v>รวมราคา งานท่อและรางร้อยสายไฟ ระบบไฟฟ้ากำลัง</v>
      </c>
      <c r="D114" s="1264"/>
      <c r="E114" s="1265"/>
      <c r="F114" s="1266"/>
      <c r="G114" s="1267"/>
      <c r="H114" s="1268">
        <f>SUM(H101:H113)</f>
        <v>570831.80000000005</v>
      </c>
      <c r="I114" s="1268">
        <f>SUM(I101:I113)</f>
        <v>252560</v>
      </c>
      <c r="J114" s="1268">
        <f>SUM(J101:J113)</f>
        <v>823391.8</v>
      </c>
      <c r="K114" s="1266"/>
      <c r="L114" s="1222"/>
    </row>
    <row r="115" spans="1:14" ht="24" customHeight="1">
      <c r="A115" s="1245">
        <v>5.3</v>
      </c>
      <c r="B115" s="1246" t="s">
        <v>652</v>
      </c>
      <c r="C115" s="1247"/>
      <c r="D115" s="1269"/>
      <c r="E115" s="1249"/>
      <c r="F115" s="1250"/>
      <c r="G115" s="1250"/>
      <c r="H115" s="1250"/>
      <c r="I115" s="1250"/>
      <c r="J115" s="1250"/>
      <c r="K115" s="1250"/>
      <c r="L115" s="1224"/>
    </row>
    <row r="116" spans="1:14" ht="24" customHeight="1">
      <c r="A116" s="1225" t="s">
        <v>653</v>
      </c>
      <c r="B116" s="1226" t="s">
        <v>654</v>
      </c>
      <c r="C116" s="1227"/>
      <c r="D116" s="1270"/>
      <c r="E116" s="1229"/>
      <c r="F116" s="1230"/>
      <c r="G116" s="1230"/>
      <c r="H116" s="1230"/>
      <c r="I116" s="1230"/>
      <c r="J116" s="1230"/>
      <c r="K116" s="1230"/>
      <c r="L116" s="1224"/>
    </row>
    <row r="117" spans="1:14" s="944" customFormat="1" ht="23.25">
      <c r="A117" s="938"/>
      <c r="B117" s="939" t="s">
        <v>125</v>
      </c>
      <c r="C117" s="940" t="s">
        <v>655</v>
      </c>
      <c r="D117" s="971">
        <v>0</v>
      </c>
      <c r="E117" s="906" t="s">
        <v>253</v>
      </c>
      <c r="F117" s="907">
        <v>181.06</v>
      </c>
      <c r="G117" s="907">
        <v>40</v>
      </c>
      <c r="H117" s="908">
        <f t="shared" ref="H117" si="16">ROUND(F117*D117,2)</f>
        <v>0</v>
      </c>
      <c r="I117" s="908">
        <f t="shared" ref="I117" si="17">ROUND(G117*D117,2)</f>
        <v>0</v>
      </c>
      <c r="J117" s="908">
        <f t="shared" ref="J117" si="18">ROUND(SUM(H117:I117),2)</f>
        <v>0</v>
      </c>
      <c r="K117" s="941"/>
      <c r="L117" s="942" t="s">
        <v>494</v>
      </c>
      <c r="M117" s="1002"/>
    </row>
    <row r="118" spans="1:14" s="944" customFormat="1" ht="23.25">
      <c r="A118" s="938"/>
      <c r="B118" s="939" t="s">
        <v>125</v>
      </c>
      <c r="C118" s="940" t="s">
        <v>656</v>
      </c>
      <c r="D118" s="971">
        <v>0</v>
      </c>
      <c r="E118" s="906" t="s">
        <v>253</v>
      </c>
      <c r="F118" s="907">
        <v>60.43</v>
      </c>
      <c r="G118" s="907">
        <v>20</v>
      </c>
      <c r="H118" s="908">
        <f t="shared" ref="H118:H124" si="19">ROUND(F118*D118,2)</f>
        <v>0</v>
      </c>
      <c r="I118" s="908">
        <f t="shared" ref="I118:I124" si="20">ROUND(G118*D118,2)</f>
        <v>0</v>
      </c>
      <c r="J118" s="908">
        <f t="shared" ref="J118:J124" si="21">ROUND(SUM(H118:I118),2)</f>
        <v>0</v>
      </c>
      <c r="K118" s="941"/>
      <c r="L118" s="942" t="s">
        <v>494</v>
      </c>
      <c r="M118" s="1002"/>
    </row>
    <row r="119" spans="1:14" s="944" customFormat="1" ht="23.25">
      <c r="A119" s="938"/>
      <c r="B119" s="939" t="s">
        <v>125</v>
      </c>
      <c r="C119" s="940" t="s">
        <v>657</v>
      </c>
      <c r="D119" s="971">
        <v>0</v>
      </c>
      <c r="E119" s="906" t="s">
        <v>253</v>
      </c>
      <c r="F119" s="907">
        <v>38.94</v>
      </c>
      <c r="G119" s="907">
        <v>16</v>
      </c>
      <c r="H119" s="908">
        <f t="shared" si="19"/>
        <v>0</v>
      </c>
      <c r="I119" s="908">
        <f t="shared" si="20"/>
        <v>0</v>
      </c>
      <c r="J119" s="908">
        <f t="shared" si="21"/>
        <v>0</v>
      </c>
      <c r="K119" s="941"/>
      <c r="L119" s="942" t="s">
        <v>494</v>
      </c>
      <c r="M119" s="1002"/>
    </row>
    <row r="120" spans="1:14" s="944" customFormat="1" ht="23.25">
      <c r="A120" s="938"/>
      <c r="B120" s="939" t="s">
        <v>125</v>
      </c>
      <c r="C120" s="940" t="s">
        <v>658</v>
      </c>
      <c r="D120" s="971">
        <f t="shared" ref="D120:D122" si="22">N120</f>
        <v>1330</v>
      </c>
      <c r="E120" s="906" t="s">
        <v>253</v>
      </c>
      <c r="F120" s="907">
        <v>22.35</v>
      </c>
      <c r="G120" s="907">
        <v>12</v>
      </c>
      <c r="H120" s="908">
        <f t="shared" si="19"/>
        <v>29725.5</v>
      </c>
      <c r="I120" s="908">
        <f t="shared" si="20"/>
        <v>15960</v>
      </c>
      <c r="J120" s="908">
        <f t="shared" si="21"/>
        <v>45685.5</v>
      </c>
      <c r="K120" s="941"/>
      <c r="L120" s="942" t="s">
        <v>494</v>
      </c>
      <c r="M120" s="905">
        <v>1400</v>
      </c>
      <c r="N120" s="1251" cm="1">
        <f t="array" ref="N120">ROUND(((M120:M120)*0.95),-1)</f>
        <v>1330</v>
      </c>
    </row>
    <row r="121" spans="1:14" s="944" customFormat="1" ht="23.25">
      <c r="A121" s="938"/>
      <c r="B121" s="939" t="s">
        <v>125</v>
      </c>
      <c r="C121" s="940" t="s">
        <v>659</v>
      </c>
      <c r="D121" s="971">
        <f t="shared" si="22"/>
        <v>14630</v>
      </c>
      <c r="E121" s="906" t="s">
        <v>253</v>
      </c>
      <c r="F121" s="907">
        <v>13.58</v>
      </c>
      <c r="G121" s="907">
        <v>10</v>
      </c>
      <c r="H121" s="908">
        <f t="shared" si="19"/>
        <v>198675.4</v>
      </c>
      <c r="I121" s="908">
        <f t="shared" si="20"/>
        <v>146300</v>
      </c>
      <c r="J121" s="908">
        <f t="shared" si="21"/>
        <v>344975.4</v>
      </c>
      <c r="K121" s="941"/>
      <c r="L121" s="942" t="s">
        <v>494</v>
      </c>
      <c r="M121" s="905">
        <f>6600*2+700+300+600+600</f>
        <v>15400</v>
      </c>
      <c r="N121" s="1251" cm="1">
        <f t="array" ref="N121">ROUND(((M121:M121)*0.95),-1)</f>
        <v>14630</v>
      </c>
    </row>
    <row r="122" spans="1:14" s="944" customFormat="1" ht="23.25">
      <c r="A122" s="938"/>
      <c r="B122" s="939" t="s">
        <v>125</v>
      </c>
      <c r="C122" s="940" t="s">
        <v>660</v>
      </c>
      <c r="D122" s="971">
        <f t="shared" si="22"/>
        <v>21950</v>
      </c>
      <c r="E122" s="906" t="s">
        <v>253</v>
      </c>
      <c r="F122" s="907">
        <v>9</v>
      </c>
      <c r="G122" s="907">
        <v>7</v>
      </c>
      <c r="H122" s="908">
        <f t="shared" si="19"/>
        <v>197550</v>
      </c>
      <c r="I122" s="908">
        <f t="shared" si="20"/>
        <v>153650</v>
      </c>
      <c r="J122" s="908">
        <f t="shared" si="21"/>
        <v>351200</v>
      </c>
      <c r="K122" s="941"/>
      <c r="L122" s="942" t="s">
        <v>494</v>
      </c>
      <c r="M122" s="905">
        <f>6600+16000+500</f>
        <v>23100</v>
      </c>
      <c r="N122" s="1251" cm="1">
        <f t="array" ref="N122">ROUND(((M122:M122)*0.95),-1)</f>
        <v>21950</v>
      </c>
    </row>
    <row r="123" spans="1:14" ht="24" customHeight="1">
      <c r="A123" s="1231" t="s">
        <v>661</v>
      </c>
      <c r="B123" s="1232" t="s">
        <v>650</v>
      </c>
      <c r="C123" s="1233"/>
      <c r="D123" s="1126"/>
      <c r="E123" s="1234"/>
      <c r="F123" s="1235"/>
      <c r="G123" s="1235"/>
      <c r="H123" s="908">
        <f t="shared" si="19"/>
        <v>0</v>
      </c>
      <c r="I123" s="908">
        <f t="shared" si="20"/>
        <v>0</v>
      </c>
      <c r="J123" s="908">
        <f t="shared" si="21"/>
        <v>0</v>
      </c>
      <c r="K123" s="1235"/>
      <c r="L123" s="1224"/>
    </row>
    <row r="124" spans="1:14" s="944" customFormat="1" ht="23.25">
      <c r="A124" s="938"/>
      <c r="B124" s="939" t="s">
        <v>125</v>
      </c>
      <c r="C124" s="940" t="s">
        <v>662</v>
      </c>
      <c r="D124" s="971">
        <v>1</v>
      </c>
      <c r="E124" s="906" t="s">
        <v>99</v>
      </c>
      <c r="F124" s="907">
        <f>SUM(H116:H122)*0.05</f>
        <v>21297.544999999998</v>
      </c>
      <c r="G124" s="907">
        <v>0</v>
      </c>
      <c r="H124" s="908">
        <f t="shared" si="19"/>
        <v>21297.55</v>
      </c>
      <c r="I124" s="908">
        <f t="shared" si="20"/>
        <v>0</v>
      </c>
      <c r="J124" s="908">
        <f t="shared" si="21"/>
        <v>21297.55</v>
      </c>
      <c r="K124" s="941"/>
      <c r="L124" s="942" t="s">
        <v>507</v>
      </c>
      <c r="M124" s="1002"/>
    </row>
    <row r="125" spans="1:14" ht="24" customHeight="1">
      <c r="A125" s="1253"/>
      <c r="B125" s="1254"/>
      <c r="C125" s="1255"/>
      <c r="D125" s="1271"/>
      <c r="E125" s="1257"/>
      <c r="F125" s="1258"/>
      <c r="G125" s="1258"/>
      <c r="H125" s="1259"/>
      <c r="I125" s="1259"/>
      <c r="J125" s="1260"/>
      <c r="K125" s="1258"/>
      <c r="L125" s="1244"/>
    </row>
    <row r="126" spans="1:14" ht="24" customHeight="1">
      <c r="A126" s="1261"/>
      <c r="B126" s="1262"/>
      <c r="C126" s="1263" t="str">
        <f>"รวมราคา "&amp;B115</f>
        <v>รวมราคา งานสายไฟฟ้ากำลัง</v>
      </c>
      <c r="D126" s="1272"/>
      <c r="E126" s="1265"/>
      <c r="F126" s="1266"/>
      <c r="G126" s="1267"/>
      <c r="H126" s="1268">
        <f>SUM(H116:H125)</f>
        <v>447248.45</v>
      </c>
      <c r="I126" s="1268">
        <f t="shared" ref="I126:J126" si="23">SUM(I116:I125)</f>
        <v>315910</v>
      </c>
      <c r="J126" s="1268">
        <f t="shared" si="23"/>
        <v>763158.45</v>
      </c>
      <c r="K126" s="1266"/>
      <c r="L126" s="1244"/>
    </row>
    <row r="127" spans="1:14" ht="24" customHeight="1">
      <c r="A127" s="1245">
        <v>5.4</v>
      </c>
      <c r="B127" s="1246" t="s">
        <v>663</v>
      </c>
      <c r="C127" s="1247"/>
      <c r="D127" s="1248"/>
      <c r="E127" s="1249"/>
      <c r="F127" s="1250"/>
      <c r="G127" s="1250"/>
      <c r="H127" s="1250"/>
      <c r="I127" s="1250"/>
      <c r="J127" s="1250"/>
      <c r="K127" s="1250"/>
      <c r="L127" s="1224"/>
    </row>
    <row r="128" spans="1:14" s="944" customFormat="1" ht="23.25">
      <c r="A128" s="938"/>
      <c r="B128" s="939" t="s">
        <v>125</v>
      </c>
      <c r="C128" s="940" t="s">
        <v>664</v>
      </c>
      <c r="D128" s="971">
        <v>194</v>
      </c>
      <c r="E128" s="906" t="s">
        <v>147</v>
      </c>
      <c r="F128" s="907">
        <v>2100</v>
      </c>
      <c r="G128" s="907">
        <v>135</v>
      </c>
      <c r="H128" s="908">
        <f t="shared" ref="H128" si="24">ROUND(F128*D128,2)</f>
        <v>407400</v>
      </c>
      <c r="I128" s="908">
        <f t="shared" ref="I128" si="25">ROUND(G128*D128,2)</f>
        <v>26190</v>
      </c>
      <c r="J128" s="908">
        <f t="shared" ref="J128" si="26">ROUND(SUM(H128:I128),2)</f>
        <v>433590</v>
      </c>
      <c r="K128" s="941"/>
      <c r="L128" s="942" t="s">
        <v>529</v>
      </c>
      <c r="M128" s="1002"/>
    </row>
    <row r="129" spans="1:13" s="944" customFormat="1" ht="23.25">
      <c r="A129" s="938"/>
      <c r="B129" s="939" t="s">
        <v>125</v>
      </c>
      <c r="C129" s="1273" t="s">
        <v>665</v>
      </c>
      <c r="D129" s="971">
        <v>131</v>
      </c>
      <c r="E129" s="906" t="s">
        <v>147</v>
      </c>
      <c r="F129" s="907">
        <v>2540</v>
      </c>
      <c r="G129" s="907">
        <v>135</v>
      </c>
      <c r="H129" s="908">
        <f t="shared" ref="H129:H145" si="27">ROUND(F129*D129,2)</f>
        <v>332740</v>
      </c>
      <c r="I129" s="908">
        <f t="shared" ref="I129:I145" si="28">ROUND(G129*D129,2)</f>
        <v>17685</v>
      </c>
      <c r="J129" s="908">
        <f t="shared" ref="J129:J145" si="29">ROUND(SUM(H129:I129),2)</f>
        <v>350425</v>
      </c>
      <c r="K129" s="941"/>
      <c r="L129" s="942" t="s">
        <v>529</v>
      </c>
      <c r="M129" s="1002"/>
    </row>
    <row r="130" spans="1:13" s="944" customFormat="1" ht="23.25">
      <c r="A130" s="938"/>
      <c r="B130" s="939" t="s">
        <v>125</v>
      </c>
      <c r="C130" s="940" t="s">
        <v>666</v>
      </c>
      <c r="D130" s="971">
        <v>87</v>
      </c>
      <c r="E130" s="906" t="s">
        <v>147</v>
      </c>
      <c r="F130" s="907">
        <v>2250</v>
      </c>
      <c r="G130" s="907">
        <v>135</v>
      </c>
      <c r="H130" s="908">
        <f t="shared" si="27"/>
        <v>195750</v>
      </c>
      <c r="I130" s="908">
        <f t="shared" si="28"/>
        <v>11745</v>
      </c>
      <c r="J130" s="908">
        <f t="shared" si="29"/>
        <v>207495</v>
      </c>
      <c r="K130" s="941"/>
      <c r="L130" s="942" t="s">
        <v>529</v>
      </c>
      <c r="M130" s="1002"/>
    </row>
    <row r="131" spans="1:13" s="944" customFormat="1" ht="23.25">
      <c r="A131" s="938"/>
      <c r="B131" s="939" t="s">
        <v>125</v>
      </c>
      <c r="C131" s="940" t="s">
        <v>667</v>
      </c>
      <c r="D131" s="971">
        <v>2</v>
      </c>
      <c r="E131" s="906" t="s">
        <v>147</v>
      </c>
      <c r="F131" s="907">
        <v>2300</v>
      </c>
      <c r="G131" s="907">
        <v>135</v>
      </c>
      <c r="H131" s="908">
        <f t="shared" si="27"/>
        <v>4600</v>
      </c>
      <c r="I131" s="908">
        <f t="shared" si="28"/>
        <v>270</v>
      </c>
      <c r="J131" s="908">
        <f t="shared" si="29"/>
        <v>4870</v>
      </c>
      <c r="K131" s="941"/>
      <c r="L131" s="942" t="s">
        <v>529</v>
      </c>
      <c r="M131" s="1002"/>
    </row>
    <row r="132" spans="1:13" s="944" customFormat="1" ht="23.25">
      <c r="A132" s="938"/>
      <c r="B132" s="939" t="s">
        <v>125</v>
      </c>
      <c r="C132" s="940" t="s">
        <v>668</v>
      </c>
      <c r="D132" s="971">
        <v>1</v>
      </c>
      <c r="E132" s="906" t="s">
        <v>147</v>
      </c>
      <c r="F132" s="907">
        <v>600</v>
      </c>
      <c r="G132" s="907">
        <v>100</v>
      </c>
      <c r="H132" s="908">
        <f t="shared" si="27"/>
        <v>600</v>
      </c>
      <c r="I132" s="908">
        <f t="shared" si="28"/>
        <v>100</v>
      </c>
      <c r="J132" s="908">
        <f t="shared" si="29"/>
        <v>700</v>
      </c>
      <c r="K132" s="941"/>
      <c r="L132" s="942" t="s">
        <v>529</v>
      </c>
      <c r="M132" s="1002"/>
    </row>
    <row r="133" spans="1:13" s="944" customFormat="1" ht="23.25">
      <c r="A133" s="938"/>
      <c r="B133" s="939" t="s">
        <v>125</v>
      </c>
      <c r="C133" s="940" t="s">
        <v>669</v>
      </c>
      <c r="D133" s="971">
        <v>6</v>
      </c>
      <c r="E133" s="906" t="s">
        <v>147</v>
      </c>
      <c r="F133" s="907">
        <v>850</v>
      </c>
      <c r="G133" s="907">
        <v>100</v>
      </c>
      <c r="H133" s="908">
        <f t="shared" si="27"/>
        <v>5100</v>
      </c>
      <c r="I133" s="908">
        <f t="shared" si="28"/>
        <v>600</v>
      </c>
      <c r="J133" s="908">
        <f t="shared" si="29"/>
        <v>5700</v>
      </c>
      <c r="K133" s="941"/>
      <c r="L133" s="942" t="s">
        <v>529</v>
      </c>
      <c r="M133" s="1002"/>
    </row>
    <row r="134" spans="1:13" s="944" customFormat="1" ht="23.25">
      <c r="A134" s="938"/>
      <c r="B134" s="939" t="s">
        <v>125</v>
      </c>
      <c r="C134" s="940" t="s">
        <v>670</v>
      </c>
      <c r="D134" s="971">
        <v>13</v>
      </c>
      <c r="E134" s="906" t="s">
        <v>147</v>
      </c>
      <c r="F134" s="907">
        <v>1250</v>
      </c>
      <c r="G134" s="907">
        <v>135</v>
      </c>
      <c r="H134" s="908">
        <f t="shared" si="27"/>
        <v>16250</v>
      </c>
      <c r="I134" s="908">
        <f t="shared" si="28"/>
        <v>1755</v>
      </c>
      <c r="J134" s="908">
        <f t="shared" si="29"/>
        <v>18005</v>
      </c>
      <c r="K134" s="941"/>
      <c r="L134" s="942" t="s">
        <v>529</v>
      </c>
      <c r="M134" s="1002"/>
    </row>
    <row r="135" spans="1:13" s="944" customFormat="1" ht="23.25">
      <c r="A135" s="938"/>
      <c r="B135" s="939" t="s">
        <v>125</v>
      </c>
      <c r="C135" s="940" t="s">
        <v>671</v>
      </c>
      <c r="D135" s="971">
        <v>0</v>
      </c>
      <c r="E135" s="906" t="s">
        <v>147</v>
      </c>
      <c r="F135" s="907">
        <v>1850</v>
      </c>
      <c r="G135" s="907">
        <v>135</v>
      </c>
      <c r="H135" s="908">
        <f t="shared" si="27"/>
        <v>0</v>
      </c>
      <c r="I135" s="908">
        <f t="shared" si="28"/>
        <v>0</v>
      </c>
      <c r="J135" s="908">
        <f t="shared" si="29"/>
        <v>0</v>
      </c>
      <c r="K135" s="941"/>
      <c r="L135" s="942" t="s">
        <v>529</v>
      </c>
      <c r="M135" s="1002"/>
    </row>
    <row r="136" spans="1:13" s="944" customFormat="1" ht="23.25">
      <c r="A136" s="938"/>
      <c r="B136" s="939" t="s">
        <v>125</v>
      </c>
      <c r="C136" s="940" t="s">
        <v>672</v>
      </c>
      <c r="D136" s="971">
        <v>88</v>
      </c>
      <c r="E136" s="906" t="s">
        <v>147</v>
      </c>
      <c r="F136" s="907">
        <v>1100</v>
      </c>
      <c r="G136" s="907">
        <v>135</v>
      </c>
      <c r="H136" s="908">
        <f t="shared" si="27"/>
        <v>96800</v>
      </c>
      <c r="I136" s="908">
        <f t="shared" si="28"/>
        <v>11880</v>
      </c>
      <c r="J136" s="908">
        <f t="shared" si="29"/>
        <v>108680</v>
      </c>
      <c r="K136" s="941"/>
      <c r="L136" s="942" t="s">
        <v>529</v>
      </c>
      <c r="M136" s="1002"/>
    </row>
    <row r="137" spans="1:13" s="944" customFormat="1" ht="23.25">
      <c r="A137" s="938"/>
      <c r="B137" s="939" t="s">
        <v>125</v>
      </c>
      <c r="C137" s="940" t="s">
        <v>673</v>
      </c>
      <c r="D137" s="971">
        <f>30+6</f>
        <v>36</v>
      </c>
      <c r="E137" s="906" t="s">
        <v>147</v>
      </c>
      <c r="F137" s="907">
        <v>1100</v>
      </c>
      <c r="G137" s="907">
        <v>135</v>
      </c>
      <c r="H137" s="908">
        <f t="shared" si="27"/>
        <v>39600</v>
      </c>
      <c r="I137" s="908">
        <f t="shared" si="28"/>
        <v>4860</v>
      </c>
      <c r="J137" s="908">
        <f t="shared" si="29"/>
        <v>44460</v>
      </c>
      <c r="K137" s="941"/>
      <c r="L137" s="942" t="s">
        <v>529</v>
      </c>
      <c r="M137" s="1002"/>
    </row>
    <row r="138" spans="1:13" s="944" customFormat="1" ht="23.25">
      <c r="A138" s="938"/>
      <c r="B138" s="939" t="s">
        <v>125</v>
      </c>
      <c r="C138" s="940" t="s">
        <v>674</v>
      </c>
      <c r="D138" s="971">
        <v>12</v>
      </c>
      <c r="E138" s="906" t="s">
        <v>147</v>
      </c>
      <c r="F138" s="907">
        <v>1300</v>
      </c>
      <c r="G138" s="907">
        <v>135</v>
      </c>
      <c r="H138" s="908">
        <f t="shared" si="27"/>
        <v>15600</v>
      </c>
      <c r="I138" s="908">
        <f t="shared" si="28"/>
        <v>1620</v>
      </c>
      <c r="J138" s="908">
        <f t="shared" si="29"/>
        <v>17220</v>
      </c>
      <c r="K138" s="941"/>
      <c r="L138" s="942" t="s">
        <v>529</v>
      </c>
      <c r="M138" s="1002"/>
    </row>
    <row r="139" spans="1:13" s="944" customFormat="1" ht="23.25">
      <c r="A139" s="938"/>
      <c r="B139" s="939" t="s">
        <v>125</v>
      </c>
      <c r="C139" s="940" t="s">
        <v>675</v>
      </c>
      <c r="D139" s="971">
        <f>64-2</f>
        <v>62</v>
      </c>
      <c r="E139" s="906" t="s">
        <v>147</v>
      </c>
      <c r="F139" s="907">
        <v>1300</v>
      </c>
      <c r="G139" s="907">
        <v>135</v>
      </c>
      <c r="H139" s="908">
        <f t="shared" si="27"/>
        <v>80600</v>
      </c>
      <c r="I139" s="908">
        <f t="shared" si="28"/>
        <v>8370</v>
      </c>
      <c r="J139" s="908">
        <f t="shared" si="29"/>
        <v>88970</v>
      </c>
      <c r="K139" s="941"/>
      <c r="L139" s="942" t="s">
        <v>529</v>
      </c>
      <c r="M139" s="1002"/>
    </row>
    <row r="140" spans="1:13" s="944" customFormat="1" ht="23.25">
      <c r="A140" s="938"/>
      <c r="B140" s="939" t="s">
        <v>125</v>
      </c>
      <c r="C140" s="940" t="s">
        <v>676</v>
      </c>
      <c r="D140" s="971">
        <v>120</v>
      </c>
      <c r="E140" s="906" t="s">
        <v>253</v>
      </c>
      <c r="F140" s="907">
        <v>600</v>
      </c>
      <c r="G140" s="907">
        <v>100</v>
      </c>
      <c r="H140" s="908">
        <f t="shared" si="27"/>
        <v>72000</v>
      </c>
      <c r="I140" s="908">
        <f t="shared" si="28"/>
        <v>12000</v>
      </c>
      <c r="J140" s="908">
        <f t="shared" si="29"/>
        <v>84000</v>
      </c>
      <c r="K140" s="941"/>
      <c r="L140" s="942" t="s">
        <v>529</v>
      </c>
      <c r="M140" s="1002"/>
    </row>
    <row r="141" spans="1:13" s="944" customFormat="1" ht="23.25">
      <c r="A141" s="938"/>
      <c r="B141" s="939" t="s">
        <v>125</v>
      </c>
      <c r="C141" s="940" t="s">
        <v>677</v>
      </c>
      <c r="D141" s="971">
        <v>14</v>
      </c>
      <c r="E141" s="906" t="s">
        <v>147</v>
      </c>
      <c r="F141" s="907">
        <v>1600</v>
      </c>
      <c r="G141" s="907">
        <v>135</v>
      </c>
      <c r="H141" s="908">
        <f t="shared" si="27"/>
        <v>22400</v>
      </c>
      <c r="I141" s="908">
        <f t="shared" si="28"/>
        <v>1890</v>
      </c>
      <c r="J141" s="908">
        <f t="shared" si="29"/>
        <v>24290</v>
      </c>
      <c r="K141" s="941"/>
      <c r="L141" s="942" t="s">
        <v>529</v>
      </c>
      <c r="M141" s="1002"/>
    </row>
    <row r="142" spans="1:13" s="944" customFormat="1" ht="23.25">
      <c r="A142" s="938"/>
      <c r="B142" s="939" t="s">
        <v>125</v>
      </c>
      <c r="C142" s="940" t="s">
        <v>678</v>
      </c>
      <c r="D142" s="971">
        <v>2</v>
      </c>
      <c r="E142" s="906" t="s">
        <v>147</v>
      </c>
      <c r="F142" s="907">
        <v>1150</v>
      </c>
      <c r="G142" s="907">
        <v>135</v>
      </c>
      <c r="H142" s="908">
        <f t="shared" si="27"/>
        <v>2300</v>
      </c>
      <c r="I142" s="908">
        <f t="shared" si="28"/>
        <v>270</v>
      </c>
      <c r="J142" s="908">
        <f t="shared" si="29"/>
        <v>2570</v>
      </c>
      <c r="K142" s="941"/>
      <c r="L142" s="942" t="s">
        <v>529</v>
      </c>
      <c r="M142" s="1002"/>
    </row>
    <row r="143" spans="1:13" s="944" customFormat="1" ht="23.25">
      <c r="A143" s="938"/>
      <c r="B143" s="939" t="s">
        <v>125</v>
      </c>
      <c r="C143" s="1273" t="s">
        <v>679</v>
      </c>
      <c r="D143" s="971">
        <v>11</v>
      </c>
      <c r="E143" s="906" t="s">
        <v>147</v>
      </c>
      <c r="F143" s="907">
        <v>2400</v>
      </c>
      <c r="G143" s="907">
        <v>135</v>
      </c>
      <c r="H143" s="908">
        <f t="shared" si="27"/>
        <v>26400</v>
      </c>
      <c r="I143" s="908">
        <f t="shared" si="28"/>
        <v>1485</v>
      </c>
      <c r="J143" s="908">
        <f t="shared" si="29"/>
        <v>27885</v>
      </c>
      <c r="K143" s="941"/>
      <c r="L143" s="942" t="s">
        <v>529</v>
      </c>
      <c r="M143" s="1002"/>
    </row>
    <row r="144" spans="1:13" s="944" customFormat="1" ht="23.25">
      <c r="A144" s="938"/>
      <c r="B144" s="939" t="s">
        <v>125</v>
      </c>
      <c r="C144" s="1273" t="s">
        <v>680</v>
      </c>
      <c r="D144" s="971">
        <v>61</v>
      </c>
      <c r="E144" s="906" t="s">
        <v>147</v>
      </c>
      <c r="F144" s="907">
        <v>2400</v>
      </c>
      <c r="G144" s="907">
        <v>135</v>
      </c>
      <c r="H144" s="908">
        <f t="shared" si="27"/>
        <v>146400</v>
      </c>
      <c r="I144" s="908">
        <f t="shared" si="28"/>
        <v>8235</v>
      </c>
      <c r="J144" s="908">
        <f t="shared" si="29"/>
        <v>154635</v>
      </c>
      <c r="K144" s="941"/>
      <c r="L144" s="942" t="s">
        <v>529</v>
      </c>
      <c r="M144" s="1002"/>
    </row>
    <row r="145" spans="1:13" s="944" customFormat="1" ht="23.25">
      <c r="A145" s="938"/>
      <c r="B145" s="939" t="s">
        <v>125</v>
      </c>
      <c r="C145" s="940" t="s">
        <v>681</v>
      </c>
      <c r="D145" s="971">
        <f>14+7-1</f>
        <v>20</v>
      </c>
      <c r="E145" s="906" t="s">
        <v>147</v>
      </c>
      <c r="F145" s="907">
        <v>2400</v>
      </c>
      <c r="G145" s="907">
        <v>135</v>
      </c>
      <c r="H145" s="908">
        <f t="shared" si="27"/>
        <v>48000</v>
      </c>
      <c r="I145" s="908">
        <f t="shared" si="28"/>
        <v>2700</v>
      </c>
      <c r="J145" s="908">
        <f t="shared" si="29"/>
        <v>50700</v>
      </c>
      <c r="K145" s="941"/>
      <c r="L145" s="942" t="s">
        <v>529</v>
      </c>
      <c r="M145" s="1002"/>
    </row>
    <row r="146" spans="1:13" ht="24" customHeight="1">
      <c r="A146" s="1253"/>
      <c r="B146" s="1254"/>
      <c r="C146" s="1255"/>
      <c r="D146" s="1256"/>
      <c r="E146" s="1257"/>
      <c r="F146" s="1258"/>
      <c r="G146" s="1258"/>
      <c r="H146" s="1259"/>
      <c r="I146" s="1259"/>
      <c r="J146" s="1260"/>
      <c r="K146" s="1258"/>
      <c r="L146" s="1274"/>
    </row>
    <row r="147" spans="1:13" ht="24" customHeight="1">
      <c r="A147" s="1261"/>
      <c r="B147" s="1262"/>
      <c r="C147" s="1263" t="str">
        <f>"รวมราคา "&amp;B127</f>
        <v>รวมราคา งานโคมไฟส่องสว่าง</v>
      </c>
      <c r="D147" s="1264"/>
      <c r="E147" s="1265"/>
      <c r="F147" s="1266"/>
      <c r="G147" s="1267"/>
      <c r="H147" s="1268">
        <f>SUM(H127:H146)</f>
        <v>1512540</v>
      </c>
      <c r="I147" s="1268">
        <f>SUM(I127:I146)</f>
        <v>111655</v>
      </c>
      <c r="J147" s="1268">
        <f>SUM(J127:J146)</f>
        <v>1624195</v>
      </c>
      <c r="K147" s="1266"/>
      <c r="L147" s="1274"/>
    </row>
    <row r="148" spans="1:13" s="1277" customFormat="1" ht="24" customHeight="1">
      <c r="A148" s="1245">
        <v>5.5</v>
      </c>
      <c r="B148" s="1246" t="s">
        <v>682</v>
      </c>
      <c r="C148" s="1247"/>
      <c r="D148" s="1269"/>
      <c r="E148" s="1249"/>
      <c r="F148" s="1250"/>
      <c r="G148" s="1250"/>
      <c r="H148" s="1250"/>
      <c r="I148" s="1250"/>
      <c r="J148" s="1250"/>
      <c r="K148" s="1250"/>
      <c r="L148" s="1275"/>
      <c r="M148" s="1276"/>
    </row>
    <row r="149" spans="1:13" s="944" customFormat="1" ht="23.25">
      <c r="A149" s="938"/>
      <c r="B149" s="939" t="s">
        <v>125</v>
      </c>
      <c r="C149" s="940" t="s">
        <v>683</v>
      </c>
      <c r="D149" s="971">
        <v>114</v>
      </c>
      <c r="E149" s="906" t="s">
        <v>147</v>
      </c>
      <c r="F149" s="907">
        <v>95</v>
      </c>
      <c r="G149" s="907">
        <v>80</v>
      </c>
      <c r="H149" s="908">
        <f>ROUND(F149*D149,2)</f>
        <v>10830</v>
      </c>
      <c r="I149" s="908">
        <f t="shared" ref="I149" si="30">ROUND(G149*D149,2)</f>
        <v>9120</v>
      </c>
      <c r="J149" s="908">
        <f t="shared" ref="J149" si="31">ROUND(SUM(H149:I149),2)</f>
        <v>19950</v>
      </c>
      <c r="K149" s="941"/>
      <c r="L149" s="942"/>
      <c r="M149" s="1002"/>
    </row>
    <row r="150" spans="1:13" s="944" customFormat="1" ht="23.25">
      <c r="A150" s="938"/>
      <c r="B150" s="939" t="s">
        <v>125</v>
      </c>
      <c r="C150" s="940" t="s">
        <v>684</v>
      </c>
      <c r="D150" s="971">
        <v>82</v>
      </c>
      <c r="E150" s="906" t="s">
        <v>147</v>
      </c>
      <c r="F150" s="907">
        <v>107</v>
      </c>
      <c r="G150" s="907">
        <v>90</v>
      </c>
      <c r="H150" s="908">
        <f t="shared" ref="H150:H154" si="32">ROUND(F150*D150,2)</f>
        <v>8774</v>
      </c>
      <c r="I150" s="908">
        <f t="shared" ref="I150:I154" si="33">ROUND(G150*D150,2)</f>
        <v>7380</v>
      </c>
      <c r="J150" s="908">
        <f t="shared" ref="J150:J154" si="34">ROUND(SUM(H150:I150),2)</f>
        <v>16154</v>
      </c>
      <c r="K150" s="941"/>
      <c r="L150" s="942"/>
      <c r="M150" s="1002"/>
    </row>
    <row r="151" spans="1:13" s="944" customFormat="1" ht="23.25">
      <c r="A151" s="938"/>
      <c r="B151" s="939" t="s">
        <v>125</v>
      </c>
      <c r="C151" s="940" t="s">
        <v>685</v>
      </c>
      <c r="D151" s="971">
        <v>387</v>
      </c>
      <c r="E151" s="906" t="s">
        <v>147</v>
      </c>
      <c r="F151" s="907">
        <v>170</v>
      </c>
      <c r="G151" s="907">
        <v>90</v>
      </c>
      <c r="H151" s="908">
        <f t="shared" si="32"/>
        <v>65790</v>
      </c>
      <c r="I151" s="908">
        <f t="shared" si="33"/>
        <v>34830</v>
      </c>
      <c r="J151" s="908">
        <f t="shared" si="34"/>
        <v>100620</v>
      </c>
      <c r="K151" s="941"/>
      <c r="L151" s="942"/>
      <c r="M151" s="1002"/>
    </row>
    <row r="152" spans="1:13" s="944" customFormat="1" ht="23.25">
      <c r="A152" s="938"/>
      <c r="B152" s="939" t="s">
        <v>125</v>
      </c>
      <c r="C152" s="940" t="s">
        <v>686</v>
      </c>
      <c r="D152" s="971">
        <f>17*2+11*2+16+12</f>
        <v>84</v>
      </c>
      <c r="E152" s="906" t="s">
        <v>147</v>
      </c>
      <c r="F152" s="907">
        <v>240</v>
      </c>
      <c r="G152" s="907">
        <v>90</v>
      </c>
      <c r="H152" s="908">
        <f t="shared" si="32"/>
        <v>20160</v>
      </c>
      <c r="I152" s="908">
        <f t="shared" si="33"/>
        <v>7560</v>
      </c>
      <c r="J152" s="908">
        <f t="shared" si="34"/>
        <v>27720</v>
      </c>
      <c r="K152" s="941"/>
      <c r="L152" s="942"/>
      <c r="M152" s="1002"/>
    </row>
    <row r="153" spans="1:13" s="944" customFormat="1" ht="23.25">
      <c r="A153" s="938"/>
      <c r="B153" s="939" t="s">
        <v>125</v>
      </c>
      <c r="C153" s="940" t="s">
        <v>687</v>
      </c>
      <c r="D153" s="971">
        <f>11*2+12</f>
        <v>34</v>
      </c>
      <c r="E153" s="906" t="s">
        <v>147</v>
      </c>
      <c r="F153" s="907">
        <v>240</v>
      </c>
      <c r="G153" s="907">
        <v>90</v>
      </c>
      <c r="H153" s="908">
        <f t="shared" si="32"/>
        <v>8160</v>
      </c>
      <c r="I153" s="908">
        <f t="shared" si="33"/>
        <v>3060</v>
      </c>
      <c r="J153" s="908">
        <f t="shared" si="34"/>
        <v>11220</v>
      </c>
      <c r="K153" s="941"/>
      <c r="L153" s="942"/>
      <c r="M153" s="1002"/>
    </row>
    <row r="154" spans="1:13" s="944" customFormat="1" ht="23.25">
      <c r="A154" s="938"/>
      <c r="B154" s="939" t="s">
        <v>125</v>
      </c>
      <c r="C154" s="940" t="s">
        <v>688</v>
      </c>
      <c r="D154" s="971">
        <v>2</v>
      </c>
      <c r="E154" s="906" t="s">
        <v>147</v>
      </c>
      <c r="F154" s="907">
        <v>850</v>
      </c>
      <c r="G154" s="907">
        <v>300</v>
      </c>
      <c r="H154" s="908">
        <f t="shared" si="32"/>
        <v>1700</v>
      </c>
      <c r="I154" s="908">
        <f t="shared" si="33"/>
        <v>600</v>
      </c>
      <c r="J154" s="908">
        <f t="shared" si="34"/>
        <v>2300</v>
      </c>
      <c r="K154" s="941"/>
      <c r="L154" s="942"/>
      <c r="M154" s="1002"/>
    </row>
    <row r="155" spans="1:13" s="944" customFormat="1" ht="23.25">
      <c r="A155" s="938"/>
      <c r="B155" s="939"/>
      <c r="C155" s="940"/>
      <c r="D155" s="905"/>
      <c r="E155" s="906"/>
      <c r="F155" s="907"/>
      <c r="G155" s="907"/>
      <c r="H155" s="908"/>
      <c r="I155" s="908"/>
      <c r="J155" s="908"/>
      <c r="K155" s="941"/>
      <c r="L155" s="942"/>
      <c r="M155" s="1002"/>
    </row>
    <row r="156" spans="1:13" s="1277" customFormat="1" ht="24" customHeight="1">
      <c r="A156" s="1261"/>
      <c r="B156" s="1262"/>
      <c r="C156" s="1263" t="str">
        <f>"รวมราคา "&amp;B148</f>
        <v>รวมราคา งานสวิทช์แสงสว่าง และเต้ารับไฟฟ้า</v>
      </c>
      <c r="D156" s="1272"/>
      <c r="E156" s="1265"/>
      <c r="F156" s="1266"/>
      <c r="G156" s="1267"/>
      <c r="H156" s="1268">
        <f>SUM(H149:H155)</f>
        <v>115414</v>
      </c>
      <c r="I156" s="1268">
        <f>SUM(I149:I155)</f>
        <v>62550</v>
      </c>
      <c r="J156" s="1268">
        <f>SUM(J149:J155)</f>
        <v>177964</v>
      </c>
      <c r="K156" s="1266"/>
      <c r="L156" s="1244"/>
      <c r="M156" s="1276"/>
    </row>
    <row r="157" spans="1:13" ht="24" customHeight="1">
      <c r="A157" s="1245">
        <v>5.6</v>
      </c>
      <c r="B157" s="1246" t="s">
        <v>689</v>
      </c>
      <c r="C157" s="1247"/>
      <c r="D157" s="1248"/>
      <c r="E157" s="1249"/>
      <c r="F157" s="1250"/>
      <c r="G157" s="1250"/>
      <c r="H157" s="1250"/>
      <c r="I157" s="1250"/>
      <c r="J157" s="1250"/>
      <c r="K157" s="1250"/>
      <c r="L157" s="1224"/>
    </row>
    <row r="158" spans="1:13" ht="24" customHeight="1">
      <c r="A158" s="1225" t="s">
        <v>690</v>
      </c>
      <c r="B158" s="1226" t="s">
        <v>691</v>
      </c>
      <c r="C158" s="1227"/>
      <c r="D158" s="1228"/>
      <c r="E158" s="1229"/>
      <c r="F158" s="1230"/>
      <c r="G158" s="1230"/>
      <c r="H158" s="1230"/>
      <c r="I158" s="1230"/>
      <c r="J158" s="1230"/>
      <c r="K158" s="1230"/>
      <c r="L158" s="1224"/>
    </row>
    <row r="159" spans="1:13" s="944" customFormat="1" ht="23.25">
      <c r="A159" s="938"/>
      <c r="B159" s="939" t="s">
        <v>125</v>
      </c>
      <c r="C159" s="940" t="s">
        <v>692</v>
      </c>
      <c r="D159" s="971">
        <v>1</v>
      </c>
      <c r="E159" s="906" t="s">
        <v>147</v>
      </c>
      <c r="F159" s="907">
        <v>43000</v>
      </c>
      <c r="G159" s="907">
        <v>5000</v>
      </c>
      <c r="H159" s="908">
        <f t="shared" ref="H159" si="35">ROUND(F159*D159,2)</f>
        <v>43000</v>
      </c>
      <c r="I159" s="908">
        <f t="shared" ref="I159" si="36">ROUND(G159*D159,2)</f>
        <v>5000</v>
      </c>
      <c r="J159" s="908">
        <f t="shared" ref="J159" si="37">ROUND(SUM(H159:I159),2)</f>
        <v>48000</v>
      </c>
      <c r="K159" s="941"/>
      <c r="L159" s="942" t="s">
        <v>529</v>
      </c>
      <c r="M159" s="1002"/>
    </row>
    <row r="160" spans="1:13" s="944" customFormat="1" ht="23.25">
      <c r="A160" s="938"/>
      <c r="B160" s="939" t="s">
        <v>125</v>
      </c>
      <c r="C160" s="940" t="s">
        <v>693</v>
      </c>
      <c r="D160" s="971">
        <v>2</v>
      </c>
      <c r="E160" s="906" t="s">
        <v>147</v>
      </c>
      <c r="F160" s="907">
        <v>12000</v>
      </c>
      <c r="G160" s="907">
        <v>1500</v>
      </c>
      <c r="H160" s="908">
        <f t="shared" ref="H160:H180" si="38">ROUND(F160*D160,2)</f>
        <v>24000</v>
      </c>
      <c r="I160" s="908">
        <f t="shared" ref="I160:I180" si="39">ROUND(G160*D160,2)</f>
        <v>3000</v>
      </c>
      <c r="J160" s="908">
        <f t="shared" ref="J160:J180" si="40">ROUND(SUM(H160:I160),2)</f>
        <v>27000</v>
      </c>
      <c r="K160" s="941"/>
      <c r="L160" s="942" t="s">
        <v>529</v>
      </c>
      <c r="M160" s="1002"/>
    </row>
    <row r="161" spans="1:14" s="944" customFormat="1" ht="23.25">
      <c r="A161" s="938"/>
      <c r="B161" s="939" t="s">
        <v>125</v>
      </c>
      <c r="C161" s="940" t="s">
        <v>694</v>
      </c>
      <c r="D161" s="971">
        <v>2</v>
      </c>
      <c r="E161" s="906" t="s">
        <v>147</v>
      </c>
      <c r="F161" s="907">
        <v>2600</v>
      </c>
      <c r="G161" s="907">
        <v>200</v>
      </c>
      <c r="H161" s="908">
        <f t="shared" si="38"/>
        <v>5200</v>
      </c>
      <c r="I161" s="908">
        <f t="shared" si="39"/>
        <v>400</v>
      </c>
      <c r="J161" s="908">
        <f t="shared" si="40"/>
        <v>5600</v>
      </c>
      <c r="K161" s="941"/>
      <c r="L161" s="942" t="s">
        <v>529</v>
      </c>
      <c r="M161" s="1002"/>
    </row>
    <row r="162" spans="1:14" s="944" customFormat="1" ht="23.25">
      <c r="A162" s="938"/>
      <c r="B162" s="939" t="s">
        <v>125</v>
      </c>
      <c r="C162" s="940" t="s">
        <v>695</v>
      </c>
      <c r="D162" s="971">
        <v>20</v>
      </c>
      <c r="E162" s="906" t="s">
        <v>147</v>
      </c>
      <c r="F162" s="907">
        <v>2600</v>
      </c>
      <c r="G162" s="907">
        <v>200</v>
      </c>
      <c r="H162" s="908">
        <f t="shared" si="38"/>
        <v>52000</v>
      </c>
      <c r="I162" s="908">
        <f t="shared" si="39"/>
        <v>4000</v>
      </c>
      <c r="J162" s="908">
        <f t="shared" si="40"/>
        <v>56000</v>
      </c>
      <c r="K162" s="941"/>
      <c r="L162" s="942" t="s">
        <v>529</v>
      </c>
      <c r="M162" s="1002"/>
    </row>
    <row r="163" spans="1:14" s="944" customFormat="1" ht="23.25">
      <c r="A163" s="938"/>
      <c r="B163" s="939" t="s">
        <v>125</v>
      </c>
      <c r="C163" s="940" t="s">
        <v>696</v>
      </c>
      <c r="D163" s="971">
        <v>2</v>
      </c>
      <c r="E163" s="906" t="s">
        <v>147</v>
      </c>
      <c r="F163" s="907">
        <v>2800</v>
      </c>
      <c r="G163" s="907">
        <v>200</v>
      </c>
      <c r="H163" s="908">
        <f t="shared" si="38"/>
        <v>5600</v>
      </c>
      <c r="I163" s="908">
        <f t="shared" si="39"/>
        <v>400</v>
      </c>
      <c r="J163" s="908">
        <f t="shared" si="40"/>
        <v>6000</v>
      </c>
      <c r="K163" s="941"/>
      <c r="L163" s="942" t="s">
        <v>529</v>
      </c>
      <c r="M163" s="1002"/>
    </row>
    <row r="164" spans="1:14" s="944" customFormat="1" ht="23.25">
      <c r="A164" s="938"/>
      <c r="B164" s="939" t="s">
        <v>125</v>
      </c>
      <c r="C164" s="940" t="s">
        <v>697</v>
      </c>
      <c r="D164" s="971">
        <v>91</v>
      </c>
      <c r="E164" s="906" t="s">
        <v>147</v>
      </c>
      <c r="F164" s="907">
        <v>1450</v>
      </c>
      <c r="G164" s="907">
        <v>115</v>
      </c>
      <c r="H164" s="908">
        <f t="shared" si="38"/>
        <v>131950</v>
      </c>
      <c r="I164" s="908">
        <f t="shared" si="39"/>
        <v>10465</v>
      </c>
      <c r="J164" s="908">
        <f t="shared" si="40"/>
        <v>142415</v>
      </c>
      <c r="K164" s="941"/>
      <c r="L164" s="942" t="s">
        <v>529</v>
      </c>
      <c r="M164" s="1002"/>
    </row>
    <row r="165" spans="1:14" s="944" customFormat="1" ht="23.25">
      <c r="A165" s="938"/>
      <c r="B165" s="939" t="s">
        <v>125</v>
      </c>
      <c r="C165" s="940" t="s">
        <v>698</v>
      </c>
      <c r="D165" s="971">
        <v>23</v>
      </c>
      <c r="E165" s="906" t="s">
        <v>147</v>
      </c>
      <c r="F165" s="907">
        <v>1050</v>
      </c>
      <c r="G165" s="907">
        <v>115</v>
      </c>
      <c r="H165" s="908">
        <f t="shared" si="38"/>
        <v>24150</v>
      </c>
      <c r="I165" s="908">
        <f t="shared" si="39"/>
        <v>2645</v>
      </c>
      <c r="J165" s="908">
        <f t="shared" si="40"/>
        <v>26795</v>
      </c>
      <c r="K165" s="941"/>
      <c r="L165" s="942" t="s">
        <v>529</v>
      </c>
      <c r="M165" s="1002"/>
    </row>
    <row r="166" spans="1:14" s="944" customFormat="1" ht="23.25">
      <c r="A166" s="938"/>
      <c r="B166" s="939" t="s">
        <v>125</v>
      </c>
      <c r="C166" s="940" t="s">
        <v>699</v>
      </c>
      <c r="D166" s="971">
        <v>10</v>
      </c>
      <c r="E166" s="906" t="s">
        <v>147</v>
      </c>
      <c r="F166" s="907">
        <v>2280</v>
      </c>
      <c r="G166" s="907">
        <v>115</v>
      </c>
      <c r="H166" s="908">
        <f t="shared" si="38"/>
        <v>22800</v>
      </c>
      <c r="I166" s="908">
        <f t="shared" si="39"/>
        <v>1150</v>
      </c>
      <c r="J166" s="908">
        <f t="shared" si="40"/>
        <v>23950</v>
      </c>
      <c r="K166" s="941"/>
      <c r="L166" s="942" t="s">
        <v>529</v>
      </c>
      <c r="M166" s="1002"/>
    </row>
    <row r="167" spans="1:14" s="944" customFormat="1" ht="23.25">
      <c r="A167" s="938"/>
      <c r="B167" s="939" t="s">
        <v>125</v>
      </c>
      <c r="C167" s="940" t="s">
        <v>700</v>
      </c>
      <c r="D167" s="971">
        <v>7</v>
      </c>
      <c r="E167" s="906" t="s">
        <v>147</v>
      </c>
      <c r="F167" s="907">
        <v>1760</v>
      </c>
      <c r="G167" s="907">
        <v>115</v>
      </c>
      <c r="H167" s="908">
        <f t="shared" si="38"/>
        <v>12320</v>
      </c>
      <c r="I167" s="908">
        <f t="shared" si="39"/>
        <v>805</v>
      </c>
      <c r="J167" s="908">
        <f t="shared" si="40"/>
        <v>13125</v>
      </c>
      <c r="K167" s="941"/>
      <c r="L167" s="942" t="s">
        <v>529</v>
      </c>
      <c r="M167" s="1002"/>
    </row>
    <row r="168" spans="1:14" ht="24" customHeight="1">
      <c r="A168" s="1231" t="s">
        <v>701</v>
      </c>
      <c r="B168" s="1232" t="s">
        <v>702</v>
      </c>
      <c r="C168" s="1233"/>
      <c r="D168" s="1126"/>
      <c r="E168" s="1234"/>
      <c r="F168" s="1235"/>
      <c r="G168" s="1235"/>
      <c r="H168" s="908">
        <f t="shared" si="38"/>
        <v>0</v>
      </c>
      <c r="I168" s="908">
        <f t="shared" si="39"/>
        <v>0</v>
      </c>
      <c r="J168" s="908">
        <f t="shared" si="40"/>
        <v>0</v>
      </c>
      <c r="K168" s="1235"/>
      <c r="L168" s="1224"/>
    </row>
    <row r="169" spans="1:14" s="944" customFormat="1" ht="23.25">
      <c r="A169" s="938"/>
      <c r="B169" s="939" t="s">
        <v>125</v>
      </c>
      <c r="C169" s="940" t="s">
        <v>703</v>
      </c>
      <c r="D169" s="971">
        <f t="shared" ref="D169:D177" si="41">N169</f>
        <v>6840</v>
      </c>
      <c r="E169" s="906" t="s">
        <v>253</v>
      </c>
      <c r="F169" s="907">
        <v>6.08</v>
      </c>
      <c r="G169" s="907">
        <v>5</v>
      </c>
      <c r="H169" s="908">
        <f t="shared" si="38"/>
        <v>41587.199999999997</v>
      </c>
      <c r="I169" s="908">
        <f t="shared" si="39"/>
        <v>34200</v>
      </c>
      <c r="J169" s="908">
        <f t="shared" si="40"/>
        <v>75787.199999999997</v>
      </c>
      <c r="K169" s="941"/>
      <c r="L169" s="942" t="s">
        <v>494</v>
      </c>
      <c r="M169" s="905">
        <v>7200</v>
      </c>
      <c r="N169" s="1251" cm="1">
        <f t="array" ref="N169">ROUND(((M169:M169)*0.95),-1)</f>
        <v>6840</v>
      </c>
    </row>
    <row r="170" spans="1:14" s="944" customFormat="1" ht="23.25">
      <c r="A170" s="938"/>
      <c r="B170" s="939" t="s">
        <v>125</v>
      </c>
      <c r="C170" s="940" t="s">
        <v>704</v>
      </c>
      <c r="D170" s="971">
        <f t="shared" si="41"/>
        <v>190</v>
      </c>
      <c r="E170" s="906" t="s">
        <v>253</v>
      </c>
      <c r="F170" s="907">
        <v>85</v>
      </c>
      <c r="G170" s="907">
        <v>10</v>
      </c>
      <c r="H170" s="908">
        <f t="shared" si="38"/>
        <v>16150</v>
      </c>
      <c r="I170" s="908">
        <f t="shared" si="39"/>
        <v>1900</v>
      </c>
      <c r="J170" s="908">
        <f t="shared" si="40"/>
        <v>18050</v>
      </c>
      <c r="K170" s="941"/>
      <c r="L170" s="942" t="s">
        <v>529</v>
      </c>
      <c r="M170" s="905">
        <v>200</v>
      </c>
      <c r="N170" s="1251" cm="1">
        <f t="array" ref="N170">ROUND(((M170:M170)*0.95),-1)</f>
        <v>190</v>
      </c>
    </row>
    <row r="171" spans="1:14" s="944" customFormat="1" ht="23.25">
      <c r="A171" s="938"/>
      <c r="B171" s="939" t="s">
        <v>125</v>
      </c>
      <c r="C171" s="940" t="s">
        <v>705</v>
      </c>
      <c r="D171" s="971">
        <f t="shared" si="41"/>
        <v>380</v>
      </c>
      <c r="E171" s="906" t="s">
        <v>253</v>
      </c>
      <c r="F171" s="907">
        <v>130</v>
      </c>
      <c r="G171" s="907">
        <v>10</v>
      </c>
      <c r="H171" s="908">
        <f t="shared" si="38"/>
        <v>49400</v>
      </c>
      <c r="I171" s="908">
        <f t="shared" si="39"/>
        <v>3800</v>
      </c>
      <c r="J171" s="908">
        <f t="shared" si="40"/>
        <v>53200</v>
      </c>
      <c r="K171" s="941"/>
      <c r="L171" s="942" t="s">
        <v>529</v>
      </c>
      <c r="M171" s="905">
        <v>400</v>
      </c>
      <c r="N171" s="1251" cm="1">
        <f t="array" ref="N171">ROUND(((M171:M171)*0.95),-1)</f>
        <v>380</v>
      </c>
    </row>
    <row r="172" spans="1:14" s="944" customFormat="1" ht="23.25">
      <c r="A172" s="938"/>
      <c r="B172" s="939" t="s">
        <v>125</v>
      </c>
      <c r="C172" s="940" t="s">
        <v>706</v>
      </c>
      <c r="D172" s="971">
        <f t="shared" si="41"/>
        <v>190</v>
      </c>
      <c r="E172" s="906" t="s">
        <v>253</v>
      </c>
      <c r="F172" s="907">
        <v>94</v>
      </c>
      <c r="G172" s="907">
        <v>25</v>
      </c>
      <c r="H172" s="908">
        <f t="shared" si="38"/>
        <v>17860</v>
      </c>
      <c r="I172" s="908">
        <f t="shared" si="39"/>
        <v>4750</v>
      </c>
      <c r="J172" s="908">
        <f t="shared" si="40"/>
        <v>22610</v>
      </c>
      <c r="K172" s="941"/>
      <c r="L172" s="942" t="s">
        <v>529</v>
      </c>
      <c r="M172" s="905">
        <v>200</v>
      </c>
      <c r="N172" s="1251" cm="1">
        <f t="array" ref="N172">ROUND(((M172:M172)*0.95),-1)</f>
        <v>190</v>
      </c>
    </row>
    <row r="173" spans="1:14" ht="24" customHeight="1">
      <c r="A173" s="1231" t="s">
        <v>707</v>
      </c>
      <c r="B173" s="1232" t="s">
        <v>708</v>
      </c>
      <c r="C173" s="1233"/>
      <c r="D173" s="971">
        <f t="shared" si="41"/>
        <v>0</v>
      </c>
      <c r="E173" s="1234"/>
      <c r="F173" s="1235"/>
      <c r="G173" s="1235"/>
      <c r="H173" s="908">
        <f t="shared" si="38"/>
        <v>0</v>
      </c>
      <c r="I173" s="908">
        <f t="shared" si="39"/>
        <v>0</v>
      </c>
      <c r="J173" s="908">
        <f t="shared" si="40"/>
        <v>0</v>
      </c>
      <c r="K173" s="1235"/>
      <c r="L173" s="1224"/>
      <c r="M173" s="1236"/>
      <c r="N173" s="1251" cm="1">
        <f t="array" ref="N173">ROUND(((M173:M173)*0.95),-1)</f>
        <v>0</v>
      </c>
    </row>
    <row r="174" spans="1:14" s="944" customFormat="1" ht="23.25">
      <c r="A174" s="938"/>
      <c r="B174" s="939" t="s">
        <v>125</v>
      </c>
      <c r="C174" s="940" t="s">
        <v>709</v>
      </c>
      <c r="D174" s="971">
        <f t="shared" si="41"/>
        <v>90</v>
      </c>
      <c r="E174" s="906" t="s">
        <v>253</v>
      </c>
      <c r="F174" s="907">
        <v>255.73</v>
      </c>
      <c r="G174" s="907">
        <v>48</v>
      </c>
      <c r="H174" s="908">
        <f t="shared" si="38"/>
        <v>23015.7</v>
      </c>
      <c r="I174" s="908">
        <f t="shared" si="39"/>
        <v>4320</v>
      </c>
      <c r="J174" s="908">
        <f t="shared" si="40"/>
        <v>27335.7</v>
      </c>
      <c r="K174" s="941"/>
      <c r="L174" s="942" t="s">
        <v>494</v>
      </c>
      <c r="M174" s="905">
        <v>90</v>
      </c>
      <c r="N174" s="1251" cm="1">
        <f t="array" ref="N174">ROUND(((M174:M174)*0.95),-1)</f>
        <v>90</v>
      </c>
    </row>
    <row r="175" spans="1:14" s="944" customFormat="1" ht="23.25">
      <c r="A175" s="938"/>
      <c r="B175" s="939" t="s">
        <v>125</v>
      </c>
      <c r="C175" s="940" t="s">
        <v>710</v>
      </c>
      <c r="D175" s="971">
        <f t="shared" si="41"/>
        <v>320</v>
      </c>
      <c r="E175" s="906" t="s">
        <v>253</v>
      </c>
      <c r="F175" s="907">
        <v>87.47</v>
      </c>
      <c r="G175" s="907">
        <v>28</v>
      </c>
      <c r="H175" s="908">
        <f t="shared" si="38"/>
        <v>27990.400000000001</v>
      </c>
      <c r="I175" s="908">
        <f t="shared" si="39"/>
        <v>8960</v>
      </c>
      <c r="J175" s="908">
        <f t="shared" si="40"/>
        <v>36950.400000000001</v>
      </c>
      <c r="K175" s="941"/>
      <c r="L175" s="942" t="s">
        <v>494</v>
      </c>
      <c r="M175" s="905">
        <v>339</v>
      </c>
      <c r="N175" s="1251" cm="1">
        <f t="array" ref="N175">ROUND(((M175:M175)*0.95),-1)</f>
        <v>320</v>
      </c>
    </row>
    <row r="176" spans="1:14" s="944" customFormat="1" ht="23.25">
      <c r="A176" s="938"/>
      <c r="B176" s="939" t="s">
        <v>125</v>
      </c>
      <c r="C176" s="940" t="s">
        <v>641</v>
      </c>
      <c r="D176" s="971">
        <f t="shared" si="41"/>
        <v>2620</v>
      </c>
      <c r="E176" s="906" t="s">
        <v>253</v>
      </c>
      <c r="F176" s="907">
        <v>31</v>
      </c>
      <c r="G176" s="907">
        <v>22</v>
      </c>
      <c r="H176" s="908">
        <f t="shared" si="38"/>
        <v>81220</v>
      </c>
      <c r="I176" s="908">
        <f t="shared" si="39"/>
        <v>57640</v>
      </c>
      <c r="J176" s="908">
        <f t="shared" si="40"/>
        <v>138860</v>
      </c>
      <c r="K176" s="941"/>
      <c r="L176" s="942" t="s">
        <v>494</v>
      </c>
      <c r="M176" s="905">
        <f>2460+300</f>
        <v>2760</v>
      </c>
      <c r="N176" s="1251" cm="1">
        <f t="array" ref="N176">ROUND(((M176:M176)*0.95),-1)</f>
        <v>2620</v>
      </c>
    </row>
    <row r="177" spans="1:14" s="944" customFormat="1" ht="23.25">
      <c r="A177" s="938"/>
      <c r="B177" s="939" t="s">
        <v>125</v>
      </c>
      <c r="C177" s="940" t="s">
        <v>711</v>
      </c>
      <c r="D177" s="971">
        <f t="shared" si="41"/>
        <v>190</v>
      </c>
      <c r="E177" s="906" t="s">
        <v>253</v>
      </c>
      <c r="F177" s="907">
        <v>12</v>
      </c>
      <c r="G177" s="907">
        <v>11</v>
      </c>
      <c r="H177" s="908">
        <f t="shared" si="38"/>
        <v>2280</v>
      </c>
      <c r="I177" s="908">
        <f t="shared" si="39"/>
        <v>2090</v>
      </c>
      <c r="J177" s="908">
        <f t="shared" si="40"/>
        <v>4370</v>
      </c>
      <c r="K177" s="941"/>
      <c r="L177" s="942" t="s">
        <v>494</v>
      </c>
      <c r="M177" s="905">
        <v>200</v>
      </c>
      <c r="N177" s="1251" cm="1">
        <f t="array" ref="N177">ROUND(((M177:M177)*0.95),-1)</f>
        <v>190</v>
      </c>
    </row>
    <row r="178" spans="1:14" ht="24" customHeight="1">
      <c r="A178" s="1231" t="s">
        <v>712</v>
      </c>
      <c r="B178" s="1232" t="s">
        <v>650</v>
      </c>
      <c r="C178" s="1233"/>
      <c r="D178" s="1126"/>
      <c r="E178" s="1234"/>
      <c r="F178" s="1235"/>
      <c r="G178" s="1235"/>
      <c r="H178" s="908">
        <f t="shared" si="38"/>
        <v>0</v>
      </c>
      <c r="I178" s="908">
        <f t="shared" si="39"/>
        <v>0</v>
      </c>
      <c r="J178" s="908">
        <f t="shared" si="40"/>
        <v>0</v>
      </c>
      <c r="K178" s="1235"/>
      <c r="L178" s="1224"/>
    </row>
    <row r="179" spans="1:14" s="944" customFormat="1" ht="23.25">
      <c r="A179" s="938"/>
      <c r="B179" s="939" t="s">
        <v>125</v>
      </c>
      <c r="C179" s="940" t="s">
        <v>713</v>
      </c>
      <c r="D179" s="971">
        <v>1</v>
      </c>
      <c r="E179" s="906" t="s">
        <v>99</v>
      </c>
      <c r="F179" s="907">
        <f>SUM(H168:H172)*0.05</f>
        <v>6249.86</v>
      </c>
      <c r="G179" s="907">
        <v>0</v>
      </c>
      <c r="H179" s="908">
        <f t="shared" si="38"/>
        <v>6249.86</v>
      </c>
      <c r="I179" s="908">
        <f t="shared" si="39"/>
        <v>0</v>
      </c>
      <c r="J179" s="908">
        <f t="shared" si="40"/>
        <v>6249.86</v>
      </c>
      <c r="K179" s="941"/>
      <c r="L179" s="942" t="s">
        <v>494</v>
      </c>
      <c r="M179" s="1002"/>
    </row>
    <row r="180" spans="1:14" s="944" customFormat="1" ht="23.25">
      <c r="A180" s="938"/>
      <c r="B180" s="939" t="s">
        <v>125</v>
      </c>
      <c r="C180" s="940" t="s">
        <v>651</v>
      </c>
      <c r="D180" s="971">
        <v>1</v>
      </c>
      <c r="E180" s="906" t="s">
        <v>99</v>
      </c>
      <c r="F180" s="907">
        <f>SUM(H174:H177)*0.1</f>
        <v>13450.61</v>
      </c>
      <c r="G180" s="907">
        <v>0</v>
      </c>
      <c r="H180" s="908">
        <f t="shared" si="38"/>
        <v>13450.61</v>
      </c>
      <c r="I180" s="908">
        <f t="shared" si="39"/>
        <v>0</v>
      </c>
      <c r="J180" s="908">
        <f t="shared" si="40"/>
        <v>13450.61</v>
      </c>
      <c r="K180" s="941"/>
      <c r="L180" s="942" t="s">
        <v>494</v>
      </c>
      <c r="M180" s="1002"/>
    </row>
    <row r="181" spans="1:14" ht="24" customHeight="1">
      <c r="A181" s="1253"/>
      <c r="B181" s="1254"/>
      <c r="C181" s="1255"/>
      <c r="D181" s="1271"/>
      <c r="E181" s="1257"/>
      <c r="F181" s="1258"/>
      <c r="G181" s="1258"/>
      <c r="H181" s="1259"/>
      <c r="I181" s="1259"/>
      <c r="J181" s="1260"/>
      <c r="K181" s="1258"/>
      <c r="L181" s="1222"/>
    </row>
    <row r="182" spans="1:14" ht="24" customHeight="1">
      <c r="A182" s="1261"/>
      <c r="B182" s="1262"/>
      <c r="C182" s="1263" t="str">
        <f>"รวมราคา "&amp;B157</f>
        <v>รวมราคา งานระบบแจ้งเหตุเพลิงไหม้ (Fire Alarm System)</v>
      </c>
      <c r="D182" s="1272"/>
      <c r="E182" s="1265"/>
      <c r="F182" s="1266"/>
      <c r="G182" s="1267"/>
      <c r="H182" s="1268">
        <f>SUM(H158:H181)</f>
        <v>600223.77</v>
      </c>
      <c r="I182" s="1268">
        <f>SUM(I158:I181)</f>
        <v>145525</v>
      </c>
      <c r="J182" s="1268">
        <f>SUM(J158:J181)</f>
        <v>745748.77</v>
      </c>
      <c r="K182" s="1266"/>
      <c r="L182" s="1222"/>
    </row>
    <row r="183" spans="1:14" ht="24" customHeight="1">
      <c r="A183" s="1245">
        <v>5.7</v>
      </c>
      <c r="B183" s="1246" t="s">
        <v>714</v>
      </c>
      <c r="C183" s="1247"/>
      <c r="D183" s="1248"/>
      <c r="E183" s="1249"/>
      <c r="F183" s="1250"/>
      <c r="G183" s="1250"/>
      <c r="H183" s="1250"/>
      <c r="I183" s="1250"/>
      <c r="J183" s="1250"/>
      <c r="K183" s="1250"/>
      <c r="L183" s="1224"/>
    </row>
    <row r="184" spans="1:14" ht="24" customHeight="1">
      <c r="A184" s="1225" t="s">
        <v>715</v>
      </c>
      <c r="B184" s="1226" t="s">
        <v>716</v>
      </c>
      <c r="C184" s="1227"/>
      <c r="D184" s="1228"/>
      <c r="E184" s="1229"/>
      <c r="F184" s="1230"/>
      <c r="G184" s="1230"/>
      <c r="H184" s="1230"/>
      <c r="I184" s="1230"/>
      <c r="J184" s="1230"/>
      <c r="K184" s="1230"/>
      <c r="L184" s="1224"/>
    </row>
    <row r="185" spans="1:14" s="944" customFormat="1" ht="23.25">
      <c r="A185" s="938"/>
      <c r="B185" s="939" t="s">
        <v>125</v>
      </c>
      <c r="C185" s="940" t="s">
        <v>717</v>
      </c>
      <c r="D185" s="971">
        <v>27</v>
      </c>
      <c r="E185" s="906" t="s">
        <v>147</v>
      </c>
      <c r="F185" s="907">
        <v>3800</v>
      </c>
      <c r="G185" s="907">
        <v>300</v>
      </c>
      <c r="H185" s="908">
        <f t="shared" ref="H185" si="42">ROUND(F185*D185,2)</f>
        <v>102600</v>
      </c>
      <c r="I185" s="908">
        <f t="shared" ref="I185" si="43">ROUND(G185*D185,2)</f>
        <v>8100</v>
      </c>
      <c r="J185" s="908">
        <f t="shared" ref="J185" si="44">ROUND(SUM(H185:I185),2)</f>
        <v>110700</v>
      </c>
      <c r="K185" s="941"/>
      <c r="L185" s="942" t="s">
        <v>529</v>
      </c>
      <c r="M185" s="1002"/>
    </row>
    <row r="186" spans="1:14" s="944" customFormat="1" ht="23.25">
      <c r="A186" s="938"/>
      <c r="B186" s="939" t="s">
        <v>125</v>
      </c>
      <c r="C186" s="940" t="s">
        <v>718</v>
      </c>
      <c r="D186" s="971">
        <v>30</v>
      </c>
      <c r="E186" s="906" t="s">
        <v>147</v>
      </c>
      <c r="F186" s="907">
        <v>1200</v>
      </c>
      <c r="G186" s="907">
        <v>200</v>
      </c>
      <c r="H186" s="908">
        <f t="shared" ref="H186:H197" si="45">ROUND(F186*D186,2)</f>
        <v>36000</v>
      </c>
      <c r="I186" s="908">
        <f t="shared" ref="I186:I197" si="46">ROUND(G186*D186,2)</f>
        <v>6000</v>
      </c>
      <c r="J186" s="908">
        <f t="shared" ref="J186:J197" si="47">ROUND(SUM(H186:I186),2)</f>
        <v>42000</v>
      </c>
      <c r="K186" s="941"/>
      <c r="L186" s="942" t="s">
        <v>529</v>
      </c>
      <c r="M186" s="1002"/>
    </row>
    <row r="187" spans="1:14" s="944" customFormat="1" ht="23.25">
      <c r="A187" s="938"/>
      <c r="B187" s="939" t="s">
        <v>125</v>
      </c>
      <c r="C187" s="940" t="s">
        <v>719</v>
      </c>
      <c r="D187" s="971">
        <v>14</v>
      </c>
      <c r="E187" s="906" t="s">
        <v>147</v>
      </c>
      <c r="F187" s="907">
        <v>1860</v>
      </c>
      <c r="G187" s="907">
        <v>200</v>
      </c>
      <c r="H187" s="908">
        <f t="shared" si="45"/>
        <v>26040</v>
      </c>
      <c r="I187" s="908">
        <f t="shared" si="46"/>
        <v>2800</v>
      </c>
      <c r="J187" s="908">
        <f t="shared" si="47"/>
        <v>28840</v>
      </c>
      <c r="K187" s="941"/>
      <c r="L187" s="942" t="s">
        <v>529</v>
      </c>
      <c r="M187" s="1002"/>
    </row>
    <row r="188" spans="1:14" ht="24" customHeight="1">
      <c r="A188" s="1231" t="s">
        <v>720</v>
      </c>
      <c r="B188" s="1232" t="s">
        <v>702</v>
      </c>
      <c r="C188" s="1233"/>
      <c r="D188" s="1126"/>
      <c r="E188" s="1234"/>
      <c r="F188" s="1235"/>
      <c r="G188" s="1235"/>
      <c r="H188" s="908">
        <f t="shared" si="45"/>
        <v>0</v>
      </c>
      <c r="I188" s="908">
        <f t="shared" si="46"/>
        <v>0</v>
      </c>
      <c r="J188" s="908">
        <f t="shared" si="47"/>
        <v>0</v>
      </c>
      <c r="K188" s="1235"/>
      <c r="L188" s="1224"/>
    </row>
    <row r="189" spans="1:14" s="944" customFormat="1" ht="23.25">
      <c r="A189" s="938"/>
      <c r="B189" s="939" t="s">
        <v>125</v>
      </c>
      <c r="C189" s="940" t="s">
        <v>721</v>
      </c>
      <c r="D189" s="971">
        <v>600</v>
      </c>
      <c r="E189" s="906" t="s">
        <v>253</v>
      </c>
      <c r="F189" s="907">
        <v>45.5</v>
      </c>
      <c r="G189" s="907">
        <v>12</v>
      </c>
      <c r="H189" s="908">
        <f t="shared" si="45"/>
        <v>27300</v>
      </c>
      <c r="I189" s="908">
        <f t="shared" si="46"/>
        <v>7200</v>
      </c>
      <c r="J189" s="908">
        <f t="shared" si="47"/>
        <v>34500</v>
      </c>
      <c r="K189" s="941"/>
      <c r="L189" s="942" t="s">
        <v>494</v>
      </c>
      <c r="M189" s="1002"/>
    </row>
    <row r="190" spans="1:14" s="944" customFormat="1" ht="23.25">
      <c r="A190" s="938"/>
      <c r="B190" s="939" t="s">
        <v>125</v>
      </c>
      <c r="C190" s="940" t="s">
        <v>722</v>
      </c>
      <c r="D190" s="971">
        <v>500</v>
      </c>
      <c r="E190" s="906" t="s">
        <v>253</v>
      </c>
      <c r="F190" s="907">
        <v>53.24</v>
      </c>
      <c r="G190" s="907">
        <v>12</v>
      </c>
      <c r="H190" s="908">
        <f t="shared" si="45"/>
        <v>26620</v>
      </c>
      <c r="I190" s="908">
        <f t="shared" si="46"/>
        <v>6000</v>
      </c>
      <c r="J190" s="908">
        <f t="shared" si="47"/>
        <v>32620</v>
      </c>
      <c r="K190" s="941"/>
      <c r="L190" s="942" t="s">
        <v>494</v>
      </c>
      <c r="M190" s="1002"/>
    </row>
    <row r="191" spans="1:14" ht="24" customHeight="1">
      <c r="A191" s="1231" t="s">
        <v>723</v>
      </c>
      <c r="B191" s="1232" t="s">
        <v>724</v>
      </c>
      <c r="C191" s="1233"/>
      <c r="D191" s="1126"/>
      <c r="E191" s="1234"/>
      <c r="F191" s="1235"/>
      <c r="G191" s="1235"/>
      <c r="H191" s="908">
        <f t="shared" si="45"/>
        <v>0</v>
      </c>
      <c r="I191" s="908">
        <f t="shared" si="46"/>
        <v>0</v>
      </c>
      <c r="J191" s="908">
        <f t="shared" si="47"/>
        <v>0</v>
      </c>
      <c r="K191" s="1235"/>
      <c r="L191" s="1224"/>
    </row>
    <row r="192" spans="1:14" s="944" customFormat="1" ht="23.25">
      <c r="A192" s="938"/>
      <c r="B192" s="939" t="s">
        <v>125</v>
      </c>
      <c r="C192" s="940" t="s">
        <v>640</v>
      </c>
      <c r="D192" s="971">
        <v>480</v>
      </c>
      <c r="E192" s="906" t="s">
        <v>253</v>
      </c>
      <c r="F192" s="907">
        <v>44.8</v>
      </c>
      <c r="G192" s="907">
        <v>24</v>
      </c>
      <c r="H192" s="908">
        <f t="shared" si="45"/>
        <v>21504</v>
      </c>
      <c r="I192" s="908">
        <f t="shared" si="46"/>
        <v>11520</v>
      </c>
      <c r="J192" s="908">
        <f t="shared" si="47"/>
        <v>33024</v>
      </c>
      <c r="K192" s="941"/>
      <c r="L192" s="942" t="s">
        <v>494</v>
      </c>
      <c r="M192" s="1002"/>
    </row>
    <row r="193" spans="1:13" s="944" customFormat="1" ht="23.25">
      <c r="A193" s="938"/>
      <c r="B193" s="939" t="s">
        <v>125</v>
      </c>
      <c r="C193" s="940" t="s">
        <v>641</v>
      </c>
      <c r="D193" s="971">
        <f>540+225</f>
        <v>765</v>
      </c>
      <c r="E193" s="906" t="s">
        <v>253</v>
      </c>
      <c r="F193" s="907">
        <v>31</v>
      </c>
      <c r="G193" s="907">
        <v>22</v>
      </c>
      <c r="H193" s="908">
        <f t="shared" si="45"/>
        <v>23715</v>
      </c>
      <c r="I193" s="908">
        <f t="shared" si="46"/>
        <v>16830</v>
      </c>
      <c r="J193" s="908">
        <f t="shared" si="47"/>
        <v>40545</v>
      </c>
      <c r="K193" s="941"/>
      <c r="L193" s="942" t="s">
        <v>494</v>
      </c>
      <c r="M193" s="1002"/>
    </row>
    <row r="194" spans="1:13" s="944" customFormat="1" ht="23.25">
      <c r="A194" s="938"/>
      <c r="B194" s="939" t="s">
        <v>125</v>
      </c>
      <c r="C194" s="940" t="s">
        <v>711</v>
      </c>
      <c r="D194" s="971">
        <v>100</v>
      </c>
      <c r="E194" s="906" t="s">
        <v>253</v>
      </c>
      <c r="F194" s="907">
        <v>12</v>
      </c>
      <c r="G194" s="907">
        <v>11</v>
      </c>
      <c r="H194" s="908">
        <f t="shared" si="45"/>
        <v>1200</v>
      </c>
      <c r="I194" s="908">
        <f t="shared" si="46"/>
        <v>1100</v>
      </c>
      <c r="J194" s="908">
        <f t="shared" si="47"/>
        <v>2300</v>
      </c>
      <c r="K194" s="941"/>
      <c r="L194" s="942" t="s">
        <v>494</v>
      </c>
      <c r="M194" s="1002"/>
    </row>
    <row r="195" spans="1:13" ht="24" customHeight="1">
      <c r="A195" s="1231" t="s">
        <v>725</v>
      </c>
      <c r="B195" s="1232" t="s">
        <v>650</v>
      </c>
      <c r="C195" s="1233"/>
      <c r="D195" s="1126"/>
      <c r="E195" s="1234"/>
      <c r="F195" s="1235"/>
      <c r="G195" s="1235"/>
      <c r="H195" s="908">
        <f t="shared" si="45"/>
        <v>0</v>
      </c>
      <c r="I195" s="908">
        <f t="shared" si="46"/>
        <v>0</v>
      </c>
      <c r="J195" s="908">
        <f t="shared" si="47"/>
        <v>0</v>
      </c>
      <c r="K195" s="1235"/>
      <c r="L195" s="1224"/>
    </row>
    <row r="196" spans="1:13" s="944" customFormat="1" ht="23.25">
      <c r="A196" s="938"/>
      <c r="B196" s="939" t="s">
        <v>125</v>
      </c>
      <c r="C196" s="940" t="s">
        <v>713</v>
      </c>
      <c r="D196" s="971">
        <v>1</v>
      </c>
      <c r="E196" s="906" t="s">
        <v>99</v>
      </c>
      <c r="F196" s="907">
        <f>SUM(H188:H190)*0.05</f>
        <v>2696</v>
      </c>
      <c r="G196" s="907">
        <v>0</v>
      </c>
      <c r="H196" s="908">
        <f t="shared" si="45"/>
        <v>2696</v>
      </c>
      <c r="I196" s="908">
        <f t="shared" si="46"/>
        <v>0</v>
      </c>
      <c r="J196" s="908">
        <f t="shared" si="47"/>
        <v>2696</v>
      </c>
      <c r="K196" s="941"/>
      <c r="L196" s="942" t="s">
        <v>507</v>
      </c>
      <c r="M196" s="1002"/>
    </row>
    <row r="197" spans="1:13" s="944" customFormat="1" ht="23.25">
      <c r="A197" s="938"/>
      <c r="B197" s="939" t="s">
        <v>125</v>
      </c>
      <c r="C197" s="940" t="s">
        <v>651</v>
      </c>
      <c r="D197" s="971">
        <v>1</v>
      </c>
      <c r="E197" s="906" t="s">
        <v>99</v>
      </c>
      <c r="F197" s="907">
        <f>SUM(H192:H194)*0.1</f>
        <v>4641.8999999999996</v>
      </c>
      <c r="G197" s="907">
        <v>0</v>
      </c>
      <c r="H197" s="908">
        <f t="shared" si="45"/>
        <v>4641.8999999999996</v>
      </c>
      <c r="I197" s="908">
        <f t="shared" si="46"/>
        <v>0</v>
      </c>
      <c r="J197" s="908">
        <f t="shared" si="47"/>
        <v>4641.8999999999996</v>
      </c>
      <c r="K197" s="941"/>
      <c r="L197" s="942" t="s">
        <v>507</v>
      </c>
      <c r="M197" s="1002"/>
    </row>
    <row r="198" spans="1:13" ht="24" customHeight="1">
      <c r="A198" s="1278"/>
      <c r="B198" s="1279"/>
      <c r="C198" s="1280"/>
      <c r="D198" s="1281"/>
      <c r="E198" s="1282"/>
      <c r="F198" s="1283"/>
      <c r="G198" s="1283"/>
      <c r="H198" s="1283"/>
      <c r="I198" s="1283"/>
      <c r="J198" s="1283"/>
      <c r="K198" s="1283"/>
      <c r="L198" s="1224"/>
    </row>
    <row r="199" spans="1:13" ht="24" customHeight="1">
      <c r="A199" s="1261"/>
      <c r="B199" s="1262"/>
      <c r="C199" s="1263" t="str">
        <f>"รวมราคา "&amp;B183</f>
        <v>รวมราคา งานระบบเสียงเรียกประกาศ (Public Address System)</v>
      </c>
      <c r="D199" s="1272"/>
      <c r="E199" s="1265"/>
      <c r="F199" s="1266"/>
      <c r="G199" s="1267"/>
      <c r="H199" s="1268">
        <f>SUM(H184:H198)</f>
        <v>272316.90000000002</v>
      </c>
      <c r="I199" s="1268">
        <f>SUM(I184:I198)</f>
        <v>59550</v>
      </c>
      <c r="J199" s="1268">
        <f>SUM(J184:J198)</f>
        <v>331866.90000000002</v>
      </c>
      <c r="K199" s="1266"/>
      <c r="L199" s="1224"/>
    </row>
    <row r="200" spans="1:13" ht="24" customHeight="1">
      <c r="A200" s="1284">
        <v>5.8</v>
      </c>
      <c r="B200" s="1285" t="s">
        <v>726</v>
      </c>
      <c r="C200" s="1286"/>
      <c r="D200" s="1287"/>
      <c r="E200" s="1288"/>
      <c r="F200" s="1289"/>
      <c r="G200" s="1289"/>
      <c r="H200" s="1289"/>
      <c r="I200" s="1290"/>
      <c r="J200" s="1291"/>
      <c r="K200" s="1291"/>
      <c r="L200" s="1224"/>
    </row>
    <row r="201" spans="1:13" ht="24" customHeight="1">
      <c r="A201" s="1292"/>
      <c r="B201" s="926" t="s">
        <v>727</v>
      </c>
      <c r="C201" s="1032"/>
      <c r="D201" s="1223"/>
      <c r="E201" s="1034"/>
      <c r="F201" s="1035"/>
      <c r="G201" s="1035"/>
      <c r="H201" s="1035"/>
      <c r="I201" s="1035"/>
      <c r="J201" s="1035"/>
      <c r="K201" s="1035"/>
      <c r="L201" s="1224"/>
    </row>
    <row r="202" spans="1:13" s="1205" customFormat="1" ht="24" customHeight="1">
      <c r="A202" s="1293" t="s">
        <v>728</v>
      </c>
      <c r="B202" s="1294" t="s">
        <v>729</v>
      </c>
      <c r="C202" s="1295"/>
      <c r="D202" s="1296">
        <v>357</v>
      </c>
      <c r="E202" s="1297" t="s">
        <v>147</v>
      </c>
      <c r="F202" s="1298">
        <v>2200</v>
      </c>
      <c r="G202" s="1298"/>
      <c r="H202" s="1299">
        <f t="shared" ref="H202" si="48">ROUND(F202*D202,2)</f>
        <v>785400</v>
      </c>
      <c r="I202" s="1299">
        <f t="shared" ref="I202" si="49">ROUND(G202*D202,2)</f>
        <v>0</v>
      </c>
      <c r="J202" s="1299">
        <f t="shared" ref="J202" si="50">ROUND(SUM(H202:I202),2)</f>
        <v>785400</v>
      </c>
      <c r="K202" s="1300"/>
      <c r="L202" s="1301" t="s">
        <v>529</v>
      </c>
      <c r="M202" s="1059"/>
    </row>
    <row r="203" spans="1:13" s="944" customFormat="1" ht="23.25">
      <c r="A203" s="938"/>
      <c r="B203" s="939" t="s">
        <v>125</v>
      </c>
      <c r="C203" s="940" t="s">
        <v>730</v>
      </c>
      <c r="D203" s="971"/>
      <c r="E203" s="906"/>
      <c r="F203" s="907"/>
      <c r="G203" s="907"/>
      <c r="H203" s="908">
        <f t="shared" ref="H203:H228" si="51">ROUND(F203*D203,2)</f>
        <v>0</v>
      </c>
      <c r="I203" s="908">
        <f t="shared" ref="I203:I228" si="52">ROUND(G203*D203,2)</f>
        <v>0</v>
      </c>
      <c r="J203" s="908">
        <f t="shared" ref="J203:J228" si="53">ROUND(SUM(H203:I203),2)</f>
        <v>0</v>
      </c>
      <c r="K203" s="941"/>
      <c r="L203" s="942"/>
      <c r="M203" s="1002"/>
    </row>
    <row r="204" spans="1:13" s="1205" customFormat="1" ht="24" customHeight="1">
      <c r="A204" s="1293" t="s">
        <v>731</v>
      </c>
      <c r="B204" s="1294" t="s">
        <v>732</v>
      </c>
      <c r="C204" s="1295"/>
      <c r="D204" s="1296">
        <v>1</v>
      </c>
      <c r="E204" s="1297" t="s">
        <v>99</v>
      </c>
      <c r="F204" s="1298"/>
      <c r="G204" s="1298">
        <f>SUM(M204)*0.1</f>
        <v>16000</v>
      </c>
      <c r="H204" s="1299">
        <f t="shared" si="51"/>
        <v>0</v>
      </c>
      <c r="I204" s="1299">
        <f t="shared" si="52"/>
        <v>16000</v>
      </c>
      <c r="J204" s="1299">
        <f t="shared" si="53"/>
        <v>16000</v>
      </c>
      <c r="K204" s="1300"/>
      <c r="L204" s="1301"/>
      <c r="M204" s="1059">
        <v>160000</v>
      </c>
    </row>
    <row r="205" spans="1:13" s="944" customFormat="1" ht="23.25">
      <c r="A205" s="938"/>
      <c r="B205" s="939" t="s">
        <v>125</v>
      </c>
      <c r="C205" s="940" t="s">
        <v>733</v>
      </c>
      <c r="D205" s="971"/>
      <c r="E205" s="906"/>
      <c r="F205" s="907"/>
      <c r="G205" s="907"/>
      <c r="H205" s="908">
        <f t="shared" si="51"/>
        <v>0</v>
      </c>
      <c r="I205" s="908">
        <f t="shared" si="52"/>
        <v>0</v>
      </c>
      <c r="J205" s="908">
        <f t="shared" si="53"/>
        <v>0</v>
      </c>
      <c r="K205" s="941"/>
      <c r="L205" s="942"/>
      <c r="M205" s="1002"/>
    </row>
    <row r="206" spans="1:13" s="944" customFormat="1" ht="23.25">
      <c r="A206" s="938"/>
      <c r="B206" s="939" t="s">
        <v>125</v>
      </c>
      <c r="C206" s="940" t="s">
        <v>734</v>
      </c>
      <c r="D206" s="971"/>
      <c r="E206" s="906"/>
      <c r="F206" s="907"/>
      <c r="G206" s="907"/>
      <c r="H206" s="908">
        <f t="shared" si="51"/>
        <v>0</v>
      </c>
      <c r="I206" s="908">
        <f t="shared" si="52"/>
        <v>0</v>
      </c>
      <c r="J206" s="908">
        <f t="shared" si="53"/>
        <v>0</v>
      </c>
      <c r="K206" s="941"/>
      <c r="L206" s="942"/>
      <c r="M206" s="1002"/>
    </row>
    <row r="207" spans="1:13" s="944" customFormat="1" ht="23.25">
      <c r="A207" s="938"/>
      <c r="B207" s="939" t="s">
        <v>125</v>
      </c>
      <c r="C207" s="940" t="s">
        <v>735</v>
      </c>
      <c r="D207" s="971"/>
      <c r="E207" s="906"/>
      <c r="F207" s="907"/>
      <c r="G207" s="907"/>
      <c r="H207" s="908">
        <f t="shared" si="51"/>
        <v>0</v>
      </c>
      <c r="I207" s="908">
        <f t="shared" si="52"/>
        <v>0</v>
      </c>
      <c r="J207" s="908">
        <f t="shared" si="53"/>
        <v>0</v>
      </c>
      <c r="K207" s="941"/>
      <c r="L207" s="942"/>
      <c r="M207" s="1002"/>
    </row>
    <row r="208" spans="1:13" s="944" customFormat="1" ht="23.25">
      <c r="A208" s="938"/>
      <c r="B208" s="939" t="s">
        <v>125</v>
      </c>
      <c r="C208" s="940" t="s">
        <v>736</v>
      </c>
      <c r="D208" s="971"/>
      <c r="E208" s="906"/>
      <c r="F208" s="907"/>
      <c r="G208" s="907"/>
      <c r="H208" s="908">
        <f t="shared" si="51"/>
        <v>0</v>
      </c>
      <c r="I208" s="908">
        <f t="shared" si="52"/>
        <v>0</v>
      </c>
      <c r="J208" s="908">
        <f t="shared" si="53"/>
        <v>0</v>
      </c>
      <c r="K208" s="941"/>
      <c r="L208" s="942"/>
      <c r="M208" s="1002"/>
    </row>
    <row r="209" spans="1:13" s="944" customFormat="1" ht="23.25">
      <c r="A209" s="938"/>
      <c r="B209" s="939" t="s">
        <v>125</v>
      </c>
      <c r="C209" s="940" t="s">
        <v>737</v>
      </c>
      <c r="D209" s="971"/>
      <c r="E209" s="906"/>
      <c r="F209" s="907"/>
      <c r="G209" s="907"/>
      <c r="H209" s="908">
        <f t="shared" si="51"/>
        <v>0</v>
      </c>
      <c r="I209" s="908">
        <f t="shared" si="52"/>
        <v>0</v>
      </c>
      <c r="J209" s="908">
        <f t="shared" si="53"/>
        <v>0</v>
      </c>
      <c r="K209" s="941"/>
      <c r="L209" s="942"/>
      <c r="M209" s="1002"/>
    </row>
    <row r="210" spans="1:13" s="944" customFormat="1" ht="23.25">
      <c r="A210" s="938"/>
      <c r="B210" s="939" t="s">
        <v>125</v>
      </c>
      <c r="C210" s="940" t="s">
        <v>738</v>
      </c>
      <c r="D210" s="971"/>
      <c r="E210" s="906"/>
      <c r="F210" s="907"/>
      <c r="G210" s="907"/>
      <c r="H210" s="908">
        <f t="shared" si="51"/>
        <v>0</v>
      </c>
      <c r="I210" s="908">
        <f t="shared" si="52"/>
        <v>0</v>
      </c>
      <c r="J210" s="908">
        <f t="shared" si="53"/>
        <v>0</v>
      </c>
      <c r="K210" s="941"/>
      <c r="L210" s="942"/>
      <c r="M210" s="1002"/>
    </row>
    <row r="211" spans="1:13" s="1205" customFormat="1" ht="24" customHeight="1">
      <c r="A211" s="1302" t="s">
        <v>739</v>
      </c>
      <c r="B211" s="1031" t="s">
        <v>740</v>
      </c>
      <c r="C211" s="1032"/>
      <c r="D211" s="1033">
        <v>8</v>
      </c>
      <c r="E211" s="1034" t="s">
        <v>147</v>
      </c>
      <c r="F211" s="907"/>
      <c r="G211" s="907">
        <f t="shared" ref="G211:G213" si="54">SUM(M211)*0.1</f>
        <v>8000</v>
      </c>
      <c r="H211" s="908">
        <f t="shared" si="51"/>
        <v>0</v>
      </c>
      <c r="I211" s="908">
        <f t="shared" si="52"/>
        <v>64000</v>
      </c>
      <c r="J211" s="908">
        <f t="shared" si="53"/>
        <v>64000</v>
      </c>
      <c r="K211" s="1303"/>
      <c r="L211" s="1301"/>
      <c r="M211" s="1059">
        <v>80000</v>
      </c>
    </row>
    <row r="212" spans="1:13" s="1205" customFormat="1" ht="24" customHeight="1">
      <c r="A212" s="1302" t="s">
        <v>741</v>
      </c>
      <c r="B212" s="1031" t="s">
        <v>742</v>
      </c>
      <c r="C212" s="1032"/>
      <c r="D212" s="1033">
        <v>1</v>
      </c>
      <c r="E212" s="1034" t="s">
        <v>147</v>
      </c>
      <c r="F212" s="907"/>
      <c r="G212" s="907">
        <f t="shared" si="54"/>
        <v>4000</v>
      </c>
      <c r="H212" s="908">
        <f t="shared" si="51"/>
        <v>0</v>
      </c>
      <c r="I212" s="908">
        <f t="shared" si="52"/>
        <v>4000</v>
      </c>
      <c r="J212" s="908">
        <f t="shared" si="53"/>
        <v>4000</v>
      </c>
      <c r="K212" s="1303"/>
      <c r="L212" s="1301"/>
      <c r="M212" s="1059">
        <v>40000</v>
      </c>
    </row>
    <row r="213" spans="1:13" s="1205" customFormat="1" ht="24" customHeight="1">
      <c r="A213" s="1293" t="s">
        <v>743</v>
      </c>
      <c r="B213" s="1294" t="s">
        <v>744</v>
      </c>
      <c r="C213" s="1295"/>
      <c r="D213" s="1296">
        <v>1</v>
      </c>
      <c r="E213" s="1297" t="s">
        <v>147</v>
      </c>
      <c r="F213" s="907"/>
      <c r="G213" s="907">
        <f t="shared" si="54"/>
        <v>5000</v>
      </c>
      <c r="H213" s="908">
        <f t="shared" si="51"/>
        <v>0</v>
      </c>
      <c r="I213" s="908">
        <f t="shared" si="52"/>
        <v>5000</v>
      </c>
      <c r="J213" s="908">
        <f t="shared" si="53"/>
        <v>5000</v>
      </c>
      <c r="K213" s="1300"/>
      <c r="L213" s="1301"/>
      <c r="M213" s="1059">
        <v>50000</v>
      </c>
    </row>
    <row r="214" spans="1:13" s="944" customFormat="1" ht="23.25">
      <c r="A214" s="938"/>
      <c r="B214" s="939" t="s">
        <v>125</v>
      </c>
      <c r="C214" s="940" t="s">
        <v>745</v>
      </c>
      <c r="D214" s="971"/>
      <c r="E214" s="906"/>
      <c r="F214" s="907"/>
      <c r="G214" s="907">
        <f t="shared" ref="G214" si="55">SUM(M214)*0.2</f>
        <v>0</v>
      </c>
      <c r="H214" s="908">
        <f t="shared" si="51"/>
        <v>0</v>
      </c>
      <c r="I214" s="908">
        <f t="shared" si="52"/>
        <v>0</v>
      </c>
      <c r="J214" s="908">
        <f t="shared" si="53"/>
        <v>0</v>
      </c>
      <c r="K214" s="941"/>
      <c r="L214" s="942"/>
      <c r="M214" s="1002"/>
    </row>
    <row r="215" spans="1:13" s="944" customFormat="1" ht="25.5">
      <c r="A215" s="938"/>
      <c r="B215" s="1304" t="s">
        <v>746</v>
      </c>
      <c r="C215" s="940"/>
      <c r="D215" s="971"/>
      <c r="E215" s="906"/>
      <c r="F215" s="907"/>
      <c r="G215" s="907"/>
      <c r="H215" s="908">
        <f t="shared" si="51"/>
        <v>0</v>
      </c>
      <c r="I215" s="908">
        <f t="shared" si="52"/>
        <v>0</v>
      </c>
      <c r="J215" s="908">
        <f t="shared" si="53"/>
        <v>0</v>
      </c>
      <c r="K215" s="941"/>
      <c r="L215" s="942"/>
      <c r="M215" s="1305"/>
    </row>
    <row r="216" spans="1:13" ht="24" customHeight="1">
      <c r="A216" s="1306" t="s">
        <v>747</v>
      </c>
      <c r="B216" s="1307" t="s">
        <v>729</v>
      </c>
      <c r="C216" s="1233"/>
      <c r="D216" s="1126">
        <v>46</v>
      </c>
      <c r="E216" s="1234" t="s">
        <v>147</v>
      </c>
      <c r="F216" s="1298">
        <v>2200</v>
      </c>
      <c r="G216" s="1235"/>
      <c r="H216" s="908">
        <f t="shared" si="51"/>
        <v>101200</v>
      </c>
      <c r="I216" s="908">
        <f t="shared" si="52"/>
        <v>0</v>
      </c>
      <c r="J216" s="908">
        <f t="shared" si="53"/>
        <v>101200</v>
      </c>
      <c r="K216" s="1235"/>
      <c r="L216" s="1252"/>
    </row>
    <row r="217" spans="1:13" s="944" customFormat="1" ht="23.25">
      <c r="A217" s="938"/>
      <c r="B217" s="939" t="s">
        <v>125</v>
      </c>
      <c r="C217" s="940" t="s">
        <v>730</v>
      </c>
      <c r="D217" s="971"/>
      <c r="E217" s="906"/>
      <c r="F217" s="907"/>
      <c r="G217" s="907"/>
      <c r="H217" s="908">
        <f t="shared" si="51"/>
        <v>0</v>
      </c>
      <c r="I217" s="908">
        <f t="shared" si="52"/>
        <v>0</v>
      </c>
      <c r="J217" s="908">
        <f t="shared" si="53"/>
        <v>0</v>
      </c>
      <c r="K217" s="941"/>
      <c r="L217" s="942"/>
      <c r="M217" s="1002"/>
    </row>
    <row r="218" spans="1:13" ht="24" customHeight="1">
      <c r="A218" s="1308" t="s">
        <v>748</v>
      </c>
      <c r="B218" s="1307" t="s">
        <v>732</v>
      </c>
      <c r="C218" s="1233"/>
      <c r="D218" s="1126">
        <v>1</v>
      </c>
      <c r="E218" s="1234" t="s">
        <v>99</v>
      </c>
      <c r="F218" s="1235"/>
      <c r="G218" s="1298">
        <f>SUM(M218)*0.1</f>
        <v>5000</v>
      </c>
      <c r="H218" s="908">
        <f t="shared" si="51"/>
        <v>0</v>
      </c>
      <c r="I218" s="908">
        <f t="shared" si="52"/>
        <v>5000</v>
      </c>
      <c r="J218" s="908">
        <f t="shared" si="53"/>
        <v>5000</v>
      </c>
      <c r="K218" s="948"/>
      <c r="L218" s="1252"/>
      <c r="M218" s="920">
        <v>50000</v>
      </c>
    </row>
    <row r="219" spans="1:13" s="944" customFormat="1" ht="23.25">
      <c r="A219" s="938"/>
      <c r="B219" s="939" t="s">
        <v>125</v>
      </c>
      <c r="C219" s="940" t="s">
        <v>733</v>
      </c>
      <c r="D219" s="971"/>
      <c r="E219" s="906"/>
      <c r="F219" s="907"/>
      <c r="G219" s="907"/>
      <c r="H219" s="908">
        <f t="shared" si="51"/>
        <v>0</v>
      </c>
      <c r="I219" s="908">
        <f t="shared" si="52"/>
        <v>0</v>
      </c>
      <c r="J219" s="908">
        <f t="shared" si="53"/>
        <v>0</v>
      </c>
      <c r="K219" s="941"/>
      <c r="L219" s="942"/>
      <c r="M219" s="1002"/>
    </row>
    <row r="220" spans="1:13" s="944" customFormat="1" ht="23.25">
      <c r="A220" s="938"/>
      <c r="B220" s="939" t="s">
        <v>125</v>
      </c>
      <c r="C220" s="940" t="s">
        <v>734</v>
      </c>
      <c r="D220" s="971"/>
      <c r="E220" s="906"/>
      <c r="F220" s="907"/>
      <c r="G220" s="907"/>
      <c r="H220" s="908">
        <f t="shared" si="51"/>
        <v>0</v>
      </c>
      <c r="I220" s="908">
        <f t="shared" si="52"/>
        <v>0</v>
      </c>
      <c r="J220" s="908">
        <f t="shared" si="53"/>
        <v>0</v>
      </c>
      <c r="K220" s="941"/>
      <c r="L220" s="942"/>
      <c r="M220" s="1002"/>
    </row>
    <row r="221" spans="1:13" s="944" customFormat="1" ht="23.25">
      <c r="A221" s="938"/>
      <c r="B221" s="939" t="s">
        <v>125</v>
      </c>
      <c r="C221" s="940" t="s">
        <v>735</v>
      </c>
      <c r="D221" s="971"/>
      <c r="E221" s="906"/>
      <c r="F221" s="907"/>
      <c r="G221" s="907"/>
      <c r="H221" s="908">
        <f t="shared" si="51"/>
        <v>0</v>
      </c>
      <c r="I221" s="908">
        <f t="shared" si="52"/>
        <v>0</v>
      </c>
      <c r="J221" s="908">
        <f t="shared" si="53"/>
        <v>0</v>
      </c>
      <c r="K221" s="941"/>
      <c r="L221" s="942"/>
      <c r="M221" s="1002"/>
    </row>
    <row r="222" spans="1:13" s="944" customFormat="1" ht="23.25">
      <c r="A222" s="938"/>
      <c r="B222" s="939" t="s">
        <v>125</v>
      </c>
      <c r="C222" s="940" t="s">
        <v>749</v>
      </c>
      <c r="D222" s="971"/>
      <c r="E222" s="906"/>
      <c r="F222" s="907"/>
      <c r="G222" s="907"/>
      <c r="H222" s="908">
        <f t="shared" si="51"/>
        <v>0</v>
      </c>
      <c r="I222" s="908">
        <f t="shared" si="52"/>
        <v>0</v>
      </c>
      <c r="J222" s="908">
        <f t="shared" si="53"/>
        <v>0</v>
      </c>
      <c r="K222" s="941"/>
      <c r="L222" s="942"/>
      <c r="M222" s="1002"/>
    </row>
    <row r="223" spans="1:13" s="944" customFormat="1" ht="23.25">
      <c r="A223" s="938"/>
      <c r="B223" s="939" t="s">
        <v>125</v>
      </c>
      <c r="C223" s="940" t="s">
        <v>750</v>
      </c>
      <c r="D223" s="971"/>
      <c r="E223" s="906"/>
      <c r="F223" s="907"/>
      <c r="G223" s="907"/>
      <c r="H223" s="908">
        <f t="shared" si="51"/>
        <v>0</v>
      </c>
      <c r="I223" s="908">
        <f t="shared" si="52"/>
        <v>0</v>
      </c>
      <c r="J223" s="908">
        <f t="shared" si="53"/>
        <v>0</v>
      </c>
      <c r="K223" s="941"/>
      <c r="L223" s="942"/>
      <c r="M223" s="1002"/>
    </row>
    <row r="224" spans="1:13" s="944" customFormat="1" ht="23.25">
      <c r="A224" s="938"/>
      <c r="B224" s="939" t="s">
        <v>125</v>
      </c>
      <c r="C224" s="940" t="s">
        <v>751</v>
      </c>
      <c r="D224" s="971"/>
      <c r="E224" s="906"/>
      <c r="F224" s="907"/>
      <c r="G224" s="907"/>
      <c r="H224" s="908">
        <f t="shared" si="51"/>
        <v>0</v>
      </c>
      <c r="I224" s="908">
        <f t="shared" si="52"/>
        <v>0</v>
      </c>
      <c r="J224" s="908">
        <f t="shared" si="53"/>
        <v>0</v>
      </c>
      <c r="K224" s="941"/>
      <c r="L224" s="942"/>
      <c r="M224" s="1002"/>
    </row>
    <row r="225" spans="1:14" s="944" customFormat="1" ht="23.25">
      <c r="A225" s="938" t="s">
        <v>752</v>
      </c>
      <c r="B225" s="1304" t="s">
        <v>740</v>
      </c>
      <c r="C225" s="940"/>
      <c r="D225" s="971">
        <v>2</v>
      </c>
      <c r="E225" s="906" t="s">
        <v>147</v>
      </c>
      <c r="F225" s="907"/>
      <c r="G225" s="907">
        <f t="shared" ref="G225:G227" si="56">SUM(M225)*0.1</f>
        <v>8000</v>
      </c>
      <c r="H225" s="908">
        <f t="shared" si="51"/>
        <v>0</v>
      </c>
      <c r="I225" s="908">
        <f t="shared" si="52"/>
        <v>16000</v>
      </c>
      <c r="J225" s="908">
        <f t="shared" si="53"/>
        <v>16000</v>
      </c>
      <c r="K225" s="941"/>
      <c r="L225" s="942"/>
      <c r="M225" s="1002">
        <v>80000</v>
      </c>
    </row>
    <row r="226" spans="1:14" s="944" customFormat="1" ht="23.25">
      <c r="A226" s="938" t="s">
        <v>753</v>
      </c>
      <c r="B226" s="1304" t="s">
        <v>742</v>
      </c>
      <c r="C226" s="940"/>
      <c r="D226" s="971">
        <v>1</v>
      </c>
      <c r="E226" s="906" t="s">
        <v>147</v>
      </c>
      <c r="F226" s="907"/>
      <c r="G226" s="907">
        <f t="shared" si="56"/>
        <v>4000</v>
      </c>
      <c r="H226" s="908">
        <f t="shared" si="51"/>
        <v>0</v>
      </c>
      <c r="I226" s="908">
        <f t="shared" si="52"/>
        <v>4000</v>
      </c>
      <c r="J226" s="908">
        <f t="shared" si="53"/>
        <v>4000</v>
      </c>
      <c r="K226" s="941"/>
      <c r="L226" s="942"/>
      <c r="M226" s="1002">
        <v>40000</v>
      </c>
    </row>
    <row r="227" spans="1:14" s="944" customFormat="1" ht="23.25">
      <c r="A227" s="938" t="s">
        <v>754</v>
      </c>
      <c r="B227" s="1304" t="s">
        <v>744</v>
      </c>
      <c r="C227" s="940"/>
      <c r="D227" s="971">
        <v>1</v>
      </c>
      <c r="E227" s="906" t="s">
        <v>147</v>
      </c>
      <c r="F227" s="907"/>
      <c r="G227" s="907">
        <f t="shared" si="56"/>
        <v>5000</v>
      </c>
      <c r="H227" s="908">
        <f t="shared" si="51"/>
        <v>0</v>
      </c>
      <c r="I227" s="908">
        <f t="shared" si="52"/>
        <v>5000</v>
      </c>
      <c r="J227" s="908">
        <f t="shared" si="53"/>
        <v>5000</v>
      </c>
      <c r="K227" s="941"/>
      <c r="L227" s="942"/>
      <c r="M227" s="1002">
        <v>50000</v>
      </c>
    </row>
    <row r="228" spans="1:14" s="944" customFormat="1" ht="23.25">
      <c r="A228" s="938"/>
      <c r="B228" s="939" t="s">
        <v>125</v>
      </c>
      <c r="C228" s="940" t="s">
        <v>745</v>
      </c>
      <c r="D228" s="971"/>
      <c r="E228" s="906"/>
      <c r="F228" s="907"/>
      <c r="G228" s="907"/>
      <c r="H228" s="908">
        <f t="shared" si="51"/>
        <v>0</v>
      </c>
      <c r="I228" s="908">
        <f t="shared" si="52"/>
        <v>0</v>
      </c>
      <c r="J228" s="908">
        <f t="shared" si="53"/>
        <v>0</v>
      </c>
      <c r="K228" s="941"/>
      <c r="L228" s="942"/>
      <c r="M228" s="1002"/>
    </row>
    <row r="229" spans="1:14" ht="24" customHeight="1">
      <c r="A229" s="1278"/>
      <c r="B229" s="1279"/>
      <c r="C229" s="1280"/>
      <c r="D229" s="1309"/>
      <c r="E229" s="1282"/>
      <c r="F229" s="1283"/>
      <c r="G229" s="1283"/>
      <c r="H229" s="1283"/>
      <c r="I229" s="1283"/>
      <c r="J229" s="1283"/>
      <c r="K229" s="1283"/>
      <c r="L229" s="1224"/>
      <c r="N229" s="1310"/>
    </row>
    <row r="230" spans="1:14" ht="24" customHeight="1">
      <c r="A230" s="1261"/>
      <c r="B230" s="1262"/>
      <c r="C230" s="1263" t="str">
        <f>"รวมราคา "&amp;B200</f>
        <v>รวมราคา งานระบบเครือข่ายสื่อสาร (Network Communication System)</v>
      </c>
      <c r="D230" s="1264"/>
      <c r="E230" s="1265"/>
      <c r="F230" s="1266"/>
      <c r="G230" s="1267"/>
      <c r="H230" s="1268">
        <f>SUM(H201:H229)</f>
        <v>886600</v>
      </c>
      <c r="I230" s="1268">
        <f>SUM(I201:I229)</f>
        <v>119000</v>
      </c>
      <c r="J230" s="1268">
        <f>SUM(J201:J229)</f>
        <v>1005600</v>
      </c>
      <c r="K230" s="1266"/>
      <c r="L230" s="1311"/>
      <c r="M230" s="1312"/>
      <c r="N230" s="1310"/>
    </row>
    <row r="231" spans="1:14" ht="24" customHeight="1">
      <c r="A231" s="1245">
        <v>5.9</v>
      </c>
      <c r="B231" s="1246" t="s">
        <v>755</v>
      </c>
      <c r="C231" s="1247"/>
      <c r="D231" s="1269"/>
      <c r="E231" s="1249"/>
      <c r="F231" s="1250"/>
      <c r="G231" s="1250"/>
      <c r="H231" s="1250"/>
      <c r="I231" s="1250"/>
      <c r="J231" s="1250"/>
      <c r="K231" s="1250"/>
      <c r="L231" s="1224"/>
    </row>
    <row r="232" spans="1:14" ht="24" customHeight="1">
      <c r="A232" s="1225" t="s">
        <v>756</v>
      </c>
      <c r="B232" s="1226" t="s">
        <v>757</v>
      </c>
      <c r="C232" s="1227"/>
      <c r="D232" s="1270"/>
      <c r="E232" s="1229"/>
      <c r="F232" s="1230"/>
      <c r="G232" s="1230"/>
      <c r="H232" s="1230"/>
      <c r="I232" s="1230"/>
      <c r="J232" s="1230"/>
      <c r="K232" s="1230"/>
      <c r="L232" s="1224"/>
    </row>
    <row r="233" spans="1:14" s="944" customFormat="1" ht="23.25">
      <c r="A233" s="938"/>
      <c r="B233" s="939" t="s">
        <v>125</v>
      </c>
      <c r="C233" s="940" t="s">
        <v>758</v>
      </c>
      <c r="D233" s="971">
        <v>1</v>
      </c>
      <c r="E233" s="906" t="s">
        <v>147</v>
      </c>
      <c r="F233" s="907">
        <v>0</v>
      </c>
      <c r="G233" s="907">
        <v>3000</v>
      </c>
      <c r="H233" s="908">
        <f>ROUND(F233*D233,2)</f>
        <v>0</v>
      </c>
      <c r="I233" s="908">
        <f t="shared" ref="I233" si="57">ROUND(G233*D233,2)</f>
        <v>3000</v>
      </c>
      <c r="J233" s="908">
        <f t="shared" ref="J233" si="58">ROUND(SUM(H233:I233),2)</f>
        <v>3000</v>
      </c>
      <c r="K233" s="941"/>
      <c r="L233" s="942" t="s">
        <v>529</v>
      </c>
      <c r="M233" s="1002"/>
    </row>
    <row r="234" spans="1:14" s="944" customFormat="1" ht="23.25">
      <c r="A234" s="938"/>
      <c r="B234" s="939" t="s">
        <v>125</v>
      </c>
      <c r="C234" s="940" t="s">
        <v>759</v>
      </c>
      <c r="D234" s="971">
        <v>3</v>
      </c>
      <c r="E234" s="906" t="s">
        <v>147</v>
      </c>
      <c r="F234" s="907">
        <v>0</v>
      </c>
      <c r="G234" s="907">
        <v>5000</v>
      </c>
      <c r="H234" s="908">
        <f t="shared" ref="H234:H242" si="59">ROUND(F234*D234,2)</f>
        <v>0</v>
      </c>
      <c r="I234" s="908">
        <f t="shared" ref="I234:I242" si="60">ROUND(G234*D234,2)</f>
        <v>15000</v>
      </c>
      <c r="J234" s="908">
        <f t="shared" ref="J234:J242" si="61">ROUND(SUM(H234:I234),2)</f>
        <v>15000</v>
      </c>
      <c r="K234" s="941"/>
      <c r="L234" s="942" t="s">
        <v>529</v>
      </c>
      <c r="M234" s="1002"/>
    </row>
    <row r="235" spans="1:14" s="944" customFormat="1" ht="23.25">
      <c r="A235" s="938"/>
      <c r="B235" s="939" t="s">
        <v>125</v>
      </c>
      <c r="C235" s="940" t="s">
        <v>760</v>
      </c>
      <c r="D235" s="971">
        <v>15</v>
      </c>
      <c r="E235" s="906" t="s">
        <v>147</v>
      </c>
      <c r="F235" s="907">
        <v>0</v>
      </c>
      <c r="G235" s="907">
        <v>100</v>
      </c>
      <c r="H235" s="908">
        <f t="shared" si="59"/>
        <v>0</v>
      </c>
      <c r="I235" s="908">
        <f t="shared" si="60"/>
        <v>1500</v>
      </c>
      <c r="J235" s="908">
        <f t="shared" si="61"/>
        <v>1500</v>
      </c>
      <c r="K235" s="941"/>
      <c r="L235" s="942" t="s">
        <v>529</v>
      </c>
      <c r="M235" s="1002"/>
    </row>
    <row r="236" spans="1:14" ht="24" customHeight="1">
      <c r="A236" s="1231" t="s">
        <v>761</v>
      </c>
      <c r="B236" s="1232" t="s">
        <v>702</v>
      </c>
      <c r="C236" s="1233"/>
      <c r="D236" s="1126"/>
      <c r="E236" s="1234"/>
      <c r="F236" s="1235"/>
      <c r="G236" s="1235"/>
      <c r="H236" s="908">
        <f t="shared" si="59"/>
        <v>0</v>
      </c>
      <c r="I236" s="908">
        <f t="shared" si="60"/>
        <v>0</v>
      </c>
      <c r="J236" s="908">
        <f t="shared" si="61"/>
        <v>0</v>
      </c>
      <c r="K236" s="1235"/>
      <c r="L236" s="1224"/>
    </row>
    <row r="237" spans="1:14" s="944" customFormat="1" ht="23.25">
      <c r="A237" s="938"/>
      <c r="B237" s="939" t="s">
        <v>223</v>
      </c>
      <c r="C237" s="940" t="s">
        <v>762</v>
      </c>
      <c r="D237" s="971">
        <v>610</v>
      </c>
      <c r="E237" s="906" t="s">
        <v>253</v>
      </c>
      <c r="F237" s="907">
        <v>20</v>
      </c>
      <c r="G237" s="907">
        <v>8</v>
      </c>
      <c r="H237" s="908">
        <f t="shared" si="59"/>
        <v>12200</v>
      </c>
      <c r="I237" s="908">
        <f t="shared" si="60"/>
        <v>4880</v>
      </c>
      <c r="J237" s="908">
        <f t="shared" si="61"/>
        <v>17080</v>
      </c>
      <c r="K237" s="941"/>
      <c r="L237" s="942" t="s">
        <v>529</v>
      </c>
      <c r="M237" s="1002"/>
    </row>
    <row r="238" spans="1:14" ht="24" customHeight="1">
      <c r="A238" s="1231" t="s">
        <v>763</v>
      </c>
      <c r="B238" s="1232" t="s">
        <v>724</v>
      </c>
      <c r="C238" s="1233"/>
      <c r="D238" s="1126">
        <v>0</v>
      </c>
      <c r="E238" s="1234"/>
      <c r="F238" s="1235"/>
      <c r="G238" s="1235"/>
      <c r="H238" s="908">
        <f t="shared" si="59"/>
        <v>0</v>
      </c>
      <c r="I238" s="908">
        <f t="shared" si="60"/>
        <v>0</v>
      </c>
      <c r="J238" s="908">
        <f t="shared" si="61"/>
        <v>0</v>
      </c>
      <c r="K238" s="1235"/>
      <c r="L238" s="1224"/>
    </row>
    <row r="239" spans="1:14" s="944" customFormat="1" ht="23.25">
      <c r="A239" s="938"/>
      <c r="B239" s="939" t="s">
        <v>125</v>
      </c>
      <c r="C239" s="940" t="s">
        <v>641</v>
      </c>
      <c r="D239" s="971">
        <v>540</v>
      </c>
      <c r="E239" s="906" t="s">
        <v>253</v>
      </c>
      <c r="F239" s="907">
        <v>31</v>
      </c>
      <c r="G239" s="907">
        <v>22</v>
      </c>
      <c r="H239" s="908">
        <f t="shared" si="59"/>
        <v>16740</v>
      </c>
      <c r="I239" s="908">
        <f t="shared" si="60"/>
        <v>11880</v>
      </c>
      <c r="J239" s="908">
        <f t="shared" si="61"/>
        <v>28620</v>
      </c>
      <c r="K239" s="941"/>
      <c r="L239" s="942" t="s">
        <v>494</v>
      </c>
      <c r="M239" s="1002"/>
    </row>
    <row r="240" spans="1:14" ht="24" customHeight="1">
      <c r="A240" s="1231" t="s">
        <v>764</v>
      </c>
      <c r="B240" s="1232" t="s">
        <v>650</v>
      </c>
      <c r="C240" s="1233"/>
      <c r="D240" s="1126"/>
      <c r="E240" s="1234"/>
      <c r="F240" s="1235"/>
      <c r="G240" s="1235"/>
      <c r="H240" s="908">
        <f t="shared" si="59"/>
        <v>0</v>
      </c>
      <c r="I240" s="908">
        <f t="shared" si="60"/>
        <v>0</v>
      </c>
      <c r="J240" s="908">
        <f t="shared" si="61"/>
        <v>0</v>
      </c>
      <c r="K240" s="1235"/>
      <c r="L240" s="1224"/>
    </row>
    <row r="241" spans="1:13" s="944" customFormat="1" ht="23.25">
      <c r="A241" s="938"/>
      <c r="B241" s="939" t="s">
        <v>125</v>
      </c>
      <c r="C241" s="940" t="s">
        <v>713</v>
      </c>
      <c r="D241" s="971">
        <v>1</v>
      </c>
      <c r="E241" s="906" t="s">
        <v>99</v>
      </c>
      <c r="F241" s="907">
        <f>SUM(H236:H237)*0.05</f>
        <v>610</v>
      </c>
      <c r="G241" s="907">
        <v>0</v>
      </c>
      <c r="H241" s="908">
        <f t="shared" si="59"/>
        <v>610</v>
      </c>
      <c r="I241" s="908">
        <f t="shared" si="60"/>
        <v>0</v>
      </c>
      <c r="J241" s="908">
        <f t="shared" si="61"/>
        <v>610</v>
      </c>
      <c r="K241" s="941"/>
      <c r="L241" s="942" t="s">
        <v>507</v>
      </c>
      <c r="M241" s="1002"/>
    </row>
    <row r="242" spans="1:13" s="944" customFormat="1" ht="23.25">
      <c r="A242" s="938"/>
      <c r="B242" s="939" t="s">
        <v>125</v>
      </c>
      <c r="C242" s="940" t="s">
        <v>651</v>
      </c>
      <c r="D242" s="971">
        <v>1</v>
      </c>
      <c r="E242" s="906" t="s">
        <v>99</v>
      </c>
      <c r="F242" s="907">
        <f>SUM(H239:H239)*0.1</f>
        <v>1674</v>
      </c>
      <c r="G242" s="907">
        <v>0</v>
      </c>
      <c r="H242" s="908">
        <f t="shared" si="59"/>
        <v>1674</v>
      </c>
      <c r="I242" s="908">
        <f t="shared" si="60"/>
        <v>0</v>
      </c>
      <c r="J242" s="908">
        <f t="shared" si="61"/>
        <v>1674</v>
      </c>
      <c r="K242" s="941"/>
      <c r="L242" s="942" t="s">
        <v>507</v>
      </c>
      <c r="M242" s="1002"/>
    </row>
    <row r="243" spans="1:13" s="944" customFormat="1" ht="23.25">
      <c r="A243" s="938"/>
      <c r="B243" s="939"/>
      <c r="C243" s="940"/>
      <c r="D243" s="905"/>
      <c r="E243" s="906"/>
      <c r="F243" s="907"/>
      <c r="G243" s="907"/>
      <c r="H243" s="908"/>
      <c r="I243" s="908"/>
      <c r="J243" s="908"/>
      <c r="K243" s="941"/>
      <c r="L243" s="942"/>
      <c r="M243" s="1002"/>
    </row>
    <row r="244" spans="1:13" ht="24" customHeight="1">
      <c r="A244" s="1261"/>
      <c r="B244" s="1262"/>
      <c r="C244" s="1263" t="str">
        <f>"รวมราคา "&amp;B231</f>
        <v>รวมราคา งานระบบควบคุมแสงสว่าง (Lighting Control System)</v>
      </c>
      <c r="D244" s="1272"/>
      <c r="E244" s="1265"/>
      <c r="F244" s="1266"/>
      <c r="G244" s="1267"/>
      <c r="H244" s="1268">
        <f>SUM(H232:H243)</f>
        <v>31224</v>
      </c>
      <c r="I244" s="1268">
        <f>SUM(I232:I243)</f>
        <v>36260</v>
      </c>
      <c r="J244" s="1268">
        <f>SUM(J232:J243)</f>
        <v>67484</v>
      </c>
      <c r="K244" s="1266"/>
      <c r="L244" s="1224"/>
    </row>
    <row r="245" spans="1:13" ht="24" customHeight="1">
      <c r="A245" s="1313">
        <v>5.0999999999999996</v>
      </c>
      <c r="B245" s="1246" t="s">
        <v>765</v>
      </c>
      <c r="C245" s="1247"/>
      <c r="D245" s="1248"/>
      <c r="E245" s="1249"/>
      <c r="F245" s="1250"/>
      <c r="G245" s="1250"/>
      <c r="H245" s="1250"/>
      <c r="I245" s="1250"/>
      <c r="J245" s="1250"/>
      <c r="K245" s="1250"/>
      <c r="L245" s="1224"/>
    </row>
    <row r="246" spans="1:13" ht="24" customHeight="1">
      <c r="A246" s="1225" t="s">
        <v>766</v>
      </c>
      <c r="B246" s="1226" t="s">
        <v>767</v>
      </c>
      <c r="C246" s="1227"/>
      <c r="D246" s="1228"/>
      <c r="E246" s="1229"/>
      <c r="F246" s="1230"/>
      <c r="G246" s="1230"/>
      <c r="H246" s="1230"/>
      <c r="I246" s="1230"/>
      <c r="J246" s="1230"/>
      <c r="K246" s="1230"/>
      <c r="L246" s="1224"/>
    </row>
    <row r="247" spans="1:13" s="944" customFormat="1" ht="23.25">
      <c r="A247" s="938"/>
      <c r="B247" s="939" t="s">
        <v>125</v>
      </c>
      <c r="C247" s="940" t="s">
        <v>768</v>
      </c>
      <c r="D247" s="971">
        <v>2</v>
      </c>
      <c r="E247" s="906" t="s">
        <v>147</v>
      </c>
      <c r="F247" s="907">
        <v>0</v>
      </c>
      <c r="G247" s="907">
        <v>2500</v>
      </c>
      <c r="H247" s="908">
        <f t="shared" ref="H247" si="62">ROUND(F247*D247,2)</f>
        <v>0</v>
      </c>
      <c r="I247" s="908">
        <f t="shared" ref="I247" si="63">ROUND(G247*D247,2)</f>
        <v>5000</v>
      </c>
      <c r="J247" s="908">
        <f t="shared" ref="J247" si="64">ROUND(SUM(H247:I247),2)</f>
        <v>5000</v>
      </c>
      <c r="K247" s="941"/>
      <c r="L247" s="942" t="s">
        <v>529</v>
      </c>
      <c r="M247" s="1002"/>
    </row>
    <row r="248" spans="1:13" s="944" customFormat="1" ht="23.25">
      <c r="A248" s="938"/>
      <c r="B248" s="939" t="s">
        <v>125</v>
      </c>
      <c r="C248" s="940" t="s">
        <v>769</v>
      </c>
      <c r="D248" s="971">
        <v>2</v>
      </c>
      <c r="E248" s="906" t="s">
        <v>147</v>
      </c>
      <c r="F248" s="907">
        <v>0</v>
      </c>
      <c r="G248" s="907">
        <v>2500</v>
      </c>
      <c r="H248" s="908">
        <f t="shared" ref="H248:H263" si="65">ROUND(F248*D248,2)</f>
        <v>0</v>
      </c>
      <c r="I248" s="908">
        <f t="shared" ref="I248:I263" si="66">ROUND(G248*D248,2)</f>
        <v>5000</v>
      </c>
      <c r="J248" s="908">
        <f t="shared" ref="J248:J263" si="67">ROUND(SUM(H248:I248),2)</f>
        <v>5000</v>
      </c>
      <c r="K248" s="941"/>
      <c r="L248" s="942" t="s">
        <v>529</v>
      </c>
      <c r="M248" s="1002"/>
    </row>
    <row r="249" spans="1:13" s="944" customFormat="1" ht="23.25">
      <c r="A249" s="938"/>
      <c r="B249" s="939" t="s">
        <v>125</v>
      </c>
      <c r="C249" s="940" t="s">
        <v>770</v>
      </c>
      <c r="D249" s="971">
        <v>4</v>
      </c>
      <c r="E249" s="906" t="s">
        <v>147</v>
      </c>
      <c r="F249" s="907">
        <v>0</v>
      </c>
      <c r="G249" s="907">
        <v>500</v>
      </c>
      <c r="H249" s="908">
        <f t="shared" si="65"/>
        <v>0</v>
      </c>
      <c r="I249" s="908">
        <f t="shared" si="66"/>
        <v>2000</v>
      </c>
      <c r="J249" s="908">
        <f t="shared" si="67"/>
        <v>2000</v>
      </c>
      <c r="K249" s="941"/>
      <c r="L249" s="942" t="s">
        <v>529</v>
      </c>
      <c r="M249" s="1002"/>
    </row>
    <row r="250" spans="1:13" s="944" customFormat="1" ht="23.25">
      <c r="A250" s="938"/>
      <c r="B250" s="939" t="s">
        <v>125</v>
      </c>
      <c r="C250" s="940" t="s">
        <v>771</v>
      </c>
      <c r="D250" s="971">
        <v>7</v>
      </c>
      <c r="E250" s="906" t="s">
        <v>147</v>
      </c>
      <c r="F250" s="907">
        <v>0</v>
      </c>
      <c r="G250" s="907">
        <v>500</v>
      </c>
      <c r="H250" s="908">
        <f t="shared" si="65"/>
        <v>0</v>
      </c>
      <c r="I250" s="908">
        <f t="shared" si="66"/>
        <v>3500</v>
      </c>
      <c r="J250" s="908">
        <f t="shared" si="67"/>
        <v>3500</v>
      </c>
      <c r="K250" s="941"/>
      <c r="L250" s="942" t="s">
        <v>529</v>
      </c>
      <c r="M250" s="1002"/>
    </row>
    <row r="251" spans="1:13" s="944" customFormat="1" ht="23.25">
      <c r="A251" s="938"/>
      <c r="B251" s="939" t="s">
        <v>125</v>
      </c>
      <c r="C251" s="940" t="s">
        <v>772</v>
      </c>
      <c r="D251" s="971">
        <v>12</v>
      </c>
      <c r="E251" s="906" t="s">
        <v>147</v>
      </c>
      <c r="F251" s="907">
        <v>0</v>
      </c>
      <c r="G251" s="907">
        <v>500</v>
      </c>
      <c r="H251" s="908">
        <f t="shared" si="65"/>
        <v>0</v>
      </c>
      <c r="I251" s="908">
        <f t="shared" si="66"/>
        <v>6000</v>
      </c>
      <c r="J251" s="908">
        <f t="shared" si="67"/>
        <v>6000</v>
      </c>
      <c r="K251" s="941"/>
      <c r="L251" s="942" t="s">
        <v>529</v>
      </c>
      <c r="M251" s="1002"/>
    </row>
    <row r="252" spans="1:13" s="944" customFormat="1" ht="23.25">
      <c r="A252" s="938"/>
      <c r="B252" s="939" t="s">
        <v>125</v>
      </c>
      <c r="C252" s="940" t="s">
        <v>773</v>
      </c>
      <c r="D252" s="971">
        <v>2</v>
      </c>
      <c r="E252" s="906" t="s">
        <v>147</v>
      </c>
      <c r="F252" s="907">
        <v>0</v>
      </c>
      <c r="G252" s="907">
        <v>500</v>
      </c>
      <c r="H252" s="908">
        <f t="shared" si="65"/>
        <v>0</v>
      </c>
      <c r="I252" s="908">
        <f t="shared" si="66"/>
        <v>1000</v>
      </c>
      <c r="J252" s="908">
        <f t="shared" si="67"/>
        <v>1000</v>
      </c>
      <c r="K252" s="941"/>
      <c r="L252" s="942" t="s">
        <v>529</v>
      </c>
      <c r="M252" s="1002"/>
    </row>
    <row r="253" spans="1:13" s="944" customFormat="1" ht="23.25">
      <c r="A253" s="938"/>
      <c r="B253" s="939" t="s">
        <v>125</v>
      </c>
      <c r="C253" s="940" t="s">
        <v>774</v>
      </c>
      <c r="D253" s="971">
        <v>26</v>
      </c>
      <c r="E253" s="906" t="s">
        <v>147</v>
      </c>
      <c r="F253" s="907">
        <v>0</v>
      </c>
      <c r="G253" s="907">
        <v>0</v>
      </c>
      <c r="H253" s="908">
        <f t="shared" si="65"/>
        <v>0</v>
      </c>
      <c r="I253" s="908">
        <f t="shared" si="66"/>
        <v>0</v>
      </c>
      <c r="J253" s="908">
        <f t="shared" si="67"/>
        <v>0</v>
      </c>
      <c r="K253" s="941"/>
      <c r="L253" s="942" t="s">
        <v>529</v>
      </c>
      <c r="M253" s="1002"/>
    </row>
    <row r="254" spans="1:13" s="944" customFormat="1" ht="23.25">
      <c r="A254" s="938"/>
      <c r="B254" s="939" t="s">
        <v>125</v>
      </c>
      <c r="C254" s="940" t="s">
        <v>775</v>
      </c>
      <c r="D254" s="971">
        <v>8</v>
      </c>
      <c r="E254" s="906" t="s">
        <v>147</v>
      </c>
      <c r="F254" s="907">
        <v>0</v>
      </c>
      <c r="G254" s="907">
        <v>250</v>
      </c>
      <c r="H254" s="908">
        <f t="shared" si="65"/>
        <v>0</v>
      </c>
      <c r="I254" s="908">
        <f t="shared" si="66"/>
        <v>2000</v>
      </c>
      <c r="J254" s="908">
        <f t="shared" si="67"/>
        <v>2000</v>
      </c>
      <c r="K254" s="941"/>
      <c r="L254" s="942" t="s">
        <v>529</v>
      </c>
      <c r="M254" s="1002"/>
    </row>
    <row r="255" spans="1:13" s="944" customFormat="1" ht="23.25">
      <c r="A255" s="938"/>
      <c r="B255" s="939" t="s">
        <v>125</v>
      </c>
      <c r="C255" s="940" t="s">
        <v>776</v>
      </c>
      <c r="D255" s="971">
        <v>4</v>
      </c>
      <c r="E255" s="906" t="s">
        <v>147</v>
      </c>
      <c r="F255" s="907">
        <v>0</v>
      </c>
      <c r="G255" s="907">
        <v>300</v>
      </c>
      <c r="H255" s="908">
        <f t="shared" si="65"/>
        <v>0</v>
      </c>
      <c r="I255" s="908">
        <f t="shared" si="66"/>
        <v>1200</v>
      </c>
      <c r="J255" s="908">
        <f t="shared" si="67"/>
        <v>1200</v>
      </c>
      <c r="K255" s="941"/>
      <c r="L255" s="942" t="s">
        <v>529</v>
      </c>
      <c r="M255" s="1002"/>
    </row>
    <row r="256" spans="1:13" s="944" customFormat="1" ht="23.25">
      <c r="A256" s="938"/>
      <c r="B256" s="939" t="s">
        <v>125</v>
      </c>
      <c r="C256" s="940" t="s">
        <v>777</v>
      </c>
      <c r="D256" s="971">
        <v>7</v>
      </c>
      <c r="E256" s="906" t="s">
        <v>147</v>
      </c>
      <c r="F256" s="907">
        <v>0</v>
      </c>
      <c r="G256" s="907">
        <v>250</v>
      </c>
      <c r="H256" s="908">
        <f t="shared" si="65"/>
        <v>0</v>
      </c>
      <c r="I256" s="908">
        <f t="shared" si="66"/>
        <v>1750</v>
      </c>
      <c r="J256" s="908">
        <f t="shared" si="67"/>
        <v>1750</v>
      </c>
      <c r="K256" s="941"/>
      <c r="L256" s="942" t="s">
        <v>529</v>
      </c>
      <c r="M256" s="1002"/>
    </row>
    <row r="257" spans="1:13" ht="24" customHeight="1">
      <c r="A257" s="1231" t="s">
        <v>778</v>
      </c>
      <c r="B257" s="1232" t="s">
        <v>702</v>
      </c>
      <c r="C257" s="1233"/>
      <c r="D257" s="1126"/>
      <c r="E257" s="1234"/>
      <c r="F257" s="1235"/>
      <c r="G257" s="1235"/>
      <c r="H257" s="908">
        <f t="shared" si="65"/>
        <v>0</v>
      </c>
      <c r="I257" s="908">
        <f t="shared" si="66"/>
        <v>0</v>
      </c>
      <c r="J257" s="908">
        <f t="shared" si="67"/>
        <v>0</v>
      </c>
      <c r="K257" s="1235"/>
      <c r="L257" s="1224"/>
    </row>
    <row r="258" spans="1:13" s="944" customFormat="1" ht="23.25">
      <c r="A258" s="938"/>
      <c r="B258" s="939" t="s">
        <v>223</v>
      </c>
      <c r="C258" s="940" t="s">
        <v>779</v>
      </c>
      <c r="D258" s="971">
        <v>610</v>
      </c>
      <c r="E258" s="906" t="s">
        <v>253</v>
      </c>
      <c r="F258" s="907">
        <v>20</v>
      </c>
      <c r="G258" s="907">
        <v>8</v>
      </c>
      <c r="H258" s="908">
        <f t="shared" si="65"/>
        <v>12200</v>
      </c>
      <c r="I258" s="908">
        <f t="shared" si="66"/>
        <v>4880</v>
      </c>
      <c r="J258" s="908">
        <f t="shared" si="67"/>
        <v>17080</v>
      </c>
      <c r="K258" s="941"/>
      <c r="L258" s="942" t="s">
        <v>529</v>
      </c>
      <c r="M258" s="1002"/>
    </row>
    <row r="259" spans="1:13" ht="24" customHeight="1">
      <c r="A259" s="1231" t="s">
        <v>780</v>
      </c>
      <c r="B259" s="1232" t="s">
        <v>724</v>
      </c>
      <c r="C259" s="1233"/>
      <c r="D259" s="1126"/>
      <c r="E259" s="1234"/>
      <c r="F259" s="1235"/>
      <c r="G259" s="1235"/>
      <c r="H259" s="908">
        <f t="shared" si="65"/>
        <v>0</v>
      </c>
      <c r="I259" s="908">
        <f t="shared" si="66"/>
        <v>0</v>
      </c>
      <c r="J259" s="908">
        <f t="shared" si="67"/>
        <v>0</v>
      </c>
      <c r="K259" s="1235"/>
      <c r="L259" s="1224"/>
    </row>
    <row r="260" spans="1:13" s="944" customFormat="1" ht="23.25">
      <c r="A260" s="938"/>
      <c r="B260" s="939" t="s">
        <v>125</v>
      </c>
      <c r="C260" s="940" t="s">
        <v>641</v>
      </c>
      <c r="D260" s="971">
        <v>540</v>
      </c>
      <c r="E260" s="906" t="s">
        <v>253</v>
      </c>
      <c r="F260" s="907">
        <v>31</v>
      </c>
      <c r="G260" s="907">
        <v>22</v>
      </c>
      <c r="H260" s="908">
        <f t="shared" si="65"/>
        <v>16740</v>
      </c>
      <c r="I260" s="908">
        <f t="shared" si="66"/>
        <v>11880</v>
      </c>
      <c r="J260" s="908">
        <f t="shared" si="67"/>
        <v>28620</v>
      </c>
      <c r="K260" s="941"/>
      <c r="L260" s="942" t="s">
        <v>494</v>
      </c>
      <c r="M260" s="1002"/>
    </row>
    <row r="261" spans="1:13" ht="24" customHeight="1">
      <c r="A261" s="1231" t="s">
        <v>781</v>
      </c>
      <c r="B261" s="1232" t="s">
        <v>650</v>
      </c>
      <c r="C261" s="1233"/>
      <c r="D261" s="1126"/>
      <c r="E261" s="1234"/>
      <c r="F261" s="1235"/>
      <c r="G261" s="1235"/>
      <c r="H261" s="908">
        <f t="shared" si="65"/>
        <v>0</v>
      </c>
      <c r="I261" s="908">
        <f t="shared" si="66"/>
        <v>0</v>
      </c>
      <c r="J261" s="908">
        <f t="shared" si="67"/>
        <v>0</v>
      </c>
      <c r="K261" s="1235"/>
      <c r="L261" s="1224"/>
    </row>
    <row r="262" spans="1:13" s="944" customFormat="1" ht="23.25">
      <c r="A262" s="938"/>
      <c r="B262" s="939" t="s">
        <v>125</v>
      </c>
      <c r="C262" s="940" t="s">
        <v>713</v>
      </c>
      <c r="D262" s="971">
        <v>1</v>
      </c>
      <c r="E262" s="906" t="s">
        <v>99</v>
      </c>
      <c r="F262" s="907">
        <f>SUM(H257:H258)*0.05</f>
        <v>610</v>
      </c>
      <c r="G262" s="907">
        <v>0</v>
      </c>
      <c r="H262" s="908">
        <f t="shared" si="65"/>
        <v>610</v>
      </c>
      <c r="I262" s="908">
        <f t="shared" si="66"/>
        <v>0</v>
      </c>
      <c r="J262" s="908">
        <f t="shared" si="67"/>
        <v>610</v>
      </c>
      <c r="K262" s="941"/>
      <c r="L262" s="942" t="s">
        <v>507</v>
      </c>
      <c r="M262" s="1002"/>
    </row>
    <row r="263" spans="1:13" s="944" customFormat="1" ht="23.25">
      <c r="A263" s="938"/>
      <c r="B263" s="939" t="s">
        <v>125</v>
      </c>
      <c r="C263" s="940" t="s">
        <v>651</v>
      </c>
      <c r="D263" s="971">
        <v>1</v>
      </c>
      <c r="E263" s="906" t="s">
        <v>99</v>
      </c>
      <c r="F263" s="907">
        <f>SUM(H260:H260)*0.1</f>
        <v>1674</v>
      </c>
      <c r="G263" s="907">
        <v>0</v>
      </c>
      <c r="H263" s="908">
        <f t="shared" si="65"/>
        <v>1674</v>
      </c>
      <c r="I263" s="908">
        <f t="shared" si="66"/>
        <v>0</v>
      </c>
      <c r="J263" s="908">
        <f t="shared" si="67"/>
        <v>1674</v>
      </c>
      <c r="K263" s="941"/>
      <c r="L263" s="942" t="s">
        <v>507</v>
      </c>
      <c r="M263" s="1002"/>
    </row>
    <row r="264" spans="1:13" s="944" customFormat="1" ht="23.25">
      <c r="A264" s="938"/>
      <c r="B264" s="939"/>
      <c r="C264" s="940"/>
      <c r="D264" s="971"/>
      <c r="E264" s="906"/>
      <c r="F264" s="907"/>
      <c r="G264" s="907"/>
      <c r="H264" s="908"/>
      <c r="I264" s="908"/>
      <c r="J264" s="908"/>
      <c r="K264" s="941"/>
      <c r="L264" s="942"/>
      <c r="M264" s="1002"/>
    </row>
    <row r="265" spans="1:13" ht="24" customHeight="1">
      <c r="A265" s="1261"/>
      <c r="B265" s="1262"/>
      <c r="C265" s="1263" t="str">
        <f>"รวมราคา "&amp;B245</f>
        <v>รวมราคา งานระบบเรียกพยาบาล (Nurse Call System)</v>
      </c>
      <c r="D265" s="1264"/>
      <c r="E265" s="1265"/>
      <c r="F265" s="1266"/>
      <c r="G265" s="1267"/>
      <c r="H265" s="1268">
        <f>SUM(H246:H264)</f>
        <v>31224</v>
      </c>
      <c r="I265" s="1268">
        <f>SUM(I246:I264)</f>
        <v>44210</v>
      </c>
      <c r="J265" s="1268">
        <f>SUM(J246:J264)</f>
        <v>75434</v>
      </c>
      <c r="K265" s="1266"/>
      <c r="L265" s="1224"/>
    </row>
    <row r="266" spans="1:13" ht="24" customHeight="1">
      <c r="A266" s="1313">
        <v>5.1100000000000003</v>
      </c>
      <c r="B266" s="1246" t="s">
        <v>782</v>
      </c>
      <c r="C266" s="1247"/>
      <c r="D266" s="1269"/>
      <c r="E266" s="1249"/>
      <c r="F266" s="1250"/>
      <c r="G266" s="1250"/>
      <c r="H266" s="1250"/>
      <c r="I266" s="1250"/>
      <c r="J266" s="1250"/>
      <c r="K266" s="1250"/>
      <c r="L266" s="1222"/>
    </row>
    <row r="267" spans="1:13" ht="24" customHeight="1">
      <c r="A267" s="1225"/>
      <c r="B267" s="1226" t="s">
        <v>783</v>
      </c>
      <c r="C267" s="1227"/>
      <c r="D267" s="1270"/>
      <c r="E267" s="1229"/>
      <c r="F267" s="1230"/>
      <c r="G267" s="1230"/>
      <c r="H267" s="1230"/>
      <c r="I267" s="1230"/>
      <c r="J267" s="1230"/>
      <c r="K267" s="1230"/>
      <c r="L267" s="1222"/>
    </row>
    <row r="268" spans="1:13" s="944" customFormat="1" ht="23.25">
      <c r="A268" s="938"/>
      <c r="B268" s="939" t="s">
        <v>125</v>
      </c>
      <c r="C268" s="940" t="s">
        <v>784</v>
      </c>
      <c r="D268" s="971">
        <v>1</v>
      </c>
      <c r="E268" s="906" t="s">
        <v>147</v>
      </c>
      <c r="F268" s="907">
        <v>40000</v>
      </c>
      <c r="G268" s="907">
        <v>29500</v>
      </c>
      <c r="H268" s="908">
        <f t="shared" ref="H268" si="68">ROUND(F268*D268,2)</f>
        <v>40000</v>
      </c>
      <c r="I268" s="908">
        <f t="shared" ref="I268" si="69">ROUND(G268*D268,2)</f>
        <v>29500</v>
      </c>
      <c r="J268" s="908">
        <f t="shared" ref="J268" si="70">ROUND(SUM(H268:I268),2)</f>
        <v>69500</v>
      </c>
      <c r="K268" s="941"/>
      <c r="L268" s="942"/>
      <c r="M268" s="1002"/>
    </row>
    <row r="269" spans="1:13" ht="24" customHeight="1">
      <c r="A269" s="1231"/>
      <c r="B269" s="1232" t="s">
        <v>702</v>
      </c>
      <c r="C269" s="1233"/>
      <c r="D269" s="1126"/>
      <c r="E269" s="1234"/>
      <c r="F269" s="1235"/>
      <c r="G269" s="1235"/>
      <c r="H269" s="908"/>
      <c r="I269" s="908"/>
      <c r="J269" s="908"/>
      <c r="K269" s="1235"/>
      <c r="L269" s="1222"/>
    </row>
    <row r="270" spans="1:13" s="944" customFormat="1" ht="23.25">
      <c r="A270" s="938"/>
      <c r="B270" s="939" t="s">
        <v>125</v>
      </c>
      <c r="C270" s="940" t="s">
        <v>785</v>
      </c>
      <c r="D270" s="971">
        <v>1</v>
      </c>
      <c r="E270" s="906" t="s">
        <v>786</v>
      </c>
      <c r="F270" s="907">
        <v>2200</v>
      </c>
      <c r="G270" s="907"/>
      <c r="H270" s="908">
        <f t="shared" ref="H270" si="71">ROUND(F270*D270,2)</f>
        <v>2200</v>
      </c>
      <c r="I270" s="908">
        <f t="shared" ref="I270" si="72">ROUND(G270*D270,2)</f>
        <v>0</v>
      </c>
      <c r="J270" s="908">
        <f t="shared" ref="J270" si="73">ROUND(SUM(H270:I270),2)</f>
        <v>2200</v>
      </c>
      <c r="K270" s="941"/>
      <c r="L270" s="942"/>
      <c r="M270" s="1002"/>
    </row>
    <row r="271" spans="1:13" ht="24" customHeight="1">
      <c r="A271" s="1314"/>
      <c r="B271" s="1315"/>
      <c r="C271" s="1316"/>
      <c r="D271" s="1317"/>
      <c r="E271" s="1318"/>
      <c r="F271" s="1319"/>
      <c r="G271" s="1319"/>
      <c r="H271" s="1319"/>
      <c r="I271" s="1319"/>
      <c r="J271" s="1319"/>
      <c r="K271" s="1319"/>
      <c r="L271" s="1222"/>
    </row>
    <row r="272" spans="1:13" ht="24" customHeight="1">
      <c r="A272" s="1261"/>
      <c r="B272" s="1262"/>
      <c r="C272" s="1263" t="str">
        <f>"รวมราคา "&amp;B266</f>
        <v>รวมราคา งานระบบควบคุมทางเข้า-ออก (Access Control System)</v>
      </c>
      <c r="D272" s="1272"/>
      <c r="E272" s="1265"/>
      <c r="F272" s="1266"/>
      <c r="G272" s="1267"/>
      <c r="H272" s="1268">
        <f>SUM(H268:H271)</f>
        <v>42200</v>
      </c>
      <c r="I272" s="1268">
        <f t="shared" ref="I272:J272" si="74">SUM(I268:I271)</f>
        <v>29500</v>
      </c>
      <c r="J272" s="1268">
        <f t="shared" si="74"/>
        <v>71700</v>
      </c>
      <c r="K272" s="1266"/>
      <c r="L272" s="1222"/>
    </row>
    <row r="273" spans="1:12" ht="24" customHeight="1">
      <c r="A273" s="1320"/>
      <c r="B273" s="1321" t="str">
        <f>"รวมราคา "&amp;B11</f>
        <v>รวมราคา งานระบบไฟฟ้า และสื่อสาร</v>
      </c>
      <c r="C273" s="1322"/>
      <c r="D273" s="1323"/>
      <c r="E273" s="1240"/>
      <c r="F273" s="1241"/>
      <c r="G273" s="1241"/>
      <c r="H273" s="1241">
        <f>SUM(H156,H147,H126,H114,H99,H182,H199,H230,H244,H265,H272)</f>
        <v>4931402.92</v>
      </c>
      <c r="I273" s="1241">
        <f t="shared" ref="I273:J273" si="75">SUM(I156,I147,I126,I114,I99,I182,I199,I230,I244,I265,I272)</f>
        <v>1207670</v>
      </c>
      <c r="J273" s="1241">
        <f t="shared" si="75"/>
        <v>6139072.9199999999</v>
      </c>
      <c r="K273" s="1241"/>
      <c r="L273" s="1244"/>
    </row>
    <row r="275" spans="1:12" ht="24" customHeight="1">
      <c r="C275" s="1324" t="s">
        <v>64</v>
      </c>
      <c r="D275" s="1324"/>
      <c r="E275" s="1324"/>
      <c r="F275" s="1325"/>
      <c r="G275" s="1150"/>
      <c r="H275" s="1150"/>
      <c r="I275" s="1150"/>
    </row>
    <row r="276" spans="1:12" ht="24" customHeight="1">
      <c r="C276" s="1151" t="s">
        <v>65</v>
      </c>
      <c r="D276" s="1152"/>
      <c r="E276" s="1326"/>
      <c r="F276" s="1327"/>
      <c r="G276" s="1328" t="s">
        <v>66</v>
      </c>
      <c r="H276" s="1155"/>
      <c r="I276" s="921"/>
    </row>
    <row r="277" spans="1:12" ht="24" customHeight="1">
      <c r="C277" s="1151" t="s">
        <v>67</v>
      </c>
      <c r="D277" s="1329"/>
      <c r="E277" s="1329"/>
      <c r="F277" s="1329"/>
      <c r="G277" s="1554" t="s">
        <v>68</v>
      </c>
      <c r="H277" s="1554"/>
      <c r="I277" s="1554"/>
    </row>
    <row r="278" spans="1:12" ht="24" customHeight="1">
      <c r="C278" s="1151" t="s">
        <v>66</v>
      </c>
      <c r="D278" s="1330"/>
      <c r="E278" s="1151"/>
      <c r="F278" s="1331"/>
      <c r="G278" s="1158"/>
      <c r="H278" s="1158"/>
      <c r="I278" s="1158"/>
    </row>
    <row r="279" spans="1:12" ht="24" customHeight="1">
      <c r="C279" s="1151" t="s">
        <v>69</v>
      </c>
      <c r="D279" s="1330"/>
      <c r="E279" s="1151"/>
      <c r="F279" s="1331"/>
      <c r="G279" s="1158"/>
      <c r="H279" s="1158"/>
      <c r="I279" s="1158"/>
    </row>
  </sheetData>
  <autoFilter ref="C2:C156" xr:uid="{00000000-0009-0000-0000-00000C000000}"/>
  <mergeCells count="10">
    <mergeCell ref="A2:K2"/>
    <mergeCell ref="F9:G9"/>
    <mergeCell ref="H9:I9"/>
    <mergeCell ref="G277:I277"/>
    <mergeCell ref="A9:A10"/>
    <mergeCell ref="D9:D10"/>
    <mergeCell ref="E9:E10"/>
    <mergeCell ref="J9:J10"/>
    <mergeCell ref="K9:K10"/>
    <mergeCell ref="B9:C10"/>
  </mergeCells>
  <printOptions horizontalCentered="1"/>
  <pageMargins left="0.62992125984252001" right="0.43307086614173201" top="0.55118110236220497" bottom="0.35433070866141703" header="0.31496062992126" footer="0.31496062992126"/>
  <pageSetup paperSize="9" scale="73" fitToWidth="0" fitToHeight="0" orientation="landscape" r:id="rId1"/>
  <headerFooter alignWithMargins="0">
    <oddHeader>&amp;R&amp;"AngsanaUPC,Regular"&amp;16ปร.4 หน้าที่ &amp;P of &amp;N</oddHeader>
  </headerFooter>
  <rowBreaks count="6" manualBreakCount="6">
    <brk id="49" max="10" man="1"/>
    <brk id="70" max="10" man="1"/>
    <brk id="156" max="10" man="1"/>
    <brk id="177" max="10" man="1"/>
    <brk id="239" max="10" man="1"/>
    <brk id="260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9999"/>
  </sheetPr>
  <dimension ref="A1:O4565"/>
  <sheetViews>
    <sheetView view="pageBreakPreview" topLeftCell="A202" zoomScaleNormal="60" zoomScaleSheetLayoutView="100" workbookViewId="0">
      <selection activeCell="F218" sqref="A1:XFD1048576"/>
    </sheetView>
  </sheetViews>
  <sheetFormatPr defaultColWidth="16.5703125" defaultRowHeight="24" customHeight="1"/>
  <cols>
    <col min="1" max="1" width="13.7109375" style="1167" customWidth="1"/>
    <col min="2" max="2" width="8.7109375" style="867" customWidth="1"/>
    <col min="3" max="3" width="59.42578125" style="867" customWidth="1"/>
    <col min="4" max="4" width="10.28515625" style="223" customWidth="1"/>
    <col min="5" max="5" width="7.5703125" style="867" customWidth="1"/>
    <col min="6" max="9" width="14.7109375" style="222" customWidth="1"/>
    <col min="10" max="10" width="14.7109375" style="224" customWidth="1"/>
    <col min="11" max="11" width="11.7109375" style="222" customWidth="1"/>
    <col min="12" max="12" width="7.5703125" style="1168" customWidth="1"/>
    <col min="13" max="16384" width="16.5703125" style="1168"/>
  </cols>
  <sheetData>
    <row r="1" spans="1:15" ht="24" customHeight="1">
      <c r="K1" s="1044" t="s">
        <v>117</v>
      </c>
    </row>
    <row r="2" spans="1:15" s="1169" customFormat="1" ht="24" customHeight="1">
      <c r="A2" s="1646" t="s">
        <v>118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</row>
    <row r="3" spans="1:15" s="1169" customFormat="1" ht="24" customHeight="1">
      <c r="A3" s="1045" t="s">
        <v>45</v>
      </c>
      <c r="B3" s="1045"/>
      <c r="C3" s="1170" t="str">
        <f>ปร6!B3</f>
        <v>โครงการปรับปรุงห้องตรวจเวชศาสตร์ฉุกเฉิน</v>
      </c>
      <c r="D3" s="16"/>
      <c r="E3" s="1171"/>
      <c r="F3" s="1171"/>
      <c r="G3" s="1172"/>
      <c r="H3" s="1171"/>
      <c r="I3" s="16"/>
      <c r="J3" s="1171"/>
    </row>
    <row r="4" spans="1:15" s="1174" customFormat="1" ht="24" customHeight="1">
      <c r="A4" s="1046" t="s">
        <v>47</v>
      </c>
      <c r="B4" s="1046"/>
      <c r="C4" s="1170" t="str">
        <f>ปร6!B4</f>
        <v>คณะแพทยศาสตร์วชิรพยาบาล  มหาวิทยาลัยนวมินทราธิราช</v>
      </c>
      <c r="D4" s="16"/>
      <c r="E4" s="1171"/>
      <c r="F4" s="1171"/>
      <c r="G4" s="1171"/>
      <c r="H4" s="1171"/>
      <c r="I4" s="16"/>
      <c r="J4" s="1171"/>
      <c r="K4" s="1173"/>
    </row>
    <row r="5" spans="1:15" s="1169" customFormat="1" ht="24" customHeight="1">
      <c r="A5" s="1046" t="s">
        <v>49</v>
      </c>
      <c r="B5" s="1046"/>
      <c r="C5" s="1170" t="str">
        <f>ปร6!B5</f>
        <v>ถนนสามเสน แขวงวชิรพยาบาล เขตดุสิต กรุงเทพฯ</v>
      </c>
      <c r="D5" s="16"/>
      <c r="E5" s="1171"/>
      <c r="F5" s="1171"/>
      <c r="G5" s="1171"/>
      <c r="H5" s="1171"/>
      <c r="I5" s="16"/>
      <c r="J5" s="1171"/>
      <c r="K5" s="1173"/>
    </row>
    <row r="6" spans="1:15" s="1169" customFormat="1" ht="24" customHeight="1">
      <c r="A6" s="864" t="s">
        <v>51</v>
      </c>
      <c r="B6" s="864"/>
      <c r="C6" s="1175" t="str">
        <f>ปร6!B6</f>
        <v>DS68-01-06</v>
      </c>
      <c r="D6" s="16"/>
      <c r="E6" s="1171"/>
      <c r="F6" s="1171"/>
      <c r="G6" s="1171"/>
      <c r="H6" s="1171"/>
      <c r="I6" s="16"/>
      <c r="J6" s="1171"/>
      <c r="K6" s="1173"/>
    </row>
    <row r="7" spans="1:15" s="1169" customFormat="1" ht="24" customHeight="1">
      <c r="A7" s="872" t="s">
        <v>53</v>
      </c>
      <c r="B7" s="872"/>
      <c r="C7" s="1175"/>
      <c r="D7" s="20"/>
      <c r="E7" s="1176"/>
      <c r="F7" s="1176"/>
      <c r="G7" s="1177"/>
      <c r="H7" s="1178"/>
      <c r="I7" s="20"/>
      <c r="J7" s="1178"/>
    </row>
    <row r="8" spans="1:15" s="1169" customFormat="1" ht="24" customHeight="1">
      <c r="A8" s="881" t="s">
        <v>54</v>
      </c>
      <c r="B8" s="881"/>
      <c r="C8" s="1175" t="str">
        <f>ปร6!B8</f>
        <v>เมื่อวันที่  14 เดือน  สิงหาคม พ.ศ.2568</v>
      </c>
      <c r="D8" s="20"/>
      <c r="E8" s="1176"/>
      <c r="F8" s="1176"/>
      <c r="G8" s="1177"/>
      <c r="H8" s="1178"/>
      <c r="I8" s="20"/>
      <c r="J8" s="1178"/>
      <c r="K8" s="1179" t="s">
        <v>55</v>
      </c>
    </row>
    <row r="9" spans="1:15" ht="24" customHeight="1">
      <c r="A9" s="1647" t="s">
        <v>12</v>
      </c>
      <c r="B9" s="1647" t="s">
        <v>13</v>
      </c>
      <c r="C9" s="1647"/>
      <c r="D9" s="1607" t="s">
        <v>14</v>
      </c>
      <c r="E9" s="1649" t="s">
        <v>15</v>
      </c>
      <c r="F9" s="1602" t="s">
        <v>16</v>
      </c>
      <c r="G9" s="1602"/>
      <c r="H9" s="1603" t="s">
        <v>119</v>
      </c>
      <c r="I9" s="1604"/>
      <c r="J9" s="1611" t="s">
        <v>24</v>
      </c>
      <c r="K9" s="1647" t="s">
        <v>18</v>
      </c>
    </row>
    <row r="10" spans="1:15" ht="24" customHeight="1">
      <c r="A10" s="1648"/>
      <c r="B10" s="1648"/>
      <c r="C10" s="1648"/>
      <c r="D10" s="1608"/>
      <c r="E10" s="1650"/>
      <c r="F10" s="228" t="s">
        <v>19</v>
      </c>
      <c r="G10" s="228" t="s">
        <v>20</v>
      </c>
      <c r="H10" s="229" t="s">
        <v>22</v>
      </c>
      <c r="I10" s="229" t="s">
        <v>23</v>
      </c>
      <c r="J10" s="1612"/>
      <c r="K10" s="1648"/>
    </row>
    <row r="11" spans="1:15" s="1181" customFormat="1" ht="24" customHeight="1">
      <c r="A11" s="230">
        <v>6</v>
      </c>
      <c r="B11" s="1180" t="s">
        <v>787</v>
      </c>
      <c r="C11" s="120"/>
      <c r="D11" s="121"/>
      <c r="E11" s="231"/>
      <c r="F11" s="122"/>
      <c r="G11" s="122"/>
      <c r="H11" s="122"/>
      <c r="I11" s="122"/>
      <c r="J11" s="122"/>
      <c r="K11" s="122"/>
      <c r="L11" s="246"/>
      <c r="M11" s="246"/>
      <c r="N11" s="246"/>
      <c r="O11" s="246"/>
    </row>
    <row r="12" spans="1:15" s="1181" customFormat="1" ht="24" customHeight="1">
      <c r="A12" s="232">
        <v>6.1</v>
      </c>
      <c r="B12" s="233" t="s">
        <v>788</v>
      </c>
      <c r="C12" s="120"/>
      <c r="D12" s="121"/>
      <c r="E12" s="231"/>
      <c r="F12" s="122"/>
      <c r="G12" s="122"/>
      <c r="H12" s="122"/>
      <c r="I12" s="122"/>
      <c r="J12" s="122"/>
      <c r="K12" s="122"/>
      <c r="L12" s="246"/>
      <c r="M12" s="246"/>
      <c r="N12" s="246"/>
      <c r="O12" s="246"/>
    </row>
    <row r="13" spans="1:15" s="1181" customFormat="1" ht="24" customHeight="1">
      <c r="A13" s="234" t="s">
        <v>789</v>
      </c>
      <c r="B13" s="235" t="s">
        <v>790</v>
      </c>
      <c r="C13" s="236"/>
      <c r="D13" s="237"/>
      <c r="E13" s="238"/>
      <c r="F13" s="239"/>
      <c r="G13" s="239"/>
      <c r="H13" s="239"/>
      <c r="I13" s="239"/>
      <c r="J13" s="239"/>
      <c r="K13" s="239"/>
      <c r="L13" s="246"/>
      <c r="M13" s="246"/>
      <c r="N13" s="246"/>
      <c r="O13" s="246"/>
    </row>
    <row r="14" spans="1:15" s="890" customFormat="1" ht="23.25">
      <c r="A14" s="1047"/>
      <c r="B14" s="1048" t="s">
        <v>125</v>
      </c>
      <c r="C14" s="1049" t="s">
        <v>1191</v>
      </c>
      <c r="D14" s="798">
        <v>1</v>
      </c>
      <c r="E14" s="127" t="s">
        <v>147</v>
      </c>
      <c r="F14" s="128">
        <v>0</v>
      </c>
      <c r="G14" s="128">
        <v>1500</v>
      </c>
      <c r="H14" s="129">
        <f t="shared" ref="H14" si="0">ROUND(F14*D14,2)</f>
        <v>0</v>
      </c>
      <c r="I14" s="129">
        <f t="shared" ref="I14" si="1">ROUND(G14*D14,2)</f>
        <v>1500</v>
      </c>
      <c r="J14" s="129">
        <f t="shared" ref="J14" si="2">ROUND(SUM(H14:I14),2)</f>
        <v>1500</v>
      </c>
      <c r="K14" s="60"/>
      <c r="L14" s="61" t="s">
        <v>529</v>
      </c>
    </row>
    <row r="15" spans="1:15" s="890" customFormat="1" ht="23.25">
      <c r="A15" s="1047"/>
      <c r="B15" s="1048" t="s">
        <v>125</v>
      </c>
      <c r="C15" s="1049" t="s">
        <v>791</v>
      </c>
      <c r="D15" s="798">
        <v>1</v>
      </c>
      <c r="E15" s="127" t="s">
        <v>147</v>
      </c>
      <c r="F15" s="128">
        <v>0</v>
      </c>
      <c r="G15" s="128">
        <v>1500</v>
      </c>
      <c r="H15" s="129">
        <f t="shared" ref="H15" si="3">ROUND(F15*D15,2)</f>
        <v>0</v>
      </c>
      <c r="I15" s="129">
        <f t="shared" ref="I15" si="4">ROUND(G15*D15,2)</f>
        <v>1500</v>
      </c>
      <c r="J15" s="129">
        <f t="shared" ref="J15" si="5">ROUND(SUM(H15:I15),2)</f>
        <v>1500</v>
      </c>
      <c r="K15" s="60"/>
      <c r="L15" s="61" t="s">
        <v>529</v>
      </c>
    </row>
    <row r="16" spans="1:15" s="890" customFormat="1" ht="23.25">
      <c r="A16" s="1047"/>
      <c r="B16" s="1182" t="s">
        <v>125</v>
      </c>
      <c r="C16" s="1183" t="s">
        <v>1189</v>
      </c>
      <c r="D16" s="798">
        <v>1</v>
      </c>
      <c r="E16" s="799" t="s">
        <v>147</v>
      </c>
      <c r="F16" s="800">
        <v>0</v>
      </c>
      <c r="G16" s="800">
        <v>1500</v>
      </c>
      <c r="H16" s="801">
        <f t="shared" ref="H16:H59" si="6">ROUND(F16*D16,2)</f>
        <v>0</v>
      </c>
      <c r="I16" s="801">
        <f t="shared" ref="I16:I59" si="7">ROUND(G16*D16,2)</f>
        <v>1500</v>
      </c>
      <c r="J16" s="801">
        <f t="shared" ref="J16:J59" si="8">ROUND(SUM(H16:I16),2)</f>
        <v>1500</v>
      </c>
      <c r="K16" s="802"/>
      <c r="L16" s="803" t="s">
        <v>529</v>
      </c>
    </row>
    <row r="17" spans="1:12" s="890" customFormat="1" ht="23.25">
      <c r="A17" s="1047"/>
      <c r="B17" s="1182" t="s">
        <v>125</v>
      </c>
      <c r="C17" s="1183" t="s">
        <v>1190</v>
      </c>
      <c r="D17" s="798">
        <v>1</v>
      </c>
      <c r="E17" s="799" t="s">
        <v>147</v>
      </c>
      <c r="F17" s="800">
        <v>0</v>
      </c>
      <c r="G17" s="800">
        <v>1500</v>
      </c>
      <c r="H17" s="801">
        <f t="shared" si="6"/>
        <v>0</v>
      </c>
      <c r="I17" s="801">
        <f t="shared" si="7"/>
        <v>1500</v>
      </c>
      <c r="J17" s="801">
        <f t="shared" si="8"/>
        <v>1500</v>
      </c>
      <c r="K17" s="802"/>
      <c r="L17" s="803" t="s">
        <v>529</v>
      </c>
    </row>
    <row r="18" spans="1:12" s="890" customFormat="1" ht="23.25">
      <c r="A18" s="1047"/>
      <c r="B18" s="1048" t="s">
        <v>125</v>
      </c>
      <c r="C18" s="1049" t="s">
        <v>794</v>
      </c>
      <c r="D18" s="798">
        <v>8</v>
      </c>
      <c r="E18" s="127" t="s">
        <v>147</v>
      </c>
      <c r="F18" s="128">
        <v>0</v>
      </c>
      <c r="G18" s="128">
        <v>1500</v>
      </c>
      <c r="H18" s="129">
        <f t="shared" si="6"/>
        <v>0</v>
      </c>
      <c r="I18" s="129">
        <f t="shared" si="7"/>
        <v>12000</v>
      </c>
      <c r="J18" s="129">
        <f t="shared" si="8"/>
        <v>12000</v>
      </c>
      <c r="K18" s="60"/>
      <c r="L18" s="61" t="s">
        <v>529</v>
      </c>
    </row>
    <row r="19" spans="1:12" s="890" customFormat="1" ht="23.25">
      <c r="A19" s="1047"/>
      <c r="B19" s="1048" t="s">
        <v>125</v>
      </c>
      <c r="C19" s="1049" t="s">
        <v>795</v>
      </c>
      <c r="D19" s="798">
        <v>1</v>
      </c>
      <c r="E19" s="127" t="s">
        <v>147</v>
      </c>
      <c r="F19" s="128">
        <v>0</v>
      </c>
      <c r="G19" s="128">
        <v>1500</v>
      </c>
      <c r="H19" s="129">
        <f t="shared" si="6"/>
        <v>0</v>
      </c>
      <c r="I19" s="129">
        <f t="shared" si="7"/>
        <v>1500</v>
      </c>
      <c r="J19" s="129">
        <f t="shared" si="8"/>
        <v>1500</v>
      </c>
      <c r="K19" s="60"/>
      <c r="L19" s="61" t="s">
        <v>529</v>
      </c>
    </row>
    <row r="20" spans="1:12" s="890" customFormat="1" ht="23.25">
      <c r="A20" s="1047"/>
      <c r="B20" s="1048" t="s">
        <v>125</v>
      </c>
      <c r="C20" s="1049" t="s">
        <v>796</v>
      </c>
      <c r="D20" s="798">
        <v>2</v>
      </c>
      <c r="E20" s="127" t="s">
        <v>147</v>
      </c>
      <c r="F20" s="128">
        <v>0</v>
      </c>
      <c r="G20" s="128">
        <v>1500</v>
      </c>
      <c r="H20" s="129">
        <f t="shared" si="6"/>
        <v>0</v>
      </c>
      <c r="I20" s="129">
        <f t="shared" si="7"/>
        <v>3000</v>
      </c>
      <c r="J20" s="129">
        <f t="shared" si="8"/>
        <v>3000</v>
      </c>
      <c r="K20" s="60"/>
      <c r="L20" s="61" t="s">
        <v>529</v>
      </c>
    </row>
    <row r="21" spans="1:12" s="890" customFormat="1" ht="23.25">
      <c r="A21" s="1047"/>
      <c r="B21" s="1048" t="s">
        <v>125</v>
      </c>
      <c r="C21" s="1049" t="s">
        <v>797</v>
      </c>
      <c r="D21" s="798">
        <v>1</v>
      </c>
      <c r="E21" s="127" t="s">
        <v>147</v>
      </c>
      <c r="F21" s="128">
        <v>0</v>
      </c>
      <c r="G21" s="128">
        <v>1500</v>
      </c>
      <c r="H21" s="129">
        <f t="shared" si="6"/>
        <v>0</v>
      </c>
      <c r="I21" s="129">
        <f t="shared" si="7"/>
        <v>1500</v>
      </c>
      <c r="J21" s="129">
        <f t="shared" si="8"/>
        <v>1500</v>
      </c>
      <c r="K21" s="60"/>
      <c r="L21" s="61" t="s">
        <v>529</v>
      </c>
    </row>
    <row r="22" spans="1:12" s="890" customFormat="1" ht="23.25">
      <c r="A22" s="1047"/>
      <c r="B22" s="1048" t="s">
        <v>125</v>
      </c>
      <c r="C22" s="1049" t="s">
        <v>798</v>
      </c>
      <c r="D22" s="798">
        <v>0</v>
      </c>
      <c r="E22" s="127" t="s">
        <v>147</v>
      </c>
      <c r="F22" s="128">
        <v>0</v>
      </c>
      <c r="G22" s="128">
        <v>1500</v>
      </c>
      <c r="H22" s="129">
        <f t="shared" si="6"/>
        <v>0</v>
      </c>
      <c r="I22" s="129">
        <f t="shared" si="7"/>
        <v>0</v>
      </c>
      <c r="J22" s="129">
        <f t="shared" si="8"/>
        <v>0</v>
      </c>
      <c r="K22" s="60"/>
      <c r="L22" s="61" t="s">
        <v>529</v>
      </c>
    </row>
    <row r="23" spans="1:12" s="890" customFormat="1" ht="23.25">
      <c r="A23" s="1047"/>
      <c r="B23" s="1048" t="s">
        <v>125</v>
      </c>
      <c r="C23" s="1049" t="s">
        <v>799</v>
      </c>
      <c r="D23" s="798">
        <v>1</v>
      </c>
      <c r="E23" s="127" t="s">
        <v>147</v>
      </c>
      <c r="F23" s="128">
        <v>0</v>
      </c>
      <c r="G23" s="128">
        <v>2000</v>
      </c>
      <c r="H23" s="129">
        <f t="shared" si="6"/>
        <v>0</v>
      </c>
      <c r="I23" s="129">
        <f t="shared" si="7"/>
        <v>2000</v>
      </c>
      <c r="J23" s="129">
        <f t="shared" si="8"/>
        <v>2000</v>
      </c>
      <c r="K23" s="60"/>
      <c r="L23" s="61" t="s">
        <v>529</v>
      </c>
    </row>
    <row r="24" spans="1:12" s="890" customFormat="1" ht="23.25">
      <c r="A24" s="1047"/>
      <c r="B24" s="1048" t="s">
        <v>125</v>
      </c>
      <c r="C24" s="1049" t="s">
        <v>800</v>
      </c>
      <c r="D24" s="798">
        <v>0</v>
      </c>
      <c r="E24" s="127" t="s">
        <v>147</v>
      </c>
      <c r="F24" s="128">
        <v>0</v>
      </c>
      <c r="G24" s="128">
        <v>2400</v>
      </c>
      <c r="H24" s="129">
        <f t="shared" si="6"/>
        <v>0</v>
      </c>
      <c r="I24" s="129">
        <f t="shared" si="7"/>
        <v>0</v>
      </c>
      <c r="J24" s="129">
        <f t="shared" si="8"/>
        <v>0</v>
      </c>
      <c r="K24" s="60"/>
      <c r="L24" s="61" t="s">
        <v>529</v>
      </c>
    </row>
    <row r="25" spans="1:12" s="890" customFormat="1" ht="23.25">
      <c r="A25" s="1047"/>
      <c r="B25" s="1048" t="s">
        <v>125</v>
      </c>
      <c r="C25" s="1049" t="s">
        <v>801</v>
      </c>
      <c r="D25" s="798">
        <v>4</v>
      </c>
      <c r="E25" s="127" t="s">
        <v>147</v>
      </c>
      <c r="F25" s="128">
        <v>0</v>
      </c>
      <c r="G25" s="128">
        <v>3000</v>
      </c>
      <c r="H25" s="129">
        <f t="shared" si="6"/>
        <v>0</v>
      </c>
      <c r="I25" s="129">
        <f t="shared" si="7"/>
        <v>12000</v>
      </c>
      <c r="J25" s="129">
        <f t="shared" si="8"/>
        <v>12000</v>
      </c>
      <c r="K25" s="60"/>
      <c r="L25" s="61"/>
    </row>
    <row r="26" spans="1:12" s="890" customFormat="1" ht="23.25">
      <c r="A26" s="1047"/>
      <c r="B26" s="1048" t="s">
        <v>125</v>
      </c>
      <c r="C26" s="1049" t="s">
        <v>802</v>
      </c>
      <c r="D26" s="798">
        <v>2</v>
      </c>
      <c r="E26" s="127" t="s">
        <v>147</v>
      </c>
      <c r="F26" s="128">
        <v>0</v>
      </c>
      <c r="G26" s="128">
        <v>3000</v>
      </c>
      <c r="H26" s="129">
        <f t="shared" si="6"/>
        <v>0</v>
      </c>
      <c r="I26" s="129">
        <f t="shared" si="7"/>
        <v>6000</v>
      </c>
      <c r="J26" s="129">
        <f t="shared" si="8"/>
        <v>6000</v>
      </c>
      <c r="K26" s="60"/>
      <c r="L26" s="61" t="s">
        <v>529</v>
      </c>
    </row>
    <row r="27" spans="1:12" s="890" customFormat="1" ht="23.25">
      <c r="A27" s="1047"/>
      <c r="B27" s="1048" t="s">
        <v>125</v>
      </c>
      <c r="C27" s="1049" t="s">
        <v>803</v>
      </c>
      <c r="D27" s="798">
        <v>4</v>
      </c>
      <c r="E27" s="127" t="s">
        <v>147</v>
      </c>
      <c r="F27" s="128">
        <v>0</v>
      </c>
      <c r="G27" s="128">
        <v>5000</v>
      </c>
      <c r="H27" s="129">
        <f t="shared" si="6"/>
        <v>0</v>
      </c>
      <c r="I27" s="129">
        <f t="shared" si="7"/>
        <v>20000</v>
      </c>
      <c r="J27" s="129">
        <f t="shared" si="8"/>
        <v>20000</v>
      </c>
      <c r="K27" s="60"/>
      <c r="L27" s="61" t="s">
        <v>529</v>
      </c>
    </row>
    <row r="28" spans="1:12" s="890" customFormat="1" ht="23.25">
      <c r="A28" s="1047"/>
      <c r="B28" s="1048" t="s">
        <v>125</v>
      </c>
      <c r="C28" s="1049" t="s">
        <v>1197</v>
      </c>
      <c r="D28" s="798">
        <v>1</v>
      </c>
      <c r="E28" s="127" t="s">
        <v>147</v>
      </c>
      <c r="F28" s="128">
        <v>0</v>
      </c>
      <c r="G28" s="128">
        <v>15000</v>
      </c>
      <c r="H28" s="129">
        <f t="shared" si="6"/>
        <v>0</v>
      </c>
      <c r="I28" s="129">
        <f t="shared" si="7"/>
        <v>15000</v>
      </c>
      <c r="J28" s="129">
        <f t="shared" si="8"/>
        <v>15000</v>
      </c>
      <c r="K28" s="60"/>
      <c r="L28" s="61" t="s">
        <v>529</v>
      </c>
    </row>
    <row r="29" spans="1:12" s="890" customFormat="1" ht="23.25">
      <c r="A29" s="1047"/>
      <c r="B29" s="1048" t="s">
        <v>125</v>
      </c>
      <c r="C29" s="1049" t="s">
        <v>1200</v>
      </c>
      <c r="D29" s="798">
        <v>2</v>
      </c>
      <c r="E29" s="127" t="s">
        <v>147</v>
      </c>
      <c r="F29" s="128">
        <v>0</v>
      </c>
      <c r="G29" s="128">
        <v>20000</v>
      </c>
      <c r="H29" s="129">
        <f t="shared" si="6"/>
        <v>0</v>
      </c>
      <c r="I29" s="129">
        <f t="shared" si="7"/>
        <v>40000</v>
      </c>
      <c r="J29" s="129">
        <f t="shared" si="8"/>
        <v>40000</v>
      </c>
      <c r="K29" s="60"/>
      <c r="L29" s="61" t="s">
        <v>529</v>
      </c>
    </row>
    <row r="30" spans="1:12" s="890" customFormat="1" ht="23.25">
      <c r="A30" s="1047"/>
      <c r="B30" s="1048" t="s">
        <v>125</v>
      </c>
      <c r="C30" s="1049" t="s">
        <v>804</v>
      </c>
      <c r="D30" s="798">
        <v>17</v>
      </c>
      <c r="E30" s="127" t="s">
        <v>147</v>
      </c>
      <c r="F30" s="128">
        <v>1000</v>
      </c>
      <c r="G30" s="128">
        <v>500</v>
      </c>
      <c r="H30" s="129">
        <f t="shared" si="6"/>
        <v>17000</v>
      </c>
      <c r="I30" s="129">
        <f t="shared" si="7"/>
        <v>8500</v>
      </c>
      <c r="J30" s="129">
        <f t="shared" si="8"/>
        <v>25500</v>
      </c>
      <c r="K30" s="60"/>
      <c r="L30" s="61" t="s">
        <v>529</v>
      </c>
    </row>
    <row r="31" spans="1:12" s="890" customFormat="1" ht="23.25">
      <c r="A31" s="1047"/>
      <c r="B31" s="1048" t="s">
        <v>125</v>
      </c>
      <c r="C31" s="1049" t="s">
        <v>805</v>
      </c>
      <c r="D31" s="798">
        <v>10</v>
      </c>
      <c r="E31" s="127" t="s">
        <v>147</v>
      </c>
      <c r="F31" s="128">
        <v>2500</v>
      </c>
      <c r="G31" s="128">
        <v>1000</v>
      </c>
      <c r="H31" s="129">
        <f t="shared" si="6"/>
        <v>25000</v>
      </c>
      <c r="I31" s="129">
        <f t="shared" si="7"/>
        <v>10000</v>
      </c>
      <c r="J31" s="129">
        <f t="shared" si="8"/>
        <v>35000</v>
      </c>
      <c r="K31" s="60"/>
      <c r="L31" s="61" t="s">
        <v>529</v>
      </c>
    </row>
    <row r="32" spans="1:12" s="890" customFormat="1" ht="23.25">
      <c r="A32" s="1047"/>
      <c r="B32" s="1048" t="s">
        <v>125</v>
      </c>
      <c r="C32" s="1049" t="s">
        <v>806</v>
      </c>
      <c r="D32" s="798">
        <v>3</v>
      </c>
      <c r="E32" s="127" t="s">
        <v>147</v>
      </c>
      <c r="F32" s="128">
        <v>10000</v>
      </c>
      <c r="G32" s="128">
        <v>2500</v>
      </c>
      <c r="H32" s="129">
        <f t="shared" si="6"/>
        <v>30000</v>
      </c>
      <c r="I32" s="129">
        <f t="shared" si="7"/>
        <v>7500</v>
      </c>
      <c r="J32" s="129">
        <f t="shared" si="8"/>
        <v>37500</v>
      </c>
      <c r="K32" s="60"/>
      <c r="L32" s="61" t="s">
        <v>529</v>
      </c>
    </row>
    <row r="33" spans="1:12" s="890" customFormat="1" ht="23.25">
      <c r="A33" s="1047"/>
      <c r="B33" s="1048" t="s">
        <v>125</v>
      </c>
      <c r="C33" s="1049" t="s">
        <v>807</v>
      </c>
      <c r="D33" s="798">
        <v>3</v>
      </c>
      <c r="E33" s="127" t="s">
        <v>147</v>
      </c>
      <c r="F33" s="128">
        <v>30000</v>
      </c>
      <c r="G33" s="128">
        <v>10000</v>
      </c>
      <c r="H33" s="129">
        <f t="shared" si="6"/>
        <v>90000</v>
      </c>
      <c r="I33" s="129">
        <f t="shared" si="7"/>
        <v>30000</v>
      </c>
      <c r="J33" s="129">
        <f t="shared" si="8"/>
        <v>120000</v>
      </c>
      <c r="K33" s="60"/>
      <c r="L33" s="61" t="s">
        <v>529</v>
      </c>
    </row>
    <row r="34" spans="1:12" s="890" customFormat="1" ht="23.25">
      <c r="A34" s="1047"/>
      <c r="B34" s="1048" t="s">
        <v>125</v>
      </c>
      <c r="C34" s="1049" t="s">
        <v>808</v>
      </c>
      <c r="D34" s="798">
        <v>23</v>
      </c>
      <c r="E34" s="127" t="s">
        <v>147</v>
      </c>
      <c r="F34" s="128">
        <v>3700</v>
      </c>
      <c r="G34" s="128">
        <v>300</v>
      </c>
      <c r="H34" s="129">
        <f t="shared" si="6"/>
        <v>85100</v>
      </c>
      <c r="I34" s="129">
        <f t="shared" si="7"/>
        <v>6900</v>
      </c>
      <c r="J34" s="129">
        <f t="shared" si="8"/>
        <v>92000</v>
      </c>
      <c r="K34" s="60"/>
      <c r="L34" s="61" t="s">
        <v>529</v>
      </c>
    </row>
    <row r="35" spans="1:12" s="890" customFormat="1" ht="23.25">
      <c r="A35" s="1047"/>
      <c r="B35" s="1048" t="s">
        <v>125</v>
      </c>
      <c r="C35" s="1049" t="s">
        <v>809</v>
      </c>
      <c r="D35" s="798">
        <v>23</v>
      </c>
      <c r="E35" s="127" t="s">
        <v>147</v>
      </c>
      <c r="F35" s="128">
        <v>3500</v>
      </c>
      <c r="G35" s="128">
        <v>1500</v>
      </c>
      <c r="H35" s="129">
        <f t="shared" si="6"/>
        <v>80500</v>
      </c>
      <c r="I35" s="129">
        <f t="shared" si="7"/>
        <v>34500</v>
      </c>
      <c r="J35" s="129">
        <f t="shared" si="8"/>
        <v>115000</v>
      </c>
      <c r="K35" s="60"/>
      <c r="L35" s="61" t="s">
        <v>529</v>
      </c>
    </row>
    <row r="36" spans="1:12" s="890" customFormat="1" ht="23.25">
      <c r="A36" s="1047"/>
      <c r="B36" s="1048" t="s">
        <v>125</v>
      </c>
      <c r="C36" s="1049" t="s">
        <v>810</v>
      </c>
      <c r="D36" s="798">
        <v>23</v>
      </c>
      <c r="E36" s="127" t="s">
        <v>147</v>
      </c>
      <c r="F36" s="128">
        <v>3200</v>
      </c>
      <c r="G36" s="128">
        <v>250</v>
      </c>
      <c r="H36" s="129">
        <f t="shared" si="6"/>
        <v>73600</v>
      </c>
      <c r="I36" s="129">
        <f t="shared" si="7"/>
        <v>5750</v>
      </c>
      <c r="J36" s="129">
        <f t="shared" si="8"/>
        <v>79350</v>
      </c>
      <c r="K36" s="60"/>
      <c r="L36" s="61" t="s">
        <v>529</v>
      </c>
    </row>
    <row r="37" spans="1:12" s="890" customFormat="1" ht="23.25">
      <c r="A37" s="1047"/>
      <c r="B37" s="1048" t="s">
        <v>125</v>
      </c>
      <c r="C37" s="1049" t="s">
        <v>811</v>
      </c>
      <c r="D37" s="798">
        <v>3</v>
      </c>
      <c r="E37" s="127" t="s">
        <v>147</v>
      </c>
      <c r="F37" s="128">
        <v>25000</v>
      </c>
      <c r="G37" s="128">
        <v>2500</v>
      </c>
      <c r="H37" s="129">
        <f t="shared" si="6"/>
        <v>75000</v>
      </c>
      <c r="I37" s="129">
        <f t="shared" si="7"/>
        <v>7500</v>
      </c>
      <c r="J37" s="129">
        <f t="shared" si="8"/>
        <v>82500</v>
      </c>
      <c r="K37" s="60"/>
      <c r="L37" s="61" t="s">
        <v>529</v>
      </c>
    </row>
    <row r="38" spans="1:12" s="890" customFormat="1" ht="23.25">
      <c r="A38" s="1047"/>
      <c r="B38" s="1048" t="s">
        <v>125</v>
      </c>
      <c r="C38" s="1049" t="s">
        <v>812</v>
      </c>
      <c r="D38" s="798">
        <v>2</v>
      </c>
      <c r="E38" s="127" t="s">
        <v>147</v>
      </c>
      <c r="F38" s="128">
        <v>31400</v>
      </c>
      <c r="G38" s="128">
        <v>2000</v>
      </c>
      <c r="H38" s="129">
        <f t="shared" si="6"/>
        <v>62800</v>
      </c>
      <c r="I38" s="129">
        <f t="shared" si="7"/>
        <v>4000</v>
      </c>
      <c r="J38" s="129">
        <f t="shared" si="8"/>
        <v>66800</v>
      </c>
      <c r="K38" s="60"/>
      <c r="L38" s="61"/>
    </row>
    <row r="39" spans="1:12" s="890" customFormat="1" ht="23.25">
      <c r="A39" s="1047"/>
      <c r="B39" s="1048" t="s">
        <v>125</v>
      </c>
      <c r="C39" s="1049" t="s">
        <v>813</v>
      </c>
      <c r="D39" s="798">
        <v>0</v>
      </c>
      <c r="E39" s="127" t="s">
        <v>147</v>
      </c>
      <c r="F39" s="128">
        <v>22500</v>
      </c>
      <c r="G39" s="128">
        <v>1500</v>
      </c>
      <c r="H39" s="129">
        <f t="shared" si="6"/>
        <v>0</v>
      </c>
      <c r="I39" s="129">
        <f t="shared" si="7"/>
        <v>0</v>
      </c>
      <c r="J39" s="129">
        <f t="shared" si="8"/>
        <v>0</v>
      </c>
      <c r="K39" s="60"/>
      <c r="L39" s="61" t="s">
        <v>529</v>
      </c>
    </row>
    <row r="40" spans="1:12" s="890" customFormat="1" ht="23.25">
      <c r="A40" s="1047"/>
      <c r="B40" s="1048" t="s">
        <v>125</v>
      </c>
      <c r="C40" s="1049" t="s">
        <v>814</v>
      </c>
      <c r="D40" s="798">
        <v>1</v>
      </c>
      <c r="E40" s="127" t="s">
        <v>147</v>
      </c>
      <c r="F40" s="128">
        <v>18600</v>
      </c>
      <c r="G40" s="128">
        <v>1250</v>
      </c>
      <c r="H40" s="129">
        <f t="shared" si="6"/>
        <v>18600</v>
      </c>
      <c r="I40" s="129">
        <f t="shared" si="7"/>
        <v>1250</v>
      </c>
      <c r="J40" s="129">
        <f t="shared" si="8"/>
        <v>19850</v>
      </c>
      <c r="K40" s="60"/>
      <c r="L40" s="61" t="s">
        <v>529</v>
      </c>
    </row>
    <row r="41" spans="1:12" s="890" customFormat="1" ht="23.25">
      <c r="A41" s="1047"/>
      <c r="B41" s="1048" t="s">
        <v>125</v>
      </c>
      <c r="C41" s="1049" t="s">
        <v>815</v>
      </c>
      <c r="D41" s="798">
        <v>10</v>
      </c>
      <c r="E41" s="127" t="s">
        <v>147</v>
      </c>
      <c r="F41" s="128">
        <v>14000</v>
      </c>
      <c r="G41" s="128">
        <v>1000</v>
      </c>
      <c r="H41" s="129">
        <f t="shared" si="6"/>
        <v>140000</v>
      </c>
      <c r="I41" s="129">
        <f t="shared" si="7"/>
        <v>10000</v>
      </c>
      <c r="J41" s="129">
        <f t="shared" si="8"/>
        <v>150000</v>
      </c>
      <c r="K41" s="60"/>
      <c r="L41" s="61" t="s">
        <v>529</v>
      </c>
    </row>
    <row r="42" spans="1:12" s="890" customFormat="1" ht="23.25">
      <c r="A42" s="1047"/>
      <c r="B42" s="1048" t="s">
        <v>125</v>
      </c>
      <c r="C42" s="1049" t="s">
        <v>816</v>
      </c>
      <c r="D42" s="798">
        <v>17</v>
      </c>
      <c r="E42" s="127" t="s">
        <v>147</v>
      </c>
      <c r="F42" s="128">
        <v>9500</v>
      </c>
      <c r="G42" s="128">
        <v>750</v>
      </c>
      <c r="H42" s="129">
        <f t="shared" si="6"/>
        <v>161500</v>
      </c>
      <c r="I42" s="129">
        <f t="shared" si="7"/>
        <v>12750</v>
      </c>
      <c r="J42" s="129">
        <f t="shared" si="8"/>
        <v>174250</v>
      </c>
      <c r="K42" s="60"/>
      <c r="L42" s="61" t="s">
        <v>529</v>
      </c>
    </row>
    <row r="43" spans="1:12" s="890" customFormat="1" ht="23.25">
      <c r="A43" s="1047"/>
      <c r="B43" s="1048" t="s">
        <v>125</v>
      </c>
      <c r="C43" s="1049" t="s">
        <v>817</v>
      </c>
      <c r="D43" s="798">
        <v>4</v>
      </c>
      <c r="E43" s="127" t="s">
        <v>147</v>
      </c>
      <c r="F43" s="128">
        <v>2900</v>
      </c>
      <c r="G43" s="128">
        <v>450</v>
      </c>
      <c r="H43" s="129">
        <f t="shared" si="6"/>
        <v>11600</v>
      </c>
      <c r="I43" s="129">
        <f t="shared" si="7"/>
        <v>1800</v>
      </c>
      <c r="J43" s="129">
        <f t="shared" si="8"/>
        <v>13400</v>
      </c>
      <c r="K43" s="60"/>
      <c r="L43" s="61"/>
    </row>
    <row r="44" spans="1:12" s="890" customFormat="1" ht="23.25">
      <c r="A44" s="1047"/>
      <c r="B44" s="1048" t="s">
        <v>125</v>
      </c>
      <c r="C44" s="1049" t="s">
        <v>818</v>
      </c>
      <c r="D44" s="798">
        <v>0</v>
      </c>
      <c r="E44" s="127" t="s">
        <v>147</v>
      </c>
      <c r="F44" s="128">
        <v>1750</v>
      </c>
      <c r="G44" s="128">
        <v>300</v>
      </c>
      <c r="H44" s="129">
        <f t="shared" si="6"/>
        <v>0</v>
      </c>
      <c r="I44" s="129">
        <f t="shared" si="7"/>
        <v>0</v>
      </c>
      <c r="J44" s="129">
        <f t="shared" si="8"/>
        <v>0</v>
      </c>
      <c r="K44" s="60"/>
      <c r="L44" s="61" t="s">
        <v>529</v>
      </c>
    </row>
    <row r="45" spans="1:12" s="890" customFormat="1" ht="23.25">
      <c r="A45" s="1047"/>
      <c r="B45" s="1048" t="s">
        <v>125</v>
      </c>
      <c r="C45" s="1049" t="s">
        <v>819</v>
      </c>
      <c r="D45" s="798">
        <v>2</v>
      </c>
      <c r="E45" s="127" t="s">
        <v>147</v>
      </c>
      <c r="F45" s="128">
        <v>1520</v>
      </c>
      <c r="G45" s="128">
        <v>250</v>
      </c>
      <c r="H45" s="129">
        <f t="shared" si="6"/>
        <v>3040</v>
      </c>
      <c r="I45" s="129">
        <f t="shared" si="7"/>
        <v>500</v>
      </c>
      <c r="J45" s="129">
        <f t="shared" si="8"/>
        <v>3540</v>
      </c>
      <c r="K45" s="60"/>
      <c r="L45" s="61" t="s">
        <v>529</v>
      </c>
    </row>
    <row r="46" spans="1:12" s="890" customFormat="1" ht="23.25">
      <c r="A46" s="1047"/>
      <c r="B46" s="1048" t="s">
        <v>125</v>
      </c>
      <c r="C46" s="1049" t="s">
        <v>820</v>
      </c>
      <c r="D46" s="798">
        <v>20</v>
      </c>
      <c r="E46" s="127" t="s">
        <v>147</v>
      </c>
      <c r="F46" s="128">
        <v>1200</v>
      </c>
      <c r="G46" s="128">
        <v>200</v>
      </c>
      <c r="H46" s="129">
        <f t="shared" si="6"/>
        <v>24000</v>
      </c>
      <c r="I46" s="129">
        <f t="shared" si="7"/>
        <v>4000</v>
      </c>
      <c r="J46" s="129">
        <f t="shared" si="8"/>
        <v>28000</v>
      </c>
      <c r="K46" s="60"/>
      <c r="L46" s="61" t="s">
        <v>529</v>
      </c>
    </row>
    <row r="47" spans="1:12" s="890" customFormat="1" ht="23.25">
      <c r="A47" s="1047"/>
      <c r="B47" s="1048" t="s">
        <v>125</v>
      </c>
      <c r="C47" s="1049" t="s">
        <v>821</v>
      </c>
      <c r="D47" s="798">
        <v>34</v>
      </c>
      <c r="E47" s="127" t="s">
        <v>147</v>
      </c>
      <c r="F47" s="128">
        <v>800</v>
      </c>
      <c r="G47" s="128">
        <v>150</v>
      </c>
      <c r="H47" s="129">
        <f t="shared" si="6"/>
        <v>27200</v>
      </c>
      <c r="I47" s="129">
        <f t="shared" si="7"/>
        <v>5100</v>
      </c>
      <c r="J47" s="129">
        <f t="shared" si="8"/>
        <v>32300</v>
      </c>
      <c r="K47" s="60"/>
      <c r="L47" s="61" t="s">
        <v>529</v>
      </c>
    </row>
    <row r="48" spans="1:12" s="890" customFormat="1" ht="23.25">
      <c r="A48" s="1047"/>
      <c r="B48" s="1048" t="s">
        <v>125</v>
      </c>
      <c r="C48" s="1049" t="s">
        <v>822</v>
      </c>
      <c r="D48" s="798">
        <v>2</v>
      </c>
      <c r="E48" s="127" t="s">
        <v>147</v>
      </c>
      <c r="F48" s="128">
        <v>3400</v>
      </c>
      <c r="G48" s="128">
        <v>450</v>
      </c>
      <c r="H48" s="129">
        <f t="shared" si="6"/>
        <v>6800</v>
      </c>
      <c r="I48" s="129">
        <f t="shared" si="7"/>
        <v>900</v>
      </c>
      <c r="J48" s="129">
        <f t="shared" si="8"/>
        <v>7700</v>
      </c>
      <c r="K48" s="60"/>
      <c r="L48" s="61"/>
    </row>
    <row r="49" spans="1:15" s="890" customFormat="1" ht="23.25">
      <c r="A49" s="1047"/>
      <c r="B49" s="1048" t="s">
        <v>125</v>
      </c>
      <c r="C49" s="1049" t="s">
        <v>823</v>
      </c>
      <c r="D49" s="798">
        <v>0</v>
      </c>
      <c r="E49" s="127" t="s">
        <v>147</v>
      </c>
      <c r="F49" s="128">
        <v>2400</v>
      </c>
      <c r="G49" s="128">
        <v>300</v>
      </c>
      <c r="H49" s="129">
        <f t="shared" si="6"/>
        <v>0</v>
      </c>
      <c r="I49" s="129">
        <f t="shared" si="7"/>
        <v>0</v>
      </c>
      <c r="J49" s="129">
        <f t="shared" si="8"/>
        <v>0</v>
      </c>
      <c r="K49" s="60"/>
      <c r="L49" s="61" t="s">
        <v>529</v>
      </c>
    </row>
    <row r="50" spans="1:15" s="890" customFormat="1" ht="23.25">
      <c r="A50" s="1047"/>
      <c r="B50" s="1048" t="s">
        <v>125</v>
      </c>
      <c r="C50" s="1049" t="s">
        <v>824</v>
      </c>
      <c r="D50" s="798">
        <v>1</v>
      </c>
      <c r="E50" s="127" t="s">
        <v>147</v>
      </c>
      <c r="F50" s="128">
        <v>2100</v>
      </c>
      <c r="G50" s="128">
        <v>250</v>
      </c>
      <c r="H50" s="129">
        <f t="shared" si="6"/>
        <v>2100</v>
      </c>
      <c r="I50" s="129">
        <f t="shared" si="7"/>
        <v>250</v>
      </c>
      <c r="J50" s="129">
        <f t="shared" si="8"/>
        <v>2350</v>
      </c>
      <c r="K50" s="60"/>
      <c r="L50" s="61" t="s">
        <v>529</v>
      </c>
    </row>
    <row r="51" spans="1:15" s="890" customFormat="1" ht="23.25">
      <c r="A51" s="1047"/>
      <c r="B51" s="1048" t="s">
        <v>125</v>
      </c>
      <c r="C51" s="1049" t="s">
        <v>825</v>
      </c>
      <c r="D51" s="798">
        <v>10</v>
      </c>
      <c r="E51" s="127" t="s">
        <v>147</v>
      </c>
      <c r="F51" s="128">
        <v>1700</v>
      </c>
      <c r="G51" s="128">
        <v>200</v>
      </c>
      <c r="H51" s="129">
        <f t="shared" si="6"/>
        <v>17000</v>
      </c>
      <c r="I51" s="129">
        <f t="shared" si="7"/>
        <v>2000</v>
      </c>
      <c r="J51" s="129">
        <f t="shared" si="8"/>
        <v>19000</v>
      </c>
      <c r="K51" s="60"/>
      <c r="L51" s="61" t="s">
        <v>529</v>
      </c>
    </row>
    <row r="52" spans="1:15" s="890" customFormat="1" ht="23.25">
      <c r="A52" s="1047"/>
      <c r="B52" s="1048" t="s">
        <v>125</v>
      </c>
      <c r="C52" s="1049" t="s">
        <v>826</v>
      </c>
      <c r="D52" s="798">
        <v>17</v>
      </c>
      <c r="E52" s="127" t="s">
        <v>147</v>
      </c>
      <c r="F52" s="128">
        <v>1200</v>
      </c>
      <c r="G52" s="128">
        <v>150</v>
      </c>
      <c r="H52" s="129">
        <f t="shared" si="6"/>
        <v>20400</v>
      </c>
      <c r="I52" s="129">
        <f t="shared" si="7"/>
        <v>2550</v>
      </c>
      <c r="J52" s="129">
        <f t="shared" si="8"/>
        <v>22950</v>
      </c>
      <c r="K52" s="60"/>
      <c r="L52" s="61" t="s">
        <v>529</v>
      </c>
    </row>
    <row r="53" spans="1:15" s="890" customFormat="1" ht="23.25">
      <c r="A53" s="1047"/>
      <c r="B53" s="1048" t="s">
        <v>125</v>
      </c>
      <c r="C53" s="1049" t="s">
        <v>827</v>
      </c>
      <c r="D53" s="798">
        <v>4</v>
      </c>
      <c r="E53" s="127" t="s">
        <v>147</v>
      </c>
      <c r="F53" s="128">
        <v>2450</v>
      </c>
      <c r="G53" s="128">
        <v>450</v>
      </c>
      <c r="H53" s="129">
        <f t="shared" si="6"/>
        <v>9800</v>
      </c>
      <c r="I53" s="129">
        <f t="shared" si="7"/>
        <v>1800</v>
      </c>
      <c r="J53" s="129">
        <f t="shared" si="8"/>
        <v>11600</v>
      </c>
      <c r="K53" s="60"/>
      <c r="L53" s="61"/>
    </row>
    <row r="54" spans="1:15" s="890" customFormat="1" ht="23.25">
      <c r="A54" s="1047"/>
      <c r="B54" s="1048" t="s">
        <v>125</v>
      </c>
      <c r="C54" s="1049" t="s">
        <v>828</v>
      </c>
      <c r="D54" s="798">
        <v>0</v>
      </c>
      <c r="E54" s="127" t="s">
        <v>147</v>
      </c>
      <c r="F54" s="128">
        <v>2140</v>
      </c>
      <c r="G54" s="128">
        <v>300</v>
      </c>
      <c r="H54" s="129">
        <f t="shared" si="6"/>
        <v>0</v>
      </c>
      <c r="I54" s="129">
        <f t="shared" si="7"/>
        <v>0</v>
      </c>
      <c r="J54" s="129">
        <f t="shared" si="8"/>
        <v>0</v>
      </c>
      <c r="K54" s="60"/>
      <c r="L54" s="61" t="s">
        <v>529</v>
      </c>
    </row>
    <row r="55" spans="1:15" s="890" customFormat="1" ht="23.25">
      <c r="A55" s="1047"/>
      <c r="B55" s="1048" t="s">
        <v>125</v>
      </c>
      <c r="C55" s="1049" t="s">
        <v>829</v>
      </c>
      <c r="D55" s="798">
        <v>2</v>
      </c>
      <c r="E55" s="127" t="s">
        <v>147</v>
      </c>
      <c r="F55" s="128">
        <v>1860</v>
      </c>
      <c r="G55" s="128">
        <v>250</v>
      </c>
      <c r="H55" s="129">
        <f t="shared" si="6"/>
        <v>3720</v>
      </c>
      <c r="I55" s="129">
        <f t="shared" si="7"/>
        <v>500</v>
      </c>
      <c r="J55" s="129">
        <f t="shared" si="8"/>
        <v>4220</v>
      </c>
      <c r="K55" s="60"/>
      <c r="L55" s="61" t="s">
        <v>529</v>
      </c>
    </row>
    <row r="56" spans="1:15" s="890" customFormat="1" ht="23.25">
      <c r="A56" s="1047"/>
      <c r="B56" s="1048" t="s">
        <v>125</v>
      </c>
      <c r="C56" s="1049" t="s">
        <v>830</v>
      </c>
      <c r="D56" s="798">
        <v>3</v>
      </c>
      <c r="E56" s="127" t="s">
        <v>147</v>
      </c>
      <c r="F56" s="128">
        <v>1860</v>
      </c>
      <c r="G56" s="128">
        <v>250</v>
      </c>
      <c r="H56" s="129">
        <f t="shared" si="6"/>
        <v>5580</v>
      </c>
      <c r="I56" s="129">
        <f t="shared" si="7"/>
        <v>750</v>
      </c>
      <c r="J56" s="129">
        <f t="shared" si="8"/>
        <v>6330</v>
      </c>
      <c r="K56" s="60"/>
      <c r="L56" s="61" t="s">
        <v>529</v>
      </c>
    </row>
    <row r="57" spans="1:15" s="890" customFormat="1" ht="23.25">
      <c r="A57" s="1047"/>
      <c r="B57" s="1048" t="s">
        <v>125</v>
      </c>
      <c r="C57" s="1049" t="s">
        <v>831</v>
      </c>
      <c r="D57" s="798">
        <v>3</v>
      </c>
      <c r="E57" s="127" t="s">
        <v>147</v>
      </c>
      <c r="F57" s="128">
        <v>1600</v>
      </c>
      <c r="G57" s="128">
        <v>250</v>
      </c>
      <c r="H57" s="129">
        <f t="shared" si="6"/>
        <v>4800</v>
      </c>
      <c r="I57" s="129">
        <f t="shared" si="7"/>
        <v>750</v>
      </c>
      <c r="J57" s="129">
        <f t="shared" si="8"/>
        <v>5550</v>
      </c>
      <c r="K57" s="60"/>
      <c r="L57" s="61" t="s">
        <v>529</v>
      </c>
    </row>
    <row r="58" spans="1:15" s="890" customFormat="1" ht="23.25">
      <c r="A58" s="1047"/>
      <c r="B58" s="1048" t="s">
        <v>125</v>
      </c>
      <c r="C58" s="1049" t="s">
        <v>832</v>
      </c>
      <c r="D58" s="798">
        <v>3</v>
      </c>
      <c r="E58" s="127" t="s">
        <v>147</v>
      </c>
      <c r="F58" s="128">
        <v>1860</v>
      </c>
      <c r="G58" s="128">
        <v>250</v>
      </c>
      <c r="H58" s="129">
        <f t="shared" si="6"/>
        <v>5580</v>
      </c>
      <c r="I58" s="129">
        <f t="shared" si="7"/>
        <v>750</v>
      </c>
      <c r="J58" s="129">
        <f t="shared" si="8"/>
        <v>6330</v>
      </c>
      <c r="K58" s="60"/>
      <c r="L58" s="61" t="s">
        <v>529</v>
      </c>
    </row>
    <row r="59" spans="1:15" s="890" customFormat="1" ht="23.25">
      <c r="A59" s="1047"/>
      <c r="B59" s="1048" t="s">
        <v>125</v>
      </c>
      <c r="C59" s="1049" t="s">
        <v>833</v>
      </c>
      <c r="D59" s="798">
        <v>3</v>
      </c>
      <c r="E59" s="127" t="s">
        <v>147</v>
      </c>
      <c r="F59" s="128">
        <v>360</v>
      </c>
      <c r="G59" s="128">
        <v>150</v>
      </c>
      <c r="H59" s="129">
        <f t="shared" si="6"/>
        <v>1080</v>
      </c>
      <c r="I59" s="129">
        <f t="shared" si="7"/>
        <v>450</v>
      </c>
      <c r="J59" s="129">
        <f t="shared" si="8"/>
        <v>1530</v>
      </c>
      <c r="K59" s="60"/>
      <c r="L59" s="61" t="s">
        <v>529</v>
      </c>
    </row>
    <row r="60" spans="1:15" s="1181" customFormat="1" ht="24" customHeight="1">
      <c r="A60" s="240" t="s">
        <v>834</v>
      </c>
      <c r="B60" s="241" t="s">
        <v>835</v>
      </c>
      <c r="C60" s="242"/>
      <c r="D60" s="243"/>
      <c r="E60" s="244"/>
      <c r="F60" s="245"/>
      <c r="G60" s="245"/>
      <c r="H60" s="245"/>
      <c r="I60" s="245"/>
      <c r="J60" s="245"/>
      <c r="K60" s="245"/>
      <c r="L60" s="246"/>
      <c r="M60" s="246"/>
      <c r="N60" s="246"/>
      <c r="O60" s="246"/>
    </row>
    <row r="61" spans="1:15" s="890" customFormat="1" ht="23.25">
      <c r="A61" s="1047"/>
      <c r="B61" s="1048" t="s">
        <v>125</v>
      </c>
      <c r="C61" s="1049" t="s">
        <v>791</v>
      </c>
      <c r="D61" s="798">
        <v>1</v>
      </c>
      <c r="E61" s="127" t="s">
        <v>147</v>
      </c>
      <c r="F61" s="128">
        <v>0</v>
      </c>
      <c r="G61" s="128">
        <v>1500</v>
      </c>
      <c r="H61" s="129">
        <f t="shared" ref="H61:H88" si="9">ROUND(F61*D61,2)</f>
        <v>0</v>
      </c>
      <c r="I61" s="129">
        <f t="shared" ref="I61:I88" si="10">ROUND(G61*D61,2)</f>
        <v>1500</v>
      </c>
      <c r="J61" s="129">
        <f t="shared" ref="J61:J88" si="11">ROUND(SUM(H61:I61),2)</f>
        <v>1500</v>
      </c>
      <c r="K61" s="60"/>
      <c r="L61" s="61" t="s">
        <v>529</v>
      </c>
    </row>
    <row r="62" spans="1:15" s="890" customFormat="1" ht="23.25">
      <c r="A62" s="1047"/>
      <c r="B62" s="1048" t="s">
        <v>125</v>
      </c>
      <c r="C62" s="1049" t="s">
        <v>792</v>
      </c>
      <c r="D62" s="798">
        <v>12</v>
      </c>
      <c r="E62" s="127" t="s">
        <v>147</v>
      </c>
      <c r="F62" s="128">
        <v>0</v>
      </c>
      <c r="G62" s="128">
        <v>1500</v>
      </c>
      <c r="H62" s="129">
        <f t="shared" si="9"/>
        <v>0</v>
      </c>
      <c r="I62" s="129">
        <f t="shared" si="10"/>
        <v>18000</v>
      </c>
      <c r="J62" s="129">
        <f t="shared" si="11"/>
        <v>18000</v>
      </c>
      <c r="K62" s="60"/>
      <c r="L62" s="61" t="s">
        <v>529</v>
      </c>
    </row>
    <row r="63" spans="1:15" s="890" customFormat="1" ht="23.25">
      <c r="A63" s="1047"/>
      <c r="B63" s="1048" t="s">
        <v>125</v>
      </c>
      <c r="C63" s="1049" t="s">
        <v>836</v>
      </c>
      <c r="D63" s="798">
        <v>9</v>
      </c>
      <c r="E63" s="127" t="s">
        <v>147</v>
      </c>
      <c r="F63" s="128">
        <v>0</v>
      </c>
      <c r="G63" s="128">
        <v>1500</v>
      </c>
      <c r="H63" s="129">
        <f t="shared" si="9"/>
        <v>0</v>
      </c>
      <c r="I63" s="129">
        <f t="shared" si="10"/>
        <v>13500</v>
      </c>
      <c r="J63" s="129">
        <f t="shared" si="11"/>
        <v>13500</v>
      </c>
      <c r="K63" s="60"/>
      <c r="L63" s="61" t="s">
        <v>529</v>
      </c>
    </row>
    <row r="64" spans="1:15" s="890" customFormat="1" ht="23.25">
      <c r="A64" s="1047"/>
      <c r="B64" s="1048" t="s">
        <v>125</v>
      </c>
      <c r="C64" s="1049" t="s">
        <v>793</v>
      </c>
      <c r="D64" s="798">
        <v>3</v>
      </c>
      <c r="E64" s="127" t="s">
        <v>147</v>
      </c>
      <c r="F64" s="128">
        <v>0</v>
      </c>
      <c r="G64" s="128">
        <v>2000</v>
      </c>
      <c r="H64" s="129">
        <f t="shared" si="9"/>
        <v>0</v>
      </c>
      <c r="I64" s="129">
        <f t="shared" si="10"/>
        <v>6000</v>
      </c>
      <c r="J64" s="129">
        <f t="shared" si="11"/>
        <v>6000</v>
      </c>
      <c r="K64" s="60"/>
      <c r="L64" s="61" t="s">
        <v>529</v>
      </c>
    </row>
    <row r="65" spans="1:12" s="890" customFormat="1" ht="23.25">
      <c r="A65" s="1047"/>
      <c r="B65" s="1184" t="s">
        <v>125</v>
      </c>
      <c r="C65" s="1185" t="s">
        <v>1189</v>
      </c>
      <c r="D65" s="806">
        <v>1</v>
      </c>
      <c r="E65" s="807" t="s">
        <v>147</v>
      </c>
      <c r="F65" s="808">
        <v>0</v>
      </c>
      <c r="G65" s="808">
        <v>1500</v>
      </c>
      <c r="H65" s="801">
        <f t="shared" si="9"/>
        <v>0</v>
      </c>
      <c r="I65" s="801">
        <f t="shared" si="10"/>
        <v>1500</v>
      </c>
      <c r="J65" s="801">
        <f t="shared" si="11"/>
        <v>1500</v>
      </c>
      <c r="K65" s="809"/>
      <c r="L65" s="810" t="s">
        <v>529</v>
      </c>
    </row>
    <row r="66" spans="1:12" s="890" customFormat="1" ht="23.25">
      <c r="A66" s="1047"/>
      <c r="B66" s="1184" t="s">
        <v>125</v>
      </c>
      <c r="C66" s="1185" t="s">
        <v>1192</v>
      </c>
      <c r="D66" s="806">
        <v>2</v>
      </c>
      <c r="E66" s="807" t="s">
        <v>147</v>
      </c>
      <c r="F66" s="808">
        <v>0</v>
      </c>
      <c r="G66" s="808">
        <v>1500</v>
      </c>
      <c r="H66" s="801">
        <f t="shared" si="9"/>
        <v>0</v>
      </c>
      <c r="I66" s="801">
        <f t="shared" si="10"/>
        <v>3000</v>
      </c>
      <c r="J66" s="801">
        <f t="shared" si="11"/>
        <v>3000</v>
      </c>
      <c r="K66" s="809"/>
      <c r="L66" s="810" t="s">
        <v>529</v>
      </c>
    </row>
    <row r="67" spans="1:12" s="890" customFormat="1" ht="23.25">
      <c r="A67" s="1047"/>
      <c r="B67" s="1184" t="s">
        <v>125</v>
      </c>
      <c r="C67" s="1185" t="s">
        <v>1193</v>
      </c>
      <c r="D67" s="806">
        <v>1</v>
      </c>
      <c r="E67" s="807" t="s">
        <v>147</v>
      </c>
      <c r="F67" s="808">
        <v>0</v>
      </c>
      <c r="G67" s="808">
        <v>1500</v>
      </c>
      <c r="H67" s="801">
        <f t="shared" si="9"/>
        <v>0</v>
      </c>
      <c r="I67" s="801">
        <f t="shared" si="10"/>
        <v>1500</v>
      </c>
      <c r="J67" s="801">
        <f t="shared" si="11"/>
        <v>1500</v>
      </c>
      <c r="K67" s="809"/>
      <c r="L67" s="810" t="s">
        <v>529</v>
      </c>
    </row>
    <row r="68" spans="1:12" s="890" customFormat="1" ht="23.25">
      <c r="A68" s="1047"/>
      <c r="B68" s="1048" t="s">
        <v>125</v>
      </c>
      <c r="C68" s="1049" t="s">
        <v>1198</v>
      </c>
      <c r="D68" s="798">
        <v>1</v>
      </c>
      <c r="E68" s="127" t="s">
        <v>147</v>
      </c>
      <c r="F68" s="128">
        <v>0</v>
      </c>
      <c r="G68" s="128">
        <v>15000</v>
      </c>
      <c r="H68" s="129">
        <f t="shared" si="9"/>
        <v>0</v>
      </c>
      <c r="I68" s="129">
        <f t="shared" si="10"/>
        <v>15000</v>
      </c>
      <c r="J68" s="129">
        <f t="shared" si="11"/>
        <v>15000</v>
      </c>
      <c r="K68" s="60"/>
      <c r="L68" s="61" t="s">
        <v>529</v>
      </c>
    </row>
    <row r="69" spans="1:12" s="890" customFormat="1" ht="23.25">
      <c r="A69" s="1047"/>
      <c r="B69" s="1048" t="s">
        <v>125</v>
      </c>
      <c r="C69" s="1049" t="s">
        <v>1199</v>
      </c>
      <c r="D69" s="798">
        <v>1</v>
      </c>
      <c r="E69" s="127" t="s">
        <v>147</v>
      </c>
      <c r="F69" s="128">
        <v>0</v>
      </c>
      <c r="G69" s="128">
        <v>20000</v>
      </c>
      <c r="H69" s="129">
        <f t="shared" si="9"/>
        <v>0</v>
      </c>
      <c r="I69" s="129">
        <f t="shared" si="10"/>
        <v>20000</v>
      </c>
      <c r="J69" s="129">
        <f t="shared" si="11"/>
        <v>20000</v>
      </c>
      <c r="K69" s="60"/>
      <c r="L69" s="61" t="s">
        <v>529</v>
      </c>
    </row>
    <row r="70" spans="1:12" s="890" customFormat="1" ht="23.25">
      <c r="A70" s="1047"/>
      <c r="B70" s="1048" t="s">
        <v>125</v>
      </c>
      <c r="C70" s="1049" t="s">
        <v>804</v>
      </c>
      <c r="D70" s="798">
        <v>28</v>
      </c>
      <c r="E70" s="127" t="s">
        <v>147</v>
      </c>
      <c r="F70" s="128">
        <v>1000</v>
      </c>
      <c r="G70" s="128">
        <v>500</v>
      </c>
      <c r="H70" s="129">
        <f t="shared" si="9"/>
        <v>28000</v>
      </c>
      <c r="I70" s="129">
        <f t="shared" si="10"/>
        <v>14000</v>
      </c>
      <c r="J70" s="129">
        <f t="shared" si="11"/>
        <v>42000</v>
      </c>
      <c r="K70" s="60"/>
      <c r="L70" s="61" t="s">
        <v>529</v>
      </c>
    </row>
    <row r="71" spans="1:12" s="890" customFormat="1" ht="23.25">
      <c r="A71" s="1047"/>
      <c r="B71" s="1048" t="s">
        <v>125</v>
      </c>
      <c r="C71" s="1049" t="s">
        <v>806</v>
      </c>
      <c r="D71" s="798">
        <v>2</v>
      </c>
      <c r="E71" s="127" t="s">
        <v>147</v>
      </c>
      <c r="F71" s="128">
        <v>10000</v>
      </c>
      <c r="G71" s="128">
        <v>2500</v>
      </c>
      <c r="H71" s="129">
        <f t="shared" si="9"/>
        <v>20000</v>
      </c>
      <c r="I71" s="129">
        <f t="shared" si="10"/>
        <v>5000</v>
      </c>
      <c r="J71" s="129">
        <f t="shared" si="11"/>
        <v>25000</v>
      </c>
      <c r="K71" s="60"/>
      <c r="L71" s="61" t="s">
        <v>529</v>
      </c>
    </row>
    <row r="72" spans="1:12" s="890" customFormat="1" ht="23.25">
      <c r="A72" s="1047"/>
      <c r="B72" s="1048" t="s">
        <v>125</v>
      </c>
      <c r="C72" s="1049" t="s">
        <v>807</v>
      </c>
      <c r="D72" s="798">
        <v>2</v>
      </c>
      <c r="E72" s="127" t="s">
        <v>147</v>
      </c>
      <c r="F72" s="128">
        <v>30000</v>
      </c>
      <c r="G72" s="128">
        <v>10000</v>
      </c>
      <c r="H72" s="129">
        <f t="shared" si="9"/>
        <v>60000</v>
      </c>
      <c r="I72" s="129">
        <f t="shared" si="10"/>
        <v>20000</v>
      </c>
      <c r="J72" s="129">
        <f t="shared" si="11"/>
        <v>80000</v>
      </c>
      <c r="K72" s="60"/>
      <c r="L72" s="61" t="s">
        <v>529</v>
      </c>
    </row>
    <row r="73" spans="1:12" s="890" customFormat="1" ht="23.25">
      <c r="A73" s="1047"/>
      <c r="B73" s="1048" t="s">
        <v>125</v>
      </c>
      <c r="C73" s="1049" t="s">
        <v>808</v>
      </c>
      <c r="D73" s="798">
        <v>25</v>
      </c>
      <c r="E73" s="127" t="s">
        <v>147</v>
      </c>
      <c r="F73" s="128">
        <v>3700</v>
      </c>
      <c r="G73" s="128">
        <v>300</v>
      </c>
      <c r="H73" s="129">
        <f t="shared" si="9"/>
        <v>92500</v>
      </c>
      <c r="I73" s="129">
        <f t="shared" si="10"/>
        <v>7500</v>
      </c>
      <c r="J73" s="129">
        <f t="shared" si="11"/>
        <v>100000</v>
      </c>
      <c r="K73" s="60"/>
      <c r="L73" s="61" t="s">
        <v>529</v>
      </c>
    </row>
    <row r="74" spans="1:12" s="890" customFormat="1" ht="23.25">
      <c r="A74" s="1047"/>
      <c r="B74" s="1048" t="s">
        <v>125</v>
      </c>
      <c r="C74" s="1049" t="s">
        <v>837</v>
      </c>
      <c r="D74" s="798">
        <v>2</v>
      </c>
      <c r="E74" s="127" t="s">
        <v>147</v>
      </c>
      <c r="F74" s="128">
        <v>25000</v>
      </c>
      <c r="G74" s="128">
        <v>2500</v>
      </c>
      <c r="H74" s="129">
        <f t="shared" si="9"/>
        <v>50000</v>
      </c>
      <c r="I74" s="129">
        <f t="shared" si="10"/>
        <v>5000</v>
      </c>
      <c r="J74" s="129">
        <f t="shared" si="11"/>
        <v>55000</v>
      </c>
      <c r="K74" s="60"/>
      <c r="L74" s="61" t="s">
        <v>529</v>
      </c>
    </row>
    <row r="75" spans="1:12" s="890" customFormat="1" ht="23.25">
      <c r="A75" s="1047"/>
      <c r="B75" s="1048" t="s">
        <v>125</v>
      </c>
      <c r="C75" s="1049" t="s">
        <v>812</v>
      </c>
      <c r="D75" s="798">
        <v>2</v>
      </c>
      <c r="E75" s="127" t="s">
        <v>147</v>
      </c>
      <c r="F75" s="128">
        <v>31400</v>
      </c>
      <c r="G75" s="128">
        <v>2000</v>
      </c>
      <c r="H75" s="129">
        <f t="shared" si="9"/>
        <v>62800</v>
      </c>
      <c r="I75" s="129">
        <f t="shared" si="10"/>
        <v>4000</v>
      </c>
      <c r="J75" s="129">
        <f t="shared" si="11"/>
        <v>66800</v>
      </c>
      <c r="K75" s="60"/>
      <c r="L75" s="61" t="s">
        <v>529</v>
      </c>
    </row>
    <row r="76" spans="1:12" s="890" customFormat="1" ht="23.25">
      <c r="A76" s="1047"/>
      <c r="B76" s="1048" t="s">
        <v>125</v>
      </c>
      <c r="C76" s="1049" t="s">
        <v>815</v>
      </c>
      <c r="D76" s="798">
        <v>0</v>
      </c>
      <c r="E76" s="127" t="s">
        <v>147</v>
      </c>
      <c r="F76" s="128">
        <v>14000</v>
      </c>
      <c r="G76" s="128">
        <v>1000</v>
      </c>
      <c r="H76" s="129">
        <f t="shared" si="9"/>
        <v>0</v>
      </c>
      <c r="I76" s="129">
        <f t="shared" si="10"/>
        <v>0</v>
      </c>
      <c r="J76" s="129">
        <f t="shared" si="11"/>
        <v>0</v>
      </c>
      <c r="K76" s="60"/>
      <c r="L76" s="61" t="s">
        <v>529</v>
      </c>
    </row>
    <row r="77" spans="1:12" s="890" customFormat="1" ht="23.25">
      <c r="A77" s="1047"/>
      <c r="B77" s="1048" t="s">
        <v>125</v>
      </c>
      <c r="C77" s="1049" t="s">
        <v>816</v>
      </c>
      <c r="D77" s="798">
        <v>29</v>
      </c>
      <c r="E77" s="127" t="s">
        <v>147</v>
      </c>
      <c r="F77" s="128">
        <v>9500</v>
      </c>
      <c r="G77" s="128">
        <v>750</v>
      </c>
      <c r="H77" s="129">
        <f t="shared" si="9"/>
        <v>275500</v>
      </c>
      <c r="I77" s="129">
        <f t="shared" si="10"/>
        <v>21750</v>
      </c>
      <c r="J77" s="129">
        <f t="shared" si="11"/>
        <v>297250</v>
      </c>
      <c r="K77" s="60"/>
      <c r="L77" s="61" t="s">
        <v>529</v>
      </c>
    </row>
    <row r="78" spans="1:12" s="890" customFormat="1" ht="23.25">
      <c r="A78" s="1047"/>
      <c r="B78" s="1048" t="s">
        <v>125</v>
      </c>
      <c r="C78" s="1049" t="s">
        <v>817</v>
      </c>
      <c r="D78" s="798">
        <v>4</v>
      </c>
      <c r="E78" s="127" t="s">
        <v>147</v>
      </c>
      <c r="F78" s="128">
        <v>2900</v>
      </c>
      <c r="G78" s="128">
        <v>450</v>
      </c>
      <c r="H78" s="129">
        <f t="shared" si="9"/>
        <v>11600</v>
      </c>
      <c r="I78" s="129">
        <f t="shared" si="10"/>
        <v>1800</v>
      </c>
      <c r="J78" s="129">
        <f t="shared" si="11"/>
        <v>13400</v>
      </c>
      <c r="K78" s="60"/>
      <c r="L78" s="61" t="s">
        <v>529</v>
      </c>
    </row>
    <row r="79" spans="1:12" s="890" customFormat="1" ht="23.25">
      <c r="A79" s="1047"/>
      <c r="B79" s="1048" t="s">
        <v>125</v>
      </c>
      <c r="C79" s="1049" t="s">
        <v>820</v>
      </c>
      <c r="D79" s="798">
        <v>0</v>
      </c>
      <c r="E79" s="127" t="s">
        <v>147</v>
      </c>
      <c r="F79" s="128">
        <v>1200</v>
      </c>
      <c r="G79" s="128">
        <v>200</v>
      </c>
      <c r="H79" s="129">
        <f t="shared" si="9"/>
        <v>0</v>
      </c>
      <c r="I79" s="129">
        <f t="shared" si="10"/>
        <v>0</v>
      </c>
      <c r="J79" s="129">
        <f t="shared" si="11"/>
        <v>0</v>
      </c>
      <c r="K79" s="60"/>
      <c r="L79" s="61" t="s">
        <v>529</v>
      </c>
    </row>
    <row r="80" spans="1:12" s="890" customFormat="1" ht="23.25">
      <c r="A80" s="1047"/>
      <c r="B80" s="1048" t="s">
        <v>125</v>
      </c>
      <c r="C80" s="1049" t="s">
        <v>821</v>
      </c>
      <c r="D80" s="798">
        <f>29*2</f>
        <v>58</v>
      </c>
      <c r="E80" s="127" t="s">
        <v>147</v>
      </c>
      <c r="F80" s="128">
        <v>800</v>
      </c>
      <c r="G80" s="128">
        <v>150</v>
      </c>
      <c r="H80" s="129">
        <f t="shared" si="9"/>
        <v>46400</v>
      </c>
      <c r="I80" s="129">
        <f t="shared" si="10"/>
        <v>8700</v>
      </c>
      <c r="J80" s="129">
        <f t="shared" si="11"/>
        <v>55100</v>
      </c>
      <c r="K80" s="60"/>
      <c r="L80" s="61" t="s">
        <v>529</v>
      </c>
    </row>
    <row r="81" spans="1:12" s="890" customFormat="1" ht="23.25">
      <c r="A81" s="1047"/>
      <c r="B81" s="1048" t="s">
        <v>125</v>
      </c>
      <c r="C81" s="1049" t="s">
        <v>822</v>
      </c>
      <c r="D81" s="798">
        <v>2</v>
      </c>
      <c r="E81" s="127" t="s">
        <v>147</v>
      </c>
      <c r="F81" s="128">
        <v>3400</v>
      </c>
      <c r="G81" s="128">
        <v>450</v>
      </c>
      <c r="H81" s="129">
        <f t="shared" si="9"/>
        <v>6800</v>
      </c>
      <c r="I81" s="129">
        <f t="shared" si="10"/>
        <v>900</v>
      </c>
      <c r="J81" s="129">
        <f t="shared" si="11"/>
        <v>7700</v>
      </c>
      <c r="K81" s="60"/>
      <c r="L81" s="61" t="s">
        <v>529</v>
      </c>
    </row>
    <row r="82" spans="1:12" s="890" customFormat="1" ht="23.25">
      <c r="A82" s="1047"/>
      <c r="B82" s="1048" t="s">
        <v>125</v>
      </c>
      <c r="C82" s="1049" t="s">
        <v>825</v>
      </c>
      <c r="D82" s="798">
        <v>0</v>
      </c>
      <c r="E82" s="127" t="s">
        <v>147</v>
      </c>
      <c r="F82" s="128">
        <v>1700</v>
      </c>
      <c r="G82" s="128">
        <v>200</v>
      </c>
      <c r="H82" s="129">
        <f t="shared" si="9"/>
        <v>0</v>
      </c>
      <c r="I82" s="129">
        <f t="shared" si="10"/>
        <v>0</v>
      </c>
      <c r="J82" s="129">
        <f t="shared" si="11"/>
        <v>0</v>
      </c>
      <c r="K82" s="60"/>
      <c r="L82" s="61" t="s">
        <v>529</v>
      </c>
    </row>
    <row r="83" spans="1:12" s="890" customFormat="1" ht="23.25">
      <c r="A83" s="1047"/>
      <c r="B83" s="1048" t="s">
        <v>125</v>
      </c>
      <c r="C83" s="1049" t="s">
        <v>826</v>
      </c>
      <c r="D83" s="798">
        <v>29</v>
      </c>
      <c r="E83" s="127" t="s">
        <v>147</v>
      </c>
      <c r="F83" s="128">
        <v>1200</v>
      </c>
      <c r="G83" s="128">
        <v>150</v>
      </c>
      <c r="H83" s="129">
        <f t="shared" si="9"/>
        <v>34800</v>
      </c>
      <c r="I83" s="129">
        <f t="shared" si="10"/>
        <v>4350</v>
      </c>
      <c r="J83" s="129">
        <f t="shared" si="11"/>
        <v>39150</v>
      </c>
      <c r="K83" s="60"/>
      <c r="L83" s="61" t="s">
        <v>529</v>
      </c>
    </row>
    <row r="84" spans="1:12" s="890" customFormat="1" ht="23.25">
      <c r="A84" s="1047"/>
      <c r="B84" s="1048" t="s">
        <v>125</v>
      </c>
      <c r="C84" s="1049" t="s">
        <v>827</v>
      </c>
      <c r="D84" s="798">
        <v>4</v>
      </c>
      <c r="E84" s="127" t="s">
        <v>147</v>
      </c>
      <c r="F84" s="128">
        <v>2450</v>
      </c>
      <c r="G84" s="128">
        <v>450</v>
      </c>
      <c r="H84" s="129">
        <f t="shared" si="9"/>
        <v>9800</v>
      </c>
      <c r="I84" s="129">
        <f t="shared" si="10"/>
        <v>1800</v>
      </c>
      <c r="J84" s="129">
        <f t="shared" si="11"/>
        <v>11600</v>
      </c>
      <c r="K84" s="60"/>
      <c r="L84" s="61" t="s">
        <v>529</v>
      </c>
    </row>
    <row r="85" spans="1:12" s="890" customFormat="1" ht="23.25">
      <c r="A85" s="1047"/>
      <c r="B85" s="1048" t="s">
        <v>125</v>
      </c>
      <c r="C85" s="1049" t="s">
        <v>830</v>
      </c>
      <c r="D85" s="798">
        <v>2</v>
      </c>
      <c r="E85" s="127" t="s">
        <v>147</v>
      </c>
      <c r="F85" s="128">
        <v>1820</v>
      </c>
      <c r="G85" s="128">
        <v>250</v>
      </c>
      <c r="H85" s="129">
        <f t="shared" si="9"/>
        <v>3640</v>
      </c>
      <c r="I85" s="129">
        <f t="shared" si="10"/>
        <v>500</v>
      </c>
      <c r="J85" s="129">
        <f t="shared" si="11"/>
        <v>4140</v>
      </c>
      <c r="K85" s="60"/>
      <c r="L85" s="61" t="s">
        <v>529</v>
      </c>
    </row>
    <row r="86" spans="1:12" s="890" customFormat="1" ht="23.25">
      <c r="A86" s="1047"/>
      <c r="B86" s="1048" t="s">
        <v>125</v>
      </c>
      <c r="C86" s="1049" t="s">
        <v>831</v>
      </c>
      <c r="D86" s="798">
        <v>2</v>
      </c>
      <c r="E86" s="127" t="s">
        <v>147</v>
      </c>
      <c r="F86" s="128">
        <v>1600</v>
      </c>
      <c r="G86" s="128">
        <v>250</v>
      </c>
      <c r="H86" s="129">
        <f t="shared" si="9"/>
        <v>3200</v>
      </c>
      <c r="I86" s="129">
        <f t="shared" si="10"/>
        <v>500</v>
      </c>
      <c r="J86" s="129">
        <f t="shared" si="11"/>
        <v>3700</v>
      </c>
      <c r="K86" s="60"/>
      <c r="L86" s="61" t="s">
        <v>529</v>
      </c>
    </row>
    <row r="87" spans="1:12" s="890" customFormat="1" ht="23.25">
      <c r="A87" s="1047"/>
      <c r="B87" s="1048" t="s">
        <v>125</v>
      </c>
      <c r="C87" s="1049" t="s">
        <v>832</v>
      </c>
      <c r="D87" s="798">
        <v>2</v>
      </c>
      <c r="E87" s="127" t="s">
        <v>147</v>
      </c>
      <c r="F87" s="128">
        <v>1860</v>
      </c>
      <c r="G87" s="128">
        <v>250</v>
      </c>
      <c r="H87" s="129">
        <f t="shared" si="9"/>
        <v>3720</v>
      </c>
      <c r="I87" s="129">
        <f t="shared" si="10"/>
        <v>500</v>
      </c>
      <c r="J87" s="129">
        <f t="shared" si="11"/>
        <v>4220</v>
      </c>
      <c r="K87" s="60"/>
      <c r="L87" s="61" t="s">
        <v>529</v>
      </c>
    </row>
    <row r="88" spans="1:12" s="890" customFormat="1" ht="23.25">
      <c r="A88" s="1047"/>
      <c r="B88" s="1048" t="s">
        <v>125</v>
      </c>
      <c r="C88" s="1049" t="s">
        <v>833</v>
      </c>
      <c r="D88" s="798">
        <v>2</v>
      </c>
      <c r="E88" s="127" t="s">
        <v>147</v>
      </c>
      <c r="F88" s="128">
        <v>360</v>
      </c>
      <c r="G88" s="128">
        <v>150</v>
      </c>
      <c r="H88" s="129">
        <f t="shared" si="9"/>
        <v>720</v>
      </c>
      <c r="I88" s="129">
        <f t="shared" si="10"/>
        <v>300</v>
      </c>
      <c r="J88" s="129">
        <f t="shared" si="11"/>
        <v>1020</v>
      </c>
      <c r="K88" s="60"/>
      <c r="L88" s="61" t="s">
        <v>529</v>
      </c>
    </row>
    <row r="89" spans="1:12" s="890" customFormat="1" ht="23.25">
      <c r="A89" s="1047"/>
      <c r="B89" s="1048"/>
      <c r="C89" s="1049"/>
      <c r="D89" s="126"/>
      <c r="E89" s="127"/>
      <c r="F89" s="128"/>
      <c r="G89" s="128"/>
      <c r="H89" s="129"/>
      <c r="I89" s="129"/>
      <c r="J89" s="129"/>
      <c r="K89" s="60"/>
      <c r="L89" s="61"/>
    </row>
    <row r="90" spans="1:12" s="1189" customFormat="1" ht="24" customHeight="1">
      <c r="A90" s="1186"/>
      <c r="B90" s="1187"/>
      <c r="C90" s="1188" t="str">
        <f>"รวมราคา "&amp;B12</f>
        <v>รวมราคา เครื่องปรับอากาศ และอุปกรณ์ประกอบ</v>
      </c>
      <c r="D90" s="248"/>
      <c r="E90" s="249"/>
      <c r="F90" s="249"/>
      <c r="G90" s="250"/>
      <c r="H90" s="251">
        <f>SUM(H13:H89)</f>
        <v>1711280</v>
      </c>
      <c r="I90" s="251">
        <f>SUM(I13:I89)</f>
        <v>456350</v>
      </c>
      <c r="J90" s="251">
        <f>SUM(J13:J89)</f>
        <v>2167630</v>
      </c>
      <c r="K90" s="249"/>
    </row>
    <row r="91" spans="1:12" s="1189" customFormat="1" ht="24" customHeight="1">
      <c r="A91" s="240">
        <v>6.2</v>
      </c>
      <c r="B91" s="241" t="s">
        <v>838</v>
      </c>
      <c r="C91" s="241"/>
      <c r="D91" s="252"/>
      <c r="E91" s="253"/>
      <c r="F91" s="254"/>
      <c r="G91" s="254"/>
      <c r="H91" s="254"/>
      <c r="I91" s="258"/>
      <c r="J91" s="259"/>
      <c r="K91" s="259"/>
    </row>
    <row r="92" spans="1:12" s="1189" customFormat="1" ht="24" customHeight="1">
      <c r="A92" s="234" t="s">
        <v>839</v>
      </c>
      <c r="B92" s="235" t="s">
        <v>840</v>
      </c>
      <c r="C92" s="236"/>
      <c r="D92" s="237"/>
      <c r="E92" s="238"/>
      <c r="F92" s="239"/>
      <c r="G92" s="239"/>
      <c r="H92" s="239"/>
      <c r="I92" s="239"/>
      <c r="J92" s="239"/>
      <c r="K92" s="239"/>
    </row>
    <row r="93" spans="1:12" s="890" customFormat="1" ht="23.25">
      <c r="A93" s="1047"/>
      <c r="B93" s="1048" t="s">
        <v>125</v>
      </c>
      <c r="C93" s="1049" t="s">
        <v>841</v>
      </c>
      <c r="D93" s="811">
        <v>7</v>
      </c>
      <c r="E93" s="127" t="s">
        <v>147</v>
      </c>
      <c r="F93" s="128">
        <v>0</v>
      </c>
      <c r="G93" s="128">
        <v>650</v>
      </c>
      <c r="H93" s="129">
        <f t="shared" ref="H93" si="12">ROUND(F93*D93,2)</f>
        <v>0</v>
      </c>
      <c r="I93" s="129">
        <f t="shared" ref="I93" si="13">ROUND(G93*D93,2)</f>
        <v>4550</v>
      </c>
      <c r="J93" s="129">
        <f t="shared" ref="J93" si="14">ROUND(SUM(H93:I93),2)</f>
        <v>4550</v>
      </c>
      <c r="K93" s="60"/>
      <c r="L93" s="61" t="s">
        <v>529</v>
      </c>
    </row>
    <row r="94" spans="1:12" s="890" customFormat="1" ht="23.25">
      <c r="A94" s="1047"/>
      <c r="B94" s="1048" t="s">
        <v>125</v>
      </c>
      <c r="C94" s="1049" t="s">
        <v>842</v>
      </c>
      <c r="D94" s="811">
        <v>13</v>
      </c>
      <c r="E94" s="127" t="s">
        <v>147</v>
      </c>
      <c r="F94" s="128">
        <v>0</v>
      </c>
      <c r="G94" s="128">
        <v>650</v>
      </c>
      <c r="H94" s="129">
        <f t="shared" ref="H94:H113" si="15">ROUND(F94*D94,2)</f>
        <v>0</v>
      </c>
      <c r="I94" s="129">
        <f t="shared" ref="I94:I113" si="16">ROUND(G94*D94,2)</f>
        <v>8450</v>
      </c>
      <c r="J94" s="129">
        <f t="shared" ref="J94:J113" si="17">ROUND(SUM(H94:I94),2)</f>
        <v>8450</v>
      </c>
      <c r="K94" s="60"/>
      <c r="L94" s="61" t="s">
        <v>529</v>
      </c>
    </row>
    <row r="95" spans="1:12" s="890" customFormat="1" ht="23.25">
      <c r="A95" s="1047"/>
      <c r="B95" s="1048" t="s">
        <v>125</v>
      </c>
      <c r="C95" s="1049" t="s">
        <v>843</v>
      </c>
      <c r="D95" s="811">
        <v>3</v>
      </c>
      <c r="E95" s="127" t="s">
        <v>147</v>
      </c>
      <c r="F95" s="128">
        <v>0</v>
      </c>
      <c r="G95" s="128">
        <v>650</v>
      </c>
      <c r="H95" s="129">
        <f t="shared" si="15"/>
        <v>0</v>
      </c>
      <c r="I95" s="129">
        <f t="shared" si="16"/>
        <v>1950</v>
      </c>
      <c r="J95" s="129">
        <f t="shared" si="17"/>
        <v>1950</v>
      </c>
      <c r="K95" s="60"/>
      <c r="L95" s="61" t="s">
        <v>529</v>
      </c>
    </row>
    <row r="96" spans="1:12" s="890" customFormat="1" ht="23.25">
      <c r="A96" s="1047"/>
      <c r="B96" s="1048" t="s">
        <v>125</v>
      </c>
      <c r="C96" s="1049" t="s">
        <v>844</v>
      </c>
      <c r="D96" s="811">
        <v>1</v>
      </c>
      <c r="E96" s="127" t="s">
        <v>147</v>
      </c>
      <c r="F96" s="128">
        <v>0</v>
      </c>
      <c r="G96" s="128">
        <v>650</v>
      </c>
      <c r="H96" s="129">
        <f t="shared" si="15"/>
        <v>0</v>
      </c>
      <c r="I96" s="129">
        <f t="shared" si="16"/>
        <v>650</v>
      </c>
      <c r="J96" s="129">
        <f t="shared" si="17"/>
        <v>650</v>
      </c>
      <c r="K96" s="60"/>
      <c r="L96" s="61" t="s">
        <v>529</v>
      </c>
    </row>
    <row r="97" spans="1:12" s="890" customFormat="1" ht="23.25">
      <c r="A97" s="1047"/>
      <c r="B97" s="1048" t="s">
        <v>125</v>
      </c>
      <c r="C97" s="1049" t="s">
        <v>845</v>
      </c>
      <c r="D97" s="811">
        <v>2</v>
      </c>
      <c r="E97" s="127" t="s">
        <v>147</v>
      </c>
      <c r="F97" s="128">
        <v>0</v>
      </c>
      <c r="G97" s="128">
        <v>1000</v>
      </c>
      <c r="H97" s="129">
        <f t="shared" si="15"/>
        <v>0</v>
      </c>
      <c r="I97" s="129">
        <f t="shared" si="16"/>
        <v>2000</v>
      </c>
      <c r="J97" s="129">
        <f t="shared" si="17"/>
        <v>2000</v>
      </c>
      <c r="K97" s="60"/>
      <c r="L97" s="61" t="s">
        <v>529</v>
      </c>
    </row>
    <row r="98" spans="1:12" s="890" customFormat="1" ht="23.25">
      <c r="A98" s="1047"/>
      <c r="B98" s="1048" t="s">
        <v>125</v>
      </c>
      <c r="C98" s="1049" t="s">
        <v>846</v>
      </c>
      <c r="D98" s="811">
        <v>1</v>
      </c>
      <c r="E98" s="127" t="s">
        <v>147</v>
      </c>
      <c r="F98" s="128">
        <v>0</v>
      </c>
      <c r="G98" s="128">
        <v>1250</v>
      </c>
      <c r="H98" s="129">
        <f t="shared" si="15"/>
        <v>0</v>
      </c>
      <c r="I98" s="129">
        <f t="shared" si="16"/>
        <v>1250</v>
      </c>
      <c r="J98" s="129">
        <f t="shared" si="17"/>
        <v>1250</v>
      </c>
      <c r="K98" s="60"/>
      <c r="L98" s="61" t="s">
        <v>529</v>
      </c>
    </row>
    <row r="99" spans="1:12" s="890" customFormat="1" ht="23.25">
      <c r="A99" s="1047"/>
      <c r="B99" s="1048" t="s">
        <v>125</v>
      </c>
      <c r="C99" s="1049" t="s">
        <v>847</v>
      </c>
      <c r="D99" s="811">
        <v>1</v>
      </c>
      <c r="E99" s="127" t="s">
        <v>147</v>
      </c>
      <c r="F99" s="128">
        <v>0</v>
      </c>
      <c r="G99" s="128">
        <v>4850</v>
      </c>
      <c r="H99" s="129">
        <f t="shared" si="15"/>
        <v>0</v>
      </c>
      <c r="I99" s="129">
        <f t="shared" si="16"/>
        <v>4850</v>
      </c>
      <c r="J99" s="129">
        <f t="shared" si="17"/>
        <v>4850</v>
      </c>
      <c r="K99" s="60"/>
      <c r="L99" s="61" t="s">
        <v>529</v>
      </c>
    </row>
    <row r="100" spans="1:12" s="890" customFormat="1" ht="23.25">
      <c r="A100" s="1047"/>
      <c r="B100" s="1048" t="s">
        <v>125</v>
      </c>
      <c r="C100" s="1049" t="s">
        <v>848</v>
      </c>
      <c r="D100" s="811">
        <v>2</v>
      </c>
      <c r="E100" s="127" t="s">
        <v>147</v>
      </c>
      <c r="F100" s="128">
        <v>0</v>
      </c>
      <c r="G100" s="128">
        <v>2000</v>
      </c>
      <c r="H100" s="129">
        <f t="shared" si="15"/>
        <v>0</v>
      </c>
      <c r="I100" s="129">
        <f t="shared" si="16"/>
        <v>4000</v>
      </c>
      <c r="J100" s="129">
        <f t="shared" si="17"/>
        <v>4000</v>
      </c>
      <c r="K100" s="60"/>
      <c r="L100" s="61" t="s">
        <v>529</v>
      </c>
    </row>
    <row r="101" spans="1:12" s="890" customFormat="1" ht="23.25">
      <c r="A101" s="1047"/>
      <c r="B101" s="1048" t="s">
        <v>125</v>
      </c>
      <c r="C101" s="1049" t="s">
        <v>849</v>
      </c>
      <c r="D101" s="811">
        <v>24</v>
      </c>
      <c r="E101" s="127" t="s">
        <v>147</v>
      </c>
      <c r="F101" s="128">
        <v>750</v>
      </c>
      <c r="G101" s="128">
        <v>250</v>
      </c>
      <c r="H101" s="129">
        <f t="shared" si="15"/>
        <v>18000</v>
      </c>
      <c r="I101" s="129">
        <f t="shared" si="16"/>
        <v>6000</v>
      </c>
      <c r="J101" s="129">
        <f t="shared" si="17"/>
        <v>24000</v>
      </c>
      <c r="K101" s="60"/>
      <c r="L101" s="61" t="s">
        <v>529</v>
      </c>
    </row>
    <row r="102" spans="1:12" s="890" customFormat="1" ht="23.25">
      <c r="A102" s="1047"/>
      <c r="B102" s="1048" t="s">
        <v>125</v>
      </c>
      <c r="C102" s="1049" t="s">
        <v>850</v>
      </c>
      <c r="D102" s="811">
        <v>5</v>
      </c>
      <c r="E102" s="127" t="s">
        <v>147</v>
      </c>
      <c r="F102" s="128">
        <v>1500</v>
      </c>
      <c r="G102" s="128">
        <v>500</v>
      </c>
      <c r="H102" s="129">
        <f t="shared" si="15"/>
        <v>7500</v>
      </c>
      <c r="I102" s="129">
        <f t="shared" si="16"/>
        <v>2500</v>
      </c>
      <c r="J102" s="129">
        <f t="shared" si="17"/>
        <v>10000</v>
      </c>
      <c r="K102" s="60"/>
      <c r="L102" s="61" t="s">
        <v>529</v>
      </c>
    </row>
    <row r="103" spans="1:12" s="890" customFormat="1" ht="23.25">
      <c r="A103" s="1047"/>
      <c r="B103" s="1048" t="s">
        <v>125</v>
      </c>
      <c r="C103" s="1049" t="s">
        <v>851</v>
      </c>
      <c r="D103" s="811">
        <v>1</v>
      </c>
      <c r="E103" s="127" t="s">
        <v>147</v>
      </c>
      <c r="F103" s="128">
        <v>3000</v>
      </c>
      <c r="G103" s="128">
        <v>1000</v>
      </c>
      <c r="H103" s="129">
        <f t="shared" si="15"/>
        <v>3000</v>
      </c>
      <c r="I103" s="129">
        <f t="shared" si="16"/>
        <v>1000</v>
      </c>
      <c r="J103" s="129">
        <f t="shared" si="17"/>
        <v>4000</v>
      </c>
      <c r="K103" s="60"/>
      <c r="L103" s="61" t="s">
        <v>529</v>
      </c>
    </row>
    <row r="104" spans="1:12" s="890" customFormat="1" ht="23.25">
      <c r="A104" s="1047"/>
      <c r="B104" s="1048" t="s">
        <v>125</v>
      </c>
      <c r="C104" s="1049" t="s">
        <v>852</v>
      </c>
      <c r="D104" s="811">
        <v>1</v>
      </c>
      <c r="E104" s="127" t="s">
        <v>147</v>
      </c>
      <c r="F104" s="128">
        <v>25000</v>
      </c>
      <c r="G104" s="128">
        <v>2500</v>
      </c>
      <c r="H104" s="129">
        <f t="shared" si="15"/>
        <v>25000</v>
      </c>
      <c r="I104" s="129">
        <f t="shared" si="16"/>
        <v>2500</v>
      </c>
      <c r="J104" s="129">
        <f t="shared" si="17"/>
        <v>27500</v>
      </c>
      <c r="K104" s="60"/>
      <c r="L104" s="61" t="s">
        <v>529</v>
      </c>
    </row>
    <row r="105" spans="1:12" s="890" customFormat="1" ht="23.25">
      <c r="A105" s="1190" t="s">
        <v>853</v>
      </c>
      <c r="B105" s="1191" t="s">
        <v>854</v>
      </c>
      <c r="C105" s="1049"/>
      <c r="D105" s="811"/>
      <c r="E105" s="127"/>
      <c r="F105" s="128"/>
      <c r="G105" s="128"/>
      <c r="H105" s="129"/>
      <c r="I105" s="129"/>
      <c r="J105" s="129"/>
      <c r="K105" s="60"/>
      <c r="L105" s="61"/>
    </row>
    <row r="106" spans="1:12" s="890" customFormat="1" ht="23.25">
      <c r="A106" s="1047"/>
      <c r="B106" s="1048" t="s">
        <v>125</v>
      </c>
      <c r="C106" s="1049" t="s">
        <v>841</v>
      </c>
      <c r="D106" s="811">
        <v>1</v>
      </c>
      <c r="E106" s="127" t="s">
        <v>147</v>
      </c>
      <c r="F106" s="128">
        <v>0</v>
      </c>
      <c r="G106" s="128">
        <v>650</v>
      </c>
      <c r="H106" s="129">
        <f>ROUND(F106*D106,2)</f>
        <v>0</v>
      </c>
      <c r="I106" s="129">
        <f>ROUND(G106*D106,2)</f>
        <v>650</v>
      </c>
      <c r="J106" s="129">
        <f>ROUND(SUM(H106:I106),2)</f>
        <v>650</v>
      </c>
      <c r="K106" s="60"/>
      <c r="L106" s="61" t="s">
        <v>529</v>
      </c>
    </row>
    <row r="107" spans="1:12" s="890" customFormat="1" ht="23.25">
      <c r="A107" s="1047"/>
      <c r="B107" s="1048" t="s">
        <v>125</v>
      </c>
      <c r="C107" s="1049" t="s">
        <v>842</v>
      </c>
      <c r="D107" s="811">
        <v>7</v>
      </c>
      <c r="E107" s="127" t="s">
        <v>147</v>
      </c>
      <c r="F107" s="128">
        <v>0</v>
      </c>
      <c r="G107" s="128">
        <v>650</v>
      </c>
      <c r="H107" s="129">
        <f t="shared" si="15"/>
        <v>0</v>
      </c>
      <c r="I107" s="129">
        <f t="shared" si="16"/>
        <v>4550</v>
      </c>
      <c r="J107" s="129">
        <f t="shared" si="17"/>
        <v>4550</v>
      </c>
      <c r="K107" s="60"/>
      <c r="L107" s="61" t="s">
        <v>529</v>
      </c>
    </row>
    <row r="108" spans="1:12" s="890" customFormat="1" ht="23.25">
      <c r="A108" s="1047"/>
      <c r="B108" s="1048" t="s">
        <v>125</v>
      </c>
      <c r="C108" s="1049" t="s">
        <v>855</v>
      </c>
      <c r="D108" s="811">
        <v>1</v>
      </c>
      <c r="E108" s="127" t="s">
        <v>147</v>
      </c>
      <c r="F108" s="128">
        <v>0</v>
      </c>
      <c r="G108" s="128">
        <v>650</v>
      </c>
      <c r="H108" s="129">
        <f t="shared" si="15"/>
        <v>0</v>
      </c>
      <c r="I108" s="129">
        <f t="shared" si="16"/>
        <v>650</v>
      </c>
      <c r="J108" s="129">
        <f t="shared" si="17"/>
        <v>650</v>
      </c>
      <c r="K108" s="60"/>
      <c r="L108" s="61" t="s">
        <v>529</v>
      </c>
    </row>
    <row r="109" spans="1:12" s="890" customFormat="1" ht="23.25">
      <c r="A109" s="1047"/>
      <c r="B109" s="1048" t="s">
        <v>125</v>
      </c>
      <c r="C109" s="1049" t="s">
        <v>843</v>
      </c>
      <c r="D109" s="811">
        <v>4</v>
      </c>
      <c r="E109" s="127" t="s">
        <v>147</v>
      </c>
      <c r="F109" s="128">
        <v>0</v>
      </c>
      <c r="G109" s="128">
        <v>650</v>
      </c>
      <c r="H109" s="129">
        <f t="shared" si="15"/>
        <v>0</v>
      </c>
      <c r="I109" s="129">
        <f t="shared" si="16"/>
        <v>2600</v>
      </c>
      <c r="J109" s="129">
        <f t="shared" si="17"/>
        <v>2600</v>
      </c>
      <c r="K109" s="60"/>
      <c r="L109" s="61" t="s">
        <v>529</v>
      </c>
    </row>
    <row r="110" spans="1:12" s="890" customFormat="1" ht="23.25">
      <c r="A110" s="1047"/>
      <c r="B110" s="1048" t="s">
        <v>125</v>
      </c>
      <c r="C110" s="1049" t="s">
        <v>1196</v>
      </c>
      <c r="D110" s="811">
        <v>1</v>
      </c>
      <c r="E110" s="127" t="s">
        <v>147</v>
      </c>
      <c r="F110" s="128">
        <v>0</v>
      </c>
      <c r="G110" s="128">
        <v>650</v>
      </c>
      <c r="H110" s="129">
        <f t="shared" ref="H110" si="18">ROUND(F110*D110,2)</f>
        <v>0</v>
      </c>
      <c r="I110" s="129">
        <f t="shared" ref="I110" si="19">ROUND(G110*D110,2)</f>
        <v>650</v>
      </c>
      <c r="J110" s="129">
        <f t="shared" ref="J110" si="20">ROUND(SUM(H110:I110),2)</f>
        <v>650</v>
      </c>
      <c r="K110" s="60"/>
      <c r="L110" s="61" t="s">
        <v>529</v>
      </c>
    </row>
    <row r="111" spans="1:12" s="890" customFormat="1" ht="23.25">
      <c r="A111" s="1047"/>
      <c r="B111" s="1048" t="s">
        <v>125</v>
      </c>
      <c r="C111" s="1049" t="s">
        <v>846</v>
      </c>
      <c r="D111" s="811">
        <v>2</v>
      </c>
      <c r="E111" s="127" t="s">
        <v>147</v>
      </c>
      <c r="F111" s="128">
        <v>0</v>
      </c>
      <c r="G111" s="128">
        <v>1250</v>
      </c>
      <c r="H111" s="129">
        <f t="shared" si="15"/>
        <v>0</v>
      </c>
      <c r="I111" s="129">
        <f t="shared" si="16"/>
        <v>2500</v>
      </c>
      <c r="J111" s="129">
        <f t="shared" si="17"/>
        <v>2500</v>
      </c>
      <c r="K111" s="60"/>
      <c r="L111" s="61" t="s">
        <v>529</v>
      </c>
    </row>
    <row r="112" spans="1:12" s="890" customFormat="1" ht="23.25">
      <c r="A112" s="1047"/>
      <c r="B112" s="1048" t="s">
        <v>125</v>
      </c>
      <c r="C112" s="1049" t="s">
        <v>849</v>
      </c>
      <c r="D112" s="811">
        <v>14</v>
      </c>
      <c r="E112" s="127" t="s">
        <v>147</v>
      </c>
      <c r="F112" s="128">
        <v>750</v>
      </c>
      <c r="G112" s="128">
        <v>250</v>
      </c>
      <c r="H112" s="129">
        <f t="shared" si="15"/>
        <v>10500</v>
      </c>
      <c r="I112" s="129">
        <f t="shared" si="16"/>
        <v>3500</v>
      </c>
      <c r="J112" s="129">
        <f t="shared" si="17"/>
        <v>14000</v>
      </c>
      <c r="K112" s="60"/>
      <c r="L112" s="61" t="s">
        <v>529</v>
      </c>
    </row>
    <row r="113" spans="1:15" s="890" customFormat="1" ht="23.25">
      <c r="A113" s="1047"/>
      <c r="B113" s="1048" t="s">
        <v>125</v>
      </c>
      <c r="C113" s="1049" t="s">
        <v>856</v>
      </c>
      <c r="D113" s="811">
        <v>2</v>
      </c>
      <c r="E113" s="127" t="s">
        <v>147</v>
      </c>
      <c r="F113" s="128">
        <v>1500</v>
      </c>
      <c r="G113" s="128">
        <v>500</v>
      </c>
      <c r="H113" s="129">
        <f t="shared" si="15"/>
        <v>3000</v>
      </c>
      <c r="I113" s="129">
        <f t="shared" si="16"/>
        <v>1000</v>
      </c>
      <c r="J113" s="129">
        <f t="shared" si="17"/>
        <v>4000</v>
      </c>
      <c r="K113" s="60"/>
      <c r="L113" s="61" t="s">
        <v>529</v>
      </c>
    </row>
    <row r="114" spans="1:15" s="890" customFormat="1" ht="23.25">
      <c r="A114" s="1047"/>
      <c r="B114" s="1048"/>
      <c r="C114" s="1049"/>
      <c r="D114" s="126"/>
      <c r="E114" s="127"/>
      <c r="F114" s="128"/>
      <c r="G114" s="128"/>
      <c r="H114" s="129"/>
      <c r="I114" s="129"/>
      <c r="J114" s="129"/>
      <c r="K114" s="60"/>
      <c r="L114" s="61"/>
    </row>
    <row r="115" spans="1:15" s="1189" customFormat="1" ht="24" customHeight="1">
      <c r="A115" s="1186"/>
      <c r="B115" s="1187"/>
      <c r="C115" s="1188" t="str">
        <f>"รวมราคา "&amp;B91</f>
        <v>รวมราคา งานพัดลมระบายอากาศ</v>
      </c>
      <c r="D115" s="248"/>
      <c r="E115" s="249"/>
      <c r="F115" s="249"/>
      <c r="G115" s="250"/>
      <c r="H115" s="251">
        <f>SUM(H92:H114)</f>
        <v>67000</v>
      </c>
      <c r="I115" s="251">
        <f>SUM(I92:I114)</f>
        <v>55800</v>
      </c>
      <c r="J115" s="251">
        <f>SUM(J92:J114)</f>
        <v>122800</v>
      </c>
      <c r="K115" s="249"/>
    </row>
    <row r="116" spans="1:15" s="896" customFormat="1" ht="24" customHeight="1">
      <c r="A116" s="232">
        <v>6.3</v>
      </c>
      <c r="B116" s="233" t="s">
        <v>857</v>
      </c>
      <c r="C116" s="232"/>
      <c r="D116" s="255"/>
      <c r="E116" s="256"/>
      <c r="F116" s="257"/>
      <c r="G116" s="257"/>
      <c r="H116" s="257"/>
      <c r="I116" s="260"/>
      <c r="J116" s="261"/>
      <c r="K116" s="261"/>
    </row>
    <row r="117" spans="1:15" s="1181" customFormat="1" ht="24" customHeight="1">
      <c r="A117" s="240" t="s">
        <v>858</v>
      </c>
      <c r="B117" s="241" t="s">
        <v>859</v>
      </c>
      <c r="C117" s="240"/>
      <c r="D117" s="243"/>
      <c r="E117" s="244"/>
      <c r="F117" s="245"/>
      <c r="G117" s="245"/>
      <c r="H117" s="245"/>
      <c r="I117" s="245"/>
      <c r="J117" s="245"/>
      <c r="K117" s="245"/>
      <c r="L117" s="246"/>
      <c r="M117" s="246"/>
      <c r="N117" s="246"/>
      <c r="O117" s="246"/>
    </row>
    <row r="118" spans="1:15" s="890" customFormat="1" ht="23.25">
      <c r="A118" s="1047"/>
      <c r="B118" s="1048" t="s">
        <v>125</v>
      </c>
      <c r="C118" s="1049" t="s">
        <v>570</v>
      </c>
      <c r="D118" s="811">
        <f t="shared" ref="D118:D136" si="21">N118</f>
        <v>230</v>
      </c>
      <c r="E118" s="127" t="s">
        <v>253</v>
      </c>
      <c r="F118" s="128">
        <v>95</v>
      </c>
      <c r="G118" s="128">
        <v>45</v>
      </c>
      <c r="H118" s="129">
        <f t="shared" ref="H118" si="22">ROUND(F118*D118,2)</f>
        <v>21850</v>
      </c>
      <c r="I118" s="129">
        <f t="shared" ref="I118" si="23">ROUND(G118*D118,2)</f>
        <v>10350</v>
      </c>
      <c r="J118" s="129">
        <f t="shared" ref="J118" si="24">ROUND(SUM(H118:I118),2)</f>
        <v>32200</v>
      </c>
      <c r="K118" s="60"/>
      <c r="L118" s="61" t="s">
        <v>529</v>
      </c>
      <c r="M118" s="126">
        <v>240</v>
      </c>
      <c r="N118" s="1192" cm="1">
        <f t="array" ref="N118">ROUND(((M118:M118)*0.95),-1)</f>
        <v>230</v>
      </c>
    </row>
    <row r="119" spans="1:15" s="890" customFormat="1" ht="23.25">
      <c r="A119" s="1047"/>
      <c r="B119" s="1048" t="s">
        <v>125</v>
      </c>
      <c r="C119" s="1049" t="s">
        <v>536</v>
      </c>
      <c r="D119" s="811">
        <f t="shared" si="21"/>
        <v>180</v>
      </c>
      <c r="E119" s="127" t="s">
        <v>253</v>
      </c>
      <c r="F119" s="128">
        <v>140</v>
      </c>
      <c r="G119" s="128">
        <v>45</v>
      </c>
      <c r="H119" s="129">
        <f t="shared" ref="H119:H140" si="25">ROUND(F119*D119,2)</f>
        <v>25200</v>
      </c>
      <c r="I119" s="129">
        <f t="shared" ref="I119:I140" si="26">ROUND(G119*D119,2)</f>
        <v>8100</v>
      </c>
      <c r="J119" s="129">
        <f t="shared" ref="J119:J140" si="27">ROUND(SUM(H119:I119),2)</f>
        <v>33300</v>
      </c>
      <c r="K119" s="60"/>
      <c r="L119" s="61" t="s">
        <v>529</v>
      </c>
      <c r="M119" s="126">
        <v>186</v>
      </c>
      <c r="N119" s="1192" cm="1">
        <f t="array" ref="N119">ROUND(((M119:M119)*0.95),-1)</f>
        <v>180</v>
      </c>
    </row>
    <row r="120" spans="1:15" s="890" customFormat="1" ht="23.25">
      <c r="A120" s="1047"/>
      <c r="B120" s="1048" t="s">
        <v>125</v>
      </c>
      <c r="C120" s="1049" t="s">
        <v>537</v>
      </c>
      <c r="D120" s="811">
        <f t="shared" si="21"/>
        <v>160</v>
      </c>
      <c r="E120" s="127" t="s">
        <v>253</v>
      </c>
      <c r="F120" s="128">
        <v>190</v>
      </c>
      <c r="G120" s="128">
        <v>60</v>
      </c>
      <c r="H120" s="129">
        <f t="shared" si="25"/>
        <v>30400</v>
      </c>
      <c r="I120" s="129">
        <f t="shared" si="26"/>
        <v>9600</v>
      </c>
      <c r="J120" s="129">
        <f t="shared" si="27"/>
        <v>40000</v>
      </c>
      <c r="K120" s="60"/>
      <c r="L120" s="61" t="s">
        <v>529</v>
      </c>
      <c r="M120" s="126">
        <f>36+18+6+18+18+6+12+18+6+30</f>
        <v>168</v>
      </c>
      <c r="N120" s="1192" cm="1">
        <f t="array" ref="N120">ROUND(((M120:M120)*0.95),-1)</f>
        <v>160</v>
      </c>
    </row>
    <row r="121" spans="1:15" s="890" customFormat="1" ht="23.25">
      <c r="A121" s="1047"/>
      <c r="B121" s="1048" t="s">
        <v>125</v>
      </c>
      <c r="C121" s="1049" t="s">
        <v>538</v>
      </c>
      <c r="D121" s="811">
        <f t="shared" si="21"/>
        <v>210</v>
      </c>
      <c r="E121" s="127" t="s">
        <v>253</v>
      </c>
      <c r="F121" s="128">
        <v>226</v>
      </c>
      <c r="G121" s="128">
        <v>70</v>
      </c>
      <c r="H121" s="129">
        <f t="shared" si="25"/>
        <v>47460</v>
      </c>
      <c r="I121" s="129">
        <f t="shared" si="26"/>
        <v>14700</v>
      </c>
      <c r="J121" s="129">
        <f t="shared" si="27"/>
        <v>62160</v>
      </c>
      <c r="K121" s="60"/>
      <c r="L121" s="61" t="s">
        <v>529</v>
      </c>
      <c r="M121" s="126">
        <v>216</v>
      </c>
      <c r="N121" s="1192" cm="1">
        <f t="array" ref="N121">ROUND(((M121:M121)*0.95),-1)</f>
        <v>210</v>
      </c>
    </row>
    <row r="122" spans="1:15" s="890" customFormat="1" ht="23.25">
      <c r="A122" s="1047"/>
      <c r="B122" s="1048" t="s">
        <v>125</v>
      </c>
      <c r="C122" s="1049" t="s">
        <v>539</v>
      </c>
      <c r="D122" s="811">
        <f t="shared" si="21"/>
        <v>140</v>
      </c>
      <c r="E122" s="127" t="s">
        <v>253</v>
      </c>
      <c r="F122" s="128">
        <v>283</v>
      </c>
      <c r="G122" s="128">
        <v>95</v>
      </c>
      <c r="H122" s="129">
        <f t="shared" si="25"/>
        <v>39620</v>
      </c>
      <c r="I122" s="129">
        <f t="shared" si="26"/>
        <v>13300</v>
      </c>
      <c r="J122" s="129">
        <f t="shared" si="27"/>
        <v>52920</v>
      </c>
      <c r="K122" s="60"/>
      <c r="L122" s="61" t="s">
        <v>529</v>
      </c>
      <c r="M122" s="126">
        <v>150</v>
      </c>
      <c r="N122" s="1192" cm="1">
        <f t="array" ref="N122">ROUND(((M122:M122)*0.95),-1)</f>
        <v>140</v>
      </c>
    </row>
    <row r="123" spans="1:15" s="890" customFormat="1" ht="23.25">
      <c r="A123" s="1047"/>
      <c r="B123" s="1048" t="s">
        <v>125</v>
      </c>
      <c r="C123" s="1049" t="s">
        <v>540</v>
      </c>
      <c r="D123" s="811">
        <f t="shared" si="21"/>
        <v>150</v>
      </c>
      <c r="E123" s="127" t="s">
        <v>253</v>
      </c>
      <c r="F123" s="128">
        <v>450</v>
      </c>
      <c r="G123" s="128">
        <v>150</v>
      </c>
      <c r="H123" s="129">
        <f t="shared" si="25"/>
        <v>67500</v>
      </c>
      <c r="I123" s="129">
        <f t="shared" si="26"/>
        <v>22500</v>
      </c>
      <c r="J123" s="129">
        <f t="shared" si="27"/>
        <v>90000</v>
      </c>
      <c r="K123" s="60"/>
      <c r="L123" s="61" t="s">
        <v>529</v>
      </c>
      <c r="M123" s="126">
        <v>156</v>
      </c>
      <c r="N123" s="1192" cm="1">
        <f t="array" ref="N123">ROUND(((M123:M123)*0.95),-1)</f>
        <v>150</v>
      </c>
    </row>
    <row r="124" spans="1:15" s="890" customFormat="1" ht="23.25">
      <c r="A124" s="1047"/>
      <c r="B124" s="1048" t="s">
        <v>125</v>
      </c>
      <c r="C124" s="1049" t="s">
        <v>541</v>
      </c>
      <c r="D124" s="811">
        <f t="shared" si="21"/>
        <v>80</v>
      </c>
      <c r="E124" s="127" t="s">
        <v>253</v>
      </c>
      <c r="F124" s="128">
        <v>588</v>
      </c>
      <c r="G124" s="128">
        <v>200</v>
      </c>
      <c r="H124" s="129">
        <f t="shared" si="25"/>
        <v>47040</v>
      </c>
      <c r="I124" s="129">
        <f t="shared" si="26"/>
        <v>16000</v>
      </c>
      <c r="J124" s="129">
        <f t="shared" si="27"/>
        <v>63040</v>
      </c>
      <c r="K124" s="60"/>
      <c r="L124" s="61" t="s">
        <v>529</v>
      </c>
      <c r="M124" s="126">
        <f>18+18+18+12+18</f>
        <v>84</v>
      </c>
      <c r="N124" s="1192" cm="1">
        <f t="array" ref="N124">ROUND(((M124:M124)*0.95),-1)</f>
        <v>80</v>
      </c>
    </row>
    <row r="125" spans="1:15" s="890" customFormat="1" ht="23.25">
      <c r="A125" s="1047"/>
      <c r="B125" s="1048" t="s">
        <v>125</v>
      </c>
      <c r="C125" s="1049" t="s">
        <v>542</v>
      </c>
      <c r="D125" s="811">
        <f t="shared" si="21"/>
        <v>110</v>
      </c>
      <c r="E125" s="127" t="s">
        <v>253</v>
      </c>
      <c r="F125" s="128">
        <v>838</v>
      </c>
      <c r="G125" s="128">
        <v>280</v>
      </c>
      <c r="H125" s="129">
        <f t="shared" si="25"/>
        <v>92180</v>
      </c>
      <c r="I125" s="129">
        <f t="shared" si="26"/>
        <v>30800</v>
      </c>
      <c r="J125" s="129">
        <f t="shared" si="27"/>
        <v>122980</v>
      </c>
      <c r="K125" s="60"/>
      <c r="L125" s="61" t="s">
        <v>529</v>
      </c>
      <c r="M125" s="126">
        <v>120</v>
      </c>
      <c r="N125" s="1192" cm="1">
        <f t="array" ref="N125">ROUND(((M125:M125)*0.95),-1)</f>
        <v>110</v>
      </c>
    </row>
    <row r="126" spans="1:15" s="890" customFormat="1" ht="23.25">
      <c r="A126" s="1047"/>
      <c r="B126" s="1048" t="s">
        <v>125</v>
      </c>
      <c r="C126" s="1049" t="s">
        <v>860</v>
      </c>
      <c r="D126" s="811">
        <f t="shared" si="21"/>
        <v>30</v>
      </c>
      <c r="E126" s="127" t="s">
        <v>253</v>
      </c>
      <c r="F126" s="128">
        <v>1478</v>
      </c>
      <c r="G126" s="128">
        <v>500</v>
      </c>
      <c r="H126" s="129">
        <f t="shared" si="25"/>
        <v>44340</v>
      </c>
      <c r="I126" s="129">
        <f t="shared" si="26"/>
        <v>15000</v>
      </c>
      <c r="J126" s="129">
        <f t="shared" si="27"/>
        <v>59340</v>
      </c>
      <c r="K126" s="60"/>
      <c r="L126" s="61" t="s">
        <v>529</v>
      </c>
      <c r="M126" s="126">
        <f>24+6</f>
        <v>30</v>
      </c>
      <c r="N126" s="1192" cm="1">
        <f t="array" ref="N126">ROUND(((M126:M126)*0.95),-1)</f>
        <v>30</v>
      </c>
    </row>
    <row r="127" spans="1:15" s="890" customFormat="1" ht="23.25">
      <c r="A127" s="1190" t="s">
        <v>861</v>
      </c>
      <c r="B127" s="1191" t="s">
        <v>862</v>
      </c>
      <c r="C127" s="1049"/>
      <c r="D127" s="811"/>
      <c r="E127" s="127"/>
      <c r="F127" s="128"/>
      <c r="G127" s="128"/>
      <c r="H127" s="129"/>
      <c r="I127" s="129"/>
      <c r="J127" s="129"/>
      <c r="K127" s="60"/>
      <c r="L127" s="61"/>
      <c r="M127" s="126"/>
      <c r="N127" s="1192" cm="1">
        <f t="array" ref="N127">ROUND(((M127:M127)*0.95),-1)</f>
        <v>0</v>
      </c>
    </row>
    <row r="128" spans="1:15" s="890" customFormat="1" ht="23.25">
      <c r="A128" s="1047"/>
      <c r="B128" s="1048" t="s">
        <v>125</v>
      </c>
      <c r="C128" s="1049" t="s">
        <v>863</v>
      </c>
      <c r="D128" s="811">
        <f t="shared" si="21"/>
        <v>230</v>
      </c>
      <c r="E128" s="127" t="s">
        <v>253</v>
      </c>
      <c r="F128" s="128">
        <v>175</v>
      </c>
      <c r="G128" s="128">
        <v>60</v>
      </c>
      <c r="H128" s="129">
        <f t="shared" si="25"/>
        <v>40250</v>
      </c>
      <c r="I128" s="129">
        <f t="shared" si="26"/>
        <v>13800</v>
      </c>
      <c r="J128" s="129">
        <f t="shared" si="27"/>
        <v>54050</v>
      </c>
      <c r="K128" s="60"/>
      <c r="L128" s="61" t="s">
        <v>529</v>
      </c>
      <c r="M128" s="126">
        <v>240</v>
      </c>
      <c r="N128" s="1192" cm="1">
        <f t="array" ref="N128">ROUND(((M128:M128)*0.95),-1)</f>
        <v>230</v>
      </c>
    </row>
    <row r="129" spans="1:15" s="890" customFormat="1" ht="23.25">
      <c r="A129" s="1047"/>
      <c r="B129" s="1048" t="s">
        <v>125</v>
      </c>
      <c r="C129" s="1049" t="s">
        <v>864</v>
      </c>
      <c r="D129" s="811">
        <f t="shared" si="21"/>
        <v>180</v>
      </c>
      <c r="E129" s="127" t="s">
        <v>253</v>
      </c>
      <c r="F129" s="128">
        <v>225</v>
      </c>
      <c r="G129" s="128">
        <v>79</v>
      </c>
      <c r="H129" s="129">
        <f t="shared" si="25"/>
        <v>40500</v>
      </c>
      <c r="I129" s="129">
        <f t="shared" si="26"/>
        <v>14220</v>
      </c>
      <c r="J129" s="129">
        <f t="shared" si="27"/>
        <v>54720</v>
      </c>
      <c r="K129" s="60"/>
      <c r="L129" s="61" t="s">
        <v>529</v>
      </c>
      <c r="M129" s="126">
        <v>186</v>
      </c>
      <c r="N129" s="1192" cm="1">
        <f t="array" ref="N129">ROUND(((M129:M129)*0.95),-1)</f>
        <v>180</v>
      </c>
    </row>
    <row r="130" spans="1:15" s="890" customFormat="1" ht="23.25">
      <c r="A130" s="1047"/>
      <c r="B130" s="1048" t="s">
        <v>125</v>
      </c>
      <c r="C130" s="1049" t="s">
        <v>865</v>
      </c>
      <c r="D130" s="811">
        <f t="shared" si="21"/>
        <v>160</v>
      </c>
      <c r="E130" s="127" t="s">
        <v>253</v>
      </c>
      <c r="F130" s="128">
        <v>240</v>
      </c>
      <c r="G130" s="128">
        <v>87</v>
      </c>
      <c r="H130" s="129">
        <f t="shared" si="25"/>
        <v>38400</v>
      </c>
      <c r="I130" s="129">
        <f t="shared" si="26"/>
        <v>13920</v>
      </c>
      <c r="J130" s="129">
        <f t="shared" si="27"/>
        <v>52320</v>
      </c>
      <c r="K130" s="60"/>
      <c r="L130" s="61" t="s">
        <v>529</v>
      </c>
      <c r="M130" s="126">
        <v>168</v>
      </c>
      <c r="N130" s="1192" cm="1">
        <f t="array" ref="N130">ROUND(((M130:M130)*0.95),-1)</f>
        <v>160</v>
      </c>
    </row>
    <row r="131" spans="1:15" s="890" customFormat="1" ht="23.25">
      <c r="A131" s="1047"/>
      <c r="B131" s="1048" t="s">
        <v>125</v>
      </c>
      <c r="C131" s="1049" t="s">
        <v>866</v>
      </c>
      <c r="D131" s="811">
        <f t="shared" si="21"/>
        <v>210</v>
      </c>
      <c r="E131" s="127" t="s">
        <v>253</v>
      </c>
      <c r="F131" s="128">
        <v>280</v>
      </c>
      <c r="G131" s="128">
        <v>98</v>
      </c>
      <c r="H131" s="129">
        <f t="shared" si="25"/>
        <v>58800</v>
      </c>
      <c r="I131" s="129">
        <f t="shared" si="26"/>
        <v>20580</v>
      </c>
      <c r="J131" s="129">
        <f t="shared" si="27"/>
        <v>79380</v>
      </c>
      <c r="K131" s="60"/>
      <c r="L131" s="61" t="s">
        <v>529</v>
      </c>
      <c r="M131" s="126">
        <v>216</v>
      </c>
      <c r="N131" s="1192" cm="1">
        <f t="array" ref="N131">ROUND(((M131:M131)*0.95),-1)</f>
        <v>210</v>
      </c>
    </row>
    <row r="132" spans="1:15" s="890" customFormat="1" ht="23.25">
      <c r="A132" s="1047"/>
      <c r="B132" s="1048" t="s">
        <v>125</v>
      </c>
      <c r="C132" s="1049" t="s">
        <v>867</v>
      </c>
      <c r="D132" s="811">
        <f t="shared" si="21"/>
        <v>140</v>
      </c>
      <c r="E132" s="127" t="s">
        <v>253</v>
      </c>
      <c r="F132" s="128">
        <v>333</v>
      </c>
      <c r="G132" s="128">
        <v>117</v>
      </c>
      <c r="H132" s="129">
        <f t="shared" si="25"/>
        <v>46620</v>
      </c>
      <c r="I132" s="129">
        <f t="shared" si="26"/>
        <v>16380</v>
      </c>
      <c r="J132" s="129">
        <f t="shared" si="27"/>
        <v>63000</v>
      </c>
      <c r="K132" s="60"/>
      <c r="L132" s="61" t="s">
        <v>529</v>
      </c>
      <c r="M132" s="126">
        <v>150</v>
      </c>
      <c r="N132" s="1192" cm="1">
        <f t="array" ref="N132">ROUND(((M132:M132)*0.95),-1)</f>
        <v>140</v>
      </c>
    </row>
    <row r="133" spans="1:15" s="890" customFormat="1" ht="23.25">
      <c r="A133" s="1047"/>
      <c r="B133" s="1048" t="s">
        <v>125</v>
      </c>
      <c r="C133" s="1049" t="s">
        <v>868</v>
      </c>
      <c r="D133" s="811">
        <f t="shared" si="21"/>
        <v>150</v>
      </c>
      <c r="E133" s="127" t="s">
        <v>253</v>
      </c>
      <c r="F133" s="128">
        <v>478</v>
      </c>
      <c r="G133" s="128">
        <v>168</v>
      </c>
      <c r="H133" s="129">
        <f t="shared" si="25"/>
        <v>71700</v>
      </c>
      <c r="I133" s="129">
        <f t="shared" si="26"/>
        <v>25200</v>
      </c>
      <c r="J133" s="129">
        <f t="shared" si="27"/>
        <v>96900</v>
      </c>
      <c r="K133" s="60"/>
      <c r="L133" s="61" t="s">
        <v>529</v>
      </c>
      <c r="M133" s="126">
        <v>156</v>
      </c>
      <c r="N133" s="1192" cm="1">
        <f t="array" ref="N133">ROUND(((M133:M133)*0.95),-1)</f>
        <v>150</v>
      </c>
    </row>
    <row r="134" spans="1:15" s="890" customFormat="1" ht="23.25">
      <c r="A134" s="1047"/>
      <c r="B134" s="1048" t="s">
        <v>125</v>
      </c>
      <c r="C134" s="1049" t="s">
        <v>869</v>
      </c>
      <c r="D134" s="811">
        <f t="shared" si="21"/>
        <v>80</v>
      </c>
      <c r="E134" s="127" t="s">
        <v>253</v>
      </c>
      <c r="F134" s="128">
        <v>628</v>
      </c>
      <c r="G134" s="128">
        <v>185</v>
      </c>
      <c r="H134" s="129">
        <f t="shared" si="25"/>
        <v>50240</v>
      </c>
      <c r="I134" s="129">
        <f t="shared" si="26"/>
        <v>14800</v>
      </c>
      <c r="J134" s="129">
        <f t="shared" si="27"/>
        <v>65040</v>
      </c>
      <c r="K134" s="60"/>
      <c r="L134" s="61" t="s">
        <v>529</v>
      </c>
      <c r="M134" s="126">
        <v>84</v>
      </c>
      <c r="N134" s="1192" cm="1">
        <f t="array" ref="N134">ROUND(((M134:M134)*0.95),-1)</f>
        <v>80</v>
      </c>
    </row>
    <row r="135" spans="1:15" s="890" customFormat="1" ht="23.25">
      <c r="A135" s="1047"/>
      <c r="B135" s="1048" t="s">
        <v>125</v>
      </c>
      <c r="C135" s="1049" t="s">
        <v>870</v>
      </c>
      <c r="D135" s="811">
        <f t="shared" si="21"/>
        <v>110</v>
      </c>
      <c r="E135" s="127" t="s">
        <v>253</v>
      </c>
      <c r="F135" s="128">
        <v>710</v>
      </c>
      <c r="G135" s="128">
        <v>260</v>
      </c>
      <c r="H135" s="129">
        <f t="shared" si="25"/>
        <v>78100</v>
      </c>
      <c r="I135" s="129">
        <f t="shared" si="26"/>
        <v>28600</v>
      </c>
      <c r="J135" s="129">
        <f t="shared" si="27"/>
        <v>106700</v>
      </c>
      <c r="K135" s="60"/>
      <c r="L135" s="61" t="s">
        <v>529</v>
      </c>
      <c r="M135" s="126">
        <v>120</v>
      </c>
      <c r="N135" s="1192" cm="1">
        <f t="array" ref="N135">ROUND(((M135:M135)*0.95),-1)</f>
        <v>110</v>
      </c>
    </row>
    <row r="136" spans="1:15" s="890" customFormat="1" ht="23.25">
      <c r="A136" s="1047"/>
      <c r="B136" s="1048" t="s">
        <v>125</v>
      </c>
      <c r="C136" s="1049" t="s">
        <v>871</v>
      </c>
      <c r="D136" s="811">
        <f t="shared" si="21"/>
        <v>30</v>
      </c>
      <c r="E136" s="127" t="s">
        <v>253</v>
      </c>
      <c r="F136" s="128">
        <v>1272</v>
      </c>
      <c r="G136" s="128">
        <v>320</v>
      </c>
      <c r="H136" s="129">
        <f t="shared" si="25"/>
        <v>38160</v>
      </c>
      <c r="I136" s="129">
        <f t="shared" si="26"/>
        <v>9600</v>
      </c>
      <c r="J136" s="129">
        <f t="shared" si="27"/>
        <v>47760</v>
      </c>
      <c r="K136" s="60"/>
      <c r="L136" s="61" t="s">
        <v>529</v>
      </c>
      <c r="M136" s="126">
        <v>30</v>
      </c>
      <c r="N136" s="1192" cm="1">
        <f t="array" ref="N136">ROUND(((M136:M136)*0.95),-1)</f>
        <v>30</v>
      </c>
    </row>
    <row r="137" spans="1:15" s="890" customFormat="1" ht="23.25">
      <c r="A137" s="1190" t="s">
        <v>872</v>
      </c>
      <c r="B137" s="1191" t="s">
        <v>650</v>
      </c>
      <c r="C137" s="1049"/>
      <c r="D137" s="811"/>
      <c r="E137" s="127"/>
      <c r="F137" s="128"/>
      <c r="G137" s="128"/>
      <c r="H137" s="129"/>
      <c r="I137" s="129"/>
      <c r="J137" s="129"/>
      <c r="K137" s="60"/>
      <c r="L137" s="61"/>
    </row>
    <row r="138" spans="1:15" s="890" customFormat="1" ht="46.5">
      <c r="A138" s="1047"/>
      <c r="B138" s="1048" t="s">
        <v>125</v>
      </c>
      <c r="C138" s="1049" t="s">
        <v>873</v>
      </c>
      <c r="D138" s="811">
        <v>1</v>
      </c>
      <c r="E138" s="127" t="s">
        <v>99</v>
      </c>
      <c r="F138" s="128">
        <f>ROUND(SUM(H117:H126)*0.3,0)</f>
        <v>124677</v>
      </c>
      <c r="G138" s="128">
        <f>+ROUND(F138*0.3,0)</f>
        <v>37403</v>
      </c>
      <c r="H138" s="129">
        <f t="shared" si="25"/>
        <v>124677</v>
      </c>
      <c r="I138" s="129">
        <f t="shared" si="26"/>
        <v>37403</v>
      </c>
      <c r="J138" s="129">
        <f t="shared" si="27"/>
        <v>162080</v>
      </c>
      <c r="K138" s="60"/>
      <c r="L138" s="61"/>
    </row>
    <row r="139" spans="1:15" s="890" customFormat="1" ht="46.5">
      <c r="A139" s="1047"/>
      <c r="B139" s="1048" t="s">
        <v>125</v>
      </c>
      <c r="C139" s="1049" t="s">
        <v>545</v>
      </c>
      <c r="D139" s="811">
        <v>1</v>
      </c>
      <c r="E139" s="127" t="s">
        <v>99</v>
      </c>
      <c r="F139" s="128">
        <f>ROUND(SUM(H118:H126)*0.1,0)</f>
        <v>41559</v>
      </c>
      <c r="G139" s="128">
        <f>+ROUND(F139*0.3,0)</f>
        <v>12468</v>
      </c>
      <c r="H139" s="129">
        <f t="shared" si="25"/>
        <v>41559</v>
      </c>
      <c r="I139" s="129">
        <f t="shared" si="26"/>
        <v>12468</v>
      </c>
      <c r="J139" s="129">
        <f t="shared" si="27"/>
        <v>54027</v>
      </c>
      <c r="K139" s="60"/>
      <c r="L139" s="61"/>
    </row>
    <row r="140" spans="1:15" s="890" customFormat="1" ht="46.5">
      <c r="A140" s="1047"/>
      <c r="B140" s="1048" t="s">
        <v>125</v>
      </c>
      <c r="C140" s="1049" t="s">
        <v>874</v>
      </c>
      <c r="D140" s="811">
        <v>1</v>
      </c>
      <c r="E140" s="127" t="s">
        <v>99</v>
      </c>
      <c r="F140" s="128">
        <f>ROUND(SUM(H128:H136)*0.1,0)</f>
        <v>46277</v>
      </c>
      <c r="G140" s="128">
        <f>+ROUND(F140*0.3,0)</f>
        <v>13883</v>
      </c>
      <c r="H140" s="129">
        <f t="shared" si="25"/>
        <v>46277</v>
      </c>
      <c r="I140" s="129">
        <f t="shared" si="26"/>
        <v>13883</v>
      </c>
      <c r="J140" s="129">
        <f t="shared" si="27"/>
        <v>60160</v>
      </c>
      <c r="K140" s="60"/>
      <c r="L140" s="61"/>
    </row>
    <row r="141" spans="1:15" s="890" customFormat="1" ht="23.25">
      <c r="A141" s="1047"/>
      <c r="B141" s="1048"/>
      <c r="C141" s="1049"/>
      <c r="D141" s="126"/>
      <c r="E141" s="127"/>
      <c r="F141" s="128"/>
      <c r="G141" s="128"/>
      <c r="H141" s="129"/>
      <c r="I141" s="129"/>
      <c r="J141" s="129"/>
      <c r="K141" s="60"/>
      <c r="L141" s="61"/>
    </row>
    <row r="142" spans="1:15" s="1189" customFormat="1" ht="24" customHeight="1">
      <c r="A142" s="1186"/>
      <c r="B142" s="1187"/>
      <c r="C142" s="1188" t="str">
        <f>"รวมราคา "&amp;B116</f>
        <v>รวมราคา งานท่อเหล็กดำ และฉนวน</v>
      </c>
      <c r="D142" s="248"/>
      <c r="E142" s="249"/>
      <c r="F142" s="249"/>
      <c r="G142" s="250"/>
      <c r="H142" s="251">
        <f>SUM(H117:H141)</f>
        <v>1090873</v>
      </c>
      <c r="I142" s="251">
        <f>SUM(I117:I141)</f>
        <v>361204</v>
      </c>
      <c r="J142" s="251">
        <f>SUM(J117:J141)</f>
        <v>1452077</v>
      </c>
      <c r="K142" s="249"/>
    </row>
    <row r="143" spans="1:15" s="896" customFormat="1" ht="24" customHeight="1">
      <c r="A143" s="232">
        <v>6.4</v>
      </c>
      <c r="B143" s="233" t="s">
        <v>875</v>
      </c>
      <c r="C143" s="232"/>
      <c r="D143" s="255"/>
      <c r="E143" s="256"/>
      <c r="F143" s="257"/>
      <c r="G143" s="257"/>
      <c r="H143" s="257"/>
      <c r="I143" s="260"/>
      <c r="J143" s="261"/>
      <c r="K143" s="261"/>
    </row>
    <row r="144" spans="1:15" s="1181" customFormat="1" ht="24" customHeight="1">
      <c r="A144" s="240" t="s">
        <v>876</v>
      </c>
      <c r="B144" s="241" t="s">
        <v>877</v>
      </c>
      <c r="C144" s="240"/>
      <c r="D144" s="243"/>
      <c r="E144" s="244"/>
      <c r="F144" s="245"/>
      <c r="G144" s="245"/>
      <c r="H144" s="245"/>
      <c r="I144" s="245"/>
      <c r="J144" s="245"/>
      <c r="K144" s="245"/>
      <c r="L144" s="246"/>
      <c r="M144" s="246"/>
      <c r="N144" s="246"/>
      <c r="O144" s="246"/>
    </row>
    <row r="145" spans="1:15" s="890" customFormat="1" ht="23.25">
      <c r="A145" s="1047"/>
      <c r="B145" s="1048" t="s">
        <v>125</v>
      </c>
      <c r="C145" s="1049" t="s">
        <v>878</v>
      </c>
      <c r="D145" s="811">
        <f t="shared" ref="D145:D149" si="28">N145</f>
        <v>300</v>
      </c>
      <c r="E145" s="127" t="s">
        <v>253</v>
      </c>
      <c r="F145" s="128">
        <v>50</v>
      </c>
      <c r="G145" s="128">
        <v>32</v>
      </c>
      <c r="H145" s="129">
        <f t="shared" ref="H145" si="29">ROUND(F145*D145,2)</f>
        <v>15000</v>
      </c>
      <c r="I145" s="129">
        <f t="shared" ref="I145" si="30">ROUND(G145*D145,2)</f>
        <v>9600</v>
      </c>
      <c r="J145" s="129">
        <f t="shared" ref="J145" si="31">ROUND(SUM(H145:I145),2)</f>
        <v>24600</v>
      </c>
      <c r="K145" s="60"/>
      <c r="L145" s="61"/>
      <c r="M145" s="126">
        <v>320</v>
      </c>
      <c r="N145" s="1192" cm="1">
        <f t="array" ref="N145">ROUND(((M145:M145)*0.95),-1)</f>
        <v>300</v>
      </c>
    </row>
    <row r="146" spans="1:15" s="890" customFormat="1" ht="23.25">
      <c r="A146" s="1047"/>
      <c r="B146" s="1048" t="s">
        <v>125</v>
      </c>
      <c r="C146" s="1049" t="s">
        <v>879</v>
      </c>
      <c r="D146" s="811">
        <f t="shared" si="28"/>
        <v>170</v>
      </c>
      <c r="E146" s="127" t="s">
        <v>253</v>
      </c>
      <c r="F146" s="128">
        <v>120</v>
      </c>
      <c r="G146" s="128">
        <v>54</v>
      </c>
      <c r="H146" s="129">
        <f t="shared" ref="H146:H152" si="32">ROUND(F146*D146,2)</f>
        <v>20400</v>
      </c>
      <c r="I146" s="129">
        <f t="shared" ref="I146:I152" si="33">ROUND(G146*D146,2)</f>
        <v>9180</v>
      </c>
      <c r="J146" s="129">
        <f t="shared" ref="J146:J152" si="34">ROUND(SUM(H146:I146),2)</f>
        <v>29580</v>
      </c>
      <c r="K146" s="60"/>
      <c r="L146" s="61"/>
      <c r="M146" s="126">
        <v>180</v>
      </c>
      <c r="N146" s="1192" cm="1">
        <f t="array" ref="N146">ROUND(((M146:M146)*0.95),-1)</f>
        <v>170</v>
      </c>
    </row>
    <row r="147" spans="1:15" s="890" customFormat="1" ht="23.25">
      <c r="A147" s="1047"/>
      <c r="B147" s="1048" t="s">
        <v>125</v>
      </c>
      <c r="C147" s="1049" t="s">
        <v>880</v>
      </c>
      <c r="D147" s="811">
        <f t="shared" si="28"/>
        <v>100</v>
      </c>
      <c r="E147" s="127" t="s">
        <v>253</v>
      </c>
      <c r="F147" s="128">
        <v>160</v>
      </c>
      <c r="G147" s="128">
        <v>75</v>
      </c>
      <c r="H147" s="129">
        <f t="shared" si="32"/>
        <v>16000</v>
      </c>
      <c r="I147" s="129">
        <f t="shared" si="33"/>
        <v>7500</v>
      </c>
      <c r="J147" s="129">
        <f t="shared" si="34"/>
        <v>23500</v>
      </c>
      <c r="K147" s="60"/>
      <c r="L147" s="61"/>
      <c r="M147" s="126">
        <v>100</v>
      </c>
      <c r="N147" s="1192" cm="1">
        <f t="array" ref="N147">ROUND(((M147:M147)*0.95),-1)</f>
        <v>100</v>
      </c>
    </row>
    <row r="148" spans="1:15" s="1181" customFormat="1" ht="24" customHeight="1">
      <c r="A148" s="262" t="s">
        <v>881</v>
      </c>
      <c r="B148" s="263" t="s">
        <v>513</v>
      </c>
      <c r="C148" s="264"/>
      <c r="D148" s="811"/>
      <c r="E148" s="265"/>
      <c r="F148" s="266"/>
      <c r="G148" s="266"/>
      <c r="H148" s="129"/>
      <c r="I148" s="129"/>
      <c r="J148" s="129"/>
      <c r="K148" s="266"/>
      <c r="L148" s="246"/>
      <c r="M148" s="271"/>
      <c r="N148" s="1192" cm="1">
        <f t="array" ref="N148">ROUND(((M148:M148)*0.95),-1)</f>
        <v>0</v>
      </c>
      <c r="O148" s="246"/>
    </row>
    <row r="149" spans="1:15" s="1181" customFormat="1" ht="24" customHeight="1">
      <c r="A149" s="267"/>
      <c r="B149" s="1193" t="s">
        <v>125</v>
      </c>
      <c r="C149" s="120" t="s">
        <v>882</v>
      </c>
      <c r="D149" s="811">
        <f t="shared" si="28"/>
        <v>50</v>
      </c>
      <c r="E149" s="231" t="s">
        <v>253</v>
      </c>
      <c r="F149" s="122">
        <v>80</v>
      </c>
      <c r="G149" s="122">
        <v>40</v>
      </c>
      <c r="H149" s="129">
        <f t="shared" si="32"/>
        <v>4000</v>
      </c>
      <c r="I149" s="129">
        <f t="shared" si="33"/>
        <v>2000</v>
      </c>
      <c r="J149" s="129">
        <f t="shared" si="34"/>
        <v>6000</v>
      </c>
      <c r="K149" s="122"/>
      <c r="L149" s="246"/>
      <c r="M149" s="121">
        <v>50</v>
      </c>
      <c r="N149" s="1192" cm="1">
        <f t="array" ref="N149">ROUND(((M149:M149)*0.95),-1)</f>
        <v>50</v>
      </c>
      <c r="O149" s="246"/>
    </row>
    <row r="150" spans="1:15" s="1181" customFormat="1" ht="24" customHeight="1">
      <c r="A150" s="240" t="s">
        <v>883</v>
      </c>
      <c r="B150" s="241" t="s">
        <v>650</v>
      </c>
      <c r="C150" s="242"/>
      <c r="D150" s="812"/>
      <c r="E150" s="244"/>
      <c r="F150" s="245"/>
      <c r="G150" s="245"/>
      <c r="H150" s="129"/>
      <c r="I150" s="129"/>
      <c r="J150" s="129"/>
      <c r="K150" s="245"/>
      <c r="L150" s="246"/>
      <c r="M150" s="246"/>
      <c r="N150" s="246"/>
      <c r="O150" s="246"/>
    </row>
    <row r="151" spans="1:15" s="890" customFormat="1" ht="46.5">
      <c r="A151" s="1047"/>
      <c r="B151" s="1048" t="s">
        <v>125</v>
      </c>
      <c r="C151" s="1049" t="s">
        <v>884</v>
      </c>
      <c r="D151" s="811">
        <v>1</v>
      </c>
      <c r="E151" s="127" t="s">
        <v>99</v>
      </c>
      <c r="F151" s="128">
        <f>SUM(H145:H149)*0.1</f>
        <v>5540</v>
      </c>
      <c r="G151" s="128">
        <f>+F151*0.3</f>
        <v>1662</v>
      </c>
      <c r="H151" s="129">
        <f t="shared" si="32"/>
        <v>5540</v>
      </c>
      <c r="I151" s="129">
        <f t="shared" si="33"/>
        <v>1662</v>
      </c>
      <c r="J151" s="129">
        <f t="shared" si="34"/>
        <v>7202</v>
      </c>
      <c r="K151" s="60"/>
      <c r="L151" s="61"/>
    </row>
    <row r="152" spans="1:15" s="890" customFormat="1" ht="46.5">
      <c r="A152" s="1047"/>
      <c r="B152" s="1048" t="s">
        <v>125</v>
      </c>
      <c r="C152" s="1049" t="s">
        <v>545</v>
      </c>
      <c r="D152" s="811">
        <v>1</v>
      </c>
      <c r="E152" s="127" t="s">
        <v>99</v>
      </c>
      <c r="F152" s="128">
        <f>ROUND(SUM(H144:H149)*0.1,0)</f>
        <v>5540</v>
      </c>
      <c r="G152" s="128">
        <f>+ROUND(F152*0.3,0)</f>
        <v>1662</v>
      </c>
      <c r="H152" s="129">
        <f t="shared" si="32"/>
        <v>5540</v>
      </c>
      <c r="I152" s="129">
        <f t="shared" si="33"/>
        <v>1662</v>
      </c>
      <c r="J152" s="129">
        <f t="shared" si="34"/>
        <v>7202</v>
      </c>
      <c r="K152" s="60"/>
      <c r="L152" s="61"/>
    </row>
    <row r="153" spans="1:15" s="890" customFormat="1" ht="23.25">
      <c r="A153" s="1047"/>
      <c r="B153" s="1048"/>
      <c r="C153" s="1049"/>
      <c r="D153" s="126"/>
      <c r="E153" s="127"/>
      <c r="F153" s="128"/>
      <c r="G153" s="128"/>
      <c r="H153" s="129"/>
      <c r="I153" s="129"/>
      <c r="J153" s="129"/>
      <c r="K153" s="60"/>
      <c r="L153" s="61"/>
    </row>
    <row r="154" spans="1:15" s="1189" customFormat="1" ht="24" customHeight="1">
      <c r="A154" s="1186"/>
      <c r="B154" s="1187"/>
      <c r="C154" s="1188" t="str">
        <f>"รวมราคา "&amp;B143</f>
        <v>รวมราคา งานท่อน้ำทิ้ง พร้อมฉนวน</v>
      </c>
      <c r="D154" s="248"/>
      <c r="E154" s="249"/>
      <c r="F154" s="249"/>
      <c r="G154" s="250"/>
      <c r="H154" s="251">
        <f>SUM(H144:H153)</f>
        <v>66480</v>
      </c>
      <c r="I154" s="251">
        <f>SUM(I144:I153)</f>
        <v>31604</v>
      </c>
      <c r="J154" s="251">
        <f>SUM(J144:J153)</f>
        <v>98084</v>
      </c>
      <c r="K154" s="249"/>
    </row>
    <row r="155" spans="1:15" s="896" customFormat="1" ht="24" customHeight="1">
      <c r="A155" s="232">
        <v>6.5</v>
      </c>
      <c r="B155" s="233" t="s">
        <v>885</v>
      </c>
      <c r="C155" s="232"/>
      <c r="D155" s="255"/>
      <c r="E155" s="256"/>
      <c r="F155" s="257"/>
      <c r="G155" s="257"/>
      <c r="H155" s="257"/>
      <c r="I155" s="260"/>
      <c r="J155" s="261"/>
      <c r="K155" s="261"/>
    </row>
    <row r="156" spans="1:15" s="1181" customFormat="1" ht="24" customHeight="1">
      <c r="A156" s="240" t="s">
        <v>886</v>
      </c>
      <c r="B156" s="241" t="s">
        <v>887</v>
      </c>
      <c r="C156" s="240"/>
      <c r="D156" s="243"/>
      <c r="E156" s="244"/>
      <c r="F156" s="245"/>
      <c r="G156" s="245"/>
      <c r="H156" s="245"/>
      <c r="I156" s="245"/>
      <c r="J156" s="245"/>
      <c r="K156" s="245"/>
      <c r="L156" s="246"/>
      <c r="M156" s="246"/>
      <c r="N156" s="246"/>
      <c r="O156" s="246"/>
    </row>
    <row r="157" spans="1:15" s="890" customFormat="1" ht="23.25">
      <c r="A157" s="1047"/>
      <c r="B157" s="1048" t="s">
        <v>125</v>
      </c>
      <c r="C157" s="1049" t="s">
        <v>888</v>
      </c>
      <c r="D157" s="798">
        <f t="shared" ref="D157:D162" si="35">N157</f>
        <v>630</v>
      </c>
      <c r="E157" s="127" t="s">
        <v>889</v>
      </c>
      <c r="F157" s="128">
        <v>60</v>
      </c>
      <c r="G157" s="128">
        <v>25</v>
      </c>
      <c r="H157" s="129">
        <f t="shared" ref="H157" si="36">ROUND(F157*D157,2)</f>
        <v>37800</v>
      </c>
      <c r="I157" s="129">
        <f t="shared" ref="I157" si="37">ROUND(G157*D157,2)</f>
        <v>15750</v>
      </c>
      <c r="J157" s="129">
        <f t="shared" ref="J157" si="38">ROUND(SUM(H157:I157),2)</f>
        <v>53550</v>
      </c>
      <c r="K157" s="60"/>
      <c r="L157" s="61" t="s">
        <v>494</v>
      </c>
      <c r="M157" s="126">
        <v>660</v>
      </c>
      <c r="N157" s="1192" cm="1">
        <f t="array" ref="N157">ROUND(((M157:M157)*0.95),-1)</f>
        <v>630</v>
      </c>
    </row>
    <row r="158" spans="1:15" s="890" customFormat="1" ht="23.25">
      <c r="A158" s="1047"/>
      <c r="B158" s="1048" t="s">
        <v>125</v>
      </c>
      <c r="C158" s="1049" t="s">
        <v>890</v>
      </c>
      <c r="D158" s="798">
        <f t="shared" si="35"/>
        <v>11270</v>
      </c>
      <c r="E158" s="127" t="s">
        <v>889</v>
      </c>
      <c r="F158" s="128">
        <v>50</v>
      </c>
      <c r="G158" s="128">
        <v>24</v>
      </c>
      <c r="H158" s="129">
        <f t="shared" ref="H158:H202" si="39">ROUND(F158*D158,2)</f>
        <v>563500</v>
      </c>
      <c r="I158" s="129">
        <f t="shared" ref="I158:I202" si="40">ROUND(G158*D158,2)</f>
        <v>270480</v>
      </c>
      <c r="J158" s="129">
        <f t="shared" ref="J158:J202" si="41">ROUND(SUM(H158:I158),2)</f>
        <v>833980</v>
      </c>
      <c r="K158" s="60"/>
      <c r="L158" s="61" t="s">
        <v>494</v>
      </c>
      <c r="M158" s="126">
        <v>11860</v>
      </c>
      <c r="N158" s="1192" cm="1">
        <f t="array" ref="N158">ROUND(((M158:M158)*0.95),-1)</f>
        <v>11270</v>
      </c>
    </row>
    <row r="159" spans="1:15" s="890" customFormat="1" ht="23.25">
      <c r="A159" s="1047"/>
      <c r="B159" s="1048" t="s">
        <v>125</v>
      </c>
      <c r="C159" s="1049" t="s">
        <v>891</v>
      </c>
      <c r="D159" s="798">
        <f t="shared" si="35"/>
        <v>8410</v>
      </c>
      <c r="E159" s="127" t="s">
        <v>889</v>
      </c>
      <c r="F159" s="128">
        <v>40</v>
      </c>
      <c r="G159" s="128">
        <v>18</v>
      </c>
      <c r="H159" s="129">
        <f t="shared" si="39"/>
        <v>336400</v>
      </c>
      <c r="I159" s="129">
        <f t="shared" si="40"/>
        <v>151380</v>
      </c>
      <c r="J159" s="129">
        <f t="shared" si="41"/>
        <v>487780</v>
      </c>
      <c r="K159" s="60"/>
      <c r="L159" s="61" t="s">
        <v>494</v>
      </c>
      <c r="M159" s="126">
        <v>8850</v>
      </c>
      <c r="N159" s="1192" cm="1">
        <f t="array" ref="N159">ROUND(((M159:M159)*0.95),-1)</f>
        <v>8410</v>
      </c>
    </row>
    <row r="160" spans="1:15" s="1181" customFormat="1" ht="24" customHeight="1">
      <c r="A160" s="268" t="s">
        <v>892</v>
      </c>
      <c r="B160" s="269" t="s">
        <v>893</v>
      </c>
      <c r="C160" s="135"/>
      <c r="D160" s="798"/>
      <c r="E160" s="270"/>
      <c r="F160" s="137"/>
      <c r="G160" s="137"/>
      <c r="H160" s="129">
        <f t="shared" si="39"/>
        <v>0</v>
      </c>
      <c r="I160" s="129">
        <f t="shared" si="40"/>
        <v>0</v>
      </c>
      <c r="J160" s="129">
        <f t="shared" si="41"/>
        <v>0</v>
      </c>
      <c r="K160" s="137"/>
      <c r="L160" s="246"/>
      <c r="M160" s="136"/>
      <c r="N160" s="1192" cm="1">
        <f t="array" ref="N160">ROUND(((M160:M160)*0.95),-1)</f>
        <v>0</v>
      </c>
      <c r="O160" s="246"/>
    </row>
    <row r="161" spans="1:15" s="890" customFormat="1" ht="23.25">
      <c r="A161" s="1047"/>
      <c r="B161" s="1048" t="s">
        <v>125</v>
      </c>
      <c r="C161" s="1049" t="s">
        <v>894</v>
      </c>
      <c r="D161" s="798">
        <f t="shared" si="35"/>
        <v>870</v>
      </c>
      <c r="E161" s="127" t="s">
        <v>889</v>
      </c>
      <c r="F161" s="128">
        <v>79</v>
      </c>
      <c r="G161" s="128">
        <v>15</v>
      </c>
      <c r="H161" s="129">
        <f t="shared" si="39"/>
        <v>68730</v>
      </c>
      <c r="I161" s="129">
        <f t="shared" si="40"/>
        <v>13050</v>
      </c>
      <c r="J161" s="129">
        <f t="shared" si="41"/>
        <v>81780</v>
      </c>
      <c r="K161" s="60"/>
      <c r="L161" s="61" t="s">
        <v>529</v>
      </c>
      <c r="M161" s="126">
        <v>920</v>
      </c>
      <c r="N161" s="1192" cm="1">
        <f t="array" ref="N161">ROUND(((M161:M161)*0.95),-1)</f>
        <v>870</v>
      </c>
    </row>
    <row r="162" spans="1:15" s="890" customFormat="1" ht="23.25">
      <c r="A162" s="1047"/>
      <c r="B162" s="1048" t="s">
        <v>125</v>
      </c>
      <c r="C162" s="1049" t="s">
        <v>895</v>
      </c>
      <c r="D162" s="798">
        <f t="shared" si="35"/>
        <v>12780</v>
      </c>
      <c r="E162" s="127" t="s">
        <v>889</v>
      </c>
      <c r="F162" s="128">
        <v>24</v>
      </c>
      <c r="G162" s="128">
        <v>10</v>
      </c>
      <c r="H162" s="129">
        <f t="shared" si="39"/>
        <v>306720</v>
      </c>
      <c r="I162" s="129">
        <f t="shared" si="40"/>
        <v>127800</v>
      </c>
      <c r="J162" s="129">
        <f t="shared" si="41"/>
        <v>434520</v>
      </c>
      <c r="K162" s="60"/>
      <c r="L162" s="61" t="s">
        <v>529</v>
      </c>
      <c r="M162" s="126">
        <f>21680-3230-1000-4000</f>
        <v>13450</v>
      </c>
      <c r="N162" s="1192" cm="1">
        <f t="array" ref="N162">ROUND(((M162:M162)*0.95),-1)</f>
        <v>12780</v>
      </c>
    </row>
    <row r="163" spans="1:15" s="1181" customFormat="1" ht="24" customHeight="1">
      <c r="A163" s="268" t="s">
        <v>896</v>
      </c>
      <c r="B163" s="269" t="s">
        <v>897</v>
      </c>
      <c r="C163" s="135"/>
      <c r="D163" s="813"/>
      <c r="E163" s="270"/>
      <c r="F163" s="137"/>
      <c r="G163" s="137"/>
      <c r="H163" s="129">
        <f t="shared" si="39"/>
        <v>0</v>
      </c>
      <c r="I163" s="129">
        <f t="shared" si="40"/>
        <v>0</v>
      </c>
      <c r="J163" s="129">
        <f t="shared" si="41"/>
        <v>0</v>
      </c>
      <c r="K163" s="137"/>
      <c r="L163" s="246"/>
      <c r="M163" s="246"/>
      <c r="N163" s="246"/>
      <c r="O163" s="246"/>
    </row>
    <row r="164" spans="1:15" s="890" customFormat="1" ht="23.25">
      <c r="A164" s="1047"/>
      <c r="B164" s="1048" t="s">
        <v>125</v>
      </c>
      <c r="C164" s="1049" t="s">
        <v>898</v>
      </c>
      <c r="D164" s="798">
        <v>50</v>
      </c>
      <c r="E164" s="127" t="s">
        <v>253</v>
      </c>
      <c r="F164" s="128">
        <v>780</v>
      </c>
      <c r="G164" s="128">
        <v>90</v>
      </c>
      <c r="H164" s="129">
        <f t="shared" si="39"/>
        <v>39000</v>
      </c>
      <c r="I164" s="129">
        <f t="shared" si="40"/>
        <v>4500</v>
      </c>
      <c r="J164" s="129">
        <f t="shared" si="41"/>
        <v>43500</v>
      </c>
      <c r="K164" s="60"/>
      <c r="L164" s="61" t="s">
        <v>899</v>
      </c>
    </row>
    <row r="165" spans="1:15" s="890" customFormat="1" ht="23.25">
      <c r="A165" s="1047"/>
      <c r="B165" s="1048" t="s">
        <v>125</v>
      </c>
      <c r="C165" s="1049" t="s">
        <v>900</v>
      </c>
      <c r="D165" s="798">
        <v>120</v>
      </c>
      <c r="E165" s="127" t="s">
        <v>253</v>
      </c>
      <c r="F165" s="128">
        <v>640</v>
      </c>
      <c r="G165" s="128">
        <v>80</v>
      </c>
      <c r="H165" s="129">
        <f t="shared" si="39"/>
        <v>76800</v>
      </c>
      <c r="I165" s="129">
        <f t="shared" si="40"/>
        <v>9600</v>
      </c>
      <c r="J165" s="129">
        <f t="shared" si="41"/>
        <v>86400</v>
      </c>
      <c r="K165" s="60"/>
      <c r="L165" s="61" t="s">
        <v>899</v>
      </c>
    </row>
    <row r="166" spans="1:15" s="890" customFormat="1" ht="23.25">
      <c r="A166" s="1047"/>
      <c r="B166" s="1048" t="s">
        <v>125</v>
      </c>
      <c r="C166" s="1049" t="s">
        <v>901</v>
      </c>
      <c r="D166" s="798">
        <v>50</v>
      </c>
      <c r="E166" s="127" t="s">
        <v>253</v>
      </c>
      <c r="F166" s="128">
        <v>560</v>
      </c>
      <c r="G166" s="128">
        <v>65</v>
      </c>
      <c r="H166" s="129">
        <f t="shared" si="39"/>
        <v>28000</v>
      </c>
      <c r="I166" s="129">
        <f t="shared" si="40"/>
        <v>3250</v>
      </c>
      <c r="J166" s="129">
        <f t="shared" si="41"/>
        <v>31250</v>
      </c>
      <c r="K166" s="60"/>
      <c r="L166" s="61" t="s">
        <v>899</v>
      </c>
    </row>
    <row r="167" spans="1:15" s="890" customFormat="1" ht="23.25">
      <c r="A167" s="1047"/>
      <c r="B167" s="1048" t="s">
        <v>125</v>
      </c>
      <c r="C167" s="1049" t="s">
        <v>902</v>
      </c>
      <c r="D167" s="798">
        <v>50</v>
      </c>
      <c r="E167" s="127" t="s">
        <v>253</v>
      </c>
      <c r="F167" s="128">
        <v>420</v>
      </c>
      <c r="G167" s="128">
        <v>55</v>
      </c>
      <c r="H167" s="129">
        <f t="shared" si="39"/>
        <v>21000</v>
      </c>
      <c r="I167" s="129">
        <f t="shared" si="40"/>
        <v>2750</v>
      </c>
      <c r="J167" s="129">
        <f t="shared" si="41"/>
        <v>23750</v>
      </c>
      <c r="K167" s="60"/>
      <c r="L167" s="61" t="s">
        <v>899</v>
      </c>
    </row>
    <row r="168" spans="1:15" s="890" customFormat="1" ht="23.25">
      <c r="A168" s="1047"/>
      <c r="B168" s="1048" t="s">
        <v>125</v>
      </c>
      <c r="C168" s="1049" t="s">
        <v>860</v>
      </c>
      <c r="D168" s="798">
        <v>80</v>
      </c>
      <c r="E168" s="127" t="s">
        <v>253</v>
      </c>
      <c r="F168" s="128">
        <v>320</v>
      </c>
      <c r="G168" s="128">
        <v>45</v>
      </c>
      <c r="H168" s="129">
        <f t="shared" si="39"/>
        <v>25600</v>
      </c>
      <c r="I168" s="129">
        <f t="shared" si="40"/>
        <v>3600</v>
      </c>
      <c r="J168" s="129">
        <f t="shared" si="41"/>
        <v>29200</v>
      </c>
      <c r="K168" s="60"/>
      <c r="L168" s="61" t="s">
        <v>899</v>
      </c>
    </row>
    <row r="169" spans="1:15" s="1181" customFormat="1" ht="24" customHeight="1">
      <c r="A169" s="262" t="s">
        <v>903</v>
      </c>
      <c r="B169" s="263" t="s">
        <v>904</v>
      </c>
      <c r="C169" s="264"/>
      <c r="D169" s="814"/>
      <c r="E169" s="265"/>
      <c r="F169" s="266"/>
      <c r="G169" s="266"/>
      <c r="H169" s="129">
        <f t="shared" si="39"/>
        <v>0</v>
      </c>
      <c r="I169" s="129">
        <f t="shared" si="40"/>
        <v>0</v>
      </c>
      <c r="J169" s="129">
        <f t="shared" si="41"/>
        <v>0</v>
      </c>
      <c r="K169" s="266"/>
      <c r="L169" s="246"/>
      <c r="M169" s="246"/>
      <c r="N169" s="246"/>
      <c r="O169" s="246"/>
    </row>
    <row r="170" spans="1:15" s="1181" customFormat="1" ht="24" customHeight="1">
      <c r="A170" s="267"/>
      <c r="B170" s="1193" t="s">
        <v>125</v>
      </c>
      <c r="C170" s="120" t="s">
        <v>542</v>
      </c>
      <c r="D170" s="815">
        <v>100</v>
      </c>
      <c r="E170" s="231" t="s">
        <v>253</v>
      </c>
      <c r="F170" s="122">
        <v>80</v>
      </c>
      <c r="G170" s="122">
        <v>25</v>
      </c>
      <c r="H170" s="129">
        <f t="shared" si="39"/>
        <v>8000</v>
      </c>
      <c r="I170" s="129">
        <f t="shared" si="40"/>
        <v>2500</v>
      </c>
      <c r="J170" s="129">
        <f t="shared" si="41"/>
        <v>10500</v>
      </c>
      <c r="K170" s="122"/>
      <c r="L170" s="858" t="s">
        <v>899</v>
      </c>
      <c r="M170" s="246"/>
      <c r="N170" s="246"/>
      <c r="O170" s="246"/>
    </row>
    <row r="171" spans="1:15" s="1181" customFormat="1" ht="24" customHeight="1">
      <c r="A171" s="240" t="s">
        <v>905</v>
      </c>
      <c r="B171" s="241" t="s">
        <v>906</v>
      </c>
      <c r="C171" s="242"/>
      <c r="D171" s="243"/>
      <c r="E171" s="244"/>
      <c r="F171" s="245"/>
      <c r="G171" s="245"/>
      <c r="H171" s="129">
        <f t="shared" si="39"/>
        <v>0</v>
      </c>
      <c r="I171" s="129">
        <f t="shared" si="40"/>
        <v>0</v>
      </c>
      <c r="J171" s="129">
        <f t="shared" si="41"/>
        <v>0</v>
      </c>
      <c r="K171" s="245"/>
      <c r="L171" s="246"/>
      <c r="M171" s="246"/>
      <c r="N171" s="246"/>
      <c r="O171" s="246"/>
    </row>
    <row r="172" spans="1:15" s="890" customFormat="1" ht="23.25">
      <c r="A172" s="1047"/>
      <c r="B172" s="1048" t="s">
        <v>125</v>
      </c>
      <c r="C172" s="1049" t="s">
        <v>907</v>
      </c>
      <c r="D172" s="798">
        <v>4</v>
      </c>
      <c r="E172" s="127" t="s">
        <v>147</v>
      </c>
      <c r="F172" s="128">
        <v>3450</v>
      </c>
      <c r="G172" s="128">
        <v>250</v>
      </c>
      <c r="H172" s="129">
        <f t="shared" si="39"/>
        <v>13800</v>
      </c>
      <c r="I172" s="129">
        <f t="shared" si="40"/>
        <v>1000</v>
      </c>
      <c r="J172" s="129">
        <f t="shared" si="41"/>
        <v>14800</v>
      </c>
      <c r="K172" s="60"/>
      <c r="L172" s="61" t="s">
        <v>529</v>
      </c>
    </row>
    <row r="173" spans="1:15" s="890" customFormat="1" ht="23.25">
      <c r="A173" s="1047"/>
      <c r="B173" s="1048" t="s">
        <v>125</v>
      </c>
      <c r="C173" s="1049" t="s">
        <v>908</v>
      </c>
      <c r="D173" s="798">
        <v>5</v>
      </c>
      <c r="E173" s="127" t="s">
        <v>147</v>
      </c>
      <c r="F173" s="128">
        <v>880</v>
      </c>
      <c r="G173" s="128">
        <v>150</v>
      </c>
      <c r="H173" s="129">
        <f t="shared" si="39"/>
        <v>4400</v>
      </c>
      <c r="I173" s="129">
        <f t="shared" si="40"/>
        <v>750</v>
      </c>
      <c r="J173" s="129">
        <f t="shared" si="41"/>
        <v>5150</v>
      </c>
      <c r="K173" s="60"/>
      <c r="L173" s="61" t="s">
        <v>529</v>
      </c>
    </row>
    <row r="174" spans="1:15" s="890" customFormat="1" ht="23.25">
      <c r="A174" s="1047"/>
      <c r="B174" s="1048" t="s">
        <v>125</v>
      </c>
      <c r="C174" s="1049" t="s">
        <v>909</v>
      </c>
      <c r="D174" s="798">
        <v>4</v>
      </c>
      <c r="E174" s="127" t="s">
        <v>147</v>
      </c>
      <c r="F174" s="128">
        <v>680</v>
      </c>
      <c r="G174" s="128">
        <v>125</v>
      </c>
      <c r="H174" s="129">
        <f t="shared" si="39"/>
        <v>2720</v>
      </c>
      <c r="I174" s="129">
        <f t="shared" si="40"/>
        <v>500</v>
      </c>
      <c r="J174" s="129">
        <f t="shared" si="41"/>
        <v>3220</v>
      </c>
      <c r="K174" s="60"/>
      <c r="L174" s="61" t="s">
        <v>529</v>
      </c>
    </row>
    <row r="175" spans="1:15" s="890" customFormat="1" ht="23.25">
      <c r="A175" s="1047"/>
      <c r="B175" s="1048" t="s">
        <v>125</v>
      </c>
      <c r="C175" s="1049" t="s">
        <v>910</v>
      </c>
      <c r="D175" s="798">
        <v>42</v>
      </c>
      <c r="E175" s="127" t="s">
        <v>147</v>
      </c>
      <c r="F175" s="128">
        <v>620</v>
      </c>
      <c r="G175" s="128">
        <v>125</v>
      </c>
      <c r="H175" s="129">
        <f t="shared" si="39"/>
        <v>26040</v>
      </c>
      <c r="I175" s="129">
        <f t="shared" si="40"/>
        <v>5250</v>
      </c>
      <c r="J175" s="129">
        <f t="shared" si="41"/>
        <v>31290</v>
      </c>
      <c r="K175" s="60"/>
      <c r="L175" s="61" t="s">
        <v>529</v>
      </c>
    </row>
    <row r="176" spans="1:15" s="1181" customFormat="1" ht="24" customHeight="1">
      <c r="A176" s="268" t="s">
        <v>911</v>
      </c>
      <c r="B176" s="269" t="s">
        <v>912</v>
      </c>
      <c r="C176" s="135"/>
      <c r="D176" s="813"/>
      <c r="E176" s="270"/>
      <c r="F176" s="137"/>
      <c r="G176" s="137"/>
      <c r="H176" s="129">
        <f t="shared" si="39"/>
        <v>0</v>
      </c>
      <c r="I176" s="129">
        <f t="shared" si="40"/>
        <v>0</v>
      </c>
      <c r="J176" s="129">
        <f t="shared" si="41"/>
        <v>0</v>
      </c>
      <c r="K176" s="137"/>
      <c r="L176" s="246"/>
      <c r="M176" s="246"/>
      <c r="N176" s="246"/>
      <c r="O176" s="246"/>
    </row>
    <row r="177" spans="1:15" s="890" customFormat="1" ht="23.25">
      <c r="A177" s="1047"/>
      <c r="B177" s="1048" t="s">
        <v>125</v>
      </c>
      <c r="C177" s="1049" t="s">
        <v>913</v>
      </c>
      <c r="D177" s="798">
        <v>13</v>
      </c>
      <c r="E177" s="127" t="s">
        <v>147</v>
      </c>
      <c r="F177" s="128">
        <v>1260</v>
      </c>
      <c r="G177" s="128">
        <v>150</v>
      </c>
      <c r="H177" s="129">
        <f t="shared" si="39"/>
        <v>16380</v>
      </c>
      <c r="I177" s="129">
        <f t="shared" si="40"/>
        <v>1950</v>
      </c>
      <c r="J177" s="129">
        <f t="shared" si="41"/>
        <v>18330</v>
      </c>
      <c r="K177" s="60"/>
      <c r="L177" s="61" t="s">
        <v>529</v>
      </c>
    </row>
    <row r="178" spans="1:15" s="890" customFormat="1" ht="23.25">
      <c r="A178" s="1047"/>
      <c r="B178" s="1048" t="s">
        <v>125</v>
      </c>
      <c r="C178" s="1049" t="s">
        <v>914</v>
      </c>
      <c r="D178" s="798">
        <v>39</v>
      </c>
      <c r="E178" s="127" t="s">
        <v>147</v>
      </c>
      <c r="F178" s="128">
        <v>1080</v>
      </c>
      <c r="G178" s="128">
        <v>150</v>
      </c>
      <c r="H178" s="129">
        <f t="shared" si="39"/>
        <v>42120</v>
      </c>
      <c r="I178" s="129">
        <f t="shared" si="40"/>
        <v>5850</v>
      </c>
      <c r="J178" s="129">
        <f t="shared" si="41"/>
        <v>47970</v>
      </c>
      <c r="K178" s="60"/>
      <c r="L178" s="61" t="s">
        <v>529</v>
      </c>
    </row>
    <row r="179" spans="1:15" s="890" customFormat="1" ht="23.25">
      <c r="A179" s="1047"/>
      <c r="B179" s="1048" t="s">
        <v>125</v>
      </c>
      <c r="C179" s="1049" t="s">
        <v>915</v>
      </c>
      <c r="D179" s="798">
        <v>55</v>
      </c>
      <c r="E179" s="127" t="s">
        <v>147</v>
      </c>
      <c r="F179" s="128">
        <v>950</v>
      </c>
      <c r="G179" s="128">
        <v>150</v>
      </c>
      <c r="H179" s="129">
        <f t="shared" si="39"/>
        <v>52250</v>
      </c>
      <c r="I179" s="129">
        <f t="shared" si="40"/>
        <v>8250</v>
      </c>
      <c r="J179" s="129">
        <f t="shared" si="41"/>
        <v>60500</v>
      </c>
      <c r="K179" s="60"/>
      <c r="L179" s="61" t="s">
        <v>529</v>
      </c>
    </row>
    <row r="180" spans="1:15" s="890" customFormat="1" ht="23.25">
      <c r="A180" s="1047"/>
      <c r="B180" s="1048" t="s">
        <v>125</v>
      </c>
      <c r="C180" s="1049" t="s">
        <v>916</v>
      </c>
      <c r="D180" s="798">
        <v>0</v>
      </c>
      <c r="E180" s="127" t="s">
        <v>147</v>
      </c>
      <c r="F180" s="128">
        <v>780</v>
      </c>
      <c r="G180" s="128">
        <v>125</v>
      </c>
      <c r="H180" s="129">
        <f t="shared" si="39"/>
        <v>0</v>
      </c>
      <c r="I180" s="129">
        <f t="shared" si="40"/>
        <v>0</v>
      </c>
      <c r="J180" s="129">
        <f t="shared" si="41"/>
        <v>0</v>
      </c>
      <c r="K180" s="60"/>
      <c r="L180" s="61" t="s">
        <v>529</v>
      </c>
    </row>
    <row r="181" spans="1:15" s="890" customFormat="1" ht="23.25">
      <c r="A181" s="1047"/>
      <c r="B181" s="1048" t="s">
        <v>125</v>
      </c>
      <c r="C181" s="1049" t="s">
        <v>917</v>
      </c>
      <c r="D181" s="798">
        <v>5</v>
      </c>
      <c r="E181" s="127" t="s">
        <v>147</v>
      </c>
      <c r="F181" s="128">
        <v>12500</v>
      </c>
      <c r="G181" s="128">
        <v>1000</v>
      </c>
      <c r="H181" s="129">
        <f t="shared" si="39"/>
        <v>62500</v>
      </c>
      <c r="I181" s="129">
        <f t="shared" si="40"/>
        <v>5000</v>
      </c>
      <c r="J181" s="129">
        <f t="shared" si="41"/>
        <v>67500</v>
      </c>
      <c r="K181" s="60"/>
      <c r="L181" s="61" t="s">
        <v>529</v>
      </c>
    </row>
    <row r="182" spans="1:15" s="1181" customFormat="1" ht="24" customHeight="1">
      <c r="A182" s="268" t="s">
        <v>918</v>
      </c>
      <c r="B182" s="269" t="s">
        <v>919</v>
      </c>
      <c r="C182" s="135"/>
      <c r="D182" s="813"/>
      <c r="E182" s="270"/>
      <c r="F182" s="137"/>
      <c r="G182" s="137"/>
      <c r="H182" s="129">
        <f t="shared" si="39"/>
        <v>0</v>
      </c>
      <c r="I182" s="129">
        <f t="shared" si="40"/>
        <v>0</v>
      </c>
      <c r="J182" s="129">
        <f t="shared" si="41"/>
        <v>0</v>
      </c>
      <c r="K182" s="137"/>
      <c r="L182" s="246"/>
      <c r="M182" s="246"/>
      <c r="N182" s="246"/>
      <c r="O182" s="246"/>
    </row>
    <row r="183" spans="1:15" s="890" customFormat="1" ht="23.25">
      <c r="A183" s="1047"/>
      <c r="B183" s="1048" t="s">
        <v>125</v>
      </c>
      <c r="C183" s="1049" t="s">
        <v>920</v>
      </c>
      <c r="D183" s="798">
        <f>49-13-4</f>
        <v>32</v>
      </c>
      <c r="E183" s="127" t="s">
        <v>147</v>
      </c>
      <c r="F183" s="128">
        <v>3750</v>
      </c>
      <c r="G183" s="128">
        <v>350</v>
      </c>
      <c r="H183" s="129">
        <f t="shared" si="39"/>
        <v>120000</v>
      </c>
      <c r="I183" s="129">
        <f t="shared" si="40"/>
        <v>11200</v>
      </c>
      <c r="J183" s="129">
        <f t="shared" si="41"/>
        <v>131200</v>
      </c>
      <c r="K183" s="60"/>
      <c r="L183" s="61" t="s">
        <v>529</v>
      </c>
    </row>
    <row r="184" spans="1:15" s="890" customFormat="1" ht="23.25">
      <c r="A184" s="1047"/>
      <c r="B184" s="1048" t="s">
        <v>125</v>
      </c>
      <c r="C184" s="1049" t="s">
        <v>921</v>
      </c>
      <c r="D184" s="798">
        <v>0</v>
      </c>
      <c r="E184" s="127" t="s">
        <v>147</v>
      </c>
      <c r="F184" s="128">
        <v>950</v>
      </c>
      <c r="G184" s="128">
        <v>150</v>
      </c>
      <c r="H184" s="129">
        <f t="shared" si="39"/>
        <v>0</v>
      </c>
      <c r="I184" s="129">
        <f t="shared" si="40"/>
        <v>0</v>
      </c>
      <c r="J184" s="129">
        <f t="shared" si="41"/>
        <v>0</v>
      </c>
      <c r="K184" s="60"/>
      <c r="L184" s="61" t="s">
        <v>529</v>
      </c>
    </row>
    <row r="185" spans="1:15" s="890" customFormat="1" ht="23.25">
      <c r="A185" s="1047"/>
      <c r="B185" s="1048" t="s">
        <v>125</v>
      </c>
      <c r="C185" s="1049" t="s">
        <v>922</v>
      </c>
      <c r="D185" s="798">
        <v>4</v>
      </c>
      <c r="E185" s="127" t="s">
        <v>147</v>
      </c>
      <c r="F185" s="128">
        <v>780</v>
      </c>
      <c r="G185" s="128">
        <v>125</v>
      </c>
      <c r="H185" s="129">
        <f t="shared" si="39"/>
        <v>3120</v>
      </c>
      <c r="I185" s="129">
        <f t="shared" si="40"/>
        <v>500</v>
      </c>
      <c r="J185" s="129">
        <f t="shared" si="41"/>
        <v>3620</v>
      </c>
      <c r="K185" s="60"/>
      <c r="L185" s="61" t="s">
        <v>529</v>
      </c>
    </row>
    <row r="186" spans="1:15" s="1181" customFormat="1" ht="24" customHeight="1">
      <c r="A186" s="268" t="s">
        <v>923</v>
      </c>
      <c r="B186" s="269" t="s">
        <v>924</v>
      </c>
      <c r="C186" s="135"/>
      <c r="D186" s="136"/>
      <c r="E186" s="270"/>
      <c r="F186" s="137"/>
      <c r="G186" s="137"/>
      <c r="H186" s="129">
        <f t="shared" si="39"/>
        <v>0</v>
      </c>
      <c r="I186" s="129">
        <f t="shared" si="40"/>
        <v>0</v>
      </c>
      <c r="J186" s="129">
        <f t="shared" si="41"/>
        <v>0</v>
      </c>
      <c r="K186" s="137"/>
      <c r="L186" s="246"/>
      <c r="M186" s="246"/>
      <c r="N186" s="246"/>
      <c r="O186" s="246"/>
    </row>
    <row r="187" spans="1:15" s="890" customFormat="1" ht="23.25">
      <c r="A187" s="1047"/>
      <c r="B187" s="1182" t="s">
        <v>125</v>
      </c>
      <c r="C187" s="1183" t="s">
        <v>925</v>
      </c>
      <c r="D187" s="798">
        <v>1</v>
      </c>
      <c r="E187" s="799" t="s">
        <v>147</v>
      </c>
      <c r="F187" s="800">
        <v>2860</v>
      </c>
      <c r="G187" s="800">
        <v>600</v>
      </c>
      <c r="H187" s="801">
        <f t="shared" si="39"/>
        <v>2860</v>
      </c>
      <c r="I187" s="801">
        <f t="shared" si="40"/>
        <v>600</v>
      </c>
      <c r="J187" s="801">
        <f t="shared" si="41"/>
        <v>3460</v>
      </c>
      <c r="K187" s="802"/>
      <c r="L187" s="803" t="s">
        <v>529</v>
      </c>
    </row>
    <row r="188" spans="1:15" s="890" customFormat="1" ht="23.25">
      <c r="A188" s="1047"/>
      <c r="B188" s="1182" t="s">
        <v>125</v>
      </c>
      <c r="C188" s="1183" t="s">
        <v>926</v>
      </c>
      <c r="D188" s="798">
        <v>1</v>
      </c>
      <c r="E188" s="799" t="s">
        <v>147</v>
      </c>
      <c r="F188" s="800">
        <v>2420</v>
      </c>
      <c r="G188" s="800">
        <v>600</v>
      </c>
      <c r="H188" s="801">
        <f t="shared" si="39"/>
        <v>2420</v>
      </c>
      <c r="I188" s="801">
        <f t="shared" si="40"/>
        <v>600</v>
      </c>
      <c r="J188" s="801">
        <f t="shared" si="41"/>
        <v>3020</v>
      </c>
      <c r="K188" s="802"/>
      <c r="L188" s="803" t="s">
        <v>529</v>
      </c>
    </row>
    <row r="189" spans="1:15" s="890" customFormat="1" ht="23.25">
      <c r="A189" s="1047"/>
      <c r="B189" s="1182" t="s">
        <v>125</v>
      </c>
      <c r="C189" s="1183" t="s">
        <v>1194</v>
      </c>
      <c r="D189" s="798">
        <v>1</v>
      </c>
      <c r="E189" s="799" t="s">
        <v>147</v>
      </c>
      <c r="F189" s="800">
        <v>1780</v>
      </c>
      <c r="G189" s="800">
        <v>500</v>
      </c>
      <c r="H189" s="801">
        <f t="shared" si="39"/>
        <v>1780</v>
      </c>
      <c r="I189" s="801">
        <f t="shared" si="40"/>
        <v>500</v>
      </c>
      <c r="J189" s="801">
        <f t="shared" si="41"/>
        <v>2280</v>
      </c>
      <c r="K189" s="802"/>
      <c r="L189" s="803" t="s">
        <v>529</v>
      </c>
    </row>
    <row r="190" spans="1:15" s="890" customFormat="1" ht="23.25">
      <c r="A190" s="1047"/>
      <c r="B190" s="1182" t="s">
        <v>125</v>
      </c>
      <c r="C190" s="1183" t="s">
        <v>927</v>
      </c>
      <c r="D190" s="798">
        <v>2</v>
      </c>
      <c r="E190" s="799" t="s">
        <v>147</v>
      </c>
      <c r="F190" s="800">
        <v>1660</v>
      </c>
      <c r="G190" s="800">
        <v>500</v>
      </c>
      <c r="H190" s="801">
        <f t="shared" si="39"/>
        <v>3320</v>
      </c>
      <c r="I190" s="801">
        <f t="shared" si="40"/>
        <v>1000</v>
      </c>
      <c r="J190" s="801">
        <f t="shared" si="41"/>
        <v>4320</v>
      </c>
      <c r="K190" s="802"/>
      <c r="L190" s="803" t="s">
        <v>529</v>
      </c>
    </row>
    <row r="191" spans="1:15" s="890" customFormat="1" ht="23.25">
      <c r="A191" s="1047"/>
      <c r="B191" s="1182" t="s">
        <v>125</v>
      </c>
      <c r="C191" s="1183" t="s">
        <v>928</v>
      </c>
      <c r="D191" s="798">
        <v>3</v>
      </c>
      <c r="E191" s="799" t="s">
        <v>147</v>
      </c>
      <c r="F191" s="800">
        <v>1280</v>
      </c>
      <c r="G191" s="800">
        <v>400</v>
      </c>
      <c r="H191" s="801">
        <f t="shared" si="39"/>
        <v>3840</v>
      </c>
      <c r="I191" s="801">
        <f t="shared" si="40"/>
        <v>1200</v>
      </c>
      <c r="J191" s="801">
        <f t="shared" si="41"/>
        <v>5040</v>
      </c>
      <c r="K191" s="802"/>
      <c r="L191" s="803" t="s">
        <v>529</v>
      </c>
    </row>
    <row r="192" spans="1:15" s="890" customFormat="1" ht="23.25">
      <c r="A192" s="1047"/>
      <c r="B192" s="1182" t="s">
        <v>125</v>
      </c>
      <c r="C192" s="1183" t="s">
        <v>929</v>
      </c>
      <c r="D192" s="798">
        <v>2</v>
      </c>
      <c r="E192" s="799" t="s">
        <v>147</v>
      </c>
      <c r="F192" s="800">
        <v>820</v>
      </c>
      <c r="G192" s="800">
        <v>200</v>
      </c>
      <c r="H192" s="801">
        <f t="shared" si="39"/>
        <v>1640</v>
      </c>
      <c r="I192" s="801">
        <f t="shared" si="40"/>
        <v>400</v>
      </c>
      <c r="J192" s="801">
        <f t="shared" si="41"/>
        <v>2040</v>
      </c>
      <c r="K192" s="802"/>
      <c r="L192" s="803" t="s">
        <v>529</v>
      </c>
    </row>
    <row r="193" spans="1:15" s="890" customFormat="1" ht="23.25">
      <c r="A193" s="1047"/>
      <c r="B193" s="1182" t="s">
        <v>125</v>
      </c>
      <c r="C193" s="1183" t="s">
        <v>930</v>
      </c>
      <c r="D193" s="798">
        <v>2</v>
      </c>
      <c r="E193" s="799" t="s">
        <v>147</v>
      </c>
      <c r="F193" s="800">
        <v>720</v>
      </c>
      <c r="G193" s="800">
        <v>200</v>
      </c>
      <c r="H193" s="801">
        <f t="shared" si="39"/>
        <v>1440</v>
      </c>
      <c r="I193" s="801">
        <f t="shared" si="40"/>
        <v>400</v>
      </c>
      <c r="J193" s="801">
        <f t="shared" si="41"/>
        <v>1840</v>
      </c>
      <c r="K193" s="802"/>
      <c r="L193" s="803" t="s">
        <v>529</v>
      </c>
    </row>
    <row r="194" spans="1:15" s="890" customFormat="1" ht="23.25">
      <c r="A194" s="1047"/>
      <c r="B194" s="1182" t="s">
        <v>125</v>
      </c>
      <c r="C194" s="1183" t="s">
        <v>931</v>
      </c>
      <c r="D194" s="798">
        <v>1</v>
      </c>
      <c r="E194" s="799" t="s">
        <v>147</v>
      </c>
      <c r="F194" s="800">
        <v>520</v>
      </c>
      <c r="G194" s="800">
        <v>150</v>
      </c>
      <c r="H194" s="801">
        <f t="shared" si="39"/>
        <v>520</v>
      </c>
      <c r="I194" s="801">
        <f t="shared" si="40"/>
        <v>150</v>
      </c>
      <c r="J194" s="801">
        <f t="shared" si="41"/>
        <v>670</v>
      </c>
      <c r="K194" s="802"/>
      <c r="L194" s="803" t="s">
        <v>529</v>
      </c>
    </row>
    <row r="195" spans="1:15" s="890" customFormat="1" ht="23.25">
      <c r="A195" s="1047"/>
      <c r="B195" s="1182" t="s">
        <v>125</v>
      </c>
      <c r="C195" s="1183" t="s">
        <v>932</v>
      </c>
      <c r="D195" s="798">
        <v>3</v>
      </c>
      <c r="E195" s="799" t="s">
        <v>147</v>
      </c>
      <c r="F195" s="800">
        <v>480</v>
      </c>
      <c r="G195" s="800">
        <v>150</v>
      </c>
      <c r="H195" s="801">
        <f t="shared" si="39"/>
        <v>1440</v>
      </c>
      <c r="I195" s="801">
        <f t="shared" si="40"/>
        <v>450</v>
      </c>
      <c r="J195" s="801">
        <f t="shared" si="41"/>
        <v>1890</v>
      </c>
      <c r="K195" s="802"/>
      <c r="L195" s="803" t="s">
        <v>529</v>
      </c>
    </row>
    <row r="196" spans="1:15" s="890" customFormat="1" ht="23.25">
      <c r="A196" s="1047"/>
      <c r="B196" s="1182" t="s">
        <v>125</v>
      </c>
      <c r="C196" s="1183" t="s">
        <v>1195</v>
      </c>
      <c r="D196" s="798">
        <v>36</v>
      </c>
      <c r="E196" s="799" t="s">
        <v>147</v>
      </c>
      <c r="F196" s="800">
        <v>420</v>
      </c>
      <c r="G196" s="800">
        <v>150</v>
      </c>
      <c r="H196" s="801">
        <f t="shared" si="39"/>
        <v>15120</v>
      </c>
      <c r="I196" s="801">
        <f t="shared" si="40"/>
        <v>5400</v>
      </c>
      <c r="J196" s="801">
        <f t="shared" si="41"/>
        <v>20520</v>
      </c>
      <c r="K196" s="802"/>
      <c r="L196" s="803" t="s">
        <v>529</v>
      </c>
    </row>
    <row r="197" spans="1:15" s="890" customFormat="1" ht="23.25">
      <c r="A197" s="1047"/>
      <c r="B197" s="1182" t="s">
        <v>125</v>
      </c>
      <c r="C197" s="1183" t="s">
        <v>917</v>
      </c>
      <c r="D197" s="798">
        <v>6</v>
      </c>
      <c r="E197" s="799" t="s">
        <v>147</v>
      </c>
      <c r="F197" s="800">
        <v>12500</v>
      </c>
      <c r="G197" s="800">
        <v>1000</v>
      </c>
      <c r="H197" s="801">
        <f t="shared" si="39"/>
        <v>75000</v>
      </c>
      <c r="I197" s="801">
        <f t="shared" si="40"/>
        <v>6000</v>
      </c>
      <c r="J197" s="801">
        <f t="shared" si="41"/>
        <v>81000</v>
      </c>
      <c r="K197" s="802"/>
      <c r="L197" s="803" t="s">
        <v>529</v>
      </c>
    </row>
    <row r="198" spans="1:15" s="890" customFormat="1" ht="23.25">
      <c r="A198" s="1047"/>
      <c r="B198" s="1182" t="s">
        <v>125</v>
      </c>
      <c r="C198" s="1183" t="s">
        <v>933</v>
      </c>
      <c r="D198" s="798">
        <v>1</v>
      </c>
      <c r="E198" s="799" t="s">
        <v>147</v>
      </c>
      <c r="F198" s="800">
        <v>8500</v>
      </c>
      <c r="G198" s="800">
        <v>750</v>
      </c>
      <c r="H198" s="801">
        <f t="shared" si="39"/>
        <v>8500</v>
      </c>
      <c r="I198" s="801">
        <f t="shared" si="40"/>
        <v>750</v>
      </c>
      <c r="J198" s="801">
        <f t="shared" si="41"/>
        <v>9250</v>
      </c>
      <c r="K198" s="802"/>
      <c r="L198" s="803" t="s">
        <v>529</v>
      </c>
    </row>
    <row r="199" spans="1:15" s="1181" customFormat="1" ht="24" customHeight="1">
      <c r="A199" s="268" t="s">
        <v>923</v>
      </c>
      <c r="B199" s="269" t="s">
        <v>650</v>
      </c>
      <c r="C199" s="135"/>
      <c r="D199" s="136"/>
      <c r="E199" s="270"/>
      <c r="F199" s="137"/>
      <c r="G199" s="137"/>
      <c r="H199" s="129">
        <f t="shared" si="39"/>
        <v>0</v>
      </c>
      <c r="I199" s="129">
        <f t="shared" si="40"/>
        <v>0</v>
      </c>
      <c r="J199" s="129">
        <f t="shared" si="41"/>
        <v>0</v>
      </c>
      <c r="K199" s="137"/>
      <c r="L199" s="246"/>
      <c r="M199" s="246"/>
      <c r="N199" s="246"/>
      <c r="O199" s="246"/>
    </row>
    <row r="200" spans="1:15" s="890" customFormat="1" ht="46.5">
      <c r="A200" s="1047"/>
      <c r="B200" s="1048" t="s">
        <v>125</v>
      </c>
      <c r="C200" s="1049" t="s">
        <v>934</v>
      </c>
      <c r="D200" s="811">
        <v>1</v>
      </c>
      <c r="E200" s="127" t="s">
        <v>99</v>
      </c>
      <c r="F200" s="128">
        <f>SUM(H157:H159)*0.3</f>
        <v>281310</v>
      </c>
      <c r="G200" s="128">
        <f>+F200*0.3</f>
        <v>84393</v>
      </c>
      <c r="H200" s="129">
        <f t="shared" si="39"/>
        <v>281310</v>
      </c>
      <c r="I200" s="129">
        <f t="shared" si="40"/>
        <v>84393</v>
      </c>
      <c r="J200" s="129">
        <f t="shared" si="41"/>
        <v>365703</v>
      </c>
      <c r="K200" s="60"/>
      <c r="L200" s="61"/>
    </row>
    <row r="201" spans="1:15" s="890" customFormat="1" ht="46.5">
      <c r="A201" s="1047"/>
      <c r="B201" s="1048" t="s">
        <v>125</v>
      </c>
      <c r="C201" s="1049" t="s">
        <v>545</v>
      </c>
      <c r="D201" s="811">
        <v>1</v>
      </c>
      <c r="E201" s="127" t="s">
        <v>99</v>
      </c>
      <c r="F201" s="128">
        <f>SUM(H157:H159)*0.1</f>
        <v>93770</v>
      </c>
      <c r="G201" s="128">
        <f>+ROUND(F201*0.3,0)</f>
        <v>28131</v>
      </c>
      <c r="H201" s="129">
        <f t="shared" si="39"/>
        <v>93770</v>
      </c>
      <c r="I201" s="129">
        <f t="shared" si="40"/>
        <v>28131</v>
      </c>
      <c r="J201" s="129">
        <f t="shared" si="41"/>
        <v>121901</v>
      </c>
      <c r="K201" s="60"/>
      <c r="L201" s="61"/>
    </row>
    <row r="202" spans="1:15" s="890" customFormat="1" ht="46.5">
      <c r="A202" s="1047"/>
      <c r="B202" s="1048" t="s">
        <v>125</v>
      </c>
      <c r="C202" s="1049" t="s">
        <v>935</v>
      </c>
      <c r="D202" s="811">
        <v>1</v>
      </c>
      <c r="E202" s="127" t="s">
        <v>99</v>
      </c>
      <c r="F202" s="128">
        <f>ROUND(SUM(H161:H162)*0.1,0)</f>
        <v>37545</v>
      </c>
      <c r="G202" s="128">
        <f>+ROUND(F202*0.3,0)</f>
        <v>11264</v>
      </c>
      <c r="H202" s="129">
        <f t="shared" si="39"/>
        <v>37545</v>
      </c>
      <c r="I202" s="129">
        <f t="shared" si="40"/>
        <v>11264</v>
      </c>
      <c r="J202" s="129">
        <f t="shared" si="41"/>
        <v>48809</v>
      </c>
      <c r="K202" s="60"/>
      <c r="L202" s="61"/>
    </row>
    <row r="203" spans="1:15" s="890" customFormat="1" ht="23.25">
      <c r="A203" s="1047"/>
      <c r="B203" s="1048"/>
      <c r="C203" s="1049"/>
      <c r="D203" s="126"/>
      <c r="E203" s="127"/>
      <c r="F203" s="128"/>
      <c r="G203" s="128"/>
      <c r="H203" s="129"/>
      <c r="I203" s="129"/>
      <c r="J203" s="129"/>
      <c r="K203" s="60"/>
      <c r="L203" s="61"/>
    </row>
    <row r="204" spans="1:15" s="1189" customFormat="1" ht="24" customHeight="1">
      <c r="A204" s="1186"/>
      <c r="B204" s="1187"/>
      <c r="C204" s="1188" t="str">
        <f>"รวมราคา "&amp;B155</f>
        <v>รวมราคา งานท่อลม และ กริลระบายอากาศ</v>
      </c>
      <c r="D204" s="248"/>
      <c r="E204" s="249"/>
      <c r="F204" s="249"/>
      <c r="G204" s="250"/>
      <c r="H204" s="251">
        <f>SUM(H156:H203)</f>
        <v>2385385</v>
      </c>
      <c r="I204" s="251">
        <f>SUM(I156:I203)</f>
        <v>786148</v>
      </c>
      <c r="J204" s="251">
        <f>SUM(J156:J203)</f>
        <v>3171533</v>
      </c>
      <c r="K204" s="249"/>
    </row>
    <row r="205" spans="1:15" s="1189" customFormat="1" ht="24" customHeight="1">
      <c r="A205" s="232">
        <v>6.6</v>
      </c>
      <c r="B205" s="233" t="s">
        <v>936</v>
      </c>
      <c r="C205" s="232"/>
      <c r="D205" s="255"/>
      <c r="E205" s="256"/>
      <c r="F205" s="257"/>
      <c r="G205" s="257"/>
      <c r="H205" s="257"/>
      <c r="I205" s="260"/>
      <c r="J205" s="261"/>
      <c r="K205" s="261"/>
    </row>
    <row r="206" spans="1:15" s="1189" customFormat="1" ht="24" customHeight="1">
      <c r="A206" s="240" t="s">
        <v>937</v>
      </c>
      <c r="B206" s="241" t="s">
        <v>938</v>
      </c>
      <c r="C206" s="240"/>
      <c r="D206" s="243"/>
      <c r="E206" s="244"/>
      <c r="F206" s="245"/>
      <c r="G206" s="245"/>
      <c r="H206" s="245"/>
      <c r="I206" s="245"/>
      <c r="J206" s="245"/>
      <c r="K206" s="245"/>
    </row>
    <row r="207" spans="1:15" s="890" customFormat="1" ht="23.25">
      <c r="A207" s="1047"/>
      <c r="B207" s="1048" t="s">
        <v>125</v>
      </c>
      <c r="C207" s="1049" t="s">
        <v>939</v>
      </c>
      <c r="D207" s="811">
        <v>1</v>
      </c>
      <c r="E207" s="127" t="s">
        <v>147</v>
      </c>
      <c r="F207" s="128">
        <v>35000</v>
      </c>
      <c r="G207" s="128">
        <v>3500</v>
      </c>
      <c r="H207" s="129">
        <f t="shared" ref="H207" si="42">ROUND(F207*D207,2)</f>
        <v>35000</v>
      </c>
      <c r="I207" s="129">
        <f t="shared" ref="I207" si="43">ROUND(G207*D207,2)</f>
        <v>3500</v>
      </c>
      <c r="J207" s="129">
        <f t="shared" ref="J207" si="44">ROUND(SUM(H207:I207),2)</f>
        <v>38500</v>
      </c>
      <c r="K207" s="60"/>
      <c r="L207" s="61" t="s">
        <v>529</v>
      </c>
    </row>
    <row r="208" spans="1:15" s="890" customFormat="1" ht="23.25">
      <c r="A208" s="1047"/>
      <c r="B208" s="1048" t="s">
        <v>125</v>
      </c>
      <c r="C208" s="1049" t="s">
        <v>940</v>
      </c>
      <c r="D208" s="811">
        <v>1</v>
      </c>
      <c r="E208" s="127" t="s">
        <v>147</v>
      </c>
      <c r="F208" s="128">
        <v>45000</v>
      </c>
      <c r="G208" s="128">
        <v>5000</v>
      </c>
      <c r="H208" s="129">
        <f t="shared" ref="H208:H216" si="45">ROUND(F208*D208,2)</f>
        <v>45000</v>
      </c>
      <c r="I208" s="129">
        <f t="shared" ref="I208:I216" si="46">ROUND(G208*D208,2)</f>
        <v>5000</v>
      </c>
      <c r="J208" s="129">
        <f t="shared" ref="J208:J216" si="47">ROUND(SUM(H208:I208),2)</f>
        <v>50000</v>
      </c>
      <c r="K208" s="60"/>
      <c r="L208" s="61" t="s">
        <v>529</v>
      </c>
    </row>
    <row r="209" spans="1:12" s="890" customFormat="1" ht="23.25">
      <c r="A209" s="1047"/>
      <c r="B209" s="1048" t="s">
        <v>125</v>
      </c>
      <c r="C209" s="1049" t="s">
        <v>941</v>
      </c>
      <c r="D209" s="811">
        <v>4</v>
      </c>
      <c r="E209" s="127" t="s">
        <v>147</v>
      </c>
      <c r="F209" s="128">
        <v>6500</v>
      </c>
      <c r="G209" s="128">
        <v>500</v>
      </c>
      <c r="H209" s="129">
        <f t="shared" si="45"/>
        <v>26000</v>
      </c>
      <c r="I209" s="129">
        <f t="shared" si="46"/>
        <v>2000</v>
      </c>
      <c r="J209" s="129">
        <f t="shared" si="47"/>
        <v>28000</v>
      </c>
      <c r="K209" s="60"/>
      <c r="L209" s="61" t="s">
        <v>529</v>
      </c>
    </row>
    <row r="210" spans="1:12" s="1189" customFormat="1" ht="24" customHeight="1">
      <c r="A210" s="262" t="s">
        <v>937</v>
      </c>
      <c r="B210" s="263" t="s">
        <v>942</v>
      </c>
      <c r="C210" s="262"/>
      <c r="D210" s="821"/>
      <c r="E210" s="265"/>
      <c r="F210" s="266"/>
      <c r="G210" s="266"/>
      <c r="H210" s="129">
        <f t="shared" si="45"/>
        <v>0</v>
      </c>
      <c r="I210" s="129">
        <f t="shared" si="46"/>
        <v>0</v>
      </c>
      <c r="J210" s="129">
        <f t="shared" si="47"/>
        <v>0</v>
      </c>
      <c r="K210" s="266"/>
    </row>
    <row r="211" spans="1:12" s="1189" customFormat="1" ht="24" customHeight="1">
      <c r="A211" s="232"/>
      <c r="B211" s="1193" t="s">
        <v>125</v>
      </c>
      <c r="C211" s="120" t="s">
        <v>943</v>
      </c>
      <c r="D211" s="822">
        <v>480</v>
      </c>
      <c r="E211" s="231" t="s">
        <v>253</v>
      </c>
      <c r="F211" s="122">
        <v>31</v>
      </c>
      <c r="G211" s="122">
        <v>22</v>
      </c>
      <c r="H211" s="129">
        <f t="shared" si="45"/>
        <v>14880</v>
      </c>
      <c r="I211" s="129">
        <f t="shared" si="46"/>
        <v>10560</v>
      </c>
      <c r="J211" s="129">
        <f t="shared" si="47"/>
        <v>25440</v>
      </c>
      <c r="K211" s="122"/>
      <c r="L211" s="875" t="s">
        <v>944</v>
      </c>
    </row>
    <row r="212" spans="1:12" s="1189" customFormat="1" ht="24" customHeight="1">
      <c r="A212" s="232" t="s">
        <v>945</v>
      </c>
      <c r="B212" s="1180" t="s">
        <v>946</v>
      </c>
      <c r="C212" s="120"/>
      <c r="D212" s="822"/>
      <c r="E212" s="231"/>
      <c r="F212" s="122"/>
      <c r="G212" s="122"/>
      <c r="H212" s="129">
        <f t="shared" si="45"/>
        <v>0</v>
      </c>
      <c r="I212" s="129">
        <f t="shared" si="46"/>
        <v>0</v>
      </c>
      <c r="J212" s="129">
        <f t="shared" si="47"/>
        <v>0</v>
      </c>
      <c r="K212" s="122"/>
    </row>
    <row r="213" spans="1:12" s="1189" customFormat="1" ht="24" customHeight="1">
      <c r="A213" s="232"/>
      <c r="B213" s="1193" t="s">
        <v>125</v>
      </c>
      <c r="C213" s="120" t="s">
        <v>947</v>
      </c>
      <c r="D213" s="822">
        <v>500</v>
      </c>
      <c r="E213" s="231" t="s">
        <v>253</v>
      </c>
      <c r="F213" s="122">
        <v>39</v>
      </c>
      <c r="G213" s="122">
        <v>10</v>
      </c>
      <c r="H213" s="129">
        <f t="shared" si="45"/>
        <v>19500</v>
      </c>
      <c r="I213" s="129">
        <f t="shared" si="46"/>
        <v>5000</v>
      </c>
      <c r="J213" s="129">
        <f t="shared" si="47"/>
        <v>24500</v>
      </c>
      <c r="K213" s="122"/>
      <c r="L213" s="896" t="s">
        <v>529</v>
      </c>
    </row>
    <row r="214" spans="1:12" s="1189" customFormat="1" ht="24" customHeight="1">
      <c r="A214" s="240" t="s">
        <v>948</v>
      </c>
      <c r="B214" s="1194" t="s">
        <v>650</v>
      </c>
      <c r="C214" s="242"/>
      <c r="D214" s="812"/>
      <c r="E214" s="244"/>
      <c r="F214" s="245"/>
      <c r="G214" s="245"/>
      <c r="H214" s="129">
        <f t="shared" si="45"/>
        <v>0</v>
      </c>
      <c r="I214" s="129">
        <f t="shared" si="46"/>
        <v>0</v>
      </c>
      <c r="J214" s="129">
        <f t="shared" si="47"/>
        <v>0</v>
      </c>
      <c r="K214" s="245"/>
    </row>
    <row r="215" spans="1:12" s="890" customFormat="1" ht="23.25">
      <c r="A215" s="1047"/>
      <c r="B215" s="1048" t="s">
        <v>125</v>
      </c>
      <c r="C215" s="1195" t="s">
        <v>949</v>
      </c>
      <c r="D215" s="811">
        <v>1</v>
      </c>
      <c r="E215" s="127" t="s">
        <v>99</v>
      </c>
      <c r="F215" s="128">
        <f>SUM(H211)*0.1</f>
        <v>1488</v>
      </c>
      <c r="G215" s="128">
        <v>0</v>
      </c>
      <c r="H215" s="129">
        <f t="shared" si="45"/>
        <v>1488</v>
      </c>
      <c r="I215" s="129">
        <f t="shared" si="46"/>
        <v>0</v>
      </c>
      <c r="J215" s="129">
        <f t="shared" si="47"/>
        <v>1488</v>
      </c>
      <c r="K215" s="60"/>
      <c r="L215" s="61"/>
    </row>
    <row r="216" spans="1:12" s="890" customFormat="1" ht="23.25">
      <c r="A216" s="1047"/>
      <c r="B216" s="1048" t="s">
        <v>125</v>
      </c>
      <c r="C216" s="1049" t="s">
        <v>950</v>
      </c>
      <c r="D216" s="811">
        <v>1</v>
      </c>
      <c r="E216" s="127" t="s">
        <v>99</v>
      </c>
      <c r="F216" s="128">
        <f>SUM(H213)*0.05</f>
        <v>975</v>
      </c>
      <c r="G216" s="128">
        <v>0</v>
      </c>
      <c r="H216" s="129">
        <f t="shared" si="45"/>
        <v>975</v>
      </c>
      <c r="I216" s="129">
        <f t="shared" si="46"/>
        <v>0</v>
      </c>
      <c r="J216" s="129">
        <f t="shared" si="47"/>
        <v>975</v>
      </c>
      <c r="K216" s="60"/>
      <c r="L216" s="61"/>
    </row>
    <row r="217" spans="1:12" s="1189" customFormat="1" ht="24" customHeight="1">
      <c r="A217" s="272"/>
      <c r="B217" s="1196"/>
      <c r="C217" s="273"/>
      <c r="D217" s="274"/>
      <c r="E217" s="275"/>
      <c r="F217" s="276"/>
      <c r="G217" s="276"/>
      <c r="H217" s="276"/>
      <c r="I217" s="276"/>
      <c r="J217" s="276"/>
      <c r="K217" s="276"/>
    </row>
    <row r="218" spans="1:12" s="1189" customFormat="1" ht="24" customHeight="1">
      <c r="A218" s="1186"/>
      <c r="B218" s="1187"/>
      <c r="C218" s="1188" t="str">
        <f>"รวมราคา "&amp;B205</f>
        <v>รวมราคา งานท่อและสายควบคุม ระบบปรับอากาศ</v>
      </c>
      <c r="D218" s="248"/>
      <c r="E218" s="249"/>
      <c r="F218" s="249"/>
      <c r="G218" s="250"/>
      <c r="H218" s="251">
        <f>SUM(H205:H217)</f>
        <v>142843</v>
      </c>
      <c r="I218" s="251">
        <f>SUM(I205:I217)</f>
        <v>26060</v>
      </c>
      <c r="J218" s="251">
        <f>SUM(J205:J217)</f>
        <v>168903</v>
      </c>
      <c r="K218" s="249"/>
    </row>
    <row r="219" spans="1:12" s="1169" customFormat="1" ht="24" customHeight="1">
      <c r="A219" s="1197"/>
      <c r="B219" s="277" t="str">
        <f>"รวมราคา "&amp;B11</f>
        <v>รวมราคา งานระบบปรับอากาศ และระบายอากาศ</v>
      </c>
      <c r="C219" s="278"/>
      <c r="D219" s="279"/>
      <c r="E219" s="280"/>
      <c r="F219" s="280"/>
      <c r="G219" s="280"/>
      <c r="H219" s="280">
        <f>+H204++H154+H142+H115+H90+H218</f>
        <v>5463861</v>
      </c>
      <c r="I219" s="280">
        <f>+I204++I154+I142+I115+I90+I218</f>
        <v>1717166</v>
      </c>
      <c r="J219" s="280">
        <f>+J204++J154+J142+J115+J90+J218</f>
        <v>7181027</v>
      </c>
      <c r="K219" s="283"/>
    </row>
    <row r="220" spans="1:12" s="1198" customFormat="1" ht="24" customHeight="1">
      <c r="C220" s="893" t="s">
        <v>64</v>
      </c>
      <c r="D220" s="893"/>
      <c r="E220" s="893"/>
      <c r="F220" s="894"/>
      <c r="G220" s="41"/>
      <c r="H220" s="41"/>
      <c r="I220" s="41"/>
    </row>
    <row r="221" spans="1:12" s="1050" customFormat="1" ht="24" customHeight="1">
      <c r="A221" s="1198"/>
      <c r="C221" s="42" t="s">
        <v>65</v>
      </c>
      <c r="D221" s="43"/>
      <c r="E221" s="857"/>
      <c r="F221" s="281"/>
      <c r="G221" s="895" t="s">
        <v>66</v>
      </c>
      <c r="H221" s="45"/>
      <c r="I221" s="866"/>
    </row>
    <row r="222" spans="1:12" s="1050" customFormat="1" ht="24" customHeight="1">
      <c r="A222" s="1198"/>
      <c r="C222" s="42" t="s">
        <v>67</v>
      </c>
      <c r="D222" s="896"/>
      <c r="E222" s="896"/>
      <c r="F222" s="896"/>
      <c r="G222" s="1575" t="s">
        <v>68</v>
      </c>
      <c r="H222" s="1575"/>
      <c r="I222" s="1575"/>
    </row>
    <row r="223" spans="1:12" s="1050" customFormat="1" ht="24" customHeight="1">
      <c r="A223" s="1198"/>
      <c r="C223" s="42" t="s">
        <v>66</v>
      </c>
      <c r="D223" s="897"/>
      <c r="E223" s="42"/>
      <c r="F223" s="898"/>
      <c r="G223" s="49"/>
      <c r="H223" s="49"/>
      <c r="I223" s="49"/>
    </row>
    <row r="224" spans="1:12" s="1050" customFormat="1" ht="24" customHeight="1">
      <c r="A224" s="1198"/>
      <c r="C224" s="42" t="s">
        <v>69</v>
      </c>
      <c r="D224" s="897"/>
      <c r="E224" s="42"/>
      <c r="F224" s="898"/>
      <c r="G224" s="49"/>
      <c r="H224" s="49"/>
      <c r="I224" s="49"/>
    </row>
    <row r="225" spans="1:10" s="222" customFormat="1" ht="24" customHeight="1">
      <c r="A225" s="1199"/>
      <c r="B225" s="1200"/>
      <c r="C225" s="1200"/>
      <c r="D225" s="223"/>
      <c r="E225" s="1200"/>
      <c r="J225" s="224"/>
    </row>
    <row r="226" spans="1:10" s="222" customFormat="1" ht="24" customHeight="1">
      <c r="A226" s="1199"/>
      <c r="B226" s="1200"/>
      <c r="C226" s="1200"/>
      <c r="D226" s="223"/>
      <c r="E226" s="1200"/>
      <c r="J226" s="224"/>
    </row>
    <row r="227" spans="1:10" s="222" customFormat="1" ht="24" customHeight="1">
      <c r="A227" s="1199"/>
      <c r="B227" s="1200"/>
      <c r="C227" s="1200"/>
      <c r="D227" s="223"/>
      <c r="E227" s="1200"/>
      <c r="J227" s="224"/>
    </row>
    <row r="228" spans="1:10" s="222" customFormat="1" ht="24" customHeight="1">
      <c r="A228" s="1199"/>
      <c r="B228" s="1200"/>
      <c r="C228" s="1200"/>
      <c r="D228" s="223"/>
      <c r="E228" s="1200"/>
      <c r="J228" s="224"/>
    </row>
    <row r="229" spans="1:10" s="222" customFormat="1" ht="24" customHeight="1">
      <c r="A229" s="1199"/>
      <c r="B229" s="1200"/>
      <c r="C229" s="1200"/>
      <c r="D229" s="223"/>
      <c r="E229" s="1200"/>
      <c r="J229" s="224"/>
    </row>
    <row r="230" spans="1:10" s="222" customFormat="1" ht="24" customHeight="1">
      <c r="A230" s="1199"/>
      <c r="B230" s="1200"/>
      <c r="C230" s="1200"/>
      <c r="D230" s="223"/>
      <c r="E230" s="1200"/>
      <c r="J230" s="224"/>
    </row>
    <row r="231" spans="1:10" s="222" customFormat="1" ht="24" customHeight="1">
      <c r="A231" s="1199"/>
      <c r="B231" s="1200"/>
      <c r="C231" s="1200"/>
      <c r="D231" s="223"/>
      <c r="E231" s="1200"/>
      <c r="J231" s="224"/>
    </row>
    <row r="232" spans="1:10" s="222" customFormat="1" ht="24" customHeight="1">
      <c r="A232" s="1199"/>
      <c r="B232" s="1200"/>
      <c r="C232" s="1200"/>
      <c r="D232" s="223"/>
      <c r="E232" s="1200"/>
      <c r="J232" s="224"/>
    </row>
    <row r="233" spans="1:10" s="222" customFormat="1" ht="24" customHeight="1">
      <c r="A233" s="1199"/>
      <c r="B233" s="1200"/>
      <c r="C233" s="1200"/>
      <c r="D233" s="223"/>
      <c r="E233" s="1200"/>
      <c r="J233" s="224"/>
    </row>
    <row r="234" spans="1:10" s="222" customFormat="1" ht="24" customHeight="1">
      <c r="A234" s="1199"/>
      <c r="B234" s="1200"/>
      <c r="C234" s="1200"/>
      <c r="D234" s="223"/>
      <c r="E234" s="1200"/>
      <c r="J234" s="224"/>
    </row>
    <row r="235" spans="1:10" s="222" customFormat="1" ht="24" customHeight="1">
      <c r="A235" s="1199"/>
      <c r="B235" s="1200"/>
      <c r="C235" s="1200"/>
      <c r="D235" s="223"/>
      <c r="E235" s="1200"/>
      <c r="J235" s="224"/>
    </row>
    <row r="236" spans="1:10" s="222" customFormat="1" ht="24" customHeight="1">
      <c r="A236" s="1199"/>
      <c r="B236" s="1200"/>
      <c r="C236" s="1200"/>
      <c r="D236" s="223"/>
      <c r="E236" s="1200"/>
      <c r="J236" s="224"/>
    </row>
    <row r="237" spans="1:10" s="222" customFormat="1" ht="24" customHeight="1">
      <c r="A237" s="1199"/>
      <c r="B237" s="1200"/>
      <c r="C237" s="1200"/>
      <c r="D237" s="223"/>
      <c r="E237" s="1200"/>
      <c r="J237" s="224"/>
    </row>
    <row r="238" spans="1:10" s="222" customFormat="1" ht="24" customHeight="1">
      <c r="A238" s="1199"/>
      <c r="B238" s="1200"/>
      <c r="C238" s="1200"/>
      <c r="D238" s="223"/>
      <c r="E238" s="1200"/>
      <c r="J238" s="224"/>
    </row>
    <row r="239" spans="1:10" s="222" customFormat="1" ht="24" customHeight="1">
      <c r="A239" s="1199"/>
      <c r="B239" s="1200"/>
      <c r="C239" s="1200"/>
      <c r="D239" s="223"/>
      <c r="E239" s="1200"/>
      <c r="J239" s="224"/>
    </row>
    <row r="240" spans="1:10" s="222" customFormat="1" ht="24" customHeight="1">
      <c r="A240" s="1199"/>
      <c r="B240" s="1200"/>
      <c r="C240" s="1200"/>
      <c r="D240" s="223"/>
      <c r="E240" s="1200"/>
      <c r="J240" s="224"/>
    </row>
    <row r="241" spans="1:10" s="222" customFormat="1" ht="24" customHeight="1">
      <c r="A241" s="1199"/>
      <c r="B241" s="1200"/>
      <c r="C241" s="1200"/>
      <c r="D241" s="223"/>
      <c r="E241" s="1200"/>
      <c r="J241" s="224"/>
    </row>
    <row r="242" spans="1:10" s="222" customFormat="1" ht="24" customHeight="1">
      <c r="A242" s="1199"/>
      <c r="B242" s="1200"/>
      <c r="C242" s="1200"/>
      <c r="D242" s="223"/>
      <c r="E242" s="1200"/>
      <c r="J242" s="224"/>
    </row>
    <row r="243" spans="1:10" s="222" customFormat="1" ht="24" customHeight="1">
      <c r="A243" s="1199"/>
      <c r="B243" s="1200"/>
      <c r="C243" s="1200"/>
      <c r="D243" s="223"/>
      <c r="E243" s="1200"/>
      <c r="J243" s="224"/>
    </row>
    <row r="244" spans="1:10" s="222" customFormat="1" ht="24" customHeight="1">
      <c r="A244" s="1199"/>
      <c r="B244" s="1200"/>
      <c r="C244" s="1200"/>
      <c r="D244" s="223"/>
      <c r="E244" s="1200"/>
      <c r="J244" s="224"/>
    </row>
    <row r="245" spans="1:10" s="222" customFormat="1" ht="24" customHeight="1">
      <c r="A245" s="1199"/>
      <c r="B245" s="1200"/>
      <c r="C245" s="1200"/>
      <c r="D245" s="223"/>
      <c r="E245" s="1200"/>
      <c r="J245" s="224"/>
    </row>
    <row r="246" spans="1:10" s="222" customFormat="1" ht="24" customHeight="1">
      <c r="A246" s="1199"/>
      <c r="B246" s="1200"/>
      <c r="C246" s="1200"/>
      <c r="D246" s="223"/>
      <c r="E246" s="1200"/>
      <c r="J246" s="224"/>
    </row>
    <row r="247" spans="1:10" s="222" customFormat="1" ht="24" customHeight="1">
      <c r="A247" s="1199"/>
      <c r="B247" s="1200"/>
      <c r="C247" s="1200"/>
      <c r="D247" s="223"/>
      <c r="E247" s="1200"/>
      <c r="J247" s="224"/>
    </row>
    <row r="248" spans="1:10" s="222" customFormat="1" ht="24" customHeight="1">
      <c r="A248" s="1199"/>
      <c r="B248" s="1200"/>
      <c r="C248" s="1200"/>
      <c r="D248" s="223"/>
      <c r="E248" s="1200"/>
      <c r="J248" s="224"/>
    </row>
    <row r="249" spans="1:10" s="222" customFormat="1" ht="24" customHeight="1">
      <c r="A249" s="1199"/>
      <c r="B249" s="1200"/>
      <c r="C249" s="1200"/>
      <c r="D249" s="223"/>
      <c r="E249" s="1200"/>
      <c r="J249" s="224"/>
    </row>
    <row r="250" spans="1:10" s="222" customFormat="1" ht="24" customHeight="1">
      <c r="A250" s="1199"/>
      <c r="B250" s="1200"/>
      <c r="C250" s="1200"/>
      <c r="D250" s="223"/>
      <c r="E250" s="1200"/>
      <c r="J250" s="224"/>
    </row>
    <row r="251" spans="1:10" s="222" customFormat="1" ht="24" customHeight="1">
      <c r="A251" s="1199"/>
      <c r="B251" s="1200"/>
      <c r="C251" s="1200"/>
      <c r="D251" s="223"/>
      <c r="E251" s="1200"/>
      <c r="J251" s="224"/>
    </row>
    <row r="252" spans="1:10" s="222" customFormat="1" ht="24" customHeight="1">
      <c r="A252" s="1199"/>
      <c r="B252" s="1200"/>
      <c r="C252" s="1200"/>
      <c r="D252" s="223"/>
      <c r="E252" s="1200"/>
      <c r="J252" s="224"/>
    </row>
    <row r="253" spans="1:10" s="222" customFormat="1" ht="24" customHeight="1">
      <c r="A253" s="1199"/>
      <c r="B253" s="1200"/>
      <c r="C253" s="1200"/>
      <c r="D253" s="223"/>
      <c r="E253" s="1200"/>
      <c r="J253" s="224"/>
    </row>
    <row r="254" spans="1:10" s="222" customFormat="1" ht="24" customHeight="1">
      <c r="A254" s="1199"/>
      <c r="B254" s="1200"/>
      <c r="C254" s="1200"/>
      <c r="D254" s="223"/>
      <c r="E254" s="1200"/>
      <c r="J254" s="224"/>
    </row>
    <row r="255" spans="1:10" s="222" customFormat="1" ht="24" customHeight="1">
      <c r="A255" s="1199"/>
      <c r="B255" s="1200"/>
      <c r="C255" s="1200"/>
      <c r="D255" s="223"/>
      <c r="E255" s="1200"/>
      <c r="J255" s="224"/>
    </row>
    <row r="256" spans="1:10" s="222" customFormat="1" ht="24" customHeight="1">
      <c r="A256" s="1199"/>
      <c r="B256" s="1200"/>
      <c r="C256" s="1200"/>
      <c r="D256" s="223"/>
      <c r="E256" s="1200"/>
      <c r="J256" s="224"/>
    </row>
    <row r="257" spans="1:10" s="222" customFormat="1" ht="24" customHeight="1">
      <c r="A257" s="1199"/>
      <c r="B257" s="1200"/>
      <c r="C257" s="1200"/>
      <c r="D257" s="223"/>
      <c r="E257" s="1200"/>
      <c r="J257" s="224"/>
    </row>
    <row r="258" spans="1:10" s="222" customFormat="1" ht="24" customHeight="1">
      <c r="A258" s="1199"/>
      <c r="B258" s="1200"/>
      <c r="C258" s="1200"/>
      <c r="D258" s="223"/>
      <c r="E258" s="1200"/>
      <c r="J258" s="224"/>
    </row>
    <row r="259" spans="1:10" s="222" customFormat="1" ht="24" customHeight="1">
      <c r="A259" s="1199"/>
      <c r="B259" s="1200"/>
      <c r="C259" s="1200"/>
      <c r="D259" s="223"/>
      <c r="E259" s="1200"/>
      <c r="J259" s="224"/>
    </row>
    <row r="260" spans="1:10" s="222" customFormat="1" ht="24" customHeight="1">
      <c r="A260" s="1199"/>
      <c r="B260" s="1200"/>
      <c r="C260" s="1200"/>
      <c r="D260" s="223"/>
      <c r="E260" s="1200"/>
      <c r="J260" s="224"/>
    </row>
    <row r="261" spans="1:10" s="222" customFormat="1" ht="24" customHeight="1">
      <c r="A261" s="1199"/>
      <c r="B261" s="1200"/>
      <c r="C261" s="1200"/>
      <c r="D261" s="223"/>
      <c r="E261" s="1200"/>
      <c r="J261" s="224"/>
    </row>
    <row r="262" spans="1:10" s="222" customFormat="1" ht="24" customHeight="1">
      <c r="A262" s="1199"/>
      <c r="B262" s="1200"/>
      <c r="C262" s="1200"/>
      <c r="D262" s="223"/>
      <c r="E262" s="1200"/>
      <c r="J262" s="224"/>
    </row>
    <row r="263" spans="1:10" s="222" customFormat="1" ht="24" customHeight="1">
      <c r="A263" s="1199"/>
      <c r="B263" s="1200"/>
      <c r="C263" s="1200"/>
      <c r="D263" s="223"/>
      <c r="E263" s="1200"/>
      <c r="J263" s="224"/>
    </row>
    <row r="264" spans="1:10" s="222" customFormat="1" ht="24" customHeight="1">
      <c r="A264" s="1199"/>
      <c r="B264" s="1200"/>
      <c r="C264" s="1200"/>
      <c r="D264" s="223"/>
      <c r="E264" s="1200"/>
      <c r="J264" s="224"/>
    </row>
    <row r="265" spans="1:10" s="222" customFormat="1" ht="24" customHeight="1">
      <c r="A265" s="1199"/>
      <c r="B265" s="1200"/>
      <c r="C265" s="1200"/>
      <c r="D265" s="223"/>
      <c r="E265" s="1200"/>
      <c r="J265" s="224"/>
    </row>
    <row r="266" spans="1:10" s="222" customFormat="1" ht="24" customHeight="1">
      <c r="A266" s="1199"/>
      <c r="B266" s="1200"/>
      <c r="C266" s="1200"/>
      <c r="D266" s="223"/>
      <c r="E266" s="1200"/>
      <c r="J266" s="224"/>
    </row>
    <row r="267" spans="1:10" s="222" customFormat="1" ht="24" customHeight="1">
      <c r="A267" s="1199"/>
      <c r="B267" s="1200"/>
      <c r="C267" s="1200"/>
      <c r="D267" s="223"/>
      <c r="E267" s="1200"/>
      <c r="J267" s="224"/>
    </row>
    <row r="268" spans="1:10" s="222" customFormat="1" ht="24" customHeight="1">
      <c r="A268" s="1199"/>
      <c r="B268" s="1200"/>
      <c r="C268" s="1200"/>
      <c r="D268" s="223"/>
      <c r="E268" s="1200"/>
      <c r="J268" s="224"/>
    </row>
    <row r="269" spans="1:10" s="222" customFormat="1" ht="24" customHeight="1">
      <c r="A269" s="1199"/>
      <c r="B269" s="1200"/>
      <c r="C269" s="1200"/>
      <c r="D269" s="223"/>
      <c r="E269" s="1200"/>
      <c r="J269" s="224"/>
    </row>
    <row r="270" spans="1:10" s="222" customFormat="1" ht="24" customHeight="1">
      <c r="A270" s="1199"/>
      <c r="B270" s="1200"/>
      <c r="C270" s="1200"/>
      <c r="D270" s="223"/>
      <c r="E270" s="1200"/>
      <c r="J270" s="224"/>
    </row>
    <row r="271" spans="1:10" s="222" customFormat="1" ht="24" customHeight="1">
      <c r="A271" s="1199"/>
      <c r="B271" s="1200"/>
      <c r="C271" s="1200"/>
      <c r="D271" s="223"/>
      <c r="E271" s="1200"/>
      <c r="J271" s="224"/>
    </row>
    <row r="272" spans="1:10" s="222" customFormat="1" ht="24" customHeight="1">
      <c r="A272" s="1199"/>
      <c r="B272" s="1200"/>
      <c r="C272" s="1200"/>
      <c r="D272" s="223"/>
      <c r="E272" s="1200"/>
      <c r="J272" s="224"/>
    </row>
    <row r="273" spans="1:10" s="222" customFormat="1" ht="24" customHeight="1">
      <c r="A273" s="1199"/>
      <c r="B273" s="1200"/>
      <c r="C273" s="1200"/>
      <c r="D273" s="223"/>
      <c r="E273" s="1200"/>
      <c r="J273" s="224"/>
    </row>
    <row r="274" spans="1:10" s="222" customFormat="1" ht="24" customHeight="1">
      <c r="A274" s="1199"/>
      <c r="B274" s="1200"/>
      <c r="C274" s="1200"/>
      <c r="D274" s="223"/>
      <c r="E274" s="1200"/>
      <c r="J274" s="224"/>
    </row>
    <row r="275" spans="1:10" s="222" customFormat="1" ht="24" customHeight="1">
      <c r="A275" s="1199"/>
      <c r="B275" s="1200"/>
      <c r="C275" s="1200"/>
      <c r="D275" s="223"/>
      <c r="E275" s="1200"/>
      <c r="J275" s="224"/>
    </row>
    <row r="276" spans="1:10" s="222" customFormat="1" ht="24" customHeight="1">
      <c r="A276" s="1199"/>
      <c r="B276" s="1200"/>
      <c r="C276" s="1200"/>
      <c r="D276" s="223"/>
      <c r="E276" s="1200"/>
      <c r="J276" s="224"/>
    </row>
    <row r="277" spans="1:10" s="222" customFormat="1" ht="24" customHeight="1">
      <c r="A277" s="1199"/>
      <c r="B277" s="1200"/>
      <c r="C277" s="1200"/>
      <c r="D277" s="223"/>
      <c r="E277" s="1200"/>
      <c r="J277" s="224"/>
    </row>
    <row r="278" spans="1:10" s="222" customFormat="1" ht="24" customHeight="1">
      <c r="A278" s="1199"/>
      <c r="B278" s="1200"/>
      <c r="C278" s="1200"/>
      <c r="D278" s="223"/>
      <c r="E278" s="1200"/>
      <c r="J278" s="224"/>
    </row>
    <row r="279" spans="1:10" s="222" customFormat="1" ht="24" customHeight="1">
      <c r="A279" s="1199"/>
      <c r="B279" s="1200"/>
      <c r="C279" s="1200"/>
      <c r="D279" s="223"/>
      <c r="E279" s="1200"/>
      <c r="J279" s="224"/>
    </row>
    <row r="280" spans="1:10" s="222" customFormat="1" ht="24" customHeight="1">
      <c r="A280" s="1199"/>
      <c r="B280" s="1200"/>
      <c r="C280" s="1200"/>
      <c r="D280" s="223"/>
      <c r="E280" s="1200"/>
      <c r="J280" s="224"/>
    </row>
    <row r="281" spans="1:10" s="222" customFormat="1" ht="24" customHeight="1">
      <c r="A281" s="1199"/>
      <c r="B281" s="1200"/>
      <c r="C281" s="1200"/>
      <c r="D281" s="223"/>
      <c r="E281" s="1200"/>
      <c r="J281" s="224"/>
    </row>
    <row r="282" spans="1:10" s="222" customFormat="1" ht="24" customHeight="1">
      <c r="A282" s="1199"/>
      <c r="B282" s="1200"/>
      <c r="C282" s="1200"/>
      <c r="D282" s="223"/>
      <c r="E282" s="1200"/>
      <c r="J282" s="224"/>
    </row>
    <row r="283" spans="1:10" s="222" customFormat="1" ht="24" customHeight="1">
      <c r="A283" s="1199"/>
      <c r="B283" s="1200"/>
      <c r="C283" s="1200"/>
      <c r="D283" s="223"/>
      <c r="E283" s="1200"/>
      <c r="J283" s="224"/>
    </row>
    <row r="284" spans="1:10" s="222" customFormat="1" ht="24" customHeight="1">
      <c r="A284" s="1199"/>
      <c r="B284" s="1200"/>
      <c r="C284" s="1200"/>
      <c r="D284" s="223"/>
      <c r="E284" s="1200"/>
      <c r="J284" s="224"/>
    </row>
    <row r="285" spans="1:10" s="222" customFormat="1" ht="24" customHeight="1">
      <c r="A285" s="1199"/>
      <c r="B285" s="1200"/>
      <c r="C285" s="1200"/>
      <c r="D285" s="223"/>
      <c r="E285" s="1200"/>
      <c r="J285" s="224"/>
    </row>
    <row r="286" spans="1:10" s="222" customFormat="1" ht="24" customHeight="1">
      <c r="A286" s="1199"/>
      <c r="B286" s="1200"/>
      <c r="C286" s="1200"/>
      <c r="D286" s="223"/>
      <c r="E286" s="1200"/>
      <c r="J286" s="224"/>
    </row>
    <row r="287" spans="1:10" s="222" customFormat="1" ht="24" customHeight="1">
      <c r="A287" s="1199"/>
      <c r="B287" s="1200"/>
      <c r="C287" s="1200"/>
      <c r="D287" s="223"/>
      <c r="E287" s="1200"/>
      <c r="J287" s="224"/>
    </row>
    <row r="288" spans="1:10" s="222" customFormat="1" ht="24" customHeight="1">
      <c r="A288" s="1199"/>
      <c r="B288" s="1200"/>
      <c r="C288" s="1200"/>
      <c r="D288" s="223"/>
      <c r="E288" s="1200"/>
      <c r="J288" s="224"/>
    </row>
    <row r="289" spans="1:10" s="222" customFormat="1" ht="24" customHeight="1">
      <c r="A289" s="1199"/>
      <c r="B289" s="1200"/>
      <c r="C289" s="1200"/>
      <c r="D289" s="223"/>
      <c r="E289" s="1200"/>
      <c r="J289" s="224"/>
    </row>
    <row r="290" spans="1:10" s="222" customFormat="1" ht="24" customHeight="1">
      <c r="A290" s="1199"/>
      <c r="B290" s="1200"/>
      <c r="C290" s="1200"/>
      <c r="D290" s="223"/>
      <c r="E290" s="1200"/>
      <c r="J290" s="224"/>
    </row>
    <row r="291" spans="1:10" s="222" customFormat="1" ht="24" customHeight="1">
      <c r="A291" s="1199"/>
      <c r="B291" s="1200"/>
      <c r="C291" s="1200"/>
      <c r="D291" s="223"/>
      <c r="E291" s="1200"/>
      <c r="J291" s="224"/>
    </row>
    <row r="292" spans="1:10" s="222" customFormat="1" ht="24" customHeight="1">
      <c r="A292" s="1199"/>
      <c r="B292" s="1200"/>
      <c r="C292" s="1200"/>
      <c r="D292" s="223"/>
      <c r="E292" s="1200"/>
      <c r="J292" s="224"/>
    </row>
    <row r="293" spans="1:10" s="222" customFormat="1" ht="24" customHeight="1">
      <c r="A293" s="1199"/>
      <c r="B293" s="1200"/>
      <c r="C293" s="1200"/>
      <c r="D293" s="223"/>
      <c r="E293" s="1200"/>
      <c r="J293" s="224"/>
    </row>
    <row r="294" spans="1:10" s="222" customFormat="1" ht="24" customHeight="1">
      <c r="A294" s="1199"/>
      <c r="B294" s="1200"/>
      <c r="C294" s="1200"/>
      <c r="D294" s="223"/>
      <c r="E294" s="1200"/>
      <c r="J294" s="224"/>
    </row>
    <row r="295" spans="1:10" s="222" customFormat="1" ht="24" customHeight="1">
      <c r="A295" s="1199"/>
      <c r="B295" s="1200"/>
      <c r="C295" s="1200"/>
      <c r="D295" s="223"/>
      <c r="E295" s="1200"/>
      <c r="J295" s="224"/>
    </row>
    <row r="296" spans="1:10" s="222" customFormat="1" ht="24" customHeight="1">
      <c r="A296" s="1199"/>
      <c r="B296" s="1200"/>
      <c r="C296" s="1200"/>
      <c r="D296" s="223"/>
      <c r="E296" s="1200"/>
      <c r="J296" s="224"/>
    </row>
    <row r="297" spans="1:10" s="222" customFormat="1" ht="24" customHeight="1">
      <c r="A297" s="1199"/>
      <c r="B297" s="1200"/>
      <c r="C297" s="1200"/>
      <c r="D297" s="223"/>
      <c r="E297" s="1200"/>
      <c r="J297" s="224"/>
    </row>
    <row r="298" spans="1:10" s="222" customFormat="1" ht="24" customHeight="1">
      <c r="A298" s="1199"/>
      <c r="B298" s="1200"/>
      <c r="C298" s="1200"/>
      <c r="D298" s="223"/>
      <c r="E298" s="1200"/>
      <c r="J298" s="224"/>
    </row>
    <row r="299" spans="1:10" s="222" customFormat="1" ht="24" customHeight="1">
      <c r="A299" s="1199"/>
      <c r="B299" s="1200"/>
      <c r="C299" s="1200"/>
      <c r="D299" s="223"/>
      <c r="E299" s="1200"/>
      <c r="J299" s="224"/>
    </row>
    <row r="300" spans="1:10" s="222" customFormat="1" ht="24" customHeight="1">
      <c r="A300" s="1199"/>
      <c r="B300" s="1200"/>
      <c r="C300" s="1200"/>
      <c r="D300" s="223"/>
      <c r="E300" s="1200"/>
      <c r="J300" s="224"/>
    </row>
    <row r="301" spans="1:10" s="222" customFormat="1" ht="24" customHeight="1">
      <c r="A301" s="1199"/>
      <c r="B301" s="1200"/>
      <c r="C301" s="1200"/>
      <c r="D301" s="223"/>
      <c r="E301" s="1200"/>
      <c r="J301" s="224"/>
    </row>
    <row r="302" spans="1:10" s="222" customFormat="1" ht="24" customHeight="1">
      <c r="A302" s="1199"/>
      <c r="B302" s="1200"/>
      <c r="C302" s="1200"/>
      <c r="D302" s="223"/>
      <c r="E302" s="1200"/>
      <c r="J302" s="224"/>
    </row>
    <row r="303" spans="1:10" s="222" customFormat="1" ht="24" customHeight="1">
      <c r="A303" s="1199"/>
      <c r="B303" s="1200"/>
      <c r="C303" s="1200"/>
      <c r="D303" s="223"/>
      <c r="E303" s="1200"/>
      <c r="J303" s="224"/>
    </row>
    <row r="304" spans="1:10" s="222" customFormat="1" ht="24" customHeight="1">
      <c r="A304" s="1199"/>
      <c r="B304" s="1200"/>
      <c r="C304" s="1200"/>
      <c r="D304" s="223"/>
      <c r="E304" s="1200"/>
      <c r="J304" s="224"/>
    </row>
    <row r="305" spans="1:10" s="222" customFormat="1" ht="24" customHeight="1">
      <c r="A305" s="1199"/>
      <c r="B305" s="1200"/>
      <c r="C305" s="1200"/>
      <c r="D305" s="223"/>
      <c r="E305" s="1200"/>
      <c r="J305" s="224"/>
    </row>
    <row r="306" spans="1:10" s="222" customFormat="1" ht="24" customHeight="1">
      <c r="A306" s="1199"/>
      <c r="B306" s="1200"/>
      <c r="C306" s="1200"/>
      <c r="D306" s="223"/>
      <c r="E306" s="1200"/>
      <c r="J306" s="224"/>
    </row>
    <row r="307" spans="1:10" s="222" customFormat="1" ht="24" customHeight="1">
      <c r="A307" s="1199"/>
      <c r="B307" s="1200"/>
      <c r="C307" s="1200"/>
      <c r="D307" s="223"/>
      <c r="E307" s="1200"/>
      <c r="J307" s="224"/>
    </row>
    <row r="308" spans="1:10" s="222" customFormat="1" ht="24" customHeight="1">
      <c r="A308" s="1199"/>
      <c r="B308" s="1200"/>
      <c r="C308" s="1200"/>
      <c r="D308" s="223"/>
      <c r="E308" s="1200"/>
      <c r="J308" s="224"/>
    </row>
    <row r="309" spans="1:10" s="222" customFormat="1" ht="24" customHeight="1">
      <c r="A309" s="1199"/>
      <c r="B309" s="1200"/>
      <c r="C309" s="1200"/>
      <c r="D309" s="223"/>
      <c r="E309" s="1200"/>
      <c r="J309" s="224"/>
    </row>
    <row r="310" spans="1:10" s="222" customFormat="1" ht="24" customHeight="1">
      <c r="A310" s="1199"/>
      <c r="B310" s="1200"/>
      <c r="C310" s="1200"/>
      <c r="D310" s="223"/>
      <c r="E310" s="1200"/>
      <c r="J310" s="224"/>
    </row>
    <row r="311" spans="1:10" s="222" customFormat="1" ht="24" customHeight="1">
      <c r="A311" s="1199"/>
      <c r="B311" s="1200"/>
      <c r="C311" s="1200"/>
      <c r="D311" s="223"/>
      <c r="E311" s="1200"/>
      <c r="J311" s="224"/>
    </row>
    <row r="312" spans="1:10" s="222" customFormat="1" ht="24" customHeight="1">
      <c r="A312" s="1199"/>
      <c r="B312" s="1200"/>
      <c r="C312" s="1200"/>
      <c r="D312" s="223"/>
      <c r="E312" s="1200"/>
      <c r="J312" s="224"/>
    </row>
    <row r="313" spans="1:10" s="222" customFormat="1" ht="24" customHeight="1">
      <c r="A313" s="1199"/>
      <c r="B313" s="1200"/>
      <c r="C313" s="1200"/>
      <c r="D313" s="223"/>
      <c r="E313" s="1200"/>
      <c r="J313" s="224"/>
    </row>
    <row r="314" spans="1:10" s="222" customFormat="1" ht="24" customHeight="1">
      <c r="A314" s="1199"/>
      <c r="B314" s="1200"/>
      <c r="C314" s="1200"/>
      <c r="D314" s="223"/>
      <c r="E314" s="1200"/>
      <c r="J314" s="224"/>
    </row>
    <row r="315" spans="1:10" s="222" customFormat="1" ht="24" customHeight="1">
      <c r="A315" s="1199"/>
      <c r="B315" s="1200"/>
      <c r="C315" s="1200"/>
      <c r="D315" s="223"/>
      <c r="E315" s="1200"/>
      <c r="J315" s="224"/>
    </row>
    <row r="316" spans="1:10" s="222" customFormat="1" ht="24" customHeight="1">
      <c r="A316" s="1199"/>
      <c r="B316" s="1200"/>
      <c r="C316" s="1200"/>
      <c r="D316" s="223"/>
      <c r="E316" s="1200"/>
      <c r="J316" s="224"/>
    </row>
    <row r="317" spans="1:10" s="222" customFormat="1" ht="24" customHeight="1">
      <c r="A317" s="1199"/>
      <c r="B317" s="1200"/>
      <c r="C317" s="1200"/>
      <c r="D317" s="223"/>
      <c r="E317" s="1200"/>
      <c r="J317" s="224"/>
    </row>
    <row r="318" spans="1:10" s="222" customFormat="1" ht="24" customHeight="1">
      <c r="A318" s="1199"/>
      <c r="B318" s="1200"/>
      <c r="C318" s="1200"/>
      <c r="D318" s="223"/>
      <c r="E318" s="1200"/>
      <c r="J318" s="224"/>
    </row>
    <row r="319" spans="1:10" s="222" customFormat="1" ht="24" customHeight="1">
      <c r="A319" s="1199"/>
      <c r="B319" s="1200"/>
      <c r="C319" s="1200"/>
      <c r="D319" s="223"/>
      <c r="E319" s="1200"/>
      <c r="J319" s="224"/>
    </row>
    <row r="320" spans="1:10" s="222" customFormat="1" ht="24" customHeight="1">
      <c r="A320" s="1199"/>
      <c r="B320" s="1200"/>
      <c r="C320" s="1200"/>
      <c r="D320" s="223"/>
      <c r="E320" s="1200"/>
      <c r="J320" s="224"/>
    </row>
    <row r="321" spans="1:10" s="222" customFormat="1" ht="24" customHeight="1">
      <c r="A321" s="1199"/>
      <c r="B321" s="1200"/>
      <c r="C321" s="1200"/>
      <c r="D321" s="223"/>
      <c r="E321" s="1200"/>
      <c r="J321" s="224"/>
    </row>
    <row r="322" spans="1:10" s="222" customFormat="1" ht="24" customHeight="1">
      <c r="A322" s="1199"/>
      <c r="B322" s="1200"/>
      <c r="C322" s="1200"/>
      <c r="D322" s="223"/>
      <c r="E322" s="1200"/>
      <c r="J322" s="224"/>
    </row>
    <row r="323" spans="1:10" s="222" customFormat="1" ht="24" customHeight="1">
      <c r="A323" s="1199"/>
      <c r="B323" s="1200"/>
      <c r="C323" s="1200"/>
      <c r="D323" s="223"/>
      <c r="E323" s="1200"/>
      <c r="J323" s="224"/>
    </row>
    <row r="324" spans="1:10" s="222" customFormat="1" ht="24" customHeight="1">
      <c r="A324" s="1199"/>
      <c r="B324" s="1200"/>
      <c r="C324" s="1200"/>
      <c r="D324" s="223"/>
      <c r="E324" s="1200"/>
      <c r="J324" s="224"/>
    </row>
    <row r="325" spans="1:10" s="222" customFormat="1" ht="24" customHeight="1">
      <c r="A325" s="1199"/>
      <c r="B325" s="1200"/>
      <c r="C325" s="1200"/>
      <c r="D325" s="223"/>
      <c r="E325" s="1200"/>
      <c r="J325" s="224"/>
    </row>
    <row r="326" spans="1:10" s="222" customFormat="1" ht="24" customHeight="1">
      <c r="A326" s="1199"/>
      <c r="B326" s="1200"/>
      <c r="C326" s="1200"/>
      <c r="D326" s="223"/>
      <c r="E326" s="1200"/>
      <c r="J326" s="224"/>
    </row>
    <row r="327" spans="1:10" s="222" customFormat="1" ht="24" customHeight="1">
      <c r="A327" s="1199"/>
      <c r="B327" s="1200"/>
      <c r="C327" s="1200"/>
      <c r="D327" s="223"/>
      <c r="E327" s="1200"/>
      <c r="J327" s="224"/>
    </row>
    <row r="328" spans="1:10" s="222" customFormat="1" ht="24" customHeight="1">
      <c r="A328" s="1199"/>
      <c r="B328" s="1200"/>
      <c r="C328" s="1200"/>
      <c r="D328" s="223"/>
      <c r="E328" s="1200"/>
      <c r="J328" s="224"/>
    </row>
    <row r="329" spans="1:10" s="222" customFormat="1" ht="24" customHeight="1">
      <c r="A329" s="1199"/>
      <c r="B329" s="1200"/>
      <c r="C329" s="1200"/>
      <c r="D329" s="223"/>
      <c r="E329" s="1200"/>
      <c r="J329" s="224"/>
    </row>
    <row r="330" spans="1:10" s="222" customFormat="1" ht="24" customHeight="1">
      <c r="A330" s="1199"/>
      <c r="B330" s="1200"/>
      <c r="C330" s="1200"/>
      <c r="D330" s="223"/>
      <c r="E330" s="1200"/>
      <c r="J330" s="224"/>
    </row>
    <row r="331" spans="1:10" s="222" customFormat="1" ht="24" customHeight="1">
      <c r="A331" s="1199"/>
      <c r="B331" s="1200"/>
      <c r="C331" s="1200"/>
      <c r="D331" s="223"/>
      <c r="E331" s="1200"/>
      <c r="J331" s="224"/>
    </row>
    <row r="332" spans="1:10" s="222" customFormat="1" ht="24" customHeight="1">
      <c r="A332" s="1199"/>
      <c r="B332" s="1200"/>
      <c r="C332" s="1200"/>
      <c r="D332" s="223"/>
      <c r="E332" s="1200"/>
      <c r="J332" s="224"/>
    </row>
    <row r="333" spans="1:10" s="222" customFormat="1" ht="24" customHeight="1">
      <c r="A333" s="1199"/>
      <c r="B333" s="1200"/>
      <c r="C333" s="1200"/>
      <c r="D333" s="223"/>
      <c r="E333" s="1200"/>
      <c r="J333" s="224"/>
    </row>
    <row r="334" spans="1:10" s="222" customFormat="1" ht="24" customHeight="1">
      <c r="A334" s="1199"/>
      <c r="B334" s="1200"/>
      <c r="C334" s="1200"/>
      <c r="D334" s="223"/>
      <c r="E334" s="1200"/>
      <c r="J334" s="224"/>
    </row>
    <row r="335" spans="1:10" s="222" customFormat="1" ht="24" customHeight="1">
      <c r="A335" s="1199"/>
      <c r="B335" s="1200"/>
      <c r="C335" s="1200"/>
      <c r="D335" s="223"/>
      <c r="E335" s="1200"/>
      <c r="J335" s="224"/>
    </row>
    <row r="336" spans="1:10" s="222" customFormat="1" ht="24" customHeight="1">
      <c r="A336" s="1199"/>
      <c r="B336" s="1200"/>
      <c r="C336" s="1200"/>
      <c r="D336" s="223"/>
      <c r="E336" s="1200"/>
      <c r="J336" s="224"/>
    </row>
    <row r="337" spans="1:10" s="222" customFormat="1" ht="24" customHeight="1">
      <c r="A337" s="1199"/>
      <c r="B337" s="1200"/>
      <c r="C337" s="1200"/>
      <c r="D337" s="223"/>
      <c r="E337" s="1200"/>
      <c r="J337" s="224"/>
    </row>
    <row r="338" spans="1:10" s="222" customFormat="1" ht="24" customHeight="1">
      <c r="A338" s="1199"/>
      <c r="B338" s="1200"/>
      <c r="C338" s="1200"/>
      <c r="D338" s="223"/>
      <c r="E338" s="1200"/>
      <c r="J338" s="224"/>
    </row>
    <row r="339" spans="1:10" s="222" customFormat="1" ht="24" customHeight="1">
      <c r="A339" s="1199"/>
      <c r="B339" s="1200"/>
      <c r="C339" s="1200"/>
      <c r="D339" s="223"/>
      <c r="E339" s="1200"/>
      <c r="J339" s="224"/>
    </row>
    <row r="340" spans="1:10" s="222" customFormat="1" ht="24" customHeight="1">
      <c r="A340" s="1199"/>
      <c r="B340" s="1200"/>
      <c r="C340" s="1200"/>
      <c r="D340" s="223"/>
      <c r="E340" s="1200"/>
      <c r="J340" s="224"/>
    </row>
    <row r="341" spans="1:10" s="222" customFormat="1" ht="24" customHeight="1">
      <c r="A341" s="1199"/>
      <c r="B341" s="1200"/>
      <c r="C341" s="1200"/>
      <c r="D341" s="223"/>
      <c r="E341" s="1200"/>
      <c r="J341" s="224"/>
    </row>
    <row r="342" spans="1:10" s="222" customFormat="1" ht="24" customHeight="1">
      <c r="A342" s="1199"/>
      <c r="B342" s="1200"/>
      <c r="C342" s="1200"/>
      <c r="D342" s="223"/>
      <c r="E342" s="1200"/>
      <c r="J342" s="224"/>
    </row>
    <row r="343" spans="1:10" s="222" customFormat="1" ht="24" customHeight="1">
      <c r="A343" s="1199"/>
      <c r="B343" s="1200"/>
      <c r="C343" s="1200"/>
      <c r="D343" s="223"/>
      <c r="E343" s="1200"/>
      <c r="J343" s="224"/>
    </row>
    <row r="344" spans="1:10" s="222" customFormat="1" ht="24" customHeight="1">
      <c r="A344" s="1199"/>
      <c r="B344" s="1200"/>
      <c r="C344" s="1200"/>
      <c r="D344" s="223"/>
      <c r="E344" s="1200"/>
      <c r="J344" s="224"/>
    </row>
    <row r="345" spans="1:10" s="222" customFormat="1" ht="24" customHeight="1">
      <c r="A345" s="1199"/>
      <c r="B345" s="1200"/>
      <c r="C345" s="1200"/>
      <c r="D345" s="223"/>
      <c r="E345" s="1200"/>
      <c r="J345" s="224"/>
    </row>
    <row r="346" spans="1:10" s="222" customFormat="1" ht="24" customHeight="1">
      <c r="A346" s="1199"/>
      <c r="B346" s="1200"/>
      <c r="C346" s="1200"/>
      <c r="D346" s="223"/>
      <c r="E346" s="1200"/>
      <c r="J346" s="224"/>
    </row>
    <row r="347" spans="1:10" s="222" customFormat="1" ht="24" customHeight="1">
      <c r="A347" s="1199"/>
      <c r="B347" s="1200"/>
      <c r="C347" s="1200"/>
      <c r="D347" s="223"/>
      <c r="E347" s="1200"/>
      <c r="J347" s="224"/>
    </row>
    <row r="348" spans="1:10" s="222" customFormat="1" ht="24" customHeight="1">
      <c r="A348" s="1199"/>
      <c r="B348" s="1200"/>
      <c r="C348" s="1200"/>
      <c r="D348" s="223"/>
      <c r="E348" s="1200"/>
      <c r="J348" s="224"/>
    </row>
    <row r="349" spans="1:10" s="222" customFormat="1" ht="24" customHeight="1">
      <c r="A349" s="1199"/>
      <c r="B349" s="1200"/>
      <c r="C349" s="1200"/>
      <c r="D349" s="223"/>
      <c r="E349" s="1200"/>
      <c r="J349" s="224"/>
    </row>
    <row r="350" spans="1:10" s="222" customFormat="1" ht="24" customHeight="1">
      <c r="A350" s="1199"/>
      <c r="B350" s="1200"/>
      <c r="C350" s="1200"/>
      <c r="D350" s="223"/>
      <c r="E350" s="1200"/>
      <c r="J350" s="224"/>
    </row>
    <row r="351" spans="1:10" s="222" customFormat="1" ht="24" customHeight="1">
      <c r="A351" s="1199"/>
      <c r="B351" s="1200"/>
      <c r="C351" s="1200"/>
      <c r="D351" s="223"/>
      <c r="E351" s="1200"/>
      <c r="J351" s="224"/>
    </row>
    <row r="352" spans="1:10" s="222" customFormat="1" ht="24" customHeight="1">
      <c r="A352" s="1199"/>
      <c r="B352" s="1200"/>
      <c r="C352" s="1200"/>
      <c r="D352" s="223"/>
      <c r="E352" s="1200"/>
      <c r="J352" s="224"/>
    </row>
    <row r="353" spans="1:10" s="222" customFormat="1" ht="24" customHeight="1">
      <c r="A353" s="1199"/>
      <c r="B353" s="1200"/>
      <c r="C353" s="1200"/>
      <c r="D353" s="223"/>
      <c r="E353" s="1200"/>
      <c r="J353" s="224"/>
    </row>
    <row r="354" spans="1:10" s="222" customFormat="1" ht="24" customHeight="1">
      <c r="A354" s="1199"/>
      <c r="B354" s="1200"/>
      <c r="C354" s="1200"/>
      <c r="D354" s="223"/>
      <c r="E354" s="1200"/>
      <c r="J354" s="224"/>
    </row>
    <row r="355" spans="1:10" s="222" customFormat="1" ht="24" customHeight="1">
      <c r="A355" s="1199"/>
      <c r="B355" s="1200"/>
      <c r="C355" s="1200"/>
      <c r="D355" s="223"/>
      <c r="E355" s="1200"/>
      <c r="J355" s="224"/>
    </row>
    <row r="356" spans="1:10" s="222" customFormat="1" ht="24" customHeight="1">
      <c r="A356" s="1199"/>
      <c r="B356" s="1200"/>
      <c r="C356" s="1200"/>
      <c r="D356" s="223"/>
      <c r="E356" s="1200"/>
      <c r="J356" s="224"/>
    </row>
    <row r="357" spans="1:10" s="222" customFormat="1" ht="24" customHeight="1">
      <c r="A357" s="1199"/>
      <c r="B357" s="1200"/>
      <c r="C357" s="1200"/>
      <c r="D357" s="223"/>
      <c r="E357" s="1200"/>
      <c r="J357" s="224"/>
    </row>
    <row r="358" spans="1:10" s="222" customFormat="1" ht="24" customHeight="1">
      <c r="A358" s="1199"/>
      <c r="B358" s="1200"/>
      <c r="C358" s="1200"/>
      <c r="D358" s="223"/>
      <c r="E358" s="1200"/>
      <c r="J358" s="224"/>
    </row>
    <row r="359" spans="1:10" s="222" customFormat="1" ht="24" customHeight="1">
      <c r="A359" s="1199"/>
      <c r="B359" s="1200"/>
      <c r="C359" s="1200"/>
      <c r="D359" s="223"/>
      <c r="E359" s="1200"/>
      <c r="J359" s="224"/>
    </row>
    <row r="360" spans="1:10" s="222" customFormat="1" ht="24" customHeight="1">
      <c r="A360" s="1199"/>
      <c r="B360" s="1200"/>
      <c r="C360" s="1200"/>
      <c r="D360" s="223"/>
      <c r="E360" s="1200"/>
      <c r="J360" s="224"/>
    </row>
    <row r="361" spans="1:10" s="222" customFormat="1" ht="24" customHeight="1">
      <c r="A361" s="1199"/>
      <c r="B361" s="1200"/>
      <c r="C361" s="1200"/>
      <c r="D361" s="223"/>
      <c r="E361" s="1200"/>
      <c r="J361" s="224"/>
    </row>
    <row r="362" spans="1:10" s="222" customFormat="1" ht="24" customHeight="1">
      <c r="A362" s="1199"/>
      <c r="B362" s="1200"/>
      <c r="C362" s="1200"/>
      <c r="D362" s="223"/>
      <c r="E362" s="1200"/>
      <c r="J362" s="224"/>
    </row>
    <row r="363" spans="1:10" s="222" customFormat="1" ht="24" customHeight="1">
      <c r="A363" s="1199"/>
      <c r="B363" s="1200"/>
      <c r="C363" s="1200"/>
      <c r="D363" s="223"/>
      <c r="E363" s="1200"/>
      <c r="J363" s="224"/>
    </row>
    <row r="364" spans="1:10" s="222" customFormat="1" ht="24" customHeight="1">
      <c r="A364" s="1199"/>
      <c r="B364" s="1200"/>
      <c r="C364" s="1200"/>
      <c r="D364" s="223"/>
      <c r="E364" s="1200"/>
      <c r="J364" s="224"/>
    </row>
    <row r="365" spans="1:10" s="222" customFormat="1" ht="24" customHeight="1">
      <c r="A365" s="1199"/>
      <c r="B365" s="1200"/>
      <c r="C365" s="1200"/>
      <c r="D365" s="223"/>
      <c r="E365" s="1200"/>
      <c r="J365" s="224"/>
    </row>
    <row r="366" spans="1:10" s="222" customFormat="1" ht="24" customHeight="1">
      <c r="A366" s="1199"/>
      <c r="B366" s="1200"/>
      <c r="C366" s="1200"/>
      <c r="D366" s="223"/>
      <c r="E366" s="1200"/>
      <c r="J366" s="224"/>
    </row>
    <row r="367" spans="1:10" s="222" customFormat="1" ht="24" customHeight="1">
      <c r="A367" s="1199"/>
      <c r="B367" s="1200"/>
      <c r="C367" s="1200"/>
      <c r="D367" s="223"/>
      <c r="E367" s="1200"/>
      <c r="J367" s="224"/>
    </row>
    <row r="368" spans="1:10" s="222" customFormat="1" ht="24" customHeight="1">
      <c r="A368" s="1199"/>
      <c r="B368" s="1200"/>
      <c r="C368" s="1200"/>
      <c r="D368" s="223"/>
      <c r="E368" s="1200"/>
      <c r="J368" s="224"/>
    </row>
    <row r="369" spans="1:10" s="222" customFormat="1" ht="24" customHeight="1">
      <c r="A369" s="1199"/>
      <c r="B369" s="1200"/>
      <c r="C369" s="1200"/>
      <c r="D369" s="223"/>
      <c r="E369" s="1200"/>
      <c r="J369" s="224"/>
    </row>
    <row r="370" spans="1:10" s="222" customFormat="1" ht="24" customHeight="1">
      <c r="A370" s="1199"/>
      <c r="B370" s="1200"/>
      <c r="C370" s="1200"/>
      <c r="D370" s="223"/>
      <c r="E370" s="1200"/>
      <c r="J370" s="224"/>
    </row>
    <row r="371" spans="1:10" s="222" customFormat="1" ht="24" customHeight="1">
      <c r="A371" s="1199"/>
      <c r="B371" s="1200"/>
      <c r="C371" s="1200"/>
      <c r="D371" s="223"/>
      <c r="E371" s="1200"/>
      <c r="J371" s="224"/>
    </row>
    <row r="372" spans="1:10" s="222" customFormat="1" ht="24" customHeight="1">
      <c r="A372" s="1199"/>
      <c r="B372" s="1200"/>
      <c r="C372" s="1200"/>
      <c r="D372" s="223"/>
      <c r="E372" s="1200"/>
      <c r="J372" s="224"/>
    </row>
    <row r="373" spans="1:10" s="222" customFormat="1" ht="24" customHeight="1">
      <c r="A373" s="1199"/>
      <c r="B373" s="1200"/>
      <c r="C373" s="1200"/>
      <c r="D373" s="223"/>
      <c r="E373" s="1200"/>
      <c r="J373" s="224"/>
    </row>
    <row r="374" spans="1:10" s="222" customFormat="1" ht="24" customHeight="1">
      <c r="A374" s="1199"/>
      <c r="B374" s="1200"/>
      <c r="C374" s="1200"/>
      <c r="D374" s="223"/>
      <c r="E374" s="1200"/>
      <c r="J374" s="224"/>
    </row>
    <row r="375" spans="1:10" s="222" customFormat="1" ht="24" customHeight="1">
      <c r="A375" s="1199"/>
      <c r="B375" s="1200"/>
      <c r="C375" s="1200"/>
      <c r="D375" s="223"/>
      <c r="E375" s="1200"/>
      <c r="J375" s="224"/>
    </row>
    <row r="376" spans="1:10" s="222" customFormat="1" ht="24" customHeight="1">
      <c r="A376" s="1199"/>
      <c r="B376" s="1200"/>
      <c r="C376" s="1200"/>
      <c r="D376" s="223"/>
      <c r="E376" s="1200"/>
      <c r="J376" s="224"/>
    </row>
    <row r="377" spans="1:10" s="222" customFormat="1" ht="24" customHeight="1">
      <c r="A377" s="1199"/>
      <c r="B377" s="1200"/>
      <c r="C377" s="1200"/>
      <c r="D377" s="223"/>
      <c r="E377" s="1200"/>
      <c r="J377" s="224"/>
    </row>
    <row r="378" spans="1:10" s="222" customFormat="1" ht="24" customHeight="1">
      <c r="A378" s="1199"/>
      <c r="B378" s="1200"/>
      <c r="C378" s="1200"/>
      <c r="D378" s="223"/>
      <c r="E378" s="1200"/>
      <c r="J378" s="224"/>
    </row>
    <row r="379" spans="1:10" s="222" customFormat="1" ht="24" customHeight="1">
      <c r="A379" s="1199"/>
      <c r="B379" s="1200"/>
      <c r="C379" s="1200"/>
      <c r="D379" s="223"/>
      <c r="E379" s="1200"/>
      <c r="J379" s="224"/>
    </row>
    <row r="380" spans="1:10" s="222" customFormat="1" ht="24" customHeight="1">
      <c r="A380" s="1199"/>
      <c r="B380" s="1200"/>
      <c r="C380" s="1200"/>
      <c r="D380" s="223"/>
      <c r="E380" s="1200"/>
      <c r="J380" s="224"/>
    </row>
    <row r="381" spans="1:10" s="222" customFormat="1" ht="24" customHeight="1">
      <c r="A381" s="1199"/>
      <c r="B381" s="1200"/>
      <c r="C381" s="1200"/>
      <c r="D381" s="223"/>
      <c r="E381" s="1200"/>
      <c r="J381" s="224"/>
    </row>
    <row r="382" spans="1:10" s="222" customFormat="1" ht="24" customHeight="1">
      <c r="A382" s="1199"/>
      <c r="B382" s="1200"/>
      <c r="C382" s="1200"/>
      <c r="D382" s="223"/>
      <c r="E382" s="1200"/>
      <c r="J382" s="224"/>
    </row>
    <row r="383" spans="1:10" s="222" customFormat="1" ht="24" customHeight="1">
      <c r="A383" s="1199"/>
      <c r="B383" s="1200"/>
      <c r="C383" s="1200"/>
      <c r="D383" s="223"/>
      <c r="E383" s="1200"/>
      <c r="J383" s="224"/>
    </row>
    <row r="384" spans="1:10" s="222" customFormat="1" ht="24" customHeight="1">
      <c r="A384" s="1199"/>
      <c r="B384" s="1200"/>
      <c r="C384" s="1200"/>
      <c r="D384" s="223"/>
      <c r="E384" s="1200"/>
      <c r="J384" s="224"/>
    </row>
    <row r="385" spans="1:10" s="222" customFormat="1" ht="24" customHeight="1">
      <c r="A385" s="1199"/>
      <c r="B385" s="1200"/>
      <c r="C385" s="1200"/>
      <c r="D385" s="223"/>
      <c r="E385" s="1200"/>
      <c r="J385" s="224"/>
    </row>
    <row r="386" spans="1:10" s="222" customFormat="1" ht="24" customHeight="1">
      <c r="A386" s="1199"/>
      <c r="B386" s="1200"/>
      <c r="C386" s="1200"/>
      <c r="D386" s="223"/>
      <c r="E386" s="1200"/>
      <c r="J386" s="224"/>
    </row>
    <row r="387" spans="1:10" s="222" customFormat="1" ht="24" customHeight="1">
      <c r="A387" s="1199"/>
      <c r="B387" s="1200"/>
      <c r="C387" s="1200"/>
      <c r="D387" s="223"/>
      <c r="E387" s="1200"/>
      <c r="J387" s="224"/>
    </row>
    <row r="388" spans="1:10" s="222" customFormat="1" ht="24" customHeight="1">
      <c r="A388" s="1199"/>
      <c r="B388" s="1200"/>
      <c r="C388" s="1200"/>
      <c r="D388" s="223"/>
      <c r="E388" s="1200"/>
      <c r="J388" s="224"/>
    </row>
    <row r="389" spans="1:10" s="222" customFormat="1" ht="24" customHeight="1">
      <c r="A389" s="1199"/>
      <c r="B389" s="1200"/>
      <c r="C389" s="1200"/>
      <c r="D389" s="223"/>
      <c r="E389" s="1200"/>
      <c r="J389" s="224"/>
    </row>
    <row r="390" spans="1:10" s="222" customFormat="1" ht="24" customHeight="1">
      <c r="A390" s="1199"/>
      <c r="B390" s="1200"/>
      <c r="C390" s="1200"/>
      <c r="D390" s="223"/>
      <c r="E390" s="1200"/>
      <c r="J390" s="224"/>
    </row>
    <row r="391" spans="1:10" s="222" customFormat="1" ht="24" customHeight="1">
      <c r="A391" s="1199"/>
      <c r="B391" s="1200"/>
      <c r="C391" s="1200"/>
      <c r="D391" s="223"/>
      <c r="E391" s="1200"/>
      <c r="J391" s="224"/>
    </row>
    <row r="392" spans="1:10" s="222" customFormat="1" ht="24" customHeight="1">
      <c r="A392" s="1199"/>
      <c r="B392" s="1200"/>
      <c r="C392" s="1200"/>
      <c r="D392" s="223"/>
      <c r="E392" s="1200"/>
      <c r="J392" s="224"/>
    </row>
    <row r="393" spans="1:10" s="222" customFormat="1" ht="24" customHeight="1">
      <c r="A393" s="1199"/>
      <c r="B393" s="1200"/>
      <c r="C393" s="1200"/>
      <c r="D393" s="223"/>
      <c r="E393" s="1200"/>
      <c r="J393" s="224"/>
    </row>
    <row r="394" spans="1:10" s="222" customFormat="1" ht="24" customHeight="1">
      <c r="A394" s="1199"/>
      <c r="B394" s="1200"/>
      <c r="C394" s="1200"/>
      <c r="D394" s="223"/>
      <c r="E394" s="1200"/>
      <c r="J394" s="224"/>
    </row>
    <row r="395" spans="1:10" s="222" customFormat="1" ht="24" customHeight="1">
      <c r="A395" s="1199"/>
      <c r="B395" s="1200"/>
      <c r="C395" s="1200"/>
      <c r="D395" s="223"/>
      <c r="E395" s="1200"/>
      <c r="J395" s="224"/>
    </row>
    <row r="396" spans="1:10" s="222" customFormat="1" ht="24" customHeight="1">
      <c r="A396" s="1199"/>
      <c r="B396" s="1200"/>
      <c r="C396" s="1200"/>
      <c r="D396" s="223"/>
      <c r="E396" s="1200"/>
      <c r="J396" s="224"/>
    </row>
    <row r="397" spans="1:10" s="222" customFormat="1" ht="24" customHeight="1">
      <c r="A397" s="1199"/>
      <c r="B397" s="1200"/>
      <c r="C397" s="1200"/>
      <c r="D397" s="223"/>
      <c r="E397" s="1200"/>
      <c r="J397" s="224"/>
    </row>
    <row r="398" spans="1:10" s="222" customFormat="1" ht="24" customHeight="1">
      <c r="A398" s="1199"/>
      <c r="B398" s="1200"/>
      <c r="C398" s="1200"/>
      <c r="D398" s="223"/>
      <c r="E398" s="1200"/>
      <c r="J398" s="224"/>
    </row>
    <row r="399" spans="1:10" s="222" customFormat="1" ht="24" customHeight="1">
      <c r="A399" s="1199"/>
      <c r="B399" s="1200"/>
      <c r="C399" s="1200"/>
      <c r="D399" s="223"/>
      <c r="E399" s="1200"/>
      <c r="J399" s="224"/>
    </row>
    <row r="400" spans="1:10" s="222" customFormat="1" ht="24" customHeight="1">
      <c r="A400" s="1199"/>
      <c r="B400" s="1200"/>
      <c r="C400" s="1200"/>
      <c r="D400" s="223"/>
      <c r="E400" s="1200"/>
      <c r="J400" s="224"/>
    </row>
    <row r="401" spans="1:10" s="222" customFormat="1" ht="24" customHeight="1">
      <c r="A401" s="1199"/>
      <c r="B401" s="1200"/>
      <c r="C401" s="1200"/>
      <c r="D401" s="223"/>
      <c r="E401" s="1200"/>
      <c r="J401" s="224"/>
    </row>
    <row r="402" spans="1:10" s="222" customFormat="1" ht="24" customHeight="1">
      <c r="A402" s="1199"/>
      <c r="B402" s="1200"/>
      <c r="C402" s="1200"/>
      <c r="D402" s="223"/>
      <c r="E402" s="1200"/>
      <c r="J402" s="224"/>
    </row>
    <row r="403" spans="1:10" s="222" customFormat="1" ht="24" customHeight="1">
      <c r="A403" s="1199"/>
      <c r="B403" s="1200"/>
      <c r="C403" s="1200"/>
      <c r="D403" s="223"/>
      <c r="E403" s="1200"/>
      <c r="J403" s="224"/>
    </row>
    <row r="404" spans="1:10" s="222" customFormat="1" ht="24" customHeight="1">
      <c r="A404" s="1199"/>
      <c r="B404" s="1200"/>
      <c r="C404" s="1200"/>
      <c r="D404" s="223"/>
      <c r="E404" s="1200"/>
      <c r="J404" s="224"/>
    </row>
    <row r="405" spans="1:10" s="222" customFormat="1" ht="24" customHeight="1">
      <c r="A405" s="1199"/>
      <c r="B405" s="1200"/>
      <c r="C405" s="1200"/>
      <c r="D405" s="223"/>
      <c r="E405" s="1200"/>
      <c r="J405" s="224"/>
    </row>
    <row r="406" spans="1:10" s="222" customFormat="1" ht="24" customHeight="1">
      <c r="A406" s="1199"/>
      <c r="B406" s="1200"/>
      <c r="C406" s="1200"/>
      <c r="D406" s="223"/>
      <c r="E406" s="1200"/>
      <c r="J406" s="224"/>
    </row>
    <row r="407" spans="1:10" s="222" customFormat="1" ht="24" customHeight="1">
      <c r="A407" s="1199"/>
      <c r="B407" s="1200"/>
      <c r="C407" s="1200"/>
      <c r="D407" s="223"/>
      <c r="E407" s="1200"/>
      <c r="J407" s="224"/>
    </row>
    <row r="408" spans="1:10" s="222" customFormat="1" ht="24" customHeight="1">
      <c r="A408" s="1199"/>
      <c r="B408" s="1200"/>
      <c r="C408" s="1200"/>
      <c r="D408" s="223"/>
      <c r="E408" s="1200"/>
      <c r="J408" s="224"/>
    </row>
    <row r="409" spans="1:10" s="222" customFormat="1" ht="24" customHeight="1">
      <c r="A409" s="1199"/>
      <c r="B409" s="1200"/>
      <c r="C409" s="1200"/>
      <c r="D409" s="223"/>
      <c r="E409" s="1200"/>
      <c r="J409" s="224"/>
    </row>
    <row r="410" spans="1:10" s="222" customFormat="1" ht="24" customHeight="1">
      <c r="A410" s="1199"/>
      <c r="B410" s="1200"/>
      <c r="C410" s="1200"/>
      <c r="D410" s="223"/>
      <c r="E410" s="1200"/>
      <c r="J410" s="224"/>
    </row>
    <row r="411" spans="1:10" s="222" customFormat="1" ht="24" customHeight="1">
      <c r="A411" s="1199"/>
      <c r="B411" s="1200"/>
      <c r="C411" s="1200"/>
      <c r="D411" s="223"/>
      <c r="E411" s="1200"/>
      <c r="J411" s="224"/>
    </row>
    <row r="412" spans="1:10" s="222" customFormat="1" ht="24" customHeight="1">
      <c r="A412" s="1199"/>
      <c r="B412" s="1200"/>
      <c r="C412" s="1200"/>
      <c r="D412" s="223"/>
      <c r="E412" s="1200"/>
      <c r="J412" s="224"/>
    </row>
    <row r="413" spans="1:10" s="222" customFormat="1" ht="24" customHeight="1">
      <c r="A413" s="1199"/>
      <c r="B413" s="1200"/>
      <c r="C413" s="1200"/>
      <c r="D413" s="223"/>
      <c r="E413" s="1200"/>
      <c r="J413" s="224"/>
    </row>
    <row r="414" spans="1:10" s="222" customFormat="1" ht="24" customHeight="1">
      <c r="A414" s="1199"/>
      <c r="B414" s="1200"/>
      <c r="C414" s="1200"/>
      <c r="D414" s="223"/>
      <c r="E414" s="1200"/>
      <c r="J414" s="224"/>
    </row>
    <row r="415" spans="1:10" s="222" customFormat="1" ht="24" customHeight="1">
      <c r="A415" s="1199"/>
      <c r="B415" s="1200"/>
      <c r="C415" s="1200"/>
      <c r="D415" s="223"/>
      <c r="E415" s="1200"/>
      <c r="J415" s="224"/>
    </row>
    <row r="416" spans="1:10" s="222" customFormat="1" ht="24" customHeight="1">
      <c r="A416" s="1199"/>
      <c r="B416" s="1200"/>
      <c r="C416" s="1200"/>
      <c r="D416" s="223"/>
      <c r="E416" s="1200"/>
      <c r="J416" s="224"/>
    </row>
    <row r="417" spans="1:10" s="222" customFormat="1" ht="24" customHeight="1">
      <c r="A417" s="1199"/>
      <c r="B417" s="1200"/>
      <c r="C417" s="1200"/>
      <c r="D417" s="223"/>
      <c r="E417" s="1200"/>
      <c r="J417" s="224"/>
    </row>
    <row r="418" spans="1:10" s="222" customFormat="1" ht="24" customHeight="1">
      <c r="A418" s="1199"/>
      <c r="B418" s="1200"/>
      <c r="C418" s="1200"/>
      <c r="D418" s="223"/>
      <c r="E418" s="1200"/>
      <c r="J418" s="224"/>
    </row>
    <row r="419" spans="1:10" s="222" customFormat="1" ht="24" customHeight="1">
      <c r="A419" s="1199"/>
      <c r="B419" s="1200"/>
      <c r="C419" s="1200"/>
      <c r="D419" s="223"/>
      <c r="E419" s="1200"/>
      <c r="J419" s="224"/>
    </row>
    <row r="420" spans="1:10" s="222" customFormat="1" ht="24" customHeight="1">
      <c r="A420" s="1199"/>
      <c r="B420" s="1200"/>
      <c r="C420" s="1200"/>
      <c r="D420" s="223"/>
      <c r="E420" s="1200"/>
      <c r="J420" s="224"/>
    </row>
    <row r="421" spans="1:10" s="222" customFormat="1" ht="24" customHeight="1">
      <c r="A421" s="1199"/>
      <c r="B421" s="1200"/>
      <c r="C421" s="1200"/>
      <c r="D421" s="223"/>
      <c r="E421" s="1200"/>
      <c r="J421" s="224"/>
    </row>
    <row r="422" spans="1:10" s="222" customFormat="1" ht="24" customHeight="1">
      <c r="A422" s="1199"/>
      <c r="B422" s="1200"/>
      <c r="C422" s="1200"/>
      <c r="D422" s="223"/>
      <c r="E422" s="1200"/>
      <c r="J422" s="224"/>
    </row>
    <row r="423" spans="1:10" s="222" customFormat="1" ht="24" customHeight="1">
      <c r="A423" s="1199"/>
      <c r="B423" s="1200"/>
      <c r="C423" s="1200"/>
      <c r="D423" s="223"/>
      <c r="E423" s="1200"/>
      <c r="J423" s="224"/>
    </row>
    <row r="424" spans="1:10" s="222" customFormat="1" ht="24" customHeight="1">
      <c r="A424" s="1199"/>
      <c r="B424" s="1200"/>
      <c r="C424" s="1200"/>
      <c r="D424" s="223"/>
      <c r="E424" s="1200"/>
      <c r="J424" s="224"/>
    </row>
    <row r="425" spans="1:10" s="222" customFormat="1" ht="24" customHeight="1">
      <c r="A425" s="1199"/>
      <c r="B425" s="1200"/>
      <c r="C425" s="1200"/>
      <c r="D425" s="223"/>
      <c r="E425" s="1200"/>
      <c r="J425" s="224"/>
    </row>
    <row r="426" spans="1:10" s="222" customFormat="1" ht="24" customHeight="1">
      <c r="A426" s="1199"/>
      <c r="B426" s="1200"/>
      <c r="C426" s="1200"/>
      <c r="D426" s="223"/>
      <c r="E426" s="1200"/>
      <c r="J426" s="224"/>
    </row>
    <row r="427" spans="1:10" s="222" customFormat="1" ht="24" customHeight="1">
      <c r="A427" s="1199"/>
      <c r="B427" s="1200"/>
      <c r="C427" s="1200"/>
      <c r="D427" s="223"/>
      <c r="E427" s="1200"/>
      <c r="J427" s="224"/>
    </row>
    <row r="428" spans="1:10" s="222" customFormat="1" ht="24" customHeight="1">
      <c r="A428" s="1199"/>
      <c r="B428" s="1200"/>
      <c r="C428" s="1200"/>
      <c r="D428" s="223"/>
      <c r="E428" s="1200"/>
      <c r="J428" s="224"/>
    </row>
    <row r="429" spans="1:10" s="222" customFormat="1" ht="24" customHeight="1">
      <c r="A429" s="1199"/>
      <c r="B429" s="1200"/>
      <c r="C429" s="1200"/>
      <c r="D429" s="223"/>
      <c r="E429" s="1200"/>
      <c r="J429" s="224"/>
    </row>
    <row r="430" spans="1:10" s="222" customFormat="1" ht="24" customHeight="1">
      <c r="A430" s="1199"/>
      <c r="B430" s="1200"/>
      <c r="C430" s="1200"/>
      <c r="D430" s="223"/>
      <c r="E430" s="1200"/>
      <c r="J430" s="224"/>
    </row>
    <row r="431" spans="1:10" s="222" customFormat="1" ht="24" customHeight="1">
      <c r="A431" s="1199"/>
      <c r="B431" s="1200"/>
      <c r="C431" s="1200"/>
      <c r="D431" s="223"/>
      <c r="E431" s="1200"/>
      <c r="J431" s="224"/>
    </row>
    <row r="432" spans="1:10" s="222" customFormat="1" ht="24" customHeight="1">
      <c r="A432" s="1199"/>
      <c r="B432" s="1200"/>
      <c r="C432" s="1200"/>
      <c r="D432" s="223"/>
      <c r="E432" s="1200"/>
      <c r="J432" s="224"/>
    </row>
    <row r="433" spans="1:10" s="222" customFormat="1" ht="24" customHeight="1">
      <c r="A433" s="1199"/>
      <c r="B433" s="1200"/>
      <c r="C433" s="1200"/>
      <c r="D433" s="223"/>
      <c r="E433" s="1200"/>
      <c r="J433" s="224"/>
    </row>
    <row r="434" spans="1:10" s="222" customFormat="1" ht="24" customHeight="1">
      <c r="A434" s="1199"/>
      <c r="B434" s="1200"/>
      <c r="C434" s="1200"/>
      <c r="D434" s="223"/>
      <c r="E434" s="1200"/>
      <c r="J434" s="224"/>
    </row>
    <row r="435" spans="1:10" s="222" customFormat="1" ht="24" customHeight="1">
      <c r="A435" s="1199"/>
      <c r="B435" s="1200"/>
      <c r="C435" s="1200"/>
      <c r="D435" s="223"/>
      <c r="E435" s="1200"/>
      <c r="J435" s="224"/>
    </row>
    <row r="436" spans="1:10" s="222" customFormat="1" ht="24" customHeight="1">
      <c r="A436" s="1199"/>
      <c r="B436" s="1200"/>
      <c r="C436" s="1200"/>
      <c r="D436" s="223"/>
      <c r="E436" s="1200"/>
      <c r="J436" s="224"/>
    </row>
    <row r="437" spans="1:10" s="222" customFormat="1" ht="24" customHeight="1">
      <c r="A437" s="1199"/>
      <c r="B437" s="1200"/>
      <c r="C437" s="1200"/>
      <c r="D437" s="223"/>
      <c r="E437" s="1200"/>
      <c r="J437" s="224"/>
    </row>
    <row r="438" spans="1:10" s="222" customFormat="1" ht="24" customHeight="1">
      <c r="A438" s="1199"/>
      <c r="B438" s="1200"/>
      <c r="C438" s="1200"/>
      <c r="D438" s="223"/>
      <c r="E438" s="1200"/>
      <c r="J438" s="224"/>
    </row>
    <row r="439" spans="1:10" s="222" customFormat="1" ht="24" customHeight="1">
      <c r="A439" s="1199"/>
      <c r="B439" s="1200"/>
      <c r="C439" s="1200"/>
      <c r="D439" s="223"/>
      <c r="E439" s="1200"/>
      <c r="J439" s="224"/>
    </row>
    <row r="440" spans="1:10" s="222" customFormat="1" ht="24" customHeight="1">
      <c r="A440" s="1199"/>
      <c r="B440" s="1200"/>
      <c r="C440" s="1200"/>
      <c r="D440" s="223"/>
      <c r="E440" s="1200"/>
      <c r="J440" s="224"/>
    </row>
    <row r="441" spans="1:10" s="222" customFormat="1" ht="24" customHeight="1">
      <c r="A441" s="1199"/>
      <c r="B441" s="1200"/>
      <c r="C441" s="1200"/>
      <c r="D441" s="223"/>
      <c r="E441" s="1200"/>
      <c r="J441" s="224"/>
    </row>
    <row r="442" spans="1:10" s="222" customFormat="1" ht="24" customHeight="1">
      <c r="A442" s="1199"/>
      <c r="B442" s="1200"/>
      <c r="C442" s="1200"/>
      <c r="D442" s="223"/>
      <c r="E442" s="1200"/>
      <c r="J442" s="224"/>
    </row>
    <row r="443" spans="1:10" s="222" customFormat="1" ht="24" customHeight="1">
      <c r="A443" s="1199"/>
      <c r="B443" s="1200"/>
      <c r="C443" s="1200"/>
      <c r="D443" s="223"/>
      <c r="E443" s="1200"/>
      <c r="J443" s="224"/>
    </row>
    <row r="444" spans="1:10" s="222" customFormat="1" ht="24" customHeight="1">
      <c r="A444" s="1199"/>
      <c r="B444" s="1200"/>
      <c r="C444" s="1200"/>
      <c r="D444" s="223"/>
      <c r="E444" s="1200"/>
      <c r="J444" s="224"/>
    </row>
    <row r="445" spans="1:10" s="222" customFormat="1" ht="24" customHeight="1">
      <c r="A445" s="1199"/>
      <c r="B445" s="1200"/>
      <c r="C445" s="1200"/>
      <c r="D445" s="223"/>
      <c r="E445" s="1200"/>
      <c r="J445" s="224"/>
    </row>
    <row r="446" spans="1:10" s="222" customFormat="1" ht="24" customHeight="1">
      <c r="A446" s="1199"/>
      <c r="B446" s="1200"/>
      <c r="C446" s="1200"/>
      <c r="D446" s="223"/>
      <c r="E446" s="1200"/>
      <c r="J446" s="224"/>
    </row>
    <row r="447" spans="1:10" s="222" customFormat="1" ht="24" customHeight="1">
      <c r="A447" s="1199"/>
      <c r="B447" s="1200"/>
      <c r="C447" s="1200"/>
      <c r="D447" s="223"/>
      <c r="E447" s="1200"/>
      <c r="J447" s="224"/>
    </row>
    <row r="448" spans="1:10" s="222" customFormat="1" ht="24" customHeight="1">
      <c r="A448" s="1199"/>
      <c r="B448" s="1200"/>
      <c r="C448" s="1200"/>
      <c r="D448" s="223"/>
      <c r="E448" s="1200"/>
      <c r="J448" s="224"/>
    </row>
    <row r="449" spans="1:10" s="222" customFormat="1" ht="24" customHeight="1">
      <c r="A449" s="1199"/>
      <c r="B449" s="1200"/>
      <c r="C449" s="1200"/>
      <c r="D449" s="223"/>
      <c r="E449" s="1200"/>
      <c r="J449" s="224"/>
    </row>
    <row r="450" spans="1:10" s="222" customFormat="1" ht="24" customHeight="1">
      <c r="A450" s="1199"/>
      <c r="B450" s="1200"/>
      <c r="C450" s="1200"/>
      <c r="D450" s="223"/>
      <c r="E450" s="1200"/>
      <c r="J450" s="224"/>
    </row>
    <row r="451" spans="1:10" s="222" customFormat="1" ht="24" customHeight="1">
      <c r="A451" s="1199"/>
      <c r="B451" s="1200"/>
      <c r="C451" s="1200"/>
      <c r="D451" s="223"/>
      <c r="E451" s="1200"/>
      <c r="J451" s="224"/>
    </row>
    <row r="452" spans="1:10" s="222" customFormat="1" ht="24" customHeight="1">
      <c r="A452" s="1199"/>
      <c r="B452" s="1200"/>
      <c r="C452" s="1200"/>
      <c r="D452" s="223"/>
      <c r="E452" s="1200"/>
      <c r="J452" s="224"/>
    </row>
    <row r="453" spans="1:10" s="222" customFormat="1" ht="24" customHeight="1">
      <c r="A453" s="1199"/>
      <c r="B453" s="1200"/>
      <c r="C453" s="1200"/>
      <c r="D453" s="223"/>
      <c r="E453" s="1200"/>
      <c r="J453" s="224"/>
    </row>
    <row r="454" spans="1:10" s="222" customFormat="1" ht="24" customHeight="1">
      <c r="A454" s="1199"/>
      <c r="B454" s="1200"/>
      <c r="C454" s="1200"/>
      <c r="D454" s="223"/>
      <c r="E454" s="1200"/>
      <c r="J454" s="224"/>
    </row>
    <row r="455" spans="1:10" s="222" customFormat="1" ht="24" customHeight="1">
      <c r="A455" s="1199"/>
      <c r="B455" s="1200"/>
      <c r="C455" s="1200"/>
      <c r="D455" s="223"/>
      <c r="E455" s="1200"/>
      <c r="J455" s="224"/>
    </row>
    <row r="456" spans="1:10" s="222" customFormat="1" ht="24" customHeight="1">
      <c r="A456" s="1199"/>
      <c r="B456" s="1200"/>
      <c r="C456" s="1200"/>
      <c r="D456" s="223"/>
      <c r="E456" s="1200"/>
      <c r="J456" s="224"/>
    </row>
    <row r="457" spans="1:10" s="222" customFormat="1" ht="24" customHeight="1">
      <c r="A457" s="1199"/>
      <c r="B457" s="1200"/>
      <c r="C457" s="1200"/>
      <c r="D457" s="223"/>
      <c r="E457" s="1200"/>
      <c r="J457" s="224"/>
    </row>
    <row r="458" spans="1:10" s="222" customFormat="1" ht="24" customHeight="1">
      <c r="A458" s="1199"/>
      <c r="B458" s="1200"/>
      <c r="C458" s="1200"/>
      <c r="D458" s="223"/>
      <c r="E458" s="1200"/>
      <c r="J458" s="224"/>
    </row>
    <row r="459" spans="1:10" s="222" customFormat="1" ht="24" customHeight="1">
      <c r="A459" s="1199"/>
      <c r="B459" s="1200"/>
      <c r="C459" s="1200"/>
      <c r="D459" s="223"/>
      <c r="E459" s="1200"/>
      <c r="J459" s="224"/>
    </row>
    <row r="460" spans="1:10" s="222" customFormat="1" ht="24" customHeight="1">
      <c r="A460" s="1199"/>
      <c r="B460" s="1200"/>
      <c r="C460" s="1200"/>
      <c r="D460" s="223"/>
      <c r="E460" s="1200"/>
      <c r="J460" s="224"/>
    </row>
    <row r="461" spans="1:10" s="222" customFormat="1" ht="24" customHeight="1">
      <c r="A461" s="1199"/>
      <c r="B461" s="1200"/>
      <c r="C461" s="1200"/>
      <c r="D461" s="223"/>
      <c r="E461" s="1200"/>
      <c r="J461" s="224"/>
    </row>
    <row r="462" spans="1:10" s="222" customFormat="1" ht="24" customHeight="1">
      <c r="A462" s="1199"/>
      <c r="B462" s="1200"/>
      <c r="C462" s="1200"/>
      <c r="D462" s="223"/>
      <c r="E462" s="1200"/>
      <c r="J462" s="224"/>
    </row>
    <row r="463" spans="1:10" s="222" customFormat="1" ht="24" customHeight="1">
      <c r="A463" s="1199"/>
      <c r="B463" s="1200"/>
      <c r="C463" s="1200"/>
      <c r="D463" s="223"/>
      <c r="E463" s="1200"/>
      <c r="J463" s="224"/>
    </row>
    <row r="464" spans="1:10" s="222" customFormat="1" ht="24" customHeight="1">
      <c r="A464" s="1199"/>
      <c r="B464" s="1200"/>
      <c r="C464" s="1200"/>
      <c r="D464" s="223"/>
      <c r="E464" s="1200"/>
      <c r="J464" s="224"/>
    </row>
    <row r="465" spans="1:10" s="222" customFormat="1" ht="24" customHeight="1">
      <c r="A465" s="1199"/>
      <c r="B465" s="1200"/>
      <c r="C465" s="1200"/>
      <c r="D465" s="223"/>
      <c r="E465" s="1200"/>
      <c r="J465" s="224"/>
    </row>
    <row r="466" spans="1:10" s="222" customFormat="1" ht="24" customHeight="1">
      <c r="A466" s="1199"/>
      <c r="B466" s="1200"/>
      <c r="C466" s="1200"/>
      <c r="D466" s="223"/>
      <c r="E466" s="1200"/>
      <c r="J466" s="224"/>
    </row>
    <row r="467" spans="1:10" s="222" customFormat="1" ht="24" customHeight="1">
      <c r="A467" s="1199"/>
      <c r="B467" s="1200"/>
      <c r="C467" s="1200"/>
      <c r="D467" s="223"/>
      <c r="E467" s="1200"/>
      <c r="J467" s="224"/>
    </row>
    <row r="468" spans="1:10" s="222" customFormat="1" ht="24" customHeight="1">
      <c r="A468" s="1199"/>
      <c r="B468" s="1200"/>
      <c r="C468" s="1200"/>
      <c r="D468" s="223"/>
      <c r="E468" s="1200"/>
      <c r="J468" s="224"/>
    </row>
    <row r="469" spans="1:10" s="222" customFormat="1" ht="24" customHeight="1">
      <c r="A469" s="1199"/>
      <c r="B469" s="1200"/>
      <c r="C469" s="1200"/>
      <c r="D469" s="223"/>
      <c r="E469" s="1200"/>
      <c r="J469" s="224"/>
    </row>
    <row r="470" spans="1:10" s="222" customFormat="1" ht="24" customHeight="1">
      <c r="A470" s="1199"/>
      <c r="B470" s="1200"/>
      <c r="C470" s="1200"/>
      <c r="D470" s="223"/>
      <c r="E470" s="1200"/>
      <c r="J470" s="224"/>
    </row>
    <row r="471" spans="1:10" s="222" customFormat="1" ht="24" customHeight="1">
      <c r="A471" s="1199"/>
      <c r="B471" s="1200"/>
      <c r="C471" s="1200"/>
      <c r="D471" s="223"/>
      <c r="E471" s="1200"/>
      <c r="J471" s="224"/>
    </row>
    <row r="472" spans="1:10" s="222" customFormat="1" ht="24" customHeight="1">
      <c r="A472" s="1199"/>
      <c r="B472" s="1200"/>
      <c r="C472" s="1200"/>
      <c r="D472" s="223"/>
      <c r="E472" s="1200"/>
      <c r="J472" s="224"/>
    </row>
    <row r="473" spans="1:10" s="222" customFormat="1" ht="24" customHeight="1">
      <c r="A473" s="1199"/>
      <c r="B473" s="1200"/>
      <c r="C473" s="1200"/>
      <c r="D473" s="223"/>
      <c r="E473" s="1200"/>
      <c r="J473" s="224"/>
    </row>
    <row r="474" spans="1:10" s="222" customFormat="1" ht="24" customHeight="1">
      <c r="A474" s="1199"/>
      <c r="B474" s="1200"/>
      <c r="C474" s="1200"/>
      <c r="D474" s="223"/>
      <c r="E474" s="1200"/>
      <c r="J474" s="224"/>
    </row>
    <row r="475" spans="1:10" s="222" customFormat="1" ht="24" customHeight="1">
      <c r="A475" s="1199"/>
      <c r="B475" s="1200"/>
      <c r="C475" s="1200"/>
      <c r="D475" s="223"/>
      <c r="E475" s="1200"/>
      <c r="J475" s="224"/>
    </row>
    <row r="476" spans="1:10" s="222" customFormat="1" ht="24" customHeight="1">
      <c r="A476" s="1199"/>
      <c r="B476" s="1200"/>
      <c r="C476" s="1200"/>
      <c r="D476" s="223"/>
      <c r="E476" s="1200"/>
      <c r="J476" s="224"/>
    </row>
    <row r="477" spans="1:10" s="222" customFormat="1" ht="24" customHeight="1">
      <c r="A477" s="1199"/>
      <c r="B477" s="1200"/>
      <c r="C477" s="1200"/>
      <c r="D477" s="223"/>
      <c r="E477" s="1200"/>
      <c r="J477" s="224"/>
    </row>
    <row r="478" spans="1:10" s="222" customFormat="1" ht="24" customHeight="1">
      <c r="A478" s="1199"/>
      <c r="B478" s="1200"/>
      <c r="C478" s="1200"/>
      <c r="D478" s="223"/>
      <c r="E478" s="1200"/>
      <c r="J478" s="224"/>
    </row>
    <row r="479" spans="1:10" s="222" customFormat="1" ht="24" customHeight="1">
      <c r="A479" s="1199"/>
      <c r="B479" s="1200"/>
      <c r="C479" s="1200"/>
      <c r="D479" s="223"/>
      <c r="E479" s="1200"/>
      <c r="J479" s="224"/>
    </row>
    <row r="480" spans="1:10" s="222" customFormat="1" ht="24" customHeight="1">
      <c r="A480" s="1199"/>
      <c r="B480" s="1200"/>
      <c r="C480" s="1200"/>
      <c r="D480" s="223"/>
      <c r="E480" s="1200"/>
      <c r="J480" s="224"/>
    </row>
    <row r="481" spans="1:10" s="222" customFormat="1" ht="24" customHeight="1">
      <c r="A481" s="1199"/>
      <c r="B481" s="1200"/>
      <c r="C481" s="1200"/>
      <c r="D481" s="223"/>
      <c r="E481" s="1200"/>
      <c r="J481" s="224"/>
    </row>
    <row r="482" spans="1:10" s="222" customFormat="1" ht="24" customHeight="1">
      <c r="A482" s="1199"/>
      <c r="B482" s="1200"/>
      <c r="C482" s="1200"/>
      <c r="D482" s="223"/>
      <c r="E482" s="1200"/>
      <c r="J482" s="224"/>
    </row>
    <row r="483" spans="1:10" s="222" customFormat="1" ht="24" customHeight="1">
      <c r="A483" s="1199"/>
      <c r="B483" s="1200"/>
      <c r="C483" s="1200"/>
      <c r="D483" s="223"/>
      <c r="E483" s="1200"/>
      <c r="J483" s="224"/>
    </row>
    <row r="484" spans="1:10" s="222" customFormat="1" ht="24" customHeight="1">
      <c r="A484" s="1199"/>
      <c r="B484" s="1200"/>
      <c r="C484" s="1200"/>
      <c r="D484" s="223"/>
      <c r="E484" s="1200"/>
      <c r="J484" s="224"/>
    </row>
    <row r="485" spans="1:10" s="222" customFormat="1" ht="24" customHeight="1">
      <c r="A485" s="1199"/>
      <c r="B485" s="1200"/>
      <c r="C485" s="1200"/>
      <c r="D485" s="223"/>
      <c r="E485" s="1200"/>
      <c r="J485" s="224"/>
    </row>
    <row r="486" spans="1:10" s="222" customFormat="1" ht="24" customHeight="1">
      <c r="A486" s="1199"/>
      <c r="B486" s="1200"/>
      <c r="C486" s="1200"/>
      <c r="D486" s="223"/>
      <c r="E486" s="1200"/>
      <c r="J486" s="224"/>
    </row>
    <row r="487" spans="1:10" s="222" customFormat="1" ht="24" customHeight="1">
      <c r="A487" s="1199"/>
      <c r="B487" s="1200"/>
      <c r="C487" s="1200"/>
      <c r="D487" s="223"/>
      <c r="E487" s="1200"/>
      <c r="J487" s="224"/>
    </row>
    <row r="488" spans="1:10" s="222" customFormat="1" ht="24" customHeight="1">
      <c r="A488" s="1199"/>
      <c r="B488" s="1200"/>
      <c r="C488" s="1200"/>
      <c r="D488" s="223"/>
      <c r="E488" s="1200"/>
      <c r="J488" s="224"/>
    </row>
    <row r="489" spans="1:10" s="222" customFormat="1" ht="24" customHeight="1">
      <c r="A489" s="1199"/>
      <c r="B489" s="1200"/>
      <c r="C489" s="1200"/>
      <c r="D489" s="223"/>
      <c r="E489" s="1200"/>
      <c r="J489" s="224"/>
    </row>
    <row r="490" spans="1:10" s="222" customFormat="1" ht="24" customHeight="1">
      <c r="A490" s="1199"/>
      <c r="B490" s="1200"/>
      <c r="C490" s="1200"/>
      <c r="D490" s="223"/>
      <c r="E490" s="1200"/>
      <c r="J490" s="224"/>
    </row>
    <row r="491" spans="1:10" s="222" customFormat="1" ht="24" customHeight="1">
      <c r="A491" s="1199"/>
      <c r="B491" s="1200"/>
      <c r="C491" s="1200"/>
      <c r="D491" s="223"/>
      <c r="E491" s="1200"/>
      <c r="J491" s="224"/>
    </row>
    <row r="492" spans="1:10" s="222" customFormat="1" ht="24" customHeight="1">
      <c r="A492" s="1199"/>
      <c r="B492" s="1200"/>
      <c r="C492" s="1200"/>
      <c r="D492" s="223"/>
      <c r="E492" s="1200"/>
      <c r="J492" s="224"/>
    </row>
    <row r="493" spans="1:10" s="222" customFormat="1" ht="24" customHeight="1">
      <c r="A493" s="1199"/>
      <c r="B493" s="1200"/>
      <c r="C493" s="1200"/>
      <c r="D493" s="223"/>
      <c r="E493" s="1200"/>
      <c r="J493" s="224"/>
    </row>
    <row r="494" spans="1:10" s="222" customFormat="1" ht="24" customHeight="1">
      <c r="A494" s="1199"/>
      <c r="B494" s="1200"/>
      <c r="C494" s="1200"/>
      <c r="D494" s="223"/>
      <c r="E494" s="1200"/>
      <c r="J494" s="224"/>
    </row>
    <row r="495" spans="1:10" s="222" customFormat="1" ht="24" customHeight="1">
      <c r="A495" s="1199"/>
      <c r="B495" s="1200"/>
      <c r="C495" s="1200"/>
      <c r="D495" s="223"/>
      <c r="E495" s="1200"/>
      <c r="J495" s="224"/>
    </row>
    <row r="496" spans="1:10" s="222" customFormat="1" ht="24" customHeight="1">
      <c r="A496" s="1199"/>
      <c r="B496" s="1200"/>
      <c r="C496" s="1200"/>
      <c r="D496" s="223"/>
      <c r="E496" s="1200"/>
      <c r="J496" s="224"/>
    </row>
    <row r="497" spans="1:10" s="222" customFormat="1" ht="24" customHeight="1">
      <c r="A497" s="1199"/>
      <c r="B497" s="1200"/>
      <c r="C497" s="1200"/>
      <c r="D497" s="223"/>
      <c r="E497" s="1200"/>
      <c r="J497" s="224"/>
    </row>
    <row r="498" spans="1:10" s="222" customFormat="1" ht="24" customHeight="1">
      <c r="A498" s="1199"/>
      <c r="B498" s="1200"/>
      <c r="C498" s="1200"/>
      <c r="D498" s="223"/>
      <c r="E498" s="1200"/>
      <c r="J498" s="224"/>
    </row>
    <row r="499" spans="1:10" s="222" customFormat="1" ht="24" customHeight="1">
      <c r="A499" s="1199"/>
      <c r="B499" s="1200"/>
      <c r="C499" s="1200"/>
      <c r="D499" s="223"/>
      <c r="E499" s="1200"/>
      <c r="J499" s="224"/>
    </row>
    <row r="500" spans="1:10" s="222" customFormat="1" ht="24" customHeight="1">
      <c r="A500" s="1199"/>
      <c r="B500" s="1200"/>
      <c r="C500" s="1200"/>
      <c r="D500" s="223"/>
      <c r="E500" s="1200"/>
      <c r="J500" s="224"/>
    </row>
    <row r="501" spans="1:10" s="222" customFormat="1" ht="24" customHeight="1">
      <c r="A501" s="1199"/>
      <c r="B501" s="1200"/>
      <c r="C501" s="1200"/>
      <c r="D501" s="223"/>
      <c r="E501" s="1200"/>
      <c r="J501" s="224"/>
    </row>
    <row r="502" spans="1:10" s="222" customFormat="1" ht="24" customHeight="1">
      <c r="A502" s="1199"/>
      <c r="B502" s="1200"/>
      <c r="C502" s="1200"/>
      <c r="D502" s="223"/>
      <c r="E502" s="1200"/>
      <c r="J502" s="224"/>
    </row>
    <row r="503" spans="1:10" s="222" customFormat="1" ht="24" customHeight="1">
      <c r="A503" s="1199"/>
      <c r="B503" s="1200"/>
      <c r="C503" s="1200"/>
      <c r="D503" s="223"/>
      <c r="E503" s="1200"/>
      <c r="J503" s="224"/>
    </row>
    <row r="504" spans="1:10" s="222" customFormat="1" ht="24" customHeight="1">
      <c r="A504" s="1199"/>
      <c r="B504" s="1200"/>
      <c r="C504" s="1200"/>
      <c r="D504" s="223"/>
      <c r="E504" s="1200"/>
      <c r="J504" s="224"/>
    </row>
    <row r="505" spans="1:10" s="222" customFormat="1" ht="24" customHeight="1">
      <c r="A505" s="1199"/>
      <c r="B505" s="1200"/>
      <c r="C505" s="1200"/>
      <c r="D505" s="223"/>
      <c r="E505" s="1200"/>
      <c r="J505" s="224"/>
    </row>
    <row r="506" spans="1:10" s="222" customFormat="1" ht="24" customHeight="1">
      <c r="A506" s="1199"/>
      <c r="B506" s="1200"/>
      <c r="C506" s="1200"/>
      <c r="D506" s="223"/>
      <c r="E506" s="1200"/>
      <c r="J506" s="224"/>
    </row>
    <row r="507" spans="1:10" s="222" customFormat="1" ht="24" customHeight="1">
      <c r="A507" s="1199"/>
      <c r="B507" s="1200"/>
      <c r="C507" s="1200"/>
      <c r="D507" s="223"/>
      <c r="E507" s="1200"/>
      <c r="J507" s="224"/>
    </row>
    <row r="508" spans="1:10" s="222" customFormat="1" ht="24" customHeight="1">
      <c r="A508" s="1199"/>
      <c r="B508" s="1200"/>
      <c r="C508" s="1200"/>
      <c r="D508" s="223"/>
      <c r="E508" s="1200"/>
      <c r="J508" s="224"/>
    </row>
    <row r="509" spans="1:10" s="222" customFormat="1" ht="24" customHeight="1">
      <c r="A509" s="1199"/>
      <c r="B509" s="1200"/>
      <c r="C509" s="1200"/>
      <c r="D509" s="223"/>
      <c r="E509" s="1200"/>
      <c r="J509" s="224"/>
    </row>
    <row r="510" spans="1:10" s="222" customFormat="1" ht="24" customHeight="1">
      <c r="A510" s="1199"/>
      <c r="B510" s="1200"/>
      <c r="C510" s="1200"/>
      <c r="D510" s="223"/>
      <c r="E510" s="1200"/>
      <c r="J510" s="224"/>
    </row>
    <row r="511" spans="1:10" s="222" customFormat="1" ht="24" customHeight="1">
      <c r="A511" s="1199"/>
      <c r="B511" s="1200"/>
      <c r="C511" s="1200"/>
      <c r="D511" s="223"/>
      <c r="E511" s="1200"/>
      <c r="J511" s="224"/>
    </row>
    <row r="512" spans="1:10" s="222" customFormat="1" ht="24" customHeight="1">
      <c r="A512" s="1199"/>
      <c r="B512" s="1200"/>
      <c r="C512" s="1200"/>
      <c r="D512" s="223"/>
      <c r="E512" s="1200"/>
      <c r="J512" s="224"/>
    </row>
    <row r="513" spans="1:10" s="222" customFormat="1" ht="24" customHeight="1">
      <c r="A513" s="1199"/>
      <c r="B513" s="1200"/>
      <c r="C513" s="1200"/>
      <c r="D513" s="223"/>
      <c r="E513" s="1200"/>
      <c r="J513" s="224"/>
    </row>
    <row r="514" spans="1:10" s="222" customFormat="1" ht="24" customHeight="1">
      <c r="A514" s="1199"/>
      <c r="B514" s="1200"/>
      <c r="C514" s="1200"/>
      <c r="D514" s="223"/>
      <c r="E514" s="1200"/>
      <c r="J514" s="224"/>
    </row>
    <row r="515" spans="1:10" s="222" customFormat="1" ht="24" customHeight="1">
      <c r="A515" s="1199"/>
      <c r="B515" s="1200"/>
      <c r="C515" s="1200"/>
      <c r="D515" s="223"/>
      <c r="E515" s="1200"/>
      <c r="J515" s="224"/>
    </row>
    <row r="516" spans="1:10" s="222" customFormat="1" ht="24" customHeight="1">
      <c r="A516" s="1199"/>
      <c r="B516" s="1200"/>
      <c r="C516" s="1200"/>
      <c r="D516" s="223"/>
      <c r="E516" s="1200"/>
      <c r="J516" s="224"/>
    </row>
    <row r="517" spans="1:10" s="222" customFormat="1" ht="24" customHeight="1">
      <c r="A517" s="1199"/>
      <c r="B517" s="1200"/>
      <c r="C517" s="1200"/>
      <c r="D517" s="223"/>
      <c r="E517" s="1200"/>
      <c r="J517" s="224"/>
    </row>
    <row r="518" spans="1:10" s="222" customFormat="1" ht="24" customHeight="1">
      <c r="A518" s="1199"/>
      <c r="B518" s="1200"/>
      <c r="C518" s="1200"/>
      <c r="D518" s="223"/>
      <c r="E518" s="1200"/>
      <c r="J518" s="224"/>
    </row>
    <row r="519" spans="1:10" s="222" customFormat="1" ht="24" customHeight="1">
      <c r="A519" s="1199"/>
      <c r="B519" s="1200"/>
      <c r="C519" s="1200"/>
      <c r="D519" s="223"/>
      <c r="E519" s="1200"/>
      <c r="J519" s="224"/>
    </row>
    <row r="520" spans="1:10" s="222" customFormat="1" ht="24" customHeight="1">
      <c r="A520" s="1199"/>
      <c r="B520" s="1200"/>
      <c r="C520" s="1200"/>
      <c r="D520" s="223"/>
      <c r="E520" s="1200"/>
      <c r="J520" s="224"/>
    </row>
    <row r="521" spans="1:10" s="222" customFormat="1" ht="24" customHeight="1">
      <c r="A521" s="1199"/>
      <c r="B521" s="1200"/>
      <c r="C521" s="1200"/>
      <c r="D521" s="223"/>
      <c r="E521" s="1200"/>
      <c r="J521" s="224"/>
    </row>
    <row r="522" spans="1:10" s="222" customFormat="1" ht="24" customHeight="1">
      <c r="A522" s="1199"/>
      <c r="B522" s="1200"/>
      <c r="C522" s="1200"/>
      <c r="D522" s="223"/>
      <c r="E522" s="1200"/>
      <c r="J522" s="224"/>
    </row>
    <row r="523" spans="1:10" s="222" customFormat="1" ht="24" customHeight="1">
      <c r="A523" s="1199"/>
      <c r="B523" s="1200"/>
      <c r="C523" s="1200"/>
      <c r="D523" s="223"/>
      <c r="E523" s="1200"/>
      <c r="J523" s="224"/>
    </row>
    <row r="524" spans="1:10" s="222" customFormat="1" ht="24" customHeight="1">
      <c r="A524" s="1199"/>
      <c r="B524" s="1200"/>
      <c r="C524" s="1200"/>
      <c r="D524" s="223"/>
      <c r="E524" s="1200"/>
      <c r="J524" s="224"/>
    </row>
    <row r="525" spans="1:10" s="222" customFormat="1" ht="24" customHeight="1">
      <c r="A525" s="1199"/>
      <c r="B525" s="1200"/>
      <c r="C525" s="1200"/>
      <c r="D525" s="223"/>
      <c r="E525" s="1200"/>
      <c r="J525" s="224"/>
    </row>
    <row r="526" spans="1:10" s="222" customFormat="1" ht="24" customHeight="1">
      <c r="A526" s="1199"/>
      <c r="B526" s="1200"/>
      <c r="C526" s="1200"/>
      <c r="D526" s="223"/>
      <c r="E526" s="1200"/>
      <c r="J526" s="224"/>
    </row>
    <row r="527" spans="1:10" s="222" customFormat="1" ht="24" customHeight="1">
      <c r="A527" s="1199"/>
      <c r="B527" s="1200"/>
      <c r="C527" s="1200"/>
      <c r="D527" s="223"/>
      <c r="E527" s="1200"/>
      <c r="J527" s="224"/>
    </row>
    <row r="528" spans="1:10" s="222" customFormat="1" ht="24" customHeight="1">
      <c r="A528" s="1199"/>
      <c r="B528" s="1200"/>
      <c r="C528" s="1200"/>
      <c r="D528" s="223"/>
      <c r="E528" s="1200"/>
      <c r="J528" s="224"/>
    </row>
    <row r="529" spans="1:10" s="222" customFormat="1" ht="24" customHeight="1">
      <c r="A529" s="1199"/>
      <c r="B529" s="1200"/>
      <c r="C529" s="1200"/>
      <c r="D529" s="223"/>
      <c r="E529" s="1200"/>
      <c r="J529" s="224"/>
    </row>
    <row r="530" spans="1:10" s="222" customFormat="1" ht="24" customHeight="1">
      <c r="A530" s="1199"/>
      <c r="B530" s="1200"/>
      <c r="C530" s="1200"/>
      <c r="D530" s="223"/>
      <c r="E530" s="1200"/>
      <c r="J530" s="224"/>
    </row>
    <row r="531" spans="1:10" s="222" customFormat="1" ht="24" customHeight="1">
      <c r="A531" s="1199"/>
      <c r="B531" s="1200"/>
      <c r="C531" s="1200"/>
      <c r="D531" s="223"/>
      <c r="E531" s="1200"/>
      <c r="J531" s="224"/>
    </row>
    <row r="532" spans="1:10" s="222" customFormat="1" ht="24" customHeight="1">
      <c r="A532" s="1199"/>
      <c r="B532" s="1200"/>
      <c r="C532" s="1200"/>
      <c r="D532" s="223"/>
      <c r="E532" s="1200"/>
      <c r="J532" s="224"/>
    </row>
    <row r="533" spans="1:10" s="222" customFormat="1" ht="24" customHeight="1">
      <c r="A533" s="1199"/>
      <c r="B533" s="1200"/>
      <c r="C533" s="1200"/>
      <c r="D533" s="223"/>
      <c r="E533" s="1200"/>
      <c r="J533" s="224"/>
    </row>
    <row r="534" spans="1:10" s="222" customFormat="1" ht="24" customHeight="1">
      <c r="A534" s="1199"/>
      <c r="B534" s="1200"/>
      <c r="C534" s="1200"/>
      <c r="D534" s="223"/>
      <c r="E534" s="1200"/>
      <c r="J534" s="224"/>
    </row>
    <row r="535" spans="1:10" s="222" customFormat="1" ht="24" customHeight="1">
      <c r="A535" s="1199"/>
      <c r="B535" s="1200"/>
      <c r="C535" s="1200"/>
      <c r="D535" s="223"/>
      <c r="E535" s="1200"/>
      <c r="J535" s="224"/>
    </row>
    <row r="536" spans="1:10" s="222" customFormat="1" ht="24" customHeight="1">
      <c r="A536" s="1199"/>
      <c r="B536" s="1200"/>
      <c r="C536" s="1200"/>
      <c r="D536" s="223"/>
      <c r="E536" s="1200"/>
      <c r="J536" s="224"/>
    </row>
    <row r="537" spans="1:10" s="222" customFormat="1" ht="24" customHeight="1">
      <c r="A537" s="1199"/>
      <c r="B537" s="1200"/>
      <c r="C537" s="1200"/>
      <c r="D537" s="223"/>
      <c r="E537" s="1200"/>
      <c r="J537" s="224"/>
    </row>
    <row r="538" spans="1:10" s="222" customFormat="1" ht="24" customHeight="1">
      <c r="A538" s="1199"/>
      <c r="B538" s="1200"/>
      <c r="C538" s="1200"/>
      <c r="D538" s="223"/>
      <c r="E538" s="1200"/>
      <c r="J538" s="224"/>
    </row>
    <row r="539" spans="1:10" s="222" customFormat="1" ht="24" customHeight="1">
      <c r="A539" s="1199"/>
      <c r="B539" s="1200"/>
      <c r="C539" s="1200"/>
      <c r="D539" s="223"/>
      <c r="E539" s="1200"/>
      <c r="J539" s="224"/>
    </row>
    <row r="540" spans="1:10" s="222" customFormat="1" ht="24" customHeight="1">
      <c r="A540" s="1199"/>
      <c r="B540" s="1200"/>
      <c r="C540" s="1200"/>
      <c r="D540" s="223"/>
      <c r="E540" s="1200"/>
      <c r="J540" s="224"/>
    </row>
    <row r="541" spans="1:10" s="222" customFormat="1" ht="24" customHeight="1">
      <c r="A541" s="1199"/>
      <c r="B541" s="1200"/>
      <c r="C541" s="1200"/>
      <c r="D541" s="223"/>
      <c r="E541" s="1200"/>
      <c r="J541" s="224"/>
    </row>
    <row r="542" spans="1:10" s="222" customFormat="1" ht="24" customHeight="1">
      <c r="A542" s="1199"/>
      <c r="B542" s="1200"/>
      <c r="C542" s="1200"/>
      <c r="D542" s="223"/>
      <c r="E542" s="1200"/>
      <c r="J542" s="224"/>
    </row>
    <row r="543" spans="1:10" s="222" customFormat="1" ht="24" customHeight="1">
      <c r="A543" s="1199"/>
      <c r="B543" s="1200"/>
      <c r="C543" s="1200"/>
      <c r="D543" s="223"/>
      <c r="E543" s="1200"/>
      <c r="J543" s="224"/>
    </row>
    <row r="544" spans="1:10" s="222" customFormat="1" ht="24" customHeight="1">
      <c r="A544" s="1199"/>
      <c r="B544" s="1200"/>
      <c r="C544" s="1200"/>
      <c r="D544" s="223"/>
      <c r="E544" s="1200"/>
      <c r="J544" s="224"/>
    </row>
    <row r="545" spans="1:10" s="222" customFormat="1" ht="24" customHeight="1">
      <c r="A545" s="1199"/>
      <c r="B545" s="1200"/>
      <c r="C545" s="1200"/>
      <c r="D545" s="223"/>
      <c r="E545" s="1200"/>
      <c r="J545" s="224"/>
    </row>
    <row r="546" spans="1:10" s="222" customFormat="1" ht="24" customHeight="1">
      <c r="A546" s="1199"/>
      <c r="B546" s="1200"/>
      <c r="C546" s="1200"/>
      <c r="D546" s="223"/>
      <c r="E546" s="1200"/>
      <c r="J546" s="224"/>
    </row>
    <row r="547" spans="1:10" s="222" customFormat="1" ht="24" customHeight="1">
      <c r="A547" s="1199"/>
      <c r="B547" s="1200"/>
      <c r="C547" s="1200"/>
      <c r="D547" s="223"/>
      <c r="E547" s="1200"/>
      <c r="J547" s="224"/>
    </row>
    <row r="548" spans="1:10" s="222" customFormat="1" ht="24" customHeight="1">
      <c r="A548" s="1199"/>
      <c r="B548" s="1200"/>
      <c r="C548" s="1200"/>
      <c r="D548" s="223"/>
      <c r="E548" s="1200"/>
      <c r="J548" s="224"/>
    </row>
    <row r="549" spans="1:10" s="222" customFormat="1" ht="24" customHeight="1">
      <c r="A549" s="1199"/>
      <c r="B549" s="1200"/>
      <c r="C549" s="1200"/>
      <c r="D549" s="223"/>
      <c r="E549" s="1200"/>
      <c r="J549" s="224"/>
    </row>
    <row r="550" spans="1:10" s="222" customFormat="1" ht="24" customHeight="1">
      <c r="A550" s="1199"/>
      <c r="B550" s="1200"/>
      <c r="C550" s="1200"/>
      <c r="D550" s="223"/>
      <c r="E550" s="1200"/>
      <c r="J550" s="224"/>
    </row>
    <row r="551" spans="1:10" s="222" customFormat="1" ht="24" customHeight="1">
      <c r="A551" s="1199"/>
      <c r="B551" s="1200"/>
      <c r="C551" s="1200"/>
      <c r="D551" s="223"/>
      <c r="E551" s="1200"/>
      <c r="J551" s="224"/>
    </row>
    <row r="552" spans="1:10" s="222" customFormat="1" ht="24" customHeight="1">
      <c r="A552" s="1199"/>
      <c r="B552" s="1200"/>
      <c r="C552" s="1200"/>
      <c r="D552" s="223"/>
      <c r="E552" s="1200"/>
      <c r="J552" s="224"/>
    </row>
    <row r="553" spans="1:10" s="222" customFormat="1" ht="24" customHeight="1">
      <c r="A553" s="1199"/>
      <c r="B553" s="1200"/>
      <c r="C553" s="1200"/>
      <c r="D553" s="223"/>
      <c r="E553" s="1200"/>
      <c r="J553" s="224"/>
    </row>
    <row r="554" spans="1:10" s="222" customFormat="1" ht="24" customHeight="1">
      <c r="A554" s="1199"/>
      <c r="B554" s="1200"/>
      <c r="C554" s="1200"/>
      <c r="D554" s="223"/>
      <c r="E554" s="1200"/>
      <c r="J554" s="224"/>
    </row>
    <row r="555" spans="1:10" s="222" customFormat="1" ht="24" customHeight="1">
      <c r="A555" s="1199"/>
      <c r="B555" s="1200"/>
      <c r="C555" s="1200"/>
      <c r="D555" s="223"/>
      <c r="E555" s="1200"/>
      <c r="J555" s="224"/>
    </row>
    <row r="556" spans="1:10" s="222" customFormat="1" ht="24" customHeight="1">
      <c r="A556" s="1199"/>
      <c r="B556" s="1200"/>
      <c r="C556" s="1200"/>
      <c r="D556" s="223"/>
      <c r="E556" s="1200"/>
      <c r="J556" s="224"/>
    </row>
    <row r="557" spans="1:10" s="222" customFormat="1" ht="24" customHeight="1">
      <c r="A557" s="1199"/>
      <c r="B557" s="1200"/>
      <c r="C557" s="1200"/>
      <c r="D557" s="223"/>
      <c r="E557" s="1200"/>
      <c r="J557" s="224"/>
    </row>
    <row r="558" spans="1:10" s="222" customFormat="1" ht="24" customHeight="1">
      <c r="A558" s="1199"/>
      <c r="B558" s="1200"/>
      <c r="C558" s="1200"/>
      <c r="D558" s="223"/>
      <c r="E558" s="1200"/>
      <c r="J558" s="224"/>
    </row>
    <row r="559" spans="1:10" s="222" customFormat="1" ht="24" customHeight="1">
      <c r="A559" s="1199"/>
      <c r="B559" s="1200"/>
      <c r="C559" s="1200"/>
      <c r="D559" s="223"/>
      <c r="E559" s="1200"/>
      <c r="J559" s="224"/>
    </row>
    <row r="560" spans="1:10" s="222" customFormat="1" ht="24" customHeight="1">
      <c r="A560" s="1199"/>
      <c r="B560" s="1200"/>
      <c r="C560" s="1200"/>
      <c r="D560" s="223"/>
      <c r="E560" s="1200"/>
      <c r="J560" s="224"/>
    </row>
    <row r="561" spans="1:10" s="222" customFormat="1" ht="24" customHeight="1">
      <c r="A561" s="1199"/>
      <c r="B561" s="1200"/>
      <c r="C561" s="1200"/>
      <c r="D561" s="223"/>
      <c r="E561" s="1200"/>
      <c r="J561" s="224"/>
    </row>
    <row r="562" spans="1:10" s="222" customFormat="1" ht="24" customHeight="1">
      <c r="A562" s="1199"/>
      <c r="B562" s="1200"/>
      <c r="C562" s="1200"/>
      <c r="D562" s="223"/>
      <c r="E562" s="1200"/>
      <c r="J562" s="224"/>
    </row>
    <row r="563" spans="1:10" s="222" customFormat="1" ht="24" customHeight="1">
      <c r="A563" s="1199"/>
      <c r="B563" s="1200"/>
      <c r="C563" s="1200"/>
      <c r="D563" s="223"/>
      <c r="E563" s="1200"/>
      <c r="J563" s="224"/>
    </row>
    <row r="564" spans="1:10" s="222" customFormat="1" ht="24" customHeight="1">
      <c r="A564" s="1199"/>
      <c r="B564" s="1200"/>
      <c r="C564" s="1200"/>
      <c r="D564" s="223"/>
      <c r="E564" s="1200"/>
      <c r="J564" s="224"/>
    </row>
    <row r="565" spans="1:10" s="222" customFormat="1" ht="24" customHeight="1">
      <c r="A565" s="1199"/>
      <c r="B565" s="1200"/>
      <c r="C565" s="1200"/>
      <c r="D565" s="223"/>
      <c r="E565" s="1200"/>
      <c r="J565" s="224"/>
    </row>
    <row r="566" spans="1:10" s="222" customFormat="1" ht="24" customHeight="1">
      <c r="A566" s="1199"/>
      <c r="B566" s="1200"/>
      <c r="C566" s="1200"/>
      <c r="D566" s="223"/>
      <c r="E566" s="1200"/>
      <c r="J566" s="224"/>
    </row>
    <row r="567" spans="1:10" s="222" customFormat="1" ht="24" customHeight="1">
      <c r="A567" s="1199"/>
      <c r="B567" s="1200"/>
      <c r="C567" s="1200"/>
      <c r="D567" s="223"/>
      <c r="E567" s="1200"/>
      <c r="J567" s="224"/>
    </row>
    <row r="568" spans="1:10" s="222" customFormat="1" ht="24" customHeight="1">
      <c r="A568" s="1199"/>
      <c r="B568" s="1200"/>
      <c r="C568" s="1200"/>
      <c r="D568" s="223"/>
      <c r="E568" s="1200"/>
      <c r="J568" s="224"/>
    </row>
    <row r="569" spans="1:10" s="222" customFormat="1" ht="24" customHeight="1">
      <c r="A569" s="1199"/>
      <c r="B569" s="1200"/>
      <c r="C569" s="1200"/>
      <c r="D569" s="223"/>
      <c r="E569" s="1200"/>
      <c r="J569" s="224"/>
    </row>
    <row r="570" spans="1:10" s="222" customFormat="1" ht="24" customHeight="1">
      <c r="A570" s="1199"/>
      <c r="B570" s="1200"/>
      <c r="C570" s="1200"/>
      <c r="D570" s="223"/>
      <c r="E570" s="1200"/>
      <c r="J570" s="224"/>
    </row>
    <row r="571" spans="1:10" s="222" customFormat="1" ht="24" customHeight="1">
      <c r="A571" s="1199"/>
      <c r="B571" s="1200"/>
      <c r="C571" s="1200"/>
      <c r="D571" s="223"/>
      <c r="E571" s="1200"/>
      <c r="J571" s="224"/>
    </row>
    <row r="572" spans="1:10" s="222" customFormat="1" ht="24" customHeight="1">
      <c r="A572" s="1199"/>
      <c r="B572" s="1200"/>
      <c r="C572" s="1200"/>
      <c r="D572" s="223"/>
      <c r="E572" s="1200"/>
      <c r="J572" s="224"/>
    </row>
    <row r="573" spans="1:10" s="222" customFormat="1" ht="24" customHeight="1">
      <c r="A573" s="1199"/>
      <c r="B573" s="1200"/>
      <c r="C573" s="1200"/>
      <c r="D573" s="223"/>
      <c r="E573" s="1200"/>
      <c r="J573" s="224"/>
    </row>
    <row r="574" spans="1:10" s="222" customFormat="1" ht="24" customHeight="1">
      <c r="A574" s="1199"/>
      <c r="B574" s="1200"/>
      <c r="C574" s="1200"/>
      <c r="D574" s="223"/>
      <c r="E574" s="1200"/>
      <c r="J574" s="224"/>
    </row>
    <row r="575" spans="1:10" s="222" customFormat="1" ht="24" customHeight="1">
      <c r="A575" s="1199"/>
      <c r="B575" s="1200"/>
      <c r="C575" s="1200"/>
      <c r="D575" s="223"/>
      <c r="E575" s="1200"/>
      <c r="J575" s="224"/>
    </row>
    <row r="576" spans="1:10" s="222" customFormat="1" ht="24" customHeight="1">
      <c r="A576" s="1199"/>
      <c r="B576" s="1200"/>
      <c r="C576" s="1200"/>
      <c r="D576" s="223"/>
      <c r="E576" s="1200"/>
      <c r="J576" s="224"/>
    </row>
    <row r="577" spans="1:10" s="222" customFormat="1" ht="24" customHeight="1">
      <c r="A577" s="1199"/>
      <c r="B577" s="1200"/>
      <c r="C577" s="1200"/>
      <c r="D577" s="223"/>
      <c r="E577" s="1200"/>
      <c r="J577" s="224"/>
    </row>
    <row r="578" spans="1:10" s="222" customFormat="1" ht="24" customHeight="1">
      <c r="A578" s="1199"/>
      <c r="B578" s="1200"/>
      <c r="C578" s="1200"/>
      <c r="D578" s="223"/>
      <c r="E578" s="1200"/>
      <c r="J578" s="224"/>
    </row>
    <row r="579" spans="1:10" s="222" customFormat="1" ht="24" customHeight="1">
      <c r="A579" s="1199"/>
      <c r="B579" s="1200"/>
      <c r="C579" s="1200"/>
      <c r="D579" s="223"/>
      <c r="E579" s="1200"/>
      <c r="J579" s="224"/>
    </row>
    <row r="580" spans="1:10" s="222" customFormat="1" ht="24" customHeight="1">
      <c r="A580" s="1199"/>
      <c r="B580" s="1200"/>
      <c r="C580" s="1200"/>
      <c r="D580" s="223"/>
      <c r="E580" s="1200"/>
      <c r="J580" s="224"/>
    </row>
    <row r="581" spans="1:10" s="222" customFormat="1" ht="24" customHeight="1">
      <c r="A581" s="1199"/>
      <c r="B581" s="1200"/>
      <c r="C581" s="1200"/>
      <c r="D581" s="223"/>
      <c r="E581" s="1200"/>
      <c r="J581" s="224"/>
    </row>
    <row r="582" spans="1:10" s="222" customFormat="1" ht="24" customHeight="1">
      <c r="A582" s="1199"/>
      <c r="B582" s="1200"/>
      <c r="C582" s="1200"/>
      <c r="D582" s="223"/>
      <c r="E582" s="1200"/>
      <c r="J582" s="224"/>
    </row>
    <row r="583" spans="1:10" s="222" customFormat="1" ht="24" customHeight="1">
      <c r="A583" s="1199"/>
      <c r="B583" s="1200"/>
      <c r="C583" s="1200"/>
      <c r="D583" s="223"/>
      <c r="E583" s="1200"/>
      <c r="J583" s="224"/>
    </row>
    <row r="584" spans="1:10" s="222" customFormat="1" ht="24" customHeight="1">
      <c r="A584" s="1199"/>
      <c r="B584" s="1200"/>
      <c r="C584" s="1200"/>
      <c r="D584" s="223"/>
      <c r="E584" s="1200"/>
      <c r="J584" s="224"/>
    </row>
    <row r="585" spans="1:10" s="222" customFormat="1" ht="24" customHeight="1">
      <c r="A585" s="1199"/>
      <c r="B585" s="1200"/>
      <c r="C585" s="1200"/>
      <c r="D585" s="223"/>
      <c r="E585" s="1200"/>
      <c r="J585" s="224"/>
    </row>
    <row r="586" spans="1:10" s="222" customFormat="1" ht="24" customHeight="1">
      <c r="A586" s="1199"/>
      <c r="B586" s="1200"/>
      <c r="C586" s="1200"/>
      <c r="D586" s="223"/>
      <c r="E586" s="1200"/>
      <c r="J586" s="224"/>
    </row>
    <row r="587" spans="1:10" s="222" customFormat="1" ht="24" customHeight="1">
      <c r="A587" s="1199"/>
      <c r="B587" s="1200"/>
      <c r="C587" s="1200"/>
      <c r="D587" s="223"/>
      <c r="E587" s="1200"/>
      <c r="J587" s="224"/>
    </row>
    <row r="588" spans="1:10" s="222" customFormat="1" ht="24" customHeight="1">
      <c r="A588" s="1199"/>
      <c r="B588" s="1200"/>
      <c r="C588" s="1200"/>
      <c r="D588" s="223"/>
      <c r="E588" s="1200"/>
      <c r="J588" s="224"/>
    </row>
    <row r="589" spans="1:10" s="222" customFormat="1" ht="24" customHeight="1">
      <c r="A589" s="1199"/>
      <c r="B589" s="1200"/>
      <c r="C589" s="1200"/>
      <c r="D589" s="223"/>
      <c r="E589" s="1200"/>
      <c r="J589" s="224"/>
    </row>
    <row r="590" spans="1:10" s="222" customFormat="1" ht="24" customHeight="1">
      <c r="A590" s="1199"/>
      <c r="B590" s="1200"/>
      <c r="C590" s="1200"/>
      <c r="D590" s="223"/>
      <c r="E590" s="1200"/>
      <c r="J590" s="224"/>
    </row>
    <row r="591" spans="1:10" s="222" customFormat="1" ht="24" customHeight="1">
      <c r="A591" s="1199"/>
      <c r="B591" s="1200"/>
      <c r="C591" s="1200"/>
      <c r="D591" s="223"/>
      <c r="E591" s="1200"/>
      <c r="J591" s="224"/>
    </row>
    <row r="592" spans="1:10" s="222" customFormat="1" ht="24" customHeight="1">
      <c r="A592" s="1199"/>
      <c r="B592" s="1200"/>
      <c r="C592" s="1200"/>
      <c r="D592" s="223"/>
      <c r="E592" s="1200"/>
      <c r="J592" s="224"/>
    </row>
    <row r="593" spans="1:10" s="222" customFormat="1" ht="24" customHeight="1">
      <c r="A593" s="1199"/>
      <c r="B593" s="1200"/>
      <c r="C593" s="1200"/>
      <c r="D593" s="223"/>
      <c r="E593" s="1200"/>
      <c r="J593" s="224"/>
    </row>
    <row r="594" spans="1:10" s="222" customFormat="1" ht="24" customHeight="1">
      <c r="A594" s="1199"/>
      <c r="B594" s="1200"/>
      <c r="C594" s="1200"/>
      <c r="D594" s="223"/>
      <c r="E594" s="1200"/>
      <c r="J594" s="224"/>
    </row>
    <row r="595" spans="1:10" s="222" customFormat="1" ht="24" customHeight="1">
      <c r="A595" s="1199"/>
      <c r="B595" s="1200"/>
      <c r="C595" s="1200"/>
      <c r="D595" s="223"/>
      <c r="E595" s="1200"/>
      <c r="J595" s="224"/>
    </row>
    <row r="596" spans="1:10" s="222" customFormat="1" ht="24" customHeight="1">
      <c r="A596" s="1199"/>
      <c r="B596" s="1200"/>
      <c r="C596" s="1200"/>
      <c r="D596" s="223"/>
      <c r="E596" s="1200"/>
      <c r="J596" s="224"/>
    </row>
    <row r="597" spans="1:10" s="222" customFormat="1" ht="24" customHeight="1">
      <c r="A597" s="1199"/>
      <c r="B597" s="1200"/>
      <c r="C597" s="1200"/>
      <c r="D597" s="223"/>
      <c r="E597" s="1200"/>
      <c r="J597" s="224"/>
    </row>
    <row r="598" spans="1:10" s="222" customFormat="1" ht="24" customHeight="1">
      <c r="A598" s="1199"/>
      <c r="B598" s="1200"/>
      <c r="C598" s="1200"/>
      <c r="D598" s="223"/>
      <c r="E598" s="1200"/>
      <c r="J598" s="224"/>
    </row>
    <row r="599" spans="1:10" s="222" customFormat="1" ht="24" customHeight="1">
      <c r="A599" s="1199"/>
      <c r="B599" s="1200"/>
      <c r="C599" s="1200"/>
      <c r="D599" s="223"/>
      <c r="E599" s="1200"/>
      <c r="J599" s="224"/>
    </row>
    <row r="600" spans="1:10" s="222" customFormat="1" ht="24" customHeight="1">
      <c r="A600" s="1199"/>
      <c r="B600" s="1200"/>
      <c r="C600" s="1200"/>
      <c r="D600" s="223"/>
      <c r="E600" s="1200"/>
      <c r="J600" s="224"/>
    </row>
    <row r="601" spans="1:10" s="222" customFormat="1" ht="24" customHeight="1">
      <c r="A601" s="1199"/>
      <c r="B601" s="1200"/>
      <c r="C601" s="1200"/>
      <c r="D601" s="223"/>
      <c r="E601" s="1200"/>
      <c r="J601" s="224"/>
    </row>
    <row r="602" spans="1:10" s="222" customFormat="1" ht="24" customHeight="1">
      <c r="A602" s="1199"/>
      <c r="B602" s="1200"/>
      <c r="C602" s="1200"/>
      <c r="D602" s="223"/>
      <c r="E602" s="1200"/>
      <c r="J602" s="224"/>
    </row>
    <row r="603" spans="1:10" s="222" customFormat="1" ht="24" customHeight="1">
      <c r="A603" s="1199"/>
      <c r="B603" s="1200"/>
      <c r="C603" s="1200"/>
      <c r="D603" s="223"/>
      <c r="E603" s="1200"/>
      <c r="J603" s="224"/>
    </row>
    <row r="604" spans="1:10" s="222" customFormat="1" ht="24" customHeight="1">
      <c r="A604" s="1199"/>
      <c r="B604" s="1200"/>
      <c r="C604" s="1200"/>
      <c r="D604" s="223"/>
      <c r="E604" s="1200"/>
      <c r="J604" s="224"/>
    </row>
    <row r="605" spans="1:10" s="222" customFormat="1" ht="24" customHeight="1">
      <c r="A605" s="1199"/>
      <c r="B605" s="1200"/>
      <c r="C605" s="1200"/>
      <c r="D605" s="223"/>
      <c r="E605" s="1200"/>
      <c r="J605" s="224"/>
    </row>
    <row r="606" spans="1:10" s="222" customFormat="1" ht="24" customHeight="1">
      <c r="A606" s="1199"/>
      <c r="B606" s="1200"/>
      <c r="C606" s="1200"/>
      <c r="D606" s="223"/>
      <c r="E606" s="1200"/>
      <c r="J606" s="224"/>
    </row>
    <row r="607" spans="1:10" s="222" customFormat="1" ht="24" customHeight="1">
      <c r="A607" s="1199"/>
      <c r="B607" s="1200"/>
      <c r="C607" s="1200"/>
      <c r="D607" s="223"/>
      <c r="E607" s="1200"/>
      <c r="J607" s="224"/>
    </row>
    <row r="608" spans="1:10" s="222" customFormat="1" ht="24" customHeight="1">
      <c r="A608" s="1199"/>
      <c r="B608" s="1200"/>
      <c r="C608" s="1200"/>
      <c r="D608" s="223"/>
      <c r="E608" s="1200"/>
      <c r="J608" s="224"/>
    </row>
    <row r="609" spans="1:10" s="222" customFormat="1" ht="24" customHeight="1">
      <c r="A609" s="1199"/>
      <c r="B609" s="1200"/>
      <c r="C609" s="1200"/>
      <c r="D609" s="223"/>
      <c r="E609" s="1200"/>
      <c r="J609" s="224"/>
    </row>
    <row r="610" spans="1:10" s="222" customFormat="1" ht="24" customHeight="1">
      <c r="A610" s="1199"/>
      <c r="B610" s="1200"/>
      <c r="C610" s="1200"/>
      <c r="D610" s="223"/>
      <c r="E610" s="1200"/>
      <c r="J610" s="224"/>
    </row>
    <row r="611" spans="1:10" s="222" customFormat="1" ht="24" customHeight="1">
      <c r="A611" s="1199"/>
      <c r="B611" s="1200"/>
      <c r="C611" s="1200"/>
      <c r="D611" s="223"/>
      <c r="E611" s="1200"/>
      <c r="J611" s="224"/>
    </row>
    <row r="612" spans="1:10" s="222" customFormat="1" ht="24" customHeight="1">
      <c r="A612" s="1199"/>
      <c r="B612" s="1200"/>
      <c r="C612" s="1200"/>
      <c r="D612" s="223"/>
      <c r="E612" s="1200"/>
      <c r="J612" s="224"/>
    </row>
    <row r="613" spans="1:10" s="222" customFormat="1" ht="24" customHeight="1">
      <c r="A613" s="1199"/>
      <c r="B613" s="1200"/>
      <c r="C613" s="1200"/>
      <c r="D613" s="223"/>
      <c r="E613" s="1200"/>
      <c r="J613" s="224"/>
    </row>
    <row r="614" spans="1:10" s="222" customFormat="1" ht="24" customHeight="1">
      <c r="A614" s="1199"/>
      <c r="B614" s="1200"/>
      <c r="C614" s="1200"/>
      <c r="D614" s="223"/>
      <c r="E614" s="1200"/>
      <c r="J614" s="224"/>
    </row>
    <row r="615" spans="1:10" s="222" customFormat="1" ht="24" customHeight="1">
      <c r="A615" s="1199"/>
      <c r="B615" s="1200"/>
      <c r="C615" s="1200"/>
      <c r="D615" s="223"/>
      <c r="E615" s="1200"/>
      <c r="J615" s="224"/>
    </row>
    <row r="616" spans="1:10" s="222" customFormat="1" ht="24" customHeight="1">
      <c r="A616" s="1199"/>
      <c r="B616" s="1200"/>
      <c r="C616" s="1200"/>
      <c r="D616" s="223"/>
      <c r="E616" s="1200"/>
      <c r="J616" s="224"/>
    </row>
    <row r="617" spans="1:10" s="222" customFormat="1" ht="24" customHeight="1">
      <c r="A617" s="1199"/>
      <c r="B617" s="1200"/>
      <c r="C617" s="1200"/>
      <c r="D617" s="223"/>
      <c r="E617" s="1200"/>
      <c r="J617" s="224"/>
    </row>
    <row r="618" spans="1:10" s="222" customFormat="1" ht="24" customHeight="1">
      <c r="A618" s="1199"/>
      <c r="B618" s="1200"/>
      <c r="C618" s="1200"/>
      <c r="D618" s="223"/>
      <c r="E618" s="1200"/>
      <c r="J618" s="224"/>
    </row>
    <row r="619" spans="1:10" s="222" customFormat="1" ht="24" customHeight="1">
      <c r="A619" s="1199"/>
      <c r="B619" s="1200"/>
      <c r="C619" s="1200"/>
      <c r="D619" s="223"/>
      <c r="E619" s="1200"/>
      <c r="J619" s="224"/>
    </row>
    <row r="620" spans="1:10" s="222" customFormat="1" ht="24" customHeight="1">
      <c r="A620" s="1199"/>
      <c r="B620" s="1200"/>
      <c r="C620" s="1200"/>
      <c r="D620" s="223"/>
      <c r="E620" s="1200"/>
      <c r="J620" s="224"/>
    </row>
    <row r="621" spans="1:10" s="222" customFormat="1" ht="24" customHeight="1">
      <c r="A621" s="1199"/>
      <c r="B621" s="1200"/>
      <c r="C621" s="1200"/>
      <c r="D621" s="223"/>
      <c r="E621" s="1200"/>
      <c r="J621" s="224"/>
    </row>
    <row r="622" spans="1:10" s="222" customFormat="1" ht="24" customHeight="1">
      <c r="A622" s="1199"/>
      <c r="B622" s="1200"/>
      <c r="C622" s="1200"/>
      <c r="D622" s="223"/>
      <c r="E622" s="1200"/>
      <c r="J622" s="224"/>
    </row>
    <row r="623" spans="1:10" s="222" customFormat="1" ht="24" customHeight="1">
      <c r="A623" s="1199"/>
      <c r="B623" s="1200"/>
      <c r="C623" s="1200"/>
      <c r="D623" s="223"/>
      <c r="E623" s="1200"/>
      <c r="J623" s="224"/>
    </row>
    <row r="624" spans="1:10" s="222" customFormat="1" ht="24" customHeight="1">
      <c r="A624" s="1199"/>
      <c r="B624" s="1200"/>
      <c r="C624" s="1200"/>
      <c r="D624" s="223"/>
      <c r="E624" s="1200"/>
      <c r="J624" s="224"/>
    </row>
    <row r="625" spans="1:10" s="222" customFormat="1" ht="24" customHeight="1">
      <c r="A625" s="1199"/>
      <c r="B625" s="1200"/>
      <c r="C625" s="1200"/>
      <c r="D625" s="223"/>
      <c r="E625" s="1200"/>
      <c r="J625" s="224"/>
    </row>
    <row r="626" spans="1:10" s="222" customFormat="1" ht="24" customHeight="1">
      <c r="A626" s="1199"/>
      <c r="B626" s="1200"/>
      <c r="C626" s="1200"/>
      <c r="D626" s="223"/>
      <c r="E626" s="1200"/>
      <c r="J626" s="224"/>
    </row>
    <row r="627" spans="1:10" s="222" customFormat="1" ht="24" customHeight="1">
      <c r="A627" s="1199"/>
      <c r="B627" s="1200"/>
      <c r="C627" s="1200"/>
      <c r="D627" s="223"/>
      <c r="E627" s="1200"/>
      <c r="J627" s="224"/>
    </row>
    <row r="628" spans="1:10" s="222" customFormat="1" ht="24" customHeight="1">
      <c r="A628" s="1199"/>
      <c r="B628" s="1200"/>
      <c r="C628" s="1200"/>
      <c r="D628" s="223"/>
      <c r="E628" s="1200"/>
      <c r="J628" s="224"/>
    </row>
    <row r="629" spans="1:10" s="222" customFormat="1" ht="24" customHeight="1">
      <c r="A629" s="1199"/>
      <c r="B629" s="1200"/>
      <c r="C629" s="1200"/>
      <c r="D629" s="223"/>
      <c r="E629" s="1200"/>
      <c r="J629" s="224"/>
    </row>
    <row r="630" spans="1:10" s="222" customFormat="1" ht="24" customHeight="1">
      <c r="A630" s="1199"/>
      <c r="B630" s="1200"/>
      <c r="C630" s="1200"/>
      <c r="D630" s="223"/>
      <c r="E630" s="1200"/>
      <c r="J630" s="224"/>
    </row>
    <row r="631" spans="1:10" s="222" customFormat="1" ht="24" customHeight="1">
      <c r="A631" s="1199"/>
      <c r="B631" s="1200"/>
      <c r="C631" s="1200"/>
      <c r="D631" s="223"/>
      <c r="E631" s="1200"/>
      <c r="J631" s="224"/>
    </row>
    <row r="632" spans="1:10" s="222" customFormat="1" ht="24" customHeight="1">
      <c r="A632" s="1199"/>
      <c r="B632" s="1200"/>
      <c r="C632" s="1200"/>
      <c r="D632" s="223"/>
      <c r="E632" s="1200"/>
      <c r="J632" s="224"/>
    </row>
    <row r="633" spans="1:10" s="222" customFormat="1" ht="24" customHeight="1">
      <c r="A633" s="1199"/>
      <c r="B633" s="1200"/>
      <c r="C633" s="1200"/>
      <c r="D633" s="223"/>
      <c r="E633" s="1200"/>
      <c r="J633" s="224"/>
    </row>
    <row r="634" spans="1:10" s="222" customFormat="1" ht="24" customHeight="1">
      <c r="A634" s="1199"/>
      <c r="B634" s="1200"/>
      <c r="C634" s="1200"/>
      <c r="D634" s="223"/>
      <c r="E634" s="1200"/>
      <c r="J634" s="224"/>
    </row>
    <row r="635" spans="1:10" s="222" customFormat="1" ht="24" customHeight="1">
      <c r="A635" s="1199"/>
      <c r="B635" s="1200"/>
      <c r="C635" s="1200"/>
      <c r="D635" s="223"/>
      <c r="E635" s="1200"/>
      <c r="J635" s="224"/>
    </row>
    <row r="636" spans="1:10" s="222" customFormat="1" ht="24" customHeight="1">
      <c r="A636" s="1199"/>
      <c r="B636" s="1200"/>
      <c r="C636" s="1200"/>
      <c r="D636" s="223"/>
      <c r="E636" s="1200"/>
      <c r="J636" s="224"/>
    </row>
    <row r="637" spans="1:10" s="222" customFormat="1" ht="24" customHeight="1">
      <c r="A637" s="1199"/>
      <c r="B637" s="1200"/>
      <c r="C637" s="1200"/>
      <c r="D637" s="223"/>
      <c r="E637" s="1200"/>
      <c r="J637" s="224"/>
    </row>
    <row r="638" spans="1:10" s="222" customFormat="1" ht="24" customHeight="1">
      <c r="A638" s="1199"/>
      <c r="B638" s="1200"/>
      <c r="C638" s="1200"/>
      <c r="D638" s="223"/>
      <c r="E638" s="1200"/>
      <c r="J638" s="224"/>
    </row>
    <row r="639" spans="1:10" s="222" customFormat="1" ht="24" customHeight="1">
      <c r="A639" s="1199"/>
      <c r="B639" s="1200"/>
      <c r="C639" s="1200"/>
      <c r="D639" s="223"/>
      <c r="E639" s="1200"/>
      <c r="J639" s="224"/>
    </row>
    <row r="640" spans="1:10" s="222" customFormat="1" ht="24" customHeight="1">
      <c r="A640" s="1199"/>
      <c r="B640" s="1200"/>
      <c r="C640" s="1200"/>
      <c r="D640" s="223"/>
      <c r="E640" s="1200"/>
      <c r="J640" s="224"/>
    </row>
    <row r="641" spans="1:10" s="222" customFormat="1" ht="24" customHeight="1">
      <c r="A641" s="1199"/>
      <c r="B641" s="1200"/>
      <c r="C641" s="1200"/>
      <c r="D641" s="223"/>
      <c r="E641" s="1200"/>
      <c r="J641" s="224"/>
    </row>
    <row r="642" spans="1:10" s="222" customFormat="1" ht="24" customHeight="1">
      <c r="A642" s="1199"/>
      <c r="B642" s="1200"/>
      <c r="C642" s="1200"/>
      <c r="D642" s="223"/>
      <c r="E642" s="1200"/>
      <c r="J642" s="224"/>
    </row>
    <row r="643" spans="1:10" s="222" customFormat="1" ht="24" customHeight="1">
      <c r="A643" s="1199"/>
      <c r="B643" s="1200"/>
      <c r="C643" s="1200"/>
      <c r="D643" s="223"/>
      <c r="E643" s="1200"/>
      <c r="J643" s="224"/>
    </row>
    <row r="644" spans="1:10" s="222" customFormat="1" ht="24" customHeight="1">
      <c r="A644" s="1199"/>
      <c r="B644" s="1200"/>
      <c r="C644" s="1200"/>
      <c r="D644" s="223"/>
      <c r="E644" s="1200"/>
      <c r="J644" s="224"/>
    </row>
    <row r="645" spans="1:10" s="222" customFormat="1" ht="24" customHeight="1">
      <c r="A645" s="1199"/>
      <c r="B645" s="1200"/>
      <c r="C645" s="1200"/>
      <c r="D645" s="223"/>
      <c r="E645" s="1200"/>
      <c r="J645" s="224"/>
    </row>
    <row r="646" spans="1:10" s="222" customFormat="1" ht="24" customHeight="1">
      <c r="A646" s="1199"/>
      <c r="B646" s="1200"/>
      <c r="C646" s="1200"/>
      <c r="D646" s="223"/>
      <c r="E646" s="1200"/>
      <c r="J646" s="224"/>
    </row>
    <row r="647" spans="1:10" s="222" customFormat="1" ht="24" customHeight="1">
      <c r="A647" s="1199"/>
      <c r="B647" s="1200"/>
      <c r="C647" s="1200"/>
      <c r="D647" s="223"/>
      <c r="E647" s="1200"/>
      <c r="J647" s="224"/>
    </row>
    <row r="648" spans="1:10" s="222" customFormat="1" ht="24" customHeight="1">
      <c r="A648" s="1199"/>
      <c r="B648" s="1200"/>
      <c r="C648" s="1200"/>
      <c r="D648" s="223"/>
      <c r="E648" s="1200"/>
      <c r="J648" s="224"/>
    </row>
    <row r="649" spans="1:10" s="222" customFormat="1" ht="24" customHeight="1">
      <c r="A649" s="1199"/>
      <c r="B649" s="1200"/>
      <c r="C649" s="1200"/>
      <c r="D649" s="223"/>
      <c r="E649" s="1200"/>
      <c r="J649" s="224"/>
    </row>
    <row r="650" spans="1:10" s="222" customFormat="1" ht="24" customHeight="1">
      <c r="A650" s="1199"/>
      <c r="B650" s="1200"/>
      <c r="C650" s="1200"/>
      <c r="D650" s="223"/>
      <c r="E650" s="1200"/>
      <c r="J650" s="224"/>
    </row>
    <row r="651" spans="1:10" s="222" customFormat="1" ht="24" customHeight="1">
      <c r="A651" s="1199"/>
      <c r="B651" s="1200"/>
      <c r="C651" s="1200"/>
      <c r="D651" s="223"/>
      <c r="E651" s="1200"/>
      <c r="J651" s="224"/>
    </row>
    <row r="652" spans="1:10" s="222" customFormat="1" ht="24" customHeight="1">
      <c r="A652" s="1199"/>
      <c r="B652" s="1200"/>
      <c r="C652" s="1200"/>
      <c r="D652" s="223"/>
      <c r="E652" s="1200"/>
      <c r="J652" s="224"/>
    </row>
    <row r="653" spans="1:10" s="222" customFormat="1" ht="24" customHeight="1">
      <c r="A653" s="1199"/>
      <c r="B653" s="1200"/>
      <c r="C653" s="1200"/>
      <c r="D653" s="223"/>
      <c r="E653" s="1200"/>
      <c r="J653" s="224"/>
    </row>
    <row r="654" spans="1:10" s="222" customFormat="1" ht="24" customHeight="1">
      <c r="A654" s="1199"/>
      <c r="B654" s="1200"/>
      <c r="C654" s="1200"/>
      <c r="D654" s="223"/>
      <c r="E654" s="1200"/>
      <c r="J654" s="224"/>
    </row>
    <row r="655" spans="1:10" s="222" customFormat="1" ht="24" customHeight="1">
      <c r="A655" s="1199"/>
      <c r="B655" s="1200"/>
      <c r="C655" s="1200"/>
      <c r="D655" s="223"/>
      <c r="E655" s="1200"/>
      <c r="J655" s="224"/>
    </row>
    <row r="656" spans="1:10" s="222" customFormat="1" ht="24" customHeight="1">
      <c r="A656" s="1199"/>
      <c r="B656" s="1200"/>
      <c r="C656" s="1200"/>
      <c r="D656" s="223"/>
      <c r="E656" s="1200"/>
      <c r="J656" s="224"/>
    </row>
    <row r="657" spans="1:10" s="222" customFormat="1" ht="24" customHeight="1">
      <c r="A657" s="1199"/>
      <c r="B657" s="1200"/>
      <c r="C657" s="1200"/>
      <c r="D657" s="223"/>
      <c r="E657" s="1200"/>
      <c r="J657" s="224"/>
    </row>
    <row r="658" spans="1:10" s="222" customFormat="1" ht="24" customHeight="1">
      <c r="A658" s="1199"/>
      <c r="B658" s="1200"/>
      <c r="C658" s="1200"/>
      <c r="D658" s="223"/>
      <c r="E658" s="1200"/>
      <c r="J658" s="224"/>
    </row>
    <row r="659" spans="1:10" s="222" customFormat="1" ht="24" customHeight="1">
      <c r="A659" s="1199"/>
      <c r="B659" s="1200"/>
      <c r="C659" s="1200"/>
      <c r="D659" s="223"/>
      <c r="E659" s="1200"/>
      <c r="J659" s="224"/>
    </row>
    <row r="660" spans="1:10" s="222" customFormat="1" ht="24" customHeight="1">
      <c r="A660" s="1199"/>
      <c r="B660" s="1200"/>
      <c r="C660" s="1200"/>
      <c r="D660" s="223"/>
      <c r="E660" s="1200"/>
      <c r="J660" s="224"/>
    </row>
    <row r="661" spans="1:10" s="222" customFormat="1" ht="24" customHeight="1">
      <c r="A661" s="1199"/>
      <c r="B661" s="1200"/>
      <c r="C661" s="1200"/>
      <c r="D661" s="223"/>
      <c r="E661" s="1200"/>
      <c r="J661" s="224"/>
    </row>
    <row r="662" spans="1:10" s="222" customFormat="1" ht="24" customHeight="1">
      <c r="A662" s="1199"/>
      <c r="B662" s="1200"/>
      <c r="C662" s="1200"/>
      <c r="D662" s="223"/>
      <c r="E662" s="1200"/>
      <c r="J662" s="224"/>
    </row>
    <row r="663" spans="1:10" s="222" customFormat="1" ht="24" customHeight="1">
      <c r="A663" s="1199"/>
      <c r="B663" s="1200"/>
      <c r="C663" s="1200"/>
      <c r="D663" s="223"/>
      <c r="E663" s="1200"/>
      <c r="J663" s="224"/>
    </row>
    <row r="664" spans="1:10" s="222" customFormat="1" ht="24" customHeight="1">
      <c r="A664" s="1199"/>
      <c r="B664" s="1200"/>
      <c r="C664" s="1200"/>
      <c r="D664" s="223"/>
      <c r="E664" s="1200"/>
      <c r="J664" s="224"/>
    </row>
    <row r="665" spans="1:10" s="222" customFormat="1" ht="24" customHeight="1">
      <c r="A665" s="1199"/>
      <c r="B665" s="1200"/>
      <c r="C665" s="1200"/>
      <c r="D665" s="223"/>
      <c r="E665" s="1200"/>
      <c r="J665" s="224"/>
    </row>
    <row r="666" spans="1:10" s="222" customFormat="1" ht="24" customHeight="1">
      <c r="A666" s="1199"/>
      <c r="B666" s="1200"/>
      <c r="C666" s="1200"/>
      <c r="D666" s="223"/>
      <c r="E666" s="1200"/>
      <c r="J666" s="224"/>
    </row>
    <row r="667" spans="1:10" s="222" customFormat="1" ht="24" customHeight="1">
      <c r="A667" s="1199"/>
      <c r="B667" s="1200"/>
      <c r="C667" s="1200"/>
      <c r="D667" s="223"/>
      <c r="E667" s="1200"/>
      <c r="J667" s="224"/>
    </row>
    <row r="668" spans="1:10" s="222" customFormat="1" ht="24" customHeight="1">
      <c r="A668" s="1199"/>
      <c r="B668" s="1200"/>
      <c r="C668" s="1200"/>
      <c r="D668" s="223"/>
      <c r="E668" s="1200"/>
      <c r="J668" s="224"/>
    </row>
    <row r="669" spans="1:10" s="222" customFormat="1" ht="24" customHeight="1">
      <c r="A669" s="1199"/>
      <c r="B669" s="1200"/>
      <c r="C669" s="1200"/>
      <c r="D669" s="223"/>
      <c r="E669" s="1200"/>
      <c r="J669" s="224"/>
    </row>
    <row r="670" spans="1:10" s="222" customFormat="1" ht="24" customHeight="1">
      <c r="A670" s="1199"/>
      <c r="B670" s="1200"/>
      <c r="C670" s="1200"/>
      <c r="D670" s="223"/>
      <c r="E670" s="1200"/>
      <c r="J670" s="224"/>
    </row>
    <row r="671" spans="1:10" s="222" customFormat="1" ht="24" customHeight="1">
      <c r="A671" s="1199"/>
      <c r="B671" s="1200"/>
      <c r="C671" s="1200"/>
      <c r="D671" s="223"/>
      <c r="E671" s="1200"/>
      <c r="J671" s="224"/>
    </row>
    <row r="672" spans="1:10" s="222" customFormat="1" ht="24" customHeight="1">
      <c r="A672" s="1199"/>
      <c r="B672" s="1200"/>
      <c r="C672" s="1200"/>
      <c r="D672" s="223"/>
      <c r="E672" s="1200"/>
      <c r="J672" s="224"/>
    </row>
    <row r="673" spans="1:10" s="222" customFormat="1" ht="24" customHeight="1">
      <c r="A673" s="1199"/>
      <c r="B673" s="1200"/>
      <c r="C673" s="1200"/>
      <c r="D673" s="223"/>
      <c r="E673" s="1200"/>
      <c r="J673" s="224"/>
    </row>
    <row r="674" spans="1:10" s="222" customFormat="1" ht="24" customHeight="1">
      <c r="A674" s="1199"/>
      <c r="B674" s="1200"/>
      <c r="C674" s="1200"/>
      <c r="D674" s="223"/>
      <c r="E674" s="1200"/>
      <c r="J674" s="224"/>
    </row>
    <row r="675" spans="1:10" s="222" customFormat="1" ht="24" customHeight="1">
      <c r="A675" s="1199"/>
      <c r="B675" s="1200"/>
      <c r="C675" s="1200"/>
      <c r="D675" s="223"/>
      <c r="E675" s="1200"/>
      <c r="J675" s="224"/>
    </row>
    <row r="676" spans="1:10" s="222" customFormat="1" ht="24" customHeight="1">
      <c r="A676" s="1199"/>
      <c r="B676" s="1200"/>
      <c r="C676" s="1200"/>
      <c r="D676" s="223"/>
      <c r="E676" s="1200"/>
      <c r="J676" s="224"/>
    </row>
    <row r="677" spans="1:10" s="222" customFormat="1" ht="24" customHeight="1">
      <c r="A677" s="1199"/>
      <c r="B677" s="1200"/>
      <c r="C677" s="1200"/>
      <c r="D677" s="223"/>
      <c r="E677" s="1200"/>
      <c r="J677" s="224"/>
    </row>
    <row r="678" spans="1:10" s="222" customFormat="1" ht="24" customHeight="1">
      <c r="A678" s="1199"/>
      <c r="B678" s="1200"/>
      <c r="C678" s="1200"/>
      <c r="D678" s="223"/>
      <c r="E678" s="1200"/>
      <c r="J678" s="224"/>
    </row>
    <row r="679" spans="1:10" s="222" customFormat="1" ht="24" customHeight="1">
      <c r="A679" s="1199"/>
      <c r="B679" s="1200"/>
      <c r="C679" s="1200"/>
      <c r="D679" s="223"/>
      <c r="E679" s="1200"/>
      <c r="J679" s="224"/>
    </row>
    <row r="680" spans="1:10" s="222" customFormat="1" ht="24" customHeight="1">
      <c r="A680" s="1199"/>
      <c r="B680" s="1200"/>
      <c r="C680" s="1200"/>
      <c r="D680" s="223"/>
      <c r="E680" s="1200"/>
      <c r="J680" s="224"/>
    </row>
    <row r="681" spans="1:10" s="222" customFormat="1" ht="24" customHeight="1">
      <c r="A681" s="1199"/>
      <c r="B681" s="1200"/>
      <c r="C681" s="1200"/>
      <c r="D681" s="223"/>
      <c r="E681" s="1200"/>
      <c r="J681" s="224"/>
    </row>
    <row r="682" spans="1:10" s="222" customFormat="1" ht="24" customHeight="1">
      <c r="A682" s="1199"/>
      <c r="B682" s="1200"/>
      <c r="C682" s="1200"/>
      <c r="D682" s="223"/>
      <c r="E682" s="1200"/>
      <c r="J682" s="224"/>
    </row>
    <row r="683" spans="1:10" s="222" customFormat="1" ht="24" customHeight="1">
      <c r="A683" s="1199"/>
      <c r="B683" s="1200"/>
      <c r="C683" s="1200"/>
      <c r="D683" s="223"/>
      <c r="E683" s="1200"/>
      <c r="J683" s="224"/>
    </row>
    <row r="684" spans="1:10" s="222" customFormat="1" ht="24" customHeight="1">
      <c r="A684" s="1199"/>
      <c r="B684" s="1200"/>
      <c r="C684" s="1200"/>
      <c r="D684" s="223"/>
      <c r="E684" s="1200"/>
      <c r="J684" s="224"/>
    </row>
    <row r="685" spans="1:10" s="222" customFormat="1" ht="24" customHeight="1">
      <c r="A685" s="1199"/>
      <c r="B685" s="1200"/>
      <c r="C685" s="1200"/>
      <c r="D685" s="223"/>
      <c r="E685" s="1200"/>
      <c r="J685" s="224"/>
    </row>
    <row r="686" spans="1:10" s="222" customFormat="1" ht="24" customHeight="1">
      <c r="A686" s="1199"/>
      <c r="B686" s="1200"/>
      <c r="C686" s="1200"/>
      <c r="D686" s="223"/>
      <c r="E686" s="1200"/>
      <c r="J686" s="224"/>
    </row>
    <row r="687" spans="1:10" s="222" customFormat="1" ht="24" customHeight="1">
      <c r="A687" s="1199"/>
      <c r="B687" s="1200"/>
      <c r="C687" s="1200"/>
      <c r="D687" s="223"/>
      <c r="E687" s="1200"/>
      <c r="J687" s="224"/>
    </row>
    <row r="688" spans="1:10" s="222" customFormat="1" ht="24" customHeight="1">
      <c r="A688" s="1199"/>
      <c r="B688" s="1200"/>
      <c r="C688" s="1200"/>
      <c r="D688" s="223"/>
      <c r="E688" s="1200"/>
      <c r="J688" s="224"/>
    </row>
    <row r="689" spans="1:10" s="222" customFormat="1" ht="24" customHeight="1">
      <c r="A689" s="1199"/>
      <c r="B689" s="1200"/>
      <c r="C689" s="1200"/>
      <c r="D689" s="223"/>
      <c r="E689" s="1200"/>
      <c r="J689" s="224"/>
    </row>
    <row r="690" spans="1:10" s="222" customFormat="1" ht="24" customHeight="1">
      <c r="A690" s="1199"/>
      <c r="B690" s="1200"/>
      <c r="C690" s="1200"/>
      <c r="D690" s="223"/>
      <c r="E690" s="1200"/>
      <c r="J690" s="224"/>
    </row>
    <row r="691" spans="1:10" s="222" customFormat="1" ht="24" customHeight="1">
      <c r="A691" s="1199"/>
      <c r="B691" s="1200"/>
      <c r="C691" s="1200"/>
      <c r="D691" s="223"/>
      <c r="E691" s="1200"/>
      <c r="J691" s="224"/>
    </row>
    <row r="692" spans="1:10" s="222" customFormat="1" ht="24" customHeight="1">
      <c r="A692" s="1199"/>
      <c r="B692" s="1200"/>
      <c r="C692" s="1200"/>
      <c r="D692" s="223"/>
      <c r="E692" s="1200"/>
      <c r="J692" s="224"/>
    </row>
    <row r="693" spans="1:10" s="222" customFormat="1" ht="24" customHeight="1">
      <c r="A693" s="1199"/>
      <c r="B693" s="1200"/>
      <c r="C693" s="1200"/>
      <c r="D693" s="223"/>
      <c r="E693" s="1200"/>
      <c r="J693" s="224"/>
    </row>
    <row r="694" spans="1:10" s="222" customFormat="1" ht="24" customHeight="1">
      <c r="A694" s="1199"/>
      <c r="B694" s="1200"/>
      <c r="C694" s="1200"/>
      <c r="D694" s="223"/>
      <c r="E694" s="1200"/>
      <c r="J694" s="224"/>
    </row>
    <row r="695" spans="1:10" s="222" customFormat="1" ht="24" customHeight="1">
      <c r="A695" s="1199"/>
      <c r="B695" s="1200"/>
      <c r="C695" s="1200"/>
      <c r="D695" s="223"/>
      <c r="E695" s="1200"/>
      <c r="J695" s="224"/>
    </row>
    <row r="696" spans="1:10" s="222" customFormat="1" ht="24" customHeight="1">
      <c r="A696" s="1199"/>
      <c r="B696" s="1200"/>
      <c r="C696" s="1200"/>
      <c r="D696" s="223"/>
      <c r="E696" s="1200"/>
      <c r="J696" s="224"/>
    </row>
    <row r="697" spans="1:10" s="222" customFormat="1" ht="24" customHeight="1">
      <c r="A697" s="1199"/>
      <c r="B697" s="1200"/>
      <c r="C697" s="1200"/>
      <c r="D697" s="223"/>
      <c r="E697" s="1200"/>
      <c r="J697" s="224"/>
    </row>
    <row r="698" spans="1:10" s="222" customFormat="1" ht="24" customHeight="1">
      <c r="A698" s="1199"/>
      <c r="B698" s="1200"/>
      <c r="C698" s="1200"/>
      <c r="D698" s="223"/>
      <c r="E698" s="1200"/>
      <c r="J698" s="224"/>
    </row>
    <row r="699" spans="1:10" s="222" customFormat="1" ht="24" customHeight="1">
      <c r="A699" s="1199"/>
      <c r="B699" s="1200"/>
      <c r="C699" s="1200"/>
      <c r="D699" s="223"/>
      <c r="E699" s="1200"/>
      <c r="J699" s="224"/>
    </row>
    <row r="700" spans="1:10" s="222" customFormat="1" ht="24" customHeight="1">
      <c r="A700" s="1199"/>
      <c r="B700" s="1200"/>
      <c r="C700" s="1200"/>
      <c r="D700" s="223"/>
      <c r="E700" s="1200"/>
      <c r="J700" s="224"/>
    </row>
    <row r="701" spans="1:10" s="222" customFormat="1" ht="24" customHeight="1">
      <c r="A701" s="1199"/>
      <c r="B701" s="1200"/>
      <c r="C701" s="1200"/>
      <c r="D701" s="223"/>
      <c r="E701" s="1200"/>
      <c r="J701" s="224"/>
    </row>
    <row r="702" spans="1:10" s="222" customFormat="1" ht="24" customHeight="1">
      <c r="A702" s="1199"/>
      <c r="B702" s="1200"/>
      <c r="C702" s="1200"/>
      <c r="D702" s="223"/>
      <c r="E702" s="1200"/>
      <c r="J702" s="224"/>
    </row>
    <row r="703" spans="1:10" s="222" customFormat="1" ht="24" customHeight="1">
      <c r="A703" s="1199"/>
      <c r="B703" s="1200"/>
      <c r="C703" s="1200"/>
      <c r="D703" s="223"/>
      <c r="E703" s="1200"/>
      <c r="J703" s="224"/>
    </row>
    <row r="704" spans="1:10" s="222" customFormat="1" ht="24" customHeight="1">
      <c r="A704" s="1199"/>
      <c r="B704" s="1200"/>
      <c r="C704" s="1200"/>
      <c r="D704" s="223"/>
      <c r="E704" s="1200"/>
      <c r="J704" s="224"/>
    </row>
    <row r="705" spans="1:10" s="222" customFormat="1" ht="24" customHeight="1">
      <c r="A705" s="1199"/>
      <c r="B705" s="1200"/>
      <c r="C705" s="1200"/>
      <c r="D705" s="223"/>
      <c r="E705" s="1200"/>
      <c r="J705" s="224"/>
    </row>
    <row r="706" spans="1:10" s="222" customFormat="1" ht="24" customHeight="1">
      <c r="A706" s="1199"/>
      <c r="B706" s="1200"/>
      <c r="C706" s="1200"/>
      <c r="D706" s="223"/>
      <c r="E706" s="1200"/>
      <c r="J706" s="224"/>
    </row>
    <row r="707" spans="1:10" s="222" customFormat="1" ht="24" customHeight="1">
      <c r="A707" s="1199"/>
      <c r="B707" s="1200"/>
      <c r="C707" s="1200"/>
      <c r="D707" s="223"/>
      <c r="E707" s="1200"/>
      <c r="J707" s="224"/>
    </row>
    <row r="708" spans="1:10" s="222" customFormat="1" ht="24" customHeight="1">
      <c r="A708" s="1199"/>
      <c r="B708" s="1200"/>
      <c r="C708" s="1200"/>
      <c r="D708" s="223"/>
      <c r="E708" s="1200"/>
      <c r="J708" s="224"/>
    </row>
    <row r="709" spans="1:10" s="222" customFormat="1" ht="24" customHeight="1">
      <c r="A709" s="1199"/>
      <c r="B709" s="1200"/>
      <c r="C709" s="1200"/>
      <c r="D709" s="223"/>
      <c r="E709" s="1200"/>
      <c r="J709" s="224"/>
    </row>
    <row r="710" spans="1:10" s="222" customFormat="1" ht="24" customHeight="1">
      <c r="A710" s="1199"/>
      <c r="B710" s="1200"/>
      <c r="C710" s="1200"/>
      <c r="D710" s="223"/>
      <c r="E710" s="1200"/>
      <c r="J710" s="224"/>
    </row>
    <row r="711" spans="1:10" s="222" customFormat="1" ht="24" customHeight="1">
      <c r="A711" s="1199"/>
      <c r="B711" s="1200"/>
      <c r="C711" s="1200"/>
      <c r="D711" s="223"/>
      <c r="E711" s="1200"/>
      <c r="J711" s="224"/>
    </row>
    <row r="712" spans="1:10" s="222" customFormat="1" ht="24" customHeight="1">
      <c r="A712" s="1199"/>
      <c r="B712" s="1200"/>
      <c r="C712" s="1200"/>
      <c r="D712" s="223"/>
      <c r="E712" s="1200"/>
      <c r="J712" s="224"/>
    </row>
    <row r="713" spans="1:10" s="222" customFormat="1" ht="24" customHeight="1">
      <c r="A713" s="1199"/>
      <c r="B713" s="1200"/>
      <c r="C713" s="1200"/>
      <c r="D713" s="223"/>
      <c r="E713" s="1200"/>
      <c r="J713" s="224"/>
    </row>
    <row r="714" spans="1:10" s="222" customFormat="1" ht="24" customHeight="1">
      <c r="A714" s="1199"/>
      <c r="B714" s="1200"/>
      <c r="C714" s="1200"/>
      <c r="D714" s="223"/>
      <c r="E714" s="1200"/>
      <c r="J714" s="224"/>
    </row>
    <row r="715" spans="1:10" s="222" customFormat="1" ht="24" customHeight="1">
      <c r="A715" s="1199"/>
      <c r="B715" s="1200"/>
      <c r="C715" s="1200"/>
      <c r="D715" s="223"/>
      <c r="E715" s="1200"/>
      <c r="J715" s="224"/>
    </row>
    <row r="716" spans="1:10" s="222" customFormat="1" ht="24" customHeight="1">
      <c r="A716" s="1199"/>
      <c r="B716" s="1200"/>
      <c r="C716" s="1200"/>
      <c r="D716" s="223"/>
      <c r="E716" s="1200"/>
      <c r="J716" s="224"/>
    </row>
    <row r="717" spans="1:10" s="222" customFormat="1" ht="24" customHeight="1">
      <c r="A717" s="1199"/>
      <c r="B717" s="1200"/>
      <c r="C717" s="1200"/>
      <c r="D717" s="223"/>
      <c r="E717" s="1200"/>
      <c r="J717" s="224"/>
    </row>
    <row r="718" spans="1:10" s="222" customFormat="1" ht="24" customHeight="1">
      <c r="A718" s="1199"/>
      <c r="B718" s="1200"/>
      <c r="C718" s="1200"/>
      <c r="D718" s="223"/>
      <c r="E718" s="1200"/>
      <c r="J718" s="224"/>
    </row>
    <row r="719" spans="1:10" s="222" customFormat="1" ht="24" customHeight="1">
      <c r="A719" s="1199"/>
      <c r="B719" s="1200"/>
      <c r="C719" s="1200"/>
      <c r="D719" s="223"/>
      <c r="E719" s="1200"/>
      <c r="J719" s="224"/>
    </row>
    <row r="720" spans="1:10" s="222" customFormat="1" ht="24" customHeight="1">
      <c r="A720" s="1199"/>
      <c r="B720" s="1200"/>
      <c r="C720" s="1200"/>
      <c r="D720" s="223"/>
      <c r="E720" s="1200"/>
      <c r="J720" s="224"/>
    </row>
    <row r="721" spans="1:10" s="222" customFormat="1" ht="24" customHeight="1">
      <c r="A721" s="1199"/>
      <c r="B721" s="1200"/>
      <c r="C721" s="1200"/>
      <c r="D721" s="223"/>
      <c r="E721" s="1200"/>
      <c r="J721" s="224"/>
    </row>
    <row r="722" spans="1:10" s="222" customFormat="1" ht="24" customHeight="1">
      <c r="A722" s="1199"/>
      <c r="B722" s="1200"/>
      <c r="C722" s="1200"/>
      <c r="D722" s="223"/>
      <c r="E722" s="1200"/>
      <c r="J722" s="224"/>
    </row>
    <row r="723" spans="1:10" s="222" customFormat="1" ht="24" customHeight="1">
      <c r="A723" s="1199"/>
      <c r="B723" s="1200"/>
      <c r="C723" s="1200"/>
      <c r="D723" s="223"/>
      <c r="E723" s="1200"/>
      <c r="J723" s="224"/>
    </row>
    <row r="724" spans="1:10" s="222" customFormat="1" ht="24" customHeight="1">
      <c r="A724" s="1199"/>
      <c r="B724" s="1200"/>
      <c r="C724" s="1200"/>
      <c r="D724" s="223"/>
      <c r="E724" s="1200"/>
      <c r="J724" s="224"/>
    </row>
    <row r="725" spans="1:10" s="222" customFormat="1" ht="24" customHeight="1">
      <c r="A725" s="1199"/>
      <c r="B725" s="1200"/>
      <c r="C725" s="1200"/>
      <c r="D725" s="223"/>
      <c r="E725" s="1200"/>
      <c r="J725" s="224"/>
    </row>
    <row r="726" spans="1:10" s="222" customFormat="1" ht="24" customHeight="1">
      <c r="A726" s="1199"/>
      <c r="B726" s="1200"/>
      <c r="C726" s="1200"/>
      <c r="D726" s="223"/>
      <c r="E726" s="1200"/>
      <c r="J726" s="224"/>
    </row>
    <row r="727" spans="1:10" s="222" customFormat="1" ht="24" customHeight="1">
      <c r="A727" s="1199"/>
      <c r="B727" s="1200"/>
      <c r="C727" s="1200"/>
      <c r="D727" s="223"/>
      <c r="E727" s="1200"/>
      <c r="J727" s="224"/>
    </row>
    <row r="728" spans="1:10" s="222" customFormat="1" ht="24" customHeight="1">
      <c r="A728" s="1199"/>
      <c r="B728" s="1200"/>
      <c r="C728" s="1200"/>
      <c r="D728" s="223"/>
      <c r="E728" s="1200"/>
      <c r="J728" s="224"/>
    </row>
    <row r="729" spans="1:10" s="222" customFormat="1" ht="24" customHeight="1">
      <c r="A729" s="1199"/>
      <c r="B729" s="1200"/>
      <c r="C729" s="1200"/>
      <c r="D729" s="223"/>
      <c r="E729" s="1200"/>
      <c r="J729" s="224"/>
    </row>
    <row r="730" spans="1:10" s="222" customFormat="1" ht="24" customHeight="1">
      <c r="A730" s="1199"/>
      <c r="B730" s="1200"/>
      <c r="C730" s="1200"/>
      <c r="D730" s="223"/>
      <c r="E730" s="1200"/>
      <c r="J730" s="224"/>
    </row>
    <row r="731" spans="1:10" s="222" customFormat="1" ht="24" customHeight="1">
      <c r="A731" s="1199"/>
      <c r="B731" s="1200"/>
      <c r="C731" s="1200"/>
      <c r="D731" s="223"/>
      <c r="E731" s="1200"/>
      <c r="J731" s="224"/>
    </row>
    <row r="732" spans="1:10" s="222" customFormat="1" ht="24" customHeight="1">
      <c r="A732" s="1199"/>
      <c r="B732" s="1200"/>
      <c r="C732" s="1200"/>
      <c r="D732" s="223"/>
      <c r="E732" s="1200"/>
      <c r="J732" s="224"/>
    </row>
    <row r="733" spans="1:10" s="222" customFormat="1" ht="24" customHeight="1">
      <c r="A733" s="1199"/>
      <c r="B733" s="1200"/>
      <c r="C733" s="1200"/>
      <c r="D733" s="223"/>
      <c r="E733" s="1200"/>
      <c r="J733" s="224"/>
    </row>
    <row r="734" spans="1:10" s="222" customFormat="1" ht="24" customHeight="1">
      <c r="A734" s="1199"/>
      <c r="B734" s="1200"/>
      <c r="C734" s="1200"/>
      <c r="D734" s="223"/>
      <c r="E734" s="1200"/>
      <c r="J734" s="224"/>
    </row>
    <row r="735" spans="1:10" s="222" customFormat="1" ht="24" customHeight="1">
      <c r="A735" s="1199"/>
      <c r="B735" s="1200"/>
      <c r="C735" s="1200"/>
      <c r="D735" s="223"/>
      <c r="E735" s="1200"/>
      <c r="J735" s="224"/>
    </row>
    <row r="736" spans="1:10" s="222" customFormat="1" ht="24" customHeight="1">
      <c r="A736" s="1199"/>
      <c r="B736" s="1200"/>
      <c r="C736" s="1200"/>
      <c r="D736" s="223"/>
      <c r="E736" s="1200"/>
      <c r="J736" s="224"/>
    </row>
    <row r="737" spans="1:10" s="222" customFormat="1" ht="24" customHeight="1">
      <c r="A737" s="1199"/>
      <c r="B737" s="1200"/>
      <c r="C737" s="1200"/>
      <c r="D737" s="223"/>
      <c r="E737" s="1200"/>
      <c r="J737" s="224"/>
    </row>
    <row r="738" spans="1:10" s="222" customFormat="1" ht="24" customHeight="1">
      <c r="A738" s="1199"/>
      <c r="B738" s="1200"/>
      <c r="C738" s="1200"/>
      <c r="D738" s="223"/>
      <c r="E738" s="1200"/>
      <c r="J738" s="224"/>
    </row>
    <row r="739" spans="1:10" s="222" customFormat="1" ht="24" customHeight="1">
      <c r="A739" s="1199"/>
      <c r="B739" s="1200"/>
      <c r="C739" s="1200"/>
      <c r="D739" s="223"/>
      <c r="E739" s="1200"/>
      <c r="J739" s="224"/>
    </row>
    <row r="740" spans="1:10" s="222" customFormat="1" ht="24" customHeight="1">
      <c r="A740" s="1199"/>
      <c r="B740" s="1200"/>
      <c r="C740" s="1200"/>
      <c r="D740" s="223"/>
      <c r="E740" s="1200"/>
      <c r="J740" s="224"/>
    </row>
    <row r="741" spans="1:10" s="222" customFormat="1" ht="24" customHeight="1">
      <c r="A741" s="1199"/>
      <c r="B741" s="1200"/>
      <c r="C741" s="1200"/>
      <c r="D741" s="223"/>
      <c r="E741" s="1200"/>
      <c r="J741" s="224"/>
    </row>
    <row r="742" spans="1:10" s="222" customFormat="1" ht="24" customHeight="1">
      <c r="A742" s="1199"/>
      <c r="B742" s="1200"/>
      <c r="C742" s="1200"/>
      <c r="D742" s="223"/>
      <c r="E742" s="1200"/>
      <c r="J742" s="224"/>
    </row>
    <row r="743" spans="1:10" s="222" customFormat="1" ht="24" customHeight="1">
      <c r="A743" s="1199"/>
      <c r="B743" s="1200"/>
      <c r="C743" s="1200"/>
      <c r="D743" s="223"/>
      <c r="E743" s="1200"/>
      <c r="J743" s="224"/>
    </row>
    <row r="744" spans="1:10" s="222" customFormat="1" ht="24" customHeight="1">
      <c r="A744" s="1199"/>
      <c r="B744" s="1200"/>
      <c r="C744" s="1200"/>
      <c r="D744" s="223"/>
      <c r="E744" s="1200"/>
      <c r="J744" s="224"/>
    </row>
    <row r="745" spans="1:10" s="222" customFormat="1" ht="24" customHeight="1">
      <c r="A745" s="1199"/>
      <c r="B745" s="1200"/>
      <c r="C745" s="1200"/>
      <c r="D745" s="223"/>
      <c r="E745" s="1200"/>
      <c r="J745" s="224"/>
    </row>
    <row r="746" spans="1:10" s="222" customFormat="1" ht="24" customHeight="1">
      <c r="A746" s="1199"/>
      <c r="B746" s="1200"/>
      <c r="C746" s="1200"/>
      <c r="D746" s="223"/>
      <c r="E746" s="1200"/>
      <c r="J746" s="224"/>
    </row>
    <row r="747" spans="1:10" s="222" customFormat="1" ht="24" customHeight="1">
      <c r="A747" s="1199"/>
      <c r="B747" s="1200"/>
      <c r="C747" s="1200"/>
      <c r="D747" s="223"/>
      <c r="E747" s="1200"/>
      <c r="J747" s="224"/>
    </row>
    <row r="748" spans="1:10" s="222" customFormat="1" ht="24" customHeight="1">
      <c r="A748" s="1199"/>
      <c r="B748" s="1200"/>
      <c r="C748" s="1200"/>
      <c r="D748" s="223"/>
      <c r="E748" s="1200"/>
      <c r="J748" s="224"/>
    </row>
    <row r="749" spans="1:10" s="222" customFormat="1" ht="24" customHeight="1">
      <c r="A749" s="1199"/>
      <c r="B749" s="1200"/>
      <c r="C749" s="1200"/>
      <c r="D749" s="223"/>
      <c r="E749" s="1200"/>
      <c r="J749" s="224"/>
    </row>
    <row r="750" spans="1:10" s="222" customFormat="1" ht="24" customHeight="1">
      <c r="A750" s="1199"/>
      <c r="B750" s="1200"/>
      <c r="C750" s="1200"/>
      <c r="D750" s="223"/>
      <c r="E750" s="1200"/>
      <c r="J750" s="224"/>
    </row>
    <row r="751" spans="1:10" s="222" customFormat="1" ht="24" customHeight="1">
      <c r="A751" s="1199"/>
      <c r="B751" s="1200"/>
      <c r="C751" s="1200"/>
      <c r="D751" s="223"/>
      <c r="E751" s="1200"/>
      <c r="J751" s="224"/>
    </row>
    <row r="752" spans="1:10" s="222" customFormat="1" ht="24" customHeight="1">
      <c r="A752" s="1199"/>
      <c r="B752" s="1200"/>
      <c r="C752" s="1200"/>
      <c r="D752" s="223"/>
      <c r="E752" s="1200"/>
      <c r="J752" s="224"/>
    </row>
    <row r="753" spans="1:10" s="222" customFormat="1" ht="24" customHeight="1">
      <c r="A753" s="1199"/>
      <c r="B753" s="1200"/>
      <c r="C753" s="1200"/>
      <c r="D753" s="223"/>
      <c r="E753" s="1200"/>
      <c r="J753" s="224"/>
    </row>
    <row r="754" spans="1:10" s="222" customFormat="1" ht="24" customHeight="1">
      <c r="A754" s="1199"/>
      <c r="B754" s="1200"/>
      <c r="C754" s="1200"/>
      <c r="D754" s="223"/>
      <c r="E754" s="1200"/>
      <c r="J754" s="224"/>
    </row>
    <row r="755" spans="1:10" s="222" customFormat="1" ht="24" customHeight="1">
      <c r="A755" s="1199"/>
      <c r="B755" s="1200"/>
      <c r="C755" s="1200"/>
      <c r="D755" s="223"/>
      <c r="E755" s="1200"/>
      <c r="J755" s="224"/>
    </row>
    <row r="756" spans="1:10" s="222" customFormat="1" ht="24" customHeight="1">
      <c r="A756" s="1199"/>
      <c r="B756" s="1200"/>
      <c r="C756" s="1200"/>
      <c r="D756" s="223"/>
      <c r="E756" s="1200"/>
      <c r="J756" s="224"/>
    </row>
    <row r="757" spans="1:10" s="222" customFormat="1" ht="24" customHeight="1">
      <c r="A757" s="1199"/>
      <c r="B757" s="1200"/>
      <c r="C757" s="1200"/>
      <c r="D757" s="223"/>
      <c r="E757" s="1200"/>
      <c r="J757" s="224"/>
    </row>
    <row r="758" spans="1:10" s="222" customFormat="1" ht="24" customHeight="1">
      <c r="A758" s="1199"/>
      <c r="B758" s="1200"/>
      <c r="C758" s="1200"/>
      <c r="D758" s="223"/>
      <c r="E758" s="1200"/>
      <c r="J758" s="224"/>
    </row>
    <row r="759" spans="1:10" s="222" customFormat="1" ht="24" customHeight="1">
      <c r="A759" s="1199"/>
      <c r="B759" s="1200"/>
      <c r="C759" s="1200"/>
      <c r="D759" s="223"/>
      <c r="E759" s="1200"/>
      <c r="J759" s="224"/>
    </row>
    <row r="760" spans="1:10" s="222" customFormat="1" ht="24" customHeight="1">
      <c r="A760" s="1199"/>
      <c r="B760" s="1200"/>
      <c r="C760" s="1200"/>
      <c r="D760" s="223"/>
      <c r="E760" s="1200"/>
      <c r="J760" s="224"/>
    </row>
    <row r="761" spans="1:10" s="222" customFormat="1" ht="24" customHeight="1">
      <c r="A761" s="1199"/>
      <c r="B761" s="1200"/>
      <c r="C761" s="1200"/>
      <c r="D761" s="223"/>
      <c r="E761" s="1200"/>
      <c r="J761" s="224"/>
    </row>
    <row r="762" spans="1:10" s="222" customFormat="1" ht="24" customHeight="1">
      <c r="A762" s="1199"/>
      <c r="B762" s="1200"/>
      <c r="C762" s="1200"/>
      <c r="D762" s="223"/>
      <c r="E762" s="1200"/>
      <c r="J762" s="224"/>
    </row>
    <row r="763" spans="1:10" s="222" customFormat="1" ht="24" customHeight="1">
      <c r="A763" s="1199"/>
      <c r="B763" s="1200"/>
      <c r="C763" s="1200"/>
      <c r="D763" s="223"/>
      <c r="E763" s="1200"/>
      <c r="J763" s="224"/>
    </row>
    <row r="764" spans="1:10" s="222" customFormat="1" ht="24" customHeight="1">
      <c r="A764" s="1199"/>
      <c r="B764" s="1200"/>
      <c r="C764" s="1200"/>
      <c r="D764" s="223"/>
      <c r="E764" s="1200"/>
      <c r="J764" s="224"/>
    </row>
    <row r="765" spans="1:10" s="222" customFormat="1" ht="24" customHeight="1">
      <c r="A765" s="1199"/>
      <c r="B765" s="1200"/>
      <c r="C765" s="1200"/>
      <c r="D765" s="223"/>
      <c r="E765" s="1200"/>
      <c r="J765" s="224"/>
    </row>
    <row r="766" spans="1:10" s="222" customFormat="1" ht="24" customHeight="1">
      <c r="A766" s="1199"/>
      <c r="B766" s="1200"/>
      <c r="C766" s="1200"/>
      <c r="D766" s="223"/>
      <c r="E766" s="1200"/>
      <c r="J766" s="224"/>
    </row>
    <row r="767" spans="1:10" s="222" customFormat="1" ht="24" customHeight="1">
      <c r="A767" s="1199"/>
      <c r="B767" s="1200"/>
      <c r="C767" s="1200"/>
      <c r="D767" s="223"/>
      <c r="E767" s="1200"/>
      <c r="J767" s="224"/>
    </row>
    <row r="768" spans="1:10" s="222" customFormat="1" ht="24" customHeight="1">
      <c r="A768" s="1199"/>
      <c r="B768" s="1200"/>
      <c r="C768" s="1200"/>
      <c r="D768" s="223"/>
      <c r="E768" s="1200"/>
      <c r="J768" s="224"/>
    </row>
    <row r="769" spans="1:10" s="222" customFormat="1" ht="24" customHeight="1">
      <c r="A769" s="1199"/>
      <c r="B769" s="1200"/>
      <c r="C769" s="1200"/>
      <c r="D769" s="223"/>
      <c r="E769" s="1200"/>
      <c r="J769" s="224"/>
    </row>
    <row r="770" spans="1:10" s="222" customFormat="1" ht="24" customHeight="1">
      <c r="A770" s="1199"/>
      <c r="B770" s="1200"/>
      <c r="C770" s="1200"/>
      <c r="D770" s="223"/>
      <c r="E770" s="1200"/>
      <c r="J770" s="224"/>
    </row>
    <row r="771" spans="1:10" s="222" customFormat="1" ht="24" customHeight="1">
      <c r="A771" s="1199"/>
      <c r="B771" s="1200"/>
      <c r="C771" s="1200"/>
      <c r="D771" s="223"/>
      <c r="E771" s="1200"/>
      <c r="J771" s="224"/>
    </row>
    <row r="772" spans="1:10" s="222" customFormat="1" ht="24" customHeight="1">
      <c r="A772" s="1199"/>
      <c r="B772" s="1200"/>
      <c r="C772" s="1200"/>
      <c r="D772" s="223"/>
      <c r="E772" s="1200"/>
      <c r="J772" s="224"/>
    </row>
    <row r="773" spans="1:10" s="222" customFormat="1" ht="24" customHeight="1">
      <c r="A773" s="1199"/>
      <c r="B773" s="1200"/>
      <c r="C773" s="1200"/>
      <c r="D773" s="223"/>
      <c r="E773" s="1200"/>
      <c r="J773" s="224"/>
    </row>
    <row r="774" spans="1:10" s="222" customFormat="1" ht="24" customHeight="1">
      <c r="A774" s="1199"/>
      <c r="B774" s="1200"/>
      <c r="C774" s="1200"/>
      <c r="D774" s="223"/>
      <c r="E774" s="1200"/>
      <c r="J774" s="224"/>
    </row>
    <row r="775" spans="1:10" s="222" customFormat="1" ht="24" customHeight="1">
      <c r="A775" s="1199"/>
      <c r="B775" s="1200"/>
      <c r="C775" s="1200"/>
      <c r="D775" s="223"/>
      <c r="E775" s="1200"/>
      <c r="J775" s="224"/>
    </row>
    <row r="776" spans="1:10" s="222" customFormat="1" ht="24" customHeight="1">
      <c r="A776" s="1199"/>
      <c r="B776" s="1200"/>
      <c r="C776" s="1200"/>
      <c r="D776" s="223"/>
      <c r="E776" s="1200"/>
      <c r="J776" s="224"/>
    </row>
    <row r="777" spans="1:10" s="222" customFormat="1" ht="24" customHeight="1">
      <c r="A777" s="1199"/>
      <c r="B777" s="1200"/>
      <c r="C777" s="1200"/>
      <c r="D777" s="223"/>
      <c r="E777" s="1200"/>
      <c r="J777" s="224"/>
    </row>
    <row r="778" spans="1:10" s="222" customFormat="1" ht="24" customHeight="1">
      <c r="A778" s="1199"/>
      <c r="B778" s="1200"/>
      <c r="C778" s="1200"/>
      <c r="D778" s="223"/>
      <c r="E778" s="1200"/>
      <c r="J778" s="224"/>
    </row>
    <row r="779" spans="1:10" s="222" customFormat="1" ht="24" customHeight="1">
      <c r="A779" s="1199"/>
      <c r="B779" s="1200"/>
      <c r="C779" s="1200"/>
      <c r="D779" s="223"/>
      <c r="E779" s="1200"/>
      <c r="J779" s="224"/>
    </row>
    <row r="780" spans="1:10" s="222" customFormat="1" ht="24" customHeight="1">
      <c r="A780" s="1199"/>
      <c r="B780" s="1200"/>
      <c r="C780" s="1200"/>
      <c r="D780" s="223"/>
      <c r="E780" s="1200"/>
      <c r="J780" s="224"/>
    </row>
    <row r="781" spans="1:10" s="222" customFormat="1" ht="24" customHeight="1">
      <c r="A781" s="1199"/>
      <c r="B781" s="1200"/>
      <c r="C781" s="1200"/>
      <c r="D781" s="223"/>
      <c r="E781" s="1200"/>
      <c r="J781" s="224"/>
    </row>
    <row r="782" spans="1:10" s="222" customFormat="1" ht="24" customHeight="1">
      <c r="A782" s="1199"/>
      <c r="B782" s="1200"/>
      <c r="C782" s="1200"/>
      <c r="D782" s="223"/>
      <c r="E782" s="1200"/>
      <c r="J782" s="224"/>
    </row>
    <row r="783" spans="1:10" s="222" customFormat="1" ht="24" customHeight="1">
      <c r="A783" s="1199"/>
      <c r="B783" s="1200"/>
      <c r="C783" s="1200"/>
      <c r="D783" s="223"/>
      <c r="E783" s="1200"/>
      <c r="J783" s="224"/>
    </row>
    <row r="784" spans="1:10" s="222" customFormat="1" ht="24" customHeight="1">
      <c r="A784" s="1199"/>
      <c r="B784" s="1200"/>
      <c r="C784" s="1200"/>
      <c r="D784" s="223"/>
      <c r="E784" s="1200"/>
      <c r="J784" s="224"/>
    </row>
    <row r="785" spans="1:10" s="222" customFormat="1" ht="24" customHeight="1">
      <c r="A785" s="1199"/>
      <c r="B785" s="1200"/>
      <c r="C785" s="1200"/>
      <c r="D785" s="223"/>
      <c r="E785" s="1200"/>
      <c r="J785" s="224"/>
    </row>
    <row r="786" spans="1:10" s="222" customFormat="1" ht="24" customHeight="1">
      <c r="A786" s="1199"/>
      <c r="B786" s="1200"/>
      <c r="C786" s="1200"/>
      <c r="D786" s="223"/>
      <c r="E786" s="1200"/>
      <c r="J786" s="224"/>
    </row>
    <row r="787" spans="1:10" s="222" customFormat="1" ht="24" customHeight="1">
      <c r="A787" s="1199"/>
      <c r="B787" s="1200"/>
      <c r="C787" s="1200"/>
      <c r="D787" s="223"/>
      <c r="E787" s="1200"/>
      <c r="J787" s="224"/>
    </row>
    <row r="788" spans="1:10" s="222" customFormat="1" ht="24" customHeight="1">
      <c r="A788" s="1199"/>
      <c r="B788" s="1200"/>
      <c r="C788" s="1200"/>
      <c r="D788" s="223"/>
      <c r="E788" s="1200"/>
      <c r="J788" s="224"/>
    </row>
    <row r="789" spans="1:10" s="222" customFormat="1" ht="24" customHeight="1">
      <c r="A789" s="1199"/>
      <c r="B789" s="1200"/>
      <c r="C789" s="1200"/>
      <c r="D789" s="223"/>
      <c r="E789" s="1200"/>
      <c r="J789" s="224"/>
    </row>
    <row r="790" spans="1:10" s="222" customFormat="1" ht="24" customHeight="1">
      <c r="A790" s="1199"/>
      <c r="B790" s="1200"/>
      <c r="C790" s="1200"/>
      <c r="D790" s="223"/>
      <c r="E790" s="1200"/>
      <c r="J790" s="224"/>
    </row>
    <row r="791" spans="1:10" s="222" customFormat="1" ht="24" customHeight="1">
      <c r="A791" s="1199"/>
      <c r="B791" s="1200"/>
      <c r="C791" s="1200"/>
      <c r="D791" s="223"/>
      <c r="E791" s="1200"/>
      <c r="J791" s="224"/>
    </row>
    <row r="792" spans="1:10" s="222" customFormat="1" ht="24" customHeight="1">
      <c r="A792" s="1199"/>
      <c r="B792" s="1200"/>
      <c r="C792" s="1200"/>
      <c r="D792" s="223"/>
      <c r="E792" s="1200"/>
      <c r="J792" s="224"/>
    </row>
    <row r="793" spans="1:10" s="222" customFormat="1" ht="24" customHeight="1">
      <c r="A793" s="1199"/>
      <c r="B793" s="1200"/>
      <c r="C793" s="1200"/>
      <c r="D793" s="223"/>
      <c r="E793" s="1200"/>
      <c r="J793" s="224"/>
    </row>
    <row r="794" spans="1:10" s="222" customFormat="1" ht="24" customHeight="1">
      <c r="A794" s="1199"/>
      <c r="B794" s="1200"/>
      <c r="C794" s="1200"/>
      <c r="D794" s="223"/>
      <c r="E794" s="1200"/>
      <c r="J794" s="224"/>
    </row>
    <row r="795" spans="1:10" s="222" customFormat="1" ht="24" customHeight="1">
      <c r="A795" s="1199"/>
      <c r="B795" s="1200"/>
      <c r="C795" s="1200"/>
      <c r="D795" s="223"/>
      <c r="E795" s="1200"/>
      <c r="J795" s="224"/>
    </row>
    <row r="796" spans="1:10" s="222" customFormat="1" ht="24" customHeight="1">
      <c r="A796" s="1199"/>
      <c r="B796" s="1200"/>
      <c r="C796" s="1200"/>
      <c r="D796" s="223"/>
      <c r="E796" s="1200"/>
      <c r="J796" s="224"/>
    </row>
    <row r="797" spans="1:10" s="222" customFormat="1" ht="24" customHeight="1">
      <c r="A797" s="1199"/>
      <c r="B797" s="1200"/>
      <c r="C797" s="1200"/>
      <c r="D797" s="223"/>
      <c r="E797" s="1200"/>
      <c r="J797" s="224"/>
    </row>
    <row r="798" spans="1:10" s="222" customFormat="1" ht="24" customHeight="1">
      <c r="A798" s="1199"/>
      <c r="B798" s="1200"/>
      <c r="C798" s="1200"/>
      <c r="D798" s="223"/>
      <c r="E798" s="1200"/>
      <c r="J798" s="224"/>
    </row>
    <row r="799" spans="1:10" s="222" customFormat="1" ht="24" customHeight="1">
      <c r="A799" s="1199"/>
      <c r="B799" s="1200"/>
      <c r="C799" s="1200"/>
      <c r="D799" s="223"/>
      <c r="E799" s="1200"/>
      <c r="J799" s="224"/>
    </row>
    <row r="800" spans="1:10" s="222" customFormat="1" ht="24" customHeight="1">
      <c r="A800" s="1199"/>
      <c r="B800" s="1200"/>
      <c r="C800" s="1200"/>
      <c r="D800" s="223"/>
      <c r="E800" s="1200"/>
      <c r="J800" s="224"/>
    </row>
    <row r="801" spans="1:10" s="222" customFormat="1" ht="24" customHeight="1">
      <c r="A801" s="1199"/>
      <c r="B801" s="1200"/>
      <c r="C801" s="1200"/>
      <c r="D801" s="223"/>
      <c r="E801" s="1200"/>
      <c r="J801" s="224"/>
    </row>
    <row r="802" spans="1:10" s="222" customFormat="1" ht="24" customHeight="1">
      <c r="A802" s="1199"/>
      <c r="B802" s="1200"/>
      <c r="C802" s="1200"/>
      <c r="D802" s="223"/>
      <c r="E802" s="1200"/>
      <c r="J802" s="224"/>
    </row>
    <row r="803" spans="1:10" s="222" customFormat="1" ht="24" customHeight="1">
      <c r="A803" s="1199"/>
      <c r="B803" s="1200"/>
      <c r="C803" s="1200"/>
      <c r="D803" s="223"/>
      <c r="E803" s="1200"/>
      <c r="J803" s="224"/>
    </row>
    <row r="804" spans="1:10" s="222" customFormat="1" ht="24" customHeight="1">
      <c r="A804" s="1199"/>
      <c r="B804" s="1200"/>
      <c r="C804" s="1200"/>
      <c r="D804" s="223"/>
      <c r="E804" s="1200"/>
      <c r="J804" s="224"/>
    </row>
    <row r="805" spans="1:10" s="222" customFormat="1" ht="24" customHeight="1">
      <c r="A805" s="1199"/>
      <c r="B805" s="1200"/>
      <c r="C805" s="1200"/>
      <c r="D805" s="223"/>
      <c r="E805" s="1200"/>
      <c r="J805" s="224"/>
    </row>
    <row r="806" spans="1:10" s="222" customFormat="1" ht="24" customHeight="1">
      <c r="A806" s="1199"/>
      <c r="B806" s="1200"/>
      <c r="C806" s="1200"/>
      <c r="D806" s="223"/>
      <c r="E806" s="1200"/>
      <c r="J806" s="224"/>
    </row>
    <row r="807" spans="1:10" s="222" customFormat="1" ht="24" customHeight="1">
      <c r="A807" s="1199"/>
      <c r="B807" s="1200"/>
      <c r="C807" s="1200"/>
      <c r="D807" s="223"/>
      <c r="E807" s="1200"/>
      <c r="J807" s="224"/>
    </row>
    <row r="808" spans="1:10" s="222" customFormat="1" ht="24" customHeight="1">
      <c r="A808" s="1199"/>
      <c r="B808" s="1200"/>
      <c r="C808" s="1200"/>
      <c r="D808" s="223"/>
      <c r="E808" s="1200"/>
      <c r="J808" s="224"/>
    </row>
    <row r="809" spans="1:10" s="222" customFormat="1" ht="24" customHeight="1">
      <c r="A809" s="1199"/>
      <c r="B809" s="1200"/>
      <c r="C809" s="1200"/>
      <c r="D809" s="223"/>
      <c r="E809" s="1200"/>
      <c r="J809" s="224"/>
    </row>
    <row r="810" spans="1:10" s="222" customFormat="1" ht="24" customHeight="1">
      <c r="A810" s="1199"/>
      <c r="B810" s="1200"/>
      <c r="C810" s="1200"/>
      <c r="D810" s="223"/>
      <c r="E810" s="1200"/>
      <c r="J810" s="224"/>
    </row>
    <row r="811" spans="1:10" s="222" customFormat="1" ht="24" customHeight="1">
      <c r="A811" s="1199"/>
      <c r="B811" s="1200"/>
      <c r="C811" s="1200"/>
      <c r="D811" s="223"/>
      <c r="E811" s="1200"/>
      <c r="J811" s="224"/>
    </row>
    <row r="812" spans="1:10" s="222" customFormat="1" ht="24" customHeight="1">
      <c r="A812" s="1199"/>
      <c r="B812" s="1200"/>
      <c r="C812" s="1200"/>
      <c r="D812" s="223"/>
      <c r="E812" s="1200"/>
      <c r="J812" s="224"/>
    </row>
    <row r="813" spans="1:10" s="222" customFormat="1" ht="24" customHeight="1">
      <c r="A813" s="1199"/>
      <c r="B813" s="1200"/>
      <c r="C813" s="1200"/>
      <c r="D813" s="223"/>
      <c r="E813" s="1200"/>
      <c r="J813" s="224"/>
    </row>
    <row r="814" spans="1:10" s="222" customFormat="1" ht="24" customHeight="1">
      <c r="A814" s="1199"/>
      <c r="B814" s="1200"/>
      <c r="C814" s="1200"/>
      <c r="D814" s="223"/>
      <c r="E814" s="1200"/>
      <c r="J814" s="224"/>
    </row>
    <row r="815" spans="1:10" s="222" customFormat="1" ht="24" customHeight="1">
      <c r="A815" s="1199"/>
      <c r="B815" s="1200"/>
      <c r="C815" s="1200"/>
      <c r="D815" s="223"/>
      <c r="E815" s="1200"/>
      <c r="J815" s="224"/>
    </row>
    <row r="816" spans="1:10" s="222" customFormat="1" ht="24" customHeight="1">
      <c r="A816" s="1199"/>
      <c r="B816" s="1200"/>
      <c r="C816" s="1200"/>
      <c r="D816" s="223"/>
      <c r="E816" s="1200"/>
      <c r="J816" s="224"/>
    </row>
    <row r="817" spans="1:10" s="222" customFormat="1" ht="24" customHeight="1">
      <c r="A817" s="1199"/>
      <c r="B817" s="1200"/>
      <c r="C817" s="1200"/>
      <c r="D817" s="223"/>
      <c r="E817" s="1200"/>
      <c r="J817" s="224"/>
    </row>
    <row r="818" spans="1:10" s="222" customFormat="1" ht="24" customHeight="1">
      <c r="A818" s="1199"/>
      <c r="B818" s="1200"/>
      <c r="C818" s="1200"/>
      <c r="D818" s="223"/>
      <c r="E818" s="1200"/>
      <c r="J818" s="224"/>
    </row>
    <row r="819" spans="1:10" s="222" customFormat="1" ht="24" customHeight="1">
      <c r="A819" s="1199"/>
      <c r="B819" s="1200"/>
      <c r="C819" s="1200"/>
      <c r="D819" s="223"/>
      <c r="E819" s="1200"/>
      <c r="J819" s="224"/>
    </row>
    <row r="820" spans="1:10" s="222" customFormat="1" ht="24" customHeight="1">
      <c r="A820" s="1199"/>
      <c r="B820" s="1200"/>
      <c r="C820" s="1200"/>
      <c r="D820" s="223"/>
      <c r="E820" s="1200"/>
      <c r="J820" s="224"/>
    </row>
    <row r="821" spans="1:10" s="222" customFormat="1" ht="24" customHeight="1">
      <c r="A821" s="1199"/>
      <c r="B821" s="1200"/>
      <c r="C821" s="1200"/>
      <c r="D821" s="223"/>
      <c r="E821" s="1200"/>
      <c r="J821" s="224"/>
    </row>
    <row r="822" spans="1:10" s="222" customFormat="1" ht="24" customHeight="1">
      <c r="A822" s="1199"/>
      <c r="B822" s="1200"/>
      <c r="C822" s="1200"/>
      <c r="D822" s="223"/>
      <c r="E822" s="1200"/>
      <c r="J822" s="224"/>
    </row>
    <row r="823" spans="1:10" s="222" customFormat="1" ht="24" customHeight="1">
      <c r="A823" s="1199"/>
      <c r="B823" s="1200"/>
      <c r="C823" s="1200"/>
      <c r="D823" s="223"/>
      <c r="E823" s="1200"/>
      <c r="J823" s="224"/>
    </row>
    <row r="824" spans="1:10" s="222" customFormat="1" ht="24" customHeight="1">
      <c r="A824" s="1199"/>
      <c r="B824" s="1200"/>
      <c r="C824" s="1200"/>
      <c r="D824" s="223"/>
      <c r="E824" s="1200"/>
      <c r="J824" s="224"/>
    </row>
    <row r="825" spans="1:10" s="222" customFormat="1" ht="24" customHeight="1">
      <c r="A825" s="1199"/>
      <c r="B825" s="1200"/>
      <c r="C825" s="1200"/>
      <c r="D825" s="223"/>
      <c r="E825" s="1200"/>
      <c r="J825" s="224"/>
    </row>
    <row r="826" spans="1:10" s="222" customFormat="1" ht="24" customHeight="1">
      <c r="A826" s="1199"/>
      <c r="B826" s="1200"/>
      <c r="C826" s="1200"/>
      <c r="D826" s="223"/>
      <c r="E826" s="1200"/>
      <c r="J826" s="224"/>
    </row>
    <row r="827" spans="1:10" s="222" customFormat="1" ht="24" customHeight="1">
      <c r="A827" s="1199"/>
      <c r="B827" s="1200"/>
      <c r="C827" s="1200"/>
      <c r="D827" s="223"/>
      <c r="E827" s="1200"/>
      <c r="J827" s="224"/>
    </row>
    <row r="828" spans="1:10" s="222" customFormat="1" ht="24" customHeight="1">
      <c r="A828" s="1199"/>
      <c r="B828" s="1200"/>
      <c r="C828" s="1200"/>
      <c r="D828" s="223"/>
      <c r="E828" s="1200"/>
      <c r="J828" s="224"/>
    </row>
    <row r="829" spans="1:10" s="222" customFormat="1" ht="24" customHeight="1">
      <c r="A829" s="1199"/>
      <c r="B829" s="1200"/>
      <c r="C829" s="1200"/>
      <c r="D829" s="223"/>
      <c r="E829" s="1200"/>
      <c r="J829" s="224"/>
    </row>
    <row r="830" spans="1:10" s="222" customFormat="1" ht="24" customHeight="1">
      <c r="A830" s="1199"/>
      <c r="B830" s="1200"/>
      <c r="C830" s="1200"/>
      <c r="D830" s="223"/>
      <c r="E830" s="1200"/>
      <c r="J830" s="224"/>
    </row>
    <row r="831" spans="1:10" s="222" customFormat="1" ht="24" customHeight="1">
      <c r="A831" s="1199"/>
      <c r="B831" s="1200"/>
      <c r="C831" s="1200"/>
      <c r="D831" s="223"/>
      <c r="E831" s="1200"/>
      <c r="J831" s="224"/>
    </row>
    <row r="832" spans="1:10" s="222" customFormat="1" ht="24" customHeight="1">
      <c r="A832" s="1199"/>
      <c r="B832" s="1200"/>
      <c r="C832" s="1200"/>
      <c r="D832" s="223"/>
      <c r="E832" s="1200"/>
      <c r="J832" s="224"/>
    </row>
    <row r="833" spans="1:10" s="222" customFormat="1" ht="24" customHeight="1">
      <c r="A833" s="1199"/>
      <c r="B833" s="1200"/>
      <c r="C833" s="1200"/>
      <c r="D833" s="223"/>
      <c r="E833" s="1200"/>
      <c r="J833" s="224"/>
    </row>
    <row r="834" spans="1:10" s="222" customFormat="1" ht="24" customHeight="1">
      <c r="A834" s="1199"/>
      <c r="B834" s="1200"/>
      <c r="C834" s="1200"/>
      <c r="D834" s="223"/>
      <c r="E834" s="1200"/>
      <c r="J834" s="224"/>
    </row>
    <row r="835" spans="1:10" s="222" customFormat="1" ht="24" customHeight="1">
      <c r="A835" s="1199"/>
      <c r="B835" s="1200"/>
      <c r="C835" s="1200"/>
      <c r="D835" s="223"/>
      <c r="E835" s="1200"/>
      <c r="J835" s="224"/>
    </row>
    <row r="836" spans="1:10" s="222" customFormat="1" ht="24" customHeight="1">
      <c r="A836" s="1199"/>
      <c r="B836" s="1200"/>
      <c r="C836" s="1200"/>
      <c r="D836" s="223"/>
      <c r="E836" s="1200"/>
      <c r="J836" s="224"/>
    </row>
    <row r="837" spans="1:10" s="222" customFormat="1" ht="24" customHeight="1">
      <c r="A837" s="1199"/>
      <c r="B837" s="1200"/>
      <c r="C837" s="1200"/>
      <c r="D837" s="223"/>
      <c r="E837" s="1200"/>
      <c r="J837" s="224"/>
    </row>
    <row r="838" spans="1:10" s="222" customFormat="1" ht="24" customHeight="1">
      <c r="A838" s="1199"/>
      <c r="B838" s="1200"/>
      <c r="C838" s="1200"/>
      <c r="D838" s="223"/>
      <c r="E838" s="1200"/>
      <c r="J838" s="224"/>
    </row>
    <row r="839" spans="1:10" s="222" customFormat="1" ht="24" customHeight="1">
      <c r="A839" s="1199"/>
      <c r="B839" s="1200"/>
      <c r="C839" s="1200"/>
      <c r="D839" s="223"/>
      <c r="E839" s="1200"/>
      <c r="J839" s="224"/>
    </row>
    <row r="840" spans="1:10" s="222" customFormat="1" ht="24" customHeight="1">
      <c r="A840" s="1199"/>
      <c r="B840" s="1200"/>
      <c r="C840" s="1200"/>
      <c r="D840" s="223"/>
      <c r="E840" s="1200"/>
      <c r="J840" s="224"/>
    </row>
    <row r="841" spans="1:10" s="222" customFormat="1" ht="24" customHeight="1">
      <c r="A841" s="1199"/>
      <c r="B841" s="1200"/>
      <c r="C841" s="1200"/>
      <c r="D841" s="223"/>
      <c r="E841" s="1200"/>
      <c r="J841" s="224"/>
    </row>
    <row r="842" spans="1:10" s="222" customFormat="1" ht="24" customHeight="1">
      <c r="A842" s="1199"/>
      <c r="B842" s="1200"/>
      <c r="C842" s="1200"/>
      <c r="D842" s="223"/>
      <c r="E842" s="1200"/>
      <c r="J842" s="224"/>
    </row>
    <row r="843" spans="1:10" s="222" customFormat="1" ht="24" customHeight="1">
      <c r="A843" s="1199"/>
      <c r="B843" s="1200"/>
      <c r="C843" s="1200"/>
      <c r="D843" s="223"/>
      <c r="E843" s="1200"/>
      <c r="J843" s="224"/>
    </row>
    <row r="844" spans="1:10" s="222" customFormat="1" ht="24" customHeight="1">
      <c r="A844" s="1199"/>
      <c r="B844" s="1200"/>
      <c r="C844" s="1200"/>
      <c r="D844" s="223"/>
      <c r="E844" s="1200"/>
      <c r="J844" s="224"/>
    </row>
    <row r="845" spans="1:10" s="222" customFormat="1" ht="24" customHeight="1">
      <c r="A845" s="1199"/>
      <c r="B845" s="1200"/>
      <c r="C845" s="1200"/>
      <c r="D845" s="223"/>
      <c r="E845" s="1200"/>
      <c r="J845" s="224"/>
    </row>
    <row r="846" spans="1:10" s="222" customFormat="1" ht="24" customHeight="1">
      <c r="A846" s="1199"/>
      <c r="B846" s="1200"/>
      <c r="C846" s="1200"/>
      <c r="D846" s="223"/>
      <c r="E846" s="1200"/>
      <c r="J846" s="224"/>
    </row>
    <row r="847" spans="1:10" s="222" customFormat="1" ht="24" customHeight="1">
      <c r="A847" s="1199"/>
      <c r="B847" s="1200"/>
      <c r="C847" s="1200"/>
      <c r="D847" s="223"/>
      <c r="E847" s="1200"/>
      <c r="J847" s="224"/>
    </row>
    <row r="848" spans="1:10" s="222" customFormat="1" ht="24" customHeight="1">
      <c r="A848" s="1199"/>
      <c r="B848" s="1200"/>
      <c r="C848" s="1200"/>
      <c r="D848" s="223"/>
      <c r="E848" s="1200"/>
      <c r="J848" s="224"/>
    </row>
    <row r="849" spans="1:10" s="222" customFormat="1" ht="24" customHeight="1">
      <c r="A849" s="1199"/>
      <c r="B849" s="1200"/>
      <c r="C849" s="1200"/>
      <c r="D849" s="223"/>
      <c r="E849" s="1200"/>
      <c r="J849" s="224"/>
    </row>
    <row r="850" spans="1:10" s="222" customFormat="1" ht="24" customHeight="1">
      <c r="A850" s="1199"/>
      <c r="B850" s="1200"/>
      <c r="C850" s="1200"/>
      <c r="D850" s="223"/>
      <c r="E850" s="1200"/>
      <c r="J850" s="224"/>
    </row>
    <row r="851" spans="1:10" s="222" customFormat="1" ht="24" customHeight="1">
      <c r="A851" s="1199"/>
      <c r="B851" s="1200"/>
      <c r="C851" s="1200"/>
      <c r="D851" s="223"/>
      <c r="E851" s="1200"/>
      <c r="J851" s="224"/>
    </row>
    <row r="852" spans="1:10" s="222" customFormat="1" ht="24" customHeight="1">
      <c r="A852" s="1199"/>
      <c r="B852" s="1200"/>
      <c r="C852" s="1200"/>
      <c r="D852" s="223"/>
      <c r="E852" s="1200"/>
      <c r="J852" s="224"/>
    </row>
    <row r="853" spans="1:10" s="222" customFormat="1" ht="24" customHeight="1">
      <c r="A853" s="1199"/>
      <c r="B853" s="1200"/>
      <c r="C853" s="1200"/>
      <c r="D853" s="223"/>
      <c r="E853" s="1200"/>
      <c r="J853" s="224"/>
    </row>
    <row r="854" spans="1:10" s="222" customFormat="1" ht="24" customHeight="1">
      <c r="A854" s="1199"/>
      <c r="B854" s="1200"/>
      <c r="C854" s="1200"/>
      <c r="D854" s="223"/>
      <c r="E854" s="1200"/>
      <c r="J854" s="224"/>
    </row>
    <row r="855" spans="1:10" s="222" customFormat="1" ht="24" customHeight="1">
      <c r="A855" s="1199"/>
      <c r="B855" s="1200"/>
      <c r="C855" s="1200"/>
      <c r="D855" s="223"/>
      <c r="E855" s="1200"/>
      <c r="J855" s="224"/>
    </row>
    <row r="856" spans="1:10" s="222" customFormat="1" ht="24" customHeight="1">
      <c r="A856" s="1199"/>
      <c r="B856" s="1200"/>
      <c r="C856" s="1200"/>
      <c r="D856" s="223"/>
      <c r="E856" s="1200"/>
      <c r="J856" s="224"/>
    </row>
    <row r="857" spans="1:10" s="222" customFormat="1" ht="24" customHeight="1">
      <c r="A857" s="1199"/>
      <c r="B857" s="1200"/>
      <c r="C857" s="1200"/>
      <c r="D857" s="223"/>
      <c r="E857" s="1200"/>
      <c r="J857" s="224"/>
    </row>
    <row r="858" spans="1:10" s="222" customFormat="1" ht="24" customHeight="1">
      <c r="A858" s="1199"/>
      <c r="B858" s="1200"/>
      <c r="C858" s="1200"/>
      <c r="D858" s="223"/>
      <c r="E858" s="1200"/>
      <c r="J858" s="224"/>
    </row>
    <row r="859" spans="1:10" s="222" customFormat="1" ht="24" customHeight="1">
      <c r="A859" s="1199"/>
      <c r="B859" s="1200"/>
      <c r="C859" s="1200"/>
      <c r="D859" s="223"/>
      <c r="E859" s="1200"/>
      <c r="J859" s="224"/>
    </row>
    <row r="860" spans="1:10" s="222" customFormat="1" ht="24" customHeight="1">
      <c r="A860" s="1199"/>
      <c r="B860" s="1200"/>
      <c r="C860" s="1200"/>
      <c r="D860" s="223"/>
      <c r="E860" s="1200"/>
      <c r="J860" s="224"/>
    </row>
    <row r="861" spans="1:10" s="222" customFormat="1" ht="24" customHeight="1">
      <c r="A861" s="1199"/>
      <c r="B861" s="1200"/>
      <c r="C861" s="1200"/>
      <c r="D861" s="223"/>
      <c r="E861" s="1200"/>
      <c r="J861" s="224"/>
    </row>
    <row r="862" spans="1:10" s="222" customFormat="1" ht="24" customHeight="1">
      <c r="A862" s="1199"/>
      <c r="B862" s="1200"/>
      <c r="C862" s="1200"/>
      <c r="D862" s="223"/>
      <c r="E862" s="1200"/>
      <c r="J862" s="224"/>
    </row>
    <row r="863" spans="1:10" s="222" customFormat="1" ht="24" customHeight="1">
      <c r="A863" s="1199"/>
      <c r="B863" s="1200"/>
      <c r="C863" s="1200"/>
      <c r="D863" s="223"/>
      <c r="E863" s="1200"/>
      <c r="J863" s="224"/>
    </row>
    <row r="864" spans="1:10" s="222" customFormat="1" ht="24" customHeight="1">
      <c r="A864" s="1199"/>
      <c r="B864" s="1200"/>
      <c r="C864" s="1200"/>
      <c r="D864" s="223"/>
      <c r="E864" s="1200"/>
      <c r="J864" s="224"/>
    </row>
    <row r="865" spans="1:10" s="222" customFormat="1" ht="24" customHeight="1">
      <c r="A865" s="1199"/>
      <c r="B865" s="1200"/>
      <c r="C865" s="1200"/>
      <c r="D865" s="223"/>
      <c r="E865" s="1200"/>
      <c r="J865" s="224"/>
    </row>
    <row r="866" spans="1:10" s="222" customFormat="1" ht="24" customHeight="1">
      <c r="A866" s="1199"/>
      <c r="B866" s="1200"/>
      <c r="C866" s="1200"/>
      <c r="D866" s="223"/>
      <c r="E866" s="1200"/>
      <c r="J866" s="224"/>
    </row>
    <row r="867" spans="1:10" s="222" customFormat="1" ht="24" customHeight="1">
      <c r="A867" s="1199"/>
      <c r="B867" s="1200"/>
      <c r="C867" s="1200"/>
      <c r="D867" s="223"/>
      <c r="E867" s="1200"/>
      <c r="J867" s="224"/>
    </row>
    <row r="868" spans="1:10" s="222" customFormat="1" ht="24" customHeight="1">
      <c r="A868" s="1199"/>
      <c r="B868" s="1200"/>
      <c r="C868" s="1200"/>
      <c r="D868" s="223"/>
      <c r="E868" s="1200"/>
      <c r="J868" s="224"/>
    </row>
    <row r="869" spans="1:10" s="222" customFormat="1" ht="24" customHeight="1">
      <c r="A869" s="1199"/>
      <c r="B869" s="1200"/>
      <c r="C869" s="1200"/>
      <c r="D869" s="223"/>
      <c r="E869" s="1200"/>
      <c r="J869" s="224"/>
    </row>
    <row r="870" spans="1:10" s="222" customFormat="1" ht="24" customHeight="1">
      <c r="A870" s="1199"/>
      <c r="B870" s="1200"/>
      <c r="C870" s="1200"/>
      <c r="D870" s="223"/>
      <c r="E870" s="1200"/>
      <c r="J870" s="224"/>
    </row>
    <row r="871" spans="1:10" s="222" customFormat="1" ht="24" customHeight="1">
      <c r="A871" s="1199"/>
      <c r="B871" s="1200"/>
      <c r="C871" s="1200"/>
      <c r="D871" s="223"/>
      <c r="E871" s="1200"/>
      <c r="J871" s="224"/>
    </row>
    <row r="872" spans="1:10" s="222" customFormat="1" ht="24" customHeight="1">
      <c r="A872" s="1199"/>
      <c r="B872" s="1200"/>
      <c r="C872" s="1200"/>
      <c r="D872" s="223"/>
      <c r="E872" s="1200"/>
      <c r="J872" s="224"/>
    </row>
    <row r="873" spans="1:10" s="222" customFormat="1" ht="24" customHeight="1">
      <c r="A873" s="1199"/>
      <c r="B873" s="1200"/>
      <c r="C873" s="1200"/>
      <c r="D873" s="223"/>
      <c r="E873" s="1200"/>
      <c r="J873" s="224"/>
    </row>
    <row r="874" spans="1:10" s="222" customFormat="1" ht="24" customHeight="1">
      <c r="A874" s="1199"/>
      <c r="B874" s="1200"/>
      <c r="C874" s="1200"/>
      <c r="D874" s="223"/>
      <c r="E874" s="1200"/>
      <c r="J874" s="224"/>
    </row>
    <row r="875" spans="1:10" s="222" customFormat="1" ht="24" customHeight="1">
      <c r="A875" s="1199"/>
      <c r="B875" s="1200"/>
      <c r="C875" s="1200"/>
      <c r="D875" s="223"/>
      <c r="E875" s="1200"/>
      <c r="J875" s="224"/>
    </row>
    <row r="876" spans="1:10" s="222" customFormat="1" ht="24" customHeight="1">
      <c r="A876" s="1199"/>
      <c r="B876" s="1200"/>
      <c r="C876" s="1200"/>
      <c r="D876" s="223"/>
      <c r="E876" s="1200"/>
      <c r="J876" s="224"/>
    </row>
    <row r="877" spans="1:10" s="222" customFormat="1" ht="24" customHeight="1">
      <c r="A877" s="1199"/>
      <c r="B877" s="1200"/>
      <c r="C877" s="1200"/>
      <c r="D877" s="223"/>
      <c r="E877" s="1200"/>
      <c r="J877" s="224"/>
    </row>
    <row r="878" spans="1:10" s="222" customFormat="1" ht="24" customHeight="1">
      <c r="A878" s="1199"/>
      <c r="B878" s="1200"/>
      <c r="C878" s="1200"/>
      <c r="D878" s="223"/>
      <c r="E878" s="1200"/>
      <c r="J878" s="224"/>
    </row>
    <row r="879" spans="1:10" s="222" customFormat="1" ht="24" customHeight="1">
      <c r="A879" s="1199"/>
      <c r="B879" s="1200"/>
      <c r="C879" s="1200"/>
      <c r="D879" s="223"/>
      <c r="E879" s="1200"/>
      <c r="J879" s="224"/>
    </row>
    <row r="880" spans="1:10" s="222" customFormat="1" ht="24" customHeight="1">
      <c r="A880" s="1199"/>
      <c r="B880" s="1200"/>
      <c r="C880" s="1200"/>
      <c r="D880" s="223"/>
      <c r="E880" s="1200"/>
      <c r="J880" s="224"/>
    </row>
    <row r="881" spans="1:10" s="222" customFormat="1" ht="24" customHeight="1">
      <c r="A881" s="1199"/>
      <c r="B881" s="1200"/>
      <c r="C881" s="1200"/>
      <c r="D881" s="223"/>
      <c r="E881" s="1200"/>
      <c r="J881" s="224"/>
    </row>
    <row r="882" spans="1:10" s="222" customFormat="1" ht="24" customHeight="1">
      <c r="A882" s="1199"/>
      <c r="B882" s="1200"/>
      <c r="C882" s="1200"/>
      <c r="D882" s="223"/>
      <c r="E882" s="1200"/>
      <c r="J882" s="224"/>
    </row>
    <row r="883" spans="1:10" s="222" customFormat="1" ht="24" customHeight="1">
      <c r="A883" s="1199"/>
      <c r="B883" s="1200"/>
      <c r="C883" s="1200"/>
      <c r="D883" s="223"/>
      <c r="E883" s="1200"/>
      <c r="J883" s="224"/>
    </row>
    <row r="884" spans="1:10" s="222" customFormat="1" ht="24" customHeight="1">
      <c r="A884" s="1199"/>
      <c r="B884" s="1200"/>
      <c r="C884" s="1200"/>
      <c r="D884" s="223"/>
      <c r="E884" s="1200"/>
      <c r="J884" s="224"/>
    </row>
    <row r="885" spans="1:10" s="222" customFormat="1" ht="24" customHeight="1">
      <c r="A885" s="1199"/>
      <c r="B885" s="1200"/>
      <c r="C885" s="1200"/>
      <c r="D885" s="223"/>
      <c r="E885" s="1200"/>
      <c r="J885" s="224"/>
    </row>
    <row r="886" spans="1:10" s="222" customFormat="1" ht="24" customHeight="1">
      <c r="A886" s="1199"/>
      <c r="B886" s="1200"/>
      <c r="C886" s="1200"/>
      <c r="D886" s="223"/>
      <c r="E886" s="1200"/>
      <c r="J886" s="224"/>
    </row>
    <row r="887" spans="1:10" s="222" customFormat="1" ht="24" customHeight="1">
      <c r="A887" s="1199"/>
      <c r="B887" s="1200"/>
      <c r="C887" s="1200"/>
      <c r="D887" s="223"/>
      <c r="E887" s="1200"/>
      <c r="J887" s="224"/>
    </row>
    <row r="888" spans="1:10" s="222" customFormat="1" ht="24" customHeight="1">
      <c r="A888" s="1199"/>
      <c r="B888" s="1200"/>
      <c r="C888" s="1200"/>
      <c r="D888" s="223"/>
      <c r="E888" s="1200"/>
      <c r="J888" s="224"/>
    </row>
    <row r="889" spans="1:10" s="222" customFormat="1" ht="24" customHeight="1">
      <c r="A889" s="1199"/>
      <c r="B889" s="1200"/>
      <c r="C889" s="1200"/>
      <c r="D889" s="223"/>
      <c r="E889" s="1200"/>
      <c r="J889" s="224"/>
    </row>
    <row r="890" spans="1:10" s="222" customFormat="1" ht="24" customHeight="1">
      <c r="A890" s="1199"/>
      <c r="B890" s="1200"/>
      <c r="C890" s="1200"/>
      <c r="D890" s="223"/>
      <c r="E890" s="1200"/>
      <c r="J890" s="224"/>
    </row>
    <row r="891" spans="1:10" s="222" customFormat="1" ht="24" customHeight="1">
      <c r="A891" s="1199"/>
      <c r="B891" s="1200"/>
      <c r="C891" s="1200"/>
      <c r="D891" s="223"/>
      <c r="E891" s="1200"/>
      <c r="J891" s="224"/>
    </row>
    <row r="892" spans="1:10" s="222" customFormat="1" ht="24" customHeight="1">
      <c r="A892" s="1199"/>
      <c r="B892" s="1200"/>
      <c r="C892" s="1200"/>
      <c r="D892" s="223"/>
      <c r="E892" s="1200"/>
      <c r="J892" s="224"/>
    </row>
    <row r="893" spans="1:10" s="222" customFormat="1" ht="24" customHeight="1">
      <c r="A893" s="1199"/>
      <c r="B893" s="1200"/>
      <c r="C893" s="1200"/>
      <c r="D893" s="223"/>
      <c r="E893" s="1200"/>
      <c r="J893" s="224"/>
    </row>
    <row r="894" spans="1:10" s="222" customFormat="1" ht="24" customHeight="1">
      <c r="A894" s="1199"/>
      <c r="B894" s="1200"/>
      <c r="C894" s="1200"/>
      <c r="D894" s="223"/>
      <c r="E894" s="1200"/>
      <c r="J894" s="224"/>
    </row>
    <row r="895" spans="1:10" s="222" customFormat="1" ht="24" customHeight="1">
      <c r="A895" s="1199"/>
      <c r="B895" s="1200"/>
      <c r="C895" s="1200"/>
      <c r="D895" s="223"/>
      <c r="E895" s="1200"/>
      <c r="J895" s="224"/>
    </row>
    <row r="896" spans="1:10" s="222" customFormat="1" ht="24" customHeight="1">
      <c r="A896" s="1199"/>
      <c r="B896" s="1200"/>
      <c r="C896" s="1200"/>
      <c r="D896" s="223"/>
      <c r="E896" s="1200"/>
      <c r="J896" s="224"/>
    </row>
    <row r="897" spans="1:10" s="222" customFormat="1" ht="24" customHeight="1">
      <c r="A897" s="1199"/>
      <c r="B897" s="1200"/>
      <c r="C897" s="1200"/>
      <c r="D897" s="223"/>
      <c r="E897" s="1200"/>
      <c r="J897" s="224"/>
    </row>
    <row r="898" spans="1:10" s="222" customFormat="1" ht="24" customHeight="1">
      <c r="A898" s="1199"/>
      <c r="B898" s="1200"/>
      <c r="C898" s="1200"/>
      <c r="D898" s="223"/>
      <c r="E898" s="1200"/>
      <c r="J898" s="224"/>
    </row>
    <row r="899" spans="1:10" s="222" customFormat="1" ht="24" customHeight="1">
      <c r="A899" s="1199"/>
      <c r="B899" s="1200"/>
      <c r="C899" s="1200"/>
      <c r="D899" s="223"/>
      <c r="E899" s="1200"/>
      <c r="J899" s="224"/>
    </row>
    <row r="900" spans="1:10" s="222" customFormat="1" ht="24" customHeight="1">
      <c r="A900" s="1199"/>
      <c r="B900" s="1200"/>
      <c r="C900" s="1200"/>
      <c r="D900" s="223"/>
      <c r="E900" s="1200"/>
      <c r="J900" s="224"/>
    </row>
    <row r="901" spans="1:10" s="222" customFormat="1" ht="24" customHeight="1">
      <c r="A901" s="1199"/>
      <c r="B901" s="1200"/>
      <c r="C901" s="1200"/>
      <c r="D901" s="223"/>
      <c r="E901" s="1200"/>
      <c r="J901" s="224"/>
    </row>
    <row r="902" spans="1:10" s="222" customFormat="1" ht="24" customHeight="1">
      <c r="A902" s="1199"/>
      <c r="B902" s="1200"/>
      <c r="C902" s="1200"/>
      <c r="D902" s="223"/>
      <c r="E902" s="1200"/>
      <c r="J902" s="224"/>
    </row>
    <row r="903" spans="1:10" s="222" customFormat="1" ht="24" customHeight="1">
      <c r="A903" s="1199"/>
      <c r="B903" s="1200"/>
      <c r="C903" s="1200"/>
      <c r="D903" s="223"/>
      <c r="E903" s="1200"/>
      <c r="J903" s="224"/>
    </row>
    <row r="904" spans="1:10" s="222" customFormat="1" ht="24" customHeight="1">
      <c r="A904" s="1199"/>
      <c r="B904" s="1200"/>
      <c r="C904" s="1200"/>
      <c r="D904" s="223"/>
      <c r="E904" s="1200"/>
      <c r="J904" s="224"/>
    </row>
    <row r="905" spans="1:10" s="222" customFormat="1" ht="24" customHeight="1">
      <c r="A905" s="1199"/>
      <c r="B905" s="1200"/>
      <c r="C905" s="1200"/>
      <c r="D905" s="223"/>
      <c r="E905" s="1200"/>
      <c r="J905" s="224"/>
    </row>
    <row r="906" spans="1:10" s="222" customFormat="1" ht="24" customHeight="1">
      <c r="A906" s="1199"/>
      <c r="B906" s="1200"/>
      <c r="C906" s="1200"/>
      <c r="D906" s="223"/>
      <c r="E906" s="1200"/>
      <c r="J906" s="224"/>
    </row>
    <row r="907" spans="1:10" s="222" customFormat="1" ht="24" customHeight="1">
      <c r="A907" s="1199"/>
      <c r="B907" s="1200"/>
      <c r="C907" s="1200"/>
      <c r="D907" s="223"/>
      <c r="E907" s="1200"/>
      <c r="J907" s="224"/>
    </row>
    <row r="908" spans="1:10" s="222" customFormat="1" ht="24" customHeight="1">
      <c r="A908" s="1199"/>
      <c r="B908" s="1200"/>
      <c r="C908" s="1200"/>
      <c r="D908" s="223"/>
      <c r="E908" s="1200"/>
      <c r="J908" s="224"/>
    </row>
    <row r="909" spans="1:10" s="222" customFormat="1" ht="24" customHeight="1">
      <c r="A909" s="1199"/>
      <c r="B909" s="1200"/>
      <c r="C909" s="1200"/>
      <c r="D909" s="223"/>
      <c r="E909" s="1200"/>
      <c r="J909" s="224"/>
    </row>
    <row r="910" spans="1:10" s="222" customFormat="1" ht="24" customHeight="1">
      <c r="A910" s="1199"/>
      <c r="B910" s="1200"/>
      <c r="C910" s="1200"/>
      <c r="D910" s="223"/>
      <c r="E910" s="1200"/>
      <c r="J910" s="224"/>
    </row>
    <row r="911" spans="1:10" s="222" customFormat="1" ht="24" customHeight="1">
      <c r="A911" s="1199"/>
      <c r="B911" s="1200"/>
      <c r="C911" s="1200"/>
      <c r="D911" s="223"/>
      <c r="E911" s="1200"/>
      <c r="J911" s="224"/>
    </row>
    <row r="912" spans="1:10" s="222" customFormat="1" ht="24" customHeight="1">
      <c r="A912" s="1199"/>
      <c r="B912" s="1200"/>
      <c r="C912" s="1200"/>
      <c r="D912" s="223"/>
      <c r="E912" s="1200"/>
      <c r="J912" s="224"/>
    </row>
    <row r="913" spans="1:10" s="222" customFormat="1" ht="24" customHeight="1">
      <c r="A913" s="1199"/>
      <c r="B913" s="1200"/>
      <c r="C913" s="1200"/>
      <c r="D913" s="223"/>
      <c r="E913" s="1200"/>
      <c r="J913" s="224"/>
    </row>
    <row r="914" spans="1:10" s="222" customFormat="1" ht="24" customHeight="1">
      <c r="A914" s="1199"/>
      <c r="B914" s="1200"/>
      <c r="C914" s="1200"/>
      <c r="D914" s="223"/>
      <c r="E914" s="1200"/>
      <c r="J914" s="224"/>
    </row>
    <row r="915" spans="1:10" s="222" customFormat="1" ht="24" customHeight="1">
      <c r="A915" s="1199"/>
      <c r="B915" s="1200"/>
      <c r="C915" s="1200"/>
      <c r="D915" s="223"/>
      <c r="E915" s="1200"/>
      <c r="J915" s="224"/>
    </row>
    <row r="916" spans="1:10" s="222" customFormat="1" ht="24" customHeight="1">
      <c r="A916" s="1199"/>
      <c r="B916" s="1200"/>
      <c r="C916" s="1200"/>
      <c r="D916" s="223"/>
      <c r="E916" s="1200"/>
      <c r="J916" s="224"/>
    </row>
    <row r="917" spans="1:10" s="222" customFormat="1" ht="24" customHeight="1">
      <c r="A917" s="1199"/>
      <c r="B917" s="1200"/>
      <c r="C917" s="1200"/>
      <c r="D917" s="223"/>
      <c r="E917" s="1200"/>
      <c r="J917" s="224"/>
    </row>
    <row r="918" spans="1:10" s="222" customFormat="1" ht="24" customHeight="1">
      <c r="A918" s="1199"/>
      <c r="B918" s="1200"/>
      <c r="C918" s="1200"/>
      <c r="D918" s="223"/>
      <c r="E918" s="1200"/>
      <c r="J918" s="224"/>
    </row>
    <row r="919" spans="1:10" s="222" customFormat="1" ht="24" customHeight="1">
      <c r="A919" s="1199"/>
      <c r="B919" s="1200"/>
      <c r="C919" s="1200"/>
      <c r="D919" s="223"/>
      <c r="E919" s="1200"/>
      <c r="J919" s="224"/>
    </row>
    <row r="920" spans="1:10" s="222" customFormat="1" ht="24" customHeight="1">
      <c r="A920" s="1199"/>
      <c r="B920" s="1200"/>
      <c r="C920" s="1200"/>
      <c r="D920" s="223"/>
      <c r="E920" s="1200"/>
      <c r="J920" s="224"/>
    </row>
    <row r="921" spans="1:10" s="222" customFormat="1" ht="24" customHeight="1">
      <c r="A921" s="1199"/>
      <c r="B921" s="1200"/>
      <c r="C921" s="1200"/>
      <c r="D921" s="223"/>
      <c r="E921" s="1200"/>
      <c r="J921" s="224"/>
    </row>
    <row r="922" spans="1:10" s="222" customFormat="1" ht="24" customHeight="1">
      <c r="A922" s="1199"/>
      <c r="B922" s="1200"/>
      <c r="C922" s="1200"/>
      <c r="D922" s="223"/>
      <c r="E922" s="1200"/>
      <c r="J922" s="224"/>
    </row>
    <row r="923" spans="1:10" s="222" customFormat="1" ht="24" customHeight="1">
      <c r="A923" s="1199"/>
      <c r="B923" s="1200"/>
      <c r="C923" s="1200"/>
      <c r="D923" s="223"/>
      <c r="E923" s="1200"/>
      <c r="J923" s="224"/>
    </row>
    <row r="924" spans="1:10" s="222" customFormat="1" ht="24" customHeight="1">
      <c r="A924" s="1199"/>
      <c r="B924" s="1200"/>
      <c r="C924" s="1200"/>
      <c r="D924" s="223"/>
      <c r="E924" s="1200"/>
      <c r="J924" s="224"/>
    </row>
    <row r="925" spans="1:10" s="222" customFormat="1" ht="24" customHeight="1">
      <c r="A925" s="1199"/>
      <c r="B925" s="1200"/>
      <c r="C925" s="1200"/>
      <c r="D925" s="223"/>
      <c r="E925" s="1200"/>
      <c r="J925" s="224"/>
    </row>
    <row r="926" spans="1:10" s="222" customFormat="1" ht="24" customHeight="1">
      <c r="A926" s="1199"/>
      <c r="B926" s="1200"/>
      <c r="C926" s="1200"/>
      <c r="D926" s="223"/>
      <c r="E926" s="1200"/>
      <c r="J926" s="224"/>
    </row>
    <row r="927" spans="1:10" s="222" customFormat="1" ht="24" customHeight="1">
      <c r="A927" s="1199"/>
      <c r="B927" s="1200"/>
      <c r="C927" s="1200"/>
      <c r="D927" s="223"/>
      <c r="E927" s="1200"/>
      <c r="J927" s="224"/>
    </row>
    <row r="928" spans="1:10" s="222" customFormat="1" ht="24" customHeight="1">
      <c r="A928" s="1199"/>
      <c r="B928" s="1200"/>
      <c r="C928" s="1200"/>
      <c r="D928" s="223"/>
      <c r="E928" s="1200"/>
      <c r="J928" s="224"/>
    </row>
    <row r="929" spans="1:10" s="222" customFormat="1" ht="24" customHeight="1">
      <c r="A929" s="1199"/>
      <c r="B929" s="1200"/>
      <c r="C929" s="1200"/>
      <c r="D929" s="223"/>
      <c r="E929" s="1200"/>
      <c r="J929" s="224"/>
    </row>
    <row r="930" spans="1:10" s="222" customFormat="1" ht="24" customHeight="1">
      <c r="A930" s="1199"/>
      <c r="B930" s="1200"/>
      <c r="C930" s="1200"/>
      <c r="D930" s="223"/>
      <c r="E930" s="1200"/>
      <c r="J930" s="224"/>
    </row>
    <row r="931" spans="1:10" s="222" customFormat="1" ht="24" customHeight="1">
      <c r="A931" s="1199"/>
      <c r="B931" s="1200"/>
      <c r="C931" s="1200"/>
      <c r="D931" s="223"/>
      <c r="E931" s="1200"/>
      <c r="J931" s="224"/>
    </row>
    <row r="932" spans="1:10" s="222" customFormat="1" ht="24" customHeight="1">
      <c r="A932" s="1199"/>
      <c r="B932" s="1200"/>
      <c r="C932" s="1200"/>
      <c r="D932" s="223"/>
      <c r="E932" s="1200"/>
      <c r="J932" s="224"/>
    </row>
    <row r="933" spans="1:10" s="222" customFormat="1" ht="24" customHeight="1">
      <c r="A933" s="1199"/>
      <c r="B933" s="1200"/>
      <c r="C933" s="1200"/>
      <c r="D933" s="223"/>
      <c r="E933" s="1200"/>
      <c r="J933" s="224"/>
    </row>
    <row r="934" spans="1:10" s="222" customFormat="1" ht="24" customHeight="1">
      <c r="A934" s="1199"/>
      <c r="B934" s="1200"/>
      <c r="C934" s="1200"/>
      <c r="D934" s="223"/>
      <c r="E934" s="1200"/>
      <c r="J934" s="224"/>
    </row>
    <row r="935" spans="1:10" s="222" customFormat="1" ht="24" customHeight="1">
      <c r="A935" s="1199"/>
      <c r="B935" s="1200"/>
      <c r="C935" s="1200"/>
      <c r="D935" s="223"/>
      <c r="E935" s="1200"/>
      <c r="J935" s="224"/>
    </row>
    <row r="936" spans="1:10" s="222" customFormat="1" ht="24" customHeight="1">
      <c r="A936" s="1199"/>
      <c r="B936" s="1200"/>
      <c r="C936" s="1200"/>
      <c r="D936" s="223"/>
      <c r="E936" s="1200"/>
      <c r="J936" s="224"/>
    </row>
    <row r="937" spans="1:10" s="222" customFormat="1" ht="24" customHeight="1">
      <c r="A937" s="1199"/>
      <c r="B937" s="1200"/>
      <c r="C937" s="1200"/>
      <c r="D937" s="223"/>
      <c r="E937" s="1200"/>
      <c r="J937" s="224"/>
    </row>
    <row r="938" spans="1:10" s="222" customFormat="1" ht="24" customHeight="1">
      <c r="A938" s="1199"/>
      <c r="B938" s="1200"/>
      <c r="C938" s="1200"/>
      <c r="D938" s="223"/>
      <c r="E938" s="1200"/>
      <c r="J938" s="224"/>
    </row>
    <row r="939" spans="1:10" s="222" customFormat="1" ht="24" customHeight="1">
      <c r="A939" s="1199"/>
      <c r="B939" s="1200"/>
      <c r="C939" s="1200"/>
      <c r="D939" s="223"/>
      <c r="E939" s="1200"/>
      <c r="J939" s="224"/>
    </row>
    <row r="940" spans="1:10" s="222" customFormat="1" ht="24" customHeight="1">
      <c r="A940" s="1199"/>
      <c r="B940" s="1200"/>
      <c r="C940" s="1200"/>
      <c r="D940" s="223"/>
      <c r="E940" s="1200"/>
      <c r="J940" s="224"/>
    </row>
    <row r="941" spans="1:10" s="222" customFormat="1" ht="24" customHeight="1">
      <c r="A941" s="1199"/>
      <c r="B941" s="1200"/>
      <c r="C941" s="1200"/>
      <c r="D941" s="223"/>
      <c r="E941" s="1200"/>
      <c r="J941" s="224"/>
    </row>
    <row r="942" spans="1:10" s="222" customFormat="1" ht="24" customHeight="1">
      <c r="A942" s="1199"/>
      <c r="B942" s="1200"/>
      <c r="C942" s="1200"/>
      <c r="D942" s="223"/>
      <c r="E942" s="1200"/>
      <c r="J942" s="224"/>
    </row>
    <row r="943" spans="1:10" s="222" customFormat="1" ht="24" customHeight="1">
      <c r="A943" s="1199"/>
      <c r="B943" s="1200"/>
      <c r="C943" s="1200"/>
      <c r="D943" s="223"/>
      <c r="E943" s="1200"/>
      <c r="J943" s="224"/>
    </row>
    <row r="944" spans="1:10" s="222" customFormat="1" ht="24" customHeight="1">
      <c r="A944" s="1199"/>
      <c r="B944" s="1200"/>
      <c r="C944" s="1200"/>
      <c r="D944" s="223"/>
      <c r="E944" s="1200"/>
      <c r="J944" s="224"/>
    </row>
    <row r="945" spans="1:10" s="222" customFormat="1" ht="24" customHeight="1">
      <c r="A945" s="1199"/>
      <c r="B945" s="1200"/>
      <c r="C945" s="1200"/>
      <c r="D945" s="223"/>
      <c r="E945" s="1200"/>
      <c r="J945" s="224"/>
    </row>
    <row r="946" spans="1:10" s="222" customFormat="1" ht="24" customHeight="1">
      <c r="A946" s="1199"/>
      <c r="B946" s="1200"/>
      <c r="C946" s="1200"/>
      <c r="D946" s="223"/>
      <c r="E946" s="1200"/>
      <c r="J946" s="224"/>
    </row>
    <row r="947" spans="1:10" s="222" customFormat="1" ht="24" customHeight="1">
      <c r="A947" s="1199"/>
      <c r="B947" s="1200"/>
      <c r="C947" s="1200"/>
      <c r="D947" s="223"/>
      <c r="E947" s="1200"/>
      <c r="J947" s="224"/>
    </row>
    <row r="948" spans="1:10" s="222" customFormat="1" ht="24" customHeight="1">
      <c r="A948" s="1199"/>
      <c r="B948" s="1200"/>
      <c r="C948" s="1200"/>
      <c r="D948" s="223"/>
      <c r="E948" s="1200"/>
      <c r="J948" s="224"/>
    </row>
    <row r="949" spans="1:10" s="222" customFormat="1" ht="24" customHeight="1">
      <c r="A949" s="1199"/>
      <c r="B949" s="1200"/>
      <c r="C949" s="1200"/>
      <c r="D949" s="223"/>
      <c r="E949" s="1200"/>
      <c r="J949" s="224"/>
    </row>
    <row r="950" spans="1:10" s="222" customFormat="1" ht="24" customHeight="1">
      <c r="A950" s="1199"/>
      <c r="B950" s="1200"/>
      <c r="C950" s="1200"/>
      <c r="D950" s="223"/>
      <c r="E950" s="1200"/>
      <c r="J950" s="224"/>
    </row>
    <row r="951" spans="1:10" s="222" customFormat="1" ht="24" customHeight="1">
      <c r="A951" s="1199"/>
      <c r="B951" s="1200"/>
      <c r="C951" s="1200"/>
      <c r="D951" s="223"/>
      <c r="E951" s="1200"/>
      <c r="J951" s="224"/>
    </row>
    <row r="952" spans="1:10" s="222" customFormat="1" ht="24" customHeight="1">
      <c r="A952" s="1199"/>
      <c r="B952" s="1200"/>
      <c r="C952" s="1200"/>
      <c r="D952" s="223"/>
      <c r="E952" s="1200"/>
      <c r="J952" s="224"/>
    </row>
    <row r="953" spans="1:10" s="222" customFormat="1" ht="24" customHeight="1">
      <c r="A953" s="1199"/>
      <c r="B953" s="1200"/>
      <c r="C953" s="1200"/>
      <c r="D953" s="223"/>
      <c r="E953" s="1200"/>
      <c r="J953" s="224"/>
    </row>
    <row r="954" spans="1:10" s="222" customFormat="1" ht="24" customHeight="1">
      <c r="A954" s="1199"/>
      <c r="B954" s="1200"/>
      <c r="C954" s="1200"/>
      <c r="D954" s="223"/>
      <c r="E954" s="1200"/>
      <c r="J954" s="224"/>
    </row>
    <row r="955" spans="1:10" s="222" customFormat="1" ht="24" customHeight="1">
      <c r="A955" s="1199"/>
      <c r="B955" s="1200"/>
      <c r="C955" s="1200"/>
      <c r="D955" s="223"/>
      <c r="E955" s="1200"/>
      <c r="J955" s="224"/>
    </row>
    <row r="956" spans="1:10" s="222" customFormat="1" ht="24" customHeight="1">
      <c r="A956" s="1199"/>
      <c r="B956" s="1200"/>
      <c r="C956" s="1200"/>
      <c r="D956" s="223"/>
      <c r="E956" s="1200"/>
      <c r="J956" s="224"/>
    </row>
    <row r="957" spans="1:10" s="222" customFormat="1" ht="24" customHeight="1">
      <c r="A957" s="1199"/>
      <c r="B957" s="1200"/>
      <c r="C957" s="1200"/>
      <c r="D957" s="223"/>
      <c r="E957" s="1200"/>
      <c r="J957" s="224"/>
    </row>
    <row r="958" spans="1:10" s="222" customFormat="1" ht="24" customHeight="1">
      <c r="A958" s="1199"/>
      <c r="B958" s="1200"/>
      <c r="C958" s="1200"/>
      <c r="D958" s="223"/>
      <c r="E958" s="1200"/>
      <c r="J958" s="224"/>
    </row>
    <row r="959" spans="1:10" s="222" customFormat="1" ht="24" customHeight="1">
      <c r="A959" s="1199"/>
      <c r="B959" s="1200"/>
      <c r="C959" s="1200"/>
      <c r="D959" s="223"/>
      <c r="E959" s="1200"/>
      <c r="J959" s="224"/>
    </row>
    <row r="960" spans="1:10" s="222" customFormat="1" ht="24" customHeight="1">
      <c r="A960" s="1199"/>
      <c r="B960" s="1200"/>
      <c r="C960" s="1200"/>
      <c r="D960" s="223"/>
      <c r="E960" s="1200"/>
      <c r="J960" s="224"/>
    </row>
    <row r="961" spans="1:10" s="222" customFormat="1" ht="24" customHeight="1">
      <c r="A961" s="1199"/>
      <c r="B961" s="1200"/>
      <c r="C961" s="1200"/>
      <c r="D961" s="223"/>
      <c r="E961" s="1200"/>
      <c r="J961" s="224"/>
    </row>
    <row r="962" spans="1:10" s="222" customFormat="1" ht="24" customHeight="1">
      <c r="A962" s="1199"/>
      <c r="B962" s="1200"/>
      <c r="C962" s="1200"/>
      <c r="D962" s="223"/>
      <c r="E962" s="1200"/>
      <c r="J962" s="224"/>
    </row>
    <row r="963" spans="1:10" s="222" customFormat="1" ht="24" customHeight="1">
      <c r="A963" s="1199"/>
      <c r="B963" s="1200"/>
      <c r="C963" s="1200"/>
      <c r="D963" s="223"/>
      <c r="E963" s="1200"/>
      <c r="J963" s="224"/>
    </row>
    <row r="964" spans="1:10" s="222" customFormat="1" ht="24" customHeight="1">
      <c r="A964" s="1199"/>
      <c r="B964" s="1200"/>
      <c r="C964" s="1200"/>
      <c r="D964" s="223"/>
      <c r="E964" s="1200"/>
      <c r="J964" s="224"/>
    </row>
    <row r="965" spans="1:10" s="222" customFormat="1" ht="24" customHeight="1">
      <c r="A965" s="1199"/>
      <c r="B965" s="1200"/>
      <c r="C965" s="1200"/>
      <c r="D965" s="223"/>
      <c r="E965" s="1200"/>
      <c r="J965" s="224"/>
    </row>
    <row r="966" spans="1:10" s="222" customFormat="1" ht="24" customHeight="1">
      <c r="A966" s="1199"/>
      <c r="B966" s="1200"/>
      <c r="C966" s="1200"/>
      <c r="D966" s="223"/>
      <c r="E966" s="1200"/>
      <c r="J966" s="224"/>
    </row>
    <row r="967" spans="1:10" s="222" customFormat="1" ht="24" customHeight="1">
      <c r="A967" s="1199"/>
      <c r="B967" s="1200"/>
      <c r="C967" s="1200"/>
      <c r="D967" s="223"/>
      <c r="E967" s="1200"/>
      <c r="J967" s="224"/>
    </row>
    <row r="968" spans="1:10" s="222" customFormat="1" ht="24" customHeight="1">
      <c r="A968" s="1199"/>
      <c r="B968" s="1200"/>
      <c r="C968" s="1200"/>
      <c r="D968" s="223"/>
      <c r="E968" s="1200"/>
      <c r="J968" s="224"/>
    </row>
    <row r="969" spans="1:10" s="222" customFormat="1" ht="24" customHeight="1">
      <c r="A969" s="1199"/>
      <c r="B969" s="1200"/>
      <c r="C969" s="1200"/>
      <c r="D969" s="223"/>
      <c r="E969" s="1200"/>
      <c r="J969" s="224"/>
    </row>
    <row r="970" spans="1:10" s="222" customFormat="1" ht="24" customHeight="1">
      <c r="A970" s="1199"/>
      <c r="B970" s="1200"/>
      <c r="C970" s="1200"/>
      <c r="D970" s="223"/>
      <c r="E970" s="1200"/>
      <c r="J970" s="224"/>
    </row>
    <row r="971" spans="1:10" s="222" customFormat="1" ht="24" customHeight="1">
      <c r="A971" s="1199"/>
      <c r="B971" s="1200"/>
      <c r="C971" s="1200"/>
      <c r="D971" s="223"/>
      <c r="E971" s="1200"/>
      <c r="J971" s="224"/>
    </row>
    <row r="972" spans="1:10" s="222" customFormat="1" ht="24" customHeight="1">
      <c r="A972" s="1199"/>
      <c r="B972" s="1200"/>
      <c r="C972" s="1200"/>
      <c r="D972" s="223"/>
      <c r="E972" s="1200"/>
      <c r="J972" s="224"/>
    </row>
    <row r="973" spans="1:10" s="222" customFormat="1" ht="24" customHeight="1">
      <c r="A973" s="1199"/>
      <c r="B973" s="1200"/>
      <c r="C973" s="1200"/>
      <c r="D973" s="223"/>
      <c r="E973" s="1200"/>
      <c r="J973" s="224"/>
    </row>
    <row r="974" spans="1:10" s="222" customFormat="1" ht="24" customHeight="1">
      <c r="A974" s="1199"/>
      <c r="B974" s="1200"/>
      <c r="C974" s="1200"/>
      <c r="D974" s="223"/>
      <c r="E974" s="1200"/>
      <c r="J974" s="224"/>
    </row>
    <row r="975" spans="1:10" s="222" customFormat="1" ht="24" customHeight="1">
      <c r="A975" s="1199"/>
      <c r="B975" s="1200"/>
      <c r="C975" s="1200"/>
      <c r="D975" s="223"/>
      <c r="E975" s="1200"/>
      <c r="J975" s="224"/>
    </row>
    <row r="976" spans="1:10" s="222" customFormat="1" ht="24" customHeight="1">
      <c r="A976" s="1199"/>
      <c r="B976" s="1200"/>
      <c r="C976" s="1200"/>
      <c r="D976" s="223"/>
      <c r="E976" s="1200"/>
      <c r="J976" s="224"/>
    </row>
    <row r="977" spans="1:10" s="222" customFormat="1" ht="24" customHeight="1">
      <c r="A977" s="1199"/>
      <c r="B977" s="1200"/>
      <c r="C977" s="1200"/>
      <c r="D977" s="223"/>
      <c r="E977" s="1200"/>
      <c r="J977" s="224"/>
    </row>
    <row r="978" spans="1:10" s="222" customFormat="1" ht="24" customHeight="1">
      <c r="A978" s="1199"/>
      <c r="B978" s="1200"/>
      <c r="C978" s="1200"/>
      <c r="D978" s="223"/>
      <c r="E978" s="1200"/>
      <c r="J978" s="224"/>
    </row>
    <row r="979" spans="1:10" s="222" customFormat="1" ht="24" customHeight="1">
      <c r="A979" s="1199"/>
      <c r="B979" s="1200"/>
      <c r="C979" s="1200"/>
      <c r="D979" s="223"/>
      <c r="E979" s="1200"/>
      <c r="J979" s="224"/>
    </row>
    <row r="980" spans="1:10" s="222" customFormat="1" ht="24" customHeight="1">
      <c r="A980" s="1199"/>
      <c r="B980" s="1200"/>
      <c r="C980" s="1200"/>
      <c r="D980" s="223"/>
      <c r="E980" s="1200"/>
      <c r="J980" s="224"/>
    </row>
    <row r="981" spans="1:10" s="222" customFormat="1" ht="24" customHeight="1">
      <c r="A981" s="1199"/>
      <c r="B981" s="1200"/>
      <c r="C981" s="1200"/>
      <c r="D981" s="223"/>
      <c r="E981" s="1200"/>
      <c r="J981" s="224"/>
    </row>
    <row r="982" spans="1:10" s="222" customFormat="1" ht="24" customHeight="1">
      <c r="A982" s="1199"/>
      <c r="B982" s="1200"/>
      <c r="C982" s="1200"/>
      <c r="D982" s="223"/>
      <c r="E982" s="1200"/>
      <c r="J982" s="224"/>
    </row>
    <row r="983" spans="1:10" s="222" customFormat="1" ht="24" customHeight="1">
      <c r="A983" s="1199"/>
      <c r="B983" s="1200"/>
      <c r="C983" s="1200"/>
      <c r="D983" s="223"/>
      <c r="E983" s="1200"/>
      <c r="J983" s="224"/>
    </row>
    <row r="984" spans="1:10" s="222" customFormat="1" ht="24" customHeight="1">
      <c r="A984" s="1199"/>
      <c r="B984" s="1200"/>
      <c r="C984" s="1200"/>
      <c r="D984" s="223"/>
      <c r="E984" s="1200"/>
      <c r="J984" s="224"/>
    </row>
    <row r="985" spans="1:10" s="222" customFormat="1" ht="24" customHeight="1">
      <c r="A985" s="1199"/>
      <c r="B985" s="1200"/>
      <c r="C985" s="1200"/>
      <c r="D985" s="223"/>
      <c r="E985" s="1200"/>
      <c r="J985" s="224"/>
    </row>
    <row r="986" spans="1:10" s="222" customFormat="1" ht="24" customHeight="1">
      <c r="A986" s="1199"/>
      <c r="B986" s="1200"/>
      <c r="C986" s="1200"/>
      <c r="D986" s="223"/>
      <c r="E986" s="1200"/>
      <c r="J986" s="224"/>
    </row>
    <row r="987" spans="1:10" s="222" customFormat="1" ht="24" customHeight="1">
      <c r="A987" s="1199"/>
      <c r="B987" s="1200"/>
      <c r="C987" s="1200"/>
      <c r="D987" s="223"/>
      <c r="E987" s="1200"/>
      <c r="J987" s="224"/>
    </row>
    <row r="988" spans="1:10" s="222" customFormat="1" ht="24" customHeight="1">
      <c r="A988" s="1199"/>
      <c r="B988" s="1200"/>
      <c r="C988" s="1200"/>
      <c r="D988" s="223"/>
      <c r="E988" s="1200"/>
      <c r="J988" s="224"/>
    </row>
    <row r="989" spans="1:10" s="222" customFormat="1" ht="24" customHeight="1">
      <c r="A989" s="1199"/>
      <c r="B989" s="1200"/>
      <c r="C989" s="1200"/>
      <c r="D989" s="223"/>
      <c r="E989" s="1200"/>
      <c r="J989" s="224"/>
    </row>
    <row r="990" spans="1:10" s="222" customFormat="1" ht="24" customHeight="1">
      <c r="A990" s="1199"/>
      <c r="B990" s="1200"/>
      <c r="C990" s="1200"/>
      <c r="D990" s="223"/>
      <c r="E990" s="1200"/>
      <c r="J990" s="224"/>
    </row>
    <row r="991" spans="1:10" s="222" customFormat="1" ht="24" customHeight="1">
      <c r="A991" s="1199"/>
      <c r="B991" s="1200"/>
      <c r="C991" s="1200"/>
      <c r="D991" s="223"/>
      <c r="E991" s="1200"/>
      <c r="J991" s="224"/>
    </row>
    <row r="992" spans="1:10" s="222" customFormat="1" ht="24" customHeight="1">
      <c r="A992" s="1199"/>
      <c r="B992" s="1200"/>
      <c r="C992" s="1200"/>
      <c r="D992" s="223"/>
      <c r="E992" s="1200"/>
      <c r="J992" s="224"/>
    </row>
    <row r="993" spans="1:10" s="222" customFormat="1" ht="24" customHeight="1">
      <c r="A993" s="1199"/>
      <c r="B993" s="1200"/>
      <c r="C993" s="1200"/>
      <c r="D993" s="223"/>
      <c r="E993" s="1200"/>
      <c r="J993" s="224"/>
    </row>
    <row r="994" spans="1:10" s="222" customFormat="1" ht="24" customHeight="1">
      <c r="A994" s="1199"/>
      <c r="B994" s="1200"/>
      <c r="C994" s="1200"/>
      <c r="D994" s="223"/>
      <c r="E994" s="1200"/>
      <c r="J994" s="224"/>
    </row>
    <row r="995" spans="1:10" s="222" customFormat="1" ht="24" customHeight="1">
      <c r="A995" s="1199"/>
      <c r="B995" s="1200"/>
      <c r="C995" s="1200"/>
      <c r="D995" s="223"/>
      <c r="E995" s="1200"/>
      <c r="J995" s="224"/>
    </row>
    <row r="996" spans="1:10" s="222" customFormat="1" ht="24" customHeight="1">
      <c r="A996" s="1199"/>
      <c r="B996" s="1200"/>
      <c r="C996" s="1200"/>
      <c r="D996" s="223"/>
      <c r="E996" s="1200"/>
      <c r="J996" s="224"/>
    </row>
    <row r="997" spans="1:10" s="222" customFormat="1" ht="24" customHeight="1">
      <c r="A997" s="1199"/>
      <c r="B997" s="1200"/>
      <c r="C997" s="1200"/>
      <c r="D997" s="223"/>
      <c r="E997" s="1200"/>
      <c r="J997" s="224"/>
    </row>
    <row r="998" spans="1:10" s="222" customFormat="1" ht="24" customHeight="1">
      <c r="A998" s="1199"/>
      <c r="B998" s="1200"/>
      <c r="C998" s="1200"/>
      <c r="D998" s="223"/>
      <c r="E998" s="1200"/>
      <c r="J998" s="224"/>
    </row>
    <row r="999" spans="1:10" s="222" customFormat="1" ht="24" customHeight="1">
      <c r="A999" s="1199"/>
      <c r="B999" s="1200"/>
      <c r="C999" s="1200"/>
      <c r="D999" s="223"/>
      <c r="E999" s="1200"/>
      <c r="J999" s="224"/>
    </row>
    <row r="1000" spans="1:10" s="222" customFormat="1" ht="24" customHeight="1">
      <c r="A1000" s="1199"/>
      <c r="B1000" s="1200"/>
      <c r="C1000" s="1200"/>
      <c r="D1000" s="223"/>
      <c r="E1000" s="1200"/>
      <c r="J1000" s="224"/>
    </row>
    <row r="1001" spans="1:10" s="222" customFormat="1" ht="24" customHeight="1">
      <c r="A1001" s="1199"/>
      <c r="B1001" s="1200"/>
      <c r="C1001" s="1200"/>
      <c r="D1001" s="223"/>
      <c r="E1001" s="1200"/>
      <c r="J1001" s="224"/>
    </row>
    <row r="1002" spans="1:10" s="222" customFormat="1" ht="24" customHeight="1">
      <c r="A1002" s="1199"/>
      <c r="B1002" s="1200"/>
      <c r="C1002" s="1200"/>
      <c r="D1002" s="223"/>
      <c r="E1002" s="1200"/>
      <c r="J1002" s="224"/>
    </row>
    <row r="1003" spans="1:10" s="222" customFormat="1" ht="24" customHeight="1">
      <c r="A1003" s="1199"/>
      <c r="B1003" s="1200"/>
      <c r="C1003" s="1200"/>
      <c r="D1003" s="223"/>
      <c r="E1003" s="1200"/>
      <c r="J1003" s="224"/>
    </row>
    <row r="1004" spans="1:10" s="222" customFormat="1" ht="24" customHeight="1">
      <c r="A1004" s="1199"/>
      <c r="B1004" s="1200"/>
      <c r="C1004" s="1200"/>
      <c r="D1004" s="223"/>
      <c r="E1004" s="1200"/>
      <c r="J1004" s="224"/>
    </row>
    <row r="1005" spans="1:10" s="222" customFormat="1" ht="24" customHeight="1">
      <c r="A1005" s="1199"/>
      <c r="B1005" s="1200"/>
      <c r="C1005" s="1200"/>
      <c r="D1005" s="223"/>
      <c r="E1005" s="1200"/>
      <c r="J1005" s="224"/>
    </row>
    <row r="1006" spans="1:10" s="222" customFormat="1" ht="24" customHeight="1">
      <c r="A1006" s="1199"/>
      <c r="B1006" s="1200"/>
      <c r="C1006" s="1200"/>
      <c r="D1006" s="223"/>
      <c r="E1006" s="1200"/>
      <c r="J1006" s="224"/>
    </row>
    <row r="1007" spans="1:10" s="222" customFormat="1" ht="24" customHeight="1">
      <c r="A1007" s="1199"/>
      <c r="B1007" s="1200"/>
      <c r="C1007" s="1200"/>
      <c r="D1007" s="223"/>
      <c r="E1007" s="1200"/>
      <c r="J1007" s="224"/>
    </row>
    <row r="1008" spans="1:10" s="222" customFormat="1" ht="24" customHeight="1">
      <c r="A1008" s="1199"/>
      <c r="B1008" s="1200"/>
      <c r="C1008" s="1200"/>
      <c r="D1008" s="223"/>
      <c r="E1008" s="1200"/>
      <c r="J1008" s="224"/>
    </row>
    <row r="1009" spans="1:10" s="222" customFormat="1" ht="24" customHeight="1">
      <c r="A1009" s="1199"/>
      <c r="B1009" s="1200"/>
      <c r="C1009" s="1200"/>
      <c r="D1009" s="223"/>
      <c r="E1009" s="1200"/>
      <c r="J1009" s="224"/>
    </row>
    <row r="1010" spans="1:10" s="222" customFormat="1" ht="24" customHeight="1">
      <c r="A1010" s="1199"/>
      <c r="B1010" s="1200"/>
      <c r="C1010" s="1200"/>
      <c r="D1010" s="223"/>
      <c r="E1010" s="1200"/>
      <c r="J1010" s="224"/>
    </row>
    <row r="1011" spans="1:10" s="222" customFormat="1" ht="24" customHeight="1">
      <c r="A1011" s="1199"/>
      <c r="B1011" s="1200"/>
      <c r="C1011" s="1200"/>
      <c r="D1011" s="223"/>
      <c r="E1011" s="1200"/>
      <c r="J1011" s="224"/>
    </row>
    <row r="1012" spans="1:10" s="222" customFormat="1" ht="24" customHeight="1">
      <c r="A1012" s="1199"/>
      <c r="B1012" s="1200"/>
      <c r="C1012" s="1200"/>
      <c r="D1012" s="223"/>
      <c r="E1012" s="1200"/>
      <c r="J1012" s="224"/>
    </row>
    <row r="1013" spans="1:10" s="222" customFormat="1" ht="24" customHeight="1">
      <c r="A1013" s="1199"/>
      <c r="B1013" s="1200"/>
      <c r="C1013" s="1200"/>
      <c r="D1013" s="223"/>
      <c r="E1013" s="1200"/>
      <c r="J1013" s="224"/>
    </row>
    <row r="1014" spans="1:10" s="222" customFormat="1" ht="24" customHeight="1">
      <c r="A1014" s="1199"/>
      <c r="B1014" s="1200"/>
      <c r="C1014" s="1200"/>
      <c r="D1014" s="223"/>
      <c r="E1014" s="1200"/>
      <c r="J1014" s="224"/>
    </row>
    <row r="1015" spans="1:10" s="222" customFormat="1" ht="24" customHeight="1">
      <c r="A1015" s="1199"/>
      <c r="B1015" s="1200"/>
      <c r="C1015" s="1200"/>
      <c r="D1015" s="223"/>
      <c r="E1015" s="1200"/>
      <c r="J1015" s="224"/>
    </row>
    <row r="1016" spans="1:10" s="222" customFormat="1" ht="24" customHeight="1">
      <c r="A1016" s="1199"/>
      <c r="B1016" s="1200"/>
      <c r="C1016" s="1200"/>
      <c r="D1016" s="223"/>
      <c r="E1016" s="1200"/>
      <c r="J1016" s="224"/>
    </row>
    <row r="1017" spans="1:10" s="222" customFormat="1" ht="24" customHeight="1">
      <c r="A1017" s="1199"/>
      <c r="B1017" s="1200"/>
      <c r="C1017" s="1200"/>
      <c r="D1017" s="223"/>
      <c r="E1017" s="1200"/>
      <c r="J1017" s="224"/>
    </row>
    <row r="1018" spans="1:10" s="222" customFormat="1" ht="24" customHeight="1">
      <c r="A1018" s="1199"/>
      <c r="B1018" s="1200"/>
      <c r="C1018" s="1200"/>
      <c r="D1018" s="223"/>
      <c r="E1018" s="1200"/>
      <c r="J1018" s="224"/>
    </row>
    <row r="1019" spans="1:10" s="222" customFormat="1" ht="24" customHeight="1">
      <c r="A1019" s="1199"/>
      <c r="B1019" s="1200"/>
      <c r="C1019" s="1200"/>
      <c r="D1019" s="223"/>
      <c r="E1019" s="1200"/>
      <c r="J1019" s="224"/>
    </row>
    <row r="1020" spans="1:10" s="222" customFormat="1" ht="24" customHeight="1">
      <c r="A1020" s="1199"/>
      <c r="B1020" s="1200"/>
      <c r="C1020" s="1200"/>
      <c r="D1020" s="223"/>
      <c r="E1020" s="1200"/>
      <c r="J1020" s="224"/>
    </row>
    <row r="1021" spans="1:10" s="222" customFormat="1" ht="24" customHeight="1">
      <c r="A1021" s="1199"/>
      <c r="B1021" s="1200"/>
      <c r="C1021" s="1200"/>
      <c r="D1021" s="223"/>
      <c r="E1021" s="1200"/>
      <c r="J1021" s="224"/>
    </row>
    <row r="1022" spans="1:10" s="222" customFormat="1" ht="24" customHeight="1">
      <c r="A1022" s="1199"/>
      <c r="B1022" s="1200"/>
      <c r="C1022" s="1200"/>
      <c r="D1022" s="223"/>
      <c r="E1022" s="1200"/>
      <c r="J1022" s="224"/>
    </row>
    <row r="1023" spans="1:10" s="222" customFormat="1" ht="24" customHeight="1">
      <c r="A1023" s="1199"/>
      <c r="B1023" s="1200"/>
      <c r="C1023" s="1200"/>
      <c r="D1023" s="223"/>
      <c r="E1023" s="1200"/>
      <c r="J1023" s="224"/>
    </row>
    <row r="1024" spans="1:10" s="222" customFormat="1" ht="24" customHeight="1">
      <c r="A1024" s="1199"/>
      <c r="B1024" s="1200"/>
      <c r="C1024" s="1200"/>
      <c r="D1024" s="223"/>
      <c r="E1024" s="1200"/>
      <c r="J1024" s="224"/>
    </row>
    <row r="1025" spans="1:10" s="222" customFormat="1" ht="24" customHeight="1">
      <c r="A1025" s="1199"/>
      <c r="B1025" s="1200"/>
      <c r="C1025" s="1200"/>
      <c r="D1025" s="223"/>
      <c r="E1025" s="1200"/>
      <c r="J1025" s="224"/>
    </row>
    <row r="1026" spans="1:10" s="222" customFormat="1" ht="24" customHeight="1">
      <c r="A1026" s="1199"/>
      <c r="B1026" s="1200"/>
      <c r="C1026" s="1200"/>
      <c r="D1026" s="223"/>
      <c r="E1026" s="1200"/>
      <c r="J1026" s="224"/>
    </row>
    <row r="1027" spans="1:10" s="222" customFormat="1" ht="24" customHeight="1">
      <c r="A1027" s="1199"/>
      <c r="B1027" s="1200"/>
      <c r="C1027" s="1200"/>
      <c r="D1027" s="223"/>
      <c r="E1027" s="1200"/>
      <c r="J1027" s="224"/>
    </row>
    <row r="1028" spans="1:10" s="222" customFormat="1" ht="24" customHeight="1">
      <c r="A1028" s="1199"/>
      <c r="B1028" s="1200"/>
      <c r="C1028" s="1200"/>
      <c r="D1028" s="223"/>
      <c r="E1028" s="1200"/>
      <c r="J1028" s="224"/>
    </row>
    <row r="1029" spans="1:10" s="222" customFormat="1" ht="24" customHeight="1">
      <c r="A1029" s="1199"/>
      <c r="B1029" s="1200"/>
      <c r="C1029" s="1200"/>
      <c r="D1029" s="223"/>
      <c r="E1029" s="1200"/>
      <c r="J1029" s="224"/>
    </row>
    <row r="1030" spans="1:10" s="222" customFormat="1" ht="24" customHeight="1">
      <c r="A1030" s="1199"/>
      <c r="B1030" s="1200"/>
      <c r="C1030" s="1200"/>
      <c r="D1030" s="223"/>
      <c r="E1030" s="1200"/>
      <c r="J1030" s="224"/>
    </row>
    <row r="1031" spans="1:10" s="222" customFormat="1" ht="24" customHeight="1">
      <c r="A1031" s="1199"/>
      <c r="B1031" s="1200"/>
      <c r="C1031" s="1200"/>
      <c r="D1031" s="223"/>
      <c r="E1031" s="1200"/>
      <c r="J1031" s="224"/>
    </row>
    <row r="1032" spans="1:10" s="222" customFormat="1" ht="24" customHeight="1">
      <c r="A1032" s="1199"/>
      <c r="B1032" s="1200"/>
      <c r="C1032" s="1200"/>
      <c r="D1032" s="223"/>
      <c r="E1032" s="1200"/>
      <c r="J1032" s="224"/>
    </row>
    <row r="1033" spans="1:10" s="222" customFormat="1" ht="24" customHeight="1">
      <c r="A1033" s="1199"/>
      <c r="B1033" s="1200"/>
      <c r="C1033" s="1200"/>
      <c r="D1033" s="223"/>
      <c r="E1033" s="1200"/>
      <c r="J1033" s="224"/>
    </row>
    <row r="1034" spans="1:10" s="222" customFormat="1" ht="24" customHeight="1">
      <c r="A1034" s="1199"/>
      <c r="B1034" s="1200"/>
      <c r="C1034" s="1200"/>
      <c r="D1034" s="223"/>
      <c r="E1034" s="1200"/>
      <c r="J1034" s="224"/>
    </row>
    <row r="1035" spans="1:10" s="222" customFormat="1" ht="24" customHeight="1">
      <c r="A1035" s="1199"/>
      <c r="B1035" s="1200"/>
      <c r="C1035" s="1200"/>
      <c r="D1035" s="223"/>
      <c r="E1035" s="1200"/>
      <c r="J1035" s="224"/>
    </row>
    <row r="1036" spans="1:10" s="222" customFormat="1" ht="24" customHeight="1">
      <c r="A1036" s="1199"/>
      <c r="B1036" s="1200"/>
      <c r="C1036" s="1200"/>
      <c r="D1036" s="223"/>
      <c r="E1036" s="1200"/>
      <c r="J1036" s="224"/>
    </row>
    <row r="1037" spans="1:10" s="222" customFormat="1" ht="24" customHeight="1">
      <c r="A1037" s="1199"/>
      <c r="B1037" s="1200"/>
      <c r="C1037" s="1200"/>
      <c r="D1037" s="223"/>
      <c r="E1037" s="1200"/>
      <c r="J1037" s="224"/>
    </row>
    <row r="1038" spans="1:10" s="222" customFormat="1" ht="24" customHeight="1">
      <c r="A1038" s="1199"/>
      <c r="B1038" s="1200"/>
      <c r="C1038" s="1200"/>
      <c r="D1038" s="223"/>
      <c r="E1038" s="1200"/>
      <c r="J1038" s="224"/>
    </row>
    <row r="1039" spans="1:10" s="222" customFormat="1" ht="24" customHeight="1">
      <c r="A1039" s="1199"/>
      <c r="B1039" s="1200"/>
      <c r="C1039" s="1200"/>
      <c r="D1039" s="223"/>
      <c r="E1039" s="1200"/>
      <c r="J1039" s="224"/>
    </row>
    <row r="1040" spans="1:10" s="222" customFormat="1" ht="24" customHeight="1">
      <c r="A1040" s="1199"/>
      <c r="B1040" s="1200"/>
      <c r="C1040" s="1200"/>
      <c r="D1040" s="223"/>
      <c r="E1040" s="1200"/>
      <c r="J1040" s="224"/>
    </row>
    <row r="1041" spans="1:10" s="222" customFormat="1" ht="24" customHeight="1">
      <c r="A1041" s="1199"/>
      <c r="B1041" s="1200"/>
      <c r="C1041" s="1200"/>
      <c r="D1041" s="223"/>
      <c r="E1041" s="1200"/>
      <c r="J1041" s="224"/>
    </row>
    <row r="1042" spans="1:10" s="222" customFormat="1" ht="24" customHeight="1">
      <c r="A1042" s="1199"/>
      <c r="B1042" s="1200"/>
      <c r="C1042" s="1200"/>
      <c r="D1042" s="223"/>
      <c r="E1042" s="1200"/>
      <c r="J1042" s="224"/>
    </row>
    <row r="1043" spans="1:10" s="222" customFormat="1" ht="24" customHeight="1">
      <c r="A1043" s="1199"/>
      <c r="B1043" s="1200"/>
      <c r="C1043" s="1200"/>
      <c r="D1043" s="223"/>
      <c r="E1043" s="1200"/>
      <c r="J1043" s="224"/>
    </row>
    <row r="1044" spans="1:10" s="222" customFormat="1" ht="24" customHeight="1">
      <c r="A1044" s="1199"/>
      <c r="B1044" s="1200"/>
      <c r="C1044" s="1200"/>
      <c r="D1044" s="223"/>
      <c r="E1044" s="1200"/>
      <c r="J1044" s="224"/>
    </row>
    <row r="1045" spans="1:10" s="222" customFormat="1" ht="24" customHeight="1">
      <c r="A1045" s="1199"/>
      <c r="B1045" s="1200"/>
      <c r="C1045" s="1200"/>
      <c r="D1045" s="223"/>
      <c r="E1045" s="1200"/>
      <c r="J1045" s="224"/>
    </row>
    <row r="1046" spans="1:10" s="222" customFormat="1" ht="24" customHeight="1">
      <c r="A1046" s="1199"/>
      <c r="B1046" s="1200"/>
      <c r="C1046" s="1200"/>
      <c r="D1046" s="223"/>
      <c r="E1046" s="1200"/>
      <c r="J1046" s="224"/>
    </row>
    <row r="1047" spans="1:10" s="222" customFormat="1" ht="24" customHeight="1">
      <c r="A1047" s="1199"/>
      <c r="B1047" s="1200"/>
      <c r="C1047" s="1200"/>
      <c r="D1047" s="223"/>
      <c r="E1047" s="1200"/>
      <c r="J1047" s="224"/>
    </row>
    <row r="1048" spans="1:10" s="222" customFormat="1" ht="24" customHeight="1">
      <c r="A1048" s="1199"/>
      <c r="B1048" s="1200"/>
      <c r="C1048" s="1200"/>
      <c r="D1048" s="223"/>
      <c r="E1048" s="1200"/>
      <c r="J1048" s="224"/>
    </row>
    <row r="1049" spans="1:10" s="222" customFormat="1" ht="24" customHeight="1">
      <c r="A1049" s="1199"/>
      <c r="B1049" s="1200"/>
      <c r="C1049" s="1200"/>
      <c r="D1049" s="223"/>
      <c r="E1049" s="1200"/>
      <c r="J1049" s="224"/>
    </row>
    <row r="1050" spans="1:10" s="222" customFormat="1" ht="24" customHeight="1">
      <c r="A1050" s="1199"/>
      <c r="B1050" s="1200"/>
      <c r="C1050" s="1200"/>
      <c r="D1050" s="223"/>
      <c r="E1050" s="1200"/>
      <c r="J1050" s="224"/>
    </row>
    <row r="1051" spans="1:10" s="222" customFormat="1" ht="24" customHeight="1">
      <c r="A1051" s="1199"/>
      <c r="B1051" s="1200"/>
      <c r="C1051" s="1200"/>
      <c r="D1051" s="223"/>
      <c r="E1051" s="1200"/>
      <c r="J1051" s="224"/>
    </row>
    <row r="1052" spans="1:10" s="222" customFormat="1" ht="24" customHeight="1">
      <c r="A1052" s="1199"/>
      <c r="B1052" s="1200"/>
      <c r="C1052" s="1200"/>
      <c r="D1052" s="223"/>
      <c r="E1052" s="1200"/>
      <c r="J1052" s="224"/>
    </row>
    <row r="1053" spans="1:10" s="222" customFormat="1" ht="24" customHeight="1">
      <c r="A1053" s="1199"/>
      <c r="B1053" s="1200"/>
      <c r="C1053" s="1200"/>
      <c r="D1053" s="223"/>
      <c r="E1053" s="1200"/>
      <c r="J1053" s="224"/>
    </row>
    <row r="1054" spans="1:10" s="222" customFormat="1" ht="24" customHeight="1">
      <c r="A1054" s="1199"/>
      <c r="B1054" s="1200"/>
      <c r="C1054" s="1200"/>
      <c r="D1054" s="223"/>
      <c r="E1054" s="1200"/>
      <c r="J1054" s="224"/>
    </row>
    <row r="1055" spans="1:10" s="222" customFormat="1" ht="24" customHeight="1">
      <c r="A1055" s="1199"/>
      <c r="B1055" s="1200"/>
      <c r="C1055" s="1200"/>
      <c r="D1055" s="223"/>
      <c r="E1055" s="1200"/>
      <c r="J1055" s="224"/>
    </row>
    <row r="1056" spans="1:10" s="222" customFormat="1" ht="24" customHeight="1">
      <c r="A1056" s="1199"/>
      <c r="B1056" s="1200"/>
      <c r="C1056" s="1200"/>
      <c r="D1056" s="223"/>
      <c r="E1056" s="1200"/>
      <c r="J1056" s="224"/>
    </row>
    <row r="1057" spans="1:10" s="222" customFormat="1" ht="24" customHeight="1">
      <c r="A1057" s="1199"/>
      <c r="B1057" s="1200"/>
      <c r="C1057" s="1200"/>
      <c r="D1057" s="223"/>
      <c r="E1057" s="1200"/>
      <c r="J1057" s="224"/>
    </row>
    <row r="1058" spans="1:10" s="222" customFormat="1" ht="24" customHeight="1">
      <c r="A1058" s="1199"/>
      <c r="B1058" s="1200"/>
      <c r="C1058" s="1200"/>
      <c r="D1058" s="223"/>
      <c r="E1058" s="1200"/>
      <c r="J1058" s="224"/>
    </row>
    <row r="1059" spans="1:10" s="222" customFormat="1" ht="24" customHeight="1">
      <c r="A1059" s="1199"/>
      <c r="B1059" s="1200"/>
      <c r="C1059" s="1200"/>
      <c r="D1059" s="223"/>
      <c r="E1059" s="1200"/>
      <c r="J1059" s="224"/>
    </row>
    <row r="1060" spans="1:10" s="222" customFormat="1" ht="24" customHeight="1">
      <c r="A1060" s="1199"/>
      <c r="B1060" s="1200"/>
      <c r="C1060" s="1200"/>
      <c r="D1060" s="223"/>
      <c r="E1060" s="1200"/>
      <c r="J1060" s="224"/>
    </row>
    <row r="1061" spans="1:10" s="222" customFormat="1" ht="24" customHeight="1">
      <c r="A1061" s="1199"/>
      <c r="B1061" s="1200"/>
      <c r="C1061" s="1200"/>
      <c r="D1061" s="223"/>
      <c r="E1061" s="1200"/>
      <c r="J1061" s="224"/>
    </row>
    <row r="1062" spans="1:10" s="222" customFormat="1" ht="24" customHeight="1">
      <c r="A1062" s="1199"/>
      <c r="B1062" s="1200"/>
      <c r="C1062" s="1200"/>
      <c r="D1062" s="223"/>
      <c r="E1062" s="1200"/>
      <c r="J1062" s="224"/>
    </row>
    <row r="1063" spans="1:10" s="222" customFormat="1" ht="24" customHeight="1">
      <c r="A1063" s="1199"/>
      <c r="B1063" s="1200"/>
      <c r="C1063" s="1200"/>
      <c r="D1063" s="223"/>
      <c r="E1063" s="1200"/>
      <c r="J1063" s="224"/>
    </row>
    <row r="1064" spans="1:10" s="222" customFormat="1" ht="24" customHeight="1">
      <c r="A1064" s="1199"/>
      <c r="B1064" s="1200"/>
      <c r="C1064" s="1200"/>
      <c r="D1064" s="223"/>
      <c r="E1064" s="1200"/>
      <c r="J1064" s="224"/>
    </row>
    <row r="1065" spans="1:10" s="222" customFormat="1" ht="24" customHeight="1">
      <c r="A1065" s="1199"/>
      <c r="B1065" s="1200"/>
      <c r="C1065" s="1200"/>
      <c r="D1065" s="223"/>
      <c r="E1065" s="1200"/>
      <c r="J1065" s="224"/>
    </row>
    <row r="1066" spans="1:10" s="222" customFormat="1" ht="24" customHeight="1">
      <c r="A1066" s="1199"/>
      <c r="B1066" s="1200"/>
      <c r="C1066" s="1200"/>
      <c r="D1066" s="223"/>
      <c r="E1066" s="1200"/>
      <c r="J1066" s="224"/>
    </row>
    <row r="1067" spans="1:10" s="222" customFormat="1" ht="24" customHeight="1">
      <c r="A1067" s="1199"/>
      <c r="B1067" s="1200"/>
      <c r="C1067" s="1200"/>
      <c r="D1067" s="223"/>
      <c r="E1067" s="1200"/>
      <c r="J1067" s="224"/>
    </row>
    <row r="1068" spans="1:10" s="222" customFormat="1" ht="24" customHeight="1">
      <c r="A1068" s="1199"/>
      <c r="B1068" s="1200"/>
      <c r="C1068" s="1200"/>
      <c r="D1068" s="223"/>
      <c r="E1068" s="1200"/>
      <c r="J1068" s="224"/>
    </row>
    <row r="1069" spans="1:10" s="222" customFormat="1" ht="24" customHeight="1">
      <c r="A1069" s="1199"/>
      <c r="B1069" s="1200"/>
      <c r="C1069" s="1200"/>
      <c r="D1069" s="223"/>
      <c r="E1069" s="1200"/>
      <c r="J1069" s="224"/>
    </row>
    <row r="1070" spans="1:10" s="222" customFormat="1" ht="24" customHeight="1">
      <c r="A1070" s="1199"/>
      <c r="B1070" s="1200"/>
      <c r="C1070" s="1200"/>
      <c r="D1070" s="223"/>
      <c r="E1070" s="1200"/>
      <c r="J1070" s="224"/>
    </row>
    <row r="1071" spans="1:10" s="222" customFormat="1" ht="24" customHeight="1">
      <c r="A1071" s="1199"/>
      <c r="B1071" s="1200"/>
      <c r="C1071" s="1200"/>
      <c r="D1071" s="223"/>
      <c r="E1071" s="1200"/>
      <c r="J1071" s="224"/>
    </row>
    <row r="1072" spans="1:10" s="222" customFormat="1" ht="24" customHeight="1">
      <c r="A1072" s="1199"/>
      <c r="B1072" s="1200"/>
      <c r="C1072" s="1200"/>
      <c r="D1072" s="223"/>
      <c r="E1072" s="1200"/>
      <c r="J1072" s="224"/>
    </row>
    <row r="1073" spans="1:10" s="222" customFormat="1" ht="24" customHeight="1">
      <c r="A1073" s="1199"/>
      <c r="B1073" s="1200"/>
      <c r="C1073" s="1200"/>
      <c r="D1073" s="223"/>
      <c r="E1073" s="1200"/>
      <c r="J1073" s="224"/>
    </row>
    <row r="1074" spans="1:10" s="222" customFormat="1" ht="24" customHeight="1">
      <c r="A1074" s="1199"/>
      <c r="B1074" s="1200"/>
      <c r="C1074" s="1200"/>
      <c r="D1074" s="223"/>
      <c r="E1074" s="1200"/>
      <c r="J1074" s="224"/>
    </row>
    <row r="1075" spans="1:10" s="222" customFormat="1" ht="24" customHeight="1">
      <c r="A1075" s="1199"/>
      <c r="B1075" s="1200"/>
      <c r="C1075" s="1200"/>
      <c r="D1075" s="223"/>
      <c r="E1075" s="1200"/>
      <c r="J1075" s="224"/>
    </row>
    <row r="1076" spans="1:10" s="222" customFormat="1" ht="24" customHeight="1">
      <c r="A1076" s="1199"/>
      <c r="B1076" s="1200"/>
      <c r="C1076" s="1200"/>
      <c r="D1076" s="223"/>
      <c r="E1076" s="1200"/>
      <c r="J1076" s="224"/>
    </row>
    <row r="1077" spans="1:10" s="222" customFormat="1" ht="24" customHeight="1">
      <c r="A1077" s="1199"/>
      <c r="B1077" s="1200"/>
      <c r="C1077" s="1200"/>
      <c r="D1077" s="223"/>
      <c r="E1077" s="1200"/>
      <c r="J1077" s="224"/>
    </row>
    <row r="1078" spans="1:10" s="222" customFormat="1" ht="24" customHeight="1">
      <c r="A1078" s="1199"/>
      <c r="B1078" s="1200"/>
      <c r="C1078" s="1200"/>
      <c r="D1078" s="223"/>
      <c r="E1078" s="1200"/>
      <c r="J1078" s="224"/>
    </row>
    <row r="1079" spans="1:10" s="222" customFormat="1" ht="24" customHeight="1">
      <c r="A1079" s="1199"/>
      <c r="B1079" s="1200"/>
      <c r="C1079" s="1200"/>
      <c r="D1079" s="223"/>
      <c r="E1079" s="1200"/>
      <c r="J1079" s="224"/>
    </row>
    <row r="1080" spans="1:10" s="222" customFormat="1" ht="24" customHeight="1">
      <c r="A1080" s="1199"/>
      <c r="B1080" s="1200"/>
      <c r="C1080" s="1200"/>
      <c r="D1080" s="223"/>
      <c r="E1080" s="1200"/>
      <c r="J1080" s="224"/>
    </row>
    <row r="1081" spans="1:10" s="222" customFormat="1" ht="24" customHeight="1">
      <c r="A1081" s="1199"/>
      <c r="B1081" s="1200"/>
      <c r="C1081" s="1200"/>
      <c r="D1081" s="223"/>
      <c r="E1081" s="1200"/>
      <c r="J1081" s="224"/>
    </row>
    <row r="1082" spans="1:10" s="222" customFormat="1" ht="24" customHeight="1">
      <c r="A1082" s="1199"/>
      <c r="B1082" s="1200"/>
      <c r="C1082" s="1200"/>
      <c r="D1082" s="223"/>
      <c r="E1082" s="1200"/>
      <c r="J1082" s="224"/>
    </row>
    <row r="1083" spans="1:10" s="222" customFormat="1" ht="24" customHeight="1">
      <c r="A1083" s="1199"/>
      <c r="B1083" s="1200"/>
      <c r="C1083" s="1200"/>
      <c r="D1083" s="223"/>
      <c r="E1083" s="1200"/>
      <c r="J1083" s="224"/>
    </row>
    <row r="1084" spans="1:10" s="222" customFormat="1" ht="24" customHeight="1">
      <c r="A1084" s="1199"/>
      <c r="B1084" s="1200"/>
      <c r="C1084" s="1200"/>
      <c r="D1084" s="223"/>
      <c r="E1084" s="1200"/>
      <c r="J1084" s="224"/>
    </row>
    <row r="1085" spans="1:10" s="222" customFormat="1" ht="24" customHeight="1">
      <c r="A1085" s="1199"/>
      <c r="B1085" s="1200"/>
      <c r="C1085" s="1200"/>
      <c r="D1085" s="223"/>
      <c r="E1085" s="1200"/>
      <c r="J1085" s="224"/>
    </row>
    <row r="1086" spans="1:10" s="222" customFormat="1" ht="24" customHeight="1">
      <c r="A1086" s="1199"/>
      <c r="B1086" s="1200"/>
      <c r="C1086" s="1200"/>
      <c r="D1086" s="223"/>
      <c r="E1086" s="1200"/>
      <c r="J1086" s="224"/>
    </row>
    <row r="1087" spans="1:10" s="222" customFormat="1" ht="24" customHeight="1">
      <c r="A1087" s="1199"/>
      <c r="B1087" s="1200"/>
      <c r="C1087" s="1200"/>
      <c r="D1087" s="223"/>
      <c r="E1087" s="1200"/>
      <c r="J1087" s="224"/>
    </row>
    <row r="1088" spans="1:10" s="222" customFormat="1" ht="24" customHeight="1">
      <c r="A1088" s="1199"/>
      <c r="B1088" s="1200"/>
      <c r="C1088" s="1200"/>
      <c r="D1088" s="223"/>
      <c r="E1088" s="1200"/>
      <c r="J1088" s="224"/>
    </row>
    <row r="1089" spans="1:10" s="222" customFormat="1" ht="24" customHeight="1">
      <c r="A1089" s="1199"/>
      <c r="B1089" s="1200"/>
      <c r="C1089" s="1200"/>
      <c r="D1089" s="223"/>
      <c r="E1089" s="1200"/>
      <c r="J1089" s="224"/>
    </row>
    <row r="1090" spans="1:10" s="222" customFormat="1" ht="24" customHeight="1">
      <c r="A1090" s="1199"/>
      <c r="B1090" s="1200"/>
      <c r="C1090" s="1200"/>
      <c r="D1090" s="223"/>
      <c r="E1090" s="1200"/>
      <c r="J1090" s="224"/>
    </row>
    <row r="1091" spans="1:10" s="222" customFormat="1" ht="24" customHeight="1">
      <c r="A1091" s="1199"/>
      <c r="B1091" s="1200"/>
      <c r="C1091" s="1200"/>
      <c r="D1091" s="223"/>
      <c r="E1091" s="1200"/>
      <c r="J1091" s="224"/>
    </row>
    <row r="1092" spans="1:10" s="222" customFormat="1" ht="24" customHeight="1">
      <c r="A1092" s="1199"/>
      <c r="B1092" s="1200"/>
      <c r="C1092" s="1200"/>
      <c r="D1092" s="223"/>
      <c r="E1092" s="1200"/>
      <c r="J1092" s="224"/>
    </row>
    <row r="1093" spans="1:10" s="222" customFormat="1" ht="24" customHeight="1">
      <c r="A1093" s="1199"/>
      <c r="B1093" s="1200"/>
      <c r="C1093" s="1200"/>
      <c r="D1093" s="223"/>
      <c r="E1093" s="1200"/>
      <c r="J1093" s="224"/>
    </row>
    <row r="1094" spans="1:10" s="222" customFormat="1" ht="24" customHeight="1">
      <c r="A1094" s="1199"/>
      <c r="B1094" s="1200"/>
      <c r="C1094" s="1200"/>
      <c r="D1094" s="223"/>
      <c r="E1094" s="1200"/>
      <c r="J1094" s="224"/>
    </row>
    <row r="1095" spans="1:10" s="222" customFormat="1" ht="24" customHeight="1">
      <c r="A1095" s="1199"/>
      <c r="B1095" s="1200"/>
      <c r="C1095" s="1200"/>
      <c r="D1095" s="223"/>
      <c r="E1095" s="1200"/>
      <c r="J1095" s="224"/>
    </row>
    <row r="1096" spans="1:10" s="222" customFormat="1" ht="24" customHeight="1">
      <c r="A1096" s="1199"/>
      <c r="B1096" s="1200"/>
      <c r="C1096" s="1200"/>
      <c r="D1096" s="223"/>
      <c r="E1096" s="1200"/>
      <c r="J1096" s="224"/>
    </row>
    <row r="1097" spans="1:10" s="222" customFormat="1" ht="24" customHeight="1">
      <c r="A1097" s="1199"/>
      <c r="B1097" s="1200"/>
      <c r="C1097" s="1200"/>
      <c r="D1097" s="223"/>
      <c r="E1097" s="1200"/>
      <c r="J1097" s="224"/>
    </row>
    <row r="1098" spans="1:10" s="222" customFormat="1" ht="24" customHeight="1">
      <c r="A1098" s="1199"/>
      <c r="B1098" s="1200"/>
      <c r="C1098" s="1200"/>
      <c r="D1098" s="223"/>
      <c r="E1098" s="1200"/>
      <c r="J1098" s="224"/>
    </row>
    <row r="1099" spans="1:10" s="222" customFormat="1" ht="24" customHeight="1">
      <c r="A1099" s="1199"/>
      <c r="B1099" s="1200"/>
      <c r="C1099" s="1200"/>
      <c r="D1099" s="223"/>
      <c r="E1099" s="1200"/>
      <c r="J1099" s="224"/>
    </row>
    <row r="1100" spans="1:10" s="222" customFormat="1" ht="24" customHeight="1">
      <c r="A1100" s="1199"/>
      <c r="B1100" s="1200"/>
      <c r="C1100" s="1200"/>
      <c r="D1100" s="223"/>
      <c r="E1100" s="1200"/>
      <c r="J1100" s="224"/>
    </row>
    <row r="1101" spans="1:10" s="222" customFormat="1" ht="24" customHeight="1">
      <c r="A1101" s="1199"/>
      <c r="B1101" s="1200"/>
      <c r="C1101" s="1200"/>
      <c r="D1101" s="223"/>
      <c r="E1101" s="1200"/>
      <c r="J1101" s="224"/>
    </row>
    <row r="1102" spans="1:10" s="222" customFormat="1" ht="24" customHeight="1">
      <c r="A1102" s="1199"/>
      <c r="B1102" s="1200"/>
      <c r="C1102" s="1200"/>
      <c r="D1102" s="223"/>
      <c r="E1102" s="1200"/>
      <c r="J1102" s="224"/>
    </row>
    <row r="1103" spans="1:10" s="222" customFormat="1" ht="24" customHeight="1">
      <c r="A1103" s="1199"/>
      <c r="B1103" s="1200"/>
      <c r="C1103" s="1200"/>
      <c r="D1103" s="223"/>
      <c r="E1103" s="1200"/>
      <c r="J1103" s="224"/>
    </row>
    <row r="1104" spans="1:10" s="222" customFormat="1" ht="24" customHeight="1">
      <c r="A1104" s="1199"/>
      <c r="B1104" s="1200"/>
      <c r="C1104" s="1200"/>
      <c r="D1104" s="223"/>
      <c r="E1104" s="1200"/>
      <c r="J1104" s="224"/>
    </row>
    <row r="1105" spans="1:10" s="222" customFormat="1" ht="24" customHeight="1">
      <c r="A1105" s="1199"/>
      <c r="B1105" s="1200"/>
      <c r="C1105" s="1200"/>
      <c r="D1105" s="223"/>
      <c r="E1105" s="1200"/>
      <c r="J1105" s="224"/>
    </row>
    <row r="1106" spans="1:10" s="222" customFormat="1" ht="24" customHeight="1">
      <c r="A1106" s="1199"/>
      <c r="B1106" s="1200"/>
      <c r="C1106" s="1200"/>
      <c r="D1106" s="223"/>
      <c r="E1106" s="1200"/>
      <c r="J1106" s="224"/>
    </row>
    <row r="1107" spans="1:10" s="222" customFormat="1" ht="24" customHeight="1">
      <c r="A1107" s="1199"/>
      <c r="B1107" s="1200"/>
      <c r="C1107" s="1200"/>
      <c r="D1107" s="223"/>
      <c r="E1107" s="1200"/>
      <c r="J1107" s="224"/>
    </row>
    <row r="1108" spans="1:10" s="222" customFormat="1" ht="24" customHeight="1">
      <c r="A1108" s="1199"/>
      <c r="B1108" s="1200"/>
      <c r="C1108" s="1200"/>
      <c r="D1108" s="223"/>
      <c r="E1108" s="1200"/>
      <c r="J1108" s="224"/>
    </row>
    <row r="1109" spans="1:10" s="222" customFormat="1" ht="24" customHeight="1">
      <c r="A1109" s="1199"/>
      <c r="B1109" s="1200"/>
      <c r="C1109" s="1200"/>
      <c r="D1109" s="223"/>
      <c r="E1109" s="1200"/>
      <c r="J1109" s="224"/>
    </row>
    <row r="1110" spans="1:10" s="222" customFormat="1" ht="24" customHeight="1">
      <c r="A1110" s="1199"/>
      <c r="B1110" s="1200"/>
      <c r="C1110" s="1200"/>
      <c r="D1110" s="223"/>
      <c r="E1110" s="1200"/>
      <c r="J1110" s="224"/>
    </row>
    <row r="1111" spans="1:10" s="222" customFormat="1" ht="24" customHeight="1">
      <c r="A1111" s="1199"/>
      <c r="B1111" s="1200"/>
      <c r="C1111" s="1200"/>
      <c r="D1111" s="223"/>
      <c r="E1111" s="1200"/>
      <c r="J1111" s="224"/>
    </row>
    <row r="1112" spans="1:10" s="222" customFormat="1" ht="24" customHeight="1">
      <c r="A1112" s="1199"/>
      <c r="B1112" s="1200"/>
      <c r="C1112" s="1200"/>
      <c r="D1112" s="223"/>
      <c r="E1112" s="1200"/>
      <c r="J1112" s="224"/>
    </row>
    <row r="1113" spans="1:10" s="222" customFormat="1" ht="24" customHeight="1">
      <c r="A1113" s="1199"/>
      <c r="B1113" s="1200"/>
      <c r="C1113" s="1200"/>
      <c r="D1113" s="223"/>
      <c r="E1113" s="1200"/>
      <c r="J1113" s="224"/>
    </row>
    <row r="1114" spans="1:10" s="222" customFormat="1" ht="24" customHeight="1">
      <c r="A1114" s="1199"/>
      <c r="B1114" s="1200"/>
      <c r="C1114" s="1200"/>
      <c r="D1114" s="223"/>
      <c r="E1114" s="1200"/>
      <c r="J1114" s="224"/>
    </row>
    <row r="1115" spans="1:10" s="222" customFormat="1" ht="24" customHeight="1">
      <c r="A1115" s="1199"/>
      <c r="B1115" s="1200"/>
      <c r="C1115" s="1200"/>
      <c r="D1115" s="223"/>
      <c r="E1115" s="1200"/>
      <c r="J1115" s="224"/>
    </row>
    <row r="1116" spans="1:10" s="222" customFormat="1" ht="24" customHeight="1">
      <c r="A1116" s="1199"/>
      <c r="B1116" s="1200"/>
      <c r="C1116" s="1200"/>
      <c r="D1116" s="223"/>
      <c r="E1116" s="1200"/>
      <c r="J1116" s="224"/>
    </row>
    <row r="1117" spans="1:10" s="222" customFormat="1" ht="24" customHeight="1">
      <c r="A1117" s="1199"/>
      <c r="B1117" s="1200"/>
      <c r="C1117" s="1200"/>
      <c r="D1117" s="223"/>
      <c r="E1117" s="1200"/>
      <c r="J1117" s="224"/>
    </row>
    <row r="1118" spans="1:10" s="222" customFormat="1" ht="24" customHeight="1">
      <c r="A1118" s="1199"/>
      <c r="B1118" s="1200"/>
      <c r="C1118" s="1200"/>
      <c r="D1118" s="223"/>
      <c r="E1118" s="1200"/>
      <c r="J1118" s="224"/>
    </row>
    <row r="1119" spans="1:10" s="222" customFormat="1" ht="24" customHeight="1">
      <c r="A1119" s="1199"/>
      <c r="B1119" s="1200"/>
      <c r="C1119" s="1200"/>
      <c r="D1119" s="223"/>
      <c r="E1119" s="1200"/>
      <c r="J1119" s="224"/>
    </row>
    <row r="1120" spans="1:10" s="222" customFormat="1" ht="24" customHeight="1">
      <c r="A1120" s="1199"/>
      <c r="B1120" s="1200"/>
      <c r="C1120" s="1200"/>
      <c r="D1120" s="223"/>
      <c r="E1120" s="1200"/>
      <c r="J1120" s="224"/>
    </row>
    <row r="1121" spans="1:10" s="222" customFormat="1" ht="24" customHeight="1">
      <c r="A1121" s="1199"/>
      <c r="B1121" s="1200"/>
      <c r="C1121" s="1200"/>
      <c r="D1121" s="223"/>
      <c r="E1121" s="1200"/>
      <c r="J1121" s="224"/>
    </row>
    <row r="1122" spans="1:10" s="222" customFormat="1" ht="24" customHeight="1">
      <c r="A1122" s="1199"/>
      <c r="B1122" s="1200"/>
      <c r="C1122" s="1200"/>
      <c r="D1122" s="223"/>
      <c r="E1122" s="1200"/>
      <c r="J1122" s="224"/>
    </row>
    <row r="1123" spans="1:10" s="222" customFormat="1" ht="24" customHeight="1">
      <c r="A1123" s="1199"/>
      <c r="B1123" s="1200"/>
      <c r="C1123" s="1200"/>
      <c r="D1123" s="223"/>
      <c r="E1123" s="1200"/>
      <c r="J1123" s="224"/>
    </row>
    <row r="1124" spans="1:10" s="222" customFormat="1" ht="24" customHeight="1">
      <c r="A1124" s="1199"/>
      <c r="B1124" s="1200"/>
      <c r="C1124" s="1200"/>
      <c r="D1124" s="223"/>
      <c r="E1124" s="1200"/>
      <c r="J1124" s="224"/>
    </row>
    <row r="1125" spans="1:10" s="222" customFormat="1" ht="24" customHeight="1">
      <c r="A1125" s="1199"/>
      <c r="B1125" s="1200"/>
      <c r="C1125" s="1200"/>
      <c r="D1125" s="223"/>
      <c r="E1125" s="1200"/>
      <c r="J1125" s="224"/>
    </row>
    <row r="1126" spans="1:10" s="222" customFormat="1" ht="24" customHeight="1">
      <c r="A1126" s="1199"/>
      <c r="B1126" s="1200"/>
      <c r="C1126" s="1200"/>
      <c r="D1126" s="223"/>
      <c r="E1126" s="1200"/>
      <c r="J1126" s="224"/>
    </row>
    <row r="1127" spans="1:10" s="222" customFormat="1" ht="24" customHeight="1">
      <c r="A1127" s="1199"/>
      <c r="B1127" s="1200"/>
      <c r="C1127" s="1200"/>
      <c r="D1127" s="223"/>
      <c r="E1127" s="1200"/>
      <c r="J1127" s="224"/>
    </row>
    <row r="1128" spans="1:10" s="222" customFormat="1" ht="24" customHeight="1">
      <c r="A1128" s="1199"/>
      <c r="B1128" s="1200"/>
      <c r="C1128" s="1200"/>
      <c r="D1128" s="223"/>
      <c r="E1128" s="1200"/>
      <c r="J1128" s="224"/>
    </row>
    <row r="1129" spans="1:10" s="222" customFormat="1" ht="24" customHeight="1">
      <c r="A1129" s="1199"/>
      <c r="B1129" s="1200"/>
      <c r="C1129" s="1200"/>
      <c r="D1129" s="223"/>
      <c r="E1129" s="1200"/>
      <c r="J1129" s="224"/>
    </row>
    <row r="1130" spans="1:10" s="222" customFormat="1" ht="24" customHeight="1">
      <c r="A1130" s="1199"/>
      <c r="B1130" s="1200"/>
      <c r="C1130" s="1200"/>
      <c r="D1130" s="223"/>
      <c r="E1130" s="1200"/>
      <c r="J1130" s="224"/>
    </row>
    <row r="1131" spans="1:10" s="222" customFormat="1" ht="24" customHeight="1">
      <c r="A1131" s="1199"/>
      <c r="B1131" s="1200"/>
      <c r="C1131" s="1200"/>
      <c r="D1131" s="223"/>
      <c r="E1131" s="1200"/>
      <c r="J1131" s="224"/>
    </row>
    <row r="1132" spans="1:10" s="222" customFormat="1" ht="24" customHeight="1">
      <c r="A1132" s="1199"/>
      <c r="B1132" s="1200"/>
      <c r="C1132" s="1200"/>
      <c r="D1132" s="223"/>
      <c r="E1132" s="1200"/>
      <c r="J1132" s="224"/>
    </row>
    <row r="1133" spans="1:10" s="222" customFormat="1" ht="24" customHeight="1">
      <c r="A1133" s="1199"/>
      <c r="B1133" s="1200"/>
      <c r="C1133" s="1200"/>
      <c r="D1133" s="223"/>
      <c r="E1133" s="1200"/>
      <c r="J1133" s="224"/>
    </row>
    <row r="1134" spans="1:10" s="222" customFormat="1" ht="24" customHeight="1">
      <c r="A1134" s="1199"/>
      <c r="B1134" s="1200"/>
      <c r="C1134" s="1200"/>
      <c r="D1134" s="223"/>
      <c r="E1134" s="1200"/>
      <c r="J1134" s="224"/>
    </row>
    <row r="1135" spans="1:10" s="222" customFormat="1" ht="24" customHeight="1">
      <c r="A1135" s="1199"/>
      <c r="B1135" s="1200"/>
      <c r="C1135" s="1200"/>
      <c r="D1135" s="223"/>
      <c r="E1135" s="1200"/>
      <c r="J1135" s="224"/>
    </row>
    <row r="1136" spans="1:10" s="222" customFormat="1" ht="24" customHeight="1">
      <c r="A1136" s="1199"/>
      <c r="B1136" s="1200"/>
      <c r="C1136" s="1200"/>
      <c r="D1136" s="223"/>
      <c r="E1136" s="1200"/>
      <c r="J1136" s="224"/>
    </row>
    <row r="1137" spans="1:10" s="222" customFormat="1" ht="24" customHeight="1">
      <c r="A1137" s="1199"/>
      <c r="B1137" s="1200"/>
      <c r="C1137" s="1200"/>
      <c r="D1137" s="223"/>
      <c r="E1137" s="1200"/>
      <c r="J1137" s="224"/>
    </row>
    <row r="1138" spans="1:10" s="222" customFormat="1" ht="24" customHeight="1">
      <c r="A1138" s="1199"/>
      <c r="B1138" s="1200"/>
      <c r="C1138" s="1200"/>
      <c r="D1138" s="223"/>
      <c r="E1138" s="1200"/>
      <c r="J1138" s="224"/>
    </row>
    <row r="1139" spans="1:10" s="222" customFormat="1" ht="24" customHeight="1">
      <c r="A1139" s="1199"/>
      <c r="B1139" s="1200"/>
      <c r="C1139" s="1200"/>
      <c r="D1139" s="223"/>
      <c r="E1139" s="1200"/>
      <c r="J1139" s="224"/>
    </row>
    <row r="1140" spans="1:10" s="222" customFormat="1" ht="24" customHeight="1">
      <c r="A1140" s="1199"/>
      <c r="B1140" s="1200"/>
      <c r="C1140" s="1200"/>
      <c r="D1140" s="223"/>
      <c r="E1140" s="1200"/>
      <c r="J1140" s="224"/>
    </row>
    <row r="1141" spans="1:10" s="222" customFormat="1" ht="24" customHeight="1">
      <c r="A1141" s="1199"/>
      <c r="B1141" s="1200"/>
      <c r="C1141" s="1200"/>
      <c r="D1141" s="223"/>
      <c r="E1141" s="1200"/>
      <c r="J1141" s="224"/>
    </row>
    <row r="1142" spans="1:10" s="222" customFormat="1" ht="24" customHeight="1">
      <c r="A1142" s="1199"/>
      <c r="B1142" s="1200"/>
      <c r="C1142" s="1200"/>
      <c r="D1142" s="223"/>
      <c r="E1142" s="1200"/>
      <c r="J1142" s="224"/>
    </row>
    <row r="1143" spans="1:10" s="222" customFormat="1" ht="24" customHeight="1">
      <c r="A1143" s="1199"/>
      <c r="B1143" s="1200"/>
      <c r="C1143" s="1200"/>
      <c r="D1143" s="223"/>
      <c r="E1143" s="1200"/>
      <c r="J1143" s="224"/>
    </row>
    <row r="1144" spans="1:10" s="222" customFormat="1" ht="24" customHeight="1">
      <c r="A1144" s="1199"/>
      <c r="B1144" s="1200"/>
      <c r="C1144" s="1200"/>
      <c r="D1144" s="223"/>
      <c r="E1144" s="1200"/>
      <c r="J1144" s="224"/>
    </row>
    <row r="1145" spans="1:10" s="222" customFormat="1" ht="24" customHeight="1">
      <c r="A1145" s="1199"/>
      <c r="B1145" s="1200"/>
      <c r="C1145" s="1200"/>
      <c r="D1145" s="223"/>
      <c r="E1145" s="1200"/>
      <c r="J1145" s="224"/>
    </row>
    <row r="1146" spans="1:10" s="222" customFormat="1" ht="24" customHeight="1">
      <c r="A1146" s="1199"/>
      <c r="B1146" s="1200"/>
      <c r="C1146" s="1200"/>
      <c r="D1146" s="223"/>
      <c r="E1146" s="1200"/>
      <c r="J1146" s="224"/>
    </row>
    <row r="1147" spans="1:10" s="222" customFormat="1" ht="24" customHeight="1">
      <c r="A1147" s="1199"/>
      <c r="B1147" s="1200"/>
      <c r="C1147" s="1200"/>
      <c r="D1147" s="223"/>
      <c r="E1147" s="1200"/>
      <c r="J1147" s="224"/>
    </row>
    <row r="1148" spans="1:10" s="222" customFormat="1" ht="24" customHeight="1">
      <c r="A1148" s="1199"/>
      <c r="B1148" s="1200"/>
      <c r="C1148" s="1200"/>
      <c r="D1148" s="223"/>
      <c r="E1148" s="1200"/>
      <c r="J1148" s="224"/>
    </row>
    <row r="1149" spans="1:10" s="222" customFormat="1" ht="24" customHeight="1">
      <c r="A1149" s="1199"/>
      <c r="B1149" s="1200"/>
      <c r="C1149" s="1200"/>
      <c r="D1149" s="223"/>
      <c r="E1149" s="1200"/>
      <c r="J1149" s="224"/>
    </row>
    <row r="1150" spans="1:10" s="222" customFormat="1" ht="24" customHeight="1">
      <c r="A1150" s="1199"/>
      <c r="B1150" s="1200"/>
      <c r="C1150" s="1200"/>
      <c r="D1150" s="223"/>
      <c r="E1150" s="1200"/>
      <c r="J1150" s="224"/>
    </row>
    <row r="1151" spans="1:10" s="222" customFormat="1" ht="24" customHeight="1">
      <c r="A1151" s="1199"/>
      <c r="B1151" s="1200"/>
      <c r="C1151" s="1200"/>
      <c r="D1151" s="223"/>
      <c r="E1151" s="1200"/>
      <c r="J1151" s="224"/>
    </row>
    <row r="1152" spans="1:10" s="222" customFormat="1" ht="24" customHeight="1">
      <c r="A1152" s="1199"/>
      <c r="B1152" s="1200"/>
      <c r="C1152" s="1200"/>
      <c r="D1152" s="223"/>
      <c r="E1152" s="1200"/>
      <c r="J1152" s="224"/>
    </row>
    <row r="1153" spans="1:10" s="222" customFormat="1" ht="24" customHeight="1">
      <c r="A1153" s="1199"/>
      <c r="B1153" s="1200"/>
      <c r="C1153" s="1200"/>
      <c r="D1153" s="223"/>
      <c r="E1153" s="1200"/>
      <c r="J1153" s="224"/>
    </row>
    <row r="1154" spans="1:10" s="222" customFormat="1" ht="24" customHeight="1">
      <c r="A1154" s="1199"/>
      <c r="B1154" s="1200"/>
      <c r="C1154" s="1200"/>
      <c r="D1154" s="223"/>
      <c r="E1154" s="1200"/>
      <c r="J1154" s="224"/>
    </row>
    <row r="1155" spans="1:10" s="222" customFormat="1" ht="24" customHeight="1">
      <c r="A1155" s="1199"/>
      <c r="B1155" s="1200"/>
      <c r="C1155" s="1200"/>
      <c r="D1155" s="223"/>
      <c r="E1155" s="1200"/>
      <c r="J1155" s="224"/>
    </row>
    <row r="1156" spans="1:10" s="222" customFormat="1" ht="24" customHeight="1">
      <c r="A1156" s="1199"/>
      <c r="B1156" s="1200"/>
      <c r="C1156" s="1200"/>
      <c r="D1156" s="223"/>
      <c r="E1156" s="1200"/>
      <c r="J1156" s="224"/>
    </row>
    <row r="1157" spans="1:10" s="222" customFormat="1" ht="24" customHeight="1">
      <c r="A1157" s="1199"/>
      <c r="B1157" s="1200"/>
      <c r="C1157" s="1200"/>
      <c r="D1157" s="223"/>
      <c r="E1157" s="1200"/>
      <c r="J1157" s="224"/>
    </row>
    <row r="1158" spans="1:10" s="222" customFormat="1" ht="24" customHeight="1">
      <c r="A1158" s="1199"/>
      <c r="B1158" s="1200"/>
      <c r="C1158" s="1200"/>
      <c r="D1158" s="223"/>
      <c r="E1158" s="1200"/>
      <c r="J1158" s="224"/>
    </row>
    <row r="1159" spans="1:10" s="222" customFormat="1" ht="24" customHeight="1">
      <c r="A1159" s="1199"/>
      <c r="B1159" s="1200"/>
      <c r="C1159" s="1200"/>
      <c r="D1159" s="223"/>
      <c r="E1159" s="1200"/>
      <c r="J1159" s="224"/>
    </row>
    <row r="1160" spans="1:10" s="222" customFormat="1" ht="24" customHeight="1">
      <c r="A1160" s="1199"/>
      <c r="B1160" s="1200"/>
      <c r="C1160" s="1200"/>
      <c r="D1160" s="223"/>
      <c r="E1160" s="1200"/>
      <c r="J1160" s="224"/>
    </row>
    <row r="1161" spans="1:10" s="222" customFormat="1" ht="24" customHeight="1">
      <c r="A1161" s="1199"/>
      <c r="B1161" s="1200"/>
      <c r="C1161" s="1200"/>
      <c r="D1161" s="223"/>
      <c r="E1161" s="1200"/>
      <c r="J1161" s="224"/>
    </row>
    <row r="1162" spans="1:10" s="222" customFormat="1" ht="24" customHeight="1">
      <c r="A1162" s="1199"/>
      <c r="B1162" s="1200"/>
      <c r="C1162" s="1200"/>
      <c r="D1162" s="223"/>
      <c r="E1162" s="1200"/>
      <c r="J1162" s="224"/>
    </row>
    <row r="1163" spans="1:10" s="222" customFormat="1" ht="24" customHeight="1">
      <c r="A1163" s="1199"/>
      <c r="B1163" s="1200"/>
      <c r="C1163" s="1200"/>
      <c r="D1163" s="223"/>
      <c r="E1163" s="1200"/>
      <c r="J1163" s="224"/>
    </row>
    <row r="1164" spans="1:10" s="222" customFormat="1" ht="24" customHeight="1">
      <c r="A1164" s="1199"/>
      <c r="B1164" s="1200"/>
      <c r="C1164" s="1200"/>
      <c r="D1164" s="223"/>
      <c r="E1164" s="1200"/>
      <c r="J1164" s="224"/>
    </row>
    <row r="1165" spans="1:10" s="222" customFormat="1" ht="24" customHeight="1">
      <c r="A1165" s="1199"/>
      <c r="B1165" s="1200"/>
      <c r="C1165" s="1200"/>
      <c r="D1165" s="223"/>
      <c r="E1165" s="1200"/>
      <c r="J1165" s="224"/>
    </row>
    <row r="1166" spans="1:10" s="222" customFormat="1" ht="24" customHeight="1">
      <c r="A1166" s="1199"/>
      <c r="B1166" s="1200"/>
      <c r="C1166" s="1200"/>
      <c r="D1166" s="223"/>
      <c r="E1166" s="1200"/>
      <c r="J1166" s="224"/>
    </row>
    <row r="1167" spans="1:10" s="222" customFormat="1" ht="24" customHeight="1">
      <c r="A1167" s="1199"/>
      <c r="B1167" s="1200"/>
      <c r="C1167" s="1200"/>
      <c r="D1167" s="223"/>
      <c r="E1167" s="1200"/>
      <c r="J1167" s="224"/>
    </row>
    <row r="1168" spans="1:10" s="222" customFormat="1" ht="24" customHeight="1">
      <c r="A1168" s="1199"/>
      <c r="B1168" s="1200"/>
      <c r="C1168" s="1200"/>
      <c r="D1168" s="223"/>
      <c r="E1168" s="1200"/>
      <c r="J1168" s="224"/>
    </row>
    <row r="1169" spans="1:10" s="222" customFormat="1" ht="24" customHeight="1">
      <c r="A1169" s="1199"/>
      <c r="B1169" s="1200"/>
      <c r="C1169" s="1200"/>
      <c r="D1169" s="223"/>
      <c r="E1169" s="1200"/>
      <c r="J1169" s="224"/>
    </row>
    <row r="1170" spans="1:10" s="222" customFormat="1" ht="24" customHeight="1">
      <c r="A1170" s="1199"/>
      <c r="B1170" s="1200"/>
      <c r="C1170" s="1200"/>
      <c r="D1170" s="223"/>
      <c r="E1170" s="1200"/>
      <c r="J1170" s="224"/>
    </row>
    <row r="1171" spans="1:10" s="222" customFormat="1" ht="24" customHeight="1">
      <c r="A1171" s="1199"/>
      <c r="B1171" s="1200"/>
      <c r="C1171" s="1200"/>
      <c r="D1171" s="223"/>
      <c r="E1171" s="1200"/>
      <c r="J1171" s="224"/>
    </row>
    <row r="1172" spans="1:10" s="222" customFormat="1" ht="24" customHeight="1">
      <c r="A1172" s="1199"/>
      <c r="B1172" s="1200"/>
      <c r="C1172" s="1200"/>
      <c r="D1172" s="223"/>
      <c r="E1172" s="1200"/>
      <c r="J1172" s="224"/>
    </row>
    <row r="1173" spans="1:10" s="222" customFormat="1" ht="24" customHeight="1">
      <c r="A1173" s="1199"/>
      <c r="B1173" s="1200"/>
      <c r="C1173" s="1200"/>
      <c r="D1173" s="223"/>
      <c r="E1173" s="1200"/>
      <c r="J1173" s="224"/>
    </row>
    <row r="1174" spans="1:10" s="222" customFormat="1" ht="24" customHeight="1">
      <c r="A1174" s="1199"/>
      <c r="B1174" s="1200"/>
      <c r="C1174" s="1200"/>
      <c r="D1174" s="223"/>
      <c r="E1174" s="1200"/>
      <c r="J1174" s="224"/>
    </row>
    <row r="1175" spans="1:10" s="222" customFormat="1" ht="24" customHeight="1">
      <c r="A1175" s="1199"/>
      <c r="B1175" s="1200"/>
      <c r="C1175" s="1200"/>
      <c r="D1175" s="223"/>
      <c r="E1175" s="1200"/>
      <c r="J1175" s="224"/>
    </row>
    <row r="1176" spans="1:10" s="222" customFormat="1" ht="24" customHeight="1">
      <c r="A1176" s="1199"/>
      <c r="B1176" s="1200"/>
      <c r="C1176" s="1200"/>
      <c r="D1176" s="223"/>
      <c r="E1176" s="1200"/>
      <c r="J1176" s="224"/>
    </row>
    <row r="1177" spans="1:10" s="222" customFormat="1" ht="24" customHeight="1">
      <c r="A1177" s="1199"/>
      <c r="B1177" s="1200"/>
      <c r="C1177" s="1200"/>
      <c r="D1177" s="223"/>
      <c r="E1177" s="1200"/>
      <c r="J1177" s="224"/>
    </row>
    <row r="1178" spans="1:10" s="222" customFormat="1" ht="24" customHeight="1">
      <c r="A1178" s="1199"/>
      <c r="B1178" s="1200"/>
      <c r="C1178" s="1200"/>
      <c r="D1178" s="223"/>
      <c r="E1178" s="1200"/>
      <c r="J1178" s="224"/>
    </row>
    <row r="1179" spans="1:10" s="222" customFormat="1" ht="24" customHeight="1">
      <c r="A1179" s="1199"/>
      <c r="B1179" s="1200"/>
      <c r="C1179" s="1200"/>
      <c r="D1179" s="223"/>
      <c r="E1179" s="1200"/>
      <c r="J1179" s="224"/>
    </row>
    <row r="1180" spans="1:10" s="222" customFormat="1" ht="24" customHeight="1">
      <c r="A1180" s="1199"/>
      <c r="B1180" s="1200"/>
      <c r="C1180" s="1200"/>
      <c r="D1180" s="223"/>
      <c r="E1180" s="1200"/>
      <c r="J1180" s="224"/>
    </row>
    <row r="1181" spans="1:10" s="222" customFormat="1" ht="24" customHeight="1">
      <c r="A1181" s="1199"/>
      <c r="B1181" s="1200"/>
      <c r="C1181" s="1200"/>
      <c r="D1181" s="223"/>
      <c r="E1181" s="1200"/>
      <c r="J1181" s="224"/>
    </row>
    <row r="1182" spans="1:10" s="222" customFormat="1" ht="24" customHeight="1">
      <c r="A1182" s="1199"/>
      <c r="B1182" s="1200"/>
      <c r="C1182" s="1200"/>
      <c r="D1182" s="223"/>
      <c r="E1182" s="1200"/>
      <c r="J1182" s="224"/>
    </row>
    <row r="1183" spans="1:10" s="222" customFormat="1" ht="24" customHeight="1">
      <c r="A1183" s="1199"/>
      <c r="B1183" s="1200"/>
      <c r="C1183" s="1200"/>
      <c r="D1183" s="223"/>
      <c r="E1183" s="1200"/>
      <c r="J1183" s="224"/>
    </row>
    <row r="1184" spans="1:10" s="222" customFormat="1" ht="24" customHeight="1">
      <c r="A1184" s="1199"/>
      <c r="B1184" s="1200"/>
      <c r="C1184" s="1200"/>
      <c r="D1184" s="223"/>
      <c r="E1184" s="1200"/>
      <c r="J1184" s="224"/>
    </row>
    <row r="1185" spans="1:10" s="222" customFormat="1" ht="24" customHeight="1">
      <c r="A1185" s="1199"/>
      <c r="B1185" s="1200"/>
      <c r="C1185" s="1200"/>
      <c r="D1185" s="223"/>
      <c r="E1185" s="1200"/>
      <c r="J1185" s="224"/>
    </row>
    <row r="1186" spans="1:10" s="222" customFormat="1" ht="24" customHeight="1">
      <c r="A1186" s="1199"/>
      <c r="B1186" s="1200"/>
      <c r="C1186" s="1200"/>
      <c r="D1186" s="223"/>
      <c r="E1186" s="1200"/>
      <c r="J1186" s="224"/>
    </row>
    <row r="1187" spans="1:10" s="222" customFormat="1" ht="24" customHeight="1">
      <c r="A1187" s="1199"/>
      <c r="B1187" s="1200"/>
      <c r="C1187" s="1200"/>
      <c r="D1187" s="223"/>
      <c r="E1187" s="1200"/>
      <c r="J1187" s="224"/>
    </row>
    <row r="1188" spans="1:10" s="222" customFormat="1" ht="24" customHeight="1">
      <c r="A1188" s="1199"/>
      <c r="B1188" s="1200"/>
      <c r="C1188" s="1200"/>
      <c r="D1188" s="223"/>
      <c r="E1188" s="1200"/>
      <c r="J1188" s="224"/>
    </row>
    <row r="1189" spans="1:10" s="222" customFormat="1" ht="24" customHeight="1">
      <c r="A1189" s="1199"/>
      <c r="B1189" s="1200"/>
      <c r="C1189" s="1200"/>
      <c r="D1189" s="223"/>
      <c r="E1189" s="1200"/>
      <c r="J1189" s="224"/>
    </row>
    <row r="1190" spans="1:10" s="222" customFormat="1" ht="24" customHeight="1">
      <c r="A1190" s="1199"/>
      <c r="B1190" s="1200"/>
      <c r="C1190" s="1200"/>
      <c r="D1190" s="223"/>
      <c r="E1190" s="1200"/>
      <c r="J1190" s="224"/>
    </row>
    <row r="1191" spans="1:10" s="222" customFormat="1" ht="24" customHeight="1">
      <c r="A1191" s="1199"/>
      <c r="B1191" s="1200"/>
      <c r="C1191" s="1200"/>
      <c r="D1191" s="223"/>
      <c r="E1191" s="1200"/>
      <c r="J1191" s="224"/>
    </row>
    <row r="1192" spans="1:10" s="222" customFormat="1" ht="24" customHeight="1">
      <c r="A1192" s="1199"/>
      <c r="B1192" s="1200"/>
      <c r="C1192" s="1200"/>
      <c r="D1192" s="223"/>
      <c r="E1192" s="1200"/>
      <c r="J1192" s="224"/>
    </row>
    <row r="1193" spans="1:10" s="222" customFormat="1" ht="24" customHeight="1">
      <c r="A1193" s="1199"/>
      <c r="B1193" s="1200"/>
      <c r="C1193" s="1200"/>
      <c r="D1193" s="223"/>
      <c r="E1193" s="1200"/>
      <c r="J1193" s="224"/>
    </row>
    <row r="1194" spans="1:10" s="222" customFormat="1" ht="24" customHeight="1">
      <c r="A1194" s="1199"/>
      <c r="B1194" s="1200"/>
      <c r="C1194" s="1200"/>
      <c r="D1194" s="223"/>
      <c r="E1194" s="1200"/>
      <c r="J1194" s="224"/>
    </row>
    <row r="1195" spans="1:10" s="222" customFormat="1" ht="24" customHeight="1">
      <c r="A1195" s="1199"/>
      <c r="B1195" s="1200"/>
      <c r="C1195" s="1200"/>
      <c r="D1195" s="223"/>
      <c r="E1195" s="1200"/>
      <c r="J1195" s="224"/>
    </row>
    <row r="1196" spans="1:10" s="222" customFormat="1" ht="24" customHeight="1">
      <c r="A1196" s="1199"/>
      <c r="B1196" s="1200"/>
      <c r="C1196" s="1200"/>
      <c r="D1196" s="223"/>
      <c r="E1196" s="1200"/>
      <c r="J1196" s="224"/>
    </row>
    <row r="1197" spans="1:10" s="222" customFormat="1" ht="24" customHeight="1">
      <c r="A1197" s="1199"/>
      <c r="B1197" s="1200"/>
      <c r="C1197" s="1200"/>
      <c r="D1197" s="223"/>
      <c r="E1197" s="1200"/>
      <c r="J1197" s="224"/>
    </row>
    <row r="1198" spans="1:10" s="222" customFormat="1" ht="24" customHeight="1">
      <c r="A1198" s="1199"/>
      <c r="B1198" s="1200"/>
      <c r="C1198" s="1200"/>
      <c r="D1198" s="223"/>
      <c r="E1198" s="1200"/>
      <c r="J1198" s="224"/>
    </row>
    <row r="1199" spans="1:10" s="222" customFormat="1" ht="24" customHeight="1">
      <c r="A1199" s="1199"/>
      <c r="B1199" s="1200"/>
      <c r="C1199" s="1200"/>
      <c r="D1199" s="223"/>
      <c r="E1199" s="1200"/>
      <c r="J1199" s="224"/>
    </row>
    <row r="1200" spans="1:10" s="222" customFormat="1" ht="24" customHeight="1">
      <c r="A1200" s="1199"/>
      <c r="B1200" s="1200"/>
      <c r="C1200" s="1200"/>
      <c r="D1200" s="223"/>
      <c r="E1200" s="1200"/>
      <c r="J1200" s="224"/>
    </row>
    <row r="1201" spans="1:10" s="222" customFormat="1" ht="24" customHeight="1">
      <c r="A1201" s="1199"/>
      <c r="B1201" s="1200"/>
      <c r="C1201" s="1200"/>
      <c r="D1201" s="223"/>
      <c r="E1201" s="1200"/>
      <c r="J1201" s="224"/>
    </row>
    <row r="1202" spans="1:10" s="222" customFormat="1" ht="24" customHeight="1">
      <c r="A1202" s="1199"/>
      <c r="B1202" s="1200"/>
      <c r="C1202" s="1200"/>
      <c r="D1202" s="223"/>
      <c r="E1202" s="1200"/>
      <c r="J1202" s="224"/>
    </row>
    <row r="1203" spans="1:10" s="222" customFormat="1" ht="24" customHeight="1">
      <c r="A1203" s="1199"/>
      <c r="B1203" s="1200"/>
      <c r="C1203" s="1200"/>
      <c r="D1203" s="223"/>
      <c r="E1203" s="1200"/>
      <c r="J1203" s="224"/>
    </row>
    <row r="1204" spans="1:10" s="222" customFormat="1" ht="24" customHeight="1">
      <c r="A1204" s="1199"/>
      <c r="B1204" s="1200"/>
      <c r="C1204" s="1200"/>
      <c r="D1204" s="223"/>
      <c r="E1204" s="1200"/>
      <c r="J1204" s="224"/>
    </row>
    <row r="1205" spans="1:10" s="222" customFormat="1" ht="24" customHeight="1">
      <c r="A1205" s="1199"/>
      <c r="B1205" s="1200"/>
      <c r="C1205" s="1200"/>
      <c r="D1205" s="223"/>
      <c r="E1205" s="1200"/>
      <c r="J1205" s="224"/>
    </row>
    <row r="1206" spans="1:10" s="222" customFormat="1" ht="24" customHeight="1">
      <c r="A1206" s="1199"/>
      <c r="B1206" s="1200"/>
      <c r="C1206" s="1200"/>
      <c r="D1206" s="223"/>
      <c r="E1206" s="1200"/>
      <c r="J1206" s="224"/>
    </row>
    <row r="1207" spans="1:10" s="222" customFormat="1" ht="24" customHeight="1">
      <c r="A1207" s="1199"/>
      <c r="B1207" s="1200"/>
      <c r="C1207" s="1200"/>
      <c r="D1207" s="223"/>
      <c r="E1207" s="1200"/>
      <c r="J1207" s="224"/>
    </row>
    <row r="1208" spans="1:10" s="222" customFormat="1" ht="24" customHeight="1">
      <c r="A1208" s="1199"/>
      <c r="B1208" s="1200"/>
      <c r="C1208" s="1200"/>
      <c r="D1208" s="223"/>
      <c r="E1208" s="1200"/>
      <c r="J1208" s="224"/>
    </row>
    <row r="1209" spans="1:10" s="222" customFormat="1" ht="24" customHeight="1">
      <c r="A1209" s="1199"/>
      <c r="B1209" s="1200"/>
      <c r="C1209" s="1200"/>
      <c r="D1209" s="223"/>
      <c r="E1209" s="1200"/>
      <c r="J1209" s="224"/>
    </row>
    <row r="1210" spans="1:10" s="222" customFormat="1" ht="24" customHeight="1">
      <c r="A1210" s="1199"/>
      <c r="B1210" s="1200"/>
      <c r="C1210" s="1200"/>
      <c r="D1210" s="223"/>
      <c r="E1210" s="1200"/>
      <c r="J1210" s="224"/>
    </row>
    <row r="1211" spans="1:10" s="222" customFormat="1" ht="24" customHeight="1">
      <c r="A1211" s="1199"/>
      <c r="B1211" s="1200"/>
      <c r="C1211" s="1200"/>
      <c r="D1211" s="223"/>
      <c r="E1211" s="1200"/>
      <c r="J1211" s="224"/>
    </row>
    <row r="1212" spans="1:10" s="222" customFormat="1" ht="24" customHeight="1">
      <c r="A1212" s="1199"/>
      <c r="B1212" s="1200"/>
      <c r="C1212" s="1200"/>
      <c r="D1212" s="223"/>
      <c r="E1212" s="1200"/>
      <c r="J1212" s="224"/>
    </row>
    <row r="1213" spans="1:10" s="222" customFormat="1" ht="24" customHeight="1">
      <c r="A1213" s="1199"/>
      <c r="B1213" s="1200"/>
      <c r="C1213" s="1200"/>
      <c r="D1213" s="223"/>
      <c r="E1213" s="1200"/>
      <c r="J1213" s="224"/>
    </row>
    <row r="1214" spans="1:10" s="222" customFormat="1" ht="24" customHeight="1">
      <c r="A1214" s="1199"/>
      <c r="B1214" s="1200"/>
      <c r="C1214" s="1200"/>
      <c r="D1214" s="223"/>
      <c r="E1214" s="1200"/>
      <c r="J1214" s="224"/>
    </row>
    <row r="1215" spans="1:10" s="222" customFormat="1" ht="24" customHeight="1">
      <c r="A1215" s="1199"/>
      <c r="B1215" s="1200"/>
      <c r="C1215" s="1200"/>
      <c r="D1215" s="223"/>
      <c r="E1215" s="1200"/>
      <c r="J1215" s="224"/>
    </row>
    <row r="1216" spans="1:10" s="222" customFormat="1" ht="24" customHeight="1">
      <c r="A1216" s="1199"/>
      <c r="B1216" s="1200"/>
      <c r="C1216" s="1200"/>
      <c r="D1216" s="223"/>
      <c r="E1216" s="1200"/>
      <c r="J1216" s="224"/>
    </row>
    <row r="1217" spans="1:10" s="222" customFormat="1" ht="24" customHeight="1">
      <c r="A1217" s="1199"/>
      <c r="B1217" s="1200"/>
      <c r="C1217" s="1200"/>
      <c r="D1217" s="223"/>
      <c r="E1217" s="1200"/>
      <c r="J1217" s="224"/>
    </row>
    <row r="1218" spans="1:10" s="222" customFormat="1" ht="24" customHeight="1">
      <c r="A1218" s="1199"/>
      <c r="B1218" s="1200"/>
      <c r="C1218" s="1200"/>
      <c r="D1218" s="223"/>
      <c r="E1218" s="1200"/>
      <c r="J1218" s="224"/>
    </row>
    <row r="1219" spans="1:10" s="222" customFormat="1" ht="24" customHeight="1">
      <c r="A1219" s="1199"/>
      <c r="B1219" s="1200"/>
      <c r="C1219" s="1200"/>
      <c r="D1219" s="223"/>
      <c r="E1219" s="1200"/>
      <c r="J1219" s="224"/>
    </row>
    <row r="1220" spans="1:10" s="222" customFormat="1" ht="24" customHeight="1">
      <c r="A1220" s="1199"/>
      <c r="B1220" s="1200"/>
      <c r="C1220" s="1200"/>
      <c r="D1220" s="223"/>
      <c r="E1220" s="1200"/>
      <c r="J1220" s="224"/>
    </row>
    <row r="1221" spans="1:10" s="222" customFormat="1" ht="24" customHeight="1">
      <c r="A1221" s="1199"/>
      <c r="B1221" s="1200"/>
      <c r="C1221" s="1200"/>
      <c r="D1221" s="223"/>
      <c r="E1221" s="1200"/>
      <c r="J1221" s="224"/>
    </row>
    <row r="1222" spans="1:10" s="222" customFormat="1" ht="24" customHeight="1">
      <c r="A1222" s="1199"/>
      <c r="B1222" s="1200"/>
      <c r="C1222" s="1200"/>
      <c r="D1222" s="223"/>
      <c r="E1222" s="1200"/>
      <c r="J1222" s="224"/>
    </row>
    <row r="1223" spans="1:10" s="222" customFormat="1" ht="24" customHeight="1">
      <c r="A1223" s="1199"/>
      <c r="B1223" s="1200"/>
      <c r="C1223" s="1200"/>
      <c r="D1223" s="223"/>
      <c r="E1223" s="1200"/>
      <c r="J1223" s="224"/>
    </row>
    <row r="1224" spans="1:10" s="222" customFormat="1" ht="24" customHeight="1">
      <c r="A1224" s="1199"/>
      <c r="B1224" s="1200"/>
      <c r="C1224" s="1200"/>
      <c r="D1224" s="223"/>
      <c r="E1224" s="1200"/>
      <c r="J1224" s="224"/>
    </row>
    <row r="1225" spans="1:10" s="222" customFormat="1" ht="24" customHeight="1">
      <c r="A1225" s="1199"/>
      <c r="B1225" s="1200"/>
      <c r="C1225" s="1200"/>
      <c r="D1225" s="223"/>
      <c r="E1225" s="1200"/>
      <c r="J1225" s="224"/>
    </row>
    <row r="1226" spans="1:10" s="222" customFormat="1" ht="24" customHeight="1">
      <c r="A1226" s="1199"/>
      <c r="B1226" s="1200"/>
      <c r="C1226" s="1200"/>
      <c r="D1226" s="223"/>
      <c r="E1226" s="1200"/>
      <c r="J1226" s="224"/>
    </row>
    <row r="1227" spans="1:10" s="222" customFormat="1" ht="24" customHeight="1">
      <c r="A1227" s="1199"/>
      <c r="B1227" s="1200"/>
      <c r="C1227" s="1200"/>
      <c r="D1227" s="223"/>
      <c r="E1227" s="1200"/>
      <c r="J1227" s="224"/>
    </row>
    <row r="1228" spans="1:10" s="222" customFormat="1" ht="24" customHeight="1">
      <c r="A1228" s="1199"/>
      <c r="B1228" s="1200"/>
      <c r="C1228" s="1200"/>
      <c r="D1228" s="223"/>
      <c r="E1228" s="1200"/>
      <c r="J1228" s="224"/>
    </row>
    <row r="1229" spans="1:10" s="222" customFormat="1" ht="24" customHeight="1">
      <c r="A1229" s="1199"/>
      <c r="B1229" s="1200"/>
      <c r="C1229" s="1200"/>
      <c r="D1229" s="223"/>
      <c r="E1229" s="1200"/>
      <c r="J1229" s="224"/>
    </row>
    <row r="1230" spans="1:10" s="222" customFormat="1" ht="24" customHeight="1">
      <c r="A1230" s="1199"/>
      <c r="B1230" s="1200"/>
      <c r="C1230" s="1200"/>
      <c r="D1230" s="223"/>
      <c r="E1230" s="1200"/>
      <c r="J1230" s="224"/>
    </row>
    <row r="1231" spans="1:10" s="222" customFormat="1" ht="24" customHeight="1">
      <c r="A1231" s="1199"/>
      <c r="B1231" s="1200"/>
      <c r="C1231" s="1200"/>
      <c r="D1231" s="223"/>
      <c r="E1231" s="1200"/>
      <c r="J1231" s="224"/>
    </row>
    <row r="1232" spans="1:10" s="222" customFormat="1" ht="24" customHeight="1">
      <c r="A1232" s="1199"/>
      <c r="B1232" s="1200"/>
      <c r="C1232" s="1200"/>
      <c r="D1232" s="223"/>
      <c r="E1232" s="1200"/>
      <c r="J1232" s="224"/>
    </row>
    <row r="1233" spans="1:10" s="222" customFormat="1" ht="24" customHeight="1">
      <c r="A1233" s="1199"/>
      <c r="B1233" s="1200"/>
      <c r="C1233" s="1200"/>
      <c r="D1233" s="223"/>
      <c r="E1233" s="1200"/>
      <c r="J1233" s="224"/>
    </row>
    <row r="1234" spans="1:10" s="222" customFormat="1" ht="24" customHeight="1">
      <c r="A1234" s="1199"/>
      <c r="B1234" s="1200"/>
      <c r="C1234" s="1200"/>
      <c r="D1234" s="223"/>
      <c r="E1234" s="1200"/>
      <c r="J1234" s="224"/>
    </row>
    <row r="1235" spans="1:10" s="222" customFormat="1" ht="24" customHeight="1">
      <c r="A1235" s="1199"/>
      <c r="B1235" s="1200"/>
      <c r="C1235" s="1200"/>
      <c r="D1235" s="223"/>
      <c r="E1235" s="1200"/>
      <c r="J1235" s="224"/>
    </row>
    <row r="1236" spans="1:10" s="222" customFormat="1" ht="24" customHeight="1">
      <c r="A1236" s="1199"/>
      <c r="B1236" s="1200"/>
      <c r="C1236" s="1200"/>
      <c r="D1236" s="223"/>
      <c r="E1236" s="1200"/>
      <c r="J1236" s="224"/>
    </row>
    <row r="1237" spans="1:10" s="222" customFormat="1" ht="24" customHeight="1">
      <c r="A1237" s="1199"/>
      <c r="B1237" s="1200"/>
      <c r="C1237" s="1200"/>
      <c r="D1237" s="223"/>
      <c r="E1237" s="1200"/>
      <c r="J1237" s="224"/>
    </row>
    <row r="1238" spans="1:10" s="222" customFormat="1" ht="24" customHeight="1">
      <c r="A1238" s="1199"/>
      <c r="B1238" s="1200"/>
      <c r="C1238" s="1200"/>
      <c r="D1238" s="223"/>
      <c r="E1238" s="1200"/>
      <c r="J1238" s="224"/>
    </row>
    <row r="1239" spans="1:10" s="222" customFormat="1" ht="24" customHeight="1">
      <c r="A1239" s="1199"/>
      <c r="B1239" s="1200"/>
      <c r="C1239" s="1200"/>
      <c r="D1239" s="223"/>
      <c r="E1239" s="1200"/>
      <c r="J1239" s="224"/>
    </row>
    <row r="1240" spans="1:10" s="222" customFormat="1" ht="24" customHeight="1">
      <c r="A1240" s="1199"/>
      <c r="B1240" s="1200"/>
      <c r="C1240" s="1200"/>
      <c r="D1240" s="223"/>
      <c r="E1240" s="1200"/>
      <c r="J1240" s="224"/>
    </row>
    <row r="1241" spans="1:10" s="222" customFormat="1" ht="24" customHeight="1">
      <c r="A1241" s="1199"/>
      <c r="B1241" s="1200"/>
      <c r="C1241" s="1200"/>
      <c r="D1241" s="223"/>
      <c r="E1241" s="1200"/>
      <c r="J1241" s="224"/>
    </row>
    <row r="1242" spans="1:10" s="222" customFormat="1" ht="24" customHeight="1">
      <c r="A1242" s="1199"/>
      <c r="B1242" s="1200"/>
      <c r="C1242" s="1200"/>
      <c r="D1242" s="223"/>
      <c r="E1242" s="1200"/>
      <c r="J1242" s="224"/>
    </row>
    <row r="1243" spans="1:10" s="222" customFormat="1" ht="24" customHeight="1">
      <c r="A1243" s="1199"/>
      <c r="B1243" s="1200"/>
      <c r="C1243" s="1200"/>
      <c r="D1243" s="223"/>
      <c r="E1243" s="1200"/>
      <c r="J1243" s="224"/>
    </row>
    <row r="1244" spans="1:10" s="222" customFormat="1" ht="24" customHeight="1">
      <c r="A1244" s="1199"/>
      <c r="B1244" s="1200"/>
      <c r="C1244" s="1200"/>
      <c r="D1244" s="223"/>
      <c r="E1244" s="1200"/>
      <c r="J1244" s="224"/>
    </row>
    <row r="1245" spans="1:10" s="222" customFormat="1" ht="24" customHeight="1">
      <c r="A1245" s="1199"/>
      <c r="B1245" s="1200"/>
      <c r="C1245" s="1200"/>
      <c r="D1245" s="223"/>
      <c r="E1245" s="1200"/>
      <c r="J1245" s="224"/>
    </row>
    <row r="1246" spans="1:10" s="222" customFormat="1" ht="24" customHeight="1">
      <c r="A1246" s="1199"/>
      <c r="B1246" s="1200"/>
      <c r="C1246" s="1200"/>
      <c r="D1246" s="223"/>
      <c r="E1246" s="1200"/>
      <c r="J1246" s="224"/>
    </row>
    <row r="1247" spans="1:10" s="222" customFormat="1" ht="24" customHeight="1">
      <c r="A1247" s="1199"/>
      <c r="B1247" s="1200"/>
      <c r="C1247" s="1200"/>
      <c r="D1247" s="223"/>
      <c r="E1247" s="1200"/>
      <c r="J1247" s="224"/>
    </row>
    <row r="1248" spans="1:10" s="222" customFormat="1" ht="24" customHeight="1">
      <c r="A1248" s="1199"/>
      <c r="B1248" s="1200"/>
      <c r="C1248" s="1200"/>
      <c r="D1248" s="223"/>
      <c r="E1248" s="1200"/>
      <c r="J1248" s="224"/>
    </row>
    <row r="1249" spans="1:10" s="222" customFormat="1" ht="24" customHeight="1">
      <c r="A1249" s="1199"/>
      <c r="B1249" s="1200"/>
      <c r="C1249" s="1200"/>
      <c r="D1249" s="223"/>
      <c r="E1249" s="1200"/>
      <c r="J1249" s="224"/>
    </row>
    <row r="1250" spans="1:10" s="222" customFormat="1" ht="24" customHeight="1">
      <c r="A1250" s="1199"/>
      <c r="B1250" s="1200"/>
      <c r="C1250" s="1200"/>
      <c r="D1250" s="223"/>
      <c r="E1250" s="1200"/>
      <c r="J1250" s="224"/>
    </row>
    <row r="1251" spans="1:10" s="222" customFormat="1" ht="24" customHeight="1">
      <c r="A1251" s="1199"/>
      <c r="B1251" s="1200"/>
      <c r="C1251" s="1200"/>
      <c r="D1251" s="223"/>
      <c r="E1251" s="1200"/>
      <c r="J1251" s="224"/>
    </row>
    <row r="1252" spans="1:10" s="222" customFormat="1" ht="24" customHeight="1">
      <c r="A1252" s="1199"/>
      <c r="B1252" s="1200"/>
      <c r="C1252" s="1200"/>
      <c r="D1252" s="223"/>
      <c r="E1252" s="1200"/>
      <c r="J1252" s="224"/>
    </row>
    <row r="1253" spans="1:10" s="222" customFormat="1" ht="24" customHeight="1">
      <c r="A1253" s="1199"/>
      <c r="B1253" s="1200"/>
      <c r="C1253" s="1200"/>
      <c r="D1253" s="223"/>
      <c r="E1253" s="1200"/>
      <c r="J1253" s="224"/>
    </row>
    <row r="1254" spans="1:10" s="222" customFormat="1" ht="24" customHeight="1">
      <c r="A1254" s="1199"/>
      <c r="B1254" s="1200"/>
      <c r="C1254" s="1200"/>
      <c r="D1254" s="223"/>
      <c r="E1254" s="1200"/>
      <c r="J1254" s="224"/>
    </row>
    <row r="1255" spans="1:10" s="222" customFormat="1" ht="24" customHeight="1">
      <c r="A1255" s="1199"/>
      <c r="B1255" s="1200"/>
      <c r="C1255" s="1200"/>
      <c r="D1255" s="223"/>
      <c r="E1255" s="1200"/>
      <c r="J1255" s="224"/>
    </row>
    <row r="1256" spans="1:10" s="222" customFormat="1" ht="24" customHeight="1">
      <c r="A1256" s="1199"/>
      <c r="B1256" s="1200"/>
      <c r="C1256" s="1200"/>
      <c r="D1256" s="223"/>
      <c r="E1256" s="1200"/>
      <c r="J1256" s="224"/>
    </row>
    <row r="1257" spans="1:10" s="222" customFormat="1" ht="24" customHeight="1">
      <c r="A1257" s="1199"/>
      <c r="B1257" s="1200"/>
      <c r="C1257" s="1200"/>
      <c r="D1257" s="223"/>
      <c r="E1257" s="1200"/>
      <c r="J1257" s="224"/>
    </row>
    <row r="1258" spans="1:10" s="222" customFormat="1" ht="24" customHeight="1">
      <c r="A1258" s="1199"/>
      <c r="B1258" s="1200"/>
      <c r="C1258" s="1200"/>
      <c r="D1258" s="223"/>
      <c r="E1258" s="1200"/>
      <c r="J1258" s="224"/>
    </row>
    <row r="1259" spans="1:10" s="222" customFormat="1" ht="24" customHeight="1">
      <c r="A1259" s="1199"/>
      <c r="B1259" s="1200"/>
      <c r="C1259" s="1200"/>
      <c r="D1259" s="223"/>
      <c r="E1259" s="1200"/>
      <c r="J1259" s="224"/>
    </row>
    <row r="1260" spans="1:10" s="222" customFormat="1" ht="24" customHeight="1">
      <c r="A1260" s="1199"/>
      <c r="B1260" s="1200"/>
      <c r="C1260" s="1200"/>
      <c r="D1260" s="223"/>
      <c r="E1260" s="1200"/>
      <c r="J1260" s="224"/>
    </row>
    <row r="1261" spans="1:10" s="222" customFormat="1" ht="24" customHeight="1">
      <c r="A1261" s="1199"/>
      <c r="B1261" s="1200"/>
      <c r="C1261" s="1200"/>
      <c r="D1261" s="223"/>
      <c r="E1261" s="1200"/>
      <c r="J1261" s="224"/>
    </row>
    <row r="1262" spans="1:10" s="222" customFormat="1" ht="24" customHeight="1">
      <c r="A1262" s="1199"/>
      <c r="B1262" s="1200"/>
      <c r="C1262" s="1200"/>
      <c r="D1262" s="223"/>
      <c r="E1262" s="1200"/>
      <c r="J1262" s="224"/>
    </row>
    <row r="1263" spans="1:10" s="222" customFormat="1" ht="24" customHeight="1">
      <c r="A1263" s="1199"/>
      <c r="B1263" s="1200"/>
      <c r="C1263" s="1200"/>
      <c r="D1263" s="223"/>
      <c r="E1263" s="1200"/>
      <c r="J1263" s="224"/>
    </row>
    <row r="1264" spans="1:10" s="222" customFormat="1" ht="24" customHeight="1">
      <c r="A1264" s="1199"/>
      <c r="B1264" s="1200"/>
      <c r="C1264" s="1200"/>
      <c r="D1264" s="223"/>
      <c r="E1264" s="1200"/>
      <c r="J1264" s="224"/>
    </row>
    <row r="1265" spans="1:10" s="222" customFormat="1" ht="24" customHeight="1">
      <c r="A1265" s="1199"/>
      <c r="B1265" s="1200"/>
      <c r="C1265" s="1200"/>
      <c r="D1265" s="223"/>
      <c r="E1265" s="1200"/>
      <c r="J1265" s="224"/>
    </row>
    <row r="1266" spans="1:10" s="222" customFormat="1" ht="24" customHeight="1">
      <c r="A1266" s="1199"/>
      <c r="B1266" s="1200"/>
      <c r="C1266" s="1200"/>
      <c r="D1266" s="223"/>
      <c r="E1266" s="1200"/>
      <c r="J1266" s="224"/>
    </row>
    <row r="1267" spans="1:10" s="222" customFormat="1" ht="24" customHeight="1">
      <c r="A1267" s="1199"/>
      <c r="B1267" s="1200"/>
      <c r="C1267" s="1200"/>
      <c r="D1267" s="223"/>
      <c r="E1267" s="1200"/>
      <c r="J1267" s="224"/>
    </row>
    <row r="1268" spans="1:10" s="222" customFormat="1" ht="24" customHeight="1">
      <c r="A1268" s="1199"/>
      <c r="B1268" s="1200"/>
      <c r="C1268" s="1200"/>
      <c r="D1268" s="223"/>
      <c r="E1268" s="1200"/>
      <c r="J1268" s="224"/>
    </row>
    <row r="1269" spans="1:10" s="222" customFormat="1" ht="24" customHeight="1">
      <c r="A1269" s="1199"/>
      <c r="B1269" s="1200"/>
      <c r="C1269" s="1200"/>
      <c r="D1269" s="223"/>
      <c r="E1269" s="1200"/>
      <c r="J1269" s="224"/>
    </row>
    <row r="1270" spans="1:10" s="222" customFormat="1" ht="24" customHeight="1">
      <c r="A1270" s="1199"/>
      <c r="B1270" s="1200"/>
      <c r="C1270" s="1200"/>
      <c r="D1270" s="223"/>
      <c r="E1270" s="1200"/>
      <c r="J1270" s="224"/>
    </row>
    <row r="1271" spans="1:10" s="222" customFormat="1" ht="24" customHeight="1">
      <c r="A1271" s="1199"/>
      <c r="B1271" s="1200"/>
      <c r="C1271" s="1200"/>
      <c r="D1271" s="223"/>
      <c r="E1271" s="1200"/>
      <c r="J1271" s="224"/>
    </row>
    <row r="1272" spans="1:10" s="222" customFormat="1" ht="24" customHeight="1">
      <c r="A1272" s="1199"/>
      <c r="B1272" s="1200"/>
      <c r="C1272" s="1200"/>
      <c r="D1272" s="223"/>
      <c r="E1272" s="1200"/>
      <c r="J1272" s="224"/>
    </row>
    <row r="1273" spans="1:10" s="222" customFormat="1" ht="24" customHeight="1">
      <c r="A1273" s="1199"/>
      <c r="B1273" s="1200"/>
      <c r="C1273" s="1200"/>
      <c r="D1273" s="223"/>
      <c r="E1273" s="1200"/>
      <c r="J1273" s="224"/>
    </row>
    <row r="1274" spans="1:10" s="222" customFormat="1" ht="24" customHeight="1">
      <c r="A1274" s="1199"/>
      <c r="B1274" s="1200"/>
      <c r="C1274" s="1200"/>
      <c r="D1274" s="223"/>
      <c r="E1274" s="1200"/>
      <c r="J1274" s="224"/>
    </row>
    <row r="1275" spans="1:10" s="222" customFormat="1" ht="24" customHeight="1">
      <c r="A1275" s="1199"/>
      <c r="B1275" s="1200"/>
      <c r="C1275" s="1200"/>
      <c r="D1275" s="223"/>
      <c r="E1275" s="1200"/>
      <c r="J1275" s="224"/>
    </row>
    <row r="1276" spans="1:10" s="222" customFormat="1" ht="24" customHeight="1">
      <c r="A1276" s="1199"/>
      <c r="B1276" s="1200"/>
      <c r="C1276" s="1200"/>
      <c r="D1276" s="223"/>
      <c r="E1276" s="1200"/>
      <c r="J1276" s="224"/>
    </row>
    <row r="1277" spans="1:10" s="222" customFormat="1" ht="24" customHeight="1">
      <c r="A1277" s="1199"/>
      <c r="B1277" s="1200"/>
      <c r="C1277" s="1200"/>
      <c r="D1277" s="223"/>
      <c r="E1277" s="1200"/>
      <c r="J1277" s="224"/>
    </row>
    <row r="1278" spans="1:10" s="222" customFormat="1" ht="24" customHeight="1">
      <c r="A1278" s="1199"/>
      <c r="B1278" s="1200"/>
      <c r="C1278" s="1200"/>
      <c r="D1278" s="223"/>
      <c r="E1278" s="1200"/>
      <c r="J1278" s="224"/>
    </row>
    <row r="1279" spans="1:10" s="222" customFormat="1" ht="24" customHeight="1">
      <c r="A1279" s="1199"/>
      <c r="B1279" s="1200"/>
      <c r="C1279" s="1200"/>
      <c r="D1279" s="223"/>
      <c r="E1279" s="1200"/>
      <c r="J1279" s="224"/>
    </row>
    <row r="1280" spans="1:10" s="222" customFormat="1" ht="24" customHeight="1">
      <c r="A1280" s="1199"/>
      <c r="B1280" s="1200"/>
      <c r="C1280" s="1200"/>
      <c r="D1280" s="223"/>
      <c r="E1280" s="1200"/>
      <c r="J1280" s="224"/>
    </row>
    <row r="1281" spans="1:10" s="222" customFormat="1" ht="24" customHeight="1">
      <c r="A1281" s="1199"/>
      <c r="B1281" s="1200"/>
      <c r="C1281" s="1200"/>
      <c r="D1281" s="223"/>
      <c r="E1281" s="1200"/>
      <c r="J1281" s="224"/>
    </row>
    <row r="1282" spans="1:10" s="222" customFormat="1" ht="24" customHeight="1">
      <c r="A1282" s="1199"/>
      <c r="B1282" s="1200"/>
      <c r="C1282" s="1200"/>
      <c r="D1282" s="223"/>
      <c r="E1282" s="1200"/>
      <c r="J1282" s="224"/>
    </row>
    <row r="1283" spans="1:10" s="222" customFormat="1" ht="24" customHeight="1">
      <c r="A1283" s="1199"/>
      <c r="B1283" s="1200"/>
      <c r="C1283" s="1200"/>
      <c r="D1283" s="223"/>
      <c r="E1283" s="1200"/>
      <c r="J1283" s="224"/>
    </row>
    <row r="1284" spans="1:10" s="222" customFormat="1" ht="24" customHeight="1">
      <c r="A1284" s="1199"/>
      <c r="B1284" s="1200"/>
      <c r="C1284" s="1200"/>
      <c r="D1284" s="223"/>
      <c r="E1284" s="1200"/>
      <c r="J1284" s="224"/>
    </row>
    <row r="1285" spans="1:10" s="222" customFormat="1" ht="24" customHeight="1">
      <c r="A1285" s="1199"/>
      <c r="B1285" s="1200"/>
      <c r="C1285" s="1200"/>
      <c r="D1285" s="223"/>
      <c r="E1285" s="1200"/>
      <c r="J1285" s="224"/>
    </row>
    <row r="1286" spans="1:10" s="222" customFormat="1" ht="24" customHeight="1">
      <c r="A1286" s="1199"/>
      <c r="B1286" s="1200"/>
      <c r="C1286" s="1200"/>
      <c r="D1286" s="223"/>
      <c r="E1286" s="1200"/>
      <c r="J1286" s="224"/>
    </row>
    <row r="1287" spans="1:10" s="222" customFormat="1" ht="24" customHeight="1">
      <c r="A1287" s="1199"/>
      <c r="B1287" s="1200"/>
      <c r="C1287" s="1200"/>
      <c r="D1287" s="223"/>
      <c r="E1287" s="1200"/>
      <c r="J1287" s="224"/>
    </row>
    <row r="1288" spans="1:10" s="222" customFormat="1" ht="24" customHeight="1">
      <c r="A1288" s="1199"/>
      <c r="B1288" s="1200"/>
      <c r="C1288" s="1200"/>
      <c r="D1288" s="223"/>
      <c r="E1288" s="1200"/>
      <c r="J1288" s="224"/>
    </row>
    <row r="1289" spans="1:10" s="222" customFormat="1" ht="24" customHeight="1">
      <c r="A1289" s="1199"/>
      <c r="B1289" s="1200"/>
      <c r="C1289" s="1200"/>
      <c r="D1289" s="223"/>
      <c r="E1289" s="1200"/>
      <c r="J1289" s="224"/>
    </row>
    <row r="1290" spans="1:10" s="222" customFormat="1" ht="24" customHeight="1">
      <c r="A1290" s="1199"/>
      <c r="B1290" s="1200"/>
      <c r="C1290" s="1200"/>
      <c r="D1290" s="223"/>
      <c r="E1290" s="1200"/>
      <c r="J1290" s="224"/>
    </row>
    <row r="1291" spans="1:10" s="222" customFormat="1" ht="24" customHeight="1">
      <c r="A1291" s="1199"/>
      <c r="B1291" s="1200"/>
      <c r="C1291" s="1200"/>
      <c r="D1291" s="223"/>
      <c r="E1291" s="1200"/>
      <c r="J1291" s="224"/>
    </row>
    <row r="1292" spans="1:10" s="222" customFormat="1" ht="24" customHeight="1">
      <c r="A1292" s="1199"/>
      <c r="B1292" s="1200"/>
      <c r="C1292" s="1200"/>
      <c r="D1292" s="223"/>
      <c r="E1292" s="1200"/>
      <c r="J1292" s="224"/>
    </row>
    <row r="1293" spans="1:10" s="222" customFormat="1" ht="24" customHeight="1">
      <c r="A1293" s="1199"/>
      <c r="B1293" s="1200"/>
      <c r="C1293" s="1200"/>
      <c r="D1293" s="223"/>
      <c r="E1293" s="1200"/>
      <c r="J1293" s="224"/>
    </row>
    <row r="1294" spans="1:10" s="222" customFormat="1" ht="24" customHeight="1">
      <c r="A1294" s="1199"/>
      <c r="B1294" s="1200"/>
      <c r="C1294" s="1200"/>
      <c r="D1294" s="223"/>
      <c r="E1294" s="1200"/>
      <c r="J1294" s="224"/>
    </row>
    <row r="1295" spans="1:10" s="222" customFormat="1" ht="24" customHeight="1">
      <c r="A1295" s="1199"/>
      <c r="B1295" s="1200"/>
      <c r="C1295" s="1200"/>
      <c r="D1295" s="223"/>
      <c r="E1295" s="1200"/>
      <c r="J1295" s="224"/>
    </row>
    <row r="1296" spans="1:10" s="222" customFormat="1" ht="24" customHeight="1">
      <c r="A1296" s="1199"/>
      <c r="B1296" s="1200"/>
      <c r="C1296" s="1200"/>
      <c r="D1296" s="223"/>
      <c r="E1296" s="1200"/>
      <c r="J1296" s="224"/>
    </row>
    <row r="1297" spans="1:10" s="222" customFormat="1" ht="24" customHeight="1">
      <c r="A1297" s="1199"/>
      <c r="B1297" s="1200"/>
      <c r="C1297" s="1200"/>
      <c r="D1297" s="223"/>
      <c r="E1297" s="1200"/>
      <c r="J1297" s="224"/>
    </row>
    <row r="1298" spans="1:10" s="222" customFormat="1" ht="24" customHeight="1">
      <c r="A1298" s="1199"/>
      <c r="B1298" s="1200"/>
      <c r="C1298" s="1200"/>
      <c r="D1298" s="223"/>
      <c r="E1298" s="1200"/>
      <c r="J1298" s="224"/>
    </row>
    <row r="1299" spans="1:10" s="222" customFormat="1" ht="24" customHeight="1">
      <c r="A1299" s="1199"/>
      <c r="B1299" s="1200"/>
      <c r="C1299" s="1200"/>
      <c r="D1299" s="223"/>
      <c r="E1299" s="1200"/>
      <c r="J1299" s="224"/>
    </row>
    <row r="1300" spans="1:10" s="222" customFormat="1" ht="24" customHeight="1">
      <c r="A1300" s="1199"/>
      <c r="B1300" s="1200"/>
      <c r="C1300" s="1200"/>
      <c r="D1300" s="223"/>
      <c r="E1300" s="1200"/>
      <c r="J1300" s="224"/>
    </row>
    <row r="1301" spans="1:10" s="222" customFormat="1" ht="24" customHeight="1">
      <c r="A1301" s="1199"/>
      <c r="B1301" s="1200"/>
      <c r="C1301" s="1200"/>
      <c r="D1301" s="223"/>
      <c r="E1301" s="1200"/>
      <c r="J1301" s="224"/>
    </row>
    <row r="1302" spans="1:10" s="222" customFormat="1" ht="24" customHeight="1">
      <c r="A1302" s="1199"/>
      <c r="B1302" s="1200"/>
      <c r="C1302" s="1200"/>
      <c r="D1302" s="223"/>
      <c r="E1302" s="1200"/>
      <c r="J1302" s="224"/>
    </row>
    <row r="1303" spans="1:10" s="222" customFormat="1" ht="24" customHeight="1">
      <c r="A1303" s="1199"/>
      <c r="B1303" s="1200"/>
      <c r="C1303" s="1200"/>
      <c r="D1303" s="223"/>
      <c r="E1303" s="1200"/>
      <c r="J1303" s="224"/>
    </row>
    <row r="1304" spans="1:10" s="222" customFormat="1" ht="24" customHeight="1">
      <c r="A1304" s="1199"/>
      <c r="B1304" s="1200"/>
      <c r="C1304" s="1200"/>
      <c r="D1304" s="223"/>
      <c r="E1304" s="1200"/>
      <c r="J1304" s="224"/>
    </row>
    <row r="1305" spans="1:10" s="222" customFormat="1" ht="24" customHeight="1">
      <c r="A1305" s="1199"/>
      <c r="B1305" s="1200"/>
      <c r="C1305" s="1200"/>
      <c r="D1305" s="223"/>
      <c r="E1305" s="1200"/>
      <c r="J1305" s="224"/>
    </row>
    <row r="1306" spans="1:10" s="222" customFormat="1" ht="24" customHeight="1">
      <c r="A1306" s="1199"/>
      <c r="B1306" s="1200"/>
      <c r="C1306" s="1200"/>
      <c r="D1306" s="223"/>
      <c r="E1306" s="1200"/>
      <c r="J1306" s="224"/>
    </row>
    <row r="1307" spans="1:10" s="222" customFormat="1" ht="24" customHeight="1">
      <c r="A1307" s="1199"/>
      <c r="B1307" s="1200"/>
      <c r="C1307" s="1200"/>
      <c r="D1307" s="223"/>
      <c r="E1307" s="1200"/>
      <c r="J1307" s="224"/>
    </row>
    <row r="1308" spans="1:10" s="222" customFormat="1" ht="24" customHeight="1">
      <c r="A1308" s="1199"/>
      <c r="B1308" s="1200"/>
      <c r="C1308" s="1200"/>
      <c r="D1308" s="223"/>
      <c r="E1308" s="1200"/>
      <c r="J1308" s="224"/>
    </row>
    <row r="1309" spans="1:10" s="222" customFormat="1" ht="24" customHeight="1">
      <c r="A1309" s="1199"/>
      <c r="B1309" s="1200"/>
      <c r="C1309" s="1200"/>
      <c r="D1309" s="223"/>
      <c r="E1309" s="1200"/>
      <c r="J1309" s="224"/>
    </row>
    <row r="1310" spans="1:10" s="222" customFormat="1" ht="24" customHeight="1">
      <c r="A1310" s="1199"/>
      <c r="B1310" s="1200"/>
      <c r="C1310" s="1200"/>
      <c r="D1310" s="223"/>
      <c r="E1310" s="1200"/>
      <c r="J1310" s="224"/>
    </row>
    <row r="1311" spans="1:10" s="222" customFormat="1" ht="24" customHeight="1">
      <c r="A1311" s="1199"/>
      <c r="B1311" s="1200"/>
      <c r="C1311" s="1200"/>
      <c r="D1311" s="223"/>
      <c r="E1311" s="1200"/>
      <c r="J1311" s="224"/>
    </row>
    <row r="1312" spans="1:10" s="222" customFormat="1" ht="24" customHeight="1">
      <c r="A1312" s="1199"/>
      <c r="B1312" s="1200"/>
      <c r="C1312" s="1200"/>
      <c r="D1312" s="223"/>
      <c r="E1312" s="1200"/>
      <c r="J1312" s="224"/>
    </row>
    <row r="1313" spans="1:10" s="222" customFormat="1" ht="24" customHeight="1">
      <c r="A1313" s="1199"/>
      <c r="B1313" s="1200"/>
      <c r="C1313" s="1200"/>
      <c r="D1313" s="223"/>
      <c r="E1313" s="1200"/>
      <c r="J1313" s="224"/>
    </row>
    <row r="1314" spans="1:10" s="222" customFormat="1" ht="24" customHeight="1">
      <c r="A1314" s="1199"/>
      <c r="B1314" s="1200"/>
      <c r="C1314" s="1200"/>
      <c r="D1314" s="223"/>
      <c r="E1314" s="1200"/>
      <c r="J1314" s="224"/>
    </row>
    <row r="1315" spans="1:10" s="222" customFormat="1" ht="24" customHeight="1">
      <c r="A1315" s="1199"/>
      <c r="B1315" s="1200"/>
      <c r="C1315" s="1200"/>
      <c r="D1315" s="223"/>
      <c r="E1315" s="1200"/>
      <c r="J1315" s="224"/>
    </row>
    <row r="1316" spans="1:10" s="222" customFormat="1" ht="24" customHeight="1">
      <c r="A1316" s="1199"/>
      <c r="B1316" s="1200"/>
      <c r="C1316" s="1200"/>
      <c r="D1316" s="223"/>
      <c r="E1316" s="1200"/>
      <c r="J1316" s="224"/>
    </row>
    <row r="1317" spans="1:10" s="222" customFormat="1" ht="24" customHeight="1">
      <c r="A1317" s="1199"/>
      <c r="B1317" s="1200"/>
      <c r="C1317" s="1200"/>
      <c r="D1317" s="223"/>
      <c r="E1317" s="1200"/>
      <c r="J1317" s="224"/>
    </row>
    <row r="1318" spans="1:10" s="222" customFormat="1" ht="24" customHeight="1">
      <c r="A1318" s="1199"/>
      <c r="B1318" s="1200"/>
      <c r="C1318" s="1200"/>
      <c r="D1318" s="223"/>
      <c r="E1318" s="1200"/>
      <c r="J1318" s="224"/>
    </row>
    <row r="1319" spans="1:10" s="222" customFormat="1" ht="24" customHeight="1">
      <c r="A1319" s="1199"/>
      <c r="B1319" s="1200"/>
      <c r="C1319" s="1200"/>
      <c r="D1319" s="223"/>
      <c r="E1319" s="1200"/>
      <c r="J1319" s="224"/>
    </row>
    <row r="1320" spans="1:10" s="222" customFormat="1" ht="24" customHeight="1">
      <c r="A1320" s="1199"/>
      <c r="B1320" s="1200"/>
      <c r="C1320" s="1200"/>
      <c r="D1320" s="223"/>
      <c r="E1320" s="1200"/>
      <c r="J1320" s="224"/>
    </row>
    <row r="1321" spans="1:10" s="222" customFormat="1" ht="24" customHeight="1">
      <c r="A1321" s="1199"/>
      <c r="B1321" s="1200"/>
      <c r="C1321" s="1200"/>
      <c r="D1321" s="223"/>
      <c r="E1321" s="1200"/>
      <c r="J1321" s="224"/>
    </row>
    <row r="1322" spans="1:10" s="222" customFormat="1" ht="24" customHeight="1">
      <c r="A1322" s="1199"/>
      <c r="B1322" s="1200"/>
      <c r="C1322" s="1200"/>
      <c r="D1322" s="223"/>
      <c r="E1322" s="1200"/>
      <c r="J1322" s="224"/>
    </row>
    <row r="1323" spans="1:10" s="222" customFormat="1" ht="24" customHeight="1">
      <c r="A1323" s="1199"/>
      <c r="B1323" s="1200"/>
      <c r="C1323" s="1200"/>
      <c r="D1323" s="223"/>
      <c r="E1323" s="1200"/>
      <c r="J1323" s="224"/>
    </row>
    <row r="1324" spans="1:10" s="222" customFormat="1" ht="24" customHeight="1">
      <c r="A1324" s="1199"/>
      <c r="B1324" s="1200"/>
      <c r="C1324" s="1200"/>
      <c r="D1324" s="223"/>
      <c r="E1324" s="1200"/>
      <c r="J1324" s="224"/>
    </row>
    <row r="1325" spans="1:10" s="222" customFormat="1" ht="24" customHeight="1">
      <c r="A1325" s="1199"/>
      <c r="B1325" s="1200"/>
      <c r="C1325" s="1200"/>
      <c r="D1325" s="223"/>
      <c r="E1325" s="1200"/>
      <c r="J1325" s="224"/>
    </row>
    <row r="1326" spans="1:10" s="222" customFormat="1" ht="24" customHeight="1">
      <c r="A1326" s="1199"/>
      <c r="B1326" s="1200"/>
      <c r="C1326" s="1200"/>
      <c r="D1326" s="223"/>
      <c r="E1326" s="1200"/>
      <c r="J1326" s="224"/>
    </row>
    <row r="1327" spans="1:10" s="222" customFormat="1" ht="24" customHeight="1">
      <c r="A1327" s="1199"/>
      <c r="B1327" s="1200"/>
      <c r="C1327" s="1200"/>
      <c r="D1327" s="223"/>
      <c r="E1327" s="1200"/>
      <c r="J1327" s="224"/>
    </row>
    <row r="1328" spans="1:10" s="222" customFormat="1" ht="24" customHeight="1">
      <c r="A1328" s="1199"/>
      <c r="B1328" s="1200"/>
      <c r="C1328" s="1200"/>
      <c r="D1328" s="223"/>
      <c r="E1328" s="1200"/>
      <c r="J1328" s="224"/>
    </row>
    <row r="1329" spans="1:10" s="222" customFormat="1" ht="24" customHeight="1">
      <c r="A1329" s="1199"/>
      <c r="B1329" s="1200"/>
      <c r="C1329" s="1200"/>
      <c r="D1329" s="223"/>
      <c r="E1329" s="1200"/>
      <c r="J1329" s="224"/>
    </row>
    <row r="1330" spans="1:10" s="222" customFormat="1" ht="24" customHeight="1">
      <c r="A1330" s="1199"/>
      <c r="B1330" s="1200"/>
      <c r="C1330" s="1200"/>
      <c r="D1330" s="223"/>
      <c r="E1330" s="1200"/>
      <c r="J1330" s="224"/>
    </row>
    <row r="1331" spans="1:10" s="222" customFormat="1" ht="24" customHeight="1">
      <c r="A1331" s="1199"/>
      <c r="B1331" s="1200"/>
      <c r="C1331" s="1200"/>
      <c r="D1331" s="223"/>
      <c r="E1331" s="1200"/>
      <c r="J1331" s="224"/>
    </row>
    <row r="1332" spans="1:10" s="222" customFormat="1" ht="24" customHeight="1">
      <c r="A1332" s="1199"/>
      <c r="B1332" s="1200"/>
      <c r="C1332" s="1200"/>
      <c r="D1332" s="223"/>
      <c r="E1332" s="1200"/>
      <c r="J1332" s="224"/>
    </row>
    <row r="1333" spans="1:10" s="222" customFormat="1" ht="24" customHeight="1">
      <c r="A1333" s="1199"/>
      <c r="B1333" s="1200"/>
      <c r="C1333" s="1200"/>
      <c r="D1333" s="223"/>
      <c r="E1333" s="1200"/>
      <c r="J1333" s="224"/>
    </row>
    <row r="1334" spans="1:10" s="222" customFormat="1" ht="24" customHeight="1">
      <c r="A1334" s="1199"/>
      <c r="B1334" s="1200"/>
      <c r="C1334" s="1200"/>
      <c r="D1334" s="223"/>
      <c r="E1334" s="1200"/>
      <c r="J1334" s="224"/>
    </row>
    <row r="1335" spans="1:10" s="222" customFormat="1" ht="24" customHeight="1">
      <c r="A1335" s="1199"/>
      <c r="B1335" s="1200"/>
      <c r="C1335" s="1200"/>
      <c r="D1335" s="223"/>
      <c r="E1335" s="1200"/>
      <c r="J1335" s="224"/>
    </row>
    <row r="1336" spans="1:10" s="222" customFormat="1" ht="24" customHeight="1">
      <c r="A1336" s="1199"/>
      <c r="B1336" s="1200"/>
      <c r="C1336" s="1200"/>
      <c r="D1336" s="223"/>
      <c r="E1336" s="1200"/>
      <c r="J1336" s="224"/>
    </row>
    <row r="1337" spans="1:10" s="222" customFormat="1" ht="24" customHeight="1">
      <c r="A1337" s="1199"/>
      <c r="B1337" s="1200"/>
      <c r="C1337" s="1200"/>
      <c r="D1337" s="223"/>
      <c r="E1337" s="1200"/>
      <c r="J1337" s="224"/>
    </row>
    <row r="1338" spans="1:10" s="222" customFormat="1" ht="24" customHeight="1">
      <c r="A1338" s="1199"/>
      <c r="B1338" s="1200"/>
      <c r="C1338" s="1200"/>
      <c r="D1338" s="223"/>
      <c r="E1338" s="1200"/>
      <c r="J1338" s="224"/>
    </row>
    <row r="1339" spans="1:10" s="222" customFormat="1" ht="24" customHeight="1">
      <c r="A1339" s="1199"/>
      <c r="B1339" s="1200"/>
      <c r="C1339" s="1200"/>
      <c r="D1339" s="223"/>
      <c r="E1339" s="1200"/>
      <c r="J1339" s="224"/>
    </row>
    <row r="1340" spans="1:10" s="222" customFormat="1" ht="24" customHeight="1">
      <c r="A1340" s="1199"/>
      <c r="B1340" s="1200"/>
      <c r="C1340" s="1200"/>
      <c r="D1340" s="223"/>
      <c r="E1340" s="1200"/>
      <c r="J1340" s="224"/>
    </row>
    <row r="1341" spans="1:10" s="222" customFormat="1" ht="24" customHeight="1">
      <c r="A1341" s="1199"/>
      <c r="B1341" s="1200"/>
      <c r="C1341" s="1200"/>
      <c r="D1341" s="223"/>
      <c r="E1341" s="1200"/>
      <c r="J1341" s="224"/>
    </row>
    <row r="1342" spans="1:10" s="222" customFormat="1" ht="24" customHeight="1">
      <c r="A1342" s="1199"/>
      <c r="B1342" s="1200"/>
      <c r="C1342" s="1200"/>
      <c r="D1342" s="223"/>
      <c r="E1342" s="1200"/>
      <c r="J1342" s="224"/>
    </row>
    <row r="1343" spans="1:10" s="222" customFormat="1" ht="24" customHeight="1">
      <c r="A1343" s="1199"/>
      <c r="B1343" s="1200"/>
      <c r="C1343" s="1200"/>
      <c r="D1343" s="223"/>
      <c r="E1343" s="1200"/>
      <c r="J1343" s="224"/>
    </row>
    <row r="1344" spans="1:10" s="222" customFormat="1" ht="24" customHeight="1">
      <c r="A1344" s="1199"/>
      <c r="B1344" s="1200"/>
      <c r="C1344" s="1200"/>
      <c r="D1344" s="223"/>
      <c r="E1344" s="1200"/>
      <c r="J1344" s="224"/>
    </row>
    <row r="1345" spans="1:10" s="222" customFormat="1" ht="24" customHeight="1">
      <c r="A1345" s="1199"/>
      <c r="B1345" s="1200"/>
      <c r="C1345" s="1200"/>
      <c r="D1345" s="223"/>
      <c r="E1345" s="1200"/>
      <c r="J1345" s="224"/>
    </row>
    <row r="1346" spans="1:10" s="222" customFormat="1" ht="24" customHeight="1">
      <c r="A1346" s="1199"/>
      <c r="B1346" s="1200"/>
      <c r="C1346" s="1200"/>
      <c r="D1346" s="223"/>
      <c r="E1346" s="1200"/>
      <c r="J1346" s="224"/>
    </row>
    <row r="1347" spans="1:10" s="222" customFormat="1" ht="24" customHeight="1">
      <c r="A1347" s="1199"/>
      <c r="B1347" s="1200"/>
      <c r="C1347" s="1200"/>
      <c r="D1347" s="223"/>
      <c r="E1347" s="1200"/>
      <c r="J1347" s="224"/>
    </row>
    <row r="1348" spans="1:10" s="222" customFormat="1" ht="24" customHeight="1">
      <c r="A1348" s="1199"/>
      <c r="B1348" s="1200"/>
      <c r="C1348" s="1200"/>
      <c r="D1348" s="223"/>
      <c r="E1348" s="1200"/>
      <c r="J1348" s="224"/>
    </row>
    <row r="1349" spans="1:10" s="222" customFormat="1" ht="24" customHeight="1">
      <c r="A1349" s="1199"/>
      <c r="B1349" s="1200"/>
      <c r="C1349" s="1200"/>
      <c r="D1349" s="223"/>
      <c r="E1349" s="1200"/>
      <c r="J1349" s="224"/>
    </row>
    <row r="1350" spans="1:10" s="222" customFormat="1" ht="24" customHeight="1">
      <c r="A1350" s="1199"/>
      <c r="B1350" s="1200"/>
      <c r="C1350" s="1200"/>
      <c r="D1350" s="223"/>
      <c r="E1350" s="1200"/>
      <c r="J1350" s="224"/>
    </row>
    <row r="1351" spans="1:10" s="222" customFormat="1" ht="24" customHeight="1">
      <c r="A1351" s="1199"/>
      <c r="B1351" s="1200"/>
      <c r="C1351" s="1200"/>
      <c r="D1351" s="223"/>
      <c r="E1351" s="1200"/>
      <c r="J1351" s="224"/>
    </row>
    <row r="1352" spans="1:10" s="222" customFormat="1" ht="24" customHeight="1">
      <c r="A1352" s="1199"/>
      <c r="B1352" s="1200"/>
      <c r="C1352" s="1200"/>
      <c r="D1352" s="223"/>
      <c r="E1352" s="1200"/>
      <c r="J1352" s="224"/>
    </row>
    <row r="1353" spans="1:10" s="222" customFormat="1" ht="24" customHeight="1">
      <c r="A1353" s="1199"/>
      <c r="B1353" s="1200"/>
      <c r="C1353" s="1200"/>
      <c r="D1353" s="223"/>
      <c r="E1353" s="1200"/>
      <c r="J1353" s="224"/>
    </row>
    <row r="1354" spans="1:10" s="222" customFormat="1" ht="24" customHeight="1">
      <c r="A1354" s="1199"/>
      <c r="B1354" s="1200"/>
      <c r="C1354" s="1200"/>
      <c r="D1354" s="223"/>
      <c r="E1354" s="1200"/>
      <c r="J1354" s="224"/>
    </row>
    <row r="1355" spans="1:10" s="222" customFormat="1" ht="24" customHeight="1">
      <c r="A1355" s="1199"/>
      <c r="B1355" s="1200"/>
      <c r="C1355" s="1200"/>
      <c r="D1355" s="223"/>
      <c r="E1355" s="1200"/>
      <c r="J1355" s="224"/>
    </row>
    <row r="1356" spans="1:10" s="222" customFormat="1" ht="24" customHeight="1">
      <c r="A1356" s="1199"/>
      <c r="B1356" s="1200"/>
      <c r="C1356" s="1200"/>
      <c r="D1356" s="223"/>
      <c r="E1356" s="1200"/>
      <c r="J1356" s="224"/>
    </row>
    <row r="1357" spans="1:10" s="222" customFormat="1" ht="24" customHeight="1">
      <c r="A1357" s="1199"/>
      <c r="B1357" s="1200"/>
      <c r="C1357" s="1200"/>
      <c r="D1357" s="223"/>
      <c r="E1357" s="1200"/>
      <c r="J1357" s="224"/>
    </row>
    <row r="1358" spans="1:10" s="222" customFormat="1" ht="24" customHeight="1">
      <c r="A1358" s="1199"/>
      <c r="B1358" s="1200"/>
      <c r="C1358" s="1200"/>
      <c r="D1358" s="223"/>
      <c r="E1358" s="1200"/>
      <c r="J1358" s="224"/>
    </row>
    <row r="1359" spans="1:10" s="222" customFormat="1" ht="24" customHeight="1">
      <c r="A1359" s="1199"/>
      <c r="B1359" s="1200"/>
      <c r="C1359" s="1200"/>
      <c r="D1359" s="223"/>
      <c r="E1359" s="1200"/>
      <c r="J1359" s="224"/>
    </row>
    <row r="1360" spans="1:10" s="222" customFormat="1" ht="24" customHeight="1">
      <c r="A1360" s="1199"/>
      <c r="B1360" s="1200"/>
      <c r="C1360" s="1200"/>
      <c r="D1360" s="223"/>
      <c r="E1360" s="1200"/>
      <c r="J1360" s="224"/>
    </row>
    <row r="1361" spans="1:10" s="222" customFormat="1" ht="24" customHeight="1">
      <c r="A1361" s="1199"/>
      <c r="B1361" s="1200"/>
      <c r="C1361" s="1200"/>
      <c r="D1361" s="223"/>
      <c r="E1361" s="1200"/>
      <c r="J1361" s="224"/>
    </row>
    <row r="1362" spans="1:10" s="222" customFormat="1" ht="24" customHeight="1">
      <c r="A1362" s="1199"/>
      <c r="B1362" s="1200"/>
      <c r="C1362" s="1200"/>
      <c r="D1362" s="223"/>
      <c r="E1362" s="1200"/>
      <c r="J1362" s="224"/>
    </row>
    <row r="1363" spans="1:10" s="222" customFormat="1" ht="24" customHeight="1">
      <c r="A1363" s="1199"/>
      <c r="B1363" s="1200"/>
      <c r="C1363" s="1200"/>
      <c r="D1363" s="223"/>
      <c r="E1363" s="1200"/>
      <c r="J1363" s="224"/>
    </row>
    <row r="1364" spans="1:10" s="222" customFormat="1" ht="24" customHeight="1">
      <c r="A1364" s="1199"/>
      <c r="B1364" s="1200"/>
      <c r="C1364" s="1200"/>
      <c r="D1364" s="223"/>
      <c r="E1364" s="1200"/>
      <c r="J1364" s="224"/>
    </row>
    <row r="1365" spans="1:10" s="222" customFormat="1" ht="24" customHeight="1">
      <c r="A1365" s="1199"/>
      <c r="B1365" s="1200"/>
      <c r="C1365" s="1200"/>
      <c r="D1365" s="223"/>
      <c r="E1365" s="1200"/>
      <c r="J1365" s="224"/>
    </row>
    <row r="1366" spans="1:10" s="222" customFormat="1" ht="24" customHeight="1">
      <c r="A1366" s="1199"/>
      <c r="B1366" s="1200"/>
      <c r="C1366" s="1200"/>
      <c r="D1366" s="223"/>
      <c r="E1366" s="1200"/>
      <c r="J1366" s="224"/>
    </row>
    <row r="1367" spans="1:10" s="222" customFormat="1" ht="24" customHeight="1">
      <c r="A1367" s="1199"/>
      <c r="B1367" s="1200"/>
      <c r="C1367" s="1200"/>
      <c r="D1367" s="223"/>
      <c r="E1367" s="1200"/>
      <c r="J1367" s="224"/>
    </row>
    <row r="1368" spans="1:10" s="222" customFormat="1" ht="24" customHeight="1">
      <c r="A1368" s="1199"/>
      <c r="B1368" s="1200"/>
      <c r="C1368" s="1200"/>
      <c r="D1368" s="223"/>
      <c r="E1368" s="1200"/>
      <c r="J1368" s="224"/>
    </row>
    <row r="1369" spans="1:10" s="222" customFormat="1" ht="24" customHeight="1">
      <c r="A1369" s="1199"/>
      <c r="B1369" s="1200"/>
      <c r="C1369" s="1200"/>
      <c r="D1369" s="223"/>
      <c r="E1369" s="1200"/>
      <c r="J1369" s="224"/>
    </row>
    <row r="1370" spans="1:10" s="222" customFormat="1" ht="24" customHeight="1">
      <c r="A1370" s="1199"/>
      <c r="B1370" s="1200"/>
      <c r="C1370" s="1200"/>
      <c r="D1370" s="223"/>
      <c r="E1370" s="1200"/>
      <c r="J1370" s="224"/>
    </row>
    <row r="1371" spans="1:10" s="222" customFormat="1" ht="24" customHeight="1">
      <c r="A1371" s="1199"/>
      <c r="B1371" s="1200"/>
      <c r="C1371" s="1200"/>
      <c r="D1371" s="223"/>
      <c r="E1371" s="1200"/>
      <c r="J1371" s="224"/>
    </row>
    <row r="1372" spans="1:10" s="222" customFormat="1" ht="24" customHeight="1">
      <c r="A1372" s="1199"/>
      <c r="B1372" s="1200"/>
      <c r="C1372" s="1200"/>
      <c r="D1372" s="223"/>
      <c r="E1372" s="1200"/>
      <c r="J1372" s="224"/>
    </row>
    <row r="1373" spans="1:10" s="222" customFormat="1" ht="24" customHeight="1">
      <c r="A1373" s="1199"/>
      <c r="B1373" s="1200"/>
      <c r="C1373" s="1200"/>
      <c r="D1373" s="223"/>
      <c r="E1373" s="1200"/>
      <c r="J1373" s="224"/>
    </row>
    <row r="1374" spans="1:10" s="222" customFormat="1" ht="24" customHeight="1">
      <c r="A1374" s="1199"/>
      <c r="B1374" s="1200"/>
      <c r="C1374" s="1200"/>
      <c r="D1374" s="223"/>
      <c r="E1374" s="1200"/>
      <c r="J1374" s="224"/>
    </row>
    <row r="1375" spans="1:10" s="222" customFormat="1" ht="24" customHeight="1">
      <c r="A1375" s="1199"/>
      <c r="B1375" s="1200"/>
      <c r="C1375" s="1200"/>
      <c r="D1375" s="223"/>
      <c r="E1375" s="1200"/>
      <c r="J1375" s="224"/>
    </row>
    <row r="1376" spans="1:10" s="222" customFormat="1" ht="24" customHeight="1">
      <c r="A1376" s="1199"/>
      <c r="B1376" s="1200"/>
      <c r="C1376" s="1200"/>
      <c r="D1376" s="223"/>
      <c r="E1376" s="1200"/>
      <c r="J1376" s="224"/>
    </row>
    <row r="1377" spans="1:10" s="222" customFormat="1" ht="24" customHeight="1">
      <c r="A1377" s="1199"/>
      <c r="B1377" s="1200"/>
      <c r="C1377" s="1200"/>
      <c r="D1377" s="223"/>
      <c r="E1377" s="1200"/>
      <c r="J1377" s="224"/>
    </row>
    <row r="1378" spans="1:10" s="222" customFormat="1" ht="24" customHeight="1">
      <c r="A1378" s="1199"/>
      <c r="B1378" s="1200"/>
      <c r="C1378" s="1200"/>
      <c r="D1378" s="223"/>
      <c r="E1378" s="1200"/>
      <c r="J1378" s="224"/>
    </row>
    <row r="1379" spans="1:10" s="222" customFormat="1" ht="24" customHeight="1">
      <c r="A1379" s="1199"/>
      <c r="B1379" s="1200"/>
      <c r="C1379" s="1200"/>
      <c r="D1379" s="223"/>
      <c r="E1379" s="1200"/>
      <c r="J1379" s="224"/>
    </row>
    <row r="1380" spans="1:10" s="222" customFormat="1" ht="24" customHeight="1">
      <c r="A1380" s="1199"/>
      <c r="B1380" s="1200"/>
      <c r="C1380" s="1200"/>
      <c r="D1380" s="223"/>
      <c r="E1380" s="1200"/>
      <c r="J1380" s="224"/>
    </row>
    <row r="1381" spans="1:10" s="222" customFormat="1" ht="24" customHeight="1">
      <c r="A1381" s="1199"/>
      <c r="B1381" s="1200"/>
      <c r="C1381" s="1200"/>
      <c r="D1381" s="223"/>
      <c r="E1381" s="1200"/>
      <c r="J1381" s="224"/>
    </row>
    <row r="1382" spans="1:10" s="222" customFormat="1" ht="24" customHeight="1">
      <c r="A1382" s="1199"/>
      <c r="B1382" s="1200"/>
      <c r="C1382" s="1200"/>
      <c r="D1382" s="223"/>
      <c r="E1382" s="1200"/>
      <c r="J1382" s="224"/>
    </row>
    <row r="1383" spans="1:10" s="222" customFormat="1" ht="24" customHeight="1">
      <c r="A1383" s="1199"/>
      <c r="B1383" s="1200"/>
      <c r="C1383" s="1200"/>
      <c r="D1383" s="223"/>
      <c r="E1383" s="1200"/>
      <c r="J1383" s="224"/>
    </row>
    <row r="1384" spans="1:10" s="222" customFormat="1" ht="24" customHeight="1">
      <c r="A1384" s="1199"/>
      <c r="B1384" s="1200"/>
      <c r="C1384" s="1200"/>
      <c r="D1384" s="223"/>
      <c r="E1384" s="1200"/>
      <c r="J1384" s="224"/>
    </row>
    <row r="1385" spans="1:10" s="222" customFormat="1" ht="24" customHeight="1">
      <c r="A1385" s="1199"/>
      <c r="B1385" s="1200"/>
      <c r="C1385" s="1200"/>
      <c r="D1385" s="223"/>
      <c r="E1385" s="1200"/>
      <c r="J1385" s="224"/>
    </row>
    <row r="1386" spans="1:10" s="222" customFormat="1" ht="24" customHeight="1">
      <c r="A1386" s="1199"/>
      <c r="B1386" s="1200"/>
      <c r="C1386" s="1200"/>
      <c r="D1386" s="223"/>
      <c r="E1386" s="1200"/>
      <c r="J1386" s="224"/>
    </row>
    <row r="1387" spans="1:10" s="222" customFormat="1" ht="24" customHeight="1">
      <c r="A1387" s="1199"/>
      <c r="B1387" s="1200"/>
      <c r="C1387" s="1200"/>
      <c r="D1387" s="223"/>
      <c r="E1387" s="1200"/>
      <c r="J1387" s="224"/>
    </row>
    <row r="1388" spans="1:10" s="222" customFormat="1" ht="24" customHeight="1">
      <c r="A1388" s="1199"/>
      <c r="B1388" s="1200"/>
      <c r="C1388" s="1200"/>
      <c r="D1388" s="223"/>
      <c r="E1388" s="1200"/>
      <c r="J1388" s="224"/>
    </row>
    <row r="1389" spans="1:10" s="222" customFormat="1" ht="24" customHeight="1">
      <c r="A1389" s="1199"/>
      <c r="B1389" s="1200"/>
      <c r="C1389" s="1200"/>
      <c r="D1389" s="223"/>
      <c r="E1389" s="1200"/>
      <c r="J1389" s="224"/>
    </row>
    <row r="1390" spans="1:10" s="222" customFormat="1" ht="24" customHeight="1">
      <c r="A1390" s="1199"/>
      <c r="B1390" s="1200"/>
      <c r="C1390" s="1200"/>
      <c r="D1390" s="223"/>
      <c r="E1390" s="1200"/>
      <c r="J1390" s="224"/>
    </row>
    <row r="1391" spans="1:10" s="222" customFormat="1" ht="24" customHeight="1">
      <c r="A1391" s="1199"/>
      <c r="B1391" s="1200"/>
      <c r="C1391" s="1200"/>
      <c r="D1391" s="223"/>
      <c r="E1391" s="1200"/>
      <c r="J1391" s="224"/>
    </row>
    <row r="1392" spans="1:10" s="222" customFormat="1" ht="24" customHeight="1">
      <c r="A1392" s="1199"/>
      <c r="B1392" s="1200"/>
      <c r="C1392" s="1200"/>
      <c r="D1392" s="223"/>
      <c r="E1392" s="1200"/>
      <c r="J1392" s="224"/>
    </row>
    <row r="1393" spans="1:10" s="222" customFormat="1" ht="24" customHeight="1">
      <c r="A1393" s="1199"/>
      <c r="B1393" s="1200"/>
      <c r="C1393" s="1200"/>
      <c r="D1393" s="223"/>
      <c r="E1393" s="1200"/>
      <c r="J1393" s="224"/>
    </row>
    <row r="1394" spans="1:10" s="222" customFormat="1" ht="24" customHeight="1">
      <c r="A1394" s="1199"/>
      <c r="B1394" s="1200"/>
      <c r="C1394" s="1200"/>
      <c r="D1394" s="223"/>
      <c r="E1394" s="1200"/>
      <c r="J1394" s="224"/>
    </row>
    <row r="1395" spans="1:10" s="222" customFormat="1" ht="24" customHeight="1">
      <c r="A1395" s="1199"/>
      <c r="B1395" s="1200"/>
      <c r="C1395" s="1200"/>
      <c r="D1395" s="223"/>
      <c r="E1395" s="1200"/>
      <c r="J1395" s="224"/>
    </row>
    <row r="1396" spans="1:10" s="222" customFormat="1" ht="24" customHeight="1">
      <c r="A1396" s="1199"/>
      <c r="B1396" s="1200"/>
      <c r="C1396" s="1200"/>
      <c r="D1396" s="223"/>
      <c r="E1396" s="1200"/>
      <c r="J1396" s="224"/>
    </row>
    <row r="1397" spans="1:10" s="222" customFormat="1" ht="24" customHeight="1">
      <c r="A1397" s="1199"/>
      <c r="B1397" s="1200"/>
      <c r="C1397" s="1200"/>
      <c r="D1397" s="223"/>
      <c r="E1397" s="1200"/>
      <c r="J1397" s="224"/>
    </row>
    <row r="1398" spans="1:10" s="222" customFormat="1" ht="24" customHeight="1">
      <c r="A1398" s="1199"/>
      <c r="B1398" s="1200"/>
      <c r="C1398" s="1200"/>
      <c r="D1398" s="223"/>
      <c r="E1398" s="1200"/>
      <c r="J1398" s="224"/>
    </row>
    <row r="1399" spans="1:10" s="222" customFormat="1" ht="24" customHeight="1">
      <c r="A1399" s="1199"/>
      <c r="B1399" s="1200"/>
      <c r="C1399" s="1200"/>
      <c r="D1399" s="223"/>
      <c r="E1399" s="1200"/>
      <c r="J1399" s="224"/>
    </row>
    <row r="1400" spans="1:10" s="222" customFormat="1" ht="24" customHeight="1">
      <c r="A1400" s="1199"/>
      <c r="B1400" s="1200"/>
      <c r="C1400" s="1200"/>
      <c r="D1400" s="223"/>
      <c r="E1400" s="1200"/>
      <c r="J1400" s="224"/>
    </row>
    <row r="1401" spans="1:10" s="222" customFormat="1" ht="24" customHeight="1">
      <c r="A1401" s="1199"/>
      <c r="B1401" s="1200"/>
      <c r="C1401" s="1200"/>
      <c r="D1401" s="223"/>
      <c r="E1401" s="1200"/>
      <c r="J1401" s="224"/>
    </row>
    <row r="1402" spans="1:10" s="222" customFormat="1" ht="24" customHeight="1">
      <c r="A1402" s="1199"/>
      <c r="B1402" s="1200"/>
      <c r="C1402" s="1200"/>
      <c r="D1402" s="223"/>
      <c r="E1402" s="1200"/>
      <c r="J1402" s="224"/>
    </row>
    <row r="1403" spans="1:10" s="222" customFormat="1" ht="24" customHeight="1">
      <c r="A1403" s="1199"/>
      <c r="B1403" s="1200"/>
      <c r="C1403" s="1200"/>
      <c r="D1403" s="223"/>
      <c r="E1403" s="1200"/>
      <c r="J1403" s="224"/>
    </row>
    <row r="1404" spans="1:10" s="222" customFormat="1" ht="24" customHeight="1">
      <c r="A1404" s="1199"/>
      <c r="B1404" s="1200"/>
      <c r="C1404" s="1200"/>
      <c r="D1404" s="223"/>
      <c r="E1404" s="1200"/>
      <c r="J1404" s="224"/>
    </row>
    <row r="1405" spans="1:10" s="222" customFormat="1" ht="24" customHeight="1">
      <c r="A1405" s="1199"/>
      <c r="B1405" s="1200"/>
      <c r="C1405" s="1200"/>
      <c r="D1405" s="223"/>
      <c r="E1405" s="1200"/>
      <c r="J1405" s="224"/>
    </row>
    <row r="1406" spans="1:10" s="222" customFormat="1" ht="24" customHeight="1">
      <c r="A1406" s="1199"/>
      <c r="B1406" s="1200"/>
      <c r="C1406" s="1200"/>
      <c r="D1406" s="223"/>
      <c r="E1406" s="1200"/>
      <c r="J1406" s="224"/>
    </row>
    <row r="1407" spans="1:10" s="222" customFormat="1" ht="24" customHeight="1">
      <c r="A1407" s="1199"/>
      <c r="B1407" s="1200"/>
      <c r="C1407" s="1200"/>
      <c r="D1407" s="223"/>
      <c r="E1407" s="1200"/>
      <c r="J1407" s="224"/>
    </row>
    <row r="1408" spans="1:10" s="222" customFormat="1" ht="24" customHeight="1">
      <c r="A1408" s="1199"/>
      <c r="B1408" s="1200"/>
      <c r="C1408" s="1200"/>
      <c r="D1408" s="223"/>
      <c r="E1408" s="1200"/>
      <c r="J1408" s="224"/>
    </row>
    <row r="1409" spans="1:10" s="222" customFormat="1" ht="24" customHeight="1">
      <c r="A1409" s="1199"/>
      <c r="B1409" s="1200"/>
      <c r="C1409" s="1200"/>
      <c r="D1409" s="223"/>
      <c r="E1409" s="1200"/>
      <c r="J1409" s="224"/>
    </row>
    <row r="1410" spans="1:10" s="222" customFormat="1" ht="24" customHeight="1">
      <c r="A1410" s="1199"/>
      <c r="B1410" s="1200"/>
      <c r="C1410" s="1200"/>
      <c r="D1410" s="223"/>
      <c r="E1410" s="1200"/>
      <c r="J1410" s="224"/>
    </row>
    <row r="1411" spans="1:10" s="222" customFormat="1" ht="24" customHeight="1">
      <c r="A1411" s="1199"/>
      <c r="B1411" s="1200"/>
      <c r="C1411" s="1200"/>
      <c r="D1411" s="223"/>
      <c r="E1411" s="1200"/>
      <c r="J1411" s="224"/>
    </row>
    <row r="1412" spans="1:10" s="222" customFormat="1" ht="24" customHeight="1">
      <c r="A1412" s="1199"/>
      <c r="B1412" s="1200"/>
      <c r="C1412" s="1200"/>
      <c r="D1412" s="223"/>
      <c r="E1412" s="1200"/>
      <c r="J1412" s="224"/>
    </row>
    <row r="1413" spans="1:10" s="222" customFormat="1" ht="24" customHeight="1">
      <c r="A1413" s="1199"/>
      <c r="B1413" s="1200"/>
      <c r="C1413" s="1200"/>
      <c r="D1413" s="223"/>
      <c r="E1413" s="1200"/>
      <c r="J1413" s="224"/>
    </row>
    <row r="1414" spans="1:10" s="222" customFormat="1" ht="24" customHeight="1">
      <c r="A1414" s="1199"/>
      <c r="B1414" s="1200"/>
      <c r="C1414" s="1200"/>
      <c r="D1414" s="223"/>
      <c r="E1414" s="1200"/>
      <c r="J1414" s="224"/>
    </row>
    <row r="1415" spans="1:10" s="222" customFormat="1" ht="24" customHeight="1">
      <c r="A1415" s="1199"/>
      <c r="B1415" s="1200"/>
      <c r="C1415" s="1200"/>
      <c r="D1415" s="223"/>
      <c r="E1415" s="1200"/>
      <c r="J1415" s="224"/>
    </row>
    <row r="1416" spans="1:10" s="222" customFormat="1" ht="24" customHeight="1">
      <c r="A1416" s="1199"/>
      <c r="B1416" s="1200"/>
      <c r="C1416" s="1200"/>
      <c r="D1416" s="223"/>
      <c r="E1416" s="1200"/>
      <c r="J1416" s="224"/>
    </row>
    <row r="1417" spans="1:10" s="222" customFormat="1" ht="24" customHeight="1">
      <c r="A1417" s="1199"/>
      <c r="B1417" s="1200"/>
      <c r="C1417" s="1200"/>
      <c r="D1417" s="223"/>
      <c r="E1417" s="1200"/>
      <c r="J1417" s="224"/>
    </row>
    <row r="1418" spans="1:10" s="222" customFormat="1" ht="24" customHeight="1">
      <c r="A1418" s="1199"/>
      <c r="B1418" s="1200"/>
      <c r="C1418" s="1200"/>
      <c r="D1418" s="223"/>
      <c r="E1418" s="1200"/>
      <c r="J1418" s="224"/>
    </row>
    <row r="1419" spans="1:10" s="222" customFormat="1" ht="24" customHeight="1">
      <c r="A1419" s="1199"/>
      <c r="B1419" s="1200"/>
      <c r="C1419" s="1200"/>
      <c r="D1419" s="223"/>
      <c r="E1419" s="1200"/>
      <c r="J1419" s="224"/>
    </row>
    <row r="1420" spans="1:10" s="222" customFormat="1" ht="24" customHeight="1">
      <c r="A1420" s="1199"/>
      <c r="B1420" s="1200"/>
      <c r="C1420" s="1200"/>
      <c r="D1420" s="223"/>
      <c r="E1420" s="1200"/>
      <c r="J1420" s="224"/>
    </row>
    <row r="1421" spans="1:10" s="222" customFormat="1" ht="24" customHeight="1">
      <c r="A1421" s="1199"/>
      <c r="B1421" s="1200"/>
      <c r="C1421" s="1200"/>
      <c r="D1421" s="223"/>
      <c r="E1421" s="1200"/>
      <c r="J1421" s="224"/>
    </row>
    <row r="1422" spans="1:10" s="222" customFormat="1" ht="24" customHeight="1">
      <c r="A1422" s="1199"/>
      <c r="B1422" s="1200"/>
      <c r="C1422" s="1200"/>
      <c r="D1422" s="223"/>
      <c r="E1422" s="1200"/>
      <c r="J1422" s="224"/>
    </row>
    <row r="1423" spans="1:10" s="222" customFormat="1" ht="24" customHeight="1">
      <c r="A1423" s="1199"/>
      <c r="B1423" s="1200"/>
      <c r="C1423" s="1200"/>
      <c r="D1423" s="223"/>
      <c r="E1423" s="1200"/>
      <c r="J1423" s="224"/>
    </row>
    <row r="1424" spans="1:10" s="222" customFormat="1" ht="24" customHeight="1">
      <c r="A1424" s="1199"/>
      <c r="B1424" s="1200"/>
      <c r="C1424" s="1200"/>
      <c r="D1424" s="223"/>
      <c r="E1424" s="1200"/>
      <c r="J1424" s="224"/>
    </row>
    <row r="1425" spans="1:10" s="222" customFormat="1" ht="24" customHeight="1">
      <c r="A1425" s="1199"/>
      <c r="B1425" s="1200"/>
      <c r="C1425" s="1200"/>
      <c r="D1425" s="223"/>
      <c r="E1425" s="1200"/>
      <c r="J1425" s="224"/>
    </row>
    <row r="1426" spans="1:10" s="222" customFormat="1" ht="24" customHeight="1">
      <c r="A1426" s="1199"/>
      <c r="B1426" s="1200"/>
      <c r="C1426" s="1200"/>
      <c r="D1426" s="223"/>
      <c r="E1426" s="1200"/>
      <c r="J1426" s="224"/>
    </row>
    <row r="1427" spans="1:10" s="222" customFormat="1" ht="24" customHeight="1">
      <c r="A1427" s="1199"/>
      <c r="B1427" s="1200"/>
      <c r="C1427" s="1200"/>
      <c r="D1427" s="223"/>
      <c r="E1427" s="1200"/>
      <c r="J1427" s="224"/>
    </row>
    <row r="1428" spans="1:10" s="222" customFormat="1" ht="24" customHeight="1">
      <c r="A1428" s="1199"/>
      <c r="B1428" s="1200"/>
      <c r="C1428" s="1200"/>
      <c r="D1428" s="223"/>
      <c r="E1428" s="1200"/>
      <c r="J1428" s="224"/>
    </row>
    <row r="1429" spans="1:10" s="222" customFormat="1" ht="24" customHeight="1">
      <c r="A1429" s="1199"/>
      <c r="B1429" s="1200"/>
      <c r="C1429" s="1200"/>
      <c r="D1429" s="223"/>
      <c r="E1429" s="1200"/>
      <c r="J1429" s="224"/>
    </row>
    <row r="1430" spans="1:10" s="222" customFormat="1" ht="24" customHeight="1">
      <c r="A1430" s="1199"/>
      <c r="B1430" s="1200"/>
      <c r="C1430" s="1200"/>
      <c r="D1430" s="223"/>
      <c r="E1430" s="1200"/>
      <c r="J1430" s="224"/>
    </row>
    <row r="1431" spans="1:10" s="222" customFormat="1" ht="24" customHeight="1">
      <c r="A1431" s="1199"/>
      <c r="B1431" s="1200"/>
      <c r="C1431" s="1200"/>
      <c r="D1431" s="223"/>
      <c r="E1431" s="1200"/>
      <c r="J1431" s="224"/>
    </row>
    <row r="1432" spans="1:10" s="222" customFormat="1" ht="24" customHeight="1">
      <c r="A1432" s="1199"/>
      <c r="B1432" s="1200"/>
      <c r="C1432" s="1200"/>
      <c r="D1432" s="223"/>
      <c r="E1432" s="1200"/>
      <c r="J1432" s="224"/>
    </row>
    <row r="1433" spans="1:10" s="222" customFormat="1" ht="24" customHeight="1">
      <c r="A1433" s="1199"/>
      <c r="B1433" s="1200"/>
      <c r="C1433" s="1200"/>
      <c r="D1433" s="223"/>
      <c r="E1433" s="1200"/>
      <c r="J1433" s="224"/>
    </row>
    <row r="1434" spans="1:10" s="222" customFormat="1" ht="24" customHeight="1">
      <c r="A1434" s="1199"/>
      <c r="B1434" s="1200"/>
      <c r="C1434" s="1200"/>
      <c r="D1434" s="223"/>
      <c r="E1434" s="1200"/>
      <c r="J1434" s="224"/>
    </row>
    <row r="1435" spans="1:10" s="222" customFormat="1" ht="24" customHeight="1">
      <c r="A1435" s="1199"/>
      <c r="B1435" s="1200"/>
      <c r="C1435" s="1200"/>
      <c r="D1435" s="223"/>
      <c r="E1435" s="1200"/>
      <c r="J1435" s="224"/>
    </row>
    <row r="1436" spans="1:10" s="222" customFormat="1" ht="24" customHeight="1">
      <c r="A1436" s="1199"/>
      <c r="B1436" s="1200"/>
      <c r="C1436" s="1200"/>
      <c r="D1436" s="223"/>
      <c r="E1436" s="1200"/>
      <c r="J1436" s="224"/>
    </row>
    <row r="1437" spans="1:10" s="222" customFormat="1" ht="24" customHeight="1">
      <c r="A1437" s="1199"/>
      <c r="B1437" s="1200"/>
      <c r="C1437" s="1200"/>
      <c r="D1437" s="223"/>
      <c r="E1437" s="1200"/>
      <c r="J1437" s="224"/>
    </row>
    <row r="1438" spans="1:10" s="222" customFormat="1" ht="24" customHeight="1">
      <c r="A1438" s="1199"/>
      <c r="B1438" s="1200"/>
      <c r="C1438" s="1200"/>
      <c r="D1438" s="223"/>
      <c r="E1438" s="1200"/>
      <c r="J1438" s="224"/>
    </row>
    <row r="1439" spans="1:10" s="222" customFormat="1" ht="24" customHeight="1">
      <c r="A1439" s="1199"/>
      <c r="B1439" s="1200"/>
      <c r="C1439" s="1200"/>
      <c r="D1439" s="223"/>
      <c r="E1439" s="1200"/>
      <c r="J1439" s="224"/>
    </row>
    <row r="1440" spans="1:10" s="222" customFormat="1" ht="24" customHeight="1">
      <c r="A1440" s="1199"/>
      <c r="B1440" s="1200"/>
      <c r="C1440" s="1200"/>
      <c r="D1440" s="223"/>
      <c r="E1440" s="1200"/>
      <c r="J1440" s="224"/>
    </row>
    <row r="1441" spans="1:10" s="222" customFormat="1" ht="24" customHeight="1">
      <c r="A1441" s="1199"/>
      <c r="B1441" s="1200"/>
      <c r="C1441" s="1200"/>
      <c r="D1441" s="223"/>
      <c r="E1441" s="1200"/>
      <c r="J1441" s="224"/>
    </row>
    <row r="1442" spans="1:10" s="222" customFormat="1" ht="24" customHeight="1">
      <c r="A1442" s="1199"/>
      <c r="B1442" s="1200"/>
      <c r="C1442" s="1200"/>
      <c r="D1442" s="223"/>
      <c r="E1442" s="1200"/>
      <c r="J1442" s="224"/>
    </row>
    <row r="1443" spans="1:10" s="222" customFormat="1" ht="24" customHeight="1">
      <c r="A1443" s="1199"/>
      <c r="B1443" s="1200"/>
      <c r="C1443" s="1200"/>
      <c r="D1443" s="223"/>
      <c r="E1443" s="1200"/>
      <c r="J1443" s="224"/>
    </row>
    <row r="1444" spans="1:10" s="222" customFormat="1" ht="24" customHeight="1">
      <c r="A1444" s="1199"/>
      <c r="B1444" s="1200"/>
      <c r="C1444" s="1200"/>
      <c r="D1444" s="223"/>
      <c r="E1444" s="1200"/>
      <c r="J1444" s="224"/>
    </row>
    <row r="1445" spans="1:10" s="222" customFormat="1" ht="24" customHeight="1">
      <c r="A1445" s="1199"/>
      <c r="B1445" s="1200"/>
      <c r="C1445" s="1200"/>
      <c r="D1445" s="223"/>
      <c r="E1445" s="1200"/>
      <c r="J1445" s="224"/>
    </row>
    <row r="1446" spans="1:10" s="222" customFormat="1" ht="24" customHeight="1">
      <c r="A1446" s="1199"/>
      <c r="B1446" s="1200"/>
      <c r="C1446" s="1200"/>
      <c r="D1446" s="223"/>
      <c r="E1446" s="1200"/>
      <c r="J1446" s="224"/>
    </row>
    <row r="1447" spans="1:10" s="222" customFormat="1" ht="24" customHeight="1">
      <c r="A1447" s="1199"/>
      <c r="B1447" s="1200"/>
      <c r="C1447" s="1200"/>
      <c r="D1447" s="223"/>
      <c r="E1447" s="1200"/>
      <c r="J1447" s="224"/>
    </row>
    <row r="1448" spans="1:10" s="222" customFormat="1" ht="24" customHeight="1">
      <c r="A1448" s="1199"/>
      <c r="B1448" s="1200"/>
      <c r="C1448" s="1200"/>
      <c r="D1448" s="223"/>
      <c r="E1448" s="1200"/>
      <c r="J1448" s="224"/>
    </row>
    <row r="1449" spans="1:10" s="222" customFormat="1" ht="24" customHeight="1">
      <c r="A1449" s="1199"/>
      <c r="B1449" s="1200"/>
      <c r="C1449" s="1200"/>
      <c r="D1449" s="223"/>
      <c r="E1449" s="1200"/>
      <c r="J1449" s="224"/>
    </row>
    <row r="1450" spans="1:10" s="222" customFormat="1" ht="24" customHeight="1">
      <c r="A1450" s="1199"/>
      <c r="B1450" s="1200"/>
      <c r="C1450" s="1200"/>
      <c r="D1450" s="223"/>
      <c r="E1450" s="1200"/>
      <c r="J1450" s="224"/>
    </row>
    <row r="1451" spans="1:10" s="222" customFormat="1" ht="24" customHeight="1">
      <c r="A1451" s="1199"/>
      <c r="B1451" s="1200"/>
      <c r="C1451" s="1200"/>
      <c r="D1451" s="223"/>
      <c r="E1451" s="1200"/>
      <c r="J1451" s="224"/>
    </row>
    <row r="1452" spans="1:10" s="222" customFormat="1" ht="24" customHeight="1">
      <c r="A1452" s="1199"/>
      <c r="B1452" s="1200"/>
      <c r="C1452" s="1200"/>
      <c r="D1452" s="223"/>
      <c r="E1452" s="1200"/>
      <c r="J1452" s="224"/>
    </row>
    <row r="1453" spans="1:10" s="222" customFormat="1" ht="24" customHeight="1">
      <c r="A1453" s="1199"/>
      <c r="B1453" s="1200"/>
      <c r="C1453" s="1200"/>
      <c r="D1453" s="223"/>
      <c r="E1453" s="1200"/>
      <c r="J1453" s="224"/>
    </row>
    <row r="1454" spans="1:10" s="222" customFormat="1" ht="24" customHeight="1">
      <c r="A1454" s="1199"/>
      <c r="B1454" s="1200"/>
      <c r="C1454" s="1200"/>
      <c r="D1454" s="223"/>
      <c r="E1454" s="1200"/>
      <c r="J1454" s="224"/>
    </row>
    <row r="1455" spans="1:10" s="222" customFormat="1" ht="24" customHeight="1">
      <c r="A1455" s="1199"/>
      <c r="B1455" s="1200"/>
      <c r="C1455" s="1200"/>
      <c r="D1455" s="223"/>
      <c r="E1455" s="1200"/>
      <c r="J1455" s="224"/>
    </row>
    <row r="1456" spans="1:10" s="222" customFormat="1" ht="24" customHeight="1">
      <c r="A1456" s="1199"/>
      <c r="B1456" s="1200"/>
      <c r="C1456" s="1200"/>
      <c r="D1456" s="223"/>
      <c r="E1456" s="1200"/>
      <c r="J1456" s="224"/>
    </row>
    <row r="1457" spans="1:10" s="222" customFormat="1" ht="24" customHeight="1">
      <c r="A1457" s="1199"/>
      <c r="B1457" s="1200"/>
      <c r="C1457" s="1200"/>
      <c r="D1457" s="223"/>
      <c r="E1457" s="1200"/>
      <c r="J1457" s="224"/>
    </row>
    <row r="1458" spans="1:10" s="222" customFormat="1" ht="24" customHeight="1">
      <c r="A1458" s="1199"/>
      <c r="B1458" s="1200"/>
      <c r="C1458" s="1200"/>
      <c r="D1458" s="223"/>
      <c r="E1458" s="1200"/>
      <c r="J1458" s="224"/>
    </row>
    <row r="1459" spans="1:10" s="222" customFormat="1" ht="24" customHeight="1">
      <c r="A1459" s="1199"/>
      <c r="B1459" s="1200"/>
      <c r="C1459" s="1200"/>
      <c r="D1459" s="223"/>
      <c r="E1459" s="1200"/>
      <c r="J1459" s="224"/>
    </row>
    <row r="1460" spans="1:10" s="222" customFormat="1" ht="24" customHeight="1">
      <c r="A1460" s="1199"/>
      <c r="B1460" s="1200"/>
      <c r="C1460" s="1200"/>
      <c r="D1460" s="223"/>
      <c r="E1460" s="1200"/>
      <c r="J1460" s="224"/>
    </row>
    <row r="1461" spans="1:10" s="222" customFormat="1" ht="24" customHeight="1">
      <c r="A1461" s="1199"/>
      <c r="B1461" s="1200"/>
      <c r="C1461" s="1200"/>
      <c r="D1461" s="223"/>
      <c r="E1461" s="1200"/>
      <c r="J1461" s="224"/>
    </row>
    <row r="1462" spans="1:10" s="222" customFormat="1" ht="24" customHeight="1">
      <c r="A1462" s="1199"/>
      <c r="B1462" s="1200"/>
      <c r="C1462" s="1200"/>
      <c r="D1462" s="223"/>
      <c r="E1462" s="1200"/>
      <c r="J1462" s="224"/>
    </row>
    <row r="1463" spans="1:10" s="222" customFormat="1" ht="24" customHeight="1">
      <c r="A1463" s="1199"/>
      <c r="B1463" s="1200"/>
      <c r="C1463" s="1200"/>
      <c r="D1463" s="223"/>
      <c r="E1463" s="1200"/>
      <c r="J1463" s="224"/>
    </row>
    <row r="1464" spans="1:10" s="222" customFormat="1" ht="24" customHeight="1">
      <c r="A1464" s="1199"/>
      <c r="B1464" s="1200"/>
      <c r="C1464" s="1200"/>
      <c r="D1464" s="223"/>
      <c r="E1464" s="1200"/>
      <c r="J1464" s="224"/>
    </row>
    <row r="1465" spans="1:10" s="222" customFormat="1" ht="24" customHeight="1">
      <c r="A1465" s="1199"/>
      <c r="B1465" s="1200"/>
      <c r="C1465" s="1200"/>
      <c r="D1465" s="223"/>
      <c r="E1465" s="1200"/>
      <c r="J1465" s="224"/>
    </row>
    <row r="1466" spans="1:10" s="222" customFormat="1" ht="24" customHeight="1">
      <c r="A1466" s="1199"/>
      <c r="B1466" s="1200"/>
      <c r="C1466" s="1200"/>
      <c r="D1466" s="223"/>
      <c r="E1466" s="1200"/>
      <c r="J1466" s="224"/>
    </row>
    <row r="1467" spans="1:10" s="222" customFormat="1" ht="24" customHeight="1">
      <c r="A1467" s="1199"/>
      <c r="B1467" s="1200"/>
      <c r="C1467" s="1200"/>
      <c r="D1467" s="223"/>
      <c r="E1467" s="1200"/>
      <c r="J1467" s="224"/>
    </row>
    <row r="1468" spans="1:10" s="222" customFormat="1" ht="24" customHeight="1">
      <c r="A1468" s="1199"/>
      <c r="B1468" s="1200"/>
      <c r="C1468" s="1200"/>
      <c r="D1468" s="223"/>
      <c r="E1468" s="1200"/>
      <c r="J1468" s="224"/>
    </row>
    <row r="1469" spans="1:10" s="222" customFormat="1" ht="24" customHeight="1">
      <c r="A1469" s="1199"/>
      <c r="B1469" s="1200"/>
      <c r="C1469" s="1200"/>
      <c r="D1469" s="223"/>
      <c r="E1469" s="1200"/>
      <c r="J1469" s="224"/>
    </row>
    <row r="1470" spans="1:10" s="222" customFormat="1" ht="24" customHeight="1">
      <c r="A1470" s="1199"/>
      <c r="B1470" s="1200"/>
      <c r="C1470" s="1200"/>
      <c r="D1470" s="223"/>
      <c r="E1470" s="1200"/>
      <c r="J1470" s="224"/>
    </row>
    <row r="1471" spans="1:10" s="222" customFormat="1" ht="24" customHeight="1">
      <c r="A1471" s="1199"/>
      <c r="B1471" s="1200"/>
      <c r="C1471" s="1200"/>
      <c r="D1471" s="223"/>
      <c r="E1471" s="1200"/>
      <c r="J1471" s="224"/>
    </row>
    <row r="1472" spans="1:10" s="222" customFormat="1" ht="24" customHeight="1">
      <c r="A1472" s="1199"/>
      <c r="B1472" s="1200"/>
      <c r="C1472" s="1200"/>
      <c r="D1472" s="223"/>
      <c r="E1472" s="1200"/>
      <c r="J1472" s="224"/>
    </row>
    <row r="1473" spans="1:10" s="222" customFormat="1" ht="24" customHeight="1">
      <c r="A1473" s="1199"/>
      <c r="B1473" s="1200"/>
      <c r="C1473" s="1200"/>
      <c r="D1473" s="223"/>
      <c r="E1473" s="1200"/>
      <c r="J1473" s="224"/>
    </row>
    <row r="1474" spans="1:10" s="222" customFormat="1" ht="24" customHeight="1">
      <c r="A1474" s="1199"/>
      <c r="B1474" s="1200"/>
      <c r="C1474" s="1200"/>
      <c r="D1474" s="223"/>
      <c r="E1474" s="1200"/>
      <c r="J1474" s="224"/>
    </row>
    <row r="1475" spans="1:10" s="222" customFormat="1" ht="24" customHeight="1">
      <c r="A1475" s="1199"/>
      <c r="B1475" s="1200"/>
      <c r="C1475" s="1200"/>
      <c r="D1475" s="223"/>
      <c r="E1475" s="1200"/>
      <c r="J1475" s="224"/>
    </row>
    <row r="1476" spans="1:10" s="222" customFormat="1" ht="24" customHeight="1">
      <c r="A1476" s="1199"/>
      <c r="B1476" s="1200"/>
      <c r="C1476" s="1200"/>
      <c r="D1476" s="223"/>
      <c r="E1476" s="1200"/>
      <c r="J1476" s="224"/>
    </row>
    <row r="1477" spans="1:10" s="222" customFormat="1" ht="24" customHeight="1">
      <c r="A1477" s="1199"/>
      <c r="B1477" s="1200"/>
      <c r="C1477" s="1200"/>
      <c r="D1477" s="223"/>
      <c r="E1477" s="1200"/>
      <c r="J1477" s="224"/>
    </row>
    <row r="1478" spans="1:10" s="222" customFormat="1" ht="24" customHeight="1">
      <c r="A1478" s="1199"/>
      <c r="B1478" s="1200"/>
      <c r="C1478" s="1200"/>
      <c r="D1478" s="223"/>
      <c r="E1478" s="1200"/>
      <c r="J1478" s="224"/>
    </row>
    <row r="1479" spans="1:10" s="222" customFormat="1" ht="24" customHeight="1">
      <c r="A1479" s="1199"/>
      <c r="B1479" s="1200"/>
      <c r="C1479" s="1200"/>
      <c r="D1479" s="223"/>
      <c r="E1479" s="1200"/>
      <c r="J1479" s="224"/>
    </row>
    <row r="1480" spans="1:10" s="222" customFormat="1" ht="24" customHeight="1">
      <c r="A1480" s="1199"/>
      <c r="B1480" s="1200"/>
      <c r="C1480" s="1200"/>
      <c r="D1480" s="223"/>
      <c r="E1480" s="1200"/>
      <c r="J1480" s="224"/>
    </row>
    <row r="1481" spans="1:10" s="222" customFormat="1" ht="24" customHeight="1">
      <c r="A1481" s="1199"/>
      <c r="B1481" s="1200"/>
      <c r="C1481" s="1200"/>
      <c r="D1481" s="223"/>
      <c r="E1481" s="1200"/>
      <c r="J1481" s="224"/>
    </row>
    <row r="1482" spans="1:10" s="222" customFormat="1" ht="24" customHeight="1">
      <c r="A1482" s="1199"/>
      <c r="B1482" s="1200"/>
      <c r="C1482" s="1200"/>
      <c r="D1482" s="223"/>
      <c r="E1482" s="1200"/>
      <c r="J1482" s="224"/>
    </row>
    <row r="1483" spans="1:10" s="222" customFormat="1" ht="24" customHeight="1">
      <c r="A1483" s="1199"/>
      <c r="B1483" s="1200"/>
      <c r="C1483" s="1200"/>
      <c r="D1483" s="223"/>
      <c r="E1483" s="1200"/>
      <c r="J1483" s="224"/>
    </row>
    <row r="1484" spans="1:10" s="222" customFormat="1" ht="24" customHeight="1">
      <c r="A1484" s="1199"/>
      <c r="B1484" s="1200"/>
      <c r="C1484" s="1200"/>
      <c r="D1484" s="223"/>
      <c r="E1484" s="1200"/>
      <c r="J1484" s="224"/>
    </row>
    <row r="1485" spans="1:10" s="222" customFormat="1" ht="24" customHeight="1">
      <c r="A1485" s="1199"/>
      <c r="B1485" s="1200"/>
      <c r="C1485" s="1200"/>
      <c r="D1485" s="223"/>
      <c r="E1485" s="1200"/>
      <c r="J1485" s="224"/>
    </row>
    <row r="1486" spans="1:10" s="222" customFormat="1" ht="24" customHeight="1">
      <c r="A1486" s="1199"/>
      <c r="B1486" s="1200"/>
      <c r="C1486" s="1200"/>
      <c r="D1486" s="223"/>
      <c r="E1486" s="1200"/>
      <c r="J1486" s="224"/>
    </row>
    <row r="1487" spans="1:10" s="222" customFormat="1" ht="24" customHeight="1">
      <c r="A1487" s="1199"/>
      <c r="B1487" s="1200"/>
      <c r="C1487" s="1200"/>
      <c r="D1487" s="223"/>
      <c r="E1487" s="1200"/>
      <c r="J1487" s="224"/>
    </row>
    <row r="1488" spans="1:10" s="222" customFormat="1" ht="24" customHeight="1">
      <c r="A1488" s="1199"/>
      <c r="B1488" s="1200"/>
      <c r="C1488" s="1200"/>
      <c r="D1488" s="223"/>
      <c r="E1488" s="1200"/>
      <c r="J1488" s="224"/>
    </row>
    <row r="1489" spans="1:10" s="222" customFormat="1" ht="24" customHeight="1">
      <c r="A1489" s="1199"/>
      <c r="B1489" s="1200"/>
      <c r="C1489" s="1200"/>
      <c r="D1489" s="223"/>
      <c r="E1489" s="1200"/>
      <c r="J1489" s="224"/>
    </row>
    <row r="1490" spans="1:10" s="222" customFormat="1" ht="24" customHeight="1">
      <c r="A1490" s="1199"/>
      <c r="B1490" s="1200"/>
      <c r="C1490" s="1200"/>
      <c r="D1490" s="223"/>
      <c r="E1490" s="1200"/>
      <c r="J1490" s="224"/>
    </row>
    <row r="1491" spans="1:10" s="222" customFormat="1" ht="24" customHeight="1">
      <c r="A1491" s="1199"/>
      <c r="B1491" s="1200"/>
      <c r="C1491" s="1200"/>
      <c r="D1491" s="223"/>
      <c r="E1491" s="1200"/>
      <c r="J1491" s="224"/>
    </row>
    <row r="1492" spans="1:10" s="222" customFormat="1" ht="24" customHeight="1">
      <c r="A1492" s="1199"/>
      <c r="B1492" s="1200"/>
      <c r="C1492" s="1200"/>
      <c r="D1492" s="223"/>
      <c r="E1492" s="1200"/>
      <c r="J1492" s="224"/>
    </row>
    <row r="1493" spans="1:10" s="222" customFormat="1" ht="24" customHeight="1">
      <c r="A1493" s="1199"/>
      <c r="B1493" s="1200"/>
      <c r="C1493" s="1200"/>
      <c r="D1493" s="223"/>
      <c r="E1493" s="1200"/>
      <c r="J1493" s="224"/>
    </row>
    <row r="1494" spans="1:10" s="222" customFormat="1" ht="24" customHeight="1">
      <c r="A1494" s="1199"/>
      <c r="B1494" s="1200"/>
      <c r="C1494" s="1200"/>
      <c r="D1494" s="223"/>
      <c r="E1494" s="1200"/>
      <c r="J1494" s="224"/>
    </row>
    <row r="1495" spans="1:10" s="222" customFormat="1" ht="24" customHeight="1">
      <c r="A1495" s="1199"/>
      <c r="B1495" s="1200"/>
      <c r="C1495" s="1200"/>
      <c r="D1495" s="223"/>
      <c r="E1495" s="1200"/>
      <c r="J1495" s="224"/>
    </row>
    <row r="1496" spans="1:10" s="222" customFormat="1" ht="24" customHeight="1">
      <c r="A1496" s="1199"/>
      <c r="B1496" s="1200"/>
      <c r="C1496" s="1200"/>
      <c r="D1496" s="223"/>
      <c r="E1496" s="1200"/>
      <c r="J1496" s="224"/>
    </row>
    <row r="1497" spans="1:10" s="222" customFormat="1" ht="24" customHeight="1">
      <c r="A1497" s="1199"/>
      <c r="B1497" s="1200"/>
      <c r="C1497" s="1200"/>
      <c r="D1497" s="223"/>
      <c r="E1497" s="1200"/>
      <c r="J1497" s="224"/>
    </row>
    <row r="1498" spans="1:10" s="222" customFormat="1" ht="24" customHeight="1">
      <c r="A1498" s="1199"/>
      <c r="B1498" s="1200"/>
      <c r="C1498" s="1200"/>
      <c r="D1498" s="223"/>
      <c r="E1498" s="1200"/>
      <c r="J1498" s="224"/>
    </row>
    <row r="1499" spans="1:10" s="222" customFormat="1" ht="24" customHeight="1">
      <c r="A1499" s="1199"/>
      <c r="B1499" s="1200"/>
      <c r="C1499" s="1200"/>
      <c r="D1499" s="223"/>
      <c r="E1499" s="1200"/>
      <c r="J1499" s="224"/>
    </row>
    <row r="1500" spans="1:10" s="222" customFormat="1" ht="24" customHeight="1">
      <c r="A1500" s="1199"/>
      <c r="B1500" s="1200"/>
      <c r="C1500" s="1200"/>
      <c r="D1500" s="223"/>
      <c r="E1500" s="1200"/>
      <c r="J1500" s="224"/>
    </row>
    <row r="1501" spans="1:10" s="222" customFormat="1" ht="24" customHeight="1">
      <c r="A1501" s="1199"/>
      <c r="B1501" s="1200"/>
      <c r="C1501" s="1200"/>
      <c r="D1501" s="223"/>
      <c r="E1501" s="1200"/>
      <c r="J1501" s="224"/>
    </row>
    <row r="1502" spans="1:10" s="222" customFormat="1" ht="24" customHeight="1">
      <c r="A1502" s="1199"/>
      <c r="B1502" s="1200"/>
      <c r="C1502" s="1200"/>
      <c r="D1502" s="223"/>
      <c r="E1502" s="1200"/>
      <c r="J1502" s="224"/>
    </row>
    <row r="1503" spans="1:10" s="222" customFormat="1" ht="24" customHeight="1">
      <c r="A1503" s="1199"/>
      <c r="B1503" s="1200"/>
      <c r="C1503" s="1200"/>
      <c r="D1503" s="223"/>
      <c r="E1503" s="1200"/>
      <c r="J1503" s="224"/>
    </row>
    <row r="1504" spans="1:10" s="222" customFormat="1" ht="24" customHeight="1">
      <c r="A1504" s="1199"/>
      <c r="B1504" s="1200"/>
      <c r="C1504" s="1200"/>
      <c r="D1504" s="223"/>
      <c r="E1504" s="1200"/>
      <c r="J1504" s="224"/>
    </row>
    <row r="1505" spans="1:10" s="222" customFormat="1" ht="24" customHeight="1">
      <c r="A1505" s="1199"/>
      <c r="B1505" s="1200"/>
      <c r="C1505" s="1200"/>
      <c r="D1505" s="223"/>
      <c r="E1505" s="1200"/>
      <c r="J1505" s="224"/>
    </row>
    <row r="1506" spans="1:10" s="222" customFormat="1" ht="24" customHeight="1">
      <c r="A1506" s="1199"/>
      <c r="B1506" s="1200"/>
      <c r="C1506" s="1200"/>
      <c r="D1506" s="223"/>
      <c r="E1506" s="1200"/>
      <c r="J1506" s="224"/>
    </row>
    <row r="1507" spans="1:10" s="222" customFormat="1" ht="24" customHeight="1">
      <c r="A1507" s="1199"/>
      <c r="B1507" s="1200"/>
      <c r="C1507" s="1200"/>
      <c r="D1507" s="223"/>
      <c r="E1507" s="1200"/>
      <c r="J1507" s="224"/>
    </row>
    <row r="1508" spans="1:10" s="222" customFormat="1" ht="24" customHeight="1">
      <c r="A1508" s="1199"/>
      <c r="B1508" s="1200"/>
      <c r="C1508" s="1200"/>
      <c r="D1508" s="223"/>
      <c r="E1508" s="1200"/>
      <c r="J1508" s="224"/>
    </row>
    <row r="1509" spans="1:10" s="222" customFormat="1" ht="24" customHeight="1">
      <c r="A1509" s="1199"/>
      <c r="B1509" s="1200"/>
      <c r="C1509" s="1200"/>
      <c r="D1509" s="223"/>
      <c r="E1509" s="1200"/>
      <c r="J1509" s="224"/>
    </row>
    <row r="1510" spans="1:10" s="222" customFormat="1" ht="24" customHeight="1">
      <c r="A1510" s="1199"/>
      <c r="B1510" s="1200"/>
      <c r="C1510" s="1200"/>
      <c r="D1510" s="223"/>
      <c r="E1510" s="1200"/>
      <c r="J1510" s="224"/>
    </row>
    <row r="1511" spans="1:10" s="222" customFormat="1" ht="24" customHeight="1">
      <c r="A1511" s="1199"/>
      <c r="B1511" s="1200"/>
      <c r="C1511" s="1200"/>
      <c r="D1511" s="223"/>
      <c r="E1511" s="1200"/>
      <c r="J1511" s="224"/>
    </row>
    <row r="1512" spans="1:10" s="222" customFormat="1" ht="24" customHeight="1">
      <c r="A1512" s="1199"/>
      <c r="B1512" s="1200"/>
      <c r="C1512" s="1200"/>
      <c r="D1512" s="223"/>
      <c r="E1512" s="1200"/>
      <c r="J1512" s="224"/>
    </row>
    <row r="1513" spans="1:10" s="222" customFormat="1" ht="24" customHeight="1">
      <c r="A1513" s="1199"/>
      <c r="B1513" s="1200"/>
      <c r="C1513" s="1200"/>
      <c r="D1513" s="223"/>
      <c r="E1513" s="1200"/>
      <c r="J1513" s="224"/>
    </row>
    <row r="1514" spans="1:10" s="222" customFormat="1" ht="24" customHeight="1">
      <c r="A1514" s="1199"/>
      <c r="B1514" s="1200"/>
      <c r="C1514" s="1200"/>
      <c r="D1514" s="223"/>
      <c r="E1514" s="1200"/>
      <c r="J1514" s="224"/>
    </row>
    <row r="1515" spans="1:10" s="222" customFormat="1" ht="24" customHeight="1">
      <c r="A1515" s="1199"/>
      <c r="B1515" s="1200"/>
      <c r="C1515" s="1200"/>
      <c r="D1515" s="223"/>
      <c r="E1515" s="1200"/>
      <c r="J1515" s="224"/>
    </row>
    <row r="1516" spans="1:10" s="222" customFormat="1" ht="24" customHeight="1">
      <c r="A1516" s="1199"/>
      <c r="B1516" s="1200"/>
      <c r="C1516" s="1200"/>
      <c r="D1516" s="223"/>
      <c r="E1516" s="1200"/>
      <c r="J1516" s="224"/>
    </row>
    <row r="1517" spans="1:10" s="222" customFormat="1" ht="24" customHeight="1">
      <c r="A1517" s="1199"/>
      <c r="B1517" s="1200"/>
      <c r="C1517" s="1200"/>
      <c r="D1517" s="223"/>
      <c r="E1517" s="1200"/>
      <c r="J1517" s="224"/>
    </row>
    <row r="1518" spans="1:10" s="222" customFormat="1" ht="24" customHeight="1">
      <c r="A1518" s="1199"/>
      <c r="B1518" s="1200"/>
      <c r="C1518" s="1200"/>
      <c r="D1518" s="223"/>
      <c r="E1518" s="1200"/>
      <c r="J1518" s="224"/>
    </row>
    <row r="1519" spans="1:10" s="222" customFormat="1" ht="24" customHeight="1">
      <c r="A1519" s="1199"/>
      <c r="B1519" s="1200"/>
      <c r="C1519" s="1200"/>
      <c r="D1519" s="223"/>
      <c r="E1519" s="1200"/>
      <c r="J1519" s="224"/>
    </row>
    <row r="1520" spans="1:10" s="222" customFormat="1" ht="24" customHeight="1">
      <c r="A1520" s="1199"/>
      <c r="B1520" s="1200"/>
      <c r="C1520" s="1200"/>
      <c r="D1520" s="223"/>
      <c r="E1520" s="1200"/>
      <c r="J1520" s="224"/>
    </row>
    <row r="1521" spans="1:10" s="222" customFormat="1" ht="24" customHeight="1">
      <c r="A1521" s="1199"/>
      <c r="B1521" s="1200"/>
      <c r="C1521" s="1200"/>
      <c r="D1521" s="223"/>
      <c r="E1521" s="1200"/>
      <c r="J1521" s="224"/>
    </row>
    <row r="1522" spans="1:10" s="222" customFormat="1" ht="24" customHeight="1">
      <c r="A1522" s="1199"/>
      <c r="B1522" s="1200"/>
      <c r="C1522" s="1200"/>
      <c r="D1522" s="223"/>
      <c r="E1522" s="1200"/>
      <c r="J1522" s="224"/>
    </row>
    <row r="1523" spans="1:10" s="222" customFormat="1" ht="24" customHeight="1">
      <c r="A1523" s="1199"/>
      <c r="B1523" s="1200"/>
      <c r="C1523" s="1200"/>
      <c r="D1523" s="223"/>
      <c r="E1523" s="1200"/>
      <c r="J1523" s="224"/>
    </row>
    <row r="1524" spans="1:10" s="222" customFormat="1" ht="24" customHeight="1">
      <c r="A1524" s="1199"/>
      <c r="B1524" s="1200"/>
      <c r="C1524" s="1200"/>
      <c r="D1524" s="223"/>
      <c r="E1524" s="1200"/>
      <c r="J1524" s="224"/>
    </row>
    <row r="1525" spans="1:10" s="222" customFormat="1" ht="24" customHeight="1">
      <c r="A1525" s="1199"/>
      <c r="B1525" s="1200"/>
      <c r="C1525" s="1200"/>
      <c r="D1525" s="223"/>
      <c r="E1525" s="1200"/>
      <c r="J1525" s="224"/>
    </row>
    <row r="1526" spans="1:10" s="222" customFormat="1" ht="24" customHeight="1">
      <c r="A1526" s="1199"/>
      <c r="B1526" s="1200"/>
      <c r="C1526" s="1200"/>
      <c r="D1526" s="223"/>
      <c r="E1526" s="1200"/>
      <c r="J1526" s="224"/>
    </row>
    <row r="1527" spans="1:10" s="222" customFormat="1" ht="24" customHeight="1">
      <c r="A1527" s="1199"/>
      <c r="B1527" s="1200"/>
      <c r="C1527" s="1200"/>
      <c r="D1527" s="223"/>
      <c r="E1527" s="1200"/>
      <c r="J1527" s="224"/>
    </row>
    <row r="1528" spans="1:10" s="222" customFormat="1" ht="24" customHeight="1">
      <c r="A1528" s="1199"/>
      <c r="B1528" s="1200"/>
      <c r="C1528" s="1200"/>
      <c r="D1528" s="223"/>
      <c r="E1528" s="1200"/>
      <c r="J1528" s="224"/>
    </row>
    <row r="1529" spans="1:10" s="222" customFormat="1" ht="24" customHeight="1">
      <c r="A1529" s="1199"/>
      <c r="B1529" s="1200"/>
      <c r="C1529" s="1200"/>
      <c r="D1529" s="223"/>
      <c r="E1529" s="1200"/>
      <c r="J1529" s="224"/>
    </row>
    <row r="1530" spans="1:10" s="222" customFormat="1" ht="24" customHeight="1">
      <c r="A1530" s="1199"/>
      <c r="B1530" s="1200"/>
      <c r="C1530" s="1200"/>
      <c r="D1530" s="223"/>
      <c r="E1530" s="1200"/>
      <c r="J1530" s="224"/>
    </row>
    <row r="1531" spans="1:10" s="222" customFormat="1" ht="24" customHeight="1">
      <c r="A1531" s="1199"/>
      <c r="B1531" s="1200"/>
      <c r="C1531" s="1200"/>
      <c r="D1531" s="223"/>
      <c r="E1531" s="1200"/>
      <c r="J1531" s="224"/>
    </row>
    <row r="1532" spans="1:10" s="222" customFormat="1" ht="24" customHeight="1">
      <c r="A1532" s="1199"/>
      <c r="B1532" s="1200"/>
      <c r="C1532" s="1200"/>
      <c r="D1532" s="223"/>
      <c r="E1532" s="1200"/>
      <c r="J1532" s="224"/>
    </row>
    <row r="1533" spans="1:10" s="222" customFormat="1" ht="24" customHeight="1">
      <c r="A1533" s="1199"/>
      <c r="B1533" s="1200"/>
      <c r="C1533" s="1200"/>
      <c r="D1533" s="223"/>
      <c r="E1533" s="1200"/>
      <c r="J1533" s="224"/>
    </row>
    <row r="1534" spans="1:10" s="222" customFormat="1" ht="24" customHeight="1">
      <c r="A1534" s="1199"/>
      <c r="B1534" s="1200"/>
      <c r="C1534" s="1200"/>
      <c r="D1534" s="223"/>
      <c r="E1534" s="1200"/>
      <c r="J1534" s="224"/>
    </row>
    <row r="1535" spans="1:10" s="222" customFormat="1" ht="24" customHeight="1">
      <c r="A1535" s="1199"/>
      <c r="B1535" s="1200"/>
      <c r="C1535" s="1200"/>
      <c r="D1535" s="223"/>
      <c r="E1535" s="1200"/>
      <c r="J1535" s="224"/>
    </row>
    <row r="1536" spans="1:10" s="222" customFormat="1" ht="24" customHeight="1">
      <c r="A1536" s="1199"/>
      <c r="B1536" s="1200"/>
      <c r="C1536" s="1200"/>
      <c r="D1536" s="223"/>
      <c r="E1536" s="1200"/>
      <c r="J1536" s="224"/>
    </row>
    <row r="1537" spans="1:10" s="222" customFormat="1" ht="24" customHeight="1">
      <c r="A1537" s="1199"/>
      <c r="B1537" s="1200"/>
      <c r="C1537" s="1200"/>
      <c r="D1537" s="223"/>
      <c r="E1537" s="1200"/>
      <c r="J1537" s="224"/>
    </row>
    <row r="1538" spans="1:10" s="222" customFormat="1" ht="24" customHeight="1">
      <c r="A1538" s="1199"/>
      <c r="B1538" s="1200"/>
      <c r="C1538" s="1200"/>
      <c r="D1538" s="223"/>
      <c r="E1538" s="1200"/>
      <c r="J1538" s="224"/>
    </row>
    <row r="1539" spans="1:10" s="222" customFormat="1" ht="24" customHeight="1">
      <c r="A1539" s="1199"/>
      <c r="B1539" s="1200"/>
      <c r="C1539" s="1200"/>
      <c r="D1539" s="223"/>
      <c r="E1539" s="1200"/>
      <c r="J1539" s="224"/>
    </row>
    <row r="1540" spans="1:10" s="222" customFormat="1" ht="24" customHeight="1">
      <c r="A1540" s="1199"/>
      <c r="B1540" s="1200"/>
      <c r="C1540" s="1200"/>
      <c r="D1540" s="223"/>
      <c r="E1540" s="1200"/>
      <c r="J1540" s="224"/>
    </row>
    <row r="1541" spans="1:10" s="222" customFormat="1" ht="24" customHeight="1">
      <c r="A1541" s="1199"/>
      <c r="B1541" s="1200"/>
      <c r="C1541" s="1200"/>
      <c r="D1541" s="223"/>
      <c r="E1541" s="1200"/>
      <c r="J1541" s="224"/>
    </row>
    <row r="1542" spans="1:10" s="222" customFormat="1" ht="24" customHeight="1">
      <c r="A1542" s="1199"/>
      <c r="B1542" s="1200"/>
      <c r="C1542" s="1200"/>
      <c r="D1542" s="223"/>
      <c r="E1542" s="1200"/>
      <c r="J1542" s="224"/>
    </row>
    <row r="1543" spans="1:10" s="222" customFormat="1" ht="24" customHeight="1">
      <c r="A1543" s="1199"/>
      <c r="B1543" s="1200"/>
      <c r="C1543" s="1200"/>
      <c r="D1543" s="223"/>
      <c r="E1543" s="1200"/>
      <c r="J1543" s="224"/>
    </row>
    <row r="1544" spans="1:10" s="222" customFormat="1" ht="24" customHeight="1">
      <c r="A1544" s="1199"/>
      <c r="B1544" s="1200"/>
      <c r="C1544" s="1200"/>
      <c r="D1544" s="223"/>
      <c r="E1544" s="1200"/>
      <c r="J1544" s="224"/>
    </row>
    <row r="1545" spans="1:10" s="222" customFormat="1" ht="24" customHeight="1">
      <c r="A1545" s="1199"/>
      <c r="B1545" s="1200"/>
      <c r="C1545" s="1200"/>
      <c r="D1545" s="223"/>
      <c r="E1545" s="1200"/>
      <c r="J1545" s="224"/>
    </row>
    <row r="1546" spans="1:10" s="222" customFormat="1" ht="24" customHeight="1">
      <c r="A1546" s="1199"/>
      <c r="B1546" s="1200"/>
      <c r="C1546" s="1200"/>
      <c r="D1546" s="223"/>
      <c r="E1546" s="1200"/>
      <c r="J1546" s="224"/>
    </row>
    <row r="1547" spans="1:10" s="222" customFormat="1" ht="24" customHeight="1">
      <c r="A1547" s="1199"/>
      <c r="B1547" s="1200"/>
      <c r="C1547" s="1200"/>
      <c r="D1547" s="223"/>
      <c r="E1547" s="1200"/>
      <c r="J1547" s="224"/>
    </row>
    <row r="1548" spans="1:10" s="222" customFormat="1" ht="24" customHeight="1">
      <c r="A1548" s="1199"/>
      <c r="B1548" s="1200"/>
      <c r="C1548" s="1200"/>
      <c r="D1548" s="223"/>
      <c r="E1548" s="1200"/>
      <c r="J1548" s="224"/>
    </row>
    <row r="1549" spans="1:10" s="222" customFormat="1" ht="24" customHeight="1">
      <c r="A1549" s="1199"/>
      <c r="B1549" s="1200"/>
      <c r="C1549" s="1200"/>
      <c r="D1549" s="223"/>
      <c r="E1549" s="1200"/>
      <c r="J1549" s="224"/>
    </row>
    <row r="1550" spans="1:10" s="222" customFormat="1" ht="24" customHeight="1">
      <c r="A1550" s="1199"/>
      <c r="B1550" s="1200"/>
      <c r="C1550" s="1200"/>
      <c r="D1550" s="223"/>
      <c r="E1550" s="1200"/>
      <c r="J1550" s="224"/>
    </row>
    <row r="1551" spans="1:10" s="222" customFormat="1" ht="24" customHeight="1">
      <c r="A1551" s="1199"/>
      <c r="B1551" s="1200"/>
      <c r="C1551" s="1200"/>
      <c r="D1551" s="223"/>
      <c r="E1551" s="1200"/>
      <c r="J1551" s="224"/>
    </row>
    <row r="1552" spans="1:10" s="222" customFormat="1" ht="24" customHeight="1">
      <c r="A1552" s="1199"/>
      <c r="B1552" s="1200"/>
      <c r="C1552" s="1200"/>
      <c r="D1552" s="223"/>
      <c r="E1552" s="1200"/>
      <c r="J1552" s="224"/>
    </row>
    <row r="1553" spans="1:10" s="222" customFormat="1" ht="24" customHeight="1">
      <c r="A1553" s="1199"/>
      <c r="B1553" s="1200"/>
      <c r="C1553" s="1200"/>
      <c r="D1553" s="223"/>
      <c r="E1553" s="1200"/>
      <c r="J1553" s="224"/>
    </row>
    <row r="1554" spans="1:10" s="222" customFormat="1" ht="24" customHeight="1">
      <c r="A1554" s="1199"/>
      <c r="B1554" s="1200"/>
      <c r="C1554" s="1200"/>
      <c r="D1554" s="223"/>
      <c r="E1554" s="1200"/>
      <c r="J1554" s="224"/>
    </row>
    <row r="1555" spans="1:10" s="222" customFormat="1" ht="24" customHeight="1">
      <c r="A1555" s="1199"/>
      <c r="B1555" s="1200"/>
      <c r="C1555" s="1200"/>
      <c r="D1555" s="223"/>
      <c r="E1555" s="1200"/>
      <c r="J1555" s="224"/>
    </row>
    <row r="1556" spans="1:10" s="222" customFormat="1" ht="24" customHeight="1">
      <c r="A1556" s="1199"/>
      <c r="B1556" s="1200"/>
      <c r="C1556" s="1200"/>
      <c r="D1556" s="223"/>
      <c r="E1556" s="1200"/>
      <c r="J1556" s="224"/>
    </row>
    <row r="1557" spans="1:10" s="222" customFormat="1" ht="24" customHeight="1">
      <c r="A1557" s="1199"/>
      <c r="B1557" s="1200"/>
      <c r="C1557" s="1200"/>
      <c r="D1557" s="223"/>
      <c r="E1557" s="1200"/>
      <c r="J1557" s="224"/>
    </row>
    <row r="1558" spans="1:10" s="222" customFormat="1" ht="24" customHeight="1">
      <c r="A1558" s="1199"/>
      <c r="B1558" s="1200"/>
      <c r="C1558" s="1200"/>
      <c r="D1558" s="223"/>
      <c r="E1558" s="1200"/>
      <c r="J1558" s="224"/>
    </row>
    <row r="1559" spans="1:10" s="222" customFormat="1" ht="24" customHeight="1">
      <c r="A1559" s="1199"/>
      <c r="B1559" s="1200"/>
      <c r="C1559" s="1200"/>
      <c r="D1559" s="223"/>
      <c r="E1559" s="1200"/>
      <c r="J1559" s="224"/>
    </row>
    <row r="1560" spans="1:10" s="222" customFormat="1" ht="24" customHeight="1">
      <c r="A1560" s="1199"/>
      <c r="B1560" s="1200"/>
      <c r="C1560" s="1200"/>
      <c r="D1560" s="223"/>
      <c r="E1560" s="1200"/>
      <c r="J1560" s="224"/>
    </row>
    <row r="1561" spans="1:10" s="222" customFormat="1" ht="24" customHeight="1">
      <c r="A1561" s="1199"/>
      <c r="B1561" s="1200"/>
      <c r="C1561" s="1200"/>
      <c r="D1561" s="223"/>
      <c r="E1561" s="1200"/>
      <c r="J1561" s="224"/>
    </row>
    <row r="1562" spans="1:10" s="222" customFormat="1" ht="24" customHeight="1">
      <c r="A1562" s="1199"/>
      <c r="B1562" s="1200"/>
      <c r="C1562" s="1200"/>
      <c r="D1562" s="223"/>
      <c r="E1562" s="1200"/>
      <c r="J1562" s="224"/>
    </row>
    <row r="1563" spans="1:10" s="222" customFormat="1" ht="24" customHeight="1">
      <c r="A1563" s="1199"/>
      <c r="B1563" s="1200"/>
      <c r="C1563" s="1200"/>
      <c r="D1563" s="223"/>
      <c r="E1563" s="1200"/>
      <c r="J1563" s="224"/>
    </row>
    <row r="1564" spans="1:10" s="222" customFormat="1" ht="24" customHeight="1">
      <c r="A1564" s="1199"/>
      <c r="B1564" s="1200"/>
      <c r="C1564" s="1200"/>
      <c r="D1564" s="223"/>
      <c r="E1564" s="1200"/>
      <c r="J1564" s="224"/>
    </row>
    <row r="1565" spans="1:10" s="222" customFormat="1" ht="24" customHeight="1">
      <c r="A1565" s="1199"/>
      <c r="B1565" s="1200"/>
      <c r="C1565" s="1200"/>
      <c r="D1565" s="223"/>
      <c r="E1565" s="1200"/>
      <c r="J1565" s="224"/>
    </row>
    <row r="1566" spans="1:10" s="222" customFormat="1" ht="24" customHeight="1">
      <c r="A1566" s="1199"/>
      <c r="B1566" s="1200"/>
      <c r="C1566" s="1200"/>
      <c r="D1566" s="223"/>
      <c r="E1566" s="1200"/>
      <c r="J1566" s="224"/>
    </row>
    <row r="1567" spans="1:10" s="222" customFormat="1" ht="24" customHeight="1">
      <c r="A1567" s="1199"/>
      <c r="B1567" s="1200"/>
      <c r="C1567" s="1200"/>
      <c r="D1567" s="223"/>
      <c r="E1567" s="1200"/>
      <c r="J1567" s="224"/>
    </row>
    <row r="1568" spans="1:10" s="222" customFormat="1" ht="24" customHeight="1">
      <c r="A1568" s="1199"/>
      <c r="B1568" s="1200"/>
      <c r="C1568" s="1200"/>
      <c r="D1568" s="223"/>
      <c r="E1568" s="1200"/>
      <c r="J1568" s="224"/>
    </row>
    <row r="1569" spans="1:10" s="222" customFormat="1" ht="24" customHeight="1">
      <c r="A1569" s="1199"/>
      <c r="B1569" s="1200"/>
      <c r="C1569" s="1200"/>
      <c r="D1569" s="223"/>
      <c r="E1569" s="1200"/>
      <c r="J1569" s="224"/>
    </row>
    <row r="1570" spans="1:10" s="222" customFormat="1" ht="24" customHeight="1">
      <c r="A1570" s="1199"/>
      <c r="B1570" s="1200"/>
      <c r="C1570" s="1200"/>
      <c r="D1570" s="223"/>
      <c r="E1570" s="1200"/>
      <c r="J1570" s="224"/>
    </row>
    <row r="1571" spans="1:10" s="222" customFormat="1" ht="24" customHeight="1">
      <c r="A1571" s="1199"/>
      <c r="B1571" s="1200"/>
      <c r="C1571" s="1200"/>
      <c r="D1571" s="223"/>
      <c r="E1571" s="1200"/>
      <c r="J1571" s="224"/>
    </row>
    <row r="1572" spans="1:10" s="222" customFormat="1" ht="24" customHeight="1">
      <c r="A1572" s="1199"/>
      <c r="B1572" s="1200"/>
      <c r="C1572" s="1200"/>
      <c r="D1572" s="223"/>
      <c r="E1572" s="1200"/>
      <c r="J1572" s="224"/>
    </row>
    <row r="1573" spans="1:10" s="222" customFormat="1" ht="24" customHeight="1">
      <c r="A1573" s="1199"/>
      <c r="B1573" s="1200"/>
      <c r="C1573" s="1200"/>
      <c r="D1573" s="223"/>
      <c r="E1573" s="1200"/>
      <c r="J1573" s="224"/>
    </row>
    <row r="1574" spans="1:10" s="222" customFormat="1" ht="24" customHeight="1">
      <c r="A1574" s="1199"/>
      <c r="B1574" s="1200"/>
      <c r="C1574" s="1200"/>
      <c r="D1574" s="223"/>
      <c r="E1574" s="1200"/>
      <c r="J1574" s="224"/>
    </row>
    <row r="1575" spans="1:10" s="222" customFormat="1" ht="24" customHeight="1">
      <c r="A1575" s="1199"/>
      <c r="B1575" s="1200"/>
      <c r="C1575" s="1200"/>
      <c r="D1575" s="223"/>
      <c r="E1575" s="1200"/>
      <c r="J1575" s="224"/>
    </row>
    <row r="1576" spans="1:10" s="222" customFormat="1" ht="24" customHeight="1">
      <c r="A1576" s="1199"/>
      <c r="B1576" s="1200"/>
      <c r="C1576" s="1200"/>
      <c r="D1576" s="223"/>
      <c r="E1576" s="1200"/>
      <c r="J1576" s="224"/>
    </row>
    <row r="1577" spans="1:10" s="222" customFormat="1" ht="24" customHeight="1">
      <c r="A1577" s="1199"/>
      <c r="B1577" s="1200"/>
      <c r="C1577" s="1200"/>
      <c r="D1577" s="223"/>
      <c r="E1577" s="1200"/>
      <c r="J1577" s="224"/>
    </row>
    <row r="1578" spans="1:10" s="222" customFormat="1" ht="24" customHeight="1">
      <c r="A1578" s="1199"/>
      <c r="B1578" s="1200"/>
      <c r="C1578" s="1200"/>
      <c r="D1578" s="223"/>
      <c r="E1578" s="1200"/>
      <c r="J1578" s="224"/>
    </row>
    <row r="1579" spans="1:10" s="222" customFormat="1" ht="24" customHeight="1">
      <c r="A1579" s="1199"/>
      <c r="B1579" s="1200"/>
      <c r="C1579" s="1200"/>
      <c r="D1579" s="223"/>
      <c r="E1579" s="1200"/>
      <c r="J1579" s="224"/>
    </row>
    <row r="1580" spans="1:10" s="222" customFormat="1" ht="24" customHeight="1">
      <c r="A1580" s="1199"/>
      <c r="B1580" s="1200"/>
      <c r="C1580" s="1200"/>
      <c r="D1580" s="223"/>
      <c r="E1580" s="1200"/>
      <c r="J1580" s="224"/>
    </row>
    <row r="1581" spans="1:10" s="222" customFormat="1" ht="24" customHeight="1">
      <c r="A1581" s="1199"/>
      <c r="B1581" s="1200"/>
      <c r="C1581" s="1200"/>
      <c r="D1581" s="223"/>
      <c r="E1581" s="1200"/>
      <c r="J1581" s="224"/>
    </row>
    <row r="1582" spans="1:10" s="222" customFormat="1" ht="24" customHeight="1">
      <c r="A1582" s="1199"/>
      <c r="B1582" s="1200"/>
      <c r="C1582" s="1200"/>
      <c r="D1582" s="223"/>
      <c r="E1582" s="1200"/>
      <c r="J1582" s="224"/>
    </row>
    <row r="1583" spans="1:10" s="222" customFormat="1" ht="24" customHeight="1">
      <c r="A1583" s="1199"/>
      <c r="B1583" s="1200"/>
      <c r="C1583" s="1200"/>
      <c r="D1583" s="223"/>
      <c r="E1583" s="1200"/>
      <c r="J1583" s="224"/>
    </row>
    <row r="1584" spans="1:10" s="222" customFormat="1" ht="24" customHeight="1">
      <c r="A1584" s="1199"/>
      <c r="B1584" s="1200"/>
      <c r="C1584" s="1200"/>
      <c r="D1584" s="223"/>
      <c r="E1584" s="1200"/>
      <c r="J1584" s="224"/>
    </row>
    <row r="1585" spans="1:10" s="222" customFormat="1" ht="24" customHeight="1">
      <c r="A1585" s="1199"/>
      <c r="B1585" s="1200"/>
      <c r="C1585" s="1200"/>
      <c r="D1585" s="223"/>
      <c r="E1585" s="1200"/>
      <c r="J1585" s="224"/>
    </row>
    <row r="1586" spans="1:10" s="222" customFormat="1" ht="24" customHeight="1">
      <c r="A1586" s="1199"/>
      <c r="B1586" s="1200"/>
      <c r="C1586" s="1200"/>
      <c r="D1586" s="223"/>
      <c r="E1586" s="1200"/>
      <c r="J1586" s="224"/>
    </row>
    <row r="1587" spans="1:10" s="222" customFormat="1" ht="24" customHeight="1">
      <c r="A1587" s="1199"/>
      <c r="B1587" s="1200"/>
      <c r="C1587" s="1200"/>
      <c r="D1587" s="223"/>
      <c r="E1587" s="1200"/>
      <c r="J1587" s="224"/>
    </row>
    <row r="1588" spans="1:10" s="222" customFormat="1" ht="24" customHeight="1">
      <c r="A1588" s="1199"/>
      <c r="B1588" s="1200"/>
      <c r="C1588" s="1200"/>
      <c r="D1588" s="223"/>
      <c r="E1588" s="1200"/>
      <c r="J1588" s="224"/>
    </row>
    <row r="1589" spans="1:10" s="222" customFormat="1" ht="24" customHeight="1">
      <c r="A1589" s="1199"/>
      <c r="B1589" s="1200"/>
      <c r="C1589" s="1200"/>
      <c r="D1589" s="223"/>
      <c r="E1589" s="1200"/>
      <c r="J1589" s="224"/>
    </row>
    <row r="1590" spans="1:10" s="222" customFormat="1" ht="24" customHeight="1">
      <c r="A1590" s="1199"/>
      <c r="B1590" s="1200"/>
      <c r="C1590" s="1200"/>
      <c r="D1590" s="223"/>
      <c r="E1590" s="1200"/>
      <c r="J1590" s="224"/>
    </row>
    <row r="1591" spans="1:10" s="222" customFormat="1" ht="24" customHeight="1">
      <c r="A1591" s="1199"/>
      <c r="B1591" s="1200"/>
      <c r="C1591" s="1200"/>
      <c r="D1591" s="223"/>
      <c r="E1591" s="1200"/>
      <c r="J1591" s="224"/>
    </row>
    <row r="1592" spans="1:10" s="222" customFormat="1" ht="24" customHeight="1">
      <c r="A1592" s="1199"/>
      <c r="B1592" s="1200"/>
      <c r="C1592" s="1200"/>
      <c r="D1592" s="223"/>
      <c r="E1592" s="1200"/>
      <c r="J1592" s="224"/>
    </row>
    <row r="1593" spans="1:10" s="222" customFormat="1" ht="24" customHeight="1">
      <c r="A1593" s="1199"/>
      <c r="B1593" s="1200"/>
      <c r="C1593" s="1200"/>
      <c r="D1593" s="223"/>
      <c r="E1593" s="1200"/>
      <c r="J1593" s="224"/>
    </row>
    <row r="1594" spans="1:10" s="222" customFormat="1" ht="24" customHeight="1">
      <c r="A1594" s="1199"/>
      <c r="B1594" s="1200"/>
      <c r="C1594" s="1200"/>
      <c r="D1594" s="223"/>
      <c r="E1594" s="1200"/>
      <c r="J1594" s="224"/>
    </row>
    <row r="1595" spans="1:10" s="222" customFormat="1" ht="24" customHeight="1">
      <c r="A1595" s="1199"/>
      <c r="B1595" s="1200"/>
      <c r="C1595" s="1200"/>
      <c r="D1595" s="223"/>
      <c r="E1595" s="1200"/>
      <c r="J1595" s="224"/>
    </row>
    <row r="1596" spans="1:10" s="222" customFormat="1" ht="24" customHeight="1">
      <c r="A1596" s="1199"/>
      <c r="B1596" s="1200"/>
      <c r="C1596" s="1200"/>
      <c r="D1596" s="223"/>
      <c r="E1596" s="1200"/>
      <c r="J1596" s="224"/>
    </row>
    <row r="1597" spans="1:10" s="222" customFormat="1" ht="24" customHeight="1">
      <c r="A1597" s="1199"/>
      <c r="B1597" s="1200"/>
      <c r="C1597" s="1200"/>
      <c r="D1597" s="223"/>
      <c r="E1597" s="1200"/>
      <c r="J1597" s="224"/>
    </row>
    <row r="1598" spans="1:10" s="222" customFormat="1" ht="24" customHeight="1">
      <c r="A1598" s="1199"/>
      <c r="B1598" s="1200"/>
      <c r="C1598" s="1200"/>
      <c r="D1598" s="223"/>
      <c r="E1598" s="1200"/>
      <c r="J1598" s="224"/>
    </row>
    <row r="1599" spans="1:10" s="222" customFormat="1" ht="24" customHeight="1">
      <c r="A1599" s="1199"/>
      <c r="B1599" s="1200"/>
      <c r="C1599" s="1200"/>
      <c r="D1599" s="223"/>
      <c r="E1599" s="1200"/>
      <c r="J1599" s="224"/>
    </row>
    <row r="1600" spans="1:10" s="222" customFormat="1" ht="24" customHeight="1">
      <c r="A1600" s="1199"/>
      <c r="B1600" s="1200"/>
      <c r="C1600" s="1200"/>
      <c r="D1600" s="223"/>
      <c r="E1600" s="1200"/>
      <c r="J1600" s="224"/>
    </row>
    <row r="1601" spans="1:10" s="222" customFormat="1" ht="24" customHeight="1">
      <c r="A1601" s="1199"/>
      <c r="B1601" s="1200"/>
      <c r="C1601" s="1200"/>
      <c r="D1601" s="223"/>
      <c r="E1601" s="1200"/>
      <c r="J1601" s="224"/>
    </row>
    <row r="1602" spans="1:10" s="222" customFormat="1" ht="24" customHeight="1">
      <c r="A1602" s="1199"/>
      <c r="B1602" s="1200"/>
      <c r="C1602" s="1200"/>
      <c r="D1602" s="223"/>
      <c r="E1602" s="1200"/>
      <c r="J1602" s="224"/>
    </row>
    <row r="1603" spans="1:10" s="222" customFormat="1" ht="24" customHeight="1">
      <c r="A1603" s="1199"/>
      <c r="B1603" s="1200"/>
      <c r="C1603" s="1200"/>
      <c r="D1603" s="223"/>
      <c r="E1603" s="1200"/>
      <c r="J1603" s="224"/>
    </row>
    <row r="1604" spans="1:10" s="222" customFormat="1" ht="24" customHeight="1">
      <c r="A1604" s="1199"/>
      <c r="B1604" s="1200"/>
      <c r="C1604" s="1200"/>
      <c r="D1604" s="223"/>
      <c r="E1604" s="1200"/>
      <c r="J1604" s="224"/>
    </row>
    <row r="1605" spans="1:10" s="222" customFormat="1" ht="24" customHeight="1">
      <c r="A1605" s="1199"/>
      <c r="B1605" s="1200"/>
      <c r="C1605" s="1200"/>
      <c r="D1605" s="223"/>
      <c r="E1605" s="1200"/>
      <c r="J1605" s="224"/>
    </row>
    <row r="1606" spans="1:10" s="222" customFormat="1" ht="24" customHeight="1">
      <c r="A1606" s="1199"/>
      <c r="B1606" s="1200"/>
      <c r="C1606" s="1200"/>
      <c r="D1606" s="223"/>
      <c r="E1606" s="1200"/>
      <c r="J1606" s="224"/>
    </row>
    <row r="1607" spans="1:10" s="222" customFormat="1" ht="24" customHeight="1">
      <c r="A1607" s="1199"/>
      <c r="B1607" s="1200"/>
      <c r="C1607" s="1200"/>
      <c r="D1607" s="223"/>
      <c r="E1607" s="1200"/>
      <c r="J1607" s="224"/>
    </row>
    <row r="1608" spans="1:10" s="222" customFormat="1" ht="24" customHeight="1">
      <c r="A1608" s="1199"/>
      <c r="B1608" s="1200"/>
      <c r="C1608" s="1200"/>
      <c r="D1608" s="223"/>
      <c r="E1608" s="1200"/>
      <c r="J1608" s="224"/>
    </row>
    <row r="1609" spans="1:10" s="222" customFormat="1" ht="24" customHeight="1">
      <c r="A1609" s="1199"/>
      <c r="B1609" s="1200"/>
      <c r="C1609" s="1200"/>
      <c r="D1609" s="223"/>
      <c r="E1609" s="1200"/>
      <c r="J1609" s="224"/>
    </row>
    <row r="1610" spans="1:10" s="222" customFormat="1" ht="24" customHeight="1">
      <c r="A1610" s="1199"/>
      <c r="B1610" s="1200"/>
      <c r="C1610" s="1200"/>
      <c r="D1610" s="223"/>
      <c r="E1610" s="1200"/>
      <c r="J1610" s="224"/>
    </row>
    <row r="1611" spans="1:10" s="222" customFormat="1" ht="24" customHeight="1">
      <c r="A1611" s="1199"/>
      <c r="B1611" s="1200"/>
      <c r="C1611" s="1200"/>
      <c r="D1611" s="223"/>
      <c r="E1611" s="1200"/>
      <c r="J1611" s="224"/>
    </row>
    <row r="1612" spans="1:10" s="222" customFormat="1" ht="24" customHeight="1">
      <c r="A1612" s="1199"/>
      <c r="B1612" s="1200"/>
      <c r="C1612" s="1200"/>
      <c r="D1612" s="223"/>
      <c r="E1612" s="1200"/>
      <c r="J1612" s="224"/>
    </row>
    <row r="1613" spans="1:10" s="222" customFormat="1" ht="24" customHeight="1">
      <c r="A1613" s="1199"/>
      <c r="B1613" s="1200"/>
      <c r="C1613" s="1200"/>
      <c r="D1613" s="223"/>
      <c r="E1613" s="1200"/>
      <c r="J1613" s="224"/>
    </row>
    <row r="1614" spans="1:10" s="222" customFormat="1" ht="24" customHeight="1">
      <c r="A1614" s="1199"/>
      <c r="B1614" s="1200"/>
      <c r="C1614" s="1200"/>
      <c r="D1614" s="223"/>
      <c r="E1614" s="1200"/>
      <c r="J1614" s="224"/>
    </row>
    <row r="1615" spans="1:10" s="222" customFormat="1" ht="24" customHeight="1">
      <c r="A1615" s="1199"/>
      <c r="B1615" s="1200"/>
      <c r="C1615" s="1200"/>
      <c r="D1615" s="223"/>
      <c r="E1615" s="1200"/>
      <c r="J1615" s="224"/>
    </row>
    <row r="1616" spans="1:10" s="222" customFormat="1" ht="24" customHeight="1">
      <c r="A1616" s="1199"/>
      <c r="B1616" s="1200"/>
      <c r="C1616" s="1200"/>
      <c r="D1616" s="223"/>
      <c r="E1616" s="1200"/>
      <c r="J1616" s="224"/>
    </row>
    <row r="1617" spans="1:10" s="222" customFormat="1" ht="24" customHeight="1">
      <c r="A1617" s="1199"/>
      <c r="B1617" s="1200"/>
      <c r="C1617" s="1200"/>
      <c r="D1617" s="223"/>
      <c r="E1617" s="1200"/>
      <c r="J1617" s="224"/>
    </row>
    <row r="1618" spans="1:10" s="222" customFormat="1" ht="24" customHeight="1">
      <c r="A1618" s="1199"/>
      <c r="B1618" s="1200"/>
      <c r="C1618" s="1200"/>
      <c r="D1618" s="223"/>
      <c r="E1618" s="1200"/>
      <c r="J1618" s="224"/>
    </row>
    <row r="1619" spans="1:10" s="222" customFormat="1" ht="24" customHeight="1">
      <c r="A1619" s="1199"/>
      <c r="B1619" s="1200"/>
      <c r="C1619" s="1200"/>
      <c r="D1619" s="223"/>
      <c r="E1619" s="1200"/>
      <c r="J1619" s="224"/>
    </row>
    <row r="1620" spans="1:10" s="222" customFormat="1" ht="24" customHeight="1">
      <c r="A1620" s="1199"/>
      <c r="B1620" s="1200"/>
      <c r="C1620" s="1200"/>
      <c r="D1620" s="223"/>
      <c r="E1620" s="1200"/>
      <c r="J1620" s="224"/>
    </row>
    <row r="1621" spans="1:10" s="222" customFormat="1" ht="24" customHeight="1">
      <c r="A1621" s="1199"/>
      <c r="B1621" s="1200"/>
      <c r="C1621" s="1200"/>
      <c r="D1621" s="223"/>
      <c r="E1621" s="1200"/>
      <c r="J1621" s="224"/>
    </row>
    <row r="1622" spans="1:10" s="222" customFormat="1" ht="24" customHeight="1">
      <c r="A1622" s="1199"/>
      <c r="B1622" s="1200"/>
      <c r="C1622" s="1200"/>
      <c r="D1622" s="223"/>
      <c r="E1622" s="1200"/>
      <c r="J1622" s="224"/>
    </row>
    <row r="1623" spans="1:10" s="222" customFormat="1" ht="24" customHeight="1">
      <c r="A1623" s="1199"/>
      <c r="B1623" s="1200"/>
      <c r="C1623" s="1200"/>
      <c r="D1623" s="223"/>
      <c r="E1623" s="1200"/>
      <c r="J1623" s="224"/>
    </row>
    <row r="1624" spans="1:10" s="222" customFormat="1" ht="24" customHeight="1">
      <c r="A1624" s="1199"/>
      <c r="B1624" s="1200"/>
      <c r="C1624" s="1200"/>
      <c r="D1624" s="223"/>
      <c r="E1624" s="1200"/>
      <c r="J1624" s="224"/>
    </row>
    <row r="1625" spans="1:10" s="222" customFormat="1" ht="24" customHeight="1">
      <c r="A1625" s="1199"/>
      <c r="B1625" s="1200"/>
      <c r="C1625" s="1200"/>
      <c r="D1625" s="223"/>
      <c r="E1625" s="1200"/>
      <c r="J1625" s="224"/>
    </row>
    <row r="1626" spans="1:10" s="222" customFormat="1" ht="24" customHeight="1">
      <c r="A1626" s="1199"/>
      <c r="B1626" s="1200"/>
      <c r="C1626" s="1200"/>
      <c r="D1626" s="223"/>
      <c r="E1626" s="1200"/>
      <c r="J1626" s="224"/>
    </row>
    <row r="1627" spans="1:10" s="222" customFormat="1" ht="24" customHeight="1">
      <c r="A1627" s="1199"/>
      <c r="B1627" s="1200"/>
      <c r="C1627" s="1200"/>
      <c r="D1627" s="223"/>
      <c r="E1627" s="1200"/>
      <c r="J1627" s="224"/>
    </row>
    <row r="1628" spans="1:10" s="222" customFormat="1" ht="24" customHeight="1">
      <c r="A1628" s="1199"/>
      <c r="B1628" s="1200"/>
      <c r="C1628" s="1200"/>
      <c r="D1628" s="223"/>
      <c r="E1628" s="1200"/>
      <c r="J1628" s="224"/>
    </row>
    <row r="1629" spans="1:10" s="222" customFormat="1" ht="24" customHeight="1">
      <c r="A1629" s="1199"/>
      <c r="B1629" s="1200"/>
      <c r="C1629" s="1200"/>
      <c r="D1629" s="223"/>
      <c r="E1629" s="1200"/>
      <c r="J1629" s="224"/>
    </row>
    <row r="1630" spans="1:10" s="222" customFormat="1" ht="24" customHeight="1">
      <c r="A1630" s="1199"/>
      <c r="B1630" s="1200"/>
      <c r="C1630" s="1200"/>
      <c r="D1630" s="223"/>
      <c r="E1630" s="1200"/>
      <c r="J1630" s="224"/>
    </row>
    <row r="1631" spans="1:10" s="222" customFormat="1" ht="24" customHeight="1">
      <c r="A1631" s="1199"/>
      <c r="B1631" s="1200"/>
      <c r="C1631" s="1200"/>
      <c r="D1631" s="223"/>
      <c r="E1631" s="1200"/>
      <c r="J1631" s="224"/>
    </row>
    <row r="1632" spans="1:10" s="222" customFormat="1" ht="24" customHeight="1">
      <c r="A1632" s="1199"/>
      <c r="B1632" s="1200"/>
      <c r="C1632" s="1200"/>
      <c r="D1632" s="223"/>
      <c r="E1632" s="1200"/>
      <c r="J1632" s="224"/>
    </row>
    <row r="1633" spans="1:10" s="222" customFormat="1" ht="24" customHeight="1">
      <c r="A1633" s="1199"/>
      <c r="B1633" s="1200"/>
      <c r="C1633" s="1200"/>
      <c r="D1633" s="223"/>
      <c r="E1633" s="1200"/>
      <c r="J1633" s="224"/>
    </row>
    <row r="1634" spans="1:10" s="222" customFormat="1" ht="24" customHeight="1">
      <c r="A1634" s="1199"/>
      <c r="B1634" s="1200"/>
      <c r="C1634" s="1200"/>
      <c r="D1634" s="223"/>
      <c r="E1634" s="1200"/>
      <c r="J1634" s="224"/>
    </row>
    <row r="1635" spans="1:10" s="222" customFormat="1" ht="24" customHeight="1">
      <c r="A1635" s="1199"/>
      <c r="B1635" s="1200"/>
      <c r="C1635" s="1200"/>
      <c r="D1635" s="223"/>
      <c r="E1635" s="1200"/>
      <c r="J1635" s="224"/>
    </row>
    <row r="1636" spans="1:10" s="222" customFormat="1" ht="24" customHeight="1">
      <c r="A1636" s="1199"/>
      <c r="B1636" s="1200"/>
      <c r="C1636" s="1200"/>
      <c r="D1636" s="223"/>
      <c r="E1636" s="1200"/>
      <c r="J1636" s="224"/>
    </row>
    <row r="1637" spans="1:10" s="222" customFormat="1" ht="24" customHeight="1">
      <c r="A1637" s="1199"/>
      <c r="B1637" s="1200"/>
      <c r="C1637" s="1200"/>
      <c r="D1637" s="223"/>
      <c r="E1637" s="1200"/>
      <c r="J1637" s="224"/>
    </row>
    <row r="1638" spans="1:10" s="222" customFormat="1" ht="24" customHeight="1">
      <c r="A1638" s="1199"/>
      <c r="B1638" s="1200"/>
      <c r="C1638" s="1200"/>
      <c r="D1638" s="223"/>
      <c r="E1638" s="1200"/>
      <c r="J1638" s="224"/>
    </row>
    <row r="1639" spans="1:10" s="222" customFormat="1" ht="24" customHeight="1">
      <c r="A1639" s="1199"/>
      <c r="B1639" s="1200"/>
      <c r="C1639" s="1200"/>
      <c r="D1639" s="223"/>
      <c r="E1639" s="1200"/>
      <c r="J1639" s="224"/>
    </row>
    <row r="1640" spans="1:10" s="222" customFormat="1" ht="24" customHeight="1">
      <c r="A1640" s="1199"/>
      <c r="B1640" s="1200"/>
      <c r="C1640" s="1200"/>
      <c r="D1640" s="223"/>
      <c r="E1640" s="1200"/>
      <c r="J1640" s="224"/>
    </row>
    <row r="1641" spans="1:10" s="222" customFormat="1" ht="24" customHeight="1">
      <c r="A1641" s="1199"/>
      <c r="B1641" s="1200"/>
      <c r="C1641" s="1200"/>
      <c r="D1641" s="223"/>
      <c r="E1641" s="1200"/>
      <c r="J1641" s="224"/>
    </row>
    <row r="1642" spans="1:10" s="222" customFormat="1" ht="24" customHeight="1">
      <c r="A1642" s="1199"/>
      <c r="B1642" s="1200"/>
      <c r="C1642" s="1200"/>
      <c r="D1642" s="223"/>
      <c r="E1642" s="1200"/>
      <c r="J1642" s="224"/>
    </row>
    <row r="1643" spans="1:10" s="222" customFormat="1" ht="24" customHeight="1">
      <c r="A1643" s="1199"/>
      <c r="B1643" s="1200"/>
      <c r="C1643" s="1200"/>
      <c r="D1643" s="223"/>
      <c r="E1643" s="1200"/>
      <c r="J1643" s="224"/>
    </row>
    <row r="1644" spans="1:10" s="222" customFormat="1" ht="24" customHeight="1">
      <c r="A1644" s="1199"/>
      <c r="B1644" s="1200"/>
      <c r="C1644" s="1200"/>
      <c r="D1644" s="223"/>
      <c r="E1644" s="1200"/>
      <c r="J1644" s="224"/>
    </row>
    <row r="1645" spans="1:10" s="222" customFormat="1" ht="24" customHeight="1">
      <c r="A1645" s="1199"/>
      <c r="B1645" s="1200"/>
      <c r="C1645" s="1200"/>
      <c r="D1645" s="223"/>
      <c r="E1645" s="1200"/>
      <c r="J1645" s="224"/>
    </row>
    <row r="1646" spans="1:10" s="222" customFormat="1" ht="24" customHeight="1">
      <c r="A1646" s="1199"/>
      <c r="B1646" s="1200"/>
      <c r="C1646" s="1200"/>
      <c r="D1646" s="223"/>
      <c r="E1646" s="1200"/>
      <c r="J1646" s="224"/>
    </row>
    <row r="1647" spans="1:10" s="222" customFormat="1" ht="24" customHeight="1">
      <c r="A1647" s="1199"/>
      <c r="B1647" s="1200"/>
      <c r="C1647" s="1200"/>
      <c r="D1647" s="223"/>
      <c r="E1647" s="1200"/>
      <c r="J1647" s="224"/>
    </row>
    <row r="1648" spans="1:10" s="222" customFormat="1" ht="24" customHeight="1">
      <c r="A1648" s="1199"/>
      <c r="B1648" s="1200"/>
      <c r="C1648" s="1200"/>
      <c r="D1648" s="223"/>
      <c r="E1648" s="1200"/>
      <c r="J1648" s="224"/>
    </row>
    <row r="1649" spans="1:10" s="222" customFormat="1" ht="24" customHeight="1">
      <c r="A1649" s="1199"/>
      <c r="B1649" s="1200"/>
      <c r="C1649" s="1200"/>
      <c r="D1649" s="223"/>
      <c r="E1649" s="1200"/>
      <c r="J1649" s="224"/>
    </row>
    <row r="1650" spans="1:10" s="222" customFormat="1" ht="24" customHeight="1">
      <c r="A1650" s="1199"/>
      <c r="B1650" s="1200"/>
      <c r="C1650" s="1200"/>
      <c r="D1650" s="223"/>
      <c r="E1650" s="1200"/>
      <c r="J1650" s="224"/>
    </row>
    <row r="1651" spans="1:10" s="222" customFormat="1" ht="24" customHeight="1">
      <c r="A1651" s="1199"/>
      <c r="B1651" s="1200"/>
      <c r="C1651" s="1200"/>
      <c r="D1651" s="223"/>
      <c r="E1651" s="1200"/>
      <c r="J1651" s="224"/>
    </row>
    <row r="1652" spans="1:10" s="222" customFormat="1" ht="24" customHeight="1">
      <c r="A1652" s="1199"/>
      <c r="B1652" s="1200"/>
      <c r="C1652" s="1200"/>
      <c r="D1652" s="223"/>
      <c r="E1652" s="1200"/>
      <c r="J1652" s="224"/>
    </row>
    <row r="1653" spans="1:10" s="222" customFormat="1" ht="24" customHeight="1">
      <c r="A1653" s="1199"/>
      <c r="B1653" s="1200"/>
      <c r="C1653" s="1200"/>
      <c r="D1653" s="223"/>
      <c r="E1653" s="1200"/>
      <c r="J1653" s="224"/>
    </row>
    <row r="1654" spans="1:10" s="222" customFormat="1" ht="24" customHeight="1">
      <c r="A1654" s="1199"/>
      <c r="B1654" s="1200"/>
      <c r="C1654" s="1200"/>
      <c r="D1654" s="223"/>
      <c r="E1654" s="1200"/>
      <c r="J1654" s="224"/>
    </row>
    <row r="1655" spans="1:10" s="222" customFormat="1" ht="24" customHeight="1">
      <c r="A1655" s="1199"/>
      <c r="B1655" s="1200"/>
      <c r="C1655" s="1200"/>
      <c r="D1655" s="223"/>
      <c r="E1655" s="1200"/>
      <c r="J1655" s="224"/>
    </row>
    <row r="1656" spans="1:10" s="222" customFormat="1" ht="24" customHeight="1">
      <c r="A1656" s="1199"/>
      <c r="B1656" s="1200"/>
      <c r="C1656" s="1200"/>
      <c r="D1656" s="223"/>
      <c r="E1656" s="1200"/>
      <c r="J1656" s="224"/>
    </row>
    <row r="1657" spans="1:10" s="222" customFormat="1" ht="24" customHeight="1">
      <c r="A1657" s="1199"/>
      <c r="B1657" s="1200"/>
      <c r="C1657" s="1200"/>
      <c r="D1657" s="223"/>
      <c r="E1657" s="1200"/>
      <c r="J1657" s="224"/>
    </row>
    <row r="1658" spans="1:10" s="222" customFormat="1" ht="24" customHeight="1">
      <c r="A1658" s="1199"/>
      <c r="B1658" s="1200"/>
      <c r="C1658" s="1200"/>
      <c r="D1658" s="223"/>
      <c r="E1658" s="1200"/>
      <c r="J1658" s="224"/>
    </row>
    <row r="1659" spans="1:10" s="222" customFormat="1" ht="24" customHeight="1">
      <c r="A1659" s="1199"/>
      <c r="B1659" s="1200"/>
      <c r="C1659" s="1200"/>
      <c r="D1659" s="223"/>
      <c r="E1659" s="1200"/>
      <c r="J1659" s="224"/>
    </row>
    <row r="1660" spans="1:10" s="222" customFormat="1" ht="24" customHeight="1">
      <c r="A1660" s="1199"/>
      <c r="B1660" s="1200"/>
      <c r="C1660" s="1200"/>
      <c r="D1660" s="223"/>
      <c r="E1660" s="1200"/>
      <c r="J1660" s="224"/>
    </row>
    <row r="1661" spans="1:10" s="222" customFormat="1" ht="24" customHeight="1">
      <c r="A1661" s="1199"/>
      <c r="B1661" s="1200"/>
      <c r="C1661" s="1200"/>
      <c r="D1661" s="223"/>
      <c r="E1661" s="1200"/>
      <c r="J1661" s="224"/>
    </row>
    <row r="1662" spans="1:10" s="222" customFormat="1" ht="24" customHeight="1">
      <c r="A1662" s="1199"/>
      <c r="B1662" s="1200"/>
      <c r="C1662" s="1200"/>
      <c r="D1662" s="223"/>
      <c r="E1662" s="1200"/>
      <c r="J1662" s="224"/>
    </row>
    <row r="1663" spans="1:10" s="222" customFormat="1" ht="24" customHeight="1">
      <c r="A1663" s="1199"/>
      <c r="B1663" s="1200"/>
      <c r="C1663" s="1200"/>
      <c r="D1663" s="223"/>
      <c r="E1663" s="1200"/>
      <c r="J1663" s="224"/>
    </row>
    <row r="1664" spans="1:10" s="222" customFormat="1" ht="24" customHeight="1">
      <c r="A1664" s="1199"/>
      <c r="B1664" s="1200"/>
      <c r="C1664" s="1200"/>
      <c r="D1664" s="223"/>
      <c r="E1664" s="1200"/>
      <c r="J1664" s="224"/>
    </row>
    <row r="1665" spans="1:10" s="222" customFormat="1" ht="24" customHeight="1">
      <c r="A1665" s="1199"/>
      <c r="B1665" s="1200"/>
      <c r="C1665" s="1200"/>
      <c r="D1665" s="223"/>
      <c r="E1665" s="1200"/>
      <c r="J1665" s="224"/>
    </row>
    <row r="1666" spans="1:10" s="222" customFormat="1" ht="24" customHeight="1">
      <c r="A1666" s="1199"/>
      <c r="B1666" s="1200"/>
      <c r="C1666" s="1200"/>
      <c r="D1666" s="223"/>
      <c r="E1666" s="1200"/>
      <c r="J1666" s="224"/>
    </row>
    <row r="1667" spans="1:10" s="222" customFormat="1" ht="24" customHeight="1">
      <c r="A1667" s="1199"/>
      <c r="B1667" s="1200"/>
      <c r="C1667" s="1200"/>
      <c r="D1667" s="223"/>
      <c r="E1667" s="1200"/>
      <c r="J1667" s="224"/>
    </row>
    <row r="1668" spans="1:10" s="222" customFormat="1" ht="24" customHeight="1">
      <c r="A1668" s="1199"/>
      <c r="B1668" s="1200"/>
      <c r="C1668" s="1200"/>
      <c r="D1668" s="223"/>
      <c r="E1668" s="1200"/>
      <c r="J1668" s="224"/>
    </row>
    <row r="1669" spans="1:10" s="222" customFormat="1" ht="24" customHeight="1">
      <c r="A1669" s="1199"/>
      <c r="B1669" s="1200"/>
      <c r="C1669" s="1200"/>
      <c r="D1669" s="223"/>
      <c r="E1669" s="1200"/>
      <c r="J1669" s="224"/>
    </row>
    <row r="1670" spans="1:10" s="222" customFormat="1" ht="24" customHeight="1">
      <c r="A1670" s="1199"/>
      <c r="B1670" s="1200"/>
      <c r="C1670" s="1200"/>
      <c r="D1670" s="223"/>
      <c r="E1670" s="1200"/>
      <c r="J1670" s="224"/>
    </row>
    <row r="1671" spans="1:10" s="222" customFormat="1" ht="24" customHeight="1">
      <c r="A1671" s="1199"/>
      <c r="B1671" s="1200"/>
      <c r="C1671" s="1200"/>
      <c r="D1671" s="223"/>
      <c r="E1671" s="1200"/>
      <c r="J1671" s="224"/>
    </row>
    <row r="1672" spans="1:10" s="222" customFormat="1" ht="24" customHeight="1">
      <c r="A1672" s="1199"/>
      <c r="B1672" s="1200"/>
      <c r="C1672" s="1200"/>
      <c r="D1672" s="223"/>
      <c r="E1672" s="1200"/>
      <c r="J1672" s="224"/>
    </row>
    <row r="1673" spans="1:10" s="222" customFormat="1" ht="24" customHeight="1">
      <c r="A1673" s="1199"/>
      <c r="B1673" s="1200"/>
      <c r="C1673" s="1200"/>
      <c r="D1673" s="223"/>
      <c r="E1673" s="1200"/>
      <c r="J1673" s="224"/>
    </row>
    <row r="1674" spans="1:10" s="222" customFormat="1" ht="24" customHeight="1">
      <c r="A1674" s="1199"/>
      <c r="B1674" s="1200"/>
      <c r="C1674" s="1200"/>
      <c r="D1674" s="223"/>
      <c r="E1674" s="1200"/>
      <c r="J1674" s="224"/>
    </row>
    <row r="1675" spans="1:10" s="222" customFormat="1" ht="24" customHeight="1">
      <c r="A1675" s="1199"/>
      <c r="B1675" s="1200"/>
      <c r="C1675" s="1200"/>
      <c r="D1675" s="223"/>
      <c r="E1675" s="1200"/>
      <c r="J1675" s="224"/>
    </row>
    <row r="1676" spans="1:10" s="222" customFormat="1" ht="24" customHeight="1">
      <c r="A1676" s="1199"/>
      <c r="B1676" s="1200"/>
      <c r="C1676" s="1200"/>
      <c r="D1676" s="223"/>
      <c r="E1676" s="1200"/>
      <c r="J1676" s="224"/>
    </row>
    <row r="1677" spans="1:10" s="222" customFormat="1" ht="24" customHeight="1">
      <c r="A1677" s="1199"/>
      <c r="B1677" s="1200"/>
      <c r="C1677" s="1200"/>
      <c r="D1677" s="223"/>
      <c r="E1677" s="1200"/>
      <c r="J1677" s="224"/>
    </row>
    <row r="1678" spans="1:10" s="222" customFormat="1" ht="24" customHeight="1">
      <c r="A1678" s="1199"/>
      <c r="B1678" s="1200"/>
      <c r="C1678" s="1200"/>
      <c r="D1678" s="223"/>
      <c r="E1678" s="1200"/>
      <c r="J1678" s="224"/>
    </row>
    <row r="1679" spans="1:10" s="222" customFormat="1" ht="24" customHeight="1">
      <c r="A1679" s="1199"/>
      <c r="B1679" s="1200"/>
      <c r="C1679" s="1200"/>
      <c r="D1679" s="223"/>
      <c r="E1679" s="1200"/>
      <c r="J1679" s="224"/>
    </row>
    <row r="1680" spans="1:10" s="222" customFormat="1" ht="24" customHeight="1">
      <c r="A1680" s="1199"/>
      <c r="B1680" s="1200"/>
      <c r="C1680" s="1200"/>
      <c r="D1680" s="223"/>
      <c r="E1680" s="1200"/>
      <c r="J1680" s="224"/>
    </row>
    <row r="1681" spans="1:10" s="222" customFormat="1" ht="24" customHeight="1">
      <c r="A1681" s="1199"/>
      <c r="B1681" s="1200"/>
      <c r="C1681" s="1200"/>
      <c r="D1681" s="223"/>
      <c r="E1681" s="1200"/>
      <c r="J1681" s="224"/>
    </row>
    <row r="1682" spans="1:10" s="222" customFormat="1" ht="24" customHeight="1">
      <c r="A1682" s="1199"/>
      <c r="B1682" s="1200"/>
      <c r="C1682" s="1200"/>
      <c r="D1682" s="223"/>
      <c r="E1682" s="1200"/>
      <c r="J1682" s="224"/>
    </row>
    <row r="1683" spans="1:10" s="222" customFormat="1" ht="24" customHeight="1">
      <c r="A1683" s="1199"/>
      <c r="B1683" s="1200"/>
      <c r="C1683" s="1200"/>
      <c r="D1683" s="223"/>
      <c r="E1683" s="1200"/>
      <c r="J1683" s="224"/>
    </row>
    <row r="1684" spans="1:10" s="222" customFormat="1" ht="24" customHeight="1">
      <c r="A1684" s="1199"/>
      <c r="B1684" s="1200"/>
      <c r="C1684" s="1200"/>
      <c r="D1684" s="223"/>
      <c r="E1684" s="1200"/>
      <c r="J1684" s="224"/>
    </row>
    <row r="1685" spans="1:10" s="222" customFormat="1" ht="24" customHeight="1">
      <c r="A1685" s="1199"/>
      <c r="B1685" s="1200"/>
      <c r="C1685" s="1200"/>
      <c r="D1685" s="223"/>
      <c r="E1685" s="1200"/>
      <c r="J1685" s="224"/>
    </row>
    <row r="1686" spans="1:10" s="222" customFormat="1" ht="24" customHeight="1">
      <c r="A1686" s="1199"/>
      <c r="B1686" s="1200"/>
      <c r="C1686" s="1200"/>
      <c r="D1686" s="223"/>
      <c r="E1686" s="1200"/>
      <c r="J1686" s="224"/>
    </row>
    <row r="1687" spans="1:10" s="222" customFormat="1" ht="24" customHeight="1">
      <c r="A1687" s="1199"/>
      <c r="B1687" s="1200"/>
      <c r="C1687" s="1200"/>
      <c r="D1687" s="223"/>
      <c r="E1687" s="1200"/>
      <c r="J1687" s="224"/>
    </row>
    <row r="1688" spans="1:10" s="222" customFormat="1" ht="24" customHeight="1">
      <c r="A1688" s="1199"/>
      <c r="B1688" s="1200"/>
      <c r="C1688" s="1200"/>
      <c r="D1688" s="223"/>
      <c r="E1688" s="1200"/>
      <c r="J1688" s="224"/>
    </row>
    <row r="1689" spans="1:10" s="222" customFormat="1" ht="24" customHeight="1">
      <c r="A1689" s="1199"/>
      <c r="B1689" s="1200"/>
      <c r="C1689" s="1200"/>
      <c r="D1689" s="223"/>
      <c r="E1689" s="1200"/>
      <c r="J1689" s="224"/>
    </row>
    <row r="1690" spans="1:10" s="222" customFormat="1" ht="24" customHeight="1">
      <c r="A1690" s="1199"/>
      <c r="B1690" s="1200"/>
      <c r="C1690" s="1200"/>
      <c r="D1690" s="223"/>
      <c r="E1690" s="1200"/>
      <c r="J1690" s="224"/>
    </row>
    <row r="1691" spans="1:10" s="222" customFormat="1" ht="24" customHeight="1">
      <c r="A1691" s="1199"/>
      <c r="B1691" s="1200"/>
      <c r="C1691" s="1200"/>
      <c r="D1691" s="223"/>
      <c r="E1691" s="1200"/>
      <c r="J1691" s="224"/>
    </row>
    <row r="1692" spans="1:10" s="222" customFormat="1" ht="24" customHeight="1">
      <c r="A1692" s="1199"/>
      <c r="B1692" s="1200"/>
      <c r="C1692" s="1200"/>
      <c r="D1692" s="223"/>
      <c r="E1692" s="1200"/>
      <c r="J1692" s="224"/>
    </row>
    <row r="1693" spans="1:10" s="222" customFormat="1" ht="24" customHeight="1">
      <c r="A1693" s="1199"/>
      <c r="B1693" s="1200"/>
      <c r="C1693" s="1200"/>
      <c r="D1693" s="223"/>
      <c r="E1693" s="1200"/>
      <c r="J1693" s="224"/>
    </row>
    <row r="1694" spans="1:10" s="222" customFormat="1" ht="24" customHeight="1">
      <c r="A1694" s="1199"/>
      <c r="B1694" s="1200"/>
      <c r="C1694" s="1200"/>
      <c r="D1694" s="223"/>
      <c r="E1694" s="1200"/>
      <c r="J1694" s="224"/>
    </row>
    <row r="1695" spans="1:10" s="222" customFormat="1" ht="24" customHeight="1">
      <c r="A1695" s="1199"/>
      <c r="B1695" s="1200"/>
      <c r="C1695" s="1200"/>
      <c r="D1695" s="223"/>
      <c r="E1695" s="1200"/>
      <c r="J1695" s="224"/>
    </row>
    <row r="1696" spans="1:10" s="222" customFormat="1" ht="24" customHeight="1">
      <c r="A1696" s="1199"/>
      <c r="B1696" s="1200"/>
      <c r="C1696" s="1200"/>
      <c r="D1696" s="223"/>
      <c r="E1696" s="1200"/>
      <c r="J1696" s="224"/>
    </row>
    <row r="1697" spans="1:10" s="222" customFormat="1" ht="24" customHeight="1">
      <c r="A1697" s="1199"/>
      <c r="B1697" s="1200"/>
      <c r="C1697" s="1200"/>
      <c r="D1697" s="223"/>
      <c r="E1697" s="1200"/>
      <c r="J1697" s="224"/>
    </row>
    <row r="1698" spans="1:10" s="222" customFormat="1" ht="24" customHeight="1">
      <c r="A1698" s="1199"/>
      <c r="B1698" s="1200"/>
      <c r="C1698" s="1200"/>
      <c r="D1698" s="223"/>
      <c r="E1698" s="1200"/>
      <c r="J1698" s="224"/>
    </row>
    <row r="1699" spans="1:10" s="222" customFormat="1" ht="24" customHeight="1">
      <c r="A1699" s="1199"/>
      <c r="B1699" s="1200"/>
      <c r="C1699" s="1200"/>
      <c r="D1699" s="223"/>
      <c r="E1699" s="1200"/>
      <c r="J1699" s="224"/>
    </row>
    <row r="1700" spans="1:10" s="222" customFormat="1" ht="24" customHeight="1">
      <c r="A1700" s="1199"/>
      <c r="B1700" s="1200"/>
      <c r="C1700" s="1200"/>
      <c r="D1700" s="223"/>
      <c r="E1700" s="1200"/>
      <c r="J1700" s="224"/>
    </row>
    <row r="1701" spans="1:10" s="222" customFormat="1" ht="24" customHeight="1">
      <c r="A1701" s="1199"/>
      <c r="B1701" s="1200"/>
      <c r="C1701" s="1200"/>
      <c r="D1701" s="223"/>
      <c r="E1701" s="1200"/>
      <c r="J1701" s="224"/>
    </row>
    <row r="1702" spans="1:10" s="222" customFormat="1" ht="24" customHeight="1">
      <c r="A1702" s="1199"/>
      <c r="B1702" s="1200"/>
      <c r="C1702" s="1200"/>
      <c r="D1702" s="223"/>
      <c r="E1702" s="1200"/>
      <c r="J1702" s="224"/>
    </row>
    <row r="1703" spans="1:10" s="222" customFormat="1" ht="24" customHeight="1">
      <c r="A1703" s="1199"/>
      <c r="B1703" s="1200"/>
      <c r="C1703" s="1200"/>
      <c r="D1703" s="223"/>
      <c r="E1703" s="1200"/>
      <c r="J1703" s="224"/>
    </row>
    <row r="1704" spans="1:10" s="222" customFormat="1" ht="24" customHeight="1">
      <c r="A1704" s="1199"/>
      <c r="B1704" s="1200"/>
      <c r="C1704" s="1200"/>
      <c r="D1704" s="223"/>
      <c r="E1704" s="1200"/>
      <c r="J1704" s="224"/>
    </row>
    <row r="1705" spans="1:10" s="222" customFormat="1" ht="24" customHeight="1">
      <c r="A1705" s="1199"/>
      <c r="B1705" s="1200"/>
      <c r="C1705" s="1200"/>
      <c r="D1705" s="223"/>
      <c r="E1705" s="1200"/>
      <c r="J1705" s="224"/>
    </row>
    <row r="1706" spans="1:10" s="222" customFormat="1" ht="24" customHeight="1">
      <c r="A1706" s="1199"/>
      <c r="B1706" s="1200"/>
      <c r="C1706" s="1200"/>
      <c r="D1706" s="223"/>
      <c r="E1706" s="1200"/>
      <c r="J1706" s="224"/>
    </row>
    <row r="1707" spans="1:10" s="222" customFormat="1" ht="24" customHeight="1">
      <c r="A1707" s="1199"/>
      <c r="B1707" s="1200"/>
      <c r="C1707" s="1200"/>
      <c r="D1707" s="223"/>
      <c r="E1707" s="1200"/>
      <c r="J1707" s="224"/>
    </row>
    <row r="1708" spans="1:10" s="222" customFormat="1" ht="24" customHeight="1">
      <c r="A1708" s="1199"/>
      <c r="B1708" s="1200"/>
      <c r="C1708" s="1200"/>
      <c r="D1708" s="223"/>
      <c r="E1708" s="1200"/>
      <c r="J1708" s="224"/>
    </row>
    <row r="1709" spans="1:10" s="222" customFormat="1" ht="24" customHeight="1">
      <c r="A1709" s="1199"/>
      <c r="B1709" s="1200"/>
      <c r="C1709" s="1200"/>
      <c r="D1709" s="223"/>
      <c r="E1709" s="1200"/>
      <c r="J1709" s="224"/>
    </row>
    <row r="1710" spans="1:10" s="222" customFormat="1" ht="24" customHeight="1">
      <c r="A1710" s="1199"/>
      <c r="B1710" s="1200"/>
      <c r="C1710" s="1200"/>
      <c r="D1710" s="223"/>
      <c r="E1710" s="1200"/>
      <c r="J1710" s="224"/>
    </row>
    <row r="1711" spans="1:10" s="222" customFormat="1" ht="24" customHeight="1">
      <c r="A1711" s="1199"/>
      <c r="B1711" s="1200"/>
      <c r="C1711" s="1200"/>
      <c r="D1711" s="223"/>
      <c r="E1711" s="1200"/>
      <c r="J1711" s="224"/>
    </row>
    <row r="1712" spans="1:10" s="222" customFormat="1" ht="24" customHeight="1">
      <c r="A1712" s="1199"/>
      <c r="B1712" s="1200"/>
      <c r="C1712" s="1200"/>
      <c r="D1712" s="223"/>
      <c r="E1712" s="1200"/>
      <c r="J1712" s="224"/>
    </row>
    <row r="1713" spans="1:10" s="222" customFormat="1" ht="24" customHeight="1">
      <c r="A1713" s="1199"/>
      <c r="B1713" s="1200"/>
      <c r="C1713" s="1200"/>
      <c r="D1713" s="223"/>
      <c r="E1713" s="1200"/>
      <c r="J1713" s="224"/>
    </row>
    <row r="1714" spans="1:10" s="222" customFormat="1" ht="24" customHeight="1">
      <c r="A1714" s="1199"/>
      <c r="B1714" s="1200"/>
      <c r="C1714" s="1200"/>
      <c r="D1714" s="223"/>
      <c r="E1714" s="1200"/>
      <c r="J1714" s="224"/>
    </row>
    <row r="1715" spans="1:10" s="222" customFormat="1" ht="24" customHeight="1">
      <c r="A1715" s="1199"/>
      <c r="B1715" s="1200"/>
      <c r="C1715" s="1200"/>
      <c r="D1715" s="223"/>
      <c r="E1715" s="1200"/>
      <c r="J1715" s="224"/>
    </row>
    <row r="1716" spans="1:10" s="222" customFormat="1" ht="24" customHeight="1">
      <c r="A1716" s="1199"/>
      <c r="B1716" s="1200"/>
      <c r="C1716" s="1200"/>
      <c r="D1716" s="223"/>
      <c r="E1716" s="1200"/>
      <c r="J1716" s="224"/>
    </row>
    <row r="1717" spans="1:10" s="222" customFormat="1" ht="24" customHeight="1">
      <c r="A1717" s="1199"/>
      <c r="B1717" s="1200"/>
      <c r="C1717" s="1200"/>
      <c r="D1717" s="223"/>
      <c r="E1717" s="1200"/>
      <c r="J1717" s="224"/>
    </row>
    <row r="1718" spans="1:10" s="222" customFormat="1" ht="24" customHeight="1">
      <c r="A1718" s="1199"/>
      <c r="B1718" s="1200"/>
      <c r="C1718" s="1200"/>
      <c r="D1718" s="223"/>
      <c r="E1718" s="1200"/>
      <c r="J1718" s="224"/>
    </row>
    <row r="1719" spans="1:10" s="222" customFormat="1" ht="24" customHeight="1">
      <c r="A1719" s="1199"/>
      <c r="B1719" s="1200"/>
      <c r="C1719" s="1200"/>
      <c r="D1719" s="223"/>
      <c r="E1719" s="1200"/>
      <c r="J1719" s="224"/>
    </row>
    <row r="1720" spans="1:10" s="222" customFormat="1" ht="24" customHeight="1">
      <c r="A1720" s="1199"/>
      <c r="B1720" s="1200"/>
      <c r="C1720" s="1200"/>
      <c r="D1720" s="223"/>
      <c r="E1720" s="1200"/>
      <c r="J1720" s="224"/>
    </row>
    <row r="1721" spans="1:10" s="222" customFormat="1" ht="24" customHeight="1">
      <c r="A1721" s="1199"/>
      <c r="B1721" s="1200"/>
      <c r="C1721" s="1200"/>
      <c r="D1721" s="223"/>
      <c r="E1721" s="1200"/>
      <c r="J1721" s="224"/>
    </row>
    <row r="1722" spans="1:10" s="222" customFormat="1" ht="24" customHeight="1">
      <c r="A1722" s="1199"/>
      <c r="B1722" s="1200"/>
      <c r="C1722" s="1200"/>
      <c r="D1722" s="223"/>
      <c r="E1722" s="1200"/>
      <c r="J1722" s="224"/>
    </row>
    <row r="1723" spans="1:10" s="222" customFormat="1" ht="24" customHeight="1">
      <c r="A1723" s="1199"/>
      <c r="B1723" s="1200"/>
      <c r="C1723" s="1200"/>
      <c r="D1723" s="223"/>
      <c r="E1723" s="1200"/>
      <c r="J1723" s="224"/>
    </row>
    <row r="1724" spans="1:10" s="222" customFormat="1" ht="24" customHeight="1">
      <c r="A1724" s="1199"/>
      <c r="B1724" s="1200"/>
      <c r="C1724" s="1200"/>
      <c r="D1724" s="223"/>
      <c r="E1724" s="1200"/>
      <c r="J1724" s="224"/>
    </row>
    <row r="1725" spans="1:10" s="222" customFormat="1" ht="24" customHeight="1">
      <c r="A1725" s="1199"/>
      <c r="B1725" s="1200"/>
      <c r="C1725" s="1200"/>
      <c r="D1725" s="223"/>
      <c r="E1725" s="1200"/>
      <c r="J1725" s="224"/>
    </row>
    <row r="1726" spans="1:10" s="222" customFormat="1" ht="24" customHeight="1">
      <c r="A1726" s="1199"/>
      <c r="B1726" s="1200"/>
      <c r="C1726" s="1200"/>
      <c r="D1726" s="223"/>
      <c r="E1726" s="1200"/>
      <c r="J1726" s="224"/>
    </row>
    <row r="1727" spans="1:10" s="222" customFormat="1" ht="24" customHeight="1">
      <c r="A1727" s="1199"/>
      <c r="B1727" s="1200"/>
      <c r="C1727" s="1200"/>
      <c r="D1727" s="223"/>
      <c r="E1727" s="1200"/>
      <c r="J1727" s="224"/>
    </row>
    <row r="1728" spans="1:10" s="222" customFormat="1" ht="24" customHeight="1">
      <c r="A1728" s="1199"/>
      <c r="B1728" s="1200"/>
      <c r="C1728" s="1200"/>
      <c r="D1728" s="223"/>
      <c r="E1728" s="1200"/>
      <c r="J1728" s="224"/>
    </row>
    <row r="1729" spans="1:10" s="222" customFormat="1" ht="24" customHeight="1">
      <c r="A1729" s="1199"/>
      <c r="B1729" s="1200"/>
      <c r="C1729" s="1200"/>
      <c r="D1729" s="223"/>
      <c r="E1729" s="1200"/>
      <c r="J1729" s="224"/>
    </row>
    <row r="1730" spans="1:10" s="222" customFormat="1" ht="24" customHeight="1">
      <c r="A1730" s="1199"/>
      <c r="B1730" s="1200"/>
      <c r="C1730" s="1200"/>
      <c r="D1730" s="223"/>
      <c r="E1730" s="1200"/>
      <c r="J1730" s="224"/>
    </row>
    <row r="1731" spans="1:10" s="222" customFormat="1" ht="24" customHeight="1">
      <c r="A1731" s="1199"/>
      <c r="B1731" s="1200"/>
      <c r="C1731" s="1200"/>
      <c r="D1731" s="223"/>
      <c r="E1731" s="1200"/>
      <c r="J1731" s="224"/>
    </row>
    <row r="1732" spans="1:10" s="222" customFormat="1" ht="24" customHeight="1">
      <c r="A1732" s="1199"/>
      <c r="B1732" s="1200"/>
      <c r="C1732" s="1200"/>
      <c r="D1732" s="223"/>
      <c r="E1732" s="1200"/>
      <c r="J1732" s="224"/>
    </row>
    <row r="1733" spans="1:10" s="222" customFormat="1" ht="24" customHeight="1">
      <c r="A1733" s="1199"/>
      <c r="B1733" s="1200"/>
      <c r="C1733" s="1200"/>
      <c r="D1733" s="223"/>
      <c r="E1733" s="1200"/>
      <c r="J1733" s="224"/>
    </row>
    <row r="1734" spans="1:10" s="222" customFormat="1" ht="24" customHeight="1">
      <c r="A1734" s="1199"/>
      <c r="B1734" s="1200"/>
      <c r="C1734" s="1200"/>
      <c r="D1734" s="223"/>
      <c r="E1734" s="1200"/>
      <c r="J1734" s="224"/>
    </row>
    <row r="1735" spans="1:10" s="222" customFormat="1" ht="24" customHeight="1">
      <c r="A1735" s="1199"/>
      <c r="B1735" s="1200"/>
      <c r="C1735" s="1200"/>
      <c r="D1735" s="223"/>
      <c r="E1735" s="1200"/>
      <c r="J1735" s="224"/>
    </row>
    <row r="1736" spans="1:10" s="222" customFormat="1" ht="24" customHeight="1">
      <c r="A1736" s="1199"/>
      <c r="B1736" s="1200"/>
      <c r="C1736" s="1200"/>
      <c r="D1736" s="223"/>
      <c r="E1736" s="1200"/>
      <c r="J1736" s="224"/>
    </row>
    <row r="1737" spans="1:10" s="222" customFormat="1" ht="24" customHeight="1">
      <c r="A1737" s="1199"/>
      <c r="B1737" s="1200"/>
      <c r="C1737" s="1200"/>
      <c r="D1737" s="223"/>
      <c r="E1737" s="1200"/>
      <c r="J1737" s="224"/>
    </row>
    <row r="1738" spans="1:10" s="222" customFormat="1" ht="24" customHeight="1">
      <c r="A1738" s="1199"/>
      <c r="B1738" s="1200"/>
      <c r="C1738" s="1200"/>
      <c r="D1738" s="223"/>
      <c r="E1738" s="1200"/>
      <c r="J1738" s="224"/>
    </row>
    <row r="1739" spans="1:10" s="222" customFormat="1" ht="24" customHeight="1">
      <c r="A1739" s="1199"/>
      <c r="B1739" s="1200"/>
      <c r="C1739" s="1200"/>
      <c r="D1739" s="223"/>
      <c r="E1739" s="1200"/>
      <c r="J1739" s="224"/>
    </row>
    <row r="1740" spans="1:10" s="222" customFormat="1" ht="24" customHeight="1">
      <c r="A1740" s="1199"/>
      <c r="B1740" s="1200"/>
      <c r="C1740" s="1200"/>
      <c r="D1740" s="223"/>
      <c r="E1740" s="1200"/>
      <c r="J1740" s="224"/>
    </row>
    <row r="1741" spans="1:10" s="222" customFormat="1" ht="24" customHeight="1">
      <c r="A1741" s="1199"/>
      <c r="B1741" s="1200"/>
      <c r="C1741" s="1200"/>
      <c r="D1741" s="223"/>
      <c r="E1741" s="1200"/>
      <c r="J1741" s="224"/>
    </row>
    <row r="1742" spans="1:10" s="222" customFormat="1" ht="24" customHeight="1">
      <c r="A1742" s="1199"/>
      <c r="B1742" s="1200"/>
      <c r="C1742" s="1200"/>
      <c r="D1742" s="223"/>
      <c r="E1742" s="1200"/>
      <c r="J1742" s="224"/>
    </row>
    <row r="1743" spans="1:10" s="222" customFormat="1" ht="24" customHeight="1">
      <c r="A1743" s="1199"/>
      <c r="B1743" s="1200"/>
      <c r="C1743" s="1200"/>
      <c r="D1743" s="223"/>
      <c r="E1743" s="1200"/>
      <c r="J1743" s="224"/>
    </row>
    <row r="1744" spans="1:10" s="222" customFormat="1" ht="24" customHeight="1">
      <c r="A1744" s="1199"/>
      <c r="B1744" s="1200"/>
      <c r="C1744" s="1200"/>
      <c r="D1744" s="223"/>
      <c r="E1744" s="1200"/>
      <c r="J1744" s="224"/>
    </row>
    <row r="1745" spans="1:10" s="222" customFormat="1" ht="24" customHeight="1">
      <c r="A1745" s="1199"/>
      <c r="B1745" s="1200"/>
      <c r="C1745" s="1200"/>
      <c r="D1745" s="223"/>
      <c r="E1745" s="1200"/>
      <c r="J1745" s="224"/>
    </row>
    <row r="1746" spans="1:10" s="222" customFormat="1" ht="24" customHeight="1">
      <c r="A1746" s="1199"/>
      <c r="B1746" s="1200"/>
      <c r="C1746" s="1200"/>
      <c r="D1746" s="223"/>
      <c r="E1746" s="1200"/>
      <c r="J1746" s="224"/>
    </row>
    <row r="1747" spans="1:10" s="222" customFormat="1" ht="24" customHeight="1">
      <c r="A1747" s="1199"/>
      <c r="B1747" s="1200"/>
      <c r="C1747" s="1200"/>
      <c r="D1747" s="223"/>
      <c r="E1747" s="1200"/>
      <c r="J1747" s="224"/>
    </row>
    <row r="1748" spans="1:10" s="222" customFormat="1" ht="24" customHeight="1">
      <c r="A1748" s="1199"/>
      <c r="B1748" s="1200"/>
      <c r="C1748" s="1200"/>
      <c r="D1748" s="223"/>
      <c r="E1748" s="1200"/>
      <c r="J1748" s="224"/>
    </row>
    <row r="1749" spans="1:10" s="222" customFormat="1" ht="24" customHeight="1">
      <c r="A1749" s="1199"/>
      <c r="B1749" s="1200"/>
      <c r="C1749" s="1200"/>
      <c r="D1749" s="223"/>
      <c r="E1749" s="1200"/>
      <c r="J1749" s="224"/>
    </row>
    <row r="1750" spans="1:10" s="222" customFormat="1" ht="24" customHeight="1">
      <c r="A1750" s="1199"/>
      <c r="B1750" s="1200"/>
      <c r="C1750" s="1200"/>
      <c r="D1750" s="223"/>
      <c r="E1750" s="1200"/>
      <c r="J1750" s="224"/>
    </row>
    <row r="1751" spans="1:10" s="222" customFormat="1" ht="24" customHeight="1">
      <c r="A1751" s="1199"/>
      <c r="B1751" s="1200"/>
      <c r="C1751" s="1200"/>
      <c r="D1751" s="223"/>
      <c r="E1751" s="1200"/>
      <c r="J1751" s="224"/>
    </row>
    <row r="1752" spans="1:10" s="222" customFormat="1" ht="24" customHeight="1">
      <c r="A1752" s="1199"/>
      <c r="B1752" s="1200"/>
      <c r="C1752" s="1200"/>
      <c r="D1752" s="223"/>
      <c r="E1752" s="1200"/>
      <c r="J1752" s="224"/>
    </row>
    <row r="1753" spans="1:10" s="222" customFormat="1" ht="24" customHeight="1">
      <c r="A1753" s="1199"/>
      <c r="B1753" s="1200"/>
      <c r="C1753" s="1200"/>
      <c r="D1753" s="223"/>
      <c r="E1753" s="1200"/>
      <c r="J1753" s="224"/>
    </row>
    <row r="1754" spans="1:10" s="222" customFormat="1" ht="24" customHeight="1">
      <c r="A1754" s="1199"/>
      <c r="B1754" s="1200"/>
      <c r="C1754" s="1200"/>
      <c r="D1754" s="223"/>
      <c r="E1754" s="1200"/>
      <c r="J1754" s="224"/>
    </row>
    <row r="1755" spans="1:10" s="222" customFormat="1" ht="24" customHeight="1">
      <c r="A1755" s="1199"/>
      <c r="B1755" s="1200"/>
      <c r="C1755" s="1200"/>
      <c r="D1755" s="223"/>
      <c r="E1755" s="1200"/>
      <c r="J1755" s="224"/>
    </row>
    <row r="1756" spans="1:10" s="222" customFormat="1" ht="24" customHeight="1">
      <c r="A1756" s="1199"/>
      <c r="B1756" s="1200"/>
      <c r="C1756" s="1200"/>
      <c r="D1756" s="223"/>
      <c r="E1756" s="1200"/>
      <c r="J1756" s="224"/>
    </row>
    <row r="1757" spans="1:10" s="222" customFormat="1" ht="24" customHeight="1">
      <c r="A1757" s="1199"/>
      <c r="B1757" s="1200"/>
      <c r="C1757" s="1200"/>
      <c r="D1757" s="223"/>
      <c r="E1757" s="1200"/>
      <c r="J1757" s="224"/>
    </row>
    <row r="1758" spans="1:10" s="222" customFormat="1" ht="24" customHeight="1">
      <c r="A1758" s="1199"/>
      <c r="B1758" s="1200"/>
      <c r="C1758" s="1200"/>
      <c r="D1758" s="223"/>
      <c r="E1758" s="1200"/>
      <c r="J1758" s="224"/>
    </row>
    <row r="1759" spans="1:10" s="222" customFormat="1" ht="24" customHeight="1">
      <c r="A1759" s="1199"/>
      <c r="B1759" s="1200"/>
      <c r="C1759" s="1200"/>
      <c r="D1759" s="223"/>
      <c r="E1759" s="1200"/>
      <c r="J1759" s="224"/>
    </row>
    <row r="1760" spans="1:10" s="222" customFormat="1" ht="24" customHeight="1">
      <c r="A1760" s="1199"/>
      <c r="B1760" s="1200"/>
      <c r="C1760" s="1200"/>
      <c r="D1760" s="223"/>
      <c r="E1760" s="1200"/>
      <c r="J1760" s="224"/>
    </row>
    <row r="1761" spans="1:10" s="222" customFormat="1" ht="24" customHeight="1">
      <c r="A1761" s="1199"/>
      <c r="B1761" s="1200"/>
      <c r="C1761" s="1200"/>
      <c r="D1761" s="223"/>
      <c r="E1761" s="1200"/>
      <c r="J1761" s="224"/>
    </row>
    <row r="1762" spans="1:10" s="222" customFormat="1" ht="24" customHeight="1">
      <c r="A1762" s="1199"/>
      <c r="B1762" s="1200"/>
      <c r="C1762" s="1200"/>
      <c r="D1762" s="223"/>
      <c r="E1762" s="1200"/>
      <c r="J1762" s="224"/>
    </row>
    <row r="1763" spans="1:10" s="222" customFormat="1" ht="24" customHeight="1">
      <c r="A1763" s="1199"/>
      <c r="B1763" s="1200"/>
      <c r="C1763" s="1200"/>
      <c r="D1763" s="223"/>
      <c r="E1763" s="1200"/>
      <c r="J1763" s="224"/>
    </row>
    <row r="1764" spans="1:10" s="222" customFormat="1" ht="24" customHeight="1">
      <c r="A1764" s="1199"/>
      <c r="B1764" s="1200"/>
      <c r="C1764" s="1200"/>
      <c r="D1764" s="223"/>
      <c r="E1764" s="1200"/>
      <c r="J1764" s="224"/>
    </row>
    <row r="1765" spans="1:10" s="222" customFormat="1" ht="24" customHeight="1">
      <c r="A1765" s="1199"/>
      <c r="B1765" s="1200"/>
      <c r="C1765" s="1200"/>
      <c r="D1765" s="223"/>
      <c r="E1765" s="1200"/>
      <c r="J1765" s="224"/>
    </row>
    <row r="1766" spans="1:10" s="222" customFormat="1" ht="24" customHeight="1">
      <c r="A1766" s="1199"/>
      <c r="B1766" s="1200"/>
      <c r="C1766" s="1200"/>
      <c r="D1766" s="223"/>
      <c r="E1766" s="1200"/>
      <c r="J1766" s="224"/>
    </row>
    <row r="1767" spans="1:10" s="222" customFormat="1" ht="24" customHeight="1">
      <c r="A1767" s="1199"/>
      <c r="B1767" s="1200"/>
      <c r="C1767" s="1200"/>
      <c r="D1767" s="223"/>
      <c r="E1767" s="1200"/>
      <c r="J1767" s="224"/>
    </row>
    <row r="1768" spans="1:10" s="222" customFormat="1" ht="24" customHeight="1">
      <c r="A1768" s="1199"/>
      <c r="B1768" s="1200"/>
      <c r="C1768" s="1200"/>
      <c r="D1768" s="223"/>
      <c r="E1768" s="1200"/>
      <c r="J1768" s="224"/>
    </row>
    <row r="1769" spans="1:10" s="222" customFormat="1" ht="24" customHeight="1">
      <c r="A1769" s="1199"/>
      <c r="B1769" s="1200"/>
      <c r="C1769" s="1200"/>
      <c r="D1769" s="223"/>
      <c r="E1769" s="1200"/>
      <c r="J1769" s="224"/>
    </row>
    <row r="1770" spans="1:10" s="222" customFormat="1" ht="24" customHeight="1">
      <c r="A1770" s="1199"/>
      <c r="B1770" s="1200"/>
      <c r="C1770" s="1200"/>
      <c r="D1770" s="223"/>
      <c r="E1770" s="1200"/>
      <c r="J1770" s="224"/>
    </row>
    <row r="1771" spans="1:10" s="222" customFormat="1" ht="24" customHeight="1">
      <c r="A1771" s="1199"/>
      <c r="B1771" s="1200"/>
      <c r="C1771" s="1200"/>
      <c r="D1771" s="223"/>
      <c r="E1771" s="1200"/>
      <c r="J1771" s="224"/>
    </row>
    <row r="1772" spans="1:10" s="222" customFormat="1" ht="24" customHeight="1">
      <c r="A1772" s="1199"/>
      <c r="B1772" s="1200"/>
      <c r="C1772" s="1200"/>
      <c r="D1772" s="223"/>
      <c r="E1772" s="1200"/>
      <c r="J1772" s="224"/>
    </row>
    <row r="1773" spans="1:10" s="222" customFormat="1" ht="24" customHeight="1">
      <c r="A1773" s="1199"/>
      <c r="B1773" s="1200"/>
      <c r="C1773" s="1200"/>
      <c r="D1773" s="223"/>
      <c r="E1773" s="1200"/>
      <c r="J1773" s="224"/>
    </row>
    <row r="1774" spans="1:10" s="222" customFormat="1" ht="24" customHeight="1">
      <c r="A1774" s="1199"/>
      <c r="B1774" s="1200"/>
      <c r="C1774" s="1200"/>
      <c r="D1774" s="223"/>
      <c r="E1774" s="1200"/>
      <c r="J1774" s="224"/>
    </row>
    <row r="1775" spans="1:10" s="222" customFormat="1" ht="24" customHeight="1">
      <c r="A1775" s="1199"/>
      <c r="B1775" s="1200"/>
      <c r="C1775" s="1200"/>
      <c r="D1775" s="223"/>
      <c r="E1775" s="1200"/>
      <c r="J1775" s="224"/>
    </row>
    <row r="1776" spans="1:10" s="222" customFormat="1" ht="24" customHeight="1">
      <c r="A1776" s="1199"/>
      <c r="B1776" s="1200"/>
      <c r="C1776" s="1200"/>
      <c r="D1776" s="223"/>
      <c r="E1776" s="1200"/>
      <c r="J1776" s="224"/>
    </row>
    <row r="1777" spans="1:10" s="222" customFormat="1" ht="24" customHeight="1">
      <c r="A1777" s="1199"/>
      <c r="B1777" s="1200"/>
      <c r="C1777" s="1200"/>
      <c r="D1777" s="223"/>
      <c r="E1777" s="1200"/>
      <c r="J1777" s="224"/>
    </row>
    <row r="1778" spans="1:10" s="222" customFormat="1" ht="24" customHeight="1">
      <c r="A1778" s="1199"/>
      <c r="B1778" s="1200"/>
      <c r="C1778" s="1200"/>
      <c r="D1778" s="223"/>
      <c r="E1778" s="1200"/>
      <c r="J1778" s="224"/>
    </row>
    <row r="1779" spans="1:10" s="222" customFormat="1" ht="24" customHeight="1">
      <c r="A1779" s="1199"/>
      <c r="B1779" s="1200"/>
      <c r="C1779" s="1200"/>
      <c r="D1779" s="223"/>
      <c r="E1779" s="1200"/>
      <c r="J1779" s="224"/>
    </row>
    <row r="1780" spans="1:10" s="222" customFormat="1" ht="24" customHeight="1">
      <c r="A1780" s="1199"/>
      <c r="B1780" s="1200"/>
      <c r="C1780" s="1200"/>
      <c r="D1780" s="223"/>
      <c r="E1780" s="1200"/>
      <c r="J1780" s="224"/>
    </row>
    <row r="1781" spans="1:10" s="222" customFormat="1" ht="24" customHeight="1">
      <c r="A1781" s="1199"/>
      <c r="B1781" s="1200"/>
      <c r="C1781" s="1200"/>
      <c r="D1781" s="223"/>
      <c r="E1781" s="1200"/>
      <c r="J1781" s="224"/>
    </row>
    <row r="1782" spans="1:10" s="222" customFormat="1" ht="24" customHeight="1">
      <c r="A1782" s="1199"/>
      <c r="B1782" s="1200"/>
      <c r="C1782" s="1200"/>
      <c r="D1782" s="223"/>
      <c r="E1782" s="1200"/>
      <c r="J1782" s="224"/>
    </row>
    <row r="1783" spans="1:10" s="222" customFormat="1" ht="24" customHeight="1">
      <c r="A1783" s="1199"/>
      <c r="B1783" s="1200"/>
      <c r="C1783" s="1200"/>
      <c r="D1783" s="223"/>
      <c r="E1783" s="1200"/>
      <c r="J1783" s="224"/>
    </row>
    <row r="1784" spans="1:10" s="222" customFormat="1" ht="24" customHeight="1">
      <c r="A1784" s="1199"/>
      <c r="B1784" s="1200"/>
      <c r="C1784" s="1200"/>
      <c r="D1784" s="223"/>
      <c r="E1784" s="1200"/>
      <c r="J1784" s="224"/>
    </row>
    <row r="1785" spans="1:10" s="222" customFormat="1" ht="24" customHeight="1">
      <c r="A1785" s="1199"/>
      <c r="B1785" s="1200"/>
      <c r="C1785" s="1200"/>
      <c r="D1785" s="223"/>
      <c r="E1785" s="1200"/>
      <c r="J1785" s="224"/>
    </row>
    <row r="1786" spans="1:10" s="222" customFormat="1" ht="24" customHeight="1">
      <c r="A1786" s="1199"/>
      <c r="B1786" s="1200"/>
      <c r="C1786" s="1200"/>
      <c r="D1786" s="223"/>
      <c r="E1786" s="1200"/>
      <c r="J1786" s="224"/>
    </row>
    <row r="1787" spans="1:10" s="222" customFormat="1" ht="24" customHeight="1">
      <c r="A1787" s="1199"/>
      <c r="B1787" s="1200"/>
      <c r="C1787" s="1200"/>
      <c r="D1787" s="223"/>
      <c r="E1787" s="1200"/>
      <c r="J1787" s="224"/>
    </row>
    <row r="1788" spans="1:10" s="222" customFormat="1" ht="24" customHeight="1">
      <c r="A1788" s="1199"/>
      <c r="B1788" s="1200"/>
      <c r="C1788" s="1200"/>
      <c r="D1788" s="223"/>
      <c r="E1788" s="1200"/>
      <c r="J1788" s="224"/>
    </row>
    <row r="1789" spans="1:10" s="222" customFormat="1" ht="24" customHeight="1">
      <c r="A1789" s="1199"/>
      <c r="B1789" s="1200"/>
      <c r="C1789" s="1200"/>
      <c r="D1789" s="223"/>
      <c r="E1789" s="1200"/>
      <c r="J1789" s="224"/>
    </row>
    <row r="1790" spans="1:10" s="222" customFormat="1" ht="24" customHeight="1">
      <c r="A1790" s="1199"/>
      <c r="B1790" s="1200"/>
      <c r="C1790" s="1200"/>
      <c r="D1790" s="223"/>
      <c r="E1790" s="1200"/>
      <c r="J1790" s="224"/>
    </row>
    <row r="1791" spans="1:10" s="222" customFormat="1" ht="24" customHeight="1">
      <c r="A1791" s="1199"/>
      <c r="B1791" s="1200"/>
      <c r="C1791" s="1200"/>
      <c r="D1791" s="223"/>
      <c r="E1791" s="1200"/>
      <c r="J1791" s="224"/>
    </row>
    <row r="1792" spans="1:10" s="222" customFormat="1" ht="24" customHeight="1">
      <c r="A1792" s="1199"/>
      <c r="B1792" s="1200"/>
      <c r="C1792" s="1200"/>
      <c r="D1792" s="223"/>
      <c r="E1792" s="1200"/>
      <c r="J1792" s="224"/>
    </row>
    <row r="1793" spans="1:10" s="222" customFormat="1" ht="24" customHeight="1">
      <c r="A1793" s="1199"/>
      <c r="B1793" s="1200"/>
      <c r="C1793" s="1200"/>
      <c r="D1793" s="223"/>
      <c r="E1793" s="1200"/>
      <c r="J1793" s="224"/>
    </row>
    <row r="1794" spans="1:10" s="222" customFormat="1" ht="24" customHeight="1">
      <c r="A1794" s="1199"/>
      <c r="B1794" s="1200"/>
      <c r="C1794" s="1200"/>
      <c r="D1794" s="223"/>
      <c r="E1794" s="1200"/>
      <c r="J1794" s="224"/>
    </row>
    <row r="1795" spans="1:10" s="222" customFormat="1" ht="24" customHeight="1">
      <c r="A1795" s="1199"/>
      <c r="B1795" s="1200"/>
      <c r="C1795" s="1200"/>
      <c r="D1795" s="223"/>
      <c r="E1795" s="1200"/>
      <c r="J1795" s="224"/>
    </row>
    <row r="1796" spans="1:10" s="222" customFormat="1" ht="24" customHeight="1">
      <c r="A1796" s="1199"/>
      <c r="B1796" s="1200"/>
      <c r="C1796" s="1200"/>
      <c r="D1796" s="223"/>
      <c r="E1796" s="1200"/>
      <c r="J1796" s="224"/>
    </row>
    <row r="1797" spans="1:10" s="222" customFormat="1" ht="24" customHeight="1">
      <c r="A1797" s="1199"/>
      <c r="B1797" s="1200"/>
      <c r="C1797" s="1200"/>
      <c r="D1797" s="223"/>
      <c r="E1797" s="1200"/>
      <c r="J1797" s="224"/>
    </row>
    <row r="1798" spans="1:10" s="222" customFormat="1" ht="24" customHeight="1">
      <c r="A1798" s="1199"/>
      <c r="B1798" s="1200"/>
      <c r="C1798" s="1200"/>
      <c r="D1798" s="223"/>
      <c r="E1798" s="1200"/>
      <c r="J1798" s="224"/>
    </row>
    <row r="1799" spans="1:10" s="222" customFormat="1" ht="24" customHeight="1">
      <c r="A1799" s="1199"/>
      <c r="B1799" s="1200"/>
      <c r="C1799" s="1200"/>
      <c r="D1799" s="223"/>
      <c r="E1799" s="1200"/>
      <c r="J1799" s="224"/>
    </row>
    <row r="1800" spans="1:10" s="222" customFormat="1" ht="24" customHeight="1">
      <c r="A1800" s="1199"/>
      <c r="B1800" s="1200"/>
      <c r="C1800" s="1200"/>
      <c r="D1800" s="223"/>
      <c r="E1800" s="1200"/>
      <c r="J1800" s="224"/>
    </row>
    <row r="1801" spans="1:10" s="222" customFormat="1" ht="24" customHeight="1">
      <c r="A1801" s="1199"/>
      <c r="B1801" s="1200"/>
      <c r="C1801" s="1200"/>
      <c r="D1801" s="223"/>
      <c r="E1801" s="1200"/>
      <c r="J1801" s="224"/>
    </row>
    <row r="1802" spans="1:10" s="222" customFormat="1" ht="24" customHeight="1">
      <c r="A1802" s="1199"/>
      <c r="B1802" s="1200"/>
      <c r="C1802" s="1200"/>
      <c r="D1802" s="223"/>
      <c r="E1802" s="1200"/>
      <c r="J1802" s="224"/>
    </row>
    <row r="1803" spans="1:10" s="222" customFormat="1" ht="24" customHeight="1">
      <c r="A1803" s="1199"/>
      <c r="B1803" s="1200"/>
      <c r="C1803" s="1200"/>
      <c r="D1803" s="223"/>
      <c r="E1803" s="1200"/>
      <c r="J1803" s="224"/>
    </row>
    <row r="1804" spans="1:10" s="222" customFormat="1" ht="24" customHeight="1">
      <c r="A1804" s="1199"/>
      <c r="B1804" s="1200"/>
      <c r="C1804" s="1200"/>
      <c r="D1804" s="223"/>
      <c r="E1804" s="1200"/>
      <c r="J1804" s="224"/>
    </row>
    <row r="1805" spans="1:10" s="222" customFormat="1" ht="24" customHeight="1">
      <c r="A1805" s="1199"/>
      <c r="B1805" s="1200"/>
      <c r="C1805" s="1200"/>
      <c r="D1805" s="223"/>
      <c r="E1805" s="1200"/>
      <c r="J1805" s="224"/>
    </row>
    <row r="1806" spans="1:10" s="222" customFormat="1" ht="24" customHeight="1">
      <c r="A1806" s="1199"/>
      <c r="B1806" s="1200"/>
      <c r="C1806" s="1200"/>
      <c r="D1806" s="223"/>
      <c r="E1806" s="1200"/>
      <c r="J1806" s="224"/>
    </row>
    <row r="1807" spans="1:10" s="222" customFormat="1" ht="24" customHeight="1">
      <c r="A1807" s="1199"/>
      <c r="B1807" s="1200"/>
      <c r="C1807" s="1200"/>
      <c r="D1807" s="223"/>
      <c r="E1807" s="1200"/>
      <c r="J1807" s="224"/>
    </row>
    <row r="1808" spans="1:10" s="222" customFormat="1" ht="24" customHeight="1">
      <c r="A1808" s="1199"/>
      <c r="B1808" s="1200"/>
      <c r="C1808" s="1200"/>
      <c r="D1808" s="223"/>
      <c r="E1808" s="1200"/>
      <c r="J1808" s="224"/>
    </row>
    <row r="1809" spans="1:10" s="222" customFormat="1" ht="24" customHeight="1">
      <c r="A1809" s="1199"/>
      <c r="B1809" s="1200"/>
      <c r="C1809" s="1200"/>
      <c r="D1809" s="223"/>
      <c r="E1809" s="1200"/>
      <c r="J1809" s="224"/>
    </row>
    <row r="1810" spans="1:10" s="222" customFormat="1" ht="24" customHeight="1">
      <c r="A1810" s="1199"/>
      <c r="B1810" s="1200"/>
      <c r="C1810" s="1200"/>
      <c r="D1810" s="223"/>
      <c r="E1810" s="1200"/>
      <c r="J1810" s="224"/>
    </row>
    <row r="1811" spans="1:10" s="222" customFormat="1" ht="24" customHeight="1">
      <c r="A1811" s="1199"/>
      <c r="B1811" s="1200"/>
      <c r="C1811" s="1200"/>
      <c r="D1811" s="223"/>
      <c r="E1811" s="1200"/>
      <c r="J1811" s="224"/>
    </row>
    <row r="1812" spans="1:10" s="222" customFormat="1" ht="24" customHeight="1">
      <c r="A1812" s="1199"/>
      <c r="B1812" s="1200"/>
      <c r="C1812" s="1200"/>
      <c r="D1812" s="223"/>
      <c r="E1812" s="1200"/>
      <c r="J1812" s="224"/>
    </row>
    <row r="1813" spans="1:10" s="222" customFormat="1" ht="24" customHeight="1">
      <c r="A1813" s="1199"/>
      <c r="B1813" s="1200"/>
      <c r="C1813" s="1200"/>
      <c r="D1813" s="223"/>
      <c r="E1813" s="1200"/>
      <c r="J1813" s="224"/>
    </row>
    <row r="1814" spans="1:10" s="222" customFormat="1" ht="24" customHeight="1">
      <c r="A1814" s="1199"/>
      <c r="B1814" s="1200"/>
      <c r="C1814" s="1200"/>
      <c r="D1814" s="223"/>
      <c r="E1814" s="1200"/>
      <c r="J1814" s="224"/>
    </row>
    <row r="1815" spans="1:10" s="222" customFormat="1" ht="24" customHeight="1">
      <c r="A1815" s="1199"/>
      <c r="B1815" s="1200"/>
      <c r="C1815" s="1200"/>
      <c r="D1815" s="223"/>
      <c r="E1815" s="1200"/>
      <c r="J1815" s="224"/>
    </row>
    <row r="1816" spans="1:10" s="222" customFormat="1" ht="24" customHeight="1">
      <c r="A1816" s="1199"/>
      <c r="B1816" s="1200"/>
      <c r="C1816" s="1200"/>
      <c r="D1816" s="223"/>
      <c r="E1816" s="1200"/>
      <c r="J1816" s="224"/>
    </row>
    <row r="1817" spans="1:10" s="222" customFormat="1" ht="24" customHeight="1">
      <c r="A1817" s="1199"/>
      <c r="B1817" s="1200"/>
      <c r="C1817" s="1200"/>
      <c r="D1817" s="223"/>
      <c r="E1817" s="1200"/>
      <c r="J1817" s="224"/>
    </row>
    <row r="1818" spans="1:10" s="222" customFormat="1" ht="24" customHeight="1">
      <c r="A1818" s="1199"/>
      <c r="B1818" s="1200"/>
      <c r="C1818" s="1200"/>
      <c r="D1818" s="223"/>
      <c r="E1818" s="1200"/>
      <c r="J1818" s="224"/>
    </row>
    <row r="1819" spans="1:10" s="222" customFormat="1" ht="24" customHeight="1">
      <c r="A1819" s="1199"/>
      <c r="B1819" s="1200"/>
      <c r="C1819" s="1200"/>
      <c r="D1819" s="223"/>
      <c r="E1819" s="1200"/>
      <c r="J1819" s="224"/>
    </row>
    <row r="1820" spans="1:10" s="222" customFormat="1" ht="24" customHeight="1">
      <c r="A1820" s="1199"/>
      <c r="B1820" s="1200"/>
      <c r="C1820" s="1200"/>
      <c r="D1820" s="223"/>
      <c r="E1820" s="1200"/>
      <c r="J1820" s="224"/>
    </row>
    <row r="1821" spans="1:10" s="222" customFormat="1" ht="24" customHeight="1">
      <c r="A1821" s="1199"/>
      <c r="B1821" s="1200"/>
      <c r="C1821" s="1200"/>
      <c r="D1821" s="223"/>
      <c r="E1821" s="1200"/>
      <c r="J1821" s="224"/>
    </row>
    <row r="1822" spans="1:10" s="222" customFormat="1" ht="24" customHeight="1">
      <c r="A1822" s="1199"/>
      <c r="B1822" s="1200"/>
      <c r="C1822" s="1200"/>
      <c r="D1822" s="223"/>
      <c r="E1822" s="1200"/>
      <c r="J1822" s="224"/>
    </row>
    <row r="1823" spans="1:10" s="222" customFormat="1" ht="24" customHeight="1">
      <c r="A1823" s="1199"/>
      <c r="B1823" s="1200"/>
      <c r="C1823" s="1200"/>
      <c r="D1823" s="223"/>
      <c r="E1823" s="1200"/>
      <c r="J1823" s="224"/>
    </row>
    <row r="1824" spans="1:10" s="222" customFormat="1" ht="24" customHeight="1">
      <c r="A1824" s="1199"/>
      <c r="B1824" s="1200"/>
      <c r="C1824" s="1200"/>
      <c r="D1824" s="223"/>
      <c r="E1824" s="1200"/>
      <c r="J1824" s="224"/>
    </row>
    <row r="1825" spans="1:10" s="222" customFormat="1" ht="24" customHeight="1">
      <c r="A1825" s="1199"/>
      <c r="B1825" s="1200"/>
      <c r="C1825" s="1200"/>
      <c r="D1825" s="223"/>
      <c r="E1825" s="1200"/>
      <c r="J1825" s="224"/>
    </row>
    <row r="1826" spans="1:10" s="222" customFormat="1" ht="24" customHeight="1">
      <c r="A1826" s="1199"/>
      <c r="B1826" s="1200"/>
      <c r="C1826" s="1200"/>
      <c r="D1826" s="223"/>
      <c r="E1826" s="1200"/>
      <c r="J1826" s="224"/>
    </row>
    <row r="1827" spans="1:10" s="222" customFormat="1" ht="24" customHeight="1">
      <c r="A1827" s="1199"/>
      <c r="B1827" s="1200"/>
      <c r="C1827" s="1200"/>
      <c r="D1827" s="223"/>
      <c r="E1827" s="1200"/>
      <c r="J1827" s="224"/>
    </row>
    <row r="1828" spans="1:10" s="222" customFormat="1" ht="24" customHeight="1">
      <c r="A1828" s="1199"/>
      <c r="B1828" s="1200"/>
      <c r="C1828" s="1200"/>
      <c r="D1828" s="223"/>
      <c r="E1828" s="1200"/>
      <c r="J1828" s="224"/>
    </row>
    <row r="1829" spans="1:10" s="222" customFormat="1" ht="24" customHeight="1">
      <c r="A1829" s="1199"/>
      <c r="B1829" s="1200"/>
      <c r="C1829" s="1200"/>
      <c r="D1829" s="223"/>
      <c r="E1829" s="1200"/>
      <c r="J1829" s="224"/>
    </row>
    <row r="1830" spans="1:10" s="222" customFormat="1" ht="24" customHeight="1">
      <c r="A1830" s="1199"/>
      <c r="B1830" s="1200"/>
      <c r="C1830" s="1200"/>
      <c r="D1830" s="223"/>
      <c r="E1830" s="1200"/>
      <c r="J1830" s="224"/>
    </row>
    <row r="1831" spans="1:10" s="222" customFormat="1" ht="24" customHeight="1">
      <c r="A1831" s="1199"/>
      <c r="B1831" s="1200"/>
      <c r="C1831" s="1200"/>
      <c r="D1831" s="223"/>
      <c r="E1831" s="1200"/>
      <c r="J1831" s="224"/>
    </row>
    <row r="1832" spans="1:10" s="222" customFormat="1" ht="24" customHeight="1">
      <c r="A1832" s="1199"/>
      <c r="B1832" s="1200"/>
      <c r="C1832" s="1200"/>
      <c r="D1832" s="223"/>
      <c r="E1832" s="1200"/>
      <c r="J1832" s="224"/>
    </row>
    <row r="1833" spans="1:10" s="222" customFormat="1" ht="24" customHeight="1">
      <c r="A1833" s="1199"/>
      <c r="B1833" s="1200"/>
      <c r="C1833" s="1200"/>
      <c r="D1833" s="223"/>
      <c r="E1833" s="1200"/>
      <c r="J1833" s="224"/>
    </row>
    <row r="1834" spans="1:10" s="222" customFormat="1" ht="24" customHeight="1">
      <c r="A1834" s="1199"/>
      <c r="B1834" s="1200"/>
      <c r="C1834" s="1200"/>
      <c r="D1834" s="223"/>
      <c r="E1834" s="1200"/>
      <c r="J1834" s="224"/>
    </row>
    <row r="1835" spans="1:10" s="222" customFormat="1" ht="24" customHeight="1">
      <c r="A1835" s="1199"/>
      <c r="B1835" s="1200"/>
      <c r="C1835" s="1200"/>
      <c r="D1835" s="223"/>
      <c r="E1835" s="1200"/>
      <c r="J1835" s="224"/>
    </row>
    <row r="1836" spans="1:10" s="222" customFormat="1" ht="24" customHeight="1">
      <c r="A1836" s="1199"/>
      <c r="B1836" s="1200"/>
      <c r="C1836" s="1200"/>
      <c r="D1836" s="223"/>
      <c r="E1836" s="1200"/>
      <c r="J1836" s="224"/>
    </row>
    <row r="1837" spans="1:10" s="222" customFormat="1" ht="24" customHeight="1">
      <c r="A1837" s="1199"/>
      <c r="B1837" s="1200"/>
      <c r="C1837" s="1200"/>
      <c r="D1837" s="223"/>
      <c r="E1837" s="1200"/>
      <c r="J1837" s="224"/>
    </row>
    <row r="1838" spans="1:10" s="222" customFormat="1" ht="24" customHeight="1">
      <c r="A1838" s="1199"/>
      <c r="B1838" s="1200"/>
      <c r="C1838" s="1200"/>
      <c r="D1838" s="223"/>
      <c r="E1838" s="1200"/>
      <c r="J1838" s="224"/>
    </row>
    <row r="1839" spans="1:10" s="222" customFormat="1" ht="24" customHeight="1">
      <c r="A1839" s="1199"/>
      <c r="B1839" s="1200"/>
      <c r="C1839" s="1200"/>
      <c r="D1839" s="223"/>
      <c r="E1839" s="1200"/>
      <c r="J1839" s="224"/>
    </row>
    <row r="1840" spans="1:10" s="222" customFormat="1" ht="24" customHeight="1">
      <c r="A1840" s="1199"/>
      <c r="B1840" s="1200"/>
      <c r="C1840" s="1200"/>
      <c r="D1840" s="223"/>
      <c r="E1840" s="1200"/>
      <c r="J1840" s="224"/>
    </row>
    <row r="1841" spans="1:10" s="222" customFormat="1" ht="24" customHeight="1">
      <c r="A1841" s="1199"/>
      <c r="B1841" s="1200"/>
      <c r="C1841" s="1200"/>
      <c r="D1841" s="223"/>
      <c r="E1841" s="1200"/>
      <c r="J1841" s="224"/>
    </row>
    <row r="1842" spans="1:10" s="222" customFormat="1" ht="24" customHeight="1">
      <c r="A1842" s="1199"/>
      <c r="B1842" s="1200"/>
      <c r="C1842" s="1200"/>
      <c r="D1842" s="223"/>
      <c r="E1842" s="1200"/>
      <c r="J1842" s="224"/>
    </row>
    <row r="1843" spans="1:10" s="222" customFormat="1" ht="24" customHeight="1">
      <c r="A1843" s="1199"/>
      <c r="B1843" s="1200"/>
      <c r="C1843" s="1200"/>
      <c r="D1843" s="223"/>
      <c r="E1843" s="1200"/>
      <c r="J1843" s="224"/>
    </row>
    <row r="1844" spans="1:10" s="222" customFormat="1" ht="24" customHeight="1">
      <c r="A1844" s="1199"/>
      <c r="B1844" s="1200"/>
      <c r="C1844" s="1200"/>
      <c r="D1844" s="223"/>
      <c r="E1844" s="1200"/>
      <c r="J1844" s="224"/>
    </row>
    <row r="1845" spans="1:10" s="222" customFormat="1" ht="24" customHeight="1">
      <c r="A1845" s="1199"/>
      <c r="B1845" s="1200"/>
      <c r="C1845" s="1200"/>
      <c r="D1845" s="223"/>
      <c r="E1845" s="1200"/>
      <c r="J1845" s="224"/>
    </row>
    <row r="1846" spans="1:10" s="222" customFormat="1" ht="24" customHeight="1">
      <c r="A1846" s="1199"/>
      <c r="B1846" s="1200"/>
      <c r="C1846" s="1200"/>
      <c r="D1846" s="223"/>
      <c r="E1846" s="1200"/>
      <c r="J1846" s="224"/>
    </row>
    <row r="1847" spans="1:10" s="222" customFormat="1" ht="24" customHeight="1">
      <c r="A1847" s="1199"/>
      <c r="B1847" s="1200"/>
      <c r="C1847" s="1200"/>
      <c r="D1847" s="223"/>
      <c r="E1847" s="1200"/>
      <c r="J1847" s="224"/>
    </row>
    <row r="1848" spans="1:10" s="222" customFormat="1" ht="24" customHeight="1">
      <c r="A1848" s="1199"/>
      <c r="B1848" s="1200"/>
      <c r="C1848" s="1200"/>
      <c r="D1848" s="223"/>
      <c r="E1848" s="1200"/>
      <c r="J1848" s="224"/>
    </row>
    <row r="1849" spans="1:10" s="222" customFormat="1" ht="24" customHeight="1">
      <c r="A1849" s="1199"/>
      <c r="B1849" s="1200"/>
      <c r="C1849" s="1200"/>
      <c r="D1849" s="223"/>
      <c r="E1849" s="1200"/>
      <c r="J1849" s="224"/>
    </row>
    <row r="1850" spans="1:10" s="222" customFormat="1" ht="24" customHeight="1">
      <c r="A1850" s="1199"/>
      <c r="B1850" s="1200"/>
      <c r="C1850" s="1200"/>
      <c r="D1850" s="223"/>
      <c r="E1850" s="1200"/>
      <c r="J1850" s="224"/>
    </row>
    <row r="1851" spans="1:10" s="222" customFormat="1" ht="24" customHeight="1">
      <c r="A1851" s="1199"/>
      <c r="B1851" s="1200"/>
      <c r="C1851" s="1200"/>
      <c r="D1851" s="223"/>
      <c r="E1851" s="1200"/>
      <c r="J1851" s="224"/>
    </row>
    <row r="1852" spans="1:10" s="222" customFormat="1" ht="24" customHeight="1">
      <c r="A1852" s="1199"/>
      <c r="B1852" s="1200"/>
      <c r="C1852" s="1200"/>
      <c r="D1852" s="223"/>
      <c r="E1852" s="1200"/>
      <c r="J1852" s="224"/>
    </row>
    <row r="1853" spans="1:10" s="222" customFormat="1" ht="24" customHeight="1">
      <c r="A1853" s="1199"/>
      <c r="B1853" s="1200"/>
      <c r="C1853" s="1200"/>
      <c r="D1853" s="223"/>
      <c r="E1853" s="1200"/>
      <c r="J1853" s="224"/>
    </row>
    <row r="1854" spans="1:10" s="222" customFormat="1" ht="24" customHeight="1">
      <c r="A1854" s="1199"/>
      <c r="B1854" s="1200"/>
      <c r="C1854" s="1200"/>
      <c r="D1854" s="223"/>
      <c r="E1854" s="1200"/>
      <c r="J1854" s="224"/>
    </row>
    <row r="1855" spans="1:10" s="222" customFormat="1" ht="24" customHeight="1">
      <c r="A1855" s="1199"/>
      <c r="B1855" s="1200"/>
      <c r="C1855" s="1200"/>
      <c r="D1855" s="223"/>
      <c r="E1855" s="1200"/>
      <c r="J1855" s="224"/>
    </row>
    <row r="1856" spans="1:10" s="222" customFormat="1" ht="24" customHeight="1">
      <c r="A1856" s="1199"/>
      <c r="B1856" s="1200"/>
      <c r="C1856" s="1200"/>
      <c r="D1856" s="223"/>
      <c r="E1856" s="1200"/>
      <c r="J1856" s="224"/>
    </row>
    <row r="1857" spans="1:10" s="222" customFormat="1" ht="24" customHeight="1">
      <c r="A1857" s="1199"/>
      <c r="B1857" s="1200"/>
      <c r="C1857" s="1200"/>
      <c r="D1857" s="223"/>
      <c r="E1857" s="1200"/>
      <c r="J1857" s="224"/>
    </row>
    <row r="1858" spans="1:10" s="222" customFormat="1" ht="24" customHeight="1">
      <c r="A1858" s="1199"/>
      <c r="B1858" s="1200"/>
      <c r="C1858" s="1200"/>
      <c r="D1858" s="223"/>
      <c r="E1858" s="1200"/>
      <c r="J1858" s="224"/>
    </row>
    <row r="1859" spans="1:10" s="222" customFormat="1" ht="24" customHeight="1">
      <c r="A1859" s="1199"/>
      <c r="B1859" s="1200"/>
      <c r="C1859" s="1200"/>
      <c r="D1859" s="223"/>
      <c r="E1859" s="1200"/>
      <c r="J1859" s="224"/>
    </row>
    <row r="1860" spans="1:10" s="222" customFormat="1" ht="24" customHeight="1">
      <c r="A1860" s="1199"/>
      <c r="B1860" s="1200"/>
      <c r="C1860" s="1200"/>
      <c r="D1860" s="223"/>
      <c r="E1860" s="1200"/>
      <c r="J1860" s="224"/>
    </row>
    <row r="1861" spans="1:10" s="222" customFormat="1" ht="24" customHeight="1">
      <c r="A1861" s="1199"/>
      <c r="B1861" s="1200"/>
      <c r="C1861" s="1200"/>
      <c r="D1861" s="223"/>
      <c r="E1861" s="1200"/>
      <c r="J1861" s="224"/>
    </row>
    <row r="1862" spans="1:10" s="222" customFormat="1" ht="24" customHeight="1">
      <c r="A1862" s="1199"/>
      <c r="B1862" s="1200"/>
      <c r="C1862" s="1200"/>
      <c r="D1862" s="223"/>
      <c r="E1862" s="1200"/>
      <c r="J1862" s="224"/>
    </row>
    <row r="1863" spans="1:10" s="222" customFormat="1" ht="24" customHeight="1">
      <c r="A1863" s="1199"/>
      <c r="B1863" s="1200"/>
      <c r="C1863" s="1200"/>
      <c r="D1863" s="223"/>
      <c r="E1863" s="1200"/>
      <c r="J1863" s="224"/>
    </row>
    <row r="1864" spans="1:10" s="222" customFormat="1" ht="24" customHeight="1">
      <c r="A1864" s="1199"/>
      <c r="B1864" s="1200"/>
      <c r="C1864" s="1200"/>
      <c r="D1864" s="223"/>
      <c r="E1864" s="1200"/>
      <c r="J1864" s="224"/>
    </row>
    <row r="1865" spans="1:10" s="222" customFormat="1" ht="24" customHeight="1">
      <c r="A1865" s="1199"/>
      <c r="B1865" s="1200"/>
      <c r="C1865" s="1200"/>
      <c r="D1865" s="223"/>
      <c r="E1865" s="1200"/>
      <c r="J1865" s="224"/>
    </row>
    <row r="1866" spans="1:10" s="222" customFormat="1" ht="24" customHeight="1">
      <c r="A1866" s="1199"/>
      <c r="B1866" s="1200"/>
      <c r="C1866" s="1200"/>
      <c r="D1866" s="223"/>
      <c r="E1866" s="1200"/>
      <c r="J1866" s="224"/>
    </row>
    <row r="1867" spans="1:10" s="222" customFormat="1" ht="24" customHeight="1">
      <c r="A1867" s="1199"/>
      <c r="B1867" s="1200"/>
      <c r="C1867" s="1200"/>
      <c r="D1867" s="223"/>
      <c r="E1867" s="1200"/>
      <c r="J1867" s="224"/>
    </row>
    <row r="1868" spans="1:10" s="222" customFormat="1" ht="24" customHeight="1">
      <c r="A1868" s="1199"/>
      <c r="B1868" s="1200"/>
      <c r="C1868" s="1200"/>
      <c r="D1868" s="223"/>
      <c r="E1868" s="1200"/>
      <c r="J1868" s="224"/>
    </row>
    <row r="1869" spans="1:10" s="222" customFormat="1" ht="24" customHeight="1">
      <c r="A1869" s="1199"/>
      <c r="B1869" s="1200"/>
      <c r="C1869" s="1200"/>
      <c r="D1869" s="223"/>
      <c r="E1869" s="1200"/>
      <c r="J1869" s="224"/>
    </row>
    <row r="1870" spans="1:10" s="222" customFormat="1" ht="24" customHeight="1">
      <c r="A1870" s="1199"/>
      <c r="B1870" s="1200"/>
      <c r="C1870" s="1200"/>
      <c r="D1870" s="223"/>
      <c r="E1870" s="1200"/>
      <c r="J1870" s="224"/>
    </row>
    <row r="1871" spans="1:10" s="222" customFormat="1" ht="24" customHeight="1">
      <c r="A1871" s="1199"/>
      <c r="B1871" s="1200"/>
      <c r="C1871" s="1200"/>
      <c r="D1871" s="223"/>
      <c r="E1871" s="1200"/>
      <c r="J1871" s="224"/>
    </row>
    <row r="1872" spans="1:10" s="222" customFormat="1" ht="24" customHeight="1">
      <c r="A1872" s="1199"/>
      <c r="B1872" s="1200"/>
      <c r="C1872" s="1200"/>
      <c r="D1872" s="223"/>
      <c r="E1872" s="1200"/>
      <c r="J1872" s="224"/>
    </row>
    <row r="1873" spans="1:10" s="222" customFormat="1" ht="24" customHeight="1">
      <c r="A1873" s="1199"/>
      <c r="B1873" s="1200"/>
      <c r="C1873" s="1200"/>
      <c r="D1873" s="223"/>
      <c r="E1873" s="1200"/>
      <c r="J1873" s="224"/>
    </row>
    <row r="1874" spans="1:10" s="222" customFormat="1" ht="24" customHeight="1">
      <c r="A1874" s="1199"/>
      <c r="B1874" s="1200"/>
      <c r="C1874" s="1200"/>
      <c r="D1874" s="223"/>
      <c r="E1874" s="1200"/>
      <c r="J1874" s="224"/>
    </row>
    <row r="1875" spans="1:10" s="222" customFormat="1" ht="24" customHeight="1">
      <c r="A1875" s="1199"/>
      <c r="B1875" s="1200"/>
      <c r="C1875" s="1200"/>
      <c r="D1875" s="223"/>
      <c r="E1875" s="1200"/>
      <c r="J1875" s="224"/>
    </row>
    <row r="1876" spans="1:10" s="222" customFormat="1" ht="24" customHeight="1">
      <c r="A1876" s="1199"/>
      <c r="B1876" s="1200"/>
      <c r="C1876" s="1200"/>
      <c r="D1876" s="223"/>
      <c r="E1876" s="1200"/>
      <c r="J1876" s="224"/>
    </row>
    <row r="1877" spans="1:10" s="222" customFormat="1" ht="24" customHeight="1">
      <c r="A1877" s="1199"/>
      <c r="B1877" s="1200"/>
      <c r="C1877" s="1200"/>
      <c r="D1877" s="223"/>
      <c r="E1877" s="1200"/>
      <c r="J1877" s="224"/>
    </row>
    <row r="1878" spans="1:10" s="222" customFormat="1" ht="24" customHeight="1">
      <c r="A1878" s="1199"/>
      <c r="B1878" s="1200"/>
      <c r="C1878" s="1200"/>
      <c r="D1878" s="223"/>
      <c r="E1878" s="1200"/>
      <c r="J1878" s="224"/>
    </row>
    <row r="1879" spans="1:10" s="222" customFormat="1" ht="24" customHeight="1">
      <c r="A1879" s="1199"/>
      <c r="B1879" s="1200"/>
      <c r="C1879" s="1200"/>
      <c r="D1879" s="223"/>
      <c r="E1879" s="1200"/>
      <c r="J1879" s="224"/>
    </row>
    <row r="1880" spans="1:10" s="222" customFormat="1" ht="24" customHeight="1">
      <c r="A1880" s="1199"/>
      <c r="B1880" s="1200"/>
      <c r="C1880" s="1200"/>
      <c r="D1880" s="223"/>
      <c r="E1880" s="1200"/>
      <c r="J1880" s="224"/>
    </row>
    <row r="1881" spans="1:10" s="222" customFormat="1" ht="24" customHeight="1">
      <c r="A1881" s="1199"/>
      <c r="B1881" s="1200"/>
      <c r="C1881" s="1200"/>
      <c r="D1881" s="223"/>
      <c r="E1881" s="1200"/>
      <c r="J1881" s="224"/>
    </row>
    <row r="1882" spans="1:10" s="222" customFormat="1" ht="24" customHeight="1">
      <c r="A1882" s="1199"/>
      <c r="B1882" s="1200"/>
      <c r="C1882" s="1200"/>
      <c r="D1882" s="223"/>
      <c r="E1882" s="1200"/>
      <c r="J1882" s="224"/>
    </row>
    <row r="1883" spans="1:10" s="222" customFormat="1" ht="24" customHeight="1">
      <c r="A1883" s="1199"/>
      <c r="B1883" s="1200"/>
      <c r="C1883" s="1200"/>
      <c r="D1883" s="223"/>
      <c r="E1883" s="1200"/>
      <c r="J1883" s="224"/>
    </row>
    <row r="1884" spans="1:10" s="222" customFormat="1" ht="24" customHeight="1">
      <c r="A1884" s="1199"/>
      <c r="B1884" s="1200"/>
      <c r="C1884" s="1200"/>
      <c r="D1884" s="223"/>
      <c r="E1884" s="1200"/>
      <c r="J1884" s="224"/>
    </row>
    <row r="1885" spans="1:10" s="222" customFormat="1" ht="24" customHeight="1">
      <c r="A1885" s="1199"/>
      <c r="B1885" s="1200"/>
      <c r="C1885" s="1200"/>
      <c r="D1885" s="223"/>
      <c r="E1885" s="1200"/>
      <c r="J1885" s="224"/>
    </row>
    <row r="1886" spans="1:10" s="222" customFormat="1" ht="24" customHeight="1">
      <c r="A1886" s="1199"/>
      <c r="B1886" s="1200"/>
      <c r="C1886" s="1200"/>
      <c r="D1886" s="223"/>
      <c r="E1886" s="1200"/>
      <c r="J1886" s="224"/>
    </row>
    <row r="1887" spans="1:10" s="222" customFormat="1" ht="24" customHeight="1">
      <c r="A1887" s="1199"/>
      <c r="B1887" s="1200"/>
      <c r="C1887" s="1200"/>
      <c r="D1887" s="223"/>
      <c r="E1887" s="1200"/>
      <c r="J1887" s="224"/>
    </row>
    <row r="1888" spans="1:10" s="222" customFormat="1" ht="24" customHeight="1">
      <c r="A1888" s="1199"/>
      <c r="B1888" s="1200"/>
      <c r="C1888" s="1200"/>
      <c r="D1888" s="223"/>
      <c r="E1888" s="1200"/>
      <c r="J1888" s="224"/>
    </row>
    <row r="1889" spans="1:10" s="222" customFormat="1" ht="24" customHeight="1">
      <c r="A1889" s="1199"/>
      <c r="B1889" s="1200"/>
      <c r="C1889" s="1200"/>
      <c r="D1889" s="223"/>
      <c r="E1889" s="1200"/>
      <c r="J1889" s="224"/>
    </row>
    <row r="1890" spans="1:10" s="222" customFormat="1" ht="24" customHeight="1">
      <c r="A1890" s="1199"/>
      <c r="B1890" s="1200"/>
      <c r="C1890" s="1200"/>
      <c r="D1890" s="223"/>
      <c r="E1890" s="1200"/>
      <c r="J1890" s="224"/>
    </row>
    <row r="1891" spans="1:10" s="222" customFormat="1" ht="24" customHeight="1">
      <c r="A1891" s="1199"/>
      <c r="B1891" s="1200"/>
      <c r="C1891" s="1200"/>
      <c r="D1891" s="223"/>
      <c r="E1891" s="1200"/>
      <c r="J1891" s="224"/>
    </row>
    <row r="1892" spans="1:10" s="222" customFormat="1" ht="24" customHeight="1">
      <c r="A1892" s="1199"/>
      <c r="B1892" s="1200"/>
      <c r="C1892" s="1200"/>
      <c r="D1892" s="223"/>
      <c r="E1892" s="1200"/>
      <c r="J1892" s="224"/>
    </row>
    <row r="1893" spans="1:10" s="222" customFormat="1" ht="24" customHeight="1">
      <c r="A1893" s="1199"/>
      <c r="B1893" s="1200"/>
      <c r="C1893" s="1200"/>
      <c r="D1893" s="223"/>
      <c r="E1893" s="1200"/>
      <c r="J1893" s="224"/>
    </row>
    <row r="1894" spans="1:10" s="222" customFormat="1" ht="24" customHeight="1">
      <c r="A1894" s="1199"/>
      <c r="B1894" s="1200"/>
      <c r="C1894" s="1200"/>
      <c r="D1894" s="223"/>
      <c r="E1894" s="1200"/>
      <c r="J1894" s="224"/>
    </row>
    <row r="1895" spans="1:10" s="222" customFormat="1" ht="24" customHeight="1">
      <c r="A1895" s="1199"/>
      <c r="B1895" s="1200"/>
      <c r="C1895" s="1200"/>
      <c r="D1895" s="223"/>
      <c r="E1895" s="1200"/>
      <c r="J1895" s="224"/>
    </row>
    <row r="1896" spans="1:10" s="222" customFormat="1" ht="24" customHeight="1">
      <c r="A1896" s="1199"/>
      <c r="B1896" s="1200"/>
      <c r="C1896" s="1200"/>
      <c r="D1896" s="223"/>
      <c r="E1896" s="1200"/>
      <c r="J1896" s="224"/>
    </row>
    <row r="1897" spans="1:10" s="222" customFormat="1" ht="24" customHeight="1">
      <c r="A1897" s="1199"/>
      <c r="B1897" s="1200"/>
      <c r="C1897" s="1200"/>
      <c r="D1897" s="223"/>
      <c r="E1897" s="1200"/>
      <c r="J1897" s="224"/>
    </row>
    <row r="1898" spans="1:10" s="222" customFormat="1" ht="24" customHeight="1">
      <c r="A1898" s="1199"/>
      <c r="B1898" s="1200"/>
      <c r="C1898" s="1200"/>
      <c r="D1898" s="223"/>
      <c r="E1898" s="1200"/>
      <c r="J1898" s="224"/>
    </row>
    <row r="1899" spans="1:10" s="222" customFormat="1" ht="24" customHeight="1">
      <c r="A1899" s="1199"/>
      <c r="B1899" s="1200"/>
      <c r="C1899" s="1200"/>
      <c r="D1899" s="223"/>
      <c r="E1899" s="1200"/>
      <c r="J1899" s="224"/>
    </row>
    <row r="1900" spans="1:10" s="222" customFormat="1" ht="24" customHeight="1">
      <c r="A1900" s="1199"/>
      <c r="B1900" s="1200"/>
      <c r="C1900" s="1200"/>
      <c r="D1900" s="223"/>
      <c r="E1900" s="1200"/>
      <c r="J1900" s="224"/>
    </row>
    <row r="1901" spans="1:10" s="222" customFormat="1" ht="24" customHeight="1">
      <c r="A1901" s="1199"/>
      <c r="B1901" s="1200"/>
      <c r="C1901" s="1200"/>
      <c r="D1901" s="223"/>
      <c r="E1901" s="1200"/>
      <c r="J1901" s="224"/>
    </row>
    <row r="1902" spans="1:10" s="222" customFormat="1" ht="24" customHeight="1">
      <c r="A1902" s="1199"/>
      <c r="B1902" s="1200"/>
      <c r="C1902" s="1200"/>
      <c r="D1902" s="223"/>
      <c r="E1902" s="1200"/>
      <c r="J1902" s="224"/>
    </row>
    <row r="1903" spans="1:10" s="222" customFormat="1" ht="24" customHeight="1">
      <c r="A1903" s="1199"/>
      <c r="B1903" s="1200"/>
      <c r="C1903" s="1200"/>
      <c r="D1903" s="223"/>
      <c r="E1903" s="1200"/>
      <c r="J1903" s="224"/>
    </row>
    <row r="1904" spans="1:10" s="222" customFormat="1" ht="24" customHeight="1">
      <c r="A1904" s="1199"/>
      <c r="B1904" s="1200"/>
      <c r="C1904" s="1200"/>
      <c r="D1904" s="223"/>
      <c r="E1904" s="1200"/>
      <c r="J1904" s="224"/>
    </row>
    <row r="1905" spans="1:10" s="222" customFormat="1" ht="24" customHeight="1">
      <c r="A1905" s="1199"/>
      <c r="B1905" s="1200"/>
      <c r="C1905" s="1200"/>
      <c r="D1905" s="223"/>
      <c r="E1905" s="1200"/>
      <c r="J1905" s="224"/>
    </row>
    <row r="1906" spans="1:10" s="222" customFormat="1" ht="24" customHeight="1">
      <c r="A1906" s="1199"/>
      <c r="B1906" s="1200"/>
      <c r="C1906" s="1200"/>
      <c r="D1906" s="223"/>
      <c r="E1906" s="1200"/>
      <c r="J1906" s="224"/>
    </row>
    <row r="1907" spans="1:10" s="222" customFormat="1" ht="24" customHeight="1">
      <c r="A1907" s="1199"/>
      <c r="B1907" s="1200"/>
      <c r="C1907" s="1200"/>
      <c r="D1907" s="223"/>
      <c r="E1907" s="1200"/>
      <c r="J1907" s="224"/>
    </row>
    <row r="1908" spans="1:10" s="222" customFormat="1" ht="24" customHeight="1">
      <c r="A1908" s="1199"/>
      <c r="B1908" s="1200"/>
      <c r="C1908" s="1200"/>
      <c r="D1908" s="223"/>
      <c r="E1908" s="1200"/>
      <c r="J1908" s="224"/>
    </row>
    <row r="1909" spans="1:10" s="222" customFormat="1" ht="24" customHeight="1">
      <c r="A1909" s="1199"/>
      <c r="B1909" s="1200"/>
      <c r="C1909" s="1200"/>
      <c r="D1909" s="223"/>
      <c r="E1909" s="1200"/>
      <c r="J1909" s="224"/>
    </row>
    <row r="1910" spans="1:10" s="222" customFormat="1" ht="24" customHeight="1">
      <c r="A1910" s="1199"/>
      <c r="B1910" s="1200"/>
      <c r="C1910" s="1200"/>
      <c r="D1910" s="223"/>
      <c r="E1910" s="1200"/>
      <c r="J1910" s="224"/>
    </row>
    <row r="1911" spans="1:10" s="222" customFormat="1" ht="24" customHeight="1">
      <c r="A1911" s="1199"/>
      <c r="B1911" s="1200"/>
      <c r="C1911" s="1200"/>
      <c r="D1911" s="223"/>
      <c r="E1911" s="1200"/>
      <c r="J1911" s="224"/>
    </row>
    <row r="1912" spans="1:10" s="222" customFormat="1" ht="24" customHeight="1">
      <c r="A1912" s="1199"/>
      <c r="B1912" s="1200"/>
      <c r="C1912" s="1200"/>
      <c r="D1912" s="223"/>
      <c r="E1912" s="1200"/>
      <c r="J1912" s="224"/>
    </row>
    <row r="1913" spans="1:10" s="222" customFormat="1" ht="24" customHeight="1">
      <c r="A1913" s="1199"/>
      <c r="B1913" s="1200"/>
      <c r="C1913" s="1200"/>
      <c r="D1913" s="223"/>
      <c r="E1913" s="1200"/>
      <c r="J1913" s="224"/>
    </row>
    <row r="1914" spans="1:10" s="222" customFormat="1" ht="24" customHeight="1">
      <c r="A1914" s="1199"/>
      <c r="B1914" s="1200"/>
      <c r="C1914" s="1200"/>
      <c r="D1914" s="223"/>
      <c r="E1914" s="1200"/>
      <c r="J1914" s="224"/>
    </row>
    <row r="1915" spans="1:10" s="222" customFormat="1" ht="24" customHeight="1">
      <c r="A1915" s="1199"/>
      <c r="B1915" s="1200"/>
      <c r="C1915" s="1200"/>
      <c r="D1915" s="223"/>
      <c r="E1915" s="1200"/>
      <c r="J1915" s="224"/>
    </row>
    <row r="1916" spans="1:10" s="222" customFormat="1" ht="24" customHeight="1">
      <c r="A1916" s="1199"/>
      <c r="B1916" s="1200"/>
      <c r="C1916" s="1200"/>
      <c r="D1916" s="223"/>
      <c r="E1916" s="1200"/>
      <c r="J1916" s="224"/>
    </row>
    <row r="1917" spans="1:10" s="222" customFormat="1" ht="24" customHeight="1">
      <c r="A1917" s="1199"/>
      <c r="B1917" s="1200"/>
      <c r="C1917" s="1200"/>
      <c r="D1917" s="223"/>
      <c r="E1917" s="1200"/>
      <c r="J1917" s="224"/>
    </row>
    <row r="1918" spans="1:10" s="222" customFormat="1" ht="24" customHeight="1">
      <c r="A1918" s="1199"/>
      <c r="B1918" s="1200"/>
      <c r="C1918" s="1200"/>
      <c r="D1918" s="223"/>
      <c r="E1918" s="1200"/>
      <c r="J1918" s="224"/>
    </row>
    <row r="1919" spans="1:10" s="222" customFormat="1" ht="24" customHeight="1">
      <c r="A1919" s="1199"/>
      <c r="B1919" s="1200"/>
      <c r="C1919" s="1200"/>
      <c r="D1919" s="223"/>
      <c r="E1919" s="1200"/>
      <c r="J1919" s="224"/>
    </row>
    <row r="1920" spans="1:10" s="222" customFormat="1" ht="24" customHeight="1">
      <c r="A1920" s="1199"/>
      <c r="B1920" s="1200"/>
      <c r="C1920" s="1200"/>
      <c r="D1920" s="223"/>
      <c r="E1920" s="1200"/>
      <c r="J1920" s="224"/>
    </row>
    <row r="1921" spans="1:10" s="222" customFormat="1" ht="24" customHeight="1">
      <c r="A1921" s="1199"/>
      <c r="B1921" s="1200"/>
      <c r="C1921" s="1200"/>
      <c r="D1921" s="223"/>
      <c r="E1921" s="1200"/>
      <c r="J1921" s="224"/>
    </row>
    <row r="1922" spans="1:10" s="222" customFormat="1" ht="24" customHeight="1">
      <c r="A1922" s="1199"/>
      <c r="B1922" s="1200"/>
      <c r="C1922" s="1200"/>
      <c r="D1922" s="223"/>
      <c r="E1922" s="1200"/>
      <c r="J1922" s="224"/>
    </row>
    <row r="1923" spans="1:10" s="222" customFormat="1" ht="24" customHeight="1">
      <c r="A1923" s="1199"/>
      <c r="B1923" s="1200"/>
      <c r="C1923" s="1200"/>
      <c r="D1923" s="223"/>
      <c r="E1923" s="1200"/>
      <c r="J1923" s="224"/>
    </row>
    <row r="1924" spans="1:10" s="222" customFormat="1" ht="24" customHeight="1">
      <c r="A1924" s="1199"/>
      <c r="B1924" s="1200"/>
      <c r="C1924" s="1200"/>
      <c r="D1924" s="223"/>
      <c r="E1924" s="1200"/>
      <c r="J1924" s="224"/>
    </row>
    <row r="1925" spans="1:10" s="222" customFormat="1" ht="24" customHeight="1">
      <c r="A1925" s="1199"/>
      <c r="B1925" s="1200"/>
      <c r="C1925" s="1200"/>
      <c r="D1925" s="223"/>
      <c r="E1925" s="1200"/>
      <c r="J1925" s="224"/>
    </row>
    <row r="1926" spans="1:10" s="222" customFormat="1" ht="24" customHeight="1">
      <c r="A1926" s="1199"/>
      <c r="B1926" s="1200"/>
      <c r="C1926" s="1200"/>
      <c r="D1926" s="223"/>
      <c r="E1926" s="1200"/>
      <c r="J1926" s="224"/>
    </row>
    <row r="1927" spans="1:10" s="222" customFormat="1" ht="24" customHeight="1">
      <c r="A1927" s="1199"/>
      <c r="B1927" s="1200"/>
      <c r="C1927" s="1200"/>
      <c r="D1927" s="223"/>
      <c r="E1927" s="1200"/>
      <c r="J1927" s="224"/>
    </row>
    <row r="1928" spans="1:10" s="222" customFormat="1" ht="24" customHeight="1">
      <c r="A1928" s="1199"/>
      <c r="B1928" s="1200"/>
      <c r="C1928" s="1200"/>
      <c r="D1928" s="223"/>
      <c r="E1928" s="1200"/>
      <c r="J1928" s="224"/>
    </row>
    <row r="1929" spans="1:10" s="222" customFormat="1" ht="24" customHeight="1">
      <c r="A1929" s="1199"/>
      <c r="B1929" s="1200"/>
      <c r="C1929" s="1200"/>
      <c r="D1929" s="223"/>
      <c r="E1929" s="1200"/>
      <c r="J1929" s="224"/>
    </row>
    <row r="1930" spans="1:10" s="222" customFormat="1" ht="24" customHeight="1">
      <c r="A1930" s="1199"/>
      <c r="B1930" s="1200"/>
      <c r="C1930" s="1200"/>
      <c r="D1930" s="223"/>
      <c r="E1930" s="1200"/>
      <c r="J1930" s="224"/>
    </row>
    <row r="1931" spans="1:10" s="222" customFormat="1" ht="24" customHeight="1">
      <c r="A1931" s="1199"/>
      <c r="B1931" s="1200"/>
      <c r="C1931" s="1200"/>
      <c r="D1931" s="223"/>
      <c r="E1931" s="1200"/>
      <c r="J1931" s="224"/>
    </row>
    <row r="1932" spans="1:10" s="222" customFormat="1" ht="24" customHeight="1">
      <c r="A1932" s="1199"/>
      <c r="B1932" s="1200"/>
      <c r="C1932" s="1200"/>
      <c r="D1932" s="223"/>
      <c r="E1932" s="1200"/>
      <c r="J1932" s="224"/>
    </row>
    <row r="1933" spans="1:10" s="222" customFormat="1" ht="24" customHeight="1">
      <c r="A1933" s="1199"/>
      <c r="B1933" s="1200"/>
      <c r="C1933" s="1200"/>
      <c r="D1933" s="223"/>
      <c r="E1933" s="1200"/>
      <c r="J1933" s="224"/>
    </row>
    <row r="1934" spans="1:10" s="222" customFormat="1" ht="24" customHeight="1">
      <c r="A1934" s="1199"/>
      <c r="B1934" s="1200"/>
      <c r="C1934" s="1200"/>
      <c r="D1934" s="223"/>
      <c r="E1934" s="1200"/>
      <c r="J1934" s="224"/>
    </row>
    <row r="1935" spans="1:10" s="222" customFormat="1" ht="24" customHeight="1">
      <c r="A1935" s="1199"/>
      <c r="B1935" s="1200"/>
      <c r="C1935" s="1200"/>
      <c r="D1935" s="223"/>
      <c r="E1935" s="1200"/>
      <c r="J1935" s="224"/>
    </row>
    <row r="1936" spans="1:10" s="222" customFormat="1" ht="24" customHeight="1">
      <c r="A1936" s="1199"/>
      <c r="B1936" s="1200"/>
      <c r="C1936" s="1200"/>
      <c r="D1936" s="223"/>
      <c r="E1936" s="1200"/>
      <c r="J1936" s="224"/>
    </row>
    <row r="1937" spans="1:10" s="222" customFormat="1" ht="24" customHeight="1">
      <c r="A1937" s="1199"/>
      <c r="B1937" s="1200"/>
      <c r="C1937" s="1200"/>
      <c r="D1937" s="223"/>
      <c r="E1937" s="1200"/>
      <c r="J1937" s="224"/>
    </row>
    <row r="1938" spans="1:10" s="222" customFormat="1" ht="24" customHeight="1">
      <c r="A1938" s="1199"/>
      <c r="B1938" s="1200"/>
      <c r="C1938" s="1200"/>
      <c r="D1938" s="223"/>
      <c r="E1938" s="1200"/>
      <c r="J1938" s="224"/>
    </row>
    <row r="1939" spans="1:10" s="222" customFormat="1" ht="24" customHeight="1">
      <c r="A1939" s="1199"/>
      <c r="B1939" s="1200"/>
      <c r="C1939" s="1200"/>
      <c r="D1939" s="223"/>
      <c r="E1939" s="1200"/>
      <c r="J1939" s="224"/>
    </row>
    <row r="1940" spans="1:10" s="222" customFormat="1" ht="24" customHeight="1">
      <c r="A1940" s="1199"/>
      <c r="B1940" s="1200"/>
      <c r="C1940" s="1200"/>
      <c r="D1940" s="223"/>
      <c r="E1940" s="1200"/>
      <c r="J1940" s="224"/>
    </row>
    <row r="1941" spans="1:10" s="222" customFormat="1" ht="24" customHeight="1">
      <c r="A1941" s="1199"/>
      <c r="B1941" s="1200"/>
      <c r="C1941" s="1200"/>
      <c r="D1941" s="223"/>
      <c r="E1941" s="1200"/>
      <c r="J1941" s="224"/>
    </row>
    <row r="1942" spans="1:10" s="222" customFormat="1" ht="24" customHeight="1">
      <c r="A1942" s="1199"/>
      <c r="B1942" s="1200"/>
      <c r="C1942" s="1200"/>
      <c r="D1942" s="223"/>
      <c r="E1942" s="1200"/>
      <c r="J1942" s="224"/>
    </row>
    <row r="1943" spans="1:10" s="222" customFormat="1" ht="24" customHeight="1">
      <c r="A1943" s="1199"/>
      <c r="B1943" s="1200"/>
      <c r="C1943" s="1200"/>
      <c r="D1943" s="223"/>
      <c r="E1943" s="1200"/>
      <c r="J1943" s="224"/>
    </row>
    <row r="1944" spans="1:10" s="222" customFormat="1" ht="24" customHeight="1">
      <c r="A1944" s="1199"/>
      <c r="B1944" s="1200"/>
      <c r="C1944" s="1200"/>
      <c r="D1944" s="223"/>
      <c r="E1944" s="1200"/>
      <c r="J1944" s="224"/>
    </row>
    <row r="1945" spans="1:10" s="222" customFormat="1" ht="24" customHeight="1">
      <c r="A1945" s="1199"/>
      <c r="B1945" s="1200"/>
      <c r="C1945" s="1200"/>
      <c r="D1945" s="223"/>
      <c r="E1945" s="1200"/>
      <c r="J1945" s="224"/>
    </row>
    <row r="1946" spans="1:10" s="222" customFormat="1" ht="24" customHeight="1">
      <c r="A1946" s="1199"/>
      <c r="B1946" s="1200"/>
      <c r="C1946" s="1200"/>
      <c r="D1946" s="223"/>
      <c r="E1946" s="1200"/>
      <c r="J1946" s="224"/>
    </row>
    <row r="1947" spans="1:10" s="222" customFormat="1" ht="24" customHeight="1">
      <c r="A1947" s="1199"/>
      <c r="B1947" s="1200"/>
      <c r="C1947" s="1200"/>
      <c r="D1947" s="223"/>
      <c r="E1947" s="1200"/>
      <c r="J1947" s="224"/>
    </row>
    <row r="1948" spans="1:10" s="222" customFormat="1" ht="24" customHeight="1">
      <c r="A1948" s="1199"/>
      <c r="B1948" s="1200"/>
      <c r="C1948" s="1200"/>
      <c r="D1948" s="223"/>
      <c r="E1948" s="1200"/>
      <c r="J1948" s="224"/>
    </row>
    <row r="1949" spans="1:10" s="222" customFormat="1" ht="24" customHeight="1">
      <c r="A1949" s="1199"/>
      <c r="B1949" s="1200"/>
      <c r="C1949" s="1200"/>
      <c r="D1949" s="223"/>
      <c r="E1949" s="1200"/>
      <c r="J1949" s="224"/>
    </row>
    <row r="1950" spans="1:10" s="222" customFormat="1" ht="24" customHeight="1">
      <c r="A1950" s="1199"/>
      <c r="B1950" s="1200"/>
      <c r="C1950" s="1200"/>
      <c r="D1950" s="223"/>
      <c r="E1950" s="1200"/>
      <c r="J1950" s="224"/>
    </row>
    <row r="1951" spans="1:10" s="222" customFormat="1" ht="24" customHeight="1">
      <c r="A1951" s="1199"/>
      <c r="B1951" s="1200"/>
      <c r="C1951" s="1200"/>
      <c r="D1951" s="223"/>
      <c r="E1951" s="1200"/>
      <c r="J1951" s="224"/>
    </row>
    <row r="1952" spans="1:10" s="222" customFormat="1" ht="24" customHeight="1">
      <c r="A1952" s="1199"/>
      <c r="B1952" s="1200"/>
      <c r="C1952" s="1200"/>
      <c r="D1952" s="223"/>
      <c r="E1952" s="1200"/>
      <c r="J1952" s="224"/>
    </row>
    <row r="1953" spans="1:10" s="222" customFormat="1" ht="24" customHeight="1">
      <c r="A1953" s="1199"/>
      <c r="B1953" s="1200"/>
      <c r="C1953" s="1200"/>
      <c r="D1953" s="223"/>
      <c r="E1953" s="1200"/>
      <c r="J1953" s="224"/>
    </row>
    <row r="1954" spans="1:10" s="222" customFormat="1" ht="24" customHeight="1">
      <c r="A1954" s="1199"/>
      <c r="B1954" s="1200"/>
      <c r="C1954" s="1200"/>
      <c r="D1954" s="223"/>
      <c r="E1954" s="1200"/>
      <c r="J1954" s="224"/>
    </row>
    <row r="1955" spans="1:10" s="222" customFormat="1" ht="24" customHeight="1">
      <c r="A1955" s="1199"/>
      <c r="B1955" s="1200"/>
      <c r="C1955" s="1200"/>
      <c r="D1955" s="223"/>
      <c r="E1955" s="1200"/>
      <c r="J1955" s="224"/>
    </row>
    <row r="1956" spans="1:10" s="222" customFormat="1" ht="24" customHeight="1">
      <c r="A1956" s="1199"/>
      <c r="B1956" s="1200"/>
      <c r="C1956" s="1200"/>
      <c r="D1956" s="223"/>
      <c r="E1956" s="1200"/>
      <c r="J1956" s="224"/>
    </row>
    <row r="1957" spans="1:10" s="222" customFormat="1" ht="24" customHeight="1">
      <c r="A1957" s="1199"/>
      <c r="B1957" s="1200"/>
      <c r="C1957" s="1200"/>
      <c r="D1957" s="223"/>
      <c r="E1957" s="1200"/>
      <c r="J1957" s="224"/>
    </row>
    <row r="1958" spans="1:10" s="222" customFormat="1" ht="24" customHeight="1">
      <c r="A1958" s="1199"/>
      <c r="B1958" s="1200"/>
      <c r="C1958" s="1200"/>
      <c r="D1958" s="223"/>
      <c r="E1958" s="1200"/>
      <c r="J1958" s="224"/>
    </row>
    <row r="1959" spans="1:10" s="222" customFormat="1" ht="24" customHeight="1">
      <c r="A1959" s="1199"/>
      <c r="B1959" s="1200"/>
      <c r="C1959" s="1200"/>
      <c r="D1959" s="223"/>
      <c r="E1959" s="1200"/>
      <c r="J1959" s="224"/>
    </row>
    <row r="1960" spans="1:10" s="222" customFormat="1" ht="24" customHeight="1">
      <c r="A1960" s="1199"/>
      <c r="B1960" s="1200"/>
      <c r="C1960" s="1200"/>
      <c r="D1960" s="223"/>
      <c r="E1960" s="1200"/>
      <c r="J1960" s="224"/>
    </row>
    <row r="1961" spans="1:10" s="222" customFormat="1" ht="24" customHeight="1">
      <c r="A1961" s="1199"/>
      <c r="B1961" s="1200"/>
      <c r="C1961" s="1200"/>
      <c r="D1961" s="223"/>
      <c r="E1961" s="1200"/>
      <c r="J1961" s="224"/>
    </row>
    <row r="1962" spans="1:10" s="222" customFormat="1" ht="24" customHeight="1">
      <c r="A1962" s="1199"/>
      <c r="B1962" s="1200"/>
      <c r="C1962" s="1200"/>
      <c r="D1962" s="223"/>
      <c r="E1962" s="1200"/>
      <c r="J1962" s="224"/>
    </row>
    <row r="1963" spans="1:10" s="222" customFormat="1" ht="24" customHeight="1">
      <c r="A1963" s="1199"/>
      <c r="B1963" s="1200"/>
      <c r="C1963" s="1200"/>
      <c r="D1963" s="223"/>
      <c r="E1963" s="1200"/>
      <c r="J1963" s="224"/>
    </row>
    <row r="1964" spans="1:10" s="222" customFormat="1" ht="24" customHeight="1">
      <c r="A1964" s="1199"/>
      <c r="B1964" s="1200"/>
      <c r="C1964" s="1200"/>
      <c r="D1964" s="223"/>
      <c r="E1964" s="1200"/>
      <c r="J1964" s="224"/>
    </row>
    <row r="1965" spans="1:10" s="222" customFormat="1" ht="24" customHeight="1">
      <c r="A1965" s="1199"/>
      <c r="B1965" s="1200"/>
      <c r="C1965" s="1200"/>
      <c r="D1965" s="223"/>
      <c r="E1965" s="1200"/>
      <c r="J1965" s="224"/>
    </row>
    <row r="1966" spans="1:10" s="222" customFormat="1" ht="24" customHeight="1">
      <c r="A1966" s="1199"/>
      <c r="B1966" s="1200"/>
      <c r="C1966" s="1200"/>
      <c r="D1966" s="223"/>
      <c r="E1966" s="1200"/>
      <c r="J1966" s="224"/>
    </row>
    <row r="1967" spans="1:10" s="222" customFormat="1" ht="24" customHeight="1">
      <c r="A1967" s="1199"/>
      <c r="B1967" s="1200"/>
      <c r="C1967" s="1200"/>
      <c r="D1967" s="223"/>
      <c r="E1967" s="1200"/>
      <c r="J1967" s="224"/>
    </row>
    <row r="1968" spans="1:10" s="222" customFormat="1" ht="24" customHeight="1">
      <c r="A1968" s="1199"/>
      <c r="B1968" s="1200"/>
      <c r="C1968" s="1200"/>
      <c r="D1968" s="223"/>
      <c r="E1968" s="1200"/>
      <c r="J1968" s="224"/>
    </row>
    <row r="1969" spans="1:10" s="222" customFormat="1" ht="24" customHeight="1">
      <c r="A1969" s="1199"/>
      <c r="B1969" s="1200"/>
      <c r="C1969" s="1200"/>
      <c r="D1969" s="223"/>
      <c r="E1969" s="1200"/>
      <c r="J1969" s="224"/>
    </row>
    <row r="1970" spans="1:10" s="222" customFormat="1" ht="24" customHeight="1">
      <c r="A1970" s="1199"/>
      <c r="B1970" s="1200"/>
      <c r="C1970" s="1200"/>
      <c r="D1970" s="223"/>
      <c r="E1970" s="1200"/>
      <c r="J1970" s="224"/>
    </row>
    <row r="1971" spans="1:10" s="222" customFormat="1" ht="24" customHeight="1">
      <c r="A1971" s="1199"/>
      <c r="B1971" s="1200"/>
      <c r="C1971" s="1200"/>
      <c r="D1971" s="223"/>
      <c r="E1971" s="1200"/>
      <c r="J1971" s="224"/>
    </row>
    <row r="1972" spans="1:10" s="222" customFormat="1" ht="24" customHeight="1">
      <c r="A1972" s="1199"/>
      <c r="B1972" s="1200"/>
      <c r="C1972" s="1200"/>
      <c r="D1972" s="223"/>
      <c r="E1972" s="1200"/>
      <c r="J1972" s="224"/>
    </row>
    <row r="1973" spans="1:10" s="222" customFormat="1" ht="24" customHeight="1">
      <c r="A1973" s="1199"/>
      <c r="B1973" s="1200"/>
      <c r="C1973" s="1200"/>
      <c r="D1973" s="223"/>
      <c r="E1973" s="1200"/>
      <c r="J1973" s="224"/>
    </row>
    <row r="1974" spans="1:10" s="222" customFormat="1" ht="24" customHeight="1">
      <c r="A1974" s="1199"/>
      <c r="B1974" s="1200"/>
      <c r="C1974" s="1200"/>
      <c r="D1974" s="223"/>
      <c r="E1974" s="1200"/>
      <c r="J1974" s="224"/>
    </row>
    <row r="1975" spans="1:10" s="222" customFormat="1" ht="24" customHeight="1">
      <c r="A1975" s="1199"/>
      <c r="B1975" s="1200"/>
      <c r="C1975" s="1200"/>
      <c r="D1975" s="223"/>
      <c r="E1975" s="1200"/>
      <c r="J1975" s="224"/>
    </row>
    <row r="1976" spans="1:10" s="222" customFormat="1" ht="24" customHeight="1">
      <c r="A1976" s="1199"/>
      <c r="B1976" s="1200"/>
      <c r="C1976" s="1200"/>
      <c r="D1976" s="223"/>
      <c r="E1976" s="1200"/>
      <c r="J1976" s="224"/>
    </row>
    <row r="1977" spans="1:10" s="222" customFormat="1" ht="24" customHeight="1">
      <c r="A1977" s="1199"/>
      <c r="B1977" s="1200"/>
      <c r="C1977" s="1200"/>
      <c r="D1977" s="223"/>
      <c r="E1977" s="1200"/>
      <c r="J1977" s="224"/>
    </row>
    <row r="1978" spans="1:10" s="222" customFormat="1" ht="24" customHeight="1">
      <c r="A1978" s="1199"/>
      <c r="B1978" s="1200"/>
      <c r="C1978" s="1200"/>
      <c r="D1978" s="223"/>
      <c r="E1978" s="1200"/>
      <c r="J1978" s="224"/>
    </row>
    <row r="1979" spans="1:10" s="222" customFormat="1" ht="24" customHeight="1">
      <c r="A1979" s="1199"/>
      <c r="B1979" s="1200"/>
      <c r="C1979" s="1200"/>
      <c r="D1979" s="223"/>
      <c r="E1979" s="1200"/>
      <c r="J1979" s="224"/>
    </row>
    <row r="1980" spans="1:10" s="222" customFormat="1" ht="24" customHeight="1">
      <c r="A1980" s="1199"/>
      <c r="B1980" s="1200"/>
      <c r="C1980" s="1200"/>
      <c r="D1980" s="223"/>
      <c r="E1980" s="1200"/>
      <c r="J1980" s="224"/>
    </row>
    <row r="1981" spans="1:10" s="222" customFormat="1" ht="24" customHeight="1">
      <c r="A1981" s="1199"/>
      <c r="B1981" s="1200"/>
      <c r="C1981" s="1200"/>
      <c r="D1981" s="223"/>
      <c r="E1981" s="1200"/>
      <c r="J1981" s="224"/>
    </row>
    <row r="1982" spans="1:10" s="222" customFormat="1" ht="24" customHeight="1">
      <c r="A1982" s="1199"/>
      <c r="B1982" s="1200"/>
      <c r="C1982" s="1200"/>
      <c r="D1982" s="223"/>
      <c r="E1982" s="1200"/>
      <c r="J1982" s="224"/>
    </row>
    <row r="1983" spans="1:10" s="222" customFormat="1" ht="24" customHeight="1">
      <c r="A1983" s="1199"/>
      <c r="B1983" s="1200"/>
      <c r="C1983" s="1200"/>
      <c r="D1983" s="223"/>
      <c r="E1983" s="1200"/>
      <c r="J1983" s="224"/>
    </row>
    <row r="1984" spans="1:10" s="222" customFormat="1" ht="24" customHeight="1">
      <c r="A1984" s="1199"/>
      <c r="B1984" s="1200"/>
      <c r="C1984" s="1200"/>
      <c r="D1984" s="223"/>
      <c r="E1984" s="1200"/>
      <c r="J1984" s="224"/>
    </row>
    <row r="1985" spans="1:10" s="222" customFormat="1" ht="24" customHeight="1">
      <c r="A1985" s="1199"/>
      <c r="B1985" s="1200"/>
      <c r="C1985" s="1200"/>
      <c r="D1985" s="223"/>
      <c r="E1985" s="1200"/>
      <c r="J1985" s="224"/>
    </row>
    <row r="1986" spans="1:10" s="222" customFormat="1" ht="24" customHeight="1">
      <c r="A1986" s="1199"/>
      <c r="B1986" s="1200"/>
      <c r="C1986" s="1200"/>
      <c r="D1986" s="223"/>
      <c r="E1986" s="1200"/>
      <c r="J1986" s="224"/>
    </row>
    <row r="1987" spans="1:10" s="222" customFormat="1" ht="24" customHeight="1">
      <c r="A1987" s="1199"/>
      <c r="B1987" s="1200"/>
      <c r="C1987" s="1200"/>
      <c r="D1987" s="223"/>
      <c r="E1987" s="1200"/>
      <c r="J1987" s="224"/>
    </row>
    <row r="1988" spans="1:10" s="222" customFormat="1" ht="24" customHeight="1">
      <c r="A1988" s="1199"/>
      <c r="B1988" s="1200"/>
      <c r="C1988" s="1200"/>
      <c r="D1988" s="223"/>
      <c r="E1988" s="1200"/>
      <c r="J1988" s="224"/>
    </row>
    <row r="1989" spans="1:10" s="222" customFormat="1" ht="24" customHeight="1">
      <c r="A1989" s="1199"/>
      <c r="B1989" s="1200"/>
      <c r="C1989" s="1200"/>
      <c r="D1989" s="223"/>
      <c r="E1989" s="1200"/>
      <c r="J1989" s="224"/>
    </row>
    <row r="1990" spans="1:10" s="222" customFormat="1" ht="24" customHeight="1">
      <c r="A1990" s="1199"/>
      <c r="B1990" s="1200"/>
      <c r="C1990" s="1200"/>
      <c r="D1990" s="223"/>
      <c r="E1990" s="1200"/>
      <c r="J1990" s="224"/>
    </row>
    <row r="1991" spans="1:10" s="222" customFormat="1" ht="24" customHeight="1">
      <c r="A1991" s="1199"/>
      <c r="B1991" s="1200"/>
      <c r="C1991" s="1200"/>
      <c r="D1991" s="223"/>
      <c r="E1991" s="1200"/>
      <c r="J1991" s="224"/>
    </row>
    <row r="1992" spans="1:10" s="222" customFormat="1" ht="24" customHeight="1">
      <c r="A1992" s="1199"/>
      <c r="B1992" s="1200"/>
      <c r="C1992" s="1200"/>
      <c r="D1992" s="223"/>
      <c r="E1992" s="1200"/>
      <c r="J1992" s="224"/>
    </row>
    <row r="1993" spans="1:10" s="222" customFormat="1" ht="24" customHeight="1">
      <c r="A1993" s="1199"/>
      <c r="B1993" s="1200"/>
      <c r="C1993" s="1200"/>
      <c r="D1993" s="223"/>
      <c r="E1993" s="1200"/>
      <c r="J1993" s="224"/>
    </row>
    <row r="1994" spans="1:10" s="222" customFormat="1" ht="24" customHeight="1">
      <c r="A1994" s="1199"/>
      <c r="B1994" s="1200"/>
      <c r="C1994" s="1200"/>
      <c r="D1994" s="223"/>
      <c r="E1994" s="1200"/>
      <c r="J1994" s="224"/>
    </row>
    <row r="1995" spans="1:10" s="222" customFormat="1" ht="24" customHeight="1">
      <c r="A1995" s="1199"/>
      <c r="B1995" s="1200"/>
      <c r="C1995" s="1200"/>
      <c r="D1995" s="223"/>
      <c r="E1995" s="1200"/>
      <c r="J1995" s="224"/>
    </row>
    <row r="1996" spans="1:10" s="222" customFormat="1" ht="24" customHeight="1">
      <c r="A1996" s="1199"/>
      <c r="B1996" s="1200"/>
      <c r="C1996" s="1200"/>
      <c r="D1996" s="223"/>
      <c r="E1996" s="1200"/>
      <c r="J1996" s="224"/>
    </row>
    <row r="1997" spans="1:10" s="222" customFormat="1" ht="24" customHeight="1">
      <c r="A1997" s="1199"/>
      <c r="B1997" s="1200"/>
      <c r="C1997" s="1200"/>
      <c r="D1997" s="223"/>
      <c r="E1997" s="1200"/>
      <c r="J1997" s="224"/>
    </row>
    <row r="1998" spans="1:10" s="222" customFormat="1" ht="24" customHeight="1">
      <c r="A1998" s="1199"/>
      <c r="B1998" s="1200"/>
      <c r="C1998" s="1200"/>
      <c r="D1998" s="223"/>
      <c r="E1998" s="1200"/>
      <c r="J1998" s="224"/>
    </row>
    <row r="1999" spans="1:10" s="222" customFormat="1" ht="24" customHeight="1">
      <c r="A1999" s="1199"/>
      <c r="B1999" s="1200"/>
      <c r="C1999" s="1200"/>
      <c r="D1999" s="223"/>
      <c r="E1999" s="1200"/>
      <c r="J1999" s="224"/>
    </row>
    <row r="2000" spans="1:10" s="222" customFormat="1" ht="24" customHeight="1">
      <c r="A2000" s="1199"/>
      <c r="B2000" s="1200"/>
      <c r="C2000" s="1200"/>
      <c r="D2000" s="223"/>
      <c r="E2000" s="1200"/>
      <c r="J2000" s="224"/>
    </row>
    <row r="2001" spans="1:10" s="222" customFormat="1" ht="24" customHeight="1">
      <c r="A2001" s="1199"/>
      <c r="B2001" s="1200"/>
      <c r="C2001" s="1200"/>
      <c r="D2001" s="223"/>
      <c r="E2001" s="1200"/>
      <c r="J2001" s="224"/>
    </row>
    <row r="2002" spans="1:10" s="222" customFormat="1" ht="24" customHeight="1">
      <c r="A2002" s="1199"/>
      <c r="B2002" s="1200"/>
      <c r="C2002" s="1200"/>
      <c r="D2002" s="223"/>
      <c r="E2002" s="1200"/>
      <c r="J2002" s="224"/>
    </row>
    <row r="2003" spans="1:10" s="222" customFormat="1" ht="24" customHeight="1">
      <c r="A2003" s="1199"/>
      <c r="B2003" s="1200"/>
      <c r="C2003" s="1200"/>
      <c r="D2003" s="223"/>
      <c r="E2003" s="1200"/>
      <c r="J2003" s="224"/>
    </row>
    <row r="2004" spans="1:10" s="222" customFormat="1" ht="24" customHeight="1">
      <c r="A2004" s="1199"/>
      <c r="B2004" s="1200"/>
      <c r="C2004" s="1200"/>
      <c r="D2004" s="223"/>
      <c r="E2004" s="1200"/>
      <c r="J2004" s="224"/>
    </row>
    <row r="2005" spans="1:10" s="222" customFormat="1" ht="24" customHeight="1">
      <c r="A2005" s="1199"/>
      <c r="B2005" s="1200"/>
      <c r="C2005" s="1200"/>
      <c r="D2005" s="223"/>
      <c r="E2005" s="1200"/>
      <c r="J2005" s="224"/>
    </row>
    <row r="2006" spans="1:10" s="222" customFormat="1" ht="24" customHeight="1">
      <c r="A2006" s="1199"/>
      <c r="B2006" s="1200"/>
      <c r="C2006" s="1200"/>
      <c r="D2006" s="223"/>
      <c r="E2006" s="1200"/>
      <c r="J2006" s="224"/>
    </row>
    <row r="2007" spans="1:10" s="222" customFormat="1" ht="24" customHeight="1">
      <c r="A2007" s="1199"/>
      <c r="B2007" s="1200"/>
      <c r="C2007" s="1200"/>
      <c r="D2007" s="223"/>
      <c r="E2007" s="1200"/>
      <c r="J2007" s="224"/>
    </row>
    <row r="2008" spans="1:10" s="222" customFormat="1" ht="24" customHeight="1">
      <c r="A2008" s="1199"/>
      <c r="B2008" s="1200"/>
      <c r="C2008" s="1200"/>
      <c r="D2008" s="223"/>
      <c r="E2008" s="1200"/>
      <c r="J2008" s="224"/>
    </row>
    <row r="2009" spans="1:10" s="222" customFormat="1" ht="24" customHeight="1">
      <c r="A2009" s="1199"/>
      <c r="B2009" s="1200"/>
      <c r="C2009" s="1200"/>
      <c r="D2009" s="223"/>
      <c r="E2009" s="1200"/>
      <c r="J2009" s="224"/>
    </row>
    <row r="2010" spans="1:10" s="222" customFormat="1" ht="24" customHeight="1">
      <c r="A2010" s="1199"/>
      <c r="B2010" s="1200"/>
      <c r="C2010" s="1200"/>
      <c r="D2010" s="223"/>
      <c r="E2010" s="1200"/>
      <c r="J2010" s="224"/>
    </row>
    <row r="2011" spans="1:10" s="222" customFormat="1" ht="24" customHeight="1">
      <c r="A2011" s="1199"/>
      <c r="B2011" s="1200"/>
      <c r="C2011" s="1200"/>
      <c r="D2011" s="223"/>
      <c r="E2011" s="1200"/>
      <c r="J2011" s="224"/>
    </row>
    <row r="2012" spans="1:10" s="222" customFormat="1" ht="24" customHeight="1">
      <c r="A2012" s="1199"/>
      <c r="B2012" s="1200"/>
      <c r="C2012" s="1200"/>
      <c r="D2012" s="223"/>
      <c r="E2012" s="1200"/>
      <c r="J2012" s="224"/>
    </row>
    <row r="2013" spans="1:10" s="222" customFormat="1" ht="24" customHeight="1">
      <c r="A2013" s="1199"/>
      <c r="B2013" s="1200"/>
      <c r="C2013" s="1200"/>
      <c r="D2013" s="223"/>
      <c r="E2013" s="1200"/>
      <c r="J2013" s="224"/>
    </row>
    <row r="2014" spans="1:10" s="222" customFormat="1" ht="24" customHeight="1">
      <c r="A2014" s="1199"/>
      <c r="B2014" s="1200"/>
      <c r="C2014" s="1200"/>
      <c r="D2014" s="223"/>
      <c r="E2014" s="1200"/>
      <c r="J2014" s="224"/>
    </row>
    <row r="2015" spans="1:10" s="222" customFormat="1" ht="24" customHeight="1">
      <c r="A2015" s="1199"/>
      <c r="B2015" s="1200"/>
      <c r="C2015" s="1200"/>
      <c r="D2015" s="223"/>
      <c r="E2015" s="1200"/>
      <c r="J2015" s="224"/>
    </row>
    <row r="2016" spans="1:10" s="222" customFormat="1" ht="24" customHeight="1">
      <c r="A2016" s="1199"/>
      <c r="B2016" s="1200"/>
      <c r="C2016" s="1200"/>
      <c r="D2016" s="223"/>
      <c r="E2016" s="1200"/>
      <c r="J2016" s="224"/>
    </row>
    <row r="2017" spans="1:10" s="222" customFormat="1" ht="24" customHeight="1">
      <c r="A2017" s="1199"/>
      <c r="B2017" s="1200"/>
      <c r="C2017" s="1200"/>
      <c r="D2017" s="223"/>
      <c r="E2017" s="1200"/>
      <c r="J2017" s="224"/>
    </row>
    <row r="2018" spans="1:10" s="222" customFormat="1" ht="24" customHeight="1">
      <c r="A2018" s="1199"/>
      <c r="B2018" s="1200"/>
      <c r="C2018" s="1200"/>
      <c r="D2018" s="223"/>
      <c r="E2018" s="1200"/>
      <c r="J2018" s="224"/>
    </row>
    <row r="2019" spans="1:10" s="222" customFormat="1" ht="24" customHeight="1">
      <c r="A2019" s="1199"/>
      <c r="B2019" s="1200"/>
      <c r="C2019" s="1200"/>
      <c r="D2019" s="223"/>
      <c r="E2019" s="1200"/>
      <c r="J2019" s="224"/>
    </row>
    <row r="2020" spans="1:10" s="222" customFormat="1" ht="24" customHeight="1">
      <c r="A2020" s="1199"/>
      <c r="B2020" s="1200"/>
      <c r="C2020" s="1200"/>
      <c r="D2020" s="223"/>
      <c r="E2020" s="1200"/>
      <c r="J2020" s="224"/>
    </row>
    <row r="2021" spans="1:10" s="222" customFormat="1" ht="24" customHeight="1">
      <c r="A2021" s="1199"/>
      <c r="B2021" s="1200"/>
      <c r="C2021" s="1200"/>
      <c r="D2021" s="223"/>
      <c r="E2021" s="1200"/>
      <c r="J2021" s="224"/>
    </row>
    <row r="2022" spans="1:10" s="222" customFormat="1" ht="24" customHeight="1">
      <c r="A2022" s="1199"/>
      <c r="B2022" s="1200"/>
      <c r="C2022" s="1200"/>
      <c r="D2022" s="223"/>
      <c r="E2022" s="1200"/>
      <c r="J2022" s="224"/>
    </row>
    <row r="2023" spans="1:10" s="222" customFormat="1" ht="24" customHeight="1">
      <c r="A2023" s="1199"/>
      <c r="B2023" s="1200"/>
      <c r="C2023" s="1200"/>
      <c r="D2023" s="223"/>
      <c r="E2023" s="1200"/>
      <c r="J2023" s="224"/>
    </row>
    <row r="2024" spans="1:10" s="222" customFormat="1" ht="24" customHeight="1">
      <c r="A2024" s="1199"/>
      <c r="B2024" s="1200"/>
      <c r="C2024" s="1200"/>
      <c r="D2024" s="223"/>
      <c r="E2024" s="1200"/>
      <c r="J2024" s="224"/>
    </row>
    <row r="2025" spans="1:10" s="222" customFormat="1" ht="24" customHeight="1">
      <c r="A2025" s="1199"/>
      <c r="B2025" s="1200"/>
      <c r="C2025" s="1200"/>
      <c r="D2025" s="223"/>
      <c r="E2025" s="1200"/>
      <c r="J2025" s="224"/>
    </row>
    <row r="2026" spans="1:10" s="222" customFormat="1" ht="24" customHeight="1">
      <c r="A2026" s="1199"/>
      <c r="B2026" s="1200"/>
      <c r="C2026" s="1200"/>
      <c r="D2026" s="223"/>
      <c r="E2026" s="1200"/>
      <c r="J2026" s="224"/>
    </row>
    <row r="2027" spans="1:10" s="222" customFormat="1" ht="24" customHeight="1">
      <c r="A2027" s="1199"/>
      <c r="B2027" s="1200"/>
      <c r="C2027" s="1200"/>
      <c r="D2027" s="223"/>
      <c r="E2027" s="1200"/>
      <c r="J2027" s="224"/>
    </row>
    <row r="2028" spans="1:10" s="222" customFormat="1" ht="24" customHeight="1">
      <c r="A2028" s="1199"/>
      <c r="B2028" s="1200"/>
      <c r="C2028" s="1200"/>
      <c r="D2028" s="223"/>
      <c r="E2028" s="1200"/>
      <c r="J2028" s="224"/>
    </row>
    <row r="2029" spans="1:10" s="222" customFormat="1" ht="24" customHeight="1">
      <c r="A2029" s="1199"/>
      <c r="B2029" s="1200"/>
      <c r="C2029" s="1200"/>
      <c r="D2029" s="223"/>
      <c r="E2029" s="1200"/>
      <c r="J2029" s="224"/>
    </row>
    <row r="2030" spans="1:10" s="222" customFormat="1" ht="24" customHeight="1">
      <c r="A2030" s="1199"/>
      <c r="B2030" s="1200"/>
      <c r="C2030" s="1200"/>
      <c r="D2030" s="223"/>
      <c r="E2030" s="1200"/>
      <c r="J2030" s="224"/>
    </row>
    <row r="2031" spans="1:10" s="222" customFormat="1" ht="24" customHeight="1">
      <c r="A2031" s="1199"/>
      <c r="B2031" s="1200"/>
      <c r="C2031" s="1200"/>
      <c r="D2031" s="223"/>
      <c r="E2031" s="1200"/>
      <c r="J2031" s="224"/>
    </row>
    <row r="2032" spans="1:10" s="222" customFormat="1" ht="24" customHeight="1">
      <c r="A2032" s="1199"/>
      <c r="B2032" s="1200"/>
      <c r="C2032" s="1200"/>
      <c r="D2032" s="223"/>
      <c r="E2032" s="1200"/>
      <c r="J2032" s="224"/>
    </row>
    <row r="2033" spans="1:10" s="222" customFormat="1" ht="24" customHeight="1">
      <c r="A2033" s="1199"/>
      <c r="B2033" s="1200"/>
      <c r="C2033" s="1200"/>
      <c r="D2033" s="223"/>
      <c r="E2033" s="1200"/>
      <c r="J2033" s="224"/>
    </row>
    <row r="2034" spans="1:10" s="222" customFormat="1" ht="24" customHeight="1">
      <c r="A2034" s="1199"/>
      <c r="B2034" s="1200"/>
      <c r="C2034" s="1200"/>
      <c r="D2034" s="223"/>
      <c r="E2034" s="1200"/>
      <c r="J2034" s="224"/>
    </row>
    <row r="2035" spans="1:10" s="222" customFormat="1" ht="24" customHeight="1">
      <c r="A2035" s="1199"/>
      <c r="B2035" s="1200"/>
      <c r="C2035" s="1200"/>
      <c r="D2035" s="223"/>
      <c r="E2035" s="1200"/>
      <c r="J2035" s="224"/>
    </row>
    <row r="2036" spans="1:10" s="222" customFormat="1" ht="24" customHeight="1">
      <c r="A2036" s="1199"/>
      <c r="B2036" s="1200"/>
      <c r="C2036" s="1200"/>
      <c r="D2036" s="223"/>
      <c r="E2036" s="1200"/>
      <c r="J2036" s="224"/>
    </row>
    <row r="2037" spans="1:10" s="222" customFormat="1" ht="24" customHeight="1">
      <c r="A2037" s="1199"/>
      <c r="B2037" s="1200"/>
      <c r="C2037" s="1200"/>
      <c r="D2037" s="223"/>
      <c r="E2037" s="1200"/>
      <c r="J2037" s="224"/>
    </row>
    <row r="2038" spans="1:10" s="222" customFormat="1" ht="24" customHeight="1">
      <c r="A2038" s="1199"/>
      <c r="B2038" s="1200"/>
      <c r="C2038" s="1200"/>
      <c r="D2038" s="223"/>
      <c r="E2038" s="1200"/>
      <c r="J2038" s="224"/>
    </row>
    <row r="2039" spans="1:10" s="222" customFormat="1" ht="24" customHeight="1">
      <c r="A2039" s="1199"/>
      <c r="B2039" s="1200"/>
      <c r="C2039" s="1200"/>
      <c r="D2039" s="223"/>
      <c r="E2039" s="1200"/>
      <c r="J2039" s="224"/>
    </row>
    <row r="2040" spans="1:10" s="222" customFormat="1" ht="24" customHeight="1">
      <c r="A2040" s="1199"/>
      <c r="B2040" s="1200"/>
      <c r="C2040" s="1200"/>
      <c r="D2040" s="223"/>
      <c r="E2040" s="1200"/>
      <c r="J2040" s="224"/>
    </row>
    <row r="2041" spans="1:10" s="222" customFormat="1" ht="24" customHeight="1">
      <c r="A2041" s="1199"/>
      <c r="B2041" s="1200"/>
      <c r="C2041" s="1200"/>
      <c r="D2041" s="223"/>
      <c r="E2041" s="1200"/>
      <c r="J2041" s="224"/>
    </row>
    <row r="2042" spans="1:10" s="222" customFormat="1" ht="24" customHeight="1">
      <c r="A2042" s="1199"/>
      <c r="B2042" s="1200"/>
      <c r="C2042" s="1200"/>
      <c r="D2042" s="223"/>
      <c r="E2042" s="1200"/>
      <c r="J2042" s="224"/>
    </row>
    <row r="2043" spans="1:10" s="222" customFormat="1" ht="24" customHeight="1">
      <c r="A2043" s="1199"/>
      <c r="B2043" s="1200"/>
      <c r="C2043" s="1200"/>
      <c r="D2043" s="223"/>
      <c r="E2043" s="1200"/>
      <c r="J2043" s="224"/>
    </row>
    <row r="2044" spans="1:10" s="222" customFormat="1" ht="24" customHeight="1">
      <c r="A2044" s="1199"/>
      <c r="B2044" s="1200"/>
      <c r="C2044" s="1200"/>
      <c r="D2044" s="223"/>
      <c r="E2044" s="1200"/>
      <c r="J2044" s="224"/>
    </row>
    <row r="2045" spans="1:10" s="222" customFormat="1" ht="24" customHeight="1">
      <c r="A2045" s="1199"/>
      <c r="B2045" s="1200"/>
      <c r="C2045" s="1200"/>
      <c r="D2045" s="223"/>
      <c r="E2045" s="1200"/>
      <c r="J2045" s="224"/>
    </row>
    <row r="2046" spans="1:10" s="222" customFormat="1" ht="24" customHeight="1">
      <c r="A2046" s="1199"/>
      <c r="B2046" s="1200"/>
      <c r="C2046" s="1200"/>
      <c r="D2046" s="223"/>
      <c r="E2046" s="1200"/>
      <c r="J2046" s="224"/>
    </row>
    <row r="2047" spans="1:10" s="222" customFormat="1" ht="24" customHeight="1">
      <c r="A2047" s="1199"/>
      <c r="B2047" s="1200"/>
      <c r="C2047" s="1200"/>
      <c r="D2047" s="223"/>
      <c r="E2047" s="1200"/>
      <c r="J2047" s="224"/>
    </row>
    <row r="2048" spans="1:10" s="222" customFormat="1" ht="24" customHeight="1">
      <c r="A2048" s="1199"/>
      <c r="B2048" s="1200"/>
      <c r="C2048" s="1200"/>
      <c r="D2048" s="223"/>
      <c r="E2048" s="1200"/>
      <c r="J2048" s="224"/>
    </row>
    <row r="2049" spans="1:10" s="222" customFormat="1" ht="24" customHeight="1">
      <c r="A2049" s="1199"/>
      <c r="B2049" s="1200"/>
      <c r="C2049" s="1200"/>
      <c r="D2049" s="223"/>
      <c r="E2049" s="1200"/>
      <c r="J2049" s="224"/>
    </row>
    <row r="2050" spans="1:10" s="222" customFormat="1" ht="24" customHeight="1">
      <c r="A2050" s="1199"/>
      <c r="B2050" s="1200"/>
      <c r="C2050" s="1200"/>
      <c r="D2050" s="223"/>
      <c r="E2050" s="1200"/>
      <c r="J2050" s="224"/>
    </row>
    <row r="2051" spans="1:10" s="222" customFormat="1" ht="24" customHeight="1">
      <c r="A2051" s="1199"/>
      <c r="B2051" s="1200"/>
      <c r="C2051" s="1200"/>
      <c r="D2051" s="223"/>
      <c r="E2051" s="1200"/>
      <c r="J2051" s="224"/>
    </row>
    <row r="2052" spans="1:10" s="222" customFormat="1" ht="24" customHeight="1">
      <c r="A2052" s="1199"/>
      <c r="B2052" s="1200"/>
      <c r="C2052" s="1200"/>
      <c r="D2052" s="223"/>
      <c r="E2052" s="1200"/>
      <c r="J2052" s="224"/>
    </row>
    <row r="2053" spans="1:10" s="222" customFormat="1" ht="24" customHeight="1">
      <c r="A2053" s="1199"/>
      <c r="B2053" s="1200"/>
      <c r="C2053" s="1200"/>
      <c r="D2053" s="223"/>
      <c r="E2053" s="1200"/>
      <c r="J2053" s="224"/>
    </row>
    <row r="2054" spans="1:10" s="222" customFormat="1" ht="24" customHeight="1">
      <c r="A2054" s="1199"/>
      <c r="B2054" s="1200"/>
      <c r="C2054" s="1200"/>
      <c r="D2054" s="223"/>
      <c r="E2054" s="1200"/>
      <c r="J2054" s="224"/>
    </row>
    <row r="2055" spans="1:10" s="222" customFormat="1" ht="24" customHeight="1">
      <c r="A2055" s="1199"/>
      <c r="B2055" s="1200"/>
      <c r="C2055" s="1200"/>
      <c r="D2055" s="223"/>
      <c r="E2055" s="1200"/>
      <c r="J2055" s="224"/>
    </row>
    <row r="2056" spans="1:10" s="222" customFormat="1" ht="24" customHeight="1">
      <c r="A2056" s="1199"/>
      <c r="B2056" s="1200"/>
      <c r="C2056" s="1200"/>
      <c r="D2056" s="223"/>
      <c r="E2056" s="1200"/>
      <c r="J2056" s="224"/>
    </row>
    <row r="2057" spans="1:10" s="222" customFormat="1" ht="24" customHeight="1">
      <c r="A2057" s="1199"/>
      <c r="B2057" s="1200"/>
      <c r="C2057" s="1200"/>
      <c r="D2057" s="223"/>
      <c r="E2057" s="1200"/>
      <c r="J2057" s="224"/>
    </row>
    <row r="2058" spans="1:10" s="222" customFormat="1" ht="24" customHeight="1">
      <c r="A2058" s="1199"/>
      <c r="B2058" s="1200"/>
      <c r="C2058" s="1200"/>
      <c r="D2058" s="223"/>
      <c r="E2058" s="1200"/>
      <c r="J2058" s="224"/>
    </row>
    <row r="2059" spans="1:10" s="222" customFormat="1" ht="24" customHeight="1">
      <c r="A2059" s="1199"/>
      <c r="B2059" s="1200"/>
      <c r="C2059" s="1200"/>
      <c r="D2059" s="223"/>
      <c r="E2059" s="1200"/>
      <c r="J2059" s="224"/>
    </row>
    <row r="2060" spans="1:10" s="222" customFormat="1" ht="24" customHeight="1">
      <c r="A2060" s="1199"/>
      <c r="B2060" s="1200"/>
      <c r="C2060" s="1200"/>
      <c r="D2060" s="223"/>
      <c r="E2060" s="1200"/>
      <c r="J2060" s="224"/>
    </row>
    <row r="2061" spans="1:10" s="222" customFormat="1" ht="24" customHeight="1">
      <c r="A2061" s="1199"/>
      <c r="B2061" s="1200"/>
      <c r="C2061" s="1200"/>
      <c r="D2061" s="223"/>
      <c r="E2061" s="1200"/>
      <c r="J2061" s="224"/>
    </row>
    <row r="2062" spans="1:10" s="222" customFormat="1" ht="24" customHeight="1">
      <c r="A2062" s="1199"/>
      <c r="B2062" s="1200"/>
      <c r="C2062" s="1200"/>
      <c r="D2062" s="223"/>
      <c r="E2062" s="1200"/>
      <c r="J2062" s="224"/>
    </row>
    <row r="2063" spans="1:10" s="222" customFormat="1" ht="24" customHeight="1">
      <c r="A2063" s="1199"/>
      <c r="B2063" s="1200"/>
      <c r="C2063" s="1200"/>
      <c r="D2063" s="223"/>
      <c r="E2063" s="1200"/>
      <c r="J2063" s="224"/>
    </row>
    <row r="2064" spans="1:10" s="222" customFormat="1" ht="24" customHeight="1">
      <c r="A2064" s="1199"/>
      <c r="B2064" s="1200"/>
      <c r="C2064" s="1200"/>
      <c r="D2064" s="223"/>
      <c r="E2064" s="1200"/>
      <c r="J2064" s="224"/>
    </row>
    <row r="2065" spans="1:10" s="222" customFormat="1" ht="24" customHeight="1">
      <c r="A2065" s="1199"/>
      <c r="B2065" s="1200"/>
      <c r="C2065" s="1200"/>
      <c r="D2065" s="223"/>
      <c r="E2065" s="1200"/>
      <c r="J2065" s="224"/>
    </row>
    <row r="2066" spans="1:10" s="222" customFormat="1" ht="24" customHeight="1">
      <c r="A2066" s="1199"/>
      <c r="B2066" s="1200"/>
      <c r="C2066" s="1200"/>
      <c r="D2066" s="223"/>
      <c r="E2066" s="1200"/>
      <c r="J2066" s="224"/>
    </row>
    <row r="2067" spans="1:10" s="222" customFormat="1" ht="24" customHeight="1">
      <c r="A2067" s="1199"/>
      <c r="B2067" s="1200"/>
      <c r="C2067" s="1200"/>
      <c r="D2067" s="223"/>
      <c r="E2067" s="1200"/>
      <c r="J2067" s="224"/>
    </row>
    <row r="2068" spans="1:10" s="222" customFormat="1" ht="24" customHeight="1">
      <c r="A2068" s="1199"/>
      <c r="B2068" s="1200"/>
      <c r="C2068" s="1200"/>
      <c r="D2068" s="223"/>
      <c r="E2068" s="1200"/>
      <c r="J2068" s="224"/>
    </row>
    <row r="2069" spans="1:10" s="222" customFormat="1" ht="24" customHeight="1">
      <c r="A2069" s="1199"/>
      <c r="B2069" s="1200"/>
      <c r="C2069" s="1200"/>
      <c r="D2069" s="223"/>
      <c r="E2069" s="1200"/>
      <c r="J2069" s="224"/>
    </row>
    <row r="2070" spans="1:10" s="222" customFormat="1" ht="24" customHeight="1">
      <c r="A2070" s="1199"/>
      <c r="B2070" s="1200"/>
      <c r="C2070" s="1200"/>
      <c r="D2070" s="223"/>
      <c r="E2070" s="1200"/>
      <c r="J2070" s="224"/>
    </row>
    <row r="2071" spans="1:10" s="222" customFormat="1" ht="24" customHeight="1">
      <c r="A2071" s="1199"/>
      <c r="B2071" s="1200"/>
      <c r="C2071" s="1200"/>
      <c r="D2071" s="223"/>
      <c r="E2071" s="1200"/>
      <c r="J2071" s="224"/>
    </row>
    <row r="2072" spans="1:10" s="222" customFormat="1" ht="24" customHeight="1">
      <c r="A2072" s="1199"/>
      <c r="B2072" s="1200"/>
      <c r="C2072" s="1200"/>
      <c r="D2072" s="223"/>
      <c r="E2072" s="1200"/>
      <c r="J2072" s="224"/>
    </row>
    <row r="2073" spans="1:10" s="222" customFormat="1" ht="24" customHeight="1">
      <c r="A2073" s="1199"/>
      <c r="B2073" s="1200"/>
      <c r="C2073" s="1200"/>
      <c r="D2073" s="223"/>
      <c r="E2073" s="1200"/>
      <c r="J2073" s="224"/>
    </row>
    <row r="2074" spans="1:10" s="222" customFormat="1" ht="24" customHeight="1">
      <c r="A2074" s="1199"/>
      <c r="B2074" s="1200"/>
      <c r="C2074" s="1200"/>
      <c r="D2074" s="223"/>
      <c r="E2074" s="1200"/>
      <c r="J2074" s="224"/>
    </row>
    <row r="2075" spans="1:10" s="222" customFormat="1" ht="24" customHeight="1">
      <c r="A2075" s="1199"/>
      <c r="B2075" s="1200"/>
      <c r="C2075" s="1200"/>
      <c r="D2075" s="223"/>
      <c r="E2075" s="1200"/>
      <c r="J2075" s="224"/>
    </row>
    <row r="2076" spans="1:10" s="222" customFormat="1" ht="24" customHeight="1">
      <c r="A2076" s="1199"/>
      <c r="B2076" s="1200"/>
      <c r="C2076" s="1200"/>
      <c r="D2076" s="223"/>
      <c r="E2076" s="1200"/>
      <c r="J2076" s="224"/>
    </row>
    <row r="2077" spans="1:10" s="222" customFormat="1" ht="24" customHeight="1">
      <c r="A2077" s="1199"/>
      <c r="B2077" s="1200"/>
      <c r="C2077" s="1200"/>
      <c r="D2077" s="223"/>
      <c r="E2077" s="1200"/>
      <c r="J2077" s="224"/>
    </row>
    <row r="2078" spans="1:10" s="222" customFormat="1" ht="24" customHeight="1">
      <c r="A2078" s="1199"/>
      <c r="B2078" s="1200"/>
      <c r="C2078" s="1200"/>
      <c r="D2078" s="223"/>
      <c r="E2078" s="1200"/>
      <c r="J2078" s="224"/>
    </row>
    <row r="2079" spans="1:10" s="222" customFormat="1" ht="24" customHeight="1">
      <c r="A2079" s="1199"/>
      <c r="B2079" s="1200"/>
      <c r="C2079" s="1200"/>
      <c r="D2079" s="223"/>
      <c r="E2079" s="1200"/>
      <c r="J2079" s="224"/>
    </row>
    <row r="2080" spans="1:10" s="222" customFormat="1" ht="24" customHeight="1">
      <c r="A2080" s="1199"/>
      <c r="B2080" s="1200"/>
      <c r="C2080" s="1200"/>
      <c r="D2080" s="223"/>
      <c r="E2080" s="1200"/>
      <c r="J2080" s="224"/>
    </row>
    <row r="2081" spans="1:10" s="222" customFormat="1" ht="24" customHeight="1">
      <c r="A2081" s="1199"/>
      <c r="B2081" s="1200"/>
      <c r="C2081" s="1200"/>
      <c r="D2081" s="223"/>
      <c r="E2081" s="1200"/>
      <c r="J2081" s="224"/>
    </row>
    <row r="2082" spans="1:10" s="222" customFormat="1" ht="24" customHeight="1">
      <c r="A2082" s="1199"/>
      <c r="B2082" s="1200"/>
      <c r="C2082" s="1200"/>
      <c r="D2082" s="223"/>
      <c r="E2082" s="1200"/>
      <c r="J2082" s="224"/>
    </row>
    <row r="2083" spans="1:10" s="222" customFormat="1" ht="24" customHeight="1">
      <c r="A2083" s="1199"/>
      <c r="B2083" s="1200"/>
      <c r="C2083" s="1200"/>
      <c r="D2083" s="223"/>
      <c r="E2083" s="1200"/>
      <c r="J2083" s="224"/>
    </row>
    <row r="2084" spans="1:10" s="222" customFormat="1" ht="24" customHeight="1">
      <c r="A2084" s="1199"/>
      <c r="B2084" s="1200"/>
      <c r="C2084" s="1200"/>
      <c r="D2084" s="223"/>
      <c r="E2084" s="1200"/>
      <c r="J2084" s="224"/>
    </row>
    <row r="2085" spans="1:10" s="222" customFormat="1" ht="24" customHeight="1">
      <c r="A2085" s="1199"/>
      <c r="B2085" s="1200"/>
      <c r="C2085" s="1200"/>
      <c r="D2085" s="223"/>
      <c r="E2085" s="1200"/>
      <c r="J2085" s="224"/>
    </row>
    <row r="2086" spans="1:10" s="222" customFormat="1" ht="24" customHeight="1">
      <c r="A2086" s="1199"/>
      <c r="B2086" s="1200"/>
      <c r="C2086" s="1200"/>
      <c r="D2086" s="223"/>
      <c r="E2086" s="1200"/>
      <c r="J2086" s="224"/>
    </row>
    <row r="2087" spans="1:10" s="222" customFormat="1" ht="24" customHeight="1">
      <c r="A2087" s="1199"/>
      <c r="B2087" s="1200"/>
      <c r="C2087" s="1200"/>
      <c r="D2087" s="223"/>
      <c r="E2087" s="1200"/>
      <c r="J2087" s="224"/>
    </row>
    <row r="2088" spans="1:10" s="222" customFormat="1" ht="24" customHeight="1">
      <c r="A2088" s="1199"/>
      <c r="B2088" s="1200"/>
      <c r="C2088" s="1200"/>
      <c r="D2088" s="223"/>
      <c r="E2088" s="1200"/>
      <c r="J2088" s="224"/>
    </row>
    <row r="2089" spans="1:10" s="222" customFormat="1" ht="24" customHeight="1">
      <c r="A2089" s="1199"/>
      <c r="B2089" s="1200"/>
      <c r="C2089" s="1200"/>
      <c r="D2089" s="223"/>
      <c r="E2089" s="1200"/>
      <c r="J2089" s="224"/>
    </row>
    <row r="2090" spans="1:10" s="222" customFormat="1" ht="24" customHeight="1">
      <c r="A2090" s="1199"/>
      <c r="B2090" s="1200"/>
      <c r="C2090" s="1200"/>
      <c r="D2090" s="223"/>
      <c r="E2090" s="1200"/>
      <c r="J2090" s="224"/>
    </row>
    <row r="2091" spans="1:10" s="222" customFormat="1" ht="24" customHeight="1">
      <c r="A2091" s="1199"/>
      <c r="B2091" s="1200"/>
      <c r="C2091" s="1200"/>
      <c r="D2091" s="223"/>
      <c r="E2091" s="1200"/>
      <c r="J2091" s="224"/>
    </row>
    <row r="2092" spans="1:10" s="222" customFormat="1" ht="24" customHeight="1">
      <c r="A2092" s="1199"/>
      <c r="B2092" s="1200"/>
      <c r="C2092" s="1200"/>
      <c r="D2092" s="223"/>
      <c r="E2092" s="1200"/>
      <c r="J2092" s="224"/>
    </row>
    <row r="2093" spans="1:10" s="222" customFormat="1" ht="24" customHeight="1">
      <c r="A2093" s="1199"/>
      <c r="B2093" s="1200"/>
      <c r="C2093" s="1200"/>
      <c r="D2093" s="223"/>
      <c r="E2093" s="1200"/>
      <c r="J2093" s="224"/>
    </row>
    <row r="2094" spans="1:10" s="222" customFormat="1" ht="24" customHeight="1">
      <c r="A2094" s="1199"/>
      <c r="B2094" s="1200"/>
      <c r="C2094" s="1200"/>
      <c r="D2094" s="223"/>
      <c r="E2094" s="1200"/>
      <c r="J2094" s="224"/>
    </row>
    <row r="2095" spans="1:10" s="222" customFormat="1" ht="24" customHeight="1">
      <c r="A2095" s="1199"/>
      <c r="B2095" s="1200"/>
      <c r="C2095" s="1200"/>
      <c r="D2095" s="223"/>
      <c r="E2095" s="1200"/>
      <c r="J2095" s="224"/>
    </row>
    <row r="2096" spans="1:10" s="222" customFormat="1" ht="24" customHeight="1">
      <c r="A2096" s="1199"/>
      <c r="B2096" s="1200"/>
      <c r="C2096" s="1200"/>
      <c r="D2096" s="223"/>
      <c r="E2096" s="1200"/>
      <c r="J2096" s="224"/>
    </row>
    <row r="2097" spans="1:10" s="222" customFormat="1" ht="24" customHeight="1">
      <c r="A2097" s="1199"/>
      <c r="B2097" s="1200"/>
      <c r="C2097" s="1200"/>
      <c r="D2097" s="223"/>
      <c r="E2097" s="1200"/>
      <c r="J2097" s="224"/>
    </row>
    <row r="2098" spans="1:10" s="222" customFormat="1" ht="24" customHeight="1">
      <c r="A2098" s="1199"/>
      <c r="B2098" s="1200"/>
      <c r="C2098" s="1200"/>
      <c r="D2098" s="223"/>
      <c r="E2098" s="1200"/>
      <c r="J2098" s="224"/>
    </row>
    <row r="2099" spans="1:10" s="222" customFormat="1" ht="24" customHeight="1">
      <c r="A2099" s="1199"/>
      <c r="B2099" s="1200"/>
      <c r="C2099" s="1200"/>
      <c r="D2099" s="223"/>
      <c r="E2099" s="1200"/>
      <c r="J2099" s="224"/>
    </row>
    <row r="2100" spans="1:10" s="222" customFormat="1" ht="24" customHeight="1">
      <c r="A2100" s="1199"/>
      <c r="B2100" s="1200"/>
      <c r="C2100" s="1200"/>
      <c r="D2100" s="223"/>
      <c r="E2100" s="1200"/>
      <c r="J2100" s="224"/>
    </row>
    <row r="2101" spans="1:10" s="222" customFormat="1" ht="24" customHeight="1">
      <c r="A2101" s="1199"/>
      <c r="B2101" s="1200"/>
      <c r="C2101" s="1200"/>
      <c r="D2101" s="223"/>
      <c r="E2101" s="1200"/>
      <c r="J2101" s="224"/>
    </row>
    <row r="2102" spans="1:10" s="222" customFormat="1" ht="24" customHeight="1">
      <c r="A2102" s="1199"/>
      <c r="B2102" s="1200"/>
      <c r="C2102" s="1200"/>
      <c r="D2102" s="223"/>
      <c r="E2102" s="1200"/>
      <c r="J2102" s="224"/>
    </row>
    <row r="2103" spans="1:10" s="222" customFormat="1" ht="24" customHeight="1">
      <c r="A2103" s="1199"/>
      <c r="B2103" s="1200"/>
      <c r="C2103" s="1200"/>
      <c r="D2103" s="223"/>
      <c r="E2103" s="1200"/>
      <c r="J2103" s="224"/>
    </row>
    <row r="2104" spans="1:10" s="222" customFormat="1" ht="24" customHeight="1">
      <c r="A2104" s="1199"/>
      <c r="B2104" s="1200"/>
      <c r="C2104" s="1200"/>
      <c r="D2104" s="223"/>
      <c r="E2104" s="1200"/>
      <c r="J2104" s="224"/>
    </row>
    <row r="2105" spans="1:10" s="222" customFormat="1" ht="24" customHeight="1">
      <c r="A2105" s="1199"/>
      <c r="B2105" s="1200"/>
      <c r="C2105" s="1200"/>
      <c r="D2105" s="223"/>
      <c r="E2105" s="1200"/>
      <c r="J2105" s="224"/>
    </row>
    <row r="2106" spans="1:10" s="222" customFormat="1" ht="24" customHeight="1">
      <c r="A2106" s="1199"/>
      <c r="B2106" s="1200"/>
      <c r="C2106" s="1200"/>
      <c r="D2106" s="223"/>
      <c r="E2106" s="1200"/>
      <c r="J2106" s="224"/>
    </row>
    <row r="2107" spans="1:10" s="222" customFormat="1" ht="24" customHeight="1">
      <c r="A2107" s="1199"/>
      <c r="B2107" s="1200"/>
      <c r="C2107" s="1200"/>
      <c r="D2107" s="223"/>
      <c r="E2107" s="1200"/>
      <c r="J2107" s="224"/>
    </row>
    <row r="2108" spans="1:10" s="222" customFormat="1" ht="24" customHeight="1">
      <c r="A2108" s="1199"/>
      <c r="B2108" s="1200"/>
      <c r="C2108" s="1200"/>
      <c r="D2108" s="223"/>
      <c r="E2108" s="1200"/>
      <c r="J2108" s="224"/>
    </row>
    <row r="2109" spans="1:10" s="222" customFormat="1" ht="24" customHeight="1">
      <c r="A2109" s="1199"/>
      <c r="B2109" s="1200"/>
      <c r="C2109" s="1200"/>
      <c r="D2109" s="223"/>
      <c r="E2109" s="1200"/>
      <c r="J2109" s="224"/>
    </row>
    <row r="2110" spans="1:10" s="222" customFormat="1" ht="24" customHeight="1">
      <c r="A2110" s="1199"/>
      <c r="B2110" s="1200"/>
      <c r="C2110" s="1200"/>
      <c r="D2110" s="223"/>
      <c r="E2110" s="1200"/>
      <c r="J2110" s="224"/>
    </row>
    <row r="2111" spans="1:10" s="222" customFormat="1" ht="24" customHeight="1">
      <c r="A2111" s="1199"/>
      <c r="B2111" s="1200"/>
      <c r="C2111" s="1200"/>
      <c r="D2111" s="223"/>
      <c r="E2111" s="1200"/>
      <c r="J2111" s="224"/>
    </row>
    <row r="2112" spans="1:10" s="222" customFormat="1" ht="24" customHeight="1">
      <c r="A2112" s="1199"/>
      <c r="B2112" s="1200"/>
      <c r="C2112" s="1200"/>
      <c r="D2112" s="223"/>
      <c r="E2112" s="1200"/>
      <c r="J2112" s="224"/>
    </row>
    <row r="2113" spans="1:10" s="222" customFormat="1" ht="24" customHeight="1">
      <c r="A2113" s="1199"/>
      <c r="B2113" s="1200"/>
      <c r="C2113" s="1200"/>
      <c r="D2113" s="223"/>
      <c r="E2113" s="1200"/>
      <c r="J2113" s="224"/>
    </row>
    <row r="2114" spans="1:10" s="222" customFormat="1" ht="24" customHeight="1">
      <c r="A2114" s="1199"/>
      <c r="B2114" s="1200"/>
      <c r="C2114" s="1200"/>
      <c r="D2114" s="223"/>
      <c r="E2114" s="1200"/>
      <c r="J2114" s="224"/>
    </row>
    <row r="2115" spans="1:10" s="222" customFormat="1" ht="24" customHeight="1">
      <c r="A2115" s="1199"/>
      <c r="B2115" s="1200"/>
      <c r="C2115" s="1200"/>
      <c r="D2115" s="223"/>
      <c r="E2115" s="1200"/>
      <c r="J2115" s="224"/>
    </row>
    <row r="2116" spans="1:10" s="222" customFormat="1" ht="24" customHeight="1">
      <c r="A2116" s="1199"/>
      <c r="B2116" s="1200"/>
      <c r="C2116" s="1200"/>
      <c r="D2116" s="223"/>
      <c r="E2116" s="1200"/>
      <c r="J2116" s="224"/>
    </row>
    <row r="2117" spans="1:10" s="222" customFormat="1" ht="24" customHeight="1">
      <c r="A2117" s="1199"/>
      <c r="B2117" s="1200"/>
      <c r="C2117" s="1200"/>
      <c r="D2117" s="223"/>
      <c r="E2117" s="1200"/>
      <c r="J2117" s="224"/>
    </row>
    <row r="2118" spans="1:10" s="222" customFormat="1" ht="24" customHeight="1">
      <c r="A2118" s="1199"/>
      <c r="B2118" s="1200"/>
      <c r="C2118" s="1200"/>
      <c r="D2118" s="223"/>
      <c r="E2118" s="1200"/>
      <c r="J2118" s="224"/>
    </row>
    <row r="2119" spans="1:10" s="222" customFormat="1" ht="24" customHeight="1">
      <c r="A2119" s="1199"/>
      <c r="B2119" s="1200"/>
      <c r="C2119" s="1200"/>
      <c r="D2119" s="223"/>
      <c r="E2119" s="1200"/>
      <c r="J2119" s="224"/>
    </row>
    <row r="2120" spans="1:10" s="222" customFormat="1" ht="24" customHeight="1">
      <c r="A2120" s="1199"/>
      <c r="B2120" s="1200"/>
      <c r="C2120" s="1200"/>
      <c r="D2120" s="223"/>
      <c r="E2120" s="1200"/>
      <c r="J2120" s="224"/>
    </row>
    <row r="2121" spans="1:10" s="222" customFormat="1" ht="24" customHeight="1">
      <c r="A2121" s="1199"/>
      <c r="B2121" s="1200"/>
      <c r="C2121" s="1200"/>
      <c r="D2121" s="223"/>
      <c r="E2121" s="1200"/>
      <c r="J2121" s="224"/>
    </row>
    <row r="2122" spans="1:10" s="222" customFormat="1" ht="24" customHeight="1">
      <c r="A2122" s="1199"/>
      <c r="B2122" s="1200"/>
      <c r="C2122" s="1200"/>
      <c r="D2122" s="223"/>
      <c r="E2122" s="1200"/>
      <c r="J2122" s="224"/>
    </row>
    <row r="2123" spans="1:10" s="222" customFormat="1" ht="24" customHeight="1">
      <c r="A2123" s="1199"/>
      <c r="B2123" s="1200"/>
      <c r="C2123" s="1200"/>
      <c r="D2123" s="223"/>
      <c r="E2123" s="1200"/>
      <c r="J2123" s="224"/>
    </row>
    <row r="2124" spans="1:10" s="222" customFormat="1" ht="24" customHeight="1">
      <c r="A2124" s="1199"/>
      <c r="B2124" s="1200"/>
      <c r="C2124" s="1200"/>
      <c r="D2124" s="223"/>
      <c r="E2124" s="1200"/>
      <c r="J2124" s="224"/>
    </row>
    <row r="2125" spans="1:10" s="222" customFormat="1" ht="24" customHeight="1">
      <c r="A2125" s="1199"/>
      <c r="B2125" s="1200"/>
      <c r="C2125" s="1200"/>
      <c r="D2125" s="223"/>
      <c r="E2125" s="1200"/>
      <c r="J2125" s="224"/>
    </row>
    <row r="2126" spans="1:10" s="222" customFormat="1" ht="24" customHeight="1">
      <c r="A2126" s="1199"/>
      <c r="B2126" s="1200"/>
      <c r="C2126" s="1200"/>
      <c r="D2126" s="223"/>
      <c r="E2126" s="1200"/>
      <c r="J2126" s="224"/>
    </row>
    <row r="2127" spans="1:10" s="222" customFormat="1" ht="24" customHeight="1">
      <c r="A2127" s="1199"/>
      <c r="B2127" s="1200"/>
      <c r="C2127" s="1200"/>
      <c r="D2127" s="223"/>
      <c r="E2127" s="1200"/>
      <c r="J2127" s="224"/>
    </row>
    <row r="2128" spans="1:10" s="222" customFormat="1" ht="24" customHeight="1">
      <c r="A2128" s="1199"/>
      <c r="B2128" s="1200"/>
      <c r="C2128" s="1200"/>
      <c r="D2128" s="223"/>
      <c r="E2128" s="1200"/>
      <c r="J2128" s="224"/>
    </row>
    <row r="2129" spans="1:10" s="222" customFormat="1" ht="24" customHeight="1">
      <c r="A2129" s="1199"/>
      <c r="B2129" s="1200"/>
      <c r="C2129" s="1200"/>
      <c r="D2129" s="223"/>
      <c r="E2129" s="1200"/>
      <c r="J2129" s="224"/>
    </row>
    <row r="2130" spans="1:10" s="222" customFormat="1" ht="24" customHeight="1">
      <c r="A2130" s="1199"/>
      <c r="B2130" s="1200"/>
      <c r="C2130" s="1200"/>
      <c r="D2130" s="223"/>
      <c r="E2130" s="1200"/>
      <c r="J2130" s="224"/>
    </row>
    <row r="2131" spans="1:10" s="222" customFormat="1" ht="24" customHeight="1">
      <c r="A2131" s="1199"/>
      <c r="B2131" s="1200"/>
      <c r="C2131" s="1200"/>
      <c r="D2131" s="223"/>
      <c r="E2131" s="1200"/>
      <c r="J2131" s="224"/>
    </row>
    <row r="2132" spans="1:10" s="222" customFormat="1" ht="24" customHeight="1">
      <c r="A2132" s="1199"/>
      <c r="B2132" s="1200"/>
      <c r="C2132" s="1200"/>
      <c r="D2132" s="223"/>
      <c r="E2132" s="1200"/>
      <c r="J2132" s="224"/>
    </row>
    <row r="2133" spans="1:10" s="222" customFormat="1" ht="24" customHeight="1">
      <c r="A2133" s="1199"/>
      <c r="B2133" s="1200"/>
      <c r="C2133" s="1200"/>
      <c r="D2133" s="223"/>
      <c r="E2133" s="1200"/>
      <c r="J2133" s="224"/>
    </row>
    <row r="2134" spans="1:10" s="222" customFormat="1" ht="24" customHeight="1">
      <c r="A2134" s="1199"/>
      <c r="B2134" s="1200"/>
      <c r="C2134" s="1200"/>
      <c r="D2134" s="223"/>
      <c r="E2134" s="1200"/>
      <c r="J2134" s="224"/>
    </row>
    <row r="2135" spans="1:10" s="222" customFormat="1" ht="24" customHeight="1">
      <c r="A2135" s="1199"/>
      <c r="B2135" s="1200"/>
      <c r="C2135" s="1200"/>
      <c r="D2135" s="223"/>
      <c r="E2135" s="1200"/>
      <c r="J2135" s="224"/>
    </row>
    <row r="2136" spans="1:10" s="222" customFormat="1" ht="24" customHeight="1">
      <c r="A2136" s="1199"/>
      <c r="B2136" s="1200"/>
      <c r="C2136" s="1200"/>
      <c r="D2136" s="223"/>
      <c r="E2136" s="1200"/>
      <c r="J2136" s="224"/>
    </row>
    <row r="2137" spans="1:10" s="222" customFormat="1" ht="24" customHeight="1">
      <c r="A2137" s="1199"/>
      <c r="B2137" s="1200"/>
      <c r="C2137" s="1200"/>
      <c r="D2137" s="223"/>
      <c r="E2137" s="1200"/>
      <c r="J2137" s="224"/>
    </row>
    <row r="2138" spans="1:10" s="222" customFormat="1" ht="24" customHeight="1">
      <c r="A2138" s="1199"/>
      <c r="B2138" s="1200"/>
      <c r="C2138" s="1200"/>
      <c r="D2138" s="223"/>
      <c r="E2138" s="1200"/>
      <c r="J2138" s="224"/>
    </row>
    <row r="2139" spans="1:10" s="222" customFormat="1" ht="24" customHeight="1">
      <c r="A2139" s="1199"/>
      <c r="B2139" s="1200"/>
      <c r="C2139" s="1200"/>
      <c r="D2139" s="223"/>
      <c r="E2139" s="1200"/>
      <c r="J2139" s="224"/>
    </row>
    <row r="2140" spans="1:10" s="222" customFormat="1" ht="24" customHeight="1">
      <c r="A2140" s="1199"/>
      <c r="B2140" s="1200"/>
      <c r="C2140" s="1200"/>
      <c r="D2140" s="223"/>
      <c r="E2140" s="1200"/>
      <c r="J2140" s="224"/>
    </row>
    <row r="2141" spans="1:10" s="222" customFormat="1" ht="24" customHeight="1">
      <c r="A2141" s="1199"/>
      <c r="B2141" s="1200"/>
      <c r="C2141" s="1200"/>
      <c r="D2141" s="223"/>
      <c r="E2141" s="1200"/>
      <c r="J2141" s="224"/>
    </row>
    <row r="2142" spans="1:10" s="222" customFormat="1" ht="24" customHeight="1">
      <c r="A2142" s="1199"/>
      <c r="B2142" s="1200"/>
      <c r="C2142" s="1200"/>
      <c r="D2142" s="223"/>
      <c r="E2142" s="1200"/>
      <c r="J2142" s="224"/>
    </row>
    <row r="2143" spans="1:10" s="222" customFormat="1" ht="24" customHeight="1">
      <c r="A2143" s="1199"/>
      <c r="B2143" s="1200"/>
      <c r="C2143" s="1200"/>
      <c r="D2143" s="223"/>
      <c r="E2143" s="1200"/>
      <c r="J2143" s="224"/>
    </row>
    <row r="2144" spans="1:10" s="222" customFormat="1" ht="24" customHeight="1">
      <c r="A2144" s="1199"/>
      <c r="B2144" s="1200"/>
      <c r="C2144" s="1200"/>
      <c r="D2144" s="223"/>
      <c r="E2144" s="1200"/>
      <c r="J2144" s="224"/>
    </row>
    <row r="2145" spans="1:10" s="222" customFormat="1" ht="24" customHeight="1">
      <c r="A2145" s="1199"/>
      <c r="B2145" s="1200"/>
      <c r="C2145" s="1200"/>
      <c r="D2145" s="223"/>
      <c r="E2145" s="1200"/>
      <c r="J2145" s="224"/>
    </row>
    <row r="2146" spans="1:10" s="222" customFormat="1" ht="24" customHeight="1">
      <c r="A2146" s="1199"/>
      <c r="B2146" s="1200"/>
      <c r="C2146" s="1200"/>
      <c r="D2146" s="223"/>
      <c r="E2146" s="1200"/>
      <c r="J2146" s="224"/>
    </row>
    <row r="2147" spans="1:10" s="222" customFormat="1" ht="24" customHeight="1">
      <c r="A2147" s="1199"/>
      <c r="B2147" s="1200"/>
      <c r="C2147" s="1200"/>
      <c r="D2147" s="223"/>
      <c r="E2147" s="1200"/>
      <c r="J2147" s="224"/>
    </row>
    <row r="2148" spans="1:10" s="222" customFormat="1" ht="24" customHeight="1">
      <c r="A2148" s="1199"/>
      <c r="B2148" s="1200"/>
      <c r="C2148" s="1200"/>
      <c r="D2148" s="223"/>
      <c r="E2148" s="1200"/>
      <c r="J2148" s="224"/>
    </row>
    <row r="2149" spans="1:10" s="222" customFormat="1" ht="24" customHeight="1">
      <c r="A2149" s="1199"/>
      <c r="B2149" s="1200"/>
      <c r="C2149" s="1200"/>
      <c r="D2149" s="223"/>
      <c r="E2149" s="1200"/>
      <c r="J2149" s="224"/>
    </row>
    <row r="2150" spans="1:10" s="222" customFormat="1" ht="24" customHeight="1">
      <c r="A2150" s="1199"/>
      <c r="B2150" s="1200"/>
      <c r="C2150" s="1200"/>
      <c r="D2150" s="223"/>
      <c r="E2150" s="1200"/>
      <c r="J2150" s="224"/>
    </row>
    <row r="2151" spans="1:10" s="222" customFormat="1" ht="24" customHeight="1">
      <c r="A2151" s="1199"/>
      <c r="B2151" s="1200"/>
      <c r="C2151" s="1200"/>
      <c r="D2151" s="223"/>
      <c r="E2151" s="1200"/>
      <c r="J2151" s="224"/>
    </row>
    <row r="2152" spans="1:10" s="222" customFormat="1" ht="24" customHeight="1">
      <c r="A2152" s="1199"/>
      <c r="B2152" s="1200"/>
      <c r="C2152" s="1200"/>
      <c r="D2152" s="223"/>
      <c r="E2152" s="1200"/>
      <c r="J2152" s="224"/>
    </row>
    <row r="2153" spans="1:10" s="222" customFormat="1" ht="24" customHeight="1">
      <c r="A2153" s="1199"/>
      <c r="B2153" s="1200"/>
      <c r="C2153" s="1200"/>
      <c r="D2153" s="223"/>
      <c r="E2153" s="1200"/>
      <c r="J2153" s="224"/>
    </row>
    <row r="2154" spans="1:10" s="222" customFormat="1" ht="24" customHeight="1">
      <c r="A2154" s="1199"/>
      <c r="B2154" s="1200"/>
      <c r="C2154" s="1200"/>
      <c r="D2154" s="223"/>
      <c r="E2154" s="1200"/>
      <c r="J2154" s="224"/>
    </row>
    <row r="2155" spans="1:10" s="222" customFormat="1" ht="24" customHeight="1">
      <c r="A2155" s="1199"/>
      <c r="B2155" s="1200"/>
      <c r="C2155" s="1200"/>
      <c r="D2155" s="223"/>
      <c r="E2155" s="1200"/>
      <c r="J2155" s="224"/>
    </row>
    <row r="2156" spans="1:10" s="222" customFormat="1" ht="24" customHeight="1">
      <c r="A2156" s="1199"/>
      <c r="B2156" s="1200"/>
      <c r="C2156" s="1200"/>
      <c r="D2156" s="223"/>
      <c r="E2156" s="1200"/>
      <c r="J2156" s="224"/>
    </row>
    <row r="2157" spans="1:10" s="222" customFormat="1" ht="24" customHeight="1">
      <c r="A2157" s="1199"/>
      <c r="B2157" s="1200"/>
      <c r="C2157" s="1200"/>
      <c r="D2157" s="223"/>
      <c r="E2157" s="1200"/>
      <c r="J2157" s="224"/>
    </row>
    <row r="2158" spans="1:10" s="222" customFormat="1" ht="24" customHeight="1">
      <c r="A2158" s="1199"/>
      <c r="B2158" s="1200"/>
      <c r="C2158" s="1200"/>
      <c r="D2158" s="223"/>
      <c r="E2158" s="1200"/>
      <c r="J2158" s="224"/>
    </row>
    <row r="2159" spans="1:10" s="222" customFormat="1" ht="24" customHeight="1">
      <c r="A2159" s="1199"/>
      <c r="B2159" s="1200"/>
      <c r="C2159" s="1200"/>
      <c r="D2159" s="223"/>
      <c r="E2159" s="1200"/>
      <c r="J2159" s="224"/>
    </row>
    <row r="2160" spans="1:10" s="222" customFormat="1" ht="24" customHeight="1">
      <c r="A2160" s="1199"/>
      <c r="B2160" s="1200"/>
      <c r="C2160" s="1200"/>
      <c r="D2160" s="223"/>
      <c r="E2160" s="1200"/>
      <c r="J2160" s="224"/>
    </row>
    <row r="2161" spans="1:10" s="222" customFormat="1" ht="24" customHeight="1">
      <c r="A2161" s="1199"/>
      <c r="B2161" s="1200"/>
      <c r="C2161" s="1200"/>
      <c r="D2161" s="223"/>
      <c r="E2161" s="1200"/>
      <c r="J2161" s="224"/>
    </row>
    <row r="2162" spans="1:10" s="222" customFormat="1" ht="24" customHeight="1">
      <c r="A2162" s="1199"/>
      <c r="B2162" s="1200"/>
      <c r="C2162" s="1200"/>
      <c r="D2162" s="223"/>
      <c r="E2162" s="1200"/>
      <c r="J2162" s="224"/>
    </row>
    <row r="2163" spans="1:10" s="222" customFormat="1" ht="24" customHeight="1">
      <c r="A2163" s="1199"/>
      <c r="B2163" s="1200"/>
      <c r="C2163" s="1200"/>
      <c r="D2163" s="223"/>
      <c r="E2163" s="1200"/>
      <c r="J2163" s="224"/>
    </row>
    <row r="2164" spans="1:10" s="222" customFormat="1" ht="24" customHeight="1">
      <c r="A2164" s="1199"/>
      <c r="B2164" s="1200"/>
      <c r="C2164" s="1200"/>
      <c r="D2164" s="223"/>
      <c r="E2164" s="1200"/>
      <c r="J2164" s="224"/>
    </row>
    <row r="2165" spans="1:10" s="222" customFormat="1" ht="24" customHeight="1">
      <c r="A2165" s="1199"/>
      <c r="B2165" s="1200"/>
      <c r="C2165" s="1200"/>
      <c r="D2165" s="223"/>
      <c r="E2165" s="1200"/>
      <c r="J2165" s="224"/>
    </row>
    <row r="2166" spans="1:10" s="222" customFormat="1" ht="24" customHeight="1">
      <c r="A2166" s="1199"/>
      <c r="B2166" s="1200"/>
      <c r="C2166" s="1200"/>
      <c r="D2166" s="223"/>
      <c r="E2166" s="1200"/>
      <c r="J2166" s="224"/>
    </row>
    <row r="2167" spans="1:10" s="222" customFormat="1" ht="24" customHeight="1">
      <c r="A2167" s="1199"/>
      <c r="B2167" s="1200"/>
      <c r="C2167" s="1200"/>
      <c r="D2167" s="223"/>
      <c r="E2167" s="1200"/>
      <c r="J2167" s="224"/>
    </row>
    <row r="2168" spans="1:10" s="222" customFormat="1" ht="24" customHeight="1">
      <c r="A2168" s="1199"/>
      <c r="B2168" s="1200"/>
      <c r="C2168" s="1200"/>
      <c r="D2168" s="223"/>
      <c r="E2168" s="1200"/>
      <c r="J2168" s="224"/>
    </row>
    <row r="2169" spans="1:10" s="222" customFormat="1" ht="24" customHeight="1">
      <c r="A2169" s="1199"/>
      <c r="B2169" s="1200"/>
      <c r="C2169" s="1200"/>
      <c r="D2169" s="223"/>
      <c r="E2169" s="1200"/>
      <c r="J2169" s="224"/>
    </row>
    <row r="2170" spans="1:10" s="222" customFormat="1" ht="24" customHeight="1">
      <c r="A2170" s="1199"/>
      <c r="B2170" s="1200"/>
      <c r="C2170" s="1200"/>
      <c r="D2170" s="223"/>
      <c r="E2170" s="1200"/>
      <c r="J2170" s="224"/>
    </row>
    <row r="2171" spans="1:10" s="222" customFormat="1" ht="24" customHeight="1">
      <c r="A2171" s="1199"/>
      <c r="B2171" s="1200"/>
      <c r="C2171" s="1200"/>
      <c r="D2171" s="223"/>
      <c r="E2171" s="1200"/>
      <c r="J2171" s="224"/>
    </row>
    <row r="2172" spans="1:10" s="222" customFormat="1" ht="24" customHeight="1">
      <c r="A2172" s="1199"/>
      <c r="B2172" s="1200"/>
      <c r="C2172" s="1200"/>
      <c r="D2172" s="223"/>
      <c r="E2172" s="1200"/>
      <c r="J2172" s="224"/>
    </row>
    <row r="2173" spans="1:10" s="222" customFormat="1" ht="24" customHeight="1">
      <c r="A2173" s="1199"/>
      <c r="B2173" s="1200"/>
      <c r="C2173" s="1200"/>
      <c r="D2173" s="223"/>
      <c r="E2173" s="1200"/>
      <c r="J2173" s="224"/>
    </row>
    <row r="2174" spans="1:10" s="222" customFormat="1" ht="24" customHeight="1">
      <c r="A2174" s="1199"/>
      <c r="B2174" s="1200"/>
      <c r="C2174" s="1200"/>
      <c r="D2174" s="223"/>
      <c r="E2174" s="1200"/>
      <c r="J2174" s="224"/>
    </row>
    <row r="2175" spans="1:10" s="222" customFormat="1" ht="24" customHeight="1">
      <c r="A2175" s="1199"/>
      <c r="B2175" s="1200"/>
      <c r="C2175" s="1200"/>
      <c r="D2175" s="223"/>
      <c r="E2175" s="1200"/>
      <c r="J2175" s="224"/>
    </row>
    <row r="2176" spans="1:10" s="222" customFormat="1" ht="24" customHeight="1">
      <c r="A2176" s="1199"/>
      <c r="B2176" s="1200"/>
      <c r="C2176" s="1200"/>
      <c r="D2176" s="223"/>
      <c r="E2176" s="1200"/>
      <c r="J2176" s="224"/>
    </row>
    <row r="2177" spans="1:10" s="222" customFormat="1" ht="24" customHeight="1">
      <c r="A2177" s="1199"/>
      <c r="B2177" s="1200"/>
      <c r="C2177" s="1200"/>
      <c r="D2177" s="223"/>
      <c r="E2177" s="1200"/>
      <c r="J2177" s="224"/>
    </row>
    <row r="2178" spans="1:10" s="222" customFormat="1" ht="24" customHeight="1">
      <c r="A2178" s="1199"/>
      <c r="B2178" s="1200"/>
      <c r="C2178" s="1200"/>
      <c r="D2178" s="223"/>
      <c r="E2178" s="1200"/>
      <c r="J2178" s="224"/>
    </row>
    <row r="2179" spans="1:10" s="222" customFormat="1" ht="24" customHeight="1">
      <c r="A2179" s="1199"/>
      <c r="B2179" s="1200"/>
      <c r="C2179" s="1200"/>
      <c r="D2179" s="223"/>
      <c r="E2179" s="1200"/>
      <c r="J2179" s="224"/>
    </row>
    <row r="2180" spans="1:10" s="222" customFormat="1" ht="24" customHeight="1">
      <c r="A2180" s="1199"/>
      <c r="B2180" s="1200"/>
      <c r="C2180" s="1200"/>
      <c r="D2180" s="223"/>
      <c r="E2180" s="1200"/>
      <c r="J2180" s="224"/>
    </row>
    <row r="2181" spans="1:10" s="222" customFormat="1" ht="24" customHeight="1">
      <c r="A2181" s="1199"/>
      <c r="B2181" s="1200"/>
      <c r="C2181" s="1200"/>
      <c r="D2181" s="223"/>
      <c r="E2181" s="1200"/>
      <c r="J2181" s="224"/>
    </row>
    <row r="2182" spans="1:10" s="222" customFormat="1" ht="24" customHeight="1">
      <c r="A2182" s="1199"/>
      <c r="B2182" s="1200"/>
      <c r="C2182" s="1200"/>
      <c r="D2182" s="223"/>
      <c r="E2182" s="1200"/>
      <c r="J2182" s="224"/>
    </row>
    <row r="2183" spans="1:10" s="222" customFormat="1" ht="24" customHeight="1">
      <c r="A2183" s="1199"/>
      <c r="B2183" s="1200"/>
      <c r="C2183" s="1200"/>
      <c r="D2183" s="223"/>
      <c r="E2183" s="1200"/>
      <c r="J2183" s="224"/>
    </row>
    <row r="2184" spans="1:10" s="222" customFormat="1" ht="24" customHeight="1">
      <c r="A2184" s="1199"/>
      <c r="B2184" s="1200"/>
      <c r="C2184" s="1200"/>
      <c r="D2184" s="223"/>
      <c r="E2184" s="1200"/>
      <c r="J2184" s="224"/>
    </row>
    <row r="2185" spans="1:10" s="222" customFormat="1" ht="24" customHeight="1">
      <c r="A2185" s="1199"/>
      <c r="B2185" s="1200"/>
      <c r="C2185" s="1200"/>
      <c r="D2185" s="223"/>
      <c r="E2185" s="1200"/>
      <c r="J2185" s="224"/>
    </row>
    <row r="2186" spans="1:10" s="222" customFormat="1" ht="24" customHeight="1">
      <c r="A2186" s="1199"/>
      <c r="B2186" s="1200"/>
      <c r="C2186" s="1200"/>
      <c r="D2186" s="223"/>
      <c r="E2186" s="1200"/>
      <c r="J2186" s="224"/>
    </row>
    <row r="2187" spans="1:10" s="222" customFormat="1" ht="24" customHeight="1">
      <c r="A2187" s="1199"/>
      <c r="B2187" s="1200"/>
      <c r="C2187" s="1200"/>
      <c r="D2187" s="223"/>
      <c r="E2187" s="1200"/>
      <c r="J2187" s="224"/>
    </row>
    <row r="2188" spans="1:10" s="222" customFormat="1" ht="24" customHeight="1">
      <c r="A2188" s="1199"/>
      <c r="B2188" s="1200"/>
      <c r="C2188" s="1200"/>
      <c r="D2188" s="223"/>
      <c r="E2188" s="1200"/>
      <c r="J2188" s="224"/>
    </row>
    <row r="2189" spans="1:10" s="222" customFormat="1" ht="24" customHeight="1">
      <c r="A2189" s="1199"/>
      <c r="B2189" s="1200"/>
      <c r="C2189" s="1200"/>
      <c r="D2189" s="223"/>
      <c r="E2189" s="1200"/>
      <c r="J2189" s="224"/>
    </row>
    <row r="2190" spans="1:10" s="222" customFormat="1" ht="24" customHeight="1">
      <c r="A2190" s="1199"/>
      <c r="B2190" s="1200"/>
      <c r="C2190" s="1200"/>
      <c r="D2190" s="223"/>
      <c r="E2190" s="1200"/>
      <c r="J2190" s="224"/>
    </row>
    <row r="2191" spans="1:10" s="222" customFormat="1" ht="24" customHeight="1">
      <c r="A2191" s="1199"/>
      <c r="B2191" s="1200"/>
      <c r="C2191" s="1200"/>
      <c r="D2191" s="223"/>
      <c r="E2191" s="1200"/>
      <c r="J2191" s="224"/>
    </row>
    <row r="2192" spans="1:10" s="222" customFormat="1" ht="24" customHeight="1">
      <c r="A2192" s="1199"/>
      <c r="B2192" s="1200"/>
      <c r="C2192" s="1200"/>
      <c r="D2192" s="223"/>
      <c r="E2192" s="1200"/>
      <c r="J2192" s="224"/>
    </row>
    <row r="2193" spans="1:10" s="222" customFormat="1" ht="24" customHeight="1">
      <c r="A2193" s="1199"/>
      <c r="B2193" s="1200"/>
      <c r="C2193" s="1200"/>
      <c r="D2193" s="223"/>
      <c r="E2193" s="1200"/>
      <c r="J2193" s="224"/>
    </row>
    <row r="2194" spans="1:10" s="222" customFormat="1" ht="24" customHeight="1">
      <c r="A2194" s="1199"/>
      <c r="B2194" s="1200"/>
      <c r="C2194" s="1200"/>
      <c r="D2194" s="223"/>
      <c r="E2194" s="1200"/>
      <c r="J2194" s="224"/>
    </row>
    <row r="2195" spans="1:10" s="222" customFormat="1" ht="24" customHeight="1">
      <c r="A2195" s="1199"/>
      <c r="B2195" s="1200"/>
      <c r="C2195" s="1200"/>
      <c r="D2195" s="223"/>
      <c r="E2195" s="1200"/>
      <c r="J2195" s="224"/>
    </row>
    <row r="2196" spans="1:10" s="222" customFormat="1" ht="24" customHeight="1">
      <c r="A2196" s="1199"/>
      <c r="B2196" s="1200"/>
      <c r="C2196" s="1200"/>
      <c r="D2196" s="223"/>
      <c r="E2196" s="1200"/>
      <c r="J2196" s="224"/>
    </row>
    <row r="2197" spans="1:10" s="222" customFormat="1" ht="24" customHeight="1">
      <c r="A2197" s="1199"/>
      <c r="B2197" s="1200"/>
      <c r="C2197" s="1200"/>
      <c r="D2197" s="223"/>
      <c r="E2197" s="1200"/>
      <c r="J2197" s="224"/>
    </row>
    <row r="2198" spans="1:10" s="222" customFormat="1" ht="24" customHeight="1">
      <c r="A2198" s="1199"/>
      <c r="B2198" s="1200"/>
      <c r="C2198" s="1200"/>
      <c r="D2198" s="223"/>
      <c r="E2198" s="1200"/>
      <c r="J2198" s="224"/>
    </row>
    <row r="2199" spans="1:10" s="222" customFormat="1" ht="24" customHeight="1">
      <c r="A2199" s="1199"/>
      <c r="B2199" s="1200"/>
      <c r="C2199" s="1200"/>
      <c r="D2199" s="223"/>
      <c r="E2199" s="1200"/>
      <c r="J2199" s="224"/>
    </row>
    <row r="2200" spans="1:10" s="222" customFormat="1" ht="24" customHeight="1">
      <c r="A2200" s="1199"/>
      <c r="B2200" s="1200"/>
      <c r="C2200" s="1200"/>
      <c r="D2200" s="223"/>
      <c r="E2200" s="1200"/>
      <c r="J2200" s="224"/>
    </row>
    <row r="2201" spans="1:10" s="222" customFormat="1" ht="24" customHeight="1">
      <c r="A2201" s="1199"/>
      <c r="B2201" s="1200"/>
      <c r="C2201" s="1200"/>
      <c r="D2201" s="223"/>
      <c r="E2201" s="1200"/>
      <c r="J2201" s="224"/>
    </row>
    <row r="2202" spans="1:10" s="222" customFormat="1" ht="24" customHeight="1">
      <c r="A2202" s="1199"/>
      <c r="B2202" s="1200"/>
      <c r="C2202" s="1200"/>
      <c r="D2202" s="223"/>
      <c r="E2202" s="1200"/>
      <c r="J2202" s="224"/>
    </row>
    <row r="2203" spans="1:10" s="222" customFormat="1" ht="24" customHeight="1">
      <c r="A2203" s="1199"/>
      <c r="B2203" s="1200"/>
      <c r="C2203" s="1200"/>
      <c r="D2203" s="223"/>
      <c r="E2203" s="1200"/>
      <c r="J2203" s="224"/>
    </row>
    <row r="2204" spans="1:10" s="222" customFormat="1" ht="24" customHeight="1">
      <c r="A2204" s="1199"/>
      <c r="B2204" s="1200"/>
      <c r="C2204" s="1200"/>
      <c r="D2204" s="223"/>
      <c r="E2204" s="1200"/>
      <c r="J2204" s="224"/>
    </row>
    <row r="2205" spans="1:10" s="222" customFormat="1" ht="24" customHeight="1">
      <c r="A2205" s="1199"/>
      <c r="B2205" s="1200"/>
      <c r="C2205" s="1200"/>
      <c r="D2205" s="223"/>
      <c r="E2205" s="1200"/>
      <c r="J2205" s="224"/>
    </row>
    <row r="2206" spans="1:10" s="222" customFormat="1" ht="24" customHeight="1">
      <c r="A2206" s="1199"/>
      <c r="B2206" s="1200"/>
      <c r="C2206" s="1200"/>
      <c r="D2206" s="223"/>
      <c r="E2206" s="1200"/>
      <c r="J2206" s="224"/>
    </row>
    <row r="2207" spans="1:10" s="222" customFormat="1" ht="24" customHeight="1">
      <c r="A2207" s="1199"/>
      <c r="B2207" s="1200"/>
      <c r="C2207" s="1200"/>
      <c r="D2207" s="223"/>
      <c r="E2207" s="1200"/>
      <c r="J2207" s="224"/>
    </row>
    <row r="2208" spans="1:10" s="222" customFormat="1" ht="24" customHeight="1">
      <c r="A2208" s="1199"/>
      <c r="B2208" s="1200"/>
      <c r="C2208" s="1200"/>
      <c r="D2208" s="223"/>
      <c r="E2208" s="1200"/>
      <c r="J2208" s="224"/>
    </row>
    <row r="2209" spans="1:10" s="222" customFormat="1" ht="24" customHeight="1">
      <c r="A2209" s="1199"/>
      <c r="B2209" s="1200"/>
      <c r="C2209" s="1200"/>
      <c r="D2209" s="223"/>
      <c r="E2209" s="1200"/>
      <c r="J2209" s="224"/>
    </row>
    <row r="2210" spans="1:10" s="222" customFormat="1" ht="24" customHeight="1">
      <c r="A2210" s="1199"/>
      <c r="B2210" s="1200"/>
      <c r="C2210" s="1200"/>
      <c r="D2210" s="223"/>
      <c r="E2210" s="1200"/>
      <c r="J2210" s="224"/>
    </row>
    <row r="2211" spans="1:10" s="222" customFormat="1" ht="24" customHeight="1">
      <c r="A2211" s="1199"/>
      <c r="B2211" s="1200"/>
      <c r="C2211" s="1200"/>
      <c r="D2211" s="223"/>
      <c r="E2211" s="1200"/>
      <c r="J2211" s="224"/>
    </row>
    <row r="2212" spans="1:10" s="222" customFormat="1" ht="24" customHeight="1">
      <c r="A2212" s="1199"/>
      <c r="B2212" s="1200"/>
      <c r="C2212" s="1200"/>
      <c r="D2212" s="223"/>
      <c r="E2212" s="1200"/>
      <c r="J2212" s="224"/>
    </row>
    <row r="2213" spans="1:10" s="222" customFormat="1" ht="24" customHeight="1">
      <c r="A2213" s="1199"/>
      <c r="B2213" s="1200"/>
      <c r="C2213" s="1200"/>
      <c r="D2213" s="223"/>
      <c r="E2213" s="1200"/>
      <c r="J2213" s="224"/>
    </row>
    <row r="2214" spans="1:10" s="222" customFormat="1" ht="24" customHeight="1">
      <c r="A2214" s="1199"/>
      <c r="B2214" s="1200"/>
      <c r="C2214" s="1200"/>
      <c r="D2214" s="223"/>
      <c r="E2214" s="1200"/>
      <c r="J2214" s="224"/>
    </row>
    <row r="2215" spans="1:10" s="222" customFormat="1" ht="24" customHeight="1">
      <c r="A2215" s="1199"/>
      <c r="B2215" s="1200"/>
      <c r="C2215" s="1200"/>
      <c r="D2215" s="223"/>
      <c r="E2215" s="1200"/>
      <c r="J2215" s="224"/>
    </row>
    <row r="2216" spans="1:10" s="222" customFormat="1" ht="24" customHeight="1">
      <c r="A2216" s="1199"/>
      <c r="B2216" s="1200"/>
      <c r="C2216" s="1200"/>
      <c r="D2216" s="223"/>
      <c r="E2216" s="1200"/>
      <c r="J2216" s="224"/>
    </row>
    <row r="2217" spans="1:10" s="222" customFormat="1" ht="24" customHeight="1">
      <c r="A2217" s="1199"/>
      <c r="B2217" s="1200"/>
      <c r="C2217" s="1200"/>
      <c r="D2217" s="223"/>
      <c r="E2217" s="1200"/>
      <c r="J2217" s="224"/>
    </row>
    <row r="2218" spans="1:10" s="222" customFormat="1" ht="24" customHeight="1">
      <c r="A2218" s="1199"/>
      <c r="B2218" s="1200"/>
      <c r="C2218" s="1200"/>
      <c r="D2218" s="223"/>
      <c r="E2218" s="1200"/>
      <c r="J2218" s="224"/>
    </row>
    <row r="2219" spans="1:10" s="222" customFormat="1" ht="24" customHeight="1">
      <c r="A2219" s="1199"/>
      <c r="B2219" s="1200"/>
      <c r="C2219" s="1200"/>
      <c r="D2219" s="223"/>
      <c r="E2219" s="1200"/>
      <c r="J2219" s="224"/>
    </row>
    <row r="2220" spans="1:10" s="222" customFormat="1" ht="24" customHeight="1">
      <c r="A2220" s="1199"/>
      <c r="B2220" s="1200"/>
      <c r="C2220" s="1200"/>
      <c r="D2220" s="223"/>
      <c r="E2220" s="1200"/>
      <c r="J2220" s="224"/>
    </row>
    <row r="2221" spans="1:10" s="222" customFormat="1" ht="24" customHeight="1">
      <c r="A2221" s="1199"/>
      <c r="B2221" s="1200"/>
      <c r="C2221" s="1200"/>
      <c r="D2221" s="223"/>
      <c r="E2221" s="1200"/>
      <c r="J2221" s="224"/>
    </row>
    <row r="2222" spans="1:10" s="222" customFormat="1" ht="24" customHeight="1">
      <c r="A2222" s="1199"/>
      <c r="B2222" s="1200"/>
      <c r="C2222" s="1200"/>
      <c r="D2222" s="223"/>
      <c r="E2222" s="1200"/>
      <c r="J2222" s="224"/>
    </row>
    <row r="2223" spans="1:10" s="222" customFormat="1" ht="24" customHeight="1">
      <c r="A2223" s="1199"/>
      <c r="B2223" s="1200"/>
      <c r="C2223" s="1200"/>
      <c r="D2223" s="223"/>
      <c r="E2223" s="1200"/>
      <c r="J2223" s="224"/>
    </row>
    <row r="2224" spans="1:10" s="222" customFormat="1" ht="24" customHeight="1">
      <c r="A2224" s="1199"/>
      <c r="B2224" s="1200"/>
      <c r="C2224" s="1200"/>
      <c r="D2224" s="223"/>
      <c r="E2224" s="1200"/>
      <c r="J2224" s="224"/>
    </row>
    <row r="2225" spans="1:10" s="222" customFormat="1" ht="24" customHeight="1">
      <c r="A2225" s="1199"/>
      <c r="B2225" s="1200"/>
      <c r="C2225" s="1200"/>
      <c r="D2225" s="223"/>
      <c r="E2225" s="1200"/>
      <c r="J2225" s="224"/>
    </row>
    <row r="2226" spans="1:10" s="222" customFormat="1" ht="24" customHeight="1">
      <c r="A2226" s="1199"/>
      <c r="B2226" s="1200"/>
      <c r="C2226" s="1200"/>
      <c r="D2226" s="223"/>
      <c r="E2226" s="1200"/>
      <c r="J2226" s="224"/>
    </row>
    <row r="2227" spans="1:10" s="222" customFormat="1" ht="24" customHeight="1">
      <c r="A2227" s="1199"/>
      <c r="B2227" s="1200"/>
      <c r="C2227" s="1200"/>
      <c r="D2227" s="223"/>
      <c r="E2227" s="1200"/>
      <c r="J2227" s="224"/>
    </row>
    <row r="2228" spans="1:10" s="222" customFormat="1" ht="24" customHeight="1">
      <c r="A2228" s="1199"/>
      <c r="B2228" s="1200"/>
      <c r="C2228" s="1200"/>
      <c r="D2228" s="223"/>
      <c r="E2228" s="1200"/>
      <c r="J2228" s="224"/>
    </row>
    <row r="2229" spans="1:10" s="222" customFormat="1" ht="24" customHeight="1">
      <c r="A2229" s="1199"/>
      <c r="B2229" s="1200"/>
      <c r="C2229" s="1200"/>
      <c r="D2229" s="223"/>
      <c r="E2229" s="1200"/>
      <c r="J2229" s="224"/>
    </row>
    <row r="2230" spans="1:10" s="222" customFormat="1" ht="24" customHeight="1">
      <c r="A2230" s="1199"/>
      <c r="B2230" s="1200"/>
      <c r="C2230" s="1200"/>
      <c r="D2230" s="223"/>
      <c r="E2230" s="1200"/>
      <c r="J2230" s="224"/>
    </row>
    <row r="2231" spans="1:10" s="222" customFormat="1" ht="24" customHeight="1">
      <c r="A2231" s="1199"/>
      <c r="B2231" s="1200"/>
      <c r="C2231" s="1200"/>
      <c r="D2231" s="223"/>
      <c r="E2231" s="1200"/>
      <c r="J2231" s="224"/>
    </row>
    <row r="2232" spans="1:10" s="222" customFormat="1" ht="24" customHeight="1">
      <c r="A2232" s="1199"/>
      <c r="B2232" s="1200"/>
      <c r="C2232" s="1200"/>
      <c r="D2232" s="223"/>
      <c r="E2232" s="1200"/>
      <c r="J2232" s="224"/>
    </row>
    <row r="2233" spans="1:10" s="222" customFormat="1" ht="24" customHeight="1">
      <c r="A2233" s="1199"/>
      <c r="B2233" s="1200"/>
      <c r="C2233" s="1200"/>
      <c r="D2233" s="223"/>
      <c r="E2233" s="1200"/>
      <c r="J2233" s="224"/>
    </row>
    <row r="2234" spans="1:10" s="222" customFormat="1" ht="24" customHeight="1">
      <c r="A2234" s="1199"/>
      <c r="B2234" s="1200"/>
      <c r="C2234" s="1200"/>
      <c r="D2234" s="223"/>
      <c r="E2234" s="1200"/>
      <c r="J2234" s="224"/>
    </row>
    <row r="2235" spans="1:10" s="222" customFormat="1" ht="24" customHeight="1">
      <c r="A2235" s="1199"/>
      <c r="B2235" s="1200"/>
      <c r="C2235" s="1200"/>
      <c r="D2235" s="223"/>
      <c r="E2235" s="1200"/>
      <c r="J2235" s="224"/>
    </row>
    <row r="2236" spans="1:10" s="222" customFormat="1" ht="24" customHeight="1">
      <c r="A2236" s="1199"/>
      <c r="B2236" s="1200"/>
      <c r="C2236" s="1200"/>
      <c r="D2236" s="223"/>
      <c r="E2236" s="1200"/>
      <c r="J2236" s="224"/>
    </row>
    <row r="2237" spans="1:10" s="222" customFormat="1" ht="24" customHeight="1">
      <c r="A2237" s="1199"/>
      <c r="B2237" s="1200"/>
      <c r="C2237" s="1200"/>
      <c r="D2237" s="223"/>
      <c r="E2237" s="1200"/>
      <c r="J2237" s="224"/>
    </row>
    <row r="2238" spans="1:10" s="222" customFormat="1" ht="24" customHeight="1">
      <c r="A2238" s="1199"/>
      <c r="B2238" s="1200"/>
      <c r="C2238" s="1200"/>
      <c r="D2238" s="223"/>
      <c r="E2238" s="1200"/>
      <c r="J2238" s="224"/>
    </row>
    <row r="2239" spans="1:10" s="222" customFormat="1" ht="24" customHeight="1">
      <c r="A2239" s="1199"/>
      <c r="B2239" s="1200"/>
      <c r="C2239" s="1200"/>
      <c r="D2239" s="223"/>
      <c r="E2239" s="1200"/>
      <c r="J2239" s="224"/>
    </row>
    <row r="2240" spans="1:10" s="222" customFormat="1" ht="24" customHeight="1">
      <c r="A2240" s="1199"/>
      <c r="B2240" s="1200"/>
      <c r="C2240" s="1200"/>
      <c r="D2240" s="223"/>
      <c r="E2240" s="1200"/>
      <c r="J2240" s="224"/>
    </row>
    <row r="2241" spans="1:10" s="222" customFormat="1" ht="24" customHeight="1">
      <c r="A2241" s="1199"/>
      <c r="B2241" s="1200"/>
      <c r="C2241" s="1200"/>
      <c r="D2241" s="223"/>
      <c r="E2241" s="1200"/>
      <c r="J2241" s="224"/>
    </row>
    <row r="2242" spans="1:10" s="222" customFormat="1" ht="24" customHeight="1">
      <c r="A2242" s="1199"/>
      <c r="B2242" s="1200"/>
      <c r="C2242" s="1200"/>
      <c r="D2242" s="223"/>
      <c r="E2242" s="1200"/>
      <c r="J2242" s="224"/>
    </row>
    <row r="2243" spans="1:10" s="222" customFormat="1" ht="24" customHeight="1">
      <c r="A2243" s="1199"/>
      <c r="B2243" s="1200"/>
      <c r="C2243" s="1200"/>
      <c r="D2243" s="223"/>
      <c r="E2243" s="1200"/>
      <c r="J2243" s="224"/>
    </row>
    <row r="2244" spans="1:10" s="222" customFormat="1" ht="24" customHeight="1">
      <c r="A2244" s="1199"/>
      <c r="B2244" s="1200"/>
      <c r="C2244" s="1200"/>
      <c r="D2244" s="223"/>
      <c r="E2244" s="1200"/>
      <c r="J2244" s="224"/>
    </row>
    <row r="2245" spans="1:10" s="222" customFormat="1" ht="24" customHeight="1">
      <c r="A2245" s="1199"/>
      <c r="B2245" s="1200"/>
      <c r="C2245" s="1200"/>
      <c r="D2245" s="223"/>
      <c r="E2245" s="1200"/>
      <c r="J2245" s="224"/>
    </row>
    <row r="2246" spans="1:10" s="222" customFormat="1" ht="24" customHeight="1">
      <c r="A2246" s="1199"/>
      <c r="B2246" s="1200"/>
      <c r="C2246" s="1200"/>
      <c r="D2246" s="223"/>
      <c r="E2246" s="1200"/>
      <c r="J2246" s="224"/>
    </row>
    <row r="2247" spans="1:10" s="222" customFormat="1" ht="24" customHeight="1">
      <c r="A2247" s="1199"/>
      <c r="B2247" s="1200"/>
      <c r="C2247" s="1200"/>
      <c r="D2247" s="223"/>
      <c r="E2247" s="1200"/>
      <c r="J2247" s="224"/>
    </row>
    <row r="2248" spans="1:10" s="222" customFormat="1" ht="24" customHeight="1">
      <c r="A2248" s="1199"/>
      <c r="B2248" s="1200"/>
      <c r="C2248" s="1200"/>
      <c r="D2248" s="223"/>
      <c r="E2248" s="1200"/>
      <c r="J2248" s="224"/>
    </row>
    <row r="2249" spans="1:10" s="222" customFormat="1" ht="24" customHeight="1">
      <c r="A2249" s="1199"/>
      <c r="B2249" s="1200"/>
      <c r="C2249" s="1200"/>
      <c r="D2249" s="223"/>
      <c r="E2249" s="1200"/>
      <c r="J2249" s="224"/>
    </row>
    <row r="2250" spans="1:10" s="222" customFormat="1" ht="24" customHeight="1">
      <c r="A2250" s="1199"/>
      <c r="B2250" s="1200"/>
      <c r="C2250" s="1200"/>
      <c r="D2250" s="223"/>
      <c r="E2250" s="1200"/>
      <c r="J2250" s="224"/>
    </row>
    <row r="2251" spans="1:10" s="222" customFormat="1" ht="24" customHeight="1">
      <c r="A2251" s="1199"/>
      <c r="B2251" s="1200"/>
      <c r="C2251" s="1200"/>
      <c r="D2251" s="223"/>
      <c r="E2251" s="1200"/>
      <c r="J2251" s="224"/>
    </row>
    <row r="2252" spans="1:10" s="222" customFormat="1" ht="24" customHeight="1">
      <c r="A2252" s="1199"/>
      <c r="B2252" s="1200"/>
      <c r="C2252" s="1200"/>
      <c r="D2252" s="223"/>
      <c r="E2252" s="1200"/>
      <c r="J2252" s="224"/>
    </row>
    <row r="2253" spans="1:10" s="222" customFormat="1" ht="24" customHeight="1">
      <c r="A2253" s="1199"/>
      <c r="B2253" s="1200"/>
      <c r="C2253" s="1200"/>
      <c r="D2253" s="223"/>
      <c r="E2253" s="1200"/>
      <c r="J2253" s="224"/>
    </row>
    <row r="2254" spans="1:10" s="222" customFormat="1" ht="24" customHeight="1">
      <c r="A2254" s="1199"/>
      <c r="B2254" s="1200"/>
      <c r="C2254" s="1200"/>
      <c r="D2254" s="223"/>
      <c r="E2254" s="1200"/>
      <c r="J2254" s="224"/>
    </row>
    <row r="2255" spans="1:10" s="222" customFormat="1" ht="24" customHeight="1">
      <c r="A2255" s="1199"/>
      <c r="B2255" s="1200"/>
      <c r="C2255" s="1200"/>
      <c r="D2255" s="223"/>
      <c r="E2255" s="1200"/>
      <c r="J2255" s="224"/>
    </row>
    <row r="2256" spans="1:10" s="222" customFormat="1" ht="24" customHeight="1">
      <c r="A2256" s="1199"/>
      <c r="B2256" s="1200"/>
      <c r="C2256" s="1200"/>
      <c r="D2256" s="223"/>
      <c r="E2256" s="1200"/>
      <c r="J2256" s="224"/>
    </row>
    <row r="2257" spans="1:10" s="222" customFormat="1" ht="24" customHeight="1">
      <c r="A2257" s="1199"/>
      <c r="B2257" s="1200"/>
      <c r="C2257" s="1200"/>
      <c r="D2257" s="223"/>
      <c r="E2257" s="1200"/>
      <c r="J2257" s="224"/>
    </row>
    <row r="2258" spans="1:10" s="222" customFormat="1" ht="24" customHeight="1">
      <c r="A2258" s="1199"/>
      <c r="B2258" s="1200"/>
      <c r="C2258" s="1200"/>
      <c r="D2258" s="223"/>
      <c r="E2258" s="1200"/>
      <c r="J2258" s="224"/>
    </row>
    <row r="2259" spans="1:10" s="222" customFormat="1" ht="24" customHeight="1">
      <c r="A2259" s="1199"/>
      <c r="B2259" s="1200"/>
      <c r="C2259" s="1200"/>
      <c r="D2259" s="223"/>
      <c r="E2259" s="1200"/>
      <c r="J2259" s="224"/>
    </row>
    <row r="2260" spans="1:10" s="222" customFormat="1" ht="24" customHeight="1">
      <c r="A2260" s="1199"/>
      <c r="B2260" s="1200"/>
      <c r="C2260" s="1200"/>
      <c r="D2260" s="223"/>
      <c r="E2260" s="1200"/>
      <c r="J2260" s="224"/>
    </row>
    <row r="2261" spans="1:10" s="222" customFormat="1" ht="24" customHeight="1">
      <c r="A2261" s="1199"/>
      <c r="B2261" s="1200"/>
      <c r="C2261" s="1200"/>
      <c r="D2261" s="223"/>
      <c r="E2261" s="1200"/>
      <c r="J2261" s="224"/>
    </row>
    <row r="2262" spans="1:10" s="222" customFormat="1" ht="24" customHeight="1">
      <c r="A2262" s="1199"/>
      <c r="B2262" s="1200"/>
      <c r="C2262" s="1200"/>
      <c r="D2262" s="223"/>
      <c r="E2262" s="1200"/>
      <c r="J2262" s="224"/>
    </row>
    <row r="2263" spans="1:10" s="222" customFormat="1" ht="24" customHeight="1">
      <c r="A2263" s="1199"/>
      <c r="B2263" s="1200"/>
      <c r="C2263" s="1200"/>
      <c r="D2263" s="223"/>
      <c r="E2263" s="1200"/>
      <c r="J2263" s="224"/>
    </row>
    <row r="2264" spans="1:10" s="222" customFormat="1" ht="24" customHeight="1">
      <c r="A2264" s="1199"/>
      <c r="B2264" s="1200"/>
      <c r="C2264" s="1200"/>
      <c r="D2264" s="223"/>
      <c r="E2264" s="1200"/>
      <c r="J2264" s="224"/>
    </row>
    <row r="2265" spans="1:10" s="222" customFormat="1" ht="24" customHeight="1">
      <c r="A2265" s="1199"/>
      <c r="B2265" s="1200"/>
      <c r="C2265" s="1200"/>
      <c r="D2265" s="223"/>
      <c r="E2265" s="1200"/>
      <c r="J2265" s="224"/>
    </row>
    <row r="2266" spans="1:10" s="222" customFormat="1" ht="24" customHeight="1">
      <c r="A2266" s="1199"/>
      <c r="B2266" s="1200"/>
      <c r="C2266" s="1200"/>
      <c r="D2266" s="223"/>
      <c r="E2266" s="1200"/>
      <c r="J2266" s="224"/>
    </row>
    <row r="2267" spans="1:10" s="222" customFormat="1" ht="24" customHeight="1">
      <c r="A2267" s="1199"/>
      <c r="B2267" s="1200"/>
      <c r="C2267" s="1200"/>
      <c r="D2267" s="223"/>
      <c r="E2267" s="1200"/>
      <c r="J2267" s="224"/>
    </row>
    <row r="2268" spans="1:10" s="222" customFormat="1" ht="24" customHeight="1">
      <c r="A2268" s="1199"/>
      <c r="B2268" s="1200"/>
      <c r="C2268" s="1200"/>
      <c r="D2268" s="223"/>
      <c r="E2268" s="1200"/>
      <c r="J2268" s="224"/>
    </row>
    <row r="2269" spans="1:10" s="222" customFormat="1" ht="24" customHeight="1">
      <c r="A2269" s="1199"/>
      <c r="B2269" s="1200"/>
      <c r="C2269" s="1200"/>
      <c r="D2269" s="223"/>
      <c r="E2269" s="1200"/>
      <c r="J2269" s="224"/>
    </row>
    <row r="2270" spans="1:10" s="222" customFormat="1" ht="24" customHeight="1">
      <c r="A2270" s="1199"/>
      <c r="B2270" s="1200"/>
      <c r="C2270" s="1200"/>
      <c r="D2270" s="223"/>
      <c r="E2270" s="1200"/>
      <c r="J2270" s="224"/>
    </row>
    <row r="2271" spans="1:10" s="222" customFormat="1" ht="24" customHeight="1">
      <c r="A2271" s="1199"/>
      <c r="B2271" s="1200"/>
      <c r="C2271" s="1200"/>
      <c r="D2271" s="223"/>
      <c r="E2271" s="1200"/>
      <c r="J2271" s="224"/>
    </row>
    <row r="2272" spans="1:10" s="222" customFormat="1" ht="24" customHeight="1">
      <c r="A2272" s="1199"/>
      <c r="B2272" s="1200"/>
      <c r="C2272" s="1200"/>
      <c r="D2272" s="223"/>
      <c r="E2272" s="1200"/>
      <c r="J2272" s="224"/>
    </row>
    <row r="2273" spans="1:10" s="222" customFormat="1" ht="24" customHeight="1">
      <c r="A2273" s="1199"/>
      <c r="B2273" s="1200"/>
      <c r="C2273" s="1200"/>
      <c r="D2273" s="223"/>
      <c r="E2273" s="1200"/>
      <c r="J2273" s="224"/>
    </row>
    <row r="2274" spans="1:10" s="222" customFormat="1" ht="24" customHeight="1">
      <c r="A2274" s="1199"/>
      <c r="B2274" s="1200"/>
      <c r="C2274" s="1200"/>
      <c r="D2274" s="223"/>
      <c r="E2274" s="1200"/>
      <c r="J2274" s="224"/>
    </row>
    <row r="2275" spans="1:10" s="222" customFormat="1" ht="24" customHeight="1">
      <c r="A2275" s="1199"/>
      <c r="B2275" s="1200"/>
      <c r="C2275" s="1200"/>
      <c r="D2275" s="223"/>
      <c r="E2275" s="1200"/>
      <c r="J2275" s="224"/>
    </row>
    <row r="2276" spans="1:10" s="222" customFormat="1" ht="24" customHeight="1">
      <c r="A2276" s="1199"/>
      <c r="B2276" s="1200"/>
      <c r="C2276" s="1200"/>
      <c r="D2276" s="223"/>
      <c r="E2276" s="1200"/>
      <c r="J2276" s="224"/>
    </row>
    <row r="2277" spans="1:10" s="222" customFormat="1" ht="24" customHeight="1">
      <c r="A2277" s="1199"/>
      <c r="B2277" s="1200"/>
      <c r="C2277" s="1200"/>
      <c r="D2277" s="223"/>
      <c r="E2277" s="1200"/>
      <c r="J2277" s="224"/>
    </row>
    <row r="2278" spans="1:10" s="222" customFormat="1" ht="24" customHeight="1">
      <c r="A2278" s="1199"/>
      <c r="B2278" s="1200"/>
      <c r="C2278" s="1200"/>
      <c r="D2278" s="223"/>
      <c r="E2278" s="1200"/>
      <c r="J2278" s="224"/>
    </row>
    <row r="2279" spans="1:10" s="222" customFormat="1" ht="24" customHeight="1">
      <c r="A2279" s="1199"/>
      <c r="B2279" s="1200"/>
      <c r="C2279" s="1200"/>
      <c r="D2279" s="223"/>
      <c r="E2279" s="1200"/>
      <c r="J2279" s="224"/>
    </row>
    <row r="2280" spans="1:10" s="222" customFormat="1" ht="24" customHeight="1">
      <c r="A2280" s="1199"/>
      <c r="B2280" s="1200"/>
      <c r="C2280" s="1200"/>
      <c r="D2280" s="223"/>
      <c r="E2280" s="1200"/>
      <c r="J2280" s="224"/>
    </row>
    <row r="2281" spans="1:10" s="222" customFormat="1" ht="24" customHeight="1">
      <c r="A2281" s="1199"/>
      <c r="B2281" s="1200"/>
      <c r="C2281" s="1200"/>
      <c r="D2281" s="223"/>
      <c r="E2281" s="1200"/>
      <c r="J2281" s="224"/>
    </row>
    <row r="2282" spans="1:10" s="222" customFormat="1" ht="24" customHeight="1">
      <c r="A2282" s="1199"/>
      <c r="B2282" s="1200"/>
      <c r="C2282" s="1200"/>
      <c r="D2282" s="223"/>
      <c r="E2282" s="1200"/>
      <c r="J2282" s="224"/>
    </row>
    <row r="2283" spans="1:10" s="222" customFormat="1" ht="24" customHeight="1">
      <c r="A2283" s="1199"/>
      <c r="B2283" s="1200"/>
      <c r="C2283" s="1200"/>
      <c r="D2283" s="223"/>
      <c r="E2283" s="1200"/>
      <c r="J2283" s="224"/>
    </row>
    <row r="2284" spans="1:10" s="222" customFormat="1" ht="24" customHeight="1">
      <c r="A2284" s="1199"/>
      <c r="B2284" s="1200"/>
      <c r="C2284" s="1200"/>
      <c r="D2284" s="223"/>
      <c r="E2284" s="1200"/>
      <c r="J2284" s="224"/>
    </row>
    <row r="2285" spans="1:10" s="222" customFormat="1" ht="24" customHeight="1">
      <c r="A2285" s="1199"/>
      <c r="B2285" s="1200"/>
      <c r="C2285" s="1200"/>
      <c r="D2285" s="223"/>
      <c r="E2285" s="1200"/>
      <c r="J2285" s="224"/>
    </row>
    <row r="2286" spans="1:10" s="222" customFormat="1" ht="24" customHeight="1">
      <c r="A2286" s="1199"/>
      <c r="B2286" s="1200"/>
      <c r="C2286" s="1200"/>
      <c r="D2286" s="223"/>
      <c r="E2286" s="1200"/>
      <c r="J2286" s="224"/>
    </row>
    <row r="2287" spans="1:10" s="222" customFormat="1" ht="24" customHeight="1">
      <c r="A2287" s="1199"/>
      <c r="B2287" s="1200"/>
      <c r="C2287" s="1200"/>
      <c r="D2287" s="223"/>
      <c r="E2287" s="1200"/>
      <c r="J2287" s="224"/>
    </row>
    <row r="2288" spans="1:10" s="222" customFormat="1" ht="24" customHeight="1">
      <c r="A2288" s="1199"/>
      <c r="B2288" s="1200"/>
      <c r="C2288" s="1200"/>
      <c r="D2288" s="223"/>
      <c r="E2288" s="1200"/>
      <c r="J2288" s="224"/>
    </row>
    <row r="2289" spans="1:10" s="222" customFormat="1" ht="24" customHeight="1">
      <c r="A2289" s="1199"/>
      <c r="B2289" s="1200"/>
      <c r="C2289" s="1200"/>
      <c r="D2289" s="223"/>
      <c r="E2289" s="1200"/>
      <c r="J2289" s="224"/>
    </row>
    <row r="2290" spans="1:10" s="222" customFormat="1" ht="24" customHeight="1">
      <c r="A2290" s="1199"/>
      <c r="B2290" s="1200"/>
      <c r="C2290" s="1200"/>
      <c r="D2290" s="223"/>
      <c r="E2290" s="1200"/>
      <c r="J2290" s="224"/>
    </row>
    <row r="2291" spans="1:10" s="222" customFormat="1" ht="24" customHeight="1">
      <c r="A2291" s="1199"/>
      <c r="B2291" s="1200"/>
      <c r="C2291" s="1200"/>
      <c r="D2291" s="223"/>
      <c r="E2291" s="1200"/>
      <c r="J2291" s="224"/>
    </row>
    <row r="2292" spans="1:10" s="222" customFormat="1" ht="24" customHeight="1">
      <c r="A2292" s="1199"/>
      <c r="B2292" s="1200"/>
      <c r="C2292" s="1200"/>
      <c r="D2292" s="223"/>
      <c r="E2292" s="1200"/>
      <c r="J2292" s="224"/>
    </row>
    <row r="2293" spans="1:10" s="222" customFormat="1" ht="24" customHeight="1">
      <c r="A2293" s="1199"/>
      <c r="B2293" s="1200"/>
      <c r="C2293" s="1200"/>
      <c r="D2293" s="223"/>
      <c r="E2293" s="1200"/>
      <c r="J2293" s="224"/>
    </row>
    <row r="2294" spans="1:10" s="222" customFormat="1" ht="24" customHeight="1">
      <c r="A2294" s="1199"/>
      <c r="B2294" s="1200"/>
      <c r="C2294" s="1200"/>
      <c r="D2294" s="223"/>
      <c r="E2294" s="1200"/>
      <c r="J2294" s="224"/>
    </row>
    <row r="2295" spans="1:10" s="222" customFormat="1" ht="24" customHeight="1">
      <c r="A2295" s="1199"/>
      <c r="B2295" s="1200"/>
      <c r="C2295" s="1200"/>
      <c r="D2295" s="223"/>
      <c r="E2295" s="1200"/>
      <c r="J2295" s="224"/>
    </row>
    <row r="2296" spans="1:10" s="222" customFormat="1" ht="24" customHeight="1">
      <c r="A2296" s="1199"/>
      <c r="B2296" s="1200"/>
      <c r="C2296" s="1200"/>
      <c r="D2296" s="223"/>
      <c r="E2296" s="1200"/>
      <c r="J2296" s="224"/>
    </row>
    <row r="2297" spans="1:10" s="222" customFormat="1" ht="24" customHeight="1">
      <c r="A2297" s="1199"/>
      <c r="B2297" s="1200"/>
      <c r="C2297" s="1200"/>
      <c r="D2297" s="223"/>
      <c r="E2297" s="1200"/>
      <c r="J2297" s="224"/>
    </row>
    <row r="2298" spans="1:10" s="222" customFormat="1" ht="24" customHeight="1">
      <c r="A2298" s="1199"/>
      <c r="B2298" s="1200"/>
      <c r="C2298" s="1200"/>
      <c r="D2298" s="223"/>
      <c r="E2298" s="1200"/>
      <c r="J2298" s="224"/>
    </row>
    <row r="2299" spans="1:10" s="222" customFormat="1" ht="24" customHeight="1">
      <c r="A2299" s="1199"/>
      <c r="B2299" s="1200"/>
      <c r="C2299" s="1200"/>
      <c r="D2299" s="223"/>
      <c r="E2299" s="1200"/>
      <c r="J2299" s="224"/>
    </row>
    <row r="2300" spans="1:10" s="222" customFormat="1" ht="24" customHeight="1">
      <c r="A2300" s="1199"/>
      <c r="B2300" s="1200"/>
      <c r="C2300" s="1200"/>
      <c r="D2300" s="223"/>
      <c r="E2300" s="1200"/>
      <c r="J2300" s="224"/>
    </row>
    <row r="2301" spans="1:10" s="222" customFormat="1" ht="24" customHeight="1">
      <c r="A2301" s="1199"/>
      <c r="B2301" s="1200"/>
      <c r="C2301" s="1200"/>
      <c r="D2301" s="223"/>
      <c r="E2301" s="1200"/>
      <c r="J2301" s="224"/>
    </row>
    <row r="2302" spans="1:10" s="222" customFormat="1" ht="24" customHeight="1">
      <c r="A2302" s="1199"/>
      <c r="B2302" s="1200"/>
      <c r="C2302" s="1200"/>
      <c r="D2302" s="223"/>
      <c r="E2302" s="1200"/>
      <c r="J2302" s="224"/>
    </row>
    <row r="2303" spans="1:10" s="222" customFormat="1" ht="24" customHeight="1">
      <c r="A2303" s="1199"/>
      <c r="B2303" s="1200"/>
      <c r="C2303" s="1200"/>
      <c r="D2303" s="223"/>
      <c r="E2303" s="1200"/>
      <c r="J2303" s="224"/>
    </row>
    <row r="2304" spans="1:10" s="222" customFormat="1" ht="24" customHeight="1">
      <c r="A2304" s="1199"/>
      <c r="B2304" s="1200"/>
      <c r="C2304" s="1200"/>
      <c r="D2304" s="223"/>
      <c r="E2304" s="1200"/>
      <c r="J2304" s="224"/>
    </row>
    <row r="2305" spans="1:10" s="222" customFormat="1" ht="24" customHeight="1">
      <c r="A2305" s="1199"/>
      <c r="B2305" s="1200"/>
      <c r="C2305" s="1200"/>
      <c r="D2305" s="223"/>
      <c r="E2305" s="1200"/>
      <c r="J2305" s="224"/>
    </row>
    <row r="2306" spans="1:10" s="222" customFormat="1" ht="24" customHeight="1">
      <c r="A2306" s="1199"/>
      <c r="B2306" s="1200"/>
      <c r="C2306" s="1200"/>
      <c r="D2306" s="223"/>
      <c r="E2306" s="1200"/>
      <c r="J2306" s="224"/>
    </row>
    <row r="2307" spans="1:10" s="222" customFormat="1" ht="24" customHeight="1">
      <c r="A2307" s="1199"/>
      <c r="B2307" s="1200"/>
      <c r="C2307" s="1200"/>
      <c r="D2307" s="223"/>
      <c r="E2307" s="1200"/>
      <c r="J2307" s="224"/>
    </row>
    <row r="2308" spans="1:10" s="222" customFormat="1" ht="24" customHeight="1">
      <c r="A2308" s="1199"/>
      <c r="B2308" s="1200"/>
      <c r="C2308" s="1200"/>
      <c r="D2308" s="223"/>
      <c r="E2308" s="1200"/>
      <c r="J2308" s="224"/>
    </row>
    <row r="2309" spans="1:10" s="222" customFormat="1" ht="24" customHeight="1">
      <c r="A2309" s="1199"/>
      <c r="B2309" s="1200"/>
      <c r="C2309" s="1200"/>
      <c r="D2309" s="223"/>
      <c r="E2309" s="1200"/>
      <c r="J2309" s="224"/>
    </row>
    <row r="2310" spans="1:10" s="222" customFormat="1" ht="24" customHeight="1">
      <c r="A2310" s="1199"/>
      <c r="B2310" s="1200"/>
      <c r="C2310" s="1200"/>
      <c r="D2310" s="223"/>
      <c r="E2310" s="1200"/>
      <c r="J2310" s="224"/>
    </row>
    <row r="2311" spans="1:10" s="222" customFormat="1" ht="24" customHeight="1">
      <c r="A2311" s="1199"/>
      <c r="B2311" s="1200"/>
      <c r="C2311" s="1200"/>
      <c r="D2311" s="223"/>
      <c r="E2311" s="1200"/>
      <c r="J2311" s="224"/>
    </row>
    <row r="2312" spans="1:10" s="222" customFormat="1" ht="24" customHeight="1">
      <c r="A2312" s="1199"/>
      <c r="B2312" s="1200"/>
      <c r="C2312" s="1200"/>
      <c r="D2312" s="223"/>
      <c r="E2312" s="1200"/>
      <c r="J2312" s="224"/>
    </row>
    <row r="2313" spans="1:10" s="222" customFormat="1" ht="24" customHeight="1">
      <c r="A2313" s="1199"/>
      <c r="B2313" s="1200"/>
      <c r="C2313" s="1200"/>
      <c r="D2313" s="223"/>
      <c r="E2313" s="1200"/>
      <c r="J2313" s="224"/>
    </row>
    <row r="2314" spans="1:10" s="222" customFormat="1" ht="24" customHeight="1">
      <c r="A2314" s="1199"/>
      <c r="B2314" s="1200"/>
      <c r="C2314" s="1200"/>
      <c r="D2314" s="223"/>
      <c r="E2314" s="1200"/>
      <c r="J2314" s="224"/>
    </row>
    <row r="2315" spans="1:10" s="222" customFormat="1" ht="24" customHeight="1">
      <c r="A2315" s="1199"/>
      <c r="B2315" s="1200"/>
      <c r="C2315" s="1200"/>
      <c r="D2315" s="223"/>
      <c r="E2315" s="1200"/>
      <c r="J2315" s="224"/>
    </row>
    <row r="2316" spans="1:10" s="222" customFormat="1" ht="24" customHeight="1">
      <c r="A2316" s="1199"/>
      <c r="B2316" s="1200"/>
      <c r="C2316" s="1200"/>
      <c r="D2316" s="223"/>
      <c r="E2316" s="1200"/>
      <c r="J2316" s="224"/>
    </row>
    <row r="2317" spans="1:10" s="222" customFormat="1" ht="24" customHeight="1">
      <c r="A2317" s="1199"/>
      <c r="B2317" s="1200"/>
      <c r="C2317" s="1200"/>
      <c r="D2317" s="223"/>
      <c r="E2317" s="1200"/>
      <c r="J2317" s="224"/>
    </row>
    <row r="2318" spans="1:10" s="222" customFormat="1" ht="24" customHeight="1">
      <c r="A2318" s="1199"/>
      <c r="B2318" s="1200"/>
      <c r="C2318" s="1200"/>
      <c r="D2318" s="223"/>
      <c r="E2318" s="1200"/>
      <c r="J2318" s="224"/>
    </row>
    <row r="2319" spans="1:10" s="222" customFormat="1" ht="24" customHeight="1">
      <c r="A2319" s="1199"/>
      <c r="B2319" s="1200"/>
      <c r="C2319" s="1200"/>
      <c r="D2319" s="223"/>
      <c r="E2319" s="1200"/>
      <c r="J2319" s="224"/>
    </row>
    <row r="2320" spans="1:10" s="222" customFormat="1" ht="24" customHeight="1">
      <c r="A2320" s="1199"/>
      <c r="B2320" s="1200"/>
      <c r="C2320" s="1200"/>
      <c r="D2320" s="223"/>
      <c r="E2320" s="1200"/>
      <c r="J2320" s="224"/>
    </row>
    <row r="2321" spans="1:10" s="222" customFormat="1" ht="24" customHeight="1">
      <c r="A2321" s="1199"/>
      <c r="B2321" s="1200"/>
      <c r="C2321" s="1200"/>
      <c r="D2321" s="223"/>
      <c r="E2321" s="1200"/>
      <c r="J2321" s="224"/>
    </row>
    <row r="2322" spans="1:10" s="222" customFormat="1" ht="24" customHeight="1">
      <c r="A2322" s="1199"/>
      <c r="B2322" s="1200"/>
      <c r="C2322" s="1200"/>
      <c r="D2322" s="223"/>
      <c r="E2322" s="1200"/>
      <c r="J2322" s="224"/>
    </row>
    <row r="2323" spans="1:10" s="222" customFormat="1" ht="24" customHeight="1">
      <c r="A2323" s="1199"/>
      <c r="B2323" s="1200"/>
      <c r="C2323" s="1200"/>
      <c r="D2323" s="223"/>
      <c r="E2323" s="1200"/>
      <c r="J2323" s="224"/>
    </row>
    <row r="2324" spans="1:10" s="222" customFormat="1" ht="24" customHeight="1">
      <c r="A2324" s="1199"/>
      <c r="B2324" s="1200"/>
      <c r="C2324" s="1200"/>
      <c r="D2324" s="223"/>
      <c r="E2324" s="1200"/>
      <c r="J2324" s="224"/>
    </row>
    <row r="2325" spans="1:10" s="222" customFormat="1" ht="24" customHeight="1">
      <c r="A2325" s="1199"/>
      <c r="B2325" s="1200"/>
      <c r="C2325" s="1200"/>
      <c r="D2325" s="223"/>
      <c r="E2325" s="1200"/>
      <c r="J2325" s="224"/>
    </row>
    <row r="2326" spans="1:10" s="222" customFormat="1" ht="24" customHeight="1">
      <c r="A2326" s="1199"/>
      <c r="B2326" s="1200"/>
      <c r="C2326" s="1200"/>
      <c r="D2326" s="223"/>
      <c r="E2326" s="1200"/>
      <c r="J2326" s="224"/>
    </row>
    <row r="2327" spans="1:10" s="222" customFormat="1" ht="24" customHeight="1">
      <c r="A2327" s="1199"/>
      <c r="B2327" s="1200"/>
      <c r="C2327" s="1200"/>
      <c r="D2327" s="223"/>
      <c r="E2327" s="1200"/>
      <c r="J2327" s="224"/>
    </row>
    <row r="2328" spans="1:10" s="222" customFormat="1" ht="24" customHeight="1">
      <c r="A2328" s="1199"/>
      <c r="B2328" s="1200"/>
      <c r="C2328" s="1200"/>
      <c r="D2328" s="223"/>
      <c r="E2328" s="1200"/>
      <c r="J2328" s="224"/>
    </row>
    <row r="2329" spans="1:10" s="222" customFormat="1" ht="24" customHeight="1">
      <c r="A2329" s="1199"/>
      <c r="B2329" s="1200"/>
      <c r="C2329" s="1200"/>
      <c r="D2329" s="223"/>
      <c r="E2329" s="1200"/>
      <c r="J2329" s="224"/>
    </row>
    <row r="2330" spans="1:10" s="222" customFormat="1" ht="24" customHeight="1">
      <c r="A2330" s="1199"/>
      <c r="B2330" s="1200"/>
      <c r="C2330" s="1200"/>
      <c r="D2330" s="223"/>
      <c r="E2330" s="1200"/>
      <c r="J2330" s="224"/>
    </row>
    <row r="2331" spans="1:10" s="222" customFormat="1" ht="24" customHeight="1">
      <c r="A2331" s="1199"/>
      <c r="B2331" s="1200"/>
      <c r="C2331" s="1200"/>
      <c r="D2331" s="223"/>
      <c r="E2331" s="1200"/>
      <c r="J2331" s="224"/>
    </row>
    <row r="2332" spans="1:10" s="222" customFormat="1" ht="24" customHeight="1">
      <c r="A2332" s="1199"/>
      <c r="B2332" s="1200"/>
      <c r="C2332" s="1200"/>
      <c r="D2332" s="223"/>
      <c r="E2332" s="1200"/>
      <c r="J2332" s="224"/>
    </row>
    <row r="2333" spans="1:10" s="222" customFormat="1" ht="24" customHeight="1">
      <c r="A2333" s="1199"/>
      <c r="B2333" s="1200"/>
      <c r="C2333" s="1200"/>
      <c r="D2333" s="223"/>
      <c r="E2333" s="1200"/>
      <c r="J2333" s="224"/>
    </row>
    <row r="2334" spans="1:10" s="222" customFormat="1" ht="24" customHeight="1">
      <c r="A2334" s="1199"/>
      <c r="B2334" s="1200"/>
      <c r="C2334" s="1200"/>
      <c r="D2334" s="223"/>
      <c r="E2334" s="1200"/>
      <c r="J2334" s="224"/>
    </row>
    <row r="2335" spans="1:10" s="222" customFormat="1" ht="24" customHeight="1">
      <c r="A2335" s="1199"/>
      <c r="B2335" s="1200"/>
      <c r="C2335" s="1200"/>
      <c r="D2335" s="223"/>
      <c r="E2335" s="1200"/>
      <c r="J2335" s="224"/>
    </row>
    <row r="2336" spans="1:10" s="222" customFormat="1" ht="24" customHeight="1">
      <c r="A2336" s="1199"/>
      <c r="B2336" s="1200"/>
      <c r="C2336" s="1200"/>
      <c r="D2336" s="223"/>
      <c r="E2336" s="1200"/>
      <c r="J2336" s="224"/>
    </row>
    <row r="2337" spans="1:10" s="222" customFormat="1" ht="24" customHeight="1">
      <c r="A2337" s="1199"/>
      <c r="B2337" s="1200"/>
      <c r="C2337" s="1200"/>
      <c r="D2337" s="223"/>
      <c r="E2337" s="1200"/>
      <c r="J2337" s="224"/>
    </row>
    <row r="2338" spans="1:10" s="222" customFormat="1" ht="24" customHeight="1">
      <c r="A2338" s="1199"/>
      <c r="B2338" s="1200"/>
      <c r="C2338" s="1200"/>
      <c r="D2338" s="223"/>
      <c r="E2338" s="1200"/>
      <c r="J2338" s="224"/>
    </row>
    <row r="2339" spans="1:10" s="222" customFormat="1" ht="24" customHeight="1">
      <c r="A2339" s="1199"/>
      <c r="B2339" s="1200"/>
      <c r="C2339" s="1200"/>
      <c r="D2339" s="223"/>
      <c r="E2339" s="1200"/>
      <c r="J2339" s="224"/>
    </row>
    <row r="2340" spans="1:10" s="222" customFormat="1" ht="24" customHeight="1">
      <c r="A2340" s="1199"/>
      <c r="B2340" s="1200"/>
      <c r="C2340" s="1200"/>
      <c r="D2340" s="223"/>
      <c r="E2340" s="1200"/>
      <c r="J2340" s="224"/>
    </row>
    <row r="2341" spans="1:10" s="222" customFormat="1" ht="24" customHeight="1">
      <c r="A2341" s="1199"/>
      <c r="B2341" s="1200"/>
      <c r="C2341" s="1200"/>
      <c r="D2341" s="223"/>
      <c r="E2341" s="1200"/>
      <c r="J2341" s="224"/>
    </row>
    <row r="2342" spans="1:10" s="222" customFormat="1" ht="24" customHeight="1">
      <c r="A2342" s="1199"/>
      <c r="B2342" s="1200"/>
      <c r="C2342" s="1200"/>
      <c r="D2342" s="223"/>
      <c r="E2342" s="1200"/>
      <c r="J2342" s="224"/>
    </row>
    <row r="2343" spans="1:10" s="222" customFormat="1" ht="24" customHeight="1">
      <c r="A2343" s="1199"/>
      <c r="B2343" s="1200"/>
      <c r="C2343" s="1200"/>
      <c r="D2343" s="223"/>
      <c r="E2343" s="1200"/>
      <c r="J2343" s="224"/>
    </row>
    <row r="2344" spans="1:10" s="222" customFormat="1" ht="24" customHeight="1">
      <c r="A2344" s="1199"/>
      <c r="B2344" s="1200"/>
      <c r="C2344" s="1200"/>
      <c r="D2344" s="223"/>
      <c r="E2344" s="1200"/>
      <c r="J2344" s="224"/>
    </row>
    <row r="2345" spans="1:10" s="222" customFormat="1" ht="24" customHeight="1">
      <c r="A2345" s="1199"/>
      <c r="B2345" s="1200"/>
      <c r="C2345" s="1200"/>
      <c r="D2345" s="223"/>
      <c r="E2345" s="1200"/>
      <c r="J2345" s="224"/>
    </row>
    <row r="2346" spans="1:10" s="222" customFormat="1" ht="24" customHeight="1">
      <c r="A2346" s="1199"/>
      <c r="B2346" s="1200"/>
      <c r="C2346" s="1200"/>
      <c r="D2346" s="223"/>
      <c r="E2346" s="1200"/>
      <c r="J2346" s="224"/>
    </row>
    <row r="2347" spans="1:10" s="222" customFormat="1" ht="24" customHeight="1">
      <c r="A2347" s="1199"/>
      <c r="B2347" s="1200"/>
      <c r="C2347" s="1200"/>
      <c r="D2347" s="223"/>
      <c r="E2347" s="1200"/>
      <c r="J2347" s="224"/>
    </row>
    <row r="2348" spans="1:10" s="222" customFormat="1" ht="24" customHeight="1">
      <c r="A2348" s="1199"/>
      <c r="B2348" s="1200"/>
      <c r="C2348" s="1200"/>
      <c r="D2348" s="223"/>
      <c r="E2348" s="1200"/>
      <c r="J2348" s="224"/>
    </row>
    <row r="2349" spans="1:10" s="222" customFormat="1" ht="24" customHeight="1">
      <c r="A2349" s="1199"/>
      <c r="B2349" s="1200"/>
      <c r="C2349" s="1200"/>
      <c r="D2349" s="223"/>
      <c r="E2349" s="1200"/>
      <c r="J2349" s="224"/>
    </row>
    <row r="2350" spans="1:10" s="222" customFormat="1" ht="24" customHeight="1">
      <c r="A2350" s="1199"/>
      <c r="B2350" s="1200"/>
      <c r="C2350" s="1200"/>
      <c r="D2350" s="223"/>
      <c r="E2350" s="1200"/>
      <c r="J2350" s="224"/>
    </row>
    <row r="2351" spans="1:10" s="222" customFormat="1" ht="24" customHeight="1">
      <c r="A2351" s="1199"/>
      <c r="B2351" s="1200"/>
      <c r="C2351" s="1200"/>
      <c r="D2351" s="223"/>
      <c r="E2351" s="1200"/>
      <c r="J2351" s="224"/>
    </row>
    <row r="2352" spans="1:10" s="222" customFormat="1" ht="24" customHeight="1">
      <c r="A2352" s="1199"/>
      <c r="B2352" s="1200"/>
      <c r="C2352" s="1200"/>
      <c r="D2352" s="223"/>
      <c r="E2352" s="1200"/>
      <c r="J2352" s="224"/>
    </row>
    <row r="2353" spans="1:10" s="222" customFormat="1" ht="24" customHeight="1">
      <c r="A2353" s="1199"/>
      <c r="B2353" s="1200"/>
      <c r="C2353" s="1200"/>
      <c r="D2353" s="223"/>
      <c r="E2353" s="1200"/>
      <c r="J2353" s="224"/>
    </row>
    <row r="2354" spans="1:10" s="222" customFormat="1" ht="24" customHeight="1">
      <c r="A2354" s="1199"/>
      <c r="B2354" s="1200"/>
      <c r="C2354" s="1200"/>
      <c r="D2354" s="223"/>
      <c r="E2354" s="1200"/>
      <c r="J2354" s="224"/>
    </row>
    <row r="2355" spans="1:10" s="222" customFormat="1" ht="24" customHeight="1">
      <c r="A2355" s="1199"/>
      <c r="B2355" s="1200"/>
      <c r="C2355" s="1200"/>
      <c r="D2355" s="223"/>
      <c r="E2355" s="1200"/>
      <c r="J2355" s="224"/>
    </row>
    <row r="2356" spans="1:10" s="222" customFormat="1" ht="24" customHeight="1">
      <c r="A2356" s="1199"/>
      <c r="B2356" s="1200"/>
      <c r="C2356" s="1200"/>
      <c r="D2356" s="223"/>
      <c r="E2356" s="1200"/>
      <c r="J2356" s="224"/>
    </row>
    <row r="2357" spans="1:10" s="222" customFormat="1" ht="24" customHeight="1">
      <c r="A2357" s="1199"/>
      <c r="B2357" s="1200"/>
      <c r="C2357" s="1200"/>
      <c r="D2357" s="223"/>
      <c r="E2357" s="1200"/>
      <c r="J2357" s="224"/>
    </row>
    <row r="2358" spans="1:10" s="222" customFormat="1" ht="24" customHeight="1">
      <c r="A2358" s="1199"/>
      <c r="B2358" s="1200"/>
      <c r="C2358" s="1200"/>
      <c r="D2358" s="223"/>
      <c r="E2358" s="1200"/>
      <c r="J2358" s="224"/>
    </row>
    <row r="2359" spans="1:10" s="222" customFormat="1" ht="24" customHeight="1">
      <c r="A2359" s="1199"/>
      <c r="B2359" s="1200"/>
      <c r="C2359" s="1200"/>
      <c r="D2359" s="223"/>
      <c r="E2359" s="1200"/>
      <c r="J2359" s="224"/>
    </row>
    <row r="2360" spans="1:10" s="222" customFormat="1" ht="24" customHeight="1">
      <c r="A2360" s="1199"/>
      <c r="B2360" s="1200"/>
      <c r="C2360" s="1200"/>
      <c r="D2360" s="223"/>
      <c r="E2360" s="1200"/>
      <c r="J2360" s="224"/>
    </row>
    <row r="2361" spans="1:10" s="222" customFormat="1" ht="24" customHeight="1">
      <c r="A2361" s="1199"/>
      <c r="B2361" s="1200"/>
      <c r="C2361" s="1200"/>
      <c r="D2361" s="223"/>
      <c r="E2361" s="1200"/>
      <c r="J2361" s="224"/>
    </row>
    <row r="2362" spans="1:10" s="222" customFormat="1" ht="24" customHeight="1">
      <c r="A2362" s="1199"/>
      <c r="B2362" s="1200"/>
      <c r="C2362" s="1200"/>
      <c r="D2362" s="223"/>
      <c r="E2362" s="1200"/>
      <c r="J2362" s="224"/>
    </row>
    <row r="2363" spans="1:10" s="222" customFormat="1" ht="24" customHeight="1">
      <c r="A2363" s="1199"/>
      <c r="B2363" s="1200"/>
      <c r="C2363" s="1200"/>
      <c r="D2363" s="223"/>
      <c r="E2363" s="1200"/>
      <c r="J2363" s="224"/>
    </row>
    <row r="2364" spans="1:10" s="222" customFormat="1" ht="24" customHeight="1">
      <c r="A2364" s="1199"/>
      <c r="B2364" s="1200"/>
      <c r="C2364" s="1200"/>
      <c r="D2364" s="223"/>
      <c r="E2364" s="1200"/>
      <c r="J2364" s="224"/>
    </row>
    <row r="2365" spans="1:10" s="222" customFormat="1" ht="24" customHeight="1">
      <c r="A2365" s="1199"/>
      <c r="B2365" s="1200"/>
      <c r="C2365" s="1200"/>
      <c r="D2365" s="223"/>
      <c r="E2365" s="1200"/>
      <c r="J2365" s="224"/>
    </row>
    <row r="2366" spans="1:10" s="222" customFormat="1" ht="24" customHeight="1">
      <c r="A2366" s="1199"/>
      <c r="B2366" s="1200"/>
      <c r="C2366" s="1200"/>
      <c r="D2366" s="223"/>
      <c r="E2366" s="1200"/>
      <c r="J2366" s="224"/>
    </row>
    <row r="2367" spans="1:10" s="222" customFormat="1" ht="24" customHeight="1">
      <c r="A2367" s="1199"/>
      <c r="B2367" s="1200"/>
      <c r="C2367" s="1200"/>
      <c r="D2367" s="223"/>
      <c r="E2367" s="1200"/>
      <c r="J2367" s="224"/>
    </row>
    <row r="2368" spans="1:10" s="222" customFormat="1" ht="24" customHeight="1">
      <c r="A2368" s="1199"/>
      <c r="B2368" s="1200"/>
      <c r="C2368" s="1200"/>
      <c r="D2368" s="223"/>
      <c r="E2368" s="1200"/>
      <c r="J2368" s="224"/>
    </row>
    <row r="2369" spans="1:10" s="222" customFormat="1" ht="24" customHeight="1">
      <c r="A2369" s="1199"/>
      <c r="B2369" s="1200"/>
      <c r="C2369" s="1200"/>
      <c r="D2369" s="223"/>
      <c r="E2369" s="1200"/>
      <c r="J2369" s="224"/>
    </row>
    <row r="2370" spans="1:10" s="222" customFormat="1" ht="24" customHeight="1">
      <c r="A2370" s="1199"/>
      <c r="B2370" s="1200"/>
      <c r="C2370" s="1200"/>
      <c r="D2370" s="223"/>
      <c r="E2370" s="1200"/>
      <c r="J2370" s="224"/>
    </row>
    <row r="2371" spans="1:10" s="222" customFormat="1" ht="24" customHeight="1">
      <c r="A2371" s="1199"/>
      <c r="B2371" s="1200"/>
      <c r="C2371" s="1200"/>
      <c r="D2371" s="223"/>
      <c r="E2371" s="1200"/>
      <c r="J2371" s="224"/>
    </row>
    <row r="2372" spans="1:10" s="222" customFormat="1" ht="24" customHeight="1">
      <c r="A2372" s="1199"/>
      <c r="B2372" s="1200"/>
      <c r="C2372" s="1200"/>
      <c r="D2372" s="223"/>
      <c r="E2372" s="1200"/>
      <c r="J2372" s="224"/>
    </row>
    <row r="2373" spans="1:10" s="222" customFormat="1" ht="24" customHeight="1">
      <c r="A2373" s="1199"/>
      <c r="B2373" s="1200"/>
      <c r="C2373" s="1200"/>
      <c r="D2373" s="223"/>
      <c r="E2373" s="1200"/>
      <c r="J2373" s="224"/>
    </row>
    <row r="2374" spans="1:10" s="222" customFormat="1" ht="24" customHeight="1">
      <c r="A2374" s="1199"/>
      <c r="B2374" s="1200"/>
      <c r="C2374" s="1200"/>
      <c r="D2374" s="223"/>
      <c r="E2374" s="1200"/>
      <c r="J2374" s="224"/>
    </row>
    <row r="2375" spans="1:10" s="222" customFormat="1" ht="24" customHeight="1">
      <c r="A2375" s="1199"/>
      <c r="B2375" s="1200"/>
      <c r="C2375" s="1200"/>
      <c r="D2375" s="223"/>
      <c r="E2375" s="1200"/>
      <c r="J2375" s="224"/>
    </row>
    <row r="2376" spans="1:10" s="222" customFormat="1" ht="24" customHeight="1">
      <c r="A2376" s="1199"/>
      <c r="B2376" s="1200"/>
      <c r="C2376" s="1200"/>
      <c r="D2376" s="223"/>
      <c r="E2376" s="1200"/>
      <c r="J2376" s="224"/>
    </row>
    <row r="2377" spans="1:10" s="222" customFormat="1" ht="24" customHeight="1">
      <c r="A2377" s="1199"/>
      <c r="B2377" s="1200"/>
      <c r="C2377" s="1200"/>
      <c r="D2377" s="223"/>
      <c r="E2377" s="1200"/>
      <c r="J2377" s="224"/>
    </row>
    <row r="2378" spans="1:10" s="222" customFormat="1" ht="24" customHeight="1">
      <c r="A2378" s="1199"/>
      <c r="B2378" s="1200"/>
      <c r="C2378" s="1200"/>
      <c r="D2378" s="223"/>
      <c r="E2378" s="1200"/>
      <c r="J2378" s="224"/>
    </row>
    <row r="2379" spans="1:10" s="222" customFormat="1" ht="24" customHeight="1">
      <c r="A2379" s="1199"/>
      <c r="B2379" s="1200"/>
      <c r="C2379" s="1200"/>
      <c r="D2379" s="223"/>
      <c r="E2379" s="1200"/>
      <c r="J2379" s="224"/>
    </row>
    <row r="2380" spans="1:10" s="222" customFormat="1" ht="24" customHeight="1">
      <c r="A2380" s="1199"/>
      <c r="B2380" s="1200"/>
      <c r="C2380" s="1200"/>
      <c r="D2380" s="223"/>
      <c r="E2380" s="1200"/>
      <c r="J2380" s="224"/>
    </row>
    <row r="2381" spans="1:10" s="222" customFormat="1" ht="24" customHeight="1">
      <c r="A2381" s="1199"/>
      <c r="B2381" s="1200"/>
      <c r="C2381" s="1200"/>
      <c r="D2381" s="223"/>
      <c r="E2381" s="1200"/>
      <c r="J2381" s="224"/>
    </row>
    <row r="2382" spans="1:10" s="222" customFormat="1" ht="24" customHeight="1">
      <c r="A2382" s="1199"/>
      <c r="B2382" s="1200"/>
      <c r="C2382" s="1200"/>
      <c r="D2382" s="223"/>
      <c r="E2382" s="1200"/>
      <c r="J2382" s="224"/>
    </row>
    <row r="2383" spans="1:10" s="222" customFormat="1" ht="24" customHeight="1">
      <c r="A2383" s="1199"/>
      <c r="B2383" s="1200"/>
      <c r="C2383" s="1200"/>
      <c r="D2383" s="223"/>
      <c r="E2383" s="1200"/>
      <c r="J2383" s="224"/>
    </row>
    <row r="2384" spans="1:10" s="222" customFormat="1" ht="24" customHeight="1">
      <c r="A2384" s="1199"/>
      <c r="B2384" s="1200"/>
      <c r="C2384" s="1200"/>
      <c r="D2384" s="223"/>
      <c r="E2384" s="1200"/>
      <c r="J2384" s="224"/>
    </row>
    <row r="2385" spans="1:10" s="222" customFormat="1" ht="24" customHeight="1">
      <c r="A2385" s="1199"/>
      <c r="B2385" s="1200"/>
      <c r="C2385" s="1200"/>
      <c r="D2385" s="223"/>
      <c r="E2385" s="1200"/>
      <c r="J2385" s="224"/>
    </row>
    <row r="2386" spans="1:10" s="222" customFormat="1" ht="24" customHeight="1">
      <c r="A2386" s="1199"/>
      <c r="B2386" s="1200"/>
      <c r="C2386" s="1200"/>
      <c r="D2386" s="223"/>
      <c r="E2386" s="1200"/>
      <c r="J2386" s="224"/>
    </row>
    <row r="2387" spans="1:10" s="222" customFormat="1" ht="24" customHeight="1">
      <c r="A2387" s="1199"/>
      <c r="B2387" s="1200"/>
      <c r="C2387" s="1200"/>
      <c r="D2387" s="223"/>
      <c r="E2387" s="1200"/>
      <c r="J2387" s="224"/>
    </row>
    <row r="2388" spans="1:10" s="222" customFormat="1" ht="24" customHeight="1">
      <c r="A2388" s="1199"/>
      <c r="B2388" s="1200"/>
      <c r="C2388" s="1200"/>
      <c r="D2388" s="223"/>
      <c r="E2388" s="1200"/>
      <c r="J2388" s="224"/>
    </row>
    <row r="2389" spans="1:10" s="222" customFormat="1" ht="24" customHeight="1">
      <c r="A2389" s="1199"/>
      <c r="B2389" s="1200"/>
      <c r="C2389" s="1200"/>
      <c r="D2389" s="223"/>
      <c r="E2389" s="1200"/>
      <c r="J2389" s="224"/>
    </row>
    <row r="2390" spans="1:10" s="222" customFormat="1" ht="24" customHeight="1">
      <c r="A2390" s="1199"/>
      <c r="B2390" s="1200"/>
      <c r="C2390" s="1200"/>
      <c r="D2390" s="223"/>
      <c r="E2390" s="1200"/>
      <c r="J2390" s="224"/>
    </row>
    <row r="2391" spans="1:10" s="222" customFormat="1" ht="24" customHeight="1">
      <c r="A2391" s="1199"/>
      <c r="B2391" s="1200"/>
      <c r="C2391" s="1200"/>
      <c r="D2391" s="223"/>
      <c r="E2391" s="1200"/>
      <c r="J2391" s="224"/>
    </row>
    <row r="2392" spans="1:10" s="222" customFormat="1" ht="24" customHeight="1">
      <c r="A2392" s="1199"/>
      <c r="B2392" s="1200"/>
      <c r="C2392" s="1200"/>
      <c r="D2392" s="223"/>
      <c r="E2392" s="1200"/>
      <c r="J2392" s="224"/>
    </row>
    <row r="2393" spans="1:10" s="222" customFormat="1" ht="24" customHeight="1">
      <c r="A2393" s="1199"/>
      <c r="B2393" s="1200"/>
      <c r="C2393" s="1200"/>
      <c r="D2393" s="223"/>
      <c r="E2393" s="1200"/>
      <c r="J2393" s="224"/>
    </row>
    <row r="2394" spans="1:10" s="222" customFormat="1" ht="24" customHeight="1">
      <c r="A2394" s="1199"/>
      <c r="B2394" s="1200"/>
      <c r="C2394" s="1200"/>
      <c r="D2394" s="223"/>
      <c r="E2394" s="1200"/>
      <c r="J2394" s="224"/>
    </row>
    <row r="2395" spans="1:10" s="222" customFormat="1" ht="24" customHeight="1">
      <c r="A2395" s="1199"/>
      <c r="B2395" s="1200"/>
      <c r="C2395" s="1200"/>
      <c r="D2395" s="223"/>
      <c r="E2395" s="1200"/>
      <c r="J2395" s="224"/>
    </row>
    <row r="2396" spans="1:10" s="222" customFormat="1" ht="24" customHeight="1">
      <c r="A2396" s="1199"/>
      <c r="B2396" s="1200"/>
      <c r="C2396" s="1200"/>
      <c r="D2396" s="223"/>
      <c r="E2396" s="1200"/>
      <c r="J2396" s="224"/>
    </row>
    <row r="2397" spans="1:10" s="222" customFormat="1" ht="24" customHeight="1">
      <c r="A2397" s="1199"/>
      <c r="B2397" s="1200"/>
      <c r="C2397" s="1200"/>
      <c r="D2397" s="223"/>
      <c r="E2397" s="1200"/>
      <c r="J2397" s="224"/>
    </row>
    <row r="2398" spans="1:10" s="222" customFormat="1" ht="24" customHeight="1">
      <c r="A2398" s="1199"/>
      <c r="B2398" s="1200"/>
      <c r="C2398" s="1200"/>
      <c r="D2398" s="223"/>
      <c r="E2398" s="1200"/>
      <c r="J2398" s="224"/>
    </row>
    <row r="2399" spans="1:10" s="222" customFormat="1" ht="24" customHeight="1">
      <c r="A2399" s="1199"/>
      <c r="B2399" s="1200"/>
      <c r="C2399" s="1200"/>
      <c r="D2399" s="223"/>
      <c r="E2399" s="1200"/>
      <c r="J2399" s="224"/>
    </row>
    <row r="2400" spans="1:10" s="222" customFormat="1" ht="24" customHeight="1">
      <c r="A2400" s="1199"/>
      <c r="B2400" s="1200"/>
      <c r="C2400" s="1200"/>
      <c r="D2400" s="223"/>
      <c r="E2400" s="1200"/>
      <c r="J2400" s="224"/>
    </row>
    <row r="2401" spans="1:10" s="222" customFormat="1" ht="24" customHeight="1">
      <c r="A2401" s="1199"/>
      <c r="B2401" s="1200"/>
      <c r="C2401" s="1200"/>
      <c r="D2401" s="223"/>
      <c r="E2401" s="1200"/>
      <c r="J2401" s="224"/>
    </row>
    <row r="2402" spans="1:10" s="222" customFormat="1" ht="24" customHeight="1">
      <c r="A2402" s="1199"/>
      <c r="B2402" s="1200"/>
      <c r="C2402" s="1200"/>
      <c r="D2402" s="223"/>
      <c r="E2402" s="1200"/>
      <c r="J2402" s="224"/>
    </row>
    <row r="2403" spans="1:10" s="222" customFormat="1" ht="24" customHeight="1">
      <c r="A2403" s="1199"/>
      <c r="B2403" s="1200"/>
      <c r="C2403" s="1200"/>
      <c r="D2403" s="223"/>
      <c r="E2403" s="1200"/>
      <c r="J2403" s="224"/>
    </row>
    <row r="2404" spans="1:10" s="222" customFormat="1" ht="24" customHeight="1">
      <c r="A2404" s="1199"/>
      <c r="B2404" s="1200"/>
      <c r="C2404" s="1200"/>
      <c r="D2404" s="223"/>
      <c r="E2404" s="1200"/>
      <c r="J2404" s="224"/>
    </row>
    <row r="2405" spans="1:10" s="222" customFormat="1" ht="24" customHeight="1">
      <c r="A2405" s="1199"/>
      <c r="B2405" s="1200"/>
      <c r="C2405" s="1200"/>
      <c r="D2405" s="223"/>
      <c r="E2405" s="1200"/>
      <c r="J2405" s="224"/>
    </row>
    <row r="2406" spans="1:10" s="222" customFormat="1" ht="24" customHeight="1">
      <c r="A2406" s="1199"/>
      <c r="B2406" s="1200"/>
      <c r="C2406" s="1200"/>
      <c r="D2406" s="223"/>
      <c r="E2406" s="1200"/>
      <c r="J2406" s="224"/>
    </row>
    <row r="2407" spans="1:10" s="222" customFormat="1" ht="24" customHeight="1">
      <c r="A2407" s="1199"/>
      <c r="B2407" s="1200"/>
      <c r="C2407" s="1200"/>
      <c r="D2407" s="223"/>
      <c r="E2407" s="1200"/>
      <c r="J2407" s="224"/>
    </row>
    <row r="2408" spans="1:10" s="222" customFormat="1" ht="24" customHeight="1">
      <c r="A2408" s="1199"/>
      <c r="B2408" s="1200"/>
      <c r="C2408" s="1200"/>
      <c r="D2408" s="223"/>
      <c r="E2408" s="1200"/>
      <c r="J2408" s="224"/>
    </row>
    <row r="2409" spans="1:10" s="222" customFormat="1" ht="24" customHeight="1">
      <c r="A2409" s="1199"/>
      <c r="B2409" s="1200"/>
      <c r="C2409" s="1200"/>
      <c r="D2409" s="223"/>
      <c r="E2409" s="1200"/>
      <c r="J2409" s="224"/>
    </row>
    <row r="2410" spans="1:10" s="222" customFormat="1" ht="24" customHeight="1">
      <c r="A2410" s="1199"/>
      <c r="B2410" s="1200"/>
      <c r="C2410" s="1200"/>
      <c r="D2410" s="223"/>
      <c r="E2410" s="1200"/>
      <c r="J2410" s="224"/>
    </row>
    <row r="2411" spans="1:10" s="222" customFormat="1" ht="24" customHeight="1">
      <c r="A2411" s="1199"/>
      <c r="B2411" s="1200"/>
      <c r="C2411" s="1200"/>
      <c r="D2411" s="223"/>
      <c r="E2411" s="1200"/>
      <c r="J2411" s="224"/>
    </row>
    <row r="2412" spans="1:10" s="222" customFormat="1" ht="24" customHeight="1">
      <c r="A2412" s="1199"/>
      <c r="B2412" s="1200"/>
      <c r="C2412" s="1200"/>
      <c r="D2412" s="223"/>
      <c r="E2412" s="1200"/>
      <c r="J2412" s="224"/>
    </row>
    <row r="2413" spans="1:10" s="222" customFormat="1" ht="24" customHeight="1">
      <c r="A2413" s="1199"/>
      <c r="B2413" s="1200"/>
      <c r="C2413" s="1200"/>
      <c r="D2413" s="223"/>
      <c r="E2413" s="1200"/>
      <c r="J2413" s="224"/>
    </row>
    <row r="2414" spans="1:10" s="222" customFormat="1" ht="24" customHeight="1">
      <c r="A2414" s="1199"/>
      <c r="B2414" s="1200"/>
      <c r="C2414" s="1200"/>
      <c r="D2414" s="223"/>
      <c r="E2414" s="1200"/>
      <c r="J2414" s="224"/>
    </row>
    <row r="2415" spans="1:10" s="222" customFormat="1" ht="24" customHeight="1">
      <c r="A2415" s="1199"/>
      <c r="B2415" s="1200"/>
      <c r="C2415" s="1200"/>
      <c r="D2415" s="223"/>
      <c r="E2415" s="1200"/>
      <c r="J2415" s="224"/>
    </row>
    <row r="2416" spans="1:10" s="222" customFormat="1" ht="24" customHeight="1">
      <c r="A2416" s="1199"/>
      <c r="B2416" s="1200"/>
      <c r="C2416" s="1200"/>
      <c r="D2416" s="223"/>
      <c r="E2416" s="1200"/>
      <c r="J2416" s="224"/>
    </row>
    <row r="2417" spans="1:10" s="222" customFormat="1" ht="24" customHeight="1">
      <c r="A2417" s="1199"/>
      <c r="B2417" s="1200"/>
      <c r="C2417" s="1200"/>
      <c r="D2417" s="223"/>
      <c r="E2417" s="1200"/>
      <c r="J2417" s="224"/>
    </row>
    <row r="2418" spans="1:10" s="222" customFormat="1" ht="24" customHeight="1">
      <c r="A2418" s="1199"/>
      <c r="B2418" s="1200"/>
      <c r="C2418" s="1200"/>
      <c r="D2418" s="223"/>
      <c r="E2418" s="1200"/>
      <c r="J2418" s="224"/>
    </row>
    <row r="2419" spans="1:10" s="222" customFormat="1" ht="24" customHeight="1">
      <c r="A2419" s="1199"/>
      <c r="B2419" s="1200"/>
      <c r="C2419" s="1200"/>
      <c r="D2419" s="223"/>
      <c r="E2419" s="1200"/>
      <c r="J2419" s="224"/>
    </row>
    <row r="2420" spans="1:10" s="222" customFormat="1" ht="24" customHeight="1">
      <c r="A2420" s="1199"/>
      <c r="B2420" s="1200"/>
      <c r="C2420" s="1200"/>
      <c r="D2420" s="223"/>
      <c r="E2420" s="1200"/>
      <c r="J2420" s="224"/>
    </row>
    <row r="2421" spans="1:10" s="222" customFormat="1" ht="24" customHeight="1">
      <c r="A2421" s="1199"/>
      <c r="B2421" s="1200"/>
      <c r="C2421" s="1200"/>
      <c r="D2421" s="223"/>
      <c r="E2421" s="1200"/>
      <c r="J2421" s="224"/>
    </row>
    <row r="2422" spans="1:10" s="222" customFormat="1" ht="24" customHeight="1">
      <c r="A2422" s="1199"/>
      <c r="B2422" s="1200"/>
      <c r="C2422" s="1200"/>
      <c r="D2422" s="223"/>
      <c r="E2422" s="1200"/>
      <c r="J2422" s="224"/>
    </row>
    <row r="2423" spans="1:10" s="222" customFormat="1" ht="24" customHeight="1">
      <c r="A2423" s="1199"/>
      <c r="B2423" s="1200"/>
      <c r="C2423" s="1200"/>
      <c r="D2423" s="223"/>
      <c r="E2423" s="1200"/>
      <c r="J2423" s="224"/>
    </row>
    <row r="2424" spans="1:10" s="222" customFormat="1" ht="24" customHeight="1">
      <c r="A2424" s="1199"/>
      <c r="B2424" s="1200"/>
      <c r="C2424" s="1200"/>
      <c r="D2424" s="223"/>
      <c r="E2424" s="1200"/>
      <c r="J2424" s="224"/>
    </row>
    <row r="2425" spans="1:10" s="222" customFormat="1" ht="24" customHeight="1">
      <c r="A2425" s="1199"/>
      <c r="B2425" s="1200"/>
      <c r="C2425" s="1200"/>
      <c r="D2425" s="223"/>
      <c r="E2425" s="1200"/>
      <c r="J2425" s="224"/>
    </row>
    <row r="2426" spans="1:10" s="222" customFormat="1" ht="24" customHeight="1">
      <c r="A2426" s="1199"/>
      <c r="B2426" s="1200"/>
      <c r="C2426" s="1200"/>
      <c r="D2426" s="223"/>
      <c r="E2426" s="1200"/>
      <c r="J2426" s="224"/>
    </row>
    <row r="2427" spans="1:10" s="222" customFormat="1" ht="24" customHeight="1">
      <c r="A2427" s="1199"/>
      <c r="B2427" s="1200"/>
      <c r="C2427" s="1200"/>
      <c r="D2427" s="223"/>
      <c r="E2427" s="1200"/>
      <c r="J2427" s="224"/>
    </row>
    <row r="2428" spans="1:10" s="222" customFormat="1" ht="24" customHeight="1">
      <c r="A2428" s="1199"/>
      <c r="B2428" s="1200"/>
      <c r="C2428" s="1200"/>
      <c r="D2428" s="223"/>
      <c r="E2428" s="1200"/>
      <c r="J2428" s="224"/>
    </row>
    <row r="2429" spans="1:10" s="222" customFormat="1" ht="24" customHeight="1">
      <c r="A2429" s="1199"/>
      <c r="B2429" s="1200"/>
      <c r="C2429" s="1200"/>
      <c r="D2429" s="223"/>
      <c r="E2429" s="1200"/>
      <c r="J2429" s="224"/>
    </row>
    <row r="2430" spans="1:10" s="222" customFormat="1" ht="24" customHeight="1">
      <c r="A2430" s="1199"/>
      <c r="B2430" s="1200"/>
      <c r="C2430" s="1200"/>
      <c r="D2430" s="223"/>
      <c r="E2430" s="1200"/>
      <c r="J2430" s="224"/>
    </row>
    <row r="2431" spans="1:10" s="222" customFormat="1" ht="24" customHeight="1">
      <c r="A2431" s="1199"/>
      <c r="B2431" s="1200"/>
      <c r="C2431" s="1200"/>
      <c r="D2431" s="223"/>
      <c r="E2431" s="1200"/>
      <c r="J2431" s="224"/>
    </row>
    <row r="2432" spans="1:10" s="222" customFormat="1" ht="24" customHeight="1">
      <c r="A2432" s="1199"/>
      <c r="B2432" s="1200"/>
      <c r="C2432" s="1200"/>
      <c r="D2432" s="223"/>
      <c r="E2432" s="1200"/>
      <c r="J2432" s="224"/>
    </row>
    <row r="2433" spans="1:10" s="222" customFormat="1" ht="24" customHeight="1">
      <c r="A2433" s="1199"/>
      <c r="B2433" s="1200"/>
      <c r="C2433" s="1200"/>
      <c r="D2433" s="223"/>
      <c r="E2433" s="1200"/>
      <c r="J2433" s="224"/>
    </row>
    <row r="2434" spans="1:10" s="222" customFormat="1" ht="24" customHeight="1">
      <c r="A2434" s="1199"/>
      <c r="B2434" s="1200"/>
      <c r="C2434" s="1200"/>
      <c r="D2434" s="223"/>
      <c r="E2434" s="1200"/>
      <c r="J2434" s="224"/>
    </row>
    <row r="2435" spans="1:10" s="222" customFormat="1" ht="24" customHeight="1">
      <c r="A2435" s="1199"/>
      <c r="B2435" s="1200"/>
      <c r="C2435" s="1200"/>
      <c r="D2435" s="223"/>
      <c r="E2435" s="1200"/>
      <c r="J2435" s="224"/>
    </row>
    <row r="2436" spans="1:10" s="222" customFormat="1" ht="24" customHeight="1">
      <c r="A2436" s="1199"/>
      <c r="B2436" s="1200"/>
      <c r="C2436" s="1200"/>
      <c r="D2436" s="223"/>
      <c r="E2436" s="1200"/>
      <c r="J2436" s="224"/>
    </row>
    <row r="2437" spans="1:10" s="222" customFormat="1" ht="24" customHeight="1">
      <c r="A2437" s="1199"/>
      <c r="B2437" s="1200"/>
      <c r="C2437" s="1200"/>
      <c r="D2437" s="223"/>
      <c r="E2437" s="1200"/>
      <c r="J2437" s="224"/>
    </row>
    <row r="2438" spans="1:10" s="222" customFormat="1" ht="24" customHeight="1">
      <c r="A2438" s="1199"/>
      <c r="B2438" s="1200"/>
      <c r="C2438" s="1200"/>
      <c r="D2438" s="223"/>
      <c r="E2438" s="1200"/>
      <c r="J2438" s="224"/>
    </row>
    <row r="2439" spans="1:10" s="222" customFormat="1" ht="24" customHeight="1">
      <c r="A2439" s="1199"/>
      <c r="B2439" s="1200"/>
      <c r="C2439" s="1200"/>
      <c r="D2439" s="223"/>
      <c r="E2439" s="1200"/>
      <c r="J2439" s="224"/>
    </row>
    <row r="2440" spans="1:10" s="222" customFormat="1" ht="24" customHeight="1">
      <c r="A2440" s="1199"/>
      <c r="B2440" s="1200"/>
      <c r="C2440" s="1200"/>
      <c r="D2440" s="223"/>
      <c r="E2440" s="1200"/>
      <c r="J2440" s="224"/>
    </row>
    <row r="2441" spans="1:10" s="222" customFormat="1" ht="24" customHeight="1">
      <c r="A2441" s="1199"/>
      <c r="B2441" s="1200"/>
      <c r="C2441" s="1200"/>
      <c r="D2441" s="223"/>
      <c r="E2441" s="1200"/>
      <c r="J2441" s="224"/>
    </row>
    <row r="2442" spans="1:10" s="222" customFormat="1" ht="24" customHeight="1">
      <c r="A2442" s="1199"/>
      <c r="B2442" s="1200"/>
      <c r="C2442" s="1200"/>
      <c r="D2442" s="223"/>
      <c r="E2442" s="1200"/>
      <c r="J2442" s="224"/>
    </row>
    <row r="2443" spans="1:10" s="222" customFormat="1" ht="24" customHeight="1">
      <c r="A2443" s="1199"/>
      <c r="B2443" s="1200"/>
      <c r="C2443" s="1200"/>
      <c r="D2443" s="223"/>
      <c r="E2443" s="1200"/>
      <c r="J2443" s="224"/>
    </row>
    <row r="2444" spans="1:10" s="222" customFormat="1" ht="24" customHeight="1">
      <c r="A2444" s="1199"/>
      <c r="B2444" s="1200"/>
      <c r="C2444" s="1200"/>
      <c r="D2444" s="223"/>
      <c r="E2444" s="1200"/>
      <c r="J2444" s="224"/>
    </row>
    <row r="2445" spans="1:10" s="222" customFormat="1" ht="24" customHeight="1">
      <c r="A2445" s="1199"/>
      <c r="B2445" s="1200"/>
      <c r="C2445" s="1200"/>
      <c r="D2445" s="223"/>
      <c r="E2445" s="1200"/>
      <c r="J2445" s="224"/>
    </row>
    <row r="2446" spans="1:10" s="222" customFormat="1" ht="24" customHeight="1">
      <c r="A2446" s="1199"/>
      <c r="B2446" s="1200"/>
      <c r="C2446" s="1200"/>
      <c r="D2446" s="223"/>
      <c r="E2446" s="1200"/>
      <c r="J2446" s="224"/>
    </row>
    <row r="2447" spans="1:10" s="222" customFormat="1" ht="24" customHeight="1">
      <c r="A2447" s="1199"/>
      <c r="B2447" s="1200"/>
      <c r="C2447" s="1200"/>
      <c r="D2447" s="223"/>
      <c r="E2447" s="1200"/>
      <c r="J2447" s="224"/>
    </row>
    <row r="2448" spans="1:10" s="222" customFormat="1" ht="24" customHeight="1">
      <c r="A2448" s="1199"/>
      <c r="B2448" s="1200"/>
      <c r="C2448" s="1200"/>
      <c r="D2448" s="223"/>
      <c r="E2448" s="1200"/>
      <c r="J2448" s="224"/>
    </row>
    <row r="2449" spans="1:10" s="222" customFormat="1" ht="24" customHeight="1">
      <c r="A2449" s="1199"/>
      <c r="B2449" s="1200"/>
      <c r="C2449" s="1200"/>
      <c r="D2449" s="223"/>
      <c r="E2449" s="1200"/>
      <c r="J2449" s="224"/>
    </row>
    <row r="2450" spans="1:10" s="222" customFormat="1" ht="24" customHeight="1">
      <c r="A2450" s="1199"/>
      <c r="B2450" s="1200"/>
      <c r="C2450" s="1200"/>
      <c r="D2450" s="223"/>
      <c r="E2450" s="1200"/>
      <c r="J2450" s="224"/>
    </row>
    <row r="2451" spans="1:10" s="222" customFormat="1" ht="24" customHeight="1">
      <c r="A2451" s="1199"/>
      <c r="B2451" s="1200"/>
      <c r="C2451" s="1200"/>
      <c r="D2451" s="223"/>
      <c r="E2451" s="1200"/>
      <c r="J2451" s="224"/>
    </row>
    <row r="2452" spans="1:10" s="222" customFormat="1" ht="24" customHeight="1">
      <c r="A2452" s="1199"/>
      <c r="B2452" s="1200"/>
      <c r="C2452" s="1200"/>
      <c r="D2452" s="223"/>
      <c r="E2452" s="1200"/>
      <c r="J2452" s="224"/>
    </row>
    <row r="2453" spans="1:10" s="222" customFormat="1" ht="24" customHeight="1">
      <c r="A2453" s="1199"/>
      <c r="B2453" s="1200"/>
      <c r="C2453" s="1200"/>
      <c r="D2453" s="223"/>
      <c r="E2453" s="1200"/>
      <c r="J2453" s="224"/>
    </row>
    <row r="2454" spans="1:10" s="222" customFormat="1" ht="24" customHeight="1">
      <c r="A2454" s="1199"/>
      <c r="B2454" s="1200"/>
      <c r="C2454" s="1200"/>
      <c r="D2454" s="223"/>
      <c r="E2454" s="1200"/>
      <c r="J2454" s="224"/>
    </row>
    <row r="2455" spans="1:10" s="222" customFormat="1" ht="24" customHeight="1">
      <c r="A2455" s="1199"/>
      <c r="B2455" s="1200"/>
      <c r="C2455" s="1200"/>
      <c r="D2455" s="223"/>
      <c r="E2455" s="1200"/>
      <c r="J2455" s="224"/>
    </row>
    <row r="2456" spans="1:10" s="222" customFormat="1" ht="24" customHeight="1">
      <c r="A2456" s="1199"/>
      <c r="B2456" s="1200"/>
      <c r="C2456" s="1200"/>
      <c r="D2456" s="223"/>
      <c r="E2456" s="1200"/>
      <c r="J2456" s="224"/>
    </row>
    <row r="2457" spans="1:10" s="222" customFormat="1" ht="24" customHeight="1">
      <c r="A2457" s="1199"/>
      <c r="B2457" s="1200"/>
      <c r="C2457" s="1200"/>
      <c r="D2457" s="223"/>
      <c r="E2457" s="1200"/>
      <c r="J2457" s="224"/>
    </row>
    <row r="2458" spans="1:10" s="222" customFormat="1" ht="24" customHeight="1">
      <c r="A2458" s="1199"/>
      <c r="B2458" s="1200"/>
      <c r="C2458" s="1200"/>
      <c r="D2458" s="223"/>
      <c r="E2458" s="1200"/>
      <c r="J2458" s="224"/>
    </row>
    <row r="2459" spans="1:10" s="222" customFormat="1" ht="24" customHeight="1">
      <c r="A2459" s="1199"/>
      <c r="B2459" s="1200"/>
      <c r="C2459" s="1200"/>
      <c r="D2459" s="223"/>
      <c r="E2459" s="1200"/>
      <c r="J2459" s="224"/>
    </row>
    <row r="2460" spans="1:10" s="222" customFormat="1" ht="24" customHeight="1">
      <c r="A2460" s="1199"/>
      <c r="B2460" s="1200"/>
      <c r="C2460" s="1200"/>
      <c r="D2460" s="223"/>
      <c r="E2460" s="1200"/>
      <c r="J2460" s="224"/>
    </row>
    <row r="2461" spans="1:10" s="222" customFormat="1" ht="24" customHeight="1">
      <c r="A2461" s="1199"/>
      <c r="B2461" s="1200"/>
      <c r="C2461" s="1200"/>
      <c r="D2461" s="223"/>
      <c r="E2461" s="1200"/>
      <c r="J2461" s="224"/>
    </row>
    <row r="2462" spans="1:10" s="222" customFormat="1" ht="24" customHeight="1">
      <c r="A2462" s="1199"/>
      <c r="B2462" s="1200"/>
      <c r="C2462" s="1200"/>
      <c r="D2462" s="223"/>
      <c r="E2462" s="1200"/>
      <c r="J2462" s="224"/>
    </row>
    <row r="2463" spans="1:10" s="222" customFormat="1" ht="24" customHeight="1">
      <c r="A2463" s="1199"/>
      <c r="B2463" s="1200"/>
      <c r="C2463" s="1200"/>
      <c r="D2463" s="223"/>
      <c r="E2463" s="1200"/>
      <c r="J2463" s="224"/>
    </row>
    <row r="2464" spans="1:10" s="222" customFormat="1" ht="24" customHeight="1">
      <c r="A2464" s="1199"/>
      <c r="B2464" s="1200"/>
      <c r="C2464" s="1200"/>
      <c r="D2464" s="223"/>
      <c r="E2464" s="1200"/>
      <c r="J2464" s="224"/>
    </row>
    <row r="2465" spans="1:10" s="222" customFormat="1" ht="24" customHeight="1">
      <c r="A2465" s="1199"/>
      <c r="B2465" s="1200"/>
      <c r="C2465" s="1200"/>
      <c r="D2465" s="223"/>
      <c r="E2465" s="1200"/>
      <c r="J2465" s="224"/>
    </row>
    <row r="2466" spans="1:10" s="222" customFormat="1" ht="24" customHeight="1">
      <c r="A2466" s="1199"/>
      <c r="B2466" s="1200"/>
      <c r="C2466" s="1200"/>
      <c r="D2466" s="223"/>
      <c r="E2466" s="1200"/>
      <c r="J2466" s="224"/>
    </row>
    <row r="2467" spans="1:10" s="222" customFormat="1" ht="24" customHeight="1">
      <c r="A2467" s="1199"/>
      <c r="B2467" s="1200"/>
      <c r="C2467" s="1200"/>
      <c r="D2467" s="223"/>
      <c r="E2467" s="1200"/>
      <c r="J2467" s="224"/>
    </row>
    <row r="2468" spans="1:10" s="222" customFormat="1" ht="24" customHeight="1">
      <c r="A2468" s="1199"/>
      <c r="B2468" s="1200"/>
      <c r="C2468" s="1200"/>
      <c r="D2468" s="223"/>
      <c r="E2468" s="1200"/>
      <c r="J2468" s="224"/>
    </row>
    <row r="2469" spans="1:10" s="222" customFormat="1" ht="24" customHeight="1">
      <c r="A2469" s="1199"/>
      <c r="B2469" s="1200"/>
      <c r="C2469" s="1200"/>
      <c r="D2469" s="223"/>
      <c r="E2469" s="1200"/>
      <c r="J2469" s="224"/>
    </row>
    <row r="2470" spans="1:10" s="222" customFormat="1" ht="24" customHeight="1">
      <c r="A2470" s="1199"/>
      <c r="B2470" s="1200"/>
      <c r="C2470" s="1200"/>
      <c r="D2470" s="223"/>
      <c r="E2470" s="1200"/>
      <c r="J2470" s="224"/>
    </row>
    <row r="2471" spans="1:10" s="222" customFormat="1" ht="24" customHeight="1">
      <c r="A2471" s="1199"/>
      <c r="B2471" s="1200"/>
      <c r="C2471" s="1200"/>
      <c r="D2471" s="223"/>
      <c r="E2471" s="1200"/>
      <c r="J2471" s="224"/>
    </row>
    <row r="2472" spans="1:10" s="222" customFormat="1" ht="24" customHeight="1">
      <c r="A2472" s="1199"/>
      <c r="B2472" s="1200"/>
      <c r="C2472" s="1200"/>
      <c r="D2472" s="223"/>
      <c r="E2472" s="1200"/>
      <c r="J2472" s="224"/>
    </row>
    <row r="2473" spans="1:10" s="222" customFormat="1" ht="24" customHeight="1">
      <c r="A2473" s="1199"/>
      <c r="B2473" s="1200"/>
      <c r="C2473" s="1200"/>
      <c r="D2473" s="223"/>
      <c r="E2473" s="1200"/>
      <c r="J2473" s="224"/>
    </row>
    <row r="2474" spans="1:10" s="222" customFormat="1" ht="24" customHeight="1">
      <c r="A2474" s="1199"/>
      <c r="B2474" s="1200"/>
      <c r="C2474" s="1200"/>
      <c r="D2474" s="223"/>
      <c r="E2474" s="1200"/>
      <c r="J2474" s="224"/>
    </row>
    <row r="2475" spans="1:10" s="222" customFormat="1" ht="24" customHeight="1">
      <c r="A2475" s="1199"/>
      <c r="B2475" s="1200"/>
      <c r="C2475" s="1200"/>
      <c r="D2475" s="223"/>
      <c r="E2475" s="1200"/>
      <c r="J2475" s="224"/>
    </row>
    <row r="2476" spans="1:10" s="222" customFormat="1" ht="24" customHeight="1">
      <c r="A2476" s="1199"/>
      <c r="B2476" s="1200"/>
      <c r="C2476" s="1200"/>
      <c r="D2476" s="223"/>
      <c r="E2476" s="1200"/>
      <c r="J2476" s="224"/>
    </row>
    <row r="2477" spans="1:10" s="222" customFormat="1" ht="24" customHeight="1">
      <c r="A2477" s="1199"/>
      <c r="B2477" s="1200"/>
      <c r="C2477" s="1200"/>
      <c r="D2477" s="223"/>
      <c r="E2477" s="1200"/>
      <c r="J2477" s="224"/>
    </row>
    <row r="2478" spans="1:10" s="222" customFormat="1" ht="24" customHeight="1">
      <c r="A2478" s="1199"/>
      <c r="B2478" s="1200"/>
      <c r="C2478" s="1200"/>
      <c r="D2478" s="223"/>
      <c r="E2478" s="1200"/>
      <c r="J2478" s="224"/>
    </row>
    <row r="2479" spans="1:10" s="222" customFormat="1" ht="24" customHeight="1">
      <c r="A2479" s="1199"/>
      <c r="B2479" s="1200"/>
      <c r="C2479" s="1200"/>
      <c r="D2479" s="223"/>
      <c r="E2479" s="1200"/>
      <c r="J2479" s="224"/>
    </row>
    <row r="2480" spans="1:10" s="222" customFormat="1" ht="24" customHeight="1">
      <c r="A2480" s="1199"/>
      <c r="B2480" s="1200"/>
      <c r="C2480" s="1200"/>
      <c r="D2480" s="223"/>
      <c r="E2480" s="1200"/>
      <c r="J2480" s="224"/>
    </row>
    <row r="2481" spans="1:10" s="222" customFormat="1" ht="24" customHeight="1">
      <c r="A2481" s="1199"/>
      <c r="B2481" s="1200"/>
      <c r="C2481" s="1200"/>
      <c r="D2481" s="223"/>
      <c r="E2481" s="1200"/>
      <c r="J2481" s="224"/>
    </row>
    <row r="2482" spans="1:10" s="222" customFormat="1" ht="24" customHeight="1">
      <c r="A2482" s="1199"/>
      <c r="B2482" s="1200"/>
      <c r="C2482" s="1200"/>
      <c r="D2482" s="223"/>
      <c r="E2482" s="1200"/>
      <c r="J2482" s="224"/>
    </row>
    <row r="2483" spans="1:10" s="222" customFormat="1" ht="24" customHeight="1">
      <c r="A2483" s="1199"/>
      <c r="B2483" s="1200"/>
      <c r="C2483" s="1200"/>
      <c r="D2483" s="223"/>
      <c r="E2483" s="1200"/>
      <c r="J2483" s="224"/>
    </row>
    <row r="2484" spans="1:10" s="222" customFormat="1" ht="24" customHeight="1">
      <c r="A2484" s="1199"/>
      <c r="B2484" s="1200"/>
      <c r="C2484" s="1200"/>
      <c r="D2484" s="223"/>
      <c r="E2484" s="1200"/>
      <c r="J2484" s="224"/>
    </row>
    <row r="2485" spans="1:10" s="222" customFormat="1" ht="24" customHeight="1">
      <c r="A2485" s="1199"/>
      <c r="B2485" s="1200"/>
      <c r="C2485" s="1200"/>
      <c r="D2485" s="223"/>
      <c r="E2485" s="1200"/>
      <c r="J2485" s="224"/>
    </row>
    <row r="2486" spans="1:10" s="222" customFormat="1" ht="24" customHeight="1">
      <c r="A2486" s="1199"/>
      <c r="B2486" s="1200"/>
      <c r="C2486" s="1200"/>
      <c r="D2486" s="223"/>
      <c r="E2486" s="1200"/>
      <c r="J2486" s="224"/>
    </row>
    <row r="2487" spans="1:10" s="222" customFormat="1" ht="24" customHeight="1">
      <c r="A2487" s="1199"/>
      <c r="B2487" s="1200"/>
      <c r="C2487" s="1200"/>
      <c r="D2487" s="223"/>
      <c r="E2487" s="1200"/>
      <c r="J2487" s="224"/>
    </row>
    <row r="2488" spans="1:10" s="222" customFormat="1" ht="24" customHeight="1">
      <c r="A2488" s="1199"/>
      <c r="B2488" s="1200"/>
      <c r="C2488" s="1200"/>
      <c r="D2488" s="223"/>
      <c r="E2488" s="1200"/>
      <c r="J2488" s="224"/>
    </row>
    <row r="2489" spans="1:10" s="222" customFormat="1" ht="24" customHeight="1">
      <c r="A2489" s="1199"/>
      <c r="B2489" s="1200"/>
      <c r="C2489" s="1200"/>
      <c r="D2489" s="223"/>
      <c r="E2489" s="1200"/>
      <c r="J2489" s="224"/>
    </row>
    <row r="2490" spans="1:10" s="222" customFormat="1" ht="24" customHeight="1">
      <c r="A2490" s="1199"/>
      <c r="B2490" s="1200"/>
      <c r="C2490" s="1200"/>
      <c r="D2490" s="223"/>
      <c r="E2490" s="1200"/>
      <c r="J2490" s="224"/>
    </row>
    <row r="2491" spans="1:10" s="222" customFormat="1" ht="24" customHeight="1">
      <c r="A2491" s="1199"/>
      <c r="B2491" s="1200"/>
      <c r="C2491" s="1200"/>
      <c r="D2491" s="223"/>
      <c r="E2491" s="1200"/>
      <c r="J2491" s="224"/>
    </row>
    <row r="2492" spans="1:10" s="222" customFormat="1" ht="24" customHeight="1">
      <c r="A2492" s="1199"/>
      <c r="B2492" s="1200"/>
      <c r="C2492" s="1200"/>
      <c r="D2492" s="223"/>
      <c r="E2492" s="1200"/>
      <c r="J2492" s="224"/>
    </row>
    <row r="2493" spans="1:10" s="222" customFormat="1" ht="24" customHeight="1">
      <c r="A2493" s="1199"/>
      <c r="B2493" s="1200"/>
      <c r="C2493" s="1200"/>
      <c r="D2493" s="223"/>
      <c r="E2493" s="1200"/>
      <c r="J2493" s="224"/>
    </row>
    <row r="2494" spans="1:10" s="222" customFormat="1" ht="24" customHeight="1">
      <c r="A2494" s="1199"/>
      <c r="B2494" s="1200"/>
      <c r="C2494" s="1200"/>
      <c r="D2494" s="223"/>
      <c r="E2494" s="1200"/>
      <c r="J2494" s="224"/>
    </row>
    <row r="2495" spans="1:10" s="222" customFormat="1" ht="24" customHeight="1">
      <c r="A2495" s="1199"/>
      <c r="B2495" s="1200"/>
      <c r="C2495" s="1200"/>
      <c r="D2495" s="223"/>
      <c r="E2495" s="1200"/>
      <c r="J2495" s="224"/>
    </row>
    <row r="2496" spans="1:10" s="222" customFormat="1" ht="24" customHeight="1">
      <c r="A2496" s="1199"/>
      <c r="B2496" s="1200"/>
      <c r="C2496" s="1200"/>
      <c r="D2496" s="223"/>
      <c r="E2496" s="1200"/>
      <c r="J2496" s="224"/>
    </row>
    <row r="2497" spans="1:10" s="222" customFormat="1" ht="24" customHeight="1">
      <c r="A2497" s="1199"/>
      <c r="B2497" s="1200"/>
      <c r="C2497" s="1200"/>
      <c r="D2497" s="223"/>
      <c r="E2497" s="1200"/>
      <c r="J2497" s="224"/>
    </row>
    <row r="2498" spans="1:10" s="222" customFormat="1" ht="24" customHeight="1">
      <c r="A2498" s="1199"/>
      <c r="B2498" s="1200"/>
      <c r="C2498" s="1200"/>
      <c r="D2498" s="223"/>
      <c r="E2498" s="1200"/>
      <c r="J2498" s="224"/>
    </row>
    <row r="2499" spans="1:10" s="222" customFormat="1" ht="24" customHeight="1">
      <c r="A2499" s="1199"/>
      <c r="B2499" s="1200"/>
      <c r="C2499" s="1200"/>
      <c r="D2499" s="223"/>
      <c r="E2499" s="1200"/>
      <c r="J2499" s="224"/>
    </row>
    <row r="2500" spans="1:10" s="222" customFormat="1" ht="24" customHeight="1">
      <c r="A2500" s="1199"/>
      <c r="B2500" s="1200"/>
      <c r="C2500" s="1200"/>
      <c r="D2500" s="223"/>
      <c r="E2500" s="1200"/>
      <c r="J2500" s="224"/>
    </row>
    <row r="2501" spans="1:10" s="222" customFormat="1" ht="24" customHeight="1">
      <c r="A2501" s="1199"/>
      <c r="B2501" s="1200"/>
      <c r="C2501" s="1200"/>
      <c r="D2501" s="223"/>
      <c r="E2501" s="1200"/>
      <c r="J2501" s="224"/>
    </row>
    <row r="2502" spans="1:10" s="222" customFormat="1" ht="24" customHeight="1">
      <c r="A2502" s="1199"/>
      <c r="B2502" s="1200"/>
      <c r="C2502" s="1200"/>
      <c r="D2502" s="223"/>
      <c r="E2502" s="1200"/>
      <c r="J2502" s="224"/>
    </row>
    <row r="2503" spans="1:10" s="222" customFormat="1" ht="24" customHeight="1">
      <c r="A2503" s="1199"/>
      <c r="B2503" s="1200"/>
      <c r="C2503" s="1200"/>
      <c r="D2503" s="223"/>
      <c r="E2503" s="1200"/>
      <c r="J2503" s="224"/>
    </row>
    <row r="2504" spans="1:10" s="222" customFormat="1" ht="24" customHeight="1">
      <c r="A2504" s="1199"/>
      <c r="B2504" s="1200"/>
      <c r="C2504" s="1200"/>
      <c r="D2504" s="223"/>
      <c r="E2504" s="1200"/>
      <c r="J2504" s="224"/>
    </row>
    <row r="2505" spans="1:10" s="222" customFormat="1" ht="24" customHeight="1">
      <c r="A2505" s="1199"/>
      <c r="B2505" s="1200"/>
      <c r="C2505" s="1200"/>
      <c r="D2505" s="223"/>
      <c r="E2505" s="1200"/>
      <c r="J2505" s="224"/>
    </row>
    <row r="2506" spans="1:10" s="222" customFormat="1" ht="24" customHeight="1">
      <c r="A2506" s="1199"/>
      <c r="B2506" s="1200"/>
      <c r="C2506" s="1200"/>
      <c r="D2506" s="223"/>
      <c r="E2506" s="1200"/>
      <c r="J2506" s="224"/>
    </row>
    <row r="2507" spans="1:10" s="222" customFormat="1" ht="24" customHeight="1">
      <c r="A2507" s="1199"/>
      <c r="B2507" s="1200"/>
      <c r="C2507" s="1200"/>
      <c r="D2507" s="223"/>
      <c r="E2507" s="1200"/>
      <c r="J2507" s="224"/>
    </row>
    <row r="2508" spans="1:10" s="222" customFormat="1" ht="24" customHeight="1">
      <c r="A2508" s="1199"/>
      <c r="B2508" s="1200"/>
      <c r="C2508" s="1200"/>
      <c r="D2508" s="223"/>
      <c r="E2508" s="1200"/>
      <c r="J2508" s="224"/>
    </row>
    <row r="2509" spans="1:10" s="222" customFormat="1" ht="24" customHeight="1">
      <c r="A2509" s="1199"/>
      <c r="B2509" s="1200"/>
      <c r="C2509" s="1200"/>
      <c r="D2509" s="223"/>
      <c r="E2509" s="1200"/>
      <c r="J2509" s="224"/>
    </row>
    <row r="2510" spans="1:10" s="222" customFormat="1" ht="24" customHeight="1">
      <c r="A2510" s="1199"/>
      <c r="B2510" s="1200"/>
      <c r="C2510" s="1200"/>
      <c r="D2510" s="223"/>
      <c r="E2510" s="1200"/>
      <c r="J2510" s="224"/>
    </row>
    <row r="2511" spans="1:10" s="222" customFormat="1" ht="24" customHeight="1">
      <c r="A2511" s="1199"/>
      <c r="B2511" s="1200"/>
      <c r="C2511" s="1200"/>
      <c r="D2511" s="223"/>
      <c r="E2511" s="1200"/>
      <c r="J2511" s="224"/>
    </row>
    <row r="2512" spans="1:10" s="222" customFormat="1" ht="24" customHeight="1">
      <c r="A2512" s="1199"/>
      <c r="B2512" s="1200"/>
      <c r="C2512" s="1200"/>
      <c r="D2512" s="223"/>
      <c r="E2512" s="1200"/>
      <c r="J2512" s="224"/>
    </row>
    <row r="2513" spans="1:10" s="222" customFormat="1" ht="24" customHeight="1">
      <c r="A2513" s="1199"/>
      <c r="B2513" s="1200"/>
      <c r="C2513" s="1200"/>
      <c r="D2513" s="223"/>
      <c r="E2513" s="1200"/>
      <c r="J2513" s="224"/>
    </row>
    <row r="2514" spans="1:10" s="222" customFormat="1" ht="24" customHeight="1">
      <c r="A2514" s="1199"/>
      <c r="B2514" s="1200"/>
      <c r="C2514" s="1200"/>
      <c r="D2514" s="223"/>
      <c r="E2514" s="1200"/>
      <c r="J2514" s="224"/>
    </row>
    <row r="2515" spans="1:10" s="222" customFormat="1" ht="24" customHeight="1">
      <c r="A2515" s="1199"/>
      <c r="B2515" s="1200"/>
      <c r="C2515" s="1200"/>
      <c r="D2515" s="223"/>
      <c r="E2515" s="1200"/>
      <c r="J2515" s="224"/>
    </row>
    <row r="2516" spans="1:10" s="222" customFormat="1" ht="24" customHeight="1">
      <c r="A2516" s="1199"/>
      <c r="B2516" s="1200"/>
      <c r="C2516" s="1200"/>
      <c r="D2516" s="223"/>
      <c r="E2516" s="1200"/>
      <c r="J2516" s="224"/>
    </row>
    <row r="2517" spans="1:10" s="222" customFormat="1" ht="24" customHeight="1">
      <c r="A2517" s="1199"/>
      <c r="B2517" s="1200"/>
      <c r="C2517" s="1200"/>
      <c r="D2517" s="223"/>
      <c r="E2517" s="1200"/>
      <c r="J2517" s="224"/>
    </row>
    <row r="2518" spans="1:10" s="222" customFormat="1" ht="24" customHeight="1">
      <c r="A2518" s="1199"/>
      <c r="B2518" s="1200"/>
      <c r="C2518" s="1200"/>
      <c r="D2518" s="223"/>
      <c r="E2518" s="1200"/>
      <c r="J2518" s="224"/>
    </row>
    <row r="2519" spans="1:10" s="222" customFormat="1" ht="24" customHeight="1">
      <c r="A2519" s="1199"/>
      <c r="B2519" s="1200"/>
      <c r="C2519" s="1200"/>
      <c r="D2519" s="223"/>
      <c r="E2519" s="1200"/>
      <c r="J2519" s="224"/>
    </row>
    <row r="2520" spans="1:10" s="222" customFormat="1" ht="24" customHeight="1">
      <c r="A2520" s="1199"/>
      <c r="B2520" s="1200"/>
      <c r="C2520" s="1200"/>
      <c r="D2520" s="223"/>
      <c r="E2520" s="1200"/>
      <c r="J2520" s="224"/>
    </row>
    <row r="2521" spans="1:10" s="222" customFormat="1" ht="24" customHeight="1">
      <c r="A2521" s="1199"/>
      <c r="B2521" s="1200"/>
      <c r="C2521" s="1200"/>
      <c r="D2521" s="223"/>
      <c r="E2521" s="1200"/>
      <c r="J2521" s="224"/>
    </row>
    <row r="2522" spans="1:10" s="222" customFormat="1" ht="24" customHeight="1">
      <c r="A2522" s="1199"/>
      <c r="B2522" s="1200"/>
      <c r="C2522" s="1200"/>
      <c r="D2522" s="223"/>
      <c r="E2522" s="1200"/>
      <c r="J2522" s="224"/>
    </row>
    <row r="2523" spans="1:10" s="222" customFormat="1" ht="24" customHeight="1">
      <c r="A2523" s="1199"/>
      <c r="B2523" s="1200"/>
      <c r="C2523" s="1200"/>
      <c r="D2523" s="223"/>
      <c r="E2523" s="1200"/>
      <c r="J2523" s="224"/>
    </row>
    <row r="2524" spans="1:10" s="222" customFormat="1" ht="24" customHeight="1">
      <c r="A2524" s="1199"/>
      <c r="B2524" s="1200"/>
      <c r="C2524" s="1200"/>
      <c r="D2524" s="223"/>
      <c r="E2524" s="1200"/>
      <c r="J2524" s="224"/>
    </row>
    <row r="2525" spans="1:10" s="222" customFormat="1" ht="24" customHeight="1">
      <c r="A2525" s="1199"/>
      <c r="B2525" s="1200"/>
      <c r="C2525" s="1200"/>
      <c r="D2525" s="223"/>
      <c r="E2525" s="1200"/>
      <c r="J2525" s="224"/>
    </row>
    <row r="2526" spans="1:10" s="222" customFormat="1" ht="24" customHeight="1">
      <c r="A2526" s="1199"/>
      <c r="B2526" s="1200"/>
      <c r="C2526" s="1200"/>
      <c r="D2526" s="223"/>
      <c r="E2526" s="1200"/>
      <c r="J2526" s="224"/>
    </row>
    <row r="2527" spans="1:10" s="222" customFormat="1" ht="24" customHeight="1">
      <c r="A2527" s="1199"/>
      <c r="B2527" s="1200"/>
      <c r="C2527" s="1200"/>
      <c r="D2527" s="223"/>
      <c r="E2527" s="1200"/>
      <c r="J2527" s="224"/>
    </row>
    <row r="2528" spans="1:10" s="222" customFormat="1" ht="24" customHeight="1">
      <c r="A2528" s="1199"/>
      <c r="B2528" s="1200"/>
      <c r="C2528" s="1200"/>
      <c r="D2528" s="223"/>
      <c r="E2528" s="1200"/>
      <c r="J2528" s="224"/>
    </row>
    <row r="2529" spans="1:10" s="222" customFormat="1" ht="24" customHeight="1">
      <c r="A2529" s="1199"/>
      <c r="B2529" s="1200"/>
      <c r="C2529" s="1200"/>
      <c r="D2529" s="223"/>
      <c r="E2529" s="1200"/>
      <c r="J2529" s="224"/>
    </row>
    <row r="2530" spans="1:10" s="222" customFormat="1" ht="24" customHeight="1">
      <c r="A2530" s="1199"/>
      <c r="B2530" s="1200"/>
      <c r="C2530" s="1200"/>
      <c r="D2530" s="223"/>
      <c r="E2530" s="1200"/>
      <c r="J2530" s="224"/>
    </row>
    <row r="2531" spans="1:10" s="222" customFormat="1" ht="24" customHeight="1">
      <c r="A2531" s="1199"/>
      <c r="B2531" s="1200"/>
      <c r="C2531" s="1200"/>
      <c r="D2531" s="223"/>
      <c r="E2531" s="1200"/>
      <c r="J2531" s="224"/>
    </row>
    <row r="2532" spans="1:10" s="222" customFormat="1" ht="24" customHeight="1">
      <c r="A2532" s="1199"/>
      <c r="B2532" s="1200"/>
      <c r="C2532" s="1200"/>
      <c r="D2532" s="223"/>
      <c r="E2532" s="1200"/>
      <c r="J2532" s="224"/>
    </row>
    <row r="2533" spans="1:10" s="222" customFormat="1" ht="24" customHeight="1">
      <c r="A2533" s="1199"/>
      <c r="B2533" s="1200"/>
      <c r="C2533" s="1200"/>
      <c r="D2533" s="223"/>
      <c r="E2533" s="1200"/>
      <c r="J2533" s="224"/>
    </row>
    <row r="2534" spans="1:10" s="222" customFormat="1" ht="24" customHeight="1">
      <c r="A2534" s="1199"/>
      <c r="B2534" s="1200"/>
      <c r="C2534" s="1200"/>
      <c r="D2534" s="223"/>
      <c r="E2534" s="1200"/>
      <c r="J2534" s="224"/>
    </row>
    <row r="2535" spans="1:10" s="222" customFormat="1" ht="24" customHeight="1">
      <c r="A2535" s="1199"/>
      <c r="B2535" s="1200"/>
      <c r="C2535" s="1200"/>
      <c r="D2535" s="223"/>
      <c r="E2535" s="1200"/>
      <c r="J2535" s="224"/>
    </row>
    <row r="2536" spans="1:10" s="222" customFormat="1" ht="24" customHeight="1">
      <c r="A2536" s="1199"/>
      <c r="B2536" s="1200"/>
      <c r="C2536" s="1200"/>
      <c r="D2536" s="223"/>
      <c r="E2536" s="1200"/>
      <c r="J2536" s="224"/>
    </row>
    <row r="2537" spans="1:10" s="222" customFormat="1" ht="24" customHeight="1">
      <c r="A2537" s="1199"/>
      <c r="B2537" s="1200"/>
      <c r="C2537" s="1200"/>
      <c r="D2537" s="223"/>
      <c r="E2537" s="1200"/>
      <c r="J2537" s="224"/>
    </row>
    <row r="2538" spans="1:10" s="222" customFormat="1" ht="24" customHeight="1">
      <c r="A2538" s="1199"/>
      <c r="B2538" s="1200"/>
      <c r="C2538" s="1200"/>
      <c r="D2538" s="223"/>
      <c r="E2538" s="1200"/>
      <c r="J2538" s="224"/>
    </row>
    <row r="2539" spans="1:10" s="222" customFormat="1" ht="24" customHeight="1">
      <c r="A2539" s="1199"/>
      <c r="B2539" s="1200"/>
      <c r="C2539" s="1200"/>
      <c r="D2539" s="223"/>
      <c r="E2539" s="1200"/>
      <c r="J2539" s="224"/>
    </row>
    <row r="2540" spans="1:10" s="222" customFormat="1" ht="24" customHeight="1">
      <c r="A2540" s="1199"/>
      <c r="B2540" s="1200"/>
      <c r="C2540" s="1200"/>
      <c r="D2540" s="223"/>
      <c r="E2540" s="1200"/>
      <c r="J2540" s="224"/>
    </row>
    <row r="2541" spans="1:10" s="222" customFormat="1" ht="24" customHeight="1">
      <c r="A2541" s="1199"/>
      <c r="B2541" s="1200"/>
      <c r="C2541" s="1200"/>
      <c r="D2541" s="223"/>
      <c r="E2541" s="1200"/>
      <c r="J2541" s="224"/>
    </row>
    <row r="2542" spans="1:10" s="222" customFormat="1" ht="24" customHeight="1">
      <c r="A2542" s="1199"/>
      <c r="B2542" s="1200"/>
      <c r="C2542" s="1200"/>
      <c r="D2542" s="223"/>
      <c r="E2542" s="1200"/>
      <c r="J2542" s="224"/>
    </row>
    <row r="2543" spans="1:10" s="222" customFormat="1" ht="24" customHeight="1">
      <c r="A2543" s="1199"/>
      <c r="B2543" s="1200"/>
      <c r="C2543" s="1200"/>
      <c r="D2543" s="223"/>
      <c r="E2543" s="1200"/>
      <c r="J2543" s="224"/>
    </row>
    <row r="2544" spans="1:10" s="222" customFormat="1" ht="24" customHeight="1">
      <c r="A2544" s="1199"/>
      <c r="B2544" s="1200"/>
      <c r="C2544" s="1200"/>
      <c r="D2544" s="223"/>
      <c r="E2544" s="1200"/>
      <c r="J2544" s="224"/>
    </row>
    <row r="2545" spans="1:10" s="222" customFormat="1" ht="24" customHeight="1">
      <c r="A2545" s="1199"/>
      <c r="B2545" s="1200"/>
      <c r="C2545" s="1200"/>
      <c r="D2545" s="223"/>
      <c r="E2545" s="1200"/>
      <c r="J2545" s="224"/>
    </row>
    <row r="2546" spans="1:10" s="222" customFormat="1" ht="24" customHeight="1">
      <c r="A2546" s="1199"/>
      <c r="B2546" s="1200"/>
      <c r="C2546" s="1200"/>
      <c r="D2546" s="223"/>
      <c r="E2546" s="1200"/>
      <c r="J2546" s="224"/>
    </row>
    <row r="2547" spans="1:10" s="222" customFormat="1" ht="24" customHeight="1">
      <c r="A2547" s="1199"/>
      <c r="B2547" s="1200"/>
      <c r="C2547" s="1200"/>
      <c r="D2547" s="223"/>
      <c r="E2547" s="1200"/>
      <c r="J2547" s="224"/>
    </row>
    <row r="2548" spans="1:10" s="222" customFormat="1" ht="24" customHeight="1">
      <c r="A2548" s="1199"/>
      <c r="B2548" s="1200"/>
      <c r="C2548" s="1200"/>
      <c r="D2548" s="223"/>
      <c r="E2548" s="1200"/>
      <c r="J2548" s="224"/>
    </row>
    <row r="2549" spans="1:10" s="222" customFormat="1" ht="24" customHeight="1">
      <c r="A2549" s="1199"/>
      <c r="B2549" s="1200"/>
      <c r="C2549" s="1200"/>
      <c r="D2549" s="223"/>
      <c r="E2549" s="1200"/>
      <c r="J2549" s="224"/>
    </row>
    <row r="2550" spans="1:10" s="222" customFormat="1" ht="24" customHeight="1">
      <c r="A2550" s="1199"/>
      <c r="B2550" s="1200"/>
      <c r="C2550" s="1200"/>
      <c r="D2550" s="223"/>
      <c r="E2550" s="1200"/>
      <c r="J2550" s="224"/>
    </row>
    <row r="2551" spans="1:10" s="222" customFormat="1" ht="24" customHeight="1">
      <c r="A2551" s="1199"/>
      <c r="B2551" s="1200"/>
      <c r="C2551" s="1200"/>
      <c r="D2551" s="223"/>
      <c r="E2551" s="1200"/>
      <c r="J2551" s="224"/>
    </row>
    <row r="2552" spans="1:10" s="222" customFormat="1" ht="24" customHeight="1">
      <c r="A2552" s="1199"/>
      <c r="B2552" s="1200"/>
      <c r="C2552" s="1200"/>
      <c r="D2552" s="223"/>
      <c r="E2552" s="1200"/>
      <c r="J2552" s="224"/>
    </row>
    <row r="2553" spans="1:10" s="222" customFormat="1" ht="24" customHeight="1">
      <c r="A2553" s="1199"/>
      <c r="B2553" s="1200"/>
      <c r="C2553" s="1200"/>
      <c r="D2553" s="223"/>
      <c r="E2553" s="1200"/>
      <c r="J2553" s="224"/>
    </row>
    <row r="2554" spans="1:10" s="222" customFormat="1" ht="24" customHeight="1">
      <c r="A2554" s="1199"/>
      <c r="B2554" s="1200"/>
      <c r="C2554" s="1200"/>
      <c r="D2554" s="223"/>
      <c r="E2554" s="1200"/>
      <c r="J2554" s="224"/>
    </row>
    <row r="2555" spans="1:10" s="222" customFormat="1" ht="24" customHeight="1">
      <c r="A2555" s="1199"/>
      <c r="B2555" s="1200"/>
      <c r="C2555" s="1200"/>
      <c r="D2555" s="223"/>
      <c r="E2555" s="1200"/>
      <c r="J2555" s="224"/>
    </row>
    <row r="2556" spans="1:10" s="222" customFormat="1" ht="24" customHeight="1">
      <c r="A2556" s="1199"/>
      <c r="B2556" s="1200"/>
      <c r="C2556" s="1200"/>
      <c r="D2556" s="223"/>
      <c r="E2556" s="1200"/>
      <c r="J2556" s="224"/>
    </row>
    <row r="2557" spans="1:10" s="222" customFormat="1" ht="24" customHeight="1">
      <c r="A2557" s="1199"/>
      <c r="B2557" s="1200"/>
      <c r="C2557" s="1200"/>
      <c r="D2557" s="223"/>
      <c r="E2557" s="1200"/>
      <c r="J2557" s="224"/>
    </row>
    <row r="2558" spans="1:10" s="222" customFormat="1" ht="24" customHeight="1">
      <c r="A2558" s="1199"/>
      <c r="B2558" s="1200"/>
      <c r="C2558" s="1200"/>
      <c r="D2558" s="223"/>
      <c r="E2558" s="1200"/>
      <c r="J2558" s="224"/>
    </row>
    <row r="2559" spans="1:10" s="222" customFormat="1" ht="24" customHeight="1">
      <c r="A2559" s="1199"/>
      <c r="B2559" s="1200"/>
      <c r="C2559" s="1200"/>
      <c r="D2559" s="223"/>
      <c r="E2559" s="1200"/>
      <c r="J2559" s="224"/>
    </row>
    <row r="2560" spans="1:10" s="222" customFormat="1" ht="24" customHeight="1">
      <c r="A2560" s="1199"/>
      <c r="B2560" s="1200"/>
      <c r="C2560" s="1200"/>
      <c r="D2560" s="223"/>
      <c r="E2560" s="1200"/>
      <c r="J2560" s="224"/>
    </row>
    <row r="2561" spans="1:10" s="222" customFormat="1" ht="24" customHeight="1">
      <c r="A2561" s="1199"/>
      <c r="B2561" s="1200"/>
      <c r="C2561" s="1200"/>
      <c r="D2561" s="223"/>
      <c r="E2561" s="1200"/>
      <c r="J2561" s="224"/>
    </row>
    <row r="2562" spans="1:10" s="222" customFormat="1" ht="24" customHeight="1">
      <c r="A2562" s="1199"/>
      <c r="B2562" s="1200"/>
      <c r="C2562" s="1200"/>
      <c r="D2562" s="223"/>
      <c r="E2562" s="1200"/>
      <c r="J2562" s="224"/>
    </row>
    <row r="2563" spans="1:10" s="222" customFormat="1" ht="24" customHeight="1">
      <c r="A2563" s="1199"/>
      <c r="B2563" s="1200"/>
      <c r="C2563" s="1200"/>
      <c r="D2563" s="223"/>
      <c r="E2563" s="1200"/>
      <c r="J2563" s="224"/>
    </row>
    <row r="2564" spans="1:10" s="222" customFormat="1" ht="24" customHeight="1">
      <c r="A2564" s="1199"/>
      <c r="B2564" s="1200"/>
      <c r="C2564" s="1200"/>
      <c r="D2564" s="223"/>
      <c r="E2564" s="1200"/>
      <c r="J2564" s="224"/>
    </row>
    <row r="2565" spans="1:10" s="222" customFormat="1" ht="24" customHeight="1">
      <c r="A2565" s="1199"/>
      <c r="B2565" s="1200"/>
      <c r="C2565" s="1200"/>
      <c r="D2565" s="223"/>
      <c r="E2565" s="1200"/>
      <c r="J2565" s="224"/>
    </row>
    <row r="2566" spans="1:10" s="222" customFormat="1" ht="24" customHeight="1">
      <c r="A2566" s="1199"/>
      <c r="B2566" s="1200"/>
      <c r="C2566" s="1200"/>
      <c r="D2566" s="223"/>
      <c r="E2566" s="1200"/>
      <c r="J2566" s="224"/>
    </row>
    <row r="2567" spans="1:10" s="222" customFormat="1" ht="24" customHeight="1">
      <c r="A2567" s="1199"/>
      <c r="B2567" s="1200"/>
      <c r="C2567" s="1200"/>
      <c r="D2567" s="223"/>
      <c r="E2567" s="1200"/>
      <c r="J2567" s="224"/>
    </row>
    <row r="2568" spans="1:10" s="222" customFormat="1" ht="24" customHeight="1">
      <c r="A2568" s="1199"/>
      <c r="B2568" s="1200"/>
      <c r="C2568" s="1200"/>
      <c r="D2568" s="223"/>
      <c r="E2568" s="1200"/>
      <c r="J2568" s="224"/>
    </row>
    <row r="2569" spans="1:10" s="222" customFormat="1" ht="24" customHeight="1">
      <c r="A2569" s="1199"/>
      <c r="B2569" s="1200"/>
      <c r="C2569" s="1200"/>
      <c r="D2569" s="223"/>
      <c r="E2569" s="1200"/>
      <c r="J2569" s="224"/>
    </row>
    <row r="2570" spans="1:10" s="222" customFormat="1" ht="24" customHeight="1">
      <c r="A2570" s="1199"/>
      <c r="B2570" s="1200"/>
      <c r="C2570" s="1200"/>
      <c r="D2570" s="223"/>
      <c r="E2570" s="1200"/>
      <c r="J2570" s="224"/>
    </row>
    <row r="2571" spans="1:10" s="222" customFormat="1" ht="24" customHeight="1">
      <c r="A2571" s="1199"/>
      <c r="B2571" s="1200"/>
      <c r="C2571" s="1200"/>
      <c r="D2571" s="223"/>
      <c r="E2571" s="1200"/>
      <c r="J2571" s="224"/>
    </row>
    <row r="2572" spans="1:10" s="222" customFormat="1" ht="24" customHeight="1">
      <c r="A2572" s="1199"/>
      <c r="B2572" s="1200"/>
      <c r="C2572" s="1200"/>
      <c r="D2572" s="223"/>
      <c r="E2572" s="1200"/>
      <c r="J2572" s="224"/>
    </row>
    <row r="2573" spans="1:10" s="222" customFormat="1" ht="24" customHeight="1">
      <c r="A2573" s="1199"/>
      <c r="B2573" s="1200"/>
      <c r="C2573" s="1200"/>
      <c r="D2573" s="223"/>
      <c r="E2573" s="1200"/>
      <c r="J2573" s="224"/>
    </row>
    <row r="2574" spans="1:10" s="222" customFormat="1" ht="24" customHeight="1">
      <c r="A2574" s="1199"/>
      <c r="B2574" s="1200"/>
      <c r="C2574" s="1200"/>
      <c r="D2574" s="223"/>
      <c r="E2574" s="1200"/>
      <c r="J2574" s="224"/>
    </row>
    <row r="2575" spans="1:10" s="222" customFormat="1" ht="24" customHeight="1">
      <c r="A2575" s="1199"/>
      <c r="B2575" s="1200"/>
      <c r="C2575" s="1200"/>
      <c r="D2575" s="223"/>
      <c r="E2575" s="1200"/>
      <c r="J2575" s="224"/>
    </row>
    <row r="2576" spans="1:10" s="222" customFormat="1" ht="24" customHeight="1">
      <c r="A2576" s="1199"/>
      <c r="B2576" s="1200"/>
      <c r="C2576" s="1200"/>
      <c r="D2576" s="223"/>
      <c r="E2576" s="1200"/>
      <c r="J2576" s="224"/>
    </row>
    <row r="2577" spans="1:10" s="222" customFormat="1" ht="24" customHeight="1">
      <c r="A2577" s="1199"/>
      <c r="B2577" s="1200"/>
      <c r="C2577" s="1200"/>
      <c r="D2577" s="223"/>
      <c r="E2577" s="1200"/>
      <c r="J2577" s="224"/>
    </row>
    <row r="2578" spans="1:10" s="222" customFormat="1" ht="24" customHeight="1">
      <c r="A2578" s="1199"/>
      <c r="B2578" s="1200"/>
      <c r="C2578" s="1200"/>
      <c r="D2578" s="223"/>
      <c r="E2578" s="1200"/>
      <c r="J2578" s="224"/>
    </row>
    <row r="2579" spans="1:10" s="222" customFormat="1" ht="24" customHeight="1">
      <c r="A2579" s="1199"/>
      <c r="B2579" s="1200"/>
      <c r="C2579" s="1200"/>
      <c r="D2579" s="223"/>
      <c r="E2579" s="1200"/>
      <c r="J2579" s="224"/>
    </row>
    <row r="2580" spans="1:10" s="222" customFormat="1" ht="24" customHeight="1">
      <c r="A2580" s="1199"/>
      <c r="B2580" s="1200"/>
      <c r="C2580" s="1200"/>
      <c r="D2580" s="223"/>
      <c r="E2580" s="1200"/>
      <c r="J2580" s="224"/>
    </row>
    <row r="2581" spans="1:10" s="222" customFormat="1" ht="24" customHeight="1">
      <c r="A2581" s="1199"/>
      <c r="B2581" s="1200"/>
      <c r="C2581" s="1200"/>
      <c r="D2581" s="223"/>
      <c r="E2581" s="1200"/>
      <c r="J2581" s="224"/>
    </row>
    <row r="2582" spans="1:10" s="222" customFormat="1" ht="24" customHeight="1">
      <c r="A2582" s="1199"/>
      <c r="B2582" s="1200"/>
      <c r="C2582" s="1200"/>
      <c r="D2582" s="223"/>
      <c r="E2582" s="1200"/>
      <c r="J2582" s="224"/>
    </row>
    <row r="2583" spans="1:10" s="222" customFormat="1" ht="24" customHeight="1">
      <c r="A2583" s="1199"/>
      <c r="B2583" s="1200"/>
      <c r="C2583" s="1200"/>
      <c r="D2583" s="223"/>
      <c r="E2583" s="1200"/>
      <c r="J2583" s="224"/>
    </row>
    <row r="2584" spans="1:10" s="222" customFormat="1" ht="24" customHeight="1">
      <c r="A2584" s="1199"/>
      <c r="B2584" s="1200"/>
      <c r="C2584" s="1200"/>
      <c r="D2584" s="223"/>
      <c r="E2584" s="1200"/>
      <c r="J2584" s="224"/>
    </row>
    <row r="2585" spans="1:10" s="222" customFormat="1" ht="24" customHeight="1">
      <c r="A2585" s="1199"/>
      <c r="B2585" s="1200"/>
      <c r="C2585" s="1200"/>
      <c r="D2585" s="223"/>
      <c r="E2585" s="1200"/>
      <c r="J2585" s="224"/>
    </row>
    <row r="2586" spans="1:10" s="222" customFormat="1" ht="24" customHeight="1">
      <c r="A2586" s="1199"/>
      <c r="B2586" s="1200"/>
      <c r="C2586" s="1200"/>
      <c r="D2586" s="223"/>
      <c r="E2586" s="1200"/>
      <c r="J2586" s="224"/>
    </row>
    <row r="2587" spans="1:10" s="222" customFormat="1" ht="24" customHeight="1">
      <c r="A2587" s="1199"/>
      <c r="B2587" s="1200"/>
      <c r="C2587" s="1200"/>
      <c r="D2587" s="223"/>
      <c r="E2587" s="1200"/>
      <c r="J2587" s="224"/>
    </row>
    <row r="2588" spans="1:10" s="222" customFormat="1" ht="24" customHeight="1">
      <c r="A2588" s="1199"/>
      <c r="B2588" s="1200"/>
      <c r="C2588" s="1200"/>
      <c r="D2588" s="223"/>
      <c r="E2588" s="1200"/>
      <c r="J2588" s="224"/>
    </row>
    <row r="2589" spans="1:10" s="222" customFormat="1" ht="24" customHeight="1">
      <c r="A2589" s="1199"/>
      <c r="B2589" s="1200"/>
      <c r="C2589" s="1200"/>
      <c r="D2589" s="223"/>
      <c r="E2589" s="1200"/>
      <c r="J2589" s="224"/>
    </row>
    <row r="2590" spans="1:10" s="222" customFormat="1" ht="24" customHeight="1">
      <c r="A2590" s="1199"/>
      <c r="B2590" s="1200"/>
      <c r="C2590" s="1200"/>
      <c r="D2590" s="223"/>
      <c r="E2590" s="1200"/>
      <c r="J2590" s="224"/>
    </row>
    <row r="2591" spans="1:10" s="222" customFormat="1" ht="24" customHeight="1">
      <c r="A2591" s="1199"/>
      <c r="B2591" s="1200"/>
      <c r="C2591" s="1200"/>
      <c r="D2591" s="223"/>
      <c r="E2591" s="1200"/>
      <c r="J2591" s="224"/>
    </row>
    <row r="2592" spans="1:10" s="222" customFormat="1" ht="24" customHeight="1">
      <c r="A2592" s="1199"/>
      <c r="B2592" s="1200"/>
      <c r="C2592" s="1200"/>
      <c r="D2592" s="223"/>
      <c r="E2592" s="1200"/>
      <c r="J2592" s="224"/>
    </row>
    <row r="2593" spans="1:10" s="222" customFormat="1" ht="24" customHeight="1">
      <c r="A2593" s="1199"/>
      <c r="B2593" s="1200"/>
      <c r="C2593" s="1200"/>
      <c r="D2593" s="223"/>
      <c r="E2593" s="1200"/>
      <c r="J2593" s="224"/>
    </row>
    <row r="2594" spans="1:10" s="222" customFormat="1" ht="24" customHeight="1">
      <c r="A2594" s="1199"/>
      <c r="B2594" s="1200"/>
      <c r="C2594" s="1200"/>
      <c r="D2594" s="223"/>
      <c r="E2594" s="1200"/>
      <c r="J2594" s="224"/>
    </row>
    <row r="2595" spans="1:10" s="222" customFormat="1" ht="24" customHeight="1">
      <c r="A2595" s="1199"/>
      <c r="B2595" s="1200"/>
      <c r="C2595" s="1200"/>
      <c r="D2595" s="223"/>
      <c r="E2595" s="1200"/>
      <c r="J2595" s="224"/>
    </row>
    <row r="2596" spans="1:10" s="222" customFormat="1" ht="24" customHeight="1">
      <c r="A2596" s="1199"/>
      <c r="B2596" s="1200"/>
      <c r="C2596" s="1200"/>
      <c r="D2596" s="223"/>
      <c r="E2596" s="1200"/>
      <c r="J2596" s="224"/>
    </row>
    <row r="2597" spans="1:10" s="222" customFormat="1" ht="24" customHeight="1">
      <c r="A2597" s="1199"/>
      <c r="B2597" s="1200"/>
      <c r="C2597" s="1200"/>
      <c r="D2597" s="223"/>
      <c r="E2597" s="1200"/>
      <c r="J2597" s="224"/>
    </row>
    <row r="2598" spans="1:10" s="222" customFormat="1" ht="24" customHeight="1">
      <c r="A2598" s="1199"/>
      <c r="B2598" s="1200"/>
      <c r="C2598" s="1200"/>
      <c r="D2598" s="223"/>
      <c r="E2598" s="1200"/>
      <c r="J2598" s="224"/>
    </row>
    <row r="2599" spans="1:10" s="222" customFormat="1" ht="24" customHeight="1">
      <c r="A2599" s="1199"/>
      <c r="B2599" s="1200"/>
      <c r="C2599" s="1200"/>
      <c r="D2599" s="223"/>
      <c r="E2599" s="1200"/>
      <c r="J2599" s="224"/>
    </row>
    <row r="2600" spans="1:10" s="222" customFormat="1" ht="24" customHeight="1">
      <c r="A2600" s="1199"/>
      <c r="B2600" s="1200"/>
      <c r="C2600" s="1200"/>
      <c r="D2600" s="223"/>
      <c r="E2600" s="1200"/>
      <c r="J2600" s="224"/>
    </row>
    <row r="2601" spans="1:10" s="222" customFormat="1" ht="24" customHeight="1">
      <c r="A2601" s="1199"/>
      <c r="B2601" s="1200"/>
      <c r="C2601" s="1200"/>
      <c r="D2601" s="223"/>
      <c r="E2601" s="1200"/>
      <c r="J2601" s="224"/>
    </row>
    <row r="2602" spans="1:10" s="222" customFormat="1" ht="24" customHeight="1">
      <c r="A2602" s="1199"/>
      <c r="B2602" s="1200"/>
      <c r="C2602" s="1200"/>
      <c r="D2602" s="223"/>
      <c r="E2602" s="1200"/>
      <c r="J2602" s="224"/>
    </row>
    <row r="2603" spans="1:10" s="222" customFormat="1" ht="24" customHeight="1">
      <c r="A2603" s="1199"/>
      <c r="B2603" s="1200"/>
      <c r="C2603" s="1200"/>
      <c r="D2603" s="223"/>
      <c r="E2603" s="1200"/>
      <c r="J2603" s="224"/>
    </row>
    <row r="2604" spans="1:10" s="222" customFormat="1" ht="24" customHeight="1">
      <c r="A2604" s="1199"/>
      <c r="B2604" s="1200"/>
      <c r="C2604" s="1200"/>
      <c r="D2604" s="223"/>
      <c r="E2604" s="1200"/>
      <c r="J2604" s="224"/>
    </row>
    <row r="2605" spans="1:10" s="222" customFormat="1" ht="24" customHeight="1">
      <c r="A2605" s="1199"/>
      <c r="B2605" s="1200"/>
      <c r="C2605" s="1200"/>
      <c r="D2605" s="223"/>
      <c r="E2605" s="1200"/>
      <c r="J2605" s="224"/>
    </row>
    <row r="2606" spans="1:10" s="222" customFormat="1" ht="24" customHeight="1">
      <c r="A2606" s="1199"/>
      <c r="B2606" s="1200"/>
      <c r="C2606" s="1200"/>
      <c r="D2606" s="223"/>
      <c r="E2606" s="1200"/>
      <c r="J2606" s="224"/>
    </row>
    <row r="2607" spans="1:10" s="222" customFormat="1" ht="24" customHeight="1">
      <c r="A2607" s="1199"/>
      <c r="B2607" s="1200"/>
      <c r="C2607" s="1200"/>
      <c r="D2607" s="223"/>
      <c r="E2607" s="1200"/>
      <c r="J2607" s="224"/>
    </row>
    <row r="2608" spans="1:10" s="222" customFormat="1" ht="24" customHeight="1">
      <c r="A2608" s="1199"/>
      <c r="B2608" s="1200"/>
      <c r="C2608" s="1200"/>
      <c r="D2608" s="223"/>
      <c r="E2608" s="1200"/>
      <c r="J2608" s="224"/>
    </row>
    <row r="2609" spans="1:10" s="222" customFormat="1" ht="24" customHeight="1">
      <c r="A2609" s="1199"/>
      <c r="B2609" s="1200"/>
      <c r="C2609" s="1200"/>
      <c r="D2609" s="223"/>
      <c r="E2609" s="1200"/>
      <c r="J2609" s="224"/>
    </row>
    <row r="2610" spans="1:10" s="222" customFormat="1" ht="24" customHeight="1">
      <c r="A2610" s="1199"/>
      <c r="B2610" s="1200"/>
      <c r="C2610" s="1200"/>
      <c r="D2610" s="223"/>
      <c r="E2610" s="1200"/>
      <c r="J2610" s="224"/>
    </row>
    <row r="2611" spans="1:10" s="222" customFormat="1" ht="24" customHeight="1">
      <c r="A2611" s="1199"/>
      <c r="B2611" s="1200"/>
      <c r="C2611" s="1200"/>
      <c r="D2611" s="223"/>
      <c r="E2611" s="1200"/>
      <c r="J2611" s="224"/>
    </row>
    <row r="2612" spans="1:10" s="222" customFormat="1" ht="24" customHeight="1">
      <c r="A2612" s="1199"/>
      <c r="B2612" s="1200"/>
      <c r="C2612" s="1200"/>
      <c r="D2612" s="223"/>
      <c r="E2612" s="1200"/>
      <c r="J2612" s="224"/>
    </row>
    <row r="2613" spans="1:10" s="222" customFormat="1" ht="24" customHeight="1">
      <c r="A2613" s="1199"/>
      <c r="B2613" s="1200"/>
      <c r="C2613" s="1200"/>
      <c r="D2613" s="223"/>
      <c r="E2613" s="1200"/>
      <c r="J2613" s="224"/>
    </row>
    <row r="2614" spans="1:10" s="222" customFormat="1" ht="24" customHeight="1">
      <c r="A2614" s="1199"/>
      <c r="B2614" s="1200"/>
      <c r="C2614" s="1200"/>
      <c r="D2614" s="223"/>
      <c r="E2614" s="1200"/>
      <c r="J2614" s="224"/>
    </row>
    <row r="2615" spans="1:10" s="222" customFormat="1" ht="24" customHeight="1">
      <c r="A2615" s="1199"/>
      <c r="B2615" s="1200"/>
      <c r="C2615" s="1200"/>
      <c r="D2615" s="223"/>
      <c r="E2615" s="1200"/>
      <c r="J2615" s="224"/>
    </row>
    <row r="2616" spans="1:10" s="222" customFormat="1" ht="24" customHeight="1">
      <c r="A2616" s="1199"/>
      <c r="B2616" s="1200"/>
      <c r="C2616" s="1200"/>
      <c r="D2616" s="223"/>
      <c r="E2616" s="1200"/>
      <c r="J2616" s="224"/>
    </row>
    <row r="2617" spans="1:10" s="222" customFormat="1" ht="24" customHeight="1">
      <c r="A2617" s="1199"/>
      <c r="B2617" s="1200"/>
      <c r="C2617" s="1200"/>
      <c r="D2617" s="223"/>
      <c r="E2617" s="1200"/>
      <c r="J2617" s="224"/>
    </row>
    <row r="2618" spans="1:10" s="222" customFormat="1" ht="24" customHeight="1">
      <c r="A2618" s="1199"/>
      <c r="B2618" s="1200"/>
      <c r="C2618" s="1200"/>
      <c r="D2618" s="223"/>
      <c r="E2618" s="1200"/>
      <c r="J2618" s="224"/>
    </row>
    <row r="2619" spans="1:10" s="222" customFormat="1" ht="24" customHeight="1">
      <c r="A2619" s="1199"/>
      <c r="B2619" s="1200"/>
      <c r="C2619" s="1200"/>
      <c r="D2619" s="223"/>
      <c r="E2619" s="1200"/>
      <c r="J2619" s="224"/>
    </row>
    <row r="2620" spans="1:10" s="222" customFormat="1" ht="24" customHeight="1">
      <c r="A2620" s="1199"/>
      <c r="B2620" s="1200"/>
      <c r="C2620" s="1200"/>
      <c r="D2620" s="223"/>
      <c r="E2620" s="1200"/>
      <c r="J2620" s="224"/>
    </row>
    <row r="2621" spans="1:10" s="222" customFormat="1" ht="24" customHeight="1">
      <c r="A2621" s="1199"/>
      <c r="B2621" s="1200"/>
      <c r="C2621" s="1200"/>
      <c r="D2621" s="223"/>
      <c r="E2621" s="1200"/>
      <c r="J2621" s="224"/>
    </row>
    <row r="2622" spans="1:10" s="222" customFormat="1" ht="24" customHeight="1">
      <c r="A2622" s="1199"/>
      <c r="B2622" s="1200"/>
      <c r="C2622" s="1200"/>
      <c r="D2622" s="223"/>
      <c r="E2622" s="1200"/>
      <c r="J2622" s="224"/>
    </row>
    <row r="2623" spans="1:10" s="222" customFormat="1" ht="24" customHeight="1">
      <c r="A2623" s="1199"/>
      <c r="B2623" s="1200"/>
      <c r="C2623" s="1200"/>
      <c r="D2623" s="223"/>
      <c r="E2623" s="1200"/>
      <c r="J2623" s="224"/>
    </row>
    <row r="2624" spans="1:10" s="222" customFormat="1" ht="24" customHeight="1">
      <c r="A2624" s="1199"/>
      <c r="B2624" s="1200"/>
      <c r="C2624" s="1200"/>
      <c r="D2624" s="223"/>
      <c r="E2624" s="1200"/>
      <c r="J2624" s="224"/>
    </row>
    <row r="2625" spans="1:10" s="222" customFormat="1" ht="24" customHeight="1">
      <c r="A2625" s="1199"/>
      <c r="B2625" s="1200"/>
      <c r="C2625" s="1200"/>
      <c r="D2625" s="223"/>
      <c r="E2625" s="1200"/>
      <c r="J2625" s="224"/>
    </row>
    <row r="2626" spans="1:10" s="222" customFormat="1" ht="24" customHeight="1">
      <c r="A2626" s="1199"/>
      <c r="B2626" s="1200"/>
      <c r="C2626" s="1200"/>
      <c r="D2626" s="223"/>
      <c r="E2626" s="1200"/>
      <c r="J2626" s="224"/>
    </row>
    <row r="2627" spans="1:10" s="222" customFormat="1" ht="24" customHeight="1">
      <c r="A2627" s="1199"/>
      <c r="B2627" s="1200"/>
      <c r="C2627" s="1200"/>
      <c r="D2627" s="223"/>
      <c r="E2627" s="1200"/>
      <c r="J2627" s="224"/>
    </row>
    <row r="2628" spans="1:10" s="222" customFormat="1" ht="24" customHeight="1">
      <c r="A2628" s="1199"/>
      <c r="B2628" s="1200"/>
      <c r="C2628" s="1200"/>
      <c r="D2628" s="223"/>
      <c r="E2628" s="1200"/>
      <c r="J2628" s="224"/>
    </row>
    <row r="2629" spans="1:10" s="222" customFormat="1" ht="24" customHeight="1">
      <c r="A2629" s="1199"/>
      <c r="B2629" s="1200"/>
      <c r="C2629" s="1200"/>
      <c r="D2629" s="223"/>
      <c r="E2629" s="1200"/>
      <c r="J2629" s="224"/>
    </row>
    <row r="2630" spans="1:10" s="222" customFormat="1" ht="24" customHeight="1">
      <c r="A2630" s="1199"/>
      <c r="B2630" s="1200"/>
      <c r="C2630" s="1200"/>
      <c r="D2630" s="223"/>
      <c r="E2630" s="1200"/>
      <c r="J2630" s="224"/>
    </row>
    <row r="2631" spans="1:10" s="222" customFormat="1" ht="24" customHeight="1">
      <c r="A2631" s="1199"/>
      <c r="B2631" s="1200"/>
      <c r="C2631" s="1200"/>
      <c r="D2631" s="223"/>
      <c r="E2631" s="1200"/>
      <c r="J2631" s="224"/>
    </row>
    <row r="2632" spans="1:10" s="222" customFormat="1" ht="24" customHeight="1">
      <c r="A2632" s="1199"/>
      <c r="B2632" s="1200"/>
      <c r="C2632" s="1200"/>
      <c r="D2632" s="223"/>
      <c r="E2632" s="1200"/>
      <c r="J2632" s="224"/>
    </row>
    <row r="2633" spans="1:10" s="222" customFormat="1" ht="24" customHeight="1">
      <c r="A2633" s="1199"/>
      <c r="B2633" s="1200"/>
      <c r="C2633" s="1200"/>
      <c r="D2633" s="223"/>
      <c r="E2633" s="1200"/>
      <c r="J2633" s="224"/>
    </row>
    <row r="2634" spans="1:10" s="222" customFormat="1" ht="24" customHeight="1">
      <c r="A2634" s="1199"/>
      <c r="B2634" s="1200"/>
      <c r="C2634" s="1200"/>
      <c r="D2634" s="223"/>
      <c r="E2634" s="1200"/>
      <c r="J2634" s="224"/>
    </row>
    <row r="2635" spans="1:10" s="222" customFormat="1" ht="24" customHeight="1">
      <c r="A2635" s="1199"/>
      <c r="B2635" s="1200"/>
      <c r="C2635" s="1200"/>
      <c r="D2635" s="223"/>
      <c r="E2635" s="1200"/>
      <c r="J2635" s="224"/>
    </row>
    <row r="2636" spans="1:10" s="222" customFormat="1" ht="24" customHeight="1">
      <c r="A2636" s="1199"/>
      <c r="B2636" s="1200"/>
      <c r="C2636" s="1200"/>
      <c r="D2636" s="223"/>
      <c r="E2636" s="1200"/>
      <c r="J2636" s="224"/>
    </row>
    <row r="2637" spans="1:10" s="222" customFormat="1" ht="24" customHeight="1">
      <c r="A2637" s="1199"/>
      <c r="B2637" s="1200"/>
      <c r="C2637" s="1200"/>
      <c r="D2637" s="223"/>
      <c r="E2637" s="1200"/>
      <c r="J2637" s="224"/>
    </row>
    <row r="2638" spans="1:10" s="222" customFormat="1" ht="24" customHeight="1">
      <c r="A2638" s="1199"/>
      <c r="B2638" s="1200"/>
      <c r="C2638" s="1200"/>
      <c r="D2638" s="223"/>
      <c r="E2638" s="1200"/>
      <c r="J2638" s="224"/>
    </row>
    <row r="2639" spans="1:10" s="222" customFormat="1" ht="24" customHeight="1">
      <c r="A2639" s="1199"/>
      <c r="B2639" s="1200"/>
      <c r="C2639" s="1200"/>
      <c r="D2639" s="223"/>
      <c r="E2639" s="1200"/>
      <c r="J2639" s="224"/>
    </row>
    <row r="2640" spans="1:10" s="222" customFormat="1" ht="24" customHeight="1">
      <c r="A2640" s="1199"/>
      <c r="B2640" s="1200"/>
      <c r="C2640" s="1200"/>
      <c r="D2640" s="223"/>
      <c r="E2640" s="1200"/>
      <c r="J2640" s="224"/>
    </row>
    <row r="2641" spans="1:10" s="222" customFormat="1" ht="24" customHeight="1">
      <c r="A2641" s="1199"/>
      <c r="B2641" s="1200"/>
      <c r="C2641" s="1200"/>
      <c r="D2641" s="223"/>
      <c r="E2641" s="1200"/>
      <c r="J2641" s="224"/>
    </row>
    <row r="2642" spans="1:10" s="222" customFormat="1" ht="24" customHeight="1">
      <c r="A2642" s="1199"/>
      <c r="B2642" s="1200"/>
      <c r="C2642" s="1200"/>
      <c r="D2642" s="223"/>
      <c r="E2642" s="1200"/>
      <c r="J2642" s="224"/>
    </row>
    <row r="2643" spans="1:10" s="222" customFormat="1" ht="24" customHeight="1">
      <c r="A2643" s="1199"/>
      <c r="B2643" s="1200"/>
      <c r="C2643" s="1200"/>
      <c r="D2643" s="223"/>
      <c r="E2643" s="1200"/>
      <c r="J2643" s="224"/>
    </row>
    <row r="2644" spans="1:10" s="222" customFormat="1" ht="24" customHeight="1">
      <c r="A2644" s="1199"/>
      <c r="B2644" s="1200"/>
      <c r="C2644" s="1200"/>
      <c r="D2644" s="223"/>
      <c r="E2644" s="1200"/>
      <c r="J2644" s="224"/>
    </row>
    <row r="2645" spans="1:10" s="222" customFormat="1" ht="24" customHeight="1">
      <c r="A2645" s="1199"/>
      <c r="B2645" s="1200"/>
      <c r="C2645" s="1200"/>
      <c r="D2645" s="223"/>
      <c r="E2645" s="1200"/>
      <c r="J2645" s="224"/>
    </row>
    <row r="2646" spans="1:10" s="222" customFormat="1" ht="24" customHeight="1">
      <c r="A2646" s="1199"/>
      <c r="B2646" s="1200"/>
      <c r="C2646" s="1200"/>
      <c r="D2646" s="223"/>
      <c r="E2646" s="1200"/>
      <c r="J2646" s="224"/>
    </row>
    <row r="2647" spans="1:10" s="222" customFormat="1" ht="24" customHeight="1">
      <c r="A2647" s="1199"/>
      <c r="B2647" s="1200"/>
      <c r="C2647" s="1200"/>
      <c r="D2647" s="223"/>
      <c r="E2647" s="1200"/>
      <c r="J2647" s="224"/>
    </row>
    <row r="2648" spans="1:10" s="222" customFormat="1" ht="24" customHeight="1">
      <c r="A2648" s="1199"/>
      <c r="B2648" s="1200"/>
      <c r="C2648" s="1200"/>
      <c r="D2648" s="223"/>
      <c r="E2648" s="1200"/>
      <c r="J2648" s="224"/>
    </row>
    <row r="2649" spans="1:10" s="222" customFormat="1" ht="24" customHeight="1">
      <c r="A2649" s="1199"/>
      <c r="B2649" s="1200"/>
      <c r="C2649" s="1200"/>
      <c r="D2649" s="223"/>
      <c r="E2649" s="1200"/>
      <c r="J2649" s="224"/>
    </row>
    <row r="2650" spans="1:10" s="222" customFormat="1" ht="24" customHeight="1">
      <c r="A2650" s="1199"/>
      <c r="B2650" s="1200"/>
      <c r="C2650" s="1200"/>
      <c r="D2650" s="223"/>
      <c r="E2650" s="1200"/>
      <c r="J2650" s="224"/>
    </row>
    <row r="2651" spans="1:10" s="222" customFormat="1" ht="24" customHeight="1">
      <c r="A2651" s="1199"/>
      <c r="B2651" s="1200"/>
      <c r="C2651" s="1200"/>
      <c r="D2651" s="223"/>
      <c r="E2651" s="1200"/>
      <c r="J2651" s="224"/>
    </row>
    <row r="2652" spans="1:10" s="222" customFormat="1" ht="24" customHeight="1">
      <c r="A2652" s="1199"/>
      <c r="B2652" s="1200"/>
      <c r="C2652" s="1200"/>
      <c r="D2652" s="223"/>
      <c r="E2652" s="1200"/>
      <c r="J2652" s="224"/>
    </row>
    <row r="2653" spans="1:10" s="222" customFormat="1" ht="24" customHeight="1">
      <c r="A2653" s="1199"/>
      <c r="B2653" s="1200"/>
      <c r="C2653" s="1200"/>
      <c r="D2653" s="223"/>
      <c r="E2653" s="1200"/>
      <c r="J2653" s="224"/>
    </row>
    <row r="2654" spans="1:10" s="222" customFormat="1" ht="24" customHeight="1">
      <c r="A2654" s="1199"/>
      <c r="B2654" s="1200"/>
      <c r="C2654" s="1200"/>
      <c r="D2654" s="223"/>
      <c r="E2654" s="1200"/>
      <c r="J2654" s="224"/>
    </row>
    <row r="2655" spans="1:10" s="222" customFormat="1" ht="24" customHeight="1">
      <c r="A2655" s="1199"/>
      <c r="B2655" s="1200"/>
      <c r="C2655" s="1200"/>
      <c r="D2655" s="223"/>
      <c r="E2655" s="1200"/>
      <c r="J2655" s="224"/>
    </row>
    <row r="2656" spans="1:10" s="222" customFormat="1" ht="24" customHeight="1">
      <c r="A2656" s="1199"/>
      <c r="B2656" s="1200"/>
      <c r="C2656" s="1200"/>
      <c r="D2656" s="223"/>
      <c r="E2656" s="1200"/>
      <c r="J2656" s="224"/>
    </row>
    <row r="2657" spans="1:10" s="222" customFormat="1" ht="24" customHeight="1">
      <c r="A2657" s="1199"/>
      <c r="B2657" s="1200"/>
      <c r="C2657" s="1200"/>
      <c r="D2657" s="223"/>
      <c r="E2657" s="1200"/>
      <c r="J2657" s="224"/>
    </row>
    <row r="2658" spans="1:10" s="222" customFormat="1" ht="24" customHeight="1">
      <c r="A2658" s="1199"/>
      <c r="B2658" s="1200"/>
      <c r="C2658" s="1200"/>
      <c r="D2658" s="223"/>
      <c r="E2658" s="1200"/>
      <c r="J2658" s="224"/>
    </row>
    <row r="2659" spans="1:10" s="222" customFormat="1" ht="24" customHeight="1">
      <c r="A2659" s="1199"/>
      <c r="B2659" s="1200"/>
      <c r="C2659" s="1200"/>
      <c r="D2659" s="223"/>
      <c r="E2659" s="1200"/>
      <c r="J2659" s="224"/>
    </row>
    <row r="2660" spans="1:10" s="222" customFormat="1" ht="24" customHeight="1">
      <c r="A2660" s="1199"/>
      <c r="B2660" s="1200"/>
      <c r="C2660" s="1200"/>
      <c r="D2660" s="223"/>
      <c r="E2660" s="1200"/>
      <c r="J2660" s="224"/>
    </row>
    <row r="2661" spans="1:10" s="222" customFormat="1" ht="24" customHeight="1">
      <c r="A2661" s="1199"/>
      <c r="B2661" s="1200"/>
      <c r="C2661" s="1200"/>
      <c r="D2661" s="223"/>
      <c r="E2661" s="1200"/>
      <c r="J2661" s="224"/>
    </row>
    <row r="2662" spans="1:10" s="222" customFormat="1" ht="24" customHeight="1">
      <c r="A2662" s="1199"/>
      <c r="B2662" s="1200"/>
      <c r="C2662" s="1200"/>
      <c r="D2662" s="223"/>
      <c r="E2662" s="1200"/>
      <c r="J2662" s="224"/>
    </row>
    <row r="2663" spans="1:10" s="222" customFormat="1" ht="24" customHeight="1">
      <c r="A2663" s="1199"/>
      <c r="B2663" s="1200"/>
      <c r="C2663" s="1200"/>
      <c r="D2663" s="223"/>
      <c r="E2663" s="1200"/>
      <c r="J2663" s="224"/>
    </row>
    <row r="2664" spans="1:10" s="222" customFormat="1" ht="24" customHeight="1">
      <c r="A2664" s="1199"/>
      <c r="B2664" s="1200"/>
      <c r="C2664" s="1200"/>
      <c r="D2664" s="223"/>
      <c r="E2664" s="1200"/>
      <c r="J2664" s="224"/>
    </row>
    <row r="2665" spans="1:10" s="222" customFormat="1" ht="24" customHeight="1">
      <c r="A2665" s="1199"/>
      <c r="B2665" s="1200"/>
      <c r="C2665" s="1200"/>
      <c r="D2665" s="223"/>
      <c r="E2665" s="1200"/>
      <c r="J2665" s="224"/>
    </row>
    <row r="2666" spans="1:10" s="222" customFormat="1" ht="24" customHeight="1">
      <c r="A2666" s="1199"/>
      <c r="B2666" s="1200"/>
      <c r="C2666" s="1200"/>
      <c r="D2666" s="223"/>
      <c r="E2666" s="1200"/>
      <c r="J2666" s="224"/>
    </row>
    <row r="2667" spans="1:10" s="222" customFormat="1" ht="24" customHeight="1">
      <c r="A2667" s="1199"/>
      <c r="B2667" s="1200"/>
      <c r="C2667" s="1200"/>
      <c r="D2667" s="223"/>
      <c r="E2667" s="1200"/>
      <c r="J2667" s="224"/>
    </row>
    <row r="2668" spans="1:10" s="222" customFormat="1" ht="24" customHeight="1">
      <c r="A2668" s="1199"/>
      <c r="B2668" s="1200"/>
      <c r="C2668" s="1200"/>
      <c r="D2668" s="223"/>
      <c r="E2668" s="1200"/>
      <c r="J2668" s="224"/>
    </row>
    <row r="2669" spans="1:10" s="222" customFormat="1" ht="24" customHeight="1">
      <c r="A2669" s="1199"/>
      <c r="B2669" s="1200"/>
      <c r="C2669" s="1200"/>
      <c r="D2669" s="223"/>
      <c r="E2669" s="1200"/>
      <c r="J2669" s="224"/>
    </row>
    <row r="2670" spans="1:10" s="222" customFormat="1" ht="24" customHeight="1">
      <c r="A2670" s="1199"/>
      <c r="B2670" s="1200"/>
      <c r="C2670" s="1200"/>
      <c r="D2670" s="223"/>
      <c r="E2670" s="1200"/>
      <c r="J2670" s="224"/>
    </row>
    <row r="2671" spans="1:10" s="222" customFormat="1" ht="24" customHeight="1">
      <c r="A2671" s="1199"/>
      <c r="B2671" s="1200"/>
      <c r="C2671" s="1200"/>
      <c r="D2671" s="223"/>
      <c r="E2671" s="1200"/>
      <c r="J2671" s="224"/>
    </row>
    <row r="2672" spans="1:10" s="222" customFormat="1" ht="24" customHeight="1">
      <c r="A2672" s="1199"/>
      <c r="B2672" s="1200"/>
      <c r="C2672" s="1200"/>
      <c r="D2672" s="223"/>
      <c r="E2672" s="1200"/>
      <c r="J2672" s="224"/>
    </row>
    <row r="2673" spans="1:10" s="222" customFormat="1" ht="24" customHeight="1">
      <c r="A2673" s="1199"/>
      <c r="B2673" s="1200"/>
      <c r="C2673" s="1200"/>
      <c r="D2673" s="223"/>
      <c r="E2673" s="1200"/>
      <c r="J2673" s="224"/>
    </row>
    <row r="2674" spans="1:10" s="222" customFormat="1" ht="24" customHeight="1">
      <c r="A2674" s="1199"/>
      <c r="B2674" s="1200"/>
      <c r="C2674" s="1200"/>
      <c r="D2674" s="223"/>
      <c r="E2674" s="1200"/>
      <c r="J2674" s="224"/>
    </row>
    <row r="2675" spans="1:10" s="222" customFormat="1" ht="24" customHeight="1">
      <c r="A2675" s="1199"/>
      <c r="B2675" s="1200"/>
      <c r="C2675" s="1200"/>
      <c r="D2675" s="223"/>
      <c r="E2675" s="1200"/>
      <c r="J2675" s="224"/>
    </row>
    <row r="2676" spans="1:10" s="222" customFormat="1" ht="24" customHeight="1">
      <c r="A2676" s="1199"/>
      <c r="B2676" s="1200"/>
      <c r="C2676" s="1200"/>
      <c r="D2676" s="223"/>
      <c r="E2676" s="1200"/>
      <c r="J2676" s="224"/>
    </row>
    <row r="2677" spans="1:10" s="222" customFormat="1" ht="24" customHeight="1">
      <c r="A2677" s="1199"/>
      <c r="B2677" s="1200"/>
      <c r="C2677" s="1200"/>
      <c r="D2677" s="223"/>
      <c r="E2677" s="1200"/>
      <c r="J2677" s="224"/>
    </row>
    <row r="2678" spans="1:10" s="222" customFormat="1" ht="24" customHeight="1">
      <c r="A2678" s="1199"/>
      <c r="B2678" s="1200"/>
      <c r="C2678" s="1200"/>
      <c r="D2678" s="223"/>
      <c r="E2678" s="1200"/>
      <c r="J2678" s="224"/>
    </row>
    <row r="2679" spans="1:10" s="222" customFormat="1" ht="24" customHeight="1">
      <c r="A2679" s="1199"/>
      <c r="B2679" s="1200"/>
      <c r="C2679" s="1200"/>
      <c r="D2679" s="223"/>
      <c r="E2679" s="1200"/>
      <c r="J2679" s="224"/>
    </row>
    <row r="2680" spans="1:10" s="222" customFormat="1" ht="24" customHeight="1">
      <c r="A2680" s="1199"/>
      <c r="B2680" s="1200"/>
      <c r="C2680" s="1200"/>
      <c r="D2680" s="223"/>
      <c r="E2680" s="1200"/>
      <c r="J2680" s="224"/>
    </row>
    <row r="2681" spans="1:10" s="222" customFormat="1" ht="24" customHeight="1">
      <c r="A2681" s="1199"/>
      <c r="B2681" s="1200"/>
      <c r="C2681" s="1200"/>
      <c r="D2681" s="223"/>
      <c r="E2681" s="1200"/>
      <c r="J2681" s="224"/>
    </row>
    <row r="2682" spans="1:10" s="222" customFormat="1" ht="24" customHeight="1">
      <c r="A2682" s="1199"/>
      <c r="B2682" s="1200"/>
      <c r="C2682" s="1200"/>
      <c r="D2682" s="223"/>
      <c r="E2682" s="1200"/>
      <c r="J2682" s="224"/>
    </row>
    <row r="2683" spans="1:10" s="222" customFormat="1" ht="24" customHeight="1">
      <c r="A2683" s="1199"/>
      <c r="B2683" s="1200"/>
      <c r="C2683" s="1200"/>
      <c r="D2683" s="223"/>
      <c r="E2683" s="1200"/>
      <c r="J2683" s="224"/>
    </row>
    <row r="2684" spans="1:10" s="222" customFormat="1" ht="24" customHeight="1">
      <c r="A2684" s="1199"/>
      <c r="B2684" s="1200"/>
      <c r="C2684" s="1200"/>
      <c r="D2684" s="223"/>
      <c r="E2684" s="1200"/>
      <c r="J2684" s="224"/>
    </row>
    <row r="2685" spans="1:10" s="222" customFormat="1" ht="24" customHeight="1">
      <c r="A2685" s="1199"/>
      <c r="B2685" s="1200"/>
      <c r="C2685" s="1200"/>
      <c r="D2685" s="223"/>
      <c r="E2685" s="1200"/>
      <c r="J2685" s="224"/>
    </row>
    <row r="2686" spans="1:10" s="222" customFormat="1" ht="24" customHeight="1">
      <c r="A2686" s="1199"/>
      <c r="B2686" s="1200"/>
      <c r="C2686" s="1200"/>
      <c r="D2686" s="223"/>
      <c r="E2686" s="1200"/>
      <c r="J2686" s="224"/>
    </row>
    <row r="2687" spans="1:10" s="222" customFormat="1" ht="24" customHeight="1">
      <c r="A2687" s="1199"/>
      <c r="B2687" s="1200"/>
      <c r="C2687" s="1200"/>
      <c r="D2687" s="223"/>
      <c r="E2687" s="1200"/>
      <c r="J2687" s="224"/>
    </row>
    <row r="2688" spans="1:10" s="222" customFormat="1" ht="24" customHeight="1">
      <c r="A2688" s="1199"/>
      <c r="B2688" s="1200"/>
      <c r="C2688" s="1200"/>
      <c r="D2688" s="223"/>
      <c r="E2688" s="1200"/>
      <c r="J2688" s="224"/>
    </row>
    <row r="2689" spans="1:10" s="222" customFormat="1" ht="24" customHeight="1">
      <c r="A2689" s="1199"/>
      <c r="B2689" s="1200"/>
      <c r="C2689" s="1200"/>
      <c r="D2689" s="223"/>
      <c r="E2689" s="1200"/>
      <c r="J2689" s="224"/>
    </row>
    <row r="2690" spans="1:10" s="222" customFormat="1" ht="24" customHeight="1">
      <c r="A2690" s="1199"/>
      <c r="B2690" s="1200"/>
      <c r="C2690" s="1200"/>
      <c r="D2690" s="223"/>
      <c r="E2690" s="1200"/>
      <c r="J2690" s="224"/>
    </row>
    <row r="2691" spans="1:10" s="222" customFormat="1" ht="24" customHeight="1">
      <c r="A2691" s="1199"/>
      <c r="B2691" s="1200"/>
      <c r="C2691" s="1200"/>
      <c r="D2691" s="223"/>
      <c r="E2691" s="1200"/>
      <c r="J2691" s="224"/>
    </row>
    <row r="2692" spans="1:10" s="222" customFormat="1" ht="24" customHeight="1">
      <c r="A2692" s="1199"/>
      <c r="B2692" s="1200"/>
      <c r="C2692" s="1200"/>
      <c r="D2692" s="223"/>
      <c r="E2692" s="1200"/>
      <c r="J2692" s="224"/>
    </row>
    <row r="2693" spans="1:10" s="222" customFormat="1" ht="24" customHeight="1">
      <c r="A2693" s="1199"/>
      <c r="B2693" s="1200"/>
      <c r="C2693" s="1200"/>
      <c r="D2693" s="223"/>
      <c r="E2693" s="1200"/>
      <c r="J2693" s="224"/>
    </row>
    <row r="2694" spans="1:10" s="222" customFormat="1" ht="24" customHeight="1">
      <c r="A2694" s="1199"/>
      <c r="B2694" s="1200"/>
      <c r="C2694" s="1200"/>
      <c r="D2694" s="223"/>
      <c r="E2694" s="1200"/>
      <c r="J2694" s="224"/>
    </row>
    <row r="2695" spans="1:10" s="222" customFormat="1" ht="24" customHeight="1">
      <c r="A2695" s="1199"/>
      <c r="B2695" s="1200"/>
      <c r="C2695" s="1200"/>
      <c r="D2695" s="223"/>
      <c r="E2695" s="1200"/>
      <c r="J2695" s="224"/>
    </row>
    <row r="2696" spans="1:10" s="222" customFormat="1" ht="24" customHeight="1">
      <c r="A2696" s="1199"/>
      <c r="B2696" s="1200"/>
      <c r="C2696" s="1200"/>
      <c r="D2696" s="223"/>
      <c r="E2696" s="1200"/>
      <c r="J2696" s="224"/>
    </row>
    <row r="2697" spans="1:10" s="222" customFormat="1" ht="24" customHeight="1">
      <c r="A2697" s="1199"/>
      <c r="B2697" s="1200"/>
      <c r="C2697" s="1200"/>
      <c r="D2697" s="223"/>
      <c r="E2697" s="1200"/>
      <c r="J2697" s="224"/>
    </row>
    <row r="2698" spans="1:10" s="222" customFormat="1" ht="24" customHeight="1">
      <c r="A2698" s="1199"/>
      <c r="B2698" s="1200"/>
      <c r="C2698" s="1200"/>
      <c r="D2698" s="223"/>
      <c r="E2698" s="1200"/>
      <c r="J2698" s="224"/>
    </row>
    <row r="2699" spans="1:10" s="222" customFormat="1" ht="24" customHeight="1">
      <c r="A2699" s="1199"/>
      <c r="B2699" s="1200"/>
      <c r="C2699" s="1200"/>
      <c r="D2699" s="223"/>
      <c r="E2699" s="1200"/>
      <c r="J2699" s="224"/>
    </row>
    <row r="2700" spans="1:10" s="222" customFormat="1" ht="24" customHeight="1">
      <c r="A2700" s="1199"/>
      <c r="B2700" s="1200"/>
      <c r="C2700" s="1200"/>
      <c r="D2700" s="223"/>
      <c r="E2700" s="1200"/>
      <c r="J2700" s="224"/>
    </row>
    <row r="2701" spans="1:10" s="222" customFormat="1" ht="24" customHeight="1">
      <c r="A2701" s="1199"/>
      <c r="B2701" s="1200"/>
      <c r="C2701" s="1200"/>
      <c r="D2701" s="223"/>
      <c r="E2701" s="1200"/>
      <c r="J2701" s="224"/>
    </row>
    <row r="2702" spans="1:10" s="222" customFormat="1" ht="24" customHeight="1">
      <c r="A2702" s="1199"/>
      <c r="B2702" s="1200"/>
      <c r="C2702" s="1200"/>
      <c r="D2702" s="223"/>
      <c r="E2702" s="1200"/>
      <c r="J2702" s="224"/>
    </row>
    <row r="2703" spans="1:10" s="222" customFormat="1" ht="24" customHeight="1">
      <c r="A2703" s="1199"/>
      <c r="B2703" s="1200"/>
      <c r="C2703" s="1200"/>
      <c r="D2703" s="223"/>
      <c r="E2703" s="1200"/>
      <c r="J2703" s="224"/>
    </row>
    <row r="2704" spans="1:10" s="222" customFormat="1" ht="24" customHeight="1">
      <c r="A2704" s="1199"/>
      <c r="B2704" s="1200"/>
      <c r="C2704" s="1200"/>
      <c r="D2704" s="223"/>
      <c r="E2704" s="1200"/>
      <c r="J2704" s="224"/>
    </row>
    <row r="2705" spans="1:10" s="222" customFormat="1" ht="24" customHeight="1">
      <c r="A2705" s="1199"/>
      <c r="B2705" s="1200"/>
      <c r="C2705" s="1200"/>
      <c r="D2705" s="223"/>
      <c r="E2705" s="1200"/>
      <c r="J2705" s="224"/>
    </row>
    <row r="2706" spans="1:10" s="222" customFormat="1" ht="24" customHeight="1">
      <c r="A2706" s="1199"/>
      <c r="B2706" s="1200"/>
      <c r="C2706" s="1200"/>
      <c r="D2706" s="223"/>
      <c r="E2706" s="1200"/>
      <c r="J2706" s="224"/>
    </row>
    <row r="2707" spans="1:10" s="222" customFormat="1" ht="24" customHeight="1">
      <c r="A2707" s="1199"/>
      <c r="B2707" s="1200"/>
      <c r="C2707" s="1200"/>
      <c r="D2707" s="223"/>
      <c r="E2707" s="1200"/>
      <c r="J2707" s="224"/>
    </row>
    <row r="2708" spans="1:10" s="222" customFormat="1" ht="24" customHeight="1">
      <c r="A2708" s="1199"/>
      <c r="B2708" s="1200"/>
      <c r="C2708" s="1200"/>
      <c r="D2708" s="223"/>
      <c r="E2708" s="1200"/>
      <c r="J2708" s="224"/>
    </row>
    <row r="2709" spans="1:10" s="222" customFormat="1" ht="24" customHeight="1">
      <c r="A2709" s="1199"/>
      <c r="B2709" s="1200"/>
      <c r="C2709" s="1200"/>
      <c r="D2709" s="223"/>
      <c r="E2709" s="1200"/>
      <c r="J2709" s="224"/>
    </row>
    <row r="2710" spans="1:10" s="222" customFormat="1" ht="24" customHeight="1">
      <c r="A2710" s="1199"/>
      <c r="B2710" s="1200"/>
      <c r="C2710" s="1200"/>
      <c r="D2710" s="223"/>
      <c r="E2710" s="1200"/>
      <c r="J2710" s="224"/>
    </row>
    <row r="2711" spans="1:10" s="222" customFormat="1" ht="24" customHeight="1">
      <c r="A2711" s="1199"/>
      <c r="B2711" s="1200"/>
      <c r="C2711" s="1200"/>
      <c r="D2711" s="223"/>
      <c r="E2711" s="1200"/>
      <c r="J2711" s="224"/>
    </row>
    <row r="2712" spans="1:10" s="222" customFormat="1" ht="24" customHeight="1">
      <c r="A2712" s="1199"/>
      <c r="B2712" s="1200"/>
      <c r="C2712" s="1200"/>
      <c r="D2712" s="223"/>
      <c r="E2712" s="1200"/>
      <c r="J2712" s="224"/>
    </row>
    <row r="2713" spans="1:10" s="222" customFormat="1" ht="24" customHeight="1">
      <c r="A2713" s="1199"/>
      <c r="B2713" s="1200"/>
      <c r="C2713" s="1200"/>
      <c r="D2713" s="223"/>
      <c r="E2713" s="1200"/>
      <c r="J2713" s="224"/>
    </row>
    <row r="2714" spans="1:10" s="222" customFormat="1" ht="24" customHeight="1">
      <c r="A2714" s="1199"/>
      <c r="B2714" s="1200"/>
      <c r="C2714" s="1200"/>
      <c r="D2714" s="223"/>
      <c r="E2714" s="1200"/>
      <c r="J2714" s="224"/>
    </row>
    <row r="2715" spans="1:10" s="222" customFormat="1" ht="24" customHeight="1">
      <c r="A2715" s="1199"/>
      <c r="B2715" s="1200"/>
      <c r="C2715" s="1200"/>
      <c r="D2715" s="223"/>
      <c r="E2715" s="1200"/>
      <c r="J2715" s="224"/>
    </row>
    <row r="2716" spans="1:10" s="222" customFormat="1" ht="24" customHeight="1">
      <c r="A2716" s="1199"/>
      <c r="B2716" s="1200"/>
      <c r="C2716" s="1200"/>
      <c r="D2716" s="223"/>
      <c r="E2716" s="1200"/>
      <c r="J2716" s="224"/>
    </row>
    <row r="2717" spans="1:10" s="222" customFormat="1" ht="24" customHeight="1">
      <c r="A2717" s="1199"/>
      <c r="B2717" s="1200"/>
      <c r="C2717" s="1200"/>
      <c r="D2717" s="223"/>
      <c r="E2717" s="1200"/>
      <c r="J2717" s="224"/>
    </row>
    <row r="2718" spans="1:10" s="222" customFormat="1" ht="24" customHeight="1">
      <c r="A2718" s="1199"/>
      <c r="B2718" s="1200"/>
      <c r="C2718" s="1200"/>
      <c r="D2718" s="223"/>
      <c r="E2718" s="1200"/>
      <c r="J2718" s="224"/>
    </row>
    <row r="2719" spans="1:10" s="222" customFormat="1" ht="24" customHeight="1">
      <c r="A2719" s="1199"/>
      <c r="B2719" s="1200"/>
      <c r="C2719" s="1200"/>
      <c r="D2719" s="223"/>
      <c r="E2719" s="1200"/>
      <c r="J2719" s="224"/>
    </row>
    <row r="2720" spans="1:10" s="222" customFormat="1" ht="24" customHeight="1">
      <c r="A2720" s="1199"/>
      <c r="B2720" s="1200"/>
      <c r="C2720" s="1200"/>
      <c r="D2720" s="223"/>
      <c r="E2720" s="1200"/>
      <c r="J2720" s="224"/>
    </row>
    <row r="2721" spans="1:10" s="222" customFormat="1" ht="24" customHeight="1">
      <c r="A2721" s="1199"/>
      <c r="B2721" s="1200"/>
      <c r="C2721" s="1200"/>
      <c r="D2721" s="223"/>
      <c r="E2721" s="1200"/>
      <c r="J2721" s="224"/>
    </row>
    <row r="2722" spans="1:10" s="222" customFormat="1" ht="24" customHeight="1">
      <c r="A2722" s="1199"/>
      <c r="B2722" s="1200"/>
      <c r="C2722" s="1200"/>
      <c r="D2722" s="223"/>
      <c r="E2722" s="1200"/>
      <c r="J2722" s="224"/>
    </row>
    <row r="2723" spans="1:10" s="222" customFormat="1" ht="24" customHeight="1">
      <c r="A2723" s="1199"/>
      <c r="B2723" s="1200"/>
      <c r="C2723" s="1200"/>
      <c r="D2723" s="223"/>
      <c r="E2723" s="1200"/>
      <c r="J2723" s="224"/>
    </row>
    <row r="2724" spans="1:10" s="222" customFormat="1" ht="24" customHeight="1">
      <c r="A2724" s="1199"/>
      <c r="B2724" s="1200"/>
      <c r="C2724" s="1200"/>
      <c r="D2724" s="223"/>
      <c r="E2724" s="1200"/>
      <c r="J2724" s="224"/>
    </row>
    <row r="2725" spans="1:10" s="222" customFormat="1" ht="24" customHeight="1">
      <c r="A2725" s="1199"/>
      <c r="B2725" s="1200"/>
      <c r="C2725" s="1200"/>
      <c r="D2725" s="223"/>
      <c r="E2725" s="1200"/>
      <c r="J2725" s="224"/>
    </row>
    <row r="2726" spans="1:10" s="222" customFormat="1" ht="24" customHeight="1">
      <c r="A2726" s="1199"/>
      <c r="B2726" s="1200"/>
      <c r="C2726" s="1200"/>
      <c r="D2726" s="223"/>
      <c r="E2726" s="1200"/>
      <c r="J2726" s="224"/>
    </row>
    <row r="2727" spans="1:10" s="222" customFormat="1" ht="24" customHeight="1">
      <c r="A2727" s="1199"/>
      <c r="B2727" s="1200"/>
      <c r="C2727" s="1200"/>
      <c r="D2727" s="223"/>
      <c r="E2727" s="1200"/>
      <c r="J2727" s="224"/>
    </row>
    <row r="2728" spans="1:10" s="222" customFormat="1" ht="24" customHeight="1">
      <c r="A2728" s="1199"/>
      <c r="B2728" s="1200"/>
      <c r="C2728" s="1200"/>
      <c r="D2728" s="223"/>
      <c r="E2728" s="1200"/>
      <c r="J2728" s="224"/>
    </row>
    <row r="2729" spans="1:10" s="222" customFormat="1" ht="24" customHeight="1">
      <c r="A2729" s="1199"/>
      <c r="B2729" s="1200"/>
      <c r="C2729" s="1200"/>
      <c r="D2729" s="223"/>
      <c r="E2729" s="1200"/>
      <c r="J2729" s="224"/>
    </row>
    <row r="2730" spans="1:10" s="222" customFormat="1" ht="24" customHeight="1">
      <c r="A2730" s="1199"/>
      <c r="B2730" s="1200"/>
      <c r="C2730" s="1200"/>
      <c r="D2730" s="223"/>
      <c r="E2730" s="1200"/>
      <c r="J2730" s="224"/>
    </row>
    <row r="2731" spans="1:10" s="222" customFormat="1" ht="24" customHeight="1">
      <c r="A2731" s="1199"/>
      <c r="B2731" s="1200"/>
      <c r="C2731" s="1200"/>
      <c r="D2731" s="223"/>
      <c r="E2731" s="1200"/>
      <c r="J2731" s="224"/>
    </row>
    <row r="2732" spans="1:10" s="222" customFormat="1" ht="24" customHeight="1">
      <c r="A2732" s="1199"/>
      <c r="B2732" s="1200"/>
      <c r="C2732" s="1200"/>
      <c r="D2732" s="223"/>
      <c r="E2732" s="1200"/>
      <c r="J2732" s="224"/>
    </row>
    <row r="2733" spans="1:10" s="222" customFormat="1" ht="24" customHeight="1">
      <c r="A2733" s="1199"/>
      <c r="B2733" s="1200"/>
      <c r="C2733" s="1200"/>
      <c r="D2733" s="223"/>
      <c r="E2733" s="1200"/>
      <c r="J2733" s="224"/>
    </row>
    <row r="2734" spans="1:10" s="222" customFormat="1" ht="24" customHeight="1">
      <c r="A2734" s="1199"/>
      <c r="B2734" s="1200"/>
      <c r="C2734" s="1200"/>
      <c r="D2734" s="223"/>
      <c r="E2734" s="1200"/>
      <c r="J2734" s="224"/>
    </row>
    <row r="2735" spans="1:10" s="222" customFormat="1" ht="24" customHeight="1">
      <c r="A2735" s="1199"/>
      <c r="B2735" s="1200"/>
      <c r="C2735" s="1200"/>
      <c r="D2735" s="223"/>
      <c r="E2735" s="1200"/>
      <c r="J2735" s="224"/>
    </row>
    <row r="2736" spans="1:10" s="222" customFormat="1" ht="24" customHeight="1">
      <c r="A2736" s="1199"/>
      <c r="B2736" s="1200"/>
      <c r="C2736" s="1200"/>
      <c r="D2736" s="223"/>
      <c r="E2736" s="1200"/>
      <c r="J2736" s="224"/>
    </row>
    <row r="2737" spans="1:10" s="222" customFormat="1" ht="24" customHeight="1">
      <c r="A2737" s="1199"/>
      <c r="B2737" s="1200"/>
      <c r="C2737" s="1200"/>
      <c r="D2737" s="223"/>
      <c r="E2737" s="1200"/>
      <c r="J2737" s="224"/>
    </row>
    <row r="2738" spans="1:10" s="222" customFormat="1" ht="24" customHeight="1">
      <c r="A2738" s="1199"/>
      <c r="B2738" s="1200"/>
      <c r="C2738" s="1200"/>
      <c r="D2738" s="223"/>
      <c r="E2738" s="1200"/>
      <c r="J2738" s="224"/>
    </row>
    <row r="2739" spans="1:10" s="222" customFormat="1" ht="24" customHeight="1">
      <c r="A2739" s="1199"/>
      <c r="B2739" s="1200"/>
      <c r="C2739" s="1200"/>
      <c r="D2739" s="223"/>
      <c r="E2739" s="1200"/>
      <c r="J2739" s="224"/>
    </row>
    <row r="2740" spans="1:10" s="222" customFormat="1" ht="24" customHeight="1">
      <c r="A2740" s="1199"/>
      <c r="B2740" s="1200"/>
      <c r="C2740" s="1200"/>
      <c r="D2740" s="223"/>
      <c r="E2740" s="1200"/>
      <c r="J2740" s="224"/>
    </row>
    <row r="2741" spans="1:10" s="222" customFormat="1" ht="24" customHeight="1">
      <c r="A2741" s="1199"/>
      <c r="B2741" s="1200"/>
      <c r="C2741" s="1200"/>
      <c r="D2741" s="223"/>
      <c r="E2741" s="1200"/>
      <c r="J2741" s="224"/>
    </row>
    <row r="2742" spans="1:10" s="222" customFormat="1" ht="24" customHeight="1">
      <c r="A2742" s="1199"/>
      <c r="B2742" s="1200"/>
      <c r="C2742" s="1200"/>
      <c r="D2742" s="223"/>
      <c r="E2742" s="1200"/>
      <c r="J2742" s="224"/>
    </row>
    <row r="2743" spans="1:10" s="222" customFormat="1" ht="24" customHeight="1">
      <c r="A2743" s="1199"/>
      <c r="B2743" s="1200"/>
      <c r="C2743" s="1200"/>
      <c r="D2743" s="223"/>
      <c r="E2743" s="1200"/>
      <c r="J2743" s="224"/>
    </row>
    <row r="2744" spans="1:10" s="222" customFormat="1" ht="24" customHeight="1">
      <c r="A2744" s="1199"/>
      <c r="B2744" s="1200"/>
      <c r="C2744" s="1200"/>
      <c r="D2744" s="223"/>
      <c r="E2744" s="1200"/>
      <c r="J2744" s="224"/>
    </row>
    <row r="2745" spans="1:10" s="222" customFormat="1" ht="24" customHeight="1">
      <c r="A2745" s="1199"/>
      <c r="B2745" s="1200"/>
      <c r="C2745" s="1200"/>
      <c r="D2745" s="223"/>
      <c r="E2745" s="1200"/>
      <c r="J2745" s="224"/>
    </row>
    <row r="2746" spans="1:10" s="222" customFormat="1" ht="24" customHeight="1">
      <c r="A2746" s="1199"/>
      <c r="B2746" s="1200"/>
      <c r="C2746" s="1200"/>
      <c r="D2746" s="223"/>
      <c r="E2746" s="1200"/>
      <c r="J2746" s="224"/>
    </row>
    <row r="2747" spans="1:10" s="222" customFormat="1" ht="24" customHeight="1">
      <c r="A2747" s="1199"/>
      <c r="B2747" s="1200"/>
      <c r="C2747" s="1200"/>
      <c r="D2747" s="223"/>
      <c r="E2747" s="1200"/>
      <c r="J2747" s="224"/>
    </row>
    <row r="2748" spans="1:10" s="222" customFormat="1" ht="24" customHeight="1">
      <c r="A2748" s="1199"/>
      <c r="B2748" s="1200"/>
      <c r="C2748" s="1200"/>
      <c r="D2748" s="223"/>
      <c r="E2748" s="1200"/>
      <c r="J2748" s="224"/>
    </row>
    <row r="2749" spans="1:10" s="222" customFormat="1" ht="24" customHeight="1">
      <c r="A2749" s="1199"/>
      <c r="B2749" s="1200"/>
      <c r="C2749" s="1200"/>
      <c r="D2749" s="223"/>
      <c r="E2749" s="1200"/>
      <c r="J2749" s="224"/>
    </row>
    <row r="2750" spans="1:10" s="222" customFormat="1" ht="24" customHeight="1">
      <c r="A2750" s="1199"/>
      <c r="B2750" s="1200"/>
      <c r="C2750" s="1200"/>
      <c r="D2750" s="223"/>
      <c r="E2750" s="1200"/>
      <c r="J2750" s="224"/>
    </row>
    <row r="2751" spans="1:10" s="222" customFormat="1" ht="24" customHeight="1">
      <c r="A2751" s="1199"/>
      <c r="B2751" s="1200"/>
      <c r="C2751" s="1200"/>
      <c r="D2751" s="223"/>
      <c r="E2751" s="1200"/>
      <c r="J2751" s="224"/>
    </row>
    <row r="2752" spans="1:10" s="222" customFormat="1" ht="24" customHeight="1">
      <c r="A2752" s="1199"/>
      <c r="B2752" s="1200"/>
      <c r="C2752" s="1200"/>
      <c r="D2752" s="223"/>
      <c r="E2752" s="1200"/>
      <c r="J2752" s="224"/>
    </row>
    <row r="2753" spans="1:10" s="222" customFormat="1" ht="24" customHeight="1">
      <c r="A2753" s="1199"/>
      <c r="B2753" s="1200"/>
      <c r="C2753" s="1200"/>
      <c r="D2753" s="223"/>
      <c r="E2753" s="1200"/>
      <c r="J2753" s="224"/>
    </row>
    <row r="2754" spans="1:10" s="222" customFormat="1" ht="24" customHeight="1">
      <c r="A2754" s="1199"/>
      <c r="B2754" s="1200"/>
      <c r="C2754" s="1200"/>
      <c r="D2754" s="223"/>
      <c r="E2754" s="1200"/>
      <c r="J2754" s="224"/>
    </row>
    <row r="2755" spans="1:10" s="222" customFormat="1" ht="24" customHeight="1">
      <c r="A2755" s="1199"/>
      <c r="B2755" s="1200"/>
      <c r="C2755" s="1200"/>
      <c r="D2755" s="223"/>
      <c r="E2755" s="1200"/>
      <c r="J2755" s="224"/>
    </row>
    <row r="2756" spans="1:10" s="222" customFormat="1" ht="24" customHeight="1">
      <c r="A2756" s="1199"/>
      <c r="B2756" s="1200"/>
      <c r="C2756" s="1200"/>
      <c r="D2756" s="223"/>
      <c r="E2756" s="1200"/>
      <c r="J2756" s="224"/>
    </row>
    <row r="2757" spans="1:10" s="222" customFormat="1" ht="24" customHeight="1">
      <c r="A2757" s="1199"/>
      <c r="B2757" s="1200"/>
      <c r="C2757" s="1200"/>
      <c r="D2757" s="223"/>
      <c r="E2757" s="1200"/>
      <c r="J2757" s="224"/>
    </row>
    <row r="2758" spans="1:10" s="222" customFormat="1" ht="24" customHeight="1">
      <c r="A2758" s="1199"/>
      <c r="B2758" s="1200"/>
      <c r="C2758" s="1200"/>
      <c r="D2758" s="223"/>
      <c r="E2758" s="1200"/>
      <c r="J2758" s="224"/>
    </row>
    <row r="2759" spans="1:10" s="222" customFormat="1" ht="24" customHeight="1">
      <c r="A2759" s="1199"/>
      <c r="B2759" s="1200"/>
      <c r="C2759" s="1200"/>
      <c r="D2759" s="223"/>
      <c r="E2759" s="1200"/>
      <c r="J2759" s="224"/>
    </row>
    <row r="2760" spans="1:10" s="222" customFormat="1" ht="24" customHeight="1">
      <c r="A2760" s="1199"/>
      <c r="B2760" s="1200"/>
      <c r="C2760" s="1200"/>
      <c r="D2760" s="223"/>
      <c r="E2760" s="1200"/>
      <c r="J2760" s="224"/>
    </row>
    <row r="2761" spans="1:10" s="222" customFormat="1" ht="24" customHeight="1">
      <c r="A2761" s="1199"/>
      <c r="B2761" s="1200"/>
      <c r="C2761" s="1200"/>
      <c r="D2761" s="223"/>
      <c r="E2761" s="1200"/>
      <c r="J2761" s="224"/>
    </row>
    <row r="2762" spans="1:10" s="222" customFormat="1" ht="24" customHeight="1">
      <c r="A2762" s="1199"/>
      <c r="B2762" s="1200"/>
      <c r="C2762" s="1200"/>
      <c r="D2762" s="223"/>
      <c r="E2762" s="1200"/>
      <c r="J2762" s="224"/>
    </row>
    <row r="2763" spans="1:10" s="222" customFormat="1" ht="24" customHeight="1">
      <c r="A2763" s="1199"/>
      <c r="B2763" s="1200"/>
      <c r="C2763" s="1200"/>
      <c r="D2763" s="223"/>
      <c r="E2763" s="1200"/>
      <c r="J2763" s="224"/>
    </row>
    <row r="2764" spans="1:10" s="222" customFormat="1" ht="24" customHeight="1">
      <c r="A2764" s="1199"/>
      <c r="B2764" s="1200"/>
      <c r="C2764" s="1200"/>
      <c r="D2764" s="223"/>
      <c r="E2764" s="1200"/>
      <c r="J2764" s="224"/>
    </row>
    <row r="2765" spans="1:10" s="222" customFormat="1" ht="24" customHeight="1">
      <c r="A2765" s="1199"/>
      <c r="B2765" s="1200"/>
      <c r="C2765" s="1200"/>
      <c r="D2765" s="223"/>
      <c r="E2765" s="1200"/>
      <c r="J2765" s="224"/>
    </row>
    <row r="2766" spans="1:10" s="222" customFormat="1" ht="24" customHeight="1">
      <c r="A2766" s="1199"/>
      <c r="B2766" s="1200"/>
      <c r="C2766" s="1200"/>
      <c r="D2766" s="223"/>
      <c r="E2766" s="1200"/>
      <c r="J2766" s="224"/>
    </row>
    <row r="2767" spans="1:10" s="222" customFormat="1" ht="24" customHeight="1">
      <c r="A2767" s="1199"/>
      <c r="B2767" s="1200"/>
      <c r="C2767" s="1200"/>
      <c r="D2767" s="223"/>
      <c r="E2767" s="1200"/>
      <c r="J2767" s="224"/>
    </row>
    <row r="2768" spans="1:10" s="222" customFormat="1" ht="24" customHeight="1">
      <c r="A2768" s="1199"/>
      <c r="B2768" s="1200"/>
      <c r="C2768" s="1200"/>
      <c r="D2768" s="223"/>
      <c r="E2768" s="1200"/>
      <c r="J2768" s="224"/>
    </row>
    <row r="2769" spans="1:10" s="222" customFormat="1" ht="24" customHeight="1">
      <c r="A2769" s="1199"/>
      <c r="B2769" s="1200"/>
      <c r="C2769" s="1200"/>
      <c r="D2769" s="223"/>
      <c r="E2769" s="1200"/>
      <c r="J2769" s="224"/>
    </row>
    <row r="2770" spans="1:10" s="222" customFormat="1" ht="24" customHeight="1">
      <c r="A2770" s="1199"/>
      <c r="B2770" s="1200"/>
      <c r="C2770" s="1200"/>
      <c r="D2770" s="223"/>
      <c r="E2770" s="1200"/>
      <c r="J2770" s="224"/>
    </row>
    <row r="2771" spans="1:10" s="222" customFormat="1" ht="24" customHeight="1">
      <c r="A2771" s="1199"/>
      <c r="B2771" s="1200"/>
      <c r="C2771" s="1200"/>
      <c r="D2771" s="223"/>
      <c r="E2771" s="1200"/>
      <c r="J2771" s="224"/>
    </row>
    <row r="2772" spans="1:10" s="222" customFormat="1" ht="24" customHeight="1">
      <c r="A2772" s="1199"/>
      <c r="B2772" s="1200"/>
      <c r="C2772" s="1200"/>
      <c r="D2772" s="223"/>
      <c r="E2772" s="1200"/>
      <c r="J2772" s="224"/>
    </row>
    <row r="2773" spans="1:10" s="222" customFormat="1" ht="24" customHeight="1">
      <c r="A2773" s="1199"/>
      <c r="B2773" s="1200"/>
      <c r="C2773" s="1200"/>
      <c r="D2773" s="223"/>
      <c r="E2773" s="1200"/>
      <c r="J2773" s="224"/>
    </row>
    <row r="2774" spans="1:10" s="222" customFormat="1" ht="24" customHeight="1">
      <c r="A2774" s="1199"/>
      <c r="B2774" s="1200"/>
      <c r="C2774" s="1200"/>
      <c r="D2774" s="223"/>
      <c r="E2774" s="1200"/>
      <c r="J2774" s="224"/>
    </row>
    <row r="2775" spans="1:10" s="222" customFormat="1" ht="24" customHeight="1">
      <c r="A2775" s="1199"/>
      <c r="B2775" s="1200"/>
      <c r="C2775" s="1200"/>
      <c r="D2775" s="223"/>
      <c r="E2775" s="1200"/>
      <c r="J2775" s="224"/>
    </row>
    <row r="2776" spans="1:10" s="222" customFormat="1" ht="24" customHeight="1">
      <c r="A2776" s="1199"/>
      <c r="B2776" s="1200"/>
      <c r="C2776" s="1200"/>
      <c r="D2776" s="223"/>
      <c r="E2776" s="1200"/>
      <c r="J2776" s="224"/>
    </row>
    <row r="2777" spans="1:10" s="222" customFormat="1" ht="24" customHeight="1">
      <c r="A2777" s="1199"/>
      <c r="B2777" s="1200"/>
      <c r="C2777" s="1200"/>
      <c r="D2777" s="223"/>
      <c r="E2777" s="1200"/>
      <c r="J2777" s="224"/>
    </row>
    <row r="2778" spans="1:10" s="222" customFormat="1" ht="24" customHeight="1">
      <c r="A2778" s="1199"/>
      <c r="B2778" s="1200"/>
      <c r="C2778" s="1200"/>
      <c r="D2778" s="223"/>
      <c r="E2778" s="1200"/>
      <c r="J2778" s="224"/>
    </row>
    <row r="2779" spans="1:10" s="222" customFormat="1" ht="24" customHeight="1">
      <c r="A2779" s="1199"/>
      <c r="B2779" s="1200"/>
      <c r="C2779" s="1200"/>
      <c r="D2779" s="223"/>
      <c r="E2779" s="1200"/>
      <c r="J2779" s="224"/>
    </row>
    <row r="2780" spans="1:10" s="222" customFormat="1" ht="24" customHeight="1">
      <c r="A2780" s="1199"/>
      <c r="B2780" s="1200"/>
      <c r="C2780" s="1200"/>
      <c r="D2780" s="223"/>
      <c r="E2780" s="1200"/>
      <c r="J2780" s="224"/>
    </row>
    <row r="2781" spans="1:10" s="222" customFormat="1" ht="24" customHeight="1">
      <c r="A2781" s="1199"/>
      <c r="B2781" s="1200"/>
      <c r="C2781" s="1200"/>
      <c r="D2781" s="223"/>
      <c r="E2781" s="1200"/>
      <c r="J2781" s="224"/>
    </row>
    <row r="2782" spans="1:10" s="222" customFormat="1" ht="24" customHeight="1">
      <c r="A2782" s="1199"/>
      <c r="B2782" s="1200"/>
      <c r="C2782" s="1200"/>
      <c r="D2782" s="223"/>
      <c r="E2782" s="1200"/>
      <c r="J2782" s="224"/>
    </row>
    <row r="2783" spans="1:10" s="222" customFormat="1" ht="24" customHeight="1">
      <c r="A2783" s="1199"/>
      <c r="B2783" s="1200"/>
      <c r="C2783" s="1200"/>
      <c r="D2783" s="223"/>
      <c r="E2783" s="1200"/>
      <c r="J2783" s="224"/>
    </row>
    <row r="2784" spans="1:10" s="222" customFormat="1" ht="24" customHeight="1">
      <c r="A2784" s="1199"/>
      <c r="B2784" s="1200"/>
      <c r="C2784" s="1200"/>
      <c r="D2784" s="223"/>
      <c r="E2784" s="1200"/>
      <c r="J2784" s="224"/>
    </row>
    <row r="2785" spans="1:10" s="222" customFormat="1" ht="24" customHeight="1">
      <c r="A2785" s="1199"/>
      <c r="B2785" s="1200"/>
      <c r="C2785" s="1200"/>
      <c r="D2785" s="223"/>
      <c r="E2785" s="1200"/>
      <c r="J2785" s="224"/>
    </row>
    <row r="2786" spans="1:10" s="222" customFormat="1" ht="24" customHeight="1">
      <c r="A2786" s="1199"/>
      <c r="B2786" s="1200"/>
      <c r="C2786" s="1200"/>
      <c r="D2786" s="223"/>
      <c r="E2786" s="1200"/>
      <c r="J2786" s="224"/>
    </row>
    <row r="2787" spans="1:10" s="222" customFormat="1" ht="24" customHeight="1">
      <c r="A2787" s="1199"/>
      <c r="B2787" s="1200"/>
      <c r="C2787" s="1200"/>
      <c r="D2787" s="223"/>
      <c r="E2787" s="1200"/>
      <c r="J2787" s="224"/>
    </row>
    <row r="2788" spans="1:10" s="222" customFormat="1" ht="24" customHeight="1">
      <c r="A2788" s="1199"/>
      <c r="B2788" s="1200"/>
      <c r="C2788" s="1200"/>
      <c r="D2788" s="223"/>
      <c r="E2788" s="1200"/>
      <c r="J2788" s="224"/>
    </row>
    <row r="2789" spans="1:10" s="222" customFormat="1" ht="24" customHeight="1">
      <c r="A2789" s="1199"/>
      <c r="B2789" s="1200"/>
      <c r="C2789" s="1200"/>
      <c r="D2789" s="223"/>
      <c r="E2789" s="1200"/>
      <c r="J2789" s="224"/>
    </row>
    <row r="2790" spans="1:10" s="222" customFormat="1" ht="24" customHeight="1">
      <c r="A2790" s="1199"/>
      <c r="B2790" s="1200"/>
      <c r="C2790" s="1200"/>
      <c r="D2790" s="223"/>
      <c r="E2790" s="1200"/>
      <c r="J2790" s="224"/>
    </row>
    <row r="2791" spans="1:10" s="222" customFormat="1" ht="24" customHeight="1">
      <c r="A2791" s="1199"/>
      <c r="B2791" s="1200"/>
      <c r="C2791" s="1200"/>
      <c r="D2791" s="223"/>
      <c r="E2791" s="1200"/>
      <c r="J2791" s="224"/>
    </row>
    <row r="2792" spans="1:10" s="222" customFormat="1" ht="24" customHeight="1">
      <c r="A2792" s="1199"/>
      <c r="B2792" s="1200"/>
      <c r="C2792" s="1200"/>
      <c r="D2792" s="223"/>
      <c r="E2792" s="1200"/>
      <c r="J2792" s="224"/>
    </row>
    <row r="2793" spans="1:10" s="222" customFormat="1" ht="24" customHeight="1">
      <c r="A2793" s="1199"/>
      <c r="B2793" s="1200"/>
      <c r="C2793" s="1200"/>
      <c r="D2793" s="223"/>
      <c r="E2793" s="1200"/>
      <c r="J2793" s="224"/>
    </row>
    <row r="2794" spans="1:10" s="222" customFormat="1" ht="24" customHeight="1">
      <c r="A2794" s="1199"/>
      <c r="B2794" s="1200"/>
      <c r="C2794" s="1200"/>
      <c r="D2794" s="223"/>
      <c r="E2794" s="1200"/>
      <c r="J2794" s="224"/>
    </row>
    <row r="2795" spans="1:10" s="222" customFormat="1" ht="24" customHeight="1">
      <c r="A2795" s="1199"/>
      <c r="B2795" s="1200"/>
      <c r="C2795" s="1200"/>
      <c r="D2795" s="223"/>
      <c r="E2795" s="1200"/>
      <c r="J2795" s="224"/>
    </row>
    <row r="2796" spans="1:10" s="222" customFormat="1" ht="24" customHeight="1">
      <c r="A2796" s="1199"/>
      <c r="B2796" s="1200"/>
      <c r="C2796" s="1200"/>
      <c r="D2796" s="223"/>
      <c r="E2796" s="1200"/>
      <c r="J2796" s="224"/>
    </row>
    <row r="2797" spans="1:10" s="222" customFormat="1" ht="24" customHeight="1">
      <c r="A2797" s="1199"/>
      <c r="B2797" s="1200"/>
      <c r="C2797" s="1200"/>
      <c r="D2797" s="223"/>
      <c r="E2797" s="1200"/>
      <c r="J2797" s="224"/>
    </row>
    <row r="2798" spans="1:10" s="222" customFormat="1" ht="24" customHeight="1">
      <c r="A2798" s="1199"/>
      <c r="B2798" s="1200"/>
      <c r="C2798" s="1200"/>
      <c r="D2798" s="223"/>
      <c r="E2798" s="1200"/>
      <c r="J2798" s="224"/>
    </row>
    <row r="2799" spans="1:10" s="222" customFormat="1" ht="24" customHeight="1">
      <c r="A2799" s="1199"/>
      <c r="B2799" s="1200"/>
      <c r="C2799" s="1200"/>
      <c r="D2799" s="223"/>
      <c r="E2799" s="1200"/>
      <c r="J2799" s="224"/>
    </row>
    <row r="2800" spans="1:10" s="222" customFormat="1" ht="24" customHeight="1">
      <c r="A2800" s="1199"/>
      <c r="B2800" s="1200"/>
      <c r="C2800" s="1200"/>
      <c r="D2800" s="223"/>
      <c r="E2800" s="1200"/>
      <c r="J2800" s="224"/>
    </row>
    <row r="2801" spans="1:10" s="222" customFormat="1" ht="24" customHeight="1">
      <c r="A2801" s="1199"/>
      <c r="B2801" s="1200"/>
      <c r="C2801" s="1200"/>
      <c r="D2801" s="223"/>
      <c r="E2801" s="1200"/>
      <c r="J2801" s="224"/>
    </row>
    <row r="2802" spans="1:10" s="222" customFormat="1" ht="24" customHeight="1">
      <c r="A2802" s="1199"/>
      <c r="B2802" s="1200"/>
      <c r="C2802" s="1200"/>
      <c r="D2802" s="223"/>
      <c r="E2802" s="1200"/>
      <c r="J2802" s="224"/>
    </row>
    <row r="2803" spans="1:10" s="222" customFormat="1" ht="24" customHeight="1">
      <c r="A2803" s="1199"/>
      <c r="B2803" s="1200"/>
      <c r="C2803" s="1200"/>
      <c r="D2803" s="223"/>
      <c r="E2803" s="1200"/>
      <c r="J2803" s="224"/>
    </row>
    <row r="2804" spans="1:10" s="222" customFormat="1" ht="24" customHeight="1">
      <c r="A2804" s="1199"/>
      <c r="B2804" s="1200"/>
      <c r="C2804" s="1200"/>
      <c r="D2804" s="223"/>
      <c r="E2804" s="1200"/>
      <c r="J2804" s="224"/>
    </row>
    <row r="2805" spans="1:10" s="222" customFormat="1" ht="24" customHeight="1">
      <c r="A2805" s="1199"/>
      <c r="B2805" s="1200"/>
      <c r="C2805" s="1200"/>
      <c r="D2805" s="223"/>
      <c r="E2805" s="1200"/>
      <c r="J2805" s="224"/>
    </row>
    <row r="2806" spans="1:10" s="222" customFormat="1" ht="24" customHeight="1">
      <c r="A2806" s="1199"/>
      <c r="B2806" s="1200"/>
      <c r="C2806" s="1200"/>
      <c r="D2806" s="223"/>
      <c r="E2806" s="1200"/>
      <c r="J2806" s="224"/>
    </row>
    <row r="2807" spans="1:10" s="222" customFormat="1" ht="24" customHeight="1">
      <c r="A2807" s="1199"/>
      <c r="B2807" s="1200"/>
      <c r="C2807" s="1200"/>
      <c r="D2807" s="223"/>
      <c r="E2807" s="1200"/>
      <c r="J2807" s="224"/>
    </row>
    <row r="2808" spans="1:10" s="222" customFormat="1" ht="24" customHeight="1">
      <c r="A2808" s="1199"/>
      <c r="B2808" s="1200"/>
      <c r="C2808" s="1200"/>
      <c r="D2808" s="223"/>
      <c r="E2808" s="1200"/>
      <c r="J2808" s="224"/>
    </row>
    <row r="2809" spans="1:10" s="222" customFormat="1" ht="24" customHeight="1">
      <c r="A2809" s="1199"/>
      <c r="B2809" s="1200"/>
      <c r="C2809" s="1200"/>
      <c r="D2809" s="223"/>
      <c r="E2809" s="1200"/>
      <c r="J2809" s="224"/>
    </row>
    <row r="2810" spans="1:10" s="222" customFormat="1" ht="24" customHeight="1">
      <c r="A2810" s="1199"/>
      <c r="B2810" s="1200"/>
      <c r="C2810" s="1200"/>
      <c r="D2810" s="223"/>
      <c r="E2810" s="1200"/>
      <c r="J2810" s="224"/>
    </row>
    <row r="2811" spans="1:10" s="222" customFormat="1" ht="24" customHeight="1">
      <c r="A2811" s="1199"/>
      <c r="B2811" s="1200"/>
      <c r="C2811" s="1200"/>
      <c r="D2811" s="223"/>
      <c r="E2811" s="1200"/>
      <c r="J2811" s="224"/>
    </row>
    <row r="2812" spans="1:10" s="222" customFormat="1" ht="24" customHeight="1">
      <c r="A2812" s="1199"/>
      <c r="B2812" s="1200"/>
      <c r="C2812" s="1200"/>
      <c r="D2812" s="223"/>
      <c r="E2812" s="1200"/>
      <c r="J2812" s="224"/>
    </row>
    <row r="2813" spans="1:10" s="222" customFormat="1" ht="24" customHeight="1">
      <c r="A2813" s="1199"/>
      <c r="B2813" s="1200"/>
      <c r="C2813" s="1200"/>
      <c r="D2813" s="223"/>
      <c r="E2813" s="1200"/>
      <c r="J2813" s="224"/>
    </row>
    <row r="2814" spans="1:10" s="222" customFormat="1" ht="24" customHeight="1">
      <c r="A2814" s="1199"/>
      <c r="B2814" s="1200"/>
      <c r="C2814" s="1200"/>
      <c r="D2814" s="223"/>
      <c r="E2814" s="1200"/>
      <c r="J2814" s="224"/>
    </row>
    <row r="2815" spans="1:10" s="222" customFormat="1" ht="24" customHeight="1">
      <c r="A2815" s="1199"/>
      <c r="B2815" s="1200"/>
      <c r="C2815" s="1200"/>
      <c r="D2815" s="223"/>
      <c r="E2815" s="1200"/>
      <c r="J2815" s="224"/>
    </row>
    <row r="2816" spans="1:10" s="222" customFormat="1" ht="24" customHeight="1">
      <c r="A2816" s="1199"/>
      <c r="B2816" s="1200"/>
      <c r="C2816" s="1200"/>
      <c r="D2816" s="223"/>
      <c r="E2816" s="1200"/>
      <c r="J2816" s="224"/>
    </row>
    <row r="2817" spans="1:10" s="222" customFormat="1" ht="24" customHeight="1">
      <c r="A2817" s="1199"/>
      <c r="B2817" s="1200"/>
      <c r="C2817" s="1200"/>
      <c r="D2817" s="223"/>
      <c r="E2817" s="1200"/>
      <c r="J2817" s="224"/>
    </row>
    <row r="2818" spans="1:10" s="222" customFormat="1" ht="24" customHeight="1">
      <c r="A2818" s="1199"/>
      <c r="B2818" s="1200"/>
      <c r="C2818" s="1200"/>
      <c r="D2818" s="223"/>
      <c r="E2818" s="1200"/>
      <c r="J2818" s="224"/>
    </row>
    <row r="2819" spans="1:10" s="222" customFormat="1" ht="24" customHeight="1">
      <c r="A2819" s="1199"/>
      <c r="B2819" s="1200"/>
      <c r="C2819" s="1200"/>
      <c r="D2819" s="223"/>
      <c r="E2819" s="1200"/>
      <c r="J2819" s="224"/>
    </row>
    <row r="2820" spans="1:10" s="222" customFormat="1" ht="24" customHeight="1">
      <c r="A2820" s="1199"/>
      <c r="B2820" s="1200"/>
      <c r="C2820" s="1200"/>
      <c r="D2820" s="223"/>
      <c r="E2820" s="1200"/>
      <c r="J2820" s="224"/>
    </row>
    <row r="2821" spans="1:10" s="222" customFormat="1" ht="24" customHeight="1">
      <c r="A2821" s="1199"/>
      <c r="B2821" s="1200"/>
      <c r="C2821" s="1200"/>
      <c r="D2821" s="223"/>
      <c r="E2821" s="1200"/>
      <c r="J2821" s="224"/>
    </row>
    <row r="2822" spans="1:10" s="222" customFormat="1" ht="24" customHeight="1">
      <c r="A2822" s="1199"/>
      <c r="B2822" s="1200"/>
      <c r="C2822" s="1200"/>
      <c r="D2822" s="223"/>
      <c r="E2822" s="1200"/>
      <c r="J2822" s="224"/>
    </row>
    <row r="2823" spans="1:10" s="222" customFormat="1" ht="24" customHeight="1">
      <c r="A2823" s="1199"/>
      <c r="B2823" s="1200"/>
      <c r="C2823" s="1200"/>
      <c r="D2823" s="223"/>
      <c r="E2823" s="1200"/>
      <c r="J2823" s="224"/>
    </row>
    <row r="2824" spans="1:10" s="222" customFormat="1" ht="24" customHeight="1">
      <c r="A2824" s="1199"/>
      <c r="B2824" s="1200"/>
      <c r="C2824" s="1200"/>
      <c r="D2824" s="223"/>
      <c r="E2824" s="1200"/>
      <c r="J2824" s="224"/>
    </row>
    <row r="2825" spans="1:10" s="222" customFormat="1" ht="24" customHeight="1">
      <c r="A2825" s="1199"/>
      <c r="B2825" s="1200"/>
      <c r="C2825" s="1200"/>
      <c r="D2825" s="223"/>
      <c r="E2825" s="1200"/>
      <c r="J2825" s="224"/>
    </row>
    <row r="2826" spans="1:10" s="222" customFormat="1" ht="24" customHeight="1">
      <c r="A2826" s="1199"/>
      <c r="B2826" s="1200"/>
      <c r="C2826" s="1200"/>
      <c r="D2826" s="223"/>
      <c r="E2826" s="1200"/>
      <c r="J2826" s="224"/>
    </row>
    <row r="2827" spans="1:10" s="222" customFormat="1" ht="24" customHeight="1">
      <c r="A2827" s="1199"/>
      <c r="B2827" s="1200"/>
      <c r="C2827" s="1200"/>
      <c r="D2827" s="223"/>
      <c r="E2827" s="1200"/>
      <c r="J2827" s="224"/>
    </row>
    <row r="2828" spans="1:10" s="222" customFormat="1" ht="24" customHeight="1">
      <c r="A2828" s="1199"/>
      <c r="B2828" s="1200"/>
      <c r="C2828" s="1200"/>
      <c r="D2828" s="223"/>
      <c r="E2828" s="1200"/>
      <c r="J2828" s="224"/>
    </row>
    <row r="2829" spans="1:10" s="222" customFormat="1" ht="24" customHeight="1">
      <c r="A2829" s="1199"/>
      <c r="B2829" s="1200"/>
      <c r="C2829" s="1200"/>
      <c r="D2829" s="223"/>
      <c r="E2829" s="1200"/>
      <c r="J2829" s="224"/>
    </row>
    <row r="2830" spans="1:10" s="222" customFormat="1" ht="24" customHeight="1">
      <c r="A2830" s="1199"/>
      <c r="B2830" s="1200"/>
      <c r="C2830" s="1200"/>
      <c r="D2830" s="223"/>
      <c r="E2830" s="1200"/>
      <c r="J2830" s="224"/>
    </row>
    <row r="2831" spans="1:10" s="222" customFormat="1" ht="24" customHeight="1">
      <c r="A2831" s="1199"/>
      <c r="B2831" s="1200"/>
      <c r="C2831" s="1200"/>
      <c r="D2831" s="223"/>
      <c r="E2831" s="1200"/>
      <c r="J2831" s="224"/>
    </row>
    <row r="2832" spans="1:10" s="222" customFormat="1" ht="24" customHeight="1">
      <c r="A2832" s="1199"/>
      <c r="B2832" s="1200"/>
      <c r="C2832" s="1200"/>
      <c r="D2832" s="223"/>
      <c r="E2832" s="1200"/>
      <c r="J2832" s="224"/>
    </row>
    <row r="2833" spans="1:10" s="222" customFormat="1" ht="24" customHeight="1">
      <c r="A2833" s="1199"/>
      <c r="B2833" s="1200"/>
      <c r="C2833" s="1200"/>
      <c r="D2833" s="223"/>
      <c r="E2833" s="1200"/>
      <c r="J2833" s="224"/>
    </row>
    <row r="2834" spans="1:10" s="222" customFormat="1" ht="24" customHeight="1">
      <c r="A2834" s="1199"/>
      <c r="B2834" s="1200"/>
      <c r="C2834" s="1200"/>
      <c r="D2834" s="223"/>
      <c r="E2834" s="1200"/>
      <c r="J2834" s="224"/>
    </row>
    <row r="2835" spans="1:10" s="222" customFormat="1" ht="24" customHeight="1">
      <c r="A2835" s="1199"/>
      <c r="B2835" s="1200"/>
      <c r="C2835" s="1200"/>
      <c r="D2835" s="223"/>
      <c r="E2835" s="1200"/>
      <c r="J2835" s="224"/>
    </row>
    <row r="2836" spans="1:10" s="222" customFormat="1" ht="24" customHeight="1">
      <c r="A2836" s="1199"/>
      <c r="B2836" s="1200"/>
      <c r="C2836" s="1200"/>
      <c r="D2836" s="223"/>
      <c r="E2836" s="1200"/>
      <c r="J2836" s="224"/>
    </row>
    <row r="2837" spans="1:10" s="222" customFormat="1" ht="24" customHeight="1">
      <c r="A2837" s="1199"/>
      <c r="B2837" s="1200"/>
      <c r="C2837" s="1200"/>
      <c r="D2837" s="223"/>
      <c r="E2837" s="1200"/>
      <c r="J2837" s="224"/>
    </row>
    <row r="2838" spans="1:10" s="222" customFormat="1" ht="24" customHeight="1">
      <c r="A2838" s="1199"/>
      <c r="B2838" s="1200"/>
      <c r="C2838" s="1200"/>
      <c r="D2838" s="223"/>
      <c r="E2838" s="1200"/>
      <c r="J2838" s="224"/>
    </row>
    <row r="2839" spans="1:10" s="222" customFormat="1" ht="24" customHeight="1">
      <c r="A2839" s="1199"/>
      <c r="B2839" s="1200"/>
      <c r="C2839" s="1200"/>
      <c r="D2839" s="223"/>
      <c r="E2839" s="1200"/>
      <c r="J2839" s="224"/>
    </row>
    <row r="2840" spans="1:10" s="222" customFormat="1" ht="24" customHeight="1">
      <c r="A2840" s="1199"/>
      <c r="B2840" s="1200"/>
      <c r="C2840" s="1200"/>
      <c r="D2840" s="223"/>
      <c r="E2840" s="1200"/>
      <c r="J2840" s="224"/>
    </row>
    <row r="2841" spans="1:10" s="222" customFormat="1" ht="24" customHeight="1">
      <c r="A2841" s="1199"/>
      <c r="B2841" s="1200"/>
      <c r="C2841" s="1200"/>
      <c r="D2841" s="223"/>
      <c r="E2841" s="1200"/>
      <c r="J2841" s="224"/>
    </row>
    <row r="2842" spans="1:10" s="222" customFormat="1" ht="24" customHeight="1">
      <c r="A2842" s="1199"/>
      <c r="B2842" s="1200"/>
      <c r="C2842" s="1200"/>
      <c r="D2842" s="223"/>
      <c r="E2842" s="1200"/>
      <c r="J2842" s="224"/>
    </row>
    <row r="2843" spans="1:10" s="222" customFormat="1" ht="24" customHeight="1">
      <c r="A2843" s="1199"/>
      <c r="B2843" s="1200"/>
      <c r="C2843" s="1200"/>
      <c r="D2843" s="223"/>
      <c r="E2843" s="1200"/>
      <c r="J2843" s="224"/>
    </row>
    <row r="2844" spans="1:10" s="222" customFormat="1" ht="24" customHeight="1">
      <c r="A2844" s="1199"/>
      <c r="B2844" s="1200"/>
      <c r="C2844" s="1200"/>
      <c r="D2844" s="223"/>
      <c r="E2844" s="1200"/>
      <c r="J2844" s="224"/>
    </row>
    <row r="2845" spans="1:10" s="222" customFormat="1" ht="24" customHeight="1">
      <c r="A2845" s="1199"/>
      <c r="B2845" s="1200"/>
      <c r="C2845" s="1200"/>
      <c r="D2845" s="223"/>
      <c r="E2845" s="1200"/>
      <c r="J2845" s="224"/>
    </row>
    <row r="2846" spans="1:10" s="222" customFormat="1" ht="24" customHeight="1">
      <c r="A2846" s="1199"/>
      <c r="B2846" s="1200"/>
      <c r="C2846" s="1200"/>
      <c r="D2846" s="223"/>
      <c r="E2846" s="1200"/>
      <c r="J2846" s="224"/>
    </row>
    <row r="2847" spans="1:10" s="222" customFormat="1" ht="24" customHeight="1">
      <c r="A2847" s="1199"/>
      <c r="B2847" s="1200"/>
      <c r="C2847" s="1200"/>
      <c r="D2847" s="223"/>
      <c r="E2847" s="1200"/>
      <c r="J2847" s="224"/>
    </row>
    <row r="2848" spans="1:10" s="222" customFormat="1" ht="24" customHeight="1">
      <c r="A2848" s="1199"/>
      <c r="B2848" s="1200"/>
      <c r="C2848" s="1200"/>
      <c r="D2848" s="223"/>
      <c r="E2848" s="1200"/>
      <c r="J2848" s="224"/>
    </row>
    <row r="2849" spans="1:10" s="222" customFormat="1" ht="24" customHeight="1">
      <c r="A2849" s="1199"/>
      <c r="B2849" s="1200"/>
      <c r="C2849" s="1200"/>
      <c r="D2849" s="223"/>
      <c r="E2849" s="1200"/>
      <c r="J2849" s="224"/>
    </row>
    <row r="2850" spans="1:10" s="222" customFormat="1" ht="24" customHeight="1">
      <c r="A2850" s="1199"/>
      <c r="B2850" s="1200"/>
      <c r="C2850" s="1200"/>
      <c r="D2850" s="223"/>
      <c r="E2850" s="1200"/>
      <c r="J2850" s="224"/>
    </row>
    <row r="2851" spans="1:10" s="222" customFormat="1" ht="24" customHeight="1">
      <c r="A2851" s="1199"/>
      <c r="B2851" s="1200"/>
      <c r="C2851" s="1200"/>
      <c r="D2851" s="223"/>
      <c r="E2851" s="1200"/>
      <c r="J2851" s="224"/>
    </row>
    <row r="2852" spans="1:10" s="222" customFormat="1" ht="24" customHeight="1">
      <c r="A2852" s="1199"/>
      <c r="B2852" s="1200"/>
      <c r="C2852" s="1200"/>
      <c r="D2852" s="223"/>
      <c r="E2852" s="1200"/>
      <c r="J2852" s="224"/>
    </row>
    <row r="2853" spans="1:10" s="222" customFormat="1" ht="24" customHeight="1">
      <c r="A2853" s="1199"/>
      <c r="B2853" s="1200"/>
      <c r="C2853" s="1200"/>
      <c r="D2853" s="223"/>
      <c r="E2853" s="1200"/>
      <c r="J2853" s="224"/>
    </row>
    <row r="2854" spans="1:10" s="222" customFormat="1" ht="24" customHeight="1">
      <c r="A2854" s="1199"/>
      <c r="B2854" s="1200"/>
      <c r="C2854" s="1200"/>
      <c r="D2854" s="223"/>
      <c r="E2854" s="1200"/>
      <c r="J2854" s="224"/>
    </row>
    <row r="2855" spans="1:10" s="222" customFormat="1" ht="24" customHeight="1">
      <c r="A2855" s="1199"/>
      <c r="B2855" s="1200"/>
      <c r="C2855" s="1200"/>
      <c r="D2855" s="223"/>
      <c r="E2855" s="1200"/>
      <c r="J2855" s="224"/>
    </row>
    <row r="2856" spans="1:10" s="222" customFormat="1" ht="24" customHeight="1">
      <c r="A2856" s="1199"/>
      <c r="B2856" s="1200"/>
      <c r="C2856" s="1200"/>
      <c r="D2856" s="223"/>
      <c r="E2856" s="1200"/>
      <c r="J2856" s="224"/>
    </row>
    <row r="2857" spans="1:10" s="222" customFormat="1" ht="24" customHeight="1">
      <c r="A2857" s="1199"/>
      <c r="B2857" s="1200"/>
      <c r="C2857" s="1200"/>
      <c r="D2857" s="223"/>
      <c r="E2857" s="1200"/>
      <c r="J2857" s="224"/>
    </row>
    <row r="2858" spans="1:10" s="222" customFormat="1" ht="24" customHeight="1">
      <c r="A2858" s="1199"/>
      <c r="B2858" s="1200"/>
      <c r="C2858" s="1200"/>
      <c r="D2858" s="223"/>
      <c r="E2858" s="1200"/>
      <c r="J2858" s="224"/>
    </row>
    <row r="2859" spans="1:10" s="222" customFormat="1" ht="24" customHeight="1">
      <c r="A2859" s="1199"/>
      <c r="B2859" s="1200"/>
      <c r="C2859" s="1200"/>
      <c r="D2859" s="223"/>
      <c r="E2859" s="1200"/>
      <c r="J2859" s="224"/>
    </row>
    <row r="2860" spans="1:10" s="222" customFormat="1" ht="24" customHeight="1">
      <c r="A2860" s="1199"/>
      <c r="B2860" s="1200"/>
      <c r="C2860" s="1200"/>
      <c r="D2860" s="223"/>
      <c r="E2860" s="1200"/>
      <c r="J2860" s="224"/>
    </row>
    <row r="2861" spans="1:10" s="222" customFormat="1" ht="24" customHeight="1">
      <c r="A2861" s="1199"/>
      <c r="B2861" s="1200"/>
      <c r="C2861" s="1200"/>
      <c r="D2861" s="223"/>
      <c r="E2861" s="1200"/>
      <c r="J2861" s="224"/>
    </row>
    <row r="2862" spans="1:10" s="222" customFormat="1" ht="24" customHeight="1">
      <c r="A2862" s="1199"/>
      <c r="B2862" s="1200"/>
      <c r="C2862" s="1200"/>
      <c r="D2862" s="223"/>
      <c r="E2862" s="1200"/>
      <c r="J2862" s="224"/>
    </row>
    <row r="2863" spans="1:10" s="222" customFormat="1" ht="24" customHeight="1">
      <c r="A2863" s="1199"/>
      <c r="B2863" s="1200"/>
      <c r="C2863" s="1200"/>
      <c r="D2863" s="223"/>
      <c r="E2863" s="1200"/>
      <c r="J2863" s="224"/>
    </row>
    <row r="2864" spans="1:10" s="222" customFormat="1" ht="24" customHeight="1">
      <c r="A2864" s="1199"/>
      <c r="B2864" s="1200"/>
      <c r="C2864" s="1200"/>
      <c r="D2864" s="223"/>
      <c r="E2864" s="1200"/>
      <c r="J2864" s="224"/>
    </row>
    <row r="2865" spans="1:10" s="222" customFormat="1" ht="24" customHeight="1">
      <c r="A2865" s="1199"/>
      <c r="B2865" s="1200"/>
      <c r="C2865" s="1200"/>
      <c r="D2865" s="223"/>
      <c r="E2865" s="1200"/>
      <c r="J2865" s="224"/>
    </row>
    <row r="2866" spans="1:10" s="222" customFormat="1" ht="24" customHeight="1">
      <c r="A2866" s="1199"/>
      <c r="B2866" s="1200"/>
      <c r="C2866" s="1200"/>
      <c r="D2866" s="223"/>
      <c r="E2866" s="1200"/>
      <c r="J2866" s="224"/>
    </row>
    <row r="2867" spans="1:10" s="222" customFormat="1" ht="24" customHeight="1">
      <c r="A2867" s="1199"/>
      <c r="B2867" s="1200"/>
      <c r="C2867" s="1200"/>
      <c r="D2867" s="223"/>
      <c r="E2867" s="1200"/>
      <c r="J2867" s="224"/>
    </row>
    <row r="2868" spans="1:10" s="222" customFormat="1" ht="24" customHeight="1">
      <c r="A2868" s="1199"/>
      <c r="B2868" s="1200"/>
      <c r="C2868" s="1200"/>
      <c r="D2868" s="223"/>
      <c r="E2868" s="1200"/>
      <c r="J2868" s="224"/>
    </row>
    <row r="2869" spans="1:10" s="222" customFormat="1" ht="24" customHeight="1">
      <c r="A2869" s="1199"/>
      <c r="B2869" s="1200"/>
      <c r="C2869" s="1200"/>
      <c r="D2869" s="223"/>
      <c r="E2869" s="1200"/>
      <c r="J2869" s="224"/>
    </row>
    <row r="2870" spans="1:10" s="222" customFormat="1" ht="24" customHeight="1">
      <c r="A2870" s="1199"/>
      <c r="B2870" s="1200"/>
      <c r="C2870" s="1200"/>
      <c r="D2870" s="223"/>
      <c r="E2870" s="1200"/>
      <c r="J2870" s="224"/>
    </row>
    <row r="2871" spans="1:10" s="222" customFormat="1" ht="24" customHeight="1">
      <c r="A2871" s="1199"/>
      <c r="B2871" s="1200"/>
      <c r="C2871" s="1200"/>
      <c r="D2871" s="223"/>
      <c r="E2871" s="1200"/>
      <c r="J2871" s="224"/>
    </row>
    <row r="2872" spans="1:10" s="222" customFormat="1" ht="24" customHeight="1">
      <c r="A2872" s="1199"/>
      <c r="B2872" s="1200"/>
      <c r="C2872" s="1200"/>
      <c r="D2872" s="223"/>
      <c r="E2872" s="1200"/>
      <c r="J2872" s="224"/>
    </row>
    <row r="2873" spans="1:10" s="222" customFormat="1" ht="24" customHeight="1">
      <c r="A2873" s="1199"/>
      <c r="B2873" s="1200"/>
      <c r="C2873" s="1200"/>
      <c r="D2873" s="223"/>
      <c r="E2873" s="1200"/>
      <c r="J2873" s="224"/>
    </row>
    <row r="2874" spans="1:10" s="222" customFormat="1" ht="24" customHeight="1">
      <c r="A2874" s="1199"/>
      <c r="B2874" s="1200"/>
      <c r="C2874" s="1200"/>
      <c r="D2874" s="223"/>
      <c r="E2874" s="1200"/>
      <c r="J2874" s="224"/>
    </row>
    <row r="2875" spans="1:10" s="222" customFormat="1" ht="24" customHeight="1">
      <c r="A2875" s="1199"/>
      <c r="B2875" s="1200"/>
      <c r="C2875" s="1200"/>
      <c r="D2875" s="223"/>
      <c r="E2875" s="1200"/>
      <c r="J2875" s="224"/>
    </row>
    <row r="2876" spans="1:10" s="222" customFormat="1" ht="24" customHeight="1">
      <c r="A2876" s="1199"/>
      <c r="B2876" s="1200"/>
      <c r="C2876" s="1200"/>
      <c r="D2876" s="223"/>
      <c r="E2876" s="1200"/>
      <c r="J2876" s="224"/>
    </row>
    <row r="2877" spans="1:10" s="222" customFormat="1" ht="24" customHeight="1">
      <c r="A2877" s="1199"/>
      <c r="B2877" s="1200"/>
      <c r="C2877" s="1200"/>
      <c r="D2877" s="223"/>
      <c r="E2877" s="1200"/>
      <c r="J2877" s="224"/>
    </row>
    <row r="2878" spans="1:10" s="222" customFormat="1" ht="24" customHeight="1">
      <c r="A2878" s="1199"/>
      <c r="B2878" s="1200"/>
      <c r="C2878" s="1200"/>
      <c r="D2878" s="223"/>
      <c r="E2878" s="1200"/>
      <c r="J2878" s="224"/>
    </row>
    <row r="2879" spans="1:10" s="222" customFormat="1" ht="24" customHeight="1">
      <c r="A2879" s="1199"/>
      <c r="B2879" s="1200"/>
      <c r="C2879" s="1200"/>
      <c r="D2879" s="223"/>
      <c r="E2879" s="1200"/>
      <c r="J2879" s="224"/>
    </row>
    <row r="2880" spans="1:10" s="222" customFormat="1" ht="24" customHeight="1">
      <c r="A2880" s="1199"/>
      <c r="B2880" s="1200"/>
      <c r="C2880" s="1200"/>
      <c r="D2880" s="223"/>
      <c r="E2880" s="1200"/>
      <c r="J2880" s="224"/>
    </row>
    <row r="2881" spans="1:10" s="222" customFormat="1" ht="24" customHeight="1">
      <c r="A2881" s="1199"/>
      <c r="B2881" s="1200"/>
      <c r="C2881" s="1200"/>
      <c r="D2881" s="223"/>
      <c r="E2881" s="1200"/>
      <c r="J2881" s="224"/>
    </row>
    <row r="2882" spans="1:10" s="222" customFormat="1" ht="24" customHeight="1">
      <c r="A2882" s="1199"/>
      <c r="B2882" s="1200"/>
      <c r="C2882" s="1200"/>
      <c r="D2882" s="223"/>
      <c r="E2882" s="1200"/>
      <c r="J2882" s="224"/>
    </row>
    <row r="2883" spans="1:10" s="222" customFormat="1" ht="24" customHeight="1">
      <c r="A2883" s="1199"/>
      <c r="B2883" s="1200"/>
      <c r="C2883" s="1200"/>
      <c r="D2883" s="223"/>
      <c r="E2883" s="1200"/>
      <c r="J2883" s="224"/>
    </row>
    <row r="2884" spans="1:10" s="222" customFormat="1" ht="24" customHeight="1">
      <c r="A2884" s="1199"/>
      <c r="B2884" s="1200"/>
      <c r="C2884" s="1200"/>
      <c r="D2884" s="223"/>
      <c r="E2884" s="1200"/>
      <c r="J2884" s="224"/>
    </row>
    <row r="2885" spans="1:10" s="222" customFormat="1" ht="24" customHeight="1">
      <c r="A2885" s="1199"/>
      <c r="B2885" s="1200"/>
      <c r="C2885" s="1200"/>
      <c r="D2885" s="223"/>
      <c r="E2885" s="1200"/>
      <c r="J2885" s="224"/>
    </row>
    <row r="2886" spans="1:10" s="222" customFormat="1" ht="24" customHeight="1">
      <c r="A2886" s="1199"/>
      <c r="B2886" s="1200"/>
      <c r="C2886" s="1200"/>
      <c r="D2886" s="223"/>
      <c r="E2886" s="1200"/>
      <c r="J2886" s="224"/>
    </row>
    <row r="2887" spans="1:10" s="222" customFormat="1" ht="24" customHeight="1">
      <c r="A2887" s="1199"/>
      <c r="B2887" s="1200"/>
      <c r="C2887" s="1200"/>
      <c r="D2887" s="223"/>
      <c r="E2887" s="1200"/>
      <c r="J2887" s="224"/>
    </row>
    <row r="2888" spans="1:10" s="222" customFormat="1" ht="24" customHeight="1">
      <c r="A2888" s="1199"/>
      <c r="B2888" s="1200"/>
      <c r="C2888" s="1200"/>
      <c r="D2888" s="223"/>
      <c r="E2888" s="1200"/>
      <c r="J2888" s="224"/>
    </row>
    <row r="2889" spans="1:10" s="222" customFormat="1" ht="24" customHeight="1">
      <c r="A2889" s="1199"/>
      <c r="B2889" s="1200"/>
      <c r="C2889" s="1200"/>
      <c r="D2889" s="223"/>
      <c r="E2889" s="1200"/>
      <c r="J2889" s="224"/>
    </row>
    <row r="2890" spans="1:10" s="222" customFormat="1" ht="24" customHeight="1">
      <c r="A2890" s="1199"/>
      <c r="B2890" s="1200"/>
      <c r="C2890" s="1200"/>
      <c r="D2890" s="223"/>
      <c r="E2890" s="1200"/>
      <c r="J2890" s="224"/>
    </row>
    <row r="2891" spans="1:10" s="222" customFormat="1" ht="24" customHeight="1">
      <c r="A2891" s="1199"/>
      <c r="B2891" s="1200"/>
      <c r="C2891" s="1200"/>
      <c r="D2891" s="223"/>
      <c r="E2891" s="1200"/>
      <c r="J2891" s="224"/>
    </row>
    <row r="2892" spans="1:10" s="222" customFormat="1" ht="24" customHeight="1">
      <c r="A2892" s="1199"/>
      <c r="B2892" s="1200"/>
      <c r="C2892" s="1200"/>
      <c r="D2892" s="223"/>
      <c r="E2892" s="1200"/>
      <c r="J2892" s="224"/>
    </row>
    <row r="2893" spans="1:10" s="222" customFormat="1" ht="24" customHeight="1">
      <c r="A2893" s="1199"/>
      <c r="B2893" s="1200"/>
      <c r="C2893" s="1200"/>
      <c r="D2893" s="223"/>
      <c r="E2893" s="1200"/>
      <c r="J2893" s="224"/>
    </row>
    <row r="2894" spans="1:10" s="222" customFormat="1" ht="24" customHeight="1">
      <c r="A2894" s="1199"/>
      <c r="B2894" s="1200"/>
      <c r="C2894" s="1200"/>
      <c r="D2894" s="223"/>
      <c r="E2894" s="1200"/>
      <c r="J2894" s="224"/>
    </row>
    <row r="2895" spans="1:10" s="222" customFormat="1" ht="24" customHeight="1">
      <c r="A2895" s="1199"/>
      <c r="B2895" s="1200"/>
      <c r="C2895" s="1200"/>
      <c r="D2895" s="223"/>
      <c r="E2895" s="1200"/>
      <c r="J2895" s="224"/>
    </row>
    <row r="2896" spans="1:10" s="222" customFormat="1" ht="24" customHeight="1">
      <c r="A2896" s="1199"/>
      <c r="B2896" s="1200"/>
      <c r="C2896" s="1200"/>
      <c r="D2896" s="223"/>
      <c r="E2896" s="1200"/>
      <c r="J2896" s="224"/>
    </row>
    <row r="2897" spans="1:10" s="222" customFormat="1" ht="24" customHeight="1">
      <c r="A2897" s="1199"/>
      <c r="B2897" s="1200"/>
      <c r="C2897" s="1200"/>
      <c r="D2897" s="223"/>
      <c r="E2897" s="1200"/>
      <c r="J2897" s="224"/>
    </row>
    <row r="2898" spans="1:10" s="222" customFormat="1" ht="24" customHeight="1">
      <c r="A2898" s="1199"/>
      <c r="B2898" s="1200"/>
      <c r="C2898" s="1200"/>
      <c r="D2898" s="223"/>
      <c r="E2898" s="1200"/>
      <c r="J2898" s="224"/>
    </row>
    <row r="2899" spans="1:10" s="222" customFormat="1" ht="24" customHeight="1">
      <c r="A2899" s="1199"/>
      <c r="B2899" s="1200"/>
      <c r="C2899" s="1200"/>
      <c r="D2899" s="223"/>
      <c r="E2899" s="1200"/>
      <c r="J2899" s="224"/>
    </row>
    <row r="2900" spans="1:10" s="222" customFormat="1" ht="24" customHeight="1">
      <c r="A2900" s="1199"/>
      <c r="B2900" s="1200"/>
      <c r="C2900" s="1200"/>
      <c r="D2900" s="223"/>
      <c r="E2900" s="1200"/>
      <c r="J2900" s="224"/>
    </row>
    <row r="2901" spans="1:10" s="222" customFormat="1" ht="24" customHeight="1">
      <c r="A2901" s="1199"/>
      <c r="B2901" s="1200"/>
      <c r="C2901" s="1200"/>
      <c r="D2901" s="223"/>
      <c r="E2901" s="1200"/>
      <c r="J2901" s="224"/>
    </row>
    <row r="2902" spans="1:10" s="222" customFormat="1" ht="24" customHeight="1">
      <c r="A2902" s="1199"/>
      <c r="B2902" s="1200"/>
      <c r="C2902" s="1200"/>
      <c r="D2902" s="223"/>
      <c r="E2902" s="1200"/>
      <c r="J2902" s="224"/>
    </row>
    <row r="2903" spans="1:10" s="222" customFormat="1" ht="24" customHeight="1">
      <c r="A2903" s="1199"/>
      <c r="B2903" s="1200"/>
      <c r="C2903" s="1200"/>
      <c r="D2903" s="223"/>
      <c r="E2903" s="1200"/>
      <c r="J2903" s="224"/>
    </row>
    <row r="2904" spans="1:10" s="222" customFormat="1" ht="24" customHeight="1">
      <c r="A2904" s="1199"/>
      <c r="B2904" s="1200"/>
      <c r="C2904" s="1200"/>
      <c r="D2904" s="223"/>
      <c r="E2904" s="1200"/>
      <c r="J2904" s="224"/>
    </row>
    <row r="2905" spans="1:10" s="222" customFormat="1" ht="24" customHeight="1">
      <c r="A2905" s="1199"/>
      <c r="B2905" s="1200"/>
      <c r="C2905" s="1200"/>
      <c r="D2905" s="223"/>
      <c r="E2905" s="1200"/>
      <c r="J2905" s="224"/>
    </row>
    <row r="2906" spans="1:10" s="222" customFormat="1" ht="24" customHeight="1">
      <c r="A2906" s="1199"/>
      <c r="B2906" s="1200"/>
      <c r="C2906" s="1200"/>
      <c r="D2906" s="223"/>
      <c r="E2906" s="1200"/>
      <c r="J2906" s="224"/>
    </row>
    <row r="2907" spans="1:10" s="222" customFormat="1" ht="24" customHeight="1">
      <c r="A2907" s="1199"/>
      <c r="B2907" s="1200"/>
      <c r="C2907" s="1200"/>
      <c r="D2907" s="223"/>
      <c r="E2907" s="1200"/>
      <c r="J2907" s="224"/>
    </row>
    <row r="2908" spans="1:10" s="222" customFormat="1" ht="24" customHeight="1">
      <c r="A2908" s="1199"/>
      <c r="B2908" s="1200"/>
      <c r="C2908" s="1200"/>
      <c r="D2908" s="223"/>
      <c r="E2908" s="1200"/>
      <c r="J2908" s="224"/>
    </row>
    <row r="2909" spans="1:10" s="222" customFormat="1" ht="24" customHeight="1">
      <c r="A2909" s="1199"/>
      <c r="B2909" s="1200"/>
      <c r="C2909" s="1200"/>
      <c r="D2909" s="223"/>
      <c r="E2909" s="1200"/>
      <c r="J2909" s="224"/>
    </row>
    <row r="2910" spans="1:10" s="222" customFormat="1" ht="24" customHeight="1">
      <c r="A2910" s="1199"/>
      <c r="B2910" s="1200"/>
      <c r="C2910" s="1200"/>
      <c r="D2910" s="223"/>
      <c r="E2910" s="1200"/>
      <c r="J2910" s="224"/>
    </row>
    <row r="2911" spans="1:10" s="222" customFormat="1" ht="24" customHeight="1">
      <c r="A2911" s="1199"/>
      <c r="B2911" s="1200"/>
      <c r="C2911" s="1200"/>
      <c r="D2911" s="223"/>
      <c r="E2911" s="1200"/>
      <c r="J2911" s="224"/>
    </row>
    <row r="2912" spans="1:10" s="222" customFormat="1" ht="24" customHeight="1">
      <c r="A2912" s="1199"/>
      <c r="B2912" s="1200"/>
      <c r="C2912" s="1200"/>
      <c r="D2912" s="223"/>
      <c r="E2912" s="1200"/>
      <c r="J2912" s="224"/>
    </row>
    <row r="2913" spans="1:10" s="222" customFormat="1" ht="24" customHeight="1">
      <c r="A2913" s="1199"/>
      <c r="B2913" s="1200"/>
      <c r="C2913" s="1200"/>
      <c r="D2913" s="223"/>
      <c r="E2913" s="1200"/>
      <c r="J2913" s="224"/>
    </row>
    <row r="2914" spans="1:10" s="222" customFormat="1" ht="24" customHeight="1">
      <c r="A2914" s="1199"/>
      <c r="B2914" s="1200"/>
      <c r="C2914" s="1200"/>
      <c r="D2914" s="223"/>
      <c r="E2914" s="1200"/>
      <c r="J2914" s="224"/>
    </row>
    <row r="2915" spans="1:10" s="222" customFormat="1" ht="24" customHeight="1">
      <c r="A2915" s="1199"/>
      <c r="B2915" s="1200"/>
      <c r="C2915" s="1200"/>
      <c r="D2915" s="223"/>
      <c r="E2915" s="1200"/>
      <c r="J2915" s="224"/>
    </row>
    <row r="2916" spans="1:10" s="222" customFormat="1" ht="24" customHeight="1">
      <c r="A2916" s="1199"/>
      <c r="B2916" s="1200"/>
      <c r="C2916" s="1200"/>
      <c r="D2916" s="223"/>
      <c r="E2916" s="1200"/>
      <c r="J2916" s="224"/>
    </row>
    <row r="2917" spans="1:10" s="222" customFormat="1" ht="24" customHeight="1">
      <c r="A2917" s="1199"/>
      <c r="B2917" s="1200"/>
      <c r="C2917" s="1200"/>
      <c r="D2917" s="223"/>
      <c r="E2917" s="1200"/>
      <c r="J2917" s="224"/>
    </row>
    <row r="2918" spans="1:10" s="222" customFormat="1" ht="24" customHeight="1">
      <c r="A2918" s="1199"/>
      <c r="B2918" s="1200"/>
      <c r="C2918" s="1200"/>
      <c r="D2918" s="223"/>
      <c r="E2918" s="1200"/>
      <c r="J2918" s="224"/>
    </row>
    <row r="2919" spans="1:10" s="222" customFormat="1" ht="24" customHeight="1">
      <c r="A2919" s="1199"/>
      <c r="B2919" s="1200"/>
      <c r="C2919" s="1200"/>
      <c r="D2919" s="223"/>
      <c r="E2919" s="1200"/>
      <c r="J2919" s="224"/>
    </row>
    <row r="2920" spans="1:10" s="222" customFormat="1" ht="24" customHeight="1">
      <c r="A2920" s="1199"/>
      <c r="B2920" s="1200"/>
      <c r="C2920" s="1200"/>
      <c r="D2920" s="223"/>
      <c r="E2920" s="1200"/>
      <c r="J2920" s="224"/>
    </row>
    <row r="2921" spans="1:10" s="222" customFormat="1" ht="24" customHeight="1">
      <c r="A2921" s="1199"/>
      <c r="B2921" s="1200"/>
      <c r="C2921" s="1200"/>
      <c r="D2921" s="223"/>
      <c r="E2921" s="1200"/>
      <c r="J2921" s="224"/>
    </row>
    <row r="2922" spans="1:10" s="222" customFormat="1" ht="24" customHeight="1">
      <c r="A2922" s="1199"/>
      <c r="B2922" s="1200"/>
      <c r="C2922" s="1200"/>
      <c r="D2922" s="223"/>
      <c r="E2922" s="1200"/>
      <c r="J2922" s="224"/>
    </row>
    <row r="2923" spans="1:10" s="222" customFormat="1" ht="24" customHeight="1">
      <c r="A2923" s="1199"/>
      <c r="B2923" s="1200"/>
      <c r="C2923" s="1200"/>
      <c r="D2923" s="223"/>
      <c r="E2923" s="1200"/>
      <c r="J2923" s="224"/>
    </row>
    <row r="2924" spans="1:10" s="222" customFormat="1" ht="24" customHeight="1">
      <c r="A2924" s="1199"/>
      <c r="B2924" s="1200"/>
      <c r="C2924" s="1200"/>
      <c r="D2924" s="223"/>
      <c r="E2924" s="1200"/>
      <c r="J2924" s="224"/>
    </row>
    <row r="2925" spans="1:10" s="222" customFormat="1" ht="24" customHeight="1">
      <c r="A2925" s="1199"/>
      <c r="B2925" s="1200"/>
      <c r="C2925" s="1200"/>
      <c r="D2925" s="223"/>
      <c r="E2925" s="1200"/>
      <c r="J2925" s="224"/>
    </row>
    <row r="2926" spans="1:10" s="222" customFormat="1" ht="24" customHeight="1">
      <c r="A2926" s="1199"/>
      <c r="B2926" s="1200"/>
      <c r="C2926" s="1200"/>
      <c r="D2926" s="223"/>
      <c r="E2926" s="1200"/>
      <c r="J2926" s="224"/>
    </row>
    <row r="2927" spans="1:10" s="222" customFormat="1" ht="24" customHeight="1">
      <c r="A2927" s="1199"/>
      <c r="B2927" s="1200"/>
      <c r="C2927" s="1200"/>
      <c r="D2927" s="223"/>
      <c r="E2927" s="1200"/>
      <c r="J2927" s="224"/>
    </row>
    <row r="2928" spans="1:10" s="222" customFormat="1" ht="24" customHeight="1">
      <c r="A2928" s="1199"/>
      <c r="B2928" s="1200"/>
      <c r="C2928" s="1200"/>
      <c r="D2928" s="223"/>
      <c r="E2928" s="1200"/>
      <c r="J2928" s="224"/>
    </row>
    <row r="2929" spans="1:10" s="222" customFormat="1" ht="24" customHeight="1">
      <c r="A2929" s="1199"/>
      <c r="B2929" s="1200"/>
      <c r="C2929" s="1200"/>
      <c r="D2929" s="223"/>
      <c r="E2929" s="1200"/>
      <c r="J2929" s="224"/>
    </row>
    <row r="2930" spans="1:10" s="222" customFormat="1" ht="24" customHeight="1">
      <c r="A2930" s="1199"/>
      <c r="B2930" s="1200"/>
      <c r="C2930" s="1200"/>
      <c r="D2930" s="223"/>
      <c r="E2930" s="1200"/>
      <c r="J2930" s="224"/>
    </row>
    <row r="2931" spans="1:10" s="222" customFormat="1" ht="24" customHeight="1">
      <c r="A2931" s="1199"/>
      <c r="B2931" s="1200"/>
      <c r="C2931" s="1200"/>
      <c r="D2931" s="223"/>
      <c r="E2931" s="1200"/>
      <c r="J2931" s="224"/>
    </row>
    <row r="2932" spans="1:10" s="222" customFormat="1" ht="24" customHeight="1">
      <c r="A2932" s="1199"/>
      <c r="B2932" s="1200"/>
      <c r="C2932" s="1200"/>
      <c r="D2932" s="223"/>
      <c r="E2932" s="1200"/>
      <c r="J2932" s="224"/>
    </row>
    <row r="2933" spans="1:10" s="222" customFormat="1" ht="24" customHeight="1">
      <c r="A2933" s="1199"/>
      <c r="B2933" s="1200"/>
      <c r="C2933" s="1200"/>
      <c r="D2933" s="223"/>
      <c r="E2933" s="1200"/>
      <c r="J2933" s="224"/>
    </row>
    <row r="2934" spans="1:10" s="222" customFormat="1" ht="24" customHeight="1">
      <c r="A2934" s="1199"/>
      <c r="B2934" s="1200"/>
      <c r="C2934" s="1200"/>
      <c r="D2934" s="223"/>
      <c r="E2934" s="1200"/>
      <c r="J2934" s="224"/>
    </row>
    <row r="2935" spans="1:10" s="222" customFormat="1" ht="24" customHeight="1">
      <c r="A2935" s="1199"/>
      <c r="B2935" s="1200"/>
      <c r="C2935" s="1200"/>
      <c r="D2935" s="223"/>
      <c r="E2935" s="1200"/>
      <c r="J2935" s="224"/>
    </row>
    <row r="2936" spans="1:10" s="222" customFormat="1" ht="24" customHeight="1">
      <c r="A2936" s="1199"/>
      <c r="B2936" s="1200"/>
      <c r="C2936" s="1200"/>
      <c r="D2936" s="223"/>
      <c r="E2936" s="1200"/>
      <c r="J2936" s="224"/>
    </row>
    <row r="2937" spans="1:10" s="222" customFormat="1" ht="24" customHeight="1">
      <c r="A2937" s="1199"/>
      <c r="B2937" s="1200"/>
      <c r="C2937" s="1200"/>
      <c r="D2937" s="223"/>
      <c r="E2937" s="1200"/>
      <c r="J2937" s="224"/>
    </row>
    <row r="2938" spans="1:10" s="222" customFormat="1" ht="24" customHeight="1">
      <c r="A2938" s="1199"/>
      <c r="B2938" s="1200"/>
      <c r="C2938" s="1200"/>
      <c r="D2938" s="223"/>
      <c r="E2938" s="1200"/>
      <c r="J2938" s="224"/>
    </row>
    <row r="2939" spans="1:10" s="222" customFormat="1" ht="24" customHeight="1">
      <c r="A2939" s="1199"/>
      <c r="B2939" s="1200"/>
      <c r="C2939" s="1200"/>
      <c r="D2939" s="223"/>
      <c r="E2939" s="1200"/>
      <c r="J2939" s="224"/>
    </row>
    <row r="2940" spans="1:10" s="222" customFormat="1" ht="24" customHeight="1">
      <c r="A2940" s="1199"/>
      <c r="B2940" s="1200"/>
      <c r="C2940" s="1200"/>
      <c r="D2940" s="223"/>
      <c r="E2940" s="1200"/>
      <c r="J2940" s="224"/>
    </row>
    <row r="2941" spans="1:10" s="222" customFormat="1" ht="24" customHeight="1">
      <c r="A2941" s="1199"/>
      <c r="B2941" s="1200"/>
      <c r="C2941" s="1200"/>
      <c r="D2941" s="223"/>
      <c r="E2941" s="1200"/>
      <c r="J2941" s="224"/>
    </row>
    <row r="2942" spans="1:10" s="222" customFormat="1" ht="24" customHeight="1">
      <c r="A2942" s="1199"/>
      <c r="B2942" s="1200"/>
      <c r="C2942" s="1200"/>
      <c r="D2942" s="223"/>
      <c r="E2942" s="1200"/>
      <c r="J2942" s="224"/>
    </row>
    <row r="2943" spans="1:10" s="222" customFormat="1" ht="24" customHeight="1">
      <c r="A2943" s="1199"/>
      <c r="B2943" s="1200"/>
      <c r="C2943" s="1200"/>
      <c r="D2943" s="223"/>
      <c r="E2943" s="1200"/>
      <c r="J2943" s="224"/>
    </row>
    <row r="2944" spans="1:10" s="222" customFormat="1" ht="24" customHeight="1">
      <c r="A2944" s="1199"/>
      <c r="B2944" s="1200"/>
      <c r="C2944" s="1200"/>
      <c r="D2944" s="223"/>
      <c r="E2944" s="1200"/>
      <c r="J2944" s="224"/>
    </row>
    <row r="2945" spans="1:10" s="222" customFormat="1" ht="24" customHeight="1">
      <c r="A2945" s="1199"/>
      <c r="B2945" s="1200"/>
      <c r="C2945" s="1200"/>
      <c r="D2945" s="223"/>
      <c r="E2945" s="1200"/>
      <c r="J2945" s="224"/>
    </row>
    <row r="2946" spans="1:10" s="222" customFormat="1" ht="24" customHeight="1">
      <c r="A2946" s="1199"/>
      <c r="B2946" s="1200"/>
      <c r="C2946" s="1200"/>
      <c r="D2946" s="223"/>
      <c r="E2946" s="1200"/>
      <c r="J2946" s="224"/>
    </row>
    <row r="2947" spans="1:10" s="222" customFormat="1" ht="24" customHeight="1">
      <c r="A2947" s="1199"/>
      <c r="B2947" s="1200"/>
      <c r="C2947" s="1200"/>
      <c r="D2947" s="223"/>
      <c r="E2947" s="1200"/>
      <c r="J2947" s="224"/>
    </row>
    <row r="2948" spans="1:10" s="222" customFormat="1" ht="24" customHeight="1">
      <c r="A2948" s="1199"/>
      <c r="B2948" s="1200"/>
      <c r="C2948" s="1200"/>
      <c r="D2948" s="223"/>
      <c r="E2948" s="1200"/>
      <c r="J2948" s="224"/>
    </row>
    <row r="2949" spans="1:10" s="222" customFormat="1" ht="24" customHeight="1">
      <c r="A2949" s="1199"/>
      <c r="B2949" s="1200"/>
      <c r="C2949" s="1200"/>
      <c r="D2949" s="223"/>
      <c r="E2949" s="1200"/>
      <c r="J2949" s="224"/>
    </row>
    <row r="2950" spans="1:10" s="222" customFormat="1" ht="24" customHeight="1">
      <c r="A2950" s="1199"/>
      <c r="B2950" s="1200"/>
      <c r="C2950" s="1200"/>
      <c r="D2950" s="223"/>
      <c r="E2950" s="1200"/>
      <c r="J2950" s="224"/>
    </row>
    <row r="2951" spans="1:10" s="222" customFormat="1" ht="24" customHeight="1">
      <c r="A2951" s="1199"/>
      <c r="B2951" s="1200"/>
      <c r="C2951" s="1200"/>
      <c r="D2951" s="223"/>
      <c r="E2951" s="1200"/>
      <c r="J2951" s="224"/>
    </row>
    <row r="2952" spans="1:10" s="222" customFormat="1" ht="24" customHeight="1">
      <c r="A2952" s="1199"/>
      <c r="B2952" s="1200"/>
      <c r="C2952" s="1200"/>
      <c r="D2952" s="223"/>
      <c r="E2952" s="1200"/>
      <c r="J2952" s="224"/>
    </row>
    <row r="2953" spans="1:10" s="222" customFormat="1" ht="24" customHeight="1">
      <c r="A2953" s="1199"/>
      <c r="B2953" s="1200"/>
      <c r="C2953" s="1200"/>
      <c r="D2953" s="223"/>
      <c r="E2953" s="1200"/>
      <c r="J2953" s="224"/>
    </row>
    <row r="2954" spans="1:10" s="222" customFormat="1" ht="24" customHeight="1">
      <c r="A2954" s="1199"/>
      <c r="B2954" s="1200"/>
      <c r="C2954" s="1200"/>
      <c r="D2954" s="223"/>
      <c r="E2954" s="1200"/>
      <c r="J2954" s="224"/>
    </row>
    <row r="2955" spans="1:10" s="222" customFormat="1" ht="24" customHeight="1">
      <c r="A2955" s="1199"/>
      <c r="B2955" s="1200"/>
      <c r="C2955" s="1200"/>
      <c r="D2955" s="223"/>
      <c r="E2955" s="1200"/>
      <c r="J2955" s="224"/>
    </row>
    <row r="2956" spans="1:10" s="222" customFormat="1" ht="24" customHeight="1">
      <c r="A2956" s="1199"/>
      <c r="B2956" s="1200"/>
      <c r="C2956" s="1200"/>
      <c r="D2956" s="223"/>
      <c r="E2956" s="1200"/>
      <c r="J2956" s="224"/>
    </row>
    <row r="2957" spans="1:10" s="222" customFormat="1" ht="24" customHeight="1">
      <c r="A2957" s="1199"/>
      <c r="B2957" s="1200"/>
      <c r="C2957" s="1200"/>
      <c r="D2957" s="223"/>
      <c r="E2957" s="1200"/>
      <c r="J2957" s="224"/>
    </row>
    <row r="2958" spans="1:10" s="222" customFormat="1" ht="24" customHeight="1">
      <c r="A2958" s="1199"/>
      <c r="B2958" s="1200"/>
      <c r="C2958" s="1200"/>
      <c r="D2958" s="223"/>
      <c r="E2958" s="1200"/>
      <c r="J2958" s="224"/>
    </row>
    <row r="2959" spans="1:10" s="222" customFormat="1" ht="24" customHeight="1">
      <c r="A2959" s="1199"/>
      <c r="B2959" s="1200"/>
      <c r="C2959" s="1200"/>
      <c r="D2959" s="223"/>
      <c r="E2959" s="1200"/>
      <c r="J2959" s="224"/>
    </row>
    <row r="2960" spans="1:10" s="222" customFormat="1" ht="24" customHeight="1">
      <c r="A2960" s="1199"/>
      <c r="B2960" s="1200"/>
      <c r="C2960" s="1200"/>
      <c r="D2960" s="223"/>
      <c r="E2960" s="1200"/>
      <c r="J2960" s="224"/>
    </row>
    <row r="2961" spans="1:10" s="222" customFormat="1" ht="24" customHeight="1">
      <c r="A2961" s="1199"/>
      <c r="B2961" s="1200"/>
      <c r="C2961" s="1200"/>
      <c r="D2961" s="223"/>
      <c r="E2961" s="1200"/>
      <c r="J2961" s="224"/>
    </row>
    <row r="2962" spans="1:10" s="222" customFormat="1" ht="24" customHeight="1">
      <c r="A2962" s="1199"/>
      <c r="B2962" s="1200"/>
      <c r="C2962" s="1200"/>
      <c r="D2962" s="223"/>
      <c r="E2962" s="1200"/>
      <c r="J2962" s="224"/>
    </row>
    <row r="2963" spans="1:10" s="222" customFormat="1" ht="24" customHeight="1">
      <c r="A2963" s="1199"/>
      <c r="B2963" s="1200"/>
      <c r="C2963" s="1200"/>
      <c r="D2963" s="223"/>
      <c r="E2963" s="1200"/>
      <c r="J2963" s="224"/>
    </row>
    <row r="2964" spans="1:10" s="222" customFormat="1" ht="24" customHeight="1">
      <c r="A2964" s="1199"/>
      <c r="B2964" s="1200"/>
      <c r="C2964" s="1200"/>
      <c r="D2964" s="223"/>
      <c r="E2964" s="1200"/>
      <c r="J2964" s="224"/>
    </row>
    <row r="2965" spans="1:10" s="222" customFormat="1" ht="24" customHeight="1">
      <c r="A2965" s="1199"/>
      <c r="B2965" s="1200"/>
      <c r="C2965" s="1200"/>
      <c r="D2965" s="223"/>
      <c r="E2965" s="1200"/>
      <c r="J2965" s="224"/>
    </row>
    <row r="2966" spans="1:10" s="222" customFormat="1" ht="24" customHeight="1">
      <c r="A2966" s="1199"/>
      <c r="B2966" s="1200"/>
      <c r="C2966" s="1200"/>
      <c r="D2966" s="223"/>
      <c r="E2966" s="1200"/>
      <c r="J2966" s="224"/>
    </row>
    <row r="2967" spans="1:10" s="222" customFormat="1" ht="24" customHeight="1">
      <c r="A2967" s="1199"/>
      <c r="B2967" s="1200"/>
      <c r="C2967" s="1200"/>
      <c r="D2967" s="223"/>
      <c r="E2967" s="1200"/>
      <c r="J2967" s="224"/>
    </row>
    <row r="2968" spans="1:10" s="222" customFormat="1" ht="24" customHeight="1">
      <c r="A2968" s="1199"/>
      <c r="B2968" s="1200"/>
      <c r="C2968" s="1200"/>
      <c r="D2968" s="223"/>
      <c r="E2968" s="1200"/>
      <c r="J2968" s="224"/>
    </row>
    <row r="2969" spans="1:10" s="222" customFormat="1" ht="24" customHeight="1">
      <c r="A2969" s="1199"/>
      <c r="B2969" s="1200"/>
      <c r="C2969" s="1200"/>
      <c r="D2969" s="223"/>
      <c r="E2969" s="1200"/>
      <c r="J2969" s="224"/>
    </row>
    <row r="2970" spans="1:10" s="222" customFormat="1" ht="24" customHeight="1">
      <c r="A2970" s="1199"/>
      <c r="B2970" s="1200"/>
      <c r="C2970" s="1200"/>
      <c r="D2970" s="223"/>
      <c r="E2970" s="1200"/>
      <c r="J2970" s="224"/>
    </row>
    <row r="2971" spans="1:10" s="222" customFormat="1" ht="24" customHeight="1">
      <c r="A2971" s="1199"/>
      <c r="B2971" s="1200"/>
      <c r="C2971" s="1200"/>
      <c r="D2971" s="223"/>
      <c r="E2971" s="1200"/>
      <c r="J2971" s="224"/>
    </row>
    <row r="2972" spans="1:10" s="222" customFormat="1" ht="24" customHeight="1">
      <c r="A2972" s="1199"/>
      <c r="B2972" s="1200"/>
      <c r="C2972" s="1200"/>
      <c r="D2972" s="223"/>
      <c r="E2972" s="1200"/>
      <c r="J2972" s="224"/>
    </row>
    <row r="2973" spans="1:10" s="222" customFormat="1" ht="24" customHeight="1">
      <c r="A2973" s="1199"/>
      <c r="B2973" s="1200"/>
      <c r="C2973" s="1200"/>
      <c r="D2973" s="223"/>
      <c r="E2973" s="1200"/>
      <c r="J2973" s="224"/>
    </row>
    <row r="2974" spans="1:10" s="222" customFormat="1" ht="24" customHeight="1">
      <c r="A2974" s="1199"/>
      <c r="B2974" s="1200"/>
      <c r="C2974" s="1200"/>
      <c r="D2974" s="223"/>
      <c r="E2974" s="1200"/>
      <c r="J2974" s="224"/>
    </row>
    <row r="2975" spans="1:10" s="222" customFormat="1" ht="24" customHeight="1">
      <c r="A2975" s="1199"/>
      <c r="B2975" s="1200"/>
      <c r="C2975" s="1200"/>
      <c r="D2975" s="223"/>
      <c r="E2975" s="1200"/>
      <c r="J2975" s="224"/>
    </row>
    <row r="2976" spans="1:10" s="222" customFormat="1" ht="24" customHeight="1">
      <c r="A2976" s="1199"/>
      <c r="B2976" s="1200"/>
      <c r="C2976" s="1200"/>
      <c r="D2976" s="223"/>
      <c r="E2976" s="1200"/>
      <c r="J2976" s="224"/>
    </row>
    <row r="2977" spans="1:10" s="222" customFormat="1" ht="24" customHeight="1">
      <c r="A2977" s="1199"/>
      <c r="B2977" s="1200"/>
      <c r="C2977" s="1200"/>
      <c r="D2977" s="223"/>
      <c r="E2977" s="1200"/>
      <c r="J2977" s="224"/>
    </row>
    <row r="2978" spans="1:10" s="222" customFormat="1" ht="24" customHeight="1">
      <c r="A2978" s="1199"/>
      <c r="B2978" s="1200"/>
      <c r="C2978" s="1200"/>
      <c r="D2978" s="223"/>
      <c r="E2978" s="1200"/>
      <c r="J2978" s="224"/>
    </row>
    <row r="2979" spans="1:10" s="222" customFormat="1" ht="24" customHeight="1">
      <c r="A2979" s="1199"/>
      <c r="B2979" s="1200"/>
      <c r="C2979" s="1200"/>
      <c r="D2979" s="223"/>
      <c r="E2979" s="1200"/>
      <c r="J2979" s="224"/>
    </row>
    <row r="2980" spans="1:10" s="222" customFormat="1" ht="24" customHeight="1">
      <c r="A2980" s="1199"/>
      <c r="B2980" s="1200"/>
      <c r="C2980" s="1200"/>
      <c r="D2980" s="223"/>
      <c r="E2980" s="1200"/>
      <c r="J2980" s="224"/>
    </row>
    <row r="2981" spans="1:10" s="222" customFormat="1" ht="24" customHeight="1">
      <c r="A2981" s="1199"/>
      <c r="B2981" s="1200"/>
      <c r="C2981" s="1200"/>
      <c r="D2981" s="223"/>
      <c r="E2981" s="1200"/>
      <c r="J2981" s="224"/>
    </row>
    <row r="2982" spans="1:10" s="222" customFormat="1" ht="24" customHeight="1">
      <c r="A2982" s="1199"/>
      <c r="B2982" s="1200"/>
      <c r="C2982" s="1200"/>
      <c r="D2982" s="223"/>
      <c r="E2982" s="1200"/>
      <c r="J2982" s="224"/>
    </row>
    <row r="2983" spans="1:10" s="222" customFormat="1" ht="24" customHeight="1">
      <c r="A2983" s="1199"/>
      <c r="B2983" s="1200"/>
      <c r="C2983" s="1200"/>
      <c r="D2983" s="223"/>
      <c r="E2983" s="1200"/>
      <c r="J2983" s="224"/>
    </row>
    <row r="2984" spans="1:10" s="222" customFormat="1" ht="24" customHeight="1">
      <c r="A2984" s="1199"/>
      <c r="B2984" s="1200"/>
      <c r="C2984" s="1200"/>
      <c r="D2984" s="223"/>
      <c r="E2984" s="1200"/>
      <c r="J2984" s="224"/>
    </row>
    <row r="2985" spans="1:10" s="222" customFormat="1" ht="24" customHeight="1">
      <c r="A2985" s="1199"/>
      <c r="B2985" s="1200"/>
      <c r="C2985" s="1200"/>
      <c r="D2985" s="223"/>
      <c r="E2985" s="1200"/>
      <c r="J2985" s="224"/>
    </row>
    <row r="2986" spans="1:10" s="222" customFormat="1" ht="24" customHeight="1">
      <c r="A2986" s="1199"/>
      <c r="B2986" s="1200"/>
      <c r="C2986" s="1200"/>
      <c r="D2986" s="223"/>
      <c r="E2986" s="1200"/>
      <c r="J2986" s="224"/>
    </row>
    <row r="2987" spans="1:10" s="222" customFormat="1" ht="24" customHeight="1">
      <c r="A2987" s="1199"/>
      <c r="B2987" s="1200"/>
      <c r="C2987" s="1200"/>
      <c r="D2987" s="223"/>
      <c r="E2987" s="1200"/>
      <c r="J2987" s="224"/>
    </row>
    <row r="2988" spans="1:10" s="222" customFormat="1" ht="24" customHeight="1">
      <c r="A2988" s="1199"/>
      <c r="B2988" s="1200"/>
      <c r="C2988" s="1200"/>
      <c r="D2988" s="223"/>
      <c r="E2988" s="1200"/>
      <c r="J2988" s="224"/>
    </row>
    <row r="2989" spans="1:10" s="222" customFormat="1" ht="24" customHeight="1">
      <c r="A2989" s="1199"/>
      <c r="B2989" s="1200"/>
      <c r="C2989" s="1200"/>
      <c r="D2989" s="223"/>
      <c r="E2989" s="1200"/>
      <c r="J2989" s="224"/>
    </row>
    <row r="2990" spans="1:10" s="222" customFormat="1" ht="24" customHeight="1">
      <c r="A2990" s="1199"/>
      <c r="B2990" s="1200"/>
      <c r="C2990" s="1200"/>
      <c r="D2990" s="223"/>
      <c r="E2990" s="1200"/>
      <c r="J2990" s="224"/>
    </row>
    <row r="2991" spans="1:10" s="222" customFormat="1" ht="24" customHeight="1">
      <c r="A2991" s="1199"/>
      <c r="B2991" s="1200"/>
      <c r="C2991" s="1200"/>
      <c r="D2991" s="223"/>
      <c r="E2991" s="1200"/>
      <c r="J2991" s="224"/>
    </row>
    <row r="2992" spans="1:10" s="222" customFormat="1" ht="24" customHeight="1">
      <c r="A2992" s="1199"/>
      <c r="B2992" s="1200"/>
      <c r="C2992" s="1200"/>
      <c r="D2992" s="223"/>
      <c r="E2992" s="1200"/>
      <c r="J2992" s="224"/>
    </row>
    <row r="2993" spans="1:10" s="222" customFormat="1" ht="24" customHeight="1">
      <c r="A2993" s="1199"/>
      <c r="B2993" s="1200"/>
      <c r="C2993" s="1200"/>
      <c r="D2993" s="223"/>
      <c r="E2993" s="1200"/>
      <c r="J2993" s="224"/>
    </row>
    <row r="2994" spans="1:10" s="222" customFormat="1" ht="24" customHeight="1">
      <c r="A2994" s="1199"/>
      <c r="B2994" s="1200"/>
      <c r="C2994" s="1200"/>
      <c r="D2994" s="223"/>
      <c r="E2994" s="1200"/>
      <c r="J2994" s="224"/>
    </row>
    <row r="2995" spans="1:10" s="222" customFormat="1" ht="24" customHeight="1">
      <c r="A2995" s="1199"/>
      <c r="B2995" s="1200"/>
      <c r="C2995" s="1200"/>
      <c r="D2995" s="223"/>
      <c r="E2995" s="1200"/>
      <c r="J2995" s="224"/>
    </row>
    <row r="2996" spans="1:10" s="222" customFormat="1" ht="24" customHeight="1">
      <c r="A2996" s="1199"/>
      <c r="B2996" s="1200"/>
      <c r="C2996" s="1200"/>
      <c r="D2996" s="223"/>
      <c r="E2996" s="1200"/>
      <c r="J2996" s="224"/>
    </row>
    <row r="2997" spans="1:10" s="222" customFormat="1" ht="24" customHeight="1">
      <c r="A2997" s="1199"/>
      <c r="B2997" s="1200"/>
      <c r="C2997" s="1200"/>
      <c r="D2997" s="223"/>
      <c r="E2997" s="1200"/>
      <c r="J2997" s="224"/>
    </row>
    <row r="2998" spans="1:10" s="222" customFormat="1" ht="24" customHeight="1">
      <c r="A2998" s="1199"/>
      <c r="B2998" s="1200"/>
      <c r="C2998" s="1200"/>
      <c r="D2998" s="223"/>
      <c r="E2998" s="1200"/>
      <c r="J2998" s="224"/>
    </row>
    <row r="2999" spans="1:10" s="222" customFormat="1" ht="24" customHeight="1">
      <c r="A2999" s="1199"/>
      <c r="B2999" s="1200"/>
      <c r="C2999" s="1200"/>
      <c r="D2999" s="223"/>
      <c r="E2999" s="1200"/>
      <c r="J2999" s="224"/>
    </row>
    <row r="3000" spans="1:10" s="222" customFormat="1" ht="24" customHeight="1">
      <c r="A3000" s="1199"/>
      <c r="B3000" s="1200"/>
      <c r="C3000" s="1200"/>
      <c r="D3000" s="223"/>
      <c r="E3000" s="1200"/>
      <c r="J3000" s="224"/>
    </row>
    <row r="3001" spans="1:10" s="222" customFormat="1" ht="24" customHeight="1">
      <c r="A3001" s="1199"/>
      <c r="B3001" s="1200"/>
      <c r="C3001" s="1200"/>
      <c r="D3001" s="223"/>
      <c r="E3001" s="1200"/>
      <c r="J3001" s="224"/>
    </row>
    <row r="3002" spans="1:10" s="222" customFormat="1" ht="24" customHeight="1">
      <c r="A3002" s="1199"/>
      <c r="B3002" s="1200"/>
      <c r="C3002" s="1200"/>
      <c r="D3002" s="223"/>
      <c r="E3002" s="1200"/>
      <c r="J3002" s="224"/>
    </row>
    <row r="3003" spans="1:10" s="222" customFormat="1" ht="24" customHeight="1">
      <c r="A3003" s="1199"/>
      <c r="B3003" s="1200"/>
      <c r="C3003" s="1200"/>
      <c r="D3003" s="223"/>
      <c r="E3003" s="1200"/>
      <c r="J3003" s="224"/>
    </row>
    <row r="3004" spans="1:10" s="222" customFormat="1" ht="24" customHeight="1">
      <c r="A3004" s="1199"/>
      <c r="B3004" s="1200"/>
      <c r="C3004" s="1200"/>
      <c r="D3004" s="223"/>
      <c r="E3004" s="1200"/>
      <c r="J3004" s="224"/>
    </row>
    <row r="3005" spans="1:10" s="222" customFormat="1" ht="24" customHeight="1">
      <c r="A3005" s="1199"/>
      <c r="B3005" s="1200"/>
      <c r="C3005" s="1200"/>
      <c r="D3005" s="223"/>
      <c r="E3005" s="1200"/>
      <c r="J3005" s="224"/>
    </row>
    <row r="3006" spans="1:10" s="222" customFormat="1" ht="24" customHeight="1">
      <c r="A3006" s="1199"/>
      <c r="B3006" s="1200"/>
      <c r="C3006" s="1200"/>
      <c r="D3006" s="223"/>
      <c r="E3006" s="1200"/>
      <c r="J3006" s="224"/>
    </row>
    <row r="3007" spans="1:10" s="222" customFormat="1" ht="24" customHeight="1">
      <c r="A3007" s="1199"/>
      <c r="B3007" s="1200"/>
      <c r="C3007" s="1200"/>
      <c r="D3007" s="223"/>
      <c r="E3007" s="1200"/>
      <c r="J3007" s="224"/>
    </row>
    <row r="3008" spans="1:10" s="222" customFormat="1" ht="24" customHeight="1">
      <c r="A3008" s="1199"/>
      <c r="B3008" s="1200"/>
      <c r="C3008" s="1200"/>
      <c r="D3008" s="223"/>
      <c r="E3008" s="1200"/>
      <c r="J3008" s="224"/>
    </row>
    <row r="3009" spans="1:10" s="222" customFormat="1" ht="24" customHeight="1">
      <c r="A3009" s="1199"/>
      <c r="B3009" s="1200"/>
      <c r="C3009" s="1200"/>
      <c r="D3009" s="223"/>
      <c r="E3009" s="1200"/>
      <c r="J3009" s="224"/>
    </row>
    <row r="3010" spans="1:10" s="222" customFormat="1" ht="24" customHeight="1">
      <c r="A3010" s="1199"/>
      <c r="B3010" s="1200"/>
      <c r="C3010" s="1200"/>
      <c r="D3010" s="223"/>
      <c r="E3010" s="1200"/>
      <c r="J3010" s="224"/>
    </row>
    <row r="3011" spans="1:10" s="222" customFormat="1" ht="24" customHeight="1">
      <c r="A3011" s="1199"/>
      <c r="B3011" s="1200"/>
      <c r="C3011" s="1200"/>
      <c r="D3011" s="223"/>
      <c r="E3011" s="1200"/>
      <c r="J3011" s="224"/>
    </row>
    <row r="3012" spans="1:10" s="222" customFormat="1" ht="24" customHeight="1">
      <c r="A3012" s="1199"/>
      <c r="B3012" s="1200"/>
      <c r="C3012" s="1200"/>
      <c r="D3012" s="223"/>
      <c r="E3012" s="1200"/>
      <c r="J3012" s="224"/>
    </row>
    <row r="3013" spans="1:10" s="222" customFormat="1" ht="24" customHeight="1">
      <c r="A3013" s="1199"/>
      <c r="B3013" s="1200"/>
      <c r="C3013" s="1200"/>
      <c r="D3013" s="223"/>
      <c r="E3013" s="1200"/>
      <c r="J3013" s="224"/>
    </row>
    <row r="3014" spans="1:10" s="222" customFormat="1" ht="24" customHeight="1">
      <c r="A3014" s="1199"/>
      <c r="B3014" s="1200"/>
      <c r="C3014" s="1200"/>
      <c r="D3014" s="223"/>
      <c r="E3014" s="1200"/>
      <c r="J3014" s="224"/>
    </row>
    <row r="3015" spans="1:10" s="222" customFormat="1" ht="24" customHeight="1">
      <c r="A3015" s="1199"/>
      <c r="B3015" s="1200"/>
      <c r="C3015" s="1200"/>
      <c r="D3015" s="223"/>
      <c r="E3015" s="1200"/>
      <c r="J3015" s="224"/>
    </row>
    <row r="3016" spans="1:10" s="222" customFormat="1" ht="24" customHeight="1">
      <c r="A3016" s="1199"/>
      <c r="B3016" s="1200"/>
      <c r="C3016" s="1200"/>
      <c r="D3016" s="223"/>
      <c r="E3016" s="1200"/>
      <c r="J3016" s="224"/>
    </row>
    <row r="3017" spans="1:10" s="222" customFormat="1" ht="24" customHeight="1">
      <c r="A3017" s="1199"/>
      <c r="B3017" s="1200"/>
      <c r="C3017" s="1200"/>
      <c r="D3017" s="223"/>
      <c r="E3017" s="1200"/>
      <c r="J3017" s="224"/>
    </row>
    <row r="3018" spans="1:10" s="222" customFormat="1" ht="24" customHeight="1">
      <c r="A3018" s="1199"/>
      <c r="B3018" s="1200"/>
      <c r="C3018" s="1200"/>
      <c r="D3018" s="223"/>
      <c r="E3018" s="1200"/>
      <c r="J3018" s="224"/>
    </row>
    <row r="3019" spans="1:10" s="222" customFormat="1" ht="24" customHeight="1">
      <c r="A3019" s="1199"/>
      <c r="B3019" s="1200"/>
      <c r="C3019" s="1200"/>
      <c r="D3019" s="223"/>
      <c r="E3019" s="1200"/>
      <c r="J3019" s="224"/>
    </row>
    <row r="3020" spans="1:10" s="222" customFormat="1" ht="24" customHeight="1">
      <c r="A3020" s="1199"/>
      <c r="B3020" s="1200"/>
      <c r="C3020" s="1200"/>
      <c r="D3020" s="223"/>
      <c r="E3020" s="1200"/>
      <c r="J3020" s="224"/>
    </row>
    <row r="3021" spans="1:10" s="222" customFormat="1" ht="24" customHeight="1">
      <c r="A3021" s="1199"/>
      <c r="B3021" s="1200"/>
      <c r="C3021" s="1200"/>
      <c r="D3021" s="223"/>
      <c r="E3021" s="1200"/>
      <c r="J3021" s="224"/>
    </row>
    <row r="3022" spans="1:10" s="222" customFormat="1" ht="24" customHeight="1">
      <c r="A3022" s="1199"/>
      <c r="B3022" s="1200"/>
      <c r="C3022" s="1200"/>
      <c r="D3022" s="223"/>
      <c r="E3022" s="1200"/>
      <c r="J3022" s="224"/>
    </row>
    <row r="3023" spans="1:10" s="222" customFormat="1" ht="24" customHeight="1">
      <c r="A3023" s="1199"/>
      <c r="B3023" s="1200"/>
      <c r="C3023" s="1200"/>
      <c r="D3023" s="223"/>
      <c r="E3023" s="1200"/>
      <c r="J3023" s="224"/>
    </row>
    <row r="3024" spans="1:10" s="222" customFormat="1" ht="24" customHeight="1">
      <c r="A3024" s="1199"/>
      <c r="B3024" s="1200"/>
      <c r="C3024" s="1200"/>
      <c r="D3024" s="223"/>
      <c r="E3024" s="1200"/>
      <c r="J3024" s="224"/>
    </row>
    <row r="3025" spans="1:10" s="222" customFormat="1" ht="24" customHeight="1">
      <c r="A3025" s="1199"/>
      <c r="B3025" s="1200"/>
      <c r="C3025" s="1200"/>
      <c r="D3025" s="223"/>
      <c r="E3025" s="1200"/>
      <c r="J3025" s="224"/>
    </row>
    <row r="3026" spans="1:10" s="222" customFormat="1" ht="24" customHeight="1">
      <c r="A3026" s="1199"/>
      <c r="B3026" s="1200"/>
      <c r="C3026" s="1200"/>
      <c r="D3026" s="223"/>
      <c r="E3026" s="1200"/>
      <c r="J3026" s="224"/>
    </row>
    <row r="3027" spans="1:10" s="222" customFormat="1" ht="24" customHeight="1">
      <c r="A3027" s="1199"/>
      <c r="B3027" s="1200"/>
      <c r="C3027" s="1200"/>
      <c r="D3027" s="223"/>
      <c r="E3027" s="1200"/>
      <c r="J3027" s="224"/>
    </row>
    <row r="3028" spans="1:10" s="222" customFormat="1" ht="24" customHeight="1">
      <c r="A3028" s="1199"/>
      <c r="B3028" s="1200"/>
      <c r="C3028" s="1200"/>
      <c r="D3028" s="223"/>
      <c r="E3028" s="1200"/>
      <c r="J3028" s="224"/>
    </row>
    <row r="3029" spans="1:10" s="222" customFormat="1" ht="24" customHeight="1">
      <c r="A3029" s="1199"/>
      <c r="B3029" s="1200"/>
      <c r="C3029" s="1200"/>
      <c r="D3029" s="223"/>
      <c r="E3029" s="1200"/>
      <c r="J3029" s="224"/>
    </row>
    <row r="3030" spans="1:10" s="222" customFormat="1" ht="24" customHeight="1">
      <c r="A3030" s="1199"/>
      <c r="B3030" s="1200"/>
      <c r="C3030" s="1200"/>
      <c r="D3030" s="223"/>
      <c r="E3030" s="1200"/>
      <c r="J3030" s="224"/>
    </row>
    <row r="3031" spans="1:10" s="222" customFormat="1" ht="24" customHeight="1">
      <c r="A3031" s="1199"/>
      <c r="B3031" s="1200"/>
      <c r="C3031" s="1200"/>
      <c r="D3031" s="223"/>
      <c r="E3031" s="1200"/>
      <c r="J3031" s="224"/>
    </row>
    <row r="3032" spans="1:10" s="222" customFormat="1" ht="24" customHeight="1">
      <c r="A3032" s="1199"/>
      <c r="B3032" s="1200"/>
      <c r="C3032" s="1200"/>
      <c r="D3032" s="223"/>
      <c r="E3032" s="1200"/>
      <c r="J3032" s="224"/>
    </row>
    <row r="3033" spans="1:10" s="222" customFormat="1" ht="24" customHeight="1">
      <c r="A3033" s="1199"/>
      <c r="B3033" s="1200"/>
      <c r="C3033" s="1200"/>
      <c r="D3033" s="223"/>
      <c r="E3033" s="1200"/>
      <c r="J3033" s="224"/>
    </row>
    <row r="3034" spans="1:10" s="222" customFormat="1" ht="24" customHeight="1">
      <c r="A3034" s="1199"/>
      <c r="B3034" s="1200"/>
      <c r="C3034" s="1200"/>
      <c r="D3034" s="223"/>
      <c r="E3034" s="1200"/>
      <c r="J3034" s="224"/>
    </row>
    <row r="3035" spans="1:10" s="222" customFormat="1" ht="24" customHeight="1">
      <c r="A3035" s="1199"/>
      <c r="B3035" s="1200"/>
      <c r="C3035" s="1200"/>
      <c r="D3035" s="223"/>
      <c r="E3035" s="1200"/>
      <c r="J3035" s="224"/>
    </row>
    <row r="3036" spans="1:10" s="222" customFormat="1" ht="24" customHeight="1">
      <c r="A3036" s="1199"/>
      <c r="B3036" s="1200"/>
      <c r="C3036" s="1200"/>
      <c r="D3036" s="223"/>
      <c r="E3036" s="1200"/>
      <c r="J3036" s="224"/>
    </row>
    <row r="3037" spans="1:10" s="222" customFormat="1" ht="24" customHeight="1">
      <c r="A3037" s="1199"/>
      <c r="B3037" s="1200"/>
      <c r="C3037" s="1200"/>
      <c r="D3037" s="223"/>
      <c r="E3037" s="1200"/>
      <c r="J3037" s="224"/>
    </row>
    <row r="3038" spans="1:10" s="222" customFormat="1" ht="24" customHeight="1">
      <c r="A3038" s="1199"/>
      <c r="B3038" s="1200"/>
      <c r="C3038" s="1200"/>
      <c r="D3038" s="223"/>
      <c r="E3038" s="1200"/>
      <c r="J3038" s="224"/>
    </row>
    <row r="3039" spans="1:10" s="222" customFormat="1" ht="24" customHeight="1">
      <c r="A3039" s="1199"/>
      <c r="B3039" s="1200"/>
      <c r="C3039" s="1200"/>
      <c r="D3039" s="223"/>
      <c r="E3039" s="1200"/>
      <c r="J3039" s="224"/>
    </row>
    <row r="3040" spans="1:10" s="222" customFormat="1" ht="24" customHeight="1">
      <c r="A3040" s="1199"/>
      <c r="B3040" s="1200"/>
      <c r="C3040" s="1200"/>
      <c r="D3040" s="223"/>
      <c r="E3040" s="1200"/>
      <c r="J3040" s="224"/>
    </row>
    <row r="3041" spans="1:10" s="222" customFormat="1" ht="24" customHeight="1">
      <c r="A3041" s="1199"/>
      <c r="B3041" s="1200"/>
      <c r="C3041" s="1200"/>
      <c r="D3041" s="223"/>
      <c r="E3041" s="1200"/>
      <c r="J3041" s="224"/>
    </row>
    <row r="3042" spans="1:10" s="222" customFormat="1" ht="24" customHeight="1">
      <c r="A3042" s="1199"/>
      <c r="B3042" s="1200"/>
      <c r="C3042" s="1200"/>
      <c r="D3042" s="223"/>
      <c r="E3042" s="1200"/>
      <c r="J3042" s="224"/>
    </row>
    <row r="3043" spans="1:10" s="222" customFormat="1" ht="24" customHeight="1">
      <c r="A3043" s="1199"/>
      <c r="B3043" s="1200"/>
      <c r="C3043" s="1200"/>
      <c r="D3043" s="223"/>
      <c r="E3043" s="1200"/>
      <c r="J3043" s="224"/>
    </row>
    <row r="3044" spans="1:10" s="222" customFormat="1" ht="24" customHeight="1">
      <c r="A3044" s="1199"/>
      <c r="B3044" s="1200"/>
      <c r="C3044" s="1200"/>
      <c r="D3044" s="223"/>
      <c r="E3044" s="1200"/>
      <c r="J3044" s="224"/>
    </row>
    <row r="3045" spans="1:10" s="222" customFormat="1" ht="24" customHeight="1">
      <c r="A3045" s="1199"/>
      <c r="B3045" s="1200"/>
      <c r="C3045" s="1200"/>
      <c r="D3045" s="223"/>
      <c r="E3045" s="1200"/>
      <c r="J3045" s="224"/>
    </row>
    <row r="3046" spans="1:10" s="222" customFormat="1" ht="24" customHeight="1">
      <c r="A3046" s="1199"/>
      <c r="B3046" s="1200"/>
      <c r="C3046" s="1200"/>
      <c r="D3046" s="223"/>
      <c r="E3046" s="1200"/>
      <c r="J3046" s="224"/>
    </row>
    <row r="3047" spans="1:10" s="222" customFormat="1" ht="24" customHeight="1">
      <c r="A3047" s="1199"/>
      <c r="B3047" s="1200"/>
      <c r="C3047" s="1200"/>
      <c r="D3047" s="223"/>
      <c r="E3047" s="1200"/>
      <c r="J3047" s="224"/>
    </row>
    <row r="3048" spans="1:10" s="222" customFormat="1" ht="24" customHeight="1">
      <c r="A3048" s="1199"/>
      <c r="B3048" s="1200"/>
      <c r="C3048" s="1200"/>
      <c r="D3048" s="223"/>
      <c r="E3048" s="1200"/>
      <c r="J3048" s="224"/>
    </row>
    <row r="3049" spans="1:10" s="222" customFormat="1" ht="24" customHeight="1">
      <c r="A3049" s="1199"/>
      <c r="B3049" s="1200"/>
      <c r="C3049" s="1200"/>
      <c r="D3049" s="223"/>
      <c r="E3049" s="1200"/>
      <c r="J3049" s="224"/>
    </row>
    <row r="3050" spans="1:10" s="222" customFormat="1" ht="24" customHeight="1">
      <c r="A3050" s="1199"/>
      <c r="B3050" s="1200"/>
      <c r="C3050" s="1200"/>
      <c r="D3050" s="223"/>
      <c r="E3050" s="1200"/>
      <c r="J3050" s="224"/>
    </row>
    <row r="3051" spans="1:10" s="222" customFormat="1" ht="24" customHeight="1">
      <c r="A3051" s="1199"/>
      <c r="B3051" s="1200"/>
      <c r="C3051" s="1200"/>
      <c r="D3051" s="223"/>
      <c r="E3051" s="1200"/>
      <c r="J3051" s="224"/>
    </row>
    <row r="3052" spans="1:10" s="222" customFormat="1" ht="24" customHeight="1">
      <c r="A3052" s="1199"/>
      <c r="B3052" s="1200"/>
      <c r="C3052" s="1200"/>
      <c r="D3052" s="223"/>
      <c r="E3052" s="1200"/>
      <c r="J3052" s="224"/>
    </row>
    <row r="3053" spans="1:10" s="222" customFormat="1" ht="24" customHeight="1">
      <c r="A3053" s="1199"/>
      <c r="B3053" s="1200"/>
      <c r="C3053" s="1200"/>
      <c r="D3053" s="223"/>
      <c r="E3053" s="1200"/>
      <c r="J3053" s="224"/>
    </row>
    <row r="3054" spans="1:10" s="222" customFormat="1" ht="24" customHeight="1">
      <c r="A3054" s="1199"/>
      <c r="B3054" s="1200"/>
      <c r="C3054" s="1200"/>
      <c r="D3054" s="223"/>
      <c r="E3054" s="1200"/>
      <c r="J3054" s="224"/>
    </row>
    <row r="3055" spans="1:10" s="222" customFormat="1" ht="24" customHeight="1">
      <c r="A3055" s="1199"/>
      <c r="B3055" s="1200"/>
      <c r="C3055" s="1200"/>
      <c r="D3055" s="223"/>
      <c r="E3055" s="1200"/>
      <c r="J3055" s="224"/>
    </row>
    <row r="3056" spans="1:10" s="222" customFormat="1" ht="24" customHeight="1">
      <c r="A3056" s="1199"/>
      <c r="B3056" s="1200"/>
      <c r="C3056" s="1200"/>
      <c r="D3056" s="223"/>
      <c r="E3056" s="1200"/>
      <c r="J3056" s="224"/>
    </row>
    <row r="3057" spans="1:10" s="222" customFormat="1" ht="24" customHeight="1">
      <c r="A3057" s="1199"/>
      <c r="B3057" s="1200"/>
      <c r="C3057" s="1200"/>
      <c r="D3057" s="223"/>
      <c r="E3057" s="1200"/>
      <c r="J3057" s="224"/>
    </row>
    <row r="3058" spans="1:10" s="222" customFormat="1" ht="24" customHeight="1">
      <c r="A3058" s="1199"/>
      <c r="B3058" s="1200"/>
      <c r="C3058" s="1200"/>
      <c r="D3058" s="223"/>
      <c r="E3058" s="1200"/>
      <c r="J3058" s="224"/>
    </row>
    <row r="3059" spans="1:10" s="222" customFormat="1" ht="24" customHeight="1">
      <c r="A3059" s="1199"/>
      <c r="B3059" s="1200"/>
      <c r="C3059" s="1200"/>
      <c r="D3059" s="223"/>
      <c r="E3059" s="1200"/>
      <c r="J3059" s="224"/>
    </row>
    <row r="3060" spans="1:10" s="222" customFormat="1" ht="24" customHeight="1">
      <c r="A3060" s="1199"/>
      <c r="B3060" s="1200"/>
      <c r="C3060" s="1200"/>
      <c r="D3060" s="223"/>
      <c r="E3060" s="1200"/>
      <c r="J3060" s="224"/>
    </row>
    <row r="3061" spans="1:10" s="222" customFormat="1" ht="24" customHeight="1">
      <c r="A3061" s="1199"/>
      <c r="B3061" s="1200"/>
      <c r="C3061" s="1200"/>
      <c r="D3061" s="223"/>
      <c r="E3061" s="1200"/>
      <c r="J3061" s="224"/>
    </row>
    <row r="3062" spans="1:10" s="222" customFormat="1" ht="24" customHeight="1">
      <c r="A3062" s="1199"/>
      <c r="B3062" s="1200"/>
      <c r="C3062" s="1200"/>
      <c r="D3062" s="223"/>
      <c r="E3062" s="1200"/>
      <c r="J3062" s="224"/>
    </row>
    <row r="3063" spans="1:10" s="222" customFormat="1" ht="24" customHeight="1">
      <c r="A3063" s="1199"/>
      <c r="B3063" s="1200"/>
      <c r="C3063" s="1200"/>
      <c r="D3063" s="223"/>
      <c r="E3063" s="1200"/>
      <c r="J3063" s="224"/>
    </row>
    <row r="3064" spans="1:10" s="222" customFormat="1" ht="24" customHeight="1">
      <c r="A3064" s="1199"/>
      <c r="B3064" s="1200"/>
      <c r="C3064" s="1200"/>
      <c r="D3064" s="223"/>
      <c r="E3064" s="1200"/>
      <c r="J3064" s="224"/>
    </row>
    <row r="3065" spans="1:10" s="222" customFormat="1" ht="24" customHeight="1">
      <c r="A3065" s="1199"/>
      <c r="B3065" s="1200"/>
      <c r="C3065" s="1200"/>
      <c r="D3065" s="223"/>
      <c r="E3065" s="1200"/>
      <c r="J3065" s="224"/>
    </row>
    <row r="3066" spans="1:10" s="222" customFormat="1" ht="24" customHeight="1">
      <c r="A3066" s="1199"/>
      <c r="B3066" s="1200"/>
      <c r="C3066" s="1200"/>
      <c r="D3066" s="223"/>
      <c r="E3066" s="1200"/>
      <c r="J3066" s="224"/>
    </row>
    <row r="3067" spans="1:10" s="222" customFormat="1" ht="24" customHeight="1">
      <c r="A3067" s="1199"/>
      <c r="B3067" s="1200"/>
      <c r="C3067" s="1200"/>
      <c r="D3067" s="223"/>
      <c r="E3067" s="1200"/>
      <c r="J3067" s="224"/>
    </row>
    <row r="3068" spans="1:10" s="222" customFormat="1" ht="24" customHeight="1">
      <c r="A3068" s="1199"/>
      <c r="B3068" s="1200"/>
      <c r="C3068" s="1200"/>
      <c r="D3068" s="223"/>
      <c r="E3068" s="1200"/>
      <c r="J3068" s="224"/>
    </row>
    <row r="3069" spans="1:10" s="222" customFormat="1" ht="24" customHeight="1">
      <c r="A3069" s="1199"/>
      <c r="B3069" s="1200"/>
      <c r="C3069" s="1200"/>
      <c r="D3069" s="223"/>
      <c r="E3069" s="1200"/>
      <c r="J3069" s="224"/>
    </row>
    <row r="3070" spans="1:10" s="222" customFormat="1" ht="24" customHeight="1">
      <c r="A3070" s="1199"/>
      <c r="B3070" s="1200"/>
      <c r="C3070" s="1200"/>
      <c r="D3070" s="223"/>
      <c r="E3070" s="1200"/>
      <c r="J3070" s="224"/>
    </row>
    <row r="3071" spans="1:10" s="222" customFormat="1" ht="24" customHeight="1">
      <c r="A3071" s="1199"/>
      <c r="B3071" s="1200"/>
      <c r="C3071" s="1200"/>
      <c r="D3071" s="223"/>
      <c r="E3071" s="1200"/>
      <c r="J3071" s="224"/>
    </row>
    <row r="3072" spans="1:10" s="222" customFormat="1" ht="24" customHeight="1">
      <c r="A3072" s="1199"/>
      <c r="B3072" s="1200"/>
      <c r="C3072" s="1200"/>
      <c r="D3072" s="223"/>
      <c r="E3072" s="1200"/>
      <c r="J3072" s="224"/>
    </row>
    <row r="3073" spans="1:10" s="222" customFormat="1" ht="24" customHeight="1">
      <c r="A3073" s="1199"/>
      <c r="B3073" s="1200"/>
      <c r="C3073" s="1200"/>
      <c r="D3073" s="223"/>
      <c r="E3073" s="1200"/>
      <c r="J3073" s="224"/>
    </row>
    <row r="3074" spans="1:10" s="222" customFormat="1" ht="24" customHeight="1">
      <c r="A3074" s="1199"/>
      <c r="B3074" s="1200"/>
      <c r="C3074" s="1200"/>
      <c r="D3074" s="223"/>
      <c r="E3074" s="1200"/>
      <c r="J3074" s="224"/>
    </row>
    <row r="3075" spans="1:10" s="222" customFormat="1" ht="24" customHeight="1">
      <c r="A3075" s="1199"/>
      <c r="B3075" s="1200"/>
      <c r="C3075" s="1200"/>
      <c r="D3075" s="223"/>
      <c r="E3075" s="1200"/>
      <c r="J3075" s="224"/>
    </row>
    <row r="3076" spans="1:10" s="222" customFormat="1" ht="24" customHeight="1">
      <c r="A3076" s="1199"/>
      <c r="B3076" s="1200"/>
      <c r="C3076" s="1200"/>
      <c r="D3076" s="223"/>
      <c r="E3076" s="1200"/>
      <c r="J3076" s="224"/>
    </row>
    <row r="3077" spans="1:10" s="222" customFormat="1" ht="24" customHeight="1">
      <c r="A3077" s="1199"/>
      <c r="B3077" s="1200"/>
      <c r="C3077" s="1200"/>
      <c r="D3077" s="223"/>
      <c r="E3077" s="1200"/>
      <c r="J3077" s="224"/>
    </row>
    <row r="3078" spans="1:10" s="222" customFormat="1" ht="24" customHeight="1">
      <c r="A3078" s="1199"/>
      <c r="B3078" s="1200"/>
      <c r="C3078" s="1200"/>
      <c r="D3078" s="223"/>
      <c r="E3078" s="1200"/>
      <c r="J3078" s="224"/>
    </row>
    <row r="3079" spans="1:10" s="222" customFormat="1" ht="24" customHeight="1">
      <c r="A3079" s="1199"/>
      <c r="B3079" s="1200"/>
      <c r="C3079" s="1200"/>
      <c r="D3079" s="223"/>
      <c r="E3079" s="1200"/>
      <c r="J3079" s="224"/>
    </row>
    <row r="3080" spans="1:10" s="222" customFormat="1" ht="24" customHeight="1">
      <c r="A3080" s="1199"/>
      <c r="B3080" s="1200"/>
      <c r="C3080" s="1200"/>
      <c r="D3080" s="223"/>
      <c r="E3080" s="1200"/>
      <c r="J3080" s="224"/>
    </row>
    <row r="3081" spans="1:10" s="222" customFormat="1" ht="24" customHeight="1">
      <c r="A3081" s="1199"/>
      <c r="B3081" s="1200"/>
      <c r="C3081" s="1200"/>
      <c r="D3081" s="223"/>
      <c r="E3081" s="1200"/>
      <c r="J3081" s="224"/>
    </row>
    <row r="3082" spans="1:10" s="222" customFormat="1" ht="24" customHeight="1">
      <c r="A3082" s="1199"/>
      <c r="B3082" s="1200"/>
      <c r="C3082" s="1200"/>
      <c r="D3082" s="223"/>
      <c r="E3082" s="1200"/>
      <c r="J3082" s="224"/>
    </row>
    <row r="3083" spans="1:10" s="222" customFormat="1" ht="24" customHeight="1">
      <c r="A3083" s="1199"/>
      <c r="B3083" s="1200"/>
      <c r="C3083" s="1200"/>
      <c r="D3083" s="223"/>
      <c r="E3083" s="1200"/>
      <c r="J3083" s="224"/>
    </row>
    <row r="3084" spans="1:10" s="222" customFormat="1" ht="24" customHeight="1">
      <c r="A3084" s="1199"/>
      <c r="B3084" s="1200"/>
      <c r="C3084" s="1200"/>
      <c r="D3084" s="223"/>
      <c r="E3084" s="1200"/>
      <c r="J3084" s="224"/>
    </row>
    <row r="3085" spans="1:10" s="222" customFormat="1" ht="24" customHeight="1">
      <c r="A3085" s="1199"/>
      <c r="B3085" s="1200"/>
      <c r="C3085" s="1200"/>
      <c r="D3085" s="223"/>
      <c r="E3085" s="1200"/>
      <c r="J3085" s="224"/>
    </row>
    <row r="3086" spans="1:10" s="222" customFormat="1" ht="24" customHeight="1">
      <c r="A3086" s="1199"/>
      <c r="B3086" s="1200"/>
      <c r="C3086" s="1200"/>
      <c r="D3086" s="223"/>
      <c r="E3086" s="1200"/>
      <c r="J3086" s="224"/>
    </row>
    <row r="3087" spans="1:10" s="222" customFormat="1" ht="24" customHeight="1">
      <c r="A3087" s="1199"/>
      <c r="B3087" s="1200"/>
      <c r="C3087" s="1200"/>
      <c r="D3087" s="223"/>
      <c r="E3087" s="1200"/>
      <c r="J3087" s="224"/>
    </row>
    <row r="3088" spans="1:10" s="222" customFormat="1" ht="24" customHeight="1">
      <c r="A3088" s="1199"/>
      <c r="B3088" s="1200"/>
      <c r="C3088" s="1200"/>
      <c r="D3088" s="223"/>
      <c r="E3088" s="1200"/>
      <c r="J3088" s="224"/>
    </row>
    <row r="3089" spans="1:10" s="222" customFormat="1" ht="24" customHeight="1">
      <c r="A3089" s="1199"/>
      <c r="B3089" s="1200"/>
      <c r="C3089" s="1200"/>
      <c r="D3089" s="223"/>
      <c r="E3089" s="1200"/>
      <c r="J3089" s="224"/>
    </row>
    <row r="3090" spans="1:10" s="222" customFormat="1" ht="24" customHeight="1">
      <c r="A3090" s="1199"/>
      <c r="B3090" s="1200"/>
      <c r="C3090" s="1200"/>
      <c r="D3090" s="223"/>
      <c r="E3090" s="1200"/>
      <c r="J3090" s="224"/>
    </row>
    <row r="3091" spans="1:10" s="222" customFormat="1" ht="24" customHeight="1">
      <c r="A3091" s="1199"/>
      <c r="B3091" s="1200"/>
      <c r="C3091" s="1200"/>
      <c r="D3091" s="223"/>
      <c r="E3091" s="1200"/>
      <c r="J3091" s="224"/>
    </row>
    <row r="3092" spans="1:10" s="222" customFormat="1" ht="24" customHeight="1">
      <c r="A3092" s="1199"/>
      <c r="B3092" s="1200"/>
      <c r="C3092" s="1200"/>
      <c r="D3092" s="223"/>
      <c r="E3092" s="1200"/>
      <c r="J3092" s="224"/>
    </row>
    <row r="3093" spans="1:10" s="222" customFormat="1" ht="24" customHeight="1">
      <c r="A3093" s="1199"/>
      <c r="B3093" s="1200"/>
      <c r="C3093" s="1200"/>
      <c r="D3093" s="223"/>
      <c r="E3093" s="1200"/>
      <c r="J3093" s="224"/>
    </row>
    <row r="3094" spans="1:10" s="222" customFormat="1" ht="24" customHeight="1">
      <c r="A3094" s="1199"/>
      <c r="B3094" s="1200"/>
      <c r="C3094" s="1200"/>
      <c r="D3094" s="223"/>
      <c r="E3094" s="1200"/>
      <c r="J3094" s="224"/>
    </row>
    <row r="3095" spans="1:10" s="222" customFormat="1" ht="24" customHeight="1">
      <c r="A3095" s="1199"/>
      <c r="B3095" s="1200"/>
      <c r="C3095" s="1200"/>
      <c r="D3095" s="223"/>
      <c r="E3095" s="1200"/>
      <c r="J3095" s="224"/>
    </row>
    <row r="3096" spans="1:10" s="222" customFormat="1" ht="24" customHeight="1">
      <c r="A3096" s="1199"/>
      <c r="B3096" s="1200"/>
      <c r="C3096" s="1200"/>
      <c r="D3096" s="223"/>
      <c r="E3096" s="1200"/>
      <c r="J3096" s="224"/>
    </row>
    <row r="3097" spans="1:10" s="222" customFormat="1" ht="24" customHeight="1">
      <c r="A3097" s="1199"/>
      <c r="B3097" s="1200"/>
      <c r="C3097" s="1200"/>
      <c r="D3097" s="223"/>
      <c r="E3097" s="1200"/>
      <c r="J3097" s="224"/>
    </row>
    <row r="3098" spans="1:10" s="222" customFormat="1" ht="24" customHeight="1">
      <c r="A3098" s="1199"/>
      <c r="B3098" s="1200"/>
      <c r="C3098" s="1200"/>
      <c r="D3098" s="223"/>
      <c r="E3098" s="1200"/>
      <c r="J3098" s="224"/>
    </row>
    <row r="3099" spans="1:10" s="222" customFormat="1" ht="24" customHeight="1">
      <c r="A3099" s="1199"/>
      <c r="B3099" s="1200"/>
      <c r="C3099" s="1200"/>
      <c r="D3099" s="223"/>
      <c r="E3099" s="1200"/>
      <c r="J3099" s="224"/>
    </row>
    <row r="3100" spans="1:10" s="222" customFormat="1" ht="24" customHeight="1">
      <c r="A3100" s="1199"/>
      <c r="B3100" s="1200"/>
      <c r="C3100" s="1200"/>
      <c r="D3100" s="223"/>
      <c r="E3100" s="1200"/>
      <c r="J3100" s="224"/>
    </row>
    <row r="3101" spans="1:10" s="222" customFormat="1" ht="24" customHeight="1">
      <c r="A3101" s="1199"/>
      <c r="B3101" s="1200"/>
      <c r="C3101" s="1200"/>
      <c r="D3101" s="223"/>
      <c r="E3101" s="1200"/>
      <c r="J3101" s="224"/>
    </row>
    <row r="3102" spans="1:10" s="222" customFormat="1" ht="24" customHeight="1">
      <c r="A3102" s="1199"/>
      <c r="B3102" s="1200"/>
      <c r="C3102" s="1200"/>
      <c r="D3102" s="223"/>
      <c r="E3102" s="1200"/>
      <c r="J3102" s="224"/>
    </row>
    <row r="3103" spans="1:10" s="222" customFormat="1" ht="24" customHeight="1">
      <c r="A3103" s="1199"/>
      <c r="B3103" s="1200"/>
      <c r="C3103" s="1200"/>
      <c r="D3103" s="223"/>
      <c r="E3103" s="1200"/>
      <c r="J3103" s="224"/>
    </row>
    <row r="3104" spans="1:10" s="222" customFormat="1" ht="24" customHeight="1">
      <c r="A3104" s="1199"/>
      <c r="B3104" s="1200"/>
      <c r="C3104" s="1200"/>
      <c r="D3104" s="223"/>
      <c r="E3104" s="1200"/>
      <c r="J3104" s="224"/>
    </row>
    <row r="3105" spans="1:10" s="222" customFormat="1" ht="24" customHeight="1">
      <c r="A3105" s="1199"/>
      <c r="B3105" s="1200"/>
      <c r="C3105" s="1200"/>
      <c r="D3105" s="223"/>
      <c r="E3105" s="1200"/>
      <c r="J3105" s="224"/>
    </row>
    <row r="3106" spans="1:10" s="222" customFormat="1" ht="24" customHeight="1">
      <c r="A3106" s="1199"/>
      <c r="B3106" s="1200"/>
      <c r="C3106" s="1200"/>
      <c r="D3106" s="223"/>
      <c r="E3106" s="1200"/>
      <c r="J3106" s="224"/>
    </row>
    <row r="3107" spans="1:10" s="222" customFormat="1" ht="24" customHeight="1">
      <c r="A3107" s="1199"/>
      <c r="B3107" s="1200"/>
      <c r="C3107" s="1200"/>
      <c r="D3107" s="223"/>
      <c r="E3107" s="1200"/>
      <c r="J3107" s="224"/>
    </row>
    <row r="3108" spans="1:10" s="222" customFormat="1" ht="24" customHeight="1">
      <c r="A3108" s="1199"/>
      <c r="B3108" s="1200"/>
      <c r="C3108" s="1200"/>
      <c r="D3108" s="223"/>
      <c r="E3108" s="1200"/>
      <c r="J3108" s="224"/>
    </row>
    <row r="3109" spans="1:10" s="222" customFormat="1" ht="24" customHeight="1">
      <c r="A3109" s="1199"/>
      <c r="B3109" s="1200"/>
      <c r="C3109" s="1200"/>
      <c r="D3109" s="223"/>
      <c r="E3109" s="1200"/>
      <c r="J3109" s="224"/>
    </row>
    <row r="3110" spans="1:10" s="222" customFormat="1" ht="24" customHeight="1">
      <c r="A3110" s="1199"/>
      <c r="B3110" s="1200"/>
      <c r="C3110" s="1200"/>
      <c r="D3110" s="223"/>
      <c r="E3110" s="1200"/>
      <c r="J3110" s="224"/>
    </row>
    <row r="3111" spans="1:10" s="222" customFormat="1" ht="24" customHeight="1">
      <c r="A3111" s="1199"/>
      <c r="B3111" s="1200"/>
      <c r="C3111" s="1200"/>
      <c r="D3111" s="223"/>
      <c r="E3111" s="1200"/>
      <c r="J3111" s="224"/>
    </row>
    <row r="3112" spans="1:10" s="222" customFormat="1" ht="24" customHeight="1">
      <c r="A3112" s="1199"/>
      <c r="B3112" s="1200"/>
      <c r="C3112" s="1200"/>
      <c r="D3112" s="223"/>
      <c r="E3112" s="1200"/>
      <c r="J3112" s="224"/>
    </row>
    <row r="3113" spans="1:10" s="222" customFormat="1" ht="24" customHeight="1">
      <c r="A3113" s="1199"/>
      <c r="B3113" s="1200"/>
      <c r="C3113" s="1200"/>
      <c r="D3113" s="223"/>
      <c r="E3113" s="1200"/>
      <c r="J3113" s="224"/>
    </row>
    <row r="3114" spans="1:10" s="222" customFormat="1" ht="24" customHeight="1">
      <c r="A3114" s="1199"/>
      <c r="B3114" s="1200"/>
      <c r="C3114" s="1200"/>
      <c r="D3114" s="223"/>
      <c r="E3114" s="1200"/>
      <c r="J3114" s="224"/>
    </row>
    <row r="3115" spans="1:10" s="222" customFormat="1" ht="24" customHeight="1">
      <c r="A3115" s="1199"/>
      <c r="B3115" s="1200"/>
      <c r="C3115" s="1200"/>
      <c r="D3115" s="223"/>
      <c r="E3115" s="1200"/>
      <c r="J3115" s="224"/>
    </row>
    <row r="3116" spans="1:10" s="222" customFormat="1" ht="24" customHeight="1">
      <c r="A3116" s="1199"/>
      <c r="B3116" s="1200"/>
      <c r="C3116" s="1200"/>
      <c r="D3116" s="223"/>
      <c r="E3116" s="1200"/>
      <c r="J3116" s="224"/>
    </row>
    <row r="3117" spans="1:10" s="222" customFormat="1" ht="24" customHeight="1">
      <c r="A3117" s="1199"/>
      <c r="B3117" s="1200"/>
      <c r="C3117" s="1200"/>
      <c r="D3117" s="223"/>
      <c r="E3117" s="1200"/>
      <c r="J3117" s="224"/>
    </row>
    <row r="3118" spans="1:10" s="222" customFormat="1" ht="24" customHeight="1">
      <c r="A3118" s="1199"/>
      <c r="B3118" s="1200"/>
      <c r="C3118" s="1200"/>
      <c r="D3118" s="223"/>
      <c r="E3118" s="1200"/>
      <c r="J3118" s="224"/>
    </row>
    <row r="3119" spans="1:10" s="222" customFormat="1" ht="24" customHeight="1">
      <c r="A3119" s="1199"/>
      <c r="B3119" s="1200"/>
      <c r="C3119" s="1200"/>
      <c r="D3119" s="223"/>
      <c r="E3119" s="1200"/>
      <c r="J3119" s="224"/>
    </row>
    <row r="3120" spans="1:10" s="222" customFormat="1" ht="24" customHeight="1">
      <c r="A3120" s="1199"/>
      <c r="B3120" s="1200"/>
      <c r="C3120" s="1200"/>
      <c r="D3120" s="223"/>
      <c r="E3120" s="1200"/>
      <c r="J3120" s="224"/>
    </row>
    <row r="3121" spans="1:10" s="222" customFormat="1" ht="24" customHeight="1">
      <c r="A3121" s="1199"/>
      <c r="B3121" s="1200"/>
      <c r="C3121" s="1200"/>
      <c r="D3121" s="223"/>
      <c r="E3121" s="1200"/>
      <c r="J3121" s="224"/>
    </row>
    <row r="3122" spans="1:10" s="222" customFormat="1" ht="24" customHeight="1">
      <c r="A3122" s="1199"/>
      <c r="B3122" s="1200"/>
      <c r="C3122" s="1200"/>
      <c r="D3122" s="223"/>
      <c r="E3122" s="1200"/>
      <c r="J3122" s="224"/>
    </row>
    <row r="3123" spans="1:10" s="222" customFormat="1" ht="24" customHeight="1">
      <c r="A3123" s="1199"/>
      <c r="B3123" s="1200"/>
      <c r="C3123" s="1200"/>
      <c r="D3123" s="223"/>
      <c r="E3123" s="1200"/>
      <c r="J3123" s="224"/>
    </row>
    <row r="3124" spans="1:10" s="222" customFormat="1" ht="24" customHeight="1">
      <c r="A3124" s="1199"/>
      <c r="B3124" s="1200"/>
      <c r="C3124" s="1200"/>
      <c r="D3124" s="223"/>
      <c r="E3124" s="1200"/>
      <c r="J3124" s="224"/>
    </row>
    <row r="3125" spans="1:10" s="222" customFormat="1" ht="24" customHeight="1">
      <c r="A3125" s="1199"/>
      <c r="B3125" s="1200"/>
      <c r="C3125" s="1200"/>
      <c r="D3125" s="223"/>
      <c r="E3125" s="1200"/>
      <c r="J3125" s="224"/>
    </row>
    <row r="3126" spans="1:10" s="222" customFormat="1" ht="24" customHeight="1">
      <c r="A3126" s="1199"/>
      <c r="B3126" s="1200"/>
      <c r="C3126" s="1200"/>
      <c r="D3126" s="223"/>
      <c r="E3126" s="1200"/>
      <c r="J3126" s="224"/>
    </row>
    <row r="3127" spans="1:10" s="222" customFormat="1" ht="24" customHeight="1">
      <c r="A3127" s="1199"/>
      <c r="B3127" s="1200"/>
      <c r="C3127" s="1200"/>
      <c r="D3127" s="223"/>
      <c r="E3127" s="1200"/>
      <c r="J3127" s="224"/>
    </row>
    <row r="3128" spans="1:10" s="222" customFormat="1" ht="24" customHeight="1">
      <c r="A3128" s="1199"/>
      <c r="B3128" s="1200"/>
      <c r="C3128" s="1200"/>
      <c r="D3128" s="223"/>
      <c r="E3128" s="1200"/>
      <c r="J3128" s="224"/>
    </row>
    <row r="3129" spans="1:10" s="222" customFormat="1" ht="24" customHeight="1">
      <c r="A3129" s="1199"/>
      <c r="B3129" s="1200"/>
      <c r="C3129" s="1200"/>
      <c r="D3129" s="223"/>
      <c r="E3129" s="1200"/>
      <c r="J3129" s="224"/>
    </row>
    <row r="3130" spans="1:10" s="222" customFormat="1" ht="24" customHeight="1">
      <c r="A3130" s="1199"/>
      <c r="B3130" s="1200"/>
      <c r="C3130" s="1200"/>
      <c r="D3130" s="223"/>
      <c r="E3130" s="1200"/>
      <c r="J3130" s="224"/>
    </row>
    <row r="3131" spans="1:10" s="222" customFormat="1" ht="24" customHeight="1">
      <c r="A3131" s="1199"/>
      <c r="B3131" s="1200"/>
      <c r="C3131" s="1200"/>
      <c r="D3131" s="223"/>
      <c r="E3131" s="1200"/>
      <c r="J3131" s="224"/>
    </row>
    <row r="3132" spans="1:10" s="222" customFormat="1" ht="24" customHeight="1">
      <c r="A3132" s="1199"/>
      <c r="B3132" s="1200"/>
      <c r="C3132" s="1200"/>
      <c r="D3132" s="223"/>
      <c r="E3132" s="1200"/>
      <c r="J3132" s="224"/>
    </row>
    <row r="3133" spans="1:10" s="222" customFormat="1" ht="24" customHeight="1">
      <c r="A3133" s="1199"/>
      <c r="B3133" s="1200"/>
      <c r="C3133" s="1200"/>
      <c r="D3133" s="223"/>
      <c r="E3133" s="1200"/>
      <c r="J3133" s="224"/>
    </row>
    <row r="3134" spans="1:10" s="222" customFormat="1" ht="24" customHeight="1">
      <c r="A3134" s="1199"/>
      <c r="B3134" s="1200"/>
      <c r="C3134" s="1200"/>
      <c r="D3134" s="223"/>
      <c r="E3134" s="1200"/>
      <c r="J3134" s="224"/>
    </row>
    <row r="3135" spans="1:10" s="222" customFormat="1" ht="24" customHeight="1">
      <c r="A3135" s="1199"/>
      <c r="B3135" s="1200"/>
      <c r="C3135" s="1200"/>
      <c r="D3135" s="223"/>
      <c r="E3135" s="1200"/>
      <c r="J3135" s="224"/>
    </row>
    <row r="3136" spans="1:10" s="222" customFormat="1" ht="24" customHeight="1">
      <c r="A3136" s="1199"/>
      <c r="B3136" s="1200"/>
      <c r="C3136" s="1200"/>
      <c r="D3136" s="223"/>
      <c r="E3136" s="1200"/>
      <c r="J3136" s="224"/>
    </row>
    <row r="3137" spans="1:10" s="222" customFormat="1" ht="24" customHeight="1">
      <c r="A3137" s="1199"/>
      <c r="B3137" s="1200"/>
      <c r="C3137" s="1200"/>
      <c r="D3137" s="223"/>
      <c r="E3137" s="1200"/>
      <c r="J3137" s="224"/>
    </row>
    <row r="3138" spans="1:10" s="222" customFormat="1" ht="24" customHeight="1">
      <c r="A3138" s="1199"/>
      <c r="B3138" s="1200"/>
      <c r="C3138" s="1200"/>
      <c r="D3138" s="223"/>
      <c r="E3138" s="1200"/>
      <c r="J3138" s="224"/>
    </row>
    <row r="3139" spans="1:10" s="222" customFormat="1" ht="24" customHeight="1">
      <c r="A3139" s="1199"/>
      <c r="B3139" s="1200"/>
      <c r="C3139" s="1200"/>
      <c r="D3139" s="223"/>
      <c r="E3139" s="1200"/>
      <c r="J3139" s="224"/>
    </row>
    <row r="3140" spans="1:10" s="222" customFormat="1" ht="24" customHeight="1">
      <c r="A3140" s="1199"/>
      <c r="B3140" s="1200"/>
      <c r="C3140" s="1200"/>
      <c r="D3140" s="223"/>
      <c r="E3140" s="1200"/>
      <c r="J3140" s="224"/>
    </row>
    <row r="3141" spans="1:10" s="222" customFormat="1" ht="24" customHeight="1">
      <c r="A3141" s="1199"/>
      <c r="B3141" s="1200"/>
      <c r="C3141" s="1200"/>
      <c r="D3141" s="223"/>
      <c r="E3141" s="1200"/>
      <c r="J3141" s="224"/>
    </row>
    <row r="3142" spans="1:10" s="222" customFormat="1" ht="24" customHeight="1">
      <c r="A3142" s="1199"/>
      <c r="B3142" s="1200"/>
      <c r="C3142" s="1200"/>
      <c r="D3142" s="223"/>
      <c r="E3142" s="1200"/>
      <c r="J3142" s="224"/>
    </row>
    <row r="3143" spans="1:10" s="222" customFormat="1" ht="24" customHeight="1">
      <c r="A3143" s="1199"/>
      <c r="B3143" s="1200"/>
      <c r="C3143" s="1200"/>
      <c r="D3143" s="223"/>
      <c r="E3143" s="1200"/>
      <c r="J3143" s="224"/>
    </row>
    <row r="3144" spans="1:10" s="222" customFormat="1" ht="24" customHeight="1">
      <c r="A3144" s="1199"/>
      <c r="B3144" s="1200"/>
      <c r="C3144" s="1200"/>
      <c r="D3144" s="223"/>
      <c r="E3144" s="1200"/>
      <c r="J3144" s="224"/>
    </row>
    <row r="3145" spans="1:10" s="222" customFormat="1" ht="24" customHeight="1">
      <c r="A3145" s="1199"/>
      <c r="B3145" s="1200"/>
      <c r="C3145" s="1200"/>
      <c r="D3145" s="223"/>
      <c r="E3145" s="1200"/>
      <c r="J3145" s="224"/>
    </row>
    <row r="3146" spans="1:10" s="222" customFormat="1" ht="24" customHeight="1">
      <c r="A3146" s="1199"/>
      <c r="B3146" s="1200"/>
      <c r="C3146" s="1200"/>
      <c r="D3146" s="223"/>
      <c r="E3146" s="1200"/>
      <c r="J3146" s="224"/>
    </row>
    <row r="3147" spans="1:10" s="222" customFormat="1" ht="24" customHeight="1">
      <c r="A3147" s="1199"/>
      <c r="B3147" s="1200"/>
      <c r="C3147" s="1200"/>
      <c r="D3147" s="223"/>
      <c r="E3147" s="1200"/>
      <c r="J3147" s="224"/>
    </row>
    <row r="3148" spans="1:10" s="222" customFormat="1" ht="24" customHeight="1">
      <c r="A3148" s="1199"/>
      <c r="B3148" s="1200"/>
      <c r="C3148" s="1200"/>
      <c r="D3148" s="223"/>
      <c r="E3148" s="1200"/>
      <c r="J3148" s="224"/>
    </row>
    <row r="3149" spans="1:10" s="222" customFormat="1" ht="24" customHeight="1">
      <c r="A3149" s="1199"/>
      <c r="B3149" s="1200"/>
      <c r="C3149" s="1200"/>
      <c r="D3149" s="223"/>
      <c r="E3149" s="1200"/>
      <c r="J3149" s="224"/>
    </row>
    <row r="3150" spans="1:10" s="222" customFormat="1" ht="24" customHeight="1">
      <c r="A3150" s="1199"/>
      <c r="B3150" s="1200"/>
      <c r="C3150" s="1200"/>
      <c r="D3150" s="223"/>
      <c r="E3150" s="1200"/>
      <c r="J3150" s="224"/>
    </row>
    <row r="3151" spans="1:10" s="222" customFormat="1" ht="24" customHeight="1">
      <c r="A3151" s="1199"/>
      <c r="B3151" s="1200"/>
      <c r="C3151" s="1200"/>
      <c r="D3151" s="223"/>
      <c r="E3151" s="1200"/>
      <c r="J3151" s="224"/>
    </row>
    <row r="3152" spans="1:10" s="222" customFormat="1" ht="24" customHeight="1">
      <c r="A3152" s="1199"/>
      <c r="B3152" s="1200"/>
      <c r="C3152" s="1200"/>
      <c r="D3152" s="223"/>
      <c r="E3152" s="1200"/>
      <c r="J3152" s="224"/>
    </row>
    <row r="3153" spans="1:10" s="222" customFormat="1" ht="24" customHeight="1">
      <c r="A3153" s="1199"/>
      <c r="B3153" s="1200"/>
      <c r="C3153" s="1200"/>
      <c r="D3153" s="223"/>
      <c r="E3153" s="1200"/>
      <c r="J3153" s="224"/>
    </row>
    <row r="3154" spans="1:10" s="222" customFormat="1" ht="24" customHeight="1">
      <c r="A3154" s="1199"/>
      <c r="B3154" s="1200"/>
      <c r="C3154" s="1200"/>
      <c r="D3154" s="223"/>
      <c r="E3154" s="1200"/>
      <c r="J3154" s="224"/>
    </row>
    <row r="3155" spans="1:10" s="222" customFormat="1" ht="24" customHeight="1">
      <c r="A3155" s="1199"/>
      <c r="B3155" s="1200"/>
      <c r="C3155" s="1200"/>
      <c r="D3155" s="223"/>
      <c r="E3155" s="1200"/>
      <c r="J3155" s="224"/>
    </row>
    <row r="3156" spans="1:10" s="222" customFormat="1" ht="24" customHeight="1">
      <c r="A3156" s="1199"/>
      <c r="B3156" s="1200"/>
      <c r="C3156" s="1200"/>
      <c r="D3156" s="223"/>
      <c r="E3156" s="1200"/>
      <c r="J3156" s="224"/>
    </row>
    <row r="3157" spans="1:10" s="222" customFormat="1" ht="24" customHeight="1">
      <c r="A3157" s="1199"/>
      <c r="B3157" s="1200"/>
      <c r="C3157" s="1200"/>
      <c r="D3157" s="223"/>
      <c r="E3157" s="1200"/>
      <c r="J3157" s="224"/>
    </row>
    <row r="3158" spans="1:10" s="222" customFormat="1" ht="24" customHeight="1">
      <c r="A3158" s="1199"/>
      <c r="B3158" s="1200"/>
      <c r="C3158" s="1200"/>
      <c r="D3158" s="223"/>
      <c r="E3158" s="1200"/>
      <c r="J3158" s="224"/>
    </row>
    <row r="3159" spans="1:10" s="222" customFormat="1" ht="24" customHeight="1">
      <c r="A3159" s="1199"/>
      <c r="B3159" s="1200"/>
      <c r="C3159" s="1200"/>
      <c r="D3159" s="223"/>
      <c r="E3159" s="1200"/>
      <c r="J3159" s="224"/>
    </row>
    <row r="3160" spans="1:10" s="222" customFormat="1" ht="24" customHeight="1">
      <c r="A3160" s="1199"/>
      <c r="B3160" s="1200"/>
      <c r="C3160" s="1200"/>
      <c r="D3160" s="223"/>
      <c r="E3160" s="1200"/>
      <c r="J3160" s="224"/>
    </row>
    <row r="3161" spans="1:10" s="222" customFormat="1" ht="24" customHeight="1">
      <c r="A3161" s="1199"/>
      <c r="B3161" s="1200"/>
      <c r="C3161" s="1200"/>
      <c r="D3161" s="223"/>
      <c r="E3161" s="1200"/>
      <c r="J3161" s="224"/>
    </row>
    <row r="3162" spans="1:10" s="222" customFormat="1" ht="24" customHeight="1">
      <c r="A3162" s="1199"/>
      <c r="B3162" s="1200"/>
      <c r="C3162" s="1200"/>
      <c r="D3162" s="223"/>
      <c r="E3162" s="1200"/>
      <c r="J3162" s="224"/>
    </row>
    <row r="3163" spans="1:10" s="222" customFormat="1" ht="24" customHeight="1">
      <c r="A3163" s="1199"/>
      <c r="B3163" s="1200"/>
      <c r="C3163" s="1200"/>
      <c r="D3163" s="223"/>
      <c r="E3163" s="1200"/>
      <c r="J3163" s="224"/>
    </row>
    <row r="3164" spans="1:10" s="222" customFormat="1" ht="24" customHeight="1">
      <c r="A3164" s="1199"/>
      <c r="B3164" s="1200"/>
      <c r="C3164" s="1200"/>
      <c r="D3164" s="223"/>
      <c r="E3164" s="1200"/>
      <c r="J3164" s="224"/>
    </row>
    <row r="3165" spans="1:10" s="222" customFormat="1" ht="24" customHeight="1">
      <c r="A3165" s="1199"/>
      <c r="B3165" s="1200"/>
      <c r="C3165" s="1200"/>
      <c r="D3165" s="223"/>
      <c r="E3165" s="1200"/>
      <c r="J3165" s="224"/>
    </row>
    <row r="3166" spans="1:10" s="222" customFormat="1" ht="24" customHeight="1">
      <c r="A3166" s="1199"/>
      <c r="B3166" s="1200"/>
      <c r="C3166" s="1200"/>
      <c r="D3166" s="223"/>
      <c r="E3166" s="1200"/>
      <c r="J3166" s="224"/>
    </row>
    <row r="3167" spans="1:10" s="222" customFormat="1" ht="24" customHeight="1">
      <c r="A3167" s="1199"/>
      <c r="B3167" s="1200"/>
      <c r="C3167" s="1200"/>
      <c r="D3167" s="223"/>
      <c r="E3167" s="1200"/>
      <c r="J3167" s="224"/>
    </row>
    <row r="3168" spans="1:10" s="222" customFormat="1" ht="24" customHeight="1">
      <c r="A3168" s="1199"/>
      <c r="B3168" s="1200"/>
      <c r="C3168" s="1200"/>
      <c r="D3168" s="223"/>
      <c r="E3168" s="1200"/>
      <c r="J3168" s="224"/>
    </row>
    <row r="3169" spans="1:10" s="222" customFormat="1" ht="24" customHeight="1">
      <c r="A3169" s="1199"/>
      <c r="B3169" s="1200"/>
      <c r="C3169" s="1200"/>
      <c r="D3169" s="223"/>
      <c r="E3169" s="1200"/>
      <c r="J3169" s="224"/>
    </row>
    <row r="3170" spans="1:10" s="222" customFormat="1" ht="24" customHeight="1">
      <c r="A3170" s="1199"/>
      <c r="B3170" s="1200"/>
      <c r="C3170" s="1200"/>
      <c r="D3170" s="223"/>
      <c r="E3170" s="1200"/>
      <c r="J3170" s="224"/>
    </row>
    <row r="3171" spans="1:10" s="222" customFormat="1" ht="24" customHeight="1">
      <c r="A3171" s="1199"/>
      <c r="B3171" s="1200"/>
      <c r="C3171" s="1200"/>
      <c r="D3171" s="223"/>
      <c r="E3171" s="1200"/>
      <c r="J3171" s="224"/>
    </row>
    <row r="3172" spans="1:10" s="222" customFormat="1" ht="24" customHeight="1">
      <c r="A3172" s="1199"/>
      <c r="B3172" s="1200"/>
      <c r="C3172" s="1200"/>
      <c r="D3172" s="223"/>
      <c r="E3172" s="1200"/>
      <c r="J3172" s="224"/>
    </row>
    <row r="3173" spans="1:10" s="222" customFormat="1" ht="24" customHeight="1">
      <c r="A3173" s="1199"/>
      <c r="B3173" s="1200"/>
      <c r="C3173" s="1200"/>
      <c r="D3173" s="223"/>
      <c r="E3173" s="1200"/>
      <c r="J3173" s="224"/>
    </row>
    <row r="3174" spans="1:10" s="222" customFormat="1" ht="24" customHeight="1">
      <c r="A3174" s="1199"/>
      <c r="B3174" s="1200"/>
      <c r="C3174" s="1200"/>
      <c r="D3174" s="223"/>
      <c r="E3174" s="1200"/>
      <c r="J3174" s="224"/>
    </row>
    <row r="3175" spans="1:10" s="222" customFormat="1" ht="24" customHeight="1">
      <c r="A3175" s="1199"/>
      <c r="B3175" s="1200"/>
      <c r="C3175" s="1200"/>
      <c r="D3175" s="223"/>
      <c r="E3175" s="1200"/>
      <c r="J3175" s="224"/>
    </row>
    <row r="3176" spans="1:10" s="222" customFormat="1" ht="24" customHeight="1">
      <c r="A3176" s="1199"/>
      <c r="B3176" s="1200"/>
      <c r="C3176" s="1200"/>
      <c r="D3176" s="223"/>
      <c r="E3176" s="1200"/>
      <c r="J3176" s="224"/>
    </row>
    <row r="3177" spans="1:10" s="222" customFormat="1" ht="24" customHeight="1">
      <c r="A3177" s="1199"/>
      <c r="B3177" s="1200"/>
      <c r="C3177" s="1200"/>
      <c r="D3177" s="223"/>
      <c r="E3177" s="1200"/>
      <c r="J3177" s="224"/>
    </row>
    <row r="3178" spans="1:10" s="222" customFormat="1" ht="24" customHeight="1">
      <c r="A3178" s="1199"/>
      <c r="B3178" s="1200"/>
      <c r="C3178" s="1200"/>
      <c r="D3178" s="223"/>
      <c r="E3178" s="1200"/>
      <c r="J3178" s="224"/>
    </row>
    <row r="3179" spans="1:10" s="222" customFormat="1" ht="24" customHeight="1">
      <c r="A3179" s="1199"/>
      <c r="B3179" s="1200"/>
      <c r="C3179" s="1200"/>
      <c r="D3179" s="223"/>
      <c r="E3179" s="1200"/>
      <c r="J3179" s="224"/>
    </row>
    <row r="3180" spans="1:10" s="222" customFormat="1" ht="24" customHeight="1">
      <c r="A3180" s="1199"/>
      <c r="B3180" s="1200"/>
      <c r="C3180" s="1200"/>
      <c r="D3180" s="223"/>
      <c r="E3180" s="1200"/>
      <c r="J3180" s="224"/>
    </row>
    <row r="3181" spans="1:10" s="222" customFormat="1" ht="24" customHeight="1">
      <c r="A3181" s="1199"/>
      <c r="B3181" s="1200"/>
      <c r="C3181" s="1200"/>
      <c r="D3181" s="223"/>
      <c r="E3181" s="1200"/>
      <c r="J3181" s="224"/>
    </row>
    <row r="3182" spans="1:10" s="222" customFormat="1" ht="24" customHeight="1">
      <c r="A3182" s="1199"/>
      <c r="B3182" s="1200"/>
      <c r="C3182" s="1200"/>
      <c r="D3182" s="223"/>
      <c r="E3182" s="1200"/>
      <c r="J3182" s="224"/>
    </row>
    <row r="3183" spans="1:10" s="222" customFormat="1" ht="24" customHeight="1">
      <c r="A3183" s="1199"/>
      <c r="B3183" s="1200"/>
      <c r="C3183" s="1200"/>
      <c r="D3183" s="223"/>
      <c r="E3183" s="1200"/>
      <c r="J3183" s="224"/>
    </row>
    <row r="3184" spans="1:10" s="222" customFormat="1" ht="24" customHeight="1">
      <c r="A3184" s="1199"/>
      <c r="B3184" s="1200"/>
      <c r="C3184" s="1200"/>
      <c r="D3184" s="223"/>
      <c r="E3184" s="1200"/>
      <c r="J3184" s="224"/>
    </row>
    <row r="3185" spans="1:10" s="222" customFormat="1" ht="24" customHeight="1">
      <c r="A3185" s="1199"/>
      <c r="B3185" s="1200"/>
      <c r="C3185" s="1200"/>
      <c r="D3185" s="223"/>
      <c r="E3185" s="1200"/>
      <c r="J3185" s="224"/>
    </row>
    <row r="3186" spans="1:10" s="222" customFormat="1" ht="24" customHeight="1">
      <c r="A3186" s="1199"/>
      <c r="B3186" s="1200"/>
      <c r="C3186" s="1200"/>
      <c r="D3186" s="223"/>
      <c r="E3186" s="1200"/>
      <c r="J3186" s="224"/>
    </row>
    <row r="3187" spans="1:10" s="222" customFormat="1" ht="24" customHeight="1">
      <c r="A3187" s="1199"/>
      <c r="B3187" s="1200"/>
      <c r="C3187" s="1200"/>
      <c r="D3187" s="223"/>
      <c r="E3187" s="1200"/>
      <c r="J3187" s="224"/>
    </row>
    <row r="3188" spans="1:10" s="222" customFormat="1" ht="24" customHeight="1">
      <c r="A3188" s="1199"/>
      <c r="B3188" s="1200"/>
      <c r="C3188" s="1200"/>
      <c r="D3188" s="223"/>
      <c r="E3188" s="1200"/>
      <c r="J3188" s="224"/>
    </row>
    <row r="3189" spans="1:10" s="222" customFormat="1" ht="24" customHeight="1">
      <c r="A3189" s="1199"/>
      <c r="B3189" s="1200"/>
      <c r="C3189" s="1200"/>
      <c r="D3189" s="223"/>
      <c r="E3189" s="1200"/>
      <c r="J3189" s="224"/>
    </row>
    <row r="3190" spans="1:10" s="222" customFormat="1" ht="24" customHeight="1">
      <c r="A3190" s="1199"/>
      <c r="B3190" s="1200"/>
      <c r="C3190" s="1200"/>
      <c r="D3190" s="223"/>
      <c r="E3190" s="1200"/>
      <c r="J3190" s="224"/>
    </row>
    <row r="3191" spans="1:10" s="222" customFormat="1" ht="24" customHeight="1">
      <c r="A3191" s="1199"/>
      <c r="B3191" s="1200"/>
      <c r="C3191" s="1200"/>
      <c r="D3191" s="223"/>
      <c r="E3191" s="1200"/>
      <c r="J3191" s="224"/>
    </row>
    <row r="3192" spans="1:10" s="222" customFormat="1" ht="24" customHeight="1">
      <c r="A3192" s="1199"/>
      <c r="B3192" s="1200"/>
      <c r="C3192" s="1200"/>
      <c r="D3192" s="223"/>
      <c r="E3192" s="1200"/>
      <c r="J3192" s="224"/>
    </row>
    <row r="3193" spans="1:10" s="222" customFormat="1" ht="24" customHeight="1">
      <c r="A3193" s="1199"/>
      <c r="B3193" s="1200"/>
      <c r="C3193" s="1200"/>
      <c r="D3193" s="223"/>
      <c r="E3193" s="1200"/>
      <c r="J3193" s="224"/>
    </row>
    <row r="3194" spans="1:10" s="222" customFormat="1" ht="24" customHeight="1">
      <c r="A3194" s="1199"/>
      <c r="B3194" s="1200"/>
      <c r="C3194" s="1200"/>
      <c r="D3194" s="223"/>
      <c r="E3194" s="1200"/>
      <c r="J3194" s="224"/>
    </row>
    <row r="3195" spans="1:10" s="222" customFormat="1" ht="24" customHeight="1">
      <c r="A3195" s="1199"/>
      <c r="B3195" s="1200"/>
      <c r="C3195" s="1200"/>
      <c r="D3195" s="223"/>
      <c r="E3195" s="1200"/>
      <c r="J3195" s="224"/>
    </row>
    <row r="3196" spans="1:10" s="222" customFormat="1" ht="24" customHeight="1">
      <c r="A3196" s="1199"/>
      <c r="B3196" s="1200"/>
      <c r="C3196" s="1200"/>
      <c r="D3196" s="223"/>
      <c r="E3196" s="1200"/>
      <c r="J3196" s="224"/>
    </row>
    <row r="3197" spans="1:10" s="222" customFormat="1" ht="24" customHeight="1">
      <c r="A3197" s="1199"/>
      <c r="B3197" s="1200"/>
      <c r="C3197" s="1200"/>
      <c r="D3197" s="223"/>
      <c r="E3197" s="1200"/>
      <c r="J3197" s="224"/>
    </row>
    <row r="3198" spans="1:10" s="222" customFormat="1" ht="24" customHeight="1">
      <c r="A3198" s="1199"/>
      <c r="B3198" s="1200"/>
      <c r="C3198" s="1200"/>
      <c r="D3198" s="223"/>
      <c r="E3198" s="1200"/>
      <c r="J3198" s="224"/>
    </row>
    <row r="3199" spans="1:10" s="222" customFormat="1" ht="24" customHeight="1">
      <c r="A3199" s="1199"/>
      <c r="B3199" s="1200"/>
      <c r="C3199" s="1200"/>
      <c r="D3199" s="223"/>
      <c r="E3199" s="1200"/>
      <c r="J3199" s="224"/>
    </row>
    <row r="3200" spans="1:10" s="222" customFormat="1" ht="24" customHeight="1">
      <c r="A3200" s="1199"/>
      <c r="B3200" s="1200"/>
      <c r="C3200" s="1200"/>
      <c r="D3200" s="223"/>
      <c r="E3200" s="1200"/>
      <c r="J3200" s="224"/>
    </row>
    <row r="3201" spans="1:10" s="222" customFormat="1" ht="24" customHeight="1">
      <c r="A3201" s="1199"/>
      <c r="B3201" s="1200"/>
      <c r="C3201" s="1200"/>
      <c r="D3201" s="223"/>
      <c r="E3201" s="1200"/>
      <c r="J3201" s="224"/>
    </row>
    <row r="3202" spans="1:10" s="222" customFormat="1" ht="24" customHeight="1">
      <c r="A3202" s="1199"/>
      <c r="B3202" s="1200"/>
      <c r="C3202" s="1200"/>
      <c r="D3202" s="223"/>
      <c r="E3202" s="1200"/>
      <c r="J3202" s="224"/>
    </row>
    <row r="3203" spans="1:10" s="222" customFormat="1" ht="24" customHeight="1">
      <c r="A3203" s="1199"/>
      <c r="B3203" s="1200"/>
      <c r="C3203" s="1200"/>
      <c r="D3203" s="223"/>
      <c r="E3203" s="1200"/>
      <c r="J3203" s="224"/>
    </row>
    <row r="3204" spans="1:10" s="222" customFormat="1" ht="24" customHeight="1">
      <c r="A3204" s="1199"/>
      <c r="B3204" s="1200"/>
      <c r="C3204" s="1200"/>
      <c r="D3204" s="223"/>
      <c r="E3204" s="1200"/>
      <c r="J3204" s="224"/>
    </row>
    <row r="3205" spans="1:10" s="222" customFormat="1" ht="24" customHeight="1">
      <c r="A3205" s="1199"/>
      <c r="B3205" s="1200"/>
      <c r="C3205" s="1200"/>
      <c r="D3205" s="223"/>
      <c r="E3205" s="1200"/>
      <c r="J3205" s="224"/>
    </row>
    <row r="3206" spans="1:10" s="222" customFormat="1" ht="24" customHeight="1">
      <c r="A3206" s="1199"/>
      <c r="B3206" s="1200"/>
      <c r="C3206" s="1200"/>
      <c r="D3206" s="223"/>
      <c r="E3206" s="1200"/>
      <c r="J3206" s="224"/>
    </row>
    <row r="3207" spans="1:10" s="222" customFormat="1" ht="24" customHeight="1">
      <c r="A3207" s="1199"/>
      <c r="B3207" s="1200"/>
      <c r="C3207" s="1200"/>
      <c r="D3207" s="223"/>
      <c r="E3207" s="1200"/>
      <c r="J3207" s="224"/>
    </row>
    <row r="3208" spans="1:10" s="222" customFormat="1" ht="24" customHeight="1">
      <c r="A3208" s="1199"/>
      <c r="B3208" s="1200"/>
      <c r="C3208" s="1200"/>
      <c r="D3208" s="223"/>
      <c r="E3208" s="1200"/>
      <c r="J3208" s="224"/>
    </row>
    <row r="3209" spans="1:10" s="222" customFormat="1" ht="24" customHeight="1">
      <c r="A3209" s="1199"/>
      <c r="B3209" s="1200"/>
      <c r="C3209" s="1200"/>
      <c r="D3209" s="223"/>
      <c r="E3209" s="1200"/>
      <c r="J3209" s="224"/>
    </row>
    <row r="3210" spans="1:10" s="222" customFormat="1" ht="24" customHeight="1">
      <c r="A3210" s="1199"/>
      <c r="B3210" s="1200"/>
      <c r="C3210" s="1200"/>
      <c r="D3210" s="223"/>
      <c r="E3210" s="1200"/>
      <c r="J3210" s="224"/>
    </row>
    <row r="3211" spans="1:10" s="222" customFormat="1" ht="24" customHeight="1">
      <c r="A3211" s="1199"/>
      <c r="B3211" s="1200"/>
      <c r="C3211" s="1200"/>
      <c r="D3211" s="223"/>
      <c r="E3211" s="1200"/>
      <c r="J3211" s="224"/>
    </row>
    <row r="3212" spans="1:10" s="222" customFormat="1" ht="24" customHeight="1">
      <c r="A3212" s="1199"/>
      <c r="B3212" s="1200"/>
      <c r="C3212" s="1200"/>
      <c r="D3212" s="223"/>
      <c r="E3212" s="1200"/>
      <c r="J3212" s="224"/>
    </row>
    <row r="3213" spans="1:10" s="222" customFormat="1" ht="24" customHeight="1">
      <c r="A3213" s="1199"/>
      <c r="B3213" s="1200"/>
      <c r="C3213" s="1200"/>
      <c r="D3213" s="223"/>
      <c r="E3213" s="1200"/>
      <c r="J3213" s="224"/>
    </row>
    <row r="3214" spans="1:10" s="222" customFormat="1" ht="24" customHeight="1">
      <c r="A3214" s="1199"/>
      <c r="B3214" s="1200"/>
      <c r="C3214" s="1200"/>
      <c r="D3214" s="223"/>
      <c r="E3214" s="1200"/>
      <c r="J3214" s="224"/>
    </row>
    <row r="3215" spans="1:10" s="222" customFormat="1" ht="24" customHeight="1">
      <c r="A3215" s="1199"/>
      <c r="B3215" s="1200"/>
      <c r="C3215" s="1200"/>
      <c r="D3215" s="223"/>
      <c r="E3215" s="1200"/>
      <c r="J3215" s="224"/>
    </row>
    <row r="3216" spans="1:10" s="222" customFormat="1" ht="24" customHeight="1">
      <c r="A3216" s="1199"/>
      <c r="B3216" s="1200"/>
      <c r="C3216" s="1200"/>
      <c r="D3216" s="223"/>
      <c r="E3216" s="1200"/>
      <c r="J3216" s="224"/>
    </row>
    <row r="3217" spans="1:10" s="222" customFormat="1" ht="24" customHeight="1">
      <c r="A3217" s="1199"/>
      <c r="B3217" s="1200"/>
      <c r="C3217" s="1200"/>
      <c r="D3217" s="223"/>
      <c r="E3217" s="1200"/>
      <c r="J3217" s="224"/>
    </row>
    <row r="3218" spans="1:10" s="222" customFormat="1" ht="24" customHeight="1">
      <c r="A3218" s="1199"/>
      <c r="B3218" s="1200"/>
      <c r="C3218" s="1200"/>
      <c r="D3218" s="223"/>
      <c r="E3218" s="1200"/>
      <c r="J3218" s="224"/>
    </row>
    <row r="3219" spans="1:10" s="222" customFormat="1" ht="24" customHeight="1">
      <c r="A3219" s="1199"/>
      <c r="B3219" s="1200"/>
      <c r="C3219" s="1200"/>
      <c r="D3219" s="223"/>
      <c r="E3219" s="1200"/>
      <c r="J3219" s="224"/>
    </row>
    <row r="3220" spans="1:10" s="222" customFormat="1" ht="24" customHeight="1">
      <c r="A3220" s="1199"/>
      <c r="B3220" s="1200"/>
      <c r="C3220" s="1200"/>
      <c r="D3220" s="223"/>
      <c r="E3220" s="1200"/>
      <c r="J3220" s="224"/>
    </row>
    <row r="3221" spans="1:10" s="222" customFormat="1" ht="24" customHeight="1">
      <c r="A3221" s="1199"/>
      <c r="B3221" s="1200"/>
      <c r="C3221" s="1200"/>
      <c r="D3221" s="223"/>
      <c r="E3221" s="1200"/>
      <c r="J3221" s="224"/>
    </row>
    <row r="3222" spans="1:10" s="222" customFormat="1" ht="24" customHeight="1">
      <c r="A3222" s="1199"/>
      <c r="B3222" s="1200"/>
      <c r="C3222" s="1200"/>
      <c r="D3222" s="223"/>
      <c r="E3222" s="1200"/>
      <c r="J3222" s="224"/>
    </row>
    <row r="3223" spans="1:10" s="222" customFormat="1" ht="24" customHeight="1">
      <c r="A3223" s="1199"/>
      <c r="B3223" s="1200"/>
      <c r="C3223" s="1200"/>
      <c r="D3223" s="223"/>
      <c r="E3223" s="1200"/>
      <c r="J3223" s="224"/>
    </row>
    <row r="3224" spans="1:10" s="222" customFormat="1" ht="24" customHeight="1">
      <c r="A3224" s="1199"/>
      <c r="B3224" s="1200"/>
      <c r="C3224" s="1200"/>
      <c r="D3224" s="223"/>
      <c r="E3224" s="1200"/>
      <c r="J3224" s="224"/>
    </row>
    <row r="3225" spans="1:10" s="222" customFormat="1" ht="24" customHeight="1">
      <c r="A3225" s="1199"/>
      <c r="B3225" s="1200"/>
      <c r="C3225" s="1200"/>
      <c r="D3225" s="223"/>
      <c r="E3225" s="1200"/>
      <c r="J3225" s="224"/>
    </row>
    <row r="3226" spans="1:10" s="222" customFormat="1" ht="24" customHeight="1">
      <c r="A3226" s="1199"/>
      <c r="B3226" s="1200"/>
      <c r="C3226" s="1200"/>
      <c r="D3226" s="223"/>
      <c r="E3226" s="1200"/>
      <c r="J3226" s="224"/>
    </row>
    <row r="3227" spans="1:10" s="222" customFormat="1" ht="24" customHeight="1">
      <c r="A3227" s="1199"/>
      <c r="B3227" s="1200"/>
      <c r="C3227" s="1200"/>
      <c r="D3227" s="223"/>
      <c r="E3227" s="1200"/>
      <c r="J3227" s="224"/>
    </row>
    <row r="3228" spans="1:10" s="222" customFormat="1" ht="24" customHeight="1">
      <c r="A3228" s="1199"/>
      <c r="B3228" s="1200"/>
      <c r="C3228" s="1200"/>
      <c r="D3228" s="223"/>
      <c r="E3228" s="1200"/>
      <c r="J3228" s="224"/>
    </row>
    <row r="3229" spans="1:10" s="222" customFormat="1" ht="24" customHeight="1">
      <c r="A3229" s="1199"/>
      <c r="B3229" s="1200"/>
      <c r="C3229" s="1200"/>
      <c r="D3229" s="223"/>
      <c r="E3229" s="1200"/>
      <c r="J3229" s="224"/>
    </row>
    <row r="3230" spans="1:10" s="222" customFormat="1" ht="24" customHeight="1">
      <c r="A3230" s="1199"/>
      <c r="B3230" s="1200"/>
      <c r="C3230" s="1200"/>
      <c r="D3230" s="223"/>
      <c r="E3230" s="1200"/>
      <c r="J3230" s="224"/>
    </row>
    <row r="3231" spans="1:10" s="222" customFormat="1" ht="24" customHeight="1">
      <c r="A3231" s="1199"/>
      <c r="B3231" s="1200"/>
      <c r="C3231" s="1200"/>
      <c r="D3231" s="223"/>
      <c r="E3231" s="1200"/>
      <c r="J3231" s="224"/>
    </row>
    <row r="3232" spans="1:10" s="222" customFormat="1" ht="24" customHeight="1">
      <c r="A3232" s="1199"/>
      <c r="B3232" s="1200"/>
      <c r="C3232" s="1200"/>
      <c r="D3232" s="223"/>
      <c r="E3232" s="1200"/>
      <c r="J3232" s="224"/>
    </row>
    <row r="3233" spans="1:10" s="222" customFormat="1" ht="24" customHeight="1">
      <c r="A3233" s="1199"/>
      <c r="B3233" s="1200"/>
      <c r="C3233" s="1200"/>
      <c r="D3233" s="223"/>
      <c r="E3233" s="1200"/>
      <c r="J3233" s="224"/>
    </row>
    <row r="3234" spans="1:10" s="222" customFormat="1" ht="24" customHeight="1">
      <c r="A3234" s="1199"/>
      <c r="B3234" s="1200"/>
      <c r="C3234" s="1200"/>
      <c r="D3234" s="223"/>
      <c r="E3234" s="1200"/>
      <c r="J3234" s="224"/>
    </row>
    <row r="3235" spans="1:10" s="222" customFormat="1" ht="24" customHeight="1">
      <c r="A3235" s="1199"/>
      <c r="B3235" s="1200"/>
      <c r="C3235" s="1200"/>
      <c r="D3235" s="223"/>
      <c r="E3235" s="1200"/>
      <c r="J3235" s="224"/>
    </row>
    <row r="3236" spans="1:10" s="222" customFormat="1" ht="24" customHeight="1">
      <c r="A3236" s="1199"/>
      <c r="B3236" s="1200"/>
      <c r="C3236" s="1200"/>
      <c r="D3236" s="223"/>
      <c r="E3236" s="1200"/>
      <c r="J3236" s="224"/>
    </row>
    <row r="3237" spans="1:10" s="222" customFormat="1" ht="24" customHeight="1">
      <c r="A3237" s="1199"/>
      <c r="B3237" s="1200"/>
      <c r="C3237" s="1200"/>
      <c r="D3237" s="223"/>
      <c r="E3237" s="1200"/>
      <c r="J3237" s="224"/>
    </row>
    <row r="3238" spans="1:10" s="222" customFormat="1" ht="24" customHeight="1">
      <c r="A3238" s="1199"/>
      <c r="B3238" s="1200"/>
      <c r="C3238" s="1200"/>
      <c r="D3238" s="223"/>
      <c r="E3238" s="1200"/>
      <c r="J3238" s="224"/>
    </row>
    <row r="3239" spans="1:10" s="222" customFormat="1" ht="24" customHeight="1">
      <c r="A3239" s="1199"/>
      <c r="B3239" s="1200"/>
      <c r="C3239" s="1200"/>
      <c r="D3239" s="223"/>
      <c r="E3239" s="1200"/>
      <c r="J3239" s="224"/>
    </row>
    <row r="3240" spans="1:10" s="222" customFormat="1" ht="24" customHeight="1">
      <c r="A3240" s="1199"/>
      <c r="B3240" s="1200"/>
      <c r="C3240" s="1200"/>
      <c r="D3240" s="223"/>
      <c r="E3240" s="1200"/>
      <c r="J3240" s="224"/>
    </row>
    <row r="3241" spans="1:10" s="222" customFormat="1" ht="24" customHeight="1">
      <c r="A3241" s="1199"/>
      <c r="B3241" s="1200"/>
      <c r="C3241" s="1200"/>
      <c r="D3241" s="223"/>
      <c r="E3241" s="1200"/>
      <c r="J3241" s="224"/>
    </row>
    <row r="3242" spans="1:10" s="222" customFormat="1" ht="24" customHeight="1">
      <c r="A3242" s="1199"/>
      <c r="B3242" s="1200"/>
      <c r="C3242" s="1200"/>
      <c r="D3242" s="223"/>
      <c r="E3242" s="1200"/>
      <c r="J3242" s="224"/>
    </row>
    <row r="3243" spans="1:10" s="222" customFormat="1" ht="24" customHeight="1">
      <c r="A3243" s="1199"/>
      <c r="B3243" s="1200"/>
      <c r="C3243" s="1200"/>
      <c r="D3243" s="223"/>
      <c r="E3243" s="1200"/>
      <c r="J3243" s="224"/>
    </row>
    <row r="3244" spans="1:10" s="222" customFormat="1" ht="24" customHeight="1">
      <c r="A3244" s="1199"/>
      <c r="B3244" s="1200"/>
      <c r="C3244" s="1200"/>
      <c r="D3244" s="223"/>
      <c r="E3244" s="1200"/>
      <c r="J3244" s="224"/>
    </row>
    <row r="3245" spans="1:10" s="222" customFormat="1" ht="24" customHeight="1">
      <c r="A3245" s="1199"/>
      <c r="B3245" s="1200"/>
      <c r="C3245" s="1200"/>
      <c r="D3245" s="223"/>
      <c r="E3245" s="1200"/>
      <c r="J3245" s="224"/>
    </row>
    <row r="3246" spans="1:10" s="222" customFormat="1" ht="24" customHeight="1">
      <c r="A3246" s="1199"/>
      <c r="B3246" s="1200"/>
      <c r="C3246" s="1200"/>
      <c r="D3246" s="223"/>
      <c r="E3246" s="1200"/>
      <c r="J3246" s="224"/>
    </row>
    <row r="3247" spans="1:10" s="222" customFormat="1" ht="24" customHeight="1">
      <c r="A3247" s="1199"/>
      <c r="B3247" s="1200"/>
      <c r="C3247" s="1200"/>
      <c r="D3247" s="223"/>
      <c r="E3247" s="1200"/>
      <c r="J3247" s="224"/>
    </row>
    <row r="3248" spans="1:10" s="222" customFormat="1" ht="24" customHeight="1">
      <c r="A3248" s="1199"/>
      <c r="B3248" s="1200"/>
      <c r="C3248" s="1200"/>
      <c r="D3248" s="223"/>
      <c r="E3248" s="1200"/>
      <c r="J3248" s="224"/>
    </row>
    <row r="3249" spans="1:10" s="222" customFormat="1" ht="24" customHeight="1">
      <c r="A3249" s="1199"/>
      <c r="B3249" s="1200"/>
      <c r="C3249" s="1200"/>
      <c r="D3249" s="223"/>
      <c r="E3249" s="1200"/>
      <c r="J3249" s="224"/>
    </row>
    <row r="3250" spans="1:10" s="222" customFormat="1" ht="24" customHeight="1">
      <c r="A3250" s="1199"/>
      <c r="B3250" s="1200"/>
      <c r="C3250" s="1200"/>
      <c r="D3250" s="223"/>
      <c r="E3250" s="1200"/>
      <c r="J3250" s="224"/>
    </row>
    <row r="3251" spans="1:10" s="222" customFormat="1" ht="24" customHeight="1">
      <c r="A3251" s="1199"/>
      <c r="B3251" s="1200"/>
      <c r="C3251" s="1200"/>
      <c r="D3251" s="223"/>
      <c r="E3251" s="1200"/>
      <c r="J3251" s="224"/>
    </row>
    <row r="3252" spans="1:10" s="222" customFormat="1" ht="24" customHeight="1">
      <c r="A3252" s="1199"/>
      <c r="B3252" s="1200"/>
      <c r="C3252" s="1200"/>
      <c r="D3252" s="223"/>
      <c r="E3252" s="1200"/>
      <c r="J3252" s="224"/>
    </row>
    <row r="3253" spans="1:10" s="222" customFormat="1" ht="24" customHeight="1">
      <c r="A3253" s="1199"/>
      <c r="B3253" s="1200"/>
      <c r="C3253" s="1200"/>
      <c r="D3253" s="223"/>
      <c r="E3253" s="1200"/>
      <c r="J3253" s="224"/>
    </row>
    <row r="3254" spans="1:10" s="222" customFormat="1" ht="24" customHeight="1">
      <c r="A3254" s="1199"/>
      <c r="B3254" s="1200"/>
      <c r="C3254" s="1200"/>
      <c r="D3254" s="223"/>
      <c r="E3254" s="1200"/>
      <c r="J3254" s="224"/>
    </row>
    <row r="3255" spans="1:10" s="222" customFormat="1" ht="24" customHeight="1">
      <c r="A3255" s="1199"/>
      <c r="B3255" s="1200"/>
      <c r="C3255" s="1200"/>
      <c r="D3255" s="223"/>
      <c r="E3255" s="1200"/>
      <c r="J3255" s="224"/>
    </row>
    <row r="3256" spans="1:10" s="222" customFormat="1" ht="24" customHeight="1">
      <c r="A3256" s="1199"/>
      <c r="B3256" s="1200"/>
      <c r="C3256" s="1200"/>
      <c r="D3256" s="223"/>
      <c r="E3256" s="1200"/>
      <c r="J3256" s="224"/>
    </row>
    <row r="3257" spans="1:10" s="222" customFormat="1" ht="24" customHeight="1">
      <c r="A3257" s="1199"/>
      <c r="B3257" s="1200"/>
      <c r="C3257" s="1200"/>
      <c r="D3257" s="223"/>
      <c r="E3257" s="1200"/>
      <c r="J3257" s="224"/>
    </row>
    <row r="3258" spans="1:10" s="222" customFormat="1" ht="24" customHeight="1">
      <c r="A3258" s="1199"/>
      <c r="B3258" s="1200"/>
      <c r="C3258" s="1200"/>
      <c r="D3258" s="223"/>
      <c r="E3258" s="1200"/>
      <c r="J3258" s="224"/>
    </row>
    <row r="3259" spans="1:10" s="222" customFormat="1" ht="24" customHeight="1">
      <c r="A3259" s="1199"/>
      <c r="B3259" s="1200"/>
      <c r="C3259" s="1200"/>
      <c r="D3259" s="223"/>
      <c r="E3259" s="1200"/>
      <c r="J3259" s="224"/>
    </row>
    <row r="3260" spans="1:10" s="222" customFormat="1" ht="24" customHeight="1">
      <c r="A3260" s="1199"/>
      <c r="B3260" s="1200"/>
      <c r="C3260" s="1200"/>
      <c r="D3260" s="223"/>
      <c r="E3260" s="1200"/>
      <c r="J3260" s="224"/>
    </row>
    <row r="3261" spans="1:10" s="222" customFormat="1" ht="24" customHeight="1">
      <c r="A3261" s="1199"/>
      <c r="B3261" s="1200"/>
      <c r="C3261" s="1200"/>
      <c r="D3261" s="223"/>
      <c r="E3261" s="1200"/>
      <c r="J3261" s="224"/>
    </row>
    <row r="3262" spans="1:10" s="222" customFormat="1" ht="24" customHeight="1">
      <c r="A3262" s="1199"/>
      <c r="B3262" s="1200"/>
      <c r="C3262" s="1200"/>
      <c r="D3262" s="223"/>
      <c r="E3262" s="1200"/>
      <c r="J3262" s="224"/>
    </row>
    <row r="3263" spans="1:10" s="222" customFormat="1" ht="24" customHeight="1">
      <c r="A3263" s="1199"/>
      <c r="B3263" s="1200"/>
      <c r="C3263" s="1200"/>
      <c r="D3263" s="223"/>
      <c r="E3263" s="1200"/>
      <c r="J3263" s="224"/>
    </row>
    <row r="3264" spans="1:10" s="222" customFormat="1" ht="24" customHeight="1">
      <c r="A3264" s="1199"/>
      <c r="B3264" s="1200"/>
      <c r="C3264" s="1200"/>
      <c r="D3264" s="223"/>
      <c r="E3264" s="1200"/>
      <c r="J3264" s="224"/>
    </row>
    <row r="3265" spans="1:10" s="222" customFormat="1" ht="24" customHeight="1">
      <c r="A3265" s="1199"/>
      <c r="B3265" s="1200"/>
      <c r="C3265" s="1200"/>
      <c r="D3265" s="223"/>
      <c r="E3265" s="1200"/>
      <c r="J3265" s="224"/>
    </row>
    <row r="3266" spans="1:10" s="222" customFormat="1" ht="24" customHeight="1">
      <c r="A3266" s="1199"/>
      <c r="B3266" s="1200"/>
      <c r="C3266" s="1200"/>
      <c r="D3266" s="223"/>
      <c r="E3266" s="1200"/>
      <c r="J3266" s="224"/>
    </row>
    <row r="3267" spans="1:10" s="222" customFormat="1" ht="24" customHeight="1">
      <c r="A3267" s="1199"/>
      <c r="B3267" s="1200"/>
      <c r="C3267" s="1200"/>
      <c r="D3267" s="223"/>
      <c r="E3267" s="1200"/>
      <c r="J3267" s="224"/>
    </row>
    <row r="3268" spans="1:10" s="222" customFormat="1" ht="24" customHeight="1">
      <c r="A3268" s="1199"/>
      <c r="B3268" s="1200"/>
      <c r="C3268" s="1200"/>
      <c r="D3268" s="223"/>
      <c r="E3268" s="1200"/>
      <c r="J3268" s="224"/>
    </row>
    <row r="3269" spans="1:10" s="222" customFormat="1" ht="24" customHeight="1">
      <c r="A3269" s="1199"/>
      <c r="B3269" s="1200"/>
      <c r="C3269" s="1200"/>
      <c r="D3269" s="223"/>
      <c r="E3269" s="1200"/>
      <c r="J3269" s="224"/>
    </row>
    <row r="3270" spans="1:10" s="222" customFormat="1" ht="24" customHeight="1">
      <c r="A3270" s="1199"/>
      <c r="B3270" s="1200"/>
      <c r="C3270" s="1200"/>
      <c r="D3270" s="223"/>
      <c r="E3270" s="1200"/>
      <c r="J3270" s="224"/>
    </row>
    <row r="3271" spans="1:10" s="222" customFormat="1" ht="24" customHeight="1">
      <c r="A3271" s="1199"/>
      <c r="B3271" s="1200"/>
      <c r="C3271" s="1200"/>
      <c r="D3271" s="223"/>
      <c r="E3271" s="1200"/>
      <c r="J3271" s="224"/>
    </row>
    <row r="3272" spans="1:10" s="222" customFormat="1" ht="24" customHeight="1">
      <c r="A3272" s="1199"/>
      <c r="B3272" s="1200"/>
      <c r="C3272" s="1200"/>
      <c r="D3272" s="223"/>
      <c r="E3272" s="1200"/>
      <c r="J3272" s="224"/>
    </row>
    <row r="3273" spans="1:10" s="222" customFormat="1" ht="24" customHeight="1">
      <c r="A3273" s="1199"/>
      <c r="B3273" s="1200"/>
      <c r="C3273" s="1200"/>
      <c r="D3273" s="223"/>
      <c r="E3273" s="1200"/>
      <c r="J3273" s="224"/>
    </row>
    <row r="3274" spans="1:10" s="222" customFormat="1" ht="24" customHeight="1">
      <c r="A3274" s="1199"/>
      <c r="B3274" s="1200"/>
      <c r="C3274" s="1200"/>
      <c r="D3274" s="223"/>
      <c r="E3274" s="1200"/>
      <c r="J3274" s="224"/>
    </row>
    <row r="3275" spans="1:10" s="222" customFormat="1" ht="24" customHeight="1">
      <c r="A3275" s="1199"/>
      <c r="B3275" s="1200"/>
      <c r="C3275" s="1200"/>
      <c r="D3275" s="223"/>
      <c r="E3275" s="1200"/>
      <c r="J3275" s="224"/>
    </row>
    <row r="3276" spans="1:10" s="222" customFormat="1" ht="24" customHeight="1">
      <c r="A3276" s="1199"/>
      <c r="B3276" s="1200"/>
      <c r="C3276" s="1200"/>
      <c r="D3276" s="223"/>
      <c r="E3276" s="1200"/>
      <c r="J3276" s="224"/>
    </row>
    <row r="3277" spans="1:10" s="222" customFormat="1" ht="24" customHeight="1">
      <c r="A3277" s="1199"/>
      <c r="B3277" s="1200"/>
      <c r="C3277" s="1200"/>
      <c r="D3277" s="223"/>
      <c r="E3277" s="1200"/>
      <c r="J3277" s="224"/>
    </row>
    <row r="3278" spans="1:10" s="222" customFormat="1" ht="24" customHeight="1">
      <c r="A3278" s="1199"/>
      <c r="B3278" s="1200"/>
      <c r="C3278" s="1200"/>
      <c r="D3278" s="223"/>
      <c r="E3278" s="1200"/>
      <c r="J3278" s="224"/>
    </row>
    <row r="3279" spans="1:10" s="222" customFormat="1" ht="24" customHeight="1">
      <c r="A3279" s="1199"/>
      <c r="B3279" s="1200"/>
      <c r="C3279" s="1200"/>
      <c r="D3279" s="223"/>
      <c r="E3279" s="1200"/>
      <c r="J3279" s="224"/>
    </row>
    <row r="3280" spans="1:10" s="222" customFormat="1" ht="24" customHeight="1">
      <c r="A3280" s="1199"/>
      <c r="B3280" s="1200"/>
      <c r="C3280" s="1200"/>
      <c r="D3280" s="223"/>
      <c r="E3280" s="1200"/>
      <c r="J3280" s="224"/>
    </row>
    <row r="3281" spans="1:10" s="222" customFormat="1" ht="24" customHeight="1">
      <c r="A3281" s="1199"/>
      <c r="B3281" s="1200"/>
      <c r="C3281" s="1200"/>
      <c r="D3281" s="223"/>
      <c r="E3281" s="1200"/>
      <c r="J3281" s="224"/>
    </row>
    <row r="3282" spans="1:10" s="222" customFormat="1" ht="24" customHeight="1">
      <c r="A3282" s="1199"/>
      <c r="B3282" s="1200"/>
      <c r="C3282" s="1200"/>
      <c r="D3282" s="223"/>
      <c r="E3282" s="1200"/>
      <c r="J3282" s="224"/>
    </row>
    <row r="3283" spans="1:10" s="222" customFormat="1" ht="24" customHeight="1">
      <c r="A3283" s="1199"/>
      <c r="B3283" s="1200"/>
      <c r="C3283" s="1200"/>
      <c r="D3283" s="223"/>
      <c r="E3283" s="1200"/>
      <c r="J3283" s="224"/>
    </row>
    <row r="3284" spans="1:10" s="222" customFormat="1" ht="24" customHeight="1">
      <c r="A3284" s="1199"/>
      <c r="B3284" s="1200"/>
      <c r="C3284" s="1200"/>
      <c r="D3284" s="223"/>
      <c r="E3284" s="1200"/>
      <c r="J3284" s="224"/>
    </row>
    <row r="3285" spans="1:10" s="222" customFormat="1" ht="24" customHeight="1">
      <c r="A3285" s="1199"/>
      <c r="B3285" s="1200"/>
      <c r="C3285" s="1200"/>
      <c r="D3285" s="223"/>
      <c r="E3285" s="1200"/>
      <c r="J3285" s="224"/>
    </row>
    <row r="3286" spans="1:10" s="222" customFormat="1" ht="24" customHeight="1">
      <c r="A3286" s="1199"/>
      <c r="B3286" s="1200"/>
      <c r="C3286" s="1200"/>
      <c r="D3286" s="223"/>
      <c r="E3286" s="1200"/>
      <c r="J3286" s="224"/>
    </row>
    <row r="3287" spans="1:10" s="222" customFormat="1" ht="24" customHeight="1">
      <c r="A3287" s="1199"/>
      <c r="B3287" s="1200"/>
      <c r="C3287" s="1200"/>
      <c r="D3287" s="223"/>
      <c r="E3287" s="1200"/>
      <c r="J3287" s="224"/>
    </row>
    <row r="3288" spans="1:10" s="222" customFormat="1" ht="24" customHeight="1">
      <c r="A3288" s="1199"/>
      <c r="B3288" s="1200"/>
      <c r="C3288" s="1200"/>
      <c r="D3288" s="223"/>
      <c r="E3288" s="1200"/>
      <c r="J3288" s="224"/>
    </row>
    <row r="3289" spans="1:10" s="222" customFormat="1" ht="24" customHeight="1">
      <c r="A3289" s="1199"/>
      <c r="B3289" s="1200"/>
      <c r="C3289" s="1200"/>
      <c r="D3289" s="223"/>
      <c r="E3289" s="1200"/>
      <c r="J3289" s="224"/>
    </row>
    <row r="3290" spans="1:10" s="222" customFormat="1" ht="24" customHeight="1">
      <c r="A3290" s="1199"/>
      <c r="B3290" s="1200"/>
      <c r="C3290" s="1200"/>
      <c r="D3290" s="223"/>
      <c r="E3290" s="1200"/>
      <c r="J3290" s="224"/>
    </row>
    <row r="3291" spans="1:10" s="222" customFormat="1" ht="24" customHeight="1">
      <c r="A3291" s="1199"/>
      <c r="B3291" s="1200"/>
      <c r="C3291" s="1200"/>
      <c r="D3291" s="223"/>
      <c r="E3291" s="1200"/>
      <c r="J3291" s="224"/>
    </row>
    <row r="3292" spans="1:10" s="222" customFormat="1" ht="24" customHeight="1">
      <c r="A3292" s="1199"/>
      <c r="B3292" s="1200"/>
      <c r="C3292" s="1200"/>
      <c r="D3292" s="223"/>
      <c r="E3292" s="1200"/>
      <c r="J3292" s="224"/>
    </row>
    <row r="3293" spans="1:10" s="222" customFormat="1" ht="24" customHeight="1">
      <c r="A3293" s="1199"/>
      <c r="B3293" s="1200"/>
      <c r="C3293" s="1200"/>
      <c r="D3293" s="223"/>
      <c r="E3293" s="1200"/>
      <c r="J3293" s="224"/>
    </row>
    <row r="3294" spans="1:10" s="222" customFormat="1" ht="24" customHeight="1">
      <c r="A3294" s="1199"/>
      <c r="B3294" s="1200"/>
      <c r="C3294" s="1200"/>
      <c r="D3294" s="223"/>
      <c r="E3294" s="1200"/>
      <c r="J3294" s="224"/>
    </row>
    <row r="3295" spans="1:10" s="222" customFormat="1" ht="24" customHeight="1">
      <c r="A3295" s="1199"/>
      <c r="B3295" s="1200"/>
      <c r="C3295" s="1200"/>
      <c r="D3295" s="223"/>
      <c r="E3295" s="1200"/>
      <c r="J3295" s="224"/>
    </row>
    <row r="3296" spans="1:10" s="222" customFormat="1" ht="24" customHeight="1">
      <c r="A3296" s="1199"/>
      <c r="B3296" s="1200"/>
      <c r="C3296" s="1200"/>
      <c r="D3296" s="223"/>
      <c r="E3296" s="1200"/>
      <c r="J3296" s="224"/>
    </row>
    <row r="3297" spans="1:10" s="222" customFormat="1" ht="24" customHeight="1">
      <c r="A3297" s="1199"/>
      <c r="B3297" s="1200"/>
      <c r="C3297" s="1200"/>
      <c r="D3297" s="223"/>
      <c r="E3297" s="1200"/>
      <c r="J3297" s="224"/>
    </row>
    <row r="3298" spans="1:10" s="222" customFormat="1" ht="24" customHeight="1">
      <c r="A3298" s="1199"/>
      <c r="B3298" s="1200"/>
      <c r="C3298" s="1200"/>
      <c r="D3298" s="223"/>
      <c r="E3298" s="1200"/>
      <c r="J3298" s="224"/>
    </row>
    <row r="3299" spans="1:10" s="222" customFormat="1" ht="24" customHeight="1">
      <c r="A3299" s="1199"/>
      <c r="B3299" s="1200"/>
      <c r="C3299" s="1200"/>
      <c r="D3299" s="223"/>
      <c r="E3299" s="1200"/>
      <c r="J3299" s="224"/>
    </row>
    <row r="3300" spans="1:10" s="222" customFormat="1" ht="24" customHeight="1">
      <c r="A3300" s="1199"/>
      <c r="B3300" s="1200"/>
      <c r="C3300" s="1200"/>
      <c r="D3300" s="223"/>
      <c r="E3300" s="1200"/>
      <c r="J3300" s="224"/>
    </row>
    <row r="3301" spans="1:10" s="222" customFormat="1" ht="24" customHeight="1">
      <c r="A3301" s="1199"/>
      <c r="B3301" s="1200"/>
      <c r="C3301" s="1200"/>
      <c r="D3301" s="223"/>
      <c r="E3301" s="1200"/>
      <c r="J3301" s="224"/>
    </row>
    <row r="3302" spans="1:10" s="222" customFormat="1" ht="24" customHeight="1">
      <c r="A3302" s="1199"/>
      <c r="B3302" s="1200"/>
      <c r="C3302" s="1200"/>
      <c r="D3302" s="223"/>
      <c r="E3302" s="1200"/>
      <c r="J3302" s="224"/>
    </row>
    <row r="3303" spans="1:10" s="222" customFormat="1" ht="24" customHeight="1">
      <c r="A3303" s="1199"/>
      <c r="B3303" s="1200"/>
      <c r="C3303" s="1200"/>
      <c r="D3303" s="223"/>
      <c r="E3303" s="1200"/>
      <c r="J3303" s="224"/>
    </row>
    <row r="3304" spans="1:10" s="222" customFormat="1" ht="24" customHeight="1">
      <c r="A3304" s="1199"/>
      <c r="B3304" s="1200"/>
      <c r="C3304" s="1200"/>
      <c r="D3304" s="223"/>
      <c r="E3304" s="1200"/>
      <c r="J3304" s="224"/>
    </row>
    <row r="3305" spans="1:10" s="222" customFormat="1" ht="24" customHeight="1">
      <c r="A3305" s="1199"/>
      <c r="B3305" s="1200"/>
      <c r="C3305" s="1200"/>
      <c r="D3305" s="223"/>
      <c r="E3305" s="1200"/>
      <c r="J3305" s="224"/>
    </row>
    <row r="3306" spans="1:10" s="222" customFormat="1" ht="24" customHeight="1">
      <c r="A3306" s="1199"/>
      <c r="B3306" s="1200"/>
      <c r="C3306" s="1200"/>
      <c r="D3306" s="223"/>
      <c r="E3306" s="1200"/>
      <c r="J3306" s="224"/>
    </row>
    <row r="3307" spans="1:10" s="222" customFormat="1" ht="24" customHeight="1">
      <c r="A3307" s="1199"/>
      <c r="B3307" s="1200"/>
      <c r="C3307" s="1200"/>
      <c r="D3307" s="223"/>
      <c r="E3307" s="1200"/>
      <c r="J3307" s="224"/>
    </row>
    <row r="3308" spans="1:10" s="222" customFormat="1" ht="24" customHeight="1">
      <c r="A3308" s="1199"/>
      <c r="B3308" s="1200"/>
      <c r="C3308" s="1200"/>
      <c r="D3308" s="223"/>
      <c r="E3308" s="1200"/>
      <c r="J3308" s="224"/>
    </row>
    <row r="3309" spans="1:10" s="222" customFormat="1" ht="24" customHeight="1">
      <c r="A3309" s="1199"/>
      <c r="B3309" s="1200"/>
      <c r="C3309" s="1200"/>
      <c r="D3309" s="223"/>
      <c r="E3309" s="1200"/>
      <c r="J3309" s="224"/>
    </row>
    <row r="3310" spans="1:10" s="222" customFormat="1" ht="24" customHeight="1">
      <c r="A3310" s="1199"/>
      <c r="B3310" s="1200"/>
      <c r="C3310" s="1200"/>
      <c r="D3310" s="223"/>
      <c r="E3310" s="1200"/>
      <c r="J3310" s="224"/>
    </row>
    <row r="3311" spans="1:10" s="222" customFormat="1" ht="24" customHeight="1">
      <c r="A3311" s="1199"/>
      <c r="B3311" s="1200"/>
      <c r="C3311" s="1200"/>
      <c r="D3311" s="223"/>
      <c r="E3311" s="1200"/>
      <c r="J3311" s="224"/>
    </row>
    <row r="3312" spans="1:10" s="222" customFormat="1" ht="24" customHeight="1">
      <c r="A3312" s="1199"/>
      <c r="B3312" s="1200"/>
      <c r="C3312" s="1200"/>
      <c r="D3312" s="223"/>
      <c r="E3312" s="1200"/>
      <c r="J3312" s="224"/>
    </row>
    <row r="3313" spans="1:10" s="222" customFormat="1" ht="24" customHeight="1">
      <c r="A3313" s="1199"/>
      <c r="B3313" s="1200"/>
      <c r="C3313" s="1200"/>
      <c r="D3313" s="223"/>
      <c r="E3313" s="1200"/>
      <c r="J3313" s="224"/>
    </row>
    <row r="3314" spans="1:10" s="222" customFormat="1" ht="24" customHeight="1">
      <c r="A3314" s="1199"/>
      <c r="B3314" s="1200"/>
      <c r="C3314" s="1200"/>
      <c r="D3314" s="223"/>
      <c r="E3314" s="1200"/>
      <c r="J3314" s="224"/>
    </row>
    <row r="3315" spans="1:10" s="222" customFormat="1" ht="24" customHeight="1">
      <c r="A3315" s="1199"/>
      <c r="B3315" s="1200"/>
      <c r="C3315" s="1200"/>
      <c r="D3315" s="223"/>
      <c r="E3315" s="1200"/>
      <c r="J3315" s="224"/>
    </row>
    <row r="3316" spans="1:10" s="222" customFormat="1" ht="24" customHeight="1">
      <c r="A3316" s="1199"/>
      <c r="B3316" s="1200"/>
      <c r="C3316" s="1200"/>
      <c r="D3316" s="223"/>
      <c r="E3316" s="1200"/>
      <c r="J3316" s="224"/>
    </row>
    <row r="3317" spans="1:10" s="222" customFormat="1" ht="24" customHeight="1">
      <c r="A3317" s="1199"/>
      <c r="B3317" s="1200"/>
      <c r="C3317" s="1200"/>
      <c r="D3317" s="223"/>
      <c r="E3317" s="1200"/>
      <c r="J3317" s="224"/>
    </row>
    <row r="3318" spans="1:10" s="222" customFormat="1" ht="24" customHeight="1">
      <c r="A3318" s="1199"/>
      <c r="B3318" s="1200"/>
      <c r="C3318" s="1200"/>
      <c r="D3318" s="223"/>
      <c r="E3318" s="1200"/>
      <c r="J3318" s="224"/>
    </row>
    <row r="3319" spans="1:10" s="222" customFormat="1" ht="24" customHeight="1">
      <c r="A3319" s="1199"/>
      <c r="B3319" s="1200"/>
      <c r="C3319" s="1200"/>
      <c r="D3319" s="223"/>
      <c r="E3319" s="1200"/>
      <c r="J3319" s="224"/>
    </row>
    <row r="3320" spans="1:10" s="222" customFormat="1" ht="24" customHeight="1">
      <c r="A3320" s="1199"/>
      <c r="B3320" s="1200"/>
      <c r="C3320" s="1200"/>
      <c r="D3320" s="223"/>
      <c r="E3320" s="1200"/>
      <c r="J3320" s="224"/>
    </row>
    <row r="3321" spans="1:10" s="222" customFormat="1" ht="24" customHeight="1">
      <c r="A3321" s="1199"/>
      <c r="B3321" s="1200"/>
      <c r="C3321" s="1200"/>
      <c r="D3321" s="223"/>
      <c r="E3321" s="1200"/>
      <c r="J3321" s="224"/>
    </row>
    <row r="3322" spans="1:10" s="222" customFormat="1" ht="24" customHeight="1">
      <c r="A3322" s="1199"/>
      <c r="B3322" s="1200"/>
      <c r="C3322" s="1200"/>
      <c r="D3322" s="223"/>
      <c r="E3322" s="1200"/>
      <c r="J3322" s="224"/>
    </row>
    <row r="3323" spans="1:10" s="222" customFormat="1" ht="24" customHeight="1">
      <c r="A3323" s="1199"/>
      <c r="B3323" s="1200"/>
      <c r="C3323" s="1200"/>
      <c r="D3323" s="223"/>
      <c r="E3323" s="1200"/>
      <c r="J3323" s="224"/>
    </row>
    <row r="3324" spans="1:10" s="222" customFormat="1" ht="24" customHeight="1">
      <c r="A3324" s="1199"/>
      <c r="B3324" s="1200"/>
      <c r="C3324" s="1200"/>
      <c r="D3324" s="223"/>
      <c r="E3324" s="1200"/>
      <c r="J3324" s="224"/>
    </row>
    <row r="3325" spans="1:10" s="222" customFormat="1" ht="24" customHeight="1">
      <c r="A3325" s="1199"/>
      <c r="B3325" s="1200"/>
      <c r="C3325" s="1200"/>
      <c r="D3325" s="223"/>
      <c r="E3325" s="1200"/>
      <c r="J3325" s="224"/>
    </row>
    <row r="3326" spans="1:10" s="222" customFormat="1" ht="24" customHeight="1">
      <c r="A3326" s="1199"/>
      <c r="B3326" s="1200"/>
      <c r="C3326" s="1200"/>
      <c r="D3326" s="223"/>
      <c r="E3326" s="1200"/>
      <c r="J3326" s="224"/>
    </row>
    <row r="3327" spans="1:10" s="222" customFormat="1" ht="24" customHeight="1">
      <c r="A3327" s="1199"/>
      <c r="B3327" s="1200"/>
      <c r="C3327" s="1200"/>
      <c r="D3327" s="223"/>
      <c r="E3327" s="1200"/>
      <c r="J3327" s="224"/>
    </row>
    <row r="3328" spans="1:10" s="222" customFormat="1" ht="24" customHeight="1">
      <c r="A3328" s="1199"/>
      <c r="B3328" s="1200"/>
      <c r="C3328" s="1200"/>
      <c r="D3328" s="223"/>
      <c r="E3328" s="1200"/>
      <c r="J3328" s="224"/>
    </row>
    <row r="3329" spans="1:10" s="222" customFormat="1" ht="24" customHeight="1">
      <c r="A3329" s="1199"/>
      <c r="B3329" s="1200"/>
      <c r="C3329" s="1200"/>
      <c r="D3329" s="223"/>
      <c r="E3329" s="1200"/>
      <c r="J3329" s="224"/>
    </row>
    <row r="3330" spans="1:10" s="222" customFormat="1" ht="24" customHeight="1">
      <c r="A3330" s="1199"/>
      <c r="B3330" s="1200"/>
      <c r="C3330" s="1200"/>
      <c r="D3330" s="223"/>
      <c r="E3330" s="1200"/>
      <c r="J3330" s="224"/>
    </row>
    <row r="3331" spans="1:10" s="222" customFormat="1" ht="24" customHeight="1">
      <c r="A3331" s="1199"/>
      <c r="B3331" s="1200"/>
      <c r="C3331" s="1200"/>
      <c r="D3331" s="223"/>
      <c r="E3331" s="1200"/>
      <c r="J3331" s="224"/>
    </row>
    <row r="3332" spans="1:10" s="222" customFormat="1" ht="24" customHeight="1">
      <c r="A3332" s="1199"/>
      <c r="B3332" s="1200"/>
      <c r="C3332" s="1200"/>
      <c r="D3332" s="223"/>
      <c r="E3332" s="1200"/>
      <c r="J3332" s="224"/>
    </row>
    <row r="3333" spans="1:10" s="222" customFormat="1" ht="24" customHeight="1">
      <c r="A3333" s="1199"/>
      <c r="B3333" s="1200"/>
      <c r="C3333" s="1200"/>
      <c r="D3333" s="223"/>
      <c r="E3333" s="1200"/>
      <c r="J3333" s="224"/>
    </row>
    <row r="3334" spans="1:10" s="222" customFormat="1" ht="24" customHeight="1">
      <c r="A3334" s="1199"/>
      <c r="B3334" s="1200"/>
      <c r="C3334" s="1200"/>
      <c r="D3334" s="223"/>
      <c r="E3334" s="1200"/>
      <c r="J3334" s="224"/>
    </row>
    <row r="3335" spans="1:10" s="222" customFormat="1" ht="24" customHeight="1">
      <c r="A3335" s="1199"/>
      <c r="B3335" s="1200"/>
      <c r="C3335" s="1200"/>
      <c r="D3335" s="223"/>
      <c r="E3335" s="1200"/>
      <c r="J3335" s="224"/>
    </row>
    <row r="3336" spans="1:10" s="222" customFormat="1" ht="24" customHeight="1">
      <c r="A3336" s="1199"/>
      <c r="B3336" s="1200"/>
      <c r="C3336" s="1200"/>
      <c r="D3336" s="223"/>
      <c r="E3336" s="1200"/>
      <c r="J3336" s="224"/>
    </row>
    <row r="3337" spans="1:10" s="222" customFormat="1" ht="24" customHeight="1">
      <c r="A3337" s="1199"/>
      <c r="B3337" s="1200"/>
      <c r="C3337" s="1200"/>
      <c r="D3337" s="223"/>
      <c r="E3337" s="1200"/>
      <c r="J3337" s="224"/>
    </row>
    <row r="3338" spans="1:10" s="222" customFormat="1" ht="24" customHeight="1">
      <c r="A3338" s="1199"/>
      <c r="B3338" s="1200"/>
      <c r="C3338" s="1200"/>
      <c r="D3338" s="223"/>
      <c r="E3338" s="1200"/>
      <c r="J3338" s="224"/>
    </row>
    <row r="3339" spans="1:10" s="222" customFormat="1" ht="24" customHeight="1">
      <c r="A3339" s="1199"/>
      <c r="B3339" s="1200"/>
      <c r="C3339" s="1200"/>
      <c r="D3339" s="223"/>
      <c r="E3339" s="1200"/>
      <c r="J3339" s="224"/>
    </row>
    <row r="3340" spans="1:10" s="222" customFormat="1" ht="24" customHeight="1">
      <c r="A3340" s="1199"/>
      <c r="B3340" s="1200"/>
      <c r="C3340" s="1200"/>
      <c r="D3340" s="223"/>
      <c r="E3340" s="1200"/>
      <c r="J3340" s="224"/>
    </row>
    <row r="3341" spans="1:10" s="222" customFormat="1" ht="24" customHeight="1">
      <c r="A3341" s="1199"/>
      <c r="B3341" s="1200"/>
      <c r="C3341" s="1200"/>
      <c r="D3341" s="223"/>
      <c r="E3341" s="1200"/>
      <c r="J3341" s="224"/>
    </row>
    <row r="3342" spans="1:10" s="222" customFormat="1" ht="24" customHeight="1">
      <c r="A3342" s="1199"/>
      <c r="B3342" s="1200"/>
      <c r="C3342" s="1200"/>
      <c r="D3342" s="223"/>
      <c r="E3342" s="1200"/>
      <c r="J3342" s="224"/>
    </row>
    <row r="3343" spans="1:10" s="222" customFormat="1" ht="24" customHeight="1">
      <c r="A3343" s="1199"/>
      <c r="B3343" s="1200"/>
      <c r="C3343" s="1200"/>
      <c r="D3343" s="223"/>
      <c r="E3343" s="1200"/>
      <c r="J3343" s="224"/>
    </row>
    <row r="3344" spans="1:10" s="222" customFormat="1" ht="24" customHeight="1">
      <c r="A3344" s="1199"/>
      <c r="B3344" s="1200"/>
      <c r="C3344" s="1200"/>
      <c r="D3344" s="223"/>
      <c r="E3344" s="1200"/>
      <c r="J3344" s="224"/>
    </row>
    <row r="3345" spans="1:10" s="222" customFormat="1" ht="24" customHeight="1">
      <c r="A3345" s="1199"/>
      <c r="B3345" s="1200"/>
      <c r="C3345" s="1200"/>
      <c r="D3345" s="223"/>
      <c r="E3345" s="1200"/>
      <c r="J3345" s="224"/>
    </row>
    <row r="3346" spans="1:10" s="222" customFormat="1" ht="24" customHeight="1">
      <c r="A3346" s="1199"/>
      <c r="B3346" s="1200"/>
      <c r="C3346" s="1200"/>
      <c r="D3346" s="223"/>
      <c r="E3346" s="1200"/>
      <c r="J3346" s="224"/>
    </row>
    <row r="3347" spans="1:10" s="222" customFormat="1" ht="24" customHeight="1">
      <c r="A3347" s="1199"/>
      <c r="B3347" s="1200"/>
      <c r="C3347" s="1200"/>
      <c r="D3347" s="223"/>
      <c r="E3347" s="1200"/>
      <c r="J3347" s="224"/>
    </row>
    <row r="3348" spans="1:10" s="222" customFormat="1" ht="24" customHeight="1">
      <c r="A3348" s="1199"/>
      <c r="B3348" s="1200"/>
      <c r="C3348" s="1200"/>
      <c r="D3348" s="223"/>
      <c r="E3348" s="1200"/>
      <c r="J3348" s="224"/>
    </row>
    <row r="3349" spans="1:10" s="222" customFormat="1" ht="24" customHeight="1">
      <c r="A3349" s="1199"/>
      <c r="B3349" s="1200"/>
      <c r="C3349" s="1200"/>
      <c r="D3349" s="223"/>
      <c r="E3349" s="1200"/>
      <c r="J3349" s="224"/>
    </row>
    <row r="3350" spans="1:10" s="222" customFormat="1" ht="24" customHeight="1">
      <c r="A3350" s="1199"/>
      <c r="B3350" s="1200"/>
      <c r="C3350" s="1200"/>
      <c r="D3350" s="223"/>
      <c r="E3350" s="1200"/>
      <c r="J3350" s="224"/>
    </row>
    <row r="3351" spans="1:10" s="222" customFormat="1" ht="24" customHeight="1">
      <c r="A3351" s="1199"/>
      <c r="B3351" s="1200"/>
      <c r="C3351" s="1200"/>
      <c r="D3351" s="223"/>
      <c r="E3351" s="1200"/>
      <c r="J3351" s="224"/>
    </row>
    <row r="3352" spans="1:10" s="222" customFormat="1" ht="24" customHeight="1">
      <c r="A3352" s="1199"/>
      <c r="B3352" s="1200"/>
      <c r="C3352" s="1200"/>
      <c r="D3352" s="223"/>
      <c r="E3352" s="1200"/>
      <c r="J3352" s="224"/>
    </row>
    <row r="3353" spans="1:10" s="222" customFormat="1" ht="24" customHeight="1">
      <c r="A3353" s="1199"/>
      <c r="B3353" s="1200"/>
      <c r="C3353" s="1200"/>
      <c r="D3353" s="223"/>
      <c r="E3353" s="1200"/>
      <c r="J3353" s="224"/>
    </row>
    <row r="3354" spans="1:10" s="222" customFormat="1" ht="24" customHeight="1">
      <c r="A3354" s="1199"/>
      <c r="B3354" s="1200"/>
      <c r="C3354" s="1200"/>
      <c r="D3354" s="223"/>
      <c r="E3354" s="1200"/>
      <c r="J3354" s="224"/>
    </row>
    <row r="3355" spans="1:10" s="222" customFormat="1" ht="24" customHeight="1">
      <c r="A3355" s="1199"/>
      <c r="B3355" s="1200"/>
      <c r="C3355" s="1200"/>
      <c r="D3355" s="223"/>
      <c r="E3355" s="1200"/>
      <c r="J3355" s="224"/>
    </row>
    <row r="3356" spans="1:10" s="222" customFormat="1" ht="24" customHeight="1">
      <c r="A3356" s="1199"/>
      <c r="B3356" s="1200"/>
      <c r="C3356" s="1200"/>
      <c r="D3356" s="223"/>
      <c r="E3356" s="1200"/>
      <c r="J3356" s="224"/>
    </row>
    <row r="3357" spans="1:10" s="222" customFormat="1" ht="24" customHeight="1">
      <c r="A3357" s="1199"/>
      <c r="B3357" s="1200"/>
      <c r="C3357" s="1200"/>
      <c r="D3357" s="223"/>
      <c r="E3357" s="1200"/>
      <c r="J3357" s="224"/>
    </row>
    <row r="3358" spans="1:10" s="222" customFormat="1" ht="24" customHeight="1">
      <c r="A3358" s="1199"/>
      <c r="B3358" s="1200"/>
      <c r="C3358" s="1200"/>
      <c r="D3358" s="223"/>
      <c r="E3358" s="1200"/>
      <c r="J3358" s="224"/>
    </row>
    <row r="3359" spans="1:10" s="222" customFormat="1" ht="24" customHeight="1">
      <c r="A3359" s="1199"/>
      <c r="B3359" s="1200"/>
      <c r="C3359" s="1200"/>
      <c r="D3359" s="223"/>
      <c r="E3359" s="1200"/>
      <c r="J3359" s="224"/>
    </row>
    <row r="3360" spans="1:10" s="222" customFormat="1" ht="24" customHeight="1">
      <c r="A3360" s="1199"/>
      <c r="B3360" s="1200"/>
      <c r="C3360" s="1200"/>
      <c r="D3360" s="223"/>
      <c r="E3360" s="1200"/>
      <c r="J3360" s="224"/>
    </row>
    <row r="3361" spans="1:10" s="222" customFormat="1" ht="24" customHeight="1">
      <c r="A3361" s="1199"/>
      <c r="B3361" s="1200"/>
      <c r="C3361" s="1200"/>
      <c r="D3361" s="223"/>
      <c r="E3361" s="1200"/>
      <c r="J3361" s="224"/>
    </row>
    <row r="3362" spans="1:10" s="222" customFormat="1" ht="24" customHeight="1">
      <c r="A3362" s="1199"/>
      <c r="B3362" s="1200"/>
      <c r="C3362" s="1200"/>
      <c r="D3362" s="223"/>
      <c r="E3362" s="1200"/>
      <c r="J3362" s="224"/>
    </row>
    <row r="3363" spans="1:10" s="222" customFormat="1" ht="24" customHeight="1">
      <c r="A3363" s="1199"/>
      <c r="B3363" s="1200"/>
      <c r="C3363" s="1200"/>
      <c r="D3363" s="223"/>
      <c r="E3363" s="1200"/>
      <c r="J3363" s="224"/>
    </row>
    <row r="3364" spans="1:10" s="222" customFormat="1" ht="24" customHeight="1">
      <c r="A3364" s="1199"/>
      <c r="B3364" s="1200"/>
      <c r="C3364" s="1200"/>
      <c r="D3364" s="223"/>
      <c r="E3364" s="1200"/>
      <c r="J3364" s="224"/>
    </row>
    <row r="3365" spans="1:10" s="222" customFormat="1" ht="24" customHeight="1">
      <c r="A3365" s="1199"/>
      <c r="B3365" s="1200"/>
      <c r="C3365" s="1200"/>
      <c r="D3365" s="223"/>
      <c r="E3365" s="1200"/>
      <c r="J3365" s="224"/>
    </row>
    <row r="3366" spans="1:10" s="222" customFormat="1" ht="24" customHeight="1">
      <c r="A3366" s="1199"/>
      <c r="B3366" s="1200"/>
      <c r="C3366" s="1200"/>
      <c r="D3366" s="223"/>
      <c r="E3366" s="1200"/>
      <c r="J3366" s="224"/>
    </row>
    <row r="3367" spans="1:10" s="222" customFormat="1" ht="24" customHeight="1">
      <c r="A3367" s="1199"/>
      <c r="B3367" s="1200"/>
      <c r="C3367" s="1200"/>
      <c r="D3367" s="223"/>
      <c r="E3367" s="1200"/>
      <c r="J3367" s="224"/>
    </row>
    <row r="3368" spans="1:10" s="222" customFormat="1" ht="24" customHeight="1">
      <c r="A3368" s="1199"/>
      <c r="B3368" s="1200"/>
      <c r="C3368" s="1200"/>
      <c r="D3368" s="223"/>
      <c r="E3368" s="1200"/>
      <c r="J3368" s="224"/>
    </row>
    <row r="3369" spans="1:10" s="222" customFormat="1" ht="24" customHeight="1">
      <c r="A3369" s="1199"/>
      <c r="B3369" s="1200"/>
      <c r="C3369" s="1200"/>
      <c r="D3369" s="223"/>
      <c r="E3369" s="1200"/>
      <c r="J3369" s="224"/>
    </row>
    <row r="3370" spans="1:10" s="222" customFormat="1" ht="24" customHeight="1">
      <c r="A3370" s="1199"/>
      <c r="B3370" s="1200"/>
      <c r="C3370" s="1200"/>
      <c r="D3370" s="223"/>
      <c r="E3370" s="1200"/>
      <c r="J3370" s="224"/>
    </row>
    <row r="3371" spans="1:10" s="222" customFormat="1" ht="24" customHeight="1">
      <c r="A3371" s="1199"/>
      <c r="B3371" s="1200"/>
      <c r="C3371" s="1200"/>
      <c r="D3371" s="223"/>
      <c r="E3371" s="1200"/>
      <c r="J3371" s="224"/>
    </row>
    <row r="3372" spans="1:10" s="222" customFormat="1" ht="24" customHeight="1">
      <c r="A3372" s="1199"/>
      <c r="B3372" s="1200"/>
      <c r="C3372" s="1200"/>
      <c r="D3372" s="223"/>
      <c r="E3372" s="1200"/>
      <c r="J3372" s="224"/>
    </row>
    <row r="3373" spans="1:10" s="222" customFormat="1" ht="24" customHeight="1">
      <c r="A3373" s="1199"/>
      <c r="B3373" s="1200"/>
      <c r="C3373" s="1200"/>
      <c r="D3373" s="223"/>
      <c r="E3373" s="1200"/>
      <c r="J3373" s="224"/>
    </row>
    <row r="3374" spans="1:10" s="222" customFormat="1" ht="24" customHeight="1">
      <c r="A3374" s="1199"/>
      <c r="B3374" s="1200"/>
      <c r="C3374" s="1200"/>
      <c r="D3374" s="223"/>
      <c r="E3374" s="1200"/>
      <c r="J3374" s="224"/>
    </row>
    <row r="3375" spans="1:10" s="222" customFormat="1" ht="24" customHeight="1">
      <c r="A3375" s="1199"/>
      <c r="B3375" s="1200"/>
      <c r="C3375" s="1200"/>
      <c r="D3375" s="223"/>
      <c r="E3375" s="1200"/>
      <c r="J3375" s="224"/>
    </row>
    <row r="3376" spans="1:10" s="222" customFormat="1" ht="24" customHeight="1">
      <c r="A3376" s="1199"/>
      <c r="B3376" s="1200"/>
      <c r="C3376" s="1200"/>
      <c r="D3376" s="223"/>
      <c r="E3376" s="1200"/>
      <c r="J3376" s="224"/>
    </row>
    <row r="3377" spans="1:10" s="222" customFormat="1" ht="24" customHeight="1">
      <c r="A3377" s="1199"/>
      <c r="B3377" s="1200"/>
      <c r="C3377" s="1200"/>
      <c r="D3377" s="223"/>
      <c r="E3377" s="1200"/>
      <c r="J3377" s="224"/>
    </row>
    <row r="3378" spans="1:10" s="222" customFormat="1" ht="24" customHeight="1">
      <c r="A3378" s="1199"/>
      <c r="B3378" s="1200"/>
      <c r="C3378" s="1200"/>
      <c r="D3378" s="223"/>
      <c r="E3378" s="1200"/>
      <c r="J3378" s="224"/>
    </row>
    <row r="3379" spans="1:10" s="222" customFormat="1" ht="24" customHeight="1">
      <c r="A3379" s="1199"/>
      <c r="B3379" s="1200"/>
      <c r="C3379" s="1200"/>
      <c r="D3379" s="223"/>
      <c r="E3379" s="1200"/>
      <c r="J3379" s="224"/>
    </row>
    <row r="3380" spans="1:10" s="222" customFormat="1" ht="24" customHeight="1">
      <c r="A3380" s="1199"/>
      <c r="B3380" s="1200"/>
      <c r="C3380" s="1200"/>
      <c r="D3380" s="223"/>
      <c r="E3380" s="1200"/>
      <c r="J3380" s="224"/>
    </row>
    <row r="3381" spans="1:10" s="222" customFormat="1" ht="24" customHeight="1">
      <c r="A3381" s="1199"/>
      <c r="B3381" s="1200"/>
      <c r="C3381" s="1200"/>
      <c r="D3381" s="223"/>
      <c r="E3381" s="1200"/>
      <c r="J3381" s="224"/>
    </row>
    <row r="3382" spans="1:10" s="222" customFormat="1" ht="24" customHeight="1">
      <c r="A3382" s="1199"/>
      <c r="B3382" s="1200"/>
      <c r="C3382" s="1200"/>
      <c r="D3382" s="223"/>
      <c r="E3382" s="1200"/>
      <c r="J3382" s="224"/>
    </row>
    <row r="3383" spans="1:10" s="222" customFormat="1" ht="24" customHeight="1">
      <c r="A3383" s="1199"/>
      <c r="B3383" s="1200"/>
      <c r="C3383" s="1200"/>
      <c r="D3383" s="223"/>
      <c r="E3383" s="1200"/>
      <c r="J3383" s="224"/>
    </row>
    <row r="3384" spans="1:10" s="222" customFormat="1" ht="24" customHeight="1">
      <c r="A3384" s="1199"/>
      <c r="B3384" s="1200"/>
      <c r="C3384" s="1200"/>
      <c r="D3384" s="223"/>
      <c r="E3384" s="1200"/>
      <c r="J3384" s="224"/>
    </row>
    <row r="3385" spans="1:10" s="222" customFormat="1" ht="24" customHeight="1">
      <c r="A3385" s="1199"/>
      <c r="B3385" s="1200"/>
      <c r="C3385" s="1200"/>
      <c r="D3385" s="223"/>
      <c r="E3385" s="1200"/>
      <c r="J3385" s="224"/>
    </row>
    <row r="3386" spans="1:10" s="222" customFormat="1" ht="24" customHeight="1">
      <c r="A3386" s="1199"/>
      <c r="B3386" s="1200"/>
      <c r="C3386" s="1200"/>
      <c r="D3386" s="223"/>
      <c r="E3386" s="1200"/>
      <c r="J3386" s="224"/>
    </row>
    <row r="3387" spans="1:10" s="222" customFormat="1" ht="24" customHeight="1">
      <c r="A3387" s="1199"/>
      <c r="B3387" s="1200"/>
      <c r="C3387" s="1200"/>
      <c r="D3387" s="223"/>
      <c r="E3387" s="1200"/>
      <c r="J3387" s="224"/>
    </row>
    <row r="3388" spans="1:10" s="222" customFormat="1" ht="24" customHeight="1">
      <c r="A3388" s="1199"/>
      <c r="B3388" s="1200"/>
      <c r="C3388" s="1200"/>
      <c r="D3388" s="223"/>
      <c r="E3388" s="1200"/>
      <c r="J3388" s="224"/>
    </row>
    <row r="3389" spans="1:10" s="222" customFormat="1" ht="24" customHeight="1">
      <c r="A3389" s="1199"/>
      <c r="B3389" s="1200"/>
      <c r="C3389" s="1200"/>
      <c r="D3389" s="223"/>
      <c r="E3389" s="1200"/>
      <c r="J3389" s="224"/>
    </row>
    <row r="3390" spans="1:10" s="222" customFormat="1" ht="24" customHeight="1">
      <c r="A3390" s="1199"/>
      <c r="B3390" s="1200"/>
      <c r="C3390" s="1200"/>
      <c r="D3390" s="223"/>
      <c r="E3390" s="1200"/>
      <c r="J3390" s="224"/>
    </row>
    <row r="3391" spans="1:10" s="222" customFormat="1" ht="24" customHeight="1">
      <c r="A3391" s="1199"/>
      <c r="B3391" s="1200"/>
      <c r="C3391" s="1200"/>
      <c r="D3391" s="223"/>
      <c r="E3391" s="1200"/>
      <c r="J3391" s="224"/>
    </row>
    <row r="3392" spans="1:10" s="222" customFormat="1" ht="24" customHeight="1">
      <c r="A3392" s="1199"/>
      <c r="B3392" s="1200"/>
      <c r="C3392" s="1200"/>
      <c r="D3392" s="223"/>
      <c r="E3392" s="1200"/>
      <c r="J3392" s="224"/>
    </row>
    <row r="3393" spans="1:10" s="222" customFormat="1" ht="24" customHeight="1">
      <c r="A3393" s="1199"/>
      <c r="B3393" s="1200"/>
      <c r="C3393" s="1200"/>
      <c r="D3393" s="223"/>
      <c r="E3393" s="1200"/>
      <c r="J3393" s="224"/>
    </row>
    <row r="3394" spans="1:10" s="222" customFormat="1" ht="24" customHeight="1">
      <c r="A3394" s="1199"/>
      <c r="B3394" s="1200"/>
      <c r="C3394" s="1200"/>
      <c r="D3394" s="223"/>
      <c r="E3394" s="1200"/>
      <c r="J3394" s="224"/>
    </row>
    <row r="3395" spans="1:10" s="222" customFormat="1" ht="24" customHeight="1">
      <c r="A3395" s="1199"/>
      <c r="B3395" s="1200"/>
      <c r="C3395" s="1200"/>
      <c r="D3395" s="223"/>
      <c r="E3395" s="1200"/>
      <c r="J3395" s="224"/>
    </row>
    <row r="3396" spans="1:10" s="222" customFormat="1" ht="24" customHeight="1">
      <c r="A3396" s="1199"/>
      <c r="B3396" s="1200"/>
      <c r="C3396" s="1200"/>
      <c r="D3396" s="223"/>
      <c r="E3396" s="1200"/>
      <c r="J3396" s="224"/>
    </row>
    <row r="3397" spans="1:10" s="222" customFormat="1" ht="24" customHeight="1">
      <c r="A3397" s="1199"/>
      <c r="B3397" s="1200"/>
      <c r="C3397" s="1200"/>
      <c r="D3397" s="223"/>
      <c r="E3397" s="1200"/>
      <c r="J3397" s="224"/>
    </row>
    <row r="3398" spans="1:10" s="222" customFormat="1" ht="24" customHeight="1">
      <c r="A3398" s="1199"/>
      <c r="B3398" s="1200"/>
      <c r="C3398" s="1200"/>
      <c r="D3398" s="223"/>
      <c r="E3398" s="1200"/>
      <c r="J3398" s="224"/>
    </row>
    <row r="3399" spans="1:10" s="222" customFormat="1" ht="24" customHeight="1">
      <c r="A3399" s="1199"/>
      <c r="B3399" s="1200"/>
      <c r="C3399" s="1200"/>
      <c r="D3399" s="223"/>
      <c r="E3399" s="1200"/>
      <c r="J3399" s="224"/>
    </row>
    <row r="3400" spans="1:10" s="222" customFormat="1" ht="24" customHeight="1">
      <c r="A3400" s="1199"/>
      <c r="B3400" s="1200"/>
      <c r="C3400" s="1200"/>
      <c r="D3400" s="223"/>
      <c r="E3400" s="1200"/>
      <c r="J3400" s="224"/>
    </row>
    <row r="3401" spans="1:10" s="222" customFormat="1" ht="24" customHeight="1">
      <c r="A3401" s="1199"/>
      <c r="B3401" s="1200"/>
      <c r="C3401" s="1200"/>
      <c r="D3401" s="223"/>
      <c r="E3401" s="1200"/>
      <c r="J3401" s="224"/>
    </row>
    <row r="3402" spans="1:10" s="222" customFormat="1" ht="24" customHeight="1">
      <c r="A3402" s="1199"/>
      <c r="B3402" s="1200"/>
      <c r="C3402" s="1200"/>
      <c r="D3402" s="223"/>
      <c r="E3402" s="1200"/>
      <c r="J3402" s="224"/>
    </row>
    <row r="3403" spans="1:10" s="222" customFormat="1" ht="24" customHeight="1">
      <c r="A3403" s="1199"/>
      <c r="B3403" s="1200"/>
      <c r="C3403" s="1200"/>
      <c r="D3403" s="223"/>
      <c r="E3403" s="1200"/>
      <c r="J3403" s="224"/>
    </row>
    <row r="3404" spans="1:10" s="222" customFormat="1" ht="24" customHeight="1">
      <c r="A3404" s="1199"/>
      <c r="B3404" s="1200"/>
      <c r="C3404" s="1200"/>
      <c r="D3404" s="223"/>
      <c r="E3404" s="1200"/>
      <c r="J3404" s="224"/>
    </row>
    <row r="3405" spans="1:10" s="222" customFormat="1" ht="24" customHeight="1">
      <c r="A3405" s="1199"/>
      <c r="B3405" s="1200"/>
      <c r="C3405" s="1200"/>
      <c r="D3405" s="223"/>
      <c r="E3405" s="1200"/>
      <c r="J3405" s="224"/>
    </row>
    <row r="3406" spans="1:10" s="222" customFormat="1" ht="24" customHeight="1">
      <c r="A3406" s="1199"/>
      <c r="B3406" s="1200"/>
      <c r="C3406" s="1200"/>
      <c r="D3406" s="223"/>
      <c r="E3406" s="1200"/>
      <c r="J3406" s="224"/>
    </row>
    <row r="3407" spans="1:10" s="222" customFormat="1" ht="24" customHeight="1">
      <c r="A3407" s="1199"/>
      <c r="B3407" s="1200"/>
      <c r="C3407" s="1200"/>
      <c r="D3407" s="223"/>
      <c r="E3407" s="1200"/>
      <c r="J3407" s="224"/>
    </row>
    <row r="3408" spans="1:10" s="222" customFormat="1" ht="24" customHeight="1">
      <c r="A3408" s="1199"/>
      <c r="B3408" s="1200"/>
      <c r="C3408" s="1200"/>
      <c r="D3408" s="223"/>
      <c r="E3408" s="1200"/>
      <c r="J3408" s="224"/>
    </row>
    <row r="3409" spans="1:10" s="222" customFormat="1" ht="24" customHeight="1">
      <c r="A3409" s="1199"/>
      <c r="B3409" s="1200"/>
      <c r="C3409" s="1200"/>
      <c r="D3409" s="223"/>
      <c r="E3409" s="1200"/>
      <c r="J3409" s="224"/>
    </row>
    <row r="3410" spans="1:10" s="222" customFormat="1" ht="24" customHeight="1">
      <c r="A3410" s="1199"/>
      <c r="B3410" s="1200"/>
      <c r="C3410" s="1200"/>
      <c r="D3410" s="223"/>
      <c r="E3410" s="1200"/>
      <c r="J3410" s="224"/>
    </row>
    <row r="3411" spans="1:10" s="222" customFormat="1" ht="24" customHeight="1">
      <c r="A3411" s="1199"/>
      <c r="B3411" s="1200"/>
      <c r="C3411" s="1200"/>
      <c r="D3411" s="223"/>
      <c r="E3411" s="1200"/>
      <c r="J3411" s="224"/>
    </row>
    <row r="3412" spans="1:10" s="222" customFormat="1" ht="24" customHeight="1">
      <c r="A3412" s="1199"/>
      <c r="B3412" s="1200"/>
      <c r="C3412" s="1200"/>
      <c r="D3412" s="223"/>
      <c r="E3412" s="1200"/>
      <c r="J3412" s="224"/>
    </row>
    <row r="3413" spans="1:10" s="222" customFormat="1" ht="24" customHeight="1">
      <c r="A3413" s="1199"/>
      <c r="B3413" s="1200"/>
      <c r="C3413" s="1200"/>
      <c r="D3413" s="223"/>
      <c r="E3413" s="1200"/>
      <c r="J3413" s="224"/>
    </row>
    <row r="3414" spans="1:10" s="222" customFormat="1" ht="24" customHeight="1">
      <c r="A3414" s="1199"/>
      <c r="B3414" s="1200"/>
      <c r="C3414" s="1200"/>
      <c r="D3414" s="223"/>
      <c r="E3414" s="1200"/>
      <c r="J3414" s="224"/>
    </row>
    <row r="3415" spans="1:10" s="222" customFormat="1" ht="24" customHeight="1">
      <c r="A3415" s="1199"/>
      <c r="B3415" s="1200"/>
      <c r="C3415" s="1200"/>
      <c r="D3415" s="223"/>
      <c r="E3415" s="1200"/>
      <c r="J3415" s="224"/>
    </row>
    <row r="3416" spans="1:10" s="222" customFormat="1" ht="24" customHeight="1">
      <c r="A3416" s="1199"/>
      <c r="B3416" s="1200"/>
      <c r="C3416" s="1200"/>
      <c r="D3416" s="223"/>
      <c r="E3416" s="1200"/>
      <c r="J3416" s="224"/>
    </row>
    <row r="3417" spans="1:10" s="222" customFormat="1" ht="24" customHeight="1">
      <c r="A3417" s="1199"/>
      <c r="B3417" s="1200"/>
      <c r="C3417" s="1200"/>
      <c r="D3417" s="223"/>
      <c r="E3417" s="1200"/>
      <c r="J3417" s="224"/>
    </row>
    <row r="3418" spans="1:10" s="222" customFormat="1" ht="24" customHeight="1">
      <c r="A3418" s="1199"/>
      <c r="B3418" s="1200"/>
      <c r="C3418" s="1200"/>
      <c r="D3418" s="223"/>
      <c r="E3418" s="1200"/>
      <c r="J3418" s="224"/>
    </row>
    <row r="3419" spans="1:10" s="222" customFormat="1" ht="24" customHeight="1">
      <c r="A3419" s="1199"/>
      <c r="B3419" s="1200"/>
      <c r="C3419" s="1200"/>
      <c r="D3419" s="223"/>
      <c r="E3419" s="1200"/>
      <c r="J3419" s="224"/>
    </row>
    <row r="3420" spans="1:10" s="222" customFormat="1" ht="24" customHeight="1">
      <c r="A3420" s="1199"/>
      <c r="B3420" s="1200"/>
      <c r="C3420" s="1200"/>
      <c r="D3420" s="223"/>
      <c r="E3420" s="1200"/>
      <c r="J3420" s="224"/>
    </row>
    <row r="3421" spans="1:10" s="222" customFormat="1" ht="24" customHeight="1">
      <c r="A3421" s="1199"/>
      <c r="B3421" s="1200"/>
      <c r="C3421" s="1200"/>
      <c r="D3421" s="223"/>
      <c r="E3421" s="1200"/>
      <c r="J3421" s="224"/>
    </row>
    <row r="3422" spans="1:10" s="222" customFormat="1" ht="24" customHeight="1">
      <c r="A3422" s="1199"/>
      <c r="B3422" s="1200"/>
      <c r="C3422" s="1200"/>
      <c r="D3422" s="223"/>
      <c r="E3422" s="1200"/>
      <c r="J3422" s="224"/>
    </row>
    <row r="3423" spans="1:10" s="222" customFormat="1" ht="24" customHeight="1">
      <c r="A3423" s="1199"/>
      <c r="B3423" s="1200"/>
      <c r="C3423" s="1200"/>
      <c r="D3423" s="223"/>
      <c r="E3423" s="1200"/>
      <c r="J3423" s="224"/>
    </row>
    <row r="3424" spans="1:10" s="222" customFormat="1" ht="24" customHeight="1">
      <c r="A3424" s="1199"/>
      <c r="B3424" s="1200"/>
      <c r="C3424" s="1200"/>
      <c r="D3424" s="223"/>
      <c r="E3424" s="1200"/>
      <c r="J3424" s="224"/>
    </row>
    <row r="3425" spans="1:10" s="222" customFormat="1" ht="24" customHeight="1">
      <c r="A3425" s="1199"/>
      <c r="B3425" s="1200"/>
      <c r="C3425" s="1200"/>
      <c r="D3425" s="223"/>
      <c r="E3425" s="1200"/>
      <c r="J3425" s="224"/>
    </row>
    <row r="3426" spans="1:10" s="222" customFormat="1" ht="24" customHeight="1">
      <c r="A3426" s="1199"/>
      <c r="B3426" s="1200"/>
      <c r="C3426" s="1200"/>
      <c r="D3426" s="223"/>
      <c r="E3426" s="1200"/>
      <c r="J3426" s="224"/>
    </row>
    <row r="3427" spans="1:10" s="222" customFormat="1" ht="24" customHeight="1">
      <c r="A3427" s="1199"/>
      <c r="B3427" s="1200"/>
      <c r="C3427" s="1200"/>
      <c r="D3427" s="223"/>
      <c r="E3427" s="1200"/>
      <c r="J3427" s="224"/>
    </row>
    <row r="3428" spans="1:10" s="222" customFormat="1" ht="24" customHeight="1">
      <c r="A3428" s="1199"/>
      <c r="B3428" s="1200"/>
      <c r="C3428" s="1200"/>
      <c r="D3428" s="223"/>
      <c r="E3428" s="1200"/>
      <c r="J3428" s="224"/>
    </row>
    <row r="3429" spans="1:10" s="222" customFormat="1" ht="24" customHeight="1">
      <c r="A3429" s="1199"/>
      <c r="B3429" s="1200"/>
      <c r="C3429" s="1200"/>
      <c r="D3429" s="223"/>
      <c r="E3429" s="1200"/>
      <c r="J3429" s="224"/>
    </row>
    <row r="3430" spans="1:10" s="222" customFormat="1" ht="24" customHeight="1">
      <c r="A3430" s="1199"/>
      <c r="B3430" s="1200"/>
      <c r="C3430" s="1200"/>
      <c r="D3430" s="223"/>
      <c r="E3430" s="1200"/>
      <c r="J3430" s="224"/>
    </row>
    <row r="3431" spans="1:10" s="222" customFormat="1" ht="24" customHeight="1">
      <c r="A3431" s="1199"/>
      <c r="B3431" s="1200"/>
      <c r="C3431" s="1200"/>
      <c r="D3431" s="223"/>
      <c r="E3431" s="1200"/>
      <c r="J3431" s="224"/>
    </row>
    <row r="3432" spans="1:10" s="222" customFormat="1" ht="24" customHeight="1">
      <c r="A3432" s="1199"/>
      <c r="B3432" s="1200"/>
      <c r="C3432" s="1200"/>
      <c r="D3432" s="223"/>
      <c r="E3432" s="1200"/>
      <c r="J3432" s="224"/>
    </row>
    <row r="3433" spans="1:10" s="222" customFormat="1" ht="24" customHeight="1">
      <c r="A3433" s="1199"/>
      <c r="B3433" s="1200"/>
      <c r="C3433" s="1200"/>
      <c r="D3433" s="223"/>
      <c r="E3433" s="1200"/>
      <c r="J3433" s="224"/>
    </row>
    <row r="3434" spans="1:10" s="222" customFormat="1" ht="24" customHeight="1">
      <c r="A3434" s="1199"/>
      <c r="B3434" s="1200"/>
      <c r="C3434" s="1200"/>
      <c r="D3434" s="223"/>
      <c r="E3434" s="1200"/>
      <c r="J3434" s="224"/>
    </row>
    <row r="3435" spans="1:10" s="222" customFormat="1" ht="24" customHeight="1">
      <c r="A3435" s="1199"/>
      <c r="B3435" s="1200"/>
      <c r="C3435" s="1200"/>
      <c r="D3435" s="223"/>
      <c r="E3435" s="1200"/>
      <c r="J3435" s="224"/>
    </row>
    <row r="3436" spans="1:10" s="222" customFormat="1" ht="24" customHeight="1">
      <c r="A3436" s="1199"/>
      <c r="B3436" s="1200"/>
      <c r="C3436" s="1200"/>
      <c r="D3436" s="223"/>
      <c r="E3436" s="1200"/>
      <c r="J3436" s="224"/>
    </row>
    <row r="3437" spans="1:10" s="222" customFormat="1" ht="24" customHeight="1">
      <c r="A3437" s="1199"/>
      <c r="B3437" s="1200"/>
      <c r="C3437" s="1200"/>
      <c r="D3437" s="223"/>
      <c r="E3437" s="1200"/>
      <c r="J3437" s="224"/>
    </row>
    <row r="3438" spans="1:10" s="222" customFormat="1" ht="24" customHeight="1">
      <c r="A3438" s="1199"/>
      <c r="B3438" s="1200"/>
      <c r="C3438" s="1200"/>
      <c r="D3438" s="223"/>
      <c r="E3438" s="1200"/>
      <c r="J3438" s="224"/>
    </row>
    <row r="3439" spans="1:10" s="222" customFormat="1" ht="24" customHeight="1">
      <c r="A3439" s="1199"/>
      <c r="B3439" s="1200"/>
      <c r="C3439" s="1200"/>
      <c r="D3439" s="223"/>
      <c r="E3439" s="1200"/>
      <c r="J3439" s="224"/>
    </row>
    <row r="3440" spans="1:10" s="222" customFormat="1" ht="24" customHeight="1">
      <c r="A3440" s="1199"/>
      <c r="B3440" s="1200"/>
      <c r="C3440" s="1200"/>
      <c r="D3440" s="223"/>
      <c r="E3440" s="1200"/>
      <c r="J3440" s="224"/>
    </row>
    <row r="3441" spans="1:10" s="222" customFormat="1" ht="24" customHeight="1">
      <c r="A3441" s="1199"/>
      <c r="B3441" s="1200"/>
      <c r="C3441" s="1200"/>
      <c r="D3441" s="223"/>
      <c r="E3441" s="1200"/>
      <c r="J3441" s="224"/>
    </row>
    <row r="3442" spans="1:10" s="222" customFormat="1" ht="24" customHeight="1">
      <c r="A3442" s="1199"/>
      <c r="B3442" s="1200"/>
      <c r="C3442" s="1200"/>
      <c r="D3442" s="223"/>
      <c r="E3442" s="1200"/>
      <c r="J3442" s="224"/>
    </row>
    <row r="3443" spans="1:10" s="222" customFormat="1" ht="24" customHeight="1">
      <c r="A3443" s="1199"/>
      <c r="B3443" s="1200"/>
      <c r="C3443" s="1200"/>
      <c r="D3443" s="223"/>
      <c r="E3443" s="1200"/>
      <c r="J3443" s="224"/>
    </row>
    <row r="3444" spans="1:10" s="222" customFormat="1" ht="24" customHeight="1">
      <c r="A3444" s="1199"/>
      <c r="B3444" s="1200"/>
      <c r="C3444" s="1200"/>
      <c r="D3444" s="223"/>
      <c r="E3444" s="1200"/>
      <c r="J3444" s="224"/>
    </row>
    <row r="3445" spans="1:10" s="222" customFormat="1" ht="24" customHeight="1">
      <c r="A3445" s="1199"/>
      <c r="B3445" s="1200"/>
      <c r="C3445" s="1200"/>
      <c r="D3445" s="223"/>
      <c r="E3445" s="1200"/>
      <c r="J3445" s="224"/>
    </row>
    <row r="3446" spans="1:10" s="222" customFormat="1" ht="24" customHeight="1">
      <c r="A3446" s="1199"/>
      <c r="B3446" s="1200"/>
      <c r="C3446" s="1200"/>
      <c r="D3446" s="223"/>
      <c r="E3446" s="1200"/>
      <c r="J3446" s="224"/>
    </row>
    <row r="3447" spans="1:10" s="222" customFormat="1" ht="24" customHeight="1">
      <c r="A3447" s="1199"/>
      <c r="B3447" s="1200"/>
      <c r="C3447" s="1200"/>
      <c r="D3447" s="223"/>
      <c r="E3447" s="1200"/>
      <c r="J3447" s="224"/>
    </row>
    <row r="3448" spans="1:10" s="222" customFormat="1" ht="24" customHeight="1">
      <c r="A3448" s="1199"/>
      <c r="B3448" s="1200"/>
      <c r="C3448" s="1200"/>
      <c r="D3448" s="223"/>
      <c r="E3448" s="1200"/>
      <c r="J3448" s="224"/>
    </row>
    <row r="3449" spans="1:10" s="222" customFormat="1" ht="24" customHeight="1">
      <c r="A3449" s="1199"/>
      <c r="B3449" s="1200"/>
      <c r="C3449" s="1200"/>
      <c r="D3449" s="223"/>
      <c r="E3449" s="1200"/>
      <c r="J3449" s="224"/>
    </row>
    <row r="3450" spans="1:10" s="222" customFormat="1" ht="24" customHeight="1">
      <c r="A3450" s="1199"/>
      <c r="B3450" s="1200"/>
      <c r="C3450" s="1200"/>
      <c r="D3450" s="223"/>
      <c r="E3450" s="1200"/>
      <c r="J3450" s="224"/>
    </row>
    <row r="3451" spans="1:10" s="222" customFormat="1" ht="24" customHeight="1">
      <c r="A3451" s="1199"/>
      <c r="B3451" s="1200"/>
      <c r="C3451" s="1200"/>
      <c r="D3451" s="223"/>
      <c r="E3451" s="1200"/>
      <c r="J3451" s="224"/>
    </row>
    <row r="3452" spans="1:10" s="222" customFormat="1" ht="24" customHeight="1">
      <c r="A3452" s="1199"/>
      <c r="B3452" s="1200"/>
      <c r="C3452" s="1200"/>
      <c r="D3452" s="223"/>
      <c r="E3452" s="1200"/>
      <c r="J3452" s="224"/>
    </row>
    <row r="3453" spans="1:10" s="222" customFormat="1" ht="24" customHeight="1">
      <c r="A3453" s="1199"/>
      <c r="B3453" s="1200"/>
      <c r="C3453" s="1200"/>
      <c r="D3453" s="223"/>
      <c r="E3453" s="1200"/>
      <c r="J3453" s="224"/>
    </row>
    <row r="3454" spans="1:10" s="222" customFormat="1" ht="24" customHeight="1">
      <c r="A3454" s="1199"/>
      <c r="B3454" s="1200"/>
      <c r="C3454" s="1200"/>
      <c r="D3454" s="223"/>
      <c r="E3454" s="1200"/>
      <c r="J3454" s="224"/>
    </row>
    <row r="3455" spans="1:10" s="222" customFormat="1" ht="24" customHeight="1">
      <c r="A3455" s="1199"/>
      <c r="B3455" s="1200"/>
      <c r="C3455" s="1200"/>
      <c r="D3455" s="223"/>
      <c r="E3455" s="1200"/>
      <c r="J3455" s="224"/>
    </row>
    <row r="3456" spans="1:10" s="222" customFormat="1" ht="24" customHeight="1">
      <c r="A3456" s="1199"/>
      <c r="B3456" s="1200"/>
      <c r="C3456" s="1200"/>
      <c r="D3456" s="223"/>
      <c r="E3456" s="1200"/>
      <c r="J3456" s="224"/>
    </row>
    <row r="3457" spans="1:10" s="222" customFormat="1" ht="24" customHeight="1">
      <c r="A3457" s="1199"/>
      <c r="B3457" s="1200"/>
      <c r="C3457" s="1200"/>
      <c r="D3457" s="223"/>
      <c r="E3457" s="1200"/>
      <c r="J3457" s="224"/>
    </row>
    <row r="3458" spans="1:10" s="222" customFormat="1" ht="24" customHeight="1">
      <c r="A3458" s="1199"/>
      <c r="B3458" s="1200"/>
      <c r="C3458" s="1200"/>
      <c r="D3458" s="223"/>
      <c r="E3458" s="1200"/>
      <c r="J3458" s="224"/>
    </row>
    <row r="3459" spans="1:10" s="222" customFormat="1" ht="24" customHeight="1">
      <c r="A3459" s="1199"/>
      <c r="B3459" s="1200"/>
      <c r="C3459" s="1200"/>
      <c r="D3459" s="223"/>
      <c r="E3459" s="1200"/>
      <c r="J3459" s="224"/>
    </row>
    <row r="3460" spans="1:10" s="222" customFormat="1" ht="24" customHeight="1">
      <c r="A3460" s="1199"/>
      <c r="B3460" s="1200"/>
      <c r="C3460" s="1200"/>
      <c r="D3460" s="223"/>
      <c r="E3460" s="1200"/>
      <c r="J3460" s="224"/>
    </row>
    <row r="3461" spans="1:10" s="222" customFormat="1" ht="24" customHeight="1">
      <c r="A3461" s="1199"/>
      <c r="B3461" s="1200"/>
      <c r="C3461" s="1200"/>
      <c r="D3461" s="223"/>
      <c r="E3461" s="1200"/>
      <c r="J3461" s="224"/>
    </row>
    <row r="3462" spans="1:10" s="222" customFormat="1" ht="24" customHeight="1">
      <c r="A3462" s="1199"/>
      <c r="B3462" s="1200"/>
      <c r="C3462" s="1200"/>
      <c r="D3462" s="223"/>
      <c r="E3462" s="1200"/>
      <c r="J3462" s="224"/>
    </row>
    <row r="3463" spans="1:10" s="222" customFormat="1" ht="24" customHeight="1">
      <c r="A3463" s="1199"/>
      <c r="B3463" s="1200"/>
      <c r="C3463" s="1200"/>
      <c r="D3463" s="223"/>
      <c r="E3463" s="1200"/>
      <c r="J3463" s="224"/>
    </row>
    <row r="3464" spans="1:10" s="222" customFormat="1" ht="24" customHeight="1">
      <c r="A3464" s="1199"/>
      <c r="B3464" s="1200"/>
      <c r="C3464" s="1200"/>
      <c r="D3464" s="223"/>
      <c r="E3464" s="1200"/>
      <c r="J3464" s="224"/>
    </row>
    <row r="3465" spans="1:10" s="222" customFormat="1" ht="24" customHeight="1">
      <c r="A3465" s="1199"/>
      <c r="B3465" s="1200"/>
      <c r="C3465" s="1200"/>
      <c r="D3465" s="223"/>
      <c r="E3465" s="1200"/>
      <c r="J3465" s="224"/>
    </row>
    <row r="3466" spans="1:10" s="222" customFormat="1" ht="24" customHeight="1">
      <c r="A3466" s="1199"/>
      <c r="B3466" s="1200"/>
      <c r="C3466" s="1200"/>
      <c r="D3466" s="223"/>
      <c r="E3466" s="1200"/>
      <c r="J3466" s="224"/>
    </row>
    <row r="3467" spans="1:10" s="222" customFormat="1" ht="24" customHeight="1">
      <c r="A3467" s="1199"/>
      <c r="B3467" s="1200"/>
      <c r="C3467" s="1200"/>
      <c r="D3467" s="223"/>
      <c r="E3467" s="1200"/>
      <c r="J3467" s="224"/>
    </row>
    <row r="3468" spans="1:10" s="222" customFormat="1" ht="24" customHeight="1">
      <c r="A3468" s="1199"/>
      <c r="B3468" s="1200"/>
      <c r="C3468" s="1200"/>
      <c r="D3468" s="223"/>
      <c r="E3468" s="1200"/>
      <c r="J3468" s="224"/>
    </row>
    <row r="3469" spans="1:10" s="222" customFormat="1" ht="24" customHeight="1">
      <c r="A3469" s="1199"/>
      <c r="B3469" s="1200"/>
      <c r="C3469" s="1200"/>
      <c r="D3469" s="223"/>
      <c r="E3469" s="1200"/>
      <c r="J3469" s="224"/>
    </row>
    <row r="3470" spans="1:10" s="222" customFormat="1" ht="24" customHeight="1">
      <c r="A3470" s="1199"/>
      <c r="B3470" s="1200"/>
      <c r="C3470" s="1200"/>
      <c r="D3470" s="223"/>
      <c r="E3470" s="1200"/>
      <c r="J3470" s="224"/>
    </row>
    <row r="3471" spans="1:10" s="222" customFormat="1" ht="24" customHeight="1">
      <c r="A3471" s="1199"/>
      <c r="B3471" s="1200"/>
      <c r="C3471" s="1200"/>
      <c r="D3471" s="223"/>
      <c r="E3471" s="1200"/>
      <c r="J3471" s="224"/>
    </row>
    <row r="3472" spans="1:10" s="222" customFormat="1" ht="24" customHeight="1">
      <c r="A3472" s="1199"/>
      <c r="B3472" s="1200"/>
      <c r="C3472" s="1200"/>
      <c r="D3472" s="223"/>
      <c r="E3472" s="1200"/>
      <c r="J3472" s="224"/>
    </row>
    <row r="3473" spans="1:10" s="222" customFormat="1" ht="24" customHeight="1">
      <c r="A3473" s="1199"/>
      <c r="B3473" s="1200"/>
      <c r="C3473" s="1200"/>
      <c r="D3473" s="223"/>
      <c r="E3473" s="1200"/>
      <c r="J3473" s="224"/>
    </row>
    <row r="3474" spans="1:10" s="222" customFormat="1" ht="24" customHeight="1">
      <c r="A3474" s="1199"/>
      <c r="B3474" s="1200"/>
      <c r="C3474" s="1200"/>
      <c r="D3474" s="223"/>
      <c r="E3474" s="1200"/>
      <c r="J3474" s="224"/>
    </row>
    <row r="3475" spans="1:10" s="222" customFormat="1" ht="24" customHeight="1">
      <c r="A3475" s="1199"/>
      <c r="B3475" s="1200"/>
      <c r="C3475" s="1200"/>
      <c r="D3475" s="223"/>
      <c r="E3475" s="1200"/>
      <c r="J3475" s="224"/>
    </row>
    <row r="3476" spans="1:10" s="222" customFormat="1" ht="24" customHeight="1">
      <c r="A3476" s="1199"/>
      <c r="B3476" s="1200"/>
      <c r="C3476" s="1200"/>
      <c r="D3476" s="223"/>
      <c r="E3476" s="1200"/>
      <c r="J3476" s="224"/>
    </row>
    <row r="3477" spans="1:10" s="222" customFormat="1" ht="24" customHeight="1">
      <c r="A3477" s="1199"/>
      <c r="B3477" s="1200"/>
      <c r="C3477" s="1200"/>
      <c r="D3477" s="223"/>
      <c r="E3477" s="1200"/>
      <c r="J3477" s="224"/>
    </row>
    <row r="3478" spans="1:10" s="222" customFormat="1" ht="24" customHeight="1">
      <c r="A3478" s="1199"/>
      <c r="B3478" s="1200"/>
      <c r="C3478" s="1200"/>
      <c r="D3478" s="223"/>
      <c r="E3478" s="1200"/>
      <c r="J3478" s="224"/>
    </row>
    <row r="3479" spans="1:10" s="222" customFormat="1" ht="24" customHeight="1">
      <c r="A3479" s="1199"/>
      <c r="B3479" s="1200"/>
      <c r="C3479" s="1200"/>
      <c r="D3479" s="223"/>
      <c r="E3479" s="1200"/>
      <c r="J3479" s="224"/>
    </row>
    <row r="3480" spans="1:10" s="222" customFormat="1" ht="24" customHeight="1">
      <c r="A3480" s="1199"/>
      <c r="B3480" s="1200"/>
      <c r="C3480" s="1200"/>
      <c r="D3480" s="223"/>
      <c r="E3480" s="1200"/>
      <c r="J3480" s="224"/>
    </row>
    <row r="3481" spans="1:10" s="222" customFormat="1" ht="24" customHeight="1">
      <c r="A3481" s="1199"/>
      <c r="B3481" s="1200"/>
      <c r="C3481" s="1200"/>
      <c r="D3481" s="223"/>
      <c r="E3481" s="1200"/>
      <c r="J3481" s="224"/>
    </row>
    <row r="3482" spans="1:10" s="222" customFormat="1" ht="24" customHeight="1">
      <c r="A3482" s="1199"/>
      <c r="B3482" s="1200"/>
      <c r="C3482" s="1200"/>
      <c r="D3482" s="223"/>
      <c r="E3482" s="1200"/>
      <c r="J3482" s="224"/>
    </row>
    <row r="3483" spans="1:10" s="222" customFormat="1" ht="24" customHeight="1">
      <c r="A3483" s="1199"/>
      <c r="B3483" s="1200"/>
      <c r="C3483" s="1200"/>
      <c r="D3483" s="223"/>
      <c r="E3483" s="1200"/>
      <c r="J3483" s="224"/>
    </row>
    <row r="3484" spans="1:10" s="222" customFormat="1" ht="24" customHeight="1">
      <c r="A3484" s="1199"/>
      <c r="B3484" s="1200"/>
      <c r="C3484" s="1200"/>
      <c r="D3484" s="223"/>
      <c r="E3484" s="1200"/>
      <c r="J3484" s="224"/>
    </row>
    <row r="3485" spans="1:10" s="222" customFormat="1" ht="24" customHeight="1">
      <c r="A3485" s="1199"/>
      <c r="B3485" s="1200"/>
      <c r="C3485" s="1200"/>
      <c r="D3485" s="223"/>
      <c r="E3485" s="1200"/>
      <c r="J3485" s="224"/>
    </row>
    <row r="3486" spans="1:10" s="222" customFormat="1" ht="24" customHeight="1">
      <c r="A3486" s="1199"/>
      <c r="B3486" s="1200"/>
      <c r="C3486" s="1200"/>
      <c r="D3486" s="223"/>
      <c r="E3486" s="1200"/>
      <c r="J3486" s="224"/>
    </row>
    <row r="3487" spans="1:10" s="222" customFormat="1" ht="24" customHeight="1">
      <c r="A3487" s="1199"/>
      <c r="B3487" s="1200"/>
      <c r="C3487" s="1200"/>
      <c r="D3487" s="223"/>
      <c r="E3487" s="1200"/>
      <c r="J3487" s="224"/>
    </row>
    <row r="3488" spans="1:10" s="222" customFormat="1" ht="24" customHeight="1">
      <c r="A3488" s="1199"/>
      <c r="B3488" s="1200"/>
      <c r="C3488" s="1200"/>
      <c r="D3488" s="223"/>
      <c r="E3488" s="1200"/>
      <c r="J3488" s="224"/>
    </row>
    <row r="3489" spans="1:10" s="222" customFormat="1" ht="24" customHeight="1">
      <c r="A3489" s="1199"/>
      <c r="B3489" s="1200"/>
      <c r="C3489" s="1200"/>
      <c r="D3489" s="223"/>
      <c r="E3489" s="1200"/>
      <c r="J3489" s="224"/>
    </row>
    <row r="3490" spans="1:10" s="222" customFormat="1" ht="24" customHeight="1">
      <c r="A3490" s="1199"/>
      <c r="B3490" s="1200"/>
      <c r="C3490" s="1200"/>
      <c r="D3490" s="223"/>
      <c r="E3490" s="1200"/>
      <c r="J3490" s="224"/>
    </row>
    <row r="3491" spans="1:10" s="222" customFormat="1" ht="24" customHeight="1">
      <c r="A3491" s="1199"/>
      <c r="B3491" s="1200"/>
      <c r="C3491" s="1200"/>
      <c r="D3491" s="223"/>
      <c r="E3491" s="1200"/>
      <c r="J3491" s="224"/>
    </row>
    <row r="3492" spans="1:10" s="222" customFormat="1" ht="24" customHeight="1">
      <c r="A3492" s="1199"/>
      <c r="B3492" s="1200"/>
      <c r="C3492" s="1200"/>
      <c r="D3492" s="223"/>
      <c r="E3492" s="1200"/>
      <c r="J3492" s="224"/>
    </row>
    <row r="3493" spans="1:10" s="222" customFormat="1" ht="24" customHeight="1">
      <c r="A3493" s="1199"/>
      <c r="B3493" s="1200"/>
      <c r="C3493" s="1200"/>
      <c r="D3493" s="223"/>
      <c r="E3493" s="1200"/>
      <c r="J3493" s="224"/>
    </row>
    <row r="3494" spans="1:10" s="222" customFormat="1" ht="24" customHeight="1">
      <c r="A3494" s="1199"/>
      <c r="B3494" s="1200"/>
      <c r="C3494" s="1200"/>
      <c r="D3494" s="223"/>
      <c r="E3494" s="1200"/>
      <c r="J3494" s="224"/>
    </row>
    <row r="3495" spans="1:10" s="222" customFormat="1" ht="24" customHeight="1">
      <c r="A3495" s="1199"/>
      <c r="B3495" s="1200"/>
      <c r="C3495" s="1200"/>
      <c r="D3495" s="223"/>
      <c r="E3495" s="1200"/>
      <c r="J3495" s="224"/>
    </row>
    <row r="3496" spans="1:10" s="222" customFormat="1" ht="24" customHeight="1">
      <c r="A3496" s="1199"/>
      <c r="B3496" s="1200"/>
      <c r="C3496" s="1200"/>
      <c r="D3496" s="223"/>
      <c r="E3496" s="1200"/>
      <c r="J3496" s="224"/>
    </row>
    <row r="3497" spans="1:10" s="222" customFormat="1" ht="24" customHeight="1">
      <c r="A3497" s="1199"/>
      <c r="B3497" s="1200"/>
      <c r="C3497" s="1200"/>
      <c r="D3497" s="223"/>
      <c r="E3497" s="1200"/>
      <c r="J3497" s="224"/>
    </row>
    <row r="3498" spans="1:10" s="222" customFormat="1" ht="24" customHeight="1">
      <c r="A3498" s="1199"/>
      <c r="B3498" s="1200"/>
      <c r="C3498" s="1200"/>
      <c r="D3498" s="223"/>
      <c r="E3498" s="1200"/>
      <c r="J3498" s="224"/>
    </row>
    <row r="3499" spans="1:10" s="222" customFormat="1" ht="24" customHeight="1">
      <c r="A3499" s="1199"/>
      <c r="B3499" s="1200"/>
      <c r="C3499" s="1200"/>
      <c r="D3499" s="223"/>
      <c r="E3499" s="1200"/>
      <c r="J3499" s="224"/>
    </row>
    <row r="3500" spans="1:10" s="222" customFormat="1" ht="24" customHeight="1">
      <c r="A3500" s="1199"/>
      <c r="B3500" s="1200"/>
      <c r="C3500" s="1200"/>
      <c r="D3500" s="223"/>
      <c r="E3500" s="1200"/>
      <c r="J3500" s="224"/>
    </row>
    <row r="3501" spans="1:10" s="222" customFormat="1" ht="24" customHeight="1">
      <c r="A3501" s="1199"/>
      <c r="B3501" s="1200"/>
      <c r="C3501" s="1200"/>
      <c r="D3501" s="223"/>
      <c r="E3501" s="1200"/>
      <c r="J3501" s="224"/>
    </row>
    <row r="3502" spans="1:10" s="222" customFormat="1" ht="24" customHeight="1">
      <c r="A3502" s="1199"/>
      <c r="B3502" s="1200"/>
      <c r="C3502" s="1200"/>
      <c r="D3502" s="223"/>
      <c r="E3502" s="1200"/>
      <c r="J3502" s="224"/>
    </row>
    <row r="3503" spans="1:10" s="222" customFormat="1" ht="24" customHeight="1">
      <c r="A3503" s="1199"/>
      <c r="B3503" s="1200"/>
      <c r="C3503" s="1200"/>
      <c r="D3503" s="223"/>
      <c r="E3503" s="1200"/>
      <c r="J3503" s="224"/>
    </row>
    <row r="3504" spans="1:10" s="222" customFormat="1" ht="24" customHeight="1">
      <c r="A3504" s="1199"/>
      <c r="B3504" s="1200"/>
      <c r="C3504" s="1200"/>
      <c r="D3504" s="223"/>
      <c r="E3504" s="1200"/>
      <c r="J3504" s="224"/>
    </row>
    <row r="3505" spans="1:10" s="222" customFormat="1" ht="24" customHeight="1">
      <c r="A3505" s="1199"/>
      <c r="B3505" s="1200"/>
      <c r="C3505" s="1200"/>
      <c r="D3505" s="223"/>
      <c r="E3505" s="1200"/>
      <c r="J3505" s="224"/>
    </row>
    <row r="3506" spans="1:10" s="222" customFormat="1" ht="24" customHeight="1">
      <c r="A3506" s="1199"/>
      <c r="B3506" s="1200"/>
      <c r="C3506" s="1200"/>
      <c r="D3506" s="223"/>
      <c r="E3506" s="1200"/>
      <c r="J3506" s="224"/>
    </row>
    <row r="3507" spans="1:10" s="222" customFormat="1" ht="24" customHeight="1">
      <c r="A3507" s="1199"/>
      <c r="B3507" s="1200"/>
      <c r="C3507" s="1200"/>
      <c r="D3507" s="223"/>
      <c r="E3507" s="1200"/>
      <c r="J3507" s="224"/>
    </row>
    <row r="3508" spans="1:10" s="222" customFormat="1" ht="24" customHeight="1">
      <c r="A3508" s="1199"/>
      <c r="B3508" s="1200"/>
      <c r="C3508" s="1200"/>
      <c r="D3508" s="223"/>
      <c r="E3508" s="1200"/>
      <c r="J3508" s="224"/>
    </row>
    <row r="3509" spans="1:10" s="222" customFormat="1" ht="24" customHeight="1">
      <c r="A3509" s="1199"/>
      <c r="B3509" s="1200"/>
      <c r="C3509" s="1200"/>
      <c r="D3509" s="223"/>
      <c r="E3509" s="1200"/>
      <c r="J3509" s="224"/>
    </row>
    <row r="3510" spans="1:10" s="222" customFormat="1" ht="24" customHeight="1">
      <c r="A3510" s="1199"/>
      <c r="B3510" s="1200"/>
      <c r="C3510" s="1200"/>
      <c r="D3510" s="223"/>
      <c r="E3510" s="1200"/>
      <c r="J3510" s="224"/>
    </row>
    <row r="3511" spans="1:10" s="222" customFormat="1" ht="24" customHeight="1">
      <c r="A3511" s="1199"/>
      <c r="B3511" s="1200"/>
      <c r="C3511" s="1200"/>
      <c r="D3511" s="223"/>
      <c r="E3511" s="1200"/>
      <c r="J3511" s="224"/>
    </row>
    <row r="3512" spans="1:10" s="222" customFormat="1" ht="24" customHeight="1">
      <c r="A3512" s="1199"/>
      <c r="B3512" s="1200"/>
      <c r="C3512" s="1200"/>
      <c r="D3512" s="223"/>
      <c r="E3512" s="1200"/>
      <c r="J3512" s="224"/>
    </row>
    <row r="3513" spans="1:10" s="222" customFormat="1" ht="24" customHeight="1">
      <c r="A3513" s="1199"/>
      <c r="B3513" s="1200"/>
      <c r="C3513" s="1200"/>
      <c r="D3513" s="223"/>
      <c r="E3513" s="1200"/>
      <c r="J3513" s="224"/>
    </row>
    <row r="3514" spans="1:10" s="222" customFormat="1" ht="24" customHeight="1">
      <c r="A3514" s="1199"/>
      <c r="B3514" s="1200"/>
      <c r="C3514" s="1200"/>
      <c r="D3514" s="223"/>
      <c r="E3514" s="1200"/>
      <c r="J3514" s="224"/>
    </row>
    <row r="3515" spans="1:10" s="222" customFormat="1" ht="24" customHeight="1">
      <c r="A3515" s="1199"/>
      <c r="B3515" s="1200"/>
      <c r="C3515" s="1200"/>
      <c r="D3515" s="223"/>
      <c r="E3515" s="1200"/>
      <c r="J3515" s="224"/>
    </row>
    <row r="3516" spans="1:10" s="222" customFormat="1" ht="24" customHeight="1">
      <c r="A3516" s="1199"/>
      <c r="B3516" s="1200"/>
      <c r="C3516" s="1200"/>
      <c r="D3516" s="223"/>
      <c r="E3516" s="1200"/>
      <c r="J3516" s="224"/>
    </row>
    <row r="3517" spans="1:10" s="222" customFormat="1" ht="24" customHeight="1">
      <c r="A3517" s="1199"/>
      <c r="B3517" s="1200"/>
      <c r="C3517" s="1200"/>
      <c r="D3517" s="223"/>
      <c r="E3517" s="1200"/>
      <c r="J3517" s="224"/>
    </row>
    <row r="3518" spans="1:10" s="222" customFormat="1" ht="24" customHeight="1">
      <c r="A3518" s="1199"/>
      <c r="B3518" s="1200"/>
      <c r="C3518" s="1200"/>
      <c r="D3518" s="223"/>
      <c r="E3518" s="1200"/>
      <c r="J3518" s="224"/>
    </row>
    <row r="3519" spans="1:10" s="222" customFormat="1" ht="24" customHeight="1">
      <c r="A3519" s="1199"/>
      <c r="B3519" s="1200"/>
      <c r="C3519" s="1200"/>
      <c r="D3519" s="223"/>
      <c r="E3519" s="1200"/>
      <c r="J3519" s="224"/>
    </row>
    <row r="3520" spans="1:10" s="222" customFormat="1" ht="24" customHeight="1">
      <c r="A3520" s="1199"/>
      <c r="B3520" s="1200"/>
      <c r="C3520" s="1200"/>
      <c r="D3520" s="223"/>
      <c r="E3520" s="1200"/>
      <c r="J3520" s="224"/>
    </row>
    <row r="3521" spans="1:10" s="222" customFormat="1" ht="24" customHeight="1">
      <c r="A3521" s="1199"/>
      <c r="B3521" s="1200"/>
      <c r="C3521" s="1200"/>
      <c r="D3521" s="223"/>
      <c r="E3521" s="1200"/>
      <c r="J3521" s="224"/>
    </row>
    <row r="3522" spans="1:10" s="222" customFormat="1" ht="24" customHeight="1">
      <c r="A3522" s="1199"/>
      <c r="B3522" s="1200"/>
      <c r="C3522" s="1200"/>
      <c r="D3522" s="223"/>
      <c r="E3522" s="1200"/>
      <c r="J3522" s="224"/>
    </row>
    <row r="3523" spans="1:10" s="222" customFormat="1" ht="24" customHeight="1">
      <c r="A3523" s="1199"/>
      <c r="B3523" s="1200"/>
      <c r="C3523" s="1200"/>
      <c r="D3523" s="223"/>
      <c r="E3523" s="1200"/>
      <c r="J3523" s="224"/>
    </row>
    <row r="3524" spans="1:10" s="222" customFormat="1" ht="24" customHeight="1">
      <c r="A3524" s="1199"/>
      <c r="B3524" s="1200"/>
      <c r="C3524" s="1200"/>
      <c r="D3524" s="223"/>
      <c r="E3524" s="1200"/>
      <c r="J3524" s="224"/>
    </row>
    <row r="3525" spans="1:10" s="222" customFormat="1" ht="24" customHeight="1">
      <c r="A3525" s="1199"/>
      <c r="B3525" s="1200"/>
      <c r="C3525" s="1200"/>
      <c r="D3525" s="223"/>
      <c r="E3525" s="1200"/>
      <c r="J3525" s="224"/>
    </row>
    <row r="3526" spans="1:10" s="222" customFormat="1" ht="24" customHeight="1">
      <c r="A3526" s="1199"/>
      <c r="B3526" s="1200"/>
      <c r="C3526" s="1200"/>
      <c r="D3526" s="223"/>
      <c r="E3526" s="1200"/>
      <c r="J3526" s="224"/>
    </row>
    <row r="3527" spans="1:10" s="222" customFormat="1" ht="24" customHeight="1">
      <c r="A3527" s="1199"/>
      <c r="B3527" s="1200"/>
      <c r="C3527" s="1200"/>
      <c r="D3527" s="223"/>
      <c r="E3527" s="1200"/>
      <c r="J3527" s="224"/>
    </row>
    <row r="3528" spans="1:10" s="222" customFormat="1" ht="24" customHeight="1">
      <c r="A3528" s="1199"/>
      <c r="B3528" s="1200"/>
      <c r="C3528" s="1200"/>
      <c r="D3528" s="223"/>
      <c r="E3528" s="1200"/>
      <c r="J3528" s="224"/>
    </row>
    <row r="3529" spans="1:10" s="222" customFormat="1" ht="24" customHeight="1">
      <c r="A3529" s="1199"/>
      <c r="B3529" s="1200"/>
      <c r="C3529" s="1200"/>
      <c r="D3529" s="223"/>
      <c r="E3529" s="1200"/>
      <c r="J3529" s="224"/>
    </row>
    <row r="3530" spans="1:10" s="222" customFormat="1" ht="24" customHeight="1">
      <c r="A3530" s="1199"/>
      <c r="B3530" s="1200"/>
      <c r="C3530" s="1200"/>
      <c r="D3530" s="223"/>
      <c r="E3530" s="1200"/>
      <c r="J3530" s="224"/>
    </row>
    <row r="3531" spans="1:10" s="222" customFormat="1" ht="24" customHeight="1">
      <c r="A3531" s="1199"/>
      <c r="B3531" s="1200"/>
      <c r="C3531" s="1200"/>
      <c r="D3531" s="223"/>
      <c r="E3531" s="1200"/>
      <c r="J3531" s="224"/>
    </row>
    <row r="3532" spans="1:10" s="222" customFormat="1" ht="24" customHeight="1">
      <c r="A3532" s="1199"/>
      <c r="B3532" s="1200"/>
      <c r="C3532" s="1200"/>
      <c r="D3532" s="223"/>
      <c r="E3532" s="1200"/>
      <c r="J3532" s="224"/>
    </row>
    <row r="3533" spans="1:10" s="222" customFormat="1" ht="24" customHeight="1">
      <c r="A3533" s="1199"/>
      <c r="B3533" s="1200"/>
      <c r="C3533" s="1200"/>
      <c r="D3533" s="223"/>
      <c r="E3533" s="1200"/>
      <c r="J3533" s="224"/>
    </row>
    <row r="3534" spans="1:10" s="222" customFormat="1" ht="24" customHeight="1">
      <c r="A3534" s="1199"/>
      <c r="B3534" s="1200"/>
      <c r="C3534" s="1200"/>
      <c r="D3534" s="223"/>
      <c r="E3534" s="1200"/>
      <c r="J3534" s="224"/>
    </row>
    <row r="3535" spans="1:10" s="222" customFormat="1" ht="24" customHeight="1">
      <c r="A3535" s="1199"/>
      <c r="B3535" s="1200"/>
      <c r="C3535" s="1200"/>
      <c r="D3535" s="223"/>
      <c r="E3535" s="1200"/>
      <c r="J3535" s="224"/>
    </row>
    <row r="3536" spans="1:10" s="222" customFormat="1" ht="24" customHeight="1">
      <c r="A3536" s="1199"/>
      <c r="B3536" s="1200"/>
      <c r="C3536" s="1200"/>
      <c r="D3536" s="223"/>
      <c r="E3536" s="1200"/>
      <c r="J3536" s="224"/>
    </row>
    <row r="3537" spans="1:10" s="222" customFormat="1" ht="24" customHeight="1">
      <c r="A3537" s="1199"/>
      <c r="B3537" s="1200"/>
      <c r="C3537" s="1200"/>
      <c r="D3537" s="223"/>
      <c r="E3537" s="1200"/>
      <c r="J3537" s="224"/>
    </row>
    <row r="3538" spans="1:10" s="222" customFormat="1" ht="24" customHeight="1">
      <c r="A3538" s="1199"/>
      <c r="B3538" s="1200"/>
      <c r="C3538" s="1200"/>
      <c r="D3538" s="223"/>
      <c r="E3538" s="1200"/>
      <c r="J3538" s="224"/>
    </row>
    <row r="3539" spans="1:10" s="222" customFormat="1" ht="24" customHeight="1">
      <c r="A3539" s="1199"/>
      <c r="B3539" s="1200"/>
      <c r="C3539" s="1200"/>
      <c r="D3539" s="223"/>
      <c r="E3539" s="1200"/>
      <c r="J3539" s="224"/>
    </row>
    <row r="3540" spans="1:10" s="222" customFormat="1" ht="24" customHeight="1">
      <c r="A3540" s="1199"/>
      <c r="B3540" s="1200"/>
      <c r="C3540" s="1200"/>
      <c r="D3540" s="223"/>
      <c r="E3540" s="1200"/>
      <c r="J3540" s="224"/>
    </row>
    <row r="3541" spans="1:10" s="222" customFormat="1" ht="24" customHeight="1">
      <c r="A3541" s="1199"/>
      <c r="B3541" s="1200"/>
      <c r="C3541" s="1200"/>
      <c r="D3541" s="223"/>
      <c r="E3541" s="1200"/>
      <c r="J3541" s="224"/>
    </row>
    <row r="3542" spans="1:10" s="222" customFormat="1" ht="24" customHeight="1">
      <c r="A3542" s="1199"/>
      <c r="B3542" s="1200"/>
      <c r="C3542" s="1200"/>
      <c r="D3542" s="223"/>
      <c r="E3542" s="1200"/>
      <c r="J3542" s="224"/>
    </row>
    <row r="3543" spans="1:10" s="222" customFormat="1" ht="24" customHeight="1">
      <c r="A3543" s="1199"/>
      <c r="B3543" s="1200"/>
      <c r="C3543" s="1200"/>
      <c r="D3543" s="223"/>
      <c r="E3543" s="1200"/>
      <c r="J3543" s="224"/>
    </row>
    <row r="3544" spans="1:10" s="222" customFormat="1" ht="24" customHeight="1">
      <c r="A3544" s="1199"/>
      <c r="B3544" s="1200"/>
      <c r="C3544" s="1200"/>
      <c r="D3544" s="223"/>
      <c r="E3544" s="1200"/>
      <c r="J3544" s="224"/>
    </row>
    <row r="3545" spans="1:10" s="222" customFormat="1" ht="24" customHeight="1">
      <c r="A3545" s="1199"/>
      <c r="B3545" s="1200"/>
      <c r="C3545" s="1200"/>
      <c r="D3545" s="223"/>
      <c r="E3545" s="1200"/>
      <c r="J3545" s="224"/>
    </row>
    <row r="3546" spans="1:10" s="222" customFormat="1" ht="24" customHeight="1">
      <c r="A3546" s="1199"/>
      <c r="B3546" s="1200"/>
      <c r="C3546" s="1200"/>
      <c r="D3546" s="223"/>
      <c r="E3546" s="1200"/>
      <c r="J3546" s="224"/>
    </row>
    <row r="3547" spans="1:10" s="222" customFormat="1" ht="24" customHeight="1">
      <c r="A3547" s="1199"/>
      <c r="B3547" s="1200"/>
      <c r="C3547" s="1200"/>
      <c r="D3547" s="223"/>
      <c r="E3547" s="1200"/>
      <c r="J3547" s="224"/>
    </row>
    <row r="3548" spans="1:10" s="222" customFormat="1" ht="24" customHeight="1">
      <c r="A3548" s="1199"/>
      <c r="B3548" s="1200"/>
      <c r="C3548" s="1200"/>
      <c r="D3548" s="223"/>
      <c r="E3548" s="1200"/>
      <c r="J3548" s="224"/>
    </row>
    <row r="3549" spans="1:10" s="222" customFormat="1" ht="24" customHeight="1">
      <c r="A3549" s="1199"/>
      <c r="B3549" s="1200"/>
      <c r="C3549" s="1200"/>
      <c r="D3549" s="223"/>
      <c r="E3549" s="1200"/>
      <c r="J3549" s="224"/>
    </row>
    <row r="3550" spans="1:10" s="222" customFormat="1" ht="24" customHeight="1">
      <c r="A3550" s="1199"/>
      <c r="B3550" s="1200"/>
      <c r="C3550" s="1200"/>
      <c r="D3550" s="223"/>
      <c r="E3550" s="1200"/>
      <c r="J3550" s="224"/>
    </row>
    <row r="3551" spans="1:10" s="222" customFormat="1" ht="24" customHeight="1">
      <c r="A3551" s="1199"/>
      <c r="B3551" s="1200"/>
      <c r="C3551" s="1200"/>
      <c r="D3551" s="223"/>
      <c r="E3551" s="1200"/>
      <c r="J3551" s="224"/>
    </row>
    <row r="3552" spans="1:10" s="222" customFormat="1" ht="24" customHeight="1">
      <c r="A3552" s="1199"/>
      <c r="B3552" s="1200"/>
      <c r="C3552" s="1200"/>
      <c r="D3552" s="223"/>
      <c r="E3552" s="1200"/>
      <c r="J3552" s="224"/>
    </row>
    <row r="3553" spans="1:10" s="222" customFormat="1" ht="24" customHeight="1">
      <c r="A3553" s="1199"/>
      <c r="B3553" s="1200"/>
      <c r="C3553" s="1200"/>
      <c r="D3553" s="223"/>
      <c r="E3553" s="1200"/>
      <c r="J3553" s="224"/>
    </row>
    <row r="3554" spans="1:10" s="222" customFormat="1" ht="24" customHeight="1">
      <c r="A3554" s="1199"/>
      <c r="B3554" s="1200"/>
      <c r="C3554" s="1200"/>
      <c r="D3554" s="223"/>
      <c r="E3554" s="1200"/>
      <c r="J3554" s="224"/>
    </row>
    <row r="3555" spans="1:10" s="222" customFormat="1" ht="24" customHeight="1">
      <c r="A3555" s="1199"/>
      <c r="B3555" s="1200"/>
      <c r="C3555" s="1200"/>
      <c r="D3555" s="223"/>
      <c r="E3555" s="1200"/>
      <c r="J3555" s="224"/>
    </row>
    <row r="3556" spans="1:10" s="222" customFormat="1" ht="24" customHeight="1">
      <c r="A3556" s="1199"/>
      <c r="B3556" s="1200"/>
      <c r="C3556" s="1200"/>
      <c r="D3556" s="223"/>
      <c r="E3556" s="1200"/>
      <c r="J3556" s="224"/>
    </row>
    <row r="3557" spans="1:10" s="222" customFormat="1" ht="24" customHeight="1">
      <c r="A3557" s="1199"/>
      <c r="B3557" s="1200"/>
      <c r="C3557" s="1200"/>
      <c r="D3557" s="223"/>
      <c r="E3557" s="1200"/>
      <c r="J3557" s="224"/>
    </row>
    <row r="3558" spans="1:10" s="222" customFormat="1" ht="24" customHeight="1">
      <c r="A3558" s="1199"/>
      <c r="B3558" s="1200"/>
      <c r="C3558" s="1200"/>
      <c r="D3558" s="223"/>
      <c r="E3558" s="1200"/>
      <c r="J3558" s="224"/>
    </row>
    <row r="3559" spans="1:10" s="222" customFormat="1" ht="24" customHeight="1">
      <c r="A3559" s="1199"/>
      <c r="B3559" s="1200"/>
      <c r="C3559" s="1200"/>
      <c r="D3559" s="223"/>
      <c r="E3559" s="1200"/>
      <c r="J3559" s="224"/>
    </row>
    <row r="3560" spans="1:10" s="222" customFormat="1" ht="24" customHeight="1">
      <c r="A3560" s="1199"/>
      <c r="B3560" s="1200"/>
      <c r="C3560" s="1200"/>
      <c r="D3560" s="223"/>
      <c r="E3560" s="1200"/>
      <c r="J3560" s="224"/>
    </row>
    <row r="3561" spans="1:10" s="222" customFormat="1" ht="24" customHeight="1">
      <c r="A3561" s="1199"/>
      <c r="B3561" s="1200"/>
      <c r="C3561" s="1200"/>
      <c r="D3561" s="223"/>
      <c r="E3561" s="1200"/>
      <c r="J3561" s="224"/>
    </row>
    <row r="3562" spans="1:10" s="222" customFormat="1" ht="24" customHeight="1">
      <c r="A3562" s="1199"/>
      <c r="B3562" s="1200"/>
      <c r="C3562" s="1200"/>
      <c r="D3562" s="223"/>
      <c r="E3562" s="1200"/>
      <c r="J3562" s="224"/>
    </row>
    <row r="3563" spans="1:10" s="222" customFormat="1" ht="24" customHeight="1">
      <c r="A3563" s="1199"/>
      <c r="B3563" s="1200"/>
      <c r="C3563" s="1200"/>
      <c r="D3563" s="223"/>
      <c r="E3563" s="1200"/>
      <c r="J3563" s="224"/>
    </row>
    <row r="3564" spans="1:10" s="222" customFormat="1" ht="24" customHeight="1">
      <c r="A3564" s="1199"/>
      <c r="B3564" s="1200"/>
      <c r="C3564" s="1200"/>
      <c r="D3564" s="223"/>
      <c r="E3564" s="1200"/>
      <c r="J3564" s="224"/>
    </row>
    <row r="3565" spans="1:10" s="222" customFormat="1" ht="24" customHeight="1">
      <c r="A3565" s="1199"/>
      <c r="B3565" s="1200"/>
      <c r="C3565" s="1200"/>
      <c r="D3565" s="223"/>
      <c r="E3565" s="1200"/>
      <c r="J3565" s="224"/>
    </row>
    <row r="3566" spans="1:10" s="222" customFormat="1" ht="24" customHeight="1">
      <c r="A3566" s="1199"/>
      <c r="B3566" s="1200"/>
      <c r="C3566" s="1200"/>
      <c r="D3566" s="223"/>
      <c r="E3566" s="1200"/>
      <c r="J3566" s="224"/>
    </row>
    <row r="3567" spans="1:10" s="222" customFormat="1" ht="24" customHeight="1">
      <c r="A3567" s="1199"/>
      <c r="B3567" s="1200"/>
      <c r="C3567" s="1200"/>
      <c r="D3567" s="223"/>
      <c r="E3567" s="1200"/>
      <c r="J3567" s="224"/>
    </row>
    <row r="3568" spans="1:10" s="222" customFormat="1" ht="24" customHeight="1">
      <c r="A3568" s="1199"/>
      <c r="B3568" s="1200"/>
      <c r="C3568" s="1200"/>
      <c r="D3568" s="223"/>
      <c r="E3568" s="1200"/>
      <c r="J3568" s="224"/>
    </row>
    <row r="3569" spans="1:10" s="222" customFormat="1" ht="24" customHeight="1">
      <c r="A3569" s="1199"/>
      <c r="B3569" s="1200"/>
      <c r="C3569" s="1200"/>
      <c r="D3569" s="223"/>
      <c r="E3569" s="1200"/>
      <c r="J3569" s="224"/>
    </row>
    <row r="3570" spans="1:10" s="222" customFormat="1" ht="24" customHeight="1">
      <c r="A3570" s="1199"/>
      <c r="B3570" s="1200"/>
      <c r="C3570" s="1200"/>
      <c r="D3570" s="223"/>
      <c r="E3570" s="1200"/>
      <c r="J3570" s="224"/>
    </row>
    <row r="3571" spans="1:10" s="222" customFormat="1" ht="24" customHeight="1">
      <c r="A3571" s="1199"/>
      <c r="B3571" s="1200"/>
      <c r="C3571" s="1200"/>
      <c r="D3571" s="223"/>
      <c r="E3571" s="1200"/>
      <c r="J3571" s="224"/>
    </row>
    <row r="3572" spans="1:10" s="222" customFormat="1" ht="24" customHeight="1">
      <c r="A3572" s="1199"/>
      <c r="B3572" s="1200"/>
      <c r="C3572" s="1200"/>
      <c r="D3572" s="223"/>
      <c r="E3572" s="1200"/>
      <c r="J3572" s="224"/>
    </row>
    <row r="3573" spans="1:10" s="222" customFormat="1" ht="24" customHeight="1">
      <c r="A3573" s="1199"/>
      <c r="B3573" s="1200"/>
      <c r="C3573" s="1200"/>
      <c r="D3573" s="223"/>
      <c r="E3573" s="1200"/>
      <c r="J3573" s="224"/>
    </row>
    <row r="3574" spans="1:10" s="222" customFormat="1" ht="24" customHeight="1">
      <c r="A3574" s="1199"/>
      <c r="B3574" s="1200"/>
      <c r="C3574" s="1200"/>
      <c r="D3574" s="223"/>
      <c r="E3574" s="1200"/>
      <c r="J3574" s="224"/>
    </row>
    <row r="3575" spans="1:10" s="222" customFormat="1" ht="24" customHeight="1">
      <c r="A3575" s="1199"/>
      <c r="B3575" s="1200"/>
      <c r="C3575" s="1200"/>
      <c r="D3575" s="223"/>
      <c r="E3575" s="1200"/>
      <c r="J3575" s="224"/>
    </row>
    <row r="3576" spans="1:10" s="222" customFormat="1" ht="24" customHeight="1">
      <c r="A3576" s="1199"/>
      <c r="B3576" s="1200"/>
      <c r="C3576" s="1200"/>
      <c r="D3576" s="223"/>
      <c r="E3576" s="1200"/>
      <c r="J3576" s="224"/>
    </row>
    <row r="3577" spans="1:10" s="222" customFormat="1" ht="24" customHeight="1">
      <c r="A3577" s="1199"/>
      <c r="B3577" s="1200"/>
      <c r="C3577" s="1200"/>
      <c r="D3577" s="223"/>
      <c r="E3577" s="1200"/>
      <c r="J3577" s="224"/>
    </row>
    <row r="3578" spans="1:10" s="222" customFormat="1" ht="24" customHeight="1">
      <c r="A3578" s="1199"/>
      <c r="B3578" s="1200"/>
      <c r="C3578" s="1200"/>
      <c r="D3578" s="223"/>
      <c r="E3578" s="1200"/>
      <c r="J3578" s="224"/>
    </row>
    <row r="3579" spans="1:10" s="222" customFormat="1" ht="24" customHeight="1">
      <c r="A3579" s="1199"/>
      <c r="B3579" s="1200"/>
      <c r="C3579" s="1200"/>
      <c r="D3579" s="223"/>
      <c r="E3579" s="1200"/>
      <c r="J3579" s="224"/>
    </row>
    <row r="3580" spans="1:10" s="222" customFormat="1" ht="24" customHeight="1">
      <c r="A3580" s="1199"/>
      <c r="B3580" s="1200"/>
      <c r="C3580" s="1200"/>
      <c r="D3580" s="223"/>
      <c r="E3580" s="1200"/>
      <c r="J3580" s="224"/>
    </row>
    <row r="3581" spans="1:10" s="222" customFormat="1" ht="24" customHeight="1">
      <c r="A3581" s="1199"/>
      <c r="B3581" s="1200"/>
      <c r="C3581" s="1200"/>
      <c r="D3581" s="223"/>
      <c r="E3581" s="1200"/>
      <c r="J3581" s="224"/>
    </row>
    <row r="3582" spans="1:10" s="222" customFormat="1" ht="24" customHeight="1">
      <c r="A3582" s="1199"/>
      <c r="B3582" s="1200"/>
      <c r="C3582" s="1200"/>
      <c r="D3582" s="223"/>
      <c r="E3582" s="1200"/>
      <c r="J3582" s="224"/>
    </row>
    <row r="3583" spans="1:10" s="222" customFormat="1" ht="24" customHeight="1">
      <c r="A3583" s="1199"/>
      <c r="B3583" s="1200"/>
      <c r="C3583" s="1200"/>
      <c r="D3583" s="223"/>
      <c r="E3583" s="1200"/>
      <c r="J3583" s="224"/>
    </row>
    <row r="3584" spans="1:10" s="222" customFormat="1" ht="24" customHeight="1">
      <c r="A3584" s="1199"/>
      <c r="B3584" s="1200"/>
      <c r="C3584" s="1200"/>
      <c r="D3584" s="223"/>
      <c r="E3584" s="1200"/>
      <c r="J3584" s="224"/>
    </row>
    <row r="3585" spans="1:10" s="222" customFormat="1" ht="24" customHeight="1">
      <c r="A3585" s="1199"/>
      <c r="B3585" s="1200"/>
      <c r="C3585" s="1200"/>
      <c r="D3585" s="223"/>
      <c r="E3585" s="1200"/>
      <c r="J3585" s="224"/>
    </row>
    <row r="3586" spans="1:10" s="222" customFormat="1" ht="24" customHeight="1">
      <c r="A3586" s="1199"/>
      <c r="B3586" s="1200"/>
      <c r="C3586" s="1200"/>
      <c r="D3586" s="223"/>
      <c r="E3586" s="1200"/>
      <c r="J3586" s="224"/>
    </row>
    <row r="3587" spans="1:10" s="222" customFormat="1" ht="24" customHeight="1">
      <c r="A3587" s="1199"/>
      <c r="B3587" s="1200"/>
      <c r="C3587" s="1200"/>
      <c r="D3587" s="223"/>
      <c r="E3587" s="1200"/>
      <c r="J3587" s="224"/>
    </row>
    <row r="3588" spans="1:10" s="222" customFormat="1" ht="24" customHeight="1">
      <c r="A3588" s="1199"/>
      <c r="B3588" s="1200"/>
      <c r="C3588" s="1200"/>
      <c r="D3588" s="223"/>
      <c r="E3588" s="1200"/>
      <c r="J3588" s="224"/>
    </row>
    <row r="3589" spans="1:10" s="222" customFormat="1" ht="24" customHeight="1">
      <c r="A3589" s="1199"/>
      <c r="B3589" s="1200"/>
      <c r="C3589" s="1200"/>
      <c r="D3589" s="223"/>
      <c r="E3589" s="1200"/>
      <c r="J3589" s="224"/>
    </row>
    <row r="3590" spans="1:10" s="222" customFormat="1" ht="24" customHeight="1">
      <c r="A3590" s="1199"/>
      <c r="B3590" s="1200"/>
      <c r="C3590" s="1200"/>
      <c r="D3590" s="223"/>
      <c r="E3590" s="1200"/>
      <c r="J3590" s="224"/>
    </row>
    <row r="3591" spans="1:10" s="222" customFormat="1" ht="24" customHeight="1">
      <c r="A3591" s="1199"/>
      <c r="B3591" s="1200"/>
      <c r="C3591" s="1200"/>
      <c r="D3591" s="223"/>
      <c r="E3591" s="1200"/>
      <c r="J3591" s="224"/>
    </row>
    <row r="3592" spans="1:10" s="222" customFormat="1" ht="24" customHeight="1">
      <c r="A3592" s="1199"/>
      <c r="B3592" s="1200"/>
      <c r="C3592" s="1200"/>
      <c r="D3592" s="223"/>
      <c r="E3592" s="1200"/>
      <c r="J3592" s="224"/>
    </row>
    <row r="3593" spans="1:10" s="222" customFormat="1" ht="24" customHeight="1">
      <c r="A3593" s="1199"/>
      <c r="B3593" s="1200"/>
      <c r="C3593" s="1200"/>
      <c r="D3593" s="223"/>
      <c r="E3593" s="1200"/>
      <c r="J3593" s="224"/>
    </row>
    <row r="3594" spans="1:10" s="222" customFormat="1" ht="24" customHeight="1">
      <c r="A3594" s="1199"/>
      <c r="B3594" s="1200"/>
      <c r="C3594" s="1200"/>
      <c r="D3594" s="223"/>
      <c r="E3594" s="1200"/>
      <c r="J3594" s="224"/>
    </row>
    <row r="3595" spans="1:10" s="222" customFormat="1" ht="24" customHeight="1">
      <c r="A3595" s="1199"/>
      <c r="B3595" s="1200"/>
      <c r="C3595" s="1200"/>
      <c r="D3595" s="223"/>
      <c r="E3595" s="1200"/>
      <c r="J3595" s="224"/>
    </row>
    <row r="3596" spans="1:10" s="222" customFormat="1" ht="24" customHeight="1">
      <c r="A3596" s="1199"/>
      <c r="B3596" s="1200"/>
      <c r="C3596" s="1200"/>
      <c r="D3596" s="223"/>
      <c r="E3596" s="1200"/>
      <c r="J3596" s="224"/>
    </row>
    <row r="3597" spans="1:10" s="222" customFormat="1" ht="24" customHeight="1">
      <c r="A3597" s="1199"/>
      <c r="B3597" s="1200"/>
      <c r="C3597" s="1200"/>
      <c r="D3597" s="223"/>
      <c r="E3597" s="1200"/>
      <c r="J3597" s="224"/>
    </row>
    <row r="3598" spans="1:10" s="222" customFormat="1" ht="24" customHeight="1">
      <c r="A3598" s="1199"/>
      <c r="B3598" s="1200"/>
      <c r="C3598" s="1200"/>
      <c r="D3598" s="223"/>
      <c r="E3598" s="1200"/>
      <c r="J3598" s="224"/>
    </row>
    <row r="3599" spans="1:10" s="222" customFormat="1" ht="24" customHeight="1">
      <c r="A3599" s="1199"/>
      <c r="B3599" s="1200"/>
      <c r="C3599" s="1200"/>
      <c r="D3599" s="223"/>
      <c r="E3599" s="1200"/>
      <c r="J3599" s="224"/>
    </row>
    <row r="3600" spans="1:10" s="222" customFormat="1" ht="24" customHeight="1">
      <c r="A3600" s="1199"/>
      <c r="B3600" s="1200"/>
      <c r="C3600" s="1200"/>
      <c r="D3600" s="223"/>
      <c r="E3600" s="1200"/>
      <c r="J3600" s="224"/>
    </row>
    <row r="3601" spans="1:10" s="222" customFormat="1" ht="24" customHeight="1">
      <c r="A3601" s="1199"/>
      <c r="B3601" s="1200"/>
      <c r="C3601" s="1200"/>
      <c r="D3601" s="223"/>
      <c r="E3601" s="1200"/>
      <c r="J3601" s="224"/>
    </row>
    <row r="3602" spans="1:10" s="222" customFormat="1" ht="24" customHeight="1">
      <c r="A3602" s="1199"/>
      <c r="B3602" s="1200"/>
      <c r="C3602" s="1200"/>
      <c r="D3602" s="223"/>
      <c r="E3602" s="1200"/>
      <c r="J3602" s="224"/>
    </row>
    <row r="3603" spans="1:10" s="222" customFormat="1" ht="24" customHeight="1">
      <c r="A3603" s="1199"/>
      <c r="B3603" s="1200"/>
      <c r="C3603" s="1200"/>
      <c r="D3603" s="223"/>
      <c r="E3603" s="1200"/>
      <c r="J3603" s="224"/>
    </row>
    <row r="3604" spans="1:10" s="222" customFormat="1" ht="24" customHeight="1">
      <c r="A3604" s="1199"/>
      <c r="B3604" s="1200"/>
      <c r="C3604" s="1200"/>
      <c r="D3604" s="223"/>
      <c r="E3604" s="1200"/>
      <c r="J3604" s="224"/>
    </row>
    <row r="3605" spans="1:10" s="222" customFormat="1" ht="24" customHeight="1">
      <c r="A3605" s="1199"/>
      <c r="B3605" s="1200"/>
      <c r="C3605" s="1200"/>
      <c r="D3605" s="223"/>
      <c r="E3605" s="1200"/>
      <c r="J3605" s="224"/>
    </row>
    <row r="3606" spans="1:10" s="222" customFormat="1" ht="24" customHeight="1">
      <c r="A3606" s="1199"/>
      <c r="B3606" s="1200"/>
      <c r="C3606" s="1200"/>
      <c r="D3606" s="223"/>
      <c r="E3606" s="1200"/>
      <c r="J3606" s="224"/>
    </row>
    <row r="3607" spans="1:10" s="222" customFormat="1" ht="24" customHeight="1">
      <c r="A3607" s="1199"/>
      <c r="B3607" s="1200"/>
      <c r="C3607" s="1200"/>
      <c r="D3607" s="223"/>
      <c r="E3607" s="1200"/>
      <c r="J3607" s="224"/>
    </row>
    <row r="3608" spans="1:10" s="222" customFormat="1" ht="24" customHeight="1">
      <c r="A3608" s="1199"/>
      <c r="B3608" s="1200"/>
      <c r="C3608" s="1200"/>
      <c r="D3608" s="223"/>
      <c r="E3608" s="1200"/>
      <c r="J3608" s="224"/>
    </row>
    <row r="3609" spans="1:10" s="222" customFormat="1" ht="24" customHeight="1">
      <c r="A3609" s="1199"/>
      <c r="B3609" s="1200"/>
      <c r="C3609" s="1200"/>
      <c r="D3609" s="223"/>
      <c r="E3609" s="1200"/>
      <c r="J3609" s="224"/>
    </row>
    <row r="3610" spans="1:10" s="222" customFormat="1" ht="24" customHeight="1">
      <c r="A3610" s="1199"/>
      <c r="B3610" s="1200"/>
      <c r="C3610" s="1200"/>
      <c r="D3610" s="223"/>
      <c r="E3610" s="1200"/>
      <c r="J3610" s="224"/>
    </row>
    <row r="3611" spans="1:10" s="222" customFormat="1" ht="24" customHeight="1">
      <c r="A3611" s="1199"/>
      <c r="B3611" s="1200"/>
      <c r="C3611" s="1200"/>
      <c r="D3611" s="223"/>
      <c r="E3611" s="1200"/>
      <c r="J3611" s="224"/>
    </row>
    <row r="3612" spans="1:10" s="222" customFormat="1" ht="24" customHeight="1">
      <c r="A3612" s="1199"/>
      <c r="B3612" s="1200"/>
      <c r="C3612" s="1200"/>
      <c r="D3612" s="223"/>
      <c r="E3612" s="1200"/>
      <c r="J3612" s="224"/>
    </row>
    <row r="3613" spans="1:10" s="222" customFormat="1" ht="24" customHeight="1">
      <c r="A3613" s="1199"/>
      <c r="B3613" s="1200"/>
      <c r="C3613" s="1200"/>
      <c r="D3613" s="223"/>
      <c r="E3613" s="1200"/>
      <c r="J3613" s="224"/>
    </row>
    <row r="3614" spans="1:10" s="222" customFormat="1" ht="24" customHeight="1">
      <c r="A3614" s="1199"/>
      <c r="B3614" s="1200"/>
      <c r="C3614" s="1200"/>
      <c r="D3614" s="223"/>
      <c r="E3614" s="1200"/>
      <c r="J3614" s="224"/>
    </row>
    <row r="3615" spans="1:10" s="222" customFormat="1" ht="24" customHeight="1">
      <c r="A3615" s="1199"/>
      <c r="B3615" s="1200"/>
      <c r="C3615" s="1200"/>
      <c r="D3615" s="223"/>
      <c r="E3615" s="1200"/>
      <c r="J3615" s="224"/>
    </row>
    <row r="3616" spans="1:10" s="222" customFormat="1" ht="24" customHeight="1">
      <c r="A3616" s="1199"/>
      <c r="B3616" s="1200"/>
      <c r="C3616" s="1200"/>
      <c r="D3616" s="223"/>
      <c r="E3616" s="1200"/>
      <c r="J3616" s="224"/>
    </row>
    <row r="3617" spans="1:10" s="222" customFormat="1" ht="24" customHeight="1">
      <c r="A3617" s="1199"/>
      <c r="B3617" s="1200"/>
      <c r="C3617" s="1200"/>
      <c r="D3617" s="223"/>
      <c r="E3617" s="1200"/>
      <c r="J3617" s="224"/>
    </row>
    <row r="3618" spans="1:10" s="222" customFormat="1" ht="24" customHeight="1">
      <c r="A3618" s="1199"/>
      <c r="B3618" s="1200"/>
      <c r="C3618" s="1200"/>
      <c r="D3618" s="223"/>
      <c r="E3618" s="1200"/>
      <c r="J3618" s="224"/>
    </row>
    <row r="3619" spans="1:10" s="222" customFormat="1" ht="24" customHeight="1">
      <c r="A3619" s="1199"/>
      <c r="B3619" s="1200"/>
      <c r="C3619" s="1200"/>
      <c r="D3619" s="223"/>
      <c r="E3619" s="1200"/>
      <c r="J3619" s="224"/>
    </row>
    <row r="3620" spans="1:10" s="222" customFormat="1" ht="24" customHeight="1">
      <c r="A3620" s="1199"/>
      <c r="B3620" s="1200"/>
      <c r="C3620" s="1200"/>
      <c r="D3620" s="223"/>
      <c r="E3620" s="1200"/>
      <c r="J3620" s="224"/>
    </row>
    <row r="3621" spans="1:10" s="222" customFormat="1" ht="24" customHeight="1">
      <c r="A3621" s="1199"/>
      <c r="B3621" s="1200"/>
      <c r="C3621" s="1200"/>
      <c r="D3621" s="223"/>
      <c r="E3621" s="1200"/>
      <c r="J3621" s="224"/>
    </row>
    <row r="3622" spans="1:10" s="222" customFormat="1" ht="24" customHeight="1">
      <c r="A3622" s="1199"/>
      <c r="B3622" s="1200"/>
      <c r="C3622" s="1200"/>
      <c r="D3622" s="223"/>
      <c r="E3622" s="1200"/>
      <c r="J3622" s="224"/>
    </row>
    <row r="3623" spans="1:10" s="222" customFormat="1" ht="24" customHeight="1">
      <c r="A3623" s="1199"/>
      <c r="B3623" s="1200"/>
      <c r="C3623" s="1200"/>
      <c r="D3623" s="223"/>
      <c r="E3623" s="1200"/>
      <c r="J3623" s="224"/>
    </row>
    <row r="3624" spans="1:10" s="222" customFormat="1" ht="24" customHeight="1">
      <c r="A3624" s="1199"/>
      <c r="B3624" s="1200"/>
      <c r="C3624" s="1200"/>
      <c r="D3624" s="223"/>
      <c r="E3624" s="1200"/>
      <c r="J3624" s="224"/>
    </row>
    <row r="3625" spans="1:10" s="222" customFormat="1" ht="24" customHeight="1">
      <c r="A3625" s="1199"/>
      <c r="B3625" s="1200"/>
      <c r="C3625" s="1200"/>
      <c r="D3625" s="223"/>
      <c r="E3625" s="1200"/>
      <c r="J3625" s="224"/>
    </row>
    <row r="3626" spans="1:10" s="222" customFormat="1" ht="24" customHeight="1">
      <c r="A3626" s="1199"/>
      <c r="B3626" s="1200"/>
      <c r="C3626" s="1200"/>
      <c r="D3626" s="223"/>
      <c r="E3626" s="1200"/>
      <c r="J3626" s="224"/>
    </row>
    <row r="3627" spans="1:10" s="222" customFormat="1" ht="24" customHeight="1">
      <c r="A3627" s="1199"/>
      <c r="B3627" s="1200"/>
      <c r="C3627" s="1200"/>
      <c r="D3627" s="223"/>
      <c r="E3627" s="1200"/>
      <c r="J3627" s="224"/>
    </row>
    <row r="3628" spans="1:10" s="222" customFormat="1" ht="24" customHeight="1">
      <c r="A3628" s="1199"/>
      <c r="B3628" s="1200"/>
      <c r="C3628" s="1200"/>
      <c r="D3628" s="223"/>
      <c r="E3628" s="1200"/>
      <c r="J3628" s="224"/>
    </row>
    <row r="3629" spans="1:10" s="222" customFormat="1" ht="24" customHeight="1">
      <c r="A3629" s="1199"/>
      <c r="B3629" s="1200"/>
      <c r="C3629" s="1200"/>
      <c r="D3629" s="223"/>
      <c r="E3629" s="1200"/>
      <c r="J3629" s="224"/>
    </row>
    <row r="3630" spans="1:10" s="222" customFormat="1" ht="24" customHeight="1">
      <c r="A3630" s="1199"/>
      <c r="B3630" s="1200"/>
      <c r="C3630" s="1200"/>
      <c r="D3630" s="223"/>
      <c r="E3630" s="1200"/>
      <c r="J3630" s="224"/>
    </row>
    <row r="3631" spans="1:10" s="222" customFormat="1" ht="24" customHeight="1">
      <c r="A3631" s="1199"/>
      <c r="B3631" s="1200"/>
      <c r="C3631" s="1200"/>
      <c r="D3631" s="223"/>
      <c r="E3631" s="1200"/>
      <c r="J3631" s="224"/>
    </row>
    <row r="3632" spans="1:10" s="222" customFormat="1" ht="24" customHeight="1">
      <c r="A3632" s="1199"/>
      <c r="B3632" s="1200"/>
      <c r="C3632" s="1200"/>
      <c r="D3632" s="223"/>
      <c r="E3632" s="1200"/>
      <c r="J3632" s="224"/>
    </row>
    <row r="3633" spans="1:10" s="222" customFormat="1" ht="24" customHeight="1">
      <c r="A3633" s="1199"/>
      <c r="B3633" s="1200"/>
      <c r="C3633" s="1200"/>
      <c r="D3633" s="223"/>
      <c r="E3633" s="1200"/>
      <c r="J3633" s="224"/>
    </row>
    <row r="3634" spans="1:10" s="222" customFormat="1" ht="24" customHeight="1">
      <c r="A3634" s="1199"/>
      <c r="B3634" s="1200"/>
      <c r="C3634" s="1200"/>
      <c r="D3634" s="223"/>
      <c r="E3634" s="1200"/>
      <c r="J3634" s="224"/>
    </row>
    <row r="3635" spans="1:10" s="222" customFormat="1" ht="24" customHeight="1">
      <c r="A3635" s="1199"/>
      <c r="B3635" s="1200"/>
      <c r="C3635" s="1200"/>
      <c r="D3635" s="223"/>
      <c r="E3635" s="1200"/>
      <c r="J3635" s="224"/>
    </row>
    <row r="3636" spans="1:10" s="222" customFormat="1" ht="24" customHeight="1">
      <c r="A3636" s="1199"/>
      <c r="B3636" s="1200"/>
      <c r="C3636" s="1200"/>
      <c r="D3636" s="223"/>
      <c r="E3636" s="1200"/>
      <c r="J3636" s="224"/>
    </row>
    <row r="3637" spans="1:10" s="222" customFormat="1" ht="24" customHeight="1">
      <c r="A3637" s="1199"/>
      <c r="B3637" s="1200"/>
      <c r="C3637" s="1200"/>
      <c r="D3637" s="223"/>
      <c r="E3637" s="1200"/>
      <c r="J3637" s="224"/>
    </row>
    <row r="3638" spans="1:10" s="222" customFormat="1" ht="24" customHeight="1">
      <c r="A3638" s="1199"/>
      <c r="B3638" s="1200"/>
      <c r="C3638" s="1200"/>
      <c r="D3638" s="223"/>
      <c r="E3638" s="1200"/>
      <c r="J3638" s="224"/>
    </row>
    <row r="3639" spans="1:10" s="222" customFormat="1" ht="24" customHeight="1">
      <c r="A3639" s="1199"/>
      <c r="B3639" s="1200"/>
      <c r="C3639" s="1200"/>
      <c r="D3639" s="223"/>
      <c r="E3639" s="1200"/>
      <c r="J3639" s="224"/>
    </row>
    <row r="3640" spans="1:10" s="222" customFormat="1" ht="24" customHeight="1">
      <c r="A3640" s="1199"/>
      <c r="B3640" s="1200"/>
      <c r="C3640" s="1200"/>
      <c r="D3640" s="223"/>
      <c r="E3640" s="1200"/>
      <c r="J3640" s="224"/>
    </row>
    <row r="3641" spans="1:10" s="222" customFormat="1" ht="24" customHeight="1">
      <c r="A3641" s="1199"/>
      <c r="B3641" s="1200"/>
      <c r="C3641" s="1200"/>
      <c r="D3641" s="223"/>
      <c r="E3641" s="1200"/>
      <c r="J3641" s="224"/>
    </row>
    <row r="3642" spans="1:10" s="222" customFormat="1" ht="24" customHeight="1">
      <c r="A3642" s="1199"/>
      <c r="B3642" s="1200"/>
      <c r="C3642" s="1200"/>
      <c r="D3642" s="223"/>
      <c r="E3642" s="1200"/>
      <c r="J3642" s="224"/>
    </row>
    <row r="3643" spans="1:10" s="222" customFormat="1" ht="24" customHeight="1">
      <c r="A3643" s="1199"/>
      <c r="B3643" s="1200"/>
      <c r="C3643" s="1200"/>
      <c r="D3643" s="223"/>
      <c r="E3643" s="1200"/>
      <c r="J3643" s="224"/>
    </row>
    <row r="3644" spans="1:10" s="222" customFormat="1" ht="24" customHeight="1">
      <c r="A3644" s="1199"/>
      <c r="B3644" s="1200"/>
      <c r="C3644" s="1200"/>
      <c r="D3644" s="223"/>
      <c r="E3644" s="1200"/>
      <c r="J3644" s="224"/>
    </row>
    <row r="3645" spans="1:10" s="222" customFormat="1" ht="24" customHeight="1">
      <c r="A3645" s="1199"/>
      <c r="B3645" s="1200"/>
      <c r="C3645" s="1200"/>
      <c r="D3645" s="223"/>
      <c r="E3645" s="1200"/>
      <c r="J3645" s="224"/>
    </row>
    <row r="3646" spans="1:10" s="222" customFormat="1" ht="24" customHeight="1">
      <c r="A3646" s="1199"/>
      <c r="B3646" s="1200"/>
      <c r="C3646" s="1200"/>
      <c r="D3646" s="223"/>
      <c r="E3646" s="1200"/>
      <c r="J3646" s="224"/>
    </row>
    <row r="3647" spans="1:10" s="222" customFormat="1" ht="24" customHeight="1">
      <c r="A3647" s="1199"/>
      <c r="B3647" s="1200"/>
      <c r="C3647" s="1200"/>
      <c r="D3647" s="223"/>
      <c r="E3647" s="1200"/>
      <c r="J3647" s="224"/>
    </row>
    <row r="3648" spans="1:10" s="222" customFormat="1" ht="24" customHeight="1">
      <c r="A3648" s="1199"/>
      <c r="B3648" s="1200"/>
      <c r="C3648" s="1200"/>
      <c r="D3648" s="223"/>
      <c r="E3648" s="1200"/>
      <c r="J3648" s="224"/>
    </row>
    <row r="3649" spans="1:10" s="222" customFormat="1" ht="24" customHeight="1">
      <c r="A3649" s="1199"/>
      <c r="B3649" s="1200"/>
      <c r="C3649" s="1200"/>
      <c r="D3649" s="223"/>
      <c r="E3649" s="1200"/>
      <c r="J3649" s="224"/>
    </row>
    <row r="3650" spans="1:10" s="222" customFormat="1" ht="24" customHeight="1">
      <c r="A3650" s="1199"/>
      <c r="B3650" s="1200"/>
      <c r="C3650" s="1200"/>
      <c r="D3650" s="223"/>
      <c r="E3650" s="1200"/>
      <c r="J3650" s="224"/>
    </row>
    <row r="3651" spans="1:10" s="222" customFormat="1" ht="24" customHeight="1">
      <c r="A3651" s="1199"/>
      <c r="B3651" s="1200"/>
      <c r="C3651" s="1200"/>
      <c r="D3651" s="223"/>
      <c r="E3651" s="1200"/>
      <c r="J3651" s="224"/>
    </row>
    <row r="3652" spans="1:10" s="222" customFormat="1" ht="24" customHeight="1">
      <c r="A3652" s="1199"/>
      <c r="B3652" s="1200"/>
      <c r="C3652" s="1200"/>
      <c r="D3652" s="223"/>
      <c r="E3652" s="1200"/>
      <c r="J3652" s="224"/>
    </row>
    <row r="3653" spans="1:10" s="222" customFormat="1" ht="24" customHeight="1">
      <c r="A3653" s="1199"/>
      <c r="B3653" s="1200"/>
      <c r="C3653" s="1200"/>
      <c r="D3653" s="223"/>
      <c r="E3653" s="1200"/>
      <c r="J3653" s="224"/>
    </row>
    <row r="3654" spans="1:10" s="222" customFormat="1" ht="24" customHeight="1">
      <c r="A3654" s="1199"/>
      <c r="B3654" s="1200"/>
      <c r="C3654" s="1200"/>
      <c r="D3654" s="223"/>
      <c r="E3654" s="1200"/>
      <c r="J3654" s="224"/>
    </row>
    <row r="3655" spans="1:10" s="222" customFormat="1" ht="24" customHeight="1">
      <c r="A3655" s="1199"/>
      <c r="B3655" s="1200"/>
      <c r="C3655" s="1200"/>
      <c r="D3655" s="223"/>
      <c r="E3655" s="1200"/>
      <c r="J3655" s="224"/>
    </row>
    <row r="3656" spans="1:10" s="222" customFormat="1" ht="24" customHeight="1">
      <c r="A3656" s="1199"/>
      <c r="B3656" s="1200"/>
      <c r="C3656" s="1200"/>
      <c r="D3656" s="223"/>
      <c r="E3656" s="1200"/>
      <c r="J3656" s="224"/>
    </row>
    <row r="3657" spans="1:10" s="222" customFormat="1" ht="24" customHeight="1">
      <c r="A3657" s="1199"/>
      <c r="B3657" s="1200"/>
      <c r="C3657" s="1200"/>
      <c r="D3657" s="223"/>
      <c r="E3657" s="1200"/>
      <c r="J3657" s="224"/>
    </row>
    <row r="3658" spans="1:10" s="222" customFormat="1" ht="24" customHeight="1">
      <c r="A3658" s="1199"/>
      <c r="B3658" s="1200"/>
      <c r="C3658" s="1200"/>
      <c r="D3658" s="223"/>
      <c r="E3658" s="1200"/>
      <c r="J3658" s="224"/>
    </row>
    <row r="3659" spans="1:10" s="222" customFormat="1" ht="24" customHeight="1">
      <c r="A3659" s="1199"/>
      <c r="B3659" s="1200"/>
      <c r="C3659" s="1200"/>
      <c r="D3659" s="223"/>
      <c r="E3659" s="1200"/>
      <c r="J3659" s="224"/>
    </row>
    <row r="3660" spans="1:10" s="222" customFormat="1" ht="24" customHeight="1">
      <c r="A3660" s="1199"/>
      <c r="B3660" s="1200"/>
      <c r="C3660" s="1200"/>
      <c r="D3660" s="223"/>
      <c r="E3660" s="1200"/>
      <c r="J3660" s="224"/>
    </row>
    <row r="3661" spans="1:10" s="222" customFormat="1" ht="24" customHeight="1">
      <c r="A3661" s="1199"/>
      <c r="B3661" s="1200"/>
      <c r="C3661" s="1200"/>
      <c r="D3661" s="223"/>
      <c r="E3661" s="1200"/>
      <c r="J3661" s="224"/>
    </row>
    <row r="3662" spans="1:10" s="222" customFormat="1" ht="24" customHeight="1">
      <c r="A3662" s="1199"/>
      <c r="B3662" s="1200"/>
      <c r="C3662" s="1200"/>
      <c r="D3662" s="223"/>
      <c r="E3662" s="1200"/>
      <c r="J3662" s="224"/>
    </row>
    <row r="3663" spans="1:10" s="222" customFormat="1" ht="24" customHeight="1">
      <c r="A3663" s="1199"/>
      <c r="B3663" s="1200"/>
      <c r="C3663" s="1200"/>
      <c r="D3663" s="223"/>
      <c r="E3663" s="1200"/>
      <c r="J3663" s="224"/>
    </row>
    <row r="3664" spans="1:10" s="222" customFormat="1" ht="24" customHeight="1">
      <c r="A3664" s="1199"/>
      <c r="B3664" s="1200"/>
      <c r="C3664" s="1200"/>
      <c r="D3664" s="223"/>
      <c r="E3664" s="1200"/>
      <c r="J3664" s="224"/>
    </row>
    <row r="3665" spans="1:10" s="222" customFormat="1" ht="24" customHeight="1">
      <c r="A3665" s="1199"/>
      <c r="B3665" s="1200"/>
      <c r="C3665" s="1200"/>
      <c r="D3665" s="223"/>
      <c r="E3665" s="1200"/>
      <c r="J3665" s="224"/>
    </row>
    <row r="3666" spans="1:10" s="222" customFormat="1" ht="24" customHeight="1">
      <c r="A3666" s="1199"/>
      <c r="B3666" s="1200"/>
      <c r="C3666" s="1200"/>
      <c r="D3666" s="223"/>
      <c r="E3666" s="1200"/>
      <c r="J3666" s="224"/>
    </row>
    <row r="3667" spans="1:10" s="222" customFormat="1" ht="24" customHeight="1">
      <c r="A3667" s="1199"/>
      <c r="B3667" s="1200"/>
      <c r="C3667" s="1200"/>
      <c r="D3667" s="223"/>
      <c r="E3667" s="1200"/>
      <c r="J3667" s="224"/>
    </row>
    <row r="3668" spans="1:10" s="222" customFormat="1" ht="24" customHeight="1">
      <c r="A3668" s="1199"/>
      <c r="B3668" s="1200"/>
      <c r="C3668" s="1200"/>
      <c r="D3668" s="223"/>
      <c r="E3668" s="1200"/>
      <c r="J3668" s="224"/>
    </row>
    <row r="3669" spans="1:10" s="222" customFormat="1" ht="24" customHeight="1">
      <c r="A3669" s="1199"/>
      <c r="B3669" s="1200"/>
      <c r="C3669" s="1200"/>
      <c r="D3669" s="223"/>
      <c r="E3669" s="1200"/>
      <c r="J3669" s="224"/>
    </row>
    <row r="3670" spans="1:10" s="222" customFormat="1" ht="24" customHeight="1">
      <c r="A3670" s="1199"/>
      <c r="B3670" s="1200"/>
      <c r="C3670" s="1200"/>
      <c r="D3670" s="223"/>
      <c r="E3670" s="1200"/>
      <c r="J3670" s="224"/>
    </row>
    <row r="3671" spans="1:10" s="222" customFormat="1" ht="24" customHeight="1">
      <c r="A3671" s="1199"/>
      <c r="B3671" s="1200"/>
      <c r="C3671" s="1200"/>
      <c r="D3671" s="223"/>
      <c r="E3671" s="1200"/>
      <c r="J3671" s="224"/>
    </row>
    <row r="3672" spans="1:10" s="222" customFormat="1" ht="24" customHeight="1">
      <c r="A3672" s="1199"/>
      <c r="B3672" s="1200"/>
      <c r="C3672" s="1200"/>
      <c r="D3672" s="223"/>
      <c r="E3672" s="1200"/>
      <c r="J3672" s="224"/>
    </row>
    <row r="3673" spans="1:10" s="222" customFormat="1" ht="24" customHeight="1">
      <c r="A3673" s="1199"/>
      <c r="B3673" s="1200"/>
      <c r="C3673" s="1200"/>
      <c r="D3673" s="223"/>
      <c r="E3673" s="1200"/>
      <c r="J3673" s="224"/>
    </row>
    <row r="3674" spans="1:10" s="222" customFormat="1" ht="24" customHeight="1">
      <c r="A3674" s="1199"/>
      <c r="B3674" s="1200"/>
      <c r="C3674" s="1200"/>
      <c r="D3674" s="223"/>
      <c r="E3674" s="1200"/>
      <c r="J3674" s="224"/>
    </row>
    <row r="3675" spans="1:10" s="222" customFormat="1" ht="24" customHeight="1">
      <c r="A3675" s="1199"/>
      <c r="B3675" s="1200"/>
      <c r="C3675" s="1200"/>
      <c r="D3675" s="223"/>
      <c r="E3675" s="1200"/>
      <c r="J3675" s="224"/>
    </row>
    <row r="3676" spans="1:10" s="222" customFormat="1" ht="24" customHeight="1">
      <c r="A3676" s="1199"/>
      <c r="B3676" s="1200"/>
      <c r="C3676" s="1200"/>
      <c r="D3676" s="223"/>
      <c r="E3676" s="1200"/>
      <c r="J3676" s="224"/>
    </row>
    <row r="3677" spans="1:10" s="222" customFormat="1" ht="24" customHeight="1">
      <c r="A3677" s="1199"/>
      <c r="B3677" s="1200"/>
      <c r="C3677" s="1200"/>
      <c r="D3677" s="223"/>
      <c r="E3677" s="1200"/>
      <c r="J3677" s="224"/>
    </row>
    <row r="3678" spans="1:10" s="222" customFormat="1" ht="24" customHeight="1">
      <c r="A3678" s="1199"/>
      <c r="B3678" s="1200"/>
      <c r="C3678" s="1200"/>
      <c r="D3678" s="223"/>
      <c r="E3678" s="1200"/>
      <c r="J3678" s="224"/>
    </row>
    <row r="3679" spans="1:10" s="222" customFormat="1" ht="24" customHeight="1">
      <c r="A3679" s="1199"/>
      <c r="B3679" s="1200"/>
      <c r="C3679" s="1200"/>
      <c r="D3679" s="223"/>
      <c r="E3679" s="1200"/>
      <c r="J3679" s="224"/>
    </row>
    <row r="3680" spans="1:10" s="222" customFormat="1" ht="24" customHeight="1">
      <c r="A3680" s="1199"/>
      <c r="B3680" s="1200"/>
      <c r="C3680" s="1200"/>
      <c r="D3680" s="223"/>
      <c r="E3680" s="1200"/>
      <c r="J3680" s="224"/>
    </row>
    <row r="3681" spans="1:10" s="222" customFormat="1" ht="24" customHeight="1">
      <c r="A3681" s="1199"/>
      <c r="B3681" s="1200"/>
      <c r="C3681" s="1200"/>
      <c r="D3681" s="223"/>
      <c r="E3681" s="1200"/>
      <c r="J3681" s="224"/>
    </row>
    <row r="3682" spans="1:10" s="222" customFormat="1" ht="24" customHeight="1">
      <c r="A3682" s="1199"/>
      <c r="B3682" s="1200"/>
      <c r="C3682" s="1200"/>
      <c r="D3682" s="223"/>
      <c r="E3682" s="1200"/>
      <c r="J3682" s="224"/>
    </row>
    <row r="3683" spans="1:10" s="222" customFormat="1" ht="24" customHeight="1">
      <c r="A3683" s="1199"/>
      <c r="B3683" s="1200"/>
      <c r="C3683" s="1200"/>
      <c r="D3683" s="223"/>
      <c r="E3683" s="1200"/>
      <c r="J3683" s="224"/>
    </row>
    <row r="3684" spans="1:10" s="222" customFormat="1" ht="24" customHeight="1">
      <c r="A3684" s="1199"/>
      <c r="B3684" s="1200"/>
      <c r="C3684" s="1200"/>
      <c r="D3684" s="223"/>
      <c r="E3684" s="1200"/>
      <c r="J3684" s="224"/>
    </row>
    <row r="3685" spans="1:10" s="222" customFormat="1" ht="24" customHeight="1">
      <c r="A3685" s="1199"/>
      <c r="B3685" s="1200"/>
      <c r="C3685" s="1200"/>
      <c r="D3685" s="223"/>
      <c r="E3685" s="1200"/>
      <c r="J3685" s="224"/>
    </row>
    <row r="3686" spans="1:10" s="222" customFormat="1" ht="24" customHeight="1">
      <c r="A3686" s="1199"/>
      <c r="B3686" s="1200"/>
      <c r="C3686" s="1200"/>
      <c r="D3686" s="223"/>
      <c r="E3686" s="1200"/>
      <c r="J3686" s="224"/>
    </row>
    <row r="3687" spans="1:10" s="222" customFormat="1" ht="24" customHeight="1">
      <c r="A3687" s="1199"/>
      <c r="B3687" s="1200"/>
      <c r="C3687" s="1200"/>
      <c r="D3687" s="223"/>
      <c r="E3687" s="1200"/>
      <c r="J3687" s="224"/>
    </row>
    <row r="3688" spans="1:10" s="222" customFormat="1" ht="24" customHeight="1">
      <c r="A3688" s="1199"/>
      <c r="B3688" s="1200"/>
      <c r="C3688" s="1200"/>
      <c r="D3688" s="223"/>
      <c r="E3688" s="1200"/>
      <c r="J3688" s="224"/>
    </row>
    <row r="3689" spans="1:10" s="222" customFormat="1" ht="24" customHeight="1">
      <c r="A3689" s="1199"/>
      <c r="B3689" s="1200"/>
      <c r="C3689" s="1200"/>
      <c r="D3689" s="223"/>
      <c r="E3689" s="1200"/>
      <c r="J3689" s="224"/>
    </row>
    <row r="3690" spans="1:10" s="222" customFormat="1" ht="24" customHeight="1">
      <c r="A3690" s="1199"/>
      <c r="B3690" s="1200"/>
      <c r="C3690" s="1200"/>
      <c r="D3690" s="223"/>
      <c r="E3690" s="1200"/>
      <c r="J3690" s="224"/>
    </row>
    <row r="3691" spans="1:10" s="222" customFormat="1" ht="24" customHeight="1">
      <c r="A3691" s="1199"/>
      <c r="B3691" s="1200"/>
      <c r="C3691" s="1200"/>
      <c r="D3691" s="223"/>
      <c r="E3691" s="1200"/>
      <c r="J3691" s="224"/>
    </row>
    <row r="3692" spans="1:10" s="222" customFormat="1" ht="24" customHeight="1">
      <c r="A3692" s="1199"/>
      <c r="B3692" s="1200"/>
      <c r="C3692" s="1200"/>
      <c r="D3692" s="223"/>
      <c r="E3692" s="1200"/>
      <c r="J3692" s="224"/>
    </row>
    <row r="3693" spans="1:10" s="222" customFormat="1" ht="24" customHeight="1">
      <c r="A3693" s="1199"/>
      <c r="B3693" s="1200"/>
      <c r="C3693" s="1200"/>
      <c r="D3693" s="223"/>
      <c r="E3693" s="1200"/>
      <c r="J3693" s="224"/>
    </row>
    <row r="3694" spans="1:10" s="222" customFormat="1" ht="24" customHeight="1">
      <c r="A3694" s="1199"/>
      <c r="B3694" s="1200"/>
      <c r="C3694" s="1200"/>
      <c r="D3694" s="223"/>
      <c r="E3694" s="1200"/>
      <c r="J3694" s="224"/>
    </row>
    <row r="3695" spans="1:10" s="222" customFormat="1" ht="24" customHeight="1">
      <c r="A3695" s="1199"/>
      <c r="B3695" s="1200"/>
      <c r="C3695" s="1200"/>
      <c r="D3695" s="223"/>
      <c r="E3695" s="1200"/>
      <c r="J3695" s="224"/>
    </row>
    <row r="3696" spans="1:10" s="222" customFormat="1" ht="24" customHeight="1">
      <c r="A3696" s="1199"/>
      <c r="B3696" s="1200"/>
      <c r="C3696" s="1200"/>
      <c r="D3696" s="223"/>
      <c r="E3696" s="1200"/>
      <c r="J3696" s="224"/>
    </row>
    <row r="3697" spans="1:10" s="222" customFormat="1" ht="24" customHeight="1">
      <c r="A3697" s="1199"/>
      <c r="B3697" s="1200"/>
      <c r="C3697" s="1200"/>
      <c r="D3697" s="223"/>
      <c r="E3697" s="1200"/>
      <c r="J3697" s="224"/>
    </row>
    <row r="3698" spans="1:10" s="222" customFormat="1" ht="24" customHeight="1">
      <c r="A3698" s="1199"/>
      <c r="B3698" s="1200"/>
      <c r="C3698" s="1200"/>
      <c r="D3698" s="223"/>
      <c r="E3698" s="1200"/>
      <c r="J3698" s="224"/>
    </row>
    <row r="3699" spans="1:10" s="222" customFormat="1" ht="24" customHeight="1">
      <c r="A3699" s="1199"/>
      <c r="B3699" s="1200"/>
      <c r="C3699" s="1200"/>
      <c r="D3699" s="223"/>
      <c r="E3699" s="1200"/>
      <c r="J3699" s="224"/>
    </row>
    <row r="3700" spans="1:10" s="222" customFormat="1" ht="24" customHeight="1">
      <c r="A3700" s="1199"/>
      <c r="B3700" s="1200"/>
      <c r="C3700" s="1200"/>
      <c r="D3700" s="223"/>
      <c r="E3700" s="1200"/>
      <c r="J3700" s="224"/>
    </row>
    <row r="3701" spans="1:10" s="222" customFormat="1" ht="24" customHeight="1">
      <c r="A3701" s="1199"/>
      <c r="B3701" s="1200"/>
      <c r="C3701" s="1200"/>
      <c r="D3701" s="223"/>
      <c r="E3701" s="1200"/>
      <c r="J3701" s="224"/>
    </row>
    <row r="3702" spans="1:10" s="222" customFormat="1" ht="24" customHeight="1">
      <c r="A3702" s="1199"/>
      <c r="B3702" s="1200"/>
      <c r="C3702" s="1200"/>
      <c r="D3702" s="223"/>
      <c r="E3702" s="1200"/>
      <c r="J3702" s="224"/>
    </row>
    <row r="3703" spans="1:10" s="222" customFormat="1" ht="24" customHeight="1">
      <c r="A3703" s="1199"/>
      <c r="B3703" s="1200"/>
      <c r="C3703" s="1200"/>
      <c r="D3703" s="223"/>
      <c r="E3703" s="1200"/>
      <c r="J3703" s="224"/>
    </row>
    <row r="3704" spans="1:10" s="222" customFormat="1" ht="24" customHeight="1">
      <c r="A3704" s="1199"/>
      <c r="B3704" s="1200"/>
      <c r="C3704" s="1200"/>
      <c r="D3704" s="223"/>
      <c r="E3704" s="1200"/>
      <c r="J3704" s="224"/>
    </row>
    <row r="3705" spans="1:10" s="222" customFormat="1" ht="24" customHeight="1">
      <c r="A3705" s="1199"/>
      <c r="B3705" s="1200"/>
      <c r="C3705" s="1200"/>
      <c r="D3705" s="223"/>
      <c r="E3705" s="1200"/>
      <c r="J3705" s="224"/>
    </row>
    <row r="3706" spans="1:10" s="222" customFormat="1" ht="24" customHeight="1">
      <c r="A3706" s="1199"/>
      <c r="B3706" s="1200"/>
      <c r="C3706" s="1200"/>
      <c r="D3706" s="223"/>
      <c r="E3706" s="1200"/>
      <c r="J3706" s="224"/>
    </row>
    <row r="3707" spans="1:10" s="222" customFormat="1" ht="24" customHeight="1">
      <c r="A3707" s="1199"/>
      <c r="B3707" s="1200"/>
      <c r="C3707" s="1200"/>
      <c r="D3707" s="223"/>
      <c r="E3707" s="1200"/>
      <c r="J3707" s="224"/>
    </row>
    <row r="3708" spans="1:10" s="222" customFormat="1" ht="24" customHeight="1">
      <c r="A3708" s="1199"/>
      <c r="B3708" s="1200"/>
      <c r="C3708" s="1200"/>
      <c r="D3708" s="223"/>
      <c r="E3708" s="1200"/>
      <c r="J3708" s="224"/>
    </row>
    <row r="3709" spans="1:10" s="222" customFormat="1" ht="24" customHeight="1">
      <c r="A3709" s="1199"/>
      <c r="B3709" s="1200"/>
      <c r="C3709" s="1200"/>
      <c r="D3709" s="223"/>
      <c r="E3709" s="1200"/>
      <c r="J3709" s="224"/>
    </row>
    <row r="3710" spans="1:10" s="222" customFormat="1" ht="24" customHeight="1">
      <c r="A3710" s="1199"/>
      <c r="B3710" s="1200"/>
      <c r="C3710" s="1200"/>
      <c r="D3710" s="223"/>
      <c r="E3710" s="1200"/>
      <c r="J3710" s="224"/>
    </row>
    <row r="3711" spans="1:10" s="222" customFormat="1" ht="24" customHeight="1">
      <c r="A3711" s="1199"/>
      <c r="B3711" s="1200"/>
      <c r="C3711" s="1200"/>
      <c r="D3711" s="223"/>
      <c r="E3711" s="1200"/>
      <c r="J3711" s="224"/>
    </row>
    <row r="3712" spans="1:10" s="222" customFormat="1" ht="24" customHeight="1">
      <c r="A3712" s="1199"/>
      <c r="B3712" s="1200"/>
      <c r="C3712" s="1200"/>
      <c r="D3712" s="223"/>
      <c r="E3712" s="1200"/>
      <c r="J3712" s="224"/>
    </row>
    <row r="3713" spans="1:10" s="222" customFormat="1" ht="24" customHeight="1">
      <c r="A3713" s="1199"/>
      <c r="B3713" s="1200"/>
      <c r="C3713" s="1200"/>
      <c r="D3713" s="223"/>
      <c r="E3713" s="1200"/>
      <c r="J3713" s="224"/>
    </row>
    <row r="3714" spans="1:10" s="222" customFormat="1" ht="24" customHeight="1">
      <c r="A3714" s="1199"/>
      <c r="B3714" s="1200"/>
      <c r="C3714" s="1200"/>
      <c r="D3714" s="223"/>
      <c r="E3714" s="1200"/>
      <c r="J3714" s="224"/>
    </row>
    <row r="3715" spans="1:10" s="222" customFormat="1" ht="24" customHeight="1">
      <c r="A3715" s="1199"/>
      <c r="B3715" s="1200"/>
      <c r="C3715" s="1200"/>
      <c r="D3715" s="223"/>
      <c r="E3715" s="1200"/>
      <c r="J3715" s="224"/>
    </row>
    <row r="3716" spans="1:10" s="222" customFormat="1" ht="24" customHeight="1">
      <c r="A3716" s="1199"/>
      <c r="B3716" s="1200"/>
      <c r="C3716" s="1200"/>
      <c r="D3716" s="223"/>
      <c r="E3716" s="1200"/>
      <c r="J3716" s="224"/>
    </row>
    <row r="3717" spans="1:10" s="222" customFormat="1" ht="24" customHeight="1">
      <c r="A3717" s="1199"/>
      <c r="B3717" s="1200"/>
      <c r="C3717" s="1200"/>
      <c r="D3717" s="223"/>
      <c r="E3717" s="1200"/>
      <c r="J3717" s="224"/>
    </row>
    <row r="3718" spans="1:10" s="222" customFormat="1" ht="24" customHeight="1">
      <c r="A3718" s="1199"/>
      <c r="B3718" s="1200"/>
      <c r="C3718" s="1200"/>
      <c r="D3718" s="223"/>
      <c r="E3718" s="1200"/>
      <c r="J3718" s="224"/>
    </row>
    <row r="3719" spans="1:10" s="222" customFormat="1" ht="24" customHeight="1">
      <c r="A3719" s="1199"/>
      <c r="B3719" s="1200"/>
      <c r="C3719" s="1200"/>
      <c r="D3719" s="223"/>
      <c r="E3719" s="1200"/>
      <c r="J3719" s="224"/>
    </row>
    <row r="3720" spans="1:10" s="222" customFormat="1" ht="24" customHeight="1">
      <c r="A3720" s="1199"/>
      <c r="B3720" s="1200"/>
      <c r="C3720" s="1200"/>
      <c r="D3720" s="223"/>
      <c r="E3720" s="1200"/>
      <c r="J3720" s="224"/>
    </row>
    <row r="3721" spans="1:10" s="222" customFormat="1" ht="24" customHeight="1">
      <c r="A3721" s="1199"/>
      <c r="B3721" s="1200"/>
      <c r="C3721" s="1200"/>
      <c r="D3721" s="223"/>
      <c r="E3721" s="1200"/>
      <c r="J3721" s="224"/>
    </row>
    <row r="3722" spans="1:10" s="222" customFormat="1" ht="24" customHeight="1">
      <c r="A3722" s="1199"/>
      <c r="B3722" s="1200"/>
      <c r="C3722" s="1200"/>
      <c r="D3722" s="223"/>
      <c r="E3722" s="1200"/>
      <c r="J3722" s="224"/>
    </row>
    <row r="3723" spans="1:10" s="222" customFormat="1" ht="24" customHeight="1">
      <c r="A3723" s="1199"/>
      <c r="B3723" s="1200"/>
      <c r="C3723" s="1200"/>
      <c r="D3723" s="223"/>
      <c r="E3723" s="1200"/>
      <c r="J3723" s="224"/>
    </row>
    <row r="3724" spans="1:10" s="222" customFormat="1" ht="24" customHeight="1">
      <c r="A3724" s="1199"/>
      <c r="B3724" s="1200"/>
      <c r="C3724" s="1200"/>
      <c r="D3724" s="223"/>
      <c r="E3724" s="1200"/>
      <c r="J3724" s="224"/>
    </row>
    <row r="3725" spans="1:10" s="222" customFormat="1" ht="24" customHeight="1">
      <c r="A3725" s="1199"/>
      <c r="B3725" s="1200"/>
      <c r="C3725" s="1200"/>
      <c r="D3725" s="223"/>
      <c r="E3725" s="1200"/>
      <c r="J3725" s="224"/>
    </row>
    <row r="3726" spans="1:10" s="222" customFormat="1" ht="24" customHeight="1">
      <c r="A3726" s="1199"/>
      <c r="B3726" s="1200"/>
      <c r="C3726" s="1200"/>
      <c r="D3726" s="223"/>
      <c r="E3726" s="1200"/>
      <c r="J3726" s="224"/>
    </row>
    <row r="3727" spans="1:10" s="222" customFormat="1" ht="24" customHeight="1">
      <c r="A3727" s="1199"/>
      <c r="B3727" s="1200"/>
      <c r="C3727" s="1200"/>
      <c r="D3727" s="223"/>
      <c r="E3727" s="1200"/>
      <c r="J3727" s="224"/>
    </row>
    <row r="3728" spans="1:10" s="222" customFormat="1" ht="24" customHeight="1">
      <c r="A3728" s="1199"/>
      <c r="B3728" s="1200"/>
      <c r="C3728" s="1200"/>
      <c r="D3728" s="223"/>
      <c r="E3728" s="1200"/>
      <c r="J3728" s="224"/>
    </row>
    <row r="3729" spans="1:10" s="222" customFormat="1" ht="24" customHeight="1">
      <c r="A3729" s="1199"/>
      <c r="B3729" s="1200"/>
      <c r="C3729" s="1200"/>
      <c r="D3729" s="223"/>
      <c r="E3729" s="1200"/>
      <c r="J3729" s="224"/>
    </row>
    <row r="3730" spans="1:10" s="222" customFormat="1" ht="24" customHeight="1">
      <c r="A3730" s="1199"/>
      <c r="B3730" s="1200"/>
      <c r="C3730" s="1200"/>
      <c r="D3730" s="223"/>
      <c r="E3730" s="1200"/>
      <c r="J3730" s="224"/>
    </row>
    <row r="3731" spans="1:10" s="222" customFormat="1" ht="24" customHeight="1">
      <c r="A3731" s="1199"/>
      <c r="B3731" s="1200"/>
      <c r="C3731" s="1200"/>
      <c r="D3731" s="223"/>
      <c r="E3731" s="1200"/>
      <c r="J3731" s="224"/>
    </row>
    <row r="3732" spans="1:10" s="222" customFormat="1" ht="24" customHeight="1">
      <c r="A3732" s="1199"/>
      <c r="B3732" s="1200"/>
      <c r="C3732" s="1200"/>
      <c r="D3732" s="223"/>
      <c r="E3732" s="1200"/>
      <c r="J3732" s="224"/>
    </row>
    <row r="3733" spans="1:10" s="222" customFormat="1" ht="24" customHeight="1">
      <c r="A3733" s="1199"/>
      <c r="B3733" s="1200"/>
      <c r="C3733" s="1200"/>
      <c r="D3733" s="223"/>
      <c r="E3733" s="1200"/>
      <c r="J3733" s="224"/>
    </row>
    <row r="3734" spans="1:10" s="222" customFormat="1" ht="24" customHeight="1">
      <c r="A3734" s="1199"/>
      <c r="B3734" s="1200"/>
      <c r="C3734" s="1200"/>
      <c r="D3734" s="223"/>
      <c r="E3734" s="1200"/>
      <c r="J3734" s="224"/>
    </row>
    <row r="3735" spans="1:10" s="222" customFormat="1" ht="24" customHeight="1">
      <c r="A3735" s="1199"/>
      <c r="B3735" s="1200"/>
      <c r="C3735" s="1200"/>
      <c r="D3735" s="223"/>
      <c r="E3735" s="1200"/>
      <c r="J3735" s="224"/>
    </row>
    <row r="3736" spans="1:10" s="222" customFormat="1" ht="24" customHeight="1">
      <c r="A3736" s="1199"/>
      <c r="B3736" s="1200"/>
      <c r="C3736" s="1200"/>
      <c r="D3736" s="223"/>
      <c r="E3736" s="1200"/>
      <c r="J3736" s="224"/>
    </row>
    <row r="3737" spans="1:10" s="222" customFormat="1" ht="24" customHeight="1">
      <c r="A3737" s="1199"/>
      <c r="B3737" s="1200"/>
      <c r="C3737" s="1200"/>
      <c r="D3737" s="223"/>
      <c r="E3737" s="1200"/>
      <c r="J3737" s="224"/>
    </row>
    <row r="3738" spans="1:10" s="222" customFormat="1" ht="24" customHeight="1">
      <c r="A3738" s="1199"/>
      <c r="B3738" s="1200"/>
      <c r="C3738" s="1200"/>
      <c r="D3738" s="223"/>
      <c r="E3738" s="1200"/>
      <c r="J3738" s="224"/>
    </row>
    <row r="3739" spans="1:10" s="222" customFormat="1" ht="24" customHeight="1">
      <c r="A3739" s="1199"/>
      <c r="B3739" s="1200"/>
      <c r="C3739" s="1200"/>
      <c r="D3739" s="223"/>
      <c r="E3739" s="1200"/>
      <c r="J3739" s="224"/>
    </row>
    <row r="3740" spans="1:10" s="222" customFormat="1" ht="24" customHeight="1">
      <c r="A3740" s="1199"/>
      <c r="B3740" s="1200"/>
      <c r="C3740" s="1200"/>
      <c r="D3740" s="223"/>
      <c r="E3740" s="1200"/>
      <c r="J3740" s="224"/>
    </row>
    <row r="3741" spans="1:10" s="222" customFormat="1" ht="24" customHeight="1">
      <c r="A3741" s="1199"/>
      <c r="B3741" s="1200"/>
      <c r="C3741" s="1200"/>
      <c r="D3741" s="223"/>
      <c r="E3741" s="1200"/>
      <c r="J3741" s="224"/>
    </row>
    <row r="3742" spans="1:10" s="222" customFormat="1" ht="24" customHeight="1">
      <c r="A3742" s="1199"/>
      <c r="B3742" s="1200"/>
      <c r="C3742" s="1200"/>
      <c r="D3742" s="223"/>
      <c r="E3742" s="1200"/>
      <c r="J3742" s="224"/>
    </row>
    <row r="3743" spans="1:10" s="222" customFormat="1" ht="24" customHeight="1">
      <c r="A3743" s="1199"/>
      <c r="B3743" s="1200"/>
      <c r="C3743" s="1200"/>
      <c r="D3743" s="223"/>
      <c r="E3743" s="1200"/>
      <c r="J3743" s="224"/>
    </row>
    <row r="3744" spans="1:10" s="222" customFormat="1" ht="24" customHeight="1">
      <c r="A3744" s="1199"/>
      <c r="B3744" s="1200"/>
      <c r="C3744" s="1200"/>
      <c r="D3744" s="223"/>
      <c r="E3744" s="1200"/>
      <c r="J3744" s="224"/>
    </row>
    <row r="3745" spans="1:10" s="222" customFormat="1" ht="24" customHeight="1">
      <c r="A3745" s="1199"/>
      <c r="B3745" s="1200"/>
      <c r="C3745" s="1200"/>
      <c r="D3745" s="223"/>
      <c r="E3745" s="1200"/>
      <c r="J3745" s="224"/>
    </row>
    <row r="3746" spans="1:10" s="222" customFormat="1" ht="24" customHeight="1">
      <c r="A3746" s="1199"/>
      <c r="B3746" s="1200"/>
      <c r="C3746" s="1200"/>
      <c r="D3746" s="223"/>
      <c r="E3746" s="1200"/>
      <c r="J3746" s="224"/>
    </row>
    <row r="3747" spans="1:10" s="222" customFormat="1" ht="24" customHeight="1">
      <c r="A3747" s="1199"/>
      <c r="B3747" s="1200"/>
      <c r="C3747" s="1200"/>
      <c r="D3747" s="223"/>
      <c r="E3747" s="1200"/>
      <c r="J3747" s="224"/>
    </row>
    <row r="3748" spans="1:10" s="222" customFormat="1" ht="24" customHeight="1">
      <c r="A3748" s="1199"/>
      <c r="B3748" s="1200"/>
      <c r="C3748" s="1200"/>
      <c r="D3748" s="223"/>
      <c r="E3748" s="1200"/>
      <c r="J3748" s="224"/>
    </row>
    <row r="3749" spans="1:10" s="222" customFormat="1" ht="24" customHeight="1">
      <c r="A3749" s="1199"/>
      <c r="B3749" s="1200"/>
      <c r="C3749" s="1200"/>
      <c r="D3749" s="223"/>
      <c r="E3749" s="1200"/>
      <c r="J3749" s="224"/>
    </row>
    <row r="3750" spans="1:10" s="222" customFormat="1" ht="24" customHeight="1">
      <c r="A3750" s="1199"/>
      <c r="B3750" s="1200"/>
      <c r="C3750" s="1200"/>
      <c r="D3750" s="223"/>
      <c r="E3750" s="1200"/>
      <c r="J3750" s="224"/>
    </row>
    <row r="3751" spans="1:10" s="222" customFormat="1" ht="24" customHeight="1">
      <c r="A3751" s="1199"/>
      <c r="B3751" s="1200"/>
      <c r="C3751" s="1200"/>
      <c r="D3751" s="223"/>
      <c r="E3751" s="1200"/>
      <c r="J3751" s="224"/>
    </row>
    <row r="3752" spans="1:10" s="222" customFormat="1" ht="24" customHeight="1">
      <c r="A3752" s="1199"/>
      <c r="B3752" s="1200"/>
      <c r="C3752" s="1200"/>
      <c r="D3752" s="223"/>
      <c r="E3752" s="1200"/>
      <c r="J3752" s="224"/>
    </row>
    <row r="3753" spans="1:10" s="222" customFormat="1" ht="24" customHeight="1">
      <c r="A3753" s="1199"/>
      <c r="B3753" s="1200"/>
      <c r="C3753" s="1200"/>
      <c r="D3753" s="223"/>
      <c r="E3753" s="1200"/>
      <c r="J3753" s="224"/>
    </row>
    <row r="3754" spans="1:10" s="222" customFormat="1" ht="24" customHeight="1">
      <c r="A3754" s="1199"/>
      <c r="B3754" s="1200"/>
      <c r="C3754" s="1200"/>
      <c r="D3754" s="223"/>
      <c r="E3754" s="1200"/>
      <c r="J3754" s="224"/>
    </row>
    <row r="3755" spans="1:10" s="222" customFormat="1" ht="24" customHeight="1">
      <c r="A3755" s="1199"/>
      <c r="B3755" s="1200"/>
      <c r="C3755" s="1200"/>
      <c r="D3755" s="223"/>
      <c r="E3755" s="1200"/>
      <c r="J3755" s="224"/>
    </row>
    <row r="3756" spans="1:10" s="222" customFormat="1" ht="24" customHeight="1">
      <c r="A3756" s="1199"/>
      <c r="B3756" s="1200"/>
      <c r="C3756" s="1200"/>
      <c r="D3756" s="223"/>
      <c r="E3756" s="1200"/>
      <c r="J3756" s="224"/>
    </row>
    <row r="3757" spans="1:10" s="222" customFormat="1" ht="24" customHeight="1">
      <c r="A3757" s="1199"/>
      <c r="B3757" s="1200"/>
      <c r="C3757" s="1200"/>
      <c r="D3757" s="223"/>
      <c r="E3757" s="1200"/>
      <c r="J3757" s="224"/>
    </row>
    <row r="3758" spans="1:10" s="222" customFormat="1" ht="24" customHeight="1">
      <c r="A3758" s="1199"/>
      <c r="B3758" s="1200"/>
      <c r="C3758" s="1200"/>
      <c r="D3758" s="223"/>
      <c r="E3758" s="1200"/>
      <c r="J3758" s="224"/>
    </row>
    <row r="3759" spans="1:10" s="222" customFormat="1" ht="24" customHeight="1">
      <c r="A3759" s="1199"/>
      <c r="B3759" s="1200"/>
      <c r="C3759" s="1200"/>
      <c r="D3759" s="223"/>
      <c r="E3759" s="1200"/>
      <c r="J3759" s="224"/>
    </row>
    <row r="3760" spans="1:10" s="222" customFormat="1" ht="24" customHeight="1">
      <c r="A3760" s="1199"/>
      <c r="B3760" s="1200"/>
      <c r="C3760" s="1200"/>
      <c r="D3760" s="223"/>
      <c r="E3760" s="1200"/>
      <c r="J3760" s="224"/>
    </row>
    <row r="3761" spans="1:10" s="222" customFormat="1" ht="24" customHeight="1">
      <c r="A3761" s="1199"/>
      <c r="B3761" s="1200"/>
      <c r="C3761" s="1200"/>
      <c r="D3761" s="223"/>
      <c r="E3761" s="1200"/>
      <c r="J3761" s="224"/>
    </row>
    <row r="3762" spans="1:10" s="222" customFormat="1" ht="24" customHeight="1">
      <c r="A3762" s="1199"/>
      <c r="B3762" s="1200"/>
      <c r="C3762" s="1200"/>
      <c r="D3762" s="223"/>
      <c r="E3762" s="1200"/>
      <c r="J3762" s="224"/>
    </row>
    <row r="3763" spans="1:10" s="222" customFormat="1" ht="24" customHeight="1">
      <c r="A3763" s="1199"/>
      <c r="B3763" s="1200"/>
      <c r="C3763" s="1200"/>
      <c r="D3763" s="223"/>
      <c r="E3763" s="1200"/>
      <c r="J3763" s="224"/>
    </row>
    <row r="3764" spans="1:10" s="222" customFormat="1" ht="24" customHeight="1">
      <c r="A3764" s="1199"/>
      <c r="B3764" s="1200"/>
      <c r="C3764" s="1200"/>
      <c r="D3764" s="223"/>
      <c r="E3764" s="1200"/>
      <c r="J3764" s="224"/>
    </row>
    <row r="3765" spans="1:10" s="222" customFormat="1" ht="24" customHeight="1">
      <c r="A3765" s="1199"/>
      <c r="B3765" s="1200"/>
      <c r="C3765" s="1200"/>
      <c r="D3765" s="223"/>
      <c r="E3765" s="1200"/>
      <c r="J3765" s="224"/>
    </row>
    <row r="3766" spans="1:10" s="222" customFormat="1" ht="24" customHeight="1">
      <c r="A3766" s="1199"/>
      <c r="B3766" s="1200"/>
      <c r="C3766" s="1200"/>
      <c r="D3766" s="223"/>
      <c r="E3766" s="1200"/>
      <c r="J3766" s="224"/>
    </row>
    <row r="3767" spans="1:10" s="222" customFormat="1" ht="24" customHeight="1">
      <c r="A3767" s="1199"/>
      <c r="B3767" s="1200"/>
      <c r="C3767" s="1200"/>
      <c r="D3767" s="223"/>
      <c r="E3767" s="1200"/>
      <c r="J3767" s="224"/>
    </row>
    <row r="3768" spans="1:10" s="222" customFormat="1" ht="24" customHeight="1">
      <c r="A3768" s="1199"/>
      <c r="B3768" s="1200"/>
      <c r="C3768" s="1200"/>
      <c r="D3768" s="223"/>
      <c r="E3768" s="1200"/>
      <c r="J3768" s="224"/>
    </row>
    <row r="3769" spans="1:10" s="222" customFormat="1" ht="24" customHeight="1">
      <c r="A3769" s="1199"/>
      <c r="B3769" s="1200"/>
      <c r="C3769" s="1200"/>
      <c r="D3769" s="223"/>
      <c r="E3769" s="1200"/>
      <c r="J3769" s="224"/>
    </row>
    <row r="3770" spans="1:10" s="222" customFormat="1" ht="24" customHeight="1">
      <c r="A3770" s="1199"/>
      <c r="B3770" s="1200"/>
      <c r="C3770" s="1200"/>
      <c r="D3770" s="223"/>
      <c r="E3770" s="1200"/>
      <c r="J3770" s="224"/>
    </row>
    <row r="3771" spans="1:10" s="222" customFormat="1" ht="24" customHeight="1">
      <c r="A3771" s="1199"/>
      <c r="B3771" s="1200"/>
      <c r="C3771" s="1200"/>
      <c r="D3771" s="223"/>
      <c r="E3771" s="1200"/>
      <c r="J3771" s="224"/>
    </row>
    <row r="3772" spans="1:10" s="222" customFormat="1" ht="24" customHeight="1">
      <c r="A3772" s="1199"/>
      <c r="B3772" s="1200"/>
      <c r="C3772" s="1200"/>
      <c r="D3772" s="223"/>
      <c r="E3772" s="1200"/>
      <c r="J3772" s="224"/>
    </row>
    <row r="3773" spans="1:10" s="222" customFormat="1" ht="24" customHeight="1">
      <c r="A3773" s="1199"/>
      <c r="B3773" s="1200"/>
      <c r="C3773" s="1200"/>
      <c r="D3773" s="223"/>
      <c r="E3773" s="1200"/>
      <c r="J3773" s="224"/>
    </row>
    <row r="3774" spans="1:10" s="222" customFormat="1" ht="24" customHeight="1">
      <c r="A3774" s="1199"/>
      <c r="B3774" s="1200"/>
      <c r="C3774" s="1200"/>
      <c r="D3774" s="223"/>
      <c r="E3774" s="1200"/>
      <c r="J3774" s="224"/>
    </row>
    <row r="3775" spans="1:10" s="222" customFormat="1" ht="24" customHeight="1">
      <c r="A3775" s="1199"/>
      <c r="B3775" s="1200"/>
      <c r="C3775" s="1200"/>
      <c r="D3775" s="223"/>
      <c r="E3775" s="1200"/>
      <c r="J3775" s="224"/>
    </row>
    <row r="3776" spans="1:10" s="222" customFormat="1" ht="24" customHeight="1">
      <c r="A3776" s="1199"/>
      <c r="B3776" s="1200"/>
      <c r="C3776" s="1200"/>
      <c r="D3776" s="223"/>
      <c r="E3776" s="1200"/>
      <c r="J3776" s="224"/>
    </row>
    <row r="3777" spans="1:10" s="222" customFormat="1" ht="24" customHeight="1">
      <c r="A3777" s="1199"/>
      <c r="B3777" s="1200"/>
      <c r="C3777" s="1200"/>
      <c r="D3777" s="223"/>
      <c r="E3777" s="1200"/>
      <c r="J3777" s="224"/>
    </row>
    <row r="3778" spans="1:10" s="222" customFormat="1" ht="24" customHeight="1">
      <c r="A3778" s="1199"/>
      <c r="B3778" s="1200"/>
      <c r="C3778" s="1200"/>
      <c r="D3778" s="223"/>
      <c r="E3778" s="1200"/>
      <c r="J3778" s="224"/>
    </row>
    <row r="3779" spans="1:10" s="222" customFormat="1" ht="24" customHeight="1">
      <c r="A3779" s="1199"/>
      <c r="B3779" s="1200"/>
      <c r="C3779" s="1200"/>
      <c r="D3779" s="223"/>
      <c r="E3779" s="1200"/>
      <c r="J3779" s="224"/>
    </row>
    <row r="3780" spans="1:10" s="222" customFormat="1" ht="24" customHeight="1">
      <c r="A3780" s="1199"/>
      <c r="B3780" s="1200"/>
      <c r="C3780" s="1200"/>
      <c r="D3780" s="223"/>
      <c r="E3780" s="1200"/>
      <c r="J3780" s="224"/>
    </row>
    <row r="3781" spans="1:10" s="222" customFormat="1" ht="24" customHeight="1">
      <c r="A3781" s="1199"/>
      <c r="B3781" s="1200"/>
      <c r="C3781" s="1200"/>
      <c r="D3781" s="223"/>
      <c r="E3781" s="1200"/>
      <c r="J3781" s="224"/>
    </row>
    <row r="3782" spans="1:10" s="222" customFormat="1" ht="24" customHeight="1">
      <c r="A3782" s="1199"/>
      <c r="B3782" s="1200"/>
      <c r="C3782" s="1200"/>
      <c r="D3782" s="223"/>
      <c r="E3782" s="1200"/>
      <c r="J3782" s="224"/>
    </row>
    <row r="3783" spans="1:10" s="222" customFormat="1" ht="24" customHeight="1">
      <c r="A3783" s="1199"/>
      <c r="B3783" s="1200"/>
      <c r="C3783" s="1200"/>
      <c r="D3783" s="223"/>
      <c r="E3783" s="1200"/>
      <c r="J3783" s="224"/>
    </row>
    <row r="3784" spans="1:10" s="222" customFormat="1" ht="24" customHeight="1">
      <c r="A3784" s="1199"/>
      <c r="B3784" s="1200"/>
      <c r="C3784" s="1200"/>
      <c r="D3784" s="223"/>
      <c r="E3784" s="1200"/>
      <c r="J3784" s="224"/>
    </row>
    <row r="3785" spans="1:10" s="222" customFormat="1" ht="24" customHeight="1">
      <c r="A3785" s="1199"/>
      <c r="B3785" s="1200"/>
      <c r="C3785" s="1200"/>
      <c r="D3785" s="223"/>
      <c r="E3785" s="1200"/>
      <c r="J3785" s="224"/>
    </row>
    <row r="3786" spans="1:10" s="222" customFormat="1" ht="24" customHeight="1">
      <c r="A3786" s="1199"/>
      <c r="B3786" s="1200"/>
      <c r="C3786" s="1200"/>
      <c r="D3786" s="223"/>
      <c r="E3786" s="1200"/>
      <c r="J3786" s="224"/>
    </row>
    <row r="3787" spans="1:10" s="222" customFormat="1" ht="24" customHeight="1">
      <c r="A3787" s="1199"/>
      <c r="B3787" s="1200"/>
      <c r="C3787" s="1200"/>
      <c r="D3787" s="223"/>
      <c r="E3787" s="1200"/>
      <c r="J3787" s="224"/>
    </row>
    <row r="3788" spans="1:10" s="222" customFormat="1" ht="24" customHeight="1">
      <c r="A3788" s="1199"/>
      <c r="B3788" s="1200"/>
      <c r="C3788" s="1200"/>
      <c r="D3788" s="223"/>
      <c r="E3788" s="1200"/>
      <c r="J3788" s="224"/>
    </row>
    <row r="3789" spans="1:10" s="222" customFormat="1" ht="24" customHeight="1">
      <c r="A3789" s="1199"/>
      <c r="B3789" s="1200"/>
      <c r="C3789" s="1200"/>
      <c r="D3789" s="223"/>
      <c r="E3789" s="1200"/>
      <c r="J3789" s="224"/>
    </row>
    <row r="3790" spans="1:10" s="222" customFormat="1" ht="24" customHeight="1">
      <c r="A3790" s="1199"/>
      <c r="B3790" s="1200"/>
      <c r="C3790" s="1200"/>
      <c r="D3790" s="223"/>
      <c r="E3790" s="1200"/>
      <c r="J3790" s="224"/>
    </row>
    <row r="3791" spans="1:10" s="222" customFormat="1" ht="24" customHeight="1">
      <c r="A3791" s="1199"/>
      <c r="B3791" s="1200"/>
      <c r="C3791" s="1200"/>
      <c r="D3791" s="223"/>
      <c r="E3791" s="1200"/>
      <c r="J3791" s="224"/>
    </row>
    <row r="3792" spans="1:10" s="222" customFormat="1" ht="24" customHeight="1">
      <c r="A3792" s="1199"/>
      <c r="B3792" s="1200"/>
      <c r="C3792" s="1200"/>
      <c r="D3792" s="223"/>
      <c r="E3792" s="1200"/>
      <c r="J3792" s="224"/>
    </row>
    <row r="3793" spans="1:10" s="222" customFormat="1" ht="24" customHeight="1">
      <c r="A3793" s="1199"/>
      <c r="B3793" s="1200"/>
      <c r="C3793" s="1200"/>
      <c r="D3793" s="223"/>
      <c r="E3793" s="1200"/>
      <c r="J3793" s="224"/>
    </row>
    <row r="3794" spans="1:10" s="222" customFormat="1" ht="24" customHeight="1">
      <c r="A3794" s="1199"/>
      <c r="B3794" s="1200"/>
      <c r="C3794" s="1200"/>
      <c r="D3794" s="223"/>
      <c r="E3794" s="1200"/>
      <c r="J3794" s="224"/>
    </row>
    <row r="3795" spans="1:10" s="222" customFormat="1" ht="24" customHeight="1">
      <c r="A3795" s="1199"/>
      <c r="B3795" s="1200"/>
      <c r="C3795" s="1200"/>
      <c r="D3795" s="223"/>
      <c r="E3795" s="1200"/>
      <c r="J3795" s="224"/>
    </row>
    <row r="3796" spans="1:10" s="222" customFormat="1" ht="24" customHeight="1">
      <c r="A3796" s="1199"/>
      <c r="B3796" s="1200"/>
      <c r="C3796" s="1200"/>
      <c r="D3796" s="223"/>
      <c r="E3796" s="1200"/>
      <c r="J3796" s="224"/>
    </row>
    <row r="3797" spans="1:10" s="222" customFormat="1" ht="24" customHeight="1">
      <c r="A3797" s="1199"/>
      <c r="B3797" s="1200"/>
      <c r="C3797" s="1200"/>
      <c r="D3797" s="223"/>
      <c r="E3797" s="1200"/>
      <c r="J3797" s="224"/>
    </row>
    <row r="3798" spans="1:10" s="222" customFormat="1" ht="24" customHeight="1">
      <c r="A3798" s="1199"/>
      <c r="B3798" s="1200"/>
      <c r="C3798" s="1200"/>
      <c r="D3798" s="223"/>
      <c r="E3798" s="1200"/>
      <c r="J3798" s="224"/>
    </row>
    <row r="3799" spans="1:10" s="222" customFormat="1" ht="24" customHeight="1">
      <c r="A3799" s="1199"/>
      <c r="B3799" s="1200"/>
      <c r="C3799" s="1200"/>
      <c r="D3799" s="223"/>
      <c r="E3799" s="1200"/>
      <c r="J3799" s="224"/>
    </row>
    <row r="3800" spans="1:10" s="222" customFormat="1" ht="24" customHeight="1">
      <c r="A3800" s="1199"/>
      <c r="B3800" s="1200"/>
      <c r="C3800" s="1200"/>
      <c r="D3800" s="223"/>
      <c r="E3800" s="1200"/>
      <c r="J3800" s="224"/>
    </row>
    <row r="3801" spans="1:10" s="222" customFormat="1" ht="24" customHeight="1">
      <c r="A3801" s="1199"/>
      <c r="B3801" s="1200"/>
      <c r="C3801" s="1200"/>
      <c r="D3801" s="223"/>
      <c r="E3801" s="1200"/>
      <c r="J3801" s="224"/>
    </row>
    <row r="3802" spans="1:10" s="222" customFormat="1" ht="24" customHeight="1">
      <c r="A3802" s="1199"/>
      <c r="B3802" s="1200"/>
      <c r="C3802" s="1200"/>
      <c r="D3802" s="223"/>
      <c r="E3802" s="1200"/>
      <c r="J3802" s="224"/>
    </row>
    <row r="3803" spans="1:10" s="222" customFormat="1" ht="24" customHeight="1">
      <c r="A3803" s="1199"/>
      <c r="B3803" s="1200"/>
      <c r="C3803" s="1200"/>
      <c r="D3803" s="223"/>
      <c r="E3803" s="1200"/>
      <c r="J3803" s="224"/>
    </row>
    <row r="3804" spans="1:10" s="222" customFormat="1" ht="24" customHeight="1">
      <c r="A3804" s="1199"/>
      <c r="B3804" s="1200"/>
      <c r="C3804" s="1200"/>
      <c r="D3804" s="223"/>
      <c r="E3804" s="1200"/>
      <c r="J3804" s="224"/>
    </row>
    <row r="3805" spans="1:10" s="222" customFormat="1" ht="24" customHeight="1">
      <c r="A3805" s="1199"/>
      <c r="B3805" s="1200"/>
      <c r="C3805" s="1200"/>
      <c r="D3805" s="223"/>
      <c r="E3805" s="1200"/>
      <c r="J3805" s="224"/>
    </row>
    <row r="3806" spans="1:10" s="222" customFormat="1" ht="24" customHeight="1">
      <c r="A3806" s="1199"/>
      <c r="B3806" s="1200"/>
      <c r="C3806" s="1200"/>
      <c r="D3806" s="223"/>
      <c r="E3806" s="1200"/>
      <c r="J3806" s="224"/>
    </row>
    <row r="3807" spans="1:10" s="222" customFormat="1" ht="24" customHeight="1">
      <c r="A3807" s="1199"/>
      <c r="B3807" s="1200"/>
      <c r="C3807" s="1200"/>
      <c r="D3807" s="223"/>
      <c r="E3807" s="1200"/>
      <c r="J3807" s="224"/>
    </row>
    <row r="3808" spans="1:10" s="222" customFormat="1" ht="24" customHeight="1">
      <c r="A3808" s="1199"/>
      <c r="B3808" s="1200"/>
      <c r="C3808" s="1200"/>
      <c r="D3808" s="223"/>
      <c r="E3808" s="1200"/>
      <c r="J3808" s="224"/>
    </row>
    <row r="3809" spans="1:10" s="222" customFormat="1" ht="24" customHeight="1">
      <c r="A3809" s="1199"/>
      <c r="B3809" s="1200"/>
      <c r="C3809" s="1200"/>
      <c r="D3809" s="223"/>
      <c r="E3809" s="1200"/>
      <c r="J3809" s="224"/>
    </row>
    <row r="3810" spans="1:10" s="222" customFormat="1" ht="24" customHeight="1">
      <c r="A3810" s="1199"/>
      <c r="B3810" s="1200"/>
      <c r="C3810" s="1200"/>
      <c r="D3810" s="223"/>
      <c r="E3810" s="1200"/>
      <c r="J3810" s="224"/>
    </row>
    <row r="3811" spans="1:10" s="222" customFormat="1" ht="24" customHeight="1">
      <c r="A3811" s="1199"/>
      <c r="B3811" s="1200"/>
      <c r="C3811" s="1200"/>
      <c r="D3811" s="223"/>
      <c r="E3811" s="1200"/>
      <c r="J3811" s="224"/>
    </row>
    <row r="3812" spans="1:10" s="222" customFormat="1" ht="24" customHeight="1">
      <c r="A3812" s="1199"/>
      <c r="B3812" s="1200"/>
      <c r="C3812" s="1200"/>
      <c r="D3812" s="223"/>
      <c r="E3812" s="1200"/>
      <c r="J3812" s="224"/>
    </row>
    <row r="3813" spans="1:10" s="222" customFormat="1" ht="24" customHeight="1">
      <c r="A3813" s="1199"/>
      <c r="B3813" s="1200"/>
      <c r="C3813" s="1200"/>
      <c r="D3813" s="223"/>
      <c r="E3813" s="1200"/>
      <c r="J3813" s="224"/>
    </row>
    <row r="3814" spans="1:10" s="222" customFormat="1" ht="24" customHeight="1">
      <c r="A3814" s="1199"/>
      <c r="B3814" s="1200"/>
      <c r="C3814" s="1200"/>
      <c r="D3814" s="223"/>
      <c r="E3814" s="1200"/>
      <c r="J3814" s="224"/>
    </row>
    <row r="3815" spans="1:10" s="222" customFormat="1" ht="24" customHeight="1">
      <c r="A3815" s="1199"/>
      <c r="B3815" s="1200"/>
      <c r="C3815" s="1200"/>
      <c r="D3815" s="223"/>
      <c r="E3815" s="1200"/>
      <c r="J3815" s="224"/>
    </row>
    <row r="3816" spans="1:10" s="222" customFormat="1" ht="24" customHeight="1">
      <c r="A3816" s="1199"/>
      <c r="B3816" s="1200"/>
      <c r="C3816" s="1200"/>
      <c r="D3816" s="223"/>
      <c r="E3816" s="1200"/>
      <c r="J3816" s="224"/>
    </row>
    <row r="3817" spans="1:10" s="222" customFormat="1" ht="24" customHeight="1">
      <c r="A3817" s="1199"/>
      <c r="B3817" s="1200"/>
      <c r="C3817" s="1200"/>
      <c r="D3817" s="223"/>
      <c r="E3817" s="1200"/>
      <c r="J3817" s="224"/>
    </row>
    <row r="3818" spans="1:10" s="222" customFormat="1" ht="24" customHeight="1">
      <c r="A3818" s="1199"/>
      <c r="B3818" s="1200"/>
      <c r="C3818" s="1200"/>
      <c r="D3818" s="223"/>
      <c r="E3818" s="1200"/>
      <c r="J3818" s="224"/>
    </row>
    <row r="3819" spans="1:10" s="222" customFormat="1" ht="24" customHeight="1">
      <c r="A3819" s="1199"/>
      <c r="B3819" s="1200"/>
      <c r="C3819" s="1200"/>
      <c r="D3819" s="223"/>
      <c r="E3819" s="1200"/>
      <c r="J3819" s="224"/>
    </row>
    <row r="3820" spans="1:10" s="222" customFormat="1" ht="24" customHeight="1">
      <c r="A3820" s="1199"/>
      <c r="B3820" s="1200"/>
      <c r="C3820" s="1200"/>
      <c r="D3820" s="223"/>
      <c r="E3820" s="1200"/>
      <c r="J3820" s="224"/>
    </row>
    <row r="3821" spans="1:10" s="222" customFormat="1" ht="24" customHeight="1">
      <c r="A3821" s="1199"/>
      <c r="B3821" s="1200"/>
      <c r="C3821" s="1200"/>
      <c r="D3821" s="223"/>
      <c r="E3821" s="1200"/>
      <c r="J3821" s="224"/>
    </row>
    <row r="3822" spans="1:10" s="222" customFormat="1" ht="24" customHeight="1">
      <c r="A3822" s="1199"/>
      <c r="B3822" s="1200"/>
      <c r="C3822" s="1200"/>
      <c r="D3822" s="223"/>
      <c r="E3822" s="1200"/>
      <c r="J3822" s="224"/>
    </row>
    <row r="3823" spans="1:10" s="222" customFormat="1" ht="24" customHeight="1">
      <c r="A3823" s="1199"/>
      <c r="B3823" s="1200"/>
      <c r="C3823" s="1200"/>
      <c r="D3823" s="223"/>
      <c r="E3823" s="1200"/>
      <c r="J3823" s="224"/>
    </row>
    <row r="3824" spans="1:10" s="222" customFormat="1" ht="24" customHeight="1">
      <c r="A3824" s="1199"/>
      <c r="B3824" s="1200"/>
      <c r="C3824" s="1200"/>
      <c r="D3824" s="223"/>
      <c r="E3824" s="1200"/>
      <c r="J3824" s="224"/>
    </row>
    <row r="3825" spans="1:10" s="222" customFormat="1" ht="24" customHeight="1">
      <c r="A3825" s="1199"/>
      <c r="B3825" s="1200"/>
      <c r="C3825" s="1200"/>
      <c r="D3825" s="223"/>
      <c r="E3825" s="1200"/>
      <c r="J3825" s="224"/>
    </row>
    <row r="3826" spans="1:10" s="222" customFormat="1" ht="24" customHeight="1">
      <c r="A3826" s="1199"/>
      <c r="B3826" s="1200"/>
      <c r="C3826" s="1200"/>
      <c r="D3826" s="223"/>
      <c r="E3826" s="1200"/>
      <c r="J3826" s="224"/>
    </row>
    <row r="3827" spans="1:10" s="222" customFormat="1" ht="24" customHeight="1">
      <c r="A3827" s="1199"/>
      <c r="B3827" s="1200"/>
      <c r="C3827" s="1200"/>
      <c r="D3827" s="223"/>
      <c r="E3827" s="1200"/>
      <c r="J3827" s="224"/>
    </row>
    <row r="3828" spans="1:10" s="222" customFormat="1" ht="24" customHeight="1">
      <c r="A3828" s="1199"/>
      <c r="B3828" s="1200"/>
      <c r="C3828" s="1200"/>
      <c r="D3828" s="223"/>
      <c r="E3828" s="1200"/>
      <c r="J3828" s="224"/>
    </row>
    <row r="3829" spans="1:10" s="222" customFormat="1" ht="24" customHeight="1">
      <c r="A3829" s="1199"/>
      <c r="B3829" s="1200"/>
      <c r="C3829" s="1200"/>
      <c r="D3829" s="223"/>
      <c r="E3829" s="1200"/>
      <c r="J3829" s="224"/>
    </row>
    <row r="3830" spans="1:10" s="222" customFormat="1" ht="24" customHeight="1">
      <c r="A3830" s="1199"/>
      <c r="B3830" s="1200"/>
      <c r="C3830" s="1200"/>
      <c r="D3830" s="223"/>
      <c r="E3830" s="1200"/>
      <c r="J3830" s="224"/>
    </row>
    <row r="3831" spans="1:10" s="222" customFormat="1" ht="24" customHeight="1">
      <c r="A3831" s="1199"/>
      <c r="B3831" s="1200"/>
      <c r="C3831" s="1200"/>
      <c r="D3831" s="223"/>
      <c r="E3831" s="1200"/>
      <c r="J3831" s="224"/>
    </row>
    <row r="3832" spans="1:10" s="222" customFormat="1" ht="24" customHeight="1">
      <c r="A3832" s="1199"/>
      <c r="B3832" s="1200"/>
      <c r="C3832" s="1200"/>
      <c r="D3832" s="223"/>
      <c r="E3832" s="1200"/>
      <c r="J3832" s="224"/>
    </row>
    <row r="3833" spans="1:10" s="222" customFormat="1" ht="24" customHeight="1">
      <c r="A3833" s="1199"/>
      <c r="B3833" s="1200"/>
      <c r="C3833" s="1200"/>
      <c r="D3833" s="223"/>
      <c r="E3833" s="1200"/>
      <c r="J3833" s="224"/>
    </row>
    <row r="3834" spans="1:10" s="222" customFormat="1" ht="24" customHeight="1">
      <c r="A3834" s="1199"/>
      <c r="B3834" s="1200"/>
      <c r="C3834" s="1200"/>
      <c r="D3834" s="223"/>
      <c r="E3834" s="1200"/>
      <c r="J3834" s="224"/>
    </row>
    <row r="3835" spans="1:10" s="222" customFormat="1" ht="24" customHeight="1">
      <c r="A3835" s="1199"/>
      <c r="B3835" s="1200"/>
      <c r="C3835" s="1200"/>
      <c r="D3835" s="223"/>
      <c r="E3835" s="1200"/>
      <c r="J3835" s="224"/>
    </row>
    <row r="3836" spans="1:10" s="222" customFormat="1" ht="24" customHeight="1">
      <c r="A3836" s="1199"/>
      <c r="B3836" s="1200"/>
      <c r="C3836" s="1200"/>
      <c r="D3836" s="223"/>
      <c r="E3836" s="1200"/>
      <c r="J3836" s="224"/>
    </row>
    <row r="3837" spans="1:10" s="222" customFormat="1" ht="24" customHeight="1">
      <c r="A3837" s="1199"/>
      <c r="B3837" s="1200"/>
      <c r="C3837" s="1200"/>
      <c r="D3837" s="223"/>
      <c r="E3837" s="1200"/>
      <c r="J3837" s="224"/>
    </row>
    <row r="3838" spans="1:10" s="222" customFormat="1" ht="24" customHeight="1">
      <c r="A3838" s="1199"/>
      <c r="B3838" s="1200"/>
      <c r="C3838" s="1200"/>
      <c r="D3838" s="223"/>
      <c r="E3838" s="1200"/>
      <c r="J3838" s="224"/>
    </row>
    <row r="3839" spans="1:10" s="222" customFormat="1" ht="24" customHeight="1">
      <c r="A3839" s="1199"/>
      <c r="B3839" s="1200"/>
      <c r="C3839" s="1200"/>
      <c r="D3839" s="223"/>
      <c r="E3839" s="1200"/>
      <c r="J3839" s="224"/>
    </row>
    <row r="3840" spans="1:10" s="222" customFormat="1" ht="24" customHeight="1">
      <c r="A3840" s="1199"/>
      <c r="B3840" s="1200"/>
      <c r="C3840" s="1200"/>
      <c r="D3840" s="223"/>
      <c r="E3840" s="1200"/>
      <c r="J3840" s="224"/>
    </row>
    <row r="3841" spans="1:10" s="222" customFormat="1" ht="24" customHeight="1">
      <c r="A3841" s="1199"/>
      <c r="B3841" s="1200"/>
      <c r="C3841" s="1200"/>
      <c r="D3841" s="223"/>
      <c r="E3841" s="1200"/>
      <c r="J3841" s="224"/>
    </row>
    <row r="3842" spans="1:10" s="222" customFormat="1" ht="24" customHeight="1">
      <c r="A3842" s="1199"/>
      <c r="B3842" s="1200"/>
      <c r="C3842" s="1200"/>
      <c r="D3842" s="223"/>
      <c r="E3842" s="1200"/>
      <c r="J3842" s="224"/>
    </row>
    <row r="3843" spans="1:10" s="222" customFormat="1" ht="24" customHeight="1">
      <c r="A3843" s="1199"/>
      <c r="B3843" s="1200"/>
      <c r="C3843" s="1200"/>
      <c r="D3843" s="223"/>
      <c r="E3843" s="1200"/>
      <c r="J3843" s="224"/>
    </row>
    <row r="3844" spans="1:10" s="222" customFormat="1" ht="24" customHeight="1">
      <c r="A3844" s="1199"/>
      <c r="B3844" s="1200"/>
      <c r="C3844" s="1200"/>
      <c r="D3844" s="223"/>
      <c r="E3844" s="1200"/>
      <c r="J3844" s="224"/>
    </row>
    <row r="3845" spans="1:10" s="222" customFormat="1" ht="24" customHeight="1">
      <c r="A3845" s="1199"/>
      <c r="B3845" s="1200"/>
      <c r="C3845" s="1200"/>
      <c r="D3845" s="223"/>
      <c r="E3845" s="1200"/>
      <c r="J3845" s="224"/>
    </row>
    <row r="3846" spans="1:10" s="222" customFormat="1" ht="24" customHeight="1">
      <c r="A3846" s="1199"/>
      <c r="B3846" s="1200"/>
      <c r="C3846" s="1200"/>
      <c r="D3846" s="223"/>
      <c r="E3846" s="1200"/>
      <c r="J3846" s="224"/>
    </row>
    <row r="3847" spans="1:10" s="222" customFormat="1" ht="24" customHeight="1">
      <c r="A3847" s="1199"/>
      <c r="B3847" s="1200"/>
      <c r="C3847" s="1200"/>
      <c r="D3847" s="223"/>
      <c r="E3847" s="1200"/>
      <c r="J3847" s="224"/>
    </row>
    <row r="3848" spans="1:10" s="222" customFormat="1" ht="24" customHeight="1">
      <c r="A3848" s="1199"/>
      <c r="B3848" s="1200"/>
      <c r="C3848" s="1200"/>
      <c r="D3848" s="223"/>
      <c r="E3848" s="1200"/>
      <c r="J3848" s="224"/>
    </row>
    <row r="3849" spans="1:10" s="222" customFormat="1" ht="24" customHeight="1">
      <c r="A3849" s="1199"/>
      <c r="B3849" s="1200"/>
      <c r="C3849" s="1200"/>
      <c r="D3849" s="223"/>
      <c r="E3849" s="1200"/>
      <c r="J3849" s="224"/>
    </row>
    <row r="3850" spans="1:10" s="222" customFormat="1" ht="24" customHeight="1">
      <c r="A3850" s="1199"/>
      <c r="B3850" s="1200"/>
      <c r="C3850" s="1200"/>
      <c r="D3850" s="223"/>
      <c r="E3850" s="1200"/>
      <c r="J3850" s="224"/>
    </row>
    <row r="3851" spans="1:10" s="222" customFormat="1" ht="24" customHeight="1">
      <c r="A3851" s="1199"/>
      <c r="B3851" s="1200"/>
      <c r="C3851" s="1200"/>
      <c r="D3851" s="223"/>
      <c r="E3851" s="1200"/>
      <c r="J3851" s="224"/>
    </row>
    <row r="3852" spans="1:10" s="222" customFormat="1" ht="24" customHeight="1">
      <c r="A3852" s="1199"/>
      <c r="B3852" s="1200"/>
      <c r="C3852" s="1200"/>
      <c r="D3852" s="223"/>
      <c r="E3852" s="1200"/>
      <c r="J3852" s="224"/>
    </row>
    <row r="3853" spans="1:10" s="222" customFormat="1" ht="24" customHeight="1">
      <c r="A3853" s="1199"/>
      <c r="B3853" s="1200"/>
      <c r="C3853" s="1200"/>
      <c r="D3853" s="223"/>
      <c r="E3853" s="1200"/>
      <c r="J3853" s="224"/>
    </row>
    <row r="3854" spans="1:10" s="222" customFormat="1" ht="24" customHeight="1">
      <c r="A3854" s="1199"/>
      <c r="B3854" s="1200"/>
      <c r="C3854" s="1200"/>
      <c r="D3854" s="223"/>
      <c r="E3854" s="1200"/>
      <c r="J3854" s="224"/>
    </row>
    <row r="3855" spans="1:10" s="222" customFormat="1" ht="24" customHeight="1">
      <c r="A3855" s="1199"/>
      <c r="B3855" s="1200"/>
      <c r="C3855" s="1200"/>
      <c r="D3855" s="223"/>
      <c r="E3855" s="1200"/>
      <c r="J3855" s="224"/>
    </row>
    <row r="3856" spans="1:10" s="222" customFormat="1" ht="24" customHeight="1">
      <c r="A3856" s="1199"/>
      <c r="B3856" s="1200"/>
      <c r="C3856" s="1200"/>
      <c r="D3856" s="223"/>
      <c r="E3856" s="1200"/>
      <c r="J3856" s="224"/>
    </row>
    <row r="3857" spans="1:10" s="222" customFormat="1" ht="24" customHeight="1">
      <c r="A3857" s="1199"/>
      <c r="B3857" s="1200"/>
      <c r="C3857" s="1200"/>
      <c r="D3857" s="223"/>
      <c r="E3857" s="1200"/>
      <c r="J3857" s="224"/>
    </row>
    <row r="3858" spans="1:10" s="222" customFormat="1" ht="24" customHeight="1">
      <c r="A3858" s="1199"/>
      <c r="B3858" s="1200"/>
      <c r="C3858" s="1200"/>
      <c r="D3858" s="223"/>
      <c r="E3858" s="1200"/>
      <c r="J3858" s="224"/>
    </row>
    <row r="3859" spans="1:10" s="222" customFormat="1" ht="24" customHeight="1">
      <c r="A3859" s="1199"/>
      <c r="B3859" s="1200"/>
      <c r="C3859" s="1200"/>
      <c r="D3859" s="223"/>
      <c r="E3859" s="1200"/>
      <c r="J3859" s="224"/>
    </row>
    <row r="3860" spans="1:10" s="222" customFormat="1" ht="24" customHeight="1">
      <c r="A3860" s="1199"/>
      <c r="B3860" s="1200"/>
      <c r="C3860" s="1200"/>
      <c r="D3860" s="223"/>
      <c r="E3860" s="1200"/>
      <c r="J3860" s="224"/>
    </row>
    <row r="3861" spans="1:10" s="222" customFormat="1" ht="24" customHeight="1">
      <c r="A3861" s="1199"/>
      <c r="B3861" s="1200"/>
      <c r="C3861" s="1200"/>
      <c r="D3861" s="223"/>
      <c r="E3861" s="1200"/>
      <c r="J3861" s="224"/>
    </row>
    <row r="3862" spans="1:10" s="222" customFormat="1" ht="24" customHeight="1">
      <c r="A3862" s="1199"/>
      <c r="B3862" s="1200"/>
      <c r="C3862" s="1200"/>
      <c r="D3862" s="223"/>
      <c r="E3862" s="1200"/>
      <c r="J3862" s="224"/>
    </row>
    <row r="3863" spans="1:10" s="222" customFormat="1" ht="24" customHeight="1">
      <c r="A3863" s="1199"/>
      <c r="B3863" s="1200"/>
      <c r="C3863" s="1200"/>
      <c r="D3863" s="223"/>
      <c r="E3863" s="1200"/>
      <c r="J3863" s="224"/>
    </row>
    <row r="3864" spans="1:10" s="222" customFormat="1" ht="24" customHeight="1">
      <c r="A3864" s="1199"/>
      <c r="B3864" s="1200"/>
      <c r="C3864" s="1200"/>
      <c r="D3864" s="223"/>
      <c r="E3864" s="1200"/>
      <c r="J3864" s="224"/>
    </row>
    <row r="3865" spans="1:10" s="222" customFormat="1" ht="24" customHeight="1">
      <c r="A3865" s="1199"/>
      <c r="B3865" s="1200"/>
      <c r="C3865" s="1200"/>
      <c r="D3865" s="223"/>
      <c r="E3865" s="1200"/>
      <c r="J3865" s="224"/>
    </row>
    <row r="3866" spans="1:10" s="222" customFormat="1" ht="24" customHeight="1">
      <c r="A3866" s="1199"/>
      <c r="B3866" s="1200"/>
      <c r="C3866" s="1200"/>
      <c r="D3866" s="223"/>
      <c r="E3866" s="1200"/>
      <c r="J3866" s="224"/>
    </row>
    <row r="3867" spans="1:10" s="222" customFormat="1" ht="24" customHeight="1">
      <c r="A3867" s="1199"/>
      <c r="B3867" s="1200"/>
      <c r="C3867" s="1200"/>
      <c r="D3867" s="223"/>
      <c r="E3867" s="1200"/>
      <c r="J3867" s="224"/>
    </row>
    <row r="3868" spans="1:10" s="222" customFormat="1" ht="24" customHeight="1">
      <c r="A3868" s="1199"/>
      <c r="B3868" s="1200"/>
      <c r="C3868" s="1200"/>
      <c r="D3868" s="223"/>
      <c r="E3868" s="1200"/>
      <c r="J3868" s="224"/>
    </row>
    <row r="3869" spans="1:10" s="222" customFormat="1" ht="24" customHeight="1">
      <c r="A3869" s="1199"/>
      <c r="B3869" s="1200"/>
      <c r="C3869" s="1200"/>
      <c r="D3869" s="223"/>
      <c r="E3869" s="1200"/>
      <c r="J3869" s="224"/>
    </row>
    <row r="3870" spans="1:10" s="222" customFormat="1" ht="24" customHeight="1">
      <c r="A3870" s="1199"/>
      <c r="B3870" s="1200"/>
      <c r="C3870" s="1200"/>
      <c r="D3870" s="223"/>
      <c r="E3870" s="1200"/>
      <c r="J3870" s="224"/>
    </row>
    <row r="3871" spans="1:10" s="222" customFormat="1" ht="24" customHeight="1">
      <c r="A3871" s="1199"/>
      <c r="B3871" s="1200"/>
      <c r="C3871" s="1200"/>
      <c r="D3871" s="223"/>
      <c r="E3871" s="1200"/>
      <c r="J3871" s="224"/>
    </row>
    <row r="3872" spans="1:10" s="222" customFormat="1" ht="24" customHeight="1">
      <c r="A3872" s="1199"/>
      <c r="B3872" s="1200"/>
      <c r="C3872" s="1200"/>
      <c r="D3872" s="223"/>
      <c r="E3872" s="1200"/>
      <c r="J3872" s="224"/>
    </row>
    <row r="3873" spans="1:10" s="222" customFormat="1" ht="24" customHeight="1">
      <c r="A3873" s="1199"/>
      <c r="B3873" s="1200"/>
      <c r="C3873" s="1200"/>
      <c r="D3873" s="223"/>
      <c r="E3873" s="1200"/>
      <c r="J3873" s="224"/>
    </row>
    <row r="3874" spans="1:10" s="222" customFormat="1" ht="24" customHeight="1">
      <c r="A3874" s="1199"/>
      <c r="B3874" s="1200"/>
      <c r="C3874" s="1200"/>
      <c r="D3874" s="223"/>
      <c r="E3874" s="1200"/>
      <c r="J3874" s="224"/>
    </row>
    <row r="3875" spans="1:10" s="222" customFormat="1" ht="24" customHeight="1">
      <c r="A3875" s="1199"/>
      <c r="B3875" s="1200"/>
      <c r="C3875" s="1200"/>
      <c r="D3875" s="223"/>
      <c r="E3875" s="1200"/>
      <c r="J3875" s="224"/>
    </row>
    <row r="3876" spans="1:10" s="222" customFormat="1" ht="24" customHeight="1">
      <c r="A3876" s="1199"/>
      <c r="B3876" s="1200"/>
      <c r="C3876" s="1200"/>
      <c r="D3876" s="223"/>
      <c r="E3876" s="1200"/>
      <c r="J3876" s="224"/>
    </row>
    <row r="3877" spans="1:10" s="222" customFormat="1" ht="24" customHeight="1">
      <c r="A3877" s="1199"/>
      <c r="B3877" s="1200"/>
      <c r="C3877" s="1200"/>
      <c r="D3877" s="223"/>
      <c r="E3877" s="1200"/>
      <c r="J3877" s="224"/>
    </row>
    <row r="3878" spans="1:10" s="222" customFormat="1" ht="24" customHeight="1">
      <c r="A3878" s="1199"/>
      <c r="B3878" s="1200"/>
      <c r="C3878" s="1200"/>
      <c r="D3878" s="223"/>
      <c r="E3878" s="1200"/>
      <c r="J3878" s="224"/>
    </row>
    <row r="3879" spans="1:10" s="222" customFormat="1" ht="24" customHeight="1">
      <c r="A3879" s="1199"/>
      <c r="B3879" s="1200"/>
      <c r="C3879" s="1200"/>
      <c r="D3879" s="223"/>
      <c r="E3879" s="1200"/>
      <c r="J3879" s="224"/>
    </row>
    <row r="3880" spans="1:10" s="222" customFormat="1" ht="24" customHeight="1">
      <c r="A3880" s="1199"/>
      <c r="B3880" s="1200"/>
      <c r="C3880" s="1200"/>
      <c r="D3880" s="223"/>
      <c r="E3880" s="1200"/>
      <c r="J3880" s="224"/>
    </row>
    <row r="3881" spans="1:10" s="222" customFormat="1" ht="24" customHeight="1">
      <c r="A3881" s="1199"/>
      <c r="B3881" s="1200"/>
      <c r="C3881" s="1200"/>
      <c r="D3881" s="223"/>
      <c r="E3881" s="1200"/>
      <c r="J3881" s="224"/>
    </row>
    <row r="3882" spans="1:10" s="222" customFormat="1" ht="24" customHeight="1">
      <c r="A3882" s="1199"/>
      <c r="B3882" s="1200"/>
      <c r="C3882" s="1200"/>
      <c r="D3882" s="223"/>
      <c r="E3882" s="1200"/>
      <c r="J3882" s="224"/>
    </row>
    <row r="3883" spans="1:10" s="222" customFormat="1" ht="24" customHeight="1">
      <c r="A3883" s="1199"/>
      <c r="B3883" s="1200"/>
      <c r="C3883" s="1200"/>
      <c r="D3883" s="223"/>
      <c r="E3883" s="1200"/>
      <c r="J3883" s="224"/>
    </row>
    <row r="3884" spans="1:10" s="222" customFormat="1" ht="24" customHeight="1">
      <c r="A3884" s="1199"/>
      <c r="B3884" s="1200"/>
      <c r="C3884" s="1200"/>
      <c r="D3884" s="223"/>
      <c r="E3884" s="1200"/>
      <c r="J3884" s="224"/>
    </row>
    <row r="3885" spans="1:10" s="222" customFormat="1" ht="24" customHeight="1">
      <c r="A3885" s="1199"/>
      <c r="B3885" s="1200"/>
      <c r="C3885" s="1200"/>
      <c r="D3885" s="223"/>
      <c r="E3885" s="1200"/>
      <c r="J3885" s="224"/>
    </row>
    <row r="3886" spans="1:10" s="222" customFormat="1" ht="24" customHeight="1">
      <c r="A3886" s="1199"/>
      <c r="B3886" s="1200"/>
      <c r="C3886" s="1200"/>
      <c r="D3886" s="223"/>
      <c r="E3886" s="1200"/>
      <c r="J3886" s="224"/>
    </row>
    <row r="3887" spans="1:10" s="222" customFormat="1" ht="24" customHeight="1">
      <c r="A3887" s="1199"/>
      <c r="B3887" s="1200"/>
      <c r="C3887" s="1200"/>
      <c r="D3887" s="223"/>
      <c r="E3887" s="1200"/>
      <c r="J3887" s="224"/>
    </row>
    <row r="3888" spans="1:10" s="222" customFormat="1" ht="24" customHeight="1">
      <c r="A3888" s="1199"/>
      <c r="B3888" s="1200"/>
      <c r="C3888" s="1200"/>
      <c r="D3888" s="223"/>
      <c r="E3888" s="1200"/>
      <c r="J3888" s="224"/>
    </row>
    <row r="3889" spans="1:10" s="222" customFormat="1" ht="24" customHeight="1">
      <c r="A3889" s="1199"/>
      <c r="B3889" s="1200"/>
      <c r="C3889" s="1200"/>
      <c r="D3889" s="223"/>
      <c r="E3889" s="1200"/>
      <c r="J3889" s="224"/>
    </row>
    <row r="3890" spans="1:10" s="222" customFormat="1" ht="24" customHeight="1">
      <c r="A3890" s="1199"/>
      <c r="B3890" s="1200"/>
      <c r="C3890" s="1200"/>
      <c r="D3890" s="223"/>
      <c r="E3890" s="1200"/>
      <c r="J3890" s="224"/>
    </row>
    <row r="3891" spans="1:10" s="222" customFormat="1" ht="24" customHeight="1">
      <c r="A3891" s="1199"/>
      <c r="B3891" s="1200"/>
      <c r="C3891" s="1200"/>
      <c r="D3891" s="223"/>
      <c r="E3891" s="1200"/>
      <c r="J3891" s="224"/>
    </row>
    <row r="3892" spans="1:10" s="222" customFormat="1" ht="24" customHeight="1">
      <c r="A3892" s="1199"/>
      <c r="B3892" s="1200"/>
      <c r="C3892" s="1200"/>
      <c r="D3892" s="223"/>
      <c r="E3892" s="1200"/>
      <c r="J3892" s="224"/>
    </row>
    <row r="3893" spans="1:10" s="222" customFormat="1" ht="24" customHeight="1">
      <c r="A3893" s="1199"/>
      <c r="B3893" s="1200"/>
      <c r="C3893" s="1200"/>
      <c r="D3893" s="223"/>
      <c r="E3893" s="1200"/>
      <c r="J3893" s="224"/>
    </row>
    <row r="3894" spans="1:10" s="222" customFormat="1" ht="24" customHeight="1">
      <c r="A3894" s="1199"/>
      <c r="B3894" s="1200"/>
      <c r="C3894" s="1200"/>
      <c r="D3894" s="223"/>
      <c r="E3894" s="1200"/>
      <c r="J3894" s="224"/>
    </row>
    <row r="3895" spans="1:10" s="222" customFormat="1" ht="24" customHeight="1">
      <c r="A3895" s="1199"/>
      <c r="B3895" s="1200"/>
      <c r="C3895" s="1200"/>
      <c r="D3895" s="223"/>
      <c r="E3895" s="1200"/>
      <c r="J3895" s="224"/>
    </row>
    <row r="3896" spans="1:10" s="222" customFormat="1" ht="24" customHeight="1">
      <c r="A3896" s="1199"/>
      <c r="B3896" s="1200"/>
      <c r="C3896" s="1200"/>
      <c r="D3896" s="223"/>
      <c r="E3896" s="1200"/>
      <c r="J3896" s="224"/>
    </row>
    <row r="3897" spans="1:10" s="222" customFormat="1" ht="24" customHeight="1">
      <c r="A3897" s="1199"/>
      <c r="B3897" s="1200"/>
      <c r="C3897" s="1200"/>
      <c r="D3897" s="223"/>
      <c r="E3897" s="1200"/>
      <c r="J3897" s="224"/>
    </row>
    <row r="3898" spans="1:10" s="222" customFormat="1" ht="24" customHeight="1">
      <c r="A3898" s="1199"/>
      <c r="B3898" s="1200"/>
      <c r="C3898" s="1200"/>
      <c r="D3898" s="223"/>
      <c r="E3898" s="1200"/>
      <c r="J3898" s="224"/>
    </row>
    <row r="3899" spans="1:10" s="222" customFormat="1" ht="24" customHeight="1">
      <c r="A3899" s="1199"/>
      <c r="B3899" s="1200"/>
      <c r="C3899" s="1200"/>
      <c r="D3899" s="223"/>
      <c r="E3899" s="1200"/>
      <c r="J3899" s="224"/>
    </row>
    <row r="3900" spans="1:10" s="222" customFormat="1" ht="24" customHeight="1">
      <c r="A3900" s="1199"/>
      <c r="B3900" s="1200"/>
      <c r="C3900" s="1200"/>
      <c r="D3900" s="223"/>
      <c r="E3900" s="1200"/>
      <c r="J3900" s="224"/>
    </row>
    <row r="3901" spans="1:10" s="222" customFormat="1" ht="24" customHeight="1">
      <c r="A3901" s="1199"/>
      <c r="B3901" s="1200"/>
      <c r="C3901" s="1200"/>
      <c r="D3901" s="223"/>
      <c r="E3901" s="1200"/>
      <c r="J3901" s="224"/>
    </row>
    <row r="3902" spans="1:10" s="222" customFormat="1" ht="24" customHeight="1">
      <c r="A3902" s="1199"/>
      <c r="B3902" s="1200"/>
      <c r="C3902" s="1200"/>
      <c r="D3902" s="223"/>
      <c r="E3902" s="1200"/>
      <c r="J3902" s="224"/>
    </row>
    <row r="3903" spans="1:10" s="222" customFormat="1" ht="24" customHeight="1">
      <c r="A3903" s="1199"/>
      <c r="B3903" s="1200"/>
      <c r="C3903" s="1200"/>
      <c r="D3903" s="223"/>
      <c r="E3903" s="1200"/>
      <c r="J3903" s="224"/>
    </row>
    <row r="3904" spans="1:10" s="222" customFormat="1" ht="24" customHeight="1">
      <c r="A3904" s="1199"/>
      <c r="B3904" s="1200"/>
      <c r="C3904" s="1200"/>
      <c r="D3904" s="223"/>
      <c r="E3904" s="1200"/>
      <c r="J3904" s="224"/>
    </row>
    <row r="3905" spans="1:10" s="222" customFormat="1" ht="24" customHeight="1">
      <c r="A3905" s="1199"/>
      <c r="B3905" s="1200"/>
      <c r="C3905" s="1200"/>
      <c r="D3905" s="223"/>
      <c r="E3905" s="1200"/>
      <c r="J3905" s="224"/>
    </row>
    <row r="3906" spans="1:10" s="222" customFormat="1" ht="24" customHeight="1">
      <c r="A3906" s="1199"/>
      <c r="B3906" s="1200"/>
      <c r="C3906" s="1200"/>
      <c r="D3906" s="223"/>
      <c r="E3906" s="1200"/>
      <c r="J3906" s="224"/>
    </row>
    <row r="3907" spans="1:10" s="222" customFormat="1" ht="24" customHeight="1">
      <c r="A3907" s="1199"/>
      <c r="B3907" s="1200"/>
      <c r="C3907" s="1200"/>
      <c r="D3907" s="223"/>
      <c r="E3907" s="1200"/>
      <c r="J3907" s="224"/>
    </row>
    <row r="3908" spans="1:10" s="222" customFormat="1" ht="24" customHeight="1">
      <c r="A3908" s="1199"/>
      <c r="B3908" s="1200"/>
      <c r="C3908" s="1200"/>
      <c r="D3908" s="223"/>
      <c r="E3908" s="1200"/>
      <c r="J3908" s="224"/>
    </row>
    <row r="3909" spans="1:10" s="222" customFormat="1" ht="24" customHeight="1">
      <c r="A3909" s="1199"/>
      <c r="B3909" s="1200"/>
      <c r="C3909" s="1200"/>
      <c r="D3909" s="223"/>
      <c r="E3909" s="1200"/>
      <c r="J3909" s="224"/>
    </row>
    <row r="3910" spans="1:10" s="222" customFormat="1" ht="24" customHeight="1">
      <c r="A3910" s="1199"/>
      <c r="B3910" s="1200"/>
      <c r="C3910" s="1200"/>
      <c r="D3910" s="223"/>
      <c r="E3910" s="1200"/>
      <c r="J3910" s="224"/>
    </row>
    <row r="3911" spans="1:10" s="222" customFormat="1" ht="24" customHeight="1">
      <c r="A3911" s="1199"/>
      <c r="B3911" s="1200"/>
      <c r="C3911" s="1200"/>
      <c r="D3911" s="223"/>
      <c r="E3911" s="1200"/>
      <c r="J3911" s="224"/>
    </row>
    <row r="3912" spans="1:10" s="222" customFormat="1" ht="24" customHeight="1">
      <c r="A3912" s="1199"/>
      <c r="B3912" s="1200"/>
      <c r="C3912" s="1200"/>
      <c r="D3912" s="223"/>
      <c r="E3912" s="1200"/>
      <c r="J3912" s="224"/>
    </row>
    <row r="3913" spans="1:10" s="222" customFormat="1" ht="24" customHeight="1">
      <c r="A3913" s="1199"/>
      <c r="B3913" s="1200"/>
      <c r="C3913" s="1200"/>
      <c r="D3913" s="223"/>
      <c r="E3913" s="1200"/>
      <c r="J3913" s="224"/>
    </row>
    <row r="3914" spans="1:10" s="222" customFormat="1" ht="24" customHeight="1">
      <c r="A3914" s="1199"/>
      <c r="B3914" s="1200"/>
      <c r="C3914" s="1200"/>
      <c r="D3914" s="223"/>
      <c r="E3914" s="1200"/>
      <c r="J3914" s="224"/>
    </row>
    <row r="3915" spans="1:10" s="222" customFormat="1" ht="24" customHeight="1">
      <c r="A3915" s="1199"/>
      <c r="B3915" s="1200"/>
      <c r="C3915" s="1200"/>
      <c r="D3915" s="223"/>
      <c r="E3915" s="1200"/>
      <c r="J3915" s="224"/>
    </row>
    <row r="3916" spans="1:10" s="222" customFormat="1" ht="24" customHeight="1">
      <c r="A3916" s="1199"/>
      <c r="B3916" s="1200"/>
      <c r="C3916" s="1200"/>
      <c r="D3916" s="223"/>
      <c r="E3916" s="1200"/>
      <c r="J3916" s="224"/>
    </row>
    <row r="3917" spans="1:10" s="222" customFormat="1" ht="24" customHeight="1">
      <c r="A3917" s="1199"/>
      <c r="B3917" s="1200"/>
      <c r="C3917" s="1200"/>
      <c r="D3917" s="223"/>
      <c r="E3917" s="1200"/>
      <c r="J3917" s="224"/>
    </row>
    <row r="3918" spans="1:10" s="222" customFormat="1" ht="24" customHeight="1">
      <c r="A3918" s="1199"/>
      <c r="B3918" s="1200"/>
      <c r="C3918" s="1200"/>
      <c r="D3918" s="223"/>
      <c r="E3918" s="1200"/>
      <c r="J3918" s="224"/>
    </row>
    <row r="3919" spans="1:10" s="222" customFormat="1" ht="24" customHeight="1">
      <c r="A3919" s="1199"/>
      <c r="B3919" s="1200"/>
      <c r="C3919" s="1200"/>
      <c r="D3919" s="223"/>
      <c r="E3919" s="1200"/>
      <c r="J3919" s="224"/>
    </row>
    <row r="3920" spans="1:10" s="222" customFormat="1" ht="24" customHeight="1">
      <c r="A3920" s="1199"/>
      <c r="B3920" s="1200"/>
      <c r="C3920" s="1200"/>
      <c r="D3920" s="223"/>
      <c r="E3920" s="1200"/>
      <c r="J3920" s="224"/>
    </row>
    <row r="3921" spans="1:10" s="222" customFormat="1" ht="24" customHeight="1">
      <c r="A3921" s="1199"/>
      <c r="B3921" s="1200"/>
      <c r="C3921" s="1200"/>
      <c r="D3921" s="223"/>
      <c r="E3921" s="1200"/>
      <c r="J3921" s="224"/>
    </row>
    <row r="3922" spans="1:10" s="222" customFormat="1" ht="24" customHeight="1">
      <c r="A3922" s="1199"/>
      <c r="B3922" s="1200"/>
      <c r="C3922" s="1200"/>
      <c r="D3922" s="223"/>
      <c r="E3922" s="1200"/>
      <c r="J3922" s="224"/>
    </row>
    <row r="3923" spans="1:10" s="222" customFormat="1" ht="24" customHeight="1">
      <c r="A3923" s="1199"/>
      <c r="B3923" s="1200"/>
      <c r="C3923" s="1200"/>
      <c r="D3923" s="223"/>
      <c r="E3923" s="1200"/>
      <c r="J3923" s="224"/>
    </row>
    <row r="3924" spans="1:10" s="222" customFormat="1" ht="24" customHeight="1">
      <c r="A3924" s="1199"/>
      <c r="B3924" s="1200"/>
      <c r="C3924" s="1200"/>
      <c r="D3924" s="223"/>
      <c r="E3924" s="1200"/>
      <c r="J3924" s="224"/>
    </row>
    <row r="3925" spans="1:10" s="222" customFormat="1" ht="24" customHeight="1">
      <c r="A3925" s="1199"/>
      <c r="B3925" s="1200"/>
      <c r="C3925" s="1200"/>
      <c r="D3925" s="223"/>
      <c r="E3925" s="1200"/>
      <c r="J3925" s="224"/>
    </row>
    <row r="3926" spans="1:10" s="222" customFormat="1" ht="24" customHeight="1">
      <c r="A3926" s="1199"/>
      <c r="B3926" s="1200"/>
      <c r="C3926" s="1200"/>
      <c r="D3926" s="223"/>
      <c r="E3926" s="1200"/>
      <c r="J3926" s="224"/>
    </row>
    <row r="3927" spans="1:10" s="222" customFormat="1" ht="24" customHeight="1">
      <c r="A3927" s="1199"/>
      <c r="B3927" s="1200"/>
      <c r="C3927" s="1200"/>
      <c r="D3927" s="223"/>
      <c r="E3927" s="1200"/>
      <c r="J3927" s="224"/>
    </row>
    <row r="3928" spans="1:10" s="222" customFormat="1" ht="24" customHeight="1">
      <c r="A3928" s="1199"/>
      <c r="B3928" s="1200"/>
      <c r="C3928" s="1200"/>
      <c r="D3928" s="223"/>
      <c r="E3928" s="1200"/>
      <c r="J3928" s="224"/>
    </row>
    <row r="3929" spans="1:10" s="222" customFormat="1" ht="24" customHeight="1">
      <c r="A3929" s="1199"/>
      <c r="B3929" s="1200"/>
      <c r="C3929" s="1200"/>
      <c r="D3929" s="223"/>
      <c r="E3929" s="1200"/>
      <c r="J3929" s="224"/>
    </row>
    <row r="3930" spans="1:10" s="222" customFormat="1" ht="24" customHeight="1">
      <c r="A3930" s="1199"/>
      <c r="B3930" s="1200"/>
      <c r="C3930" s="1200"/>
      <c r="D3930" s="223"/>
      <c r="E3930" s="1200"/>
      <c r="J3930" s="224"/>
    </row>
    <row r="3931" spans="1:10" s="222" customFormat="1" ht="24" customHeight="1">
      <c r="A3931" s="1199"/>
      <c r="B3931" s="1200"/>
      <c r="C3931" s="1200"/>
      <c r="D3931" s="223"/>
      <c r="E3931" s="1200"/>
      <c r="J3931" s="224"/>
    </row>
    <row r="3932" spans="1:10" s="222" customFormat="1" ht="24" customHeight="1">
      <c r="A3932" s="1199"/>
      <c r="B3932" s="1200"/>
      <c r="C3932" s="1200"/>
      <c r="D3932" s="223"/>
      <c r="E3932" s="1200"/>
      <c r="J3932" s="224"/>
    </row>
    <row r="3933" spans="1:10" s="222" customFormat="1" ht="24" customHeight="1">
      <c r="A3933" s="1199"/>
      <c r="B3933" s="1200"/>
      <c r="C3933" s="1200"/>
      <c r="D3933" s="223"/>
      <c r="E3933" s="1200"/>
      <c r="J3933" s="224"/>
    </row>
    <row r="3934" spans="1:10" s="222" customFormat="1" ht="24" customHeight="1">
      <c r="A3934" s="1199"/>
      <c r="B3934" s="1200"/>
      <c r="C3934" s="1200"/>
      <c r="D3934" s="223"/>
      <c r="E3934" s="1200"/>
      <c r="J3934" s="224"/>
    </row>
    <row r="3935" spans="1:10" s="222" customFormat="1" ht="24" customHeight="1">
      <c r="A3935" s="1199"/>
      <c r="B3935" s="1200"/>
      <c r="C3935" s="1200"/>
      <c r="D3935" s="223"/>
      <c r="E3935" s="1200"/>
      <c r="J3935" s="224"/>
    </row>
    <row r="3936" spans="1:10" s="222" customFormat="1" ht="24" customHeight="1">
      <c r="A3936" s="1199"/>
      <c r="B3936" s="1200"/>
      <c r="C3936" s="1200"/>
      <c r="D3936" s="223"/>
      <c r="E3936" s="1200"/>
      <c r="J3936" s="224"/>
    </row>
    <row r="3937" spans="1:10" s="222" customFormat="1" ht="24" customHeight="1">
      <c r="A3937" s="1199"/>
      <c r="B3937" s="1200"/>
      <c r="C3937" s="1200"/>
      <c r="D3937" s="223"/>
      <c r="E3937" s="1200"/>
      <c r="J3937" s="224"/>
    </row>
    <row r="3938" spans="1:10" s="222" customFormat="1" ht="24" customHeight="1">
      <c r="A3938" s="1199"/>
      <c r="B3938" s="1200"/>
      <c r="C3938" s="1200"/>
      <c r="D3938" s="223"/>
      <c r="E3938" s="1200"/>
      <c r="J3938" s="224"/>
    </row>
    <row r="3939" spans="1:10" s="222" customFormat="1" ht="24" customHeight="1">
      <c r="A3939" s="1199"/>
      <c r="B3939" s="1200"/>
      <c r="C3939" s="1200"/>
      <c r="D3939" s="223"/>
      <c r="E3939" s="1200"/>
      <c r="J3939" s="224"/>
    </row>
    <row r="3940" spans="1:10" s="222" customFormat="1" ht="24" customHeight="1">
      <c r="A3940" s="1199"/>
      <c r="B3940" s="1200"/>
      <c r="C3940" s="1200"/>
      <c r="D3940" s="223"/>
      <c r="E3940" s="1200"/>
      <c r="J3940" s="224"/>
    </row>
    <row r="3941" spans="1:10" s="222" customFormat="1" ht="24" customHeight="1">
      <c r="A3941" s="1199"/>
      <c r="B3941" s="1200"/>
      <c r="C3941" s="1200"/>
      <c r="D3941" s="223"/>
      <c r="E3941" s="1200"/>
      <c r="J3941" s="224"/>
    </row>
    <row r="3942" spans="1:10" s="222" customFormat="1" ht="24" customHeight="1">
      <c r="A3942" s="1199"/>
      <c r="B3942" s="1200"/>
      <c r="C3942" s="1200"/>
      <c r="D3942" s="223"/>
      <c r="E3942" s="1200"/>
      <c r="J3942" s="224"/>
    </row>
    <row r="3943" spans="1:10" s="222" customFormat="1" ht="24" customHeight="1">
      <c r="A3943" s="1199"/>
      <c r="B3943" s="1200"/>
      <c r="C3943" s="1200"/>
      <c r="D3943" s="223"/>
      <c r="E3943" s="1200"/>
      <c r="J3943" s="224"/>
    </row>
    <row r="3944" spans="1:10" s="222" customFormat="1" ht="24" customHeight="1">
      <c r="A3944" s="1199"/>
      <c r="B3944" s="1200"/>
      <c r="C3944" s="1200"/>
      <c r="D3944" s="223"/>
      <c r="E3944" s="1200"/>
      <c r="J3944" s="224"/>
    </row>
    <row r="3945" spans="1:10" s="222" customFormat="1" ht="24" customHeight="1">
      <c r="A3945" s="1199"/>
      <c r="B3945" s="1200"/>
      <c r="C3945" s="1200"/>
      <c r="D3945" s="223"/>
      <c r="E3945" s="1200"/>
      <c r="J3945" s="224"/>
    </row>
    <row r="3946" spans="1:10" s="222" customFormat="1" ht="24" customHeight="1">
      <c r="A3946" s="1199"/>
      <c r="B3946" s="1200"/>
      <c r="C3946" s="1200"/>
      <c r="D3946" s="223"/>
      <c r="E3946" s="1200"/>
      <c r="J3946" s="224"/>
    </row>
    <row r="3947" spans="1:10" s="222" customFormat="1" ht="24" customHeight="1">
      <c r="A3947" s="1199"/>
      <c r="B3947" s="1200"/>
      <c r="C3947" s="1200"/>
      <c r="D3947" s="223"/>
      <c r="E3947" s="1200"/>
      <c r="J3947" s="224"/>
    </row>
    <row r="3948" spans="1:10" s="222" customFormat="1" ht="24" customHeight="1">
      <c r="A3948" s="1199"/>
      <c r="B3948" s="1200"/>
      <c r="C3948" s="1200"/>
      <c r="D3948" s="223"/>
      <c r="E3948" s="1200"/>
      <c r="J3948" s="224"/>
    </row>
    <row r="3949" spans="1:10" s="222" customFormat="1" ht="24" customHeight="1">
      <c r="A3949" s="1199"/>
      <c r="B3949" s="1200"/>
      <c r="C3949" s="1200"/>
      <c r="D3949" s="223"/>
      <c r="E3949" s="1200"/>
      <c r="J3949" s="224"/>
    </row>
    <row r="3950" spans="1:10" s="222" customFormat="1" ht="24" customHeight="1">
      <c r="A3950" s="1199"/>
      <c r="B3950" s="1200"/>
      <c r="C3950" s="1200"/>
      <c r="D3950" s="223"/>
      <c r="E3950" s="1200"/>
      <c r="J3950" s="224"/>
    </row>
    <row r="3951" spans="1:10" s="222" customFormat="1" ht="24" customHeight="1">
      <c r="A3951" s="1199"/>
      <c r="B3951" s="1200"/>
      <c r="C3951" s="1200"/>
      <c r="D3951" s="223"/>
      <c r="E3951" s="1200"/>
      <c r="J3951" s="224"/>
    </row>
    <row r="3952" spans="1:10" s="222" customFormat="1" ht="24" customHeight="1">
      <c r="A3952" s="1199"/>
      <c r="B3952" s="1200"/>
      <c r="C3952" s="1200"/>
      <c r="D3952" s="223"/>
      <c r="E3952" s="1200"/>
      <c r="J3952" s="224"/>
    </row>
    <row r="3953" spans="1:10" s="222" customFormat="1" ht="24" customHeight="1">
      <c r="A3953" s="1199"/>
      <c r="B3953" s="1200"/>
      <c r="C3953" s="1200"/>
      <c r="D3953" s="223"/>
      <c r="E3953" s="1200"/>
      <c r="J3953" s="224"/>
    </row>
    <row r="3954" spans="1:10" s="222" customFormat="1" ht="24" customHeight="1">
      <c r="A3954" s="1199"/>
      <c r="B3954" s="1200"/>
      <c r="C3954" s="1200"/>
      <c r="D3954" s="223"/>
      <c r="E3954" s="1200"/>
      <c r="J3954" s="224"/>
    </row>
    <row r="3955" spans="1:10" s="222" customFormat="1" ht="24" customHeight="1">
      <c r="A3955" s="1199"/>
      <c r="B3955" s="1200"/>
      <c r="C3955" s="1200"/>
      <c r="D3955" s="223"/>
      <c r="E3955" s="1200"/>
      <c r="J3955" s="224"/>
    </row>
    <row r="3956" spans="1:10" s="222" customFormat="1" ht="24" customHeight="1">
      <c r="A3956" s="1199"/>
      <c r="B3956" s="1200"/>
      <c r="C3956" s="1200"/>
      <c r="D3956" s="223"/>
      <c r="E3956" s="1200"/>
      <c r="J3956" s="224"/>
    </row>
    <row r="3957" spans="1:10" s="222" customFormat="1" ht="24" customHeight="1">
      <c r="A3957" s="1199"/>
      <c r="B3957" s="1200"/>
      <c r="C3957" s="1200"/>
      <c r="D3957" s="223"/>
      <c r="E3957" s="1200"/>
      <c r="J3957" s="224"/>
    </row>
    <row r="3958" spans="1:10" s="222" customFormat="1" ht="24" customHeight="1">
      <c r="A3958" s="1199"/>
      <c r="B3958" s="1200"/>
      <c r="C3958" s="1200"/>
      <c r="D3958" s="223"/>
      <c r="E3958" s="1200"/>
      <c r="J3958" s="224"/>
    </row>
    <row r="3959" spans="1:10" s="222" customFormat="1" ht="24" customHeight="1">
      <c r="A3959" s="1199"/>
      <c r="B3959" s="1200"/>
      <c r="C3959" s="1200"/>
      <c r="D3959" s="223"/>
      <c r="E3959" s="1200"/>
      <c r="J3959" s="224"/>
    </row>
    <row r="3960" spans="1:10" s="222" customFormat="1" ht="24" customHeight="1">
      <c r="A3960" s="1199"/>
      <c r="B3960" s="1200"/>
      <c r="C3960" s="1200"/>
      <c r="D3960" s="223"/>
      <c r="E3960" s="1200"/>
      <c r="J3960" s="224"/>
    </row>
    <row r="3961" spans="1:10" s="222" customFormat="1" ht="24" customHeight="1">
      <c r="A3961" s="1199"/>
      <c r="B3961" s="1200"/>
      <c r="C3961" s="1200"/>
      <c r="D3961" s="223"/>
      <c r="E3961" s="1200"/>
      <c r="J3961" s="224"/>
    </row>
    <row r="3962" spans="1:10" s="222" customFormat="1" ht="24" customHeight="1">
      <c r="A3962" s="1199"/>
      <c r="B3962" s="1200"/>
      <c r="C3962" s="1200"/>
      <c r="D3962" s="223"/>
      <c r="E3962" s="1200"/>
      <c r="J3962" s="224"/>
    </row>
    <row r="3963" spans="1:10" s="222" customFormat="1" ht="24" customHeight="1">
      <c r="A3963" s="1199"/>
      <c r="B3963" s="1200"/>
      <c r="C3963" s="1200"/>
      <c r="D3963" s="223"/>
      <c r="E3963" s="1200"/>
      <c r="J3963" s="224"/>
    </row>
    <row r="3964" spans="1:10" s="222" customFormat="1" ht="24" customHeight="1">
      <c r="A3964" s="1199"/>
      <c r="B3964" s="1200"/>
      <c r="C3964" s="1200"/>
      <c r="D3964" s="223"/>
      <c r="E3964" s="1200"/>
      <c r="J3964" s="224"/>
    </row>
    <row r="3965" spans="1:10" s="222" customFormat="1" ht="24" customHeight="1">
      <c r="A3965" s="1199"/>
      <c r="B3965" s="1200"/>
      <c r="C3965" s="1200"/>
      <c r="D3965" s="223"/>
      <c r="E3965" s="1200"/>
      <c r="J3965" s="224"/>
    </row>
    <row r="3966" spans="1:10" s="222" customFormat="1" ht="24" customHeight="1">
      <c r="A3966" s="1199"/>
      <c r="B3966" s="1200"/>
      <c r="C3966" s="1200"/>
      <c r="D3966" s="223"/>
      <c r="E3966" s="1200"/>
      <c r="J3966" s="224"/>
    </row>
    <row r="3967" spans="1:10" s="222" customFormat="1" ht="24" customHeight="1">
      <c r="A3967" s="1199"/>
      <c r="B3967" s="1200"/>
      <c r="C3967" s="1200"/>
      <c r="D3967" s="223"/>
      <c r="E3967" s="1200"/>
      <c r="J3967" s="224"/>
    </row>
    <row r="3968" spans="1:10" s="222" customFormat="1" ht="24" customHeight="1">
      <c r="A3968" s="1199"/>
      <c r="B3968" s="1200"/>
      <c r="C3968" s="1200"/>
      <c r="D3968" s="223"/>
      <c r="E3968" s="1200"/>
      <c r="J3968" s="224"/>
    </row>
    <row r="3969" spans="1:10" s="222" customFormat="1" ht="24" customHeight="1">
      <c r="A3969" s="1199"/>
      <c r="B3969" s="1200"/>
      <c r="C3969" s="1200"/>
      <c r="D3969" s="223"/>
      <c r="E3969" s="1200"/>
      <c r="J3969" s="224"/>
    </row>
    <row r="3970" spans="1:10" s="222" customFormat="1" ht="24" customHeight="1">
      <c r="A3970" s="1199"/>
      <c r="B3970" s="1200"/>
      <c r="C3970" s="1200"/>
      <c r="D3970" s="223"/>
      <c r="E3970" s="1200"/>
      <c r="J3970" s="224"/>
    </row>
    <row r="3971" spans="1:10" s="222" customFormat="1" ht="24" customHeight="1">
      <c r="A3971" s="1199"/>
      <c r="B3971" s="1200"/>
      <c r="C3971" s="1200"/>
      <c r="D3971" s="223"/>
      <c r="E3971" s="1200"/>
      <c r="J3971" s="224"/>
    </row>
    <row r="3972" spans="1:10" s="222" customFormat="1" ht="24" customHeight="1">
      <c r="A3972" s="1199"/>
      <c r="B3972" s="1200"/>
      <c r="C3972" s="1200"/>
      <c r="D3972" s="223"/>
      <c r="E3972" s="1200"/>
      <c r="J3972" s="224"/>
    </row>
    <row r="3973" spans="1:10" s="222" customFormat="1" ht="24" customHeight="1">
      <c r="A3973" s="1199"/>
      <c r="B3973" s="1200"/>
      <c r="C3973" s="1200"/>
      <c r="D3973" s="223"/>
      <c r="E3973" s="1200"/>
      <c r="J3973" s="224"/>
    </row>
    <row r="3974" spans="1:10" s="222" customFormat="1" ht="24" customHeight="1">
      <c r="A3974" s="1199"/>
      <c r="B3974" s="1200"/>
      <c r="C3974" s="1200"/>
      <c r="D3974" s="223"/>
      <c r="E3974" s="1200"/>
      <c r="J3974" s="224"/>
    </row>
    <row r="3975" spans="1:10" s="222" customFormat="1" ht="24" customHeight="1">
      <c r="A3975" s="1199"/>
      <c r="B3975" s="1200"/>
      <c r="C3975" s="1200"/>
      <c r="D3975" s="223"/>
      <c r="E3975" s="1200"/>
      <c r="J3975" s="224"/>
    </row>
    <row r="3976" spans="1:10" s="222" customFormat="1" ht="24" customHeight="1">
      <c r="A3976" s="1199"/>
      <c r="B3976" s="1200"/>
      <c r="C3976" s="1200"/>
      <c r="D3976" s="223"/>
      <c r="E3976" s="1200"/>
      <c r="J3976" s="224"/>
    </row>
    <row r="3977" spans="1:10" s="222" customFormat="1" ht="24" customHeight="1">
      <c r="A3977" s="1199"/>
      <c r="B3977" s="1200"/>
      <c r="C3977" s="1200"/>
      <c r="D3977" s="223"/>
      <c r="E3977" s="1200"/>
      <c r="J3977" s="224"/>
    </row>
    <row r="3978" spans="1:10" s="222" customFormat="1" ht="24" customHeight="1">
      <c r="A3978" s="1199"/>
      <c r="B3978" s="1200"/>
      <c r="C3978" s="1200"/>
      <c r="D3978" s="223"/>
      <c r="E3978" s="1200"/>
      <c r="J3978" s="224"/>
    </row>
    <row r="3979" spans="1:10" s="222" customFormat="1" ht="24" customHeight="1">
      <c r="A3979" s="1199"/>
      <c r="B3979" s="1200"/>
      <c r="C3979" s="1200"/>
      <c r="D3979" s="223"/>
      <c r="E3979" s="1200"/>
      <c r="J3979" s="224"/>
    </row>
    <row r="3980" spans="1:10" s="222" customFormat="1" ht="24" customHeight="1">
      <c r="A3980" s="1199"/>
      <c r="B3980" s="1200"/>
      <c r="C3980" s="1200"/>
      <c r="D3980" s="223"/>
      <c r="E3980" s="1200"/>
      <c r="J3980" s="224"/>
    </row>
    <row r="3981" spans="1:10" s="222" customFormat="1" ht="24" customHeight="1">
      <c r="A3981" s="1199"/>
      <c r="B3981" s="1200"/>
      <c r="C3981" s="1200"/>
      <c r="D3981" s="223"/>
      <c r="E3981" s="1200"/>
      <c r="J3981" s="224"/>
    </row>
    <row r="3982" spans="1:10" s="222" customFormat="1" ht="24" customHeight="1">
      <c r="A3982" s="1199"/>
      <c r="B3982" s="1200"/>
      <c r="C3982" s="1200"/>
      <c r="D3982" s="223"/>
      <c r="E3982" s="1200"/>
      <c r="J3982" s="224"/>
    </row>
    <row r="3983" spans="1:10" s="222" customFormat="1" ht="24" customHeight="1">
      <c r="A3983" s="1199"/>
      <c r="B3983" s="1200"/>
      <c r="C3983" s="1200"/>
      <c r="D3983" s="223"/>
      <c r="E3983" s="1200"/>
      <c r="J3983" s="224"/>
    </row>
    <row r="3984" spans="1:10" s="222" customFormat="1" ht="24" customHeight="1">
      <c r="A3984" s="1199"/>
      <c r="B3984" s="1200"/>
      <c r="C3984" s="1200"/>
      <c r="D3984" s="223"/>
      <c r="E3984" s="1200"/>
      <c r="J3984" s="224"/>
    </row>
    <row r="3985" spans="1:10" s="222" customFormat="1" ht="24" customHeight="1">
      <c r="A3985" s="1199"/>
      <c r="B3985" s="1200"/>
      <c r="C3985" s="1200"/>
      <c r="D3985" s="223"/>
      <c r="E3985" s="1200"/>
      <c r="J3985" s="224"/>
    </row>
    <row r="3986" spans="1:10" s="222" customFormat="1" ht="24" customHeight="1">
      <c r="A3986" s="1199"/>
      <c r="B3986" s="1200"/>
      <c r="C3986" s="1200"/>
      <c r="D3986" s="223"/>
      <c r="E3986" s="1200"/>
      <c r="J3986" s="224"/>
    </row>
    <row r="3987" spans="1:10" s="222" customFormat="1" ht="24" customHeight="1">
      <c r="A3987" s="1199"/>
      <c r="B3987" s="1200"/>
      <c r="C3987" s="1200"/>
      <c r="D3987" s="223"/>
      <c r="E3987" s="1200"/>
      <c r="J3987" s="224"/>
    </row>
    <row r="3988" spans="1:10" s="222" customFormat="1" ht="24" customHeight="1">
      <c r="A3988" s="1199"/>
      <c r="B3988" s="1200"/>
      <c r="C3988" s="1200"/>
      <c r="D3988" s="223"/>
      <c r="E3988" s="1200"/>
      <c r="J3988" s="224"/>
    </row>
    <row r="3989" spans="1:10" s="222" customFormat="1" ht="24" customHeight="1">
      <c r="A3989" s="1199"/>
      <c r="B3989" s="1200"/>
      <c r="C3989" s="1200"/>
      <c r="D3989" s="223"/>
      <c r="E3989" s="1200"/>
      <c r="J3989" s="224"/>
    </row>
    <row r="3990" spans="1:10" s="222" customFormat="1" ht="24" customHeight="1">
      <c r="A3990" s="1199"/>
      <c r="B3990" s="1200"/>
      <c r="C3990" s="1200"/>
      <c r="D3990" s="223"/>
      <c r="E3990" s="1200"/>
      <c r="J3990" s="224"/>
    </row>
    <row r="3991" spans="1:10" s="222" customFormat="1" ht="24" customHeight="1">
      <c r="A3991" s="1199"/>
      <c r="B3991" s="1200"/>
      <c r="C3991" s="1200"/>
      <c r="D3991" s="223"/>
      <c r="E3991" s="1200"/>
      <c r="J3991" s="224"/>
    </row>
    <row r="3992" spans="1:10" s="222" customFormat="1" ht="24" customHeight="1">
      <c r="A3992" s="1199"/>
      <c r="B3992" s="1200"/>
      <c r="C3992" s="1200"/>
      <c r="D3992" s="223"/>
      <c r="E3992" s="1200"/>
      <c r="J3992" s="224"/>
    </row>
    <row r="3993" spans="1:10" s="222" customFormat="1" ht="24" customHeight="1">
      <c r="A3993" s="1199"/>
      <c r="B3993" s="1200"/>
      <c r="C3993" s="1200"/>
      <c r="D3993" s="223"/>
      <c r="E3993" s="1200"/>
      <c r="J3993" s="224"/>
    </row>
    <row r="3994" spans="1:10" s="222" customFormat="1" ht="24" customHeight="1">
      <c r="A3994" s="1199"/>
      <c r="B3994" s="1200"/>
      <c r="C3994" s="1200"/>
      <c r="D3994" s="223"/>
      <c r="E3994" s="1200"/>
      <c r="J3994" s="224"/>
    </row>
    <row r="3995" spans="1:10" s="222" customFormat="1" ht="24" customHeight="1">
      <c r="A3995" s="1199"/>
      <c r="B3995" s="1200"/>
      <c r="C3995" s="1200"/>
      <c r="D3995" s="223"/>
      <c r="E3995" s="1200"/>
      <c r="J3995" s="224"/>
    </row>
    <row r="3996" spans="1:10" s="222" customFormat="1" ht="24" customHeight="1">
      <c r="A3996" s="1199"/>
      <c r="B3996" s="1200"/>
      <c r="C3996" s="1200"/>
      <c r="D3996" s="223"/>
      <c r="E3996" s="1200"/>
      <c r="J3996" s="224"/>
    </row>
    <row r="3997" spans="1:10" s="222" customFormat="1" ht="24" customHeight="1">
      <c r="A3997" s="1199"/>
      <c r="B3997" s="1200"/>
      <c r="C3997" s="1200"/>
      <c r="D3997" s="223"/>
      <c r="E3997" s="1200"/>
      <c r="J3997" s="224"/>
    </row>
    <row r="3998" spans="1:10" s="222" customFormat="1" ht="24" customHeight="1">
      <c r="A3998" s="1199"/>
      <c r="B3998" s="1200"/>
      <c r="C3998" s="1200"/>
      <c r="D3998" s="223"/>
      <c r="E3998" s="1200"/>
      <c r="J3998" s="224"/>
    </row>
    <row r="3999" spans="1:10" s="222" customFormat="1" ht="24" customHeight="1">
      <c r="A3999" s="1199"/>
      <c r="B3999" s="1200"/>
      <c r="C3999" s="1200"/>
      <c r="D3999" s="223"/>
      <c r="E3999" s="1200"/>
      <c r="J3999" s="224"/>
    </row>
    <row r="4000" spans="1:10" s="222" customFormat="1" ht="24" customHeight="1">
      <c r="A4000" s="1199"/>
      <c r="B4000" s="1200"/>
      <c r="C4000" s="1200"/>
      <c r="D4000" s="223"/>
      <c r="E4000" s="1200"/>
      <c r="J4000" s="224"/>
    </row>
    <row r="4001" spans="1:10" s="222" customFormat="1" ht="24" customHeight="1">
      <c r="A4001" s="1199"/>
      <c r="B4001" s="1200"/>
      <c r="C4001" s="1200"/>
      <c r="D4001" s="223"/>
      <c r="E4001" s="1200"/>
      <c r="J4001" s="224"/>
    </row>
    <row r="4002" spans="1:10" s="222" customFormat="1" ht="24" customHeight="1">
      <c r="A4002" s="1199"/>
      <c r="B4002" s="1200"/>
      <c r="C4002" s="1200"/>
      <c r="D4002" s="223"/>
      <c r="E4002" s="1200"/>
      <c r="J4002" s="224"/>
    </row>
    <row r="4003" spans="1:10" s="222" customFormat="1" ht="24" customHeight="1">
      <c r="A4003" s="1199"/>
      <c r="B4003" s="1200"/>
      <c r="C4003" s="1200"/>
      <c r="D4003" s="223"/>
      <c r="E4003" s="1200"/>
      <c r="J4003" s="224"/>
    </row>
    <row r="4004" spans="1:10" s="222" customFormat="1" ht="24" customHeight="1">
      <c r="A4004" s="1199"/>
      <c r="B4004" s="1200"/>
      <c r="C4004" s="1200"/>
      <c r="D4004" s="223"/>
      <c r="E4004" s="1200"/>
      <c r="J4004" s="224"/>
    </row>
    <row r="4005" spans="1:10" s="222" customFormat="1" ht="24" customHeight="1">
      <c r="A4005" s="1199"/>
      <c r="B4005" s="1200"/>
      <c r="C4005" s="1200"/>
      <c r="D4005" s="223"/>
      <c r="E4005" s="1200"/>
      <c r="J4005" s="224"/>
    </row>
    <row r="4006" spans="1:10" s="222" customFormat="1" ht="24" customHeight="1">
      <c r="A4006" s="1199"/>
      <c r="B4006" s="1200"/>
      <c r="C4006" s="1200"/>
      <c r="D4006" s="223"/>
      <c r="E4006" s="1200"/>
      <c r="J4006" s="224"/>
    </row>
    <row r="4007" spans="1:10" s="222" customFormat="1" ht="24" customHeight="1">
      <c r="A4007" s="1199"/>
      <c r="B4007" s="1200"/>
      <c r="C4007" s="1200"/>
      <c r="D4007" s="223"/>
      <c r="E4007" s="1200"/>
      <c r="J4007" s="224"/>
    </row>
    <row r="4008" spans="1:10" s="222" customFormat="1" ht="24" customHeight="1">
      <c r="A4008" s="1199"/>
      <c r="B4008" s="1200"/>
      <c r="C4008" s="1200"/>
      <c r="D4008" s="223"/>
      <c r="E4008" s="1200"/>
      <c r="J4008" s="224"/>
    </row>
    <row r="4009" spans="1:10" s="222" customFormat="1" ht="24" customHeight="1">
      <c r="A4009" s="1199"/>
      <c r="B4009" s="1200"/>
      <c r="C4009" s="1200"/>
      <c r="D4009" s="223"/>
      <c r="E4009" s="1200"/>
      <c r="J4009" s="224"/>
    </row>
    <row r="4010" spans="1:10" s="222" customFormat="1" ht="24" customHeight="1">
      <c r="A4010" s="1199"/>
      <c r="B4010" s="1200"/>
      <c r="C4010" s="1200"/>
      <c r="D4010" s="223"/>
      <c r="E4010" s="1200"/>
      <c r="J4010" s="224"/>
    </row>
    <row r="4011" spans="1:10" s="222" customFormat="1" ht="24" customHeight="1">
      <c r="A4011" s="1199"/>
      <c r="B4011" s="1200"/>
      <c r="C4011" s="1200"/>
      <c r="D4011" s="223"/>
      <c r="E4011" s="1200"/>
      <c r="J4011" s="224"/>
    </row>
    <row r="4012" spans="1:10" s="222" customFormat="1" ht="24" customHeight="1">
      <c r="A4012" s="1199"/>
      <c r="B4012" s="1200"/>
      <c r="C4012" s="1200"/>
      <c r="D4012" s="223"/>
      <c r="E4012" s="1200"/>
      <c r="J4012" s="224"/>
    </row>
    <row r="4013" spans="1:10" s="222" customFormat="1" ht="24" customHeight="1">
      <c r="A4013" s="1199"/>
      <c r="B4013" s="1200"/>
      <c r="C4013" s="1200"/>
      <c r="D4013" s="223"/>
      <c r="E4013" s="1200"/>
      <c r="J4013" s="224"/>
    </row>
    <row r="4014" spans="1:10" s="222" customFormat="1" ht="24" customHeight="1">
      <c r="A4014" s="1199"/>
      <c r="B4014" s="1200"/>
      <c r="C4014" s="1200"/>
      <c r="D4014" s="223"/>
      <c r="E4014" s="1200"/>
      <c r="J4014" s="224"/>
    </row>
    <row r="4015" spans="1:10" s="222" customFormat="1" ht="24" customHeight="1">
      <c r="A4015" s="1199"/>
      <c r="B4015" s="1200"/>
      <c r="C4015" s="1200"/>
      <c r="D4015" s="223"/>
      <c r="E4015" s="1200"/>
      <c r="J4015" s="224"/>
    </row>
    <row r="4016" spans="1:10" s="222" customFormat="1" ht="24" customHeight="1">
      <c r="A4016" s="1199"/>
      <c r="B4016" s="1200"/>
      <c r="C4016" s="1200"/>
      <c r="D4016" s="223"/>
      <c r="E4016" s="1200"/>
      <c r="J4016" s="224"/>
    </row>
    <row r="4017" spans="1:10" s="222" customFormat="1" ht="24" customHeight="1">
      <c r="A4017" s="1199"/>
      <c r="B4017" s="1200"/>
      <c r="C4017" s="1200"/>
      <c r="D4017" s="223"/>
      <c r="E4017" s="1200"/>
      <c r="J4017" s="224"/>
    </row>
    <row r="4018" spans="1:10" s="222" customFormat="1" ht="24" customHeight="1">
      <c r="A4018" s="1199"/>
      <c r="B4018" s="1200"/>
      <c r="C4018" s="1200"/>
      <c r="D4018" s="223"/>
      <c r="E4018" s="1200"/>
      <c r="J4018" s="224"/>
    </row>
    <row r="4019" spans="1:10" s="222" customFormat="1" ht="24" customHeight="1">
      <c r="A4019" s="1199"/>
      <c r="B4019" s="1200"/>
      <c r="C4019" s="1200"/>
      <c r="D4019" s="223"/>
      <c r="E4019" s="1200"/>
      <c r="J4019" s="224"/>
    </row>
    <row r="4020" spans="1:10" s="222" customFormat="1" ht="24" customHeight="1">
      <c r="A4020" s="1199"/>
      <c r="B4020" s="1200"/>
      <c r="C4020" s="1200"/>
      <c r="D4020" s="223"/>
      <c r="E4020" s="1200"/>
      <c r="J4020" s="224"/>
    </row>
    <row r="4021" spans="1:10" s="222" customFormat="1" ht="24" customHeight="1">
      <c r="A4021" s="1199"/>
      <c r="B4021" s="1200"/>
      <c r="C4021" s="1200"/>
      <c r="D4021" s="223"/>
      <c r="E4021" s="1200"/>
      <c r="J4021" s="224"/>
    </row>
    <row r="4022" spans="1:10" s="222" customFormat="1" ht="24" customHeight="1">
      <c r="A4022" s="1199"/>
      <c r="B4022" s="1200"/>
      <c r="C4022" s="1200"/>
      <c r="D4022" s="223"/>
      <c r="E4022" s="1200"/>
      <c r="J4022" s="224"/>
    </row>
    <row r="4023" spans="1:10" s="222" customFormat="1" ht="24" customHeight="1">
      <c r="A4023" s="1199"/>
      <c r="B4023" s="1200"/>
      <c r="C4023" s="1200"/>
      <c r="D4023" s="223"/>
      <c r="E4023" s="1200"/>
      <c r="J4023" s="224"/>
    </row>
    <row r="4024" spans="1:10" s="222" customFormat="1" ht="24" customHeight="1">
      <c r="A4024" s="1199"/>
      <c r="B4024" s="1200"/>
      <c r="C4024" s="1200"/>
      <c r="D4024" s="223"/>
      <c r="E4024" s="1200"/>
      <c r="J4024" s="224"/>
    </row>
    <row r="4025" spans="1:10" s="222" customFormat="1" ht="24" customHeight="1">
      <c r="A4025" s="1199"/>
      <c r="B4025" s="1200"/>
      <c r="C4025" s="1200"/>
      <c r="D4025" s="223"/>
      <c r="E4025" s="1200"/>
      <c r="J4025" s="224"/>
    </row>
    <row r="4026" spans="1:10" s="222" customFormat="1" ht="24" customHeight="1">
      <c r="A4026" s="1199"/>
      <c r="B4026" s="1200"/>
      <c r="C4026" s="1200"/>
      <c r="D4026" s="223"/>
      <c r="E4026" s="1200"/>
      <c r="J4026" s="224"/>
    </row>
    <row r="4027" spans="1:10" s="222" customFormat="1" ht="24" customHeight="1">
      <c r="A4027" s="1199"/>
      <c r="B4027" s="1200"/>
      <c r="C4027" s="1200"/>
      <c r="D4027" s="223"/>
      <c r="E4027" s="1200"/>
      <c r="J4027" s="224"/>
    </row>
    <row r="4028" spans="1:10" s="222" customFormat="1" ht="24" customHeight="1">
      <c r="A4028" s="1199"/>
      <c r="B4028" s="1200"/>
      <c r="C4028" s="1200"/>
      <c r="D4028" s="223"/>
      <c r="E4028" s="1200"/>
      <c r="J4028" s="224"/>
    </row>
    <row r="4029" spans="1:10" s="222" customFormat="1" ht="24" customHeight="1">
      <c r="A4029" s="1199"/>
      <c r="B4029" s="1200"/>
      <c r="C4029" s="1200"/>
      <c r="D4029" s="223"/>
      <c r="E4029" s="1200"/>
      <c r="J4029" s="224"/>
    </row>
    <row r="4030" spans="1:10" s="222" customFormat="1" ht="24" customHeight="1">
      <c r="A4030" s="1199"/>
      <c r="B4030" s="1200"/>
      <c r="C4030" s="1200"/>
      <c r="D4030" s="223"/>
      <c r="E4030" s="1200"/>
      <c r="J4030" s="224"/>
    </row>
    <row r="4031" spans="1:10" s="222" customFormat="1" ht="24" customHeight="1">
      <c r="A4031" s="1199"/>
      <c r="B4031" s="1200"/>
      <c r="C4031" s="1200"/>
      <c r="D4031" s="223"/>
      <c r="E4031" s="1200"/>
      <c r="J4031" s="224"/>
    </row>
    <row r="4032" spans="1:10" s="222" customFormat="1" ht="24" customHeight="1">
      <c r="A4032" s="1199"/>
      <c r="B4032" s="1200"/>
      <c r="C4032" s="1200"/>
      <c r="D4032" s="223"/>
      <c r="E4032" s="1200"/>
      <c r="J4032" s="224"/>
    </row>
    <row r="4033" spans="1:10" s="222" customFormat="1" ht="24" customHeight="1">
      <c r="A4033" s="1199"/>
      <c r="B4033" s="1200"/>
      <c r="C4033" s="1200"/>
      <c r="D4033" s="223"/>
      <c r="E4033" s="1200"/>
      <c r="J4033" s="224"/>
    </row>
    <row r="4034" spans="1:10" s="222" customFormat="1" ht="24" customHeight="1">
      <c r="A4034" s="1199"/>
      <c r="B4034" s="1200"/>
      <c r="C4034" s="1200"/>
      <c r="D4034" s="223"/>
      <c r="E4034" s="1200"/>
      <c r="J4034" s="224"/>
    </row>
    <row r="4035" spans="1:10" s="222" customFormat="1" ht="24" customHeight="1">
      <c r="A4035" s="1199"/>
      <c r="B4035" s="1200"/>
      <c r="C4035" s="1200"/>
      <c r="D4035" s="223"/>
      <c r="E4035" s="1200"/>
      <c r="J4035" s="224"/>
    </row>
    <row r="4036" spans="1:10" s="222" customFormat="1" ht="24" customHeight="1">
      <c r="A4036" s="1199"/>
      <c r="B4036" s="1200"/>
      <c r="C4036" s="1200"/>
      <c r="D4036" s="223"/>
      <c r="E4036" s="1200"/>
      <c r="J4036" s="224"/>
    </row>
    <row r="4037" spans="1:10" s="222" customFormat="1" ht="24" customHeight="1">
      <c r="A4037" s="1199"/>
      <c r="B4037" s="1200"/>
      <c r="C4037" s="1200"/>
      <c r="D4037" s="223"/>
      <c r="E4037" s="1200"/>
      <c r="J4037" s="224"/>
    </row>
    <row r="4038" spans="1:10" s="222" customFormat="1" ht="24" customHeight="1">
      <c r="A4038" s="1199"/>
      <c r="B4038" s="1200"/>
      <c r="C4038" s="1200"/>
      <c r="D4038" s="223"/>
      <c r="E4038" s="1200"/>
      <c r="J4038" s="224"/>
    </row>
    <row r="4039" spans="1:10" s="222" customFormat="1" ht="24" customHeight="1">
      <c r="A4039" s="1199"/>
      <c r="B4039" s="1200"/>
      <c r="C4039" s="1200"/>
      <c r="D4039" s="223"/>
      <c r="E4039" s="1200"/>
      <c r="J4039" s="224"/>
    </row>
    <row r="4040" spans="1:10" s="222" customFormat="1" ht="24" customHeight="1">
      <c r="A4040" s="1199"/>
      <c r="B4040" s="1200"/>
      <c r="C4040" s="1200"/>
      <c r="D4040" s="223"/>
      <c r="E4040" s="1200"/>
      <c r="J4040" s="224"/>
    </row>
    <row r="4041" spans="1:10" s="222" customFormat="1" ht="24" customHeight="1">
      <c r="A4041" s="1199"/>
      <c r="B4041" s="1200"/>
      <c r="C4041" s="1200"/>
      <c r="D4041" s="223"/>
      <c r="E4041" s="1200"/>
      <c r="J4041" s="224"/>
    </row>
    <row r="4042" spans="1:10" s="222" customFormat="1" ht="24" customHeight="1">
      <c r="A4042" s="1199"/>
      <c r="B4042" s="1200"/>
      <c r="C4042" s="1200"/>
      <c r="D4042" s="223"/>
      <c r="E4042" s="1200"/>
      <c r="J4042" s="224"/>
    </row>
    <row r="4043" spans="1:10" s="222" customFormat="1" ht="24" customHeight="1">
      <c r="A4043" s="1199"/>
      <c r="B4043" s="1200"/>
      <c r="C4043" s="1200"/>
      <c r="D4043" s="223"/>
      <c r="E4043" s="1200"/>
      <c r="J4043" s="224"/>
    </row>
    <row r="4044" spans="1:10" s="222" customFormat="1" ht="24" customHeight="1">
      <c r="A4044" s="1199"/>
      <c r="B4044" s="1200"/>
      <c r="C4044" s="1200"/>
      <c r="D4044" s="223"/>
      <c r="E4044" s="1200"/>
      <c r="J4044" s="224"/>
    </row>
    <row r="4045" spans="1:10" s="222" customFormat="1" ht="24" customHeight="1">
      <c r="A4045" s="1199"/>
      <c r="B4045" s="1200"/>
      <c r="C4045" s="1200"/>
      <c r="D4045" s="223"/>
      <c r="E4045" s="1200"/>
      <c r="J4045" s="224"/>
    </row>
    <row r="4046" spans="1:10" s="222" customFormat="1" ht="24" customHeight="1">
      <c r="A4046" s="1199"/>
      <c r="B4046" s="1200"/>
      <c r="C4046" s="1200"/>
      <c r="D4046" s="223"/>
      <c r="E4046" s="1200"/>
      <c r="J4046" s="224"/>
    </row>
    <row r="4047" spans="1:10" s="222" customFormat="1" ht="24" customHeight="1">
      <c r="A4047" s="1199"/>
      <c r="B4047" s="1200"/>
      <c r="C4047" s="1200"/>
      <c r="D4047" s="223"/>
      <c r="E4047" s="1200"/>
      <c r="J4047" s="224"/>
    </row>
    <row r="4048" spans="1:10" s="222" customFormat="1" ht="24" customHeight="1">
      <c r="A4048" s="1199"/>
      <c r="B4048" s="1200"/>
      <c r="C4048" s="1200"/>
      <c r="D4048" s="223"/>
      <c r="E4048" s="1200"/>
      <c r="J4048" s="224"/>
    </row>
    <row r="4049" spans="1:10" s="222" customFormat="1" ht="24" customHeight="1">
      <c r="A4049" s="1199"/>
      <c r="B4049" s="1200"/>
      <c r="C4049" s="1200"/>
      <c r="D4049" s="223"/>
      <c r="E4049" s="1200"/>
      <c r="J4049" s="224"/>
    </row>
    <row r="4050" spans="1:10" s="222" customFormat="1" ht="24" customHeight="1">
      <c r="A4050" s="1199"/>
      <c r="B4050" s="1200"/>
      <c r="C4050" s="1200"/>
      <c r="D4050" s="223"/>
      <c r="E4050" s="1200"/>
      <c r="J4050" s="224"/>
    </row>
    <row r="4051" spans="1:10" s="222" customFormat="1" ht="24" customHeight="1">
      <c r="A4051" s="1199"/>
      <c r="B4051" s="1200"/>
      <c r="C4051" s="1200"/>
      <c r="D4051" s="223"/>
      <c r="E4051" s="1200"/>
      <c r="J4051" s="224"/>
    </row>
    <row r="4052" spans="1:10" s="222" customFormat="1" ht="24" customHeight="1">
      <c r="A4052" s="1199"/>
      <c r="B4052" s="1200"/>
      <c r="C4052" s="1200"/>
      <c r="D4052" s="223"/>
      <c r="E4052" s="1200"/>
      <c r="J4052" s="224"/>
    </row>
    <row r="4053" spans="1:10" s="222" customFormat="1" ht="24" customHeight="1">
      <c r="A4053" s="1199"/>
      <c r="B4053" s="1200"/>
      <c r="C4053" s="1200"/>
      <c r="D4053" s="223"/>
      <c r="E4053" s="1200"/>
      <c r="J4053" s="224"/>
    </row>
    <row r="4054" spans="1:10" s="222" customFormat="1" ht="24" customHeight="1">
      <c r="A4054" s="1199"/>
      <c r="B4054" s="1200"/>
      <c r="C4054" s="1200"/>
      <c r="D4054" s="223"/>
      <c r="E4054" s="1200"/>
      <c r="J4054" s="224"/>
    </row>
    <row r="4055" spans="1:10" s="222" customFormat="1" ht="24" customHeight="1">
      <c r="A4055" s="1199"/>
      <c r="B4055" s="1200"/>
      <c r="C4055" s="1200"/>
      <c r="D4055" s="223"/>
      <c r="E4055" s="1200"/>
      <c r="J4055" s="224"/>
    </row>
    <row r="4056" spans="1:10" s="222" customFormat="1" ht="24" customHeight="1">
      <c r="A4056" s="1199"/>
      <c r="B4056" s="1200"/>
      <c r="C4056" s="1200"/>
      <c r="D4056" s="223"/>
      <c r="E4056" s="1200"/>
      <c r="J4056" s="224"/>
    </row>
    <row r="4057" spans="1:10" s="222" customFormat="1" ht="24" customHeight="1">
      <c r="A4057" s="1199"/>
      <c r="B4057" s="1200"/>
      <c r="C4057" s="1200"/>
      <c r="D4057" s="223"/>
      <c r="E4057" s="1200"/>
      <c r="J4057" s="224"/>
    </row>
    <row r="4058" spans="1:10" s="222" customFormat="1" ht="24" customHeight="1">
      <c r="A4058" s="1199"/>
      <c r="B4058" s="1200"/>
      <c r="C4058" s="1200"/>
      <c r="D4058" s="223"/>
      <c r="E4058" s="1200"/>
      <c r="J4058" s="224"/>
    </row>
    <row r="4059" spans="1:10" s="222" customFormat="1" ht="24" customHeight="1">
      <c r="A4059" s="1199"/>
      <c r="B4059" s="1200"/>
      <c r="C4059" s="1200"/>
      <c r="D4059" s="223"/>
      <c r="E4059" s="1200"/>
      <c r="J4059" s="224"/>
    </row>
    <row r="4060" spans="1:10" s="222" customFormat="1" ht="24" customHeight="1">
      <c r="A4060" s="1199"/>
      <c r="B4060" s="1200"/>
      <c r="C4060" s="1200"/>
      <c r="D4060" s="223"/>
      <c r="E4060" s="1200"/>
      <c r="J4060" s="224"/>
    </row>
    <row r="4061" spans="1:10" s="222" customFormat="1" ht="24" customHeight="1">
      <c r="A4061" s="1199"/>
      <c r="B4061" s="1200"/>
      <c r="C4061" s="1200"/>
      <c r="D4061" s="223"/>
      <c r="E4061" s="1200"/>
      <c r="J4061" s="224"/>
    </row>
    <row r="4062" spans="1:10" s="222" customFormat="1" ht="24" customHeight="1">
      <c r="A4062" s="1199"/>
      <c r="B4062" s="1200"/>
      <c r="C4062" s="1200"/>
      <c r="D4062" s="223"/>
      <c r="E4062" s="1200"/>
      <c r="J4062" s="224"/>
    </row>
    <row r="4063" spans="1:10" s="222" customFormat="1" ht="24" customHeight="1">
      <c r="A4063" s="1199"/>
      <c r="B4063" s="1200"/>
      <c r="C4063" s="1200"/>
      <c r="D4063" s="223"/>
      <c r="E4063" s="1200"/>
      <c r="J4063" s="224"/>
    </row>
    <row r="4064" spans="1:10" s="222" customFormat="1" ht="24" customHeight="1">
      <c r="A4064" s="1199"/>
      <c r="B4064" s="1200"/>
      <c r="C4064" s="1200"/>
      <c r="D4064" s="223"/>
      <c r="E4064" s="1200"/>
      <c r="J4064" s="224"/>
    </row>
    <row r="4065" spans="1:10" s="222" customFormat="1" ht="24" customHeight="1">
      <c r="A4065" s="1199"/>
      <c r="B4065" s="1200"/>
      <c r="C4065" s="1200"/>
      <c r="D4065" s="223"/>
      <c r="E4065" s="1200"/>
      <c r="J4065" s="224"/>
    </row>
    <row r="4066" spans="1:10" s="222" customFormat="1" ht="24" customHeight="1">
      <c r="A4066" s="1199"/>
      <c r="B4066" s="1200"/>
      <c r="C4066" s="1200"/>
      <c r="D4066" s="223"/>
      <c r="E4066" s="1200"/>
      <c r="J4066" s="224"/>
    </row>
    <row r="4067" spans="1:10" s="222" customFormat="1" ht="24" customHeight="1">
      <c r="A4067" s="1199"/>
      <c r="B4067" s="1200"/>
      <c r="C4067" s="1200"/>
      <c r="D4067" s="223"/>
      <c r="E4067" s="1200"/>
      <c r="J4067" s="224"/>
    </row>
    <row r="4068" spans="1:10" s="222" customFormat="1" ht="24" customHeight="1">
      <c r="A4068" s="1199"/>
      <c r="B4068" s="1200"/>
      <c r="C4068" s="1200"/>
      <c r="D4068" s="223"/>
      <c r="E4068" s="1200"/>
      <c r="J4068" s="224"/>
    </row>
    <row r="4069" spans="1:10" s="222" customFormat="1" ht="24" customHeight="1">
      <c r="A4069" s="1199"/>
      <c r="B4069" s="1200"/>
      <c r="C4069" s="1200"/>
      <c r="D4069" s="223"/>
      <c r="E4069" s="1200"/>
      <c r="J4069" s="224"/>
    </row>
    <row r="4070" spans="1:10" s="222" customFormat="1" ht="24" customHeight="1">
      <c r="A4070" s="1199"/>
      <c r="B4070" s="1200"/>
      <c r="C4070" s="1200"/>
      <c r="D4070" s="223"/>
      <c r="E4070" s="1200"/>
      <c r="J4070" s="224"/>
    </row>
    <row r="4071" spans="1:10" s="222" customFormat="1" ht="24" customHeight="1">
      <c r="A4071" s="1199"/>
      <c r="B4071" s="1200"/>
      <c r="C4071" s="1200"/>
      <c r="D4071" s="223"/>
      <c r="E4071" s="1200"/>
      <c r="J4071" s="224"/>
    </row>
    <row r="4072" spans="1:10" s="222" customFormat="1" ht="24" customHeight="1">
      <c r="A4072" s="1199"/>
      <c r="B4072" s="1200"/>
      <c r="C4072" s="1200"/>
      <c r="D4072" s="223"/>
      <c r="E4072" s="1200"/>
      <c r="J4072" s="224"/>
    </row>
    <row r="4073" spans="1:10" s="222" customFormat="1" ht="24" customHeight="1">
      <c r="A4073" s="1199"/>
      <c r="B4073" s="1200"/>
      <c r="C4073" s="1200"/>
      <c r="D4073" s="223"/>
      <c r="E4073" s="1200"/>
      <c r="J4073" s="224"/>
    </row>
    <row r="4074" spans="1:10" s="222" customFormat="1" ht="24" customHeight="1">
      <c r="A4074" s="1199"/>
      <c r="B4074" s="1200"/>
      <c r="C4074" s="1200"/>
      <c r="D4074" s="223"/>
      <c r="E4074" s="1200"/>
      <c r="J4074" s="224"/>
    </row>
    <row r="4075" spans="1:10" s="222" customFormat="1" ht="24" customHeight="1">
      <c r="A4075" s="1199"/>
      <c r="B4075" s="1200"/>
      <c r="C4075" s="1200"/>
      <c r="D4075" s="223"/>
      <c r="E4075" s="1200"/>
      <c r="J4075" s="224"/>
    </row>
    <row r="4076" spans="1:10" s="222" customFormat="1" ht="24" customHeight="1">
      <c r="A4076" s="1199"/>
      <c r="B4076" s="1200"/>
      <c r="C4076" s="1200"/>
      <c r="D4076" s="223"/>
      <c r="E4076" s="1200"/>
      <c r="J4076" s="224"/>
    </row>
    <row r="4077" spans="1:10" s="222" customFormat="1" ht="24" customHeight="1">
      <c r="A4077" s="1199"/>
      <c r="B4077" s="1200"/>
      <c r="C4077" s="1200"/>
      <c r="D4077" s="223"/>
      <c r="E4077" s="1200"/>
      <c r="J4077" s="224"/>
    </row>
    <row r="4078" spans="1:10" s="222" customFormat="1" ht="24" customHeight="1">
      <c r="A4078" s="1199"/>
      <c r="B4078" s="1200"/>
      <c r="C4078" s="1200"/>
      <c r="D4078" s="223"/>
      <c r="E4078" s="1200"/>
      <c r="J4078" s="224"/>
    </row>
    <row r="4079" spans="1:10" s="222" customFormat="1" ht="24" customHeight="1">
      <c r="A4079" s="1199"/>
      <c r="B4079" s="1200"/>
      <c r="C4079" s="1200"/>
      <c r="D4079" s="223"/>
      <c r="E4079" s="1200"/>
      <c r="J4079" s="224"/>
    </row>
    <row r="4080" spans="1:10" s="222" customFormat="1" ht="24" customHeight="1">
      <c r="A4080" s="1199"/>
      <c r="B4080" s="1200"/>
      <c r="C4080" s="1200"/>
      <c r="D4080" s="223"/>
      <c r="E4080" s="1200"/>
      <c r="J4080" s="224"/>
    </row>
    <row r="4081" spans="1:10" s="222" customFormat="1" ht="24" customHeight="1">
      <c r="A4081" s="1199"/>
      <c r="B4081" s="1200"/>
      <c r="C4081" s="1200"/>
      <c r="D4081" s="223"/>
      <c r="E4081" s="1200"/>
      <c r="J4081" s="224"/>
    </row>
    <row r="4082" spans="1:10" s="222" customFormat="1" ht="24" customHeight="1">
      <c r="A4082" s="1199"/>
      <c r="B4082" s="1200"/>
      <c r="C4082" s="1200"/>
      <c r="D4082" s="223"/>
      <c r="E4082" s="1200"/>
      <c r="J4082" s="224"/>
    </row>
    <row r="4083" spans="1:10" s="222" customFormat="1" ht="24" customHeight="1">
      <c r="A4083" s="1199"/>
      <c r="B4083" s="1200"/>
      <c r="C4083" s="1200"/>
      <c r="D4083" s="223"/>
      <c r="E4083" s="1200"/>
      <c r="J4083" s="224"/>
    </row>
    <row r="4084" spans="1:10" s="222" customFormat="1" ht="24" customHeight="1">
      <c r="A4084" s="1199"/>
      <c r="B4084" s="1200"/>
      <c r="C4084" s="1200"/>
      <c r="D4084" s="223"/>
      <c r="E4084" s="1200"/>
      <c r="J4084" s="224"/>
    </row>
    <row r="4085" spans="1:10" s="222" customFormat="1" ht="24" customHeight="1">
      <c r="A4085" s="1199"/>
      <c r="B4085" s="1200"/>
      <c r="C4085" s="1200"/>
      <c r="D4085" s="223"/>
      <c r="E4085" s="1200"/>
      <c r="J4085" s="224"/>
    </row>
    <row r="4086" spans="1:10" s="222" customFormat="1" ht="24" customHeight="1">
      <c r="A4086" s="1199"/>
      <c r="B4086" s="1200"/>
      <c r="C4086" s="1200"/>
      <c r="D4086" s="223"/>
      <c r="E4086" s="1200"/>
      <c r="J4086" s="224"/>
    </row>
    <row r="4087" spans="1:10" s="222" customFormat="1" ht="24" customHeight="1">
      <c r="A4087" s="1199"/>
      <c r="B4087" s="1200"/>
      <c r="C4087" s="1200"/>
      <c r="D4087" s="223"/>
      <c r="E4087" s="1200"/>
      <c r="J4087" s="224"/>
    </row>
    <row r="4088" spans="1:10" s="222" customFormat="1" ht="24" customHeight="1">
      <c r="A4088" s="1199"/>
      <c r="B4088" s="1200"/>
      <c r="C4088" s="1200"/>
      <c r="D4088" s="223"/>
      <c r="E4088" s="1200"/>
      <c r="J4088" s="224"/>
    </row>
    <row r="4089" spans="1:10" s="222" customFormat="1" ht="24" customHeight="1">
      <c r="A4089" s="1199"/>
      <c r="B4089" s="1200"/>
      <c r="C4089" s="1200"/>
      <c r="D4089" s="223"/>
      <c r="E4089" s="1200"/>
      <c r="J4089" s="224"/>
    </row>
    <row r="4090" spans="1:10" s="222" customFormat="1" ht="24" customHeight="1">
      <c r="A4090" s="1199"/>
      <c r="B4090" s="1200"/>
      <c r="C4090" s="1200"/>
      <c r="D4090" s="223"/>
      <c r="E4090" s="1200"/>
      <c r="J4090" s="224"/>
    </row>
    <row r="4091" spans="1:10" s="222" customFormat="1" ht="24" customHeight="1">
      <c r="A4091" s="1199"/>
      <c r="B4091" s="1200"/>
      <c r="C4091" s="1200"/>
      <c r="D4091" s="223"/>
      <c r="E4091" s="1200"/>
      <c r="J4091" s="224"/>
    </row>
    <row r="4092" spans="1:10" s="222" customFormat="1" ht="24" customHeight="1">
      <c r="A4092" s="1199"/>
      <c r="B4092" s="1200"/>
      <c r="C4092" s="1200"/>
      <c r="D4092" s="223"/>
      <c r="E4092" s="1200"/>
      <c r="J4092" s="224"/>
    </row>
    <row r="4093" spans="1:10" s="222" customFormat="1" ht="24" customHeight="1">
      <c r="A4093" s="1199"/>
      <c r="B4093" s="1200"/>
      <c r="C4093" s="1200"/>
      <c r="D4093" s="223"/>
      <c r="E4093" s="1200"/>
      <c r="J4093" s="224"/>
    </row>
    <row r="4094" spans="1:10" s="222" customFormat="1" ht="24" customHeight="1">
      <c r="A4094" s="1199"/>
      <c r="B4094" s="1200"/>
      <c r="C4094" s="1200"/>
      <c r="D4094" s="223"/>
      <c r="E4094" s="1200"/>
      <c r="J4094" s="224"/>
    </row>
    <row r="4095" spans="1:10" s="222" customFormat="1" ht="24" customHeight="1">
      <c r="A4095" s="1199"/>
      <c r="B4095" s="1200"/>
      <c r="C4095" s="1200"/>
      <c r="D4095" s="223"/>
      <c r="E4095" s="1200"/>
      <c r="J4095" s="224"/>
    </row>
    <row r="4096" spans="1:10" s="222" customFormat="1" ht="24" customHeight="1">
      <c r="A4096" s="1199"/>
      <c r="B4096" s="1200"/>
      <c r="C4096" s="1200"/>
      <c r="D4096" s="223"/>
      <c r="E4096" s="1200"/>
      <c r="J4096" s="224"/>
    </row>
    <row r="4097" spans="1:10" s="222" customFormat="1" ht="24" customHeight="1">
      <c r="A4097" s="1199"/>
      <c r="B4097" s="1200"/>
      <c r="C4097" s="1200"/>
      <c r="D4097" s="223"/>
      <c r="E4097" s="1200"/>
      <c r="J4097" s="224"/>
    </row>
    <row r="4098" spans="1:10" s="222" customFormat="1" ht="24" customHeight="1">
      <c r="A4098" s="1199"/>
      <c r="B4098" s="1200"/>
      <c r="C4098" s="1200"/>
      <c r="D4098" s="223"/>
      <c r="E4098" s="1200"/>
      <c r="J4098" s="224"/>
    </row>
    <row r="4099" spans="1:10" s="222" customFormat="1" ht="24" customHeight="1">
      <c r="A4099" s="1199"/>
      <c r="B4099" s="1200"/>
      <c r="C4099" s="1200"/>
      <c r="D4099" s="223"/>
      <c r="E4099" s="1200"/>
      <c r="J4099" s="224"/>
    </row>
    <row r="4100" spans="1:10" s="222" customFormat="1" ht="24" customHeight="1">
      <c r="A4100" s="1199"/>
      <c r="B4100" s="1200"/>
      <c r="C4100" s="1200"/>
      <c r="D4100" s="223"/>
      <c r="E4100" s="1200"/>
      <c r="J4100" s="224"/>
    </row>
    <row r="4101" spans="1:10" s="222" customFormat="1" ht="24" customHeight="1">
      <c r="A4101" s="1199"/>
      <c r="B4101" s="1200"/>
      <c r="C4101" s="1200"/>
      <c r="D4101" s="223"/>
      <c r="E4101" s="1200"/>
      <c r="J4101" s="224"/>
    </row>
    <row r="4102" spans="1:10" s="222" customFormat="1" ht="24" customHeight="1">
      <c r="A4102" s="1199"/>
      <c r="B4102" s="1200"/>
      <c r="C4102" s="1200"/>
      <c r="D4102" s="223"/>
      <c r="E4102" s="1200"/>
      <c r="J4102" s="224"/>
    </row>
    <row r="4103" spans="1:10" s="222" customFormat="1" ht="24" customHeight="1">
      <c r="A4103" s="1199"/>
      <c r="B4103" s="1200"/>
      <c r="C4103" s="1200"/>
      <c r="D4103" s="223"/>
      <c r="E4103" s="1200"/>
      <c r="J4103" s="224"/>
    </row>
    <row r="4104" spans="1:10" s="222" customFormat="1" ht="24" customHeight="1">
      <c r="A4104" s="1199"/>
      <c r="B4104" s="1200"/>
      <c r="C4104" s="1200"/>
      <c r="D4104" s="223"/>
      <c r="E4104" s="1200"/>
      <c r="J4104" s="224"/>
    </row>
    <row r="4105" spans="1:10" s="222" customFormat="1" ht="24" customHeight="1">
      <c r="A4105" s="1199"/>
      <c r="B4105" s="1200"/>
      <c r="C4105" s="1200"/>
      <c r="D4105" s="223"/>
      <c r="E4105" s="1200"/>
      <c r="J4105" s="224"/>
    </row>
    <row r="4106" spans="1:10" s="222" customFormat="1" ht="24" customHeight="1">
      <c r="A4106" s="1199"/>
      <c r="B4106" s="1200"/>
      <c r="C4106" s="1200"/>
      <c r="D4106" s="223"/>
      <c r="E4106" s="1200"/>
      <c r="J4106" s="224"/>
    </row>
    <row r="4107" spans="1:10" s="222" customFormat="1" ht="24" customHeight="1">
      <c r="A4107" s="1199"/>
      <c r="B4107" s="1200"/>
      <c r="C4107" s="1200"/>
      <c r="D4107" s="223"/>
      <c r="E4107" s="1200"/>
      <c r="J4107" s="224"/>
    </row>
    <row r="4108" spans="1:10" s="222" customFormat="1" ht="24" customHeight="1">
      <c r="A4108" s="1199"/>
      <c r="B4108" s="1200"/>
      <c r="C4108" s="1200"/>
      <c r="D4108" s="223"/>
      <c r="E4108" s="1200"/>
      <c r="J4108" s="224"/>
    </row>
    <row r="4109" spans="1:10" s="222" customFormat="1" ht="24" customHeight="1">
      <c r="A4109" s="1199"/>
      <c r="B4109" s="1200"/>
      <c r="C4109" s="1200"/>
      <c r="D4109" s="223"/>
      <c r="E4109" s="1200"/>
      <c r="J4109" s="224"/>
    </row>
    <row r="4110" spans="1:10" s="222" customFormat="1" ht="24" customHeight="1">
      <c r="A4110" s="1199"/>
      <c r="B4110" s="1200"/>
      <c r="C4110" s="1200"/>
      <c r="D4110" s="223"/>
      <c r="E4110" s="1200"/>
      <c r="J4110" s="224"/>
    </row>
    <row r="4111" spans="1:10" s="222" customFormat="1" ht="24" customHeight="1">
      <c r="A4111" s="1199"/>
      <c r="B4111" s="1200"/>
      <c r="C4111" s="1200"/>
      <c r="D4111" s="223"/>
      <c r="E4111" s="1200"/>
      <c r="J4111" s="224"/>
    </row>
    <row r="4112" spans="1:10" s="222" customFormat="1" ht="24" customHeight="1">
      <c r="A4112" s="1199"/>
      <c r="B4112" s="1200"/>
      <c r="C4112" s="1200"/>
      <c r="D4112" s="223"/>
      <c r="E4112" s="1200"/>
      <c r="J4112" s="224"/>
    </row>
    <row r="4113" spans="1:10" s="222" customFormat="1" ht="24" customHeight="1">
      <c r="A4113" s="1199"/>
      <c r="B4113" s="1200"/>
      <c r="C4113" s="1200"/>
      <c r="D4113" s="223"/>
      <c r="E4113" s="1200"/>
      <c r="J4113" s="224"/>
    </row>
    <row r="4114" spans="1:10" s="222" customFormat="1" ht="24" customHeight="1">
      <c r="A4114" s="1199"/>
      <c r="B4114" s="1200"/>
      <c r="C4114" s="1200"/>
      <c r="D4114" s="223"/>
      <c r="E4114" s="1200"/>
      <c r="J4114" s="224"/>
    </row>
    <row r="4115" spans="1:10" s="222" customFormat="1" ht="24" customHeight="1">
      <c r="A4115" s="1199"/>
      <c r="B4115" s="1200"/>
      <c r="C4115" s="1200"/>
      <c r="D4115" s="223"/>
      <c r="E4115" s="1200"/>
      <c r="J4115" s="224"/>
    </row>
    <row r="4116" spans="1:10" s="222" customFormat="1" ht="24" customHeight="1">
      <c r="A4116" s="1199"/>
      <c r="B4116" s="1200"/>
      <c r="C4116" s="1200"/>
      <c r="D4116" s="223"/>
      <c r="E4116" s="1200"/>
      <c r="J4116" s="224"/>
    </row>
    <row r="4117" spans="1:10" s="222" customFormat="1" ht="24" customHeight="1">
      <c r="A4117" s="1199"/>
      <c r="B4117" s="1200"/>
      <c r="C4117" s="1200"/>
      <c r="D4117" s="223"/>
      <c r="E4117" s="1200"/>
      <c r="J4117" s="224"/>
    </row>
    <row r="4118" spans="1:10" s="222" customFormat="1" ht="24" customHeight="1">
      <c r="A4118" s="1199"/>
      <c r="B4118" s="1200"/>
      <c r="C4118" s="1200"/>
      <c r="D4118" s="223"/>
      <c r="E4118" s="1200"/>
      <c r="J4118" s="224"/>
    </row>
    <row r="4119" spans="1:10" s="222" customFormat="1" ht="24" customHeight="1">
      <c r="A4119" s="1199"/>
      <c r="B4119" s="1200"/>
      <c r="C4119" s="1200"/>
      <c r="D4119" s="223"/>
      <c r="E4119" s="1200"/>
      <c r="J4119" s="224"/>
    </row>
    <row r="4120" spans="1:10" s="222" customFormat="1" ht="24" customHeight="1">
      <c r="A4120" s="1199"/>
      <c r="B4120" s="1200"/>
      <c r="C4120" s="1200"/>
      <c r="D4120" s="223"/>
      <c r="E4120" s="1200"/>
      <c r="J4120" s="224"/>
    </row>
    <row r="4121" spans="1:10" s="222" customFormat="1" ht="24" customHeight="1">
      <c r="A4121" s="1199"/>
      <c r="B4121" s="1200"/>
      <c r="C4121" s="1200"/>
      <c r="D4121" s="223"/>
      <c r="E4121" s="1200"/>
      <c r="J4121" s="224"/>
    </row>
    <row r="4122" spans="1:10" s="222" customFormat="1" ht="24" customHeight="1">
      <c r="A4122" s="1199"/>
      <c r="B4122" s="1200"/>
      <c r="C4122" s="1200"/>
      <c r="D4122" s="223"/>
      <c r="E4122" s="1200"/>
      <c r="J4122" s="224"/>
    </row>
    <row r="4123" spans="1:10" s="222" customFormat="1" ht="24" customHeight="1">
      <c r="A4123" s="1199"/>
      <c r="B4123" s="1200"/>
      <c r="C4123" s="1200"/>
      <c r="D4123" s="223"/>
      <c r="E4123" s="1200"/>
      <c r="J4123" s="224"/>
    </row>
    <row r="4124" spans="1:10" s="222" customFormat="1" ht="24" customHeight="1">
      <c r="A4124" s="1199"/>
      <c r="B4124" s="1200"/>
      <c r="C4124" s="1200"/>
      <c r="D4124" s="223"/>
      <c r="E4124" s="1200"/>
      <c r="J4124" s="224"/>
    </row>
    <row r="4125" spans="1:10" s="222" customFormat="1" ht="24" customHeight="1">
      <c r="A4125" s="1199"/>
      <c r="B4125" s="1200"/>
      <c r="C4125" s="1200"/>
      <c r="D4125" s="223"/>
      <c r="E4125" s="1200"/>
      <c r="J4125" s="224"/>
    </row>
    <row r="4126" spans="1:10" s="222" customFormat="1" ht="24" customHeight="1">
      <c r="A4126" s="1199"/>
      <c r="B4126" s="1200"/>
      <c r="C4126" s="1200"/>
      <c r="D4126" s="223"/>
      <c r="E4126" s="1200"/>
      <c r="J4126" s="224"/>
    </row>
    <row r="4127" spans="1:10" s="222" customFormat="1" ht="24" customHeight="1">
      <c r="A4127" s="1199"/>
      <c r="B4127" s="1200"/>
      <c r="C4127" s="1200"/>
      <c r="D4127" s="223"/>
      <c r="E4127" s="1200"/>
      <c r="J4127" s="224"/>
    </row>
    <row r="4128" spans="1:10" s="222" customFormat="1" ht="24" customHeight="1">
      <c r="A4128" s="1199"/>
      <c r="B4128" s="1200"/>
      <c r="C4128" s="1200"/>
      <c r="D4128" s="223"/>
      <c r="E4128" s="1200"/>
      <c r="J4128" s="224"/>
    </row>
    <row r="4129" spans="1:10" s="222" customFormat="1" ht="24" customHeight="1">
      <c r="A4129" s="1199"/>
      <c r="B4129" s="1200"/>
      <c r="C4129" s="1200"/>
      <c r="D4129" s="223"/>
      <c r="E4129" s="1200"/>
      <c r="J4129" s="224"/>
    </row>
    <row r="4130" spans="1:10" s="222" customFormat="1" ht="24" customHeight="1">
      <c r="A4130" s="1199"/>
      <c r="B4130" s="1200"/>
      <c r="C4130" s="1200"/>
      <c r="D4130" s="223"/>
      <c r="E4130" s="1200"/>
      <c r="J4130" s="224"/>
    </row>
    <row r="4131" spans="1:10" s="222" customFormat="1" ht="24" customHeight="1">
      <c r="A4131" s="1199"/>
      <c r="B4131" s="1200"/>
      <c r="C4131" s="1200"/>
      <c r="D4131" s="223"/>
      <c r="E4131" s="1200"/>
      <c r="J4131" s="224"/>
    </row>
    <row r="4132" spans="1:10" s="222" customFormat="1" ht="24" customHeight="1">
      <c r="A4132" s="1199"/>
      <c r="B4132" s="1200"/>
      <c r="C4132" s="1200"/>
      <c r="D4132" s="223"/>
      <c r="E4132" s="1200"/>
      <c r="J4132" s="224"/>
    </row>
    <row r="4133" spans="1:10" s="222" customFormat="1" ht="24" customHeight="1">
      <c r="A4133" s="1199"/>
      <c r="B4133" s="1200"/>
      <c r="C4133" s="1200"/>
      <c r="D4133" s="223"/>
      <c r="E4133" s="1200"/>
      <c r="J4133" s="224"/>
    </row>
    <row r="4134" spans="1:10" s="222" customFormat="1" ht="24" customHeight="1">
      <c r="A4134" s="1199"/>
      <c r="B4134" s="1200"/>
      <c r="C4134" s="1200"/>
      <c r="D4134" s="223"/>
      <c r="E4134" s="1200"/>
      <c r="J4134" s="224"/>
    </row>
    <row r="4135" spans="1:10" s="222" customFormat="1" ht="24" customHeight="1">
      <c r="A4135" s="1199"/>
      <c r="B4135" s="1200"/>
      <c r="C4135" s="1200"/>
      <c r="D4135" s="223"/>
      <c r="E4135" s="1200"/>
      <c r="J4135" s="224"/>
    </row>
    <row r="4136" spans="1:10" s="222" customFormat="1" ht="24" customHeight="1">
      <c r="A4136" s="1199"/>
      <c r="B4136" s="1200"/>
      <c r="C4136" s="1200"/>
      <c r="D4136" s="223"/>
      <c r="E4136" s="1200"/>
      <c r="J4136" s="224"/>
    </row>
    <row r="4137" spans="1:10" s="222" customFormat="1" ht="24" customHeight="1">
      <c r="A4137" s="1199"/>
      <c r="B4137" s="1200"/>
      <c r="C4137" s="1200"/>
      <c r="D4137" s="223"/>
      <c r="E4137" s="1200"/>
      <c r="J4137" s="224"/>
    </row>
    <row r="4138" spans="1:10" s="222" customFormat="1" ht="24" customHeight="1">
      <c r="A4138" s="1199"/>
      <c r="B4138" s="1200"/>
      <c r="C4138" s="1200"/>
      <c r="D4138" s="223"/>
      <c r="E4138" s="1200"/>
      <c r="J4138" s="224"/>
    </row>
    <row r="4139" spans="1:10" s="222" customFormat="1" ht="24" customHeight="1">
      <c r="A4139" s="1199"/>
      <c r="B4139" s="1200"/>
      <c r="C4139" s="1200"/>
      <c r="D4139" s="223"/>
      <c r="E4139" s="1200"/>
      <c r="J4139" s="224"/>
    </row>
    <row r="4140" spans="1:10" s="222" customFormat="1" ht="24" customHeight="1">
      <c r="A4140" s="1199"/>
      <c r="B4140" s="1200"/>
      <c r="C4140" s="1200"/>
      <c r="D4140" s="223"/>
      <c r="E4140" s="1200"/>
      <c r="J4140" s="224"/>
    </row>
    <row r="4141" spans="1:10" s="222" customFormat="1" ht="24" customHeight="1">
      <c r="A4141" s="1199"/>
      <c r="B4141" s="1200"/>
      <c r="C4141" s="1200"/>
      <c r="D4141" s="223"/>
      <c r="E4141" s="1200"/>
      <c r="J4141" s="224"/>
    </row>
    <row r="4142" spans="1:10" s="222" customFormat="1" ht="24" customHeight="1">
      <c r="A4142" s="1199"/>
      <c r="B4142" s="1200"/>
      <c r="C4142" s="1200"/>
      <c r="D4142" s="223"/>
      <c r="E4142" s="1200"/>
      <c r="J4142" s="224"/>
    </row>
    <row r="4143" spans="1:10" s="222" customFormat="1" ht="24" customHeight="1">
      <c r="A4143" s="1199"/>
      <c r="B4143" s="1200"/>
      <c r="C4143" s="1200"/>
      <c r="D4143" s="223"/>
      <c r="E4143" s="1200"/>
      <c r="J4143" s="224"/>
    </row>
    <row r="4144" spans="1:10" s="222" customFormat="1" ht="24" customHeight="1">
      <c r="A4144" s="1199"/>
      <c r="B4144" s="1200"/>
      <c r="C4144" s="1200"/>
      <c r="D4144" s="223"/>
      <c r="E4144" s="1200"/>
      <c r="J4144" s="224"/>
    </row>
    <row r="4145" spans="1:10" s="222" customFormat="1" ht="24" customHeight="1">
      <c r="A4145" s="1199"/>
      <c r="B4145" s="1200"/>
      <c r="C4145" s="1200"/>
      <c r="D4145" s="223"/>
      <c r="E4145" s="1200"/>
      <c r="J4145" s="224"/>
    </row>
    <row r="4146" spans="1:10" s="222" customFormat="1" ht="24" customHeight="1">
      <c r="A4146" s="1199"/>
      <c r="B4146" s="1200"/>
      <c r="C4146" s="1200"/>
      <c r="D4146" s="223"/>
      <c r="E4146" s="1200"/>
      <c r="J4146" s="224"/>
    </row>
    <row r="4147" spans="1:10" s="222" customFormat="1" ht="24" customHeight="1">
      <c r="A4147" s="1199"/>
      <c r="B4147" s="1200"/>
      <c r="C4147" s="1200"/>
      <c r="D4147" s="223"/>
      <c r="E4147" s="1200"/>
      <c r="J4147" s="224"/>
    </row>
    <row r="4148" spans="1:10" s="222" customFormat="1" ht="24" customHeight="1">
      <c r="A4148" s="1199"/>
      <c r="B4148" s="1200"/>
      <c r="C4148" s="1200"/>
      <c r="D4148" s="223"/>
      <c r="E4148" s="1200"/>
      <c r="J4148" s="224"/>
    </row>
    <row r="4149" spans="1:10" s="222" customFormat="1" ht="24" customHeight="1">
      <c r="A4149" s="1199"/>
      <c r="B4149" s="1200"/>
      <c r="C4149" s="1200"/>
      <c r="D4149" s="223"/>
      <c r="E4149" s="1200"/>
      <c r="J4149" s="224"/>
    </row>
    <row r="4150" spans="1:10" s="222" customFormat="1" ht="24" customHeight="1">
      <c r="A4150" s="1199"/>
      <c r="B4150" s="1200"/>
      <c r="C4150" s="1200"/>
      <c r="D4150" s="223"/>
      <c r="E4150" s="1200"/>
      <c r="J4150" s="224"/>
    </row>
    <row r="4151" spans="1:10" s="222" customFormat="1" ht="24" customHeight="1">
      <c r="A4151" s="1199"/>
      <c r="B4151" s="1200"/>
      <c r="C4151" s="1200"/>
      <c r="D4151" s="223"/>
      <c r="E4151" s="1200"/>
      <c r="J4151" s="224"/>
    </row>
    <row r="4152" spans="1:10" s="222" customFormat="1" ht="24" customHeight="1">
      <c r="A4152" s="1199"/>
      <c r="B4152" s="1200"/>
      <c r="C4152" s="1200"/>
      <c r="D4152" s="223"/>
      <c r="E4152" s="1200"/>
      <c r="J4152" s="224"/>
    </row>
    <row r="4153" spans="1:10" s="222" customFormat="1" ht="24" customHeight="1">
      <c r="A4153" s="1199"/>
      <c r="B4153" s="1200"/>
      <c r="C4153" s="1200"/>
      <c r="D4153" s="223"/>
      <c r="E4153" s="1200"/>
      <c r="J4153" s="224"/>
    </row>
    <row r="4154" spans="1:10" s="222" customFormat="1" ht="24" customHeight="1">
      <c r="A4154" s="1199"/>
      <c r="B4154" s="1200"/>
      <c r="C4154" s="1200"/>
      <c r="D4154" s="223"/>
      <c r="E4154" s="1200"/>
      <c r="J4154" s="224"/>
    </row>
    <row r="4155" spans="1:10" s="222" customFormat="1" ht="24" customHeight="1">
      <c r="A4155" s="1199"/>
      <c r="B4155" s="1200"/>
      <c r="C4155" s="1200"/>
      <c r="D4155" s="223"/>
      <c r="E4155" s="1200"/>
      <c r="J4155" s="224"/>
    </row>
    <row r="4156" spans="1:10" s="222" customFormat="1" ht="24" customHeight="1">
      <c r="A4156" s="1199"/>
      <c r="B4156" s="1200"/>
      <c r="C4156" s="1200"/>
      <c r="D4156" s="223"/>
      <c r="E4156" s="1200"/>
      <c r="J4156" s="224"/>
    </row>
    <row r="4157" spans="1:10" s="222" customFormat="1" ht="24" customHeight="1">
      <c r="A4157" s="1199"/>
      <c r="B4157" s="1200"/>
      <c r="C4157" s="1200"/>
      <c r="D4157" s="223"/>
      <c r="E4157" s="1200"/>
      <c r="J4157" s="224"/>
    </row>
    <row r="4158" spans="1:10" s="222" customFormat="1" ht="24" customHeight="1">
      <c r="A4158" s="1199"/>
      <c r="B4158" s="1200"/>
      <c r="C4158" s="1200"/>
      <c r="D4158" s="223"/>
      <c r="E4158" s="1200"/>
      <c r="J4158" s="224"/>
    </row>
    <row r="4159" spans="1:10" s="222" customFormat="1" ht="24" customHeight="1">
      <c r="A4159" s="1199"/>
      <c r="B4159" s="1200"/>
      <c r="C4159" s="1200"/>
      <c r="D4159" s="223"/>
      <c r="E4159" s="1200"/>
      <c r="J4159" s="224"/>
    </row>
    <row r="4160" spans="1:10" s="222" customFormat="1" ht="24" customHeight="1">
      <c r="A4160" s="1199"/>
      <c r="B4160" s="1200"/>
      <c r="C4160" s="1200"/>
      <c r="D4160" s="223"/>
      <c r="E4160" s="1200"/>
      <c r="J4160" s="224"/>
    </row>
    <row r="4161" spans="1:10" s="222" customFormat="1" ht="24" customHeight="1">
      <c r="A4161" s="1199"/>
      <c r="B4161" s="1200"/>
      <c r="C4161" s="1200"/>
      <c r="D4161" s="223"/>
      <c r="E4161" s="1200"/>
      <c r="J4161" s="224"/>
    </row>
    <row r="4162" spans="1:10" s="222" customFormat="1" ht="24" customHeight="1">
      <c r="A4162" s="1199"/>
      <c r="B4162" s="1200"/>
      <c r="C4162" s="1200"/>
      <c r="D4162" s="223"/>
      <c r="E4162" s="1200"/>
      <c r="J4162" s="224"/>
    </row>
    <row r="4163" spans="1:10" s="222" customFormat="1" ht="24" customHeight="1">
      <c r="A4163" s="1199"/>
      <c r="B4163" s="1200"/>
      <c r="C4163" s="1200"/>
      <c r="D4163" s="223"/>
      <c r="E4163" s="1200"/>
      <c r="J4163" s="224"/>
    </row>
    <row r="4164" spans="1:10" s="222" customFormat="1" ht="24" customHeight="1">
      <c r="A4164" s="1199"/>
      <c r="B4164" s="1200"/>
      <c r="C4164" s="1200"/>
      <c r="D4164" s="223"/>
      <c r="E4164" s="1200"/>
      <c r="J4164" s="224"/>
    </row>
    <row r="4165" spans="1:10" s="222" customFormat="1" ht="24" customHeight="1">
      <c r="A4165" s="1199"/>
      <c r="B4165" s="1200"/>
      <c r="C4165" s="1200"/>
      <c r="D4165" s="223"/>
      <c r="E4165" s="1200"/>
      <c r="J4165" s="224"/>
    </row>
    <row r="4166" spans="1:10" s="222" customFormat="1" ht="24" customHeight="1">
      <c r="A4166" s="1199"/>
      <c r="B4166" s="1200"/>
      <c r="C4166" s="1200"/>
      <c r="D4166" s="223"/>
      <c r="E4166" s="1200"/>
      <c r="J4166" s="224"/>
    </row>
    <row r="4167" spans="1:10" s="222" customFormat="1" ht="24" customHeight="1">
      <c r="A4167" s="1199"/>
      <c r="B4167" s="1200"/>
      <c r="C4167" s="1200"/>
      <c r="D4167" s="223"/>
      <c r="E4167" s="1200"/>
      <c r="J4167" s="224"/>
    </row>
    <row r="4168" spans="1:10" s="222" customFormat="1" ht="24" customHeight="1">
      <c r="A4168" s="1199"/>
      <c r="B4168" s="1200"/>
      <c r="C4168" s="1200"/>
      <c r="D4168" s="223"/>
      <c r="E4168" s="1200"/>
      <c r="J4168" s="224"/>
    </row>
    <row r="4169" spans="1:10" s="222" customFormat="1" ht="24" customHeight="1">
      <c r="A4169" s="1199"/>
      <c r="B4169" s="1200"/>
      <c r="C4169" s="1200"/>
      <c r="D4169" s="223"/>
      <c r="E4169" s="1200"/>
      <c r="J4169" s="224"/>
    </row>
    <row r="4170" spans="1:10" s="222" customFormat="1" ht="24" customHeight="1">
      <c r="A4170" s="1199"/>
      <c r="B4170" s="1200"/>
      <c r="C4170" s="1200"/>
      <c r="D4170" s="223"/>
      <c r="E4170" s="1200"/>
      <c r="J4170" s="224"/>
    </row>
    <row r="4171" spans="1:10" s="222" customFormat="1" ht="24" customHeight="1">
      <c r="A4171" s="1199"/>
      <c r="B4171" s="1200"/>
      <c r="C4171" s="1200"/>
      <c r="D4171" s="223"/>
      <c r="E4171" s="1200"/>
      <c r="J4171" s="224"/>
    </row>
    <row r="4172" spans="1:10" s="222" customFormat="1" ht="24" customHeight="1">
      <c r="A4172" s="1199"/>
      <c r="B4172" s="1200"/>
      <c r="C4172" s="1200"/>
      <c r="D4172" s="223"/>
      <c r="E4172" s="1200"/>
      <c r="J4172" s="224"/>
    </row>
    <row r="4173" spans="1:10" s="222" customFormat="1" ht="24" customHeight="1">
      <c r="A4173" s="1199"/>
      <c r="B4173" s="1200"/>
      <c r="C4173" s="1200"/>
      <c r="D4173" s="223"/>
      <c r="E4173" s="1200"/>
      <c r="J4173" s="224"/>
    </row>
    <row r="4174" spans="1:10" s="222" customFormat="1" ht="24" customHeight="1">
      <c r="A4174" s="1199"/>
      <c r="B4174" s="1200"/>
      <c r="C4174" s="1200"/>
      <c r="D4174" s="223"/>
      <c r="E4174" s="1200"/>
      <c r="J4174" s="224"/>
    </row>
    <row r="4175" spans="1:10" s="222" customFormat="1" ht="24" customHeight="1">
      <c r="A4175" s="1199"/>
      <c r="B4175" s="1200"/>
      <c r="C4175" s="1200"/>
      <c r="D4175" s="223"/>
      <c r="E4175" s="1200"/>
      <c r="J4175" s="224"/>
    </row>
    <row r="4176" spans="1:10" s="222" customFormat="1" ht="24" customHeight="1">
      <c r="A4176" s="1199"/>
      <c r="B4176" s="1200"/>
      <c r="C4176" s="1200"/>
      <c r="D4176" s="223"/>
      <c r="E4176" s="1200"/>
      <c r="J4176" s="224"/>
    </row>
    <row r="4177" spans="1:10" s="222" customFormat="1" ht="24" customHeight="1">
      <c r="A4177" s="1199"/>
      <c r="B4177" s="1200"/>
      <c r="C4177" s="1200"/>
      <c r="D4177" s="223"/>
      <c r="E4177" s="1200"/>
      <c r="J4177" s="224"/>
    </row>
    <row r="4178" spans="1:10" s="222" customFormat="1" ht="24" customHeight="1">
      <c r="A4178" s="1199"/>
      <c r="B4178" s="1200"/>
      <c r="C4178" s="1200"/>
      <c r="D4178" s="223"/>
      <c r="E4178" s="1200"/>
      <c r="J4178" s="224"/>
    </row>
    <row r="4179" spans="1:10" s="222" customFormat="1" ht="24" customHeight="1">
      <c r="A4179" s="1199"/>
      <c r="B4179" s="1200"/>
      <c r="C4179" s="1200"/>
      <c r="D4179" s="223"/>
      <c r="E4179" s="1200"/>
      <c r="J4179" s="224"/>
    </row>
    <row r="4180" spans="1:10" s="222" customFormat="1" ht="24" customHeight="1">
      <c r="A4180" s="1199"/>
      <c r="B4180" s="1200"/>
      <c r="C4180" s="1200"/>
      <c r="D4180" s="223"/>
      <c r="E4180" s="1200"/>
      <c r="J4180" s="224"/>
    </row>
    <row r="4181" spans="1:10" s="222" customFormat="1" ht="24" customHeight="1">
      <c r="A4181" s="1199"/>
      <c r="B4181" s="1200"/>
      <c r="C4181" s="1200"/>
      <c r="D4181" s="223"/>
      <c r="E4181" s="1200"/>
      <c r="J4181" s="224"/>
    </row>
    <row r="4182" spans="1:10" s="222" customFormat="1" ht="24" customHeight="1">
      <c r="A4182" s="1199"/>
      <c r="B4182" s="1200"/>
      <c r="C4182" s="1200"/>
      <c r="D4182" s="223"/>
      <c r="E4182" s="1200"/>
      <c r="J4182" s="224"/>
    </row>
    <row r="4183" spans="1:10" s="222" customFormat="1" ht="24" customHeight="1">
      <c r="A4183" s="1199"/>
      <c r="B4183" s="1200"/>
      <c r="C4183" s="1200"/>
      <c r="D4183" s="223"/>
      <c r="E4183" s="1200"/>
      <c r="J4183" s="224"/>
    </row>
    <row r="4184" spans="1:10" s="222" customFormat="1" ht="24" customHeight="1">
      <c r="A4184" s="1199"/>
      <c r="B4184" s="1200"/>
      <c r="C4184" s="1200"/>
      <c r="D4184" s="223"/>
      <c r="E4184" s="1200"/>
      <c r="J4184" s="224"/>
    </row>
    <row r="4185" spans="1:10" s="222" customFormat="1" ht="24" customHeight="1">
      <c r="A4185" s="1199"/>
      <c r="B4185" s="1200"/>
      <c r="C4185" s="1200"/>
      <c r="D4185" s="223"/>
      <c r="E4185" s="1200"/>
      <c r="J4185" s="224"/>
    </row>
    <row r="4186" spans="1:10" s="222" customFormat="1" ht="24" customHeight="1">
      <c r="A4186" s="1199"/>
      <c r="B4186" s="1200"/>
      <c r="C4186" s="1200"/>
      <c r="D4186" s="223"/>
      <c r="E4186" s="1200"/>
      <c r="J4186" s="224"/>
    </row>
    <row r="4187" spans="1:10" s="222" customFormat="1" ht="24" customHeight="1">
      <c r="A4187" s="1199"/>
      <c r="B4187" s="1200"/>
      <c r="C4187" s="1200"/>
      <c r="D4187" s="223"/>
      <c r="E4187" s="1200"/>
      <c r="J4187" s="224"/>
    </row>
    <row r="4188" spans="1:10" s="222" customFormat="1" ht="24" customHeight="1">
      <c r="A4188" s="1199"/>
      <c r="B4188" s="1200"/>
      <c r="C4188" s="1200"/>
      <c r="D4188" s="223"/>
      <c r="E4188" s="1200"/>
      <c r="J4188" s="224"/>
    </row>
    <row r="4189" spans="1:10" s="222" customFormat="1" ht="24" customHeight="1">
      <c r="A4189" s="1199"/>
      <c r="B4189" s="1200"/>
      <c r="C4189" s="1200"/>
      <c r="D4189" s="223"/>
      <c r="E4189" s="1200"/>
      <c r="J4189" s="224"/>
    </row>
    <row r="4190" spans="1:10" s="222" customFormat="1" ht="24" customHeight="1">
      <c r="A4190" s="1199"/>
      <c r="B4190" s="1200"/>
      <c r="C4190" s="1200"/>
      <c r="D4190" s="223"/>
      <c r="E4190" s="1200"/>
      <c r="J4190" s="224"/>
    </row>
    <row r="4191" spans="1:10" s="222" customFormat="1" ht="24" customHeight="1">
      <c r="A4191" s="1199"/>
      <c r="B4191" s="1200"/>
      <c r="C4191" s="1200"/>
      <c r="D4191" s="223"/>
      <c r="E4191" s="1200"/>
      <c r="J4191" s="224"/>
    </row>
    <row r="4192" spans="1:10" s="222" customFormat="1" ht="24" customHeight="1">
      <c r="A4192" s="1199"/>
      <c r="B4192" s="1200"/>
      <c r="C4192" s="1200"/>
      <c r="D4192" s="223"/>
      <c r="E4192" s="1200"/>
      <c r="J4192" s="224"/>
    </row>
    <row r="4193" spans="1:10" s="222" customFormat="1" ht="24" customHeight="1">
      <c r="A4193" s="1199"/>
      <c r="B4193" s="1200"/>
      <c r="C4193" s="1200"/>
      <c r="D4193" s="223"/>
      <c r="E4193" s="1200"/>
      <c r="J4193" s="224"/>
    </row>
    <row r="4194" spans="1:10" s="222" customFormat="1" ht="24" customHeight="1">
      <c r="A4194" s="1199"/>
      <c r="B4194" s="1200"/>
      <c r="C4194" s="1200"/>
      <c r="D4194" s="223"/>
      <c r="E4194" s="1200"/>
      <c r="J4194" s="224"/>
    </row>
    <row r="4195" spans="1:10" s="222" customFormat="1" ht="24" customHeight="1">
      <c r="A4195" s="1199"/>
      <c r="B4195" s="1200"/>
      <c r="C4195" s="1200"/>
      <c r="D4195" s="223"/>
      <c r="E4195" s="1200"/>
      <c r="J4195" s="224"/>
    </row>
    <row r="4196" spans="1:10" s="222" customFormat="1" ht="24" customHeight="1">
      <c r="A4196" s="1199"/>
      <c r="B4196" s="1200"/>
      <c r="C4196" s="1200"/>
      <c r="D4196" s="223"/>
      <c r="E4196" s="1200"/>
      <c r="J4196" s="224"/>
    </row>
    <row r="4197" spans="1:10" s="222" customFormat="1" ht="24" customHeight="1">
      <c r="A4197" s="1199"/>
      <c r="B4197" s="1200"/>
      <c r="C4197" s="1200"/>
      <c r="D4197" s="223"/>
      <c r="E4197" s="1200"/>
      <c r="J4197" s="224"/>
    </row>
    <row r="4198" spans="1:10" s="222" customFormat="1" ht="24" customHeight="1">
      <c r="A4198" s="1199"/>
      <c r="B4198" s="1200"/>
      <c r="C4198" s="1200"/>
      <c r="D4198" s="223"/>
      <c r="E4198" s="1200"/>
      <c r="J4198" s="224"/>
    </row>
    <row r="4199" spans="1:10" s="222" customFormat="1" ht="24" customHeight="1">
      <c r="A4199" s="1199"/>
      <c r="B4199" s="1200"/>
      <c r="C4199" s="1200"/>
      <c r="D4199" s="223"/>
      <c r="E4199" s="1200"/>
      <c r="J4199" s="224"/>
    </row>
    <row r="4200" spans="1:10" s="222" customFormat="1" ht="24" customHeight="1">
      <c r="A4200" s="1199"/>
      <c r="B4200" s="1200"/>
      <c r="C4200" s="1200"/>
      <c r="D4200" s="223"/>
      <c r="E4200" s="1200"/>
      <c r="J4200" s="224"/>
    </row>
    <row r="4201" spans="1:10" s="222" customFormat="1" ht="24" customHeight="1">
      <c r="A4201" s="1199"/>
      <c r="B4201" s="1200"/>
      <c r="C4201" s="1200"/>
      <c r="D4201" s="223"/>
      <c r="E4201" s="1200"/>
      <c r="J4201" s="224"/>
    </row>
    <row r="4202" spans="1:10" s="222" customFormat="1" ht="24" customHeight="1">
      <c r="A4202" s="1199"/>
      <c r="B4202" s="1200"/>
      <c r="C4202" s="1200"/>
      <c r="D4202" s="223"/>
      <c r="E4202" s="1200"/>
      <c r="J4202" s="224"/>
    </row>
    <row r="4203" spans="1:10" s="222" customFormat="1" ht="24" customHeight="1">
      <c r="A4203" s="1199"/>
      <c r="B4203" s="1200"/>
      <c r="C4203" s="1200"/>
      <c r="D4203" s="223"/>
      <c r="E4203" s="1200"/>
      <c r="J4203" s="224"/>
    </row>
    <row r="4204" spans="1:10" s="222" customFormat="1" ht="24" customHeight="1">
      <c r="A4204" s="1199"/>
      <c r="B4204" s="1200"/>
      <c r="C4204" s="1200"/>
      <c r="D4204" s="223"/>
      <c r="E4204" s="1200"/>
      <c r="J4204" s="224"/>
    </row>
    <row r="4205" spans="1:10" s="222" customFormat="1" ht="24" customHeight="1">
      <c r="A4205" s="1199"/>
      <c r="B4205" s="1200"/>
      <c r="C4205" s="1200"/>
      <c r="D4205" s="223"/>
      <c r="E4205" s="1200"/>
      <c r="J4205" s="224"/>
    </row>
    <row r="4206" spans="1:10" s="222" customFormat="1" ht="24" customHeight="1">
      <c r="A4206" s="1199"/>
      <c r="B4206" s="1200"/>
      <c r="C4206" s="1200"/>
      <c r="D4206" s="223"/>
      <c r="E4206" s="1200"/>
      <c r="J4206" s="224"/>
    </row>
    <row r="4207" spans="1:10" s="222" customFormat="1" ht="24" customHeight="1">
      <c r="A4207" s="1199"/>
      <c r="B4207" s="1200"/>
      <c r="C4207" s="1200"/>
      <c r="D4207" s="223"/>
      <c r="E4207" s="1200"/>
      <c r="J4207" s="224"/>
    </row>
    <row r="4208" spans="1:10" s="222" customFormat="1" ht="24" customHeight="1">
      <c r="A4208" s="1199"/>
      <c r="B4208" s="1200"/>
      <c r="C4208" s="1200"/>
      <c r="D4208" s="223"/>
      <c r="E4208" s="1200"/>
      <c r="J4208" s="224"/>
    </row>
    <row r="4209" spans="1:10" s="222" customFormat="1" ht="24" customHeight="1">
      <c r="A4209" s="1199"/>
      <c r="B4209" s="1200"/>
      <c r="C4209" s="1200"/>
      <c r="D4209" s="223"/>
      <c r="E4209" s="1200"/>
      <c r="J4209" s="224"/>
    </row>
    <row r="4210" spans="1:10" s="222" customFormat="1" ht="24" customHeight="1">
      <c r="A4210" s="1199"/>
      <c r="B4210" s="1200"/>
      <c r="C4210" s="1200"/>
      <c r="D4210" s="223"/>
      <c r="E4210" s="1200"/>
      <c r="J4210" s="224"/>
    </row>
    <row r="4211" spans="1:10" s="222" customFormat="1" ht="24" customHeight="1">
      <c r="A4211" s="1199"/>
      <c r="B4211" s="1200"/>
      <c r="C4211" s="1200"/>
      <c r="D4211" s="223"/>
      <c r="E4211" s="1200"/>
      <c r="J4211" s="224"/>
    </row>
    <row r="4212" spans="1:10" s="222" customFormat="1" ht="24" customHeight="1">
      <c r="A4212" s="1199"/>
      <c r="B4212" s="1200"/>
      <c r="C4212" s="1200"/>
      <c r="D4212" s="223"/>
      <c r="E4212" s="1200"/>
      <c r="J4212" s="224"/>
    </row>
    <row r="4213" spans="1:10" s="222" customFormat="1" ht="24" customHeight="1">
      <c r="A4213" s="1199"/>
      <c r="B4213" s="1200"/>
      <c r="C4213" s="1200"/>
      <c r="D4213" s="223"/>
      <c r="E4213" s="1200"/>
      <c r="J4213" s="224"/>
    </row>
    <row r="4214" spans="1:10" s="222" customFormat="1" ht="24" customHeight="1">
      <c r="A4214" s="1199"/>
      <c r="B4214" s="1200"/>
      <c r="C4214" s="1200"/>
      <c r="D4214" s="223"/>
      <c r="E4214" s="1200"/>
      <c r="J4214" s="224"/>
    </row>
    <row r="4215" spans="1:10" s="222" customFormat="1" ht="24" customHeight="1">
      <c r="A4215" s="1199"/>
      <c r="B4215" s="1200"/>
      <c r="C4215" s="1200"/>
      <c r="D4215" s="223"/>
      <c r="E4215" s="1200"/>
      <c r="J4215" s="224"/>
    </row>
    <row r="4216" spans="1:10" s="222" customFormat="1" ht="24" customHeight="1">
      <c r="A4216" s="1199"/>
      <c r="B4216" s="1200"/>
      <c r="C4216" s="1200"/>
      <c r="D4216" s="223"/>
      <c r="E4216" s="1200"/>
      <c r="J4216" s="224"/>
    </row>
    <row r="4217" spans="1:10" s="222" customFormat="1" ht="24" customHeight="1">
      <c r="A4217" s="1199"/>
      <c r="B4217" s="1200"/>
      <c r="C4217" s="1200"/>
      <c r="D4217" s="223"/>
      <c r="E4217" s="1200"/>
      <c r="J4217" s="224"/>
    </row>
    <row r="4218" spans="1:10" s="222" customFormat="1" ht="24" customHeight="1">
      <c r="A4218" s="1199"/>
      <c r="B4218" s="1200"/>
      <c r="C4218" s="1200"/>
      <c r="D4218" s="223"/>
      <c r="E4218" s="1200"/>
      <c r="J4218" s="224"/>
    </row>
    <row r="4219" spans="1:10" s="222" customFormat="1" ht="24" customHeight="1">
      <c r="A4219" s="1199"/>
      <c r="B4219" s="1200"/>
      <c r="C4219" s="1200"/>
      <c r="D4219" s="223"/>
      <c r="E4219" s="1200"/>
      <c r="J4219" s="224"/>
    </row>
    <row r="4220" spans="1:10" s="222" customFormat="1" ht="24" customHeight="1">
      <c r="A4220" s="1199"/>
      <c r="B4220" s="1200"/>
      <c r="C4220" s="1200"/>
      <c r="D4220" s="223"/>
      <c r="E4220" s="1200"/>
      <c r="J4220" s="224"/>
    </row>
    <row r="4221" spans="1:10" s="222" customFormat="1" ht="24" customHeight="1">
      <c r="A4221" s="1199"/>
      <c r="B4221" s="1200"/>
      <c r="C4221" s="1200"/>
      <c r="D4221" s="223"/>
      <c r="E4221" s="1200"/>
      <c r="J4221" s="224"/>
    </row>
    <row r="4222" spans="1:10" s="222" customFormat="1" ht="24" customHeight="1">
      <c r="A4222" s="1199"/>
      <c r="B4222" s="1200"/>
      <c r="C4222" s="1200"/>
      <c r="D4222" s="223"/>
      <c r="E4222" s="1200"/>
      <c r="J4222" s="224"/>
    </row>
    <row r="4223" spans="1:10" s="222" customFormat="1" ht="24" customHeight="1">
      <c r="A4223" s="1199"/>
      <c r="B4223" s="1200"/>
      <c r="C4223" s="1200"/>
      <c r="D4223" s="223"/>
      <c r="E4223" s="1200"/>
      <c r="J4223" s="224"/>
    </row>
    <row r="4224" spans="1:10" s="222" customFormat="1" ht="24" customHeight="1">
      <c r="A4224" s="1199"/>
      <c r="B4224" s="1200"/>
      <c r="C4224" s="1200"/>
      <c r="D4224" s="223"/>
      <c r="E4224" s="1200"/>
      <c r="J4224" s="224"/>
    </row>
    <row r="4225" spans="1:10" s="222" customFormat="1" ht="24" customHeight="1">
      <c r="A4225" s="1199"/>
      <c r="B4225" s="1200"/>
      <c r="C4225" s="1200"/>
      <c r="D4225" s="223"/>
      <c r="E4225" s="1200"/>
      <c r="J4225" s="224"/>
    </row>
    <row r="4226" spans="1:10" s="222" customFormat="1" ht="24" customHeight="1">
      <c r="A4226" s="1199"/>
      <c r="B4226" s="1200"/>
      <c r="C4226" s="1200"/>
      <c r="D4226" s="223"/>
      <c r="E4226" s="1200"/>
      <c r="J4226" s="224"/>
    </row>
    <row r="4227" spans="1:10" s="222" customFormat="1" ht="24" customHeight="1">
      <c r="A4227" s="1199"/>
      <c r="B4227" s="1200"/>
      <c r="C4227" s="1200"/>
      <c r="D4227" s="223"/>
      <c r="E4227" s="1200"/>
      <c r="J4227" s="224"/>
    </row>
    <row r="4228" spans="1:10" s="222" customFormat="1" ht="24" customHeight="1">
      <c r="A4228" s="1199"/>
      <c r="B4228" s="1200"/>
      <c r="C4228" s="1200"/>
      <c r="D4228" s="223"/>
      <c r="E4228" s="1200"/>
      <c r="J4228" s="224"/>
    </row>
    <row r="4229" spans="1:10" s="222" customFormat="1" ht="24" customHeight="1">
      <c r="A4229" s="1199"/>
      <c r="B4229" s="1200"/>
      <c r="C4229" s="1200"/>
      <c r="D4229" s="223"/>
      <c r="E4229" s="1200"/>
      <c r="J4229" s="224"/>
    </row>
    <row r="4230" spans="1:10" s="222" customFormat="1" ht="24" customHeight="1">
      <c r="A4230" s="1199"/>
      <c r="B4230" s="1200"/>
      <c r="C4230" s="1200"/>
      <c r="D4230" s="223"/>
      <c r="E4230" s="1200"/>
      <c r="J4230" s="224"/>
    </row>
    <row r="4231" spans="1:10" s="222" customFormat="1" ht="24" customHeight="1">
      <c r="A4231" s="1199"/>
      <c r="B4231" s="1200"/>
      <c r="C4231" s="1200"/>
      <c r="D4231" s="223"/>
      <c r="E4231" s="1200"/>
      <c r="J4231" s="224"/>
    </row>
    <row r="4232" spans="1:10" s="222" customFormat="1" ht="24" customHeight="1">
      <c r="A4232" s="1199"/>
      <c r="B4232" s="1200"/>
      <c r="C4232" s="1200"/>
      <c r="D4232" s="223"/>
      <c r="E4232" s="1200"/>
      <c r="J4232" s="224"/>
    </row>
    <row r="4233" spans="1:10" s="222" customFormat="1" ht="24" customHeight="1">
      <c r="A4233" s="1199"/>
      <c r="B4233" s="1200"/>
      <c r="C4233" s="1200"/>
      <c r="D4233" s="223"/>
      <c r="E4233" s="1200"/>
      <c r="J4233" s="224"/>
    </row>
    <row r="4234" spans="1:10" s="222" customFormat="1" ht="24" customHeight="1">
      <c r="A4234" s="1199"/>
      <c r="B4234" s="1200"/>
      <c r="C4234" s="1200"/>
      <c r="D4234" s="223"/>
      <c r="E4234" s="1200"/>
      <c r="J4234" s="224"/>
    </row>
    <row r="4235" spans="1:10" s="222" customFormat="1" ht="24" customHeight="1">
      <c r="A4235" s="1199"/>
      <c r="B4235" s="1200"/>
      <c r="C4235" s="1200"/>
      <c r="D4235" s="223"/>
      <c r="E4235" s="1200"/>
      <c r="J4235" s="224"/>
    </row>
    <row r="4236" spans="1:10" s="222" customFormat="1" ht="24" customHeight="1">
      <c r="A4236" s="1199"/>
      <c r="B4236" s="1200"/>
      <c r="C4236" s="1200"/>
      <c r="D4236" s="223"/>
      <c r="E4236" s="1200"/>
      <c r="J4236" s="224"/>
    </row>
    <row r="4237" spans="1:10" s="222" customFormat="1" ht="24" customHeight="1">
      <c r="A4237" s="1199"/>
      <c r="B4237" s="1200"/>
      <c r="C4237" s="1200"/>
      <c r="D4237" s="223"/>
      <c r="E4237" s="1200"/>
      <c r="J4237" s="224"/>
    </row>
    <row r="4238" spans="1:10" s="222" customFormat="1" ht="24" customHeight="1">
      <c r="A4238" s="1199"/>
      <c r="B4238" s="1200"/>
      <c r="C4238" s="1200"/>
      <c r="D4238" s="223"/>
      <c r="E4238" s="1200"/>
      <c r="J4238" s="224"/>
    </row>
    <row r="4239" spans="1:10" s="222" customFormat="1" ht="24" customHeight="1">
      <c r="A4239" s="1199"/>
      <c r="B4239" s="1200"/>
      <c r="C4239" s="1200"/>
      <c r="D4239" s="223"/>
      <c r="E4239" s="1200"/>
      <c r="J4239" s="224"/>
    </row>
    <row r="4240" spans="1:10" s="222" customFormat="1" ht="24" customHeight="1">
      <c r="A4240" s="1199"/>
      <c r="B4240" s="1200"/>
      <c r="C4240" s="1200"/>
      <c r="D4240" s="223"/>
      <c r="E4240" s="1200"/>
      <c r="J4240" s="224"/>
    </row>
    <row r="4241" spans="1:10" s="222" customFormat="1" ht="24" customHeight="1">
      <c r="A4241" s="1199"/>
      <c r="B4241" s="1200"/>
      <c r="C4241" s="1200"/>
      <c r="D4241" s="223"/>
      <c r="E4241" s="1200"/>
      <c r="J4241" s="224"/>
    </row>
    <row r="4242" spans="1:10" s="222" customFormat="1" ht="24" customHeight="1">
      <c r="A4242" s="1199"/>
      <c r="B4242" s="1200"/>
      <c r="C4242" s="1200"/>
      <c r="D4242" s="223"/>
      <c r="E4242" s="1200"/>
      <c r="J4242" s="224"/>
    </row>
    <row r="4243" spans="1:10" s="222" customFormat="1" ht="24" customHeight="1">
      <c r="A4243" s="1199"/>
      <c r="B4243" s="1200"/>
      <c r="C4243" s="1200"/>
      <c r="D4243" s="223"/>
      <c r="E4243" s="1200"/>
      <c r="J4243" s="224"/>
    </row>
    <row r="4244" spans="1:10" s="222" customFormat="1" ht="24" customHeight="1">
      <c r="A4244" s="1199"/>
      <c r="B4244" s="1200"/>
      <c r="C4244" s="1200"/>
      <c r="D4244" s="223"/>
      <c r="E4244" s="1200"/>
      <c r="J4244" s="224"/>
    </row>
    <row r="4245" spans="1:10" s="222" customFormat="1" ht="24" customHeight="1">
      <c r="A4245" s="1199"/>
      <c r="B4245" s="1200"/>
      <c r="C4245" s="1200"/>
      <c r="D4245" s="223"/>
      <c r="E4245" s="1200"/>
      <c r="J4245" s="224"/>
    </row>
    <row r="4246" spans="1:10" s="222" customFormat="1" ht="24" customHeight="1">
      <c r="A4246" s="1199"/>
      <c r="B4246" s="1200"/>
      <c r="C4246" s="1200"/>
      <c r="D4246" s="223"/>
      <c r="E4246" s="1200"/>
      <c r="J4246" s="224"/>
    </row>
    <row r="4247" spans="1:10" s="222" customFormat="1" ht="24" customHeight="1">
      <c r="A4247" s="1199"/>
      <c r="B4247" s="1200"/>
      <c r="C4247" s="1200"/>
      <c r="D4247" s="223"/>
      <c r="E4247" s="1200"/>
      <c r="J4247" s="224"/>
    </row>
    <row r="4248" spans="1:10" s="222" customFormat="1" ht="24" customHeight="1">
      <c r="A4248" s="1199"/>
      <c r="B4248" s="1200"/>
      <c r="C4248" s="1200"/>
      <c r="D4248" s="223"/>
      <c r="E4248" s="1200"/>
      <c r="J4248" s="224"/>
    </row>
    <row r="4249" spans="1:10" s="222" customFormat="1" ht="24" customHeight="1">
      <c r="A4249" s="1199"/>
      <c r="B4249" s="1200"/>
      <c r="C4249" s="1200"/>
      <c r="D4249" s="223"/>
      <c r="E4249" s="1200"/>
      <c r="J4249" s="224"/>
    </row>
    <row r="4250" spans="1:10" s="222" customFormat="1" ht="24" customHeight="1">
      <c r="A4250" s="1199"/>
      <c r="B4250" s="1200"/>
      <c r="C4250" s="1200"/>
      <c r="D4250" s="223"/>
      <c r="E4250" s="1200"/>
      <c r="J4250" s="224"/>
    </row>
    <row r="4251" spans="1:10" s="222" customFormat="1" ht="24" customHeight="1">
      <c r="A4251" s="1199"/>
      <c r="B4251" s="1200"/>
      <c r="C4251" s="1200"/>
      <c r="D4251" s="223"/>
      <c r="E4251" s="1200"/>
      <c r="J4251" s="224"/>
    </row>
    <row r="4252" spans="1:10" s="222" customFormat="1" ht="24" customHeight="1">
      <c r="A4252" s="1199"/>
      <c r="B4252" s="1200"/>
      <c r="C4252" s="1200"/>
      <c r="D4252" s="223"/>
      <c r="E4252" s="1200"/>
      <c r="J4252" s="224"/>
    </row>
    <row r="4253" spans="1:10" s="222" customFormat="1" ht="24" customHeight="1">
      <c r="A4253" s="1199"/>
      <c r="B4253" s="1200"/>
      <c r="C4253" s="1200"/>
      <c r="D4253" s="223"/>
      <c r="E4253" s="1200"/>
      <c r="J4253" s="224"/>
    </row>
    <row r="4254" spans="1:10" s="222" customFormat="1" ht="24" customHeight="1">
      <c r="A4254" s="1199"/>
      <c r="B4254" s="1200"/>
      <c r="C4254" s="1200"/>
      <c r="D4254" s="223"/>
      <c r="E4254" s="1200"/>
      <c r="J4254" s="224"/>
    </row>
    <row r="4255" spans="1:10" s="222" customFormat="1" ht="24" customHeight="1">
      <c r="A4255" s="1199"/>
      <c r="B4255" s="1200"/>
      <c r="C4255" s="1200"/>
      <c r="D4255" s="223"/>
      <c r="E4255" s="1200"/>
      <c r="J4255" s="224"/>
    </row>
    <row r="4256" spans="1:10" s="222" customFormat="1" ht="24" customHeight="1">
      <c r="A4256" s="1199"/>
      <c r="B4256" s="1200"/>
      <c r="C4256" s="1200"/>
      <c r="D4256" s="223"/>
      <c r="E4256" s="1200"/>
      <c r="J4256" s="224"/>
    </row>
    <row r="4257" spans="1:10" s="222" customFormat="1" ht="24" customHeight="1">
      <c r="A4257" s="1199"/>
      <c r="B4257" s="1200"/>
      <c r="C4257" s="1200"/>
      <c r="D4257" s="223"/>
      <c r="E4257" s="1200"/>
      <c r="J4257" s="224"/>
    </row>
    <row r="4258" spans="1:10" s="222" customFormat="1" ht="24" customHeight="1">
      <c r="A4258" s="1199"/>
      <c r="B4258" s="1200"/>
      <c r="C4258" s="1200"/>
      <c r="D4258" s="223"/>
      <c r="E4258" s="1200"/>
      <c r="J4258" s="224"/>
    </row>
    <row r="4259" spans="1:10" s="222" customFormat="1" ht="24" customHeight="1">
      <c r="A4259" s="1199"/>
      <c r="B4259" s="1200"/>
      <c r="C4259" s="1200"/>
      <c r="D4259" s="223"/>
      <c r="E4259" s="1200"/>
      <c r="J4259" s="224"/>
    </row>
    <row r="4260" spans="1:10" s="222" customFormat="1" ht="24" customHeight="1">
      <c r="A4260" s="1199"/>
      <c r="B4260" s="1200"/>
      <c r="C4260" s="1200"/>
      <c r="D4260" s="223"/>
      <c r="E4260" s="1200"/>
      <c r="J4260" s="224"/>
    </row>
    <row r="4261" spans="1:10" s="222" customFormat="1" ht="24" customHeight="1">
      <c r="A4261" s="1199"/>
      <c r="B4261" s="1200"/>
      <c r="C4261" s="1200"/>
      <c r="D4261" s="223"/>
      <c r="E4261" s="1200"/>
      <c r="J4261" s="224"/>
    </row>
    <row r="4262" spans="1:10" s="222" customFormat="1" ht="24" customHeight="1">
      <c r="A4262" s="1199"/>
      <c r="B4262" s="1200"/>
      <c r="C4262" s="1200"/>
      <c r="D4262" s="223"/>
      <c r="E4262" s="1200"/>
      <c r="J4262" s="224"/>
    </row>
    <row r="4263" spans="1:10" s="222" customFormat="1" ht="24" customHeight="1">
      <c r="A4263" s="1199"/>
      <c r="B4263" s="1200"/>
      <c r="C4263" s="1200"/>
      <c r="D4263" s="223"/>
      <c r="E4263" s="1200"/>
      <c r="J4263" s="224"/>
    </row>
    <row r="4264" spans="1:10" s="222" customFormat="1" ht="24" customHeight="1">
      <c r="A4264" s="1199"/>
      <c r="B4264" s="1200"/>
      <c r="C4264" s="1200"/>
      <c r="D4264" s="223"/>
      <c r="E4264" s="1200"/>
      <c r="J4264" s="224"/>
    </row>
    <row r="4265" spans="1:10" s="222" customFormat="1" ht="24" customHeight="1">
      <c r="A4265" s="1199"/>
      <c r="B4265" s="1200"/>
      <c r="C4265" s="1200"/>
      <c r="D4265" s="223"/>
      <c r="E4265" s="1200"/>
      <c r="J4265" s="224"/>
    </row>
    <row r="4266" spans="1:10" s="222" customFormat="1" ht="24" customHeight="1">
      <c r="A4266" s="1199"/>
      <c r="B4266" s="1200"/>
      <c r="C4266" s="1200"/>
      <c r="D4266" s="223"/>
      <c r="E4266" s="1200"/>
      <c r="J4266" s="224"/>
    </row>
    <row r="4267" spans="1:10" s="222" customFormat="1" ht="24" customHeight="1">
      <c r="A4267" s="1199"/>
      <c r="B4267" s="1200"/>
      <c r="C4267" s="1200"/>
      <c r="D4267" s="223"/>
      <c r="E4267" s="1200"/>
      <c r="J4267" s="224"/>
    </row>
    <row r="4268" spans="1:10" s="222" customFormat="1" ht="24" customHeight="1">
      <c r="A4268" s="1199"/>
      <c r="B4268" s="1200"/>
      <c r="C4268" s="1200"/>
      <c r="D4268" s="223"/>
      <c r="E4268" s="1200"/>
      <c r="J4268" s="224"/>
    </row>
    <row r="4269" spans="1:10" s="222" customFormat="1" ht="24" customHeight="1">
      <c r="A4269" s="1199"/>
      <c r="B4269" s="1200"/>
      <c r="C4269" s="1200"/>
      <c r="D4269" s="223"/>
      <c r="E4269" s="1200"/>
      <c r="J4269" s="224"/>
    </row>
    <row r="4270" spans="1:10" s="222" customFormat="1" ht="24" customHeight="1">
      <c r="A4270" s="1199"/>
      <c r="B4270" s="1200"/>
      <c r="C4270" s="1200"/>
      <c r="D4270" s="223"/>
      <c r="E4270" s="1200"/>
      <c r="J4270" s="224"/>
    </row>
    <row r="4271" spans="1:10" s="222" customFormat="1" ht="24" customHeight="1">
      <c r="A4271" s="1199"/>
      <c r="B4271" s="1200"/>
      <c r="C4271" s="1200"/>
      <c r="D4271" s="223"/>
      <c r="E4271" s="1200"/>
      <c r="J4271" s="224"/>
    </row>
    <row r="4272" spans="1:10" s="222" customFormat="1" ht="24" customHeight="1">
      <c r="A4272" s="1199"/>
      <c r="B4272" s="1200"/>
      <c r="C4272" s="1200"/>
      <c r="D4272" s="223"/>
      <c r="E4272" s="1200"/>
      <c r="J4272" s="224"/>
    </row>
    <row r="4273" spans="1:10" s="222" customFormat="1" ht="24" customHeight="1">
      <c r="A4273" s="1199"/>
      <c r="B4273" s="1200"/>
      <c r="C4273" s="1200"/>
      <c r="D4273" s="223"/>
      <c r="E4273" s="1200"/>
      <c r="J4273" s="224"/>
    </row>
    <row r="4274" spans="1:10" s="222" customFormat="1" ht="24" customHeight="1">
      <c r="A4274" s="1199"/>
      <c r="B4274" s="1200"/>
      <c r="C4274" s="1200"/>
      <c r="D4274" s="223"/>
      <c r="E4274" s="1200"/>
      <c r="J4274" s="224"/>
    </row>
    <row r="4275" spans="1:10" s="222" customFormat="1" ht="24" customHeight="1">
      <c r="A4275" s="1199"/>
      <c r="B4275" s="1200"/>
      <c r="C4275" s="1200"/>
      <c r="D4275" s="223"/>
      <c r="E4275" s="1200"/>
      <c r="J4275" s="224"/>
    </row>
    <row r="4276" spans="1:10" s="222" customFormat="1" ht="24" customHeight="1">
      <c r="A4276" s="1199"/>
      <c r="B4276" s="1200"/>
      <c r="C4276" s="1200"/>
      <c r="D4276" s="223"/>
      <c r="E4276" s="1200"/>
      <c r="J4276" s="224"/>
    </row>
    <row r="4277" spans="1:10" s="222" customFormat="1" ht="24" customHeight="1">
      <c r="A4277" s="1199"/>
      <c r="B4277" s="1200"/>
      <c r="C4277" s="1200"/>
      <c r="D4277" s="223"/>
      <c r="E4277" s="1200"/>
      <c r="J4277" s="224"/>
    </row>
    <row r="4278" spans="1:10" s="222" customFormat="1" ht="24" customHeight="1">
      <c r="A4278" s="1199"/>
      <c r="B4278" s="1200"/>
      <c r="C4278" s="1200"/>
      <c r="D4278" s="223"/>
      <c r="E4278" s="1200"/>
      <c r="J4278" s="224"/>
    </row>
    <row r="4279" spans="1:10" s="222" customFormat="1" ht="24" customHeight="1">
      <c r="A4279" s="1199"/>
      <c r="B4279" s="1200"/>
      <c r="C4279" s="1200"/>
      <c r="D4279" s="223"/>
      <c r="E4279" s="1200"/>
      <c r="J4279" s="224"/>
    </row>
    <row r="4280" spans="1:10" s="222" customFormat="1" ht="24" customHeight="1">
      <c r="A4280" s="1199"/>
      <c r="B4280" s="1200"/>
      <c r="C4280" s="1200"/>
      <c r="D4280" s="223"/>
      <c r="E4280" s="1200"/>
      <c r="J4280" s="224"/>
    </row>
    <row r="4281" spans="1:10" s="222" customFormat="1" ht="24" customHeight="1">
      <c r="A4281" s="1199"/>
      <c r="B4281" s="1200"/>
      <c r="C4281" s="1200"/>
      <c r="D4281" s="223"/>
      <c r="E4281" s="1200"/>
      <c r="J4281" s="224"/>
    </row>
    <row r="4282" spans="1:10" s="222" customFormat="1" ht="24" customHeight="1">
      <c r="A4282" s="1199"/>
      <c r="B4282" s="1200"/>
      <c r="C4282" s="1200"/>
      <c r="D4282" s="223"/>
      <c r="E4282" s="1200"/>
      <c r="J4282" s="224"/>
    </row>
    <row r="4283" spans="1:10" s="222" customFormat="1" ht="24" customHeight="1">
      <c r="A4283" s="1199"/>
      <c r="B4283" s="1200"/>
      <c r="C4283" s="1200"/>
      <c r="D4283" s="223"/>
      <c r="E4283" s="1200"/>
      <c r="J4283" s="224"/>
    </row>
    <row r="4284" spans="1:10" s="222" customFormat="1" ht="24" customHeight="1">
      <c r="A4284" s="1199"/>
      <c r="B4284" s="1200"/>
      <c r="C4284" s="1200"/>
      <c r="D4284" s="223"/>
      <c r="E4284" s="1200"/>
      <c r="J4284" s="224"/>
    </row>
    <row r="4285" spans="1:10" s="222" customFormat="1" ht="24" customHeight="1">
      <c r="A4285" s="1199"/>
      <c r="B4285" s="1200"/>
      <c r="C4285" s="1200"/>
      <c r="D4285" s="223"/>
      <c r="E4285" s="1200"/>
      <c r="J4285" s="224"/>
    </row>
    <row r="4286" spans="1:10" s="222" customFormat="1" ht="24" customHeight="1">
      <c r="A4286" s="1199"/>
      <c r="B4286" s="1200"/>
      <c r="C4286" s="1200"/>
      <c r="D4286" s="223"/>
      <c r="E4286" s="1200"/>
      <c r="J4286" s="224"/>
    </row>
    <row r="4287" spans="1:10" s="222" customFormat="1" ht="24" customHeight="1">
      <c r="A4287" s="1199"/>
      <c r="B4287" s="1200"/>
      <c r="C4287" s="1200"/>
      <c r="D4287" s="223"/>
      <c r="E4287" s="1200"/>
      <c r="J4287" s="224"/>
    </row>
    <row r="4288" spans="1:10" s="222" customFormat="1" ht="24" customHeight="1">
      <c r="A4288" s="1199"/>
      <c r="B4288" s="1200"/>
      <c r="C4288" s="1200"/>
      <c r="D4288" s="223"/>
      <c r="E4288" s="1200"/>
      <c r="J4288" s="224"/>
    </row>
    <row r="4289" spans="1:10" s="222" customFormat="1" ht="24" customHeight="1">
      <c r="A4289" s="1199"/>
      <c r="B4289" s="1200"/>
      <c r="C4289" s="1200"/>
      <c r="D4289" s="223"/>
      <c r="E4289" s="1200"/>
      <c r="J4289" s="224"/>
    </row>
    <row r="4290" spans="1:10" s="222" customFormat="1" ht="24" customHeight="1">
      <c r="A4290" s="1199"/>
      <c r="B4290" s="1200"/>
      <c r="C4290" s="1200"/>
      <c r="D4290" s="223"/>
      <c r="E4290" s="1200"/>
      <c r="J4290" s="224"/>
    </row>
    <row r="4291" spans="1:10" s="222" customFormat="1" ht="24" customHeight="1">
      <c r="A4291" s="1199"/>
      <c r="B4291" s="1200"/>
      <c r="C4291" s="1200"/>
      <c r="D4291" s="223"/>
      <c r="E4291" s="1200"/>
      <c r="J4291" s="224"/>
    </row>
    <row r="4292" spans="1:10" s="222" customFormat="1" ht="24" customHeight="1">
      <c r="A4292" s="1199"/>
      <c r="B4292" s="1200"/>
      <c r="C4292" s="1200"/>
      <c r="D4292" s="223"/>
      <c r="E4292" s="1200"/>
      <c r="J4292" s="224"/>
    </row>
    <row r="4293" spans="1:10" s="222" customFormat="1" ht="24" customHeight="1">
      <c r="A4293" s="1199"/>
      <c r="B4293" s="1200"/>
      <c r="C4293" s="1200"/>
      <c r="D4293" s="223"/>
      <c r="E4293" s="1200"/>
      <c r="J4293" s="224"/>
    </row>
    <row r="4294" spans="1:10" s="222" customFormat="1" ht="24" customHeight="1">
      <c r="A4294" s="1199"/>
      <c r="B4294" s="1200"/>
      <c r="C4294" s="1200"/>
      <c r="D4294" s="223"/>
      <c r="E4294" s="1200"/>
      <c r="J4294" s="224"/>
    </row>
    <row r="4295" spans="1:10" s="222" customFormat="1" ht="24" customHeight="1">
      <c r="A4295" s="1199"/>
      <c r="B4295" s="1200"/>
      <c r="C4295" s="1200"/>
      <c r="D4295" s="223"/>
      <c r="E4295" s="1200"/>
      <c r="J4295" s="224"/>
    </row>
    <row r="4296" spans="1:10" s="222" customFormat="1" ht="24" customHeight="1">
      <c r="A4296" s="1199"/>
      <c r="B4296" s="1200"/>
      <c r="C4296" s="1200"/>
      <c r="D4296" s="223"/>
      <c r="E4296" s="1200"/>
      <c r="J4296" s="224"/>
    </row>
    <row r="4297" spans="1:10" s="222" customFormat="1" ht="24" customHeight="1">
      <c r="A4297" s="1199"/>
      <c r="B4297" s="1200"/>
      <c r="C4297" s="1200"/>
      <c r="D4297" s="223"/>
      <c r="E4297" s="1200"/>
      <c r="J4297" s="224"/>
    </row>
    <row r="4298" spans="1:10" s="222" customFormat="1" ht="24" customHeight="1">
      <c r="A4298" s="1199"/>
      <c r="B4298" s="1200"/>
      <c r="C4298" s="1200"/>
      <c r="D4298" s="223"/>
      <c r="E4298" s="1200"/>
      <c r="J4298" s="224"/>
    </row>
    <row r="4299" spans="1:10" s="222" customFormat="1" ht="24" customHeight="1">
      <c r="A4299" s="1199"/>
      <c r="B4299" s="1200"/>
      <c r="C4299" s="1200"/>
      <c r="D4299" s="223"/>
      <c r="E4299" s="1200"/>
      <c r="J4299" s="224"/>
    </row>
    <row r="4300" spans="1:10" s="222" customFormat="1" ht="24" customHeight="1">
      <c r="A4300" s="1199"/>
      <c r="B4300" s="1200"/>
      <c r="C4300" s="1200"/>
      <c r="D4300" s="223"/>
      <c r="E4300" s="1200"/>
      <c r="J4300" s="224"/>
    </row>
    <row r="4301" spans="1:10" s="222" customFormat="1" ht="24" customHeight="1">
      <c r="A4301" s="1199"/>
      <c r="B4301" s="1200"/>
      <c r="C4301" s="1200"/>
      <c r="D4301" s="223"/>
      <c r="E4301" s="1200"/>
      <c r="J4301" s="224"/>
    </row>
    <row r="4302" spans="1:10" s="222" customFormat="1" ht="24" customHeight="1">
      <c r="A4302" s="1199"/>
      <c r="B4302" s="1200"/>
      <c r="C4302" s="1200"/>
      <c r="D4302" s="223"/>
      <c r="E4302" s="1200"/>
      <c r="J4302" s="224"/>
    </row>
    <row r="4303" spans="1:10" s="222" customFormat="1" ht="24" customHeight="1">
      <c r="A4303" s="1199"/>
      <c r="B4303" s="1200"/>
      <c r="C4303" s="1200"/>
      <c r="D4303" s="223"/>
      <c r="E4303" s="1200"/>
      <c r="J4303" s="224"/>
    </row>
    <row r="4304" spans="1:10" s="222" customFormat="1" ht="24" customHeight="1">
      <c r="A4304" s="1199"/>
      <c r="B4304" s="1200"/>
      <c r="C4304" s="1200"/>
      <c r="D4304" s="223"/>
      <c r="E4304" s="1200"/>
      <c r="J4304" s="224"/>
    </row>
    <row r="4305" spans="1:10" s="222" customFormat="1" ht="24" customHeight="1">
      <c r="A4305" s="1199"/>
      <c r="B4305" s="1200"/>
      <c r="C4305" s="1200"/>
      <c r="D4305" s="223"/>
      <c r="E4305" s="1200"/>
      <c r="J4305" s="224"/>
    </row>
    <row r="4306" spans="1:10" s="222" customFormat="1" ht="24" customHeight="1">
      <c r="A4306" s="1199"/>
      <c r="B4306" s="1200"/>
      <c r="C4306" s="1200"/>
      <c r="D4306" s="223"/>
      <c r="E4306" s="1200"/>
      <c r="J4306" s="224"/>
    </row>
    <row r="4307" spans="1:10" s="222" customFormat="1" ht="24" customHeight="1">
      <c r="A4307" s="1199"/>
      <c r="B4307" s="1200"/>
      <c r="C4307" s="1200"/>
      <c r="D4307" s="223"/>
      <c r="E4307" s="1200"/>
      <c r="J4307" s="224"/>
    </row>
    <row r="4308" spans="1:10" s="222" customFormat="1" ht="24" customHeight="1">
      <c r="A4308" s="1199"/>
      <c r="B4308" s="1200"/>
      <c r="C4308" s="1200"/>
      <c r="D4308" s="223"/>
      <c r="E4308" s="1200"/>
      <c r="J4308" s="224"/>
    </row>
    <row r="4309" spans="1:10" s="222" customFormat="1" ht="24" customHeight="1">
      <c r="A4309" s="1199"/>
      <c r="B4309" s="1200"/>
      <c r="C4309" s="1200"/>
      <c r="D4309" s="223"/>
      <c r="E4309" s="1200"/>
      <c r="J4309" s="224"/>
    </row>
    <row r="4310" spans="1:10" s="222" customFormat="1" ht="24" customHeight="1">
      <c r="A4310" s="1199"/>
      <c r="B4310" s="1200"/>
      <c r="C4310" s="1200"/>
      <c r="D4310" s="223"/>
      <c r="E4310" s="1200"/>
      <c r="J4310" s="224"/>
    </row>
    <row r="4311" spans="1:10" s="222" customFormat="1" ht="24" customHeight="1">
      <c r="A4311" s="1199"/>
      <c r="B4311" s="1200"/>
      <c r="C4311" s="1200"/>
      <c r="D4311" s="223"/>
      <c r="E4311" s="1200"/>
      <c r="J4311" s="224"/>
    </row>
    <row r="4312" spans="1:10" s="222" customFormat="1" ht="24" customHeight="1">
      <c r="A4312" s="1199"/>
      <c r="B4312" s="1200"/>
      <c r="C4312" s="1200"/>
      <c r="D4312" s="223"/>
      <c r="E4312" s="1200"/>
      <c r="J4312" s="224"/>
    </row>
    <row r="4313" spans="1:10" s="222" customFormat="1" ht="24" customHeight="1">
      <c r="A4313" s="1199"/>
      <c r="B4313" s="1200"/>
      <c r="C4313" s="1200"/>
      <c r="D4313" s="223"/>
      <c r="E4313" s="1200"/>
      <c r="J4313" s="224"/>
    </row>
    <row r="4314" spans="1:10" s="222" customFormat="1" ht="24" customHeight="1">
      <c r="A4314" s="1199"/>
      <c r="B4314" s="1200"/>
      <c r="C4314" s="1200"/>
      <c r="D4314" s="223"/>
      <c r="E4314" s="1200"/>
      <c r="J4314" s="224"/>
    </row>
    <row r="4315" spans="1:10" s="222" customFormat="1" ht="24" customHeight="1">
      <c r="A4315" s="1199"/>
      <c r="B4315" s="1200"/>
      <c r="C4315" s="1200"/>
      <c r="D4315" s="223"/>
      <c r="E4315" s="1200"/>
      <c r="J4315" s="224"/>
    </row>
    <row r="4316" spans="1:10" s="222" customFormat="1" ht="24" customHeight="1">
      <c r="A4316" s="1199"/>
      <c r="B4316" s="1200"/>
      <c r="C4316" s="1200"/>
      <c r="D4316" s="223"/>
      <c r="E4316" s="1200"/>
      <c r="J4316" s="224"/>
    </row>
    <row r="4317" spans="1:10" s="222" customFormat="1" ht="24" customHeight="1">
      <c r="A4317" s="1199"/>
      <c r="B4317" s="1200"/>
      <c r="C4317" s="1200"/>
      <c r="D4317" s="223"/>
      <c r="E4317" s="1200"/>
      <c r="J4317" s="224"/>
    </row>
    <row r="4318" spans="1:10" s="222" customFormat="1" ht="24" customHeight="1">
      <c r="A4318" s="1199"/>
      <c r="B4318" s="1200"/>
      <c r="C4318" s="1200"/>
      <c r="D4318" s="223"/>
      <c r="E4318" s="1200"/>
      <c r="J4318" s="224"/>
    </row>
    <row r="4319" spans="1:10" s="222" customFormat="1" ht="24" customHeight="1">
      <c r="A4319" s="1199"/>
      <c r="B4319" s="1200"/>
      <c r="C4319" s="1200"/>
      <c r="D4319" s="223"/>
      <c r="E4319" s="1200"/>
      <c r="J4319" s="224"/>
    </row>
    <row r="4320" spans="1:10" s="222" customFormat="1" ht="24" customHeight="1">
      <c r="A4320" s="1199"/>
      <c r="B4320" s="1200"/>
      <c r="C4320" s="1200"/>
      <c r="D4320" s="223"/>
      <c r="E4320" s="1200"/>
      <c r="J4320" s="224"/>
    </row>
    <row r="4321" spans="1:10" s="222" customFormat="1" ht="24" customHeight="1">
      <c r="A4321" s="1199"/>
      <c r="B4321" s="1200"/>
      <c r="C4321" s="1200"/>
      <c r="D4321" s="223"/>
      <c r="E4321" s="1200"/>
      <c r="J4321" s="224"/>
    </row>
    <row r="4322" spans="1:10" s="222" customFormat="1" ht="24" customHeight="1">
      <c r="A4322" s="1199"/>
      <c r="B4322" s="1200"/>
      <c r="C4322" s="1200"/>
      <c r="D4322" s="223"/>
      <c r="E4322" s="1200"/>
      <c r="J4322" s="224"/>
    </row>
    <row r="4323" spans="1:10" s="222" customFormat="1" ht="24" customHeight="1">
      <c r="A4323" s="1199"/>
      <c r="B4323" s="1200"/>
      <c r="C4323" s="1200"/>
      <c r="D4323" s="223"/>
      <c r="E4323" s="1200"/>
      <c r="J4323" s="224"/>
    </row>
    <row r="4324" spans="1:10" s="222" customFormat="1" ht="24" customHeight="1">
      <c r="A4324" s="1199"/>
      <c r="B4324" s="1200"/>
      <c r="C4324" s="1200"/>
      <c r="D4324" s="223"/>
      <c r="E4324" s="1200"/>
      <c r="J4324" s="224"/>
    </row>
    <row r="4325" spans="1:10" s="222" customFormat="1" ht="24" customHeight="1">
      <c r="A4325" s="1199"/>
      <c r="B4325" s="1200"/>
      <c r="C4325" s="1200"/>
      <c r="D4325" s="223"/>
      <c r="E4325" s="1200"/>
      <c r="J4325" s="224"/>
    </row>
    <row r="4326" spans="1:10" s="222" customFormat="1" ht="24" customHeight="1">
      <c r="A4326" s="1199"/>
      <c r="B4326" s="1200"/>
      <c r="C4326" s="1200"/>
      <c r="D4326" s="223"/>
      <c r="E4326" s="1200"/>
      <c r="J4326" s="224"/>
    </row>
    <row r="4327" spans="1:10" s="222" customFormat="1" ht="24" customHeight="1">
      <c r="A4327" s="1199"/>
      <c r="B4327" s="1200"/>
      <c r="C4327" s="1200"/>
      <c r="D4327" s="223"/>
      <c r="E4327" s="1200"/>
      <c r="J4327" s="224"/>
    </row>
    <row r="4328" spans="1:10" s="222" customFormat="1" ht="24" customHeight="1">
      <c r="A4328" s="1199"/>
      <c r="B4328" s="1200"/>
      <c r="C4328" s="1200"/>
      <c r="D4328" s="223"/>
      <c r="E4328" s="1200"/>
      <c r="J4328" s="224"/>
    </row>
    <row r="4329" spans="1:10" s="222" customFormat="1" ht="24" customHeight="1">
      <c r="A4329" s="1199"/>
      <c r="B4329" s="1200"/>
      <c r="C4329" s="1200"/>
      <c r="D4329" s="223"/>
      <c r="E4329" s="1200"/>
      <c r="J4329" s="224"/>
    </row>
    <row r="4330" spans="1:10" s="222" customFormat="1" ht="24" customHeight="1">
      <c r="A4330" s="1199"/>
      <c r="B4330" s="1200"/>
      <c r="C4330" s="1200"/>
      <c r="D4330" s="223"/>
      <c r="E4330" s="1200"/>
      <c r="J4330" s="224"/>
    </row>
    <row r="4331" spans="1:10" s="222" customFormat="1" ht="24" customHeight="1">
      <c r="A4331" s="1199"/>
      <c r="B4331" s="1200"/>
      <c r="C4331" s="1200"/>
      <c r="D4331" s="223"/>
      <c r="E4331" s="1200"/>
      <c r="J4331" s="224"/>
    </row>
    <row r="4332" spans="1:10" s="222" customFormat="1" ht="24" customHeight="1">
      <c r="A4332" s="1199"/>
      <c r="B4332" s="1200"/>
      <c r="C4332" s="1200"/>
      <c r="D4332" s="223"/>
      <c r="E4332" s="1200"/>
      <c r="J4332" s="224"/>
    </row>
    <row r="4333" spans="1:10" s="222" customFormat="1" ht="24" customHeight="1">
      <c r="A4333" s="1199"/>
      <c r="B4333" s="1200"/>
      <c r="C4333" s="1200"/>
      <c r="D4333" s="223"/>
      <c r="E4333" s="1200"/>
      <c r="J4333" s="224"/>
    </row>
    <row r="4334" spans="1:10" s="222" customFormat="1" ht="24" customHeight="1">
      <c r="A4334" s="1199"/>
      <c r="B4334" s="1200"/>
      <c r="C4334" s="1200"/>
      <c r="D4334" s="223"/>
      <c r="E4334" s="1200"/>
      <c r="J4334" s="224"/>
    </row>
    <row r="4335" spans="1:10" s="222" customFormat="1" ht="24" customHeight="1">
      <c r="A4335" s="1199"/>
      <c r="B4335" s="1200"/>
      <c r="C4335" s="1200"/>
      <c r="D4335" s="223"/>
      <c r="E4335" s="1200"/>
      <c r="J4335" s="224"/>
    </row>
    <row r="4336" spans="1:10" s="222" customFormat="1" ht="24" customHeight="1">
      <c r="A4336" s="1199"/>
      <c r="B4336" s="1200"/>
      <c r="C4336" s="1200"/>
      <c r="D4336" s="223"/>
      <c r="E4336" s="1200"/>
      <c r="J4336" s="224"/>
    </row>
    <row r="4337" spans="1:10" s="222" customFormat="1" ht="24" customHeight="1">
      <c r="A4337" s="1199"/>
      <c r="B4337" s="1200"/>
      <c r="C4337" s="1200"/>
      <c r="D4337" s="223"/>
      <c r="E4337" s="1200"/>
      <c r="J4337" s="224"/>
    </row>
    <row r="4338" spans="1:10" s="222" customFormat="1" ht="24" customHeight="1">
      <c r="A4338" s="1199"/>
      <c r="B4338" s="1200"/>
      <c r="C4338" s="1200"/>
      <c r="D4338" s="223"/>
      <c r="E4338" s="1200"/>
      <c r="J4338" s="224"/>
    </row>
    <row r="4339" spans="1:10" s="222" customFormat="1" ht="24" customHeight="1">
      <c r="A4339" s="1199"/>
      <c r="B4339" s="1200"/>
      <c r="C4339" s="1200"/>
      <c r="D4339" s="223"/>
      <c r="E4339" s="1200"/>
      <c r="J4339" s="224"/>
    </row>
    <row r="4340" spans="1:10" s="222" customFormat="1" ht="24" customHeight="1">
      <c r="A4340" s="1199"/>
      <c r="B4340" s="1200"/>
      <c r="C4340" s="1200"/>
      <c r="D4340" s="223"/>
      <c r="E4340" s="1200"/>
      <c r="J4340" s="224"/>
    </row>
    <row r="4341" spans="1:10" s="222" customFormat="1" ht="24" customHeight="1">
      <c r="A4341" s="1199"/>
      <c r="B4341" s="1200"/>
      <c r="C4341" s="1200"/>
      <c r="D4341" s="223"/>
      <c r="E4341" s="1200"/>
      <c r="J4341" s="224"/>
    </row>
    <row r="4342" spans="1:10" s="222" customFormat="1" ht="24" customHeight="1">
      <c r="A4342" s="1199"/>
      <c r="B4342" s="1200"/>
      <c r="C4342" s="1200"/>
      <c r="D4342" s="223"/>
      <c r="E4342" s="1200"/>
      <c r="J4342" s="224"/>
    </row>
    <row r="4343" spans="1:10" s="222" customFormat="1" ht="24" customHeight="1">
      <c r="A4343" s="1199"/>
      <c r="B4343" s="1200"/>
      <c r="C4343" s="1200"/>
      <c r="D4343" s="223"/>
      <c r="E4343" s="1200"/>
      <c r="J4343" s="224"/>
    </row>
    <row r="4344" spans="1:10" s="222" customFormat="1" ht="24" customHeight="1">
      <c r="A4344" s="1199"/>
      <c r="B4344" s="1200"/>
      <c r="C4344" s="1200"/>
      <c r="D4344" s="223"/>
      <c r="E4344" s="1200"/>
      <c r="J4344" s="224"/>
    </row>
    <row r="4345" spans="1:10" s="222" customFormat="1" ht="24" customHeight="1">
      <c r="A4345" s="1199"/>
      <c r="B4345" s="1200"/>
      <c r="C4345" s="1200"/>
      <c r="D4345" s="223"/>
      <c r="E4345" s="1200"/>
      <c r="J4345" s="224"/>
    </row>
    <row r="4346" spans="1:10" s="222" customFormat="1" ht="24" customHeight="1">
      <c r="A4346" s="1199"/>
      <c r="B4346" s="1200"/>
      <c r="C4346" s="1200"/>
      <c r="D4346" s="223"/>
      <c r="E4346" s="1200"/>
      <c r="J4346" s="224"/>
    </row>
    <row r="4347" spans="1:10" s="222" customFormat="1" ht="24" customHeight="1">
      <c r="A4347" s="1199"/>
      <c r="B4347" s="1200"/>
      <c r="C4347" s="1200"/>
      <c r="D4347" s="223"/>
      <c r="E4347" s="1200"/>
      <c r="J4347" s="224"/>
    </row>
    <row r="4348" spans="1:10" s="222" customFormat="1" ht="24" customHeight="1">
      <c r="A4348" s="1199"/>
      <c r="B4348" s="1200"/>
      <c r="C4348" s="1200"/>
      <c r="D4348" s="223"/>
      <c r="E4348" s="1200"/>
      <c r="J4348" s="224"/>
    </row>
    <row r="4349" spans="1:10" s="222" customFormat="1" ht="24" customHeight="1">
      <c r="A4349" s="1199"/>
      <c r="B4349" s="1200"/>
      <c r="C4349" s="1200"/>
      <c r="D4349" s="223"/>
      <c r="E4349" s="1200"/>
      <c r="J4349" s="224"/>
    </row>
    <row r="4350" spans="1:10" s="222" customFormat="1" ht="24" customHeight="1">
      <c r="A4350" s="1199"/>
      <c r="B4350" s="1200"/>
      <c r="C4350" s="1200"/>
      <c r="D4350" s="223"/>
      <c r="E4350" s="1200"/>
      <c r="J4350" s="224"/>
    </row>
    <row r="4351" spans="1:10" s="222" customFormat="1" ht="24" customHeight="1">
      <c r="A4351" s="1199"/>
      <c r="B4351" s="1200"/>
      <c r="C4351" s="1200"/>
      <c r="D4351" s="223"/>
      <c r="E4351" s="1200"/>
      <c r="J4351" s="224"/>
    </row>
    <row r="4352" spans="1:10" s="222" customFormat="1" ht="24" customHeight="1">
      <c r="A4352" s="1199"/>
      <c r="B4352" s="1200"/>
      <c r="C4352" s="1200"/>
      <c r="D4352" s="223"/>
      <c r="E4352" s="1200"/>
      <c r="J4352" s="224"/>
    </row>
    <row r="4353" spans="1:10" s="222" customFormat="1" ht="24" customHeight="1">
      <c r="A4353" s="1199"/>
      <c r="B4353" s="1200"/>
      <c r="C4353" s="1200"/>
      <c r="D4353" s="223"/>
      <c r="E4353" s="1200"/>
      <c r="J4353" s="224"/>
    </row>
    <row r="4354" spans="1:10" s="222" customFormat="1" ht="24" customHeight="1">
      <c r="A4354" s="1199"/>
      <c r="B4354" s="1200"/>
      <c r="C4354" s="1200"/>
      <c r="D4354" s="223"/>
      <c r="E4354" s="1200"/>
      <c r="J4354" s="224"/>
    </row>
    <row r="4355" spans="1:10" s="222" customFormat="1" ht="24" customHeight="1">
      <c r="A4355" s="1199"/>
      <c r="B4355" s="1200"/>
      <c r="C4355" s="1200"/>
      <c r="D4355" s="223"/>
      <c r="E4355" s="1200"/>
      <c r="J4355" s="224"/>
    </row>
    <row r="4356" spans="1:10" s="222" customFormat="1" ht="24" customHeight="1">
      <c r="A4356" s="1199"/>
      <c r="B4356" s="1200"/>
      <c r="C4356" s="1200"/>
      <c r="D4356" s="223"/>
      <c r="E4356" s="1200"/>
      <c r="J4356" s="224"/>
    </row>
    <row r="4357" spans="1:10" s="222" customFormat="1" ht="24" customHeight="1">
      <c r="A4357" s="1199"/>
      <c r="B4357" s="1200"/>
      <c r="C4357" s="1200"/>
      <c r="D4357" s="223"/>
      <c r="E4357" s="1200"/>
      <c r="J4357" s="224"/>
    </row>
    <row r="4358" spans="1:10" s="222" customFormat="1" ht="24" customHeight="1">
      <c r="A4358" s="1199"/>
      <c r="B4358" s="1200"/>
      <c r="C4358" s="1200"/>
      <c r="D4358" s="223"/>
      <c r="E4358" s="1200"/>
      <c r="J4358" s="224"/>
    </row>
    <row r="4359" spans="1:10" s="222" customFormat="1" ht="24" customHeight="1">
      <c r="A4359" s="1199"/>
      <c r="B4359" s="1200"/>
      <c r="C4359" s="1200"/>
      <c r="D4359" s="223"/>
      <c r="E4359" s="1200"/>
      <c r="J4359" s="224"/>
    </row>
    <row r="4360" spans="1:10" s="222" customFormat="1" ht="24" customHeight="1">
      <c r="A4360" s="1199"/>
      <c r="B4360" s="1200"/>
      <c r="C4360" s="1200"/>
      <c r="D4360" s="223"/>
      <c r="E4360" s="1200"/>
      <c r="J4360" s="224"/>
    </row>
    <row r="4361" spans="1:10" s="222" customFormat="1" ht="24" customHeight="1">
      <c r="A4361" s="1199"/>
      <c r="B4361" s="1200"/>
      <c r="C4361" s="1200"/>
      <c r="D4361" s="223"/>
      <c r="E4361" s="1200"/>
      <c r="J4361" s="224"/>
    </row>
    <row r="4362" spans="1:10" s="222" customFormat="1" ht="24" customHeight="1">
      <c r="A4362" s="1199"/>
      <c r="B4362" s="1200"/>
      <c r="C4362" s="1200"/>
      <c r="D4362" s="223"/>
      <c r="E4362" s="1200"/>
      <c r="J4362" s="224"/>
    </row>
    <row r="4363" spans="1:10" s="222" customFormat="1" ht="24" customHeight="1">
      <c r="A4363" s="1199"/>
      <c r="B4363" s="1200"/>
      <c r="C4363" s="1200"/>
      <c r="D4363" s="223"/>
      <c r="E4363" s="1200"/>
      <c r="J4363" s="224"/>
    </row>
    <row r="4364" spans="1:10" s="222" customFormat="1" ht="24" customHeight="1">
      <c r="A4364" s="1199"/>
      <c r="B4364" s="1200"/>
      <c r="C4364" s="1200"/>
      <c r="D4364" s="223"/>
      <c r="E4364" s="1200"/>
      <c r="J4364" s="224"/>
    </row>
    <row r="4365" spans="1:10" s="222" customFormat="1" ht="24" customHeight="1">
      <c r="A4365" s="1199"/>
      <c r="B4365" s="1200"/>
      <c r="C4365" s="1200"/>
      <c r="D4365" s="223"/>
      <c r="E4365" s="1200"/>
      <c r="J4365" s="224"/>
    </row>
    <row r="4366" spans="1:10" s="222" customFormat="1" ht="24" customHeight="1">
      <c r="A4366" s="1199"/>
      <c r="B4366" s="1200"/>
      <c r="C4366" s="1200"/>
      <c r="D4366" s="223"/>
      <c r="E4366" s="1200"/>
      <c r="J4366" s="224"/>
    </row>
    <row r="4367" spans="1:10" s="222" customFormat="1" ht="24" customHeight="1">
      <c r="A4367" s="1199"/>
      <c r="B4367" s="1200"/>
      <c r="C4367" s="1200"/>
      <c r="D4367" s="223"/>
      <c r="E4367" s="1200"/>
      <c r="J4367" s="224"/>
    </row>
    <row r="4368" spans="1:10" s="222" customFormat="1" ht="24" customHeight="1">
      <c r="A4368" s="1199"/>
      <c r="B4368" s="1200"/>
      <c r="C4368" s="1200"/>
      <c r="D4368" s="223"/>
      <c r="E4368" s="1200"/>
      <c r="J4368" s="224"/>
    </row>
    <row r="4369" spans="1:10" s="222" customFormat="1" ht="24" customHeight="1">
      <c r="A4369" s="1199"/>
      <c r="B4369" s="1200"/>
      <c r="C4369" s="1200"/>
      <c r="D4369" s="223"/>
      <c r="E4369" s="1200"/>
      <c r="J4369" s="224"/>
    </row>
    <row r="4370" spans="1:10" s="222" customFormat="1" ht="24" customHeight="1">
      <c r="A4370" s="1199"/>
      <c r="B4370" s="1200"/>
      <c r="C4370" s="1200"/>
      <c r="D4370" s="223"/>
      <c r="E4370" s="1200"/>
      <c r="J4370" s="224"/>
    </row>
    <row r="4371" spans="1:10" s="222" customFormat="1" ht="24" customHeight="1">
      <c r="A4371" s="1199"/>
      <c r="B4371" s="1200"/>
      <c r="C4371" s="1200"/>
      <c r="D4371" s="223"/>
      <c r="E4371" s="1200"/>
      <c r="J4371" s="224"/>
    </row>
    <row r="4372" spans="1:10" s="222" customFormat="1" ht="24" customHeight="1">
      <c r="A4372" s="1199"/>
      <c r="B4372" s="1200"/>
      <c r="C4372" s="1200"/>
      <c r="D4372" s="223"/>
      <c r="E4372" s="1200"/>
      <c r="J4372" s="224"/>
    </row>
    <row r="4373" spans="1:10" s="222" customFormat="1" ht="24" customHeight="1">
      <c r="A4373" s="1199"/>
      <c r="B4373" s="1200"/>
      <c r="C4373" s="1200"/>
      <c r="D4373" s="223"/>
      <c r="E4373" s="1200"/>
      <c r="J4373" s="224"/>
    </row>
    <row r="4374" spans="1:10" s="222" customFormat="1" ht="24" customHeight="1">
      <c r="A4374" s="1199"/>
      <c r="B4374" s="1200"/>
      <c r="C4374" s="1200"/>
      <c r="D4374" s="223"/>
      <c r="E4374" s="1200"/>
      <c r="J4374" s="224"/>
    </row>
    <row r="4375" spans="1:10" s="222" customFormat="1" ht="24" customHeight="1">
      <c r="A4375" s="1199"/>
      <c r="B4375" s="1200"/>
      <c r="C4375" s="1200"/>
      <c r="D4375" s="223"/>
      <c r="E4375" s="1200"/>
      <c r="J4375" s="224"/>
    </row>
    <row r="4376" spans="1:10" s="222" customFormat="1" ht="24" customHeight="1">
      <c r="A4376" s="1199"/>
      <c r="B4376" s="1200"/>
      <c r="C4376" s="1200"/>
      <c r="D4376" s="223"/>
      <c r="E4376" s="1200"/>
      <c r="J4376" s="224"/>
    </row>
    <row r="4377" spans="1:10" s="222" customFormat="1" ht="24" customHeight="1">
      <c r="A4377" s="1199"/>
      <c r="B4377" s="1200"/>
      <c r="C4377" s="1200"/>
      <c r="D4377" s="223"/>
      <c r="E4377" s="1200"/>
      <c r="J4377" s="224"/>
    </row>
    <row r="4378" spans="1:10" s="222" customFormat="1" ht="24" customHeight="1">
      <c r="A4378" s="1199"/>
      <c r="B4378" s="1200"/>
      <c r="C4378" s="1200"/>
      <c r="D4378" s="223"/>
      <c r="E4378" s="1200"/>
      <c r="J4378" s="224"/>
    </row>
    <row r="4379" spans="1:10" s="222" customFormat="1" ht="24" customHeight="1">
      <c r="A4379" s="1199"/>
      <c r="B4379" s="1200"/>
      <c r="C4379" s="1200"/>
      <c r="D4379" s="223"/>
      <c r="E4379" s="1200"/>
      <c r="J4379" s="224"/>
    </row>
    <row r="4380" spans="1:10" s="222" customFormat="1" ht="24" customHeight="1">
      <c r="A4380" s="1199"/>
      <c r="B4380" s="1200"/>
      <c r="C4380" s="1200"/>
      <c r="D4380" s="223"/>
      <c r="E4380" s="1200"/>
      <c r="J4380" s="224"/>
    </row>
    <row r="4381" spans="1:10" s="222" customFormat="1" ht="24" customHeight="1">
      <c r="A4381" s="1199"/>
      <c r="B4381" s="1200"/>
      <c r="C4381" s="1200"/>
      <c r="D4381" s="223"/>
      <c r="E4381" s="1200"/>
      <c r="J4381" s="224"/>
    </row>
    <row r="4382" spans="1:10" s="222" customFormat="1" ht="24" customHeight="1">
      <c r="A4382" s="1199"/>
      <c r="B4382" s="1200"/>
      <c r="C4382" s="1200"/>
      <c r="D4382" s="223"/>
      <c r="E4382" s="1200"/>
      <c r="J4382" s="224"/>
    </row>
    <row r="4383" spans="1:10" s="222" customFormat="1" ht="24" customHeight="1">
      <c r="A4383" s="1199"/>
      <c r="B4383" s="1200"/>
      <c r="C4383" s="1200"/>
      <c r="D4383" s="223"/>
      <c r="E4383" s="1200"/>
      <c r="J4383" s="224"/>
    </row>
    <row r="4384" spans="1:10" s="222" customFormat="1" ht="24" customHeight="1">
      <c r="A4384" s="1199"/>
      <c r="B4384" s="1200"/>
      <c r="C4384" s="1200"/>
      <c r="D4384" s="223"/>
      <c r="E4384" s="1200"/>
      <c r="J4384" s="224"/>
    </row>
    <row r="4385" spans="1:10" s="222" customFormat="1" ht="24" customHeight="1">
      <c r="A4385" s="1199"/>
      <c r="B4385" s="1200"/>
      <c r="C4385" s="1200"/>
      <c r="D4385" s="223"/>
      <c r="E4385" s="1200"/>
      <c r="J4385" s="224"/>
    </row>
    <row r="4386" spans="1:10" s="222" customFormat="1" ht="24" customHeight="1">
      <c r="A4386" s="1199"/>
      <c r="B4386" s="1200"/>
      <c r="C4386" s="1200"/>
      <c r="D4386" s="223"/>
      <c r="E4386" s="1200"/>
      <c r="J4386" s="224"/>
    </row>
    <row r="4387" spans="1:10" s="222" customFormat="1" ht="24" customHeight="1">
      <c r="A4387" s="1199"/>
      <c r="B4387" s="1200"/>
      <c r="C4387" s="1200"/>
      <c r="D4387" s="223"/>
      <c r="E4387" s="1200"/>
      <c r="J4387" s="224"/>
    </row>
    <row r="4388" spans="1:10" s="222" customFormat="1" ht="24" customHeight="1">
      <c r="A4388" s="1199"/>
      <c r="B4388" s="1200"/>
      <c r="C4388" s="1200"/>
      <c r="D4388" s="223"/>
      <c r="E4388" s="1200"/>
      <c r="J4388" s="224"/>
    </row>
    <row r="4389" spans="1:10" s="222" customFormat="1" ht="24" customHeight="1">
      <c r="A4389" s="1199"/>
      <c r="B4389" s="1200"/>
      <c r="C4389" s="1200"/>
      <c r="D4389" s="223"/>
      <c r="E4389" s="1200"/>
      <c r="J4389" s="224"/>
    </row>
    <row r="4390" spans="1:10" s="222" customFormat="1" ht="24" customHeight="1">
      <c r="A4390" s="1199"/>
      <c r="B4390" s="1200"/>
      <c r="C4390" s="1200"/>
      <c r="D4390" s="223"/>
      <c r="E4390" s="1200"/>
      <c r="J4390" s="224"/>
    </row>
    <row r="4391" spans="1:10" s="222" customFormat="1" ht="24" customHeight="1">
      <c r="A4391" s="1199"/>
      <c r="B4391" s="1200"/>
      <c r="C4391" s="1200"/>
      <c r="D4391" s="223"/>
      <c r="E4391" s="1200"/>
      <c r="J4391" s="224"/>
    </row>
    <row r="4392" spans="1:10" s="222" customFormat="1" ht="24" customHeight="1">
      <c r="A4392" s="1199"/>
      <c r="B4392" s="1200"/>
      <c r="C4392" s="1200"/>
      <c r="D4392" s="223"/>
      <c r="E4392" s="1200"/>
      <c r="J4392" s="224"/>
    </row>
    <row r="4393" spans="1:10" s="222" customFormat="1" ht="24" customHeight="1">
      <c r="A4393" s="1199"/>
      <c r="B4393" s="1200"/>
      <c r="C4393" s="1200"/>
      <c r="D4393" s="223"/>
      <c r="E4393" s="1200"/>
      <c r="J4393" s="224"/>
    </row>
    <row r="4394" spans="1:10" s="222" customFormat="1" ht="24" customHeight="1">
      <c r="A4394" s="1199"/>
      <c r="B4394" s="1200"/>
      <c r="C4394" s="1200"/>
      <c r="D4394" s="223"/>
      <c r="E4394" s="1200"/>
      <c r="J4394" s="224"/>
    </row>
    <row r="4395" spans="1:10" s="222" customFormat="1" ht="24" customHeight="1">
      <c r="A4395" s="1199"/>
      <c r="B4395" s="1200"/>
      <c r="C4395" s="1200"/>
      <c r="D4395" s="223"/>
      <c r="E4395" s="1200"/>
      <c r="J4395" s="224"/>
    </row>
    <row r="4396" spans="1:10" s="222" customFormat="1" ht="24" customHeight="1">
      <c r="A4396" s="1199"/>
      <c r="B4396" s="1200"/>
      <c r="C4396" s="1200"/>
      <c r="D4396" s="223"/>
      <c r="E4396" s="1200"/>
      <c r="J4396" s="224"/>
    </row>
    <row r="4397" spans="1:10" s="222" customFormat="1" ht="24" customHeight="1">
      <c r="A4397" s="1199"/>
      <c r="B4397" s="1200"/>
      <c r="C4397" s="1200"/>
      <c r="D4397" s="223"/>
      <c r="E4397" s="1200"/>
      <c r="J4397" s="224"/>
    </row>
    <row r="4398" spans="1:10" s="222" customFormat="1" ht="24" customHeight="1">
      <c r="A4398" s="1199"/>
      <c r="B4398" s="1200"/>
      <c r="C4398" s="1200"/>
      <c r="D4398" s="223"/>
      <c r="E4398" s="1200"/>
      <c r="J4398" s="224"/>
    </row>
    <row r="4399" spans="1:10" s="222" customFormat="1" ht="24" customHeight="1">
      <c r="A4399" s="1199"/>
      <c r="B4399" s="1200"/>
      <c r="C4399" s="1200"/>
      <c r="D4399" s="223"/>
      <c r="E4399" s="1200"/>
      <c r="J4399" s="224"/>
    </row>
    <row r="4400" spans="1:10" s="222" customFormat="1" ht="24" customHeight="1">
      <c r="A4400" s="1199"/>
      <c r="B4400" s="1200"/>
      <c r="C4400" s="1200"/>
      <c r="D4400" s="223"/>
      <c r="E4400" s="1200"/>
      <c r="J4400" s="224"/>
    </row>
    <row r="4401" spans="1:10" s="222" customFormat="1" ht="24" customHeight="1">
      <c r="A4401" s="1199"/>
      <c r="B4401" s="1200"/>
      <c r="C4401" s="1200"/>
      <c r="D4401" s="223"/>
      <c r="E4401" s="1200"/>
      <c r="J4401" s="224"/>
    </row>
    <row r="4402" spans="1:10" s="222" customFormat="1" ht="24" customHeight="1">
      <c r="A4402" s="1199"/>
      <c r="B4402" s="1200"/>
      <c r="C4402" s="1200"/>
      <c r="D4402" s="223"/>
      <c r="E4402" s="1200"/>
      <c r="J4402" s="224"/>
    </row>
    <row r="4403" spans="1:10" s="222" customFormat="1" ht="24" customHeight="1">
      <c r="A4403" s="1199"/>
      <c r="B4403" s="1200"/>
      <c r="C4403" s="1200"/>
      <c r="D4403" s="223"/>
      <c r="E4403" s="1200"/>
      <c r="J4403" s="224"/>
    </row>
    <row r="4404" spans="1:10" s="222" customFormat="1" ht="24" customHeight="1">
      <c r="A4404" s="1199"/>
      <c r="B4404" s="1200"/>
      <c r="C4404" s="1200"/>
      <c r="D4404" s="223"/>
      <c r="E4404" s="1200"/>
      <c r="J4404" s="224"/>
    </row>
    <row r="4405" spans="1:10" s="222" customFormat="1" ht="24" customHeight="1">
      <c r="A4405" s="1199"/>
      <c r="B4405" s="1200"/>
      <c r="C4405" s="1200"/>
      <c r="D4405" s="223"/>
      <c r="E4405" s="1200"/>
      <c r="J4405" s="224"/>
    </row>
    <row r="4406" spans="1:10" s="222" customFormat="1" ht="24" customHeight="1">
      <c r="A4406" s="1199"/>
      <c r="B4406" s="1200"/>
      <c r="C4406" s="1200"/>
      <c r="D4406" s="223"/>
      <c r="E4406" s="1200"/>
      <c r="J4406" s="224"/>
    </row>
    <row r="4407" spans="1:10" s="222" customFormat="1" ht="24" customHeight="1">
      <c r="A4407" s="1199"/>
      <c r="B4407" s="1200"/>
      <c r="C4407" s="1200"/>
      <c r="D4407" s="223"/>
      <c r="E4407" s="1200"/>
      <c r="J4407" s="224"/>
    </row>
    <row r="4408" spans="1:10" s="222" customFormat="1" ht="24" customHeight="1">
      <c r="A4408" s="1199"/>
      <c r="B4408" s="1200"/>
      <c r="C4408" s="1200"/>
      <c r="D4408" s="223"/>
      <c r="E4408" s="1200"/>
      <c r="J4408" s="224"/>
    </row>
    <row r="4409" spans="1:10" s="222" customFormat="1" ht="24" customHeight="1">
      <c r="A4409" s="1199"/>
      <c r="B4409" s="1200"/>
      <c r="C4409" s="1200"/>
      <c r="D4409" s="223"/>
      <c r="E4409" s="1200"/>
      <c r="J4409" s="224"/>
    </row>
    <row r="4410" spans="1:10" s="222" customFormat="1" ht="24" customHeight="1">
      <c r="A4410" s="1199"/>
      <c r="B4410" s="1200"/>
      <c r="C4410" s="1200"/>
      <c r="D4410" s="223"/>
      <c r="E4410" s="1200"/>
      <c r="J4410" s="224"/>
    </row>
    <row r="4411" spans="1:10" s="222" customFormat="1" ht="24" customHeight="1">
      <c r="A4411" s="1199"/>
      <c r="B4411" s="1200"/>
      <c r="C4411" s="1200"/>
      <c r="D4411" s="223"/>
      <c r="E4411" s="1200"/>
      <c r="J4411" s="224"/>
    </row>
    <row r="4412" spans="1:10" s="222" customFormat="1" ht="24" customHeight="1">
      <c r="A4412" s="1199"/>
      <c r="B4412" s="1200"/>
      <c r="C4412" s="1200"/>
      <c r="D4412" s="223"/>
      <c r="E4412" s="1200"/>
      <c r="J4412" s="224"/>
    </row>
    <row r="4413" spans="1:10" s="222" customFormat="1" ht="24" customHeight="1">
      <c r="A4413" s="1199"/>
      <c r="B4413" s="1200"/>
      <c r="C4413" s="1200"/>
      <c r="D4413" s="223"/>
      <c r="E4413" s="1200"/>
      <c r="J4413" s="224"/>
    </row>
    <row r="4414" spans="1:10" s="222" customFormat="1" ht="24" customHeight="1">
      <c r="A4414" s="1199"/>
      <c r="B4414" s="1200"/>
      <c r="C4414" s="1200"/>
      <c r="D4414" s="223"/>
      <c r="E4414" s="1200"/>
      <c r="J4414" s="224"/>
    </row>
    <row r="4415" spans="1:10" s="222" customFormat="1" ht="24" customHeight="1">
      <c r="A4415" s="1199"/>
      <c r="B4415" s="1200"/>
      <c r="C4415" s="1200"/>
      <c r="D4415" s="223"/>
      <c r="E4415" s="1200"/>
      <c r="J4415" s="224"/>
    </row>
    <row r="4416" spans="1:10" s="222" customFormat="1" ht="24" customHeight="1">
      <c r="A4416" s="1199"/>
      <c r="B4416" s="1200"/>
      <c r="C4416" s="1200"/>
      <c r="D4416" s="223"/>
      <c r="E4416" s="1200"/>
      <c r="J4416" s="224"/>
    </row>
    <row r="4417" spans="1:10" s="222" customFormat="1" ht="24" customHeight="1">
      <c r="A4417" s="1199"/>
      <c r="B4417" s="1200"/>
      <c r="C4417" s="1200"/>
      <c r="D4417" s="223"/>
      <c r="E4417" s="1200"/>
      <c r="J4417" s="224"/>
    </row>
    <row r="4418" spans="1:10" s="222" customFormat="1" ht="24" customHeight="1">
      <c r="A4418" s="1199"/>
      <c r="B4418" s="1200"/>
      <c r="C4418" s="1200"/>
      <c r="D4418" s="223"/>
      <c r="E4418" s="1200"/>
      <c r="J4418" s="224"/>
    </row>
    <row r="4419" spans="1:10" s="222" customFormat="1" ht="24" customHeight="1">
      <c r="A4419" s="1199"/>
      <c r="B4419" s="1200"/>
      <c r="C4419" s="1200"/>
      <c r="D4419" s="223"/>
      <c r="E4419" s="1200"/>
      <c r="J4419" s="224"/>
    </row>
    <row r="4420" spans="1:10" s="222" customFormat="1" ht="24" customHeight="1">
      <c r="A4420" s="1199"/>
      <c r="B4420" s="1200"/>
      <c r="C4420" s="1200"/>
      <c r="D4420" s="223"/>
      <c r="E4420" s="1200"/>
      <c r="J4420" s="224"/>
    </row>
    <row r="4421" spans="1:10" s="222" customFormat="1" ht="24" customHeight="1">
      <c r="A4421" s="1199"/>
      <c r="B4421" s="1200"/>
      <c r="C4421" s="1200"/>
      <c r="D4421" s="223"/>
      <c r="E4421" s="1200"/>
      <c r="J4421" s="224"/>
    </row>
    <row r="4422" spans="1:10" s="222" customFormat="1" ht="24" customHeight="1">
      <c r="A4422" s="1199"/>
      <c r="B4422" s="1200"/>
      <c r="C4422" s="1200"/>
      <c r="D4422" s="223"/>
      <c r="E4422" s="1200"/>
      <c r="J4422" s="224"/>
    </row>
    <row r="4423" spans="1:10" s="222" customFormat="1" ht="24" customHeight="1">
      <c r="A4423" s="1199"/>
      <c r="B4423" s="1200"/>
      <c r="C4423" s="1200"/>
      <c r="D4423" s="223"/>
      <c r="E4423" s="1200"/>
      <c r="J4423" s="224"/>
    </row>
    <row r="4424" spans="1:10" s="222" customFormat="1" ht="24" customHeight="1">
      <c r="A4424" s="1199"/>
      <c r="B4424" s="1200"/>
      <c r="C4424" s="1200"/>
      <c r="D4424" s="223"/>
      <c r="E4424" s="1200"/>
      <c r="J4424" s="224"/>
    </row>
    <row r="4425" spans="1:10" s="222" customFormat="1" ht="24" customHeight="1">
      <c r="A4425" s="1199"/>
      <c r="B4425" s="1200"/>
      <c r="C4425" s="1200"/>
      <c r="D4425" s="223"/>
      <c r="E4425" s="1200"/>
      <c r="J4425" s="224"/>
    </row>
    <row r="4426" spans="1:10" s="222" customFormat="1" ht="24" customHeight="1">
      <c r="A4426" s="1199"/>
      <c r="B4426" s="1200"/>
      <c r="C4426" s="1200"/>
      <c r="D4426" s="223"/>
      <c r="E4426" s="1200"/>
      <c r="J4426" s="224"/>
    </row>
    <row r="4427" spans="1:10" s="222" customFormat="1" ht="24" customHeight="1">
      <c r="A4427" s="1199"/>
      <c r="B4427" s="1200"/>
      <c r="C4427" s="1200"/>
      <c r="D4427" s="223"/>
      <c r="E4427" s="1200"/>
      <c r="J4427" s="224"/>
    </row>
    <row r="4428" spans="1:10" s="222" customFormat="1" ht="24" customHeight="1">
      <c r="A4428" s="1199"/>
      <c r="B4428" s="1200"/>
      <c r="C4428" s="1200"/>
      <c r="D4428" s="223"/>
      <c r="E4428" s="1200"/>
      <c r="J4428" s="224"/>
    </row>
    <row r="4429" spans="1:10" s="222" customFormat="1" ht="24" customHeight="1">
      <c r="A4429" s="1199"/>
      <c r="B4429" s="1200"/>
      <c r="C4429" s="1200"/>
      <c r="D4429" s="223"/>
      <c r="E4429" s="1200"/>
      <c r="J4429" s="224"/>
    </row>
    <row r="4430" spans="1:10" s="222" customFormat="1" ht="24" customHeight="1">
      <c r="A4430" s="1199"/>
      <c r="B4430" s="1200"/>
      <c r="C4430" s="1200"/>
      <c r="D4430" s="223"/>
      <c r="E4430" s="1200"/>
      <c r="J4430" s="224"/>
    </row>
    <row r="4431" spans="1:10" s="222" customFormat="1" ht="24" customHeight="1">
      <c r="A4431" s="1199"/>
      <c r="B4431" s="1200"/>
      <c r="C4431" s="1200"/>
      <c r="D4431" s="223"/>
      <c r="E4431" s="1200"/>
      <c r="J4431" s="224"/>
    </row>
    <row r="4432" spans="1:10" s="222" customFormat="1" ht="24" customHeight="1">
      <c r="A4432" s="1199"/>
      <c r="B4432" s="1200"/>
      <c r="C4432" s="1200"/>
      <c r="D4432" s="223"/>
      <c r="E4432" s="1200"/>
      <c r="J4432" s="224"/>
    </row>
    <row r="4433" spans="1:10" s="222" customFormat="1" ht="24" customHeight="1">
      <c r="A4433" s="1199"/>
      <c r="B4433" s="1200"/>
      <c r="C4433" s="1200"/>
      <c r="D4433" s="223"/>
      <c r="E4433" s="1200"/>
      <c r="J4433" s="224"/>
    </row>
    <row r="4434" spans="1:10" s="222" customFormat="1" ht="24" customHeight="1">
      <c r="A4434" s="1199"/>
      <c r="B4434" s="1200"/>
      <c r="C4434" s="1200"/>
      <c r="D4434" s="223"/>
      <c r="E4434" s="1200"/>
      <c r="J4434" s="224"/>
    </row>
    <row r="4435" spans="1:10" s="222" customFormat="1" ht="24" customHeight="1">
      <c r="A4435" s="1199"/>
      <c r="B4435" s="1200"/>
      <c r="C4435" s="1200"/>
      <c r="D4435" s="223"/>
      <c r="E4435" s="1200"/>
      <c r="J4435" s="224"/>
    </row>
    <row r="4436" spans="1:10" s="222" customFormat="1" ht="24" customHeight="1">
      <c r="A4436" s="1199"/>
      <c r="B4436" s="1200"/>
      <c r="C4436" s="1200"/>
      <c r="D4436" s="223"/>
      <c r="E4436" s="1200"/>
      <c r="J4436" s="224"/>
    </row>
    <row r="4437" spans="1:10" s="222" customFormat="1" ht="24" customHeight="1">
      <c r="A4437" s="1199"/>
      <c r="B4437" s="1200"/>
      <c r="C4437" s="1200"/>
      <c r="D4437" s="223"/>
      <c r="E4437" s="1200"/>
      <c r="J4437" s="224"/>
    </row>
    <row r="4438" spans="1:10" s="222" customFormat="1" ht="24" customHeight="1">
      <c r="A4438" s="1199"/>
      <c r="B4438" s="1200"/>
      <c r="C4438" s="1200"/>
      <c r="D4438" s="223"/>
      <c r="E4438" s="1200"/>
      <c r="J4438" s="224"/>
    </row>
    <row r="4439" spans="1:10" s="222" customFormat="1" ht="24" customHeight="1">
      <c r="A4439" s="1199"/>
      <c r="B4439" s="1200"/>
      <c r="C4439" s="1200"/>
      <c r="D4439" s="223"/>
      <c r="E4439" s="1200"/>
      <c r="J4439" s="224"/>
    </row>
    <row r="4440" spans="1:10" s="222" customFormat="1" ht="24" customHeight="1">
      <c r="A4440" s="1199"/>
      <c r="B4440" s="1200"/>
      <c r="C4440" s="1200"/>
      <c r="D4440" s="223"/>
      <c r="E4440" s="1200"/>
      <c r="J4440" s="224"/>
    </row>
    <row r="4441" spans="1:10" s="222" customFormat="1" ht="24" customHeight="1">
      <c r="A4441" s="1199"/>
      <c r="B4441" s="1200"/>
      <c r="C4441" s="1200"/>
      <c r="D4441" s="223"/>
      <c r="E4441" s="1200"/>
      <c r="J4441" s="224"/>
    </row>
    <row r="4442" spans="1:10" s="222" customFormat="1" ht="24" customHeight="1">
      <c r="A4442" s="1199"/>
      <c r="B4442" s="1200"/>
      <c r="C4442" s="1200"/>
      <c r="D4442" s="223"/>
      <c r="E4442" s="1200"/>
      <c r="J4442" s="224"/>
    </row>
    <row r="4443" spans="1:10" s="222" customFormat="1" ht="24" customHeight="1">
      <c r="A4443" s="1199"/>
      <c r="B4443" s="1200"/>
      <c r="C4443" s="1200"/>
      <c r="D4443" s="223"/>
      <c r="E4443" s="1200"/>
      <c r="J4443" s="224"/>
    </row>
    <row r="4444" spans="1:10" s="222" customFormat="1" ht="24" customHeight="1">
      <c r="A4444" s="1199"/>
      <c r="B4444" s="1200"/>
      <c r="C4444" s="1200"/>
      <c r="D4444" s="223"/>
      <c r="E4444" s="1200"/>
      <c r="J4444" s="224"/>
    </row>
    <row r="4445" spans="1:10" s="222" customFormat="1" ht="24" customHeight="1">
      <c r="A4445" s="1199"/>
      <c r="B4445" s="1200"/>
      <c r="C4445" s="1200"/>
      <c r="D4445" s="223"/>
      <c r="E4445" s="1200"/>
      <c r="J4445" s="224"/>
    </row>
    <row r="4446" spans="1:10" s="222" customFormat="1" ht="24" customHeight="1">
      <c r="A4446" s="1199"/>
      <c r="B4446" s="1200"/>
      <c r="C4446" s="1200"/>
      <c r="D4446" s="223"/>
      <c r="E4446" s="1200"/>
      <c r="J4446" s="224"/>
    </row>
    <row r="4447" spans="1:10" s="222" customFormat="1" ht="24" customHeight="1">
      <c r="A4447" s="1199"/>
      <c r="B4447" s="1200"/>
      <c r="C4447" s="1200"/>
      <c r="D4447" s="223"/>
      <c r="E4447" s="1200"/>
      <c r="J4447" s="224"/>
    </row>
    <row r="4448" spans="1:10" s="222" customFormat="1" ht="24" customHeight="1">
      <c r="A4448" s="1199"/>
      <c r="B4448" s="1200"/>
      <c r="C4448" s="1200"/>
      <c r="D4448" s="223"/>
      <c r="E4448" s="1200"/>
      <c r="J4448" s="224"/>
    </row>
    <row r="4449" spans="1:10" s="222" customFormat="1" ht="24" customHeight="1">
      <c r="A4449" s="1199"/>
      <c r="B4449" s="1200"/>
      <c r="C4449" s="1200"/>
      <c r="D4449" s="223"/>
      <c r="E4449" s="1200"/>
      <c r="J4449" s="224"/>
    </row>
    <row r="4450" spans="1:10" s="222" customFormat="1" ht="24" customHeight="1">
      <c r="A4450" s="1199"/>
      <c r="B4450" s="1200"/>
      <c r="C4450" s="1200"/>
      <c r="D4450" s="223"/>
      <c r="E4450" s="1200"/>
      <c r="J4450" s="224"/>
    </row>
    <row r="4451" spans="1:10" s="222" customFormat="1" ht="24" customHeight="1">
      <c r="A4451" s="1199"/>
      <c r="B4451" s="1200"/>
      <c r="C4451" s="1200"/>
      <c r="D4451" s="223"/>
      <c r="E4451" s="1200"/>
      <c r="J4451" s="224"/>
    </row>
    <row r="4452" spans="1:10" s="222" customFormat="1" ht="24" customHeight="1">
      <c r="A4452" s="1199"/>
      <c r="B4452" s="1200"/>
      <c r="C4452" s="1200"/>
      <c r="D4452" s="223"/>
      <c r="E4452" s="1200"/>
      <c r="J4452" s="224"/>
    </row>
    <row r="4453" spans="1:10" s="222" customFormat="1" ht="24" customHeight="1">
      <c r="A4453" s="1199"/>
      <c r="B4453" s="1200"/>
      <c r="C4453" s="1200"/>
      <c r="D4453" s="223"/>
      <c r="E4453" s="1200"/>
      <c r="J4453" s="224"/>
    </row>
    <row r="4454" spans="1:10" s="222" customFormat="1" ht="24" customHeight="1">
      <c r="A4454" s="1199"/>
      <c r="B4454" s="1200"/>
      <c r="C4454" s="1200"/>
      <c r="D4454" s="223"/>
      <c r="E4454" s="1200"/>
      <c r="J4454" s="224"/>
    </row>
    <row r="4455" spans="1:10" s="222" customFormat="1" ht="24" customHeight="1">
      <c r="A4455" s="1199"/>
      <c r="B4455" s="1200"/>
      <c r="C4455" s="1200"/>
      <c r="D4455" s="223"/>
      <c r="E4455" s="1200"/>
      <c r="J4455" s="224"/>
    </row>
    <row r="4456" spans="1:10" s="222" customFormat="1" ht="24" customHeight="1">
      <c r="A4456" s="1199"/>
      <c r="B4456" s="1200"/>
      <c r="C4456" s="1200"/>
      <c r="D4456" s="223"/>
      <c r="E4456" s="1200"/>
      <c r="J4456" s="224"/>
    </row>
    <row r="4457" spans="1:10" s="222" customFormat="1" ht="24" customHeight="1">
      <c r="A4457" s="1199"/>
      <c r="B4457" s="1200"/>
      <c r="C4457" s="1200"/>
      <c r="D4457" s="223"/>
      <c r="E4457" s="1200"/>
      <c r="J4457" s="224"/>
    </row>
    <row r="4458" spans="1:10" s="222" customFormat="1" ht="24" customHeight="1">
      <c r="A4458" s="1199"/>
      <c r="B4458" s="1200"/>
      <c r="C4458" s="1200"/>
      <c r="D4458" s="223"/>
      <c r="E4458" s="1200"/>
      <c r="J4458" s="224"/>
    </row>
    <row r="4459" spans="1:10" s="222" customFormat="1" ht="24" customHeight="1">
      <c r="A4459" s="1199"/>
      <c r="B4459" s="1200"/>
      <c r="C4459" s="1200"/>
      <c r="D4459" s="223"/>
      <c r="E4459" s="1200"/>
      <c r="J4459" s="224"/>
    </row>
    <row r="4460" spans="1:10" s="222" customFormat="1" ht="24" customHeight="1">
      <c r="A4460" s="1199"/>
      <c r="B4460" s="1200"/>
      <c r="C4460" s="1200"/>
      <c r="D4460" s="223"/>
      <c r="E4460" s="1200"/>
      <c r="J4460" s="224"/>
    </row>
    <row r="4461" spans="1:10" s="222" customFormat="1" ht="24" customHeight="1">
      <c r="A4461" s="1199"/>
      <c r="B4461" s="1200"/>
      <c r="C4461" s="1200"/>
      <c r="D4461" s="223"/>
      <c r="E4461" s="1200"/>
      <c r="J4461" s="224"/>
    </row>
    <row r="4462" spans="1:10" s="222" customFormat="1" ht="24" customHeight="1">
      <c r="A4462" s="1199"/>
      <c r="B4462" s="1200"/>
      <c r="C4462" s="1200"/>
      <c r="D4462" s="223"/>
      <c r="E4462" s="1200"/>
      <c r="J4462" s="224"/>
    </row>
    <row r="4463" spans="1:10" s="222" customFormat="1" ht="24" customHeight="1">
      <c r="A4463" s="1199"/>
      <c r="B4463" s="1200"/>
      <c r="C4463" s="1200"/>
      <c r="D4463" s="223"/>
      <c r="E4463" s="1200"/>
      <c r="J4463" s="224"/>
    </row>
    <row r="4464" spans="1:10" s="222" customFormat="1" ht="24" customHeight="1">
      <c r="A4464" s="1199"/>
      <c r="B4464" s="1200"/>
      <c r="C4464" s="1200"/>
      <c r="D4464" s="223"/>
      <c r="E4464" s="1200"/>
      <c r="J4464" s="224"/>
    </row>
    <row r="4465" spans="1:10" s="222" customFormat="1" ht="24" customHeight="1">
      <c r="A4465" s="1199"/>
      <c r="B4465" s="1200"/>
      <c r="C4465" s="1200"/>
      <c r="D4465" s="223"/>
      <c r="E4465" s="1200"/>
      <c r="J4465" s="224"/>
    </row>
    <row r="4466" spans="1:10" s="222" customFormat="1" ht="24" customHeight="1">
      <c r="A4466" s="1199"/>
      <c r="B4466" s="1200"/>
      <c r="C4466" s="1200"/>
      <c r="D4466" s="223"/>
      <c r="E4466" s="1200"/>
      <c r="J4466" s="224"/>
    </row>
    <row r="4467" spans="1:10" s="222" customFormat="1" ht="24" customHeight="1">
      <c r="A4467" s="1199"/>
      <c r="B4467" s="1200"/>
      <c r="C4467" s="1200"/>
      <c r="D4467" s="223"/>
      <c r="E4467" s="1200"/>
      <c r="J4467" s="224"/>
    </row>
    <row r="4468" spans="1:10" s="222" customFormat="1" ht="24" customHeight="1">
      <c r="A4468" s="1199"/>
      <c r="B4468" s="1200"/>
      <c r="C4468" s="1200"/>
      <c r="D4468" s="223"/>
      <c r="E4468" s="1200"/>
      <c r="J4468" s="224"/>
    </row>
    <row r="4469" spans="1:10" s="222" customFormat="1" ht="24" customHeight="1">
      <c r="A4469" s="1199"/>
      <c r="B4469" s="1200"/>
      <c r="C4469" s="1200"/>
      <c r="D4469" s="223"/>
      <c r="E4469" s="1200"/>
      <c r="J4469" s="224"/>
    </row>
    <row r="4470" spans="1:10" s="222" customFormat="1" ht="24" customHeight="1">
      <c r="A4470" s="1199"/>
      <c r="B4470" s="1200"/>
      <c r="C4470" s="1200"/>
      <c r="D4470" s="223"/>
      <c r="E4470" s="1200"/>
      <c r="J4470" s="224"/>
    </row>
    <row r="4471" spans="1:10" s="222" customFormat="1" ht="24" customHeight="1">
      <c r="A4471" s="1199"/>
      <c r="B4471" s="1200"/>
      <c r="C4471" s="1200"/>
      <c r="D4471" s="223"/>
      <c r="E4471" s="1200"/>
      <c r="J4471" s="224"/>
    </row>
    <row r="4472" spans="1:10" s="222" customFormat="1" ht="24" customHeight="1">
      <c r="A4472" s="1199"/>
      <c r="B4472" s="1200"/>
      <c r="C4472" s="1200"/>
      <c r="D4472" s="223"/>
      <c r="E4472" s="1200"/>
      <c r="J4472" s="224"/>
    </row>
    <row r="4473" spans="1:10" s="222" customFormat="1" ht="24" customHeight="1">
      <c r="A4473" s="1199"/>
      <c r="B4473" s="1200"/>
      <c r="C4473" s="1200"/>
      <c r="D4473" s="223"/>
      <c r="E4473" s="1200"/>
      <c r="J4473" s="224"/>
    </row>
    <row r="4474" spans="1:10" s="222" customFormat="1" ht="24" customHeight="1">
      <c r="A4474" s="1199"/>
      <c r="B4474" s="1200"/>
      <c r="C4474" s="1200"/>
      <c r="D4474" s="223"/>
      <c r="E4474" s="1200"/>
      <c r="J4474" s="224"/>
    </row>
    <row r="4475" spans="1:10" s="222" customFormat="1" ht="24" customHeight="1">
      <c r="A4475" s="1199"/>
      <c r="B4475" s="1200"/>
      <c r="C4475" s="1200"/>
      <c r="D4475" s="223"/>
      <c r="E4475" s="1200"/>
      <c r="J4475" s="224"/>
    </row>
    <row r="4476" spans="1:10" s="222" customFormat="1" ht="24" customHeight="1">
      <c r="A4476" s="1199"/>
      <c r="B4476" s="1200"/>
      <c r="C4476" s="1200"/>
      <c r="D4476" s="223"/>
      <c r="E4476" s="1200"/>
      <c r="J4476" s="224"/>
    </row>
    <row r="4477" spans="1:10" s="222" customFormat="1" ht="24" customHeight="1">
      <c r="A4477" s="1199"/>
      <c r="B4477" s="1200"/>
      <c r="C4477" s="1200"/>
      <c r="D4477" s="223"/>
      <c r="E4477" s="1200"/>
      <c r="J4477" s="224"/>
    </row>
    <row r="4478" spans="1:10" s="222" customFormat="1" ht="24" customHeight="1">
      <c r="A4478" s="1199"/>
      <c r="B4478" s="1200"/>
      <c r="C4478" s="1200"/>
      <c r="D4478" s="223"/>
      <c r="E4478" s="1200"/>
      <c r="J4478" s="224"/>
    </row>
    <row r="4479" spans="1:10" s="222" customFormat="1" ht="24" customHeight="1">
      <c r="A4479" s="1199"/>
      <c r="B4479" s="1200"/>
      <c r="C4479" s="1200"/>
      <c r="D4479" s="223"/>
      <c r="E4479" s="1200"/>
      <c r="J4479" s="224"/>
    </row>
    <row r="4480" spans="1:10" s="222" customFormat="1" ht="24" customHeight="1">
      <c r="A4480" s="1199"/>
      <c r="B4480" s="1200"/>
      <c r="C4480" s="1200"/>
      <c r="D4480" s="223"/>
      <c r="E4480" s="1200"/>
      <c r="J4480" s="224"/>
    </row>
    <row r="4481" spans="1:10" s="222" customFormat="1" ht="24" customHeight="1">
      <c r="A4481" s="1199"/>
      <c r="B4481" s="1200"/>
      <c r="C4481" s="1200"/>
      <c r="D4481" s="223"/>
      <c r="E4481" s="1200"/>
      <c r="J4481" s="224"/>
    </row>
    <row r="4482" spans="1:10" s="222" customFormat="1" ht="24" customHeight="1">
      <c r="A4482" s="1199"/>
      <c r="B4482" s="1200"/>
      <c r="C4482" s="1200"/>
      <c r="D4482" s="223"/>
      <c r="E4482" s="1200"/>
      <c r="J4482" s="224"/>
    </row>
    <row r="4483" spans="1:10" s="222" customFormat="1" ht="24" customHeight="1">
      <c r="A4483" s="1199"/>
      <c r="B4483" s="1200"/>
      <c r="C4483" s="1200"/>
      <c r="D4483" s="223"/>
      <c r="E4483" s="1200"/>
      <c r="J4483" s="224"/>
    </row>
    <row r="4484" spans="1:10" s="222" customFormat="1" ht="24" customHeight="1">
      <c r="A4484" s="1199"/>
      <c r="B4484" s="1200"/>
      <c r="C4484" s="1200"/>
      <c r="D4484" s="223"/>
      <c r="E4484" s="1200"/>
      <c r="J4484" s="224"/>
    </row>
    <row r="4485" spans="1:10" s="222" customFormat="1" ht="24" customHeight="1">
      <c r="A4485" s="1199"/>
      <c r="B4485" s="1200"/>
      <c r="C4485" s="1200"/>
      <c r="D4485" s="223"/>
      <c r="E4485" s="1200"/>
      <c r="J4485" s="224"/>
    </row>
    <row r="4486" spans="1:10" s="222" customFormat="1" ht="24" customHeight="1">
      <c r="A4486" s="1199"/>
      <c r="B4486" s="1200"/>
      <c r="C4486" s="1200"/>
      <c r="D4486" s="223"/>
      <c r="E4486" s="1200"/>
      <c r="J4486" s="224"/>
    </row>
    <row r="4487" spans="1:10" s="222" customFormat="1" ht="24" customHeight="1">
      <c r="A4487" s="1199"/>
      <c r="B4487" s="1200"/>
      <c r="C4487" s="1200"/>
      <c r="D4487" s="223"/>
      <c r="E4487" s="1200"/>
      <c r="J4487" s="224"/>
    </row>
    <row r="4488" spans="1:10" s="222" customFormat="1" ht="24" customHeight="1">
      <c r="A4488" s="1199"/>
      <c r="B4488" s="1200"/>
      <c r="C4488" s="1200"/>
      <c r="D4488" s="223"/>
      <c r="E4488" s="1200"/>
      <c r="J4488" s="224"/>
    </row>
    <row r="4489" spans="1:10" s="222" customFormat="1" ht="24" customHeight="1">
      <c r="A4489" s="1199"/>
      <c r="B4489" s="1200"/>
      <c r="C4489" s="1200"/>
      <c r="D4489" s="223"/>
      <c r="E4489" s="1200"/>
      <c r="J4489" s="224"/>
    </row>
    <row r="4490" spans="1:10" s="222" customFormat="1" ht="24" customHeight="1">
      <c r="A4490" s="1199"/>
      <c r="B4490" s="1200"/>
      <c r="C4490" s="1200"/>
      <c r="D4490" s="223"/>
      <c r="E4490" s="1200"/>
      <c r="J4490" s="224"/>
    </row>
    <row r="4491" spans="1:10" s="222" customFormat="1" ht="24" customHeight="1">
      <c r="A4491" s="1199"/>
      <c r="B4491" s="1200"/>
      <c r="C4491" s="1200"/>
      <c r="D4491" s="223"/>
      <c r="E4491" s="1200"/>
      <c r="J4491" s="224"/>
    </row>
    <row r="4492" spans="1:10" s="222" customFormat="1" ht="24" customHeight="1">
      <c r="A4492" s="1199"/>
      <c r="B4492" s="1200"/>
      <c r="C4492" s="1200"/>
      <c r="D4492" s="223"/>
      <c r="E4492" s="1200"/>
      <c r="J4492" s="224"/>
    </row>
    <row r="4493" spans="1:10" s="222" customFormat="1" ht="24" customHeight="1">
      <c r="A4493" s="1199"/>
      <c r="B4493" s="1200"/>
      <c r="C4493" s="1200"/>
      <c r="D4493" s="223"/>
      <c r="E4493" s="1200"/>
      <c r="J4493" s="224"/>
    </row>
    <row r="4494" spans="1:10" s="222" customFormat="1" ht="24" customHeight="1">
      <c r="A4494" s="1199"/>
      <c r="B4494" s="1200"/>
      <c r="C4494" s="1200"/>
      <c r="D4494" s="223"/>
      <c r="E4494" s="1200"/>
      <c r="J4494" s="224"/>
    </row>
    <row r="4495" spans="1:10" s="222" customFormat="1" ht="24" customHeight="1">
      <c r="A4495" s="1199"/>
      <c r="B4495" s="1200"/>
      <c r="C4495" s="1200"/>
      <c r="D4495" s="223"/>
      <c r="E4495" s="1200"/>
      <c r="J4495" s="224"/>
    </row>
    <row r="4496" spans="1:10" s="222" customFormat="1" ht="24" customHeight="1">
      <c r="A4496" s="1199"/>
      <c r="B4496" s="1200"/>
      <c r="C4496" s="1200"/>
      <c r="D4496" s="223"/>
      <c r="E4496" s="1200"/>
      <c r="J4496" s="224"/>
    </row>
    <row r="4497" spans="1:10" s="222" customFormat="1" ht="24" customHeight="1">
      <c r="A4497" s="1199"/>
      <c r="B4497" s="1200"/>
      <c r="C4497" s="1200"/>
      <c r="D4497" s="223"/>
      <c r="E4497" s="1200"/>
      <c r="J4497" s="224"/>
    </row>
    <row r="4498" spans="1:10" s="222" customFormat="1" ht="24" customHeight="1">
      <c r="A4498" s="1199"/>
      <c r="B4498" s="1200"/>
      <c r="C4498" s="1200"/>
      <c r="D4498" s="223"/>
      <c r="E4498" s="1200"/>
      <c r="J4498" s="224"/>
    </row>
    <row r="4499" spans="1:10" s="222" customFormat="1" ht="24" customHeight="1">
      <c r="A4499" s="1199"/>
      <c r="B4499" s="1200"/>
      <c r="C4499" s="1200"/>
      <c r="D4499" s="223"/>
      <c r="E4499" s="1200"/>
      <c r="J4499" s="224"/>
    </row>
    <row r="4500" spans="1:10" s="222" customFormat="1" ht="24" customHeight="1">
      <c r="A4500" s="1199"/>
      <c r="B4500" s="1200"/>
      <c r="C4500" s="1200"/>
      <c r="D4500" s="223"/>
      <c r="E4500" s="1200"/>
      <c r="J4500" s="224"/>
    </row>
    <row r="4501" spans="1:10" s="222" customFormat="1" ht="24" customHeight="1">
      <c r="A4501" s="1199"/>
      <c r="B4501" s="1200"/>
      <c r="C4501" s="1200"/>
      <c r="D4501" s="223"/>
      <c r="E4501" s="1200"/>
      <c r="J4501" s="224"/>
    </row>
    <row r="4502" spans="1:10" s="222" customFormat="1" ht="24" customHeight="1">
      <c r="A4502" s="1199"/>
      <c r="B4502" s="1200"/>
      <c r="C4502" s="1200"/>
      <c r="D4502" s="223"/>
      <c r="E4502" s="1200"/>
      <c r="J4502" s="224"/>
    </row>
    <row r="4503" spans="1:10" s="222" customFormat="1" ht="24" customHeight="1">
      <c r="A4503" s="1199"/>
      <c r="B4503" s="1200"/>
      <c r="C4503" s="1200"/>
      <c r="D4503" s="223"/>
      <c r="E4503" s="1200"/>
      <c r="J4503" s="224"/>
    </row>
    <row r="4504" spans="1:10" s="222" customFormat="1" ht="24" customHeight="1">
      <c r="A4504" s="1199"/>
      <c r="B4504" s="1200"/>
      <c r="C4504" s="1200"/>
      <c r="D4504" s="223"/>
      <c r="E4504" s="1200"/>
      <c r="J4504" s="224"/>
    </row>
    <row r="4505" spans="1:10" s="222" customFormat="1" ht="24" customHeight="1">
      <c r="A4505" s="1199"/>
      <c r="B4505" s="1200"/>
      <c r="C4505" s="1200"/>
      <c r="D4505" s="223"/>
      <c r="E4505" s="1200"/>
      <c r="J4505" s="224"/>
    </row>
    <row r="4506" spans="1:10" s="222" customFormat="1" ht="24" customHeight="1">
      <c r="A4506" s="1199"/>
      <c r="B4506" s="1200"/>
      <c r="C4506" s="1200"/>
      <c r="D4506" s="223"/>
      <c r="E4506" s="1200"/>
      <c r="J4506" s="224"/>
    </row>
    <row r="4507" spans="1:10" s="222" customFormat="1" ht="24" customHeight="1">
      <c r="A4507" s="1199"/>
      <c r="B4507" s="1200"/>
      <c r="C4507" s="1200"/>
      <c r="D4507" s="223"/>
      <c r="E4507" s="1200"/>
      <c r="J4507" s="224"/>
    </row>
    <row r="4508" spans="1:10" s="222" customFormat="1" ht="24" customHeight="1">
      <c r="A4508" s="1199"/>
      <c r="B4508" s="1200"/>
      <c r="C4508" s="1200"/>
      <c r="D4508" s="223"/>
      <c r="E4508" s="1200"/>
      <c r="J4508" s="224"/>
    </row>
    <row r="4509" spans="1:10" s="222" customFormat="1" ht="24" customHeight="1">
      <c r="A4509" s="1199"/>
      <c r="B4509" s="1200"/>
      <c r="C4509" s="1200"/>
      <c r="D4509" s="223"/>
      <c r="E4509" s="1200"/>
      <c r="J4509" s="224"/>
    </row>
    <row r="4510" spans="1:10" s="222" customFormat="1" ht="24" customHeight="1">
      <c r="A4510" s="1199"/>
      <c r="B4510" s="1200"/>
      <c r="C4510" s="1200"/>
      <c r="D4510" s="223"/>
      <c r="E4510" s="1200"/>
      <c r="J4510" s="224"/>
    </row>
    <row r="4511" spans="1:10" s="222" customFormat="1" ht="24" customHeight="1">
      <c r="A4511" s="1199"/>
      <c r="B4511" s="1200"/>
      <c r="C4511" s="1200"/>
      <c r="D4511" s="223"/>
      <c r="E4511" s="1200"/>
      <c r="J4511" s="224"/>
    </row>
    <row r="4512" spans="1:10" s="222" customFormat="1" ht="24" customHeight="1">
      <c r="A4512" s="1199"/>
      <c r="B4512" s="1200"/>
      <c r="C4512" s="1200"/>
      <c r="D4512" s="223"/>
      <c r="E4512" s="1200"/>
      <c r="J4512" s="224"/>
    </row>
    <row r="4513" spans="1:10" s="222" customFormat="1" ht="24" customHeight="1">
      <c r="A4513" s="1199"/>
      <c r="B4513" s="1200"/>
      <c r="C4513" s="1200"/>
      <c r="D4513" s="223"/>
      <c r="E4513" s="1200"/>
      <c r="J4513" s="224"/>
    </row>
    <row r="4514" spans="1:10" s="222" customFormat="1" ht="24" customHeight="1">
      <c r="A4514" s="1199"/>
      <c r="B4514" s="1200"/>
      <c r="C4514" s="1200"/>
      <c r="D4514" s="223"/>
      <c r="E4514" s="1200"/>
      <c r="J4514" s="224"/>
    </row>
    <row r="4515" spans="1:10" s="222" customFormat="1" ht="24" customHeight="1">
      <c r="A4515" s="1199"/>
      <c r="B4515" s="1200"/>
      <c r="C4515" s="1200"/>
      <c r="D4515" s="223"/>
      <c r="E4515" s="1200"/>
      <c r="J4515" s="224"/>
    </row>
    <row r="4516" spans="1:10" s="222" customFormat="1" ht="24" customHeight="1">
      <c r="A4516" s="1199"/>
      <c r="B4516" s="1200"/>
      <c r="C4516" s="1200"/>
      <c r="D4516" s="223"/>
      <c r="E4516" s="1200"/>
      <c r="J4516" s="224"/>
    </row>
    <row r="4517" spans="1:10" s="222" customFormat="1" ht="24" customHeight="1">
      <c r="A4517" s="1199"/>
      <c r="B4517" s="1200"/>
      <c r="C4517" s="1200"/>
      <c r="D4517" s="223"/>
      <c r="E4517" s="1200"/>
      <c r="J4517" s="224"/>
    </row>
    <row r="4518" spans="1:10" s="222" customFormat="1" ht="24" customHeight="1">
      <c r="A4518" s="1199"/>
      <c r="B4518" s="1200"/>
      <c r="C4518" s="1200"/>
      <c r="D4518" s="223"/>
      <c r="E4518" s="1200"/>
      <c r="J4518" s="224"/>
    </row>
    <row r="4519" spans="1:10" s="222" customFormat="1" ht="24" customHeight="1">
      <c r="A4519" s="1199"/>
      <c r="B4519" s="1200"/>
      <c r="C4519" s="1200"/>
      <c r="D4519" s="223"/>
      <c r="E4519" s="1200"/>
      <c r="J4519" s="224"/>
    </row>
    <row r="4520" spans="1:10" s="222" customFormat="1" ht="24" customHeight="1">
      <c r="A4520" s="1199"/>
      <c r="B4520" s="1200"/>
      <c r="C4520" s="1200"/>
      <c r="D4520" s="223"/>
      <c r="E4520" s="1200"/>
      <c r="J4520" s="224"/>
    </row>
    <row r="4521" spans="1:10" s="222" customFormat="1" ht="24" customHeight="1">
      <c r="A4521" s="1199"/>
      <c r="B4521" s="1200"/>
      <c r="C4521" s="1200"/>
      <c r="D4521" s="223"/>
      <c r="E4521" s="1200"/>
      <c r="J4521" s="224"/>
    </row>
    <row r="4522" spans="1:10" s="222" customFormat="1" ht="24" customHeight="1">
      <c r="A4522" s="1199"/>
      <c r="B4522" s="1200"/>
      <c r="C4522" s="1200"/>
      <c r="D4522" s="223"/>
      <c r="E4522" s="1200"/>
      <c r="J4522" s="224"/>
    </row>
    <row r="4523" spans="1:10" s="222" customFormat="1" ht="24" customHeight="1">
      <c r="A4523" s="1199"/>
      <c r="B4523" s="1200"/>
      <c r="C4523" s="1200"/>
      <c r="D4523" s="223"/>
      <c r="E4523" s="1200"/>
      <c r="J4523" s="224"/>
    </row>
    <row r="4524" spans="1:10" s="222" customFormat="1" ht="24" customHeight="1">
      <c r="A4524" s="1199"/>
      <c r="B4524" s="1200"/>
      <c r="C4524" s="1200"/>
      <c r="D4524" s="223"/>
      <c r="E4524" s="1200"/>
      <c r="J4524" s="224"/>
    </row>
    <row r="4525" spans="1:10" s="222" customFormat="1" ht="24" customHeight="1">
      <c r="A4525" s="1199"/>
      <c r="B4525" s="1200"/>
      <c r="C4525" s="1200"/>
      <c r="D4525" s="223"/>
      <c r="E4525" s="1200"/>
      <c r="J4525" s="224"/>
    </row>
    <row r="4526" spans="1:10" s="222" customFormat="1" ht="24" customHeight="1">
      <c r="A4526" s="1199"/>
      <c r="B4526" s="1200"/>
      <c r="C4526" s="1200"/>
      <c r="D4526" s="223"/>
      <c r="E4526" s="1200"/>
      <c r="J4526" s="224"/>
    </row>
    <row r="4527" spans="1:10" s="222" customFormat="1" ht="24" customHeight="1">
      <c r="A4527" s="1199"/>
      <c r="B4527" s="1200"/>
      <c r="C4527" s="1200"/>
      <c r="D4527" s="223"/>
      <c r="E4527" s="1200"/>
      <c r="J4527" s="224"/>
    </row>
    <row r="4528" spans="1:10" s="222" customFormat="1" ht="24" customHeight="1">
      <c r="A4528" s="1199"/>
      <c r="B4528" s="1200"/>
      <c r="C4528" s="1200"/>
      <c r="D4528" s="223"/>
      <c r="E4528" s="1200"/>
      <c r="J4528" s="224"/>
    </row>
    <row r="4529" spans="1:10" s="222" customFormat="1" ht="24" customHeight="1">
      <c r="A4529" s="1199"/>
      <c r="B4529" s="1200"/>
      <c r="C4529" s="1200"/>
      <c r="D4529" s="223"/>
      <c r="E4529" s="1200"/>
      <c r="J4529" s="224"/>
    </row>
    <row r="4530" spans="1:10" s="222" customFormat="1" ht="24" customHeight="1">
      <c r="A4530" s="1199"/>
      <c r="B4530" s="1200"/>
      <c r="C4530" s="1200"/>
      <c r="D4530" s="223"/>
      <c r="E4530" s="1200"/>
      <c r="J4530" s="224"/>
    </row>
    <row r="4531" spans="1:10" s="222" customFormat="1" ht="24" customHeight="1">
      <c r="A4531" s="1199"/>
      <c r="B4531" s="1200"/>
      <c r="C4531" s="1200"/>
      <c r="D4531" s="223"/>
      <c r="E4531" s="1200"/>
      <c r="J4531" s="224"/>
    </row>
    <row r="4532" spans="1:10" s="222" customFormat="1" ht="24" customHeight="1">
      <c r="A4532" s="1199"/>
      <c r="B4532" s="1200"/>
      <c r="C4532" s="1200"/>
      <c r="D4532" s="223"/>
      <c r="E4532" s="1200"/>
      <c r="J4532" s="224"/>
    </row>
    <row r="4533" spans="1:10" s="222" customFormat="1" ht="24" customHeight="1">
      <c r="A4533" s="1199"/>
      <c r="B4533" s="1200"/>
      <c r="C4533" s="1200"/>
      <c r="D4533" s="223"/>
      <c r="E4533" s="1200"/>
      <c r="J4533" s="224"/>
    </row>
    <row r="4534" spans="1:10" s="222" customFormat="1" ht="24" customHeight="1">
      <c r="A4534" s="1199"/>
      <c r="B4534" s="1200"/>
      <c r="C4534" s="1200"/>
      <c r="D4534" s="223"/>
      <c r="E4534" s="1200"/>
      <c r="J4534" s="224"/>
    </row>
    <row r="4535" spans="1:10" s="222" customFormat="1" ht="24" customHeight="1">
      <c r="A4535" s="1199"/>
      <c r="B4535" s="1200"/>
      <c r="C4535" s="1200"/>
      <c r="D4535" s="223"/>
      <c r="E4535" s="1200"/>
      <c r="J4535" s="224"/>
    </row>
    <row r="4536" spans="1:10" s="222" customFormat="1" ht="24" customHeight="1">
      <c r="A4536" s="1199"/>
      <c r="B4536" s="1200"/>
      <c r="C4536" s="1200"/>
      <c r="D4536" s="223"/>
      <c r="E4536" s="1200"/>
      <c r="J4536" s="224"/>
    </row>
    <row r="4537" spans="1:10" s="222" customFormat="1" ht="24" customHeight="1">
      <c r="A4537" s="1199"/>
      <c r="B4537" s="1200"/>
      <c r="C4537" s="1200"/>
      <c r="D4537" s="223"/>
      <c r="E4537" s="1200"/>
      <c r="J4537" s="224"/>
    </row>
    <row r="4538" spans="1:10" s="222" customFormat="1" ht="24" customHeight="1">
      <c r="A4538" s="1199"/>
      <c r="B4538" s="1200"/>
      <c r="C4538" s="1200"/>
      <c r="D4538" s="223"/>
      <c r="E4538" s="1200"/>
      <c r="J4538" s="224"/>
    </row>
    <row r="4539" spans="1:10" s="222" customFormat="1" ht="24" customHeight="1">
      <c r="A4539" s="1199"/>
      <c r="B4539" s="1200"/>
      <c r="C4539" s="1200"/>
      <c r="D4539" s="223"/>
      <c r="E4539" s="1200"/>
      <c r="J4539" s="224"/>
    </row>
    <row r="4540" spans="1:10" s="222" customFormat="1" ht="24" customHeight="1">
      <c r="A4540" s="1199"/>
      <c r="B4540" s="1200"/>
      <c r="C4540" s="1200"/>
      <c r="D4540" s="223"/>
      <c r="E4540" s="1200"/>
      <c r="J4540" s="224"/>
    </row>
    <row r="4541" spans="1:10" s="222" customFormat="1" ht="24" customHeight="1">
      <c r="A4541" s="1199"/>
      <c r="B4541" s="1200"/>
      <c r="C4541" s="1200"/>
      <c r="D4541" s="223"/>
      <c r="E4541" s="1200"/>
      <c r="J4541" s="224"/>
    </row>
    <row r="4542" spans="1:10" s="222" customFormat="1" ht="24" customHeight="1">
      <c r="A4542" s="1199"/>
      <c r="B4542" s="1200"/>
      <c r="C4542" s="1200"/>
      <c r="D4542" s="223"/>
      <c r="E4542" s="1200"/>
      <c r="J4542" s="224"/>
    </row>
    <row r="4543" spans="1:10" s="222" customFormat="1" ht="24" customHeight="1">
      <c r="A4543" s="1199"/>
      <c r="B4543" s="1200"/>
      <c r="C4543" s="1200"/>
      <c r="D4543" s="223"/>
      <c r="E4543" s="1200"/>
      <c r="J4543" s="224"/>
    </row>
    <row r="4544" spans="1:10" s="222" customFormat="1" ht="24" customHeight="1">
      <c r="A4544" s="1199"/>
      <c r="B4544" s="1200"/>
      <c r="C4544" s="1200"/>
      <c r="D4544" s="223"/>
      <c r="E4544" s="1200"/>
      <c r="J4544" s="224"/>
    </row>
    <row r="4545" spans="1:10" s="222" customFormat="1" ht="24" customHeight="1">
      <c r="A4545" s="1199"/>
      <c r="B4545" s="1200"/>
      <c r="C4545" s="1200"/>
      <c r="D4545" s="223"/>
      <c r="E4545" s="1200"/>
      <c r="J4545" s="224"/>
    </row>
    <row r="4546" spans="1:10" s="222" customFormat="1" ht="24" customHeight="1">
      <c r="A4546" s="1199"/>
      <c r="B4546" s="1200"/>
      <c r="C4546" s="1200"/>
      <c r="D4546" s="223"/>
      <c r="E4546" s="1200"/>
      <c r="J4546" s="224"/>
    </row>
    <row r="4547" spans="1:10" s="222" customFormat="1" ht="24" customHeight="1">
      <c r="A4547" s="1199"/>
      <c r="B4547" s="1200"/>
      <c r="C4547" s="1200"/>
      <c r="D4547" s="223"/>
      <c r="E4547" s="1200"/>
      <c r="J4547" s="224"/>
    </row>
    <row r="4548" spans="1:10" s="222" customFormat="1" ht="24" customHeight="1">
      <c r="A4548" s="1199"/>
      <c r="B4548" s="1200"/>
      <c r="C4548" s="1200"/>
      <c r="D4548" s="223"/>
      <c r="E4548" s="1200"/>
      <c r="J4548" s="224"/>
    </row>
    <row r="4549" spans="1:10" s="222" customFormat="1" ht="24" customHeight="1">
      <c r="A4549" s="1199"/>
      <c r="B4549" s="1200"/>
      <c r="C4549" s="1200"/>
      <c r="D4549" s="223"/>
      <c r="E4549" s="1200"/>
      <c r="J4549" s="224"/>
    </row>
    <row r="4550" spans="1:10" s="222" customFormat="1" ht="24" customHeight="1">
      <c r="A4550" s="1199"/>
      <c r="B4550" s="1200"/>
      <c r="C4550" s="1200"/>
      <c r="D4550" s="223"/>
      <c r="E4550" s="1200"/>
      <c r="J4550" s="224"/>
    </row>
    <row r="4551" spans="1:10" s="222" customFormat="1" ht="24" customHeight="1">
      <c r="A4551" s="1199"/>
      <c r="B4551" s="1200"/>
      <c r="C4551" s="1200"/>
      <c r="D4551" s="223"/>
      <c r="E4551" s="1200"/>
      <c r="J4551" s="224"/>
    </row>
    <row r="4552" spans="1:10" s="222" customFormat="1" ht="24" customHeight="1">
      <c r="A4552" s="1199"/>
      <c r="B4552" s="1200"/>
      <c r="C4552" s="1200"/>
      <c r="D4552" s="223"/>
      <c r="E4552" s="1200"/>
      <c r="J4552" s="224"/>
    </row>
    <row r="4553" spans="1:10" s="222" customFormat="1" ht="24" customHeight="1">
      <c r="A4553" s="1199"/>
      <c r="B4553" s="1200"/>
      <c r="C4553" s="1200"/>
      <c r="D4553" s="223"/>
      <c r="E4553" s="1200"/>
      <c r="J4553" s="224"/>
    </row>
    <row r="4554" spans="1:10" ht="24" customHeight="1">
      <c r="A4554" s="1199"/>
      <c r="B4554" s="1200"/>
      <c r="C4554" s="1200"/>
      <c r="E4554" s="1200"/>
    </row>
    <row r="4555" spans="1:10" ht="24" customHeight="1">
      <c r="A4555" s="1199"/>
      <c r="B4555" s="1200"/>
      <c r="C4555" s="1200"/>
      <c r="E4555" s="1200"/>
    </row>
    <row r="4556" spans="1:10" ht="24" customHeight="1">
      <c r="A4556" s="1199"/>
      <c r="B4556" s="1200"/>
      <c r="C4556" s="1200"/>
      <c r="E4556" s="1200"/>
    </row>
    <row r="4557" spans="1:10" ht="24" customHeight="1">
      <c r="A4557" s="1199"/>
      <c r="B4557" s="1200"/>
      <c r="C4557" s="1200"/>
      <c r="E4557" s="1200"/>
    </row>
    <row r="4558" spans="1:10" ht="24" customHeight="1">
      <c r="A4558" s="1199"/>
      <c r="B4558" s="1200"/>
      <c r="C4558" s="1200"/>
      <c r="E4558" s="1200"/>
    </row>
    <row r="4559" spans="1:10" ht="24" customHeight="1">
      <c r="A4559" s="1199"/>
      <c r="B4559" s="1200"/>
      <c r="C4559" s="1200"/>
      <c r="E4559" s="1200"/>
    </row>
    <row r="4560" spans="1:10" ht="24" customHeight="1">
      <c r="A4560" s="1199"/>
      <c r="B4560" s="1200"/>
      <c r="C4560" s="1200"/>
      <c r="E4560" s="1200"/>
    </row>
    <row r="4561" spans="1:5" ht="24" customHeight="1">
      <c r="A4561" s="1199"/>
      <c r="B4561" s="1200"/>
      <c r="C4561" s="1200"/>
      <c r="E4561" s="1200"/>
    </row>
    <row r="4562" spans="1:5" ht="24" customHeight="1">
      <c r="A4562" s="1199"/>
      <c r="B4562" s="1200"/>
      <c r="C4562" s="1200"/>
      <c r="E4562" s="1200"/>
    </row>
    <row r="4563" spans="1:5" ht="24" customHeight="1">
      <c r="A4563" s="1199"/>
      <c r="B4563" s="1200"/>
      <c r="C4563" s="1200"/>
      <c r="E4563" s="1200"/>
    </row>
    <row r="4564" spans="1:5" ht="24" customHeight="1">
      <c r="A4564" s="1199"/>
      <c r="B4564" s="1200"/>
      <c r="C4564" s="1200"/>
      <c r="E4564" s="1200"/>
    </row>
    <row r="4565" spans="1:5" ht="24" customHeight="1">
      <c r="A4565" s="1199"/>
      <c r="B4565" s="1200"/>
      <c r="C4565" s="1200"/>
      <c r="E4565" s="1200"/>
    </row>
  </sheetData>
  <mergeCells count="10">
    <mergeCell ref="A2:K2"/>
    <mergeCell ref="F9:G9"/>
    <mergeCell ref="H9:I9"/>
    <mergeCell ref="G222:I222"/>
    <mergeCell ref="A9:A10"/>
    <mergeCell ref="D9:D10"/>
    <mergeCell ref="E9:E10"/>
    <mergeCell ref="J9:J10"/>
    <mergeCell ref="K9:K10"/>
    <mergeCell ref="B9:C10"/>
  </mergeCells>
  <pageMargins left="0.55118110236220497" right="0.43307086614173201" top="0.55118110236220497" bottom="0.43307086614173201" header="0.31496062992126" footer="0.31496062992126"/>
  <pageSetup paperSize="9" scale="75" fitToWidth="0" fitToHeight="0" orientation="landscape" r:id="rId1"/>
  <headerFooter>
    <oddHeader>&amp;R&amp;"AngsanaUPC,Regular"&amp;16ปร.4 หน้าที่ &amp;P of &amp;N</oddHeader>
  </headerFooter>
  <rowBreaks count="3" manualBreakCount="3">
    <brk id="115" max="10" man="1"/>
    <brk id="136" max="10" man="1"/>
    <brk id="149" max="1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66FF"/>
  </sheetPr>
  <dimension ref="A1:XFD443"/>
  <sheetViews>
    <sheetView showGridLines="0" view="pageBreakPreview" zoomScaleNormal="100" workbookViewId="0">
      <selection activeCell="E16" sqref="E16"/>
    </sheetView>
  </sheetViews>
  <sheetFormatPr defaultColWidth="16.5703125" defaultRowHeight="24" customHeight="1"/>
  <cols>
    <col min="1" max="1" width="21.85546875" style="55" customWidth="1"/>
    <col min="2" max="2" width="67.28515625" style="6" customWidth="1"/>
    <col min="3" max="3" width="10.85546875" style="6" customWidth="1"/>
    <col min="4" max="4" width="9.5703125" style="6" customWidth="1"/>
    <col min="5" max="6" width="18" style="182" customWidth="1"/>
    <col min="7" max="7" width="17.28515625" style="182" customWidth="1"/>
    <col min="8" max="8" width="15.5703125" style="182" customWidth="1"/>
    <col min="9" max="9" width="26.5703125" style="93" customWidth="1"/>
    <col min="10" max="10" width="18.42578125" style="93" customWidth="1"/>
    <col min="11" max="16384" width="16.5703125" style="65"/>
  </cols>
  <sheetData>
    <row r="1" spans="1:16384" s="6" customFormat="1" ht="24" customHeight="1">
      <c r="A1" s="1651" t="s">
        <v>951</v>
      </c>
      <c r="B1" s="1651"/>
      <c r="C1" s="1651"/>
      <c r="D1" s="1651"/>
      <c r="E1" s="1651"/>
      <c r="F1" s="1651"/>
      <c r="G1" s="1651"/>
      <c r="H1" s="1651"/>
    </row>
    <row r="2" spans="1:16384" s="6" customFormat="1" ht="24" customHeight="1">
      <c r="A2" s="66" t="s">
        <v>45</v>
      </c>
      <c r="B2" s="95" t="str">
        <f>ปร6!B3</f>
        <v>โครงการปรับปรุงห้องตรวจเวชศาสตร์ฉุกเฉิน</v>
      </c>
      <c r="C2" s="95"/>
      <c r="D2" s="95"/>
      <c r="E2" s="14"/>
      <c r="F2" s="14"/>
      <c r="G2" s="14"/>
      <c r="H2" s="184"/>
      <c r="J2" s="50"/>
    </row>
    <row r="3" spans="1:16384" s="6" customFormat="1" ht="24" customHeight="1">
      <c r="A3" s="68" t="s">
        <v>47</v>
      </c>
      <c r="B3" s="95" t="str">
        <f>ปร6!B4</f>
        <v>คณะแพทยศาสตร์วชิรพยาบาล  มหาวิทยาลัยนวมินทราธิราช</v>
      </c>
      <c r="C3" s="95"/>
      <c r="D3" s="95"/>
      <c r="E3" s="14"/>
      <c r="F3" s="14"/>
      <c r="G3" s="14"/>
      <c r="H3" s="54"/>
      <c r="J3" s="50"/>
    </row>
    <row r="4" spans="1:16384" s="6" customFormat="1" ht="24" customHeight="1">
      <c r="A4" s="68" t="s">
        <v>49</v>
      </c>
      <c r="B4" s="95" t="str">
        <f>ปร6!B5</f>
        <v>ถนนสามเสน แขวงวชิรพยาบาล เขตดุสิต กรุงเทพฯ</v>
      </c>
      <c r="C4" s="95"/>
      <c r="D4" s="95"/>
      <c r="E4" s="14"/>
      <c r="F4" s="14"/>
      <c r="G4" s="14"/>
      <c r="H4" s="54"/>
      <c r="J4" s="50"/>
    </row>
    <row r="5" spans="1:16384" s="6" customFormat="1" ht="24" customHeight="1">
      <c r="A5" s="14" t="s">
        <v>51</v>
      </c>
      <c r="B5" s="95" t="str">
        <f>ปร6!B6</f>
        <v>DS68-01-06</v>
      </c>
      <c r="C5" s="95"/>
      <c r="D5" s="95"/>
      <c r="E5" s="14"/>
      <c r="F5" s="14"/>
      <c r="G5" s="14"/>
      <c r="H5" s="54"/>
      <c r="J5" s="50"/>
    </row>
    <row r="6" spans="1:16384" s="6" customFormat="1" ht="24" customHeight="1">
      <c r="A6" s="19" t="s">
        <v>53</v>
      </c>
      <c r="B6" s="95"/>
      <c r="C6" s="95"/>
      <c r="D6" s="95"/>
      <c r="E6" s="185"/>
      <c r="F6" s="185"/>
      <c r="G6" s="185"/>
      <c r="H6" s="186"/>
      <c r="J6" s="50"/>
    </row>
    <row r="7" spans="1:16384" s="6" customFormat="1" ht="24" customHeight="1">
      <c r="A7" s="24" t="s">
        <v>54</v>
      </c>
      <c r="B7" s="116" t="str">
        <f>ปร6!B8</f>
        <v>เมื่อวันที่  14 เดือน  สิงหาคม พ.ศ.2568</v>
      </c>
      <c r="C7" s="116"/>
      <c r="D7" s="116"/>
      <c r="E7" s="187"/>
      <c r="F7" s="187"/>
      <c r="G7" s="188"/>
      <c r="H7" s="189" t="s">
        <v>55</v>
      </c>
      <c r="J7" s="50"/>
    </row>
    <row r="8" spans="1:16384" ht="24" customHeight="1">
      <c r="A8" s="1656" t="s">
        <v>12</v>
      </c>
      <c r="B8" s="1658" t="s">
        <v>13</v>
      </c>
      <c r="C8" s="1596" t="s">
        <v>14</v>
      </c>
      <c r="D8" s="1598" t="s">
        <v>15</v>
      </c>
      <c r="E8" s="1652" t="s">
        <v>952</v>
      </c>
      <c r="F8" s="1653"/>
      <c r="G8" s="1654"/>
      <c r="H8" s="1660" t="s">
        <v>18</v>
      </c>
    </row>
    <row r="9" spans="1:16384" ht="24" customHeight="1">
      <c r="A9" s="1657"/>
      <c r="B9" s="1659"/>
      <c r="C9" s="1597"/>
      <c r="D9" s="1582"/>
      <c r="E9" s="206" t="s">
        <v>22</v>
      </c>
      <c r="F9" s="206" t="s">
        <v>23</v>
      </c>
      <c r="G9" s="207" t="s">
        <v>24</v>
      </c>
      <c r="H9" s="1661"/>
    </row>
    <row r="10" spans="1:16384" ht="24" customHeight="1">
      <c r="A10" s="80"/>
      <c r="B10" s="208" t="s">
        <v>57</v>
      </c>
      <c r="C10" s="70"/>
      <c r="D10" s="71"/>
      <c r="E10" s="206"/>
      <c r="F10" s="206"/>
      <c r="G10" s="207"/>
      <c r="H10" s="206"/>
    </row>
    <row r="11" spans="1:16384" ht="24" customHeight="1">
      <c r="A11" s="119"/>
      <c r="B11" s="209" t="s">
        <v>75</v>
      </c>
      <c r="C11" s="209"/>
      <c r="D11" s="209"/>
      <c r="E11" s="190"/>
      <c r="F11" s="190"/>
      <c r="G11" s="209"/>
      <c r="H11" s="190"/>
      <c r="J11" s="65"/>
    </row>
    <row r="12" spans="1:16384" ht="24" customHeight="1">
      <c r="A12" s="119">
        <v>7</v>
      </c>
      <c r="B12" s="210" t="s">
        <v>953</v>
      </c>
      <c r="C12" s="210"/>
      <c r="D12" s="210"/>
      <c r="E12" s="190"/>
      <c r="F12" s="190"/>
      <c r="G12" s="209"/>
      <c r="H12" s="190"/>
      <c r="J12" s="65"/>
    </row>
    <row r="13" spans="1:16384" ht="24" customHeight="1">
      <c r="A13" s="83">
        <v>7.1</v>
      </c>
      <c r="B13" s="211" t="str">
        <f>'7.งานครุภัณฑ์จัดจ้างหรือสั่งทำ'!C66</f>
        <v>รวมราคา งานครุภัณฑ์ติดอาคาร (ตกแต่งภายใน)</v>
      </c>
      <c r="C13" s="820">
        <v>1</v>
      </c>
      <c r="D13" s="211" t="s">
        <v>99</v>
      </c>
      <c r="E13" s="191">
        <f>'7.งานครุภัณฑ์จัดจ้างหรือสั่งทำ'!H66</f>
        <v>2083360</v>
      </c>
      <c r="F13" s="191">
        <f>'7.งานครุภัณฑ์จัดจ้างหรือสั่งทำ'!I66</f>
        <v>208336</v>
      </c>
      <c r="G13" s="191">
        <f>F13+E13</f>
        <v>2291696</v>
      </c>
      <c r="H13" s="191"/>
      <c r="I13" s="216"/>
      <c r="J13" s="216"/>
    </row>
    <row r="14" spans="1:16384" ht="24" customHeight="1">
      <c r="A14" s="83">
        <v>7.2</v>
      </c>
      <c r="B14" s="212" t="str">
        <f>'7.งานครุภัณฑ์จัดจ้างหรือสั่งทำ'!C88</f>
        <v>รวมราคา งานวัสดุประกอบอาคาร - ผ้าม่าน</v>
      </c>
      <c r="C14" s="820">
        <v>1</v>
      </c>
      <c r="D14" s="211" t="s">
        <v>99</v>
      </c>
      <c r="E14" s="191">
        <f>'7.งานครุภัณฑ์จัดจ้างหรือสั่งทำ'!H88</f>
        <v>377720</v>
      </c>
      <c r="F14" s="191">
        <f>'7.งานครุภัณฑ์จัดจ้างหรือสั่งทำ'!I88</f>
        <v>37772</v>
      </c>
      <c r="G14" s="191">
        <f t="shared" ref="G14:G15" si="0">F14+E14</f>
        <v>415492</v>
      </c>
      <c r="H14" s="191"/>
      <c r="I14" s="216"/>
      <c r="J14" s="216"/>
    </row>
    <row r="15" spans="1:16384" ht="24" customHeight="1">
      <c r="A15" s="83">
        <v>7.3</v>
      </c>
      <c r="B15" s="213" t="str">
        <f>'7.งานครุภัณฑ์จัดจ้างหรือสั่งทำ'!C111</f>
        <v>รวมราคา งานวัสดุประกอบอาคาร - งานป้ายติดอาคาร</v>
      </c>
      <c r="C15" s="820">
        <v>1</v>
      </c>
      <c r="D15" s="211" t="s">
        <v>99</v>
      </c>
      <c r="E15" s="191">
        <f>'7.งานครุภัณฑ์จัดจ้างหรือสั่งทำ'!H111</f>
        <v>130170</v>
      </c>
      <c r="F15" s="191">
        <f>'7.งานครุภัณฑ์จัดจ้างหรือสั่งทำ'!I111</f>
        <v>13017</v>
      </c>
      <c r="G15" s="191">
        <f t="shared" si="0"/>
        <v>143187</v>
      </c>
      <c r="H15" s="191"/>
      <c r="I15" s="83"/>
      <c r="J15" s="212"/>
      <c r="K15" s="212"/>
      <c r="L15" s="212"/>
      <c r="M15" s="191"/>
      <c r="N15" s="191"/>
      <c r="O15" s="191"/>
      <c r="P15" s="191"/>
      <c r="Q15" s="83"/>
      <c r="R15" s="212"/>
      <c r="S15" s="212"/>
      <c r="T15" s="212"/>
      <c r="U15" s="191"/>
      <c r="V15" s="191"/>
      <c r="W15" s="191"/>
      <c r="X15" s="191"/>
      <c r="Y15" s="83"/>
      <c r="Z15" s="212"/>
      <c r="AA15" s="212"/>
      <c r="AB15" s="212"/>
      <c r="AC15" s="191"/>
      <c r="AD15" s="191"/>
      <c r="AE15" s="191"/>
      <c r="AF15" s="191"/>
      <c r="AG15" s="83"/>
      <c r="AH15" s="212"/>
      <c r="AI15" s="212"/>
      <c r="AJ15" s="212"/>
      <c r="AK15" s="191"/>
      <c r="AL15" s="191"/>
      <c r="AM15" s="191"/>
      <c r="AN15" s="191"/>
      <c r="AO15" s="83"/>
      <c r="AP15" s="212"/>
      <c r="AQ15" s="212"/>
      <c r="AR15" s="212"/>
      <c r="AS15" s="191"/>
      <c r="AT15" s="191"/>
      <c r="AU15" s="191"/>
      <c r="AV15" s="191"/>
      <c r="AW15" s="83"/>
      <c r="AX15" s="212"/>
      <c r="AY15" s="212"/>
      <c r="AZ15" s="212"/>
      <c r="BA15" s="191"/>
      <c r="BB15" s="191"/>
      <c r="BC15" s="191"/>
      <c r="BD15" s="191"/>
      <c r="BE15" s="83"/>
      <c r="BF15" s="212"/>
      <c r="BG15" s="212"/>
      <c r="BH15" s="212"/>
      <c r="BI15" s="191"/>
      <c r="BJ15" s="191"/>
      <c r="BK15" s="191"/>
      <c r="BL15" s="191"/>
      <c r="BM15" s="83"/>
      <c r="BN15" s="212"/>
      <c r="BO15" s="212"/>
      <c r="BP15" s="212"/>
      <c r="BQ15" s="191"/>
      <c r="BR15" s="191"/>
      <c r="BS15" s="191"/>
      <c r="BT15" s="191"/>
      <c r="BU15" s="83"/>
      <c r="BV15" s="212"/>
      <c r="BW15" s="212"/>
      <c r="BX15" s="212"/>
      <c r="BY15" s="191"/>
      <c r="BZ15" s="191"/>
      <c r="CA15" s="191"/>
      <c r="CB15" s="191"/>
      <c r="CC15" s="83"/>
      <c r="CD15" s="212"/>
      <c r="CE15" s="212"/>
      <c r="CF15" s="212"/>
      <c r="CG15" s="191"/>
      <c r="CH15" s="191"/>
      <c r="CI15" s="191"/>
      <c r="CJ15" s="191"/>
      <c r="CK15" s="83"/>
      <c r="CL15" s="212"/>
      <c r="CM15" s="212"/>
      <c r="CN15" s="212"/>
      <c r="CO15" s="191"/>
      <c r="CP15" s="191"/>
      <c r="CQ15" s="191"/>
      <c r="CR15" s="191"/>
      <c r="CS15" s="83"/>
      <c r="CT15" s="212"/>
      <c r="CU15" s="212"/>
      <c r="CV15" s="212"/>
      <c r="CW15" s="191"/>
      <c r="CX15" s="191"/>
      <c r="CY15" s="191"/>
      <c r="CZ15" s="191"/>
      <c r="DA15" s="83"/>
      <c r="DB15" s="212"/>
      <c r="DC15" s="212"/>
      <c r="DD15" s="212"/>
      <c r="DE15" s="191"/>
      <c r="DF15" s="191"/>
      <c r="DG15" s="191"/>
      <c r="DH15" s="191"/>
      <c r="DI15" s="83"/>
      <c r="DJ15" s="212"/>
      <c r="DK15" s="212"/>
      <c r="DL15" s="212"/>
      <c r="DM15" s="191"/>
      <c r="DN15" s="191"/>
      <c r="DO15" s="191"/>
      <c r="DP15" s="191"/>
      <c r="DQ15" s="83"/>
      <c r="DR15" s="212"/>
      <c r="DS15" s="212"/>
      <c r="DT15" s="212"/>
      <c r="DU15" s="191"/>
      <c r="DV15" s="191"/>
      <c r="DW15" s="191"/>
      <c r="DX15" s="191"/>
      <c r="DY15" s="83"/>
      <c r="DZ15" s="212"/>
      <c r="EA15" s="212"/>
      <c r="EB15" s="212"/>
      <c r="EC15" s="191"/>
      <c r="ED15" s="191"/>
      <c r="EE15" s="191"/>
      <c r="EF15" s="191"/>
      <c r="EG15" s="83"/>
      <c r="EH15" s="212"/>
      <c r="EI15" s="212"/>
      <c r="EJ15" s="212"/>
      <c r="EK15" s="191"/>
      <c r="EL15" s="191"/>
      <c r="EM15" s="191"/>
      <c r="EN15" s="191"/>
      <c r="EO15" s="83"/>
      <c r="EP15" s="212"/>
      <c r="EQ15" s="212"/>
      <c r="ER15" s="212"/>
      <c r="ES15" s="191"/>
      <c r="ET15" s="191"/>
      <c r="EU15" s="191"/>
      <c r="EV15" s="191"/>
      <c r="EW15" s="83"/>
      <c r="EX15" s="212"/>
      <c r="EY15" s="212"/>
      <c r="EZ15" s="212"/>
      <c r="FA15" s="191"/>
      <c r="FB15" s="191"/>
      <c r="FC15" s="191"/>
      <c r="FD15" s="191"/>
      <c r="FE15" s="83"/>
      <c r="FF15" s="212"/>
      <c r="FG15" s="212"/>
      <c r="FH15" s="212"/>
      <c r="FI15" s="191"/>
      <c r="FJ15" s="191"/>
      <c r="FK15" s="191"/>
      <c r="FL15" s="191"/>
      <c r="FM15" s="83"/>
      <c r="FN15" s="212"/>
      <c r="FO15" s="212"/>
      <c r="FP15" s="212"/>
      <c r="FQ15" s="191"/>
      <c r="FR15" s="191"/>
      <c r="FS15" s="191"/>
      <c r="FT15" s="191"/>
      <c r="FU15" s="83"/>
      <c r="FV15" s="212"/>
      <c r="FW15" s="212"/>
      <c r="FX15" s="212"/>
      <c r="FY15" s="191"/>
      <c r="FZ15" s="191"/>
      <c r="GA15" s="191"/>
      <c r="GB15" s="191"/>
      <c r="GC15" s="83"/>
      <c r="GD15" s="212"/>
      <c r="GE15" s="212"/>
      <c r="GF15" s="212"/>
      <c r="GG15" s="191"/>
      <c r="GH15" s="191"/>
      <c r="GI15" s="191"/>
      <c r="GJ15" s="191"/>
      <c r="GK15" s="83"/>
      <c r="GL15" s="212"/>
      <c r="GM15" s="212"/>
      <c r="GN15" s="212"/>
      <c r="GO15" s="191"/>
      <c r="GP15" s="191"/>
      <c r="GQ15" s="191"/>
      <c r="GR15" s="191"/>
      <c r="GS15" s="83"/>
      <c r="GT15" s="212"/>
      <c r="GU15" s="212"/>
      <c r="GV15" s="212"/>
      <c r="GW15" s="191"/>
      <c r="GX15" s="191"/>
      <c r="GY15" s="191"/>
      <c r="GZ15" s="191"/>
      <c r="HA15" s="83"/>
      <c r="HB15" s="212"/>
      <c r="HC15" s="212"/>
      <c r="HD15" s="212"/>
      <c r="HE15" s="191"/>
      <c r="HF15" s="191"/>
      <c r="HG15" s="191"/>
      <c r="HH15" s="191"/>
      <c r="HI15" s="83"/>
      <c r="HJ15" s="212"/>
      <c r="HK15" s="212"/>
      <c r="HL15" s="212"/>
      <c r="HM15" s="191"/>
      <c r="HN15" s="191"/>
      <c r="HO15" s="191"/>
      <c r="HP15" s="191"/>
      <c r="HQ15" s="83"/>
      <c r="HR15" s="212"/>
      <c r="HS15" s="212"/>
      <c r="HT15" s="212"/>
      <c r="HU15" s="191"/>
      <c r="HV15" s="191"/>
      <c r="HW15" s="191"/>
      <c r="HX15" s="191"/>
      <c r="HY15" s="83"/>
      <c r="HZ15" s="212"/>
      <c r="IA15" s="212"/>
      <c r="IB15" s="212"/>
      <c r="IC15" s="191"/>
      <c r="ID15" s="191"/>
      <c r="IE15" s="191"/>
      <c r="IF15" s="191"/>
      <c r="IG15" s="83"/>
      <c r="IH15" s="212"/>
      <c r="II15" s="212"/>
      <c r="IJ15" s="212"/>
      <c r="IK15" s="191"/>
      <c r="IL15" s="191"/>
      <c r="IM15" s="191"/>
      <c r="IN15" s="191"/>
      <c r="IO15" s="83"/>
      <c r="IP15" s="212"/>
      <c r="IQ15" s="212"/>
      <c r="IR15" s="212"/>
      <c r="IS15" s="191"/>
      <c r="IT15" s="191"/>
      <c r="IU15" s="191"/>
      <c r="IV15" s="191"/>
      <c r="IW15" s="83"/>
      <c r="IX15" s="212"/>
      <c r="IY15" s="212"/>
      <c r="IZ15" s="212"/>
      <c r="JA15" s="191"/>
      <c r="JB15" s="191"/>
      <c r="JC15" s="191"/>
      <c r="JD15" s="191"/>
      <c r="JE15" s="83"/>
      <c r="JF15" s="212"/>
      <c r="JG15" s="212"/>
      <c r="JH15" s="212"/>
      <c r="JI15" s="191"/>
      <c r="JJ15" s="191"/>
      <c r="JK15" s="191"/>
      <c r="JL15" s="191"/>
      <c r="JM15" s="83"/>
      <c r="JN15" s="212"/>
      <c r="JO15" s="212"/>
      <c r="JP15" s="212"/>
      <c r="JQ15" s="191"/>
      <c r="JR15" s="191"/>
      <c r="JS15" s="191"/>
      <c r="JT15" s="191"/>
      <c r="JU15" s="83"/>
      <c r="JV15" s="212"/>
      <c r="JW15" s="212"/>
      <c r="JX15" s="212"/>
      <c r="JY15" s="191"/>
      <c r="JZ15" s="191"/>
      <c r="KA15" s="191"/>
      <c r="KB15" s="191"/>
      <c r="KC15" s="83"/>
      <c r="KD15" s="212"/>
      <c r="KE15" s="212"/>
      <c r="KF15" s="212"/>
      <c r="KG15" s="191"/>
      <c r="KH15" s="191"/>
      <c r="KI15" s="191"/>
      <c r="KJ15" s="191"/>
      <c r="KK15" s="83"/>
      <c r="KL15" s="212"/>
      <c r="KM15" s="212"/>
      <c r="KN15" s="212"/>
      <c r="KO15" s="191"/>
      <c r="KP15" s="191"/>
      <c r="KQ15" s="191"/>
      <c r="KR15" s="191"/>
      <c r="KS15" s="83"/>
      <c r="KT15" s="212"/>
      <c r="KU15" s="212"/>
      <c r="KV15" s="212"/>
      <c r="KW15" s="191"/>
      <c r="KX15" s="191"/>
      <c r="KY15" s="191"/>
      <c r="KZ15" s="191"/>
      <c r="LA15" s="83"/>
      <c r="LB15" s="212"/>
      <c r="LC15" s="212"/>
      <c r="LD15" s="212"/>
      <c r="LE15" s="191"/>
      <c r="LF15" s="191"/>
      <c r="LG15" s="191"/>
      <c r="LH15" s="191"/>
      <c r="LI15" s="83"/>
      <c r="LJ15" s="212"/>
      <c r="LK15" s="212"/>
      <c r="LL15" s="212"/>
      <c r="LM15" s="191"/>
      <c r="LN15" s="191"/>
      <c r="LO15" s="191"/>
      <c r="LP15" s="191"/>
      <c r="LQ15" s="83"/>
      <c r="LR15" s="212"/>
      <c r="LS15" s="212"/>
      <c r="LT15" s="212"/>
      <c r="LU15" s="191"/>
      <c r="LV15" s="191"/>
      <c r="LW15" s="191"/>
      <c r="LX15" s="191"/>
      <c r="LY15" s="83"/>
      <c r="LZ15" s="212"/>
      <c r="MA15" s="212"/>
      <c r="MB15" s="212"/>
      <c r="MC15" s="191"/>
      <c r="MD15" s="191"/>
      <c r="ME15" s="191"/>
      <c r="MF15" s="191"/>
      <c r="MG15" s="83"/>
      <c r="MH15" s="212"/>
      <c r="MI15" s="212"/>
      <c r="MJ15" s="212"/>
      <c r="MK15" s="191"/>
      <c r="ML15" s="191"/>
      <c r="MM15" s="191"/>
      <c r="MN15" s="191"/>
      <c r="MO15" s="83"/>
      <c r="MP15" s="212"/>
      <c r="MQ15" s="212"/>
      <c r="MR15" s="212"/>
      <c r="MS15" s="191"/>
      <c r="MT15" s="191"/>
      <c r="MU15" s="191"/>
      <c r="MV15" s="191"/>
      <c r="MW15" s="83"/>
      <c r="MX15" s="212"/>
      <c r="MY15" s="212"/>
      <c r="MZ15" s="212"/>
      <c r="NA15" s="191"/>
      <c r="NB15" s="191"/>
      <c r="NC15" s="191"/>
      <c r="ND15" s="191"/>
      <c r="NE15" s="83"/>
      <c r="NF15" s="212"/>
      <c r="NG15" s="212"/>
      <c r="NH15" s="212"/>
      <c r="NI15" s="191"/>
      <c r="NJ15" s="191"/>
      <c r="NK15" s="191"/>
      <c r="NL15" s="191"/>
      <c r="NM15" s="83"/>
      <c r="NN15" s="212"/>
      <c r="NO15" s="212"/>
      <c r="NP15" s="212"/>
      <c r="NQ15" s="191"/>
      <c r="NR15" s="191"/>
      <c r="NS15" s="191"/>
      <c r="NT15" s="191"/>
      <c r="NU15" s="83"/>
      <c r="NV15" s="212"/>
      <c r="NW15" s="212"/>
      <c r="NX15" s="212"/>
      <c r="NY15" s="191"/>
      <c r="NZ15" s="191"/>
      <c r="OA15" s="191"/>
      <c r="OB15" s="191"/>
      <c r="OC15" s="83"/>
      <c r="OD15" s="212"/>
      <c r="OE15" s="212"/>
      <c r="OF15" s="212"/>
      <c r="OG15" s="191"/>
      <c r="OH15" s="191"/>
      <c r="OI15" s="191"/>
      <c r="OJ15" s="191"/>
      <c r="OK15" s="83"/>
      <c r="OL15" s="212"/>
      <c r="OM15" s="212"/>
      <c r="ON15" s="212"/>
      <c r="OO15" s="191"/>
      <c r="OP15" s="191"/>
      <c r="OQ15" s="191"/>
      <c r="OR15" s="191"/>
      <c r="OS15" s="83"/>
      <c r="OT15" s="212"/>
      <c r="OU15" s="212"/>
      <c r="OV15" s="212"/>
      <c r="OW15" s="191"/>
      <c r="OX15" s="191"/>
      <c r="OY15" s="191"/>
      <c r="OZ15" s="191"/>
      <c r="PA15" s="83"/>
      <c r="PB15" s="212"/>
      <c r="PC15" s="212"/>
      <c r="PD15" s="212"/>
      <c r="PE15" s="191"/>
      <c r="PF15" s="191"/>
      <c r="PG15" s="191"/>
      <c r="PH15" s="191"/>
      <c r="PI15" s="83"/>
      <c r="PJ15" s="212"/>
      <c r="PK15" s="212"/>
      <c r="PL15" s="212"/>
      <c r="PM15" s="191"/>
      <c r="PN15" s="191"/>
      <c r="PO15" s="191"/>
      <c r="PP15" s="191"/>
      <c r="PQ15" s="83"/>
      <c r="PR15" s="212"/>
      <c r="PS15" s="212"/>
      <c r="PT15" s="212"/>
      <c r="PU15" s="191"/>
      <c r="PV15" s="191"/>
      <c r="PW15" s="191"/>
      <c r="PX15" s="191"/>
      <c r="PY15" s="83"/>
      <c r="PZ15" s="212"/>
      <c r="QA15" s="212"/>
      <c r="QB15" s="212"/>
      <c r="QC15" s="191"/>
      <c r="QD15" s="191"/>
      <c r="QE15" s="191"/>
      <c r="QF15" s="191"/>
      <c r="QG15" s="83"/>
      <c r="QH15" s="212"/>
      <c r="QI15" s="212"/>
      <c r="QJ15" s="212"/>
      <c r="QK15" s="191"/>
      <c r="QL15" s="191"/>
      <c r="QM15" s="191"/>
      <c r="QN15" s="191"/>
      <c r="QO15" s="83"/>
      <c r="QP15" s="212"/>
      <c r="QQ15" s="212"/>
      <c r="QR15" s="212"/>
      <c r="QS15" s="191"/>
      <c r="QT15" s="191"/>
      <c r="QU15" s="191"/>
      <c r="QV15" s="191"/>
      <c r="QW15" s="83"/>
      <c r="QX15" s="212"/>
      <c r="QY15" s="212"/>
      <c r="QZ15" s="212"/>
      <c r="RA15" s="191"/>
      <c r="RB15" s="191"/>
      <c r="RC15" s="191"/>
      <c r="RD15" s="191"/>
      <c r="RE15" s="83"/>
      <c r="RF15" s="212"/>
      <c r="RG15" s="212"/>
      <c r="RH15" s="212"/>
      <c r="RI15" s="191"/>
      <c r="RJ15" s="191"/>
      <c r="RK15" s="191"/>
      <c r="RL15" s="191"/>
      <c r="RM15" s="83"/>
      <c r="RN15" s="212"/>
      <c r="RO15" s="212"/>
      <c r="RP15" s="212"/>
      <c r="RQ15" s="191"/>
      <c r="RR15" s="191"/>
      <c r="RS15" s="191"/>
      <c r="RT15" s="191"/>
      <c r="RU15" s="83"/>
      <c r="RV15" s="212"/>
      <c r="RW15" s="212"/>
      <c r="RX15" s="212"/>
      <c r="RY15" s="191"/>
      <c r="RZ15" s="191"/>
      <c r="SA15" s="191"/>
      <c r="SB15" s="191"/>
      <c r="SC15" s="83"/>
      <c r="SD15" s="212"/>
      <c r="SE15" s="212"/>
      <c r="SF15" s="212"/>
      <c r="SG15" s="191"/>
      <c r="SH15" s="191"/>
      <c r="SI15" s="191"/>
      <c r="SJ15" s="191"/>
      <c r="SK15" s="83"/>
      <c r="SL15" s="212"/>
      <c r="SM15" s="212"/>
      <c r="SN15" s="212"/>
      <c r="SO15" s="191"/>
      <c r="SP15" s="191"/>
      <c r="SQ15" s="191"/>
      <c r="SR15" s="191"/>
      <c r="SS15" s="83"/>
      <c r="ST15" s="212"/>
      <c r="SU15" s="212"/>
      <c r="SV15" s="212"/>
      <c r="SW15" s="191"/>
      <c r="SX15" s="191"/>
      <c r="SY15" s="191"/>
      <c r="SZ15" s="191"/>
      <c r="TA15" s="83"/>
      <c r="TB15" s="212"/>
      <c r="TC15" s="212"/>
      <c r="TD15" s="212"/>
      <c r="TE15" s="191"/>
      <c r="TF15" s="191"/>
      <c r="TG15" s="191"/>
      <c r="TH15" s="191"/>
      <c r="TI15" s="83"/>
      <c r="TJ15" s="212"/>
      <c r="TK15" s="212"/>
      <c r="TL15" s="212"/>
      <c r="TM15" s="191"/>
      <c r="TN15" s="191"/>
      <c r="TO15" s="191"/>
      <c r="TP15" s="191"/>
      <c r="TQ15" s="83"/>
      <c r="TR15" s="212"/>
      <c r="TS15" s="212"/>
      <c r="TT15" s="212"/>
      <c r="TU15" s="191"/>
      <c r="TV15" s="191"/>
      <c r="TW15" s="191"/>
      <c r="TX15" s="191"/>
      <c r="TY15" s="83"/>
      <c r="TZ15" s="212"/>
      <c r="UA15" s="212"/>
      <c r="UB15" s="212"/>
      <c r="UC15" s="191"/>
      <c r="UD15" s="191"/>
      <c r="UE15" s="191"/>
      <c r="UF15" s="191"/>
      <c r="UG15" s="83"/>
      <c r="UH15" s="212"/>
      <c r="UI15" s="212"/>
      <c r="UJ15" s="212"/>
      <c r="UK15" s="191"/>
      <c r="UL15" s="191"/>
      <c r="UM15" s="191"/>
      <c r="UN15" s="191"/>
      <c r="UO15" s="83"/>
      <c r="UP15" s="212"/>
      <c r="UQ15" s="212"/>
      <c r="UR15" s="212"/>
      <c r="US15" s="191"/>
      <c r="UT15" s="191"/>
      <c r="UU15" s="191"/>
      <c r="UV15" s="191"/>
      <c r="UW15" s="83"/>
      <c r="UX15" s="212"/>
      <c r="UY15" s="212"/>
      <c r="UZ15" s="212"/>
      <c r="VA15" s="191"/>
      <c r="VB15" s="191"/>
      <c r="VC15" s="191"/>
      <c r="VD15" s="191"/>
      <c r="VE15" s="83"/>
      <c r="VF15" s="212"/>
      <c r="VG15" s="212"/>
      <c r="VH15" s="212"/>
      <c r="VI15" s="191"/>
      <c r="VJ15" s="191"/>
      <c r="VK15" s="191"/>
      <c r="VL15" s="191"/>
      <c r="VM15" s="83"/>
      <c r="VN15" s="212"/>
      <c r="VO15" s="212"/>
      <c r="VP15" s="212"/>
      <c r="VQ15" s="191"/>
      <c r="VR15" s="191"/>
      <c r="VS15" s="191"/>
      <c r="VT15" s="191"/>
      <c r="VU15" s="83"/>
      <c r="VV15" s="212"/>
      <c r="VW15" s="212"/>
      <c r="VX15" s="212"/>
      <c r="VY15" s="191"/>
      <c r="VZ15" s="191"/>
      <c r="WA15" s="191"/>
      <c r="WB15" s="191"/>
      <c r="WC15" s="83"/>
      <c r="WD15" s="212"/>
      <c r="WE15" s="212"/>
      <c r="WF15" s="212"/>
      <c r="WG15" s="191"/>
      <c r="WH15" s="191"/>
      <c r="WI15" s="191"/>
      <c r="WJ15" s="191"/>
      <c r="WK15" s="83"/>
      <c r="WL15" s="212"/>
      <c r="WM15" s="212"/>
      <c r="WN15" s="212"/>
      <c r="WO15" s="191"/>
      <c r="WP15" s="191"/>
      <c r="WQ15" s="191"/>
      <c r="WR15" s="191"/>
      <c r="WS15" s="83"/>
      <c r="WT15" s="212"/>
      <c r="WU15" s="212"/>
      <c r="WV15" s="212"/>
      <c r="WW15" s="191"/>
      <c r="WX15" s="191"/>
      <c r="WY15" s="191"/>
      <c r="WZ15" s="191"/>
      <c r="XA15" s="83"/>
      <c r="XB15" s="212"/>
      <c r="XC15" s="212"/>
      <c r="XD15" s="212"/>
      <c r="XE15" s="191"/>
      <c r="XF15" s="191"/>
      <c r="XG15" s="191"/>
      <c r="XH15" s="191"/>
      <c r="XI15" s="83"/>
      <c r="XJ15" s="212"/>
      <c r="XK15" s="212"/>
      <c r="XL15" s="212"/>
      <c r="XM15" s="191"/>
      <c r="XN15" s="191"/>
      <c r="XO15" s="191"/>
      <c r="XP15" s="191"/>
      <c r="XQ15" s="83"/>
      <c r="XR15" s="212"/>
      <c r="XS15" s="212"/>
      <c r="XT15" s="212"/>
      <c r="XU15" s="191"/>
      <c r="XV15" s="191"/>
      <c r="XW15" s="191"/>
      <c r="XX15" s="191"/>
      <c r="XY15" s="83"/>
      <c r="XZ15" s="212"/>
      <c r="YA15" s="212"/>
      <c r="YB15" s="212"/>
      <c r="YC15" s="191"/>
      <c r="YD15" s="191"/>
      <c r="YE15" s="191"/>
      <c r="YF15" s="191"/>
      <c r="YG15" s="83"/>
      <c r="YH15" s="212"/>
      <c r="YI15" s="212"/>
      <c r="YJ15" s="212"/>
      <c r="YK15" s="191"/>
      <c r="YL15" s="191"/>
      <c r="YM15" s="191"/>
      <c r="YN15" s="191"/>
      <c r="YO15" s="83"/>
      <c r="YP15" s="212"/>
      <c r="YQ15" s="212"/>
      <c r="YR15" s="212"/>
      <c r="YS15" s="191"/>
      <c r="YT15" s="191"/>
      <c r="YU15" s="191"/>
      <c r="YV15" s="191"/>
      <c r="YW15" s="83"/>
      <c r="YX15" s="212"/>
      <c r="YY15" s="212"/>
      <c r="YZ15" s="212"/>
      <c r="ZA15" s="191"/>
      <c r="ZB15" s="191"/>
      <c r="ZC15" s="191"/>
      <c r="ZD15" s="191"/>
      <c r="ZE15" s="83"/>
      <c r="ZF15" s="212"/>
      <c r="ZG15" s="212"/>
      <c r="ZH15" s="212"/>
      <c r="ZI15" s="191"/>
      <c r="ZJ15" s="191"/>
      <c r="ZK15" s="191"/>
      <c r="ZL15" s="191"/>
      <c r="ZM15" s="83"/>
      <c r="ZN15" s="212"/>
      <c r="ZO15" s="212"/>
      <c r="ZP15" s="212"/>
      <c r="ZQ15" s="191"/>
      <c r="ZR15" s="191"/>
      <c r="ZS15" s="191"/>
      <c r="ZT15" s="191"/>
      <c r="ZU15" s="83"/>
      <c r="ZV15" s="212"/>
      <c r="ZW15" s="212"/>
      <c r="ZX15" s="212"/>
      <c r="ZY15" s="191"/>
      <c r="ZZ15" s="191"/>
      <c r="AAA15" s="191"/>
      <c r="AAB15" s="191"/>
      <c r="AAC15" s="83"/>
      <c r="AAD15" s="212"/>
      <c r="AAE15" s="212"/>
      <c r="AAF15" s="212"/>
      <c r="AAG15" s="191"/>
      <c r="AAH15" s="191"/>
      <c r="AAI15" s="191"/>
      <c r="AAJ15" s="191"/>
      <c r="AAK15" s="83"/>
      <c r="AAL15" s="212"/>
      <c r="AAM15" s="212"/>
      <c r="AAN15" s="212"/>
      <c r="AAO15" s="191"/>
      <c r="AAP15" s="191"/>
      <c r="AAQ15" s="191"/>
      <c r="AAR15" s="191"/>
      <c r="AAS15" s="83"/>
      <c r="AAT15" s="212"/>
      <c r="AAU15" s="212"/>
      <c r="AAV15" s="212"/>
      <c r="AAW15" s="191"/>
      <c r="AAX15" s="191"/>
      <c r="AAY15" s="191"/>
      <c r="AAZ15" s="191"/>
      <c r="ABA15" s="83"/>
      <c r="ABB15" s="212"/>
      <c r="ABC15" s="212"/>
      <c r="ABD15" s="212"/>
      <c r="ABE15" s="191"/>
      <c r="ABF15" s="191"/>
      <c r="ABG15" s="191"/>
      <c r="ABH15" s="191"/>
      <c r="ABI15" s="83"/>
      <c r="ABJ15" s="212"/>
      <c r="ABK15" s="212"/>
      <c r="ABL15" s="212"/>
      <c r="ABM15" s="191"/>
      <c r="ABN15" s="191"/>
      <c r="ABO15" s="191"/>
      <c r="ABP15" s="191"/>
      <c r="ABQ15" s="83"/>
      <c r="ABR15" s="212"/>
      <c r="ABS15" s="212"/>
      <c r="ABT15" s="212"/>
      <c r="ABU15" s="191"/>
      <c r="ABV15" s="191"/>
      <c r="ABW15" s="191"/>
      <c r="ABX15" s="191"/>
      <c r="ABY15" s="83"/>
      <c r="ABZ15" s="212"/>
      <c r="ACA15" s="212"/>
      <c r="ACB15" s="212"/>
      <c r="ACC15" s="191"/>
      <c r="ACD15" s="191"/>
      <c r="ACE15" s="191"/>
      <c r="ACF15" s="191"/>
      <c r="ACG15" s="83"/>
      <c r="ACH15" s="212"/>
      <c r="ACI15" s="212"/>
      <c r="ACJ15" s="212"/>
      <c r="ACK15" s="191"/>
      <c r="ACL15" s="191"/>
      <c r="ACM15" s="191"/>
      <c r="ACN15" s="191"/>
      <c r="ACO15" s="83"/>
      <c r="ACP15" s="212"/>
      <c r="ACQ15" s="212"/>
      <c r="ACR15" s="212"/>
      <c r="ACS15" s="191"/>
      <c r="ACT15" s="191"/>
      <c r="ACU15" s="191"/>
      <c r="ACV15" s="191"/>
      <c r="ACW15" s="83"/>
      <c r="ACX15" s="212"/>
      <c r="ACY15" s="212"/>
      <c r="ACZ15" s="212"/>
      <c r="ADA15" s="191"/>
      <c r="ADB15" s="191"/>
      <c r="ADC15" s="191"/>
      <c r="ADD15" s="191"/>
      <c r="ADE15" s="83"/>
      <c r="ADF15" s="212"/>
      <c r="ADG15" s="212"/>
      <c r="ADH15" s="212"/>
      <c r="ADI15" s="191"/>
      <c r="ADJ15" s="191"/>
      <c r="ADK15" s="191"/>
      <c r="ADL15" s="191"/>
      <c r="ADM15" s="83"/>
      <c r="ADN15" s="212"/>
      <c r="ADO15" s="212"/>
      <c r="ADP15" s="212"/>
      <c r="ADQ15" s="191"/>
      <c r="ADR15" s="191"/>
      <c r="ADS15" s="191"/>
      <c r="ADT15" s="191"/>
      <c r="ADU15" s="83"/>
      <c r="ADV15" s="212"/>
      <c r="ADW15" s="212"/>
      <c r="ADX15" s="212"/>
      <c r="ADY15" s="191"/>
      <c r="ADZ15" s="191"/>
      <c r="AEA15" s="191"/>
      <c r="AEB15" s="191"/>
      <c r="AEC15" s="83"/>
      <c r="AED15" s="212"/>
      <c r="AEE15" s="212"/>
      <c r="AEF15" s="212"/>
      <c r="AEG15" s="191"/>
      <c r="AEH15" s="191"/>
      <c r="AEI15" s="191"/>
      <c r="AEJ15" s="191"/>
      <c r="AEK15" s="83"/>
      <c r="AEL15" s="212"/>
      <c r="AEM15" s="212"/>
      <c r="AEN15" s="212"/>
      <c r="AEO15" s="191"/>
      <c r="AEP15" s="191"/>
      <c r="AEQ15" s="191"/>
      <c r="AER15" s="191"/>
      <c r="AES15" s="83"/>
      <c r="AET15" s="212"/>
      <c r="AEU15" s="212"/>
      <c r="AEV15" s="212"/>
      <c r="AEW15" s="191"/>
      <c r="AEX15" s="191"/>
      <c r="AEY15" s="191"/>
      <c r="AEZ15" s="191"/>
      <c r="AFA15" s="83"/>
      <c r="AFB15" s="212"/>
      <c r="AFC15" s="212"/>
      <c r="AFD15" s="212"/>
      <c r="AFE15" s="191"/>
      <c r="AFF15" s="191"/>
      <c r="AFG15" s="191"/>
      <c r="AFH15" s="191"/>
      <c r="AFI15" s="83"/>
      <c r="AFJ15" s="212"/>
      <c r="AFK15" s="212"/>
      <c r="AFL15" s="212"/>
      <c r="AFM15" s="191"/>
      <c r="AFN15" s="191"/>
      <c r="AFO15" s="191"/>
      <c r="AFP15" s="191"/>
      <c r="AFQ15" s="83"/>
      <c r="AFR15" s="212"/>
      <c r="AFS15" s="212"/>
      <c r="AFT15" s="212"/>
      <c r="AFU15" s="191"/>
      <c r="AFV15" s="191"/>
      <c r="AFW15" s="191"/>
      <c r="AFX15" s="191"/>
      <c r="AFY15" s="83"/>
      <c r="AFZ15" s="212"/>
      <c r="AGA15" s="212"/>
      <c r="AGB15" s="212"/>
      <c r="AGC15" s="191"/>
      <c r="AGD15" s="191"/>
      <c r="AGE15" s="191"/>
      <c r="AGF15" s="191"/>
      <c r="AGG15" s="83"/>
      <c r="AGH15" s="212"/>
      <c r="AGI15" s="212"/>
      <c r="AGJ15" s="212"/>
      <c r="AGK15" s="191"/>
      <c r="AGL15" s="191"/>
      <c r="AGM15" s="191"/>
      <c r="AGN15" s="191"/>
      <c r="AGO15" s="83"/>
      <c r="AGP15" s="212"/>
      <c r="AGQ15" s="212"/>
      <c r="AGR15" s="212"/>
      <c r="AGS15" s="191"/>
      <c r="AGT15" s="191"/>
      <c r="AGU15" s="191"/>
      <c r="AGV15" s="191"/>
      <c r="AGW15" s="83"/>
      <c r="AGX15" s="212"/>
      <c r="AGY15" s="212"/>
      <c r="AGZ15" s="212"/>
      <c r="AHA15" s="191"/>
      <c r="AHB15" s="191"/>
      <c r="AHC15" s="191"/>
      <c r="AHD15" s="191"/>
      <c r="AHE15" s="83"/>
      <c r="AHF15" s="212"/>
      <c r="AHG15" s="212"/>
      <c r="AHH15" s="212"/>
      <c r="AHI15" s="191"/>
      <c r="AHJ15" s="191"/>
      <c r="AHK15" s="191"/>
      <c r="AHL15" s="191"/>
      <c r="AHM15" s="83"/>
      <c r="AHN15" s="212"/>
      <c r="AHO15" s="212"/>
      <c r="AHP15" s="212"/>
      <c r="AHQ15" s="191"/>
      <c r="AHR15" s="191"/>
      <c r="AHS15" s="191"/>
      <c r="AHT15" s="191"/>
      <c r="AHU15" s="83"/>
      <c r="AHV15" s="212"/>
      <c r="AHW15" s="212"/>
      <c r="AHX15" s="212"/>
      <c r="AHY15" s="191"/>
      <c r="AHZ15" s="191"/>
      <c r="AIA15" s="191"/>
      <c r="AIB15" s="191"/>
      <c r="AIC15" s="83"/>
      <c r="AID15" s="212"/>
      <c r="AIE15" s="212"/>
      <c r="AIF15" s="212"/>
      <c r="AIG15" s="191"/>
      <c r="AIH15" s="191"/>
      <c r="AII15" s="191"/>
      <c r="AIJ15" s="191"/>
      <c r="AIK15" s="83"/>
      <c r="AIL15" s="212"/>
      <c r="AIM15" s="212"/>
      <c r="AIN15" s="212"/>
      <c r="AIO15" s="191"/>
      <c r="AIP15" s="191"/>
      <c r="AIQ15" s="191"/>
      <c r="AIR15" s="191"/>
      <c r="AIS15" s="83"/>
      <c r="AIT15" s="212"/>
      <c r="AIU15" s="212"/>
      <c r="AIV15" s="212"/>
      <c r="AIW15" s="191"/>
      <c r="AIX15" s="191"/>
      <c r="AIY15" s="191"/>
      <c r="AIZ15" s="191"/>
      <c r="AJA15" s="83"/>
      <c r="AJB15" s="212"/>
      <c r="AJC15" s="212"/>
      <c r="AJD15" s="212"/>
      <c r="AJE15" s="191"/>
      <c r="AJF15" s="191"/>
      <c r="AJG15" s="191"/>
      <c r="AJH15" s="191"/>
      <c r="AJI15" s="83"/>
      <c r="AJJ15" s="212"/>
      <c r="AJK15" s="212"/>
      <c r="AJL15" s="212"/>
      <c r="AJM15" s="191"/>
      <c r="AJN15" s="191"/>
      <c r="AJO15" s="191"/>
      <c r="AJP15" s="191"/>
      <c r="AJQ15" s="83"/>
      <c r="AJR15" s="212"/>
      <c r="AJS15" s="212"/>
      <c r="AJT15" s="212"/>
      <c r="AJU15" s="191"/>
      <c r="AJV15" s="191"/>
      <c r="AJW15" s="191"/>
      <c r="AJX15" s="191"/>
      <c r="AJY15" s="83"/>
      <c r="AJZ15" s="212"/>
      <c r="AKA15" s="212"/>
      <c r="AKB15" s="212"/>
      <c r="AKC15" s="191"/>
      <c r="AKD15" s="191"/>
      <c r="AKE15" s="191"/>
      <c r="AKF15" s="191"/>
      <c r="AKG15" s="83"/>
      <c r="AKH15" s="212"/>
      <c r="AKI15" s="212"/>
      <c r="AKJ15" s="212"/>
      <c r="AKK15" s="191"/>
      <c r="AKL15" s="191"/>
      <c r="AKM15" s="191"/>
      <c r="AKN15" s="191"/>
      <c r="AKO15" s="83"/>
      <c r="AKP15" s="212"/>
      <c r="AKQ15" s="212"/>
      <c r="AKR15" s="212"/>
      <c r="AKS15" s="191"/>
      <c r="AKT15" s="191"/>
      <c r="AKU15" s="191"/>
      <c r="AKV15" s="191"/>
      <c r="AKW15" s="83"/>
      <c r="AKX15" s="212"/>
      <c r="AKY15" s="212"/>
      <c r="AKZ15" s="212"/>
      <c r="ALA15" s="191"/>
      <c r="ALB15" s="191"/>
      <c r="ALC15" s="191"/>
      <c r="ALD15" s="191"/>
      <c r="ALE15" s="83"/>
      <c r="ALF15" s="212"/>
      <c r="ALG15" s="212"/>
      <c r="ALH15" s="212"/>
      <c r="ALI15" s="191"/>
      <c r="ALJ15" s="191"/>
      <c r="ALK15" s="191"/>
      <c r="ALL15" s="191"/>
      <c r="ALM15" s="83"/>
      <c r="ALN15" s="212"/>
      <c r="ALO15" s="212"/>
      <c r="ALP15" s="212"/>
      <c r="ALQ15" s="191"/>
      <c r="ALR15" s="191"/>
      <c r="ALS15" s="191"/>
      <c r="ALT15" s="191"/>
      <c r="ALU15" s="83"/>
      <c r="ALV15" s="212"/>
      <c r="ALW15" s="212"/>
      <c r="ALX15" s="212"/>
      <c r="ALY15" s="191"/>
      <c r="ALZ15" s="191"/>
      <c r="AMA15" s="191"/>
      <c r="AMB15" s="191"/>
      <c r="AMC15" s="83"/>
      <c r="AMD15" s="212"/>
      <c r="AME15" s="212"/>
      <c r="AMF15" s="212"/>
      <c r="AMG15" s="191"/>
      <c r="AMH15" s="191"/>
      <c r="AMI15" s="191"/>
      <c r="AMJ15" s="191"/>
      <c r="AMK15" s="83"/>
      <c r="AML15" s="212"/>
      <c r="AMM15" s="212"/>
      <c r="AMN15" s="212"/>
      <c r="AMO15" s="191"/>
      <c r="AMP15" s="191"/>
      <c r="AMQ15" s="191"/>
      <c r="AMR15" s="191"/>
      <c r="AMS15" s="83"/>
      <c r="AMT15" s="212"/>
      <c r="AMU15" s="212"/>
      <c r="AMV15" s="212"/>
      <c r="AMW15" s="191"/>
      <c r="AMX15" s="191"/>
      <c r="AMY15" s="191"/>
      <c r="AMZ15" s="191"/>
      <c r="ANA15" s="83"/>
      <c r="ANB15" s="212"/>
      <c r="ANC15" s="212"/>
      <c r="AND15" s="212"/>
      <c r="ANE15" s="191"/>
      <c r="ANF15" s="191"/>
      <c r="ANG15" s="191"/>
      <c r="ANH15" s="191"/>
      <c r="ANI15" s="83"/>
      <c r="ANJ15" s="212"/>
      <c r="ANK15" s="212"/>
      <c r="ANL15" s="212"/>
      <c r="ANM15" s="191"/>
      <c r="ANN15" s="191"/>
      <c r="ANO15" s="191"/>
      <c r="ANP15" s="191"/>
      <c r="ANQ15" s="83"/>
      <c r="ANR15" s="212"/>
      <c r="ANS15" s="212"/>
      <c r="ANT15" s="212"/>
      <c r="ANU15" s="191"/>
      <c r="ANV15" s="191"/>
      <c r="ANW15" s="191"/>
      <c r="ANX15" s="191"/>
      <c r="ANY15" s="83"/>
      <c r="ANZ15" s="212"/>
      <c r="AOA15" s="212"/>
      <c r="AOB15" s="212"/>
      <c r="AOC15" s="191"/>
      <c r="AOD15" s="191"/>
      <c r="AOE15" s="191"/>
      <c r="AOF15" s="191"/>
      <c r="AOG15" s="83"/>
      <c r="AOH15" s="212"/>
      <c r="AOI15" s="212"/>
      <c r="AOJ15" s="212"/>
      <c r="AOK15" s="191"/>
      <c r="AOL15" s="191"/>
      <c r="AOM15" s="191"/>
      <c r="AON15" s="191"/>
      <c r="AOO15" s="83"/>
      <c r="AOP15" s="212"/>
      <c r="AOQ15" s="212"/>
      <c r="AOR15" s="212"/>
      <c r="AOS15" s="191"/>
      <c r="AOT15" s="191"/>
      <c r="AOU15" s="191"/>
      <c r="AOV15" s="191"/>
      <c r="AOW15" s="83"/>
      <c r="AOX15" s="212"/>
      <c r="AOY15" s="212"/>
      <c r="AOZ15" s="212"/>
      <c r="APA15" s="191"/>
      <c r="APB15" s="191"/>
      <c r="APC15" s="191"/>
      <c r="APD15" s="191"/>
      <c r="APE15" s="83"/>
      <c r="APF15" s="212"/>
      <c r="APG15" s="212"/>
      <c r="APH15" s="212"/>
      <c r="API15" s="191"/>
      <c r="APJ15" s="191"/>
      <c r="APK15" s="191"/>
      <c r="APL15" s="191"/>
      <c r="APM15" s="83"/>
      <c r="APN15" s="212"/>
      <c r="APO15" s="212"/>
      <c r="APP15" s="212"/>
      <c r="APQ15" s="191"/>
      <c r="APR15" s="191"/>
      <c r="APS15" s="191"/>
      <c r="APT15" s="191"/>
      <c r="APU15" s="83"/>
      <c r="APV15" s="212"/>
      <c r="APW15" s="212"/>
      <c r="APX15" s="212"/>
      <c r="APY15" s="191"/>
      <c r="APZ15" s="191"/>
      <c r="AQA15" s="191"/>
      <c r="AQB15" s="191"/>
      <c r="AQC15" s="83"/>
      <c r="AQD15" s="212"/>
      <c r="AQE15" s="212"/>
      <c r="AQF15" s="212"/>
      <c r="AQG15" s="191"/>
      <c r="AQH15" s="191"/>
      <c r="AQI15" s="191"/>
      <c r="AQJ15" s="191"/>
      <c r="AQK15" s="83"/>
      <c r="AQL15" s="212"/>
      <c r="AQM15" s="212"/>
      <c r="AQN15" s="212"/>
      <c r="AQO15" s="191"/>
      <c r="AQP15" s="191"/>
      <c r="AQQ15" s="191"/>
      <c r="AQR15" s="191"/>
      <c r="AQS15" s="83"/>
      <c r="AQT15" s="212"/>
      <c r="AQU15" s="212"/>
      <c r="AQV15" s="212"/>
      <c r="AQW15" s="191"/>
      <c r="AQX15" s="191"/>
      <c r="AQY15" s="191"/>
      <c r="AQZ15" s="191"/>
      <c r="ARA15" s="83"/>
      <c r="ARB15" s="212"/>
      <c r="ARC15" s="212"/>
      <c r="ARD15" s="212"/>
      <c r="ARE15" s="191"/>
      <c r="ARF15" s="191"/>
      <c r="ARG15" s="191"/>
      <c r="ARH15" s="191"/>
      <c r="ARI15" s="83"/>
      <c r="ARJ15" s="212"/>
      <c r="ARK15" s="212"/>
      <c r="ARL15" s="212"/>
      <c r="ARM15" s="191"/>
      <c r="ARN15" s="191"/>
      <c r="ARO15" s="191"/>
      <c r="ARP15" s="191"/>
      <c r="ARQ15" s="83"/>
      <c r="ARR15" s="212"/>
      <c r="ARS15" s="212"/>
      <c r="ART15" s="212"/>
      <c r="ARU15" s="191"/>
      <c r="ARV15" s="191"/>
      <c r="ARW15" s="191"/>
      <c r="ARX15" s="191"/>
      <c r="ARY15" s="83"/>
      <c r="ARZ15" s="212"/>
      <c r="ASA15" s="212"/>
      <c r="ASB15" s="212"/>
      <c r="ASC15" s="191"/>
      <c r="ASD15" s="191"/>
      <c r="ASE15" s="191"/>
      <c r="ASF15" s="191"/>
      <c r="ASG15" s="83"/>
      <c r="ASH15" s="212"/>
      <c r="ASI15" s="212"/>
      <c r="ASJ15" s="212"/>
      <c r="ASK15" s="191"/>
      <c r="ASL15" s="191"/>
      <c r="ASM15" s="191"/>
      <c r="ASN15" s="191"/>
      <c r="ASO15" s="83"/>
      <c r="ASP15" s="212"/>
      <c r="ASQ15" s="212"/>
      <c r="ASR15" s="212"/>
      <c r="ASS15" s="191"/>
      <c r="AST15" s="191"/>
      <c r="ASU15" s="191"/>
      <c r="ASV15" s="191"/>
      <c r="ASW15" s="83"/>
      <c r="ASX15" s="212"/>
      <c r="ASY15" s="212"/>
      <c r="ASZ15" s="212"/>
      <c r="ATA15" s="191"/>
      <c r="ATB15" s="191"/>
      <c r="ATC15" s="191"/>
      <c r="ATD15" s="191"/>
      <c r="ATE15" s="83"/>
      <c r="ATF15" s="212"/>
      <c r="ATG15" s="212"/>
      <c r="ATH15" s="212"/>
      <c r="ATI15" s="191"/>
      <c r="ATJ15" s="191"/>
      <c r="ATK15" s="191"/>
      <c r="ATL15" s="191"/>
      <c r="ATM15" s="83"/>
      <c r="ATN15" s="212"/>
      <c r="ATO15" s="212"/>
      <c r="ATP15" s="212"/>
      <c r="ATQ15" s="191"/>
      <c r="ATR15" s="191"/>
      <c r="ATS15" s="191"/>
      <c r="ATT15" s="191"/>
      <c r="ATU15" s="83"/>
      <c r="ATV15" s="212"/>
      <c r="ATW15" s="212"/>
      <c r="ATX15" s="212"/>
      <c r="ATY15" s="191"/>
      <c r="ATZ15" s="191"/>
      <c r="AUA15" s="191"/>
      <c r="AUB15" s="191"/>
      <c r="AUC15" s="83"/>
      <c r="AUD15" s="212"/>
      <c r="AUE15" s="212"/>
      <c r="AUF15" s="212"/>
      <c r="AUG15" s="191"/>
      <c r="AUH15" s="191"/>
      <c r="AUI15" s="191"/>
      <c r="AUJ15" s="191"/>
      <c r="AUK15" s="83"/>
      <c r="AUL15" s="212"/>
      <c r="AUM15" s="212"/>
      <c r="AUN15" s="212"/>
      <c r="AUO15" s="191"/>
      <c r="AUP15" s="191"/>
      <c r="AUQ15" s="191"/>
      <c r="AUR15" s="191"/>
      <c r="AUS15" s="83"/>
      <c r="AUT15" s="212"/>
      <c r="AUU15" s="212"/>
      <c r="AUV15" s="212"/>
      <c r="AUW15" s="191"/>
      <c r="AUX15" s="191"/>
      <c r="AUY15" s="191"/>
      <c r="AUZ15" s="191"/>
      <c r="AVA15" s="83"/>
      <c r="AVB15" s="212"/>
      <c r="AVC15" s="212"/>
      <c r="AVD15" s="212"/>
      <c r="AVE15" s="191"/>
      <c r="AVF15" s="191"/>
      <c r="AVG15" s="191"/>
      <c r="AVH15" s="191"/>
      <c r="AVI15" s="83"/>
      <c r="AVJ15" s="212"/>
      <c r="AVK15" s="212"/>
      <c r="AVL15" s="212"/>
      <c r="AVM15" s="191"/>
      <c r="AVN15" s="191"/>
      <c r="AVO15" s="191"/>
      <c r="AVP15" s="191"/>
      <c r="AVQ15" s="83"/>
      <c r="AVR15" s="212"/>
      <c r="AVS15" s="212"/>
      <c r="AVT15" s="212"/>
      <c r="AVU15" s="191"/>
      <c r="AVV15" s="191"/>
      <c r="AVW15" s="191"/>
      <c r="AVX15" s="191"/>
      <c r="AVY15" s="83"/>
      <c r="AVZ15" s="212"/>
      <c r="AWA15" s="212"/>
      <c r="AWB15" s="212"/>
      <c r="AWC15" s="191"/>
      <c r="AWD15" s="191"/>
      <c r="AWE15" s="191"/>
      <c r="AWF15" s="191"/>
      <c r="AWG15" s="83"/>
      <c r="AWH15" s="212"/>
      <c r="AWI15" s="212"/>
      <c r="AWJ15" s="212"/>
      <c r="AWK15" s="191"/>
      <c r="AWL15" s="191"/>
      <c r="AWM15" s="191"/>
      <c r="AWN15" s="191"/>
      <c r="AWO15" s="83"/>
      <c r="AWP15" s="212"/>
      <c r="AWQ15" s="212"/>
      <c r="AWR15" s="212"/>
      <c r="AWS15" s="191"/>
      <c r="AWT15" s="191"/>
      <c r="AWU15" s="191"/>
      <c r="AWV15" s="191"/>
      <c r="AWW15" s="83"/>
      <c r="AWX15" s="212"/>
      <c r="AWY15" s="212"/>
      <c r="AWZ15" s="212"/>
      <c r="AXA15" s="191"/>
      <c r="AXB15" s="191"/>
      <c r="AXC15" s="191"/>
      <c r="AXD15" s="191"/>
      <c r="AXE15" s="83"/>
      <c r="AXF15" s="212"/>
      <c r="AXG15" s="212"/>
      <c r="AXH15" s="212"/>
      <c r="AXI15" s="191"/>
      <c r="AXJ15" s="191"/>
      <c r="AXK15" s="191"/>
      <c r="AXL15" s="191"/>
      <c r="AXM15" s="83"/>
      <c r="AXN15" s="212"/>
      <c r="AXO15" s="212"/>
      <c r="AXP15" s="212"/>
      <c r="AXQ15" s="191"/>
      <c r="AXR15" s="191"/>
      <c r="AXS15" s="191"/>
      <c r="AXT15" s="191"/>
      <c r="AXU15" s="83"/>
      <c r="AXV15" s="212"/>
      <c r="AXW15" s="212"/>
      <c r="AXX15" s="212"/>
      <c r="AXY15" s="191"/>
      <c r="AXZ15" s="191"/>
      <c r="AYA15" s="191"/>
      <c r="AYB15" s="191"/>
      <c r="AYC15" s="83"/>
      <c r="AYD15" s="212"/>
      <c r="AYE15" s="212"/>
      <c r="AYF15" s="212"/>
      <c r="AYG15" s="191"/>
      <c r="AYH15" s="191"/>
      <c r="AYI15" s="191"/>
      <c r="AYJ15" s="191"/>
      <c r="AYK15" s="83"/>
      <c r="AYL15" s="212"/>
      <c r="AYM15" s="212"/>
      <c r="AYN15" s="212"/>
      <c r="AYO15" s="191"/>
      <c r="AYP15" s="191"/>
      <c r="AYQ15" s="191"/>
      <c r="AYR15" s="191"/>
      <c r="AYS15" s="83"/>
      <c r="AYT15" s="212"/>
      <c r="AYU15" s="212"/>
      <c r="AYV15" s="212"/>
      <c r="AYW15" s="191"/>
      <c r="AYX15" s="191"/>
      <c r="AYY15" s="191"/>
      <c r="AYZ15" s="191"/>
      <c r="AZA15" s="83"/>
      <c r="AZB15" s="212"/>
      <c r="AZC15" s="212"/>
      <c r="AZD15" s="212"/>
      <c r="AZE15" s="191"/>
      <c r="AZF15" s="191"/>
      <c r="AZG15" s="191"/>
      <c r="AZH15" s="191"/>
      <c r="AZI15" s="83"/>
      <c r="AZJ15" s="212"/>
      <c r="AZK15" s="212"/>
      <c r="AZL15" s="212"/>
      <c r="AZM15" s="191"/>
      <c r="AZN15" s="191"/>
      <c r="AZO15" s="191"/>
      <c r="AZP15" s="191"/>
      <c r="AZQ15" s="83"/>
      <c r="AZR15" s="212"/>
      <c r="AZS15" s="212"/>
      <c r="AZT15" s="212"/>
      <c r="AZU15" s="191"/>
      <c r="AZV15" s="191"/>
      <c r="AZW15" s="191"/>
      <c r="AZX15" s="191"/>
      <c r="AZY15" s="83"/>
      <c r="AZZ15" s="212"/>
      <c r="BAA15" s="212"/>
      <c r="BAB15" s="212"/>
      <c r="BAC15" s="191"/>
      <c r="BAD15" s="191"/>
      <c r="BAE15" s="191"/>
      <c r="BAF15" s="191"/>
      <c r="BAG15" s="83"/>
      <c r="BAH15" s="212"/>
      <c r="BAI15" s="212"/>
      <c r="BAJ15" s="212"/>
      <c r="BAK15" s="191"/>
      <c r="BAL15" s="191"/>
      <c r="BAM15" s="191"/>
      <c r="BAN15" s="191"/>
      <c r="BAO15" s="83"/>
      <c r="BAP15" s="212"/>
      <c r="BAQ15" s="212"/>
      <c r="BAR15" s="212"/>
      <c r="BAS15" s="191"/>
      <c r="BAT15" s="191"/>
      <c r="BAU15" s="191"/>
      <c r="BAV15" s="191"/>
      <c r="BAW15" s="83"/>
      <c r="BAX15" s="212"/>
      <c r="BAY15" s="212"/>
      <c r="BAZ15" s="212"/>
      <c r="BBA15" s="191"/>
      <c r="BBB15" s="191"/>
      <c r="BBC15" s="191"/>
      <c r="BBD15" s="191"/>
      <c r="BBE15" s="83"/>
      <c r="BBF15" s="212"/>
      <c r="BBG15" s="212"/>
      <c r="BBH15" s="212"/>
      <c r="BBI15" s="191"/>
      <c r="BBJ15" s="191"/>
      <c r="BBK15" s="191"/>
      <c r="BBL15" s="191"/>
      <c r="BBM15" s="83"/>
      <c r="BBN15" s="212"/>
      <c r="BBO15" s="212"/>
      <c r="BBP15" s="212"/>
      <c r="BBQ15" s="191"/>
      <c r="BBR15" s="191"/>
      <c r="BBS15" s="191"/>
      <c r="BBT15" s="191"/>
      <c r="BBU15" s="83"/>
      <c r="BBV15" s="212"/>
      <c r="BBW15" s="212"/>
      <c r="BBX15" s="212"/>
      <c r="BBY15" s="191"/>
      <c r="BBZ15" s="191"/>
      <c r="BCA15" s="191"/>
      <c r="BCB15" s="191"/>
      <c r="BCC15" s="83"/>
      <c r="BCD15" s="212"/>
      <c r="BCE15" s="212"/>
      <c r="BCF15" s="212"/>
      <c r="BCG15" s="191"/>
      <c r="BCH15" s="191"/>
      <c r="BCI15" s="191"/>
      <c r="BCJ15" s="191"/>
      <c r="BCK15" s="83"/>
      <c r="BCL15" s="212"/>
      <c r="BCM15" s="212"/>
      <c r="BCN15" s="212"/>
      <c r="BCO15" s="191"/>
      <c r="BCP15" s="191"/>
      <c r="BCQ15" s="191"/>
      <c r="BCR15" s="191"/>
      <c r="BCS15" s="83"/>
      <c r="BCT15" s="212"/>
      <c r="BCU15" s="212"/>
      <c r="BCV15" s="212"/>
      <c r="BCW15" s="191"/>
      <c r="BCX15" s="191"/>
      <c r="BCY15" s="191"/>
      <c r="BCZ15" s="191"/>
      <c r="BDA15" s="83"/>
      <c r="BDB15" s="212"/>
      <c r="BDC15" s="212"/>
      <c r="BDD15" s="212"/>
      <c r="BDE15" s="191"/>
      <c r="BDF15" s="191"/>
      <c r="BDG15" s="191"/>
      <c r="BDH15" s="191"/>
      <c r="BDI15" s="83"/>
      <c r="BDJ15" s="212"/>
      <c r="BDK15" s="212"/>
      <c r="BDL15" s="212"/>
      <c r="BDM15" s="191"/>
      <c r="BDN15" s="191"/>
      <c r="BDO15" s="191"/>
      <c r="BDP15" s="191"/>
      <c r="BDQ15" s="83"/>
      <c r="BDR15" s="212"/>
      <c r="BDS15" s="212"/>
      <c r="BDT15" s="212"/>
      <c r="BDU15" s="191"/>
      <c r="BDV15" s="191"/>
      <c r="BDW15" s="191"/>
      <c r="BDX15" s="191"/>
      <c r="BDY15" s="83"/>
      <c r="BDZ15" s="212"/>
      <c r="BEA15" s="212"/>
      <c r="BEB15" s="212"/>
      <c r="BEC15" s="191"/>
      <c r="BED15" s="191"/>
      <c r="BEE15" s="191"/>
      <c r="BEF15" s="191"/>
      <c r="BEG15" s="83"/>
      <c r="BEH15" s="212"/>
      <c r="BEI15" s="212"/>
      <c r="BEJ15" s="212"/>
      <c r="BEK15" s="191"/>
      <c r="BEL15" s="191"/>
      <c r="BEM15" s="191"/>
      <c r="BEN15" s="191"/>
      <c r="BEO15" s="83"/>
      <c r="BEP15" s="212"/>
      <c r="BEQ15" s="212"/>
      <c r="BER15" s="212"/>
      <c r="BES15" s="191"/>
      <c r="BET15" s="191"/>
      <c r="BEU15" s="191"/>
      <c r="BEV15" s="191"/>
      <c r="BEW15" s="83"/>
      <c r="BEX15" s="212"/>
      <c r="BEY15" s="212"/>
      <c r="BEZ15" s="212"/>
      <c r="BFA15" s="191"/>
      <c r="BFB15" s="191"/>
      <c r="BFC15" s="191"/>
      <c r="BFD15" s="191"/>
      <c r="BFE15" s="83"/>
      <c r="BFF15" s="212"/>
      <c r="BFG15" s="212"/>
      <c r="BFH15" s="212"/>
      <c r="BFI15" s="191"/>
      <c r="BFJ15" s="191"/>
      <c r="BFK15" s="191"/>
      <c r="BFL15" s="191"/>
      <c r="BFM15" s="83"/>
      <c r="BFN15" s="212"/>
      <c r="BFO15" s="212"/>
      <c r="BFP15" s="212"/>
      <c r="BFQ15" s="191"/>
      <c r="BFR15" s="191"/>
      <c r="BFS15" s="191"/>
      <c r="BFT15" s="191"/>
      <c r="BFU15" s="83"/>
      <c r="BFV15" s="212"/>
      <c r="BFW15" s="212"/>
      <c r="BFX15" s="212"/>
      <c r="BFY15" s="191"/>
      <c r="BFZ15" s="191"/>
      <c r="BGA15" s="191"/>
      <c r="BGB15" s="191"/>
      <c r="BGC15" s="83"/>
      <c r="BGD15" s="212"/>
      <c r="BGE15" s="212"/>
      <c r="BGF15" s="212"/>
      <c r="BGG15" s="191"/>
      <c r="BGH15" s="191"/>
      <c r="BGI15" s="191"/>
      <c r="BGJ15" s="191"/>
      <c r="BGK15" s="83"/>
      <c r="BGL15" s="212"/>
      <c r="BGM15" s="212"/>
      <c r="BGN15" s="212"/>
      <c r="BGO15" s="191"/>
      <c r="BGP15" s="191"/>
      <c r="BGQ15" s="191"/>
      <c r="BGR15" s="191"/>
      <c r="BGS15" s="83"/>
      <c r="BGT15" s="212"/>
      <c r="BGU15" s="212"/>
      <c r="BGV15" s="212"/>
      <c r="BGW15" s="191"/>
      <c r="BGX15" s="191"/>
      <c r="BGY15" s="191"/>
      <c r="BGZ15" s="191"/>
      <c r="BHA15" s="83"/>
      <c r="BHB15" s="212"/>
      <c r="BHC15" s="212"/>
      <c r="BHD15" s="212"/>
      <c r="BHE15" s="191"/>
      <c r="BHF15" s="191"/>
      <c r="BHG15" s="191"/>
      <c r="BHH15" s="191"/>
      <c r="BHI15" s="83"/>
      <c r="BHJ15" s="212"/>
      <c r="BHK15" s="212"/>
      <c r="BHL15" s="212"/>
      <c r="BHM15" s="191"/>
      <c r="BHN15" s="191"/>
      <c r="BHO15" s="191"/>
      <c r="BHP15" s="191"/>
      <c r="BHQ15" s="83"/>
      <c r="BHR15" s="212"/>
      <c r="BHS15" s="212"/>
      <c r="BHT15" s="212"/>
      <c r="BHU15" s="191"/>
      <c r="BHV15" s="191"/>
      <c r="BHW15" s="191"/>
      <c r="BHX15" s="191"/>
      <c r="BHY15" s="83"/>
      <c r="BHZ15" s="212"/>
      <c r="BIA15" s="212"/>
      <c r="BIB15" s="212"/>
      <c r="BIC15" s="191"/>
      <c r="BID15" s="191"/>
      <c r="BIE15" s="191"/>
      <c r="BIF15" s="191"/>
      <c r="BIG15" s="83"/>
      <c r="BIH15" s="212"/>
      <c r="BII15" s="212"/>
      <c r="BIJ15" s="212"/>
      <c r="BIK15" s="191"/>
      <c r="BIL15" s="191"/>
      <c r="BIM15" s="191"/>
      <c r="BIN15" s="191"/>
      <c r="BIO15" s="83"/>
      <c r="BIP15" s="212"/>
      <c r="BIQ15" s="212"/>
      <c r="BIR15" s="212"/>
      <c r="BIS15" s="191"/>
      <c r="BIT15" s="191"/>
      <c r="BIU15" s="191"/>
      <c r="BIV15" s="191"/>
      <c r="BIW15" s="83"/>
      <c r="BIX15" s="212"/>
      <c r="BIY15" s="212"/>
      <c r="BIZ15" s="212"/>
      <c r="BJA15" s="191"/>
      <c r="BJB15" s="191"/>
      <c r="BJC15" s="191"/>
      <c r="BJD15" s="191"/>
      <c r="BJE15" s="83"/>
      <c r="BJF15" s="212"/>
      <c r="BJG15" s="212"/>
      <c r="BJH15" s="212"/>
      <c r="BJI15" s="191"/>
      <c r="BJJ15" s="191"/>
      <c r="BJK15" s="191"/>
      <c r="BJL15" s="191"/>
      <c r="BJM15" s="83"/>
      <c r="BJN15" s="212"/>
      <c r="BJO15" s="212"/>
      <c r="BJP15" s="212"/>
      <c r="BJQ15" s="191"/>
      <c r="BJR15" s="191"/>
      <c r="BJS15" s="191"/>
      <c r="BJT15" s="191"/>
      <c r="BJU15" s="83"/>
      <c r="BJV15" s="212"/>
      <c r="BJW15" s="212"/>
      <c r="BJX15" s="212"/>
      <c r="BJY15" s="191"/>
      <c r="BJZ15" s="191"/>
      <c r="BKA15" s="191"/>
      <c r="BKB15" s="191"/>
      <c r="BKC15" s="83"/>
      <c r="BKD15" s="212"/>
      <c r="BKE15" s="212"/>
      <c r="BKF15" s="212"/>
      <c r="BKG15" s="191"/>
      <c r="BKH15" s="191"/>
      <c r="BKI15" s="191"/>
      <c r="BKJ15" s="191"/>
      <c r="BKK15" s="83"/>
      <c r="BKL15" s="212"/>
      <c r="BKM15" s="212"/>
      <c r="BKN15" s="212"/>
      <c r="BKO15" s="191"/>
      <c r="BKP15" s="191"/>
      <c r="BKQ15" s="191"/>
      <c r="BKR15" s="191"/>
      <c r="BKS15" s="83"/>
      <c r="BKT15" s="212"/>
      <c r="BKU15" s="212"/>
      <c r="BKV15" s="212"/>
      <c r="BKW15" s="191"/>
      <c r="BKX15" s="191"/>
      <c r="BKY15" s="191"/>
      <c r="BKZ15" s="191"/>
      <c r="BLA15" s="83"/>
      <c r="BLB15" s="212"/>
      <c r="BLC15" s="212"/>
      <c r="BLD15" s="212"/>
      <c r="BLE15" s="191"/>
      <c r="BLF15" s="191"/>
      <c r="BLG15" s="191"/>
      <c r="BLH15" s="191"/>
      <c r="BLI15" s="83"/>
      <c r="BLJ15" s="212"/>
      <c r="BLK15" s="212"/>
      <c r="BLL15" s="212"/>
      <c r="BLM15" s="191"/>
      <c r="BLN15" s="191"/>
      <c r="BLO15" s="191"/>
      <c r="BLP15" s="191"/>
      <c r="BLQ15" s="83"/>
      <c r="BLR15" s="212"/>
      <c r="BLS15" s="212"/>
      <c r="BLT15" s="212"/>
      <c r="BLU15" s="191"/>
      <c r="BLV15" s="191"/>
      <c r="BLW15" s="191"/>
      <c r="BLX15" s="191"/>
      <c r="BLY15" s="83"/>
      <c r="BLZ15" s="212"/>
      <c r="BMA15" s="212"/>
      <c r="BMB15" s="212"/>
      <c r="BMC15" s="191"/>
      <c r="BMD15" s="191"/>
      <c r="BME15" s="191"/>
      <c r="BMF15" s="191"/>
      <c r="BMG15" s="83"/>
      <c r="BMH15" s="212"/>
      <c r="BMI15" s="212"/>
      <c r="BMJ15" s="212"/>
      <c r="BMK15" s="191"/>
      <c r="BML15" s="191"/>
      <c r="BMM15" s="191"/>
      <c r="BMN15" s="191"/>
      <c r="BMO15" s="83"/>
      <c r="BMP15" s="212"/>
      <c r="BMQ15" s="212"/>
      <c r="BMR15" s="212"/>
      <c r="BMS15" s="191"/>
      <c r="BMT15" s="191"/>
      <c r="BMU15" s="191"/>
      <c r="BMV15" s="191"/>
      <c r="BMW15" s="83"/>
      <c r="BMX15" s="212"/>
      <c r="BMY15" s="212"/>
      <c r="BMZ15" s="212"/>
      <c r="BNA15" s="191"/>
      <c r="BNB15" s="191"/>
      <c r="BNC15" s="191"/>
      <c r="BND15" s="191"/>
      <c r="BNE15" s="83"/>
      <c r="BNF15" s="212"/>
      <c r="BNG15" s="212"/>
      <c r="BNH15" s="212"/>
      <c r="BNI15" s="191"/>
      <c r="BNJ15" s="191"/>
      <c r="BNK15" s="191"/>
      <c r="BNL15" s="191"/>
      <c r="BNM15" s="83"/>
      <c r="BNN15" s="212"/>
      <c r="BNO15" s="212"/>
      <c r="BNP15" s="212"/>
      <c r="BNQ15" s="191"/>
      <c r="BNR15" s="191"/>
      <c r="BNS15" s="191"/>
      <c r="BNT15" s="191"/>
      <c r="BNU15" s="83"/>
      <c r="BNV15" s="212"/>
      <c r="BNW15" s="212"/>
      <c r="BNX15" s="212"/>
      <c r="BNY15" s="191"/>
      <c r="BNZ15" s="191"/>
      <c r="BOA15" s="191"/>
      <c r="BOB15" s="191"/>
      <c r="BOC15" s="83"/>
      <c r="BOD15" s="212"/>
      <c r="BOE15" s="212"/>
      <c r="BOF15" s="212"/>
      <c r="BOG15" s="191"/>
      <c r="BOH15" s="191"/>
      <c r="BOI15" s="191"/>
      <c r="BOJ15" s="191"/>
      <c r="BOK15" s="83"/>
      <c r="BOL15" s="212"/>
      <c r="BOM15" s="212"/>
      <c r="BON15" s="212"/>
      <c r="BOO15" s="191"/>
      <c r="BOP15" s="191"/>
      <c r="BOQ15" s="191"/>
      <c r="BOR15" s="191"/>
      <c r="BOS15" s="83"/>
      <c r="BOT15" s="212"/>
      <c r="BOU15" s="212"/>
      <c r="BOV15" s="212"/>
      <c r="BOW15" s="191"/>
      <c r="BOX15" s="191"/>
      <c r="BOY15" s="191"/>
      <c r="BOZ15" s="191"/>
      <c r="BPA15" s="83"/>
      <c r="BPB15" s="212"/>
      <c r="BPC15" s="212"/>
      <c r="BPD15" s="212"/>
      <c r="BPE15" s="191"/>
      <c r="BPF15" s="191"/>
      <c r="BPG15" s="191"/>
      <c r="BPH15" s="191"/>
      <c r="BPI15" s="83"/>
      <c r="BPJ15" s="212"/>
      <c r="BPK15" s="212"/>
      <c r="BPL15" s="212"/>
      <c r="BPM15" s="191"/>
      <c r="BPN15" s="191"/>
      <c r="BPO15" s="191"/>
      <c r="BPP15" s="191"/>
      <c r="BPQ15" s="83"/>
      <c r="BPR15" s="212"/>
      <c r="BPS15" s="212"/>
      <c r="BPT15" s="212"/>
      <c r="BPU15" s="191"/>
      <c r="BPV15" s="191"/>
      <c r="BPW15" s="191"/>
      <c r="BPX15" s="191"/>
      <c r="BPY15" s="83"/>
      <c r="BPZ15" s="212"/>
      <c r="BQA15" s="212"/>
      <c r="BQB15" s="212"/>
      <c r="BQC15" s="191"/>
      <c r="BQD15" s="191"/>
      <c r="BQE15" s="191"/>
      <c r="BQF15" s="191"/>
      <c r="BQG15" s="83"/>
      <c r="BQH15" s="212"/>
      <c r="BQI15" s="212"/>
      <c r="BQJ15" s="212"/>
      <c r="BQK15" s="191"/>
      <c r="BQL15" s="191"/>
      <c r="BQM15" s="191"/>
      <c r="BQN15" s="191"/>
      <c r="BQO15" s="83"/>
      <c r="BQP15" s="212"/>
      <c r="BQQ15" s="212"/>
      <c r="BQR15" s="212"/>
      <c r="BQS15" s="191"/>
      <c r="BQT15" s="191"/>
      <c r="BQU15" s="191"/>
      <c r="BQV15" s="191"/>
      <c r="BQW15" s="83"/>
      <c r="BQX15" s="212"/>
      <c r="BQY15" s="212"/>
      <c r="BQZ15" s="212"/>
      <c r="BRA15" s="191"/>
      <c r="BRB15" s="191"/>
      <c r="BRC15" s="191"/>
      <c r="BRD15" s="191"/>
      <c r="BRE15" s="83"/>
      <c r="BRF15" s="212"/>
      <c r="BRG15" s="212"/>
      <c r="BRH15" s="212"/>
      <c r="BRI15" s="191"/>
      <c r="BRJ15" s="191"/>
      <c r="BRK15" s="191"/>
      <c r="BRL15" s="191"/>
      <c r="BRM15" s="83"/>
      <c r="BRN15" s="212"/>
      <c r="BRO15" s="212"/>
      <c r="BRP15" s="212"/>
      <c r="BRQ15" s="191"/>
      <c r="BRR15" s="191"/>
      <c r="BRS15" s="191"/>
      <c r="BRT15" s="191"/>
      <c r="BRU15" s="83"/>
      <c r="BRV15" s="212"/>
      <c r="BRW15" s="212"/>
      <c r="BRX15" s="212"/>
      <c r="BRY15" s="191"/>
      <c r="BRZ15" s="191"/>
      <c r="BSA15" s="191"/>
      <c r="BSB15" s="191"/>
      <c r="BSC15" s="83"/>
      <c r="BSD15" s="212"/>
      <c r="BSE15" s="212"/>
      <c r="BSF15" s="212"/>
      <c r="BSG15" s="191"/>
      <c r="BSH15" s="191"/>
      <c r="BSI15" s="191"/>
      <c r="BSJ15" s="191"/>
      <c r="BSK15" s="83"/>
      <c r="BSL15" s="212"/>
      <c r="BSM15" s="212"/>
      <c r="BSN15" s="212"/>
      <c r="BSO15" s="191"/>
      <c r="BSP15" s="191"/>
      <c r="BSQ15" s="191"/>
      <c r="BSR15" s="191"/>
      <c r="BSS15" s="83"/>
      <c r="BST15" s="212"/>
      <c r="BSU15" s="212"/>
      <c r="BSV15" s="212"/>
      <c r="BSW15" s="191"/>
      <c r="BSX15" s="191"/>
      <c r="BSY15" s="191"/>
      <c r="BSZ15" s="191"/>
      <c r="BTA15" s="83"/>
      <c r="BTB15" s="212"/>
      <c r="BTC15" s="212"/>
      <c r="BTD15" s="212"/>
      <c r="BTE15" s="191"/>
      <c r="BTF15" s="191"/>
      <c r="BTG15" s="191"/>
      <c r="BTH15" s="191"/>
      <c r="BTI15" s="83"/>
      <c r="BTJ15" s="212"/>
      <c r="BTK15" s="212"/>
      <c r="BTL15" s="212"/>
      <c r="BTM15" s="191"/>
      <c r="BTN15" s="191"/>
      <c r="BTO15" s="191"/>
      <c r="BTP15" s="191"/>
      <c r="BTQ15" s="83"/>
      <c r="BTR15" s="212"/>
      <c r="BTS15" s="212"/>
      <c r="BTT15" s="212"/>
      <c r="BTU15" s="191"/>
      <c r="BTV15" s="191"/>
      <c r="BTW15" s="191"/>
      <c r="BTX15" s="191"/>
      <c r="BTY15" s="83"/>
      <c r="BTZ15" s="212"/>
      <c r="BUA15" s="212"/>
      <c r="BUB15" s="212"/>
      <c r="BUC15" s="191"/>
      <c r="BUD15" s="191"/>
      <c r="BUE15" s="191"/>
      <c r="BUF15" s="191"/>
      <c r="BUG15" s="83"/>
      <c r="BUH15" s="212"/>
      <c r="BUI15" s="212"/>
      <c r="BUJ15" s="212"/>
      <c r="BUK15" s="191"/>
      <c r="BUL15" s="191"/>
      <c r="BUM15" s="191"/>
      <c r="BUN15" s="191"/>
      <c r="BUO15" s="83"/>
      <c r="BUP15" s="212"/>
      <c r="BUQ15" s="212"/>
      <c r="BUR15" s="212"/>
      <c r="BUS15" s="191"/>
      <c r="BUT15" s="191"/>
      <c r="BUU15" s="191"/>
      <c r="BUV15" s="191"/>
      <c r="BUW15" s="83"/>
      <c r="BUX15" s="212"/>
      <c r="BUY15" s="212"/>
      <c r="BUZ15" s="212"/>
      <c r="BVA15" s="191"/>
      <c r="BVB15" s="191"/>
      <c r="BVC15" s="191"/>
      <c r="BVD15" s="191"/>
      <c r="BVE15" s="83"/>
      <c r="BVF15" s="212"/>
      <c r="BVG15" s="212"/>
      <c r="BVH15" s="212"/>
      <c r="BVI15" s="191"/>
      <c r="BVJ15" s="191"/>
      <c r="BVK15" s="191"/>
      <c r="BVL15" s="191"/>
      <c r="BVM15" s="83"/>
      <c r="BVN15" s="212"/>
      <c r="BVO15" s="212"/>
      <c r="BVP15" s="212"/>
      <c r="BVQ15" s="191"/>
      <c r="BVR15" s="191"/>
      <c r="BVS15" s="191"/>
      <c r="BVT15" s="191"/>
      <c r="BVU15" s="83"/>
      <c r="BVV15" s="212"/>
      <c r="BVW15" s="212"/>
      <c r="BVX15" s="212"/>
      <c r="BVY15" s="191"/>
      <c r="BVZ15" s="191"/>
      <c r="BWA15" s="191"/>
      <c r="BWB15" s="191"/>
      <c r="BWC15" s="83"/>
      <c r="BWD15" s="212"/>
      <c r="BWE15" s="212"/>
      <c r="BWF15" s="212"/>
      <c r="BWG15" s="191"/>
      <c r="BWH15" s="191"/>
      <c r="BWI15" s="191"/>
      <c r="BWJ15" s="191"/>
      <c r="BWK15" s="83"/>
      <c r="BWL15" s="212"/>
      <c r="BWM15" s="212"/>
      <c r="BWN15" s="212"/>
      <c r="BWO15" s="191"/>
      <c r="BWP15" s="191"/>
      <c r="BWQ15" s="191"/>
      <c r="BWR15" s="191"/>
      <c r="BWS15" s="83"/>
      <c r="BWT15" s="212"/>
      <c r="BWU15" s="212"/>
      <c r="BWV15" s="212"/>
      <c r="BWW15" s="191"/>
      <c r="BWX15" s="191"/>
      <c r="BWY15" s="191"/>
      <c r="BWZ15" s="191"/>
      <c r="BXA15" s="83"/>
      <c r="BXB15" s="212"/>
      <c r="BXC15" s="212"/>
      <c r="BXD15" s="212"/>
      <c r="BXE15" s="191"/>
      <c r="BXF15" s="191"/>
      <c r="BXG15" s="191"/>
      <c r="BXH15" s="191"/>
      <c r="BXI15" s="83"/>
      <c r="BXJ15" s="212"/>
      <c r="BXK15" s="212"/>
      <c r="BXL15" s="212"/>
      <c r="BXM15" s="191"/>
      <c r="BXN15" s="191"/>
      <c r="BXO15" s="191"/>
      <c r="BXP15" s="191"/>
      <c r="BXQ15" s="83"/>
      <c r="BXR15" s="212"/>
      <c r="BXS15" s="212"/>
      <c r="BXT15" s="212"/>
      <c r="BXU15" s="191"/>
      <c r="BXV15" s="191"/>
      <c r="BXW15" s="191"/>
      <c r="BXX15" s="191"/>
      <c r="BXY15" s="83"/>
      <c r="BXZ15" s="212"/>
      <c r="BYA15" s="212"/>
      <c r="BYB15" s="212"/>
      <c r="BYC15" s="191"/>
      <c r="BYD15" s="191"/>
      <c r="BYE15" s="191"/>
      <c r="BYF15" s="191"/>
      <c r="BYG15" s="83"/>
      <c r="BYH15" s="212"/>
      <c r="BYI15" s="212"/>
      <c r="BYJ15" s="212"/>
      <c r="BYK15" s="191"/>
      <c r="BYL15" s="191"/>
      <c r="BYM15" s="191"/>
      <c r="BYN15" s="191"/>
      <c r="BYO15" s="83"/>
      <c r="BYP15" s="212"/>
      <c r="BYQ15" s="212"/>
      <c r="BYR15" s="212"/>
      <c r="BYS15" s="191"/>
      <c r="BYT15" s="191"/>
      <c r="BYU15" s="191"/>
      <c r="BYV15" s="191"/>
      <c r="BYW15" s="83"/>
      <c r="BYX15" s="212"/>
      <c r="BYY15" s="212"/>
      <c r="BYZ15" s="212"/>
      <c r="BZA15" s="191"/>
      <c r="BZB15" s="191"/>
      <c r="BZC15" s="191"/>
      <c r="BZD15" s="191"/>
      <c r="BZE15" s="83"/>
      <c r="BZF15" s="212"/>
      <c r="BZG15" s="212"/>
      <c r="BZH15" s="212"/>
      <c r="BZI15" s="191"/>
      <c r="BZJ15" s="191"/>
      <c r="BZK15" s="191"/>
      <c r="BZL15" s="191"/>
      <c r="BZM15" s="83"/>
      <c r="BZN15" s="212"/>
      <c r="BZO15" s="212"/>
      <c r="BZP15" s="212"/>
      <c r="BZQ15" s="191"/>
      <c r="BZR15" s="191"/>
      <c r="BZS15" s="191"/>
      <c r="BZT15" s="191"/>
      <c r="BZU15" s="83"/>
      <c r="BZV15" s="212"/>
      <c r="BZW15" s="212"/>
      <c r="BZX15" s="212"/>
      <c r="BZY15" s="191"/>
      <c r="BZZ15" s="191"/>
      <c r="CAA15" s="191"/>
      <c r="CAB15" s="191"/>
      <c r="CAC15" s="83"/>
      <c r="CAD15" s="212"/>
      <c r="CAE15" s="212"/>
      <c r="CAF15" s="212"/>
      <c r="CAG15" s="191"/>
      <c r="CAH15" s="191"/>
      <c r="CAI15" s="191"/>
      <c r="CAJ15" s="191"/>
      <c r="CAK15" s="83"/>
      <c r="CAL15" s="212"/>
      <c r="CAM15" s="212"/>
      <c r="CAN15" s="212"/>
      <c r="CAO15" s="191"/>
      <c r="CAP15" s="191"/>
      <c r="CAQ15" s="191"/>
      <c r="CAR15" s="191"/>
      <c r="CAS15" s="83"/>
      <c r="CAT15" s="212"/>
      <c r="CAU15" s="212"/>
      <c r="CAV15" s="212"/>
      <c r="CAW15" s="191"/>
      <c r="CAX15" s="191"/>
      <c r="CAY15" s="191"/>
      <c r="CAZ15" s="191"/>
      <c r="CBA15" s="83"/>
      <c r="CBB15" s="212"/>
      <c r="CBC15" s="212"/>
      <c r="CBD15" s="212"/>
      <c r="CBE15" s="191"/>
      <c r="CBF15" s="191"/>
      <c r="CBG15" s="191"/>
      <c r="CBH15" s="191"/>
      <c r="CBI15" s="83"/>
      <c r="CBJ15" s="212"/>
      <c r="CBK15" s="212"/>
      <c r="CBL15" s="212"/>
      <c r="CBM15" s="191"/>
      <c r="CBN15" s="191"/>
      <c r="CBO15" s="191"/>
      <c r="CBP15" s="191"/>
      <c r="CBQ15" s="83"/>
      <c r="CBR15" s="212"/>
      <c r="CBS15" s="212"/>
      <c r="CBT15" s="212"/>
      <c r="CBU15" s="191"/>
      <c r="CBV15" s="191"/>
      <c r="CBW15" s="191"/>
      <c r="CBX15" s="191"/>
      <c r="CBY15" s="83"/>
      <c r="CBZ15" s="212"/>
      <c r="CCA15" s="212"/>
      <c r="CCB15" s="212"/>
      <c r="CCC15" s="191"/>
      <c r="CCD15" s="191"/>
      <c r="CCE15" s="191"/>
      <c r="CCF15" s="191"/>
      <c r="CCG15" s="83"/>
      <c r="CCH15" s="212"/>
      <c r="CCI15" s="212"/>
      <c r="CCJ15" s="212"/>
      <c r="CCK15" s="191"/>
      <c r="CCL15" s="191"/>
      <c r="CCM15" s="191"/>
      <c r="CCN15" s="191"/>
      <c r="CCO15" s="83"/>
      <c r="CCP15" s="212"/>
      <c r="CCQ15" s="212"/>
      <c r="CCR15" s="212"/>
      <c r="CCS15" s="191"/>
      <c r="CCT15" s="191"/>
      <c r="CCU15" s="191"/>
      <c r="CCV15" s="191"/>
      <c r="CCW15" s="83"/>
      <c r="CCX15" s="212"/>
      <c r="CCY15" s="212"/>
      <c r="CCZ15" s="212"/>
      <c r="CDA15" s="191"/>
      <c r="CDB15" s="191"/>
      <c r="CDC15" s="191"/>
      <c r="CDD15" s="191"/>
      <c r="CDE15" s="83"/>
      <c r="CDF15" s="212"/>
      <c r="CDG15" s="212"/>
      <c r="CDH15" s="212"/>
      <c r="CDI15" s="191"/>
      <c r="CDJ15" s="191"/>
      <c r="CDK15" s="191"/>
      <c r="CDL15" s="191"/>
      <c r="CDM15" s="83"/>
      <c r="CDN15" s="212"/>
      <c r="CDO15" s="212"/>
      <c r="CDP15" s="212"/>
      <c r="CDQ15" s="191"/>
      <c r="CDR15" s="191"/>
      <c r="CDS15" s="191"/>
      <c r="CDT15" s="191"/>
      <c r="CDU15" s="83"/>
      <c r="CDV15" s="212"/>
      <c r="CDW15" s="212"/>
      <c r="CDX15" s="212"/>
      <c r="CDY15" s="191"/>
      <c r="CDZ15" s="191"/>
      <c r="CEA15" s="191"/>
      <c r="CEB15" s="191"/>
      <c r="CEC15" s="83"/>
      <c r="CED15" s="212"/>
      <c r="CEE15" s="212"/>
      <c r="CEF15" s="212"/>
      <c r="CEG15" s="191"/>
      <c r="CEH15" s="191"/>
      <c r="CEI15" s="191"/>
      <c r="CEJ15" s="191"/>
      <c r="CEK15" s="83"/>
      <c r="CEL15" s="212"/>
      <c r="CEM15" s="212"/>
      <c r="CEN15" s="212"/>
      <c r="CEO15" s="191"/>
      <c r="CEP15" s="191"/>
      <c r="CEQ15" s="191"/>
      <c r="CER15" s="191"/>
      <c r="CES15" s="83"/>
      <c r="CET15" s="212"/>
      <c r="CEU15" s="212"/>
      <c r="CEV15" s="212"/>
      <c r="CEW15" s="191"/>
      <c r="CEX15" s="191"/>
      <c r="CEY15" s="191"/>
      <c r="CEZ15" s="191"/>
      <c r="CFA15" s="83"/>
      <c r="CFB15" s="212"/>
      <c r="CFC15" s="212"/>
      <c r="CFD15" s="212"/>
      <c r="CFE15" s="191"/>
      <c r="CFF15" s="191"/>
      <c r="CFG15" s="191"/>
      <c r="CFH15" s="191"/>
      <c r="CFI15" s="83"/>
      <c r="CFJ15" s="212"/>
      <c r="CFK15" s="212"/>
      <c r="CFL15" s="212"/>
      <c r="CFM15" s="191"/>
      <c r="CFN15" s="191"/>
      <c r="CFO15" s="191"/>
      <c r="CFP15" s="191"/>
      <c r="CFQ15" s="83"/>
      <c r="CFR15" s="212"/>
      <c r="CFS15" s="212"/>
      <c r="CFT15" s="212"/>
      <c r="CFU15" s="191"/>
      <c r="CFV15" s="191"/>
      <c r="CFW15" s="191"/>
      <c r="CFX15" s="191"/>
      <c r="CFY15" s="83"/>
      <c r="CFZ15" s="212"/>
      <c r="CGA15" s="212"/>
      <c r="CGB15" s="212"/>
      <c r="CGC15" s="191"/>
      <c r="CGD15" s="191"/>
      <c r="CGE15" s="191"/>
      <c r="CGF15" s="191"/>
      <c r="CGG15" s="83"/>
      <c r="CGH15" s="212"/>
      <c r="CGI15" s="212"/>
      <c r="CGJ15" s="212"/>
      <c r="CGK15" s="191"/>
      <c r="CGL15" s="191"/>
      <c r="CGM15" s="191"/>
      <c r="CGN15" s="191"/>
      <c r="CGO15" s="83"/>
      <c r="CGP15" s="212"/>
      <c r="CGQ15" s="212"/>
      <c r="CGR15" s="212"/>
      <c r="CGS15" s="191"/>
      <c r="CGT15" s="191"/>
      <c r="CGU15" s="191"/>
      <c r="CGV15" s="191"/>
      <c r="CGW15" s="83"/>
      <c r="CGX15" s="212"/>
      <c r="CGY15" s="212"/>
      <c r="CGZ15" s="212"/>
      <c r="CHA15" s="191"/>
      <c r="CHB15" s="191"/>
      <c r="CHC15" s="191"/>
      <c r="CHD15" s="191"/>
      <c r="CHE15" s="83"/>
      <c r="CHF15" s="212"/>
      <c r="CHG15" s="212"/>
      <c r="CHH15" s="212"/>
      <c r="CHI15" s="191"/>
      <c r="CHJ15" s="191"/>
      <c r="CHK15" s="191"/>
      <c r="CHL15" s="191"/>
      <c r="CHM15" s="83"/>
      <c r="CHN15" s="212"/>
      <c r="CHO15" s="212"/>
      <c r="CHP15" s="212"/>
      <c r="CHQ15" s="191"/>
      <c r="CHR15" s="191"/>
      <c r="CHS15" s="191"/>
      <c r="CHT15" s="191"/>
      <c r="CHU15" s="83"/>
      <c r="CHV15" s="212"/>
      <c r="CHW15" s="212"/>
      <c r="CHX15" s="212"/>
      <c r="CHY15" s="191"/>
      <c r="CHZ15" s="191"/>
      <c r="CIA15" s="191"/>
      <c r="CIB15" s="191"/>
      <c r="CIC15" s="83"/>
      <c r="CID15" s="212"/>
      <c r="CIE15" s="212"/>
      <c r="CIF15" s="212"/>
      <c r="CIG15" s="191"/>
      <c r="CIH15" s="191"/>
      <c r="CII15" s="191"/>
      <c r="CIJ15" s="191"/>
      <c r="CIK15" s="83"/>
      <c r="CIL15" s="212"/>
      <c r="CIM15" s="212"/>
      <c r="CIN15" s="212"/>
      <c r="CIO15" s="191"/>
      <c r="CIP15" s="191"/>
      <c r="CIQ15" s="191"/>
      <c r="CIR15" s="191"/>
      <c r="CIS15" s="83"/>
      <c r="CIT15" s="212"/>
      <c r="CIU15" s="212"/>
      <c r="CIV15" s="212"/>
      <c r="CIW15" s="191"/>
      <c r="CIX15" s="191"/>
      <c r="CIY15" s="191"/>
      <c r="CIZ15" s="191"/>
      <c r="CJA15" s="83"/>
      <c r="CJB15" s="212"/>
      <c r="CJC15" s="212"/>
      <c r="CJD15" s="212"/>
      <c r="CJE15" s="191"/>
      <c r="CJF15" s="191"/>
      <c r="CJG15" s="191"/>
      <c r="CJH15" s="191"/>
      <c r="CJI15" s="83"/>
      <c r="CJJ15" s="212"/>
      <c r="CJK15" s="212"/>
      <c r="CJL15" s="212"/>
      <c r="CJM15" s="191"/>
      <c r="CJN15" s="191"/>
      <c r="CJO15" s="191"/>
      <c r="CJP15" s="191"/>
      <c r="CJQ15" s="83"/>
      <c r="CJR15" s="212"/>
      <c r="CJS15" s="212"/>
      <c r="CJT15" s="212"/>
      <c r="CJU15" s="191"/>
      <c r="CJV15" s="191"/>
      <c r="CJW15" s="191"/>
      <c r="CJX15" s="191"/>
      <c r="CJY15" s="83"/>
      <c r="CJZ15" s="212"/>
      <c r="CKA15" s="212"/>
      <c r="CKB15" s="212"/>
      <c r="CKC15" s="191"/>
      <c r="CKD15" s="191"/>
      <c r="CKE15" s="191"/>
      <c r="CKF15" s="191"/>
      <c r="CKG15" s="83"/>
      <c r="CKH15" s="212"/>
      <c r="CKI15" s="212"/>
      <c r="CKJ15" s="212"/>
      <c r="CKK15" s="191"/>
      <c r="CKL15" s="191"/>
      <c r="CKM15" s="191"/>
      <c r="CKN15" s="191"/>
      <c r="CKO15" s="83"/>
      <c r="CKP15" s="212"/>
      <c r="CKQ15" s="212"/>
      <c r="CKR15" s="212"/>
      <c r="CKS15" s="191"/>
      <c r="CKT15" s="191"/>
      <c r="CKU15" s="191"/>
      <c r="CKV15" s="191"/>
      <c r="CKW15" s="83"/>
      <c r="CKX15" s="212"/>
      <c r="CKY15" s="212"/>
      <c r="CKZ15" s="212"/>
      <c r="CLA15" s="191"/>
      <c r="CLB15" s="191"/>
      <c r="CLC15" s="191"/>
      <c r="CLD15" s="191"/>
      <c r="CLE15" s="83"/>
      <c r="CLF15" s="212"/>
      <c r="CLG15" s="212"/>
      <c r="CLH15" s="212"/>
      <c r="CLI15" s="191"/>
      <c r="CLJ15" s="191"/>
      <c r="CLK15" s="191"/>
      <c r="CLL15" s="191"/>
      <c r="CLM15" s="83"/>
      <c r="CLN15" s="212"/>
      <c r="CLO15" s="212"/>
      <c r="CLP15" s="212"/>
      <c r="CLQ15" s="191"/>
      <c r="CLR15" s="191"/>
      <c r="CLS15" s="191"/>
      <c r="CLT15" s="191"/>
      <c r="CLU15" s="83"/>
      <c r="CLV15" s="212"/>
      <c r="CLW15" s="212"/>
      <c r="CLX15" s="212"/>
      <c r="CLY15" s="191"/>
      <c r="CLZ15" s="191"/>
      <c r="CMA15" s="191"/>
      <c r="CMB15" s="191"/>
      <c r="CMC15" s="83"/>
      <c r="CMD15" s="212"/>
      <c r="CME15" s="212"/>
      <c r="CMF15" s="212"/>
      <c r="CMG15" s="191"/>
      <c r="CMH15" s="191"/>
      <c r="CMI15" s="191"/>
      <c r="CMJ15" s="191"/>
      <c r="CMK15" s="83"/>
      <c r="CML15" s="212"/>
      <c r="CMM15" s="212"/>
      <c r="CMN15" s="212"/>
      <c r="CMO15" s="191"/>
      <c r="CMP15" s="191"/>
      <c r="CMQ15" s="191"/>
      <c r="CMR15" s="191"/>
      <c r="CMS15" s="83"/>
      <c r="CMT15" s="212"/>
      <c r="CMU15" s="212"/>
      <c r="CMV15" s="212"/>
      <c r="CMW15" s="191"/>
      <c r="CMX15" s="191"/>
      <c r="CMY15" s="191"/>
      <c r="CMZ15" s="191"/>
      <c r="CNA15" s="83"/>
      <c r="CNB15" s="212"/>
      <c r="CNC15" s="212"/>
      <c r="CND15" s="212"/>
      <c r="CNE15" s="191"/>
      <c r="CNF15" s="191"/>
      <c r="CNG15" s="191"/>
      <c r="CNH15" s="191"/>
      <c r="CNI15" s="83"/>
      <c r="CNJ15" s="212"/>
      <c r="CNK15" s="212"/>
      <c r="CNL15" s="212"/>
      <c r="CNM15" s="191"/>
      <c r="CNN15" s="191"/>
      <c r="CNO15" s="191"/>
      <c r="CNP15" s="191"/>
      <c r="CNQ15" s="83"/>
      <c r="CNR15" s="212"/>
      <c r="CNS15" s="212"/>
      <c r="CNT15" s="212"/>
      <c r="CNU15" s="191"/>
      <c r="CNV15" s="191"/>
      <c r="CNW15" s="191"/>
      <c r="CNX15" s="191"/>
      <c r="CNY15" s="83"/>
      <c r="CNZ15" s="212"/>
      <c r="COA15" s="212"/>
      <c r="COB15" s="212"/>
      <c r="COC15" s="191"/>
      <c r="COD15" s="191"/>
      <c r="COE15" s="191"/>
      <c r="COF15" s="191"/>
      <c r="COG15" s="83"/>
      <c r="COH15" s="212"/>
      <c r="COI15" s="212"/>
      <c r="COJ15" s="212"/>
      <c r="COK15" s="191"/>
      <c r="COL15" s="191"/>
      <c r="COM15" s="191"/>
      <c r="CON15" s="191"/>
      <c r="COO15" s="83"/>
      <c r="COP15" s="212"/>
      <c r="COQ15" s="212"/>
      <c r="COR15" s="212"/>
      <c r="COS15" s="191"/>
      <c r="COT15" s="191"/>
      <c r="COU15" s="191"/>
      <c r="COV15" s="191"/>
      <c r="COW15" s="83"/>
      <c r="COX15" s="212"/>
      <c r="COY15" s="212"/>
      <c r="COZ15" s="212"/>
      <c r="CPA15" s="191"/>
      <c r="CPB15" s="191"/>
      <c r="CPC15" s="191"/>
      <c r="CPD15" s="191"/>
      <c r="CPE15" s="83"/>
      <c r="CPF15" s="212"/>
      <c r="CPG15" s="212"/>
      <c r="CPH15" s="212"/>
      <c r="CPI15" s="191"/>
      <c r="CPJ15" s="191"/>
      <c r="CPK15" s="191"/>
      <c r="CPL15" s="191"/>
      <c r="CPM15" s="83"/>
      <c r="CPN15" s="212"/>
      <c r="CPO15" s="212"/>
      <c r="CPP15" s="212"/>
      <c r="CPQ15" s="191"/>
      <c r="CPR15" s="191"/>
      <c r="CPS15" s="191"/>
      <c r="CPT15" s="191"/>
      <c r="CPU15" s="83"/>
      <c r="CPV15" s="212"/>
      <c r="CPW15" s="212"/>
      <c r="CPX15" s="212"/>
      <c r="CPY15" s="191"/>
      <c r="CPZ15" s="191"/>
      <c r="CQA15" s="191"/>
      <c r="CQB15" s="191"/>
      <c r="CQC15" s="83"/>
      <c r="CQD15" s="212"/>
      <c r="CQE15" s="212"/>
      <c r="CQF15" s="212"/>
      <c r="CQG15" s="191"/>
      <c r="CQH15" s="191"/>
      <c r="CQI15" s="191"/>
      <c r="CQJ15" s="191"/>
      <c r="CQK15" s="83"/>
      <c r="CQL15" s="212"/>
      <c r="CQM15" s="212"/>
      <c r="CQN15" s="212"/>
      <c r="CQO15" s="191"/>
      <c r="CQP15" s="191"/>
      <c r="CQQ15" s="191"/>
      <c r="CQR15" s="191"/>
      <c r="CQS15" s="83"/>
      <c r="CQT15" s="212"/>
      <c r="CQU15" s="212"/>
      <c r="CQV15" s="212"/>
      <c r="CQW15" s="191"/>
      <c r="CQX15" s="191"/>
      <c r="CQY15" s="191"/>
      <c r="CQZ15" s="191"/>
      <c r="CRA15" s="83"/>
      <c r="CRB15" s="212"/>
      <c r="CRC15" s="212"/>
      <c r="CRD15" s="212"/>
      <c r="CRE15" s="191"/>
      <c r="CRF15" s="191"/>
      <c r="CRG15" s="191"/>
      <c r="CRH15" s="191"/>
      <c r="CRI15" s="83"/>
      <c r="CRJ15" s="212"/>
      <c r="CRK15" s="212"/>
      <c r="CRL15" s="212"/>
      <c r="CRM15" s="191"/>
      <c r="CRN15" s="191"/>
      <c r="CRO15" s="191"/>
      <c r="CRP15" s="191"/>
      <c r="CRQ15" s="83"/>
      <c r="CRR15" s="212"/>
      <c r="CRS15" s="212"/>
      <c r="CRT15" s="212"/>
      <c r="CRU15" s="191"/>
      <c r="CRV15" s="191"/>
      <c r="CRW15" s="191"/>
      <c r="CRX15" s="191"/>
      <c r="CRY15" s="83"/>
      <c r="CRZ15" s="212"/>
      <c r="CSA15" s="212"/>
      <c r="CSB15" s="212"/>
      <c r="CSC15" s="191"/>
      <c r="CSD15" s="191"/>
      <c r="CSE15" s="191"/>
      <c r="CSF15" s="191"/>
      <c r="CSG15" s="83"/>
      <c r="CSH15" s="212"/>
      <c r="CSI15" s="212"/>
      <c r="CSJ15" s="212"/>
      <c r="CSK15" s="191"/>
      <c r="CSL15" s="191"/>
      <c r="CSM15" s="191"/>
      <c r="CSN15" s="191"/>
      <c r="CSO15" s="83"/>
      <c r="CSP15" s="212"/>
      <c r="CSQ15" s="212"/>
      <c r="CSR15" s="212"/>
      <c r="CSS15" s="191"/>
      <c r="CST15" s="191"/>
      <c r="CSU15" s="191"/>
      <c r="CSV15" s="191"/>
      <c r="CSW15" s="83"/>
      <c r="CSX15" s="212"/>
      <c r="CSY15" s="212"/>
      <c r="CSZ15" s="212"/>
      <c r="CTA15" s="191"/>
      <c r="CTB15" s="191"/>
      <c r="CTC15" s="191"/>
      <c r="CTD15" s="191"/>
      <c r="CTE15" s="83"/>
      <c r="CTF15" s="212"/>
      <c r="CTG15" s="212"/>
      <c r="CTH15" s="212"/>
      <c r="CTI15" s="191"/>
      <c r="CTJ15" s="191"/>
      <c r="CTK15" s="191"/>
      <c r="CTL15" s="191"/>
      <c r="CTM15" s="83"/>
      <c r="CTN15" s="212"/>
      <c r="CTO15" s="212"/>
      <c r="CTP15" s="212"/>
      <c r="CTQ15" s="191"/>
      <c r="CTR15" s="191"/>
      <c r="CTS15" s="191"/>
      <c r="CTT15" s="191"/>
      <c r="CTU15" s="83"/>
      <c r="CTV15" s="212"/>
      <c r="CTW15" s="212"/>
      <c r="CTX15" s="212"/>
      <c r="CTY15" s="191"/>
      <c r="CTZ15" s="191"/>
      <c r="CUA15" s="191"/>
      <c r="CUB15" s="191"/>
      <c r="CUC15" s="83"/>
      <c r="CUD15" s="212"/>
      <c r="CUE15" s="212"/>
      <c r="CUF15" s="212"/>
      <c r="CUG15" s="191"/>
      <c r="CUH15" s="191"/>
      <c r="CUI15" s="191"/>
      <c r="CUJ15" s="191"/>
      <c r="CUK15" s="83"/>
      <c r="CUL15" s="212"/>
      <c r="CUM15" s="212"/>
      <c r="CUN15" s="212"/>
      <c r="CUO15" s="191"/>
      <c r="CUP15" s="191"/>
      <c r="CUQ15" s="191"/>
      <c r="CUR15" s="191"/>
      <c r="CUS15" s="83"/>
      <c r="CUT15" s="212"/>
      <c r="CUU15" s="212"/>
      <c r="CUV15" s="212"/>
      <c r="CUW15" s="191"/>
      <c r="CUX15" s="191"/>
      <c r="CUY15" s="191"/>
      <c r="CUZ15" s="191"/>
      <c r="CVA15" s="83"/>
      <c r="CVB15" s="212"/>
      <c r="CVC15" s="212"/>
      <c r="CVD15" s="212"/>
      <c r="CVE15" s="191"/>
      <c r="CVF15" s="191"/>
      <c r="CVG15" s="191"/>
      <c r="CVH15" s="191"/>
      <c r="CVI15" s="83"/>
      <c r="CVJ15" s="212"/>
      <c r="CVK15" s="212"/>
      <c r="CVL15" s="212"/>
      <c r="CVM15" s="191"/>
      <c r="CVN15" s="191"/>
      <c r="CVO15" s="191"/>
      <c r="CVP15" s="191"/>
      <c r="CVQ15" s="83"/>
      <c r="CVR15" s="212"/>
      <c r="CVS15" s="212"/>
      <c r="CVT15" s="212"/>
      <c r="CVU15" s="191"/>
      <c r="CVV15" s="191"/>
      <c r="CVW15" s="191"/>
      <c r="CVX15" s="191"/>
      <c r="CVY15" s="83"/>
      <c r="CVZ15" s="212"/>
      <c r="CWA15" s="212"/>
      <c r="CWB15" s="212"/>
      <c r="CWC15" s="191"/>
      <c r="CWD15" s="191"/>
      <c r="CWE15" s="191"/>
      <c r="CWF15" s="191"/>
      <c r="CWG15" s="83"/>
      <c r="CWH15" s="212"/>
      <c r="CWI15" s="212"/>
      <c r="CWJ15" s="212"/>
      <c r="CWK15" s="191"/>
      <c r="CWL15" s="191"/>
      <c r="CWM15" s="191"/>
      <c r="CWN15" s="191"/>
      <c r="CWO15" s="83"/>
      <c r="CWP15" s="212"/>
      <c r="CWQ15" s="212"/>
      <c r="CWR15" s="212"/>
      <c r="CWS15" s="191"/>
      <c r="CWT15" s="191"/>
      <c r="CWU15" s="191"/>
      <c r="CWV15" s="191"/>
      <c r="CWW15" s="83"/>
      <c r="CWX15" s="212"/>
      <c r="CWY15" s="212"/>
      <c r="CWZ15" s="212"/>
      <c r="CXA15" s="191"/>
      <c r="CXB15" s="191"/>
      <c r="CXC15" s="191"/>
      <c r="CXD15" s="191"/>
      <c r="CXE15" s="83"/>
      <c r="CXF15" s="212"/>
      <c r="CXG15" s="212"/>
      <c r="CXH15" s="212"/>
      <c r="CXI15" s="191"/>
      <c r="CXJ15" s="191"/>
      <c r="CXK15" s="191"/>
      <c r="CXL15" s="191"/>
      <c r="CXM15" s="83"/>
      <c r="CXN15" s="212"/>
      <c r="CXO15" s="212"/>
      <c r="CXP15" s="212"/>
      <c r="CXQ15" s="191"/>
      <c r="CXR15" s="191"/>
      <c r="CXS15" s="191"/>
      <c r="CXT15" s="191"/>
      <c r="CXU15" s="83"/>
      <c r="CXV15" s="212"/>
      <c r="CXW15" s="212"/>
      <c r="CXX15" s="212"/>
      <c r="CXY15" s="191"/>
      <c r="CXZ15" s="191"/>
      <c r="CYA15" s="191"/>
      <c r="CYB15" s="191"/>
      <c r="CYC15" s="83"/>
      <c r="CYD15" s="212"/>
      <c r="CYE15" s="212"/>
      <c r="CYF15" s="212"/>
      <c r="CYG15" s="191"/>
      <c r="CYH15" s="191"/>
      <c r="CYI15" s="191"/>
      <c r="CYJ15" s="191"/>
      <c r="CYK15" s="83"/>
      <c r="CYL15" s="212"/>
      <c r="CYM15" s="212"/>
      <c r="CYN15" s="212"/>
      <c r="CYO15" s="191"/>
      <c r="CYP15" s="191"/>
      <c r="CYQ15" s="191"/>
      <c r="CYR15" s="191"/>
      <c r="CYS15" s="83"/>
      <c r="CYT15" s="212"/>
      <c r="CYU15" s="212"/>
      <c r="CYV15" s="212"/>
      <c r="CYW15" s="191"/>
      <c r="CYX15" s="191"/>
      <c r="CYY15" s="191"/>
      <c r="CYZ15" s="191"/>
      <c r="CZA15" s="83"/>
      <c r="CZB15" s="212"/>
      <c r="CZC15" s="212"/>
      <c r="CZD15" s="212"/>
      <c r="CZE15" s="191"/>
      <c r="CZF15" s="191"/>
      <c r="CZG15" s="191"/>
      <c r="CZH15" s="191"/>
      <c r="CZI15" s="83"/>
      <c r="CZJ15" s="212"/>
      <c r="CZK15" s="212"/>
      <c r="CZL15" s="212"/>
      <c r="CZM15" s="191"/>
      <c r="CZN15" s="191"/>
      <c r="CZO15" s="191"/>
      <c r="CZP15" s="191"/>
      <c r="CZQ15" s="83"/>
      <c r="CZR15" s="212"/>
      <c r="CZS15" s="212"/>
      <c r="CZT15" s="212"/>
      <c r="CZU15" s="191"/>
      <c r="CZV15" s="191"/>
      <c r="CZW15" s="191"/>
      <c r="CZX15" s="191"/>
      <c r="CZY15" s="83"/>
      <c r="CZZ15" s="212"/>
      <c r="DAA15" s="212"/>
      <c r="DAB15" s="212"/>
      <c r="DAC15" s="191"/>
      <c r="DAD15" s="191"/>
      <c r="DAE15" s="191"/>
      <c r="DAF15" s="191"/>
      <c r="DAG15" s="83"/>
      <c r="DAH15" s="212"/>
      <c r="DAI15" s="212"/>
      <c r="DAJ15" s="212"/>
      <c r="DAK15" s="191"/>
      <c r="DAL15" s="191"/>
      <c r="DAM15" s="191"/>
      <c r="DAN15" s="191"/>
      <c r="DAO15" s="83"/>
      <c r="DAP15" s="212"/>
      <c r="DAQ15" s="212"/>
      <c r="DAR15" s="212"/>
      <c r="DAS15" s="191"/>
      <c r="DAT15" s="191"/>
      <c r="DAU15" s="191"/>
      <c r="DAV15" s="191"/>
      <c r="DAW15" s="83"/>
      <c r="DAX15" s="212"/>
      <c r="DAY15" s="212"/>
      <c r="DAZ15" s="212"/>
      <c r="DBA15" s="191"/>
      <c r="DBB15" s="191"/>
      <c r="DBC15" s="191"/>
      <c r="DBD15" s="191"/>
      <c r="DBE15" s="83"/>
      <c r="DBF15" s="212"/>
      <c r="DBG15" s="212"/>
      <c r="DBH15" s="212"/>
      <c r="DBI15" s="191"/>
      <c r="DBJ15" s="191"/>
      <c r="DBK15" s="191"/>
      <c r="DBL15" s="191"/>
      <c r="DBM15" s="83"/>
      <c r="DBN15" s="212"/>
      <c r="DBO15" s="212"/>
      <c r="DBP15" s="212"/>
      <c r="DBQ15" s="191"/>
      <c r="DBR15" s="191"/>
      <c r="DBS15" s="191"/>
      <c r="DBT15" s="191"/>
      <c r="DBU15" s="83"/>
      <c r="DBV15" s="212"/>
      <c r="DBW15" s="212"/>
      <c r="DBX15" s="212"/>
      <c r="DBY15" s="191"/>
      <c r="DBZ15" s="191"/>
      <c r="DCA15" s="191"/>
      <c r="DCB15" s="191"/>
      <c r="DCC15" s="83"/>
      <c r="DCD15" s="212"/>
      <c r="DCE15" s="212"/>
      <c r="DCF15" s="212"/>
      <c r="DCG15" s="191"/>
      <c r="DCH15" s="191"/>
      <c r="DCI15" s="191"/>
      <c r="DCJ15" s="191"/>
      <c r="DCK15" s="83"/>
      <c r="DCL15" s="212"/>
      <c r="DCM15" s="212"/>
      <c r="DCN15" s="212"/>
      <c r="DCO15" s="191"/>
      <c r="DCP15" s="191"/>
      <c r="DCQ15" s="191"/>
      <c r="DCR15" s="191"/>
      <c r="DCS15" s="83"/>
      <c r="DCT15" s="212"/>
      <c r="DCU15" s="212"/>
      <c r="DCV15" s="212"/>
      <c r="DCW15" s="191"/>
      <c r="DCX15" s="191"/>
      <c r="DCY15" s="191"/>
      <c r="DCZ15" s="191"/>
      <c r="DDA15" s="83"/>
      <c r="DDB15" s="212"/>
      <c r="DDC15" s="212"/>
      <c r="DDD15" s="212"/>
      <c r="DDE15" s="191"/>
      <c r="DDF15" s="191"/>
      <c r="DDG15" s="191"/>
      <c r="DDH15" s="191"/>
      <c r="DDI15" s="83"/>
      <c r="DDJ15" s="212"/>
      <c r="DDK15" s="212"/>
      <c r="DDL15" s="212"/>
      <c r="DDM15" s="191"/>
      <c r="DDN15" s="191"/>
      <c r="DDO15" s="191"/>
      <c r="DDP15" s="191"/>
      <c r="DDQ15" s="83"/>
      <c r="DDR15" s="212"/>
      <c r="DDS15" s="212"/>
      <c r="DDT15" s="212"/>
      <c r="DDU15" s="191"/>
      <c r="DDV15" s="191"/>
      <c r="DDW15" s="191"/>
      <c r="DDX15" s="191"/>
      <c r="DDY15" s="83"/>
      <c r="DDZ15" s="212"/>
      <c r="DEA15" s="212"/>
      <c r="DEB15" s="212"/>
      <c r="DEC15" s="191"/>
      <c r="DED15" s="191"/>
      <c r="DEE15" s="191"/>
      <c r="DEF15" s="191"/>
      <c r="DEG15" s="83"/>
      <c r="DEH15" s="212"/>
      <c r="DEI15" s="212"/>
      <c r="DEJ15" s="212"/>
      <c r="DEK15" s="191"/>
      <c r="DEL15" s="191"/>
      <c r="DEM15" s="191"/>
      <c r="DEN15" s="191"/>
      <c r="DEO15" s="83"/>
      <c r="DEP15" s="212"/>
      <c r="DEQ15" s="212"/>
      <c r="DER15" s="212"/>
      <c r="DES15" s="191"/>
      <c r="DET15" s="191"/>
      <c r="DEU15" s="191"/>
      <c r="DEV15" s="191"/>
      <c r="DEW15" s="83"/>
      <c r="DEX15" s="212"/>
      <c r="DEY15" s="212"/>
      <c r="DEZ15" s="212"/>
      <c r="DFA15" s="191"/>
      <c r="DFB15" s="191"/>
      <c r="DFC15" s="191"/>
      <c r="DFD15" s="191"/>
      <c r="DFE15" s="83"/>
      <c r="DFF15" s="212"/>
      <c r="DFG15" s="212"/>
      <c r="DFH15" s="212"/>
      <c r="DFI15" s="191"/>
      <c r="DFJ15" s="191"/>
      <c r="DFK15" s="191"/>
      <c r="DFL15" s="191"/>
      <c r="DFM15" s="83"/>
      <c r="DFN15" s="212"/>
      <c r="DFO15" s="212"/>
      <c r="DFP15" s="212"/>
      <c r="DFQ15" s="191"/>
      <c r="DFR15" s="191"/>
      <c r="DFS15" s="191"/>
      <c r="DFT15" s="191"/>
      <c r="DFU15" s="83"/>
      <c r="DFV15" s="212"/>
      <c r="DFW15" s="212"/>
      <c r="DFX15" s="212"/>
      <c r="DFY15" s="191"/>
      <c r="DFZ15" s="191"/>
      <c r="DGA15" s="191"/>
      <c r="DGB15" s="191"/>
      <c r="DGC15" s="83"/>
      <c r="DGD15" s="212"/>
      <c r="DGE15" s="212"/>
      <c r="DGF15" s="212"/>
      <c r="DGG15" s="191"/>
      <c r="DGH15" s="191"/>
      <c r="DGI15" s="191"/>
      <c r="DGJ15" s="191"/>
      <c r="DGK15" s="83"/>
      <c r="DGL15" s="212"/>
      <c r="DGM15" s="212"/>
      <c r="DGN15" s="212"/>
      <c r="DGO15" s="191"/>
      <c r="DGP15" s="191"/>
      <c r="DGQ15" s="191"/>
      <c r="DGR15" s="191"/>
      <c r="DGS15" s="83"/>
      <c r="DGT15" s="212"/>
      <c r="DGU15" s="212"/>
      <c r="DGV15" s="212"/>
      <c r="DGW15" s="191"/>
      <c r="DGX15" s="191"/>
      <c r="DGY15" s="191"/>
      <c r="DGZ15" s="191"/>
      <c r="DHA15" s="83"/>
      <c r="DHB15" s="212"/>
      <c r="DHC15" s="212"/>
      <c r="DHD15" s="212"/>
      <c r="DHE15" s="191"/>
      <c r="DHF15" s="191"/>
      <c r="DHG15" s="191"/>
      <c r="DHH15" s="191"/>
      <c r="DHI15" s="83"/>
      <c r="DHJ15" s="212"/>
      <c r="DHK15" s="212"/>
      <c r="DHL15" s="212"/>
      <c r="DHM15" s="191"/>
      <c r="DHN15" s="191"/>
      <c r="DHO15" s="191"/>
      <c r="DHP15" s="191"/>
      <c r="DHQ15" s="83"/>
      <c r="DHR15" s="212"/>
      <c r="DHS15" s="212"/>
      <c r="DHT15" s="212"/>
      <c r="DHU15" s="191"/>
      <c r="DHV15" s="191"/>
      <c r="DHW15" s="191"/>
      <c r="DHX15" s="191"/>
      <c r="DHY15" s="83"/>
      <c r="DHZ15" s="212"/>
      <c r="DIA15" s="212"/>
      <c r="DIB15" s="212"/>
      <c r="DIC15" s="191"/>
      <c r="DID15" s="191"/>
      <c r="DIE15" s="191"/>
      <c r="DIF15" s="191"/>
      <c r="DIG15" s="83"/>
      <c r="DIH15" s="212"/>
      <c r="DII15" s="212"/>
      <c r="DIJ15" s="212"/>
      <c r="DIK15" s="191"/>
      <c r="DIL15" s="191"/>
      <c r="DIM15" s="191"/>
      <c r="DIN15" s="191"/>
      <c r="DIO15" s="83"/>
      <c r="DIP15" s="212"/>
      <c r="DIQ15" s="212"/>
      <c r="DIR15" s="212"/>
      <c r="DIS15" s="191"/>
      <c r="DIT15" s="191"/>
      <c r="DIU15" s="191"/>
      <c r="DIV15" s="191"/>
      <c r="DIW15" s="83"/>
      <c r="DIX15" s="212"/>
      <c r="DIY15" s="212"/>
      <c r="DIZ15" s="212"/>
      <c r="DJA15" s="191"/>
      <c r="DJB15" s="191"/>
      <c r="DJC15" s="191"/>
      <c r="DJD15" s="191"/>
      <c r="DJE15" s="83"/>
      <c r="DJF15" s="212"/>
      <c r="DJG15" s="212"/>
      <c r="DJH15" s="212"/>
      <c r="DJI15" s="191"/>
      <c r="DJJ15" s="191"/>
      <c r="DJK15" s="191"/>
      <c r="DJL15" s="191"/>
      <c r="DJM15" s="83"/>
      <c r="DJN15" s="212"/>
      <c r="DJO15" s="212"/>
      <c r="DJP15" s="212"/>
      <c r="DJQ15" s="191"/>
      <c r="DJR15" s="191"/>
      <c r="DJS15" s="191"/>
      <c r="DJT15" s="191"/>
      <c r="DJU15" s="83"/>
      <c r="DJV15" s="212"/>
      <c r="DJW15" s="212"/>
      <c r="DJX15" s="212"/>
      <c r="DJY15" s="191"/>
      <c r="DJZ15" s="191"/>
      <c r="DKA15" s="191"/>
      <c r="DKB15" s="191"/>
      <c r="DKC15" s="83"/>
      <c r="DKD15" s="212"/>
      <c r="DKE15" s="212"/>
      <c r="DKF15" s="212"/>
      <c r="DKG15" s="191"/>
      <c r="DKH15" s="191"/>
      <c r="DKI15" s="191"/>
      <c r="DKJ15" s="191"/>
      <c r="DKK15" s="83"/>
      <c r="DKL15" s="212"/>
      <c r="DKM15" s="212"/>
      <c r="DKN15" s="212"/>
      <c r="DKO15" s="191"/>
      <c r="DKP15" s="191"/>
      <c r="DKQ15" s="191"/>
      <c r="DKR15" s="191"/>
      <c r="DKS15" s="83"/>
      <c r="DKT15" s="212"/>
      <c r="DKU15" s="212"/>
      <c r="DKV15" s="212"/>
      <c r="DKW15" s="191"/>
      <c r="DKX15" s="191"/>
      <c r="DKY15" s="191"/>
      <c r="DKZ15" s="191"/>
      <c r="DLA15" s="83"/>
      <c r="DLB15" s="212"/>
      <c r="DLC15" s="212"/>
      <c r="DLD15" s="212"/>
      <c r="DLE15" s="191"/>
      <c r="DLF15" s="191"/>
      <c r="DLG15" s="191"/>
      <c r="DLH15" s="191"/>
      <c r="DLI15" s="83"/>
      <c r="DLJ15" s="212"/>
      <c r="DLK15" s="212"/>
      <c r="DLL15" s="212"/>
      <c r="DLM15" s="191"/>
      <c r="DLN15" s="191"/>
      <c r="DLO15" s="191"/>
      <c r="DLP15" s="191"/>
      <c r="DLQ15" s="83"/>
      <c r="DLR15" s="212"/>
      <c r="DLS15" s="212"/>
      <c r="DLT15" s="212"/>
      <c r="DLU15" s="191"/>
      <c r="DLV15" s="191"/>
      <c r="DLW15" s="191"/>
      <c r="DLX15" s="191"/>
      <c r="DLY15" s="83"/>
      <c r="DLZ15" s="212"/>
      <c r="DMA15" s="212"/>
      <c r="DMB15" s="212"/>
      <c r="DMC15" s="191"/>
      <c r="DMD15" s="191"/>
      <c r="DME15" s="191"/>
      <c r="DMF15" s="191"/>
      <c r="DMG15" s="83"/>
      <c r="DMH15" s="212"/>
      <c r="DMI15" s="212"/>
      <c r="DMJ15" s="212"/>
      <c r="DMK15" s="191"/>
      <c r="DML15" s="191"/>
      <c r="DMM15" s="191"/>
      <c r="DMN15" s="191"/>
      <c r="DMO15" s="83"/>
      <c r="DMP15" s="212"/>
      <c r="DMQ15" s="212"/>
      <c r="DMR15" s="212"/>
      <c r="DMS15" s="191"/>
      <c r="DMT15" s="191"/>
      <c r="DMU15" s="191"/>
      <c r="DMV15" s="191"/>
      <c r="DMW15" s="83"/>
      <c r="DMX15" s="212"/>
      <c r="DMY15" s="212"/>
      <c r="DMZ15" s="212"/>
      <c r="DNA15" s="191"/>
      <c r="DNB15" s="191"/>
      <c r="DNC15" s="191"/>
      <c r="DND15" s="191"/>
      <c r="DNE15" s="83"/>
      <c r="DNF15" s="212"/>
      <c r="DNG15" s="212"/>
      <c r="DNH15" s="212"/>
      <c r="DNI15" s="191"/>
      <c r="DNJ15" s="191"/>
      <c r="DNK15" s="191"/>
      <c r="DNL15" s="191"/>
      <c r="DNM15" s="83"/>
      <c r="DNN15" s="212"/>
      <c r="DNO15" s="212"/>
      <c r="DNP15" s="212"/>
      <c r="DNQ15" s="191"/>
      <c r="DNR15" s="191"/>
      <c r="DNS15" s="191"/>
      <c r="DNT15" s="191"/>
      <c r="DNU15" s="83"/>
      <c r="DNV15" s="212"/>
      <c r="DNW15" s="212"/>
      <c r="DNX15" s="212"/>
      <c r="DNY15" s="191"/>
      <c r="DNZ15" s="191"/>
      <c r="DOA15" s="191"/>
      <c r="DOB15" s="191"/>
      <c r="DOC15" s="83"/>
      <c r="DOD15" s="212"/>
      <c r="DOE15" s="212"/>
      <c r="DOF15" s="212"/>
      <c r="DOG15" s="191"/>
      <c r="DOH15" s="191"/>
      <c r="DOI15" s="191"/>
      <c r="DOJ15" s="191"/>
      <c r="DOK15" s="83"/>
      <c r="DOL15" s="212"/>
      <c r="DOM15" s="212"/>
      <c r="DON15" s="212"/>
      <c r="DOO15" s="191"/>
      <c r="DOP15" s="191"/>
      <c r="DOQ15" s="191"/>
      <c r="DOR15" s="191"/>
      <c r="DOS15" s="83"/>
      <c r="DOT15" s="212"/>
      <c r="DOU15" s="212"/>
      <c r="DOV15" s="212"/>
      <c r="DOW15" s="191"/>
      <c r="DOX15" s="191"/>
      <c r="DOY15" s="191"/>
      <c r="DOZ15" s="191"/>
      <c r="DPA15" s="83"/>
      <c r="DPB15" s="212"/>
      <c r="DPC15" s="212"/>
      <c r="DPD15" s="212"/>
      <c r="DPE15" s="191"/>
      <c r="DPF15" s="191"/>
      <c r="DPG15" s="191"/>
      <c r="DPH15" s="191"/>
      <c r="DPI15" s="83"/>
      <c r="DPJ15" s="212"/>
      <c r="DPK15" s="212"/>
      <c r="DPL15" s="212"/>
      <c r="DPM15" s="191"/>
      <c r="DPN15" s="191"/>
      <c r="DPO15" s="191"/>
      <c r="DPP15" s="191"/>
      <c r="DPQ15" s="83"/>
      <c r="DPR15" s="212"/>
      <c r="DPS15" s="212"/>
      <c r="DPT15" s="212"/>
      <c r="DPU15" s="191"/>
      <c r="DPV15" s="191"/>
      <c r="DPW15" s="191"/>
      <c r="DPX15" s="191"/>
      <c r="DPY15" s="83"/>
      <c r="DPZ15" s="212"/>
      <c r="DQA15" s="212"/>
      <c r="DQB15" s="212"/>
      <c r="DQC15" s="191"/>
      <c r="DQD15" s="191"/>
      <c r="DQE15" s="191"/>
      <c r="DQF15" s="191"/>
      <c r="DQG15" s="83"/>
      <c r="DQH15" s="212"/>
      <c r="DQI15" s="212"/>
      <c r="DQJ15" s="212"/>
      <c r="DQK15" s="191"/>
      <c r="DQL15" s="191"/>
      <c r="DQM15" s="191"/>
      <c r="DQN15" s="191"/>
      <c r="DQO15" s="83"/>
      <c r="DQP15" s="212"/>
      <c r="DQQ15" s="212"/>
      <c r="DQR15" s="212"/>
      <c r="DQS15" s="191"/>
      <c r="DQT15" s="191"/>
      <c r="DQU15" s="191"/>
      <c r="DQV15" s="191"/>
      <c r="DQW15" s="83"/>
      <c r="DQX15" s="212"/>
      <c r="DQY15" s="212"/>
      <c r="DQZ15" s="212"/>
      <c r="DRA15" s="191"/>
      <c r="DRB15" s="191"/>
      <c r="DRC15" s="191"/>
      <c r="DRD15" s="191"/>
      <c r="DRE15" s="83"/>
      <c r="DRF15" s="212"/>
      <c r="DRG15" s="212"/>
      <c r="DRH15" s="212"/>
      <c r="DRI15" s="191"/>
      <c r="DRJ15" s="191"/>
      <c r="DRK15" s="191"/>
      <c r="DRL15" s="191"/>
      <c r="DRM15" s="83"/>
      <c r="DRN15" s="212"/>
      <c r="DRO15" s="212"/>
      <c r="DRP15" s="212"/>
      <c r="DRQ15" s="191"/>
      <c r="DRR15" s="191"/>
      <c r="DRS15" s="191"/>
      <c r="DRT15" s="191"/>
      <c r="DRU15" s="83"/>
      <c r="DRV15" s="212"/>
      <c r="DRW15" s="212"/>
      <c r="DRX15" s="212"/>
      <c r="DRY15" s="191"/>
      <c r="DRZ15" s="191"/>
      <c r="DSA15" s="191"/>
      <c r="DSB15" s="191"/>
      <c r="DSC15" s="83"/>
      <c r="DSD15" s="212"/>
      <c r="DSE15" s="212"/>
      <c r="DSF15" s="212"/>
      <c r="DSG15" s="191"/>
      <c r="DSH15" s="191"/>
      <c r="DSI15" s="191"/>
      <c r="DSJ15" s="191"/>
      <c r="DSK15" s="83"/>
      <c r="DSL15" s="212"/>
      <c r="DSM15" s="212"/>
      <c r="DSN15" s="212"/>
      <c r="DSO15" s="191"/>
      <c r="DSP15" s="191"/>
      <c r="DSQ15" s="191"/>
      <c r="DSR15" s="191"/>
      <c r="DSS15" s="83"/>
      <c r="DST15" s="212"/>
      <c r="DSU15" s="212"/>
      <c r="DSV15" s="212"/>
      <c r="DSW15" s="191"/>
      <c r="DSX15" s="191"/>
      <c r="DSY15" s="191"/>
      <c r="DSZ15" s="191"/>
      <c r="DTA15" s="83"/>
      <c r="DTB15" s="212"/>
      <c r="DTC15" s="212"/>
      <c r="DTD15" s="212"/>
      <c r="DTE15" s="191"/>
      <c r="DTF15" s="191"/>
      <c r="DTG15" s="191"/>
      <c r="DTH15" s="191"/>
      <c r="DTI15" s="83"/>
      <c r="DTJ15" s="212"/>
      <c r="DTK15" s="212"/>
      <c r="DTL15" s="212"/>
      <c r="DTM15" s="191"/>
      <c r="DTN15" s="191"/>
      <c r="DTO15" s="191"/>
      <c r="DTP15" s="191"/>
      <c r="DTQ15" s="83"/>
      <c r="DTR15" s="212"/>
      <c r="DTS15" s="212"/>
      <c r="DTT15" s="212"/>
      <c r="DTU15" s="191"/>
      <c r="DTV15" s="191"/>
      <c r="DTW15" s="191"/>
      <c r="DTX15" s="191"/>
      <c r="DTY15" s="83"/>
      <c r="DTZ15" s="212"/>
      <c r="DUA15" s="212"/>
      <c r="DUB15" s="212"/>
      <c r="DUC15" s="191"/>
      <c r="DUD15" s="191"/>
      <c r="DUE15" s="191"/>
      <c r="DUF15" s="191"/>
      <c r="DUG15" s="83"/>
      <c r="DUH15" s="212"/>
      <c r="DUI15" s="212"/>
      <c r="DUJ15" s="212"/>
      <c r="DUK15" s="191"/>
      <c r="DUL15" s="191"/>
      <c r="DUM15" s="191"/>
      <c r="DUN15" s="191"/>
      <c r="DUO15" s="83"/>
      <c r="DUP15" s="212"/>
      <c r="DUQ15" s="212"/>
      <c r="DUR15" s="212"/>
      <c r="DUS15" s="191"/>
      <c r="DUT15" s="191"/>
      <c r="DUU15" s="191"/>
      <c r="DUV15" s="191"/>
      <c r="DUW15" s="83"/>
      <c r="DUX15" s="212"/>
      <c r="DUY15" s="212"/>
      <c r="DUZ15" s="212"/>
      <c r="DVA15" s="191"/>
      <c r="DVB15" s="191"/>
      <c r="DVC15" s="191"/>
      <c r="DVD15" s="191"/>
      <c r="DVE15" s="83"/>
      <c r="DVF15" s="212"/>
      <c r="DVG15" s="212"/>
      <c r="DVH15" s="212"/>
      <c r="DVI15" s="191"/>
      <c r="DVJ15" s="191"/>
      <c r="DVK15" s="191"/>
      <c r="DVL15" s="191"/>
      <c r="DVM15" s="83"/>
      <c r="DVN15" s="212"/>
      <c r="DVO15" s="212"/>
      <c r="DVP15" s="212"/>
      <c r="DVQ15" s="191"/>
      <c r="DVR15" s="191"/>
      <c r="DVS15" s="191"/>
      <c r="DVT15" s="191"/>
      <c r="DVU15" s="83"/>
      <c r="DVV15" s="212"/>
      <c r="DVW15" s="212"/>
      <c r="DVX15" s="212"/>
      <c r="DVY15" s="191"/>
      <c r="DVZ15" s="191"/>
      <c r="DWA15" s="191"/>
      <c r="DWB15" s="191"/>
      <c r="DWC15" s="83"/>
      <c r="DWD15" s="212"/>
      <c r="DWE15" s="212"/>
      <c r="DWF15" s="212"/>
      <c r="DWG15" s="191"/>
      <c r="DWH15" s="191"/>
      <c r="DWI15" s="191"/>
      <c r="DWJ15" s="191"/>
      <c r="DWK15" s="83"/>
      <c r="DWL15" s="212"/>
      <c r="DWM15" s="212"/>
      <c r="DWN15" s="212"/>
      <c r="DWO15" s="191"/>
      <c r="DWP15" s="191"/>
      <c r="DWQ15" s="191"/>
      <c r="DWR15" s="191"/>
      <c r="DWS15" s="83"/>
      <c r="DWT15" s="212"/>
      <c r="DWU15" s="212"/>
      <c r="DWV15" s="212"/>
      <c r="DWW15" s="191"/>
      <c r="DWX15" s="191"/>
      <c r="DWY15" s="191"/>
      <c r="DWZ15" s="191"/>
      <c r="DXA15" s="83"/>
      <c r="DXB15" s="212"/>
      <c r="DXC15" s="212"/>
      <c r="DXD15" s="212"/>
      <c r="DXE15" s="191"/>
      <c r="DXF15" s="191"/>
      <c r="DXG15" s="191"/>
      <c r="DXH15" s="191"/>
      <c r="DXI15" s="83"/>
      <c r="DXJ15" s="212"/>
      <c r="DXK15" s="212"/>
      <c r="DXL15" s="212"/>
      <c r="DXM15" s="191"/>
      <c r="DXN15" s="191"/>
      <c r="DXO15" s="191"/>
      <c r="DXP15" s="191"/>
      <c r="DXQ15" s="83"/>
      <c r="DXR15" s="212"/>
      <c r="DXS15" s="212"/>
      <c r="DXT15" s="212"/>
      <c r="DXU15" s="191"/>
      <c r="DXV15" s="191"/>
      <c r="DXW15" s="191"/>
      <c r="DXX15" s="191"/>
      <c r="DXY15" s="83"/>
      <c r="DXZ15" s="212"/>
      <c r="DYA15" s="212"/>
      <c r="DYB15" s="212"/>
      <c r="DYC15" s="191"/>
      <c r="DYD15" s="191"/>
      <c r="DYE15" s="191"/>
      <c r="DYF15" s="191"/>
      <c r="DYG15" s="83"/>
      <c r="DYH15" s="212"/>
      <c r="DYI15" s="212"/>
      <c r="DYJ15" s="212"/>
      <c r="DYK15" s="191"/>
      <c r="DYL15" s="191"/>
      <c r="DYM15" s="191"/>
      <c r="DYN15" s="191"/>
      <c r="DYO15" s="83"/>
      <c r="DYP15" s="212"/>
      <c r="DYQ15" s="212"/>
      <c r="DYR15" s="212"/>
      <c r="DYS15" s="191"/>
      <c r="DYT15" s="191"/>
      <c r="DYU15" s="191"/>
      <c r="DYV15" s="191"/>
      <c r="DYW15" s="83"/>
      <c r="DYX15" s="212"/>
      <c r="DYY15" s="212"/>
      <c r="DYZ15" s="212"/>
      <c r="DZA15" s="191"/>
      <c r="DZB15" s="191"/>
      <c r="DZC15" s="191"/>
      <c r="DZD15" s="191"/>
      <c r="DZE15" s="83"/>
      <c r="DZF15" s="212"/>
      <c r="DZG15" s="212"/>
      <c r="DZH15" s="212"/>
      <c r="DZI15" s="191"/>
      <c r="DZJ15" s="191"/>
      <c r="DZK15" s="191"/>
      <c r="DZL15" s="191"/>
      <c r="DZM15" s="83"/>
      <c r="DZN15" s="212"/>
      <c r="DZO15" s="212"/>
      <c r="DZP15" s="212"/>
      <c r="DZQ15" s="191"/>
      <c r="DZR15" s="191"/>
      <c r="DZS15" s="191"/>
      <c r="DZT15" s="191"/>
      <c r="DZU15" s="83"/>
      <c r="DZV15" s="212"/>
      <c r="DZW15" s="212"/>
      <c r="DZX15" s="212"/>
      <c r="DZY15" s="191"/>
      <c r="DZZ15" s="191"/>
      <c r="EAA15" s="191"/>
      <c r="EAB15" s="191"/>
      <c r="EAC15" s="83"/>
      <c r="EAD15" s="212"/>
      <c r="EAE15" s="212"/>
      <c r="EAF15" s="212"/>
      <c r="EAG15" s="191"/>
      <c r="EAH15" s="191"/>
      <c r="EAI15" s="191"/>
      <c r="EAJ15" s="191"/>
      <c r="EAK15" s="83"/>
      <c r="EAL15" s="212"/>
      <c r="EAM15" s="212"/>
      <c r="EAN15" s="212"/>
      <c r="EAO15" s="191"/>
      <c r="EAP15" s="191"/>
      <c r="EAQ15" s="191"/>
      <c r="EAR15" s="191"/>
      <c r="EAS15" s="83"/>
      <c r="EAT15" s="212"/>
      <c r="EAU15" s="212"/>
      <c r="EAV15" s="212"/>
      <c r="EAW15" s="191"/>
      <c r="EAX15" s="191"/>
      <c r="EAY15" s="191"/>
      <c r="EAZ15" s="191"/>
      <c r="EBA15" s="83"/>
      <c r="EBB15" s="212"/>
      <c r="EBC15" s="212"/>
      <c r="EBD15" s="212"/>
      <c r="EBE15" s="191"/>
      <c r="EBF15" s="191"/>
      <c r="EBG15" s="191"/>
      <c r="EBH15" s="191"/>
      <c r="EBI15" s="83"/>
      <c r="EBJ15" s="212"/>
      <c r="EBK15" s="212"/>
      <c r="EBL15" s="212"/>
      <c r="EBM15" s="191"/>
      <c r="EBN15" s="191"/>
      <c r="EBO15" s="191"/>
      <c r="EBP15" s="191"/>
      <c r="EBQ15" s="83"/>
      <c r="EBR15" s="212"/>
      <c r="EBS15" s="212"/>
      <c r="EBT15" s="212"/>
      <c r="EBU15" s="191"/>
      <c r="EBV15" s="191"/>
      <c r="EBW15" s="191"/>
      <c r="EBX15" s="191"/>
      <c r="EBY15" s="83"/>
      <c r="EBZ15" s="212"/>
      <c r="ECA15" s="212"/>
      <c r="ECB15" s="212"/>
      <c r="ECC15" s="191"/>
      <c r="ECD15" s="191"/>
      <c r="ECE15" s="191"/>
      <c r="ECF15" s="191"/>
      <c r="ECG15" s="83"/>
      <c r="ECH15" s="212"/>
      <c r="ECI15" s="212"/>
      <c r="ECJ15" s="212"/>
      <c r="ECK15" s="191"/>
      <c r="ECL15" s="191"/>
      <c r="ECM15" s="191"/>
      <c r="ECN15" s="191"/>
      <c r="ECO15" s="83"/>
      <c r="ECP15" s="212"/>
      <c r="ECQ15" s="212"/>
      <c r="ECR15" s="212"/>
      <c r="ECS15" s="191"/>
      <c r="ECT15" s="191"/>
      <c r="ECU15" s="191"/>
      <c r="ECV15" s="191"/>
      <c r="ECW15" s="83"/>
      <c r="ECX15" s="212"/>
      <c r="ECY15" s="212"/>
      <c r="ECZ15" s="212"/>
      <c r="EDA15" s="191"/>
      <c r="EDB15" s="191"/>
      <c r="EDC15" s="191"/>
      <c r="EDD15" s="191"/>
      <c r="EDE15" s="83"/>
      <c r="EDF15" s="212"/>
      <c r="EDG15" s="212"/>
      <c r="EDH15" s="212"/>
      <c r="EDI15" s="191"/>
      <c r="EDJ15" s="191"/>
      <c r="EDK15" s="191"/>
      <c r="EDL15" s="191"/>
      <c r="EDM15" s="83"/>
      <c r="EDN15" s="212"/>
      <c r="EDO15" s="212"/>
      <c r="EDP15" s="212"/>
      <c r="EDQ15" s="191"/>
      <c r="EDR15" s="191"/>
      <c r="EDS15" s="191"/>
      <c r="EDT15" s="191"/>
      <c r="EDU15" s="83"/>
      <c r="EDV15" s="212"/>
      <c r="EDW15" s="212"/>
      <c r="EDX15" s="212"/>
      <c r="EDY15" s="191"/>
      <c r="EDZ15" s="191"/>
      <c r="EEA15" s="191"/>
      <c r="EEB15" s="191"/>
      <c r="EEC15" s="83"/>
      <c r="EED15" s="212"/>
      <c r="EEE15" s="212"/>
      <c r="EEF15" s="212"/>
      <c r="EEG15" s="191"/>
      <c r="EEH15" s="191"/>
      <c r="EEI15" s="191"/>
      <c r="EEJ15" s="191"/>
      <c r="EEK15" s="83"/>
      <c r="EEL15" s="212"/>
      <c r="EEM15" s="212"/>
      <c r="EEN15" s="212"/>
      <c r="EEO15" s="191"/>
      <c r="EEP15" s="191"/>
      <c r="EEQ15" s="191"/>
      <c r="EER15" s="191"/>
      <c r="EES15" s="83"/>
      <c r="EET15" s="212"/>
      <c r="EEU15" s="212"/>
      <c r="EEV15" s="212"/>
      <c r="EEW15" s="191"/>
      <c r="EEX15" s="191"/>
      <c r="EEY15" s="191"/>
      <c r="EEZ15" s="191"/>
      <c r="EFA15" s="83"/>
      <c r="EFB15" s="212"/>
      <c r="EFC15" s="212"/>
      <c r="EFD15" s="212"/>
      <c r="EFE15" s="191"/>
      <c r="EFF15" s="191"/>
      <c r="EFG15" s="191"/>
      <c r="EFH15" s="191"/>
      <c r="EFI15" s="83"/>
      <c r="EFJ15" s="212"/>
      <c r="EFK15" s="212"/>
      <c r="EFL15" s="212"/>
      <c r="EFM15" s="191"/>
      <c r="EFN15" s="191"/>
      <c r="EFO15" s="191"/>
      <c r="EFP15" s="191"/>
      <c r="EFQ15" s="83"/>
      <c r="EFR15" s="212"/>
      <c r="EFS15" s="212"/>
      <c r="EFT15" s="212"/>
      <c r="EFU15" s="191"/>
      <c r="EFV15" s="191"/>
      <c r="EFW15" s="191"/>
      <c r="EFX15" s="191"/>
      <c r="EFY15" s="83"/>
      <c r="EFZ15" s="212"/>
      <c r="EGA15" s="212"/>
      <c r="EGB15" s="212"/>
      <c r="EGC15" s="191"/>
      <c r="EGD15" s="191"/>
      <c r="EGE15" s="191"/>
      <c r="EGF15" s="191"/>
      <c r="EGG15" s="83"/>
      <c r="EGH15" s="212"/>
      <c r="EGI15" s="212"/>
      <c r="EGJ15" s="212"/>
      <c r="EGK15" s="191"/>
      <c r="EGL15" s="191"/>
      <c r="EGM15" s="191"/>
      <c r="EGN15" s="191"/>
      <c r="EGO15" s="83"/>
      <c r="EGP15" s="212"/>
      <c r="EGQ15" s="212"/>
      <c r="EGR15" s="212"/>
      <c r="EGS15" s="191"/>
      <c r="EGT15" s="191"/>
      <c r="EGU15" s="191"/>
      <c r="EGV15" s="191"/>
      <c r="EGW15" s="83"/>
      <c r="EGX15" s="212"/>
      <c r="EGY15" s="212"/>
      <c r="EGZ15" s="212"/>
      <c r="EHA15" s="191"/>
      <c r="EHB15" s="191"/>
      <c r="EHC15" s="191"/>
      <c r="EHD15" s="191"/>
      <c r="EHE15" s="83"/>
      <c r="EHF15" s="212"/>
      <c r="EHG15" s="212"/>
      <c r="EHH15" s="212"/>
      <c r="EHI15" s="191"/>
      <c r="EHJ15" s="191"/>
      <c r="EHK15" s="191"/>
      <c r="EHL15" s="191"/>
      <c r="EHM15" s="83"/>
      <c r="EHN15" s="212"/>
      <c r="EHO15" s="212"/>
      <c r="EHP15" s="212"/>
      <c r="EHQ15" s="191"/>
      <c r="EHR15" s="191"/>
      <c r="EHS15" s="191"/>
      <c r="EHT15" s="191"/>
      <c r="EHU15" s="83"/>
      <c r="EHV15" s="212"/>
      <c r="EHW15" s="212"/>
      <c r="EHX15" s="212"/>
      <c r="EHY15" s="191"/>
      <c r="EHZ15" s="191"/>
      <c r="EIA15" s="191"/>
      <c r="EIB15" s="191"/>
      <c r="EIC15" s="83"/>
      <c r="EID15" s="212"/>
      <c r="EIE15" s="212"/>
      <c r="EIF15" s="212"/>
      <c r="EIG15" s="191"/>
      <c r="EIH15" s="191"/>
      <c r="EII15" s="191"/>
      <c r="EIJ15" s="191"/>
      <c r="EIK15" s="83"/>
      <c r="EIL15" s="212"/>
      <c r="EIM15" s="212"/>
      <c r="EIN15" s="212"/>
      <c r="EIO15" s="191"/>
      <c r="EIP15" s="191"/>
      <c r="EIQ15" s="191"/>
      <c r="EIR15" s="191"/>
      <c r="EIS15" s="83"/>
      <c r="EIT15" s="212"/>
      <c r="EIU15" s="212"/>
      <c r="EIV15" s="212"/>
      <c r="EIW15" s="191"/>
      <c r="EIX15" s="191"/>
      <c r="EIY15" s="191"/>
      <c r="EIZ15" s="191"/>
      <c r="EJA15" s="83"/>
      <c r="EJB15" s="212"/>
      <c r="EJC15" s="212"/>
      <c r="EJD15" s="212"/>
      <c r="EJE15" s="191"/>
      <c r="EJF15" s="191"/>
      <c r="EJG15" s="191"/>
      <c r="EJH15" s="191"/>
      <c r="EJI15" s="83"/>
      <c r="EJJ15" s="212"/>
      <c r="EJK15" s="212"/>
      <c r="EJL15" s="212"/>
      <c r="EJM15" s="191"/>
      <c r="EJN15" s="191"/>
      <c r="EJO15" s="191"/>
      <c r="EJP15" s="191"/>
      <c r="EJQ15" s="83"/>
      <c r="EJR15" s="212"/>
      <c r="EJS15" s="212"/>
      <c r="EJT15" s="212"/>
      <c r="EJU15" s="191"/>
      <c r="EJV15" s="191"/>
      <c r="EJW15" s="191"/>
      <c r="EJX15" s="191"/>
      <c r="EJY15" s="83"/>
      <c r="EJZ15" s="212"/>
      <c r="EKA15" s="212"/>
      <c r="EKB15" s="212"/>
      <c r="EKC15" s="191"/>
      <c r="EKD15" s="191"/>
      <c r="EKE15" s="191"/>
      <c r="EKF15" s="191"/>
      <c r="EKG15" s="83"/>
      <c r="EKH15" s="212"/>
      <c r="EKI15" s="212"/>
      <c r="EKJ15" s="212"/>
      <c r="EKK15" s="191"/>
      <c r="EKL15" s="191"/>
      <c r="EKM15" s="191"/>
      <c r="EKN15" s="191"/>
      <c r="EKO15" s="83"/>
      <c r="EKP15" s="212"/>
      <c r="EKQ15" s="212"/>
      <c r="EKR15" s="212"/>
      <c r="EKS15" s="191"/>
      <c r="EKT15" s="191"/>
      <c r="EKU15" s="191"/>
      <c r="EKV15" s="191"/>
      <c r="EKW15" s="83"/>
      <c r="EKX15" s="212"/>
      <c r="EKY15" s="212"/>
      <c r="EKZ15" s="212"/>
      <c r="ELA15" s="191"/>
      <c r="ELB15" s="191"/>
      <c r="ELC15" s="191"/>
      <c r="ELD15" s="191"/>
      <c r="ELE15" s="83"/>
      <c r="ELF15" s="212"/>
      <c r="ELG15" s="212"/>
      <c r="ELH15" s="212"/>
      <c r="ELI15" s="191"/>
      <c r="ELJ15" s="191"/>
      <c r="ELK15" s="191"/>
      <c r="ELL15" s="191"/>
      <c r="ELM15" s="83"/>
      <c r="ELN15" s="212"/>
      <c r="ELO15" s="212"/>
      <c r="ELP15" s="212"/>
      <c r="ELQ15" s="191"/>
      <c r="ELR15" s="191"/>
      <c r="ELS15" s="191"/>
      <c r="ELT15" s="191"/>
      <c r="ELU15" s="83"/>
      <c r="ELV15" s="212"/>
      <c r="ELW15" s="212"/>
      <c r="ELX15" s="212"/>
      <c r="ELY15" s="191"/>
      <c r="ELZ15" s="191"/>
      <c r="EMA15" s="191"/>
      <c r="EMB15" s="191"/>
      <c r="EMC15" s="83"/>
      <c r="EMD15" s="212"/>
      <c r="EME15" s="212"/>
      <c r="EMF15" s="212"/>
      <c r="EMG15" s="191"/>
      <c r="EMH15" s="191"/>
      <c r="EMI15" s="191"/>
      <c r="EMJ15" s="191"/>
      <c r="EMK15" s="83"/>
      <c r="EML15" s="212"/>
      <c r="EMM15" s="212"/>
      <c r="EMN15" s="212"/>
      <c r="EMO15" s="191"/>
      <c r="EMP15" s="191"/>
      <c r="EMQ15" s="191"/>
      <c r="EMR15" s="191"/>
      <c r="EMS15" s="83"/>
      <c r="EMT15" s="212"/>
      <c r="EMU15" s="212"/>
      <c r="EMV15" s="212"/>
      <c r="EMW15" s="191"/>
      <c r="EMX15" s="191"/>
      <c r="EMY15" s="191"/>
      <c r="EMZ15" s="191"/>
      <c r="ENA15" s="83"/>
      <c r="ENB15" s="212"/>
      <c r="ENC15" s="212"/>
      <c r="END15" s="212"/>
      <c r="ENE15" s="191"/>
      <c r="ENF15" s="191"/>
      <c r="ENG15" s="191"/>
      <c r="ENH15" s="191"/>
      <c r="ENI15" s="83"/>
      <c r="ENJ15" s="212"/>
      <c r="ENK15" s="212"/>
      <c r="ENL15" s="212"/>
      <c r="ENM15" s="191"/>
      <c r="ENN15" s="191"/>
      <c r="ENO15" s="191"/>
      <c r="ENP15" s="191"/>
      <c r="ENQ15" s="83"/>
      <c r="ENR15" s="212"/>
      <c r="ENS15" s="212"/>
      <c r="ENT15" s="212"/>
      <c r="ENU15" s="191"/>
      <c r="ENV15" s="191"/>
      <c r="ENW15" s="191"/>
      <c r="ENX15" s="191"/>
      <c r="ENY15" s="83"/>
      <c r="ENZ15" s="212"/>
      <c r="EOA15" s="212"/>
      <c r="EOB15" s="212"/>
      <c r="EOC15" s="191"/>
      <c r="EOD15" s="191"/>
      <c r="EOE15" s="191"/>
      <c r="EOF15" s="191"/>
      <c r="EOG15" s="83"/>
      <c r="EOH15" s="212"/>
      <c r="EOI15" s="212"/>
      <c r="EOJ15" s="212"/>
      <c r="EOK15" s="191"/>
      <c r="EOL15" s="191"/>
      <c r="EOM15" s="191"/>
      <c r="EON15" s="191"/>
      <c r="EOO15" s="83"/>
      <c r="EOP15" s="212"/>
      <c r="EOQ15" s="212"/>
      <c r="EOR15" s="212"/>
      <c r="EOS15" s="191"/>
      <c r="EOT15" s="191"/>
      <c r="EOU15" s="191"/>
      <c r="EOV15" s="191"/>
      <c r="EOW15" s="83"/>
      <c r="EOX15" s="212"/>
      <c r="EOY15" s="212"/>
      <c r="EOZ15" s="212"/>
      <c r="EPA15" s="191"/>
      <c r="EPB15" s="191"/>
      <c r="EPC15" s="191"/>
      <c r="EPD15" s="191"/>
      <c r="EPE15" s="83"/>
      <c r="EPF15" s="212"/>
      <c r="EPG15" s="212"/>
      <c r="EPH15" s="212"/>
      <c r="EPI15" s="191"/>
      <c r="EPJ15" s="191"/>
      <c r="EPK15" s="191"/>
      <c r="EPL15" s="191"/>
      <c r="EPM15" s="83"/>
      <c r="EPN15" s="212"/>
      <c r="EPO15" s="212"/>
      <c r="EPP15" s="212"/>
      <c r="EPQ15" s="191"/>
      <c r="EPR15" s="191"/>
      <c r="EPS15" s="191"/>
      <c r="EPT15" s="191"/>
      <c r="EPU15" s="83"/>
      <c r="EPV15" s="212"/>
      <c r="EPW15" s="212"/>
      <c r="EPX15" s="212"/>
      <c r="EPY15" s="191"/>
      <c r="EPZ15" s="191"/>
      <c r="EQA15" s="191"/>
      <c r="EQB15" s="191"/>
      <c r="EQC15" s="83"/>
      <c r="EQD15" s="212"/>
      <c r="EQE15" s="212"/>
      <c r="EQF15" s="212"/>
      <c r="EQG15" s="191"/>
      <c r="EQH15" s="191"/>
      <c r="EQI15" s="191"/>
      <c r="EQJ15" s="191"/>
      <c r="EQK15" s="83"/>
      <c r="EQL15" s="212"/>
      <c r="EQM15" s="212"/>
      <c r="EQN15" s="212"/>
      <c r="EQO15" s="191"/>
      <c r="EQP15" s="191"/>
      <c r="EQQ15" s="191"/>
      <c r="EQR15" s="191"/>
      <c r="EQS15" s="83"/>
      <c r="EQT15" s="212"/>
      <c r="EQU15" s="212"/>
      <c r="EQV15" s="212"/>
      <c r="EQW15" s="191"/>
      <c r="EQX15" s="191"/>
      <c r="EQY15" s="191"/>
      <c r="EQZ15" s="191"/>
      <c r="ERA15" s="83"/>
      <c r="ERB15" s="212"/>
      <c r="ERC15" s="212"/>
      <c r="ERD15" s="212"/>
      <c r="ERE15" s="191"/>
      <c r="ERF15" s="191"/>
      <c r="ERG15" s="191"/>
      <c r="ERH15" s="191"/>
      <c r="ERI15" s="83"/>
      <c r="ERJ15" s="212"/>
      <c r="ERK15" s="212"/>
      <c r="ERL15" s="212"/>
      <c r="ERM15" s="191"/>
      <c r="ERN15" s="191"/>
      <c r="ERO15" s="191"/>
      <c r="ERP15" s="191"/>
      <c r="ERQ15" s="83"/>
      <c r="ERR15" s="212"/>
      <c r="ERS15" s="212"/>
      <c r="ERT15" s="212"/>
      <c r="ERU15" s="191"/>
      <c r="ERV15" s="191"/>
      <c r="ERW15" s="191"/>
      <c r="ERX15" s="191"/>
      <c r="ERY15" s="83"/>
      <c r="ERZ15" s="212"/>
      <c r="ESA15" s="212"/>
      <c r="ESB15" s="212"/>
      <c r="ESC15" s="191"/>
      <c r="ESD15" s="191"/>
      <c r="ESE15" s="191"/>
      <c r="ESF15" s="191"/>
      <c r="ESG15" s="83"/>
      <c r="ESH15" s="212"/>
      <c r="ESI15" s="212"/>
      <c r="ESJ15" s="212"/>
      <c r="ESK15" s="191"/>
      <c r="ESL15" s="191"/>
      <c r="ESM15" s="191"/>
      <c r="ESN15" s="191"/>
      <c r="ESO15" s="83"/>
      <c r="ESP15" s="212"/>
      <c r="ESQ15" s="212"/>
      <c r="ESR15" s="212"/>
      <c r="ESS15" s="191"/>
      <c r="EST15" s="191"/>
      <c r="ESU15" s="191"/>
      <c r="ESV15" s="191"/>
      <c r="ESW15" s="83"/>
      <c r="ESX15" s="212"/>
      <c r="ESY15" s="212"/>
      <c r="ESZ15" s="212"/>
      <c r="ETA15" s="191"/>
      <c r="ETB15" s="191"/>
      <c r="ETC15" s="191"/>
      <c r="ETD15" s="191"/>
      <c r="ETE15" s="83"/>
      <c r="ETF15" s="212"/>
      <c r="ETG15" s="212"/>
      <c r="ETH15" s="212"/>
      <c r="ETI15" s="191"/>
      <c r="ETJ15" s="191"/>
      <c r="ETK15" s="191"/>
      <c r="ETL15" s="191"/>
      <c r="ETM15" s="83"/>
      <c r="ETN15" s="212"/>
      <c r="ETO15" s="212"/>
      <c r="ETP15" s="212"/>
      <c r="ETQ15" s="191"/>
      <c r="ETR15" s="191"/>
      <c r="ETS15" s="191"/>
      <c r="ETT15" s="191"/>
      <c r="ETU15" s="83"/>
      <c r="ETV15" s="212"/>
      <c r="ETW15" s="212"/>
      <c r="ETX15" s="212"/>
      <c r="ETY15" s="191"/>
      <c r="ETZ15" s="191"/>
      <c r="EUA15" s="191"/>
      <c r="EUB15" s="191"/>
      <c r="EUC15" s="83"/>
      <c r="EUD15" s="212"/>
      <c r="EUE15" s="212"/>
      <c r="EUF15" s="212"/>
      <c r="EUG15" s="191"/>
      <c r="EUH15" s="191"/>
      <c r="EUI15" s="191"/>
      <c r="EUJ15" s="191"/>
      <c r="EUK15" s="83"/>
      <c r="EUL15" s="212"/>
      <c r="EUM15" s="212"/>
      <c r="EUN15" s="212"/>
      <c r="EUO15" s="191"/>
      <c r="EUP15" s="191"/>
      <c r="EUQ15" s="191"/>
      <c r="EUR15" s="191"/>
      <c r="EUS15" s="83"/>
      <c r="EUT15" s="212"/>
      <c r="EUU15" s="212"/>
      <c r="EUV15" s="212"/>
      <c r="EUW15" s="191"/>
      <c r="EUX15" s="191"/>
      <c r="EUY15" s="191"/>
      <c r="EUZ15" s="191"/>
      <c r="EVA15" s="83"/>
      <c r="EVB15" s="212"/>
      <c r="EVC15" s="212"/>
      <c r="EVD15" s="212"/>
      <c r="EVE15" s="191"/>
      <c r="EVF15" s="191"/>
      <c r="EVG15" s="191"/>
      <c r="EVH15" s="191"/>
      <c r="EVI15" s="83"/>
      <c r="EVJ15" s="212"/>
      <c r="EVK15" s="212"/>
      <c r="EVL15" s="212"/>
      <c r="EVM15" s="191"/>
      <c r="EVN15" s="191"/>
      <c r="EVO15" s="191"/>
      <c r="EVP15" s="191"/>
      <c r="EVQ15" s="83"/>
      <c r="EVR15" s="212"/>
      <c r="EVS15" s="212"/>
      <c r="EVT15" s="212"/>
      <c r="EVU15" s="191"/>
      <c r="EVV15" s="191"/>
      <c r="EVW15" s="191"/>
      <c r="EVX15" s="191"/>
      <c r="EVY15" s="83"/>
      <c r="EVZ15" s="212"/>
      <c r="EWA15" s="212"/>
      <c r="EWB15" s="212"/>
      <c r="EWC15" s="191"/>
      <c r="EWD15" s="191"/>
      <c r="EWE15" s="191"/>
      <c r="EWF15" s="191"/>
      <c r="EWG15" s="83"/>
      <c r="EWH15" s="212"/>
      <c r="EWI15" s="212"/>
      <c r="EWJ15" s="212"/>
      <c r="EWK15" s="191"/>
      <c r="EWL15" s="191"/>
      <c r="EWM15" s="191"/>
      <c r="EWN15" s="191"/>
      <c r="EWO15" s="83"/>
      <c r="EWP15" s="212"/>
      <c r="EWQ15" s="212"/>
      <c r="EWR15" s="212"/>
      <c r="EWS15" s="191"/>
      <c r="EWT15" s="191"/>
      <c r="EWU15" s="191"/>
      <c r="EWV15" s="191"/>
      <c r="EWW15" s="83"/>
      <c r="EWX15" s="212"/>
      <c r="EWY15" s="212"/>
      <c r="EWZ15" s="212"/>
      <c r="EXA15" s="191"/>
      <c r="EXB15" s="191"/>
      <c r="EXC15" s="191"/>
      <c r="EXD15" s="191"/>
      <c r="EXE15" s="83"/>
      <c r="EXF15" s="212"/>
      <c r="EXG15" s="212"/>
      <c r="EXH15" s="212"/>
      <c r="EXI15" s="191"/>
      <c r="EXJ15" s="191"/>
      <c r="EXK15" s="191"/>
      <c r="EXL15" s="191"/>
      <c r="EXM15" s="83"/>
      <c r="EXN15" s="212"/>
      <c r="EXO15" s="212"/>
      <c r="EXP15" s="212"/>
      <c r="EXQ15" s="191"/>
      <c r="EXR15" s="191"/>
      <c r="EXS15" s="191"/>
      <c r="EXT15" s="191"/>
      <c r="EXU15" s="83"/>
      <c r="EXV15" s="212"/>
      <c r="EXW15" s="212"/>
      <c r="EXX15" s="212"/>
      <c r="EXY15" s="191"/>
      <c r="EXZ15" s="191"/>
      <c r="EYA15" s="191"/>
      <c r="EYB15" s="191"/>
      <c r="EYC15" s="83"/>
      <c r="EYD15" s="212"/>
      <c r="EYE15" s="212"/>
      <c r="EYF15" s="212"/>
      <c r="EYG15" s="191"/>
      <c r="EYH15" s="191"/>
      <c r="EYI15" s="191"/>
      <c r="EYJ15" s="191"/>
      <c r="EYK15" s="83"/>
      <c r="EYL15" s="212"/>
      <c r="EYM15" s="212"/>
      <c r="EYN15" s="212"/>
      <c r="EYO15" s="191"/>
      <c r="EYP15" s="191"/>
      <c r="EYQ15" s="191"/>
      <c r="EYR15" s="191"/>
      <c r="EYS15" s="83"/>
      <c r="EYT15" s="212"/>
      <c r="EYU15" s="212"/>
      <c r="EYV15" s="212"/>
      <c r="EYW15" s="191"/>
      <c r="EYX15" s="191"/>
      <c r="EYY15" s="191"/>
      <c r="EYZ15" s="191"/>
      <c r="EZA15" s="83"/>
      <c r="EZB15" s="212"/>
      <c r="EZC15" s="212"/>
      <c r="EZD15" s="212"/>
      <c r="EZE15" s="191"/>
      <c r="EZF15" s="191"/>
      <c r="EZG15" s="191"/>
      <c r="EZH15" s="191"/>
      <c r="EZI15" s="83"/>
      <c r="EZJ15" s="212"/>
      <c r="EZK15" s="212"/>
      <c r="EZL15" s="212"/>
      <c r="EZM15" s="191"/>
      <c r="EZN15" s="191"/>
      <c r="EZO15" s="191"/>
      <c r="EZP15" s="191"/>
      <c r="EZQ15" s="83"/>
      <c r="EZR15" s="212"/>
      <c r="EZS15" s="212"/>
      <c r="EZT15" s="212"/>
      <c r="EZU15" s="191"/>
      <c r="EZV15" s="191"/>
      <c r="EZW15" s="191"/>
      <c r="EZX15" s="191"/>
      <c r="EZY15" s="83"/>
      <c r="EZZ15" s="212"/>
      <c r="FAA15" s="212"/>
      <c r="FAB15" s="212"/>
      <c r="FAC15" s="191"/>
      <c r="FAD15" s="191"/>
      <c r="FAE15" s="191"/>
      <c r="FAF15" s="191"/>
      <c r="FAG15" s="83"/>
      <c r="FAH15" s="212"/>
      <c r="FAI15" s="212"/>
      <c r="FAJ15" s="212"/>
      <c r="FAK15" s="191"/>
      <c r="FAL15" s="191"/>
      <c r="FAM15" s="191"/>
      <c r="FAN15" s="191"/>
      <c r="FAO15" s="83"/>
      <c r="FAP15" s="212"/>
      <c r="FAQ15" s="212"/>
      <c r="FAR15" s="212"/>
      <c r="FAS15" s="191"/>
      <c r="FAT15" s="191"/>
      <c r="FAU15" s="191"/>
      <c r="FAV15" s="191"/>
      <c r="FAW15" s="83"/>
      <c r="FAX15" s="212"/>
      <c r="FAY15" s="212"/>
      <c r="FAZ15" s="212"/>
      <c r="FBA15" s="191"/>
      <c r="FBB15" s="191"/>
      <c r="FBC15" s="191"/>
      <c r="FBD15" s="191"/>
      <c r="FBE15" s="83"/>
      <c r="FBF15" s="212"/>
      <c r="FBG15" s="212"/>
      <c r="FBH15" s="212"/>
      <c r="FBI15" s="191"/>
      <c r="FBJ15" s="191"/>
      <c r="FBK15" s="191"/>
      <c r="FBL15" s="191"/>
      <c r="FBM15" s="83"/>
      <c r="FBN15" s="212"/>
      <c r="FBO15" s="212"/>
      <c r="FBP15" s="212"/>
      <c r="FBQ15" s="191"/>
      <c r="FBR15" s="191"/>
      <c r="FBS15" s="191"/>
      <c r="FBT15" s="191"/>
      <c r="FBU15" s="83"/>
      <c r="FBV15" s="212"/>
      <c r="FBW15" s="212"/>
      <c r="FBX15" s="212"/>
      <c r="FBY15" s="191"/>
      <c r="FBZ15" s="191"/>
      <c r="FCA15" s="191"/>
      <c r="FCB15" s="191"/>
      <c r="FCC15" s="83"/>
      <c r="FCD15" s="212"/>
      <c r="FCE15" s="212"/>
      <c r="FCF15" s="212"/>
      <c r="FCG15" s="191"/>
      <c r="FCH15" s="191"/>
      <c r="FCI15" s="191"/>
      <c r="FCJ15" s="191"/>
      <c r="FCK15" s="83"/>
      <c r="FCL15" s="212"/>
      <c r="FCM15" s="212"/>
      <c r="FCN15" s="212"/>
      <c r="FCO15" s="191"/>
      <c r="FCP15" s="191"/>
      <c r="FCQ15" s="191"/>
      <c r="FCR15" s="191"/>
      <c r="FCS15" s="83"/>
      <c r="FCT15" s="212"/>
      <c r="FCU15" s="212"/>
      <c r="FCV15" s="212"/>
      <c r="FCW15" s="191"/>
      <c r="FCX15" s="191"/>
      <c r="FCY15" s="191"/>
      <c r="FCZ15" s="191"/>
      <c r="FDA15" s="83"/>
      <c r="FDB15" s="212"/>
      <c r="FDC15" s="212"/>
      <c r="FDD15" s="212"/>
      <c r="FDE15" s="191"/>
      <c r="FDF15" s="191"/>
      <c r="FDG15" s="191"/>
      <c r="FDH15" s="191"/>
      <c r="FDI15" s="83"/>
      <c r="FDJ15" s="212"/>
      <c r="FDK15" s="212"/>
      <c r="FDL15" s="212"/>
      <c r="FDM15" s="191"/>
      <c r="FDN15" s="191"/>
      <c r="FDO15" s="191"/>
      <c r="FDP15" s="191"/>
      <c r="FDQ15" s="83"/>
      <c r="FDR15" s="212"/>
      <c r="FDS15" s="212"/>
      <c r="FDT15" s="212"/>
      <c r="FDU15" s="191"/>
      <c r="FDV15" s="191"/>
      <c r="FDW15" s="191"/>
      <c r="FDX15" s="191"/>
      <c r="FDY15" s="83"/>
      <c r="FDZ15" s="212"/>
      <c r="FEA15" s="212"/>
      <c r="FEB15" s="212"/>
      <c r="FEC15" s="191"/>
      <c r="FED15" s="191"/>
      <c r="FEE15" s="191"/>
      <c r="FEF15" s="191"/>
      <c r="FEG15" s="83"/>
      <c r="FEH15" s="212"/>
      <c r="FEI15" s="212"/>
      <c r="FEJ15" s="212"/>
      <c r="FEK15" s="191"/>
      <c r="FEL15" s="191"/>
      <c r="FEM15" s="191"/>
      <c r="FEN15" s="191"/>
      <c r="FEO15" s="83"/>
      <c r="FEP15" s="212"/>
      <c r="FEQ15" s="212"/>
      <c r="FER15" s="212"/>
      <c r="FES15" s="191"/>
      <c r="FET15" s="191"/>
      <c r="FEU15" s="191"/>
      <c r="FEV15" s="191"/>
      <c r="FEW15" s="83"/>
      <c r="FEX15" s="212"/>
      <c r="FEY15" s="212"/>
      <c r="FEZ15" s="212"/>
      <c r="FFA15" s="191"/>
      <c r="FFB15" s="191"/>
      <c r="FFC15" s="191"/>
      <c r="FFD15" s="191"/>
      <c r="FFE15" s="83"/>
      <c r="FFF15" s="212"/>
      <c r="FFG15" s="212"/>
      <c r="FFH15" s="212"/>
      <c r="FFI15" s="191"/>
      <c r="FFJ15" s="191"/>
      <c r="FFK15" s="191"/>
      <c r="FFL15" s="191"/>
      <c r="FFM15" s="83"/>
      <c r="FFN15" s="212"/>
      <c r="FFO15" s="212"/>
      <c r="FFP15" s="212"/>
      <c r="FFQ15" s="191"/>
      <c r="FFR15" s="191"/>
      <c r="FFS15" s="191"/>
      <c r="FFT15" s="191"/>
      <c r="FFU15" s="83"/>
      <c r="FFV15" s="212"/>
      <c r="FFW15" s="212"/>
      <c r="FFX15" s="212"/>
      <c r="FFY15" s="191"/>
      <c r="FFZ15" s="191"/>
      <c r="FGA15" s="191"/>
      <c r="FGB15" s="191"/>
      <c r="FGC15" s="83"/>
      <c r="FGD15" s="212"/>
      <c r="FGE15" s="212"/>
      <c r="FGF15" s="212"/>
      <c r="FGG15" s="191"/>
      <c r="FGH15" s="191"/>
      <c r="FGI15" s="191"/>
      <c r="FGJ15" s="191"/>
      <c r="FGK15" s="83"/>
      <c r="FGL15" s="212"/>
      <c r="FGM15" s="212"/>
      <c r="FGN15" s="212"/>
      <c r="FGO15" s="191"/>
      <c r="FGP15" s="191"/>
      <c r="FGQ15" s="191"/>
      <c r="FGR15" s="191"/>
      <c r="FGS15" s="83"/>
      <c r="FGT15" s="212"/>
      <c r="FGU15" s="212"/>
      <c r="FGV15" s="212"/>
      <c r="FGW15" s="191"/>
      <c r="FGX15" s="191"/>
      <c r="FGY15" s="191"/>
      <c r="FGZ15" s="191"/>
      <c r="FHA15" s="83"/>
      <c r="FHB15" s="212"/>
      <c r="FHC15" s="212"/>
      <c r="FHD15" s="212"/>
      <c r="FHE15" s="191"/>
      <c r="FHF15" s="191"/>
      <c r="FHG15" s="191"/>
      <c r="FHH15" s="191"/>
      <c r="FHI15" s="83"/>
      <c r="FHJ15" s="212"/>
      <c r="FHK15" s="212"/>
      <c r="FHL15" s="212"/>
      <c r="FHM15" s="191"/>
      <c r="FHN15" s="191"/>
      <c r="FHO15" s="191"/>
      <c r="FHP15" s="191"/>
      <c r="FHQ15" s="83"/>
      <c r="FHR15" s="212"/>
      <c r="FHS15" s="212"/>
      <c r="FHT15" s="212"/>
      <c r="FHU15" s="191"/>
      <c r="FHV15" s="191"/>
      <c r="FHW15" s="191"/>
      <c r="FHX15" s="191"/>
      <c r="FHY15" s="83"/>
      <c r="FHZ15" s="212"/>
      <c r="FIA15" s="212"/>
      <c r="FIB15" s="212"/>
      <c r="FIC15" s="191"/>
      <c r="FID15" s="191"/>
      <c r="FIE15" s="191"/>
      <c r="FIF15" s="191"/>
      <c r="FIG15" s="83"/>
      <c r="FIH15" s="212"/>
      <c r="FII15" s="212"/>
      <c r="FIJ15" s="212"/>
      <c r="FIK15" s="191"/>
      <c r="FIL15" s="191"/>
      <c r="FIM15" s="191"/>
      <c r="FIN15" s="191"/>
      <c r="FIO15" s="83"/>
      <c r="FIP15" s="212"/>
      <c r="FIQ15" s="212"/>
      <c r="FIR15" s="212"/>
      <c r="FIS15" s="191"/>
      <c r="FIT15" s="191"/>
      <c r="FIU15" s="191"/>
      <c r="FIV15" s="191"/>
      <c r="FIW15" s="83"/>
      <c r="FIX15" s="212"/>
      <c r="FIY15" s="212"/>
      <c r="FIZ15" s="212"/>
      <c r="FJA15" s="191"/>
      <c r="FJB15" s="191"/>
      <c r="FJC15" s="191"/>
      <c r="FJD15" s="191"/>
      <c r="FJE15" s="83"/>
      <c r="FJF15" s="212"/>
      <c r="FJG15" s="212"/>
      <c r="FJH15" s="212"/>
      <c r="FJI15" s="191"/>
      <c r="FJJ15" s="191"/>
      <c r="FJK15" s="191"/>
      <c r="FJL15" s="191"/>
      <c r="FJM15" s="83"/>
      <c r="FJN15" s="212"/>
      <c r="FJO15" s="212"/>
      <c r="FJP15" s="212"/>
      <c r="FJQ15" s="191"/>
      <c r="FJR15" s="191"/>
      <c r="FJS15" s="191"/>
      <c r="FJT15" s="191"/>
      <c r="FJU15" s="83"/>
      <c r="FJV15" s="212"/>
      <c r="FJW15" s="212"/>
      <c r="FJX15" s="212"/>
      <c r="FJY15" s="191"/>
      <c r="FJZ15" s="191"/>
      <c r="FKA15" s="191"/>
      <c r="FKB15" s="191"/>
      <c r="FKC15" s="83"/>
      <c r="FKD15" s="212"/>
      <c r="FKE15" s="212"/>
      <c r="FKF15" s="212"/>
      <c r="FKG15" s="191"/>
      <c r="FKH15" s="191"/>
      <c r="FKI15" s="191"/>
      <c r="FKJ15" s="191"/>
      <c r="FKK15" s="83"/>
      <c r="FKL15" s="212"/>
      <c r="FKM15" s="212"/>
      <c r="FKN15" s="212"/>
      <c r="FKO15" s="191"/>
      <c r="FKP15" s="191"/>
      <c r="FKQ15" s="191"/>
      <c r="FKR15" s="191"/>
      <c r="FKS15" s="83"/>
      <c r="FKT15" s="212"/>
      <c r="FKU15" s="212"/>
      <c r="FKV15" s="212"/>
      <c r="FKW15" s="191"/>
      <c r="FKX15" s="191"/>
      <c r="FKY15" s="191"/>
      <c r="FKZ15" s="191"/>
      <c r="FLA15" s="83"/>
      <c r="FLB15" s="212"/>
      <c r="FLC15" s="212"/>
      <c r="FLD15" s="212"/>
      <c r="FLE15" s="191"/>
      <c r="FLF15" s="191"/>
      <c r="FLG15" s="191"/>
      <c r="FLH15" s="191"/>
      <c r="FLI15" s="83"/>
      <c r="FLJ15" s="212"/>
      <c r="FLK15" s="212"/>
      <c r="FLL15" s="212"/>
      <c r="FLM15" s="191"/>
      <c r="FLN15" s="191"/>
      <c r="FLO15" s="191"/>
      <c r="FLP15" s="191"/>
      <c r="FLQ15" s="83"/>
      <c r="FLR15" s="212"/>
      <c r="FLS15" s="212"/>
      <c r="FLT15" s="212"/>
      <c r="FLU15" s="191"/>
      <c r="FLV15" s="191"/>
      <c r="FLW15" s="191"/>
      <c r="FLX15" s="191"/>
      <c r="FLY15" s="83"/>
      <c r="FLZ15" s="212"/>
      <c r="FMA15" s="212"/>
      <c r="FMB15" s="212"/>
      <c r="FMC15" s="191"/>
      <c r="FMD15" s="191"/>
      <c r="FME15" s="191"/>
      <c r="FMF15" s="191"/>
      <c r="FMG15" s="83"/>
      <c r="FMH15" s="212"/>
      <c r="FMI15" s="212"/>
      <c r="FMJ15" s="212"/>
      <c r="FMK15" s="191"/>
      <c r="FML15" s="191"/>
      <c r="FMM15" s="191"/>
      <c r="FMN15" s="191"/>
      <c r="FMO15" s="83"/>
      <c r="FMP15" s="212"/>
      <c r="FMQ15" s="212"/>
      <c r="FMR15" s="212"/>
      <c r="FMS15" s="191"/>
      <c r="FMT15" s="191"/>
      <c r="FMU15" s="191"/>
      <c r="FMV15" s="191"/>
      <c r="FMW15" s="83"/>
      <c r="FMX15" s="212"/>
      <c r="FMY15" s="212"/>
      <c r="FMZ15" s="212"/>
      <c r="FNA15" s="191"/>
      <c r="FNB15" s="191"/>
      <c r="FNC15" s="191"/>
      <c r="FND15" s="191"/>
      <c r="FNE15" s="83"/>
      <c r="FNF15" s="212"/>
      <c r="FNG15" s="212"/>
      <c r="FNH15" s="212"/>
      <c r="FNI15" s="191"/>
      <c r="FNJ15" s="191"/>
      <c r="FNK15" s="191"/>
      <c r="FNL15" s="191"/>
      <c r="FNM15" s="83"/>
      <c r="FNN15" s="212"/>
      <c r="FNO15" s="212"/>
      <c r="FNP15" s="212"/>
      <c r="FNQ15" s="191"/>
      <c r="FNR15" s="191"/>
      <c r="FNS15" s="191"/>
      <c r="FNT15" s="191"/>
      <c r="FNU15" s="83"/>
      <c r="FNV15" s="212"/>
      <c r="FNW15" s="212"/>
      <c r="FNX15" s="212"/>
      <c r="FNY15" s="191"/>
      <c r="FNZ15" s="191"/>
      <c r="FOA15" s="191"/>
      <c r="FOB15" s="191"/>
      <c r="FOC15" s="83"/>
      <c r="FOD15" s="212"/>
      <c r="FOE15" s="212"/>
      <c r="FOF15" s="212"/>
      <c r="FOG15" s="191"/>
      <c r="FOH15" s="191"/>
      <c r="FOI15" s="191"/>
      <c r="FOJ15" s="191"/>
      <c r="FOK15" s="83"/>
      <c r="FOL15" s="212"/>
      <c r="FOM15" s="212"/>
      <c r="FON15" s="212"/>
      <c r="FOO15" s="191"/>
      <c r="FOP15" s="191"/>
      <c r="FOQ15" s="191"/>
      <c r="FOR15" s="191"/>
      <c r="FOS15" s="83"/>
      <c r="FOT15" s="212"/>
      <c r="FOU15" s="212"/>
      <c r="FOV15" s="212"/>
      <c r="FOW15" s="191"/>
      <c r="FOX15" s="191"/>
      <c r="FOY15" s="191"/>
      <c r="FOZ15" s="191"/>
      <c r="FPA15" s="83"/>
      <c r="FPB15" s="212"/>
      <c r="FPC15" s="212"/>
      <c r="FPD15" s="212"/>
      <c r="FPE15" s="191"/>
      <c r="FPF15" s="191"/>
      <c r="FPG15" s="191"/>
      <c r="FPH15" s="191"/>
      <c r="FPI15" s="83"/>
      <c r="FPJ15" s="212"/>
      <c r="FPK15" s="212"/>
      <c r="FPL15" s="212"/>
      <c r="FPM15" s="191"/>
      <c r="FPN15" s="191"/>
      <c r="FPO15" s="191"/>
      <c r="FPP15" s="191"/>
      <c r="FPQ15" s="83"/>
      <c r="FPR15" s="212"/>
      <c r="FPS15" s="212"/>
      <c r="FPT15" s="212"/>
      <c r="FPU15" s="191"/>
      <c r="FPV15" s="191"/>
      <c r="FPW15" s="191"/>
      <c r="FPX15" s="191"/>
      <c r="FPY15" s="83"/>
      <c r="FPZ15" s="212"/>
      <c r="FQA15" s="212"/>
      <c r="FQB15" s="212"/>
      <c r="FQC15" s="191"/>
      <c r="FQD15" s="191"/>
      <c r="FQE15" s="191"/>
      <c r="FQF15" s="191"/>
      <c r="FQG15" s="83"/>
      <c r="FQH15" s="212"/>
      <c r="FQI15" s="212"/>
      <c r="FQJ15" s="212"/>
      <c r="FQK15" s="191"/>
      <c r="FQL15" s="191"/>
      <c r="FQM15" s="191"/>
      <c r="FQN15" s="191"/>
      <c r="FQO15" s="83"/>
      <c r="FQP15" s="212"/>
      <c r="FQQ15" s="212"/>
      <c r="FQR15" s="212"/>
      <c r="FQS15" s="191"/>
      <c r="FQT15" s="191"/>
      <c r="FQU15" s="191"/>
      <c r="FQV15" s="191"/>
      <c r="FQW15" s="83"/>
      <c r="FQX15" s="212"/>
      <c r="FQY15" s="212"/>
      <c r="FQZ15" s="212"/>
      <c r="FRA15" s="191"/>
      <c r="FRB15" s="191"/>
      <c r="FRC15" s="191"/>
      <c r="FRD15" s="191"/>
      <c r="FRE15" s="83"/>
      <c r="FRF15" s="212"/>
      <c r="FRG15" s="212"/>
      <c r="FRH15" s="212"/>
      <c r="FRI15" s="191"/>
      <c r="FRJ15" s="191"/>
      <c r="FRK15" s="191"/>
      <c r="FRL15" s="191"/>
      <c r="FRM15" s="83"/>
      <c r="FRN15" s="212"/>
      <c r="FRO15" s="212"/>
      <c r="FRP15" s="212"/>
      <c r="FRQ15" s="191"/>
      <c r="FRR15" s="191"/>
      <c r="FRS15" s="191"/>
      <c r="FRT15" s="191"/>
      <c r="FRU15" s="83"/>
      <c r="FRV15" s="212"/>
      <c r="FRW15" s="212"/>
      <c r="FRX15" s="212"/>
      <c r="FRY15" s="191"/>
      <c r="FRZ15" s="191"/>
      <c r="FSA15" s="191"/>
      <c r="FSB15" s="191"/>
      <c r="FSC15" s="83"/>
      <c r="FSD15" s="212"/>
      <c r="FSE15" s="212"/>
      <c r="FSF15" s="212"/>
      <c r="FSG15" s="191"/>
      <c r="FSH15" s="191"/>
      <c r="FSI15" s="191"/>
      <c r="FSJ15" s="191"/>
      <c r="FSK15" s="83"/>
      <c r="FSL15" s="212"/>
      <c r="FSM15" s="212"/>
      <c r="FSN15" s="212"/>
      <c r="FSO15" s="191"/>
      <c r="FSP15" s="191"/>
      <c r="FSQ15" s="191"/>
      <c r="FSR15" s="191"/>
      <c r="FSS15" s="83"/>
      <c r="FST15" s="212"/>
      <c r="FSU15" s="212"/>
      <c r="FSV15" s="212"/>
      <c r="FSW15" s="191"/>
      <c r="FSX15" s="191"/>
      <c r="FSY15" s="191"/>
      <c r="FSZ15" s="191"/>
      <c r="FTA15" s="83"/>
      <c r="FTB15" s="212"/>
      <c r="FTC15" s="212"/>
      <c r="FTD15" s="212"/>
      <c r="FTE15" s="191"/>
      <c r="FTF15" s="191"/>
      <c r="FTG15" s="191"/>
      <c r="FTH15" s="191"/>
      <c r="FTI15" s="83"/>
      <c r="FTJ15" s="212"/>
      <c r="FTK15" s="212"/>
      <c r="FTL15" s="212"/>
      <c r="FTM15" s="191"/>
      <c r="FTN15" s="191"/>
      <c r="FTO15" s="191"/>
      <c r="FTP15" s="191"/>
      <c r="FTQ15" s="83"/>
      <c r="FTR15" s="212"/>
      <c r="FTS15" s="212"/>
      <c r="FTT15" s="212"/>
      <c r="FTU15" s="191"/>
      <c r="FTV15" s="191"/>
      <c r="FTW15" s="191"/>
      <c r="FTX15" s="191"/>
      <c r="FTY15" s="83"/>
      <c r="FTZ15" s="212"/>
      <c r="FUA15" s="212"/>
      <c r="FUB15" s="212"/>
      <c r="FUC15" s="191"/>
      <c r="FUD15" s="191"/>
      <c r="FUE15" s="191"/>
      <c r="FUF15" s="191"/>
      <c r="FUG15" s="83"/>
      <c r="FUH15" s="212"/>
      <c r="FUI15" s="212"/>
      <c r="FUJ15" s="212"/>
      <c r="FUK15" s="191"/>
      <c r="FUL15" s="191"/>
      <c r="FUM15" s="191"/>
      <c r="FUN15" s="191"/>
      <c r="FUO15" s="83"/>
      <c r="FUP15" s="212"/>
      <c r="FUQ15" s="212"/>
      <c r="FUR15" s="212"/>
      <c r="FUS15" s="191"/>
      <c r="FUT15" s="191"/>
      <c r="FUU15" s="191"/>
      <c r="FUV15" s="191"/>
      <c r="FUW15" s="83"/>
      <c r="FUX15" s="212"/>
      <c r="FUY15" s="212"/>
      <c r="FUZ15" s="212"/>
      <c r="FVA15" s="191"/>
      <c r="FVB15" s="191"/>
      <c r="FVC15" s="191"/>
      <c r="FVD15" s="191"/>
      <c r="FVE15" s="83"/>
      <c r="FVF15" s="212"/>
      <c r="FVG15" s="212"/>
      <c r="FVH15" s="212"/>
      <c r="FVI15" s="191"/>
      <c r="FVJ15" s="191"/>
      <c r="FVK15" s="191"/>
      <c r="FVL15" s="191"/>
      <c r="FVM15" s="83"/>
      <c r="FVN15" s="212"/>
      <c r="FVO15" s="212"/>
      <c r="FVP15" s="212"/>
      <c r="FVQ15" s="191"/>
      <c r="FVR15" s="191"/>
      <c r="FVS15" s="191"/>
      <c r="FVT15" s="191"/>
      <c r="FVU15" s="83"/>
      <c r="FVV15" s="212"/>
      <c r="FVW15" s="212"/>
      <c r="FVX15" s="212"/>
      <c r="FVY15" s="191"/>
      <c r="FVZ15" s="191"/>
      <c r="FWA15" s="191"/>
      <c r="FWB15" s="191"/>
      <c r="FWC15" s="83"/>
      <c r="FWD15" s="212"/>
      <c r="FWE15" s="212"/>
      <c r="FWF15" s="212"/>
      <c r="FWG15" s="191"/>
      <c r="FWH15" s="191"/>
      <c r="FWI15" s="191"/>
      <c r="FWJ15" s="191"/>
      <c r="FWK15" s="83"/>
      <c r="FWL15" s="212"/>
      <c r="FWM15" s="212"/>
      <c r="FWN15" s="212"/>
      <c r="FWO15" s="191"/>
      <c r="FWP15" s="191"/>
      <c r="FWQ15" s="191"/>
      <c r="FWR15" s="191"/>
      <c r="FWS15" s="83"/>
      <c r="FWT15" s="212"/>
      <c r="FWU15" s="212"/>
      <c r="FWV15" s="212"/>
      <c r="FWW15" s="191"/>
      <c r="FWX15" s="191"/>
      <c r="FWY15" s="191"/>
      <c r="FWZ15" s="191"/>
      <c r="FXA15" s="83"/>
      <c r="FXB15" s="212"/>
      <c r="FXC15" s="212"/>
      <c r="FXD15" s="212"/>
      <c r="FXE15" s="191"/>
      <c r="FXF15" s="191"/>
      <c r="FXG15" s="191"/>
      <c r="FXH15" s="191"/>
      <c r="FXI15" s="83"/>
      <c r="FXJ15" s="212"/>
      <c r="FXK15" s="212"/>
      <c r="FXL15" s="212"/>
      <c r="FXM15" s="191"/>
      <c r="FXN15" s="191"/>
      <c r="FXO15" s="191"/>
      <c r="FXP15" s="191"/>
      <c r="FXQ15" s="83"/>
      <c r="FXR15" s="212"/>
      <c r="FXS15" s="212"/>
      <c r="FXT15" s="212"/>
      <c r="FXU15" s="191"/>
      <c r="FXV15" s="191"/>
      <c r="FXW15" s="191"/>
      <c r="FXX15" s="191"/>
      <c r="FXY15" s="83"/>
      <c r="FXZ15" s="212"/>
      <c r="FYA15" s="212"/>
      <c r="FYB15" s="212"/>
      <c r="FYC15" s="191"/>
      <c r="FYD15" s="191"/>
      <c r="FYE15" s="191"/>
      <c r="FYF15" s="191"/>
      <c r="FYG15" s="83"/>
      <c r="FYH15" s="212"/>
      <c r="FYI15" s="212"/>
      <c r="FYJ15" s="212"/>
      <c r="FYK15" s="191"/>
      <c r="FYL15" s="191"/>
      <c r="FYM15" s="191"/>
      <c r="FYN15" s="191"/>
      <c r="FYO15" s="83"/>
      <c r="FYP15" s="212"/>
      <c r="FYQ15" s="212"/>
      <c r="FYR15" s="212"/>
      <c r="FYS15" s="191"/>
      <c r="FYT15" s="191"/>
      <c r="FYU15" s="191"/>
      <c r="FYV15" s="191"/>
      <c r="FYW15" s="83"/>
      <c r="FYX15" s="212"/>
      <c r="FYY15" s="212"/>
      <c r="FYZ15" s="212"/>
      <c r="FZA15" s="191"/>
      <c r="FZB15" s="191"/>
      <c r="FZC15" s="191"/>
      <c r="FZD15" s="191"/>
      <c r="FZE15" s="83"/>
      <c r="FZF15" s="212"/>
      <c r="FZG15" s="212"/>
      <c r="FZH15" s="212"/>
      <c r="FZI15" s="191"/>
      <c r="FZJ15" s="191"/>
      <c r="FZK15" s="191"/>
      <c r="FZL15" s="191"/>
      <c r="FZM15" s="83"/>
      <c r="FZN15" s="212"/>
      <c r="FZO15" s="212"/>
      <c r="FZP15" s="212"/>
      <c r="FZQ15" s="191"/>
      <c r="FZR15" s="191"/>
      <c r="FZS15" s="191"/>
      <c r="FZT15" s="191"/>
      <c r="FZU15" s="83"/>
      <c r="FZV15" s="212"/>
      <c r="FZW15" s="212"/>
      <c r="FZX15" s="212"/>
      <c r="FZY15" s="191"/>
      <c r="FZZ15" s="191"/>
      <c r="GAA15" s="191"/>
      <c r="GAB15" s="191"/>
      <c r="GAC15" s="83"/>
      <c r="GAD15" s="212"/>
      <c r="GAE15" s="212"/>
      <c r="GAF15" s="212"/>
      <c r="GAG15" s="191"/>
      <c r="GAH15" s="191"/>
      <c r="GAI15" s="191"/>
      <c r="GAJ15" s="191"/>
      <c r="GAK15" s="83"/>
      <c r="GAL15" s="212"/>
      <c r="GAM15" s="212"/>
      <c r="GAN15" s="212"/>
      <c r="GAO15" s="191"/>
      <c r="GAP15" s="191"/>
      <c r="GAQ15" s="191"/>
      <c r="GAR15" s="191"/>
      <c r="GAS15" s="83"/>
      <c r="GAT15" s="212"/>
      <c r="GAU15" s="212"/>
      <c r="GAV15" s="212"/>
      <c r="GAW15" s="191"/>
      <c r="GAX15" s="191"/>
      <c r="GAY15" s="191"/>
      <c r="GAZ15" s="191"/>
      <c r="GBA15" s="83"/>
      <c r="GBB15" s="212"/>
      <c r="GBC15" s="212"/>
      <c r="GBD15" s="212"/>
      <c r="GBE15" s="191"/>
      <c r="GBF15" s="191"/>
      <c r="GBG15" s="191"/>
      <c r="GBH15" s="191"/>
      <c r="GBI15" s="83"/>
      <c r="GBJ15" s="212"/>
      <c r="GBK15" s="212"/>
      <c r="GBL15" s="212"/>
      <c r="GBM15" s="191"/>
      <c r="GBN15" s="191"/>
      <c r="GBO15" s="191"/>
      <c r="GBP15" s="191"/>
      <c r="GBQ15" s="83"/>
      <c r="GBR15" s="212"/>
      <c r="GBS15" s="212"/>
      <c r="GBT15" s="212"/>
      <c r="GBU15" s="191"/>
      <c r="GBV15" s="191"/>
      <c r="GBW15" s="191"/>
      <c r="GBX15" s="191"/>
      <c r="GBY15" s="83"/>
      <c r="GBZ15" s="212"/>
      <c r="GCA15" s="212"/>
      <c r="GCB15" s="212"/>
      <c r="GCC15" s="191"/>
      <c r="GCD15" s="191"/>
      <c r="GCE15" s="191"/>
      <c r="GCF15" s="191"/>
      <c r="GCG15" s="83"/>
      <c r="GCH15" s="212"/>
      <c r="GCI15" s="212"/>
      <c r="GCJ15" s="212"/>
      <c r="GCK15" s="191"/>
      <c r="GCL15" s="191"/>
      <c r="GCM15" s="191"/>
      <c r="GCN15" s="191"/>
      <c r="GCO15" s="83"/>
      <c r="GCP15" s="212"/>
      <c r="GCQ15" s="212"/>
      <c r="GCR15" s="212"/>
      <c r="GCS15" s="191"/>
      <c r="GCT15" s="191"/>
      <c r="GCU15" s="191"/>
      <c r="GCV15" s="191"/>
      <c r="GCW15" s="83"/>
      <c r="GCX15" s="212"/>
      <c r="GCY15" s="212"/>
      <c r="GCZ15" s="212"/>
      <c r="GDA15" s="191"/>
      <c r="GDB15" s="191"/>
      <c r="GDC15" s="191"/>
      <c r="GDD15" s="191"/>
      <c r="GDE15" s="83"/>
      <c r="GDF15" s="212"/>
      <c r="GDG15" s="212"/>
      <c r="GDH15" s="212"/>
      <c r="GDI15" s="191"/>
      <c r="GDJ15" s="191"/>
      <c r="GDK15" s="191"/>
      <c r="GDL15" s="191"/>
      <c r="GDM15" s="83"/>
      <c r="GDN15" s="212"/>
      <c r="GDO15" s="212"/>
      <c r="GDP15" s="212"/>
      <c r="GDQ15" s="191"/>
      <c r="GDR15" s="191"/>
      <c r="GDS15" s="191"/>
      <c r="GDT15" s="191"/>
      <c r="GDU15" s="83"/>
      <c r="GDV15" s="212"/>
      <c r="GDW15" s="212"/>
      <c r="GDX15" s="212"/>
      <c r="GDY15" s="191"/>
      <c r="GDZ15" s="191"/>
      <c r="GEA15" s="191"/>
      <c r="GEB15" s="191"/>
      <c r="GEC15" s="83"/>
      <c r="GED15" s="212"/>
      <c r="GEE15" s="212"/>
      <c r="GEF15" s="212"/>
      <c r="GEG15" s="191"/>
      <c r="GEH15" s="191"/>
      <c r="GEI15" s="191"/>
      <c r="GEJ15" s="191"/>
      <c r="GEK15" s="83"/>
      <c r="GEL15" s="212"/>
      <c r="GEM15" s="212"/>
      <c r="GEN15" s="212"/>
      <c r="GEO15" s="191"/>
      <c r="GEP15" s="191"/>
      <c r="GEQ15" s="191"/>
      <c r="GER15" s="191"/>
      <c r="GES15" s="83"/>
      <c r="GET15" s="212"/>
      <c r="GEU15" s="212"/>
      <c r="GEV15" s="212"/>
      <c r="GEW15" s="191"/>
      <c r="GEX15" s="191"/>
      <c r="GEY15" s="191"/>
      <c r="GEZ15" s="191"/>
      <c r="GFA15" s="83"/>
      <c r="GFB15" s="212"/>
      <c r="GFC15" s="212"/>
      <c r="GFD15" s="212"/>
      <c r="GFE15" s="191"/>
      <c r="GFF15" s="191"/>
      <c r="GFG15" s="191"/>
      <c r="GFH15" s="191"/>
      <c r="GFI15" s="83"/>
      <c r="GFJ15" s="212"/>
      <c r="GFK15" s="212"/>
      <c r="GFL15" s="212"/>
      <c r="GFM15" s="191"/>
      <c r="GFN15" s="191"/>
      <c r="GFO15" s="191"/>
      <c r="GFP15" s="191"/>
      <c r="GFQ15" s="83"/>
      <c r="GFR15" s="212"/>
      <c r="GFS15" s="212"/>
      <c r="GFT15" s="212"/>
      <c r="GFU15" s="191"/>
      <c r="GFV15" s="191"/>
      <c r="GFW15" s="191"/>
      <c r="GFX15" s="191"/>
      <c r="GFY15" s="83"/>
      <c r="GFZ15" s="212"/>
      <c r="GGA15" s="212"/>
      <c r="GGB15" s="212"/>
      <c r="GGC15" s="191"/>
      <c r="GGD15" s="191"/>
      <c r="GGE15" s="191"/>
      <c r="GGF15" s="191"/>
      <c r="GGG15" s="83"/>
      <c r="GGH15" s="212"/>
      <c r="GGI15" s="212"/>
      <c r="GGJ15" s="212"/>
      <c r="GGK15" s="191"/>
      <c r="GGL15" s="191"/>
      <c r="GGM15" s="191"/>
      <c r="GGN15" s="191"/>
      <c r="GGO15" s="83"/>
      <c r="GGP15" s="212"/>
      <c r="GGQ15" s="212"/>
      <c r="GGR15" s="212"/>
      <c r="GGS15" s="191"/>
      <c r="GGT15" s="191"/>
      <c r="GGU15" s="191"/>
      <c r="GGV15" s="191"/>
      <c r="GGW15" s="83"/>
      <c r="GGX15" s="212"/>
      <c r="GGY15" s="212"/>
      <c r="GGZ15" s="212"/>
      <c r="GHA15" s="191"/>
      <c r="GHB15" s="191"/>
      <c r="GHC15" s="191"/>
      <c r="GHD15" s="191"/>
      <c r="GHE15" s="83"/>
      <c r="GHF15" s="212"/>
      <c r="GHG15" s="212"/>
      <c r="GHH15" s="212"/>
      <c r="GHI15" s="191"/>
      <c r="GHJ15" s="191"/>
      <c r="GHK15" s="191"/>
      <c r="GHL15" s="191"/>
      <c r="GHM15" s="83"/>
      <c r="GHN15" s="212"/>
      <c r="GHO15" s="212"/>
      <c r="GHP15" s="212"/>
      <c r="GHQ15" s="191"/>
      <c r="GHR15" s="191"/>
      <c r="GHS15" s="191"/>
      <c r="GHT15" s="191"/>
      <c r="GHU15" s="83"/>
      <c r="GHV15" s="212"/>
      <c r="GHW15" s="212"/>
      <c r="GHX15" s="212"/>
      <c r="GHY15" s="191"/>
      <c r="GHZ15" s="191"/>
      <c r="GIA15" s="191"/>
      <c r="GIB15" s="191"/>
      <c r="GIC15" s="83"/>
      <c r="GID15" s="212"/>
      <c r="GIE15" s="212"/>
      <c r="GIF15" s="212"/>
      <c r="GIG15" s="191"/>
      <c r="GIH15" s="191"/>
      <c r="GII15" s="191"/>
      <c r="GIJ15" s="191"/>
      <c r="GIK15" s="83"/>
      <c r="GIL15" s="212"/>
      <c r="GIM15" s="212"/>
      <c r="GIN15" s="212"/>
      <c r="GIO15" s="191"/>
      <c r="GIP15" s="191"/>
      <c r="GIQ15" s="191"/>
      <c r="GIR15" s="191"/>
      <c r="GIS15" s="83"/>
      <c r="GIT15" s="212"/>
      <c r="GIU15" s="212"/>
      <c r="GIV15" s="212"/>
      <c r="GIW15" s="191"/>
      <c r="GIX15" s="191"/>
      <c r="GIY15" s="191"/>
      <c r="GIZ15" s="191"/>
      <c r="GJA15" s="83"/>
      <c r="GJB15" s="212"/>
      <c r="GJC15" s="212"/>
      <c r="GJD15" s="212"/>
      <c r="GJE15" s="191"/>
      <c r="GJF15" s="191"/>
      <c r="GJG15" s="191"/>
      <c r="GJH15" s="191"/>
      <c r="GJI15" s="83"/>
      <c r="GJJ15" s="212"/>
      <c r="GJK15" s="212"/>
      <c r="GJL15" s="212"/>
      <c r="GJM15" s="191"/>
      <c r="GJN15" s="191"/>
      <c r="GJO15" s="191"/>
      <c r="GJP15" s="191"/>
      <c r="GJQ15" s="83"/>
      <c r="GJR15" s="212"/>
      <c r="GJS15" s="212"/>
      <c r="GJT15" s="212"/>
      <c r="GJU15" s="191"/>
      <c r="GJV15" s="191"/>
      <c r="GJW15" s="191"/>
      <c r="GJX15" s="191"/>
      <c r="GJY15" s="83"/>
      <c r="GJZ15" s="212"/>
      <c r="GKA15" s="212"/>
      <c r="GKB15" s="212"/>
      <c r="GKC15" s="191"/>
      <c r="GKD15" s="191"/>
      <c r="GKE15" s="191"/>
      <c r="GKF15" s="191"/>
      <c r="GKG15" s="83"/>
      <c r="GKH15" s="212"/>
      <c r="GKI15" s="212"/>
      <c r="GKJ15" s="212"/>
      <c r="GKK15" s="191"/>
      <c r="GKL15" s="191"/>
      <c r="GKM15" s="191"/>
      <c r="GKN15" s="191"/>
      <c r="GKO15" s="83"/>
      <c r="GKP15" s="212"/>
      <c r="GKQ15" s="212"/>
      <c r="GKR15" s="212"/>
      <c r="GKS15" s="191"/>
      <c r="GKT15" s="191"/>
      <c r="GKU15" s="191"/>
      <c r="GKV15" s="191"/>
      <c r="GKW15" s="83"/>
      <c r="GKX15" s="212"/>
      <c r="GKY15" s="212"/>
      <c r="GKZ15" s="212"/>
      <c r="GLA15" s="191"/>
      <c r="GLB15" s="191"/>
      <c r="GLC15" s="191"/>
      <c r="GLD15" s="191"/>
      <c r="GLE15" s="83"/>
      <c r="GLF15" s="212"/>
      <c r="GLG15" s="212"/>
      <c r="GLH15" s="212"/>
      <c r="GLI15" s="191"/>
      <c r="GLJ15" s="191"/>
      <c r="GLK15" s="191"/>
      <c r="GLL15" s="191"/>
      <c r="GLM15" s="83"/>
      <c r="GLN15" s="212"/>
      <c r="GLO15" s="212"/>
      <c r="GLP15" s="212"/>
      <c r="GLQ15" s="191"/>
      <c r="GLR15" s="191"/>
      <c r="GLS15" s="191"/>
      <c r="GLT15" s="191"/>
      <c r="GLU15" s="83"/>
      <c r="GLV15" s="212"/>
      <c r="GLW15" s="212"/>
      <c r="GLX15" s="212"/>
      <c r="GLY15" s="191"/>
      <c r="GLZ15" s="191"/>
      <c r="GMA15" s="191"/>
      <c r="GMB15" s="191"/>
      <c r="GMC15" s="83"/>
      <c r="GMD15" s="212"/>
      <c r="GME15" s="212"/>
      <c r="GMF15" s="212"/>
      <c r="GMG15" s="191"/>
      <c r="GMH15" s="191"/>
      <c r="GMI15" s="191"/>
      <c r="GMJ15" s="191"/>
      <c r="GMK15" s="83"/>
      <c r="GML15" s="212"/>
      <c r="GMM15" s="212"/>
      <c r="GMN15" s="212"/>
      <c r="GMO15" s="191"/>
      <c r="GMP15" s="191"/>
      <c r="GMQ15" s="191"/>
      <c r="GMR15" s="191"/>
      <c r="GMS15" s="83"/>
      <c r="GMT15" s="212"/>
      <c r="GMU15" s="212"/>
      <c r="GMV15" s="212"/>
      <c r="GMW15" s="191"/>
      <c r="GMX15" s="191"/>
      <c r="GMY15" s="191"/>
      <c r="GMZ15" s="191"/>
      <c r="GNA15" s="83"/>
      <c r="GNB15" s="212"/>
      <c r="GNC15" s="212"/>
      <c r="GND15" s="212"/>
      <c r="GNE15" s="191"/>
      <c r="GNF15" s="191"/>
      <c r="GNG15" s="191"/>
      <c r="GNH15" s="191"/>
      <c r="GNI15" s="83"/>
      <c r="GNJ15" s="212"/>
      <c r="GNK15" s="212"/>
      <c r="GNL15" s="212"/>
      <c r="GNM15" s="191"/>
      <c r="GNN15" s="191"/>
      <c r="GNO15" s="191"/>
      <c r="GNP15" s="191"/>
      <c r="GNQ15" s="83"/>
      <c r="GNR15" s="212"/>
      <c r="GNS15" s="212"/>
      <c r="GNT15" s="212"/>
      <c r="GNU15" s="191"/>
      <c r="GNV15" s="191"/>
      <c r="GNW15" s="191"/>
      <c r="GNX15" s="191"/>
      <c r="GNY15" s="83"/>
      <c r="GNZ15" s="212"/>
      <c r="GOA15" s="212"/>
      <c r="GOB15" s="212"/>
      <c r="GOC15" s="191"/>
      <c r="GOD15" s="191"/>
      <c r="GOE15" s="191"/>
      <c r="GOF15" s="191"/>
      <c r="GOG15" s="83"/>
      <c r="GOH15" s="212"/>
      <c r="GOI15" s="212"/>
      <c r="GOJ15" s="212"/>
      <c r="GOK15" s="191"/>
      <c r="GOL15" s="191"/>
      <c r="GOM15" s="191"/>
      <c r="GON15" s="191"/>
      <c r="GOO15" s="83"/>
      <c r="GOP15" s="212"/>
      <c r="GOQ15" s="212"/>
      <c r="GOR15" s="212"/>
      <c r="GOS15" s="191"/>
      <c r="GOT15" s="191"/>
      <c r="GOU15" s="191"/>
      <c r="GOV15" s="191"/>
      <c r="GOW15" s="83"/>
      <c r="GOX15" s="212"/>
      <c r="GOY15" s="212"/>
      <c r="GOZ15" s="212"/>
      <c r="GPA15" s="191"/>
      <c r="GPB15" s="191"/>
      <c r="GPC15" s="191"/>
      <c r="GPD15" s="191"/>
      <c r="GPE15" s="83"/>
      <c r="GPF15" s="212"/>
      <c r="GPG15" s="212"/>
      <c r="GPH15" s="212"/>
      <c r="GPI15" s="191"/>
      <c r="GPJ15" s="191"/>
      <c r="GPK15" s="191"/>
      <c r="GPL15" s="191"/>
      <c r="GPM15" s="83"/>
      <c r="GPN15" s="212"/>
      <c r="GPO15" s="212"/>
      <c r="GPP15" s="212"/>
      <c r="GPQ15" s="191"/>
      <c r="GPR15" s="191"/>
      <c r="GPS15" s="191"/>
      <c r="GPT15" s="191"/>
      <c r="GPU15" s="83"/>
      <c r="GPV15" s="212"/>
      <c r="GPW15" s="212"/>
      <c r="GPX15" s="212"/>
      <c r="GPY15" s="191"/>
      <c r="GPZ15" s="191"/>
      <c r="GQA15" s="191"/>
      <c r="GQB15" s="191"/>
      <c r="GQC15" s="83"/>
      <c r="GQD15" s="212"/>
      <c r="GQE15" s="212"/>
      <c r="GQF15" s="212"/>
      <c r="GQG15" s="191"/>
      <c r="GQH15" s="191"/>
      <c r="GQI15" s="191"/>
      <c r="GQJ15" s="191"/>
      <c r="GQK15" s="83"/>
      <c r="GQL15" s="212"/>
      <c r="GQM15" s="212"/>
      <c r="GQN15" s="212"/>
      <c r="GQO15" s="191"/>
      <c r="GQP15" s="191"/>
      <c r="GQQ15" s="191"/>
      <c r="GQR15" s="191"/>
      <c r="GQS15" s="83"/>
      <c r="GQT15" s="212"/>
      <c r="GQU15" s="212"/>
      <c r="GQV15" s="212"/>
      <c r="GQW15" s="191"/>
      <c r="GQX15" s="191"/>
      <c r="GQY15" s="191"/>
      <c r="GQZ15" s="191"/>
      <c r="GRA15" s="83"/>
      <c r="GRB15" s="212"/>
      <c r="GRC15" s="212"/>
      <c r="GRD15" s="212"/>
      <c r="GRE15" s="191"/>
      <c r="GRF15" s="191"/>
      <c r="GRG15" s="191"/>
      <c r="GRH15" s="191"/>
      <c r="GRI15" s="83"/>
      <c r="GRJ15" s="212"/>
      <c r="GRK15" s="212"/>
      <c r="GRL15" s="212"/>
      <c r="GRM15" s="191"/>
      <c r="GRN15" s="191"/>
      <c r="GRO15" s="191"/>
      <c r="GRP15" s="191"/>
      <c r="GRQ15" s="83"/>
      <c r="GRR15" s="212"/>
      <c r="GRS15" s="212"/>
      <c r="GRT15" s="212"/>
      <c r="GRU15" s="191"/>
      <c r="GRV15" s="191"/>
      <c r="GRW15" s="191"/>
      <c r="GRX15" s="191"/>
      <c r="GRY15" s="83"/>
      <c r="GRZ15" s="212"/>
      <c r="GSA15" s="212"/>
      <c r="GSB15" s="212"/>
      <c r="GSC15" s="191"/>
      <c r="GSD15" s="191"/>
      <c r="GSE15" s="191"/>
      <c r="GSF15" s="191"/>
      <c r="GSG15" s="83"/>
      <c r="GSH15" s="212"/>
      <c r="GSI15" s="212"/>
      <c r="GSJ15" s="212"/>
      <c r="GSK15" s="191"/>
      <c r="GSL15" s="191"/>
      <c r="GSM15" s="191"/>
      <c r="GSN15" s="191"/>
      <c r="GSO15" s="83"/>
      <c r="GSP15" s="212"/>
      <c r="GSQ15" s="212"/>
      <c r="GSR15" s="212"/>
      <c r="GSS15" s="191"/>
      <c r="GST15" s="191"/>
      <c r="GSU15" s="191"/>
      <c r="GSV15" s="191"/>
      <c r="GSW15" s="83"/>
      <c r="GSX15" s="212"/>
      <c r="GSY15" s="212"/>
      <c r="GSZ15" s="212"/>
      <c r="GTA15" s="191"/>
      <c r="GTB15" s="191"/>
      <c r="GTC15" s="191"/>
      <c r="GTD15" s="191"/>
      <c r="GTE15" s="83"/>
      <c r="GTF15" s="212"/>
      <c r="GTG15" s="212"/>
      <c r="GTH15" s="212"/>
      <c r="GTI15" s="191"/>
      <c r="GTJ15" s="191"/>
      <c r="GTK15" s="191"/>
      <c r="GTL15" s="191"/>
      <c r="GTM15" s="83"/>
      <c r="GTN15" s="212"/>
      <c r="GTO15" s="212"/>
      <c r="GTP15" s="212"/>
      <c r="GTQ15" s="191"/>
      <c r="GTR15" s="191"/>
      <c r="GTS15" s="191"/>
      <c r="GTT15" s="191"/>
      <c r="GTU15" s="83"/>
      <c r="GTV15" s="212"/>
      <c r="GTW15" s="212"/>
      <c r="GTX15" s="212"/>
      <c r="GTY15" s="191"/>
      <c r="GTZ15" s="191"/>
      <c r="GUA15" s="191"/>
      <c r="GUB15" s="191"/>
      <c r="GUC15" s="83"/>
      <c r="GUD15" s="212"/>
      <c r="GUE15" s="212"/>
      <c r="GUF15" s="212"/>
      <c r="GUG15" s="191"/>
      <c r="GUH15" s="191"/>
      <c r="GUI15" s="191"/>
      <c r="GUJ15" s="191"/>
      <c r="GUK15" s="83"/>
      <c r="GUL15" s="212"/>
      <c r="GUM15" s="212"/>
      <c r="GUN15" s="212"/>
      <c r="GUO15" s="191"/>
      <c r="GUP15" s="191"/>
      <c r="GUQ15" s="191"/>
      <c r="GUR15" s="191"/>
      <c r="GUS15" s="83"/>
      <c r="GUT15" s="212"/>
      <c r="GUU15" s="212"/>
      <c r="GUV15" s="212"/>
      <c r="GUW15" s="191"/>
      <c r="GUX15" s="191"/>
      <c r="GUY15" s="191"/>
      <c r="GUZ15" s="191"/>
      <c r="GVA15" s="83"/>
      <c r="GVB15" s="212"/>
      <c r="GVC15" s="212"/>
      <c r="GVD15" s="212"/>
      <c r="GVE15" s="191"/>
      <c r="GVF15" s="191"/>
      <c r="GVG15" s="191"/>
      <c r="GVH15" s="191"/>
      <c r="GVI15" s="83"/>
      <c r="GVJ15" s="212"/>
      <c r="GVK15" s="212"/>
      <c r="GVL15" s="212"/>
      <c r="GVM15" s="191"/>
      <c r="GVN15" s="191"/>
      <c r="GVO15" s="191"/>
      <c r="GVP15" s="191"/>
      <c r="GVQ15" s="83"/>
      <c r="GVR15" s="212"/>
      <c r="GVS15" s="212"/>
      <c r="GVT15" s="212"/>
      <c r="GVU15" s="191"/>
      <c r="GVV15" s="191"/>
      <c r="GVW15" s="191"/>
      <c r="GVX15" s="191"/>
      <c r="GVY15" s="83"/>
      <c r="GVZ15" s="212"/>
      <c r="GWA15" s="212"/>
      <c r="GWB15" s="212"/>
      <c r="GWC15" s="191"/>
      <c r="GWD15" s="191"/>
      <c r="GWE15" s="191"/>
      <c r="GWF15" s="191"/>
      <c r="GWG15" s="83"/>
      <c r="GWH15" s="212"/>
      <c r="GWI15" s="212"/>
      <c r="GWJ15" s="212"/>
      <c r="GWK15" s="191"/>
      <c r="GWL15" s="191"/>
      <c r="GWM15" s="191"/>
      <c r="GWN15" s="191"/>
      <c r="GWO15" s="83"/>
      <c r="GWP15" s="212"/>
      <c r="GWQ15" s="212"/>
      <c r="GWR15" s="212"/>
      <c r="GWS15" s="191"/>
      <c r="GWT15" s="191"/>
      <c r="GWU15" s="191"/>
      <c r="GWV15" s="191"/>
      <c r="GWW15" s="83"/>
      <c r="GWX15" s="212"/>
      <c r="GWY15" s="212"/>
      <c r="GWZ15" s="212"/>
      <c r="GXA15" s="191"/>
      <c r="GXB15" s="191"/>
      <c r="GXC15" s="191"/>
      <c r="GXD15" s="191"/>
      <c r="GXE15" s="83"/>
      <c r="GXF15" s="212"/>
      <c r="GXG15" s="212"/>
      <c r="GXH15" s="212"/>
      <c r="GXI15" s="191"/>
      <c r="GXJ15" s="191"/>
      <c r="GXK15" s="191"/>
      <c r="GXL15" s="191"/>
      <c r="GXM15" s="83"/>
      <c r="GXN15" s="212"/>
      <c r="GXO15" s="212"/>
      <c r="GXP15" s="212"/>
      <c r="GXQ15" s="191"/>
      <c r="GXR15" s="191"/>
      <c r="GXS15" s="191"/>
      <c r="GXT15" s="191"/>
      <c r="GXU15" s="83"/>
      <c r="GXV15" s="212"/>
      <c r="GXW15" s="212"/>
      <c r="GXX15" s="212"/>
      <c r="GXY15" s="191"/>
      <c r="GXZ15" s="191"/>
      <c r="GYA15" s="191"/>
      <c r="GYB15" s="191"/>
      <c r="GYC15" s="83"/>
      <c r="GYD15" s="212"/>
      <c r="GYE15" s="212"/>
      <c r="GYF15" s="212"/>
      <c r="GYG15" s="191"/>
      <c r="GYH15" s="191"/>
      <c r="GYI15" s="191"/>
      <c r="GYJ15" s="191"/>
      <c r="GYK15" s="83"/>
      <c r="GYL15" s="212"/>
      <c r="GYM15" s="212"/>
      <c r="GYN15" s="212"/>
      <c r="GYO15" s="191"/>
      <c r="GYP15" s="191"/>
      <c r="GYQ15" s="191"/>
      <c r="GYR15" s="191"/>
      <c r="GYS15" s="83"/>
      <c r="GYT15" s="212"/>
      <c r="GYU15" s="212"/>
      <c r="GYV15" s="212"/>
      <c r="GYW15" s="191"/>
      <c r="GYX15" s="191"/>
      <c r="GYY15" s="191"/>
      <c r="GYZ15" s="191"/>
      <c r="GZA15" s="83"/>
      <c r="GZB15" s="212"/>
      <c r="GZC15" s="212"/>
      <c r="GZD15" s="212"/>
      <c r="GZE15" s="191"/>
      <c r="GZF15" s="191"/>
      <c r="GZG15" s="191"/>
      <c r="GZH15" s="191"/>
      <c r="GZI15" s="83"/>
      <c r="GZJ15" s="212"/>
      <c r="GZK15" s="212"/>
      <c r="GZL15" s="212"/>
      <c r="GZM15" s="191"/>
      <c r="GZN15" s="191"/>
      <c r="GZO15" s="191"/>
      <c r="GZP15" s="191"/>
      <c r="GZQ15" s="83"/>
      <c r="GZR15" s="212"/>
      <c r="GZS15" s="212"/>
      <c r="GZT15" s="212"/>
      <c r="GZU15" s="191"/>
      <c r="GZV15" s="191"/>
      <c r="GZW15" s="191"/>
      <c r="GZX15" s="191"/>
      <c r="GZY15" s="83"/>
      <c r="GZZ15" s="212"/>
      <c r="HAA15" s="212"/>
      <c r="HAB15" s="212"/>
      <c r="HAC15" s="191"/>
      <c r="HAD15" s="191"/>
      <c r="HAE15" s="191"/>
      <c r="HAF15" s="191"/>
      <c r="HAG15" s="83"/>
      <c r="HAH15" s="212"/>
      <c r="HAI15" s="212"/>
      <c r="HAJ15" s="212"/>
      <c r="HAK15" s="191"/>
      <c r="HAL15" s="191"/>
      <c r="HAM15" s="191"/>
      <c r="HAN15" s="191"/>
      <c r="HAO15" s="83"/>
      <c r="HAP15" s="212"/>
      <c r="HAQ15" s="212"/>
      <c r="HAR15" s="212"/>
      <c r="HAS15" s="191"/>
      <c r="HAT15" s="191"/>
      <c r="HAU15" s="191"/>
      <c r="HAV15" s="191"/>
      <c r="HAW15" s="83"/>
      <c r="HAX15" s="212"/>
      <c r="HAY15" s="212"/>
      <c r="HAZ15" s="212"/>
      <c r="HBA15" s="191"/>
      <c r="HBB15" s="191"/>
      <c r="HBC15" s="191"/>
      <c r="HBD15" s="191"/>
      <c r="HBE15" s="83"/>
      <c r="HBF15" s="212"/>
      <c r="HBG15" s="212"/>
      <c r="HBH15" s="212"/>
      <c r="HBI15" s="191"/>
      <c r="HBJ15" s="191"/>
      <c r="HBK15" s="191"/>
      <c r="HBL15" s="191"/>
      <c r="HBM15" s="83"/>
      <c r="HBN15" s="212"/>
      <c r="HBO15" s="212"/>
      <c r="HBP15" s="212"/>
      <c r="HBQ15" s="191"/>
      <c r="HBR15" s="191"/>
      <c r="HBS15" s="191"/>
      <c r="HBT15" s="191"/>
      <c r="HBU15" s="83"/>
      <c r="HBV15" s="212"/>
      <c r="HBW15" s="212"/>
      <c r="HBX15" s="212"/>
      <c r="HBY15" s="191"/>
      <c r="HBZ15" s="191"/>
      <c r="HCA15" s="191"/>
      <c r="HCB15" s="191"/>
      <c r="HCC15" s="83"/>
      <c r="HCD15" s="212"/>
      <c r="HCE15" s="212"/>
      <c r="HCF15" s="212"/>
      <c r="HCG15" s="191"/>
      <c r="HCH15" s="191"/>
      <c r="HCI15" s="191"/>
      <c r="HCJ15" s="191"/>
      <c r="HCK15" s="83"/>
      <c r="HCL15" s="212"/>
      <c r="HCM15" s="212"/>
      <c r="HCN15" s="212"/>
      <c r="HCO15" s="191"/>
      <c r="HCP15" s="191"/>
      <c r="HCQ15" s="191"/>
      <c r="HCR15" s="191"/>
      <c r="HCS15" s="83"/>
      <c r="HCT15" s="212"/>
      <c r="HCU15" s="212"/>
      <c r="HCV15" s="212"/>
      <c r="HCW15" s="191"/>
      <c r="HCX15" s="191"/>
      <c r="HCY15" s="191"/>
      <c r="HCZ15" s="191"/>
      <c r="HDA15" s="83"/>
      <c r="HDB15" s="212"/>
      <c r="HDC15" s="212"/>
      <c r="HDD15" s="212"/>
      <c r="HDE15" s="191"/>
      <c r="HDF15" s="191"/>
      <c r="HDG15" s="191"/>
      <c r="HDH15" s="191"/>
      <c r="HDI15" s="83"/>
      <c r="HDJ15" s="212"/>
      <c r="HDK15" s="212"/>
      <c r="HDL15" s="212"/>
      <c r="HDM15" s="191"/>
      <c r="HDN15" s="191"/>
      <c r="HDO15" s="191"/>
      <c r="HDP15" s="191"/>
      <c r="HDQ15" s="83"/>
      <c r="HDR15" s="212"/>
      <c r="HDS15" s="212"/>
      <c r="HDT15" s="212"/>
      <c r="HDU15" s="191"/>
      <c r="HDV15" s="191"/>
      <c r="HDW15" s="191"/>
      <c r="HDX15" s="191"/>
      <c r="HDY15" s="83"/>
      <c r="HDZ15" s="212"/>
      <c r="HEA15" s="212"/>
      <c r="HEB15" s="212"/>
      <c r="HEC15" s="191"/>
      <c r="HED15" s="191"/>
      <c r="HEE15" s="191"/>
      <c r="HEF15" s="191"/>
      <c r="HEG15" s="83"/>
      <c r="HEH15" s="212"/>
      <c r="HEI15" s="212"/>
      <c r="HEJ15" s="212"/>
      <c r="HEK15" s="191"/>
      <c r="HEL15" s="191"/>
      <c r="HEM15" s="191"/>
      <c r="HEN15" s="191"/>
      <c r="HEO15" s="83"/>
      <c r="HEP15" s="212"/>
      <c r="HEQ15" s="212"/>
      <c r="HER15" s="212"/>
      <c r="HES15" s="191"/>
      <c r="HET15" s="191"/>
      <c r="HEU15" s="191"/>
      <c r="HEV15" s="191"/>
      <c r="HEW15" s="83"/>
      <c r="HEX15" s="212"/>
      <c r="HEY15" s="212"/>
      <c r="HEZ15" s="212"/>
      <c r="HFA15" s="191"/>
      <c r="HFB15" s="191"/>
      <c r="HFC15" s="191"/>
      <c r="HFD15" s="191"/>
      <c r="HFE15" s="83"/>
      <c r="HFF15" s="212"/>
      <c r="HFG15" s="212"/>
      <c r="HFH15" s="212"/>
      <c r="HFI15" s="191"/>
      <c r="HFJ15" s="191"/>
      <c r="HFK15" s="191"/>
      <c r="HFL15" s="191"/>
      <c r="HFM15" s="83"/>
      <c r="HFN15" s="212"/>
      <c r="HFO15" s="212"/>
      <c r="HFP15" s="212"/>
      <c r="HFQ15" s="191"/>
      <c r="HFR15" s="191"/>
      <c r="HFS15" s="191"/>
      <c r="HFT15" s="191"/>
      <c r="HFU15" s="83"/>
      <c r="HFV15" s="212"/>
      <c r="HFW15" s="212"/>
      <c r="HFX15" s="212"/>
      <c r="HFY15" s="191"/>
      <c r="HFZ15" s="191"/>
      <c r="HGA15" s="191"/>
      <c r="HGB15" s="191"/>
      <c r="HGC15" s="83"/>
      <c r="HGD15" s="212"/>
      <c r="HGE15" s="212"/>
      <c r="HGF15" s="212"/>
      <c r="HGG15" s="191"/>
      <c r="HGH15" s="191"/>
      <c r="HGI15" s="191"/>
      <c r="HGJ15" s="191"/>
      <c r="HGK15" s="83"/>
      <c r="HGL15" s="212"/>
      <c r="HGM15" s="212"/>
      <c r="HGN15" s="212"/>
      <c r="HGO15" s="191"/>
      <c r="HGP15" s="191"/>
      <c r="HGQ15" s="191"/>
      <c r="HGR15" s="191"/>
      <c r="HGS15" s="83"/>
      <c r="HGT15" s="212"/>
      <c r="HGU15" s="212"/>
      <c r="HGV15" s="212"/>
      <c r="HGW15" s="191"/>
      <c r="HGX15" s="191"/>
      <c r="HGY15" s="191"/>
      <c r="HGZ15" s="191"/>
      <c r="HHA15" s="83"/>
      <c r="HHB15" s="212"/>
      <c r="HHC15" s="212"/>
      <c r="HHD15" s="212"/>
      <c r="HHE15" s="191"/>
      <c r="HHF15" s="191"/>
      <c r="HHG15" s="191"/>
      <c r="HHH15" s="191"/>
      <c r="HHI15" s="83"/>
      <c r="HHJ15" s="212"/>
      <c r="HHK15" s="212"/>
      <c r="HHL15" s="212"/>
      <c r="HHM15" s="191"/>
      <c r="HHN15" s="191"/>
      <c r="HHO15" s="191"/>
      <c r="HHP15" s="191"/>
      <c r="HHQ15" s="83"/>
      <c r="HHR15" s="212"/>
      <c r="HHS15" s="212"/>
      <c r="HHT15" s="212"/>
      <c r="HHU15" s="191"/>
      <c r="HHV15" s="191"/>
      <c r="HHW15" s="191"/>
      <c r="HHX15" s="191"/>
      <c r="HHY15" s="83"/>
      <c r="HHZ15" s="212"/>
      <c r="HIA15" s="212"/>
      <c r="HIB15" s="212"/>
      <c r="HIC15" s="191"/>
      <c r="HID15" s="191"/>
      <c r="HIE15" s="191"/>
      <c r="HIF15" s="191"/>
      <c r="HIG15" s="83"/>
      <c r="HIH15" s="212"/>
      <c r="HII15" s="212"/>
      <c r="HIJ15" s="212"/>
      <c r="HIK15" s="191"/>
      <c r="HIL15" s="191"/>
      <c r="HIM15" s="191"/>
      <c r="HIN15" s="191"/>
      <c r="HIO15" s="83"/>
      <c r="HIP15" s="212"/>
      <c r="HIQ15" s="212"/>
      <c r="HIR15" s="212"/>
      <c r="HIS15" s="191"/>
      <c r="HIT15" s="191"/>
      <c r="HIU15" s="191"/>
      <c r="HIV15" s="191"/>
      <c r="HIW15" s="83"/>
      <c r="HIX15" s="212"/>
      <c r="HIY15" s="212"/>
      <c r="HIZ15" s="212"/>
      <c r="HJA15" s="191"/>
      <c r="HJB15" s="191"/>
      <c r="HJC15" s="191"/>
      <c r="HJD15" s="191"/>
      <c r="HJE15" s="83"/>
      <c r="HJF15" s="212"/>
      <c r="HJG15" s="212"/>
      <c r="HJH15" s="212"/>
      <c r="HJI15" s="191"/>
      <c r="HJJ15" s="191"/>
      <c r="HJK15" s="191"/>
      <c r="HJL15" s="191"/>
      <c r="HJM15" s="83"/>
      <c r="HJN15" s="212"/>
      <c r="HJO15" s="212"/>
      <c r="HJP15" s="212"/>
      <c r="HJQ15" s="191"/>
      <c r="HJR15" s="191"/>
      <c r="HJS15" s="191"/>
      <c r="HJT15" s="191"/>
      <c r="HJU15" s="83"/>
      <c r="HJV15" s="212"/>
      <c r="HJW15" s="212"/>
      <c r="HJX15" s="212"/>
      <c r="HJY15" s="191"/>
      <c r="HJZ15" s="191"/>
      <c r="HKA15" s="191"/>
      <c r="HKB15" s="191"/>
      <c r="HKC15" s="83"/>
      <c r="HKD15" s="212"/>
      <c r="HKE15" s="212"/>
      <c r="HKF15" s="212"/>
      <c r="HKG15" s="191"/>
      <c r="HKH15" s="191"/>
      <c r="HKI15" s="191"/>
      <c r="HKJ15" s="191"/>
      <c r="HKK15" s="83"/>
      <c r="HKL15" s="212"/>
      <c r="HKM15" s="212"/>
      <c r="HKN15" s="212"/>
      <c r="HKO15" s="191"/>
      <c r="HKP15" s="191"/>
      <c r="HKQ15" s="191"/>
      <c r="HKR15" s="191"/>
      <c r="HKS15" s="83"/>
      <c r="HKT15" s="212"/>
      <c r="HKU15" s="212"/>
      <c r="HKV15" s="212"/>
      <c r="HKW15" s="191"/>
      <c r="HKX15" s="191"/>
      <c r="HKY15" s="191"/>
      <c r="HKZ15" s="191"/>
      <c r="HLA15" s="83"/>
      <c r="HLB15" s="212"/>
      <c r="HLC15" s="212"/>
      <c r="HLD15" s="212"/>
      <c r="HLE15" s="191"/>
      <c r="HLF15" s="191"/>
      <c r="HLG15" s="191"/>
      <c r="HLH15" s="191"/>
      <c r="HLI15" s="83"/>
      <c r="HLJ15" s="212"/>
      <c r="HLK15" s="212"/>
      <c r="HLL15" s="212"/>
      <c r="HLM15" s="191"/>
      <c r="HLN15" s="191"/>
      <c r="HLO15" s="191"/>
      <c r="HLP15" s="191"/>
      <c r="HLQ15" s="83"/>
      <c r="HLR15" s="212"/>
      <c r="HLS15" s="212"/>
      <c r="HLT15" s="212"/>
      <c r="HLU15" s="191"/>
      <c r="HLV15" s="191"/>
      <c r="HLW15" s="191"/>
      <c r="HLX15" s="191"/>
      <c r="HLY15" s="83"/>
      <c r="HLZ15" s="212"/>
      <c r="HMA15" s="212"/>
      <c r="HMB15" s="212"/>
      <c r="HMC15" s="191"/>
      <c r="HMD15" s="191"/>
      <c r="HME15" s="191"/>
      <c r="HMF15" s="191"/>
      <c r="HMG15" s="83"/>
      <c r="HMH15" s="212"/>
      <c r="HMI15" s="212"/>
      <c r="HMJ15" s="212"/>
      <c r="HMK15" s="191"/>
      <c r="HML15" s="191"/>
      <c r="HMM15" s="191"/>
      <c r="HMN15" s="191"/>
      <c r="HMO15" s="83"/>
      <c r="HMP15" s="212"/>
      <c r="HMQ15" s="212"/>
      <c r="HMR15" s="212"/>
      <c r="HMS15" s="191"/>
      <c r="HMT15" s="191"/>
      <c r="HMU15" s="191"/>
      <c r="HMV15" s="191"/>
      <c r="HMW15" s="83"/>
      <c r="HMX15" s="212"/>
      <c r="HMY15" s="212"/>
      <c r="HMZ15" s="212"/>
      <c r="HNA15" s="191"/>
      <c r="HNB15" s="191"/>
      <c r="HNC15" s="191"/>
      <c r="HND15" s="191"/>
      <c r="HNE15" s="83"/>
      <c r="HNF15" s="212"/>
      <c r="HNG15" s="212"/>
      <c r="HNH15" s="212"/>
      <c r="HNI15" s="191"/>
      <c r="HNJ15" s="191"/>
      <c r="HNK15" s="191"/>
      <c r="HNL15" s="191"/>
      <c r="HNM15" s="83"/>
      <c r="HNN15" s="212"/>
      <c r="HNO15" s="212"/>
      <c r="HNP15" s="212"/>
      <c r="HNQ15" s="191"/>
      <c r="HNR15" s="191"/>
      <c r="HNS15" s="191"/>
      <c r="HNT15" s="191"/>
      <c r="HNU15" s="83"/>
      <c r="HNV15" s="212"/>
      <c r="HNW15" s="212"/>
      <c r="HNX15" s="212"/>
      <c r="HNY15" s="191"/>
      <c r="HNZ15" s="191"/>
      <c r="HOA15" s="191"/>
      <c r="HOB15" s="191"/>
      <c r="HOC15" s="83"/>
      <c r="HOD15" s="212"/>
      <c r="HOE15" s="212"/>
      <c r="HOF15" s="212"/>
      <c r="HOG15" s="191"/>
      <c r="HOH15" s="191"/>
      <c r="HOI15" s="191"/>
      <c r="HOJ15" s="191"/>
      <c r="HOK15" s="83"/>
      <c r="HOL15" s="212"/>
      <c r="HOM15" s="212"/>
      <c r="HON15" s="212"/>
      <c r="HOO15" s="191"/>
      <c r="HOP15" s="191"/>
      <c r="HOQ15" s="191"/>
      <c r="HOR15" s="191"/>
      <c r="HOS15" s="83"/>
      <c r="HOT15" s="212"/>
      <c r="HOU15" s="212"/>
      <c r="HOV15" s="212"/>
      <c r="HOW15" s="191"/>
      <c r="HOX15" s="191"/>
      <c r="HOY15" s="191"/>
      <c r="HOZ15" s="191"/>
      <c r="HPA15" s="83"/>
      <c r="HPB15" s="212"/>
      <c r="HPC15" s="212"/>
      <c r="HPD15" s="212"/>
      <c r="HPE15" s="191"/>
      <c r="HPF15" s="191"/>
      <c r="HPG15" s="191"/>
      <c r="HPH15" s="191"/>
      <c r="HPI15" s="83"/>
      <c r="HPJ15" s="212"/>
      <c r="HPK15" s="212"/>
      <c r="HPL15" s="212"/>
      <c r="HPM15" s="191"/>
      <c r="HPN15" s="191"/>
      <c r="HPO15" s="191"/>
      <c r="HPP15" s="191"/>
      <c r="HPQ15" s="83"/>
      <c r="HPR15" s="212"/>
      <c r="HPS15" s="212"/>
      <c r="HPT15" s="212"/>
      <c r="HPU15" s="191"/>
      <c r="HPV15" s="191"/>
      <c r="HPW15" s="191"/>
      <c r="HPX15" s="191"/>
      <c r="HPY15" s="83"/>
      <c r="HPZ15" s="212"/>
      <c r="HQA15" s="212"/>
      <c r="HQB15" s="212"/>
      <c r="HQC15" s="191"/>
      <c r="HQD15" s="191"/>
      <c r="HQE15" s="191"/>
      <c r="HQF15" s="191"/>
      <c r="HQG15" s="83"/>
      <c r="HQH15" s="212"/>
      <c r="HQI15" s="212"/>
      <c r="HQJ15" s="212"/>
      <c r="HQK15" s="191"/>
      <c r="HQL15" s="191"/>
      <c r="HQM15" s="191"/>
      <c r="HQN15" s="191"/>
      <c r="HQO15" s="83"/>
      <c r="HQP15" s="212"/>
      <c r="HQQ15" s="212"/>
      <c r="HQR15" s="212"/>
      <c r="HQS15" s="191"/>
      <c r="HQT15" s="191"/>
      <c r="HQU15" s="191"/>
      <c r="HQV15" s="191"/>
      <c r="HQW15" s="83"/>
      <c r="HQX15" s="212"/>
      <c r="HQY15" s="212"/>
      <c r="HQZ15" s="212"/>
      <c r="HRA15" s="191"/>
      <c r="HRB15" s="191"/>
      <c r="HRC15" s="191"/>
      <c r="HRD15" s="191"/>
      <c r="HRE15" s="83"/>
      <c r="HRF15" s="212"/>
      <c r="HRG15" s="212"/>
      <c r="HRH15" s="212"/>
      <c r="HRI15" s="191"/>
      <c r="HRJ15" s="191"/>
      <c r="HRK15" s="191"/>
      <c r="HRL15" s="191"/>
      <c r="HRM15" s="83"/>
      <c r="HRN15" s="212"/>
      <c r="HRO15" s="212"/>
      <c r="HRP15" s="212"/>
      <c r="HRQ15" s="191"/>
      <c r="HRR15" s="191"/>
      <c r="HRS15" s="191"/>
      <c r="HRT15" s="191"/>
      <c r="HRU15" s="83"/>
      <c r="HRV15" s="212"/>
      <c r="HRW15" s="212"/>
      <c r="HRX15" s="212"/>
      <c r="HRY15" s="191"/>
      <c r="HRZ15" s="191"/>
      <c r="HSA15" s="191"/>
      <c r="HSB15" s="191"/>
      <c r="HSC15" s="83"/>
      <c r="HSD15" s="212"/>
      <c r="HSE15" s="212"/>
      <c r="HSF15" s="212"/>
      <c r="HSG15" s="191"/>
      <c r="HSH15" s="191"/>
      <c r="HSI15" s="191"/>
      <c r="HSJ15" s="191"/>
      <c r="HSK15" s="83"/>
      <c r="HSL15" s="212"/>
      <c r="HSM15" s="212"/>
      <c r="HSN15" s="212"/>
      <c r="HSO15" s="191"/>
      <c r="HSP15" s="191"/>
      <c r="HSQ15" s="191"/>
      <c r="HSR15" s="191"/>
      <c r="HSS15" s="83"/>
      <c r="HST15" s="212"/>
      <c r="HSU15" s="212"/>
      <c r="HSV15" s="212"/>
      <c r="HSW15" s="191"/>
      <c r="HSX15" s="191"/>
      <c r="HSY15" s="191"/>
      <c r="HSZ15" s="191"/>
      <c r="HTA15" s="83"/>
      <c r="HTB15" s="212"/>
      <c r="HTC15" s="212"/>
      <c r="HTD15" s="212"/>
      <c r="HTE15" s="191"/>
      <c r="HTF15" s="191"/>
      <c r="HTG15" s="191"/>
      <c r="HTH15" s="191"/>
      <c r="HTI15" s="83"/>
      <c r="HTJ15" s="212"/>
      <c r="HTK15" s="212"/>
      <c r="HTL15" s="212"/>
      <c r="HTM15" s="191"/>
      <c r="HTN15" s="191"/>
      <c r="HTO15" s="191"/>
      <c r="HTP15" s="191"/>
      <c r="HTQ15" s="83"/>
      <c r="HTR15" s="212"/>
      <c r="HTS15" s="212"/>
      <c r="HTT15" s="212"/>
      <c r="HTU15" s="191"/>
      <c r="HTV15" s="191"/>
      <c r="HTW15" s="191"/>
      <c r="HTX15" s="191"/>
      <c r="HTY15" s="83"/>
      <c r="HTZ15" s="212"/>
      <c r="HUA15" s="212"/>
      <c r="HUB15" s="212"/>
      <c r="HUC15" s="191"/>
      <c r="HUD15" s="191"/>
      <c r="HUE15" s="191"/>
      <c r="HUF15" s="191"/>
      <c r="HUG15" s="83"/>
      <c r="HUH15" s="212"/>
      <c r="HUI15" s="212"/>
      <c r="HUJ15" s="212"/>
      <c r="HUK15" s="191"/>
      <c r="HUL15" s="191"/>
      <c r="HUM15" s="191"/>
      <c r="HUN15" s="191"/>
      <c r="HUO15" s="83"/>
      <c r="HUP15" s="212"/>
      <c r="HUQ15" s="212"/>
      <c r="HUR15" s="212"/>
      <c r="HUS15" s="191"/>
      <c r="HUT15" s="191"/>
      <c r="HUU15" s="191"/>
      <c r="HUV15" s="191"/>
      <c r="HUW15" s="83"/>
      <c r="HUX15" s="212"/>
      <c r="HUY15" s="212"/>
      <c r="HUZ15" s="212"/>
      <c r="HVA15" s="191"/>
      <c r="HVB15" s="191"/>
      <c r="HVC15" s="191"/>
      <c r="HVD15" s="191"/>
      <c r="HVE15" s="83"/>
      <c r="HVF15" s="212"/>
      <c r="HVG15" s="212"/>
      <c r="HVH15" s="212"/>
      <c r="HVI15" s="191"/>
      <c r="HVJ15" s="191"/>
      <c r="HVK15" s="191"/>
      <c r="HVL15" s="191"/>
      <c r="HVM15" s="83"/>
      <c r="HVN15" s="212"/>
      <c r="HVO15" s="212"/>
      <c r="HVP15" s="212"/>
      <c r="HVQ15" s="191"/>
      <c r="HVR15" s="191"/>
      <c r="HVS15" s="191"/>
      <c r="HVT15" s="191"/>
      <c r="HVU15" s="83"/>
      <c r="HVV15" s="212"/>
      <c r="HVW15" s="212"/>
      <c r="HVX15" s="212"/>
      <c r="HVY15" s="191"/>
      <c r="HVZ15" s="191"/>
      <c r="HWA15" s="191"/>
      <c r="HWB15" s="191"/>
      <c r="HWC15" s="83"/>
      <c r="HWD15" s="212"/>
      <c r="HWE15" s="212"/>
      <c r="HWF15" s="212"/>
      <c r="HWG15" s="191"/>
      <c r="HWH15" s="191"/>
      <c r="HWI15" s="191"/>
      <c r="HWJ15" s="191"/>
      <c r="HWK15" s="83"/>
      <c r="HWL15" s="212"/>
      <c r="HWM15" s="212"/>
      <c r="HWN15" s="212"/>
      <c r="HWO15" s="191"/>
      <c r="HWP15" s="191"/>
      <c r="HWQ15" s="191"/>
      <c r="HWR15" s="191"/>
      <c r="HWS15" s="83"/>
      <c r="HWT15" s="212"/>
      <c r="HWU15" s="212"/>
      <c r="HWV15" s="212"/>
      <c r="HWW15" s="191"/>
      <c r="HWX15" s="191"/>
      <c r="HWY15" s="191"/>
      <c r="HWZ15" s="191"/>
      <c r="HXA15" s="83"/>
      <c r="HXB15" s="212"/>
      <c r="HXC15" s="212"/>
      <c r="HXD15" s="212"/>
      <c r="HXE15" s="191"/>
      <c r="HXF15" s="191"/>
      <c r="HXG15" s="191"/>
      <c r="HXH15" s="191"/>
      <c r="HXI15" s="83"/>
      <c r="HXJ15" s="212"/>
      <c r="HXK15" s="212"/>
      <c r="HXL15" s="212"/>
      <c r="HXM15" s="191"/>
      <c r="HXN15" s="191"/>
      <c r="HXO15" s="191"/>
      <c r="HXP15" s="191"/>
      <c r="HXQ15" s="83"/>
      <c r="HXR15" s="212"/>
      <c r="HXS15" s="212"/>
      <c r="HXT15" s="212"/>
      <c r="HXU15" s="191"/>
      <c r="HXV15" s="191"/>
      <c r="HXW15" s="191"/>
      <c r="HXX15" s="191"/>
      <c r="HXY15" s="83"/>
      <c r="HXZ15" s="212"/>
      <c r="HYA15" s="212"/>
      <c r="HYB15" s="212"/>
      <c r="HYC15" s="191"/>
      <c r="HYD15" s="191"/>
      <c r="HYE15" s="191"/>
      <c r="HYF15" s="191"/>
      <c r="HYG15" s="83"/>
      <c r="HYH15" s="212"/>
      <c r="HYI15" s="212"/>
      <c r="HYJ15" s="212"/>
      <c r="HYK15" s="191"/>
      <c r="HYL15" s="191"/>
      <c r="HYM15" s="191"/>
      <c r="HYN15" s="191"/>
      <c r="HYO15" s="83"/>
      <c r="HYP15" s="212"/>
      <c r="HYQ15" s="212"/>
      <c r="HYR15" s="212"/>
      <c r="HYS15" s="191"/>
      <c r="HYT15" s="191"/>
      <c r="HYU15" s="191"/>
      <c r="HYV15" s="191"/>
      <c r="HYW15" s="83"/>
      <c r="HYX15" s="212"/>
      <c r="HYY15" s="212"/>
      <c r="HYZ15" s="212"/>
      <c r="HZA15" s="191"/>
      <c r="HZB15" s="191"/>
      <c r="HZC15" s="191"/>
      <c r="HZD15" s="191"/>
      <c r="HZE15" s="83"/>
      <c r="HZF15" s="212"/>
      <c r="HZG15" s="212"/>
      <c r="HZH15" s="212"/>
      <c r="HZI15" s="191"/>
      <c r="HZJ15" s="191"/>
      <c r="HZK15" s="191"/>
      <c r="HZL15" s="191"/>
      <c r="HZM15" s="83"/>
      <c r="HZN15" s="212"/>
      <c r="HZO15" s="212"/>
      <c r="HZP15" s="212"/>
      <c r="HZQ15" s="191"/>
      <c r="HZR15" s="191"/>
      <c r="HZS15" s="191"/>
      <c r="HZT15" s="191"/>
      <c r="HZU15" s="83"/>
      <c r="HZV15" s="212"/>
      <c r="HZW15" s="212"/>
      <c r="HZX15" s="212"/>
      <c r="HZY15" s="191"/>
      <c r="HZZ15" s="191"/>
      <c r="IAA15" s="191"/>
      <c r="IAB15" s="191"/>
      <c r="IAC15" s="83"/>
      <c r="IAD15" s="212"/>
      <c r="IAE15" s="212"/>
      <c r="IAF15" s="212"/>
      <c r="IAG15" s="191"/>
      <c r="IAH15" s="191"/>
      <c r="IAI15" s="191"/>
      <c r="IAJ15" s="191"/>
      <c r="IAK15" s="83"/>
      <c r="IAL15" s="212"/>
      <c r="IAM15" s="212"/>
      <c r="IAN15" s="212"/>
      <c r="IAO15" s="191"/>
      <c r="IAP15" s="191"/>
      <c r="IAQ15" s="191"/>
      <c r="IAR15" s="191"/>
      <c r="IAS15" s="83"/>
      <c r="IAT15" s="212"/>
      <c r="IAU15" s="212"/>
      <c r="IAV15" s="212"/>
      <c r="IAW15" s="191"/>
      <c r="IAX15" s="191"/>
      <c r="IAY15" s="191"/>
      <c r="IAZ15" s="191"/>
      <c r="IBA15" s="83"/>
      <c r="IBB15" s="212"/>
      <c r="IBC15" s="212"/>
      <c r="IBD15" s="212"/>
      <c r="IBE15" s="191"/>
      <c r="IBF15" s="191"/>
      <c r="IBG15" s="191"/>
      <c r="IBH15" s="191"/>
      <c r="IBI15" s="83"/>
      <c r="IBJ15" s="212"/>
      <c r="IBK15" s="212"/>
      <c r="IBL15" s="212"/>
      <c r="IBM15" s="191"/>
      <c r="IBN15" s="191"/>
      <c r="IBO15" s="191"/>
      <c r="IBP15" s="191"/>
      <c r="IBQ15" s="83"/>
      <c r="IBR15" s="212"/>
      <c r="IBS15" s="212"/>
      <c r="IBT15" s="212"/>
      <c r="IBU15" s="191"/>
      <c r="IBV15" s="191"/>
      <c r="IBW15" s="191"/>
      <c r="IBX15" s="191"/>
      <c r="IBY15" s="83"/>
      <c r="IBZ15" s="212"/>
      <c r="ICA15" s="212"/>
      <c r="ICB15" s="212"/>
      <c r="ICC15" s="191"/>
      <c r="ICD15" s="191"/>
      <c r="ICE15" s="191"/>
      <c r="ICF15" s="191"/>
      <c r="ICG15" s="83"/>
      <c r="ICH15" s="212"/>
      <c r="ICI15" s="212"/>
      <c r="ICJ15" s="212"/>
      <c r="ICK15" s="191"/>
      <c r="ICL15" s="191"/>
      <c r="ICM15" s="191"/>
      <c r="ICN15" s="191"/>
      <c r="ICO15" s="83"/>
      <c r="ICP15" s="212"/>
      <c r="ICQ15" s="212"/>
      <c r="ICR15" s="212"/>
      <c r="ICS15" s="191"/>
      <c r="ICT15" s="191"/>
      <c r="ICU15" s="191"/>
      <c r="ICV15" s="191"/>
      <c r="ICW15" s="83"/>
      <c r="ICX15" s="212"/>
      <c r="ICY15" s="212"/>
      <c r="ICZ15" s="212"/>
      <c r="IDA15" s="191"/>
      <c r="IDB15" s="191"/>
      <c r="IDC15" s="191"/>
      <c r="IDD15" s="191"/>
      <c r="IDE15" s="83"/>
      <c r="IDF15" s="212"/>
      <c r="IDG15" s="212"/>
      <c r="IDH15" s="212"/>
      <c r="IDI15" s="191"/>
      <c r="IDJ15" s="191"/>
      <c r="IDK15" s="191"/>
      <c r="IDL15" s="191"/>
      <c r="IDM15" s="83"/>
      <c r="IDN15" s="212"/>
      <c r="IDO15" s="212"/>
      <c r="IDP15" s="212"/>
      <c r="IDQ15" s="191"/>
      <c r="IDR15" s="191"/>
      <c r="IDS15" s="191"/>
      <c r="IDT15" s="191"/>
      <c r="IDU15" s="83"/>
      <c r="IDV15" s="212"/>
      <c r="IDW15" s="212"/>
      <c r="IDX15" s="212"/>
      <c r="IDY15" s="191"/>
      <c r="IDZ15" s="191"/>
      <c r="IEA15" s="191"/>
      <c r="IEB15" s="191"/>
      <c r="IEC15" s="83"/>
      <c r="IED15" s="212"/>
      <c r="IEE15" s="212"/>
      <c r="IEF15" s="212"/>
      <c r="IEG15" s="191"/>
      <c r="IEH15" s="191"/>
      <c r="IEI15" s="191"/>
      <c r="IEJ15" s="191"/>
      <c r="IEK15" s="83"/>
      <c r="IEL15" s="212"/>
      <c r="IEM15" s="212"/>
      <c r="IEN15" s="212"/>
      <c r="IEO15" s="191"/>
      <c r="IEP15" s="191"/>
      <c r="IEQ15" s="191"/>
      <c r="IER15" s="191"/>
      <c r="IES15" s="83"/>
      <c r="IET15" s="212"/>
      <c r="IEU15" s="212"/>
      <c r="IEV15" s="212"/>
      <c r="IEW15" s="191"/>
      <c r="IEX15" s="191"/>
      <c r="IEY15" s="191"/>
      <c r="IEZ15" s="191"/>
      <c r="IFA15" s="83"/>
      <c r="IFB15" s="212"/>
      <c r="IFC15" s="212"/>
      <c r="IFD15" s="212"/>
      <c r="IFE15" s="191"/>
      <c r="IFF15" s="191"/>
      <c r="IFG15" s="191"/>
      <c r="IFH15" s="191"/>
      <c r="IFI15" s="83"/>
      <c r="IFJ15" s="212"/>
      <c r="IFK15" s="212"/>
      <c r="IFL15" s="212"/>
      <c r="IFM15" s="191"/>
      <c r="IFN15" s="191"/>
      <c r="IFO15" s="191"/>
      <c r="IFP15" s="191"/>
      <c r="IFQ15" s="83"/>
      <c r="IFR15" s="212"/>
      <c r="IFS15" s="212"/>
      <c r="IFT15" s="212"/>
      <c r="IFU15" s="191"/>
      <c r="IFV15" s="191"/>
      <c r="IFW15" s="191"/>
      <c r="IFX15" s="191"/>
      <c r="IFY15" s="83"/>
      <c r="IFZ15" s="212"/>
      <c r="IGA15" s="212"/>
      <c r="IGB15" s="212"/>
      <c r="IGC15" s="191"/>
      <c r="IGD15" s="191"/>
      <c r="IGE15" s="191"/>
      <c r="IGF15" s="191"/>
      <c r="IGG15" s="83"/>
      <c r="IGH15" s="212"/>
      <c r="IGI15" s="212"/>
      <c r="IGJ15" s="212"/>
      <c r="IGK15" s="191"/>
      <c r="IGL15" s="191"/>
      <c r="IGM15" s="191"/>
      <c r="IGN15" s="191"/>
      <c r="IGO15" s="83"/>
      <c r="IGP15" s="212"/>
      <c r="IGQ15" s="212"/>
      <c r="IGR15" s="212"/>
      <c r="IGS15" s="191"/>
      <c r="IGT15" s="191"/>
      <c r="IGU15" s="191"/>
      <c r="IGV15" s="191"/>
      <c r="IGW15" s="83"/>
      <c r="IGX15" s="212"/>
      <c r="IGY15" s="212"/>
      <c r="IGZ15" s="212"/>
      <c r="IHA15" s="191"/>
      <c r="IHB15" s="191"/>
      <c r="IHC15" s="191"/>
      <c r="IHD15" s="191"/>
      <c r="IHE15" s="83"/>
      <c r="IHF15" s="212"/>
      <c r="IHG15" s="212"/>
      <c r="IHH15" s="212"/>
      <c r="IHI15" s="191"/>
      <c r="IHJ15" s="191"/>
      <c r="IHK15" s="191"/>
      <c r="IHL15" s="191"/>
      <c r="IHM15" s="83"/>
      <c r="IHN15" s="212"/>
      <c r="IHO15" s="212"/>
      <c r="IHP15" s="212"/>
      <c r="IHQ15" s="191"/>
      <c r="IHR15" s="191"/>
      <c r="IHS15" s="191"/>
      <c r="IHT15" s="191"/>
      <c r="IHU15" s="83"/>
      <c r="IHV15" s="212"/>
      <c r="IHW15" s="212"/>
      <c r="IHX15" s="212"/>
      <c r="IHY15" s="191"/>
      <c r="IHZ15" s="191"/>
      <c r="IIA15" s="191"/>
      <c r="IIB15" s="191"/>
      <c r="IIC15" s="83"/>
      <c r="IID15" s="212"/>
      <c r="IIE15" s="212"/>
      <c r="IIF15" s="212"/>
      <c r="IIG15" s="191"/>
      <c r="IIH15" s="191"/>
      <c r="III15" s="191"/>
      <c r="IIJ15" s="191"/>
      <c r="IIK15" s="83"/>
      <c r="IIL15" s="212"/>
      <c r="IIM15" s="212"/>
      <c r="IIN15" s="212"/>
      <c r="IIO15" s="191"/>
      <c r="IIP15" s="191"/>
      <c r="IIQ15" s="191"/>
      <c r="IIR15" s="191"/>
      <c r="IIS15" s="83"/>
      <c r="IIT15" s="212"/>
      <c r="IIU15" s="212"/>
      <c r="IIV15" s="212"/>
      <c r="IIW15" s="191"/>
      <c r="IIX15" s="191"/>
      <c r="IIY15" s="191"/>
      <c r="IIZ15" s="191"/>
      <c r="IJA15" s="83"/>
      <c r="IJB15" s="212"/>
      <c r="IJC15" s="212"/>
      <c r="IJD15" s="212"/>
      <c r="IJE15" s="191"/>
      <c r="IJF15" s="191"/>
      <c r="IJG15" s="191"/>
      <c r="IJH15" s="191"/>
      <c r="IJI15" s="83"/>
      <c r="IJJ15" s="212"/>
      <c r="IJK15" s="212"/>
      <c r="IJL15" s="212"/>
      <c r="IJM15" s="191"/>
      <c r="IJN15" s="191"/>
      <c r="IJO15" s="191"/>
      <c r="IJP15" s="191"/>
      <c r="IJQ15" s="83"/>
      <c r="IJR15" s="212"/>
      <c r="IJS15" s="212"/>
      <c r="IJT15" s="212"/>
      <c r="IJU15" s="191"/>
      <c r="IJV15" s="191"/>
      <c r="IJW15" s="191"/>
      <c r="IJX15" s="191"/>
      <c r="IJY15" s="83"/>
      <c r="IJZ15" s="212"/>
      <c r="IKA15" s="212"/>
      <c r="IKB15" s="212"/>
      <c r="IKC15" s="191"/>
      <c r="IKD15" s="191"/>
      <c r="IKE15" s="191"/>
      <c r="IKF15" s="191"/>
      <c r="IKG15" s="83"/>
      <c r="IKH15" s="212"/>
      <c r="IKI15" s="212"/>
      <c r="IKJ15" s="212"/>
      <c r="IKK15" s="191"/>
      <c r="IKL15" s="191"/>
      <c r="IKM15" s="191"/>
      <c r="IKN15" s="191"/>
      <c r="IKO15" s="83"/>
      <c r="IKP15" s="212"/>
      <c r="IKQ15" s="212"/>
      <c r="IKR15" s="212"/>
      <c r="IKS15" s="191"/>
      <c r="IKT15" s="191"/>
      <c r="IKU15" s="191"/>
      <c r="IKV15" s="191"/>
      <c r="IKW15" s="83"/>
      <c r="IKX15" s="212"/>
      <c r="IKY15" s="212"/>
      <c r="IKZ15" s="212"/>
      <c r="ILA15" s="191"/>
      <c r="ILB15" s="191"/>
      <c r="ILC15" s="191"/>
      <c r="ILD15" s="191"/>
      <c r="ILE15" s="83"/>
      <c r="ILF15" s="212"/>
      <c r="ILG15" s="212"/>
      <c r="ILH15" s="212"/>
      <c r="ILI15" s="191"/>
      <c r="ILJ15" s="191"/>
      <c r="ILK15" s="191"/>
      <c r="ILL15" s="191"/>
      <c r="ILM15" s="83"/>
      <c r="ILN15" s="212"/>
      <c r="ILO15" s="212"/>
      <c r="ILP15" s="212"/>
      <c r="ILQ15" s="191"/>
      <c r="ILR15" s="191"/>
      <c r="ILS15" s="191"/>
      <c r="ILT15" s="191"/>
      <c r="ILU15" s="83"/>
      <c r="ILV15" s="212"/>
      <c r="ILW15" s="212"/>
      <c r="ILX15" s="212"/>
      <c r="ILY15" s="191"/>
      <c r="ILZ15" s="191"/>
      <c r="IMA15" s="191"/>
      <c r="IMB15" s="191"/>
      <c r="IMC15" s="83"/>
      <c r="IMD15" s="212"/>
      <c r="IME15" s="212"/>
      <c r="IMF15" s="212"/>
      <c r="IMG15" s="191"/>
      <c r="IMH15" s="191"/>
      <c r="IMI15" s="191"/>
      <c r="IMJ15" s="191"/>
      <c r="IMK15" s="83"/>
      <c r="IML15" s="212"/>
      <c r="IMM15" s="212"/>
      <c r="IMN15" s="212"/>
      <c r="IMO15" s="191"/>
      <c r="IMP15" s="191"/>
      <c r="IMQ15" s="191"/>
      <c r="IMR15" s="191"/>
      <c r="IMS15" s="83"/>
      <c r="IMT15" s="212"/>
      <c r="IMU15" s="212"/>
      <c r="IMV15" s="212"/>
      <c r="IMW15" s="191"/>
      <c r="IMX15" s="191"/>
      <c r="IMY15" s="191"/>
      <c r="IMZ15" s="191"/>
      <c r="INA15" s="83"/>
      <c r="INB15" s="212"/>
      <c r="INC15" s="212"/>
      <c r="IND15" s="212"/>
      <c r="INE15" s="191"/>
      <c r="INF15" s="191"/>
      <c r="ING15" s="191"/>
      <c r="INH15" s="191"/>
      <c r="INI15" s="83"/>
      <c r="INJ15" s="212"/>
      <c r="INK15" s="212"/>
      <c r="INL15" s="212"/>
      <c r="INM15" s="191"/>
      <c r="INN15" s="191"/>
      <c r="INO15" s="191"/>
      <c r="INP15" s="191"/>
      <c r="INQ15" s="83"/>
      <c r="INR15" s="212"/>
      <c r="INS15" s="212"/>
      <c r="INT15" s="212"/>
      <c r="INU15" s="191"/>
      <c r="INV15" s="191"/>
      <c r="INW15" s="191"/>
      <c r="INX15" s="191"/>
      <c r="INY15" s="83"/>
      <c r="INZ15" s="212"/>
      <c r="IOA15" s="212"/>
      <c r="IOB15" s="212"/>
      <c r="IOC15" s="191"/>
      <c r="IOD15" s="191"/>
      <c r="IOE15" s="191"/>
      <c r="IOF15" s="191"/>
      <c r="IOG15" s="83"/>
      <c r="IOH15" s="212"/>
      <c r="IOI15" s="212"/>
      <c r="IOJ15" s="212"/>
      <c r="IOK15" s="191"/>
      <c r="IOL15" s="191"/>
      <c r="IOM15" s="191"/>
      <c r="ION15" s="191"/>
      <c r="IOO15" s="83"/>
      <c r="IOP15" s="212"/>
      <c r="IOQ15" s="212"/>
      <c r="IOR15" s="212"/>
      <c r="IOS15" s="191"/>
      <c r="IOT15" s="191"/>
      <c r="IOU15" s="191"/>
      <c r="IOV15" s="191"/>
      <c r="IOW15" s="83"/>
      <c r="IOX15" s="212"/>
      <c r="IOY15" s="212"/>
      <c r="IOZ15" s="212"/>
      <c r="IPA15" s="191"/>
      <c r="IPB15" s="191"/>
      <c r="IPC15" s="191"/>
      <c r="IPD15" s="191"/>
      <c r="IPE15" s="83"/>
      <c r="IPF15" s="212"/>
      <c r="IPG15" s="212"/>
      <c r="IPH15" s="212"/>
      <c r="IPI15" s="191"/>
      <c r="IPJ15" s="191"/>
      <c r="IPK15" s="191"/>
      <c r="IPL15" s="191"/>
      <c r="IPM15" s="83"/>
      <c r="IPN15" s="212"/>
      <c r="IPO15" s="212"/>
      <c r="IPP15" s="212"/>
      <c r="IPQ15" s="191"/>
      <c r="IPR15" s="191"/>
      <c r="IPS15" s="191"/>
      <c r="IPT15" s="191"/>
      <c r="IPU15" s="83"/>
      <c r="IPV15" s="212"/>
      <c r="IPW15" s="212"/>
      <c r="IPX15" s="212"/>
      <c r="IPY15" s="191"/>
      <c r="IPZ15" s="191"/>
      <c r="IQA15" s="191"/>
      <c r="IQB15" s="191"/>
      <c r="IQC15" s="83"/>
      <c r="IQD15" s="212"/>
      <c r="IQE15" s="212"/>
      <c r="IQF15" s="212"/>
      <c r="IQG15" s="191"/>
      <c r="IQH15" s="191"/>
      <c r="IQI15" s="191"/>
      <c r="IQJ15" s="191"/>
      <c r="IQK15" s="83"/>
      <c r="IQL15" s="212"/>
      <c r="IQM15" s="212"/>
      <c r="IQN15" s="212"/>
      <c r="IQO15" s="191"/>
      <c r="IQP15" s="191"/>
      <c r="IQQ15" s="191"/>
      <c r="IQR15" s="191"/>
      <c r="IQS15" s="83"/>
      <c r="IQT15" s="212"/>
      <c r="IQU15" s="212"/>
      <c r="IQV15" s="212"/>
      <c r="IQW15" s="191"/>
      <c r="IQX15" s="191"/>
      <c r="IQY15" s="191"/>
      <c r="IQZ15" s="191"/>
      <c r="IRA15" s="83"/>
      <c r="IRB15" s="212"/>
      <c r="IRC15" s="212"/>
      <c r="IRD15" s="212"/>
      <c r="IRE15" s="191"/>
      <c r="IRF15" s="191"/>
      <c r="IRG15" s="191"/>
      <c r="IRH15" s="191"/>
      <c r="IRI15" s="83"/>
      <c r="IRJ15" s="212"/>
      <c r="IRK15" s="212"/>
      <c r="IRL15" s="212"/>
      <c r="IRM15" s="191"/>
      <c r="IRN15" s="191"/>
      <c r="IRO15" s="191"/>
      <c r="IRP15" s="191"/>
      <c r="IRQ15" s="83"/>
      <c r="IRR15" s="212"/>
      <c r="IRS15" s="212"/>
      <c r="IRT15" s="212"/>
      <c r="IRU15" s="191"/>
      <c r="IRV15" s="191"/>
      <c r="IRW15" s="191"/>
      <c r="IRX15" s="191"/>
      <c r="IRY15" s="83"/>
      <c r="IRZ15" s="212"/>
      <c r="ISA15" s="212"/>
      <c r="ISB15" s="212"/>
      <c r="ISC15" s="191"/>
      <c r="ISD15" s="191"/>
      <c r="ISE15" s="191"/>
      <c r="ISF15" s="191"/>
      <c r="ISG15" s="83"/>
      <c r="ISH15" s="212"/>
      <c r="ISI15" s="212"/>
      <c r="ISJ15" s="212"/>
      <c r="ISK15" s="191"/>
      <c r="ISL15" s="191"/>
      <c r="ISM15" s="191"/>
      <c r="ISN15" s="191"/>
      <c r="ISO15" s="83"/>
      <c r="ISP15" s="212"/>
      <c r="ISQ15" s="212"/>
      <c r="ISR15" s="212"/>
      <c r="ISS15" s="191"/>
      <c r="IST15" s="191"/>
      <c r="ISU15" s="191"/>
      <c r="ISV15" s="191"/>
      <c r="ISW15" s="83"/>
      <c r="ISX15" s="212"/>
      <c r="ISY15" s="212"/>
      <c r="ISZ15" s="212"/>
      <c r="ITA15" s="191"/>
      <c r="ITB15" s="191"/>
      <c r="ITC15" s="191"/>
      <c r="ITD15" s="191"/>
      <c r="ITE15" s="83"/>
      <c r="ITF15" s="212"/>
      <c r="ITG15" s="212"/>
      <c r="ITH15" s="212"/>
      <c r="ITI15" s="191"/>
      <c r="ITJ15" s="191"/>
      <c r="ITK15" s="191"/>
      <c r="ITL15" s="191"/>
      <c r="ITM15" s="83"/>
      <c r="ITN15" s="212"/>
      <c r="ITO15" s="212"/>
      <c r="ITP15" s="212"/>
      <c r="ITQ15" s="191"/>
      <c r="ITR15" s="191"/>
      <c r="ITS15" s="191"/>
      <c r="ITT15" s="191"/>
      <c r="ITU15" s="83"/>
      <c r="ITV15" s="212"/>
      <c r="ITW15" s="212"/>
      <c r="ITX15" s="212"/>
      <c r="ITY15" s="191"/>
      <c r="ITZ15" s="191"/>
      <c r="IUA15" s="191"/>
      <c r="IUB15" s="191"/>
      <c r="IUC15" s="83"/>
      <c r="IUD15" s="212"/>
      <c r="IUE15" s="212"/>
      <c r="IUF15" s="212"/>
      <c r="IUG15" s="191"/>
      <c r="IUH15" s="191"/>
      <c r="IUI15" s="191"/>
      <c r="IUJ15" s="191"/>
      <c r="IUK15" s="83"/>
      <c r="IUL15" s="212"/>
      <c r="IUM15" s="212"/>
      <c r="IUN15" s="212"/>
      <c r="IUO15" s="191"/>
      <c r="IUP15" s="191"/>
      <c r="IUQ15" s="191"/>
      <c r="IUR15" s="191"/>
      <c r="IUS15" s="83"/>
      <c r="IUT15" s="212"/>
      <c r="IUU15" s="212"/>
      <c r="IUV15" s="212"/>
      <c r="IUW15" s="191"/>
      <c r="IUX15" s="191"/>
      <c r="IUY15" s="191"/>
      <c r="IUZ15" s="191"/>
      <c r="IVA15" s="83"/>
      <c r="IVB15" s="212"/>
      <c r="IVC15" s="212"/>
      <c r="IVD15" s="212"/>
      <c r="IVE15" s="191"/>
      <c r="IVF15" s="191"/>
      <c r="IVG15" s="191"/>
      <c r="IVH15" s="191"/>
      <c r="IVI15" s="83"/>
      <c r="IVJ15" s="212"/>
      <c r="IVK15" s="212"/>
      <c r="IVL15" s="212"/>
      <c r="IVM15" s="191"/>
      <c r="IVN15" s="191"/>
      <c r="IVO15" s="191"/>
      <c r="IVP15" s="191"/>
      <c r="IVQ15" s="83"/>
      <c r="IVR15" s="212"/>
      <c r="IVS15" s="212"/>
      <c r="IVT15" s="212"/>
      <c r="IVU15" s="191"/>
      <c r="IVV15" s="191"/>
      <c r="IVW15" s="191"/>
      <c r="IVX15" s="191"/>
      <c r="IVY15" s="83"/>
      <c r="IVZ15" s="212"/>
      <c r="IWA15" s="212"/>
      <c r="IWB15" s="212"/>
      <c r="IWC15" s="191"/>
      <c r="IWD15" s="191"/>
      <c r="IWE15" s="191"/>
      <c r="IWF15" s="191"/>
      <c r="IWG15" s="83"/>
      <c r="IWH15" s="212"/>
      <c r="IWI15" s="212"/>
      <c r="IWJ15" s="212"/>
      <c r="IWK15" s="191"/>
      <c r="IWL15" s="191"/>
      <c r="IWM15" s="191"/>
      <c r="IWN15" s="191"/>
      <c r="IWO15" s="83"/>
      <c r="IWP15" s="212"/>
      <c r="IWQ15" s="212"/>
      <c r="IWR15" s="212"/>
      <c r="IWS15" s="191"/>
      <c r="IWT15" s="191"/>
      <c r="IWU15" s="191"/>
      <c r="IWV15" s="191"/>
      <c r="IWW15" s="83"/>
      <c r="IWX15" s="212"/>
      <c r="IWY15" s="212"/>
      <c r="IWZ15" s="212"/>
      <c r="IXA15" s="191"/>
      <c r="IXB15" s="191"/>
      <c r="IXC15" s="191"/>
      <c r="IXD15" s="191"/>
      <c r="IXE15" s="83"/>
      <c r="IXF15" s="212"/>
      <c r="IXG15" s="212"/>
      <c r="IXH15" s="212"/>
      <c r="IXI15" s="191"/>
      <c r="IXJ15" s="191"/>
      <c r="IXK15" s="191"/>
      <c r="IXL15" s="191"/>
      <c r="IXM15" s="83"/>
      <c r="IXN15" s="212"/>
      <c r="IXO15" s="212"/>
      <c r="IXP15" s="212"/>
      <c r="IXQ15" s="191"/>
      <c r="IXR15" s="191"/>
      <c r="IXS15" s="191"/>
      <c r="IXT15" s="191"/>
      <c r="IXU15" s="83"/>
      <c r="IXV15" s="212"/>
      <c r="IXW15" s="212"/>
      <c r="IXX15" s="212"/>
      <c r="IXY15" s="191"/>
      <c r="IXZ15" s="191"/>
      <c r="IYA15" s="191"/>
      <c r="IYB15" s="191"/>
      <c r="IYC15" s="83"/>
      <c r="IYD15" s="212"/>
      <c r="IYE15" s="212"/>
      <c r="IYF15" s="212"/>
      <c r="IYG15" s="191"/>
      <c r="IYH15" s="191"/>
      <c r="IYI15" s="191"/>
      <c r="IYJ15" s="191"/>
      <c r="IYK15" s="83"/>
      <c r="IYL15" s="212"/>
      <c r="IYM15" s="212"/>
      <c r="IYN15" s="212"/>
      <c r="IYO15" s="191"/>
      <c r="IYP15" s="191"/>
      <c r="IYQ15" s="191"/>
      <c r="IYR15" s="191"/>
      <c r="IYS15" s="83"/>
      <c r="IYT15" s="212"/>
      <c r="IYU15" s="212"/>
      <c r="IYV15" s="212"/>
      <c r="IYW15" s="191"/>
      <c r="IYX15" s="191"/>
      <c r="IYY15" s="191"/>
      <c r="IYZ15" s="191"/>
      <c r="IZA15" s="83"/>
      <c r="IZB15" s="212"/>
      <c r="IZC15" s="212"/>
      <c r="IZD15" s="212"/>
      <c r="IZE15" s="191"/>
      <c r="IZF15" s="191"/>
      <c r="IZG15" s="191"/>
      <c r="IZH15" s="191"/>
      <c r="IZI15" s="83"/>
      <c r="IZJ15" s="212"/>
      <c r="IZK15" s="212"/>
      <c r="IZL15" s="212"/>
      <c r="IZM15" s="191"/>
      <c r="IZN15" s="191"/>
      <c r="IZO15" s="191"/>
      <c r="IZP15" s="191"/>
      <c r="IZQ15" s="83"/>
      <c r="IZR15" s="212"/>
      <c r="IZS15" s="212"/>
      <c r="IZT15" s="212"/>
      <c r="IZU15" s="191"/>
      <c r="IZV15" s="191"/>
      <c r="IZW15" s="191"/>
      <c r="IZX15" s="191"/>
      <c r="IZY15" s="83"/>
      <c r="IZZ15" s="212"/>
      <c r="JAA15" s="212"/>
      <c r="JAB15" s="212"/>
      <c r="JAC15" s="191"/>
      <c r="JAD15" s="191"/>
      <c r="JAE15" s="191"/>
      <c r="JAF15" s="191"/>
      <c r="JAG15" s="83"/>
      <c r="JAH15" s="212"/>
      <c r="JAI15" s="212"/>
      <c r="JAJ15" s="212"/>
      <c r="JAK15" s="191"/>
      <c r="JAL15" s="191"/>
      <c r="JAM15" s="191"/>
      <c r="JAN15" s="191"/>
      <c r="JAO15" s="83"/>
      <c r="JAP15" s="212"/>
      <c r="JAQ15" s="212"/>
      <c r="JAR15" s="212"/>
      <c r="JAS15" s="191"/>
      <c r="JAT15" s="191"/>
      <c r="JAU15" s="191"/>
      <c r="JAV15" s="191"/>
      <c r="JAW15" s="83"/>
      <c r="JAX15" s="212"/>
      <c r="JAY15" s="212"/>
      <c r="JAZ15" s="212"/>
      <c r="JBA15" s="191"/>
      <c r="JBB15" s="191"/>
      <c r="JBC15" s="191"/>
      <c r="JBD15" s="191"/>
      <c r="JBE15" s="83"/>
      <c r="JBF15" s="212"/>
      <c r="JBG15" s="212"/>
      <c r="JBH15" s="212"/>
      <c r="JBI15" s="191"/>
      <c r="JBJ15" s="191"/>
      <c r="JBK15" s="191"/>
      <c r="JBL15" s="191"/>
      <c r="JBM15" s="83"/>
      <c r="JBN15" s="212"/>
      <c r="JBO15" s="212"/>
      <c r="JBP15" s="212"/>
      <c r="JBQ15" s="191"/>
      <c r="JBR15" s="191"/>
      <c r="JBS15" s="191"/>
      <c r="JBT15" s="191"/>
      <c r="JBU15" s="83"/>
      <c r="JBV15" s="212"/>
      <c r="JBW15" s="212"/>
      <c r="JBX15" s="212"/>
      <c r="JBY15" s="191"/>
      <c r="JBZ15" s="191"/>
      <c r="JCA15" s="191"/>
      <c r="JCB15" s="191"/>
      <c r="JCC15" s="83"/>
      <c r="JCD15" s="212"/>
      <c r="JCE15" s="212"/>
      <c r="JCF15" s="212"/>
      <c r="JCG15" s="191"/>
      <c r="JCH15" s="191"/>
      <c r="JCI15" s="191"/>
      <c r="JCJ15" s="191"/>
      <c r="JCK15" s="83"/>
      <c r="JCL15" s="212"/>
      <c r="JCM15" s="212"/>
      <c r="JCN15" s="212"/>
      <c r="JCO15" s="191"/>
      <c r="JCP15" s="191"/>
      <c r="JCQ15" s="191"/>
      <c r="JCR15" s="191"/>
      <c r="JCS15" s="83"/>
      <c r="JCT15" s="212"/>
      <c r="JCU15" s="212"/>
      <c r="JCV15" s="212"/>
      <c r="JCW15" s="191"/>
      <c r="JCX15" s="191"/>
      <c r="JCY15" s="191"/>
      <c r="JCZ15" s="191"/>
      <c r="JDA15" s="83"/>
      <c r="JDB15" s="212"/>
      <c r="JDC15" s="212"/>
      <c r="JDD15" s="212"/>
      <c r="JDE15" s="191"/>
      <c r="JDF15" s="191"/>
      <c r="JDG15" s="191"/>
      <c r="JDH15" s="191"/>
      <c r="JDI15" s="83"/>
      <c r="JDJ15" s="212"/>
      <c r="JDK15" s="212"/>
      <c r="JDL15" s="212"/>
      <c r="JDM15" s="191"/>
      <c r="JDN15" s="191"/>
      <c r="JDO15" s="191"/>
      <c r="JDP15" s="191"/>
      <c r="JDQ15" s="83"/>
      <c r="JDR15" s="212"/>
      <c r="JDS15" s="212"/>
      <c r="JDT15" s="212"/>
      <c r="JDU15" s="191"/>
      <c r="JDV15" s="191"/>
      <c r="JDW15" s="191"/>
      <c r="JDX15" s="191"/>
      <c r="JDY15" s="83"/>
      <c r="JDZ15" s="212"/>
      <c r="JEA15" s="212"/>
      <c r="JEB15" s="212"/>
      <c r="JEC15" s="191"/>
      <c r="JED15" s="191"/>
      <c r="JEE15" s="191"/>
      <c r="JEF15" s="191"/>
      <c r="JEG15" s="83"/>
      <c r="JEH15" s="212"/>
      <c r="JEI15" s="212"/>
      <c r="JEJ15" s="212"/>
      <c r="JEK15" s="191"/>
      <c r="JEL15" s="191"/>
      <c r="JEM15" s="191"/>
      <c r="JEN15" s="191"/>
      <c r="JEO15" s="83"/>
      <c r="JEP15" s="212"/>
      <c r="JEQ15" s="212"/>
      <c r="JER15" s="212"/>
      <c r="JES15" s="191"/>
      <c r="JET15" s="191"/>
      <c r="JEU15" s="191"/>
      <c r="JEV15" s="191"/>
      <c r="JEW15" s="83"/>
      <c r="JEX15" s="212"/>
      <c r="JEY15" s="212"/>
      <c r="JEZ15" s="212"/>
      <c r="JFA15" s="191"/>
      <c r="JFB15" s="191"/>
      <c r="JFC15" s="191"/>
      <c r="JFD15" s="191"/>
      <c r="JFE15" s="83"/>
      <c r="JFF15" s="212"/>
      <c r="JFG15" s="212"/>
      <c r="JFH15" s="212"/>
      <c r="JFI15" s="191"/>
      <c r="JFJ15" s="191"/>
      <c r="JFK15" s="191"/>
      <c r="JFL15" s="191"/>
      <c r="JFM15" s="83"/>
      <c r="JFN15" s="212"/>
      <c r="JFO15" s="212"/>
      <c r="JFP15" s="212"/>
      <c r="JFQ15" s="191"/>
      <c r="JFR15" s="191"/>
      <c r="JFS15" s="191"/>
      <c r="JFT15" s="191"/>
      <c r="JFU15" s="83"/>
      <c r="JFV15" s="212"/>
      <c r="JFW15" s="212"/>
      <c r="JFX15" s="212"/>
      <c r="JFY15" s="191"/>
      <c r="JFZ15" s="191"/>
      <c r="JGA15" s="191"/>
      <c r="JGB15" s="191"/>
      <c r="JGC15" s="83"/>
      <c r="JGD15" s="212"/>
      <c r="JGE15" s="212"/>
      <c r="JGF15" s="212"/>
      <c r="JGG15" s="191"/>
      <c r="JGH15" s="191"/>
      <c r="JGI15" s="191"/>
      <c r="JGJ15" s="191"/>
      <c r="JGK15" s="83"/>
      <c r="JGL15" s="212"/>
      <c r="JGM15" s="212"/>
      <c r="JGN15" s="212"/>
      <c r="JGO15" s="191"/>
      <c r="JGP15" s="191"/>
      <c r="JGQ15" s="191"/>
      <c r="JGR15" s="191"/>
      <c r="JGS15" s="83"/>
      <c r="JGT15" s="212"/>
      <c r="JGU15" s="212"/>
      <c r="JGV15" s="212"/>
      <c r="JGW15" s="191"/>
      <c r="JGX15" s="191"/>
      <c r="JGY15" s="191"/>
      <c r="JGZ15" s="191"/>
      <c r="JHA15" s="83"/>
      <c r="JHB15" s="212"/>
      <c r="JHC15" s="212"/>
      <c r="JHD15" s="212"/>
      <c r="JHE15" s="191"/>
      <c r="JHF15" s="191"/>
      <c r="JHG15" s="191"/>
      <c r="JHH15" s="191"/>
      <c r="JHI15" s="83"/>
      <c r="JHJ15" s="212"/>
      <c r="JHK15" s="212"/>
      <c r="JHL15" s="212"/>
      <c r="JHM15" s="191"/>
      <c r="JHN15" s="191"/>
      <c r="JHO15" s="191"/>
      <c r="JHP15" s="191"/>
      <c r="JHQ15" s="83"/>
      <c r="JHR15" s="212"/>
      <c r="JHS15" s="212"/>
      <c r="JHT15" s="212"/>
      <c r="JHU15" s="191"/>
      <c r="JHV15" s="191"/>
      <c r="JHW15" s="191"/>
      <c r="JHX15" s="191"/>
      <c r="JHY15" s="83"/>
      <c r="JHZ15" s="212"/>
      <c r="JIA15" s="212"/>
      <c r="JIB15" s="212"/>
      <c r="JIC15" s="191"/>
      <c r="JID15" s="191"/>
      <c r="JIE15" s="191"/>
      <c r="JIF15" s="191"/>
      <c r="JIG15" s="83"/>
      <c r="JIH15" s="212"/>
      <c r="JII15" s="212"/>
      <c r="JIJ15" s="212"/>
      <c r="JIK15" s="191"/>
      <c r="JIL15" s="191"/>
      <c r="JIM15" s="191"/>
      <c r="JIN15" s="191"/>
      <c r="JIO15" s="83"/>
      <c r="JIP15" s="212"/>
      <c r="JIQ15" s="212"/>
      <c r="JIR15" s="212"/>
      <c r="JIS15" s="191"/>
      <c r="JIT15" s="191"/>
      <c r="JIU15" s="191"/>
      <c r="JIV15" s="191"/>
      <c r="JIW15" s="83"/>
      <c r="JIX15" s="212"/>
      <c r="JIY15" s="212"/>
      <c r="JIZ15" s="212"/>
      <c r="JJA15" s="191"/>
      <c r="JJB15" s="191"/>
      <c r="JJC15" s="191"/>
      <c r="JJD15" s="191"/>
      <c r="JJE15" s="83"/>
      <c r="JJF15" s="212"/>
      <c r="JJG15" s="212"/>
      <c r="JJH15" s="212"/>
      <c r="JJI15" s="191"/>
      <c r="JJJ15" s="191"/>
      <c r="JJK15" s="191"/>
      <c r="JJL15" s="191"/>
      <c r="JJM15" s="83"/>
      <c r="JJN15" s="212"/>
      <c r="JJO15" s="212"/>
      <c r="JJP15" s="212"/>
      <c r="JJQ15" s="191"/>
      <c r="JJR15" s="191"/>
      <c r="JJS15" s="191"/>
      <c r="JJT15" s="191"/>
      <c r="JJU15" s="83"/>
      <c r="JJV15" s="212"/>
      <c r="JJW15" s="212"/>
      <c r="JJX15" s="212"/>
      <c r="JJY15" s="191"/>
      <c r="JJZ15" s="191"/>
      <c r="JKA15" s="191"/>
      <c r="JKB15" s="191"/>
      <c r="JKC15" s="83"/>
      <c r="JKD15" s="212"/>
      <c r="JKE15" s="212"/>
      <c r="JKF15" s="212"/>
      <c r="JKG15" s="191"/>
      <c r="JKH15" s="191"/>
      <c r="JKI15" s="191"/>
      <c r="JKJ15" s="191"/>
      <c r="JKK15" s="83"/>
      <c r="JKL15" s="212"/>
      <c r="JKM15" s="212"/>
      <c r="JKN15" s="212"/>
      <c r="JKO15" s="191"/>
      <c r="JKP15" s="191"/>
      <c r="JKQ15" s="191"/>
      <c r="JKR15" s="191"/>
      <c r="JKS15" s="83"/>
      <c r="JKT15" s="212"/>
      <c r="JKU15" s="212"/>
      <c r="JKV15" s="212"/>
      <c r="JKW15" s="191"/>
      <c r="JKX15" s="191"/>
      <c r="JKY15" s="191"/>
      <c r="JKZ15" s="191"/>
      <c r="JLA15" s="83"/>
      <c r="JLB15" s="212"/>
      <c r="JLC15" s="212"/>
      <c r="JLD15" s="212"/>
      <c r="JLE15" s="191"/>
      <c r="JLF15" s="191"/>
      <c r="JLG15" s="191"/>
      <c r="JLH15" s="191"/>
      <c r="JLI15" s="83"/>
      <c r="JLJ15" s="212"/>
      <c r="JLK15" s="212"/>
      <c r="JLL15" s="212"/>
      <c r="JLM15" s="191"/>
      <c r="JLN15" s="191"/>
      <c r="JLO15" s="191"/>
      <c r="JLP15" s="191"/>
      <c r="JLQ15" s="83"/>
      <c r="JLR15" s="212"/>
      <c r="JLS15" s="212"/>
      <c r="JLT15" s="212"/>
      <c r="JLU15" s="191"/>
      <c r="JLV15" s="191"/>
      <c r="JLW15" s="191"/>
      <c r="JLX15" s="191"/>
      <c r="JLY15" s="83"/>
      <c r="JLZ15" s="212"/>
      <c r="JMA15" s="212"/>
      <c r="JMB15" s="212"/>
      <c r="JMC15" s="191"/>
      <c r="JMD15" s="191"/>
      <c r="JME15" s="191"/>
      <c r="JMF15" s="191"/>
      <c r="JMG15" s="83"/>
      <c r="JMH15" s="212"/>
      <c r="JMI15" s="212"/>
      <c r="JMJ15" s="212"/>
      <c r="JMK15" s="191"/>
      <c r="JML15" s="191"/>
      <c r="JMM15" s="191"/>
      <c r="JMN15" s="191"/>
      <c r="JMO15" s="83"/>
      <c r="JMP15" s="212"/>
      <c r="JMQ15" s="212"/>
      <c r="JMR15" s="212"/>
      <c r="JMS15" s="191"/>
      <c r="JMT15" s="191"/>
      <c r="JMU15" s="191"/>
      <c r="JMV15" s="191"/>
      <c r="JMW15" s="83"/>
      <c r="JMX15" s="212"/>
      <c r="JMY15" s="212"/>
      <c r="JMZ15" s="212"/>
      <c r="JNA15" s="191"/>
      <c r="JNB15" s="191"/>
      <c r="JNC15" s="191"/>
      <c r="JND15" s="191"/>
      <c r="JNE15" s="83"/>
      <c r="JNF15" s="212"/>
      <c r="JNG15" s="212"/>
      <c r="JNH15" s="212"/>
      <c r="JNI15" s="191"/>
      <c r="JNJ15" s="191"/>
      <c r="JNK15" s="191"/>
      <c r="JNL15" s="191"/>
      <c r="JNM15" s="83"/>
      <c r="JNN15" s="212"/>
      <c r="JNO15" s="212"/>
      <c r="JNP15" s="212"/>
      <c r="JNQ15" s="191"/>
      <c r="JNR15" s="191"/>
      <c r="JNS15" s="191"/>
      <c r="JNT15" s="191"/>
      <c r="JNU15" s="83"/>
      <c r="JNV15" s="212"/>
      <c r="JNW15" s="212"/>
      <c r="JNX15" s="212"/>
      <c r="JNY15" s="191"/>
      <c r="JNZ15" s="191"/>
      <c r="JOA15" s="191"/>
      <c r="JOB15" s="191"/>
      <c r="JOC15" s="83"/>
      <c r="JOD15" s="212"/>
      <c r="JOE15" s="212"/>
      <c r="JOF15" s="212"/>
      <c r="JOG15" s="191"/>
      <c r="JOH15" s="191"/>
      <c r="JOI15" s="191"/>
      <c r="JOJ15" s="191"/>
      <c r="JOK15" s="83"/>
      <c r="JOL15" s="212"/>
      <c r="JOM15" s="212"/>
      <c r="JON15" s="212"/>
      <c r="JOO15" s="191"/>
      <c r="JOP15" s="191"/>
      <c r="JOQ15" s="191"/>
      <c r="JOR15" s="191"/>
      <c r="JOS15" s="83"/>
      <c r="JOT15" s="212"/>
      <c r="JOU15" s="212"/>
      <c r="JOV15" s="212"/>
      <c r="JOW15" s="191"/>
      <c r="JOX15" s="191"/>
      <c r="JOY15" s="191"/>
      <c r="JOZ15" s="191"/>
      <c r="JPA15" s="83"/>
      <c r="JPB15" s="212"/>
      <c r="JPC15" s="212"/>
      <c r="JPD15" s="212"/>
      <c r="JPE15" s="191"/>
      <c r="JPF15" s="191"/>
      <c r="JPG15" s="191"/>
      <c r="JPH15" s="191"/>
      <c r="JPI15" s="83"/>
      <c r="JPJ15" s="212"/>
      <c r="JPK15" s="212"/>
      <c r="JPL15" s="212"/>
      <c r="JPM15" s="191"/>
      <c r="JPN15" s="191"/>
      <c r="JPO15" s="191"/>
      <c r="JPP15" s="191"/>
      <c r="JPQ15" s="83"/>
      <c r="JPR15" s="212"/>
      <c r="JPS15" s="212"/>
      <c r="JPT15" s="212"/>
      <c r="JPU15" s="191"/>
      <c r="JPV15" s="191"/>
      <c r="JPW15" s="191"/>
      <c r="JPX15" s="191"/>
      <c r="JPY15" s="83"/>
      <c r="JPZ15" s="212"/>
      <c r="JQA15" s="212"/>
      <c r="JQB15" s="212"/>
      <c r="JQC15" s="191"/>
      <c r="JQD15" s="191"/>
      <c r="JQE15" s="191"/>
      <c r="JQF15" s="191"/>
      <c r="JQG15" s="83"/>
      <c r="JQH15" s="212"/>
      <c r="JQI15" s="212"/>
      <c r="JQJ15" s="212"/>
      <c r="JQK15" s="191"/>
      <c r="JQL15" s="191"/>
      <c r="JQM15" s="191"/>
      <c r="JQN15" s="191"/>
      <c r="JQO15" s="83"/>
      <c r="JQP15" s="212"/>
      <c r="JQQ15" s="212"/>
      <c r="JQR15" s="212"/>
      <c r="JQS15" s="191"/>
      <c r="JQT15" s="191"/>
      <c r="JQU15" s="191"/>
      <c r="JQV15" s="191"/>
      <c r="JQW15" s="83"/>
      <c r="JQX15" s="212"/>
      <c r="JQY15" s="212"/>
      <c r="JQZ15" s="212"/>
      <c r="JRA15" s="191"/>
      <c r="JRB15" s="191"/>
      <c r="JRC15" s="191"/>
      <c r="JRD15" s="191"/>
      <c r="JRE15" s="83"/>
      <c r="JRF15" s="212"/>
      <c r="JRG15" s="212"/>
      <c r="JRH15" s="212"/>
      <c r="JRI15" s="191"/>
      <c r="JRJ15" s="191"/>
      <c r="JRK15" s="191"/>
      <c r="JRL15" s="191"/>
      <c r="JRM15" s="83"/>
      <c r="JRN15" s="212"/>
      <c r="JRO15" s="212"/>
      <c r="JRP15" s="212"/>
      <c r="JRQ15" s="191"/>
      <c r="JRR15" s="191"/>
      <c r="JRS15" s="191"/>
      <c r="JRT15" s="191"/>
      <c r="JRU15" s="83"/>
      <c r="JRV15" s="212"/>
      <c r="JRW15" s="212"/>
      <c r="JRX15" s="212"/>
      <c r="JRY15" s="191"/>
      <c r="JRZ15" s="191"/>
      <c r="JSA15" s="191"/>
      <c r="JSB15" s="191"/>
      <c r="JSC15" s="83"/>
      <c r="JSD15" s="212"/>
      <c r="JSE15" s="212"/>
      <c r="JSF15" s="212"/>
      <c r="JSG15" s="191"/>
      <c r="JSH15" s="191"/>
      <c r="JSI15" s="191"/>
      <c r="JSJ15" s="191"/>
      <c r="JSK15" s="83"/>
      <c r="JSL15" s="212"/>
      <c r="JSM15" s="212"/>
      <c r="JSN15" s="212"/>
      <c r="JSO15" s="191"/>
      <c r="JSP15" s="191"/>
      <c r="JSQ15" s="191"/>
      <c r="JSR15" s="191"/>
      <c r="JSS15" s="83"/>
      <c r="JST15" s="212"/>
      <c r="JSU15" s="212"/>
      <c r="JSV15" s="212"/>
      <c r="JSW15" s="191"/>
      <c r="JSX15" s="191"/>
      <c r="JSY15" s="191"/>
      <c r="JSZ15" s="191"/>
      <c r="JTA15" s="83"/>
      <c r="JTB15" s="212"/>
      <c r="JTC15" s="212"/>
      <c r="JTD15" s="212"/>
      <c r="JTE15" s="191"/>
      <c r="JTF15" s="191"/>
      <c r="JTG15" s="191"/>
      <c r="JTH15" s="191"/>
      <c r="JTI15" s="83"/>
      <c r="JTJ15" s="212"/>
      <c r="JTK15" s="212"/>
      <c r="JTL15" s="212"/>
      <c r="JTM15" s="191"/>
      <c r="JTN15" s="191"/>
      <c r="JTO15" s="191"/>
      <c r="JTP15" s="191"/>
      <c r="JTQ15" s="83"/>
      <c r="JTR15" s="212"/>
      <c r="JTS15" s="212"/>
      <c r="JTT15" s="212"/>
      <c r="JTU15" s="191"/>
      <c r="JTV15" s="191"/>
      <c r="JTW15" s="191"/>
      <c r="JTX15" s="191"/>
      <c r="JTY15" s="83"/>
      <c r="JTZ15" s="212"/>
      <c r="JUA15" s="212"/>
      <c r="JUB15" s="212"/>
      <c r="JUC15" s="191"/>
      <c r="JUD15" s="191"/>
      <c r="JUE15" s="191"/>
      <c r="JUF15" s="191"/>
      <c r="JUG15" s="83"/>
      <c r="JUH15" s="212"/>
      <c r="JUI15" s="212"/>
      <c r="JUJ15" s="212"/>
      <c r="JUK15" s="191"/>
      <c r="JUL15" s="191"/>
      <c r="JUM15" s="191"/>
      <c r="JUN15" s="191"/>
      <c r="JUO15" s="83"/>
      <c r="JUP15" s="212"/>
      <c r="JUQ15" s="212"/>
      <c r="JUR15" s="212"/>
      <c r="JUS15" s="191"/>
      <c r="JUT15" s="191"/>
      <c r="JUU15" s="191"/>
      <c r="JUV15" s="191"/>
      <c r="JUW15" s="83"/>
      <c r="JUX15" s="212"/>
      <c r="JUY15" s="212"/>
      <c r="JUZ15" s="212"/>
      <c r="JVA15" s="191"/>
      <c r="JVB15" s="191"/>
      <c r="JVC15" s="191"/>
      <c r="JVD15" s="191"/>
      <c r="JVE15" s="83"/>
      <c r="JVF15" s="212"/>
      <c r="JVG15" s="212"/>
      <c r="JVH15" s="212"/>
      <c r="JVI15" s="191"/>
      <c r="JVJ15" s="191"/>
      <c r="JVK15" s="191"/>
      <c r="JVL15" s="191"/>
      <c r="JVM15" s="83"/>
      <c r="JVN15" s="212"/>
      <c r="JVO15" s="212"/>
      <c r="JVP15" s="212"/>
      <c r="JVQ15" s="191"/>
      <c r="JVR15" s="191"/>
      <c r="JVS15" s="191"/>
      <c r="JVT15" s="191"/>
      <c r="JVU15" s="83"/>
      <c r="JVV15" s="212"/>
      <c r="JVW15" s="212"/>
      <c r="JVX15" s="212"/>
      <c r="JVY15" s="191"/>
      <c r="JVZ15" s="191"/>
      <c r="JWA15" s="191"/>
      <c r="JWB15" s="191"/>
      <c r="JWC15" s="83"/>
      <c r="JWD15" s="212"/>
      <c r="JWE15" s="212"/>
      <c r="JWF15" s="212"/>
      <c r="JWG15" s="191"/>
      <c r="JWH15" s="191"/>
      <c r="JWI15" s="191"/>
      <c r="JWJ15" s="191"/>
      <c r="JWK15" s="83"/>
      <c r="JWL15" s="212"/>
      <c r="JWM15" s="212"/>
      <c r="JWN15" s="212"/>
      <c r="JWO15" s="191"/>
      <c r="JWP15" s="191"/>
      <c r="JWQ15" s="191"/>
      <c r="JWR15" s="191"/>
      <c r="JWS15" s="83"/>
      <c r="JWT15" s="212"/>
      <c r="JWU15" s="212"/>
      <c r="JWV15" s="212"/>
      <c r="JWW15" s="191"/>
      <c r="JWX15" s="191"/>
      <c r="JWY15" s="191"/>
      <c r="JWZ15" s="191"/>
      <c r="JXA15" s="83"/>
      <c r="JXB15" s="212"/>
      <c r="JXC15" s="212"/>
      <c r="JXD15" s="212"/>
      <c r="JXE15" s="191"/>
      <c r="JXF15" s="191"/>
      <c r="JXG15" s="191"/>
      <c r="JXH15" s="191"/>
      <c r="JXI15" s="83"/>
      <c r="JXJ15" s="212"/>
      <c r="JXK15" s="212"/>
      <c r="JXL15" s="212"/>
      <c r="JXM15" s="191"/>
      <c r="JXN15" s="191"/>
      <c r="JXO15" s="191"/>
      <c r="JXP15" s="191"/>
      <c r="JXQ15" s="83"/>
      <c r="JXR15" s="212"/>
      <c r="JXS15" s="212"/>
      <c r="JXT15" s="212"/>
      <c r="JXU15" s="191"/>
      <c r="JXV15" s="191"/>
      <c r="JXW15" s="191"/>
      <c r="JXX15" s="191"/>
      <c r="JXY15" s="83"/>
      <c r="JXZ15" s="212"/>
      <c r="JYA15" s="212"/>
      <c r="JYB15" s="212"/>
      <c r="JYC15" s="191"/>
      <c r="JYD15" s="191"/>
      <c r="JYE15" s="191"/>
      <c r="JYF15" s="191"/>
      <c r="JYG15" s="83"/>
      <c r="JYH15" s="212"/>
      <c r="JYI15" s="212"/>
      <c r="JYJ15" s="212"/>
      <c r="JYK15" s="191"/>
      <c r="JYL15" s="191"/>
      <c r="JYM15" s="191"/>
      <c r="JYN15" s="191"/>
      <c r="JYO15" s="83"/>
      <c r="JYP15" s="212"/>
      <c r="JYQ15" s="212"/>
      <c r="JYR15" s="212"/>
      <c r="JYS15" s="191"/>
      <c r="JYT15" s="191"/>
      <c r="JYU15" s="191"/>
      <c r="JYV15" s="191"/>
      <c r="JYW15" s="83"/>
      <c r="JYX15" s="212"/>
      <c r="JYY15" s="212"/>
      <c r="JYZ15" s="212"/>
      <c r="JZA15" s="191"/>
      <c r="JZB15" s="191"/>
      <c r="JZC15" s="191"/>
      <c r="JZD15" s="191"/>
      <c r="JZE15" s="83"/>
      <c r="JZF15" s="212"/>
      <c r="JZG15" s="212"/>
      <c r="JZH15" s="212"/>
      <c r="JZI15" s="191"/>
      <c r="JZJ15" s="191"/>
      <c r="JZK15" s="191"/>
      <c r="JZL15" s="191"/>
      <c r="JZM15" s="83"/>
      <c r="JZN15" s="212"/>
      <c r="JZO15" s="212"/>
      <c r="JZP15" s="212"/>
      <c r="JZQ15" s="191"/>
      <c r="JZR15" s="191"/>
      <c r="JZS15" s="191"/>
      <c r="JZT15" s="191"/>
      <c r="JZU15" s="83"/>
      <c r="JZV15" s="212"/>
      <c r="JZW15" s="212"/>
      <c r="JZX15" s="212"/>
      <c r="JZY15" s="191"/>
      <c r="JZZ15" s="191"/>
      <c r="KAA15" s="191"/>
      <c r="KAB15" s="191"/>
      <c r="KAC15" s="83"/>
      <c r="KAD15" s="212"/>
      <c r="KAE15" s="212"/>
      <c r="KAF15" s="212"/>
      <c r="KAG15" s="191"/>
      <c r="KAH15" s="191"/>
      <c r="KAI15" s="191"/>
      <c r="KAJ15" s="191"/>
      <c r="KAK15" s="83"/>
      <c r="KAL15" s="212"/>
      <c r="KAM15" s="212"/>
      <c r="KAN15" s="212"/>
      <c r="KAO15" s="191"/>
      <c r="KAP15" s="191"/>
      <c r="KAQ15" s="191"/>
      <c r="KAR15" s="191"/>
      <c r="KAS15" s="83"/>
      <c r="KAT15" s="212"/>
      <c r="KAU15" s="212"/>
      <c r="KAV15" s="212"/>
      <c r="KAW15" s="191"/>
      <c r="KAX15" s="191"/>
      <c r="KAY15" s="191"/>
      <c r="KAZ15" s="191"/>
      <c r="KBA15" s="83"/>
      <c r="KBB15" s="212"/>
      <c r="KBC15" s="212"/>
      <c r="KBD15" s="212"/>
      <c r="KBE15" s="191"/>
      <c r="KBF15" s="191"/>
      <c r="KBG15" s="191"/>
      <c r="KBH15" s="191"/>
      <c r="KBI15" s="83"/>
      <c r="KBJ15" s="212"/>
      <c r="KBK15" s="212"/>
      <c r="KBL15" s="212"/>
      <c r="KBM15" s="191"/>
      <c r="KBN15" s="191"/>
      <c r="KBO15" s="191"/>
      <c r="KBP15" s="191"/>
      <c r="KBQ15" s="83"/>
      <c r="KBR15" s="212"/>
      <c r="KBS15" s="212"/>
      <c r="KBT15" s="212"/>
      <c r="KBU15" s="191"/>
      <c r="KBV15" s="191"/>
      <c r="KBW15" s="191"/>
      <c r="KBX15" s="191"/>
      <c r="KBY15" s="83"/>
      <c r="KBZ15" s="212"/>
      <c r="KCA15" s="212"/>
      <c r="KCB15" s="212"/>
      <c r="KCC15" s="191"/>
      <c r="KCD15" s="191"/>
      <c r="KCE15" s="191"/>
      <c r="KCF15" s="191"/>
      <c r="KCG15" s="83"/>
      <c r="KCH15" s="212"/>
      <c r="KCI15" s="212"/>
      <c r="KCJ15" s="212"/>
      <c r="KCK15" s="191"/>
      <c r="KCL15" s="191"/>
      <c r="KCM15" s="191"/>
      <c r="KCN15" s="191"/>
      <c r="KCO15" s="83"/>
      <c r="KCP15" s="212"/>
      <c r="KCQ15" s="212"/>
      <c r="KCR15" s="212"/>
      <c r="KCS15" s="191"/>
      <c r="KCT15" s="191"/>
      <c r="KCU15" s="191"/>
      <c r="KCV15" s="191"/>
      <c r="KCW15" s="83"/>
      <c r="KCX15" s="212"/>
      <c r="KCY15" s="212"/>
      <c r="KCZ15" s="212"/>
      <c r="KDA15" s="191"/>
      <c r="KDB15" s="191"/>
      <c r="KDC15" s="191"/>
      <c r="KDD15" s="191"/>
      <c r="KDE15" s="83"/>
      <c r="KDF15" s="212"/>
      <c r="KDG15" s="212"/>
      <c r="KDH15" s="212"/>
      <c r="KDI15" s="191"/>
      <c r="KDJ15" s="191"/>
      <c r="KDK15" s="191"/>
      <c r="KDL15" s="191"/>
      <c r="KDM15" s="83"/>
      <c r="KDN15" s="212"/>
      <c r="KDO15" s="212"/>
      <c r="KDP15" s="212"/>
      <c r="KDQ15" s="191"/>
      <c r="KDR15" s="191"/>
      <c r="KDS15" s="191"/>
      <c r="KDT15" s="191"/>
      <c r="KDU15" s="83"/>
      <c r="KDV15" s="212"/>
      <c r="KDW15" s="212"/>
      <c r="KDX15" s="212"/>
      <c r="KDY15" s="191"/>
      <c r="KDZ15" s="191"/>
      <c r="KEA15" s="191"/>
      <c r="KEB15" s="191"/>
      <c r="KEC15" s="83"/>
      <c r="KED15" s="212"/>
      <c r="KEE15" s="212"/>
      <c r="KEF15" s="212"/>
      <c r="KEG15" s="191"/>
      <c r="KEH15" s="191"/>
      <c r="KEI15" s="191"/>
      <c r="KEJ15" s="191"/>
      <c r="KEK15" s="83"/>
      <c r="KEL15" s="212"/>
      <c r="KEM15" s="212"/>
      <c r="KEN15" s="212"/>
      <c r="KEO15" s="191"/>
      <c r="KEP15" s="191"/>
      <c r="KEQ15" s="191"/>
      <c r="KER15" s="191"/>
      <c r="KES15" s="83"/>
      <c r="KET15" s="212"/>
      <c r="KEU15" s="212"/>
      <c r="KEV15" s="212"/>
      <c r="KEW15" s="191"/>
      <c r="KEX15" s="191"/>
      <c r="KEY15" s="191"/>
      <c r="KEZ15" s="191"/>
      <c r="KFA15" s="83"/>
      <c r="KFB15" s="212"/>
      <c r="KFC15" s="212"/>
      <c r="KFD15" s="212"/>
      <c r="KFE15" s="191"/>
      <c r="KFF15" s="191"/>
      <c r="KFG15" s="191"/>
      <c r="KFH15" s="191"/>
      <c r="KFI15" s="83"/>
      <c r="KFJ15" s="212"/>
      <c r="KFK15" s="212"/>
      <c r="KFL15" s="212"/>
      <c r="KFM15" s="191"/>
      <c r="KFN15" s="191"/>
      <c r="KFO15" s="191"/>
      <c r="KFP15" s="191"/>
      <c r="KFQ15" s="83"/>
      <c r="KFR15" s="212"/>
      <c r="KFS15" s="212"/>
      <c r="KFT15" s="212"/>
      <c r="KFU15" s="191"/>
      <c r="KFV15" s="191"/>
      <c r="KFW15" s="191"/>
      <c r="KFX15" s="191"/>
      <c r="KFY15" s="83"/>
      <c r="KFZ15" s="212"/>
      <c r="KGA15" s="212"/>
      <c r="KGB15" s="212"/>
      <c r="KGC15" s="191"/>
      <c r="KGD15" s="191"/>
      <c r="KGE15" s="191"/>
      <c r="KGF15" s="191"/>
      <c r="KGG15" s="83"/>
      <c r="KGH15" s="212"/>
      <c r="KGI15" s="212"/>
      <c r="KGJ15" s="212"/>
      <c r="KGK15" s="191"/>
      <c r="KGL15" s="191"/>
      <c r="KGM15" s="191"/>
      <c r="KGN15" s="191"/>
      <c r="KGO15" s="83"/>
      <c r="KGP15" s="212"/>
      <c r="KGQ15" s="212"/>
      <c r="KGR15" s="212"/>
      <c r="KGS15" s="191"/>
      <c r="KGT15" s="191"/>
      <c r="KGU15" s="191"/>
      <c r="KGV15" s="191"/>
      <c r="KGW15" s="83"/>
      <c r="KGX15" s="212"/>
      <c r="KGY15" s="212"/>
      <c r="KGZ15" s="212"/>
      <c r="KHA15" s="191"/>
      <c r="KHB15" s="191"/>
      <c r="KHC15" s="191"/>
      <c r="KHD15" s="191"/>
      <c r="KHE15" s="83"/>
      <c r="KHF15" s="212"/>
      <c r="KHG15" s="212"/>
      <c r="KHH15" s="212"/>
      <c r="KHI15" s="191"/>
      <c r="KHJ15" s="191"/>
      <c r="KHK15" s="191"/>
      <c r="KHL15" s="191"/>
      <c r="KHM15" s="83"/>
      <c r="KHN15" s="212"/>
      <c r="KHO15" s="212"/>
      <c r="KHP15" s="212"/>
      <c r="KHQ15" s="191"/>
      <c r="KHR15" s="191"/>
      <c r="KHS15" s="191"/>
      <c r="KHT15" s="191"/>
      <c r="KHU15" s="83"/>
      <c r="KHV15" s="212"/>
      <c r="KHW15" s="212"/>
      <c r="KHX15" s="212"/>
      <c r="KHY15" s="191"/>
      <c r="KHZ15" s="191"/>
      <c r="KIA15" s="191"/>
      <c r="KIB15" s="191"/>
      <c r="KIC15" s="83"/>
      <c r="KID15" s="212"/>
      <c r="KIE15" s="212"/>
      <c r="KIF15" s="212"/>
      <c r="KIG15" s="191"/>
      <c r="KIH15" s="191"/>
      <c r="KII15" s="191"/>
      <c r="KIJ15" s="191"/>
      <c r="KIK15" s="83"/>
      <c r="KIL15" s="212"/>
      <c r="KIM15" s="212"/>
      <c r="KIN15" s="212"/>
      <c r="KIO15" s="191"/>
      <c r="KIP15" s="191"/>
      <c r="KIQ15" s="191"/>
      <c r="KIR15" s="191"/>
      <c r="KIS15" s="83"/>
      <c r="KIT15" s="212"/>
      <c r="KIU15" s="212"/>
      <c r="KIV15" s="212"/>
      <c r="KIW15" s="191"/>
      <c r="KIX15" s="191"/>
      <c r="KIY15" s="191"/>
      <c r="KIZ15" s="191"/>
      <c r="KJA15" s="83"/>
      <c r="KJB15" s="212"/>
      <c r="KJC15" s="212"/>
      <c r="KJD15" s="212"/>
      <c r="KJE15" s="191"/>
      <c r="KJF15" s="191"/>
      <c r="KJG15" s="191"/>
      <c r="KJH15" s="191"/>
      <c r="KJI15" s="83"/>
      <c r="KJJ15" s="212"/>
      <c r="KJK15" s="212"/>
      <c r="KJL15" s="212"/>
      <c r="KJM15" s="191"/>
      <c r="KJN15" s="191"/>
      <c r="KJO15" s="191"/>
      <c r="KJP15" s="191"/>
      <c r="KJQ15" s="83"/>
      <c r="KJR15" s="212"/>
      <c r="KJS15" s="212"/>
      <c r="KJT15" s="212"/>
      <c r="KJU15" s="191"/>
      <c r="KJV15" s="191"/>
      <c r="KJW15" s="191"/>
      <c r="KJX15" s="191"/>
      <c r="KJY15" s="83"/>
      <c r="KJZ15" s="212"/>
      <c r="KKA15" s="212"/>
      <c r="KKB15" s="212"/>
      <c r="KKC15" s="191"/>
      <c r="KKD15" s="191"/>
      <c r="KKE15" s="191"/>
      <c r="KKF15" s="191"/>
      <c r="KKG15" s="83"/>
      <c r="KKH15" s="212"/>
      <c r="KKI15" s="212"/>
      <c r="KKJ15" s="212"/>
      <c r="KKK15" s="191"/>
      <c r="KKL15" s="191"/>
      <c r="KKM15" s="191"/>
      <c r="KKN15" s="191"/>
      <c r="KKO15" s="83"/>
      <c r="KKP15" s="212"/>
      <c r="KKQ15" s="212"/>
      <c r="KKR15" s="212"/>
      <c r="KKS15" s="191"/>
      <c r="KKT15" s="191"/>
      <c r="KKU15" s="191"/>
      <c r="KKV15" s="191"/>
      <c r="KKW15" s="83"/>
      <c r="KKX15" s="212"/>
      <c r="KKY15" s="212"/>
      <c r="KKZ15" s="212"/>
      <c r="KLA15" s="191"/>
      <c r="KLB15" s="191"/>
      <c r="KLC15" s="191"/>
      <c r="KLD15" s="191"/>
      <c r="KLE15" s="83"/>
      <c r="KLF15" s="212"/>
      <c r="KLG15" s="212"/>
      <c r="KLH15" s="212"/>
      <c r="KLI15" s="191"/>
      <c r="KLJ15" s="191"/>
      <c r="KLK15" s="191"/>
      <c r="KLL15" s="191"/>
      <c r="KLM15" s="83"/>
      <c r="KLN15" s="212"/>
      <c r="KLO15" s="212"/>
      <c r="KLP15" s="212"/>
      <c r="KLQ15" s="191"/>
      <c r="KLR15" s="191"/>
      <c r="KLS15" s="191"/>
      <c r="KLT15" s="191"/>
      <c r="KLU15" s="83"/>
      <c r="KLV15" s="212"/>
      <c r="KLW15" s="212"/>
      <c r="KLX15" s="212"/>
      <c r="KLY15" s="191"/>
      <c r="KLZ15" s="191"/>
      <c r="KMA15" s="191"/>
      <c r="KMB15" s="191"/>
      <c r="KMC15" s="83"/>
      <c r="KMD15" s="212"/>
      <c r="KME15" s="212"/>
      <c r="KMF15" s="212"/>
      <c r="KMG15" s="191"/>
      <c r="KMH15" s="191"/>
      <c r="KMI15" s="191"/>
      <c r="KMJ15" s="191"/>
      <c r="KMK15" s="83"/>
      <c r="KML15" s="212"/>
      <c r="KMM15" s="212"/>
      <c r="KMN15" s="212"/>
      <c r="KMO15" s="191"/>
      <c r="KMP15" s="191"/>
      <c r="KMQ15" s="191"/>
      <c r="KMR15" s="191"/>
      <c r="KMS15" s="83"/>
      <c r="KMT15" s="212"/>
      <c r="KMU15" s="212"/>
      <c r="KMV15" s="212"/>
      <c r="KMW15" s="191"/>
      <c r="KMX15" s="191"/>
      <c r="KMY15" s="191"/>
      <c r="KMZ15" s="191"/>
      <c r="KNA15" s="83"/>
      <c r="KNB15" s="212"/>
      <c r="KNC15" s="212"/>
      <c r="KND15" s="212"/>
      <c r="KNE15" s="191"/>
      <c r="KNF15" s="191"/>
      <c r="KNG15" s="191"/>
      <c r="KNH15" s="191"/>
      <c r="KNI15" s="83"/>
      <c r="KNJ15" s="212"/>
      <c r="KNK15" s="212"/>
      <c r="KNL15" s="212"/>
      <c r="KNM15" s="191"/>
      <c r="KNN15" s="191"/>
      <c r="KNO15" s="191"/>
      <c r="KNP15" s="191"/>
      <c r="KNQ15" s="83"/>
      <c r="KNR15" s="212"/>
      <c r="KNS15" s="212"/>
      <c r="KNT15" s="212"/>
      <c r="KNU15" s="191"/>
      <c r="KNV15" s="191"/>
      <c r="KNW15" s="191"/>
      <c r="KNX15" s="191"/>
      <c r="KNY15" s="83"/>
      <c r="KNZ15" s="212"/>
      <c r="KOA15" s="212"/>
      <c r="KOB15" s="212"/>
      <c r="KOC15" s="191"/>
      <c r="KOD15" s="191"/>
      <c r="KOE15" s="191"/>
      <c r="KOF15" s="191"/>
      <c r="KOG15" s="83"/>
      <c r="KOH15" s="212"/>
      <c r="KOI15" s="212"/>
      <c r="KOJ15" s="212"/>
      <c r="KOK15" s="191"/>
      <c r="KOL15" s="191"/>
      <c r="KOM15" s="191"/>
      <c r="KON15" s="191"/>
      <c r="KOO15" s="83"/>
      <c r="KOP15" s="212"/>
      <c r="KOQ15" s="212"/>
      <c r="KOR15" s="212"/>
      <c r="KOS15" s="191"/>
      <c r="KOT15" s="191"/>
      <c r="KOU15" s="191"/>
      <c r="KOV15" s="191"/>
      <c r="KOW15" s="83"/>
      <c r="KOX15" s="212"/>
      <c r="KOY15" s="212"/>
      <c r="KOZ15" s="212"/>
      <c r="KPA15" s="191"/>
      <c r="KPB15" s="191"/>
      <c r="KPC15" s="191"/>
      <c r="KPD15" s="191"/>
      <c r="KPE15" s="83"/>
      <c r="KPF15" s="212"/>
      <c r="KPG15" s="212"/>
      <c r="KPH15" s="212"/>
      <c r="KPI15" s="191"/>
      <c r="KPJ15" s="191"/>
      <c r="KPK15" s="191"/>
      <c r="KPL15" s="191"/>
      <c r="KPM15" s="83"/>
      <c r="KPN15" s="212"/>
      <c r="KPO15" s="212"/>
      <c r="KPP15" s="212"/>
      <c r="KPQ15" s="191"/>
      <c r="KPR15" s="191"/>
      <c r="KPS15" s="191"/>
      <c r="KPT15" s="191"/>
      <c r="KPU15" s="83"/>
      <c r="KPV15" s="212"/>
      <c r="KPW15" s="212"/>
      <c r="KPX15" s="212"/>
      <c r="KPY15" s="191"/>
      <c r="KPZ15" s="191"/>
      <c r="KQA15" s="191"/>
      <c r="KQB15" s="191"/>
      <c r="KQC15" s="83"/>
      <c r="KQD15" s="212"/>
      <c r="KQE15" s="212"/>
      <c r="KQF15" s="212"/>
      <c r="KQG15" s="191"/>
      <c r="KQH15" s="191"/>
      <c r="KQI15" s="191"/>
      <c r="KQJ15" s="191"/>
      <c r="KQK15" s="83"/>
      <c r="KQL15" s="212"/>
      <c r="KQM15" s="212"/>
      <c r="KQN15" s="212"/>
      <c r="KQO15" s="191"/>
      <c r="KQP15" s="191"/>
      <c r="KQQ15" s="191"/>
      <c r="KQR15" s="191"/>
      <c r="KQS15" s="83"/>
      <c r="KQT15" s="212"/>
      <c r="KQU15" s="212"/>
      <c r="KQV15" s="212"/>
      <c r="KQW15" s="191"/>
      <c r="KQX15" s="191"/>
      <c r="KQY15" s="191"/>
      <c r="KQZ15" s="191"/>
      <c r="KRA15" s="83"/>
      <c r="KRB15" s="212"/>
      <c r="KRC15" s="212"/>
      <c r="KRD15" s="212"/>
      <c r="KRE15" s="191"/>
      <c r="KRF15" s="191"/>
      <c r="KRG15" s="191"/>
      <c r="KRH15" s="191"/>
      <c r="KRI15" s="83"/>
      <c r="KRJ15" s="212"/>
      <c r="KRK15" s="212"/>
      <c r="KRL15" s="212"/>
      <c r="KRM15" s="191"/>
      <c r="KRN15" s="191"/>
      <c r="KRO15" s="191"/>
      <c r="KRP15" s="191"/>
      <c r="KRQ15" s="83"/>
      <c r="KRR15" s="212"/>
      <c r="KRS15" s="212"/>
      <c r="KRT15" s="212"/>
      <c r="KRU15" s="191"/>
      <c r="KRV15" s="191"/>
      <c r="KRW15" s="191"/>
      <c r="KRX15" s="191"/>
      <c r="KRY15" s="83"/>
      <c r="KRZ15" s="212"/>
      <c r="KSA15" s="212"/>
      <c r="KSB15" s="212"/>
      <c r="KSC15" s="191"/>
      <c r="KSD15" s="191"/>
      <c r="KSE15" s="191"/>
      <c r="KSF15" s="191"/>
      <c r="KSG15" s="83"/>
      <c r="KSH15" s="212"/>
      <c r="KSI15" s="212"/>
      <c r="KSJ15" s="212"/>
      <c r="KSK15" s="191"/>
      <c r="KSL15" s="191"/>
      <c r="KSM15" s="191"/>
      <c r="KSN15" s="191"/>
      <c r="KSO15" s="83"/>
      <c r="KSP15" s="212"/>
      <c r="KSQ15" s="212"/>
      <c r="KSR15" s="212"/>
      <c r="KSS15" s="191"/>
      <c r="KST15" s="191"/>
      <c r="KSU15" s="191"/>
      <c r="KSV15" s="191"/>
      <c r="KSW15" s="83"/>
      <c r="KSX15" s="212"/>
      <c r="KSY15" s="212"/>
      <c r="KSZ15" s="212"/>
      <c r="KTA15" s="191"/>
      <c r="KTB15" s="191"/>
      <c r="KTC15" s="191"/>
      <c r="KTD15" s="191"/>
      <c r="KTE15" s="83"/>
      <c r="KTF15" s="212"/>
      <c r="KTG15" s="212"/>
      <c r="KTH15" s="212"/>
      <c r="KTI15" s="191"/>
      <c r="KTJ15" s="191"/>
      <c r="KTK15" s="191"/>
      <c r="KTL15" s="191"/>
      <c r="KTM15" s="83"/>
      <c r="KTN15" s="212"/>
      <c r="KTO15" s="212"/>
      <c r="KTP15" s="212"/>
      <c r="KTQ15" s="191"/>
      <c r="KTR15" s="191"/>
      <c r="KTS15" s="191"/>
      <c r="KTT15" s="191"/>
      <c r="KTU15" s="83"/>
      <c r="KTV15" s="212"/>
      <c r="KTW15" s="212"/>
      <c r="KTX15" s="212"/>
      <c r="KTY15" s="191"/>
      <c r="KTZ15" s="191"/>
      <c r="KUA15" s="191"/>
      <c r="KUB15" s="191"/>
      <c r="KUC15" s="83"/>
      <c r="KUD15" s="212"/>
      <c r="KUE15" s="212"/>
      <c r="KUF15" s="212"/>
      <c r="KUG15" s="191"/>
      <c r="KUH15" s="191"/>
      <c r="KUI15" s="191"/>
      <c r="KUJ15" s="191"/>
      <c r="KUK15" s="83"/>
      <c r="KUL15" s="212"/>
      <c r="KUM15" s="212"/>
      <c r="KUN15" s="212"/>
      <c r="KUO15" s="191"/>
      <c r="KUP15" s="191"/>
      <c r="KUQ15" s="191"/>
      <c r="KUR15" s="191"/>
      <c r="KUS15" s="83"/>
      <c r="KUT15" s="212"/>
      <c r="KUU15" s="212"/>
      <c r="KUV15" s="212"/>
      <c r="KUW15" s="191"/>
      <c r="KUX15" s="191"/>
      <c r="KUY15" s="191"/>
      <c r="KUZ15" s="191"/>
      <c r="KVA15" s="83"/>
      <c r="KVB15" s="212"/>
      <c r="KVC15" s="212"/>
      <c r="KVD15" s="212"/>
      <c r="KVE15" s="191"/>
      <c r="KVF15" s="191"/>
      <c r="KVG15" s="191"/>
      <c r="KVH15" s="191"/>
      <c r="KVI15" s="83"/>
      <c r="KVJ15" s="212"/>
      <c r="KVK15" s="212"/>
      <c r="KVL15" s="212"/>
      <c r="KVM15" s="191"/>
      <c r="KVN15" s="191"/>
      <c r="KVO15" s="191"/>
      <c r="KVP15" s="191"/>
      <c r="KVQ15" s="83"/>
      <c r="KVR15" s="212"/>
      <c r="KVS15" s="212"/>
      <c r="KVT15" s="212"/>
      <c r="KVU15" s="191"/>
      <c r="KVV15" s="191"/>
      <c r="KVW15" s="191"/>
      <c r="KVX15" s="191"/>
      <c r="KVY15" s="83"/>
      <c r="KVZ15" s="212"/>
      <c r="KWA15" s="212"/>
      <c r="KWB15" s="212"/>
      <c r="KWC15" s="191"/>
      <c r="KWD15" s="191"/>
      <c r="KWE15" s="191"/>
      <c r="KWF15" s="191"/>
      <c r="KWG15" s="83"/>
      <c r="KWH15" s="212"/>
      <c r="KWI15" s="212"/>
      <c r="KWJ15" s="212"/>
      <c r="KWK15" s="191"/>
      <c r="KWL15" s="191"/>
      <c r="KWM15" s="191"/>
      <c r="KWN15" s="191"/>
      <c r="KWO15" s="83"/>
      <c r="KWP15" s="212"/>
      <c r="KWQ15" s="212"/>
      <c r="KWR15" s="212"/>
      <c r="KWS15" s="191"/>
      <c r="KWT15" s="191"/>
      <c r="KWU15" s="191"/>
      <c r="KWV15" s="191"/>
      <c r="KWW15" s="83"/>
      <c r="KWX15" s="212"/>
      <c r="KWY15" s="212"/>
      <c r="KWZ15" s="212"/>
      <c r="KXA15" s="191"/>
      <c r="KXB15" s="191"/>
      <c r="KXC15" s="191"/>
      <c r="KXD15" s="191"/>
      <c r="KXE15" s="83"/>
      <c r="KXF15" s="212"/>
      <c r="KXG15" s="212"/>
      <c r="KXH15" s="212"/>
      <c r="KXI15" s="191"/>
      <c r="KXJ15" s="191"/>
      <c r="KXK15" s="191"/>
      <c r="KXL15" s="191"/>
      <c r="KXM15" s="83"/>
      <c r="KXN15" s="212"/>
      <c r="KXO15" s="212"/>
      <c r="KXP15" s="212"/>
      <c r="KXQ15" s="191"/>
      <c r="KXR15" s="191"/>
      <c r="KXS15" s="191"/>
      <c r="KXT15" s="191"/>
      <c r="KXU15" s="83"/>
      <c r="KXV15" s="212"/>
      <c r="KXW15" s="212"/>
      <c r="KXX15" s="212"/>
      <c r="KXY15" s="191"/>
      <c r="KXZ15" s="191"/>
      <c r="KYA15" s="191"/>
      <c r="KYB15" s="191"/>
      <c r="KYC15" s="83"/>
      <c r="KYD15" s="212"/>
      <c r="KYE15" s="212"/>
      <c r="KYF15" s="212"/>
      <c r="KYG15" s="191"/>
      <c r="KYH15" s="191"/>
      <c r="KYI15" s="191"/>
      <c r="KYJ15" s="191"/>
      <c r="KYK15" s="83"/>
      <c r="KYL15" s="212"/>
      <c r="KYM15" s="212"/>
      <c r="KYN15" s="212"/>
      <c r="KYO15" s="191"/>
      <c r="KYP15" s="191"/>
      <c r="KYQ15" s="191"/>
      <c r="KYR15" s="191"/>
      <c r="KYS15" s="83"/>
      <c r="KYT15" s="212"/>
      <c r="KYU15" s="212"/>
      <c r="KYV15" s="212"/>
      <c r="KYW15" s="191"/>
      <c r="KYX15" s="191"/>
      <c r="KYY15" s="191"/>
      <c r="KYZ15" s="191"/>
      <c r="KZA15" s="83"/>
      <c r="KZB15" s="212"/>
      <c r="KZC15" s="212"/>
      <c r="KZD15" s="212"/>
      <c r="KZE15" s="191"/>
      <c r="KZF15" s="191"/>
      <c r="KZG15" s="191"/>
      <c r="KZH15" s="191"/>
      <c r="KZI15" s="83"/>
      <c r="KZJ15" s="212"/>
      <c r="KZK15" s="212"/>
      <c r="KZL15" s="212"/>
      <c r="KZM15" s="191"/>
      <c r="KZN15" s="191"/>
      <c r="KZO15" s="191"/>
      <c r="KZP15" s="191"/>
      <c r="KZQ15" s="83"/>
      <c r="KZR15" s="212"/>
      <c r="KZS15" s="212"/>
      <c r="KZT15" s="212"/>
      <c r="KZU15" s="191"/>
      <c r="KZV15" s="191"/>
      <c r="KZW15" s="191"/>
      <c r="KZX15" s="191"/>
      <c r="KZY15" s="83"/>
      <c r="KZZ15" s="212"/>
      <c r="LAA15" s="212"/>
      <c r="LAB15" s="212"/>
      <c r="LAC15" s="191"/>
      <c r="LAD15" s="191"/>
      <c r="LAE15" s="191"/>
      <c r="LAF15" s="191"/>
      <c r="LAG15" s="83"/>
      <c r="LAH15" s="212"/>
      <c r="LAI15" s="212"/>
      <c r="LAJ15" s="212"/>
      <c r="LAK15" s="191"/>
      <c r="LAL15" s="191"/>
      <c r="LAM15" s="191"/>
      <c r="LAN15" s="191"/>
      <c r="LAO15" s="83"/>
      <c r="LAP15" s="212"/>
      <c r="LAQ15" s="212"/>
      <c r="LAR15" s="212"/>
      <c r="LAS15" s="191"/>
      <c r="LAT15" s="191"/>
      <c r="LAU15" s="191"/>
      <c r="LAV15" s="191"/>
      <c r="LAW15" s="83"/>
      <c r="LAX15" s="212"/>
      <c r="LAY15" s="212"/>
      <c r="LAZ15" s="212"/>
      <c r="LBA15" s="191"/>
      <c r="LBB15" s="191"/>
      <c r="LBC15" s="191"/>
      <c r="LBD15" s="191"/>
      <c r="LBE15" s="83"/>
      <c r="LBF15" s="212"/>
      <c r="LBG15" s="212"/>
      <c r="LBH15" s="212"/>
      <c r="LBI15" s="191"/>
      <c r="LBJ15" s="191"/>
      <c r="LBK15" s="191"/>
      <c r="LBL15" s="191"/>
      <c r="LBM15" s="83"/>
      <c r="LBN15" s="212"/>
      <c r="LBO15" s="212"/>
      <c r="LBP15" s="212"/>
      <c r="LBQ15" s="191"/>
      <c r="LBR15" s="191"/>
      <c r="LBS15" s="191"/>
      <c r="LBT15" s="191"/>
      <c r="LBU15" s="83"/>
      <c r="LBV15" s="212"/>
      <c r="LBW15" s="212"/>
      <c r="LBX15" s="212"/>
      <c r="LBY15" s="191"/>
      <c r="LBZ15" s="191"/>
      <c r="LCA15" s="191"/>
      <c r="LCB15" s="191"/>
      <c r="LCC15" s="83"/>
      <c r="LCD15" s="212"/>
      <c r="LCE15" s="212"/>
      <c r="LCF15" s="212"/>
      <c r="LCG15" s="191"/>
      <c r="LCH15" s="191"/>
      <c r="LCI15" s="191"/>
      <c r="LCJ15" s="191"/>
      <c r="LCK15" s="83"/>
      <c r="LCL15" s="212"/>
      <c r="LCM15" s="212"/>
      <c r="LCN15" s="212"/>
      <c r="LCO15" s="191"/>
      <c r="LCP15" s="191"/>
      <c r="LCQ15" s="191"/>
      <c r="LCR15" s="191"/>
      <c r="LCS15" s="83"/>
      <c r="LCT15" s="212"/>
      <c r="LCU15" s="212"/>
      <c r="LCV15" s="212"/>
      <c r="LCW15" s="191"/>
      <c r="LCX15" s="191"/>
      <c r="LCY15" s="191"/>
      <c r="LCZ15" s="191"/>
      <c r="LDA15" s="83"/>
      <c r="LDB15" s="212"/>
      <c r="LDC15" s="212"/>
      <c r="LDD15" s="212"/>
      <c r="LDE15" s="191"/>
      <c r="LDF15" s="191"/>
      <c r="LDG15" s="191"/>
      <c r="LDH15" s="191"/>
      <c r="LDI15" s="83"/>
      <c r="LDJ15" s="212"/>
      <c r="LDK15" s="212"/>
      <c r="LDL15" s="212"/>
      <c r="LDM15" s="191"/>
      <c r="LDN15" s="191"/>
      <c r="LDO15" s="191"/>
      <c r="LDP15" s="191"/>
      <c r="LDQ15" s="83"/>
      <c r="LDR15" s="212"/>
      <c r="LDS15" s="212"/>
      <c r="LDT15" s="212"/>
      <c r="LDU15" s="191"/>
      <c r="LDV15" s="191"/>
      <c r="LDW15" s="191"/>
      <c r="LDX15" s="191"/>
      <c r="LDY15" s="83"/>
      <c r="LDZ15" s="212"/>
      <c r="LEA15" s="212"/>
      <c r="LEB15" s="212"/>
      <c r="LEC15" s="191"/>
      <c r="LED15" s="191"/>
      <c r="LEE15" s="191"/>
      <c r="LEF15" s="191"/>
      <c r="LEG15" s="83"/>
      <c r="LEH15" s="212"/>
      <c r="LEI15" s="212"/>
      <c r="LEJ15" s="212"/>
      <c r="LEK15" s="191"/>
      <c r="LEL15" s="191"/>
      <c r="LEM15" s="191"/>
      <c r="LEN15" s="191"/>
      <c r="LEO15" s="83"/>
      <c r="LEP15" s="212"/>
      <c r="LEQ15" s="212"/>
      <c r="LER15" s="212"/>
      <c r="LES15" s="191"/>
      <c r="LET15" s="191"/>
      <c r="LEU15" s="191"/>
      <c r="LEV15" s="191"/>
      <c r="LEW15" s="83"/>
      <c r="LEX15" s="212"/>
      <c r="LEY15" s="212"/>
      <c r="LEZ15" s="212"/>
      <c r="LFA15" s="191"/>
      <c r="LFB15" s="191"/>
      <c r="LFC15" s="191"/>
      <c r="LFD15" s="191"/>
      <c r="LFE15" s="83"/>
      <c r="LFF15" s="212"/>
      <c r="LFG15" s="212"/>
      <c r="LFH15" s="212"/>
      <c r="LFI15" s="191"/>
      <c r="LFJ15" s="191"/>
      <c r="LFK15" s="191"/>
      <c r="LFL15" s="191"/>
      <c r="LFM15" s="83"/>
      <c r="LFN15" s="212"/>
      <c r="LFO15" s="212"/>
      <c r="LFP15" s="212"/>
      <c r="LFQ15" s="191"/>
      <c r="LFR15" s="191"/>
      <c r="LFS15" s="191"/>
      <c r="LFT15" s="191"/>
      <c r="LFU15" s="83"/>
      <c r="LFV15" s="212"/>
      <c r="LFW15" s="212"/>
      <c r="LFX15" s="212"/>
      <c r="LFY15" s="191"/>
      <c r="LFZ15" s="191"/>
      <c r="LGA15" s="191"/>
      <c r="LGB15" s="191"/>
      <c r="LGC15" s="83"/>
      <c r="LGD15" s="212"/>
      <c r="LGE15" s="212"/>
      <c r="LGF15" s="212"/>
      <c r="LGG15" s="191"/>
      <c r="LGH15" s="191"/>
      <c r="LGI15" s="191"/>
      <c r="LGJ15" s="191"/>
      <c r="LGK15" s="83"/>
      <c r="LGL15" s="212"/>
      <c r="LGM15" s="212"/>
      <c r="LGN15" s="212"/>
      <c r="LGO15" s="191"/>
      <c r="LGP15" s="191"/>
      <c r="LGQ15" s="191"/>
      <c r="LGR15" s="191"/>
      <c r="LGS15" s="83"/>
      <c r="LGT15" s="212"/>
      <c r="LGU15" s="212"/>
      <c r="LGV15" s="212"/>
      <c r="LGW15" s="191"/>
      <c r="LGX15" s="191"/>
      <c r="LGY15" s="191"/>
      <c r="LGZ15" s="191"/>
      <c r="LHA15" s="83"/>
      <c r="LHB15" s="212"/>
      <c r="LHC15" s="212"/>
      <c r="LHD15" s="212"/>
      <c r="LHE15" s="191"/>
      <c r="LHF15" s="191"/>
      <c r="LHG15" s="191"/>
      <c r="LHH15" s="191"/>
      <c r="LHI15" s="83"/>
      <c r="LHJ15" s="212"/>
      <c r="LHK15" s="212"/>
      <c r="LHL15" s="212"/>
      <c r="LHM15" s="191"/>
      <c r="LHN15" s="191"/>
      <c r="LHO15" s="191"/>
      <c r="LHP15" s="191"/>
      <c r="LHQ15" s="83"/>
      <c r="LHR15" s="212"/>
      <c r="LHS15" s="212"/>
      <c r="LHT15" s="212"/>
      <c r="LHU15" s="191"/>
      <c r="LHV15" s="191"/>
      <c r="LHW15" s="191"/>
      <c r="LHX15" s="191"/>
      <c r="LHY15" s="83"/>
      <c r="LHZ15" s="212"/>
      <c r="LIA15" s="212"/>
      <c r="LIB15" s="212"/>
      <c r="LIC15" s="191"/>
      <c r="LID15" s="191"/>
      <c r="LIE15" s="191"/>
      <c r="LIF15" s="191"/>
      <c r="LIG15" s="83"/>
      <c r="LIH15" s="212"/>
      <c r="LII15" s="212"/>
      <c r="LIJ15" s="212"/>
      <c r="LIK15" s="191"/>
      <c r="LIL15" s="191"/>
      <c r="LIM15" s="191"/>
      <c r="LIN15" s="191"/>
      <c r="LIO15" s="83"/>
      <c r="LIP15" s="212"/>
      <c r="LIQ15" s="212"/>
      <c r="LIR15" s="212"/>
      <c r="LIS15" s="191"/>
      <c r="LIT15" s="191"/>
      <c r="LIU15" s="191"/>
      <c r="LIV15" s="191"/>
      <c r="LIW15" s="83"/>
      <c r="LIX15" s="212"/>
      <c r="LIY15" s="212"/>
      <c r="LIZ15" s="212"/>
      <c r="LJA15" s="191"/>
      <c r="LJB15" s="191"/>
      <c r="LJC15" s="191"/>
      <c r="LJD15" s="191"/>
      <c r="LJE15" s="83"/>
      <c r="LJF15" s="212"/>
      <c r="LJG15" s="212"/>
      <c r="LJH15" s="212"/>
      <c r="LJI15" s="191"/>
      <c r="LJJ15" s="191"/>
      <c r="LJK15" s="191"/>
      <c r="LJL15" s="191"/>
      <c r="LJM15" s="83"/>
      <c r="LJN15" s="212"/>
      <c r="LJO15" s="212"/>
      <c r="LJP15" s="212"/>
      <c r="LJQ15" s="191"/>
      <c r="LJR15" s="191"/>
      <c r="LJS15" s="191"/>
      <c r="LJT15" s="191"/>
      <c r="LJU15" s="83"/>
      <c r="LJV15" s="212"/>
      <c r="LJW15" s="212"/>
      <c r="LJX15" s="212"/>
      <c r="LJY15" s="191"/>
      <c r="LJZ15" s="191"/>
      <c r="LKA15" s="191"/>
      <c r="LKB15" s="191"/>
      <c r="LKC15" s="83"/>
      <c r="LKD15" s="212"/>
      <c r="LKE15" s="212"/>
      <c r="LKF15" s="212"/>
      <c r="LKG15" s="191"/>
      <c r="LKH15" s="191"/>
      <c r="LKI15" s="191"/>
      <c r="LKJ15" s="191"/>
      <c r="LKK15" s="83"/>
      <c r="LKL15" s="212"/>
      <c r="LKM15" s="212"/>
      <c r="LKN15" s="212"/>
      <c r="LKO15" s="191"/>
      <c r="LKP15" s="191"/>
      <c r="LKQ15" s="191"/>
      <c r="LKR15" s="191"/>
      <c r="LKS15" s="83"/>
      <c r="LKT15" s="212"/>
      <c r="LKU15" s="212"/>
      <c r="LKV15" s="212"/>
      <c r="LKW15" s="191"/>
      <c r="LKX15" s="191"/>
      <c r="LKY15" s="191"/>
      <c r="LKZ15" s="191"/>
      <c r="LLA15" s="83"/>
      <c r="LLB15" s="212"/>
      <c r="LLC15" s="212"/>
      <c r="LLD15" s="212"/>
      <c r="LLE15" s="191"/>
      <c r="LLF15" s="191"/>
      <c r="LLG15" s="191"/>
      <c r="LLH15" s="191"/>
      <c r="LLI15" s="83"/>
      <c r="LLJ15" s="212"/>
      <c r="LLK15" s="212"/>
      <c r="LLL15" s="212"/>
      <c r="LLM15" s="191"/>
      <c r="LLN15" s="191"/>
      <c r="LLO15" s="191"/>
      <c r="LLP15" s="191"/>
      <c r="LLQ15" s="83"/>
      <c r="LLR15" s="212"/>
      <c r="LLS15" s="212"/>
      <c r="LLT15" s="212"/>
      <c r="LLU15" s="191"/>
      <c r="LLV15" s="191"/>
      <c r="LLW15" s="191"/>
      <c r="LLX15" s="191"/>
      <c r="LLY15" s="83"/>
      <c r="LLZ15" s="212"/>
      <c r="LMA15" s="212"/>
      <c r="LMB15" s="212"/>
      <c r="LMC15" s="191"/>
      <c r="LMD15" s="191"/>
      <c r="LME15" s="191"/>
      <c r="LMF15" s="191"/>
      <c r="LMG15" s="83"/>
      <c r="LMH15" s="212"/>
      <c r="LMI15" s="212"/>
      <c r="LMJ15" s="212"/>
      <c r="LMK15" s="191"/>
      <c r="LML15" s="191"/>
      <c r="LMM15" s="191"/>
      <c r="LMN15" s="191"/>
      <c r="LMO15" s="83"/>
      <c r="LMP15" s="212"/>
      <c r="LMQ15" s="212"/>
      <c r="LMR15" s="212"/>
      <c r="LMS15" s="191"/>
      <c r="LMT15" s="191"/>
      <c r="LMU15" s="191"/>
      <c r="LMV15" s="191"/>
      <c r="LMW15" s="83"/>
      <c r="LMX15" s="212"/>
      <c r="LMY15" s="212"/>
      <c r="LMZ15" s="212"/>
      <c r="LNA15" s="191"/>
      <c r="LNB15" s="191"/>
      <c r="LNC15" s="191"/>
      <c r="LND15" s="191"/>
      <c r="LNE15" s="83"/>
      <c r="LNF15" s="212"/>
      <c r="LNG15" s="212"/>
      <c r="LNH15" s="212"/>
      <c r="LNI15" s="191"/>
      <c r="LNJ15" s="191"/>
      <c r="LNK15" s="191"/>
      <c r="LNL15" s="191"/>
      <c r="LNM15" s="83"/>
      <c r="LNN15" s="212"/>
      <c r="LNO15" s="212"/>
      <c r="LNP15" s="212"/>
      <c r="LNQ15" s="191"/>
      <c r="LNR15" s="191"/>
      <c r="LNS15" s="191"/>
      <c r="LNT15" s="191"/>
      <c r="LNU15" s="83"/>
      <c r="LNV15" s="212"/>
      <c r="LNW15" s="212"/>
      <c r="LNX15" s="212"/>
      <c r="LNY15" s="191"/>
      <c r="LNZ15" s="191"/>
      <c r="LOA15" s="191"/>
      <c r="LOB15" s="191"/>
      <c r="LOC15" s="83"/>
      <c r="LOD15" s="212"/>
      <c r="LOE15" s="212"/>
      <c r="LOF15" s="212"/>
      <c r="LOG15" s="191"/>
      <c r="LOH15" s="191"/>
      <c r="LOI15" s="191"/>
      <c r="LOJ15" s="191"/>
      <c r="LOK15" s="83"/>
      <c r="LOL15" s="212"/>
      <c r="LOM15" s="212"/>
      <c r="LON15" s="212"/>
      <c r="LOO15" s="191"/>
      <c r="LOP15" s="191"/>
      <c r="LOQ15" s="191"/>
      <c r="LOR15" s="191"/>
      <c r="LOS15" s="83"/>
      <c r="LOT15" s="212"/>
      <c r="LOU15" s="212"/>
      <c r="LOV15" s="212"/>
      <c r="LOW15" s="191"/>
      <c r="LOX15" s="191"/>
      <c r="LOY15" s="191"/>
      <c r="LOZ15" s="191"/>
      <c r="LPA15" s="83"/>
      <c r="LPB15" s="212"/>
      <c r="LPC15" s="212"/>
      <c r="LPD15" s="212"/>
      <c r="LPE15" s="191"/>
      <c r="LPF15" s="191"/>
      <c r="LPG15" s="191"/>
      <c r="LPH15" s="191"/>
      <c r="LPI15" s="83"/>
      <c r="LPJ15" s="212"/>
      <c r="LPK15" s="212"/>
      <c r="LPL15" s="212"/>
      <c r="LPM15" s="191"/>
      <c r="LPN15" s="191"/>
      <c r="LPO15" s="191"/>
      <c r="LPP15" s="191"/>
      <c r="LPQ15" s="83"/>
      <c r="LPR15" s="212"/>
      <c r="LPS15" s="212"/>
      <c r="LPT15" s="212"/>
      <c r="LPU15" s="191"/>
      <c r="LPV15" s="191"/>
      <c r="LPW15" s="191"/>
      <c r="LPX15" s="191"/>
      <c r="LPY15" s="83"/>
      <c r="LPZ15" s="212"/>
      <c r="LQA15" s="212"/>
      <c r="LQB15" s="212"/>
      <c r="LQC15" s="191"/>
      <c r="LQD15" s="191"/>
      <c r="LQE15" s="191"/>
      <c r="LQF15" s="191"/>
      <c r="LQG15" s="83"/>
      <c r="LQH15" s="212"/>
      <c r="LQI15" s="212"/>
      <c r="LQJ15" s="212"/>
      <c r="LQK15" s="191"/>
      <c r="LQL15" s="191"/>
      <c r="LQM15" s="191"/>
      <c r="LQN15" s="191"/>
      <c r="LQO15" s="83"/>
      <c r="LQP15" s="212"/>
      <c r="LQQ15" s="212"/>
      <c r="LQR15" s="212"/>
      <c r="LQS15" s="191"/>
      <c r="LQT15" s="191"/>
      <c r="LQU15" s="191"/>
      <c r="LQV15" s="191"/>
      <c r="LQW15" s="83"/>
      <c r="LQX15" s="212"/>
      <c r="LQY15" s="212"/>
      <c r="LQZ15" s="212"/>
      <c r="LRA15" s="191"/>
      <c r="LRB15" s="191"/>
      <c r="LRC15" s="191"/>
      <c r="LRD15" s="191"/>
      <c r="LRE15" s="83"/>
      <c r="LRF15" s="212"/>
      <c r="LRG15" s="212"/>
      <c r="LRH15" s="212"/>
      <c r="LRI15" s="191"/>
      <c r="LRJ15" s="191"/>
      <c r="LRK15" s="191"/>
      <c r="LRL15" s="191"/>
      <c r="LRM15" s="83"/>
      <c r="LRN15" s="212"/>
      <c r="LRO15" s="212"/>
      <c r="LRP15" s="212"/>
      <c r="LRQ15" s="191"/>
      <c r="LRR15" s="191"/>
      <c r="LRS15" s="191"/>
      <c r="LRT15" s="191"/>
      <c r="LRU15" s="83"/>
      <c r="LRV15" s="212"/>
      <c r="LRW15" s="212"/>
      <c r="LRX15" s="212"/>
      <c r="LRY15" s="191"/>
      <c r="LRZ15" s="191"/>
      <c r="LSA15" s="191"/>
      <c r="LSB15" s="191"/>
      <c r="LSC15" s="83"/>
      <c r="LSD15" s="212"/>
      <c r="LSE15" s="212"/>
      <c r="LSF15" s="212"/>
      <c r="LSG15" s="191"/>
      <c r="LSH15" s="191"/>
      <c r="LSI15" s="191"/>
      <c r="LSJ15" s="191"/>
      <c r="LSK15" s="83"/>
      <c r="LSL15" s="212"/>
      <c r="LSM15" s="212"/>
      <c r="LSN15" s="212"/>
      <c r="LSO15" s="191"/>
      <c r="LSP15" s="191"/>
      <c r="LSQ15" s="191"/>
      <c r="LSR15" s="191"/>
      <c r="LSS15" s="83"/>
      <c r="LST15" s="212"/>
      <c r="LSU15" s="212"/>
      <c r="LSV15" s="212"/>
      <c r="LSW15" s="191"/>
      <c r="LSX15" s="191"/>
      <c r="LSY15" s="191"/>
      <c r="LSZ15" s="191"/>
      <c r="LTA15" s="83"/>
      <c r="LTB15" s="212"/>
      <c r="LTC15" s="212"/>
      <c r="LTD15" s="212"/>
      <c r="LTE15" s="191"/>
      <c r="LTF15" s="191"/>
      <c r="LTG15" s="191"/>
      <c r="LTH15" s="191"/>
      <c r="LTI15" s="83"/>
      <c r="LTJ15" s="212"/>
      <c r="LTK15" s="212"/>
      <c r="LTL15" s="212"/>
      <c r="LTM15" s="191"/>
      <c r="LTN15" s="191"/>
      <c r="LTO15" s="191"/>
      <c r="LTP15" s="191"/>
      <c r="LTQ15" s="83"/>
      <c r="LTR15" s="212"/>
      <c r="LTS15" s="212"/>
      <c r="LTT15" s="212"/>
      <c r="LTU15" s="191"/>
      <c r="LTV15" s="191"/>
      <c r="LTW15" s="191"/>
      <c r="LTX15" s="191"/>
      <c r="LTY15" s="83"/>
      <c r="LTZ15" s="212"/>
      <c r="LUA15" s="212"/>
      <c r="LUB15" s="212"/>
      <c r="LUC15" s="191"/>
      <c r="LUD15" s="191"/>
      <c r="LUE15" s="191"/>
      <c r="LUF15" s="191"/>
      <c r="LUG15" s="83"/>
      <c r="LUH15" s="212"/>
      <c r="LUI15" s="212"/>
      <c r="LUJ15" s="212"/>
      <c r="LUK15" s="191"/>
      <c r="LUL15" s="191"/>
      <c r="LUM15" s="191"/>
      <c r="LUN15" s="191"/>
      <c r="LUO15" s="83"/>
      <c r="LUP15" s="212"/>
      <c r="LUQ15" s="212"/>
      <c r="LUR15" s="212"/>
      <c r="LUS15" s="191"/>
      <c r="LUT15" s="191"/>
      <c r="LUU15" s="191"/>
      <c r="LUV15" s="191"/>
      <c r="LUW15" s="83"/>
      <c r="LUX15" s="212"/>
      <c r="LUY15" s="212"/>
      <c r="LUZ15" s="212"/>
      <c r="LVA15" s="191"/>
      <c r="LVB15" s="191"/>
      <c r="LVC15" s="191"/>
      <c r="LVD15" s="191"/>
      <c r="LVE15" s="83"/>
      <c r="LVF15" s="212"/>
      <c r="LVG15" s="212"/>
      <c r="LVH15" s="212"/>
      <c r="LVI15" s="191"/>
      <c r="LVJ15" s="191"/>
      <c r="LVK15" s="191"/>
      <c r="LVL15" s="191"/>
      <c r="LVM15" s="83"/>
      <c r="LVN15" s="212"/>
      <c r="LVO15" s="212"/>
      <c r="LVP15" s="212"/>
      <c r="LVQ15" s="191"/>
      <c r="LVR15" s="191"/>
      <c r="LVS15" s="191"/>
      <c r="LVT15" s="191"/>
      <c r="LVU15" s="83"/>
      <c r="LVV15" s="212"/>
      <c r="LVW15" s="212"/>
      <c r="LVX15" s="212"/>
      <c r="LVY15" s="191"/>
      <c r="LVZ15" s="191"/>
      <c r="LWA15" s="191"/>
      <c r="LWB15" s="191"/>
      <c r="LWC15" s="83"/>
      <c r="LWD15" s="212"/>
      <c r="LWE15" s="212"/>
      <c r="LWF15" s="212"/>
      <c r="LWG15" s="191"/>
      <c r="LWH15" s="191"/>
      <c r="LWI15" s="191"/>
      <c r="LWJ15" s="191"/>
      <c r="LWK15" s="83"/>
      <c r="LWL15" s="212"/>
      <c r="LWM15" s="212"/>
      <c r="LWN15" s="212"/>
      <c r="LWO15" s="191"/>
      <c r="LWP15" s="191"/>
      <c r="LWQ15" s="191"/>
      <c r="LWR15" s="191"/>
      <c r="LWS15" s="83"/>
      <c r="LWT15" s="212"/>
      <c r="LWU15" s="212"/>
      <c r="LWV15" s="212"/>
      <c r="LWW15" s="191"/>
      <c r="LWX15" s="191"/>
      <c r="LWY15" s="191"/>
      <c r="LWZ15" s="191"/>
      <c r="LXA15" s="83"/>
      <c r="LXB15" s="212"/>
      <c r="LXC15" s="212"/>
      <c r="LXD15" s="212"/>
      <c r="LXE15" s="191"/>
      <c r="LXF15" s="191"/>
      <c r="LXG15" s="191"/>
      <c r="LXH15" s="191"/>
      <c r="LXI15" s="83"/>
      <c r="LXJ15" s="212"/>
      <c r="LXK15" s="212"/>
      <c r="LXL15" s="212"/>
      <c r="LXM15" s="191"/>
      <c r="LXN15" s="191"/>
      <c r="LXO15" s="191"/>
      <c r="LXP15" s="191"/>
      <c r="LXQ15" s="83"/>
      <c r="LXR15" s="212"/>
      <c r="LXS15" s="212"/>
      <c r="LXT15" s="212"/>
      <c r="LXU15" s="191"/>
      <c r="LXV15" s="191"/>
      <c r="LXW15" s="191"/>
      <c r="LXX15" s="191"/>
      <c r="LXY15" s="83"/>
      <c r="LXZ15" s="212"/>
      <c r="LYA15" s="212"/>
      <c r="LYB15" s="212"/>
      <c r="LYC15" s="191"/>
      <c r="LYD15" s="191"/>
      <c r="LYE15" s="191"/>
      <c r="LYF15" s="191"/>
      <c r="LYG15" s="83"/>
      <c r="LYH15" s="212"/>
      <c r="LYI15" s="212"/>
      <c r="LYJ15" s="212"/>
      <c r="LYK15" s="191"/>
      <c r="LYL15" s="191"/>
      <c r="LYM15" s="191"/>
      <c r="LYN15" s="191"/>
      <c r="LYO15" s="83"/>
      <c r="LYP15" s="212"/>
      <c r="LYQ15" s="212"/>
      <c r="LYR15" s="212"/>
      <c r="LYS15" s="191"/>
      <c r="LYT15" s="191"/>
      <c r="LYU15" s="191"/>
      <c r="LYV15" s="191"/>
      <c r="LYW15" s="83"/>
      <c r="LYX15" s="212"/>
      <c r="LYY15" s="212"/>
      <c r="LYZ15" s="212"/>
      <c r="LZA15" s="191"/>
      <c r="LZB15" s="191"/>
      <c r="LZC15" s="191"/>
      <c r="LZD15" s="191"/>
      <c r="LZE15" s="83"/>
      <c r="LZF15" s="212"/>
      <c r="LZG15" s="212"/>
      <c r="LZH15" s="212"/>
      <c r="LZI15" s="191"/>
      <c r="LZJ15" s="191"/>
      <c r="LZK15" s="191"/>
      <c r="LZL15" s="191"/>
      <c r="LZM15" s="83"/>
      <c r="LZN15" s="212"/>
      <c r="LZO15" s="212"/>
      <c r="LZP15" s="212"/>
      <c r="LZQ15" s="191"/>
      <c r="LZR15" s="191"/>
      <c r="LZS15" s="191"/>
      <c r="LZT15" s="191"/>
      <c r="LZU15" s="83"/>
      <c r="LZV15" s="212"/>
      <c r="LZW15" s="212"/>
      <c r="LZX15" s="212"/>
      <c r="LZY15" s="191"/>
      <c r="LZZ15" s="191"/>
      <c r="MAA15" s="191"/>
      <c r="MAB15" s="191"/>
      <c r="MAC15" s="83"/>
      <c r="MAD15" s="212"/>
      <c r="MAE15" s="212"/>
      <c r="MAF15" s="212"/>
      <c r="MAG15" s="191"/>
      <c r="MAH15" s="191"/>
      <c r="MAI15" s="191"/>
      <c r="MAJ15" s="191"/>
      <c r="MAK15" s="83"/>
      <c r="MAL15" s="212"/>
      <c r="MAM15" s="212"/>
      <c r="MAN15" s="212"/>
      <c r="MAO15" s="191"/>
      <c r="MAP15" s="191"/>
      <c r="MAQ15" s="191"/>
      <c r="MAR15" s="191"/>
      <c r="MAS15" s="83"/>
      <c r="MAT15" s="212"/>
      <c r="MAU15" s="212"/>
      <c r="MAV15" s="212"/>
      <c r="MAW15" s="191"/>
      <c r="MAX15" s="191"/>
      <c r="MAY15" s="191"/>
      <c r="MAZ15" s="191"/>
      <c r="MBA15" s="83"/>
      <c r="MBB15" s="212"/>
      <c r="MBC15" s="212"/>
      <c r="MBD15" s="212"/>
      <c r="MBE15" s="191"/>
      <c r="MBF15" s="191"/>
      <c r="MBG15" s="191"/>
      <c r="MBH15" s="191"/>
      <c r="MBI15" s="83"/>
      <c r="MBJ15" s="212"/>
      <c r="MBK15" s="212"/>
      <c r="MBL15" s="212"/>
      <c r="MBM15" s="191"/>
      <c r="MBN15" s="191"/>
      <c r="MBO15" s="191"/>
      <c r="MBP15" s="191"/>
      <c r="MBQ15" s="83"/>
      <c r="MBR15" s="212"/>
      <c r="MBS15" s="212"/>
      <c r="MBT15" s="212"/>
      <c r="MBU15" s="191"/>
      <c r="MBV15" s="191"/>
      <c r="MBW15" s="191"/>
      <c r="MBX15" s="191"/>
      <c r="MBY15" s="83"/>
      <c r="MBZ15" s="212"/>
      <c r="MCA15" s="212"/>
      <c r="MCB15" s="212"/>
      <c r="MCC15" s="191"/>
      <c r="MCD15" s="191"/>
      <c r="MCE15" s="191"/>
      <c r="MCF15" s="191"/>
      <c r="MCG15" s="83"/>
      <c r="MCH15" s="212"/>
      <c r="MCI15" s="212"/>
      <c r="MCJ15" s="212"/>
      <c r="MCK15" s="191"/>
      <c r="MCL15" s="191"/>
      <c r="MCM15" s="191"/>
      <c r="MCN15" s="191"/>
      <c r="MCO15" s="83"/>
      <c r="MCP15" s="212"/>
      <c r="MCQ15" s="212"/>
      <c r="MCR15" s="212"/>
      <c r="MCS15" s="191"/>
      <c r="MCT15" s="191"/>
      <c r="MCU15" s="191"/>
      <c r="MCV15" s="191"/>
      <c r="MCW15" s="83"/>
      <c r="MCX15" s="212"/>
      <c r="MCY15" s="212"/>
      <c r="MCZ15" s="212"/>
      <c r="MDA15" s="191"/>
      <c r="MDB15" s="191"/>
      <c r="MDC15" s="191"/>
      <c r="MDD15" s="191"/>
      <c r="MDE15" s="83"/>
      <c r="MDF15" s="212"/>
      <c r="MDG15" s="212"/>
      <c r="MDH15" s="212"/>
      <c r="MDI15" s="191"/>
      <c r="MDJ15" s="191"/>
      <c r="MDK15" s="191"/>
      <c r="MDL15" s="191"/>
      <c r="MDM15" s="83"/>
      <c r="MDN15" s="212"/>
      <c r="MDO15" s="212"/>
      <c r="MDP15" s="212"/>
      <c r="MDQ15" s="191"/>
      <c r="MDR15" s="191"/>
      <c r="MDS15" s="191"/>
      <c r="MDT15" s="191"/>
      <c r="MDU15" s="83"/>
      <c r="MDV15" s="212"/>
      <c r="MDW15" s="212"/>
      <c r="MDX15" s="212"/>
      <c r="MDY15" s="191"/>
      <c r="MDZ15" s="191"/>
      <c r="MEA15" s="191"/>
      <c r="MEB15" s="191"/>
      <c r="MEC15" s="83"/>
      <c r="MED15" s="212"/>
      <c r="MEE15" s="212"/>
      <c r="MEF15" s="212"/>
      <c r="MEG15" s="191"/>
      <c r="MEH15" s="191"/>
      <c r="MEI15" s="191"/>
      <c r="MEJ15" s="191"/>
      <c r="MEK15" s="83"/>
      <c r="MEL15" s="212"/>
      <c r="MEM15" s="212"/>
      <c r="MEN15" s="212"/>
      <c r="MEO15" s="191"/>
      <c r="MEP15" s="191"/>
      <c r="MEQ15" s="191"/>
      <c r="MER15" s="191"/>
      <c r="MES15" s="83"/>
      <c r="MET15" s="212"/>
      <c r="MEU15" s="212"/>
      <c r="MEV15" s="212"/>
      <c r="MEW15" s="191"/>
      <c r="MEX15" s="191"/>
      <c r="MEY15" s="191"/>
      <c r="MEZ15" s="191"/>
      <c r="MFA15" s="83"/>
      <c r="MFB15" s="212"/>
      <c r="MFC15" s="212"/>
      <c r="MFD15" s="212"/>
      <c r="MFE15" s="191"/>
      <c r="MFF15" s="191"/>
      <c r="MFG15" s="191"/>
      <c r="MFH15" s="191"/>
      <c r="MFI15" s="83"/>
      <c r="MFJ15" s="212"/>
      <c r="MFK15" s="212"/>
      <c r="MFL15" s="212"/>
      <c r="MFM15" s="191"/>
      <c r="MFN15" s="191"/>
      <c r="MFO15" s="191"/>
      <c r="MFP15" s="191"/>
      <c r="MFQ15" s="83"/>
      <c r="MFR15" s="212"/>
      <c r="MFS15" s="212"/>
      <c r="MFT15" s="212"/>
      <c r="MFU15" s="191"/>
      <c r="MFV15" s="191"/>
      <c r="MFW15" s="191"/>
      <c r="MFX15" s="191"/>
      <c r="MFY15" s="83"/>
      <c r="MFZ15" s="212"/>
      <c r="MGA15" s="212"/>
      <c r="MGB15" s="212"/>
      <c r="MGC15" s="191"/>
      <c r="MGD15" s="191"/>
      <c r="MGE15" s="191"/>
      <c r="MGF15" s="191"/>
      <c r="MGG15" s="83"/>
      <c r="MGH15" s="212"/>
      <c r="MGI15" s="212"/>
      <c r="MGJ15" s="212"/>
      <c r="MGK15" s="191"/>
      <c r="MGL15" s="191"/>
      <c r="MGM15" s="191"/>
      <c r="MGN15" s="191"/>
      <c r="MGO15" s="83"/>
      <c r="MGP15" s="212"/>
      <c r="MGQ15" s="212"/>
      <c r="MGR15" s="212"/>
      <c r="MGS15" s="191"/>
      <c r="MGT15" s="191"/>
      <c r="MGU15" s="191"/>
      <c r="MGV15" s="191"/>
      <c r="MGW15" s="83"/>
      <c r="MGX15" s="212"/>
      <c r="MGY15" s="212"/>
      <c r="MGZ15" s="212"/>
      <c r="MHA15" s="191"/>
      <c r="MHB15" s="191"/>
      <c r="MHC15" s="191"/>
      <c r="MHD15" s="191"/>
      <c r="MHE15" s="83"/>
      <c r="MHF15" s="212"/>
      <c r="MHG15" s="212"/>
      <c r="MHH15" s="212"/>
      <c r="MHI15" s="191"/>
      <c r="MHJ15" s="191"/>
      <c r="MHK15" s="191"/>
      <c r="MHL15" s="191"/>
      <c r="MHM15" s="83"/>
      <c r="MHN15" s="212"/>
      <c r="MHO15" s="212"/>
      <c r="MHP15" s="212"/>
      <c r="MHQ15" s="191"/>
      <c r="MHR15" s="191"/>
      <c r="MHS15" s="191"/>
      <c r="MHT15" s="191"/>
      <c r="MHU15" s="83"/>
      <c r="MHV15" s="212"/>
      <c r="MHW15" s="212"/>
      <c r="MHX15" s="212"/>
      <c r="MHY15" s="191"/>
      <c r="MHZ15" s="191"/>
      <c r="MIA15" s="191"/>
      <c r="MIB15" s="191"/>
      <c r="MIC15" s="83"/>
      <c r="MID15" s="212"/>
      <c r="MIE15" s="212"/>
      <c r="MIF15" s="212"/>
      <c r="MIG15" s="191"/>
      <c r="MIH15" s="191"/>
      <c r="MII15" s="191"/>
      <c r="MIJ15" s="191"/>
      <c r="MIK15" s="83"/>
      <c r="MIL15" s="212"/>
      <c r="MIM15" s="212"/>
      <c r="MIN15" s="212"/>
      <c r="MIO15" s="191"/>
      <c r="MIP15" s="191"/>
      <c r="MIQ15" s="191"/>
      <c r="MIR15" s="191"/>
      <c r="MIS15" s="83"/>
      <c r="MIT15" s="212"/>
      <c r="MIU15" s="212"/>
      <c r="MIV15" s="212"/>
      <c r="MIW15" s="191"/>
      <c r="MIX15" s="191"/>
      <c r="MIY15" s="191"/>
      <c r="MIZ15" s="191"/>
      <c r="MJA15" s="83"/>
      <c r="MJB15" s="212"/>
      <c r="MJC15" s="212"/>
      <c r="MJD15" s="212"/>
      <c r="MJE15" s="191"/>
      <c r="MJF15" s="191"/>
      <c r="MJG15" s="191"/>
      <c r="MJH15" s="191"/>
      <c r="MJI15" s="83"/>
      <c r="MJJ15" s="212"/>
      <c r="MJK15" s="212"/>
      <c r="MJL15" s="212"/>
      <c r="MJM15" s="191"/>
      <c r="MJN15" s="191"/>
      <c r="MJO15" s="191"/>
      <c r="MJP15" s="191"/>
      <c r="MJQ15" s="83"/>
      <c r="MJR15" s="212"/>
      <c r="MJS15" s="212"/>
      <c r="MJT15" s="212"/>
      <c r="MJU15" s="191"/>
      <c r="MJV15" s="191"/>
      <c r="MJW15" s="191"/>
      <c r="MJX15" s="191"/>
      <c r="MJY15" s="83"/>
      <c r="MJZ15" s="212"/>
      <c r="MKA15" s="212"/>
      <c r="MKB15" s="212"/>
      <c r="MKC15" s="191"/>
      <c r="MKD15" s="191"/>
      <c r="MKE15" s="191"/>
      <c r="MKF15" s="191"/>
      <c r="MKG15" s="83"/>
      <c r="MKH15" s="212"/>
      <c r="MKI15" s="212"/>
      <c r="MKJ15" s="212"/>
      <c r="MKK15" s="191"/>
      <c r="MKL15" s="191"/>
      <c r="MKM15" s="191"/>
      <c r="MKN15" s="191"/>
      <c r="MKO15" s="83"/>
      <c r="MKP15" s="212"/>
      <c r="MKQ15" s="212"/>
      <c r="MKR15" s="212"/>
      <c r="MKS15" s="191"/>
      <c r="MKT15" s="191"/>
      <c r="MKU15" s="191"/>
      <c r="MKV15" s="191"/>
      <c r="MKW15" s="83"/>
      <c r="MKX15" s="212"/>
      <c r="MKY15" s="212"/>
      <c r="MKZ15" s="212"/>
      <c r="MLA15" s="191"/>
      <c r="MLB15" s="191"/>
      <c r="MLC15" s="191"/>
      <c r="MLD15" s="191"/>
      <c r="MLE15" s="83"/>
      <c r="MLF15" s="212"/>
      <c r="MLG15" s="212"/>
      <c r="MLH15" s="212"/>
      <c r="MLI15" s="191"/>
      <c r="MLJ15" s="191"/>
      <c r="MLK15" s="191"/>
      <c r="MLL15" s="191"/>
      <c r="MLM15" s="83"/>
      <c r="MLN15" s="212"/>
      <c r="MLO15" s="212"/>
      <c r="MLP15" s="212"/>
      <c r="MLQ15" s="191"/>
      <c r="MLR15" s="191"/>
      <c r="MLS15" s="191"/>
      <c r="MLT15" s="191"/>
      <c r="MLU15" s="83"/>
      <c r="MLV15" s="212"/>
      <c r="MLW15" s="212"/>
      <c r="MLX15" s="212"/>
      <c r="MLY15" s="191"/>
      <c r="MLZ15" s="191"/>
      <c r="MMA15" s="191"/>
      <c r="MMB15" s="191"/>
      <c r="MMC15" s="83"/>
      <c r="MMD15" s="212"/>
      <c r="MME15" s="212"/>
      <c r="MMF15" s="212"/>
      <c r="MMG15" s="191"/>
      <c r="MMH15" s="191"/>
      <c r="MMI15" s="191"/>
      <c r="MMJ15" s="191"/>
      <c r="MMK15" s="83"/>
      <c r="MML15" s="212"/>
      <c r="MMM15" s="212"/>
      <c r="MMN15" s="212"/>
      <c r="MMO15" s="191"/>
      <c r="MMP15" s="191"/>
      <c r="MMQ15" s="191"/>
      <c r="MMR15" s="191"/>
      <c r="MMS15" s="83"/>
      <c r="MMT15" s="212"/>
      <c r="MMU15" s="212"/>
      <c r="MMV15" s="212"/>
      <c r="MMW15" s="191"/>
      <c r="MMX15" s="191"/>
      <c r="MMY15" s="191"/>
      <c r="MMZ15" s="191"/>
      <c r="MNA15" s="83"/>
      <c r="MNB15" s="212"/>
      <c r="MNC15" s="212"/>
      <c r="MND15" s="212"/>
      <c r="MNE15" s="191"/>
      <c r="MNF15" s="191"/>
      <c r="MNG15" s="191"/>
      <c r="MNH15" s="191"/>
      <c r="MNI15" s="83"/>
      <c r="MNJ15" s="212"/>
      <c r="MNK15" s="212"/>
      <c r="MNL15" s="212"/>
      <c r="MNM15" s="191"/>
      <c r="MNN15" s="191"/>
      <c r="MNO15" s="191"/>
      <c r="MNP15" s="191"/>
      <c r="MNQ15" s="83"/>
      <c r="MNR15" s="212"/>
      <c r="MNS15" s="212"/>
      <c r="MNT15" s="212"/>
      <c r="MNU15" s="191"/>
      <c r="MNV15" s="191"/>
      <c r="MNW15" s="191"/>
      <c r="MNX15" s="191"/>
      <c r="MNY15" s="83"/>
      <c r="MNZ15" s="212"/>
      <c r="MOA15" s="212"/>
      <c r="MOB15" s="212"/>
      <c r="MOC15" s="191"/>
      <c r="MOD15" s="191"/>
      <c r="MOE15" s="191"/>
      <c r="MOF15" s="191"/>
      <c r="MOG15" s="83"/>
      <c r="MOH15" s="212"/>
      <c r="MOI15" s="212"/>
      <c r="MOJ15" s="212"/>
      <c r="MOK15" s="191"/>
      <c r="MOL15" s="191"/>
      <c r="MOM15" s="191"/>
      <c r="MON15" s="191"/>
      <c r="MOO15" s="83"/>
      <c r="MOP15" s="212"/>
      <c r="MOQ15" s="212"/>
      <c r="MOR15" s="212"/>
      <c r="MOS15" s="191"/>
      <c r="MOT15" s="191"/>
      <c r="MOU15" s="191"/>
      <c r="MOV15" s="191"/>
      <c r="MOW15" s="83"/>
      <c r="MOX15" s="212"/>
      <c r="MOY15" s="212"/>
      <c r="MOZ15" s="212"/>
      <c r="MPA15" s="191"/>
      <c r="MPB15" s="191"/>
      <c r="MPC15" s="191"/>
      <c r="MPD15" s="191"/>
      <c r="MPE15" s="83"/>
      <c r="MPF15" s="212"/>
      <c r="MPG15" s="212"/>
      <c r="MPH15" s="212"/>
      <c r="MPI15" s="191"/>
      <c r="MPJ15" s="191"/>
      <c r="MPK15" s="191"/>
      <c r="MPL15" s="191"/>
      <c r="MPM15" s="83"/>
      <c r="MPN15" s="212"/>
      <c r="MPO15" s="212"/>
      <c r="MPP15" s="212"/>
      <c r="MPQ15" s="191"/>
      <c r="MPR15" s="191"/>
      <c r="MPS15" s="191"/>
      <c r="MPT15" s="191"/>
      <c r="MPU15" s="83"/>
      <c r="MPV15" s="212"/>
      <c r="MPW15" s="212"/>
      <c r="MPX15" s="212"/>
      <c r="MPY15" s="191"/>
      <c r="MPZ15" s="191"/>
      <c r="MQA15" s="191"/>
      <c r="MQB15" s="191"/>
      <c r="MQC15" s="83"/>
      <c r="MQD15" s="212"/>
      <c r="MQE15" s="212"/>
      <c r="MQF15" s="212"/>
      <c r="MQG15" s="191"/>
      <c r="MQH15" s="191"/>
      <c r="MQI15" s="191"/>
      <c r="MQJ15" s="191"/>
      <c r="MQK15" s="83"/>
      <c r="MQL15" s="212"/>
      <c r="MQM15" s="212"/>
      <c r="MQN15" s="212"/>
      <c r="MQO15" s="191"/>
      <c r="MQP15" s="191"/>
      <c r="MQQ15" s="191"/>
      <c r="MQR15" s="191"/>
      <c r="MQS15" s="83"/>
      <c r="MQT15" s="212"/>
      <c r="MQU15" s="212"/>
      <c r="MQV15" s="212"/>
      <c r="MQW15" s="191"/>
      <c r="MQX15" s="191"/>
      <c r="MQY15" s="191"/>
      <c r="MQZ15" s="191"/>
      <c r="MRA15" s="83"/>
      <c r="MRB15" s="212"/>
      <c r="MRC15" s="212"/>
      <c r="MRD15" s="212"/>
      <c r="MRE15" s="191"/>
      <c r="MRF15" s="191"/>
      <c r="MRG15" s="191"/>
      <c r="MRH15" s="191"/>
      <c r="MRI15" s="83"/>
      <c r="MRJ15" s="212"/>
      <c r="MRK15" s="212"/>
      <c r="MRL15" s="212"/>
      <c r="MRM15" s="191"/>
      <c r="MRN15" s="191"/>
      <c r="MRO15" s="191"/>
      <c r="MRP15" s="191"/>
      <c r="MRQ15" s="83"/>
      <c r="MRR15" s="212"/>
      <c r="MRS15" s="212"/>
      <c r="MRT15" s="212"/>
      <c r="MRU15" s="191"/>
      <c r="MRV15" s="191"/>
      <c r="MRW15" s="191"/>
      <c r="MRX15" s="191"/>
      <c r="MRY15" s="83"/>
      <c r="MRZ15" s="212"/>
      <c r="MSA15" s="212"/>
      <c r="MSB15" s="212"/>
      <c r="MSC15" s="191"/>
      <c r="MSD15" s="191"/>
      <c r="MSE15" s="191"/>
      <c r="MSF15" s="191"/>
      <c r="MSG15" s="83"/>
      <c r="MSH15" s="212"/>
      <c r="MSI15" s="212"/>
      <c r="MSJ15" s="212"/>
      <c r="MSK15" s="191"/>
      <c r="MSL15" s="191"/>
      <c r="MSM15" s="191"/>
      <c r="MSN15" s="191"/>
      <c r="MSO15" s="83"/>
      <c r="MSP15" s="212"/>
      <c r="MSQ15" s="212"/>
      <c r="MSR15" s="212"/>
      <c r="MSS15" s="191"/>
      <c r="MST15" s="191"/>
      <c r="MSU15" s="191"/>
      <c r="MSV15" s="191"/>
      <c r="MSW15" s="83"/>
      <c r="MSX15" s="212"/>
      <c r="MSY15" s="212"/>
      <c r="MSZ15" s="212"/>
      <c r="MTA15" s="191"/>
      <c r="MTB15" s="191"/>
      <c r="MTC15" s="191"/>
      <c r="MTD15" s="191"/>
      <c r="MTE15" s="83"/>
      <c r="MTF15" s="212"/>
      <c r="MTG15" s="212"/>
      <c r="MTH15" s="212"/>
      <c r="MTI15" s="191"/>
      <c r="MTJ15" s="191"/>
      <c r="MTK15" s="191"/>
      <c r="MTL15" s="191"/>
      <c r="MTM15" s="83"/>
      <c r="MTN15" s="212"/>
      <c r="MTO15" s="212"/>
      <c r="MTP15" s="212"/>
      <c r="MTQ15" s="191"/>
      <c r="MTR15" s="191"/>
      <c r="MTS15" s="191"/>
      <c r="MTT15" s="191"/>
      <c r="MTU15" s="83"/>
      <c r="MTV15" s="212"/>
      <c r="MTW15" s="212"/>
      <c r="MTX15" s="212"/>
      <c r="MTY15" s="191"/>
      <c r="MTZ15" s="191"/>
      <c r="MUA15" s="191"/>
      <c r="MUB15" s="191"/>
      <c r="MUC15" s="83"/>
      <c r="MUD15" s="212"/>
      <c r="MUE15" s="212"/>
      <c r="MUF15" s="212"/>
      <c r="MUG15" s="191"/>
      <c r="MUH15" s="191"/>
      <c r="MUI15" s="191"/>
      <c r="MUJ15" s="191"/>
      <c r="MUK15" s="83"/>
      <c r="MUL15" s="212"/>
      <c r="MUM15" s="212"/>
      <c r="MUN15" s="212"/>
      <c r="MUO15" s="191"/>
      <c r="MUP15" s="191"/>
      <c r="MUQ15" s="191"/>
      <c r="MUR15" s="191"/>
      <c r="MUS15" s="83"/>
      <c r="MUT15" s="212"/>
      <c r="MUU15" s="212"/>
      <c r="MUV15" s="212"/>
      <c r="MUW15" s="191"/>
      <c r="MUX15" s="191"/>
      <c r="MUY15" s="191"/>
      <c r="MUZ15" s="191"/>
      <c r="MVA15" s="83"/>
      <c r="MVB15" s="212"/>
      <c r="MVC15" s="212"/>
      <c r="MVD15" s="212"/>
      <c r="MVE15" s="191"/>
      <c r="MVF15" s="191"/>
      <c r="MVG15" s="191"/>
      <c r="MVH15" s="191"/>
      <c r="MVI15" s="83"/>
      <c r="MVJ15" s="212"/>
      <c r="MVK15" s="212"/>
      <c r="MVL15" s="212"/>
      <c r="MVM15" s="191"/>
      <c r="MVN15" s="191"/>
      <c r="MVO15" s="191"/>
      <c r="MVP15" s="191"/>
      <c r="MVQ15" s="83"/>
      <c r="MVR15" s="212"/>
      <c r="MVS15" s="212"/>
      <c r="MVT15" s="212"/>
      <c r="MVU15" s="191"/>
      <c r="MVV15" s="191"/>
      <c r="MVW15" s="191"/>
      <c r="MVX15" s="191"/>
      <c r="MVY15" s="83"/>
      <c r="MVZ15" s="212"/>
      <c r="MWA15" s="212"/>
      <c r="MWB15" s="212"/>
      <c r="MWC15" s="191"/>
      <c r="MWD15" s="191"/>
      <c r="MWE15" s="191"/>
      <c r="MWF15" s="191"/>
      <c r="MWG15" s="83"/>
      <c r="MWH15" s="212"/>
      <c r="MWI15" s="212"/>
      <c r="MWJ15" s="212"/>
      <c r="MWK15" s="191"/>
      <c r="MWL15" s="191"/>
      <c r="MWM15" s="191"/>
      <c r="MWN15" s="191"/>
      <c r="MWO15" s="83"/>
      <c r="MWP15" s="212"/>
      <c r="MWQ15" s="212"/>
      <c r="MWR15" s="212"/>
      <c r="MWS15" s="191"/>
      <c r="MWT15" s="191"/>
      <c r="MWU15" s="191"/>
      <c r="MWV15" s="191"/>
      <c r="MWW15" s="83"/>
      <c r="MWX15" s="212"/>
      <c r="MWY15" s="212"/>
      <c r="MWZ15" s="212"/>
      <c r="MXA15" s="191"/>
      <c r="MXB15" s="191"/>
      <c r="MXC15" s="191"/>
      <c r="MXD15" s="191"/>
      <c r="MXE15" s="83"/>
      <c r="MXF15" s="212"/>
      <c r="MXG15" s="212"/>
      <c r="MXH15" s="212"/>
      <c r="MXI15" s="191"/>
      <c r="MXJ15" s="191"/>
      <c r="MXK15" s="191"/>
      <c r="MXL15" s="191"/>
      <c r="MXM15" s="83"/>
      <c r="MXN15" s="212"/>
      <c r="MXO15" s="212"/>
      <c r="MXP15" s="212"/>
      <c r="MXQ15" s="191"/>
      <c r="MXR15" s="191"/>
      <c r="MXS15" s="191"/>
      <c r="MXT15" s="191"/>
      <c r="MXU15" s="83"/>
      <c r="MXV15" s="212"/>
      <c r="MXW15" s="212"/>
      <c r="MXX15" s="212"/>
      <c r="MXY15" s="191"/>
      <c r="MXZ15" s="191"/>
      <c r="MYA15" s="191"/>
      <c r="MYB15" s="191"/>
      <c r="MYC15" s="83"/>
      <c r="MYD15" s="212"/>
      <c r="MYE15" s="212"/>
      <c r="MYF15" s="212"/>
      <c r="MYG15" s="191"/>
      <c r="MYH15" s="191"/>
      <c r="MYI15" s="191"/>
      <c r="MYJ15" s="191"/>
      <c r="MYK15" s="83"/>
      <c r="MYL15" s="212"/>
      <c r="MYM15" s="212"/>
      <c r="MYN15" s="212"/>
      <c r="MYO15" s="191"/>
      <c r="MYP15" s="191"/>
      <c r="MYQ15" s="191"/>
      <c r="MYR15" s="191"/>
      <c r="MYS15" s="83"/>
      <c r="MYT15" s="212"/>
      <c r="MYU15" s="212"/>
      <c r="MYV15" s="212"/>
      <c r="MYW15" s="191"/>
      <c r="MYX15" s="191"/>
      <c r="MYY15" s="191"/>
      <c r="MYZ15" s="191"/>
      <c r="MZA15" s="83"/>
      <c r="MZB15" s="212"/>
      <c r="MZC15" s="212"/>
      <c r="MZD15" s="212"/>
      <c r="MZE15" s="191"/>
      <c r="MZF15" s="191"/>
      <c r="MZG15" s="191"/>
      <c r="MZH15" s="191"/>
      <c r="MZI15" s="83"/>
      <c r="MZJ15" s="212"/>
      <c r="MZK15" s="212"/>
      <c r="MZL15" s="212"/>
      <c r="MZM15" s="191"/>
      <c r="MZN15" s="191"/>
      <c r="MZO15" s="191"/>
      <c r="MZP15" s="191"/>
      <c r="MZQ15" s="83"/>
      <c r="MZR15" s="212"/>
      <c r="MZS15" s="212"/>
      <c r="MZT15" s="212"/>
      <c r="MZU15" s="191"/>
      <c r="MZV15" s="191"/>
      <c r="MZW15" s="191"/>
      <c r="MZX15" s="191"/>
      <c r="MZY15" s="83"/>
      <c r="MZZ15" s="212"/>
      <c r="NAA15" s="212"/>
      <c r="NAB15" s="212"/>
      <c r="NAC15" s="191"/>
      <c r="NAD15" s="191"/>
      <c r="NAE15" s="191"/>
      <c r="NAF15" s="191"/>
      <c r="NAG15" s="83"/>
      <c r="NAH15" s="212"/>
      <c r="NAI15" s="212"/>
      <c r="NAJ15" s="212"/>
      <c r="NAK15" s="191"/>
      <c r="NAL15" s="191"/>
      <c r="NAM15" s="191"/>
      <c r="NAN15" s="191"/>
      <c r="NAO15" s="83"/>
      <c r="NAP15" s="212"/>
      <c r="NAQ15" s="212"/>
      <c r="NAR15" s="212"/>
      <c r="NAS15" s="191"/>
      <c r="NAT15" s="191"/>
      <c r="NAU15" s="191"/>
      <c r="NAV15" s="191"/>
      <c r="NAW15" s="83"/>
      <c r="NAX15" s="212"/>
      <c r="NAY15" s="212"/>
      <c r="NAZ15" s="212"/>
      <c r="NBA15" s="191"/>
      <c r="NBB15" s="191"/>
      <c r="NBC15" s="191"/>
      <c r="NBD15" s="191"/>
      <c r="NBE15" s="83"/>
      <c r="NBF15" s="212"/>
      <c r="NBG15" s="212"/>
      <c r="NBH15" s="212"/>
      <c r="NBI15" s="191"/>
      <c r="NBJ15" s="191"/>
      <c r="NBK15" s="191"/>
      <c r="NBL15" s="191"/>
      <c r="NBM15" s="83"/>
      <c r="NBN15" s="212"/>
      <c r="NBO15" s="212"/>
      <c r="NBP15" s="212"/>
      <c r="NBQ15" s="191"/>
      <c r="NBR15" s="191"/>
      <c r="NBS15" s="191"/>
      <c r="NBT15" s="191"/>
      <c r="NBU15" s="83"/>
      <c r="NBV15" s="212"/>
      <c r="NBW15" s="212"/>
      <c r="NBX15" s="212"/>
      <c r="NBY15" s="191"/>
      <c r="NBZ15" s="191"/>
      <c r="NCA15" s="191"/>
      <c r="NCB15" s="191"/>
      <c r="NCC15" s="83"/>
      <c r="NCD15" s="212"/>
      <c r="NCE15" s="212"/>
      <c r="NCF15" s="212"/>
      <c r="NCG15" s="191"/>
      <c r="NCH15" s="191"/>
      <c r="NCI15" s="191"/>
      <c r="NCJ15" s="191"/>
      <c r="NCK15" s="83"/>
      <c r="NCL15" s="212"/>
      <c r="NCM15" s="212"/>
      <c r="NCN15" s="212"/>
      <c r="NCO15" s="191"/>
      <c r="NCP15" s="191"/>
      <c r="NCQ15" s="191"/>
      <c r="NCR15" s="191"/>
      <c r="NCS15" s="83"/>
      <c r="NCT15" s="212"/>
      <c r="NCU15" s="212"/>
      <c r="NCV15" s="212"/>
      <c r="NCW15" s="191"/>
      <c r="NCX15" s="191"/>
      <c r="NCY15" s="191"/>
      <c r="NCZ15" s="191"/>
      <c r="NDA15" s="83"/>
      <c r="NDB15" s="212"/>
      <c r="NDC15" s="212"/>
      <c r="NDD15" s="212"/>
      <c r="NDE15" s="191"/>
      <c r="NDF15" s="191"/>
      <c r="NDG15" s="191"/>
      <c r="NDH15" s="191"/>
      <c r="NDI15" s="83"/>
      <c r="NDJ15" s="212"/>
      <c r="NDK15" s="212"/>
      <c r="NDL15" s="212"/>
      <c r="NDM15" s="191"/>
      <c r="NDN15" s="191"/>
      <c r="NDO15" s="191"/>
      <c r="NDP15" s="191"/>
      <c r="NDQ15" s="83"/>
      <c r="NDR15" s="212"/>
      <c r="NDS15" s="212"/>
      <c r="NDT15" s="212"/>
      <c r="NDU15" s="191"/>
      <c r="NDV15" s="191"/>
      <c r="NDW15" s="191"/>
      <c r="NDX15" s="191"/>
      <c r="NDY15" s="83"/>
      <c r="NDZ15" s="212"/>
      <c r="NEA15" s="212"/>
      <c r="NEB15" s="212"/>
      <c r="NEC15" s="191"/>
      <c r="NED15" s="191"/>
      <c r="NEE15" s="191"/>
      <c r="NEF15" s="191"/>
      <c r="NEG15" s="83"/>
      <c r="NEH15" s="212"/>
      <c r="NEI15" s="212"/>
      <c r="NEJ15" s="212"/>
      <c r="NEK15" s="191"/>
      <c r="NEL15" s="191"/>
      <c r="NEM15" s="191"/>
      <c r="NEN15" s="191"/>
      <c r="NEO15" s="83"/>
      <c r="NEP15" s="212"/>
      <c r="NEQ15" s="212"/>
      <c r="NER15" s="212"/>
      <c r="NES15" s="191"/>
      <c r="NET15" s="191"/>
      <c r="NEU15" s="191"/>
      <c r="NEV15" s="191"/>
      <c r="NEW15" s="83"/>
      <c r="NEX15" s="212"/>
      <c r="NEY15" s="212"/>
      <c r="NEZ15" s="212"/>
      <c r="NFA15" s="191"/>
      <c r="NFB15" s="191"/>
      <c r="NFC15" s="191"/>
      <c r="NFD15" s="191"/>
      <c r="NFE15" s="83"/>
      <c r="NFF15" s="212"/>
      <c r="NFG15" s="212"/>
      <c r="NFH15" s="212"/>
      <c r="NFI15" s="191"/>
      <c r="NFJ15" s="191"/>
      <c r="NFK15" s="191"/>
      <c r="NFL15" s="191"/>
      <c r="NFM15" s="83"/>
      <c r="NFN15" s="212"/>
      <c r="NFO15" s="212"/>
      <c r="NFP15" s="212"/>
      <c r="NFQ15" s="191"/>
      <c r="NFR15" s="191"/>
      <c r="NFS15" s="191"/>
      <c r="NFT15" s="191"/>
      <c r="NFU15" s="83"/>
      <c r="NFV15" s="212"/>
      <c r="NFW15" s="212"/>
      <c r="NFX15" s="212"/>
      <c r="NFY15" s="191"/>
      <c r="NFZ15" s="191"/>
      <c r="NGA15" s="191"/>
      <c r="NGB15" s="191"/>
      <c r="NGC15" s="83"/>
      <c r="NGD15" s="212"/>
      <c r="NGE15" s="212"/>
      <c r="NGF15" s="212"/>
      <c r="NGG15" s="191"/>
      <c r="NGH15" s="191"/>
      <c r="NGI15" s="191"/>
      <c r="NGJ15" s="191"/>
      <c r="NGK15" s="83"/>
      <c r="NGL15" s="212"/>
      <c r="NGM15" s="212"/>
      <c r="NGN15" s="212"/>
      <c r="NGO15" s="191"/>
      <c r="NGP15" s="191"/>
      <c r="NGQ15" s="191"/>
      <c r="NGR15" s="191"/>
      <c r="NGS15" s="83"/>
      <c r="NGT15" s="212"/>
      <c r="NGU15" s="212"/>
      <c r="NGV15" s="212"/>
      <c r="NGW15" s="191"/>
      <c r="NGX15" s="191"/>
      <c r="NGY15" s="191"/>
      <c r="NGZ15" s="191"/>
      <c r="NHA15" s="83"/>
      <c r="NHB15" s="212"/>
      <c r="NHC15" s="212"/>
      <c r="NHD15" s="212"/>
      <c r="NHE15" s="191"/>
      <c r="NHF15" s="191"/>
      <c r="NHG15" s="191"/>
      <c r="NHH15" s="191"/>
      <c r="NHI15" s="83"/>
      <c r="NHJ15" s="212"/>
      <c r="NHK15" s="212"/>
      <c r="NHL15" s="212"/>
      <c r="NHM15" s="191"/>
      <c r="NHN15" s="191"/>
      <c r="NHO15" s="191"/>
      <c r="NHP15" s="191"/>
      <c r="NHQ15" s="83"/>
      <c r="NHR15" s="212"/>
      <c r="NHS15" s="212"/>
      <c r="NHT15" s="212"/>
      <c r="NHU15" s="191"/>
      <c r="NHV15" s="191"/>
      <c r="NHW15" s="191"/>
      <c r="NHX15" s="191"/>
      <c r="NHY15" s="83"/>
      <c r="NHZ15" s="212"/>
      <c r="NIA15" s="212"/>
      <c r="NIB15" s="212"/>
      <c r="NIC15" s="191"/>
      <c r="NID15" s="191"/>
      <c r="NIE15" s="191"/>
      <c r="NIF15" s="191"/>
      <c r="NIG15" s="83"/>
      <c r="NIH15" s="212"/>
      <c r="NII15" s="212"/>
      <c r="NIJ15" s="212"/>
      <c r="NIK15" s="191"/>
      <c r="NIL15" s="191"/>
      <c r="NIM15" s="191"/>
      <c r="NIN15" s="191"/>
      <c r="NIO15" s="83"/>
      <c r="NIP15" s="212"/>
      <c r="NIQ15" s="212"/>
      <c r="NIR15" s="212"/>
      <c r="NIS15" s="191"/>
      <c r="NIT15" s="191"/>
      <c r="NIU15" s="191"/>
      <c r="NIV15" s="191"/>
      <c r="NIW15" s="83"/>
      <c r="NIX15" s="212"/>
      <c r="NIY15" s="212"/>
      <c r="NIZ15" s="212"/>
      <c r="NJA15" s="191"/>
      <c r="NJB15" s="191"/>
      <c r="NJC15" s="191"/>
      <c r="NJD15" s="191"/>
      <c r="NJE15" s="83"/>
      <c r="NJF15" s="212"/>
      <c r="NJG15" s="212"/>
      <c r="NJH15" s="212"/>
      <c r="NJI15" s="191"/>
      <c r="NJJ15" s="191"/>
      <c r="NJK15" s="191"/>
      <c r="NJL15" s="191"/>
      <c r="NJM15" s="83"/>
      <c r="NJN15" s="212"/>
      <c r="NJO15" s="212"/>
      <c r="NJP15" s="212"/>
      <c r="NJQ15" s="191"/>
      <c r="NJR15" s="191"/>
      <c r="NJS15" s="191"/>
      <c r="NJT15" s="191"/>
      <c r="NJU15" s="83"/>
      <c r="NJV15" s="212"/>
      <c r="NJW15" s="212"/>
      <c r="NJX15" s="212"/>
      <c r="NJY15" s="191"/>
      <c r="NJZ15" s="191"/>
      <c r="NKA15" s="191"/>
      <c r="NKB15" s="191"/>
      <c r="NKC15" s="83"/>
      <c r="NKD15" s="212"/>
      <c r="NKE15" s="212"/>
      <c r="NKF15" s="212"/>
      <c r="NKG15" s="191"/>
      <c r="NKH15" s="191"/>
      <c r="NKI15" s="191"/>
      <c r="NKJ15" s="191"/>
      <c r="NKK15" s="83"/>
      <c r="NKL15" s="212"/>
      <c r="NKM15" s="212"/>
      <c r="NKN15" s="212"/>
      <c r="NKO15" s="191"/>
      <c r="NKP15" s="191"/>
      <c r="NKQ15" s="191"/>
      <c r="NKR15" s="191"/>
      <c r="NKS15" s="83"/>
      <c r="NKT15" s="212"/>
      <c r="NKU15" s="212"/>
      <c r="NKV15" s="212"/>
      <c r="NKW15" s="191"/>
      <c r="NKX15" s="191"/>
      <c r="NKY15" s="191"/>
      <c r="NKZ15" s="191"/>
      <c r="NLA15" s="83"/>
      <c r="NLB15" s="212"/>
      <c r="NLC15" s="212"/>
      <c r="NLD15" s="212"/>
      <c r="NLE15" s="191"/>
      <c r="NLF15" s="191"/>
      <c r="NLG15" s="191"/>
      <c r="NLH15" s="191"/>
      <c r="NLI15" s="83"/>
      <c r="NLJ15" s="212"/>
      <c r="NLK15" s="212"/>
      <c r="NLL15" s="212"/>
      <c r="NLM15" s="191"/>
      <c r="NLN15" s="191"/>
      <c r="NLO15" s="191"/>
      <c r="NLP15" s="191"/>
      <c r="NLQ15" s="83"/>
      <c r="NLR15" s="212"/>
      <c r="NLS15" s="212"/>
      <c r="NLT15" s="212"/>
      <c r="NLU15" s="191"/>
      <c r="NLV15" s="191"/>
      <c r="NLW15" s="191"/>
      <c r="NLX15" s="191"/>
      <c r="NLY15" s="83"/>
      <c r="NLZ15" s="212"/>
      <c r="NMA15" s="212"/>
      <c r="NMB15" s="212"/>
      <c r="NMC15" s="191"/>
      <c r="NMD15" s="191"/>
      <c r="NME15" s="191"/>
      <c r="NMF15" s="191"/>
      <c r="NMG15" s="83"/>
      <c r="NMH15" s="212"/>
      <c r="NMI15" s="212"/>
      <c r="NMJ15" s="212"/>
      <c r="NMK15" s="191"/>
      <c r="NML15" s="191"/>
      <c r="NMM15" s="191"/>
      <c r="NMN15" s="191"/>
      <c r="NMO15" s="83"/>
      <c r="NMP15" s="212"/>
      <c r="NMQ15" s="212"/>
      <c r="NMR15" s="212"/>
      <c r="NMS15" s="191"/>
      <c r="NMT15" s="191"/>
      <c r="NMU15" s="191"/>
      <c r="NMV15" s="191"/>
      <c r="NMW15" s="83"/>
      <c r="NMX15" s="212"/>
      <c r="NMY15" s="212"/>
      <c r="NMZ15" s="212"/>
      <c r="NNA15" s="191"/>
      <c r="NNB15" s="191"/>
      <c r="NNC15" s="191"/>
      <c r="NND15" s="191"/>
      <c r="NNE15" s="83"/>
      <c r="NNF15" s="212"/>
      <c r="NNG15" s="212"/>
      <c r="NNH15" s="212"/>
      <c r="NNI15" s="191"/>
      <c r="NNJ15" s="191"/>
      <c r="NNK15" s="191"/>
      <c r="NNL15" s="191"/>
      <c r="NNM15" s="83"/>
      <c r="NNN15" s="212"/>
      <c r="NNO15" s="212"/>
      <c r="NNP15" s="212"/>
      <c r="NNQ15" s="191"/>
      <c r="NNR15" s="191"/>
      <c r="NNS15" s="191"/>
      <c r="NNT15" s="191"/>
      <c r="NNU15" s="83"/>
      <c r="NNV15" s="212"/>
      <c r="NNW15" s="212"/>
      <c r="NNX15" s="212"/>
      <c r="NNY15" s="191"/>
      <c r="NNZ15" s="191"/>
      <c r="NOA15" s="191"/>
      <c r="NOB15" s="191"/>
      <c r="NOC15" s="83"/>
      <c r="NOD15" s="212"/>
      <c r="NOE15" s="212"/>
      <c r="NOF15" s="212"/>
      <c r="NOG15" s="191"/>
      <c r="NOH15" s="191"/>
      <c r="NOI15" s="191"/>
      <c r="NOJ15" s="191"/>
      <c r="NOK15" s="83"/>
      <c r="NOL15" s="212"/>
      <c r="NOM15" s="212"/>
      <c r="NON15" s="212"/>
      <c r="NOO15" s="191"/>
      <c r="NOP15" s="191"/>
      <c r="NOQ15" s="191"/>
      <c r="NOR15" s="191"/>
      <c r="NOS15" s="83"/>
      <c r="NOT15" s="212"/>
      <c r="NOU15" s="212"/>
      <c r="NOV15" s="212"/>
      <c r="NOW15" s="191"/>
      <c r="NOX15" s="191"/>
      <c r="NOY15" s="191"/>
      <c r="NOZ15" s="191"/>
      <c r="NPA15" s="83"/>
      <c r="NPB15" s="212"/>
      <c r="NPC15" s="212"/>
      <c r="NPD15" s="212"/>
      <c r="NPE15" s="191"/>
      <c r="NPF15" s="191"/>
      <c r="NPG15" s="191"/>
      <c r="NPH15" s="191"/>
      <c r="NPI15" s="83"/>
      <c r="NPJ15" s="212"/>
      <c r="NPK15" s="212"/>
      <c r="NPL15" s="212"/>
      <c r="NPM15" s="191"/>
      <c r="NPN15" s="191"/>
      <c r="NPO15" s="191"/>
      <c r="NPP15" s="191"/>
      <c r="NPQ15" s="83"/>
      <c r="NPR15" s="212"/>
      <c r="NPS15" s="212"/>
      <c r="NPT15" s="212"/>
      <c r="NPU15" s="191"/>
      <c r="NPV15" s="191"/>
      <c r="NPW15" s="191"/>
      <c r="NPX15" s="191"/>
      <c r="NPY15" s="83"/>
      <c r="NPZ15" s="212"/>
      <c r="NQA15" s="212"/>
      <c r="NQB15" s="212"/>
      <c r="NQC15" s="191"/>
      <c r="NQD15" s="191"/>
      <c r="NQE15" s="191"/>
      <c r="NQF15" s="191"/>
      <c r="NQG15" s="83"/>
      <c r="NQH15" s="212"/>
      <c r="NQI15" s="212"/>
      <c r="NQJ15" s="212"/>
      <c r="NQK15" s="191"/>
      <c r="NQL15" s="191"/>
      <c r="NQM15" s="191"/>
      <c r="NQN15" s="191"/>
      <c r="NQO15" s="83"/>
      <c r="NQP15" s="212"/>
      <c r="NQQ15" s="212"/>
      <c r="NQR15" s="212"/>
      <c r="NQS15" s="191"/>
      <c r="NQT15" s="191"/>
      <c r="NQU15" s="191"/>
      <c r="NQV15" s="191"/>
      <c r="NQW15" s="83"/>
      <c r="NQX15" s="212"/>
      <c r="NQY15" s="212"/>
      <c r="NQZ15" s="212"/>
      <c r="NRA15" s="191"/>
      <c r="NRB15" s="191"/>
      <c r="NRC15" s="191"/>
      <c r="NRD15" s="191"/>
      <c r="NRE15" s="83"/>
      <c r="NRF15" s="212"/>
      <c r="NRG15" s="212"/>
      <c r="NRH15" s="212"/>
      <c r="NRI15" s="191"/>
      <c r="NRJ15" s="191"/>
      <c r="NRK15" s="191"/>
      <c r="NRL15" s="191"/>
      <c r="NRM15" s="83"/>
      <c r="NRN15" s="212"/>
      <c r="NRO15" s="212"/>
      <c r="NRP15" s="212"/>
      <c r="NRQ15" s="191"/>
      <c r="NRR15" s="191"/>
      <c r="NRS15" s="191"/>
      <c r="NRT15" s="191"/>
      <c r="NRU15" s="83"/>
      <c r="NRV15" s="212"/>
      <c r="NRW15" s="212"/>
      <c r="NRX15" s="212"/>
      <c r="NRY15" s="191"/>
      <c r="NRZ15" s="191"/>
      <c r="NSA15" s="191"/>
      <c r="NSB15" s="191"/>
      <c r="NSC15" s="83"/>
      <c r="NSD15" s="212"/>
      <c r="NSE15" s="212"/>
      <c r="NSF15" s="212"/>
      <c r="NSG15" s="191"/>
      <c r="NSH15" s="191"/>
      <c r="NSI15" s="191"/>
      <c r="NSJ15" s="191"/>
      <c r="NSK15" s="83"/>
      <c r="NSL15" s="212"/>
      <c r="NSM15" s="212"/>
      <c r="NSN15" s="212"/>
      <c r="NSO15" s="191"/>
      <c r="NSP15" s="191"/>
      <c r="NSQ15" s="191"/>
      <c r="NSR15" s="191"/>
      <c r="NSS15" s="83"/>
      <c r="NST15" s="212"/>
      <c r="NSU15" s="212"/>
      <c r="NSV15" s="212"/>
      <c r="NSW15" s="191"/>
      <c r="NSX15" s="191"/>
      <c r="NSY15" s="191"/>
      <c r="NSZ15" s="191"/>
      <c r="NTA15" s="83"/>
      <c r="NTB15" s="212"/>
      <c r="NTC15" s="212"/>
      <c r="NTD15" s="212"/>
      <c r="NTE15" s="191"/>
      <c r="NTF15" s="191"/>
      <c r="NTG15" s="191"/>
      <c r="NTH15" s="191"/>
      <c r="NTI15" s="83"/>
      <c r="NTJ15" s="212"/>
      <c r="NTK15" s="212"/>
      <c r="NTL15" s="212"/>
      <c r="NTM15" s="191"/>
      <c r="NTN15" s="191"/>
      <c r="NTO15" s="191"/>
      <c r="NTP15" s="191"/>
      <c r="NTQ15" s="83"/>
      <c r="NTR15" s="212"/>
      <c r="NTS15" s="212"/>
      <c r="NTT15" s="212"/>
      <c r="NTU15" s="191"/>
      <c r="NTV15" s="191"/>
      <c r="NTW15" s="191"/>
      <c r="NTX15" s="191"/>
      <c r="NTY15" s="83"/>
      <c r="NTZ15" s="212"/>
      <c r="NUA15" s="212"/>
      <c r="NUB15" s="212"/>
      <c r="NUC15" s="191"/>
      <c r="NUD15" s="191"/>
      <c r="NUE15" s="191"/>
      <c r="NUF15" s="191"/>
      <c r="NUG15" s="83"/>
      <c r="NUH15" s="212"/>
      <c r="NUI15" s="212"/>
      <c r="NUJ15" s="212"/>
      <c r="NUK15" s="191"/>
      <c r="NUL15" s="191"/>
      <c r="NUM15" s="191"/>
      <c r="NUN15" s="191"/>
      <c r="NUO15" s="83"/>
      <c r="NUP15" s="212"/>
      <c r="NUQ15" s="212"/>
      <c r="NUR15" s="212"/>
      <c r="NUS15" s="191"/>
      <c r="NUT15" s="191"/>
      <c r="NUU15" s="191"/>
      <c r="NUV15" s="191"/>
      <c r="NUW15" s="83"/>
      <c r="NUX15" s="212"/>
      <c r="NUY15" s="212"/>
      <c r="NUZ15" s="212"/>
      <c r="NVA15" s="191"/>
      <c r="NVB15" s="191"/>
      <c r="NVC15" s="191"/>
      <c r="NVD15" s="191"/>
      <c r="NVE15" s="83"/>
      <c r="NVF15" s="212"/>
      <c r="NVG15" s="212"/>
      <c r="NVH15" s="212"/>
      <c r="NVI15" s="191"/>
      <c r="NVJ15" s="191"/>
      <c r="NVK15" s="191"/>
      <c r="NVL15" s="191"/>
      <c r="NVM15" s="83"/>
      <c r="NVN15" s="212"/>
      <c r="NVO15" s="212"/>
      <c r="NVP15" s="212"/>
      <c r="NVQ15" s="191"/>
      <c r="NVR15" s="191"/>
      <c r="NVS15" s="191"/>
      <c r="NVT15" s="191"/>
      <c r="NVU15" s="83"/>
      <c r="NVV15" s="212"/>
      <c r="NVW15" s="212"/>
      <c r="NVX15" s="212"/>
      <c r="NVY15" s="191"/>
      <c r="NVZ15" s="191"/>
      <c r="NWA15" s="191"/>
      <c r="NWB15" s="191"/>
      <c r="NWC15" s="83"/>
      <c r="NWD15" s="212"/>
      <c r="NWE15" s="212"/>
      <c r="NWF15" s="212"/>
      <c r="NWG15" s="191"/>
      <c r="NWH15" s="191"/>
      <c r="NWI15" s="191"/>
      <c r="NWJ15" s="191"/>
      <c r="NWK15" s="83"/>
      <c r="NWL15" s="212"/>
      <c r="NWM15" s="212"/>
      <c r="NWN15" s="212"/>
      <c r="NWO15" s="191"/>
      <c r="NWP15" s="191"/>
      <c r="NWQ15" s="191"/>
      <c r="NWR15" s="191"/>
      <c r="NWS15" s="83"/>
      <c r="NWT15" s="212"/>
      <c r="NWU15" s="212"/>
      <c r="NWV15" s="212"/>
      <c r="NWW15" s="191"/>
      <c r="NWX15" s="191"/>
      <c r="NWY15" s="191"/>
      <c r="NWZ15" s="191"/>
      <c r="NXA15" s="83"/>
      <c r="NXB15" s="212"/>
      <c r="NXC15" s="212"/>
      <c r="NXD15" s="212"/>
      <c r="NXE15" s="191"/>
      <c r="NXF15" s="191"/>
      <c r="NXG15" s="191"/>
      <c r="NXH15" s="191"/>
      <c r="NXI15" s="83"/>
      <c r="NXJ15" s="212"/>
      <c r="NXK15" s="212"/>
      <c r="NXL15" s="212"/>
      <c r="NXM15" s="191"/>
      <c r="NXN15" s="191"/>
      <c r="NXO15" s="191"/>
      <c r="NXP15" s="191"/>
      <c r="NXQ15" s="83"/>
      <c r="NXR15" s="212"/>
      <c r="NXS15" s="212"/>
      <c r="NXT15" s="212"/>
      <c r="NXU15" s="191"/>
      <c r="NXV15" s="191"/>
      <c r="NXW15" s="191"/>
      <c r="NXX15" s="191"/>
      <c r="NXY15" s="83"/>
      <c r="NXZ15" s="212"/>
      <c r="NYA15" s="212"/>
      <c r="NYB15" s="212"/>
      <c r="NYC15" s="191"/>
      <c r="NYD15" s="191"/>
      <c r="NYE15" s="191"/>
      <c r="NYF15" s="191"/>
      <c r="NYG15" s="83"/>
      <c r="NYH15" s="212"/>
      <c r="NYI15" s="212"/>
      <c r="NYJ15" s="212"/>
      <c r="NYK15" s="191"/>
      <c r="NYL15" s="191"/>
      <c r="NYM15" s="191"/>
      <c r="NYN15" s="191"/>
      <c r="NYO15" s="83"/>
      <c r="NYP15" s="212"/>
      <c r="NYQ15" s="212"/>
      <c r="NYR15" s="212"/>
      <c r="NYS15" s="191"/>
      <c r="NYT15" s="191"/>
      <c r="NYU15" s="191"/>
      <c r="NYV15" s="191"/>
      <c r="NYW15" s="83"/>
      <c r="NYX15" s="212"/>
      <c r="NYY15" s="212"/>
      <c r="NYZ15" s="212"/>
      <c r="NZA15" s="191"/>
      <c r="NZB15" s="191"/>
      <c r="NZC15" s="191"/>
      <c r="NZD15" s="191"/>
      <c r="NZE15" s="83"/>
      <c r="NZF15" s="212"/>
      <c r="NZG15" s="212"/>
      <c r="NZH15" s="212"/>
      <c r="NZI15" s="191"/>
      <c r="NZJ15" s="191"/>
      <c r="NZK15" s="191"/>
      <c r="NZL15" s="191"/>
      <c r="NZM15" s="83"/>
      <c r="NZN15" s="212"/>
      <c r="NZO15" s="212"/>
      <c r="NZP15" s="212"/>
      <c r="NZQ15" s="191"/>
      <c r="NZR15" s="191"/>
      <c r="NZS15" s="191"/>
      <c r="NZT15" s="191"/>
      <c r="NZU15" s="83"/>
      <c r="NZV15" s="212"/>
      <c r="NZW15" s="212"/>
      <c r="NZX15" s="212"/>
      <c r="NZY15" s="191"/>
      <c r="NZZ15" s="191"/>
      <c r="OAA15" s="191"/>
      <c r="OAB15" s="191"/>
      <c r="OAC15" s="83"/>
      <c r="OAD15" s="212"/>
      <c r="OAE15" s="212"/>
      <c r="OAF15" s="212"/>
      <c r="OAG15" s="191"/>
      <c r="OAH15" s="191"/>
      <c r="OAI15" s="191"/>
      <c r="OAJ15" s="191"/>
      <c r="OAK15" s="83"/>
      <c r="OAL15" s="212"/>
      <c r="OAM15" s="212"/>
      <c r="OAN15" s="212"/>
      <c r="OAO15" s="191"/>
      <c r="OAP15" s="191"/>
      <c r="OAQ15" s="191"/>
      <c r="OAR15" s="191"/>
      <c r="OAS15" s="83"/>
      <c r="OAT15" s="212"/>
      <c r="OAU15" s="212"/>
      <c r="OAV15" s="212"/>
      <c r="OAW15" s="191"/>
      <c r="OAX15" s="191"/>
      <c r="OAY15" s="191"/>
      <c r="OAZ15" s="191"/>
      <c r="OBA15" s="83"/>
      <c r="OBB15" s="212"/>
      <c r="OBC15" s="212"/>
      <c r="OBD15" s="212"/>
      <c r="OBE15" s="191"/>
      <c r="OBF15" s="191"/>
      <c r="OBG15" s="191"/>
      <c r="OBH15" s="191"/>
      <c r="OBI15" s="83"/>
      <c r="OBJ15" s="212"/>
      <c r="OBK15" s="212"/>
      <c r="OBL15" s="212"/>
      <c r="OBM15" s="191"/>
      <c r="OBN15" s="191"/>
      <c r="OBO15" s="191"/>
      <c r="OBP15" s="191"/>
      <c r="OBQ15" s="83"/>
      <c r="OBR15" s="212"/>
      <c r="OBS15" s="212"/>
      <c r="OBT15" s="212"/>
      <c r="OBU15" s="191"/>
      <c r="OBV15" s="191"/>
      <c r="OBW15" s="191"/>
      <c r="OBX15" s="191"/>
      <c r="OBY15" s="83"/>
      <c r="OBZ15" s="212"/>
      <c r="OCA15" s="212"/>
      <c r="OCB15" s="212"/>
      <c r="OCC15" s="191"/>
      <c r="OCD15" s="191"/>
      <c r="OCE15" s="191"/>
      <c r="OCF15" s="191"/>
      <c r="OCG15" s="83"/>
      <c r="OCH15" s="212"/>
      <c r="OCI15" s="212"/>
      <c r="OCJ15" s="212"/>
      <c r="OCK15" s="191"/>
      <c r="OCL15" s="191"/>
      <c r="OCM15" s="191"/>
      <c r="OCN15" s="191"/>
      <c r="OCO15" s="83"/>
      <c r="OCP15" s="212"/>
      <c r="OCQ15" s="212"/>
      <c r="OCR15" s="212"/>
      <c r="OCS15" s="191"/>
      <c r="OCT15" s="191"/>
      <c r="OCU15" s="191"/>
      <c r="OCV15" s="191"/>
      <c r="OCW15" s="83"/>
      <c r="OCX15" s="212"/>
      <c r="OCY15" s="212"/>
      <c r="OCZ15" s="212"/>
      <c r="ODA15" s="191"/>
      <c r="ODB15" s="191"/>
      <c r="ODC15" s="191"/>
      <c r="ODD15" s="191"/>
      <c r="ODE15" s="83"/>
      <c r="ODF15" s="212"/>
      <c r="ODG15" s="212"/>
      <c r="ODH15" s="212"/>
      <c r="ODI15" s="191"/>
      <c r="ODJ15" s="191"/>
      <c r="ODK15" s="191"/>
      <c r="ODL15" s="191"/>
      <c r="ODM15" s="83"/>
      <c r="ODN15" s="212"/>
      <c r="ODO15" s="212"/>
      <c r="ODP15" s="212"/>
      <c r="ODQ15" s="191"/>
      <c r="ODR15" s="191"/>
      <c r="ODS15" s="191"/>
      <c r="ODT15" s="191"/>
      <c r="ODU15" s="83"/>
      <c r="ODV15" s="212"/>
      <c r="ODW15" s="212"/>
      <c r="ODX15" s="212"/>
      <c r="ODY15" s="191"/>
      <c r="ODZ15" s="191"/>
      <c r="OEA15" s="191"/>
      <c r="OEB15" s="191"/>
      <c r="OEC15" s="83"/>
      <c r="OED15" s="212"/>
      <c r="OEE15" s="212"/>
      <c r="OEF15" s="212"/>
      <c r="OEG15" s="191"/>
      <c r="OEH15" s="191"/>
      <c r="OEI15" s="191"/>
      <c r="OEJ15" s="191"/>
      <c r="OEK15" s="83"/>
      <c r="OEL15" s="212"/>
      <c r="OEM15" s="212"/>
      <c r="OEN15" s="212"/>
      <c r="OEO15" s="191"/>
      <c r="OEP15" s="191"/>
      <c r="OEQ15" s="191"/>
      <c r="OER15" s="191"/>
      <c r="OES15" s="83"/>
      <c r="OET15" s="212"/>
      <c r="OEU15" s="212"/>
      <c r="OEV15" s="212"/>
      <c r="OEW15" s="191"/>
      <c r="OEX15" s="191"/>
      <c r="OEY15" s="191"/>
      <c r="OEZ15" s="191"/>
      <c r="OFA15" s="83"/>
      <c r="OFB15" s="212"/>
      <c r="OFC15" s="212"/>
      <c r="OFD15" s="212"/>
      <c r="OFE15" s="191"/>
      <c r="OFF15" s="191"/>
      <c r="OFG15" s="191"/>
      <c r="OFH15" s="191"/>
      <c r="OFI15" s="83"/>
      <c r="OFJ15" s="212"/>
      <c r="OFK15" s="212"/>
      <c r="OFL15" s="212"/>
      <c r="OFM15" s="191"/>
      <c r="OFN15" s="191"/>
      <c r="OFO15" s="191"/>
      <c r="OFP15" s="191"/>
      <c r="OFQ15" s="83"/>
      <c r="OFR15" s="212"/>
      <c r="OFS15" s="212"/>
      <c r="OFT15" s="212"/>
      <c r="OFU15" s="191"/>
      <c r="OFV15" s="191"/>
      <c r="OFW15" s="191"/>
      <c r="OFX15" s="191"/>
      <c r="OFY15" s="83"/>
      <c r="OFZ15" s="212"/>
      <c r="OGA15" s="212"/>
      <c r="OGB15" s="212"/>
      <c r="OGC15" s="191"/>
      <c r="OGD15" s="191"/>
      <c r="OGE15" s="191"/>
      <c r="OGF15" s="191"/>
      <c r="OGG15" s="83"/>
      <c r="OGH15" s="212"/>
      <c r="OGI15" s="212"/>
      <c r="OGJ15" s="212"/>
      <c r="OGK15" s="191"/>
      <c r="OGL15" s="191"/>
      <c r="OGM15" s="191"/>
      <c r="OGN15" s="191"/>
      <c r="OGO15" s="83"/>
      <c r="OGP15" s="212"/>
      <c r="OGQ15" s="212"/>
      <c r="OGR15" s="212"/>
      <c r="OGS15" s="191"/>
      <c r="OGT15" s="191"/>
      <c r="OGU15" s="191"/>
      <c r="OGV15" s="191"/>
      <c r="OGW15" s="83"/>
      <c r="OGX15" s="212"/>
      <c r="OGY15" s="212"/>
      <c r="OGZ15" s="212"/>
      <c r="OHA15" s="191"/>
      <c r="OHB15" s="191"/>
      <c r="OHC15" s="191"/>
      <c r="OHD15" s="191"/>
      <c r="OHE15" s="83"/>
      <c r="OHF15" s="212"/>
      <c r="OHG15" s="212"/>
      <c r="OHH15" s="212"/>
      <c r="OHI15" s="191"/>
      <c r="OHJ15" s="191"/>
      <c r="OHK15" s="191"/>
      <c r="OHL15" s="191"/>
      <c r="OHM15" s="83"/>
      <c r="OHN15" s="212"/>
      <c r="OHO15" s="212"/>
      <c r="OHP15" s="212"/>
      <c r="OHQ15" s="191"/>
      <c r="OHR15" s="191"/>
      <c r="OHS15" s="191"/>
      <c r="OHT15" s="191"/>
      <c r="OHU15" s="83"/>
      <c r="OHV15" s="212"/>
      <c r="OHW15" s="212"/>
      <c r="OHX15" s="212"/>
      <c r="OHY15" s="191"/>
      <c r="OHZ15" s="191"/>
      <c r="OIA15" s="191"/>
      <c r="OIB15" s="191"/>
      <c r="OIC15" s="83"/>
      <c r="OID15" s="212"/>
      <c r="OIE15" s="212"/>
      <c r="OIF15" s="212"/>
      <c r="OIG15" s="191"/>
      <c r="OIH15" s="191"/>
      <c r="OII15" s="191"/>
      <c r="OIJ15" s="191"/>
      <c r="OIK15" s="83"/>
      <c r="OIL15" s="212"/>
      <c r="OIM15" s="212"/>
      <c r="OIN15" s="212"/>
      <c r="OIO15" s="191"/>
      <c r="OIP15" s="191"/>
      <c r="OIQ15" s="191"/>
      <c r="OIR15" s="191"/>
      <c r="OIS15" s="83"/>
      <c r="OIT15" s="212"/>
      <c r="OIU15" s="212"/>
      <c r="OIV15" s="212"/>
      <c r="OIW15" s="191"/>
      <c r="OIX15" s="191"/>
      <c r="OIY15" s="191"/>
      <c r="OIZ15" s="191"/>
      <c r="OJA15" s="83"/>
      <c r="OJB15" s="212"/>
      <c r="OJC15" s="212"/>
      <c r="OJD15" s="212"/>
      <c r="OJE15" s="191"/>
      <c r="OJF15" s="191"/>
      <c r="OJG15" s="191"/>
      <c r="OJH15" s="191"/>
      <c r="OJI15" s="83"/>
      <c r="OJJ15" s="212"/>
      <c r="OJK15" s="212"/>
      <c r="OJL15" s="212"/>
      <c r="OJM15" s="191"/>
      <c r="OJN15" s="191"/>
      <c r="OJO15" s="191"/>
      <c r="OJP15" s="191"/>
      <c r="OJQ15" s="83"/>
      <c r="OJR15" s="212"/>
      <c r="OJS15" s="212"/>
      <c r="OJT15" s="212"/>
      <c r="OJU15" s="191"/>
      <c r="OJV15" s="191"/>
      <c r="OJW15" s="191"/>
      <c r="OJX15" s="191"/>
      <c r="OJY15" s="83"/>
      <c r="OJZ15" s="212"/>
      <c r="OKA15" s="212"/>
      <c r="OKB15" s="212"/>
      <c r="OKC15" s="191"/>
      <c r="OKD15" s="191"/>
      <c r="OKE15" s="191"/>
      <c r="OKF15" s="191"/>
      <c r="OKG15" s="83"/>
      <c r="OKH15" s="212"/>
      <c r="OKI15" s="212"/>
      <c r="OKJ15" s="212"/>
      <c r="OKK15" s="191"/>
      <c r="OKL15" s="191"/>
      <c r="OKM15" s="191"/>
      <c r="OKN15" s="191"/>
      <c r="OKO15" s="83"/>
      <c r="OKP15" s="212"/>
      <c r="OKQ15" s="212"/>
      <c r="OKR15" s="212"/>
      <c r="OKS15" s="191"/>
      <c r="OKT15" s="191"/>
      <c r="OKU15" s="191"/>
      <c r="OKV15" s="191"/>
      <c r="OKW15" s="83"/>
      <c r="OKX15" s="212"/>
      <c r="OKY15" s="212"/>
      <c r="OKZ15" s="212"/>
      <c r="OLA15" s="191"/>
      <c r="OLB15" s="191"/>
      <c r="OLC15" s="191"/>
      <c r="OLD15" s="191"/>
      <c r="OLE15" s="83"/>
      <c r="OLF15" s="212"/>
      <c r="OLG15" s="212"/>
      <c r="OLH15" s="212"/>
      <c r="OLI15" s="191"/>
      <c r="OLJ15" s="191"/>
      <c r="OLK15" s="191"/>
      <c r="OLL15" s="191"/>
      <c r="OLM15" s="83"/>
      <c r="OLN15" s="212"/>
      <c r="OLO15" s="212"/>
      <c r="OLP15" s="212"/>
      <c r="OLQ15" s="191"/>
      <c r="OLR15" s="191"/>
      <c r="OLS15" s="191"/>
      <c r="OLT15" s="191"/>
      <c r="OLU15" s="83"/>
      <c r="OLV15" s="212"/>
      <c r="OLW15" s="212"/>
      <c r="OLX15" s="212"/>
      <c r="OLY15" s="191"/>
      <c r="OLZ15" s="191"/>
      <c r="OMA15" s="191"/>
      <c r="OMB15" s="191"/>
      <c r="OMC15" s="83"/>
      <c r="OMD15" s="212"/>
      <c r="OME15" s="212"/>
      <c r="OMF15" s="212"/>
      <c r="OMG15" s="191"/>
      <c r="OMH15" s="191"/>
      <c r="OMI15" s="191"/>
      <c r="OMJ15" s="191"/>
      <c r="OMK15" s="83"/>
      <c r="OML15" s="212"/>
      <c r="OMM15" s="212"/>
      <c r="OMN15" s="212"/>
      <c r="OMO15" s="191"/>
      <c r="OMP15" s="191"/>
      <c r="OMQ15" s="191"/>
      <c r="OMR15" s="191"/>
      <c r="OMS15" s="83"/>
      <c r="OMT15" s="212"/>
      <c r="OMU15" s="212"/>
      <c r="OMV15" s="212"/>
      <c r="OMW15" s="191"/>
      <c r="OMX15" s="191"/>
      <c r="OMY15" s="191"/>
      <c r="OMZ15" s="191"/>
      <c r="ONA15" s="83"/>
      <c r="ONB15" s="212"/>
      <c r="ONC15" s="212"/>
      <c r="OND15" s="212"/>
      <c r="ONE15" s="191"/>
      <c r="ONF15" s="191"/>
      <c r="ONG15" s="191"/>
      <c r="ONH15" s="191"/>
      <c r="ONI15" s="83"/>
      <c r="ONJ15" s="212"/>
      <c r="ONK15" s="212"/>
      <c r="ONL15" s="212"/>
      <c r="ONM15" s="191"/>
      <c r="ONN15" s="191"/>
      <c r="ONO15" s="191"/>
      <c r="ONP15" s="191"/>
      <c r="ONQ15" s="83"/>
      <c r="ONR15" s="212"/>
      <c r="ONS15" s="212"/>
      <c r="ONT15" s="212"/>
      <c r="ONU15" s="191"/>
      <c r="ONV15" s="191"/>
      <c r="ONW15" s="191"/>
      <c r="ONX15" s="191"/>
      <c r="ONY15" s="83"/>
      <c r="ONZ15" s="212"/>
      <c r="OOA15" s="212"/>
      <c r="OOB15" s="212"/>
      <c r="OOC15" s="191"/>
      <c r="OOD15" s="191"/>
      <c r="OOE15" s="191"/>
      <c r="OOF15" s="191"/>
      <c r="OOG15" s="83"/>
      <c r="OOH15" s="212"/>
      <c r="OOI15" s="212"/>
      <c r="OOJ15" s="212"/>
      <c r="OOK15" s="191"/>
      <c r="OOL15" s="191"/>
      <c r="OOM15" s="191"/>
      <c r="OON15" s="191"/>
      <c r="OOO15" s="83"/>
      <c r="OOP15" s="212"/>
      <c r="OOQ15" s="212"/>
      <c r="OOR15" s="212"/>
      <c r="OOS15" s="191"/>
      <c r="OOT15" s="191"/>
      <c r="OOU15" s="191"/>
      <c r="OOV15" s="191"/>
      <c r="OOW15" s="83"/>
      <c r="OOX15" s="212"/>
      <c r="OOY15" s="212"/>
      <c r="OOZ15" s="212"/>
      <c r="OPA15" s="191"/>
      <c r="OPB15" s="191"/>
      <c r="OPC15" s="191"/>
      <c r="OPD15" s="191"/>
      <c r="OPE15" s="83"/>
      <c r="OPF15" s="212"/>
      <c r="OPG15" s="212"/>
      <c r="OPH15" s="212"/>
      <c r="OPI15" s="191"/>
      <c r="OPJ15" s="191"/>
      <c r="OPK15" s="191"/>
      <c r="OPL15" s="191"/>
      <c r="OPM15" s="83"/>
      <c r="OPN15" s="212"/>
      <c r="OPO15" s="212"/>
      <c r="OPP15" s="212"/>
      <c r="OPQ15" s="191"/>
      <c r="OPR15" s="191"/>
      <c r="OPS15" s="191"/>
      <c r="OPT15" s="191"/>
      <c r="OPU15" s="83"/>
      <c r="OPV15" s="212"/>
      <c r="OPW15" s="212"/>
      <c r="OPX15" s="212"/>
      <c r="OPY15" s="191"/>
      <c r="OPZ15" s="191"/>
      <c r="OQA15" s="191"/>
      <c r="OQB15" s="191"/>
      <c r="OQC15" s="83"/>
      <c r="OQD15" s="212"/>
      <c r="OQE15" s="212"/>
      <c r="OQF15" s="212"/>
      <c r="OQG15" s="191"/>
      <c r="OQH15" s="191"/>
      <c r="OQI15" s="191"/>
      <c r="OQJ15" s="191"/>
      <c r="OQK15" s="83"/>
      <c r="OQL15" s="212"/>
      <c r="OQM15" s="212"/>
      <c r="OQN15" s="212"/>
      <c r="OQO15" s="191"/>
      <c r="OQP15" s="191"/>
      <c r="OQQ15" s="191"/>
      <c r="OQR15" s="191"/>
      <c r="OQS15" s="83"/>
      <c r="OQT15" s="212"/>
      <c r="OQU15" s="212"/>
      <c r="OQV15" s="212"/>
      <c r="OQW15" s="191"/>
      <c r="OQX15" s="191"/>
      <c r="OQY15" s="191"/>
      <c r="OQZ15" s="191"/>
      <c r="ORA15" s="83"/>
      <c r="ORB15" s="212"/>
      <c r="ORC15" s="212"/>
      <c r="ORD15" s="212"/>
      <c r="ORE15" s="191"/>
      <c r="ORF15" s="191"/>
      <c r="ORG15" s="191"/>
      <c r="ORH15" s="191"/>
      <c r="ORI15" s="83"/>
      <c r="ORJ15" s="212"/>
      <c r="ORK15" s="212"/>
      <c r="ORL15" s="212"/>
      <c r="ORM15" s="191"/>
      <c r="ORN15" s="191"/>
      <c r="ORO15" s="191"/>
      <c r="ORP15" s="191"/>
      <c r="ORQ15" s="83"/>
      <c r="ORR15" s="212"/>
      <c r="ORS15" s="212"/>
      <c r="ORT15" s="212"/>
      <c r="ORU15" s="191"/>
      <c r="ORV15" s="191"/>
      <c r="ORW15" s="191"/>
      <c r="ORX15" s="191"/>
      <c r="ORY15" s="83"/>
      <c r="ORZ15" s="212"/>
      <c r="OSA15" s="212"/>
      <c r="OSB15" s="212"/>
      <c r="OSC15" s="191"/>
      <c r="OSD15" s="191"/>
      <c r="OSE15" s="191"/>
      <c r="OSF15" s="191"/>
      <c r="OSG15" s="83"/>
      <c r="OSH15" s="212"/>
      <c r="OSI15" s="212"/>
      <c r="OSJ15" s="212"/>
      <c r="OSK15" s="191"/>
      <c r="OSL15" s="191"/>
      <c r="OSM15" s="191"/>
      <c r="OSN15" s="191"/>
      <c r="OSO15" s="83"/>
      <c r="OSP15" s="212"/>
      <c r="OSQ15" s="212"/>
      <c r="OSR15" s="212"/>
      <c r="OSS15" s="191"/>
      <c r="OST15" s="191"/>
      <c r="OSU15" s="191"/>
      <c r="OSV15" s="191"/>
      <c r="OSW15" s="83"/>
      <c r="OSX15" s="212"/>
      <c r="OSY15" s="212"/>
      <c r="OSZ15" s="212"/>
      <c r="OTA15" s="191"/>
      <c r="OTB15" s="191"/>
      <c r="OTC15" s="191"/>
      <c r="OTD15" s="191"/>
      <c r="OTE15" s="83"/>
      <c r="OTF15" s="212"/>
      <c r="OTG15" s="212"/>
      <c r="OTH15" s="212"/>
      <c r="OTI15" s="191"/>
      <c r="OTJ15" s="191"/>
      <c r="OTK15" s="191"/>
      <c r="OTL15" s="191"/>
      <c r="OTM15" s="83"/>
      <c r="OTN15" s="212"/>
      <c r="OTO15" s="212"/>
      <c r="OTP15" s="212"/>
      <c r="OTQ15" s="191"/>
      <c r="OTR15" s="191"/>
      <c r="OTS15" s="191"/>
      <c r="OTT15" s="191"/>
      <c r="OTU15" s="83"/>
      <c r="OTV15" s="212"/>
      <c r="OTW15" s="212"/>
      <c r="OTX15" s="212"/>
      <c r="OTY15" s="191"/>
      <c r="OTZ15" s="191"/>
      <c r="OUA15" s="191"/>
      <c r="OUB15" s="191"/>
      <c r="OUC15" s="83"/>
      <c r="OUD15" s="212"/>
      <c r="OUE15" s="212"/>
      <c r="OUF15" s="212"/>
      <c r="OUG15" s="191"/>
      <c r="OUH15" s="191"/>
      <c r="OUI15" s="191"/>
      <c r="OUJ15" s="191"/>
      <c r="OUK15" s="83"/>
      <c r="OUL15" s="212"/>
      <c r="OUM15" s="212"/>
      <c r="OUN15" s="212"/>
      <c r="OUO15" s="191"/>
      <c r="OUP15" s="191"/>
      <c r="OUQ15" s="191"/>
      <c r="OUR15" s="191"/>
      <c r="OUS15" s="83"/>
      <c r="OUT15" s="212"/>
      <c r="OUU15" s="212"/>
      <c r="OUV15" s="212"/>
      <c r="OUW15" s="191"/>
      <c r="OUX15" s="191"/>
      <c r="OUY15" s="191"/>
      <c r="OUZ15" s="191"/>
      <c r="OVA15" s="83"/>
      <c r="OVB15" s="212"/>
      <c r="OVC15" s="212"/>
      <c r="OVD15" s="212"/>
      <c r="OVE15" s="191"/>
      <c r="OVF15" s="191"/>
      <c r="OVG15" s="191"/>
      <c r="OVH15" s="191"/>
      <c r="OVI15" s="83"/>
      <c r="OVJ15" s="212"/>
      <c r="OVK15" s="212"/>
      <c r="OVL15" s="212"/>
      <c r="OVM15" s="191"/>
      <c r="OVN15" s="191"/>
      <c r="OVO15" s="191"/>
      <c r="OVP15" s="191"/>
      <c r="OVQ15" s="83"/>
      <c r="OVR15" s="212"/>
      <c r="OVS15" s="212"/>
      <c r="OVT15" s="212"/>
      <c r="OVU15" s="191"/>
      <c r="OVV15" s="191"/>
      <c r="OVW15" s="191"/>
      <c r="OVX15" s="191"/>
      <c r="OVY15" s="83"/>
      <c r="OVZ15" s="212"/>
      <c r="OWA15" s="212"/>
      <c r="OWB15" s="212"/>
      <c r="OWC15" s="191"/>
      <c r="OWD15" s="191"/>
      <c r="OWE15" s="191"/>
      <c r="OWF15" s="191"/>
      <c r="OWG15" s="83"/>
      <c r="OWH15" s="212"/>
      <c r="OWI15" s="212"/>
      <c r="OWJ15" s="212"/>
      <c r="OWK15" s="191"/>
      <c r="OWL15" s="191"/>
      <c r="OWM15" s="191"/>
      <c r="OWN15" s="191"/>
      <c r="OWO15" s="83"/>
      <c r="OWP15" s="212"/>
      <c r="OWQ15" s="212"/>
      <c r="OWR15" s="212"/>
      <c r="OWS15" s="191"/>
      <c r="OWT15" s="191"/>
      <c r="OWU15" s="191"/>
      <c r="OWV15" s="191"/>
      <c r="OWW15" s="83"/>
      <c r="OWX15" s="212"/>
      <c r="OWY15" s="212"/>
      <c r="OWZ15" s="212"/>
      <c r="OXA15" s="191"/>
      <c r="OXB15" s="191"/>
      <c r="OXC15" s="191"/>
      <c r="OXD15" s="191"/>
      <c r="OXE15" s="83"/>
      <c r="OXF15" s="212"/>
      <c r="OXG15" s="212"/>
      <c r="OXH15" s="212"/>
      <c r="OXI15" s="191"/>
      <c r="OXJ15" s="191"/>
      <c r="OXK15" s="191"/>
      <c r="OXL15" s="191"/>
      <c r="OXM15" s="83"/>
      <c r="OXN15" s="212"/>
      <c r="OXO15" s="212"/>
      <c r="OXP15" s="212"/>
      <c r="OXQ15" s="191"/>
      <c r="OXR15" s="191"/>
      <c r="OXS15" s="191"/>
      <c r="OXT15" s="191"/>
      <c r="OXU15" s="83"/>
      <c r="OXV15" s="212"/>
      <c r="OXW15" s="212"/>
      <c r="OXX15" s="212"/>
      <c r="OXY15" s="191"/>
      <c r="OXZ15" s="191"/>
      <c r="OYA15" s="191"/>
      <c r="OYB15" s="191"/>
      <c r="OYC15" s="83"/>
      <c r="OYD15" s="212"/>
      <c r="OYE15" s="212"/>
      <c r="OYF15" s="212"/>
      <c r="OYG15" s="191"/>
      <c r="OYH15" s="191"/>
      <c r="OYI15" s="191"/>
      <c r="OYJ15" s="191"/>
      <c r="OYK15" s="83"/>
      <c r="OYL15" s="212"/>
      <c r="OYM15" s="212"/>
      <c r="OYN15" s="212"/>
      <c r="OYO15" s="191"/>
      <c r="OYP15" s="191"/>
      <c r="OYQ15" s="191"/>
      <c r="OYR15" s="191"/>
      <c r="OYS15" s="83"/>
      <c r="OYT15" s="212"/>
      <c r="OYU15" s="212"/>
      <c r="OYV15" s="212"/>
      <c r="OYW15" s="191"/>
      <c r="OYX15" s="191"/>
      <c r="OYY15" s="191"/>
      <c r="OYZ15" s="191"/>
      <c r="OZA15" s="83"/>
      <c r="OZB15" s="212"/>
      <c r="OZC15" s="212"/>
      <c r="OZD15" s="212"/>
      <c r="OZE15" s="191"/>
      <c r="OZF15" s="191"/>
      <c r="OZG15" s="191"/>
      <c r="OZH15" s="191"/>
      <c r="OZI15" s="83"/>
      <c r="OZJ15" s="212"/>
      <c r="OZK15" s="212"/>
      <c r="OZL15" s="212"/>
      <c r="OZM15" s="191"/>
      <c r="OZN15" s="191"/>
      <c r="OZO15" s="191"/>
      <c r="OZP15" s="191"/>
      <c r="OZQ15" s="83"/>
      <c r="OZR15" s="212"/>
      <c r="OZS15" s="212"/>
      <c r="OZT15" s="212"/>
      <c r="OZU15" s="191"/>
      <c r="OZV15" s="191"/>
      <c r="OZW15" s="191"/>
      <c r="OZX15" s="191"/>
      <c r="OZY15" s="83"/>
      <c r="OZZ15" s="212"/>
      <c r="PAA15" s="212"/>
      <c r="PAB15" s="212"/>
      <c r="PAC15" s="191"/>
      <c r="PAD15" s="191"/>
      <c r="PAE15" s="191"/>
      <c r="PAF15" s="191"/>
      <c r="PAG15" s="83"/>
      <c r="PAH15" s="212"/>
      <c r="PAI15" s="212"/>
      <c r="PAJ15" s="212"/>
      <c r="PAK15" s="191"/>
      <c r="PAL15" s="191"/>
      <c r="PAM15" s="191"/>
      <c r="PAN15" s="191"/>
      <c r="PAO15" s="83"/>
      <c r="PAP15" s="212"/>
      <c r="PAQ15" s="212"/>
      <c r="PAR15" s="212"/>
      <c r="PAS15" s="191"/>
      <c r="PAT15" s="191"/>
      <c r="PAU15" s="191"/>
      <c r="PAV15" s="191"/>
      <c r="PAW15" s="83"/>
      <c r="PAX15" s="212"/>
      <c r="PAY15" s="212"/>
      <c r="PAZ15" s="212"/>
      <c r="PBA15" s="191"/>
      <c r="PBB15" s="191"/>
      <c r="PBC15" s="191"/>
      <c r="PBD15" s="191"/>
      <c r="PBE15" s="83"/>
      <c r="PBF15" s="212"/>
      <c r="PBG15" s="212"/>
      <c r="PBH15" s="212"/>
      <c r="PBI15" s="191"/>
      <c r="PBJ15" s="191"/>
      <c r="PBK15" s="191"/>
      <c r="PBL15" s="191"/>
      <c r="PBM15" s="83"/>
      <c r="PBN15" s="212"/>
      <c r="PBO15" s="212"/>
      <c r="PBP15" s="212"/>
      <c r="PBQ15" s="191"/>
      <c r="PBR15" s="191"/>
      <c r="PBS15" s="191"/>
      <c r="PBT15" s="191"/>
      <c r="PBU15" s="83"/>
      <c r="PBV15" s="212"/>
      <c r="PBW15" s="212"/>
      <c r="PBX15" s="212"/>
      <c r="PBY15" s="191"/>
      <c r="PBZ15" s="191"/>
      <c r="PCA15" s="191"/>
      <c r="PCB15" s="191"/>
      <c r="PCC15" s="83"/>
      <c r="PCD15" s="212"/>
      <c r="PCE15" s="212"/>
      <c r="PCF15" s="212"/>
      <c r="PCG15" s="191"/>
      <c r="PCH15" s="191"/>
      <c r="PCI15" s="191"/>
      <c r="PCJ15" s="191"/>
      <c r="PCK15" s="83"/>
      <c r="PCL15" s="212"/>
      <c r="PCM15" s="212"/>
      <c r="PCN15" s="212"/>
      <c r="PCO15" s="191"/>
      <c r="PCP15" s="191"/>
      <c r="PCQ15" s="191"/>
      <c r="PCR15" s="191"/>
      <c r="PCS15" s="83"/>
      <c r="PCT15" s="212"/>
      <c r="PCU15" s="212"/>
      <c r="PCV15" s="212"/>
      <c r="PCW15" s="191"/>
      <c r="PCX15" s="191"/>
      <c r="PCY15" s="191"/>
      <c r="PCZ15" s="191"/>
      <c r="PDA15" s="83"/>
      <c r="PDB15" s="212"/>
      <c r="PDC15" s="212"/>
      <c r="PDD15" s="212"/>
      <c r="PDE15" s="191"/>
      <c r="PDF15" s="191"/>
      <c r="PDG15" s="191"/>
      <c r="PDH15" s="191"/>
      <c r="PDI15" s="83"/>
      <c r="PDJ15" s="212"/>
      <c r="PDK15" s="212"/>
      <c r="PDL15" s="212"/>
      <c r="PDM15" s="191"/>
      <c r="PDN15" s="191"/>
      <c r="PDO15" s="191"/>
      <c r="PDP15" s="191"/>
      <c r="PDQ15" s="83"/>
      <c r="PDR15" s="212"/>
      <c r="PDS15" s="212"/>
      <c r="PDT15" s="212"/>
      <c r="PDU15" s="191"/>
      <c r="PDV15" s="191"/>
      <c r="PDW15" s="191"/>
      <c r="PDX15" s="191"/>
      <c r="PDY15" s="83"/>
      <c r="PDZ15" s="212"/>
      <c r="PEA15" s="212"/>
      <c r="PEB15" s="212"/>
      <c r="PEC15" s="191"/>
      <c r="PED15" s="191"/>
      <c r="PEE15" s="191"/>
      <c r="PEF15" s="191"/>
      <c r="PEG15" s="83"/>
      <c r="PEH15" s="212"/>
      <c r="PEI15" s="212"/>
      <c r="PEJ15" s="212"/>
      <c r="PEK15" s="191"/>
      <c r="PEL15" s="191"/>
      <c r="PEM15" s="191"/>
      <c r="PEN15" s="191"/>
      <c r="PEO15" s="83"/>
      <c r="PEP15" s="212"/>
      <c r="PEQ15" s="212"/>
      <c r="PER15" s="212"/>
      <c r="PES15" s="191"/>
      <c r="PET15" s="191"/>
      <c r="PEU15" s="191"/>
      <c r="PEV15" s="191"/>
      <c r="PEW15" s="83"/>
      <c r="PEX15" s="212"/>
      <c r="PEY15" s="212"/>
      <c r="PEZ15" s="212"/>
      <c r="PFA15" s="191"/>
      <c r="PFB15" s="191"/>
      <c r="PFC15" s="191"/>
      <c r="PFD15" s="191"/>
      <c r="PFE15" s="83"/>
      <c r="PFF15" s="212"/>
      <c r="PFG15" s="212"/>
      <c r="PFH15" s="212"/>
      <c r="PFI15" s="191"/>
      <c r="PFJ15" s="191"/>
      <c r="PFK15" s="191"/>
      <c r="PFL15" s="191"/>
      <c r="PFM15" s="83"/>
      <c r="PFN15" s="212"/>
      <c r="PFO15" s="212"/>
      <c r="PFP15" s="212"/>
      <c r="PFQ15" s="191"/>
      <c r="PFR15" s="191"/>
      <c r="PFS15" s="191"/>
      <c r="PFT15" s="191"/>
      <c r="PFU15" s="83"/>
      <c r="PFV15" s="212"/>
      <c r="PFW15" s="212"/>
      <c r="PFX15" s="212"/>
      <c r="PFY15" s="191"/>
      <c r="PFZ15" s="191"/>
      <c r="PGA15" s="191"/>
      <c r="PGB15" s="191"/>
      <c r="PGC15" s="83"/>
      <c r="PGD15" s="212"/>
      <c r="PGE15" s="212"/>
      <c r="PGF15" s="212"/>
      <c r="PGG15" s="191"/>
      <c r="PGH15" s="191"/>
      <c r="PGI15" s="191"/>
      <c r="PGJ15" s="191"/>
      <c r="PGK15" s="83"/>
      <c r="PGL15" s="212"/>
      <c r="PGM15" s="212"/>
      <c r="PGN15" s="212"/>
      <c r="PGO15" s="191"/>
      <c r="PGP15" s="191"/>
      <c r="PGQ15" s="191"/>
      <c r="PGR15" s="191"/>
      <c r="PGS15" s="83"/>
      <c r="PGT15" s="212"/>
      <c r="PGU15" s="212"/>
      <c r="PGV15" s="212"/>
      <c r="PGW15" s="191"/>
      <c r="PGX15" s="191"/>
      <c r="PGY15" s="191"/>
      <c r="PGZ15" s="191"/>
      <c r="PHA15" s="83"/>
      <c r="PHB15" s="212"/>
      <c r="PHC15" s="212"/>
      <c r="PHD15" s="212"/>
      <c r="PHE15" s="191"/>
      <c r="PHF15" s="191"/>
      <c r="PHG15" s="191"/>
      <c r="PHH15" s="191"/>
      <c r="PHI15" s="83"/>
      <c r="PHJ15" s="212"/>
      <c r="PHK15" s="212"/>
      <c r="PHL15" s="212"/>
      <c r="PHM15" s="191"/>
      <c r="PHN15" s="191"/>
      <c r="PHO15" s="191"/>
      <c r="PHP15" s="191"/>
      <c r="PHQ15" s="83"/>
      <c r="PHR15" s="212"/>
      <c r="PHS15" s="212"/>
      <c r="PHT15" s="212"/>
      <c r="PHU15" s="191"/>
      <c r="PHV15" s="191"/>
      <c r="PHW15" s="191"/>
      <c r="PHX15" s="191"/>
      <c r="PHY15" s="83"/>
      <c r="PHZ15" s="212"/>
      <c r="PIA15" s="212"/>
      <c r="PIB15" s="212"/>
      <c r="PIC15" s="191"/>
      <c r="PID15" s="191"/>
      <c r="PIE15" s="191"/>
      <c r="PIF15" s="191"/>
      <c r="PIG15" s="83"/>
      <c r="PIH15" s="212"/>
      <c r="PII15" s="212"/>
      <c r="PIJ15" s="212"/>
      <c r="PIK15" s="191"/>
      <c r="PIL15" s="191"/>
      <c r="PIM15" s="191"/>
      <c r="PIN15" s="191"/>
      <c r="PIO15" s="83"/>
      <c r="PIP15" s="212"/>
      <c r="PIQ15" s="212"/>
      <c r="PIR15" s="212"/>
      <c r="PIS15" s="191"/>
      <c r="PIT15" s="191"/>
      <c r="PIU15" s="191"/>
      <c r="PIV15" s="191"/>
      <c r="PIW15" s="83"/>
      <c r="PIX15" s="212"/>
      <c r="PIY15" s="212"/>
      <c r="PIZ15" s="212"/>
      <c r="PJA15" s="191"/>
      <c r="PJB15" s="191"/>
      <c r="PJC15" s="191"/>
      <c r="PJD15" s="191"/>
      <c r="PJE15" s="83"/>
      <c r="PJF15" s="212"/>
      <c r="PJG15" s="212"/>
      <c r="PJH15" s="212"/>
      <c r="PJI15" s="191"/>
      <c r="PJJ15" s="191"/>
      <c r="PJK15" s="191"/>
      <c r="PJL15" s="191"/>
      <c r="PJM15" s="83"/>
      <c r="PJN15" s="212"/>
      <c r="PJO15" s="212"/>
      <c r="PJP15" s="212"/>
      <c r="PJQ15" s="191"/>
      <c r="PJR15" s="191"/>
      <c r="PJS15" s="191"/>
      <c r="PJT15" s="191"/>
      <c r="PJU15" s="83"/>
      <c r="PJV15" s="212"/>
      <c r="PJW15" s="212"/>
      <c r="PJX15" s="212"/>
      <c r="PJY15" s="191"/>
      <c r="PJZ15" s="191"/>
      <c r="PKA15" s="191"/>
      <c r="PKB15" s="191"/>
      <c r="PKC15" s="83"/>
      <c r="PKD15" s="212"/>
      <c r="PKE15" s="212"/>
      <c r="PKF15" s="212"/>
      <c r="PKG15" s="191"/>
      <c r="PKH15" s="191"/>
      <c r="PKI15" s="191"/>
      <c r="PKJ15" s="191"/>
      <c r="PKK15" s="83"/>
      <c r="PKL15" s="212"/>
      <c r="PKM15" s="212"/>
      <c r="PKN15" s="212"/>
      <c r="PKO15" s="191"/>
      <c r="PKP15" s="191"/>
      <c r="PKQ15" s="191"/>
      <c r="PKR15" s="191"/>
      <c r="PKS15" s="83"/>
      <c r="PKT15" s="212"/>
      <c r="PKU15" s="212"/>
      <c r="PKV15" s="212"/>
      <c r="PKW15" s="191"/>
      <c r="PKX15" s="191"/>
      <c r="PKY15" s="191"/>
      <c r="PKZ15" s="191"/>
      <c r="PLA15" s="83"/>
      <c r="PLB15" s="212"/>
      <c r="PLC15" s="212"/>
      <c r="PLD15" s="212"/>
      <c r="PLE15" s="191"/>
      <c r="PLF15" s="191"/>
      <c r="PLG15" s="191"/>
      <c r="PLH15" s="191"/>
      <c r="PLI15" s="83"/>
      <c r="PLJ15" s="212"/>
      <c r="PLK15" s="212"/>
      <c r="PLL15" s="212"/>
      <c r="PLM15" s="191"/>
      <c r="PLN15" s="191"/>
      <c r="PLO15" s="191"/>
      <c r="PLP15" s="191"/>
      <c r="PLQ15" s="83"/>
      <c r="PLR15" s="212"/>
      <c r="PLS15" s="212"/>
      <c r="PLT15" s="212"/>
      <c r="PLU15" s="191"/>
      <c r="PLV15" s="191"/>
      <c r="PLW15" s="191"/>
      <c r="PLX15" s="191"/>
      <c r="PLY15" s="83"/>
      <c r="PLZ15" s="212"/>
      <c r="PMA15" s="212"/>
      <c r="PMB15" s="212"/>
      <c r="PMC15" s="191"/>
      <c r="PMD15" s="191"/>
      <c r="PME15" s="191"/>
      <c r="PMF15" s="191"/>
      <c r="PMG15" s="83"/>
      <c r="PMH15" s="212"/>
      <c r="PMI15" s="212"/>
      <c r="PMJ15" s="212"/>
      <c r="PMK15" s="191"/>
      <c r="PML15" s="191"/>
      <c r="PMM15" s="191"/>
      <c r="PMN15" s="191"/>
      <c r="PMO15" s="83"/>
      <c r="PMP15" s="212"/>
      <c r="PMQ15" s="212"/>
      <c r="PMR15" s="212"/>
      <c r="PMS15" s="191"/>
      <c r="PMT15" s="191"/>
      <c r="PMU15" s="191"/>
      <c r="PMV15" s="191"/>
      <c r="PMW15" s="83"/>
      <c r="PMX15" s="212"/>
      <c r="PMY15" s="212"/>
      <c r="PMZ15" s="212"/>
      <c r="PNA15" s="191"/>
      <c r="PNB15" s="191"/>
      <c r="PNC15" s="191"/>
      <c r="PND15" s="191"/>
      <c r="PNE15" s="83"/>
      <c r="PNF15" s="212"/>
      <c r="PNG15" s="212"/>
      <c r="PNH15" s="212"/>
      <c r="PNI15" s="191"/>
      <c r="PNJ15" s="191"/>
      <c r="PNK15" s="191"/>
      <c r="PNL15" s="191"/>
      <c r="PNM15" s="83"/>
      <c r="PNN15" s="212"/>
      <c r="PNO15" s="212"/>
      <c r="PNP15" s="212"/>
      <c r="PNQ15" s="191"/>
      <c r="PNR15" s="191"/>
      <c r="PNS15" s="191"/>
      <c r="PNT15" s="191"/>
      <c r="PNU15" s="83"/>
      <c r="PNV15" s="212"/>
      <c r="PNW15" s="212"/>
      <c r="PNX15" s="212"/>
      <c r="PNY15" s="191"/>
      <c r="PNZ15" s="191"/>
      <c r="POA15" s="191"/>
      <c r="POB15" s="191"/>
      <c r="POC15" s="83"/>
      <c r="POD15" s="212"/>
      <c r="POE15" s="212"/>
      <c r="POF15" s="212"/>
      <c r="POG15" s="191"/>
      <c r="POH15" s="191"/>
      <c r="POI15" s="191"/>
      <c r="POJ15" s="191"/>
      <c r="POK15" s="83"/>
      <c r="POL15" s="212"/>
      <c r="POM15" s="212"/>
      <c r="PON15" s="212"/>
      <c r="POO15" s="191"/>
      <c r="POP15" s="191"/>
      <c r="POQ15" s="191"/>
      <c r="POR15" s="191"/>
      <c r="POS15" s="83"/>
      <c r="POT15" s="212"/>
      <c r="POU15" s="212"/>
      <c r="POV15" s="212"/>
      <c r="POW15" s="191"/>
      <c r="POX15" s="191"/>
      <c r="POY15" s="191"/>
      <c r="POZ15" s="191"/>
      <c r="PPA15" s="83"/>
      <c r="PPB15" s="212"/>
      <c r="PPC15" s="212"/>
      <c r="PPD15" s="212"/>
      <c r="PPE15" s="191"/>
      <c r="PPF15" s="191"/>
      <c r="PPG15" s="191"/>
      <c r="PPH15" s="191"/>
      <c r="PPI15" s="83"/>
      <c r="PPJ15" s="212"/>
      <c r="PPK15" s="212"/>
      <c r="PPL15" s="212"/>
      <c r="PPM15" s="191"/>
      <c r="PPN15" s="191"/>
      <c r="PPO15" s="191"/>
      <c r="PPP15" s="191"/>
      <c r="PPQ15" s="83"/>
      <c r="PPR15" s="212"/>
      <c r="PPS15" s="212"/>
      <c r="PPT15" s="212"/>
      <c r="PPU15" s="191"/>
      <c r="PPV15" s="191"/>
      <c r="PPW15" s="191"/>
      <c r="PPX15" s="191"/>
      <c r="PPY15" s="83"/>
      <c r="PPZ15" s="212"/>
      <c r="PQA15" s="212"/>
      <c r="PQB15" s="212"/>
      <c r="PQC15" s="191"/>
      <c r="PQD15" s="191"/>
      <c r="PQE15" s="191"/>
      <c r="PQF15" s="191"/>
      <c r="PQG15" s="83"/>
      <c r="PQH15" s="212"/>
      <c r="PQI15" s="212"/>
      <c r="PQJ15" s="212"/>
      <c r="PQK15" s="191"/>
      <c r="PQL15" s="191"/>
      <c r="PQM15" s="191"/>
      <c r="PQN15" s="191"/>
      <c r="PQO15" s="83"/>
      <c r="PQP15" s="212"/>
      <c r="PQQ15" s="212"/>
      <c r="PQR15" s="212"/>
      <c r="PQS15" s="191"/>
      <c r="PQT15" s="191"/>
      <c r="PQU15" s="191"/>
      <c r="PQV15" s="191"/>
      <c r="PQW15" s="83"/>
      <c r="PQX15" s="212"/>
      <c r="PQY15" s="212"/>
      <c r="PQZ15" s="212"/>
      <c r="PRA15" s="191"/>
      <c r="PRB15" s="191"/>
      <c r="PRC15" s="191"/>
      <c r="PRD15" s="191"/>
      <c r="PRE15" s="83"/>
      <c r="PRF15" s="212"/>
      <c r="PRG15" s="212"/>
      <c r="PRH15" s="212"/>
      <c r="PRI15" s="191"/>
      <c r="PRJ15" s="191"/>
      <c r="PRK15" s="191"/>
      <c r="PRL15" s="191"/>
      <c r="PRM15" s="83"/>
      <c r="PRN15" s="212"/>
      <c r="PRO15" s="212"/>
      <c r="PRP15" s="212"/>
      <c r="PRQ15" s="191"/>
      <c r="PRR15" s="191"/>
      <c r="PRS15" s="191"/>
      <c r="PRT15" s="191"/>
      <c r="PRU15" s="83"/>
      <c r="PRV15" s="212"/>
      <c r="PRW15" s="212"/>
      <c r="PRX15" s="212"/>
      <c r="PRY15" s="191"/>
      <c r="PRZ15" s="191"/>
      <c r="PSA15" s="191"/>
      <c r="PSB15" s="191"/>
      <c r="PSC15" s="83"/>
      <c r="PSD15" s="212"/>
      <c r="PSE15" s="212"/>
      <c r="PSF15" s="212"/>
      <c r="PSG15" s="191"/>
      <c r="PSH15" s="191"/>
      <c r="PSI15" s="191"/>
      <c r="PSJ15" s="191"/>
      <c r="PSK15" s="83"/>
      <c r="PSL15" s="212"/>
      <c r="PSM15" s="212"/>
      <c r="PSN15" s="212"/>
      <c r="PSO15" s="191"/>
      <c r="PSP15" s="191"/>
      <c r="PSQ15" s="191"/>
      <c r="PSR15" s="191"/>
      <c r="PSS15" s="83"/>
      <c r="PST15" s="212"/>
      <c r="PSU15" s="212"/>
      <c r="PSV15" s="212"/>
      <c r="PSW15" s="191"/>
      <c r="PSX15" s="191"/>
      <c r="PSY15" s="191"/>
      <c r="PSZ15" s="191"/>
      <c r="PTA15" s="83"/>
      <c r="PTB15" s="212"/>
      <c r="PTC15" s="212"/>
      <c r="PTD15" s="212"/>
      <c r="PTE15" s="191"/>
      <c r="PTF15" s="191"/>
      <c r="PTG15" s="191"/>
      <c r="PTH15" s="191"/>
      <c r="PTI15" s="83"/>
      <c r="PTJ15" s="212"/>
      <c r="PTK15" s="212"/>
      <c r="PTL15" s="212"/>
      <c r="PTM15" s="191"/>
      <c r="PTN15" s="191"/>
      <c r="PTO15" s="191"/>
      <c r="PTP15" s="191"/>
      <c r="PTQ15" s="83"/>
      <c r="PTR15" s="212"/>
      <c r="PTS15" s="212"/>
      <c r="PTT15" s="212"/>
      <c r="PTU15" s="191"/>
      <c r="PTV15" s="191"/>
      <c r="PTW15" s="191"/>
      <c r="PTX15" s="191"/>
      <c r="PTY15" s="83"/>
      <c r="PTZ15" s="212"/>
      <c r="PUA15" s="212"/>
      <c r="PUB15" s="212"/>
      <c r="PUC15" s="191"/>
      <c r="PUD15" s="191"/>
      <c r="PUE15" s="191"/>
      <c r="PUF15" s="191"/>
      <c r="PUG15" s="83"/>
      <c r="PUH15" s="212"/>
      <c r="PUI15" s="212"/>
      <c r="PUJ15" s="212"/>
      <c r="PUK15" s="191"/>
      <c r="PUL15" s="191"/>
      <c r="PUM15" s="191"/>
      <c r="PUN15" s="191"/>
      <c r="PUO15" s="83"/>
      <c r="PUP15" s="212"/>
      <c r="PUQ15" s="212"/>
      <c r="PUR15" s="212"/>
      <c r="PUS15" s="191"/>
      <c r="PUT15" s="191"/>
      <c r="PUU15" s="191"/>
      <c r="PUV15" s="191"/>
      <c r="PUW15" s="83"/>
      <c r="PUX15" s="212"/>
      <c r="PUY15" s="212"/>
      <c r="PUZ15" s="212"/>
      <c r="PVA15" s="191"/>
      <c r="PVB15" s="191"/>
      <c r="PVC15" s="191"/>
      <c r="PVD15" s="191"/>
      <c r="PVE15" s="83"/>
      <c r="PVF15" s="212"/>
      <c r="PVG15" s="212"/>
      <c r="PVH15" s="212"/>
      <c r="PVI15" s="191"/>
      <c r="PVJ15" s="191"/>
      <c r="PVK15" s="191"/>
      <c r="PVL15" s="191"/>
      <c r="PVM15" s="83"/>
      <c r="PVN15" s="212"/>
      <c r="PVO15" s="212"/>
      <c r="PVP15" s="212"/>
      <c r="PVQ15" s="191"/>
      <c r="PVR15" s="191"/>
      <c r="PVS15" s="191"/>
      <c r="PVT15" s="191"/>
      <c r="PVU15" s="83"/>
      <c r="PVV15" s="212"/>
      <c r="PVW15" s="212"/>
      <c r="PVX15" s="212"/>
      <c r="PVY15" s="191"/>
      <c r="PVZ15" s="191"/>
      <c r="PWA15" s="191"/>
      <c r="PWB15" s="191"/>
      <c r="PWC15" s="83"/>
      <c r="PWD15" s="212"/>
      <c r="PWE15" s="212"/>
      <c r="PWF15" s="212"/>
      <c r="PWG15" s="191"/>
      <c r="PWH15" s="191"/>
      <c r="PWI15" s="191"/>
      <c r="PWJ15" s="191"/>
      <c r="PWK15" s="83"/>
      <c r="PWL15" s="212"/>
      <c r="PWM15" s="212"/>
      <c r="PWN15" s="212"/>
      <c r="PWO15" s="191"/>
      <c r="PWP15" s="191"/>
      <c r="PWQ15" s="191"/>
      <c r="PWR15" s="191"/>
      <c r="PWS15" s="83"/>
      <c r="PWT15" s="212"/>
      <c r="PWU15" s="212"/>
      <c r="PWV15" s="212"/>
      <c r="PWW15" s="191"/>
      <c r="PWX15" s="191"/>
      <c r="PWY15" s="191"/>
      <c r="PWZ15" s="191"/>
      <c r="PXA15" s="83"/>
      <c r="PXB15" s="212"/>
      <c r="PXC15" s="212"/>
      <c r="PXD15" s="212"/>
      <c r="PXE15" s="191"/>
      <c r="PXF15" s="191"/>
      <c r="PXG15" s="191"/>
      <c r="PXH15" s="191"/>
      <c r="PXI15" s="83"/>
      <c r="PXJ15" s="212"/>
      <c r="PXK15" s="212"/>
      <c r="PXL15" s="212"/>
      <c r="PXM15" s="191"/>
      <c r="PXN15" s="191"/>
      <c r="PXO15" s="191"/>
      <c r="PXP15" s="191"/>
      <c r="PXQ15" s="83"/>
      <c r="PXR15" s="212"/>
      <c r="PXS15" s="212"/>
      <c r="PXT15" s="212"/>
      <c r="PXU15" s="191"/>
      <c r="PXV15" s="191"/>
      <c r="PXW15" s="191"/>
      <c r="PXX15" s="191"/>
      <c r="PXY15" s="83"/>
      <c r="PXZ15" s="212"/>
      <c r="PYA15" s="212"/>
      <c r="PYB15" s="212"/>
      <c r="PYC15" s="191"/>
      <c r="PYD15" s="191"/>
      <c r="PYE15" s="191"/>
      <c r="PYF15" s="191"/>
      <c r="PYG15" s="83"/>
      <c r="PYH15" s="212"/>
      <c r="PYI15" s="212"/>
      <c r="PYJ15" s="212"/>
      <c r="PYK15" s="191"/>
      <c r="PYL15" s="191"/>
      <c r="PYM15" s="191"/>
      <c r="PYN15" s="191"/>
      <c r="PYO15" s="83"/>
      <c r="PYP15" s="212"/>
      <c r="PYQ15" s="212"/>
      <c r="PYR15" s="212"/>
      <c r="PYS15" s="191"/>
      <c r="PYT15" s="191"/>
      <c r="PYU15" s="191"/>
      <c r="PYV15" s="191"/>
      <c r="PYW15" s="83"/>
      <c r="PYX15" s="212"/>
      <c r="PYY15" s="212"/>
      <c r="PYZ15" s="212"/>
      <c r="PZA15" s="191"/>
      <c r="PZB15" s="191"/>
      <c r="PZC15" s="191"/>
      <c r="PZD15" s="191"/>
      <c r="PZE15" s="83"/>
      <c r="PZF15" s="212"/>
      <c r="PZG15" s="212"/>
      <c r="PZH15" s="212"/>
      <c r="PZI15" s="191"/>
      <c r="PZJ15" s="191"/>
      <c r="PZK15" s="191"/>
      <c r="PZL15" s="191"/>
      <c r="PZM15" s="83"/>
      <c r="PZN15" s="212"/>
      <c r="PZO15" s="212"/>
      <c r="PZP15" s="212"/>
      <c r="PZQ15" s="191"/>
      <c r="PZR15" s="191"/>
      <c r="PZS15" s="191"/>
      <c r="PZT15" s="191"/>
      <c r="PZU15" s="83"/>
      <c r="PZV15" s="212"/>
      <c r="PZW15" s="212"/>
      <c r="PZX15" s="212"/>
      <c r="PZY15" s="191"/>
      <c r="PZZ15" s="191"/>
      <c r="QAA15" s="191"/>
      <c r="QAB15" s="191"/>
      <c r="QAC15" s="83"/>
      <c r="QAD15" s="212"/>
      <c r="QAE15" s="212"/>
      <c r="QAF15" s="212"/>
      <c r="QAG15" s="191"/>
      <c r="QAH15" s="191"/>
      <c r="QAI15" s="191"/>
      <c r="QAJ15" s="191"/>
      <c r="QAK15" s="83"/>
      <c r="QAL15" s="212"/>
      <c r="QAM15" s="212"/>
      <c r="QAN15" s="212"/>
      <c r="QAO15" s="191"/>
      <c r="QAP15" s="191"/>
      <c r="QAQ15" s="191"/>
      <c r="QAR15" s="191"/>
      <c r="QAS15" s="83"/>
      <c r="QAT15" s="212"/>
      <c r="QAU15" s="212"/>
      <c r="QAV15" s="212"/>
      <c r="QAW15" s="191"/>
      <c r="QAX15" s="191"/>
      <c r="QAY15" s="191"/>
      <c r="QAZ15" s="191"/>
      <c r="QBA15" s="83"/>
      <c r="QBB15" s="212"/>
      <c r="QBC15" s="212"/>
      <c r="QBD15" s="212"/>
      <c r="QBE15" s="191"/>
      <c r="QBF15" s="191"/>
      <c r="QBG15" s="191"/>
      <c r="QBH15" s="191"/>
      <c r="QBI15" s="83"/>
      <c r="QBJ15" s="212"/>
      <c r="QBK15" s="212"/>
      <c r="QBL15" s="212"/>
      <c r="QBM15" s="191"/>
      <c r="QBN15" s="191"/>
      <c r="QBO15" s="191"/>
      <c r="QBP15" s="191"/>
      <c r="QBQ15" s="83"/>
      <c r="QBR15" s="212"/>
      <c r="QBS15" s="212"/>
      <c r="QBT15" s="212"/>
      <c r="QBU15" s="191"/>
      <c r="QBV15" s="191"/>
      <c r="QBW15" s="191"/>
      <c r="QBX15" s="191"/>
      <c r="QBY15" s="83"/>
      <c r="QBZ15" s="212"/>
      <c r="QCA15" s="212"/>
      <c r="QCB15" s="212"/>
      <c r="QCC15" s="191"/>
      <c r="QCD15" s="191"/>
      <c r="QCE15" s="191"/>
      <c r="QCF15" s="191"/>
      <c r="QCG15" s="83"/>
      <c r="QCH15" s="212"/>
      <c r="QCI15" s="212"/>
      <c r="QCJ15" s="212"/>
      <c r="QCK15" s="191"/>
      <c r="QCL15" s="191"/>
      <c r="QCM15" s="191"/>
      <c r="QCN15" s="191"/>
      <c r="QCO15" s="83"/>
      <c r="QCP15" s="212"/>
      <c r="QCQ15" s="212"/>
      <c r="QCR15" s="212"/>
      <c r="QCS15" s="191"/>
      <c r="QCT15" s="191"/>
      <c r="QCU15" s="191"/>
      <c r="QCV15" s="191"/>
      <c r="QCW15" s="83"/>
      <c r="QCX15" s="212"/>
      <c r="QCY15" s="212"/>
      <c r="QCZ15" s="212"/>
      <c r="QDA15" s="191"/>
      <c r="QDB15" s="191"/>
      <c r="QDC15" s="191"/>
      <c r="QDD15" s="191"/>
      <c r="QDE15" s="83"/>
      <c r="QDF15" s="212"/>
      <c r="QDG15" s="212"/>
      <c r="QDH15" s="212"/>
      <c r="QDI15" s="191"/>
      <c r="QDJ15" s="191"/>
      <c r="QDK15" s="191"/>
      <c r="QDL15" s="191"/>
      <c r="QDM15" s="83"/>
      <c r="QDN15" s="212"/>
      <c r="QDO15" s="212"/>
      <c r="QDP15" s="212"/>
      <c r="QDQ15" s="191"/>
      <c r="QDR15" s="191"/>
      <c r="QDS15" s="191"/>
      <c r="QDT15" s="191"/>
      <c r="QDU15" s="83"/>
      <c r="QDV15" s="212"/>
      <c r="QDW15" s="212"/>
      <c r="QDX15" s="212"/>
      <c r="QDY15" s="191"/>
      <c r="QDZ15" s="191"/>
      <c r="QEA15" s="191"/>
      <c r="QEB15" s="191"/>
      <c r="QEC15" s="83"/>
      <c r="QED15" s="212"/>
      <c r="QEE15" s="212"/>
      <c r="QEF15" s="212"/>
      <c r="QEG15" s="191"/>
      <c r="QEH15" s="191"/>
      <c r="QEI15" s="191"/>
      <c r="QEJ15" s="191"/>
      <c r="QEK15" s="83"/>
      <c r="QEL15" s="212"/>
      <c r="QEM15" s="212"/>
      <c r="QEN15" s="212"/>
      <c r="QEO15" s="191"/>
      <c r="QEP15" s="191"/>
      <c r="QEQ15" s="191"/>
      <c r="QER15" s="191"/>
      <c r="QES15" s="83"/>
      <c r="QET15" s="212"/>
      <c r="QEU15" s="212"/>
      <c r="QEV15" s="212"/>
      <c r="QEW15" s="191"/>
      <c r="QEX15" s="191"/>
      <c r="QEY15" s="191"/>
      <c r="QEZ15" s="191"/>
      <c r="QFA15" s="83"/>
      <c r="QFB15" s="212"/>
      <c r="QFC15" s="212"/>
      <c r="QFD15" s="212"/>
      <c r="QFE15" s="191"/>
      <c r="QFF15" s="191"/>
      <c r="QFG15" s="191"/>
      <c r="QFH15" s="191"/>
      <c r="QFI15" s="83"/>
      <c r="QFJ15" s="212"/>
      <c r="QFK15" s="212"/>
      <c r="QFL15" s="212"/>
      <c r="QFM15" s="191"/>
      <c r="QFN15" s="191"/>
      <c r="QFO15" s="191"/>
      <c r="QFP15" s="191"/>
      <c r="QFQ15" s="83"/>
      <c r="QFR15" s="212"/>
      <c r="QFS15" s="212"/>
      <c r="QFT15" s="212"/>
      <c r="QFU15" s="191"/>
      <c r="QFV15" s="191"/>
      <c r="QFW15" s="191"/>
      <c r="QFX15" s="191"/>
      <c r="QFY15" s="83"/>
      <c r="QFZ15" s="212"/>
      <c r="QGA15" s="212"/>
      <c r="QGB15" s="212"/>
      <c r="QGC15" s="191"/>
      <c r="QGD15" s="191"/>
      <c r="QGE15" s="191"/>
      <c r="QGF15" s="191"/>
      <c r="QGG15" s="83"/>
      <c r="QGH15" s="212"/>
      <c r="QGI15" s="212"/>
      <c r="QGJ15" s="212"/>
      <c r="QGK15" s="191"/>
      <c r="QGL15" s="191"/>
      <c r="QGM15" s="191"/>
      <c r="QGN15" s="191"/>
      <c r="QGO15" s="83"/>
      <c r="QGP15" s="212"/>
      <c r="QGQ15" s="212"/>
      <c r="QGR15" s="212"/>
      <c r="QGS15" s="191"/>
      <c r="QGT15" s="191"/>
      <c r="QGU15" s="191"/>
      <c r="QGV15" s="191"/>
      <c r="QGW15" s="83"/>
      <c r="QGX15" s="212"/>
      <c r="QGY15" s="212"/>
      <c r="QGZ15" s="212"/>
      <c r="QHA15" s="191"/>
      <c r="QHB15" s="191"/>
      <c r="QHC15" s="191"/>
      <c r="QHD15" s="191"/>
      <c r="QHE15" s="83"/>
      <c r="QHF15" s="212"/>
      <c r="QHG15" s="212"/>
      <c r="QHH15" s="212"/>
      <c r="QHI15" s="191"/>
      <c r="QHJ15" s="191"/>
      <c r="QHK15" s="191"/>
      <c r="QHL15" s="191"/>
      <c r="QHM15" s="83"/>
      <c r="QHN15" s="212"/>
      <c r="QHO15" s="212"/>
      <c r="QHP15" s="212"/>
      <c r="QHQ15" s="191"/>
      <c r="QHR15" s="191"/>
      <c r="QHS15" s="191"/>
      <c r="QHT15" s="191"/>
      <c r="QHU15" s="83"/>
      <c r="QHV15" s="212"/>
      <c r="QHW15" s="212"/>
      <c r="QHX15" s="212"/>
      <c r="QHY15" s="191"/>
      <c r="QHZ15" s="191"/>
      <c r="QIA15" s="191"/>
      <c r="QIB15" s="191"/>
      <c r="QIC15" s="83"/>
      <c r="QID15" s="212"/>
      <c r="QIE15" s="212"/>
      <c r="QIF15" s="212"/>
      <c r="QIG15" s="191"/>
      <c r="QIH15" s="191"/>
      <c r="QII15" s="191"/>
      <c r="QIJ15" s="191"/>
      <c r="QIK15" s="83"/>
      <c r="QIL15" s="212"/>
      <c r="QIM15" s="212"/>
      <c r="QIN15" s="212"/>
      <c r="QIO15" s="191"/>
      <c r="QIP15" s="191"/>
      <c r="QIQ15" s="191"/>
      <c r="QIR15" s="191"/>
      <c r="QIS15" s="83"/>
      <c r="QIT15" s="212"/>
      <c r="QIU15" s="212"/>
      <c r="QIV15" s="212"/>
      <c r="QIW15" s="191"/>
      <c r="QIX15" s="191"/>
      <c r="QIY15" s="191"/>
      <c r="QIZ15" s="191"/>
      <c r="QJA15" s="83"/>
      <c r="QJB15" s="212"/>
      <c r="QJC15" s="212"/>
      <c r="QJD15" s="212"/>
      <c r="QJE15" s="191"/>
      <c r="QJF15" s="191"/>
      <c r="QJG15" s="191"/>
      <c r="QJH15" s="191"/>
      <c r="QJI15" s="83"/>
      <c r="QJJ15" s="212"/>
      <c r="QJK15" s="212"/>
      <c r="QJL15" s="212"/>
      <c r="QJM15" s="191"/>
      <c r="QJN15" s="191"/>
      <c r="QJO15" s="191"/>
      <c r="QJP15" s="191"/>
      <c r="QJQ15" s="83"/>
      <c r="QJR15" s="212"/>
      <c r="QJS15" s="212"/>
      <c r="QJT15" s="212"/>
      <c r="QJU15" s="191"/>
      <c r="QJV15" s="191"/>
      <c r="QJW15" s="191"/>
      <c r="QJX15" s="191"/>
      <c r="QJY15" s="83"/>
      <c r="QJZ15" s="212"/>
      <c r="QKA15" s="212"/>
      <c r="QKB15" s="212"/>
      <c r="QKC15" s="191"/>
      <c r="QKD15" s="191"/>
      <c r="QKE15" s="191"/>
      <c r="QKF15" s="191"/>
      <c r="QKG15" s="83"/>
      <c r="QKH15" s="212"/>
      <c r="QKI15" s="212"/>
      <c r="QKJ15" s="212"/>
      <c r="QKK15" s="191"/>
      <c r="QKL15" s="191"/>
      <c r="QKM15" s="191"/>
      <c r="QKN15" s="191"/>
      <c r="QKO15" s="83"/>
      <c r="QKP15" s="212"/>
      <c r="QKQ15" s="212"/>
      <c r="QKR15" s="212"/>
      <c r="QKS15" s="191"/>
      <c r="QKT15" s="191"/>
      <c r="QKU15" s="191"/>
      <c r="QKV15" s="191"/>
      <c r="QKW15" s="83"/>
      <c r="QKX15" s="212"/>
      <c r="QKY15" s="212"/>
      <c r="QKZ15" s="212"/>
      <c r="QLA15" s="191"/>
      <c r="QLB15" s="191"/>
      <c r="QLC15" s="191"/>
      <c r="QLD15" s="191"/>
      <c r="QLE15" s="83"/>
      <c r="QLF15" s="212"/>
      <c r="QLG15" s="212"/>
      <c r="QLH15" s="212"/>
      <c r="QLI15" s="191"/>
      <c r="QLJ15" s="191"/>
      <c r="QLK15" s="191"/>
      <c r="QLL15" s="191"/>
      <c r="QLM15" s="83"/>
      <c r="QLN15" s="212"/>
      <c r="QLO15" s="212"/>
      <c r="QLP15" s="212"/>
      <c r="QLQ15" s="191"/>
      <c r="QLR15" s="191"/>
      <c r="QLS15" s="191"/>
      <c r="QLT15" s="191"/>
      <c r="QLU15" s="83"/>
      <c r="QLV15" s="212"/>
      <c r="QLW15" s="212"/>
      <c r="QLX15" s="212"/>
      <c r="QLY15" s="191"/>
      <c r="QLZ15" s="191"/>
      <c r="QMA15" s="191"/>
      <c r="QMB15" s="191"/>
      <c r="QMC15" s="83"/>
      <c r="QMD15" s="212"/>
      <c r="QME15" s="212"/>
      <c r="QMF15" s="212"/>
      <c r="QMG15" s="191"/>
      <c r="QMH15" s="191"/>
      <c r="QMI15" s="191"/>
      <c r="QMJ15" s="191"/>
      <c r="QMK15" s="83"/>
      <c r="QML15" s="212"/>
      <c r="QMM15" s="212"/>
      <c r="QMN15" s="212"/>
      <c r="QMO15" s="191"/>
      <c r="QMP15" s="191"/>
      <c r="QMQ15" s="191"/>
      <c r="QMR15" s="191"/>
      <c r="QMS15" s="83"/>
      <c r="QMT15" s="212"/>
      <c r="QMU15" s="212"/>
      <c r="QMV15" s="212"/>
      <c r="QMW15" s="191"/>
      <c r="QMX15" s="191"/>
      <c r="QMY15" s="191"/>
      <c r="QMZ15" s="191"/>
      <c r="QNA15" s="83"/>
      <c r="QNB15" s="212"/>
      <c r="QNC15" s="212"/>
      <c r="QND15" s="212"/>
      <c r="QNE15" s="191"/>
      <c r="QNF15" s="191"/>
      <c r="QNG15" s="191"/>
      <c r="QNH15" s="191"/>
      <c r="QNI15" s="83"/>
      <c r="QNJ15" s="212"/>
      <c r="QNK15" s="212"/>
      <c r="QNL15" s="212"/>
      <c r="QNM15" s="191"/>
      <c r="QNN15" s="191"/>
      <c r="QNO15" s="191"/>
      <c r="QNP15" s="191"/>
      <c r="QNQ15" s="83"/>
      <c r="QNR15" s="212"/>
      <c r="QNS15" s="212"/>
      <c r="QNT15" s="212"/>
      <c r="QNU15" s="191"/>
      <c r="QNV15" s="191"/>
      <c r="QNW15" s="191"/>
      <c r="QNX15" s="191"/>
      <c r="QNY15" s="83"/>
      <c r="QNZ15" s="212"/>
      <c r="QOA15" s="212"/>
      <c r="QOB15" s="212"/>
      <c r="QOC15" s="191"/>
      <c r="QOD15" s="191"/>
      <c r="QOE15" s="191"/>
      <c r="QOF15" s="191"/>
      <c r="QOG15" s="83"/>
      <c r="QOH15" s="212"/>
      <c r="QOI15" s="212"/>
      <c r="QOJ15" s="212"/>
      <c r="QOK15" s="191"/>
      <c r="QOL15" s="191"/>
      <c r="QOM15" s="191"/>
      <c r="QON15" s="191"/>
      <c r="QOO15" s="83"/>
      <c r="QOP15" s="212"/>
      <c r="QOQ15" s="212"/>
      <c r="QOR15" s="212"/>
      <c r="QOS15" s="191"/>
      <c r="QOT15" s="191"/>
      <c r="QOU15" s="191"/>
      <c r="QOV15" s="191"/>
      <c r="QOW15" s="83"/>
      <c r="QOX15" s="212"/>
      <c r="QOY15" s="212"/>
      <c r="QOZ15" s="212"/>
      <c r="QPA15" s="191"/>
      <c r="QPB15" s="191"/>
      <c r="QPC15" s="191"/>
      <c r="QPD15" s="191"/>
      <c r="QPE15" s="83"/>
      <c r="QPF15" s="212"/>
      <c r="QPG15" s="212"/>
      <c r="QPH15" s="212"/>
      <c r="QPI15" s="191"/>
      <c r="QPJ15" s="191"/>
      <c r="QPK15" s="191"/>
      <c r="QPL15" s="191"/>
      <c r="QPM15" s="83"/>
      <c r="QPN15" s="212"/>
      <c r="QPO15" s="212"/>
      <c r="QPP15" s="212"/>
      <c r="QPQ15" s="191"/>
      <c r="QPR15" s="191"/>
      <c r="QPS15" s="191"/>
      <c r="QPT15" s="191"/>
      <c r="QPU15" s="83"/>
      <c r="QPV15" s="212"/>
      <c r="QPW15" s="212"/>
      <c r="QPX15" s="212"/>
      <c r="QPY15" s="191"/>
      <c r="QPZ15" s="191"/>
      <c r="QQA15" s="191"/>
      <c r="QQB15" s="191"/>
      <c r="QQC15" s="83"/>
      <c r="QQD15" s="212"/>
      <c r="QQE15" s="212"/>
      <c r="QQF15" s="212"/>
      <c r="QQG15" s="191"/>
      <c r="QQH15" s="191"/>
      <c r="QQI15" s="191"/>
      <c r="QQJ15" s="191"/>
      <c r="QQK15" s="83"/>
      <c r="QQL15" s="212"/>
      <c r="QQM15" s="212"/>
      <c r="QQN15" s="212"/>
      <c r="QQO15" s="191"/>
      <c r="QQP15" s="191"/>
      <c r="QQQ15" s="191"/>
      <c r="QQR15" s="191"/>
      <c r="QQS15" s="83"/>
      <c r="QQT15" s="212"/>
      <c r="QQU15" s="212"/>
      <c r="QQV15" s="212"/>
      <c r="QQW15" s="191"/>
      <c r="QQX15" s="191"/>
      <c r="QQY15" s="191"/>
      <c r="QQZ15" s="191"/>
      <c r="QRA15" s="83"/>
      <c r="QRB15" s="212"/>
      <c r="QRC15" s="212"/>
      <c r="QRD15" s="212"/>
      <c r="QRE15" s="191"/>
      <c r="QRF15" s="191"/>
      <c r="QRG15" s="191"/>
      <c r="QRH15" s="191"/>
      <c r="QRI15" s="83"/>
      <c r="QRJ15" s="212"/>
      <c r="QRK15" s="212"/>
      <c r="QRL15" s="212"/>
      <c r="QRM15" s="191"/>
      <c r="QRN15" s="191"/>
      <c r="QRO15" s="191"/>
      <c r="QRP15" s="191"/>
      <c r="QRQ15" s="83"/>
      <c r="QRR15" s="212"/>
      <c r="QRS15" s="212"/>
      <c r="QRT15" s="212"/>
      <c r="QRU15" s="191"/>
      <c r="QRV15" s="191"/>
      <c r="QRW15" s="191"/>
      <c r="QRX15" s="191"/>
      <c r="QRY15" s="83"/>
      <c r="QRZ15" s="212"/>
      <c r="QSA15" s="212"/>
      <c r="QSB15" s="212"/>
      <c r="QSC15" s="191"/>
      <c r="QSD15" s="191"/>
      <c r="QSE15" s="191"/>
      <c r="QSF15" s="191"/>
      <c r="QSG15" s="83"/>
      <c r="QSH15" s="212"/>
      <c r="QSI15" s="212"/>
      <c r="QSJ15" s="212"/>
      <c r="QSK15" s="191"/>
      <c r="QSL15" s="191"/>
      <c r="QSM15" s="191"/>
      <c r="QSN15" s="191"/>
      <c r="QSO15" s="83"/>
      <c r="QSP15" s="212"/>
      <c r="QSQ15" s="212"/>
      <c r="QSR15" s="212"/>
      <c r="QSS15" s="191"/>
      <c r="QST15" s="191"/>
      <c r="QSU15" s="191"/>
      <c r="QSV15" s="191"/>
      <c r="QSW15" s="83"/>
      <c r="QSX15" s="212"/>
      <c r="QSY15" s="212"/>
      <c r="QSZ15" s="212"/>
      <c r="QTA15" s="191"/>
      <c r="QTB15" s="191"/>
      <c r="QTC15" s="191"/>
      <c r="QTD15" s="191"/>
      <c r="QTE15" s="83"/>
      <c r="QTF15" s="212"/>
      <c r="QTG15" s="212"/>
      <c r="QTH15" s="212"/>
      <c r="QTI15" s="191"/>
      <c r="QTJ15" s="191"/>
      <c r="QTK15" s="191"/>
      <c r="QTL15" s="191"/>
      <c r="QTM15" s="83"/>
      <c r="QTN15" s="212"/>
      <c r="QTO15" s="212"/>
      <c r="QTP15" s="212"/>
      <c r="QTQ15" s="191"/>
      <c r="QTR15" s="191"/>
      <c r="QTS15" s="191"/>
      <c r="QTT15" s="191"/>
      <c r="QTU15" s="83"/>
      <c r="QTV15" s="212"/>
      <c r="QTW15" s="212"/>
      <c r="QTX15" s="212"/>
      <c r="QTY15" s="191"/>
      <c r="QTZ15" s="191"/>
      <c r="QUA15" s="191"/>
      <c r="QUB15" s="191"/>
      <c r="QUC15" s="83"/>
      <c r="QUD15" s="212"/>
      <c r="QUE15" s="212"/>
      <c r="QUF15" s="212"/>
      <c r="QUG15" s="191"/>
      <c r="QUH15" s="191"/>
      <c r="QUI15" s="191"/>
      <c r="QUJ15" s="191"/>
      <c r="QUK15" s="83"/>
      <c r="QUL15" s="212"/>
      <c r="QUM15" s="212"/>
      <c r="QUN15" s="212"/>
      <c r="QUO15" s="191"/>
      <c r="QUP15" s="191"/>
      <c r="QUQ15" s="191"/>
      <c r="QUR15" s="191"/>
      <c r="QUS15" s="83"/>
      <c r="QUT15" s="212"/>
      <c r="QUU15" s="212"/>
      <c r="QUV15" s="212"/>
      <c r="QUW15" s="191"/>
      <c r="QUX15" s="191"/>
      <c r="QUY15" s="191"/>
      <c r="QUZ15" s="191"/>
      <c r="QVA15" s="83"/>
      <c r="QVB15" s="212"/>
      <c r="QVC15" s="212"/>
      <c r="QVD15" s="212"/>
      <c r="QVE15" s="191"/>
      <c r="QVF15" s="191"/>
      <c r="QVG15" s="191"/>
      <c r="QVH15" s="191"/>
      <c r="QVI15" s="83"/>
      <c r="QVJ15" s="212"/>
      <c r="QVK15" s="212"/>
      <c r="QVL15" s="212"/>
      <c r="QVM15" s="191"/>
      <c r="QVN15" s="191"/>
      <c r="QVO15" s="191"/>
      <c r="QVP15" s="191"/>
      <c r="QVQ15" s="83"/>
      <c r="QVR15" s="212"/>
      <c r="QVS15" s="212"/>
      <c r="QVT15" s="212"/>
      <c r="QVU15" s="191"/>
      <c r="QVV15" s="191"/>
      <c r="QVW15" s="191"/>
      <c r="QVX15" s="191"/>
      <c r="QVY15" s="83"/>
      <c r="QVZ15" s="212"/>
      <c r="QWA15" s="212"/>
      <c r="QWB15" s="212"/>
      <c r="QWC15" s="191"/>
      <c r="QWD15" s="191"/>
      <c r="QWE15" s="191"/>
      <c r="QWF15" s="191"/>
      <c r="QWG15" s="83"/>
      <c r="QWH15" s="212"/>
      <c r="QWI15" s="212"/>
      <c r="QWJ15" s="212"/>
      <c r="QWK15" s="191"/>
      <c r="QWL15" s="191"/>
      <c r="QWM15" s="191"/>
      <c r="QWN15" s="191"/>
      <c r="QWO15" s="83"/>
      <c r="QWP15" s="212"/>
      <c r="QWQ15" s="212"/>
      <c r="QWR15" s="212"/>
      <c r="QWS15" s="191"/>
      <c r="QWT15" s="191"/>
      <c r="QWU15" s="191"/>
      <c r="QWV15" s="191"/>
      <c r="QWW15" s="83"/>
      <c r="QWX15" s="212"/>
      <c r="QWY15" s="212"/>
      <c r="QWZ15" s="212"/>
      <c r="QXA15" s="191"/>
      <c r="QXB15" s="191"/>
      <c r="QXC15" s="191"/>
      <c r="QXD15" s="191"/>
      <c r="QXE15" s="83"/>
      <c r="QXF15" s="212"/>
      <c r="QXG15" s="212"/>
      <c r="QXH15" s="212"/>
      <c r="QXI15" s="191"/>
      <c r="QXJ15" s="191"/>
      <c r="QXK15" s="191"/>
      <c r="QXL15" s="191"/>
      <c r="QXM15" s="83"/>
      <c r="QXN15" s="212"/>
      <c r="QXO15" s="212"/>
      <c r="QXP15" s="212"/>
      <c r="QXQ15" s="191"/>
      <c r="QXR15" s="191"/>
      <c r="QXS15" s="191"/>
      <c r="QXT15" s="191"/>
      <c r="QXU15" s="83"/>
      <c r="QXV15" s="212"/>
      <c r="QXW15" s="212"/>
      <c r="QXX15" s="212"/>
      <c r="QXY15" s="191"/>
      <c r="QXZ15" s="191"/>
      <c r="QYA15" s="191"/>
      <c r="QYB15" s="191"/>
      <c r="QYC15" s="83"/>
      <c r="QYD15" s="212"/>
      <c r="QYE15" s="212"/>
      <c r="QYF15" s="212"/>
      <c r="QYG15" s="191"/>
      <c r="QYH15" s="191"/>
      <c r="QYI15" s="191"/>
      <c r="QYJ15" s="191"/>
      <c r="QYK15" s="83"/>
      <c r="QYL15" s="212"/>
      <c r="QYM15" s="212"/>
      <c r="QYN15" s="212"/>
      <c r="QYO15" s="191"/>
      <c r="QYP15" s="191"/>
      <c r="QYQ15" s="191"/>
      <c r="QYR15" s="191"/>
      <c r="QYS15" s="83"/>
      <c r="QYT15" s="212"/>
      <c r="QYU15" s="212"/>
      <c r="QYV15" s="212"/>
      <c r="QYW15" s="191"/>
      <c r="QYX15" s="191"/>
      <c r="QYY15" s="191"/>
      <c r="QYZ15" s="191"/>
      <c r="QZA15" s="83"/>
      <c r="QZB15" s="212"/>
      <c r="QZC15" s="212"/>
      <c r="QZD15" s="212"/>
      <c r="QZE15" s="191"/>
      <c r="QZF15" s="191"/>
      <c r="QZG15" s="191"/>
      <c r="QZH15" s="191"/>
      <c r="QZI15" s="83"/>
      <c r="QZJ15" s="212"/>
      <c r="QZK15" s="212"/>
      <c r="QZL15" s="212"/>
      <c r="QZM15" s="191"/>
      <c r="QZN15" s="191"/>
      <c r="QZO15" s="191"/>
      <c r="QZP15" s="191"/>
      <c r="QZQ15" s="83"/>
      <c r="QZR15" s="212"/>
      <c r="QZS15" s="212"/>
      <c r="QZT15" s="212"/>
      <c r="QZU15" s="191"/>
      <c r="QZV15" s="191"/>
      <c r="QZW15" s="191"/>
      <c r="QZX15" s="191"/>
      <c r="QZY15" s="83"/>
      <c r="QZZ15" s="212"/>
      <c r="RAA15" s="212"/>
      <c r="RAB15" s="212"/>
      <c r="RAC15" s="191"/>
      <c r="RAD15" s="191"/>
      <c r="RAE15" s="191"/>
      <c r="RAF15" s="191"/>
      <c r="RAG15" s="83"/>
      <c r="RAH15" s="212"/>
      <c r="RAI15" s="212"/>
      <c r="RAJ15" s="212"/>
      <c r="RAK15" s="191"/>
      <c r="RAL15" s="191"/>
      <c r="RAM15" s="191"/>
      <c r="RAN15" s="191"/>
      <c r="RAO15" s="83"/>
      <c r="RAP15" s="212"/>
      <c r="RAQ15" s="212"/>
      <c r="RAR15" s="212"/>
      <c r="RAS15" s="191"/>
      <c r="RAT15" s="191"/>
      <c r="RAU15" s="191"/>
      <c r="RAV15" s="191"/>
      <c r="RAW15" s="83"/>
      <c r="RAX15" s="212"/>
      <c r="RAY15" s="212"/>
      <c r="RAZ15" s="212"/>
      <c r="RBA15" s="191"/>
      <c r="RBB15" s="191"/>
      <c r="RBC15" s="191"/>
      <c r="RBD15" s="191"/>
      <c r="RBE15" s="83"/>
      <c r="RBF15" s="212"/>
      <c r="RBG15" s="212"/>
      <c r="RBH15" s="212"/>
      <c r="RBI15" s="191"/>
      <c r="RBJ15" s="191"/>
      <c r="RBK15" s="191"/>
      <c r="RBL15" s="191"/>
      <c r="RBM15" s="83"/>
      <c r="RBN15" s="212"/>
      <c r="RBO15" s="212"/>
      <c r="RBP15" s="212"/>
      <c r="RBQ15" s="191"/>
      <c r="RBR15" s="191"/>
      <c r="RBS15" s="191"/>
      <c r="RBT15" s="191"/>
      <c r="RBU15" s="83"/>
      <c r="RBV15" s="212"/>
      <c r="RBW15" s="212"/>
      <c r="RBX15" s="212"/>
      <c r="RBY15" s="191"/>
      <c r="RBZ15" s="191"/>
      <c r="RCA15" s="191"/>
      <c r="RCB15" s="191"/>
      <c r="RCC15" s="83"/>
      <c r="RCD15" s="212"/>
      <c r="RCE15" s="212"/>
      <c r="RCF15" s="212"/>
      <c r="RCG15" s="191"/>
      <c r="RCH15" s="191"/>
      <c r="RCI15" s="191"/>
      <c r="RCJ15" s="191"/>
      <c r="RCK15" s="83"/>
      <c r="RCL15" s="212"/>
      <c r="RCM15" s="212"/>
      <c r="RCN15" s="212"/>
      <c r="RCO15" s="191"/>
      <c r="RCP15" s="191"/>
      <c r="RCQ15" s="191"/>
      <c r="RCR15" s="191"/>
      <c r="RCS15" s="83"/>
      <c r="RCT15" s="212"/>
      <c r="RCU15" s="212"/>
      <c r="RCV15" s="212"/>
      <c r="RCW15" s="191"/>
      <c r="RCX15" s="191"/>
      <c r="RCY15" s="191"/>
      <c r="RCZ15" s="191"/>
      <c r="RDA15" s="83"/>
      <c r="RDB15" s="212"/>
      <c r="RDC15" s="212"/>
      <c r="RDD15" s="212"/>
      <c r="RDE15" s="191"/>
      <c r="RDF15" s="191"/>
      <c r="RDG15" s="191"/>
      <c r="RDH15" s="191"/>
      <c r="RDI15" s="83"/>
      <c r="RDJ15" s="212"/>
      <c r="RDK15" s="212"/>
      <c r="RDL15" s="212"/>
      <c r="RDM15" s="191"/>
      <c r="RDN15" s="191"/>
      <c r="RDO15" s="191"/>
      <c r="RDP15" s="191"/>
      <c r="RDQ15" s="83"/>
      <c r="RDR15" s="212"/>
      <c r="RDS15" s="212"/>
      <c r="RDT15" s="212"/>
      <c r="RDU15" s="191"/>
      <c r="RDV15" s="191"/>
      <c r="RDW15" s="191"/>
      <c r="RDX15" s="191"/>
      <c r="RDY15" s="83"/>
      <c r="RDZ15" s="212"/>
      <c r="REA15" s="212"/>
      <c r="REB15" s="212"/>
      <c r="REC15" s="191"/>
      <c r="RED15" s="191"/>
      <c r="REE15" s="191"/>
      <c r="REF15" s="191"/>
      <c r="REG15" s="83"/>
      <c r="REH15" s="212"/>
      <c r="REI15" s="212"/>
      <c r="REJ15" s="212"/>
      <c r="REK15" s="191"/>
      <c r="REL15" s="191"/>
      <c r="REM15" s="191"/>
      <c r="REN15" s="191"/>
      <c r="REO15" s="83"/>
      <c r="REP15" s="212"/>
      <c r="REQ15" s="212"/>
      <c r="RER15" s="212"/>
      <c r="RES15" s="191"/>
      <c r="RET15" s="191"/>
      <c r="REU15" s="191"/>
      <c r="REV15" s="191"/>
      <c r="REW15" s="83"/>
      <c r="REX15" s="212"/>
      <c r="REY15" s="212"/>
      <c r="REZ15" s="212"/>
      <c r="RFA15" s="191"/>
      <c r="RFB15" s="191"/>
      <c r="RFC15" s="191"/>
      <c r="RFD15" s="191"/>
      <c r="RFE15" s="83"/>
      <c r="RFF15" s="212"/>
      <c r="RFG15" s="212"/>
      <c r="RFH15" s="212"/>
      <c r="RFI15" s="191"/>
      <c r="RFJ15" s="191"/>
      <c r="RFK15" s="191"/>
      <c r="RFL15" s="191"/>
      <c r="RFM15" s="83"/>
      <c r="RFN15" s="212"/>
      <c r="RFO15" s="212"/>
      <c r="RFP15" s="212"/>
      <c r="RFQ15" s="191"/>
      <c r="RFR15" s="191"/>
      <c r="RFS15" s="191"/>
      <c r="RFT15" s="191"/>
      <c r="RFU15" s="83"/>
      <c r="RFV15" s="212"/>
      <c r="RFW15" s="212"/>
      <c r="RFX15" s="212"/>
      <c r="RFY15" s="191"/>
      <c r="RFZ15" s="191"/>
      <c r="RGA15" s="191"/>
      <c r="RGB15" s="191"/>
      <c r="RGC15" s="83"/>
      <c r="RGD15" s="212"/>
      <c r="RGE15" s="212"/>
      <c r="RGF15" s="212"/>
      <c r="RGG15" s="191"/>
      <c r="RGH15" s="191"/>
      <c r="RGI15" s="191"/>
      <c r="RGJ15" s="191"/>
      <c r="RGK15" s="83"/>
      <c r="RGL15" s="212"/>
      <c r="RGM15" s="212"/>
      <c r="RGN15" s="212"/>
      <c r="RGO15" s="191"/>
      <c r="RGP15" s="191"/>
      <c r="RGQ15" s="191"/>
      <c r="RGR15" s="191"/>
      <c r="RGS15" s="83"/>
      <c r="RGT15" s="212"/>
      <c r="RGU15" s="212"/>
      <c r="RGV15" s="212"/>
      <c r="RGW15" s="191"/>
      <c r="RGX15" s="191"/>
      <c r="RGY15" s="191"/>
      <c r="RGZ15" s="191"/>
      <c r="RHA15" s="83"/>
      <c r="RHB15" s="212"/>
      <c r="RHC15" s="212"/>
      <c r="RHD15" s="212"/>
      <c r="RHE15" s="191"/>
      <c r="RHF15" s="191"/>
      <c r="RHG15" s="191"/>
      <c r="RHH15" s="191"/>
      <c r="RHI15" s="83"/>
      <c r="RHJ15" s="212"/>
      <c r="RHK15" s="212"/>
      <c r="RHL15" s="212"/>
      <c r="RHM15" s="191"/>
      <c r="RHN15" s="191"/>
      <c r="RHO15" s="191"/>
      <c r="RHP15" s="191"/>
      <c r="RHQ15" s="83"/>
      <c r="RHR15" s="212"/>
      <c r="RHS15" s="212"/>
      <c r="RHT15" s="212"/>
      <c r="RHU15" s="191"/>
      <c r="RHV15" s="191"/>
      <c r="RHW15" s="191"/>
      <c r="RHX15" s="191"/>
      <c r="RHY15" s="83"/>
      <c r="RHZ15" s="212"/>
      <c r="RIA15" s="212"/>
      <c r="RIB15" s="212"/>
      <c r="RIC15" s="191"/>
      <c r="RID15" s="191"/>
      <c r="RIE15" s="191"/>
      <c r="RIF15" s="191"/>
      <c r="RIG15" s="83"/>
      <c r="RIH15" s="212"/>
      <c r="RII15" s="212"/>
      <c r="RIJ15" s="212"/>
      <c r="RIK15" s="191"/>
      <c r="RIL15" s="191"/>
      <c r="RIM15" s="191"/>
      <c r="RIN15" s="191"/>
      <c r="RIO15" s="83"/>
      <c r="RIP15" s="212"/>
      <c r="RIQ15" s="212"/>
      <c r="RIR15" s="212"/>
      <c r="RIS15" s="191"/>
      <c r="RIT15" s="191"/>
      <c r="RIU15" s="191"/>
      <c r="RIV15" s="191"/>
      <c r="RIW15" s="83"/>
      <c r="RIX15" s="212"/>
      <c r="RIY15" s="212"/>
      <c r="RIZ15" s="212"/>
      <c r="RJA15" s="191"/>
      <c r="RJB15" s="191"/>
      <c r="RJC15" s="191"/>
      <c r="RJD15" s="191"/>
      <c r="RJE15" s="83"/>
      <c r="RJF15" s="212"/>
      <c r="RJG15" s="212"/>
      <c r="RJH15" s="212"/>
      <c r="RJI15" s="191"/>
      <c r="RJJ15" s="191"/>
      <c r="RJK15" s="191"/>
      <c r="RJL15" s="191"/>
      <c r="RJM15" s="83"/>
      <c r="RJN15" s="212"/>
      <c r="RJO15" s="212"/>
      <c r="RJP15" s="212"/>
      <c r="RJQ15" s="191"/>
      <c r="RJR15" s="191"/>
      <c r="RJS15" s="191"/>
      <c r="RJT15" s="191"/>
      <c r="RJU15" s="83"/>
      <c r="RJV15" s="212"/>
      <c r="RJW15" s="212"/>
      <c r="RJX15" s="212"/>
      <c r="RJY15" s="191"/>
      <c r="RJZ15" s="191"/>
      <c r="RKA15" s="191"/>
      <c r="RKB15" s="191"/>
      <c r="RKC15" s="83"/>
      <c r="RKD15" s="212"/>
      <c r="RKE15" s="212"/>
      <c r="RKF15" s="212"/>
      <c r="RKG15" s="191"/>
      <c r="RKH15" s="191"/>
      <c r="RKI15" s="191"/>
      <c r="RKJ15" s="191"/>
      <c r="RKK15" s="83"/>
      <c r="RKL15" s="212"/>
      <c r="RKM15" s="212"/>
      <c r="RKN15" s="212"/>
      <c r="RKO15" s="191"/>
      <c r="RKP15" s="191"/>
      <c r="RKQ15" s="191"/>
      <c r="RKR15" s="191"/>
      <c r="RKS15" s="83"/>
      <c r="RKT15" s="212"/>
      <c r="RKU15" s="212"/>
      <c r="RKV15" s="212"/>
      <c r="RKW15" s="191"/>
      <c r="RKX15" s="191"/>
      <c r="RKY15" s="191"/>
      <c r="RKZ15" s="191"/>
      <c r="RLA15" s="83"/>
      <c r="RLB15" s="212"/>
      <c r="RLC15" s="212"/>
      <c r="RLD15" s="212"/>
      <c r="RLE15" s="191"/>
      <c r="RLF15" s="191"/>
      <c r="RLG15" s="191"/>
      <c r="RLH15" s="191"/>
      <c r="RLI15" s="83"/>
      <c r="RLJ15" s="212"/>
      <c r="RLK15" s="212"/>
      <c r="RLL15" s="212"/>
      <c r="RLM15" s="191"/>
      <c r="RLN15" s="191"/>
      <c r="RLO15" s="191"/>
      <c r="RLP15" s="191"/>
      <c r="RLQ15" s="83"/>
      <c r="RLR15" s="212"/>
      <c r="RLS15" s="212"/>
      <c r="RLT15" s="212"/>
      <c r="RLU15" s="191"/>
      <c r="RLV15" s="191"/>
      <c r="RLW15" s="191"/>
      <c r="RLX15" s="191"/>
      <c r="RLY15" s="83"/>
      <c r="RLZ15" s="212"/>
      <c r="RMA15" s="212"/>
      <c r="RMB15" s="212"/>
      <c r="RMC15" s="191"/>
      <c r="RMD15" s="191"/>
      <c r="RME15" s="191"/>
      <c r="RMF15" s="191"/>
      <c r="RMG15" s="83"/>
      <c r="RMH15" s="212"/>
      <c r="RMI15" s="212"/>
      <c r="RMJ15" s="212"/>
      <c r="RMK15" s="191"/>
      <c r="RML15" s="191"/>
      <c r="RMM15" s="191"/>
      <c r="RMN15" s="191"/>
      <c r="RMO15" s="83"/>
      <c r="RMP15" s="212"/>
      <c r="RMQ15" s="212"/>
      <c r="RMR15" s="212"/>
      <c r="RMS15" s="191"/>
      <c r="RMT15" s="191"/>
      <c r="RMU15" s="191"/>
      <c r="RMV15" s="191"/>
      <c r="RMW15" s="83"/>
      <c r="RMX15" s="212"/>
      <c r="RMY15" s="212"/>
      <c r="RMZ15" s="212"/>
      <c r="RNA15" s="191"/>
      <c r="RNB15" s="191"/>
      <c r="RNC15" s="191"/>
      <c r="RND15" s="191"/>
      <c r="RNE15" s="83"/>
      <c r="RNF15" s="212"/>
      <c r="RNG15" s="212"/>
      <c r="RNH15" s="212"/>
      <c r="RNI15" s="191"/>
      <c r="RNJ15" s="191"/>
      <c r="RNK15" s="191"/>
      <c r="RNL15" s="191"/>
      <c r="RNM15" s="83"/>
      <c r="RNN15" s="212"/>
      <c r="RNO15" s="212"/>
      <c r="RNP15" s="212"/>
      <c r="RNQ15" s="191"/>
      <c r="RNR15" s="191"/>
      <c r="RNS15" s="191"/>
      <c r="RNT15" s="191"/>
      <c r="RNU15" s="83"/>
      <c r="RNV15" s="212"/>
      <c r="RNW15" s="212"/>
      <c r="RNX15" s="212"/>
      <c r="RNY15" s="191"/>
      <c r="RNZ15" s="191"/>
      <c r="ROA15" s="191"/>
      <c r="ROB15" s="191"/>
      <c r="ROC15" s="83"/>
      <c r="ROD15" s="212"/>
      <c r="ROE15" s="212"/>
      <c r="ROF15" s="212"/>
      <c r="ROG15" s="191"/>
      <c r="ROH15" s="191"/>
      <c r="ROI15" s="191"/>
      <c r="ROJ15" s="191"/>
      <c r="ROK15" s="83"/>
      <c r="ROL15" s="212"/>
      <c r="ROM15" s="212"/>
      <c r="RON15" s="212"/>
      <c r="ROO15" s="191"/>
      <c r="ROP15" s="191"/>
      <c r="ROQ15" s="191"/>
      <c r="ROR15" s="191"/>
      <c r="ROS15" s="83"/>
      <c r="ROT15" s="212"/>
      <c r="ROU15" s="212"/>
      <c r="ROV15" s="212"/>
      <c r="ROW15" s="191"/>
      <c r="ROX15" s="191"/>
      <c r="ROY15" s="191"/>
      <c r="ROZ15" s="191"/>
      <c r="RPA15" s="83"/>
      <c r="RPB15" s="212"/>
      <c r="RPC15" s="212"/>
      <c r="RPD15" s="212"/>
      <c r="RPE15" s="191"/>
      <c r="RPF15" s="191"/>
      <c r="RPG15" s="191"/>
      <c r="RPH15" s="191"/>
      <c r="RPI15" s="83"/>
      <c r="RPJ15" s="212"/>
      <c r="RPK15" s="212"/>
      <c r="RPL15" s="212"/>
      <c r="RPM15" s="191"/>
      <c r="RPN15" s="191"/>
      <c r="RPO15" s="191"/>
      <c r="RPP15" s="191"/>
      <c r="RPQ15" s="83"/>
      <c r="RPR15" s="212"/>
      <c r="RPS15" s="212"/>
      <c r="RPT15" s="212"/>
      <c r="RPU15" s="191"/>
      <c r="RPV15" s="191"/>
      <c r="RPW15" s="191"/>
      <c r="RPX15" s="191"/>
      <c r="RPY15" s="83"/>
      <c r="RPZ15" s="212"/>
      <c r="RQA15" s="212"/>
      <c r="RQB15" s="212"/>
      <c r="RQC15" s="191"/>
      <c r="RQD15" s="191"/>
      <c r="RQE15" s="191"/>
      <c r="RQF15" s="191"/>
      <c r="RQG15" s="83"/>
      <c r="RQH15" s="212"/>
      <c r="RQI15" s="212"/>
      <c r="RQJ15" s="212"/>
      <c r="RQK15" s="191"/>
      <c r="RQL15" s="191"/>
      <c r="RQM15" s="191"/>
      <c r="RQN15" s="191"/>
      <c r="RQO15" s="83"/>
      <c r="RQP15" s="212"/>
      <c r="RQQ15" s="212"/>
      <c r="RQR15" s="212"/>
      <c r="RQS15" s="191"/>
      <c r="RQT15" s="191"/>
      <c r="RQU15" s="191"/>
      <c r="RQV15" s="191"/>
      <c r="RQW15" s="83"/>
      <c r="RQX15" s="212"/>
      <c r="RQY15" s="212"/>
      <c r="RQZ15" s="212"/>
      <c r="RRA15" s="191"/>
      <c r="RRB15" s="191"/>
      <c r="RRC15" s="191"/>
      <c r="RRD15" s="191"/>
      <c r="RRE15" s="83"/>
      <c r="RRF15" s="212"/>
      <c r="RRG15" s="212"/>
      <c r="RRH15" s="212"/>
      <c r="RRI15" s="191"/>
      <c r="RRJ15" s="191"/>
      <c r="RRK15" s="191"/>
      <c r="RRL15" s="191"/>
      <c r="RRM15" s="83"/>
      <c r="RRN15" s="212"/>
      <c r="RRO15" s="212"/>
      <c r="RRP15" s="212"/>
      <c r="RRQ15" s="191"/>
      <c r="RRR15" s="191"/>
      <c r="RRS15" s="191"/>
      <c r="RRT15" s="191"/>
      <c r="RRU15" s="83"/>
      <c r="RRV15" s="212"/>
      <c r="RRW15" s="212"/>
      <c r="RRX15" s="212"/>
      <c r="RRY15" s="191"/>
      <c r="RRZ15" s="191"/>
      <c r="RSA15" s="191"/>
      <c r="RSB15" s="191"/>
      <c r="RSC15" s="83"/>
      <c r="RSD15" s="212"/>
      <c r="RSE15" s="212"/>
      <c r="RSF15" s="212"/>
      <c r="RSG15" s="191"/>
      <c r="RSH15" s="191"/>
      <c r="RSI15" s="191"/>
      <c r="RSJ15" s="191"/>
      <c r="RSK15" s="83"/>
      <c r="RSL15" s="212"/>
      <c r="RSM15" s="212"/>
      <c r="RSN15" s="212"/>
      <c r="RSO15" s="191"/>
      <c r="RSP15" s="191"/>
      <c r="RSQ15" s="191"/>
      <c r="RSR15" s="191"/>
      <c r="RSS15" s="83"/>
      <c r="RST15" s="212"/>
      <c r="RSU15" s="212"/>
      <c r="RSV15" s="212"/>
      <c r="RSW15" s="191"/>
      <c r="RSX15" s="191"/>
      <c r="RSY15" s="191"/>
      <c r="RSZ15" s="191"/>
      <c r="RTA15" s="83"/>
      <c r="RTB15" s="212"/>
      <c r="RTC15" s="212"/>
      <c r="RTD15" s="212"/>
      <c r="RTE15" s="191"/>
      <c r="RTF15" s="191"/>
      <c r="RTG15" s="191"/>
      <c r="RTH15" s="191"/>
      <c r="RTI15" s="83"/>
      <c r="RTJ15" s="212"/>
      <c r="RTK15" s="212"/>
      <c r="RTL15" s="212"/>
      <c r="RTM15" s="191"/>
      <c r="RTN15" s="191"/>
      <c r="RTO15" s="191"/>
      <c r="RTP15" s="191"/>
      <c r="RTQ15" s="83"/>
      <c r="RTR15" s="212"/>
      <c r="RTS15" s="212"/>
      <c r="RTT15" s="212"/>
      <c r="RTU15" s="191"/>
      <c r="RTV15" s="191"/>
      <c r="RTW15" s="191"/>
      <c r="RTX15" s="191"/>
      <c r="RTY15" s="83"/>
      <c r="RTZ15" s="212"/>
      <c r="RUA15" s="212"/>
      <c r="RUB15" s="212"/>
      <c r="RUC15" s="191"/>
      <c r="RUD15" s="191"/>
      <c r="RUE15" s="191"/>
      <c r="RUF15" s="191"/>
      <c r="RUG15" s="83"/>
      <c r="RUH15" s="212"/>
      <c r="RUI15" s="212"/>
      <c r="RUJ15" s="212"/>
      <c r="RUK15" s="191"/>
      <c r="RUL15" s="191"/>
      <c r="RUM15" s="191"/>
      <c r="RUN15" s="191"/>
      <c r="RUO15" s="83"/>
      <c r="RUP15" s="212"/>
      <c r="RUQ15" s="212"/>
      <c r="RUR15" s="212"/>
      <c r="RUS15" s="191"/>
      <c r="RUT15" s="191"/>
      <c r="RUU15" s="191"/>
      <c r="RUV15" s="191"/>
      <c r="RUW15" s="83"/>
      <c r="RUX15" s="212"/>
      <c r="RUY15" s="212"/>
      <c r="RUZ15" s="212"/>
      <c r="RVA15" s="191"/>
      <c r="RVB15" s="191"/>
      <c r="RVC15" s="191"/>
      <c r="RVD15" s="191"/>
      <c r="RVE15" s="83"/>
      <c r="RVF15" s="212"/>
      <c r="RVG15" s="212"/>
      <c r="RVH15" s="212"/>
      <c r="RVI15" s="191"/>
      <c r="RVJ15" s="191"/>
      <c r="RVK15" s="191"/>
      <c r="RVL15" s="191"/>
      <c r="RVM15" s="83"/>
      <c r="RVN15" s="212"/>
      <c r="RVO15" s="212"/>
      <c r="RVP15" s="212"/>
      <c r="RVQ15" s="191"/>
      <c r="RVR15" s="191"/>
      <c r="RVS15" s="191"/>
      <c r="RVT15" s="191"/>
      <c r="RVU15" s="83"/>
      <c r="RVV15" s="212"/>
      <c r="RVW15" s="212"/>
      <c r="RVX15" s="212"/>
      <c r="RVY15" s="191"/>
      <c r="RVZ15" s="191"/>
      <c r="RWA15" s="191"/>
      <c r="RWB15" s="191"/>
      <c r="RWC15" s="83"/>
      <c r="RWD15" s="212"/>
      <c r="RWE15" s="212"/>
      <c r="RWF15" s="212"/>
      <c r="RWG15" s="191"/>
      <c r="RWH15" s="191"/>
      <c r="RWI15" s="191"/>
      <c r="RWJ15" s="191"/>
      <c r="RWK15" s="83"/>
      <c r="RWL15" s="212"/>
      <c r="RWM15" s="212"/>
      <c r="RWN15" s="212"/>
      <c r="RWO15" s="191"/>
      <c r="RWP15" s="191"/>
      <c r="RWQ15" s="191"/>
      <c r="RWR15" s="191"/>
      <c r="RWS15" s="83"/>
      <c r="RWT15" s="212"/>
      <c r="RWU15" s="212"/>
      <c r="RWV15" s="212"/>
      <c r="RWW15" s="191"/>
      <c r="RWX15" s="191"/>
      <c r="RWY15" s="191"/>
      <c r="RWZ15" s="191"/>
      <c r="RXA15" s="83"/>
      <c r="RXB15" s="212"/>
      <c r="RXC15" s="212"/>
      <c r="RXD15" s="212"/>
      <c r="RXE15" s="191"/>
      <c r="RXF15" s="191"/>
      <c r="RXG15" s="191"/>
      <c r="RXH15" s="191"/>
      <c r="RXI15" s="83"/>
      <c r="RXJ15" s="212"/>
      <c r="RXK15" s="212"/>
      <c r="RXL15" s="212"/>
      <c r="RXM15" s="191"/>
      <c r="RXN15" s="191"/>
      <c r="RXO15" s="191"/>
      <c r="RXP15" s="191"/>
      <c r="RXQ15" s="83"/>
      <c r="RXR15" s="212"/>
      <c r="RXS15" s="212"/>
      <c r="RXT15" s="212"/>
      <c r="RXU15" s="191"/>
      <c r="RXV15" s="191"/>
      <c r="RXW15" s="191"/>
      <c r="RXX15" s="191"/>
      <c r="RXY15" s="83"/>
      <c r="RXZ15" s="212"/>
      <c r="RYA15" s="212"/>
      <c r="RYB15" s="212"/>
      <c r="RYC15" s="191"/>
      <c r="RYD15" s="191"/>
      <c r="RYE15" s="191"/>
      <c r="RYF15" s="191"/>
      <c r="RYG15" s="83"/>
      <c r="RYH15" s="212"/>
      <c r="RYI15" s="212"/>
      <c r="RYJ15" s="212"/>
      <c r="RYK15" s="191"/>
      <c r="RYL15" s="191"/>
      <c r="RYM15" s="191"/>
      <c r="RYN15" s="191"/>
      <c r="RYO15" s="83"/>
      <c r="RYP15" s="212"/>
      <c r="RYQ15" s="212"/>
      <c r="RYR15" s="212"/>
      <c r="RYS15" s="191"/>
      <c r="RYT15" s="191"/>
      <c r="RYU15" s="191"/>
      <c r="RYV15" s="191"/>
      <c r="RYW15" s="83"/>
      <c r="RYX15" s="212"/>
      <c r="RYY15" s="212"/>
      <c r="RYZ15" s="212"/>
      <c r="RZA15" s="191"/>
      <c r="RZB15" s="191"/>
      <c r="RZC15" s="191"/>
      <c r="RZD15" s="191"/>
      <c r="RZE15" s="83"/>
      <c r="RZF15" s="212"/>
      <c r="RZG15" s="212"/>
      <c r="RZH15" s="212"/>
      <c r="RZI15" s="191"/>
      <c r="RZJ15" s="191"/>
      <c r="RZK15" s="191"/>
      <c r="RZL15" s="191"/>
      <c r="RZM15" s="83"/>
      <c r="RZN15" s="212"/>
      <c r="RZO15" s="212"/>
      <c r="RZP15" s="212"/>
      <c r="RZQ15" s="191"/>
      <c r="RZR15" s="191"/>
      <c r="RZS15" s="191"/>
      <c r="RZT15" s="191"/>
      <c r="RZU15" s="83"/>
      <c r="RZV15" s="212"/>
      <c r="RZW15" s="212"/>
      <c r="RZX15" s="212"/>
      <c r="RZY15" s="191"/>
      <c r="RZZ15" s="191"/>
      <c r="SAA15" s="191"/>
      <c r="SAB15" s="191"/>
      <c r="SAC15" s="83"/>
      <c r="SAD15" s="212"/>
      <c r="SAE15" s="212"/>
      <c r="SAF15" s="212"/>
      <c r="SAG15" s="191"/>
      <c r="SAH15" s="191"/>
      <c r="SAI15" s="191"/>
      <c r="SAJ15" s="191"/>
      <c r="SAK15" s="83"/>
      <c r="SAL15" s="212"/>
      <c r="SAM15" s="212"/>
      <c r="SAN15" s="212"/>
      <c r="SAO15" s="191"/>
      <c r="SAP15" s="191"/>
      <c r="SAQ15" s="191"/>
      <c r="SAR15" s="191"/>
      <c r="SAS15" s="83"/>
      <c r="SAT15" s="212"/>
      <c r="SAU15" s="212"/>
      <c r="SAV15" s="212"/>
      <c r="SAW15" s="191"/>
      <c r="SAX15" s="191"/>
      <c r="SAY15" s="191"/>
      <c r="SAZ15" s="191"/>
      <c r="SBA15" s="83"/>
      <c r="SBB15" s="212"/>
      <c r="SBC15" s="212"/>
      <c r="SBD15" s="212"/>
      <c r="SBE15" s="191"/>
      <c r="SBF15" s="191"/>
      <c r="SBG15" s="191"/>
      <c r="SBH15" s="191"/>
      <c r="SBI15" s="83"/>
      <c r="SBJ15" s="212"/>
      <c r="SBK15" s="212"/>
      <c r="SBL15" s="212"/>
      <c r="SBM15" s="191"/>
      <c r="SBN15" s="191"/>
      <c r="SBO15" s="191"/>
      <c r="SBP15" s="191"/>
      <c r="SBQ15" s="83"/>
      <c r="SBR15" s="212"/>
      <c r="SBS15" s="212"/>
      <c r="SBT15" s="212"/>
      <c r="SBU15" s="191"/>
      <c r="SBV15" s="191"/>
      <c r="SBW15" s="191"/>
      <c r="SBX15" s="191"/>
      <c r="SBY15" s="83"/>
      <c r="SBZ15" s="212"/>
      <c r="SCA15" s="212"/>
      <c r="SCB15" s="212"/>
      <c r="SCC15" s="191"/>
      <c r="SCD15" s="191"/>
      <c r="SCE15" s="191"/>
      <c r="SCF15" s="191"/>
      <c r="SCG15" s="83"/>
      <c r="SCH15" s="212"/>
      <c r="SCI15" s="212"/>
      <c r="SCJ15" s="212"/>
      <c r="SCK15" s="191"/>
      <c r="SCL15" s="191"/>
      <c r="SCM15" s="191"/>
      <c r="SCN15" s="191"/>
      <c r="SCO15" s="83"/>
      <c r="SCP15" s="212"/>
      <c r="SCQ15" s="212"/>
      <c r="SCR15" s="212"/>
      <c r="SCS15" s="191"/>
      <c r="SCT15" s="191"/>
      <c r="SCU15" s="191"/>
      <c r="SCV15" s="191"/>
      <c r="SCW15" s="83"/>
      <c r="SCX15" s="212"/>
      <c r="SCY15" s="212"/>
      <c r="SCZ15" s="212"/>
      <c r="SDA15" s="191"/>
      <c r="SDB15" s="191"/>
      <c r="SDC15" s="191"/>
      <c r="SDD15" s="191"/>
      <c r="SDE15" s="83"/>
      <c r="SDF15" s="212"/>
      <c r="SDG15" s="212"/>
      <c r="SDH15" s="212"/>
      <c r="SDI15" s="191"/>
      <c r="SDJ15" s="191"/>
      <c r="SDK15" s="191"/>
      <c r="SDL15" s="191"/>
      <c r="SDM15" s="83"/>
      <c r="SDN15" s="212"/>
      <c r="SDO15" s="212"/>
      <c r="SDP15" s="212"/>
      <c r="SDQ15" s="191"/>
      <c r="SDR15" s="191"/>
      <c r="SDS15" s="191"/>
      <c r="SDT15" s="191"/>
      <c r="SDU15" s="83"/>
      <c r="SDV15" s="212"/>
      <c r="SDW15" s="212"/>
      <c r="SDX15" s="212"/>
      <c r="SDY15" s="191"/>
      <c r="SDZ15" s="191"/>
      <c r="SEA15" s="191"/>
      <c r="SEB15" s="191"/>
      <c r="SEC15" s="83"/>
      <c r="SED15" s="212"/>
      <c r="SEE15" s="212"/>
      <c r="SEF15" s="212"/>
      <c r="SEG15" s="191"/>
      <c r="SEH15" s="191"/>
      <c r="SEI15" s="191"/>
      <c r="SEJ15" s="191"/>
      <c r="SEK15" s="83"/>
      <c r="SEL15" s="212"/>
      <c r="SEM15" s="212"/>
      <c r="SEN15" s="212"/>
      <c r="SEO15" s="191"/>
      <c r="SEP15" s="191"/>
      <c r="SEQ15" s="191"/>
      <c r="SER15" s="191"/>
      <c r="SES15" s="83"/>
      <c r="SET15" s="212"/>
      <c r="SEU15" s="212"/>
      <c r="SEV15" s="212"/>
      <c r="SEW15" s="191"/>
      <c r="SEX15" s="191"/>
      <c r="SEY15" s="191"/>
      <c r="SEZ15" s="191"/>
      <c r="SFA15" s="83"/>
      <c r="SFB15" s="212"/>
      <c r="SFC15" s="212"/>
      <c r="SFD15" s="212"/>
      <c r="SFE15" s="191"/>
      <c r="SFF15" s="191"/>
      <c r="SFG15" s="191"/>
      <c r="SFH15" s="191"/>
      <c r="SFI15" s="83"/>
      <c r="SFJ15" s="212"/>
      <c r="SFK15" s="212"/>
      <c r="SFL15" s="212"/>
      <c r="SFM15" s="191"/>
      <c r="SFN15" s="191"/>
      <c r="SFO15" s="191"/>
      <c r="SFP15" s="191"/>
      <c r="SFQ15" s="83"/>
      <c r="SFR15" s="212"/>
      <c r="SFS15" s="212"/>
      <c r="SFT15" s="212"/>
      <c r="SFU15" s="191"/>
      <c r="SFV15" s="191"/>
      <c r="SFW15" s="191"/>
      <c r="SFX15" s="191"/>
      <c r="SFY15" s="83"/>
      <c r="SFZ15" s="212"/>
      <c r="SGA15" s="212"/>
      <c r="SGB15" s="212"/>
      <c r="SGC15" s="191"/>
      <c r="SGD15" s="191"/>
      <c r="SGE15" s="191"/>
      <c r="SGF15" s="191"/>
      <c r="SGG15" s="83"/>
      <c r="SGH15" s="212"/>
      <c r="SGI15" s="212"/>
      <c r="SGJ15" s="212"/>
      <c r="SGK15" s="191"/>
      <c r="SGL15" s="191"/>
      <c r="SGM15" s="191"/>
      <c r="SGN15" s="191"/>
      <c r="SGO15" s="83"/>
      <c r="SGP15" s="212"/>
      <c r="SGQ15" s="212"/>
      <c r="SGR15" s="212"/>
      <c r="SGS15" s="191"/>
      <c r="SGT15" s="191"/>
      <c r="SGU15" s="191"/>
      <c r="SGV15" s="191"/>
      <c r="SGW15" s="83"/>
      <c r="SGX15" s="212"/>
      <c r="SGY15" s="212"/>
      <c r="SGZ15" s="212"/>
      <c r="SHA15" s="191"/>
      <c r="SHB15" s="191"/>
      <c r="SHC15" s="191"/>
      <c r="SHD15" s="191"/>
      <c r="SHE15" s="83"/>
      <c r="SHF15" s="212"/>
      <c r="SHG15" s="212"/>
      <c r="SHH15" s="212"/>
      <c r="SHI15" s="191"/>
      <c r="SHJ15" s="191"/>
      <c r="SHK15" s="191"/>
      <c r="SHL15" s="191"/>
      <c r="SHM15" s="83"/>
      <c r="SHN15" s="212"/>
      <c r="SHO15" s="212"/>
      <c r="SHP15" s="212"/>
      <c r="SHQ15" s="191"/>
      <c r="SHR15" s="191"/>
      <c r="SHS15" s="191"/>
      <c r="SHT15" s="191"/>
      <c r="SHU15" s="83"/>
      <c r="SHV15" s="212"/>
      <c r="SHW15" s="212"/>
      <c r="SHX15" s="212"/>
      <c r="SHY15" s="191"/>
      <c r="SHZ15" s="191"/>
      <c r="SIA15" s="191"/>
      <c r="SIB15" s="191"/>
      <c r="SIC15" s="83"/>
      <c r="SID15" s="212"/>
      <c r="SIE15" s="212"/>
      <c r="SIF15" s="212"/>
      <c r="SIG15" s="191"/>
      <c r="SIH15" s="191"/>
      <c r="SII15" s="191"/>
      <c r="SIJ15" s="191"/>
      <c r="SIK15" s="83"/>
      <c r="SIL15" s="212"/>
      <c r="SIM15" s="212"/>
      <c r="SIN15" s="212"/>
      <c r="SIO15" s="191"/>
      <c r="SIP15" s="191"/>
      <c r="SIQ15" s="191"/>
      <c r="SIR15" s="191"/>
      <c r="SIS15" s="83"/>
      <c r="SIT15" s="212"/>
      <c r="SIU15" s="212"/>
      <c r="SIV15" s="212"/>
      <c r="SIW15" s="191"/>
      <c r="SIX15" s="191"/>
      <c r="SIY15" s="191"/>
      <c r="SIZ15" s="191"/>
      <c r="SJA15" s="83"/>
      <c r="SJB15" s="212"/>
      <c r="SJC15" s="212"/>
      <c r="SJD15" s="212"/>
      <c r="SJE15" s="191"/>
      <c r="SJF15" s="191"/>
      <c r="SJG15" s="191"/>
      <c r="SJH15" s="191"/>
      <c r="SJI15" s="83"/>
      <c r="SJJ15" s="212"/>
      <c r="SJK15" s="212"/>
      <c r="SJL15" s="212"/>
      <c r="SJM15" s="191"/>
      <c r="SJN15" s="191"/>
      <c r="SJO15" s="191"/>
      <c r="SJP15" s="191"/>
      <c r="SJQ15" s="83"/>
      <c r="SJR15" s="212"/>
      <c r="SJS15" s="212"/>
      <c r="SJT15" s="212"/>
      <c r="SJU15" s="191"/>
      <c r="SJV15" s="191"/>
      <c r="SJW15" s="191"/>
      <c r="SJX15" s="191"/>
      <c r="SJY15" s="83"/>
      <c r="SJZ15" s="212"/>
      <c r="SKA15" s="212"/>
      <c r="SKB15" s="212"/>
      <c r="SKC15" s="191"/>
      <c r="SKD15" s="191"/>
      <c r="SKE15" s="191"/>
      <c r="SKF15" s="191"/>
      <c r="SKG15" s="83"/>
      <c r="SKH15" s="212"/>
      <c r="SKI15" s="212"/>
      <c r="SKJ15" s="212"/>
      <c r="SKK15" s="191"/>
      <c r="SKL15" s="191"/>
      <c r="SKM15" s="191"/>
      <c r="SKN15" s="191"/>
      <c r="SKO15" s="83"/>
      <c r="SKP15" s="212"/>
      <c r="SKQ15" s="212"/>
      <c r="SKR15" s="212"/>
      <c r="SKS15" s="191"/>
      <c r="SKT15" s="191"/>
      <c r="SKU15" s="191"/>
      <c r="SKV15" s="191"/>
      <c r="SKW15" s="83"/>
      <c r="SKX15" s="212"/>
      <c r="SKY15" s="212"/>
      <c r="SKZ15" s="212"/>
      <c r="SLA15" s="191"/>
      <c r="SLB15" s="191"/>
      <c r="SLC15" s="191"/>
      <c r="SLD15" s="191"/>
      <c r="SLE15" s="83"/>
      <c r="SLF15" s="212"/>
      <c r="SLG15" s="212"/>
      <c r="SLH15" s="212"/>
      <c r="SLI15" s="191"/>
      <c r="SLJ15" s="191"/>
      <c r="SLK15" s="191"/>
      <c r="SLL15" s="191"/>
      <c r="SLM15" s="83"/>
      <c r="SLN15" s="212"/>
      <c r="SLO15" s="212"/>
      <c r="SLP15" s="212"/>
      <c r="SLQ15" s="191"/>
      <c r="SLR15" s="191"/>
      <c r="SLS15" s="191"/>
      <c r="SLT15" s="191"/>
      <c r="SLU15" s="83"/>
      <c r="SLV15" s="212"/>
      <c r="SLW15" s="212"/>
      <c r="SLX15" s="212"/>
      <c r="SLY15" s="191"/>
      <c r="SLZ15" s="191"/>
      <c r="SMA15" s="191"/>
      <c r="SMB15" s="191"/>
      <c r="SMC15" s="83"/>
      <c r="SMD15" s="212"/>
      <c r="SME15" s="212"/>
      <c r="SMF15" s="212"/>
      <c r="SMG15" s="191"/>
      <c r="SMH15" s="191"/>
      <c r="SMI15" s="191"/>
      <c r="SMJ15" s="191"/>
      <c r="SMK15" s="83"/>
      <c r="SML15" s="212"/>
      <c r="SMM15" s="212"/>
      <c r="SMN15" s="212"/>
      <c r="SMO15" s="191"/>
      <c r="SMP15" s="191"/>
      <c r="SMQ15" s="191"/>
      <c r="SMR15" s="191"/>
      <c r="SMS15" s="83"/>
      <c r="SMT15" s="212"/>
      <c r="SMU15" s="212"/>
      <c r="SMV15" s="212"/>
      <c r="SMW15" s="191"/>
      <c r="SMX15" s="191"/>
      <c r="SMY15" s="191"/>
      <c r="SMZ15" s="191"/>
      <c r="SNA15" s="83"/>
      <c r="SNB15" s="212"/>
      <c r="SNC15" s="212"/>
      <c r="SND15" s="212"/>
      <c r="SNE15" s="191"/>
      <c r="SNF15" s="191"/>
      <c r="SNG15" s="191"/>
      <c r="SNH15" s="191"/>
      <c r="SNI15" s="83"/>
      <c r="SNJ15" s="212"/>
      <c r="SNK15" s="212"/>
      <c r="SNL15" s="212"/>
      <c r="SNM15" s="191"/>
      <c r="SNN15" s="191"/>
      <c r="SNO15" s="191"/>
      <c r="SNP15" s="191"/>
      <c r="SNQ15" s="83"/>
      <c r="SNR15" s="212"/>
      <c r="SNS15" s="212"/>
      <c r="SNT15" s="212"/>
      <c r="SNU15" s="191"/>
      <c r="SNV15" s="191"/>
      <c r="SNW15" s="191"/>
      <c r="SNX15" s="191"/>
      <c r="SNY15" s="83"/>
      <c r="SNZ15" s="212"/>
      <c r="SOA15" s="212"/>
      <c r="SOB15" s="212"/>
      <c r="SOC15" s="191"/>
      <c r="SOD15" s="191"/>
      <c r="SOE15" s="191"/>
      <c r="SOF15" s="191"/>
      <c r="SOG15" s="83"/>
      <c r="SOH15" s="212"/>
      <c r="SOI15" s="212"/>
      <c r="SOJ15" s="212"/>
      <c r="SOK15" s="191"/>
      <c r="SOL15" s="191"/>
      <c r="SOM15" s="191"/>
      <c r="SON15" s="191"/>
      <c r="SOO15" s="83"/>
      <c r="SOP15" s="212"/>
      <c r="SOQ15" s="212"/>
      <c r="SOR15" s="212"/>
      <c r="SOS15" s="191"/>
      <c r="SOT15" s="191"/>
      <c r="SOU15" s="191"/>
      <c r="SOV15" s="191"/>
      <c r="SOW15" s="83"/>
      <c r="SOX15" s="212"/>
      <c r="SOY15" s="212"/>
      <c r="SOZ15" s="212"/>
      <c r="SPA15" s="191"/>
      <c r="SPB15" s="191"/>
      <c r="SPC15" s="191"/>
      <c r="SPD15" s="191"/>
      <c r="SPE15" s="83"/>
      <c r="SPF15" s="212"/>
      <c r="SPG15" s="212"/>
      <c r="SPH15" s="212"/>
      <c r="SPI15" s="191"/>
      <c r="SPJ15" s="191"/>
      <c r="SPK15" s="191"/>
      <c r="SPL15" s="191"/>
      <c r="SPM15" s="83"/>
      <c r="SPN15" s="212"/>
      <c r="SPO15" s="212"/>
      <c r="SPP15" s="212"/>
      <c r="SPQ15" s="191"/>
      <c r="SPR15" s="191"/>
      <c r="SPS15" s="191"/>
      <c r="SPT15" s="191"/>
      <c r="SPU15" s="83"/>
      <c r="SPV15" s="212"/>
      <c r="SPW15" s="212"/>
      <c r="SPX15" s="212"/>
      <c r="SPY15" s="191"/>
      <c r="SPZ15" s="191"/>
      <c r="SQA15" s="191"/>
      <c r="SQB15" s="191"/>
      <c r="SQC15" s="83"/>
      <c r="SQD15" s="212"/>
      <c r="SQE15" s="212"/>
      <c r="SQF15" s="212"/>
      <c r="SQG15" s="191"/>
      <c r="SQH15" s="191"/>
      <c r="SQI15" s="191"/>
      <c r="SQJ15" s="191"/>
      <c r="SQK15" s="83"/>
      <c r="SQL15" s="212"/>
      <c r="SQM15" s="212"/>
      <c r="SQN15" s="212"/>
      <c r="SQO15" s="191"/>
      <c r="SQP15" s="191"/>
      <c r="SQQ15" s="191"/>
      <c r="SQR15" s="191"/>
      <c r="SQS15" s="83"/>
      <c r="SQT15" s="212"/>
      <c r="SQU15" s="212"/>
      <c r="SQV15" s="212"/>
      <c r="SQW15" s="191"/>
      <c r="SQX15" s="191"/>
      <c r="SQY15" s="191"/>
      <c r="SQZ15" s="191"/>
      <c r="SRA15" s="83"/>
      <c r="SRB15" s="212"/>
      <c r="SRC15" s="212"/>
      <c r="SRD15" s="212"/>
      <c r="SRE15" s="191"/>
      <c r="SRF15" s="191"/>
      <c r="SRG15" s="191"/>
      <c r="SRH15" s="191"/>
      <c r="SRI15" s="83"/>
      <c r="SRJ15" s="212"/>
      <c r="SRK15" s="212"/>
      <c r="SRL15" s="212"/>
      <c r="SRM15" s="191"/>
      <c r="SRN15" s="191"/>
      <c r="SRO15" s="191"/>
      <c r="SRP15" s="191"/>
      <c r="SRQ15" s="83"/>
      <c r="SRR15" s="212"/>
      <c r="SRS15" s="212"/>
      <c r="SRT15" s="212"/>
      <c r="SRU15" s="191"/>
      <c r="SRV15" s="191"/>
      <c r="SRW15" s="191"/>
      <c r="SRX15" s="191"/>
      <c r="SRY15" s="83"/>
      <c r="SRZ15" s="212"/>
      <c r="SSA15" s="212"/>
      <c r="SSB15" s="212"/>
      <c r="SSC15" s="191"/>
      <c r="SSD15" s="191"/>
      <c r="SSE15" s="191"/>
      <c r="SSF15" s="191"/>
      <c r="SSG15" s="83"/>
      <c r="SSH15" s="212"/>
      <c r="SSI15" s="212"/>
      <c r="SSJ15" s="212"/>
      <c r="SSK15" s="191"/>
      <c r="SSL15" s="191"/>
      <c r="SSM15" s="191"/>
      <c r="SSN15" s="191"/>
      <c r="SSO15" s="83"/>
      <c r="SSP15" s="212"/>
      <c r="SSQ15" s="212"/>
      <c r="SSR15" s="212"/>
      <c r="SSS15" s="191"/>
      <c r="SST15" s="191"/>
      <c r="SSU15" s="191"/>
      <c r="SSV15" s="191"/>
      <c r="SSW15" s="83"/>
      <c r="SSX15" s="212"/>
      <c r="SSY15" s="212"/>
      <c r="SSZ15" s="212"/>
      <c r="STA15" s="191"/>
      <c r="STB15" s="191"/>
      <c r="STC15" s="191"/>
      <c r="STD15" s="191"/>
      <c r="STE15" s="83"/>
      <c r="STF15" s="212"/>
      <c r="STG15" s="212"/>
      <c r="STH15" s="212"/>
      <c r="STI15" s="191"/>
      <c r="STJ15" s="191"/>
      <c r="STK15" s="191"/>
      <c r="STL15" s="191"/>
      <c r="STM15" s="83"/>
      <c r="STN15" s="212"/>
      <c r="STO15" s="212"/>
      <c r="STP15" s="212"/>
      <c r="STQ15" s="191"/>
      <c r="STR15" s="191"/>
      <c r="STS15" s="191"/>
      <c r="STT15" s="191"/>
      <c r="STU15" s="83"/>
      <c r="STV15" s="212"/>
      <c r="STW15" s="212"/>
      <c r="STX15" s="212"/>
      <c r="STY15" s="191"/>
      <c r="STZ15" s="191"/>
      <c r="SUA15" s="191"/>
      <c r="SUB15" s="191"/>
      <c r="SUC15" s="83"/>
      <c r="SUD15" s="212"/>
      <c r="SUE15" s="212"/>
      <c r="SUF15" s="212"/>
      <c r="SUG15" s="191"/>
      <c r="SUH15" s="191"/>
      <c r="SUI15" s="191"/>
      <c r="SUJ15" s="191"/>
      <c r="SUK15" s="83"/>
      <c r="SUL15" s="212"/>
      <c r="SUM15" s="212"/>
      <c r="SUN15" s="212"/>
      <c r="SUO15" s="191"/>
      <c r="SUP15" s="191"/>
      <c r="SUQ15" s="191"/>
      <c r="SUR15" s="191"/>
      <c r="SUS15" s="83"/>
      <c r="SUT15" s="212"/>
      <c r="SUU15" s="212"/>
      <c r="SUV15" s="212"/>
      <c r="SUW15" s="191"/>
      <c r="SUX15" s="191"/>
      <c r="SUY15" s="191"/>
      <c r="SUZ15" s="191"/>
      <c r="SVA15" s="83"/>
      <c r="SVB15" s="212"/>
      <c r="SVC15" s="212"/>
      <c r="SVD15" s="212"/>
      <c r="SVE15" s="191"/>
      <c r="SVF15" s="191"/>
      <c r="SVG15" s="191"/>
      <c r="SVH15" s="191"/>
      <c r="SVI15" s="83"/>
      <c r="SVJ15" s="212"/>
      <c r="SVK15" s="212"/>
      <c r="SVL15" s="212"/>
      <c r="SVM15" s="191"/>
      <c r="SVN15" s="191"/>
      <c r="SVO15" s="191"/>
      <c r="SVP15" s="191"/>
      <c r="SVQ15" s="83"/>
      <c r="SVR15" s="212"/>
      <c r="SVS15" s="212"/>
      <c r="SVT15" s="212"/>
      <c r="SVU15" s="191"/>
      <c r="SVV15" s="191"/>
      <c r="SVW15" s="191"/>
      <c r="SVX15" s="191"/>
      <c r="SVY15" s="83"/>
      <c r="SVZ15" s="212"/>
      <c r="SWA15" s="212"/>
      <c r="SWB15" s="212"/>
      <c r="SWC15" s="191"/>
      <c r="SWD15" s="191"/>
      <c r="SWE15" s="191"/>
      <c r="SWF15" s="191"/>
      <c r="SWG15" s="83"/>
      <c r="SWH15" s="212"/>
      <c r="SWI15" s="212"/>
      <c r="SWJ15" s="212"/>
      <c r="SWK15" s="191"/>
      <c r="SWL15" s="191"/>
      <c r="SWM15" s="191"/>
      <c r="SWN15" s="191"/>
      <c r="SWO15" s="83"/>
      <c r="SWP15" s="212"/>
      <c r="SWQ15" s="212"/>
      <c r="SWR15" s="212"/>
      <c r="SWS15" s="191"/>
      <c r="SWT15" s="191"/>
      <c r="SWU15" s="191"/>
      <c r="SWV15" s="191"/>
      <c r="SWW15" s="83"/>
      <c r="SWX15" s="212"/>
      <c r="SWY15" s="212"/>
      <c r="SWZ15" s="212"/>
      <c r="SXA15" s="191"/>
      <c r="SXB15" s="191"/>
      <c r="SXC15" s="191"/>
      <c r="SXD15" s="191"/>
      <c r="SXE15" s="83"/>
      <c r="SXF15" s="212"/>
      <c r="SXG15" s="212"/>
      <c r="SXH15" s="212"/>
      <c r="SXI15" s="191"/>
      <c r="SXJ15" s="191"/>
      <c r="SXK15" s="191"/>
      <c r="SXL15" s="191"/>
      <c r="SXM15" s="83"/>
      <c r="SXN15" s="212"/>
      <c r="SXO15" s="212"/>
      <c r="SXP15" s="212"/>
      <c r="SXQ15" s="191"/>
      <c r="SXR15" s="191"/>
      <c r="SXS15" s="191"/>
      <c r="SXT15" s="191"/>
      <c r="SXU15" s="83"/>
      <c r="SXV15" s="212"/>
      <c r="SXW15" s="212"/>
      <c r="SXX15" s="212"/>
      <c r="SXY15" s="191"/>
      <c r="SXZ15" s="191"/>
      <c r="SYA15" s="191"/>
      <c r="SYB15" s="191"/>
      <c r="SYC15" s="83"/>
      <c r="SYD15" s="212"/>
      <c r="SYE15" s="212"/>
      <c r="SYF15" s="212"/>
      <c r="SYG15" s="191"/>
      <c r="SYH15" s="191"/>
      <c r="SYI15" s="191"/>
      <c r="SYJ15" s="191"/>
      <c r="SYK15" s="83"/>
      <c r="SYL15" s="212"/>
      <c r="SYM15" s="212"/>
      <c r="SYN15" s="212"/>
      <c r="SYO15" s="191"/>
      <c r="SYP15" s="191"/>
      <c r="SYQ15" s="191"/>
      <c r="SYR15" s="191"/>
      <c r="SYS15" s="83"/>
      <c r="SYT15" s="212"/>
      <c r="SYU15" s="212"/>
      <c r="SYV15" s="212"/>
      <c r="SYW15" s="191"/>
      <c r="SYX15" s="191"/>
      <c r="SYY15" s="191"/>
      <c r="SYZ15" s="191"/>
      <c r="SZA15" s="83"/>
      <c r="SZB15" s="212"/>
      <c r="SZC15" s="212"/>
      <c r="SZD15" s="212"/>
      <c r="SZE15" s="191"/>
      <c r="SZF15" s="191"/>
      <c r="SZG15" s="191"/>
      <c r="SZH15" s="191"/>
      <c r="SZI15" s="83"/>
      <c r="SZJ15" s="212"/>
      <c r="SZK15" s="212"/>
      <c r="SZL15" s="212"/>
      <c r="SZM15" s="191"/>
      <c r="SZN15" s="191"/>
      <c r="SZO15" s="191"/>
      <c r="SZP15" s="191"/>
      <c r="SZQ15" s="83"/>
      <c r="SZR15" s="212"/>
      <c r="SZS15" s="212"/>
      <c r="SZT15" s="212"/>
      <c r="SZU15" s="191"/>
      <c r="SZV15" s="191"/>
      <c r="SZW15" s="191"/>
      <c r="SZX15" s="191"/>
      <c r="SZY15" s="83"/>
      <c r="SZZ15" s="212"/>
      <c r="TAA15" s="212"/>
      <c r="TAB15" s="212"/>
      <c r="TAC15" s="191"/>
      <c r="TAD15" s="191"/>
      <c r="TAE15" s="191"/>
      <c r="TAF15" s="191"/>
      <c r="TAG15" s="83"/>
      <c r="TAH15" s="212"/>
      <c r="TAI15" s="212"/>
      <c r="TAJ15" s="212"/>
      <c r="TAK15" s="191"/>
      <c r="TAL15" s="191"/>
      <c r="TAM15" s="191"/>
      <c r="TAN15" s="191"/>
      <c r="TAO15" s="83"/>
      <c r="TAP15" s="212"/>
      <c r="TAQ15" s="212"/>
      <c r="TAR15" s="212"/>
      <c r="TAS15" s="191"/>
      <c r="TAT15" s="191"/>
      <c r="TAU15" s="191"/>
      <c r="TAV15" s="191"/>
      <c r="TAW15" s="83"/>
      <c r="TAX15" s="212"/>
      <c r="TAY15" s="212"/>
      <c r="TAZ15" s="212"/>
      <c r="TBA15" s="191"/>
      <c r="TBB15" s="191"/>
      <c r="TBC15" s="191"/>
      <c r="TBD15" s="191"/>
      <c r="TBE15" s="83"/>
      <c r="TBF15" s="212"/>
      <c r="TBG15" s="212"/>
      <c r="TBH15" s="212"/>
      <c r="TBI15" s="191"/>
      <c r="TBJ15" s="191"/>
      <c r="TBK15" s="191"/>
      <c r="TBL15" s="191"/>
      <c r="TBM15" s="83"/>
      <c r="TBN15" s="212"/>
      <c r="TBO15" s="212"/>
      <c r="TBP15" s="212"/>
      <c r="TBQ15" s="191"/>
      <c r="TBR15" s="191"/>
      <c r="TBS15" s="191"/>
      <c r="TBT15" s="191"/>
      <c r="TBU15" s="83"/>
      <c r="TBV15" s="212"/>
      <c r="TBW15" s="212"/>
      <c r="TBX15" s="212"/>
      <c r="TBY15" s="191"/>
      <c r="TBZ15" s="191"/>
      <c r="TCA15" s="191"/>
      <c r="TCB15" s="191"/>
      <c r="TCC15" s="83"/>
      <c r="TCD15" s="212"/>
      <c r="TCE15" s="212"/>
      <c r="TCF15" s="212"/>
      <c r="TCG15" s="191"/>
      <c r="TCH15" s="191"/>
      <c r="TCI15" s="191"/>
      <c r="TCJ15" s="191"/>
      <c r="TCK15" s="83"/>
      <c r="TCL15" s="212"/>
      <c r="TCM15" s="212"/>
      <c r="TCN15" s="212"/>
      <c r="TCO15" s="191"/>
      <c r="TCP15" s="191"/>
      <c r="TCQ15" s="191"/>
      <c r="TCR15" s="191"/>
      <c r="TCS15" s="83"/>
      <c r="TCT15" s="212"/>
      <c r="TCU15" s="212"/>
      <c r="TCV15" s="212"/>
      <c r="TCW15" s="191"/>
      <c r="TCX15" s="191"/>
      <c r="TCY15" s="191"/>
      <c r="TCZ15" s="191"/>
      <c r="TDA15" s="83"/>
      <c r="TDB15" s="212"/>
      <c r="TDC15" s="212"/>
      <c r="TDD15" s="212"/>
      <c r="TDE15" s="191"/>
      <c r="TDF15" s="191"/>
      <c r="TDG15" s="191"/>
      <c r="TDH15" s="191"/>
      <c r="TDI15" s="83"/>
      <c r="TDJ15" s="212"/>
      <c r="TDK15" s="212"/>
      <c r="TDL15" s="212"/>
      <c r="TDM15" s="191"/>
      <c r="TDN15" s="191"/>
      <c r="TDO15" s="191"/>
      <c r="TDP15" s="191"/>
      <c r="TDQ15" s="83"/>
      <c r="TDR15" s="212"/>
      <c r="TDS15" s="212"/>
      <c r="TDT15" s="212"/>
      <c r="TDU15" s="191"/>
      <c r="TDV15" s="191"/>
      <c r="TDW15" s="191"/>
      <c r="TDX15" s="191"/>
      <c r="TDY15" s="83"/>
      <c r="TDZ15" s="212"/>
      <c r="TEA15" s="212"/>
      <c r="TEB15" s="212"/>
      <c r="TEC15" s="191"/>
      <c r="TED15" s="191"/>
      <c r="TEE15" s="191"/>
      <c r="TEF15" s="191"/>
      <c r="TEG15" s="83"/>
      <c r="TEH15" s="212"/>
      <c r="TEI15" s="212"/>
      <c r="TEJ15" s="212"/>
      <c r="TEK15" s="191"/>
      <c r="TEL15" s="191"/>
      <c r="TEM15" s="191"/>
      <c r="TEN15" s="191"/>
      <c r="TEO15" s="83"/>
      <c r="TEP15" s="212"/>
      <c r="TEQ15" s="212"/>
      <c r="TER15" s="212"/>
      <c r="TES15" s="191"/>
      <c r="TET15" s="191"/>
      <c r="TEU15" s="191"/>
      <c r="TEV15" s="191"/>
      <c r="TEW15" s="83"/>
      <c r="TEX15" s="212"/>
      <c r="TEY15" s="212"/>
      <c r="TEZ15" s="212"/>
      <c r="TFA15" s="191"/>
      <c r="TFB15" s="191"/>
      <c r="TFC15" s="191"/>
      <c r="TFD15" s="191"/>
      <c r="TFE15" s="83"/>
      <c r="TFF15" s="212"/>
      <c r="TFG15" s="212"/>
      <c r="TFH15" s="212"/>
      <c r="TFI15" s="191"/>
      <c r="TFJ15" s="191"/>
      <c r="TFK15" s="191"/>
      <c r="TFL15" s="191"/>
      <c r="TFM15" s="83"/>
      <c r="TFN15" s="212"/>
      <c r="TFO15" s="212"/>
      <c r="TFP15" s="212"/>
      <c r="TFQ15" s="191"/>
      <c r="TFR15" s="191"/>
      <c r="TFS15" s="191"/>
      <c r="TFT15" s="191"/>
      <c r="TFU15" s="83"/>
      <c r="TFV15" s="212"/>
      <c r="TFW15" s="212"/>
      <c r="TFX15" s="212"/>
      <c r="TFY15" s="191"/>
      <c r="TFZ15" s="191"/>
      <c r="TGA15" s="191"/>
      <c r="TGB15" s="191"/>
      <c r="TGC15" s="83"/>
      <c r="TGD15" s="212"/>
      <c r="TGE15" s="212"/>
      <c r="TGF15" s="212"/>
      <c r="TGG15" s="191"/>
      <c r="TGH15" s="191"/>
      <c r="TGI15" s="191"/>
      <c r="TGJ15" s="191"/>
      <c r="TGK15" s="83"/>
      <c r="TGL15" s="212"/>
      <c r="TGM15" s="212"/>
      <c r="TGN15" s="212"/>
      <c r="TGO15" s="191"/>
      <c r="TGP15" s="191"/>
      <c r="TGQ15" s="191"/>
      <c r="TGR15" s="191"/>
      <c r="TGS15" s="83"/>
      <c r="TGT15" s="212"/>
      <c r="TGU15" s="212"/>
      <c r="TGV15" s="212"/>
      <c r="TGW15" s="191"/>
      <c r="TGX15" s="191"/>
      <c r="TGY15" s="191"/>
      <c r="TGZ15" s="191"/>
      <c r="THA15" s="83"/>
      <c r="THB15" s="212"/>
      <c r="THC15" s="212"/>
      <c r="THD15" s="212"/>
      <c r="THE15" s="191"/>
      <c r="THF15" s="191"/>
      <c r="THG15" s="191"/>
      <c r="THH15" s="191"/>
      <c r="THI15" s="83"/>
      <c r="THJ15" s="212"/>
      <c r="THK15" s="212"/>
      <c r="THL15" s="212"/>
      <c r="THM15" s="191"/>
      <c r="THN15" s="191"/>
      <c r="THO15" s="191"/>
      <c r="THP15" s="191"/>
      <c r="THQ15" s="83"/>
      <c r="THR15" s="212"/>
      <c r="THS15" s="212"/>
      <c r="THT15" s="212"/>
      <c r="THU15" s="191"/>
      <c r="THV15" s="191"/>
      <c r="THW15" s="191"/>
      <c r="THX15" s="191"/>
      <c r="THY15" s="83"/>
      <c r="THZ15" s="212"/>
      <c r="TIA15" s="212"/>
      <c r="TIB15" s="212"/>
      <c r="TIC15" s="191"/>
      <c r="TID15" s="191"/>
      <c r="TIE15" s="191"/>
      <c r="TIF15" s="191"/>
      <c r="TIG15" s="83"/>
      <c r="TIH15" s="212"/>
      <c r="TII15" s="212"/>
      <c r="TIJ15" s="212"/>
      <c r="TIK15" s="191"/>
      <c r="TIL15" s="191"/>
      <c r="TIM15" s="191"/>
      <c r="TIN15" s="191"/>
      <c r="TIO15" s="83"/>
      <c r="TIP15" s="212"/>
      <c r="TIQ15" s="212"/>
      <c r="TIR15" s="212"/>
      <c r="TIS15" s="191"/>
      <c r="TIT15" s="191"/>
      <c r="TIU15" s="191"/>
      <c r="TIV15" s="191"/>
      <c r="TIW15" s="83"/>
      <c r="TIX15" s="212"/>
      <c r="TIY15" s="212"/>
      <c r="TIZ15" s="212"/>
      <c r="TJA15" s="191"/>
      <c r="TJB15" s="191"/>
      <c r="TJC15" s="191"/>
      <c r="TJD15" s="191"/>
      <c r="TJE15" s="83"/>
      <c r="TJF15" s="212"/>
      <c r="TJG15" s="212"/>
      <c r="TJH15" s="212"/>
      <c r="TJI15" s="191"/>
      <c r="TJJ15" s="191"/>
      <c r="TJK15" s="191"/>
      <c r="TJL15" s="191"/>
      <c r="TJM15" s="83"/>
      <c r="TJN15" s="212"/>
      <c r="TJO15" s="212"/>
      <c r="TJP15" s="212"/>
      <c r="TJQ15" s="191"/>
      <c r="TJR15" s="191"/>
      <c r="TJS15" s="191"/>
      <c r="TJT15" s="191"/>
      <c r="TJU15" s="83"/>
      <c r="TJV15" s="212"/>
      <c r="TJW15" s="212"/>
      <c r="TJX15" s="212"/>
      <c r="TJY15" s="191"/>
      <c r="TJZ15" s="191"/>
      <c r="TKA15" s="191"/>
      <c r="TKB15" s="191"/>
      <c r="TKC15" s="83"/>
      <c r="TKD15" s="212"/>
      <c r="TKE15" s="212"/>
      <c r="TKF15" s="212"/>
      <c r="TKG15" s="191"/>
      <c r="TKH15" s="191"/>
      <c r="TKI15" s="191"/>
      <c r="TKJ15" s="191"/>
      <c r="TKK15" s="83"/>
      <c r="TKL15" s="212"/>
      <c r="TKM15" s="212"/>
      <c r="TKN15" s="212"/>
      <c r="TKO15" s="191"/>
      <c r="TKP15" s="191"/>
      <c r="TKQ15" s="191"/>
      <c r="TKR15" s="191"/>
      <c r="TKS15" s="83"/>
      <c r="TKT15" s="212"/>
      <c r="TKU15" s="212"/>
      <c r="TKV15" s="212"/>
      <c r="TKW15" s="191"/>
      <c r="TKX15" s="191"/>
      <c r="TKY15" s="191"/>
      <c r="TKZ15" s="191"/>
      <c r="TLA15" s="83"/>
      <c r="TLB15" s="212"/>
      <c r="TLC15" s="212"/>
      <c r="TLD15" s="212"/>
      <c r="TLE15" s="191"/>
      <c r="TLF15" s="191"/>
      <c r="TLG15" s="191"/>
      <c r="TLH15" s="191"/>
      <c r="TLI15" s="83"/>
      <c r="TLJ15" s="212"/>
      <c r="TLK15" s="212"/>
      <c r="TLL15" s="212"/>
      <c r="TLM15" s="191"/>
      <c r="TLN15" s="191"/>
      <c r="TLO15" s="191"/>
      <c r="TLP15" s="191"/>
      <c r="TLQ15" s="83"/>
      <c r="TLR15" s="212"/>
      <c r="TLS15" s="212"/>
      <c r="TLT15" s="212"/>
      <c r="TLU15" s="191"/>
      <c r="TLV15" s="191"/>
      <c r="TLW15" s="191"/>
      <c r="TLX15" s="191"/>
      <c r="TLY15" s="83"/>
      <c r="TLZ15" s="212"/>
      <c r="TMA15" s="212"/>
      <c r="TMB15" s="212"/>
      <c r="TMC15" s="191"/>
      <c r="TMD15" s="191"/>
      <c r="TME15" s="191"/>
      <c r="TMF15" s="191"/>
      <c r="TMG15" s="83"/>
      <c r="TMH15" s="212"/>
      <c r="TMI15" s="212"/>
      <c r="TMJ15" s="212"/>
      <c r="TMK15" s="191"/>
      <c r="TML15" s="191"/>
      <c r="TMM15" s="191"/>
      <c r="TMN15" s="191"/>
      <c r="TMO15" s="83"/>
      <c r="TMP15" s="212"/>
      <c r="TMQ15" s="212"/>
      <c r="TMR15" s="212"/>
      <c r="TMS15" s="191"/>
      <c r="TMT15" s="191"/>
      <c r="TMU15" s="191"/>
      <c r="TMV15" s="191"/>
      <c r="TMW15" s="83"/>
      <c r="TMX15" s="212"/>
      <c r="TMY15" s="212"/>
      <c r="TMZ15" s="212"/>
      <c r="TNA15" s="191"/>
      <c r="TNB15" s="191"/>
      <c r="TNC15" s="191"/>
      <c r="TND15" s="191"/>
      <c r="TNE15" s="83"/>
      <c r="TNF15" s="212"/>
      <c r="TNG15" s="212"/>
      <c r="TNH15" s="212"/>
      <c r="TNI15" s="191"/>
      <c r="TNJ15" s="191"/>
      <c r="TNK15" s="191"/>
      <c r="TNL15" s="191"/>
      <c r="TNM15" s="83"/>
      <c r="TNN15" s="212"/>
      <c r="TNO15" s="212"/>
      <c r="TNP15" s="212"/>
      <c r="TNQ15" s="191"/>
      <c r="TNR15" s="191"/>
      <c r="TNS15" s="191"/>
      <c r="TNT15" s="191"/>
      <c r="TNU15" s="83"/>
      <c r="TNV15" s="212"/>
      <c r="TNW15" s="212"/>
      <c r="TNX15" s="212"/>
      <c r="TNY15" s="191"/>
      <c r="TNZ15" s="191"/>
      <c r="TOA15" s="191"/>
      <c r="TOB15" s="191"/>
      <c r="TOC15" s="83"/>
      <c r="TOD15" s="212"/>
      <c r="TOE15" s="212"/>
      <c r="TOF15" s="212"/>
      <c r="TOG15" s="191"/>
      <c r="TOH15" s="191"/>
      <c r="TOI15" s="191"/>
      <c r="TOJ15" s="191"/>
      <c r="TOK15" s="83"/>
      <c r="TOL15" s="212"/>
      <c r="TOM15" s="212"/>
      <c r="TON15" s="212"/>
      <c r="TOO15" s="191"/>
      <c r="TOP15" s="191"/>
      <c r="TOQ15" s="191"/>
      <c r="TOR15" s="191"/>
      <c r="TOS15" s="83"/>
      <c r="TOT15" s="212"/>
      <c r="TOU15" s="212"/>
      <c r="TOV15" s="212"/>
      <c r="TOW15" s="191"/>
      <c r="TOX15" s="191"/>
      <c r="TOY15" s="191"/>
      <c r="TOZ15" s="191"/>
      <c r="TPA15" s="83"/>
      <c r="TPB15" s="212"/>
      <c r="TPC15" s="212"/>
      <c r="TPD15" s="212"/>
      <c r="TPE15" s="191"/>
      <c r="TPF15" s="191"/>
      <c r="TPG15" s="191"/>
      <c r="TPH15" s="191"/>
      <c r="TPI15" s="83"/>
      <c r="TPJ15" s="212"/>
      <c r="TPK15" s="212"/>
      <c r="TPL15" s="212"/>
      <c r="TPM15" s="191"/>
      <c r="TPN15" s="191"/>
      <c r="TPO15" s="191"/>
      <c r="TPP15" s="191"/>
      <c r="TPQ15" s="83"/>
      <c r="TPR15" s="212"/>
      <c r="TPS15" s="212"/>
      <c r="TPT15" s="212"/>
      <c r="TPU15" s="191"/>
      <c r="TPV15" s="191"/>
      <c r="TPW15" s="191"/>
      <c r="TPX15" s="191"/>
      <c r="TPY15" s="83"/>
      <c r="TPZ15" s="212"/>
      <c r="TQA15" s="212"/>
      <c r="TQB15" s="212"/>
      <c r="TQC15" s="191"/>
      <c r="TQD15" s="191"/>
      <c r="TQE15" s="191"/>
      <c r="TQF15" s="191"/>
      <c r="TQG15" s="83"/>
      <c r="TQH15" s="212"/>
      <c r="TQI15" s="212"/>
      <c r="TQJ15" s="212"/>
      <c r="TQK15" s="191"/>
      <c r="TQL15" s="191"/>
      <c r="TQM15" s="191"/>
      <c r="TQN15" s="191"/>
      <c r="TQO15" s="83"/>
      <c r="TQP15" s="212"/>
      <c r="TQQ15" s="212"/>
      <c r="TQR15" s="212"/>
      <c r="TQS15" s="191"/>
      <c r="TQT15" s="191"/>
      <c r="TQU15" s="191"/>
      <c r="TQV15" s="191"/>
      <c r="TQW15" s="83"/>
      <c r="TQX15" s="212"/>
      <c r="TQY15" s="212"/>
      <c r="TQZ15" s="212"/>
      <c r="TRA15" s="191"/>
      <c r="TRB15" s="191"/>
      <c r="TRC15" s="191"/>
      <c r="TRD15" s="191"/>
      <c r="TRE15" s="83"/>
      <c r="TRF15" s="212"/>
      <c r="TRG15" s="212"/>
      <c r="TRH15" s="212"/>
      <c r="TRI15" s="191"/>
      <c r="TRJ15" s="191"/>
      <c r="TRK15" s="191"/>
      <c r="TRL15" s="191"/>
      <c r="TRM15" s="83"/>
      <c r="TRN15" s="212"/>
      <c r="TRO15" s="212"/>
      <c r="TRP15" s="212"/>
      <c r="TRQ15" s="191"/>
      <c r="TRR15" s="191"/>
      <c r="TRS15" s="191"/>
      <c r="TRT15" s="191"/>
      <c r="TRU15" s="83"/>
      <c r="TRV15" s="212"/>
      <c r="TRW15" s="212"/>
      <c r="TRX15" s="212"/>
      <c r="TRY15" s="191"/>
      <c r="TRZ15" s="191"/>
      <c r="TSA15" s="191"/>
      <c r="TSB15" s="191"/>
      <c r="TSC15" s="83"/>
      <c r="TSD15" s="212"/>
      <c r="TSE15" s="212"/>
      <c r="TSF15" s="212"/>
      <c r="TSG15" s="191"/>
      <c r="TSH15" s="191"/>
      <c r="TSI15" s="191"/>
      <c r="TSJ15" s="191"/>
      <c r="TSK15" s="83"/>
      <c r="TSL15" s="212"/>
      <c r="TSM15" s="212"/>
      <c r="TSN15" s="212"/>
      <c r="TSO15" s="191"/>
      <c r="TSP15" s="191"/>
      <c r="TSQ15" s="191"/>
      <c r="TSR15" s="191"/>
      <c r="TSS15" s="83"/>
      <c r="TST15" s="212"/>
      <c r="TSU15" s="212"/>
      <c r="TSV15" s="212"/>
      <c r="TSW15" s="191"/>
      <c r="TSX15" s="191"/>
      <c r="TSY15" s="191"/>
      <c r="TSZ15" s="191"/>
      <c r="TTA15" s="83"/>
      <c r="TTB15" s="212"/>
      <c r="TTC15" s="212"/>
      <c r="TTD15" s="212"/>
      <c r="TTE15" s="191"/>
      <c r="TTF15" s="191"/>
      <c r="TTG15" s="191"/>
      <c r="TTH15" s="191"/>
      <c r="TTI15" s="83"/>
      <c r="TTJ15" s="212"/>
      <c r="TTK15" s="212"/>
      <c r="TTL15" s="212"/>
      <c r="TTM15" s="191"/>
      <c r="TTN15" s="191"/>
      <c r="TTO15" s="191"/>
      <c r="TTP15" s="191"/>
      <c r="TTQ15" s="83"/>
      <c r="TTR15" s="212"/>
      <c r="TTS15" s="212"/>
      <c r="TTT15" s="212"/>
      <c r="TTU15" s="191"/>
      <c r="TTV15" s="191"/>
      <c r="TTW15" s="191"/>
      <c r="TTX15" s="191"/>
      <c r="TTY15" s="83"/>
      <c r="TTZ15" s="212"/>
      <c r="TUA15" s="212"/>
      <c r="TUB15" s="212"/>
      <c r="TUC15" s="191"/>
      <c r="TUD15" s="191"/>
      <c r="TUE15" s="191"/>
      <c r="TUF15" s="191"/>
      <c r="TUG15" s="83"/>
      <c r="TUH15" s="212"/>
      <c r="TUI15" s="212"/>
      <c r="TUJ15" s="212"/>
      <c r="TUK15" s="191"/>
      <c r="TUL15" s="191"/>
      <c r="TUM15" s="191"/>
      <c r="TUN15" s="191"/>
      <c r="TUO15" s="83"/>
      <c r="TUP15" s="212"/>
      <c r="TUQ15" s="212"/>
      <c r="TUR15" s="212"/>
      <c r="TUS15" s="191"/>
      <c r="TUT15" s="191"/>
      <c r="TUU15" s="191"/>
      <c r="TUV15" s="191"/>
      <c r="TUW15" s="83"/>
      <c r="TUX15" s="212"/>
      <c r="TUY15" s="212"/>
      <c r="TUZ15" s="212"/>
      <c r="TVA15" s="191"/>
      <c r="TVB15" s="191"/>
      <c r="TVC15" s="191"/>
      <c r="TVD15" s="191"/>
      <c r="TVE15" s="83"/>
      <c r="TVF15" s="212"/>
      <c r="TVG15" s="212"/>
      <c r="TVH15" s="212"/>
      <c r="TVI15" s="191"/>
      <c r="TVJ15" s="191"/>
      <c r="TVK15" s="191"/>
      <c r="TVL15" s="191"/>
      <c r="TVM15" s="83"/>
      <c r="TVN15" s="212"/>
      <c r="TVO15" s="212"/>
      <c r="TVP15" s="212"/>
      <c r="TVQ15" s="191"/>
      <c r="TVR15" s="191"/>
      <c r="TVS15" s="191"/>
      <c r="TVT15" s="191"/>
      <c r="TVU15" s="83"/>
      <c r="TVV15" s="212"/>
      <c r="TVW15" s="212"/>
      <c r="TVX15" s="212"/>
      <c r="TVY15" s="191"/>
      <c r="TVZ15" s="191"/>
      <c r="TWA15" s="191"/>
      <c r="TWB15" s="191"/>
      <c r="TWC15" s="83"/>
      <c r="TWD15" s="212"/>
      <c r="TWE15" s="212"/>
      <c r="TWF15" s="212"/>
      <c r="TWG15" s="191"/>
      <c r="TWH15" s="191"/>
      <c r="TWI15" s="191"/>
      <c r="TWJ15" s="191"/>
      <c r="TWK15" s="83"/>
      <c r="TWL15" s="212"/>
      <c r="TWM15" s="212"/>
      <c r="TWN15" s="212"/>
      <c r="TWO15" s="191"/>
      <c r="TWP15" s="191"/>
      <c r="TWQ15" s="191"/>
      <c r="TWR15" s="191"/>
      <c r="TWS15" s="83"/>
      <c r="TWT15" s="212"/>
      <c r="TWU15" s="212"/>
      <c r="TWV15" s="212"/>
      <c r="TWW15" s="191"/>
      <c r="TWX15" s="191"/>
      <c r="TWY15" s="191"/>
      <c r="TWZ15" s="191"/>
      <c r="TXA15" s="83"/>
      <c r="TXB15" s="212"/>
      <c r="TXC15" s="212"/>
      <c r="TXD15" s="212"/>
      <c r="TXE15" s="191"/>
      <c r="TXF15" s="191"/>
      <c r="TXG15" s="191"/>
      <c r="TXH15" s="191"/>
      <c r="TXI15" s="83"/>
      <c r="TXJ15" s="212"/>
      <c r="TXK15" s="212"/>
      <c r="TXL15" s="212"/>
      <c r="TXM15" s="191"/>
      <c r="TXN15" s="191"/>
      <c r="TXO15" s="191"/>
      <c r="TXP15" s="191"/>
      <c r="TXQ15" s="83"/>
      <c r="TXR15" s="212"/>
      <c r="TXS15" s="212"/>
      <c r="TXT15" s="212"/>
      <c r="TXU15" s="191"/>
      <c r="TXV15" s="191"/>
      <c r="TXW15" s="191"/>
      <c r="TXX15" s="191"/>
      <c r="TXY15" s="83"/>
      <c r="TXZ15" s="212"/>
      <c r="TYA15" s="212"/>
      <c r="TYB15" s="212"/>
      <c r="TYC15" s="191"/>
      <c r="TYD15" s="191"/>
      <c r="TYE15" s="191"/>
      <c r="TYF15" s="191"/>
      <c r="TYG15" s="83"/>
      <c r="TYH15" s="212"/>
      <c r="TYI15" s="212"/>
      <c r="TYJ15" s="212"/>
      <c r="TYK15" s="191"/>
      <c r="TYL15" s="191"/>
      <c r="TYM15" s="191"/>
      <c r="TYN15" s="191"/>
      <c r="TYO15" s="83"/>
      <c r="TYP15" s="212"/>
      <c r="TYQ15" s="212"/>
      <c r="TYR15" s="212"/>
      <c r="TYS15" s="191"/>
      <c r="TYT15" s="191"/>
      <c r="TYU15" s="191"/>
      <c r="TYV15" s="191"/>
      <c r="TYW15" s="83"/>
      <c r="TYX15" s="212"/>
      <c r="TYY15" s="212"/>
      <c r="TYZ15" s="212"/>
      <c r="TZA15" s="191"/>
      <c r="TZB15" s="191"/>
      <c r="TZC15" s="191"/>
      <c r="TZD15" s="191"/>
      <c r="TZE15" s="83"/>
      <c r="TZF15" s="212"/>
      <c r="TZG15" s="212"/>
      <c r="TZH15" s="212"/>
      <c r="TZI15" s="191"/>
      <c r="TZJ15" s="191"/>
      <c r="TZK15" s="191"/>
      <c r="TZL15" s="191"/>
      <c r="TZM15" s="83"/>
      <c r="TZN15" s="212"/>
      <c r="TZO15" s="212"/>
      <c r="TZP15" s="212"/>
      <c r="TZQ15" s="191"/>
      <c r="TZR15" s="191"/>
      <c r="TZS15" s="191"/>
      <c r="TZT15" s="191"/>
      <c r="TZU15" s="83"/>
      <c r="TZV15" s="212"/>
      <c r="TZW15" s="212"/>
      <c r="TZX15" s="212"/>
      <c r="TZY15" s="191"/>
      <c r="TZZ15" s="191"/>
      <c r="UAA15" s="191"/>
      <c r="UAB15" s="191"/>
      <c r="UAC15" s="83"/>
      <c r="UAD15" s="212"/>
      <c r="UAE15" s="212"/>
      <c r="UAF15" s="212"/>
      <c r="UAG15" s="191"/>
      <c r="UAH15" s="191"/>
      <c r="UAI15" s="191"/>
      <c r="UAJ15" s="191"/>
      <c r="UAK15" s="83"/>
      <c r="UAL15" s="212"/>
      <c r="UAM15" s="212"/>
      <c r="UAN15" s="212"/>
      <c r="UAO15" s="191"/>
      <c r="UAP15" s="191"/>
      <c r="UAQ15" s="191"/>
      <c r="UAR15" s="191"/>
      <c r="UAS15" s="83"/>
      <c r="UAT15" s="212"/>
      <c r="UAU15" s="212"/>
      <c r="UAV15" s="212"/>
      <c r="UAW15" s="191"/>
      <c r="UAX15" s="191"/>
      <c r="UAY15" s="191"/>
      <c r="UAZ15" s="191"/>
      <c r="UBA15" s="83"/>
      <c r="UBB15" s="212"/>
      <c r="UBC15" s="212"/>
      <c r="UBD15" s="212"/>
      <c r="UBE15" s="191"/>
      <c r="UBF15" s="191"/>
      <c r="UBG15" s="191"/>
      <c r="UBH15" s="191"/>
      <c r="UBI15" s="83"/>
      <c r="UBJ15" s="212"/>
      <c r="UBK15" s="212"/>
      <c r="UBL15" s="212"/>
      <c r="UBM15" s="191"/>
      <c r="UBN15" s="191"/>
      <c r="UBO15" s="191"/>
      <c r="UBP15" s="191"/>
      <c r="UBQ15" s="83"/>
      <c r="UBR15" s="212"/>
      <c r="UBS15" s="212"/>
      <c r="UBT15" s="212"/>
      <c r="UBU15" s="191"/>
      <c r="UBV15" s="191"/>
      <c r="UBW15" s="191"/>
      <c r="UBX15" s="191"/>
      <c r="UBY15" s="83"/>
      <c r="UBZ15" s="212"/>
      <c r="UCA15" s="212"/>
      <c r="UCB15" s="212"/>
      <c r="UCC15" s="191"/>
      <c r="UCD15" s="191"/>
      <c r="UCE15" s="191"/>
      <c r="UCF15" s="191"/>
      <c r="UCG15" s="83"/>
      <c r="UCH15" s="212"/>
      <c r="UCI15" s="212"/>
      <c r="UCJ15" s="212"/>
      <c r="UCK15" s="191"/>
      <c r="UCL15" s="191"/>
      <c r="UCM15" s="191"/>
      <c r="UCN15" s="191"/>
      <c r="UCO15" s="83"/>
      <c r="UCP15" s="212"/>
      <c r="UCQ15" s="212"/>
      <c r="UCR15" s="212"/>
      <c r="UCS15" s="191"/>
      <c r="UCT15" s="191"/>
      <c r="UCU15" s="191"/>
      <c r="UCV15" s="191"/>
      <c r="UCW15" s="83"/>
      <c r="UCX15" s="212"/>
      <c r="UCY15" s="212"/>
      <c r="UCZ15" s="212"/>
      <c r="UDA15" s="191"/>
      <c r="UDB15" s="191"/>
      <c r="UDC15" s="191"/>
      <c r="UDD15" s="191"/>
      <c r="UDE15" s="83"/>
      <c r="UDF15" s="212"/>
      <c r="UDG15" s="212"/>
      <c r="UDH15" s="212"/>
      <c r="UDI15" s="191"/>
      <c r="UDJ15" s="191"/>
      <c r="UDK15" s="191"/>
      <c r="UDL15" s="191"/>
      <c r="UDM15" s="83"/>
      <c r="UDN15" s="212"/>
      <c r="UDO15" s="212"/>
      <c r="UDP15" s="212"/>
      <c r="UDQ15" s="191"/>
      <c r="UDR15" s="191"/>
      <c r="UDS15" s="191"/>
      <c r="UDT15" s="191"/>
      <c r="UDU15" s="83"/>
      <c r="UDV15" s="212"/>
      <c r="UDW15" s="212"/>
      <c r="UDX15" s="212"/>
      <c r="UDY15" s="191"/>
      <c r="UDZ15" s="191"/>
      <c r="UEA15" s="191"/>
      <c r="UEB15" s="191"/>
      <c r="UEC15" s="83"/>
      <c r="UED15" s="212"/>
      <c r="UEE15" s="212"/>
      <c r="UEF15" s="212"/>
      <c r="UEG15" s="191"/>
      <c r="UEH15" s="191"/>
      <c r="UEI15" s="191"/>
      <c r="UEJ15" s="191"/>
      <c r="UEK15" s="83"/>
      <c r="UEL15" s="212"/>
      <c r="UEM15" s="212"/>
      <c r="UEN15" s="212"/>
      <c r="UEO15" s="191"/>
      <c r="UEP15" s="191"/>
      <c r="UEQ15" s="191"/>
      <c r="UER15" s="191"/>
      <c r="UES15" s="83"/>
      <c r="UET15" s="212"/>
      <c r="UEU15" s="212"/>
      <c r="UEV15" s="212"/>
      <c r="UEW15" s="191"/>
      <c r="UEX15" s="191"/>
      <c r="UEY15" s="191"/>
      <c r="UEZ15" s="191"/>
      <c r="UFA15" s="83"/>
      <c r="UFB15" s="212"/>
      <c r="UFC15" s="212"/>
      <c r="UFD15" s="212"/>
      <c r="UFE15" s="191"/>
      <c r="UFF15" s="191"/>
      <c r="UFG15" s="191"/>
      <c r="UFH15" s="191"/>
      <c r="UFI15" s="83"/>
      <c r="UFJ15" s="212"/>
      <c r="UFK15" s="212"/>
      <c r="UFL15" s="212"/>
      <c r="UFM15" s="191"/>
      <c r="UFN15" s="191"/>
      <c r="UFO15" s="191"/>
      <c r="UFP15" s="191"/>
      <c r="UFQ15" s="83"/>
      <c r="UFR15" s="212"/>
      <c r="UFS15" s="212"/>
      <c r="UFT15" s="212"/>
      <c r="UFU15" s="191"/>
      <c r="UFV15" s="191"/>
      <c r="UFW15" s="191"/>
      <c r="UFX15" s="191"/>
      <c r="UFY15" s="83"/>
      <c r="UFZ15" s="212"/>
      <c r="UGA15" s="212"/>
      <c r="UGB15" s="212"/>
      <c r="UGC15" s="191"/>
      <c r="UGD15" s="191"/>
      <c r="UGE15" s="191"/>
      <c r="UGF15" s="191"/>
      <c r="UGG15" s="83"/>
      <c r="UGH15" s="212"/>
      <c r="UGI15" s="212"/>
      <c r="UGJ15" s="212"/>
      <c r="UGK15" s="191"/>
      <c r="UGL15" s="191"/>
      <c r="UGM15" s="191"/>
      <c r="UGN15" s="191"/>
      <c r="UGO15" s="83"/>
      <c r="UGP15" s="212"/>
      <c r="UGQ15" s="212"/>
      <c r="UGR15" s="212"/>
      <c r="UGS15" s="191"/>
      <c r="UGT15" s="191"/>
      <c r="UGU15" s="191"/>
      <c r="UGV15" s="191"/>
      <c r="UGW15" s="83"/>
      <c r="UGX15" s="212"/>
      <c r="UGY15" s="212"/>
      <c r="UGZ15" s="212"/>
      <c r="UHA15" s="191"/>
      <c r="UHB15" s="191"/>
      <c r="UHC15" s="191"/>
      <c r="UHD15" s="191"/>
      <c r="UHE15" s="83"/>
      <c r="UHF15" s="212"/>
      <c r="UHG15" s="212"/>
      <c r="UHH15" s="212"/>
      <c r="UHI15" s="191"/>
      <c r="UHJ15" s="191"/>
      <c r="UHK15" s="191"/>
      <c r="UHL15" s="191"/>
      <c r="UHM15" s="83"/>
      <c r="UHN15" s="212"/>
      <c r="UHO15" s="212"/>
      <c r="UHP15" s="212"/>
      <c r="UHQ15" s="191"/>
      <c r="UHR15" s="191"/>
      <c r="UHS15" s="191"/>
      <c r="UHT15" s="191"/>
      <c r="UHU15" s="83"/>
      <c r="UHV15" s="212"/>
      <c r="UHW15" s="212"/>
      <c r="UHX15" s="212"/>
      <c r="UHY15" s="191"/>
      <c r="UHZ15" s="191"/>
      <c r="UIA15" s="191"/>
      <c r="UIB15" s="191"/>
      <c r="UIC15" s="83"/>
      <c r="UID15" s="212"/>
      <c r="UIE15" s="212"/>
      <c r="UIF15" s="212"/>
      <c r="UIG15" s="191"/>
      <c r="UIH15" s="191"/>
      <c r="UII15" s="191"/>
      <c r="UIJ15" s="191"/>
      <c r="UIK15" s="83"/>
      <c r="UIL15" s="212"/>
      <c r="UIM15" s="212"/>
      <c r="UIN15" s="212"/>
      <c r="UIO15" s="191"/>
      <c r="UIP15" s="191"/>
      <c r="UIQ15" s="191"/>
      <c r="UIR15" s="191"/>
      <c r="UIS15" s="83"/>
      <c r="UIT15" s="212"/>
      <c r="UIU15" s="212"/>
      <c r="UIV15" s="212"/>
      <c r="UIW15" s="191"/>
      <c r="UIX15" s="191"/>
      <c r="UIY15" s="191"/>
      <c r="UIZ15" s="191"/>
      <c r="UJA15" s="83"/>
      <c r="UJB15" s="212"/>
      <c r="UJC15" s="212"/>
      <c r="UJD15" s="212"/>
      <c r="UJE15" s="191"/>
      <c r="UJF15" s="191"/>
      <c r="UJG15" s="191"/>
      <c r="UJH15" s="191"/>
      <c r="UJI15" s="83"/>
      <c r="UJJ15" s="212"/>
      <c r="UJK15" s="212"/>
      <c r="UJL15" s="212"/>
      <c r="UJM15" s="191"/>
      <c r="UJN15" s="191"/>
      <c r="UJO15" s="191"/>
      <c r="UJP15" s="191"/>
      <c r="UJQ15" s="83"/>
      <c r="UJR15" s="212"/>
      <c r="UJS15" s="212"/>
      <c r="UJT15" s="212"/>
      <c r="UJU15" s="191"/>
      <c r="UJV15" s="191"/>
      <c r="UJW15" s="191"/>
      <c r="UJX15" s="191"/>
      <c r="UJY15" s="83"/>
      <c r="UJZ15" s="212"/>
      <c r="UKA15" s="212"/>
      <c r="UKB15" s="212"/>
      <c r="UKC15" s="191"/>
      <c r="UKD15" s="191"/>
      <c r="UKE15" s="191"/>
      <c r="UKF15" s="191"/>
      <c r="UKG15" s="83"/>
      <c r="UKH15" s="212"/>
      <c r="UKI15" s="212"/>
      <c r="UKJ15" s="212"/>
      <c r="UKK15" s="191"/>
      <c r="UKL15" s="191"/>
      <c r="UKM15" s="191"/>
      <c r="UKN15" s="191"/>
      <c r="UKO15" s="83"/>
      <c r="UKP15" s="212"/>
      <c r="UKQ15" s="212"/>
      <c r="UKR15" s="212"/>
      <c r="UKS15" s="191"/>
      <c r="UKT15" s="191"/>
      <c r="UKU15" s="191"/>
      <c r="UKV15" s="191"/>
      <c r="UKW15" s="83"/>
      <c r="UKX15" s="212"/>
      <c r="UKY15" s="212"/>
      <c r="UKZ15" s="212"/>
      <c r="ULA15" s="191"/>
      <c r="ULB15" s="191"/>
      <c r="ULC15" s="191"/>
      <c r="ULD15" s="191"/>
      <c r="ULE15" s="83"/>
      <c r="ULF15" s="212"/>
      <c r="ULG15" s="212"/>
      <c r="ULH15" s="212"/>
      <c r="ULI15" s="191"/>
      <c r="ULJ15" s="191"/>
      <c r="ULK15" s="191"/>
      <c r="ULL15" s="191"/>
      <c r="ULM15" s="83"/>
      <c r="ULN15" s="212"/>
      <c r="ULO15" s="212"/>
      <c r="ULP15" s="212"/>
      <c r="ULQ15" s="191"/>
      <c r="ULR15" s="191"/>
      <c r="ULS15" s="191"/>
      <c r="ULT15" s="191"/>
      <c r="ULU15" s="83"/>
      <c r="ULV15" s="212"/>
      <c r="ULW15" s="212"/>
      <c r="ULX15" s="212"/>
      <c r="ULY15" s="191"/>
      <c r="ULZ15" s="191"/>
      <c r="UMA15" s="191"/>
      <c r="UMB15" s="191"/>
      <c r="UMC15" s="83"/>
      <c r="UMD15" s="212"/>
      <c r="UME15" s="212"/>
      <c r="UMF15" s="212"/>
      <c r="UMG15" s="191"/>
      <c r="UMH15" s="191"/>
      <c r="UMI15" s="191"/>
      <c r="UMJ15" s="191"/>
      <c r="UMK15" s="83"/>
      <c r="UML15" s="212"/>
      <c r="UMM15" s="212"/>
      <c r="UMN15" s="212"/>
      <c r="UMO15" s="191"/>
      <c r="UMP15" s="191"/>
      <c r="UMQ15" s="191"/>
      <c r="UMR15" s="191"/>
      <c r="UMS15" s="83"/>
      <c r="UMT15" s="212"/>
      <c r="UMU15" s="212"/>
      <c r="UMV15" s="212"/>
      <c r="UMW15" s="191"/>
      <c r="UMX15" s="191"/>
      <c r="UMY15" s="191"/>
      <c r="UMZ15" s="191"/>
      <c r="UNA15" s="83"/>
      <c r="UNB15" s="212"/>
      <c r="UNC15" s="212"/>
      <c r="UND15" s="212"/>
      <c r="UNE15" s="191"/>
      <c r="UNF15" s="191"/>
      <c r="UNG15" s="191"/>
      <c r="UNH15" s="191"/>
      <c r="UNI15" s="83"/>
      <c r="UNJ15" s="212"/>
      <c r="UNK15" s="212"/>
      <c r="UNL15" s="212"/>
      <c r="UNM15" s="191"/>
      <c r="UNN15" s="191"/>
      <c r="UNO15" s="191"/>
      <c r="UNP15" s="191"/>
      <c r="UNQ15" s="83"/>
      <c r="UNR15" s="212"/>
      <c r="UNS15" s="212"/>
      <c r="UNT15" s="212"/>
      <c r="UNU15" s="191"/>
      <c r="UNV15" s="191"/>
      <c r="UNW15" s="191"/>
      <c r="UNX15" s="191"/>
      <c r="UNY15" s="83"/>
      <c r="UNZ15" s="212"/>
      <c r="UOA15" s="212"/>
      <c r="UOB15" s="212"/>
      <c r="UOC15" s="191"/>
      <c r="UOD15" s="191"/>
      <c r="UOE15" s="191"/>
      <c r="UOF15" s="191"/>
      <c r="UOG15" s="83"/>
      <c r="UOH15" s="212"/>
      <c r="UOI15" s="212"/>
      <c r="UOJ15" s="212"/>
      <c r="UOK15" s="191"/>
      <c r="UOL15" s="191"/>
      <c r="UOM15" s="191"/>
      <c r="UON15" s="191"/>
      <c r="UOO15" s="83"/>
      <c r="UOP15" s="212"/>
      <c r="UOQ15" s="212"/>
      <c r="UOR15" s="212"/>
      <c r="UOS15" s="191"/>
      <c r="UOT15" s="191"/>
      <c r="UOU15" s="191"/>
      <c r="UOV15" s="191"/>
      <c r="UOW15" s="83"/>
      <c r="UOX15" s="212"/>
      <c r="UOY15" s="212"/>
      <c r="UOZ15" s="212"/>
      <c r="UPA15" s="191"/>
      <c r="UPB15" s="191"/>
      <c r="UPC15" s="191"/>
      <c r="UPD15" s="191"/>
      <c r="UPE15" s="83"/>
      <c r="UPF15" s="212"/>
      <c r="UPG15" s="212"/>
      <c r="UPH15" s="212"/>
      <c r="UPI15" s="191"/>
      <c r="UPJ15" s="191"/>
      <c r="UPK15" s="191"/>
      <c r="UPL15" s="191"/>
      <c r="UPM15" s="83"/>
      <c r="UPN15" s="212"/>
      <c r="UPO15" s="212"/>
      <c r="UPP15" s="212"/>
      <c r="UPQ15" s="191"/>
      <c r="UPR15" s="191"/>
      <c r="UPS15" s="191"/>
      <c r="UPT15" s="191"/>
      <c r="UPU15" s="83"/>
      <c r="UPV15" s="212"/>
      <c r="UPW15" s="212"/>
      <c r="UPX15" s="212"/>
      <c r="UPY15" s="191"/>
      <c r="UPZ15" s="191"/>
      <c r="UQA15" s="191"/>
      <c r="UQB15" s="191"/>
      <c r="UQC15" s="83"/>
      <c r="UQD15" s="212"/>
      <c r="UQE15" s="212"/>
      <c r="UQF15" s="212"/>
      <c r="UQG15" s="191"/>
      <c r="UQH15" s="191"/>
      <c r="UQI15" s="191"/>
      <c r="UQJ15" s="191"/>
      <c r="UQK15" s="83"/>
      <c r="UQL15" s="212"/>
      <c r="UQM15" s="212"/>
      <c r="UQN15" s="212"/>
      <c r="UQO15" s="191"/>
      <c r="UQP15" s="191"/>
      <c r="UQQ15" s="191"/>
      <c r="UQR15" s="191"/>
      <c r="UQS15" s="83"/>
      <c r="UQT15" s="212"/>
      <c r="UQU15" s="212"/>
      <c r="UQV15" s="212"/>
      <c r="UQW15" s="191"/>
      <c r="UQX15" s="191"/>
      <c r="UQY15" s="191"/>
      <c r="UQZ15" s="191"/>
      <c r="URA15" s="83"/>
      <c r="URB15" s="212"/>
      <c r="URC15" s="212"/>
      <c r="URD15" s="212"/>
      <c r="URE15" s="191"/>
      <c r="URF15" s="191"/>
      <c r="URG15" s="191"/>
      <c r="URH15" s="191"/>
      <c r="URI15" s="83"/>
      <c r="URJ15" s="212"/>
      <c r="URK15" s="212"/>
      <c r="URL15" s="212"/>
      <c r="URM15" s="191"/>
      <c r="URN15" s="191"/>
      <c r="URO15" s="191"/>
      <c r="URP15" s="191"/>
      <c r="URQ15" s="83"/>
      <c r="URR15" s="212"/>
      <c r="URS15" s="212"/>
      <c r="URT15" s="212"/>
      <c r="URU15" s="191"/>
      <c r="URV15" s="191"/>
      <c r="URW15" s="191"/>
      <c r="URX15" s="191"/>
      <c r="URY15" s="83"/>
      <c r="URZ15" s="212"/>
      <c r="USA15" s="212"/>
      <c r="USB15" s="212"/>
      <c r="USC15" s="191"/>
      <c r="USD15" s="191"/>
      <c r="USE15" s="191"/>
      <c r="USF15" s="191"/>
      <c r="USG15" s="83"/>
      <c r="USH15" s="212"/>
      <c r="USI15" s="212"/>
      <c r="USJ15" s="212"/>
      <c r="USK15" s="191"/>
      <c r="USL15" s="191"/>
      <c r="USM15" s="191"/>
      <c r="USN15" s="191"/>
      <c r="USO15" s="83"/>
      <c r="USP15" s="212"/>
      <c r="USQ15" s="212"/>
      <c r="USR15" s="212"/>
      <c r="USS15" s="191"/>
      <c r="UST15" s="191"/>
      <c r="USU15" s="191"/>
      <c r="USV15" s="191"/>
      <c r="USW15" s="83"/>
      <c r="USX15" s="212"/>
      <c r="USY15" s="212"/>
      <c r="USZ15" s="212"/>
      <c r="UTA15" s="191"/>
      <c r="UTB15" s="191"/>
      <c r="UTC15" s="191"/>
      <c r="UTD15" s="191"/>
      <c r="UTE15" s="83"/>
      <c r="UTF15" s="212"/>
      <c r="UTG15" s="212"/>
      <c r="UTH15" s="212"/>
      <c r="UTI15" s="191"/>
      <c r="UTJ15" s="191"/>
      <c r="UTK15" s="191"/>
      <c r="UTL15" s="191"/>
      <c r="UTM15" s="83"/>
      <c r="UTN15" s="212"/>
      <c r="UTO15" s="212"/>
      <c r="UTP15" s="212"/>
      <c r="UTQ15" s="191"/>
      <c r="UTR15" s="191"/>
      <c r="UTS15" s="191"/>
      <c r="UTT15" s="191"/>
      <c r="UTU15" s="83"/>
      <c r="UTV15" s="212"/>
      <c r="UTW15" s="212"/>
      <c r="UTX15" s="212"/>
      <c r="UTY15" s="191"/>
      <c r="UTZ15" s="191"/>
      <c r="UUA15" s="191"/>
      <c r="UUB15" s="191"/>
      <c r="UUC15" s="83"/>
      <c r="UUD15" s="212"/>
      <c r="UUE15" s="212"/>
      <c r="UUF15" s="212"/>
      <c r="UUG15" s="191"/>
      <c r="UUH15" s="191"/>
      <c r="UUI15" s="191"/>
      <c r="UUJ15" s="191"/>
      <c r="UUK15" s="83"/>
      <c r="UUL15" s="212"/>
      <c r="UUM15" s="212"/>
      <c r="UUN15" s="212"/>
      <c r="UUO15" s="191"/>
      <c r="UUP15" s="191"/>
      <c r="UUQ15" s="191"/>
      <c r="UUR15" s="191"/>
      <c r="UUS15" s="83"/>
      <c r="UUT15" s="212"/>
      <c r="UUU15" s="212"/>
      <c r="UUV15" s="212"/>
      <c r="UUW15" s="191"/>
      <c r="UUX15" s="191"/>
      <c r="UUY15" s="191"/>
      <c r="UUZ15" s="191"/>
      <c r="UVA15" s="83"/>
      <c r="UVB15" s="212"/>
      <c r="UVC15" s="212"/>
      <c r="UVD15" s="212"/>
      <c r="UVE15" s="191"/>
      <c r="UVF15" s="191"/>
      <c r="UVG15" s="191"/>
      <c r="UVH15" s="191"/>
      <c r="UVI15" s="83"/>
      <c r="UVJ15" s="212"/>
      <c r="UVK15" s="212"/>
      <c r="UVL15" s="212"/>
      <c r="UVM15" s="191"/>
      <c r="UVN15" s="191"/>
      <c r="UVO15" s="191"/>
      <c r="UVP15" s="191"/>
      <c r="UVQ15" s="83"/>
      <c r="UVR15" s="212"/>
      <c r="UVS15" s="212"/>
      <c r="UVT15" s="212"/>
      <c r="UVU15" s="191"/>
      <c r="UVV15" s="191"/>
      <c r="UVW15" s="191"/>
      <c r="UVX15" s="191"/>
      <c r="UVY15" s="83"/>
      <c r="UVZ15" s="212"/>
      <c r="UWA15" s="212"/>
      <c r="UWB15" s="212"/>
      <c r="UWC15" s="191"/>
      <c r="UWD15" s="191"/>
      <c r="UWE15" s="191"/>
      <c r="UWF15" s="191"/>
      <c r="UWG15" s="83"/>
      <c r="UWH15" s="212"/>
      <c r="UWI15" s="212"/>
      <c r="UWJ15" s="212"/>
      <c r="UWK15" s="191"/>
      <c r="UWL15" s="191"/>
      <c r="UWM15" s="191"/>
      <c r="UWN15" s="191"/>
      <c r="UWO15" s="83"/>
      <c r="UWP15" s="212"/>
      <c r="UWQ15" s="212"/>
      <c r="UWR15" s="212"/>
      <c r="UWS15" s="191"/>
      <c r="UWT15" s="191"/>
      <c r="UWU15" s="191"/>
      <c r="UWV15" s="191"/>
      <c r="UWW15" s="83"/>
      <c r="UWX15" s="212"/>
      <c r="UWY15" s="212"/>
      <c r="UWZ15" s="212"/>
      <c r="UXA15" s="191"/>
      <c r="UXB15" s="191"/>
      <c r="UXC15" s="191"/>
      <c r="UXD15" s="191"/>
      <c r="UXE15" s="83"/>
      <c r="UXF15" s="212"/>
      <c r="UXG15" s="212"/>
      <c r="UXH15" s="212"/>
      <c r="UXI15" s="191"/>
      <c r="UXJ15" s="191"/>
      <c r="UXK15" s="191"/>
      <c r="UXL15" s="191"/>
      <c r="UXM15" s="83"/>
      <c r="UXN15" s="212"/>
      <c r="UXO15" s="212"/>
      <c r="UXP15" s="212"/>
      <c r="UXQ15" s="191"/>
      <c r="UXR15" s="191"/>
      <c r="UXS15" s="191"/>
      <c r="UXT15" s="191"/>
      <c r="UXU15" s="83"/>
      <c r="UXV15" s="212"/>
      <c r="UXW15" s="212"/>
      <c r="UXX15" s="212"/>
      <c r="UXY15" s="191"/>
      <c r="UXZ15" s="191"/>
      <c r="UYA15" s="191"/>
      <c r="UYB15" s="191"/>
      <c r="UYC15" s="83"/>
      <c r="UYD15" s="212"/>
      <c r="UYE15" s="212"/>
      <c r="UYF15" s="212"/>
      <c r="UYG15" s="191"/>
      <c r="UYH15" s="191"/>
      <c r="UYI15" s="191"/>
      <c r="UYJ15" s="191"/>
      <c r="UYK15" s="83"/>
      <c r="UYL15" s="212"/>
      <c r="UYM15" s="212"/>
      <c r="UYN15" s="212"/>
      <c r="UYO15" s="191"/>
      <c r="UYP15" s="191"/>
      <c r="UYQ15" s="191"/>
      <c r="UYR15" s="191"/>
      <c r="UYS15" s="83"/>
      <c r="UYT15" s="212"/>
      <c r="UYU15" s="212"/>
      <c r="UYV15" s="212"/>
      <c r="UYW15" s="191"/>
      <c r="UYX15" s="191"/>
      <c r="UYY15" s="191"/>
      <c r="UYZ15" s="191"/>
      <c r="UZA15" s="83"/>
      <c r="UZB15" s="212"/>
      <c r="UZC15" s="212"/>
      <c r="UZD15" s="212"/>
      <c r="UZE15" s="191"/>
      <c r="UZF15" s="191"/>
      <c r="UZG15" s="191"/>
      <c r="UZH15" s="191"/>
      <c r="UZI15" s="83"/>
      <c r="UZJ15" s="212"/>
      <c r="UZK15" s="212"/>
      <c r="UZL15" s="212"/>
      <c r="UZM15" s="191"/>
      <c r="UZN15" s="191"/>
      <c r="UZO15" s="191"/>
      <c r="UZP15" s="191"/>
      <c r="UZQ15" s="83"/>
      <c r="UZR15" s="212"/>
      <c r="UZS15" s="212"/>
      <c r="UZT15" s="212"/>
      <c r="UZU15" s="191"/>
      <c r="UZV15" s="191"/>
      <c r="UZW15" s="191"/>
      <c r="UZX15" s="191"/>
      <c r="UZY15" s="83"/>
      <c r="UZZ15" s="212"/>
      <c r="VAA15" s="212"/>
      <c r="VAB15" s="212"/>
      <c r="VAC15" s="191"/>
      <c r="VAD15" s="191"/>
      <c r="VAE15" s="191"/>
      <c r="VAF15" s="191"/>
      <c r="VAG15" s="83"/>
      <c r="VAH15" s="212"/>
      <c r="VAI15" s="212"/>
      <c r="VAJ15" s="212"/>
      <c r="VAK15" s="191"/>
      <c r="VAL15" s="191"/>
      <c r="VAM15" s="191"/>
      <c r="VAN15" s="191"/>
      <c r="VAO15" s="83"/>
      <c r="VAP15" s="212"/>
      <c r="VAQ15" s="212"/>
      <c r="VAR15" s="212"/>
      <c r="VAS15" s="191"/>
      <c r="VAT15" s="191"/>
      <c r="VAU15" s="191"/>
      <c r="VAV15" s="191"/>
      <c r="VAW15" s="83"/>
      <c r="VAX15" s="212"/>
      <c r="VAY15" s="212"/>
      <c r="VAZ15" s="212"/>
      <c r="VBA15" s="191"/>
      <c r="VBB15" s="191"/>
      <c r="VBC15" s="191"/>
      <c r="VBD15" s="191"/>
      <c r="VBE15" s="83"/>
      <c r="VBF15" s="212"/>
      <c r="VBG15" s="212"/>
      <c r="VBH15" s="212"/>
      <c r="VBI15" s="191"/>
      <c r="VBJ15" s="191"/>
      <c r="VBK15" s="191"/>
      <c r="VBL15" s="191"/>
      <c r="VBM15" s="83"/>
      <c r="VBN15" s="212"/>
      <c r="VBO15" s="212"/>
      <c r="VBP15" s="212"/>
      <c r="VBQ15" s="191"/>
      <c r="VBR15" s="191"/>
      <c r="VBS15" s="191"/>
      <c r="VBT15" s="191"/>
      <c r="VBU15" s="83"/>
      <c r="VBV15" s="212"/>
      <c r="VBW15" s="212"/>
      <c r="VBX15" s="212"/>
      <c r="VBY15" s="191"/>
      <c r="VBZ15" s="191"/>
      <c r="VCA15" s="191"/>
      <c r="VCB15" s="191"/>
      <c r="VCC15" s="83"/>
      <c r="VCD15" s="212"/>
      <c r="VCE15" s="212"/>
      <c r="VCF15" s="212"/>
      <c r="VCG15" s="191"/>
      <c r="VCH15" s="191"/>
      <c r="VCI15" s="191"/>
      <c r="VCJ15" s="191"/>
      <c r="VCK15" s="83"/>
      <c r="VCL15" s="212"/>
      <c r="VCM15" s="212"/>
      <c r="VCN15" s="212"/>
      <c r="VCO15" s="191"/>
      <c r="VCP15" s="191"/>
      <c r="VCQ15" s="191"/>
      <c r="VCR15" s="191"/>
      <c r="VCS15" s="83"/>
      <c r="VCT15" s="212"/>
      <c r="VCU15" s="212"/>
      <c r="VCV15" s="212"/>
      <c r="VCW15" s="191"/>
      <c r="VCX15" s="191"/>
      <c r="VCY15" s="191"/>
      <c r="VCZ15" s="191"/>
      <c r="VDA15" s="83"/>
      <c r="VDB15" s="212"/>
      <c r="VDC15" s="212"/>
      <c r="VDD15" s="212"/>
      <c r="VDE15" s="191"/>
      <c r="VDF15" s="191"/>
      <c r="VDG15" s="191"/>
      <c r="VDH15" s="191"/>
      <c r="VDI15" s="83"/>
      <c r="VDJ15" s="212"/>
      <c r="VDK15" s="212"/>
      <c r="VDL15" s="212"/>
      <c r="VDM15" s="191"/>
      <c r="VDN15" s="191"/>
      <c r="VDO15" s="191"/>
      <c r="VDP15" s="191"/>
      <c r="VDQ15" s="83"/>
      <c r="VDR15" s="212"/>
      <c r="VDS15" s="212"/>
      <c r="VDT15" s="212"/>
      <c r="VDU15" s="191"/>
      <c r="VDV15" s="191"/>
      <c r="VDW15" s="191"/>
      <c r="VDX15" s="191"/>
      <c r="VDY15" s="83"/>
      <c r="VDZ15" s="212"/>
      <c r="VEA15" s="212"/>
      <c r="VEB15" s="212"/>
      <c r="VEC15" s="191"/>
      <c r="VED15" s="191"/>
      <c r="VEE15" s="191"/>
      <c r="VEF15" s="191"/>
      <c r="VEG15" s="83"/>
      <c r="VEH15" s="212"/>
      <c r="VEI15" s="212"/>
      <c r="VEJ15" s="212"/>
      <c r="VEK15" s="191"/>
      <c r="VEL15" s="191"/>
      <c r="VEM15" s="191"/>
      <c r="VEN15" s="191"/>
      <c r="VEO15" s="83"/>
      <c r="VEP15" s="212"/>
      <c r="VEQ15" s="212"/>
      <c r="VER15" s="212"/>
      <c r="VES15" s="191"/>
      <c r="VET15" s="191"/>
      <c r="VEU15" s="191"/>
      <c r="VEV15" s="191"/>
      <c r="VEW15" s="83"/>
      <c r="VEX15" s="212"/>
      <c r="VEY15" s="212"/>
      <c r="VEZ15" s="212"/>
      <c r="VFA15" s="191"/>
      <c r="VFB15" s="191"/>
      <c r="VFC15" s="191"/>
      <c r="VFD15" s="191"/>
      <c r="VFE15" s="83"/>
      <c r="VFF15" s="212"/>
      <c r="VFG15" s="212"/>
      <c r="VFH15" s="212"/>
      <c r="VFI15" s="191"/>
      <c r="VFJ15" s="191"/>
      <c r="VFK15" s="191"/>
      <c r="VFL15" s="191"/>
      <c r="VFM15" s="83"/>
      <c r="VFN15" s="212"/>
      <c r="VFO15" s="212"/>
      <c r="VFP15" s="212"/>
      <c r="VFQ15" s="191"/>
      <c r="VFR15" s="191"/>
      <c r="VFS15" s="191"/>
      <c r="VFT15" s="191"/>
      <c r="VFU15" s="83"/>
      <c r="VFV15" s="212"/>
      <c r="VFW15" s="212"/>
      <c r="VFX15" s="212"/>
      <c r="VFY15" s="191"/>
      <c r="VFZ15" s="191"/>
      <c r="VGA15" s="191"/>
      <c r="VGB15" s="191"/>
      <c r="VGC15" s="83"/>
      <c r="VGD15" s="212"/>
      <c r="VGE15" s="212"/>
      <c r="VGF15" s="212"/>
      <c r="VGG15" s="191"/>
      <c r="VGH15" s="191"/>
      <c r="VGI15" s="191"/>
      <c r="VGJ15" s="191"/>
      <c r="VGK15" s="83"/>
      <c r="VGL15" s="212"/>
      <c r="VGM15" s="212"/>
      <c r="VGN15" s="212"/>
      <c r="VGO15" s="191"/>
      <c r="VGP15" s="191"/>
      <c r="VGQ15" s="191"/>
      <c r="VGR15" s="191"/>
      <c r="VGS15" s="83"/>
      <c r="VGT15" s="212"/>
      <c r="VGU15" s="212"/>
      <c r="VGV15" s="212"/>
      <c r="VGW15" s="191"/>
      <c r="VGX15" s="191"/>
      <c r="VGY15" s="191"/>
      <c r="VGZ15" s="191"/>
      <c r="VHA15" s="83"/>
      <c r="VHB15" s="212"/>
      <c r="VHC15" s="212"/>
      <c r="VHD15" s="212"/>
      <c r="VHE15" s="191"/>
      <c r="VHF15" s="191"/>
      <c r="VHG15" s="191"/>
      <c r="VHH15" s="191"/>
      <c r="VHI15" s="83"/>
      <c r="VHJ15" s="212"/>
      <c r="VHK15" s="212"/>
      <c r="VHL15" s="212"/>
      <c r="VHM15" s="191"/>
      <c r="VHN15" s="191"/>
      <c r="VHO15" s="191"/>
      <c r="VHP15" s="191"/>
      <c r="VHQ15" s="83"/>
      <c r="VHR15" s="212"/>
      <c r="VHS15" s="212"/>
      <c r="VHT15" s="212"/>
      <c r="VHU15" s="191"/>
      <c r="VHV15" s="191"/>
      <c r="VHW15" s="191"/>
      <c r="VHX15" s="191"/>
      <c r="VHY15" s="83"/>
      <c r="VHZ15" s="212"/>
      <c r="VIA15" s="212"/>
      <c r="VIB15" s="212"/>
      <c r="VIC15" s="191"/>
      <c r="VID15" s="191"/>
      <c r="VIE15" s="191"/>
      <c r="VIF15" s="191"/>
      <c r="VIG15" s="83"/>
      <c r="VIH15" s="212"/>
      <c r="VII15" s="212"/>
      <c r="VIJ15" s="212"/>
      <c r="VIK15" s="191"/>
      <c r="VIL15" s="191"/>
      <c r="VIM15" s="191"/>
      <c r="VIN15" s="191"/>
      <c r="VIO15" s="83"/>
      <c r="VIP15" s="212"/>
      <c r="VIQ15" s="212"/>
      <c r="VIR15" s="212"/>
      <c r="VIS15" s="191"/>
      <c r="VIT15" s="191"/>
      <c r="VIU15" s="191"/>
      <c r="VIV15" s="191"/>
      <c r="VIW15" s="83"/>
      <c r="VIX15" s="212"/>
      <c r="VIY15" s="212"/>
      <c r="VIZ15" s="212"/>
      <c r="VJA15" s="191"/>
      <c r="VJB15" s="191"/>
      <c r="VJC15" s="191"/>
      <c r="VJD15" s="191"/>
      <c r="VJE15" s="83"/>
      <c r="VJF15" s="212"/>
      <c r="VJG15" s="212"/>
      <c r="VJH15" s="212"/>
      <c r="VJI15" s="191"/>
      <c r="VJJ15" s="191"/>
      <c r="VJK15" s="191"/>
      <c r="VJL15" s="191"/>
      <c r="VJM15" s="83"/>
      <c r="VJN15" s="212"/>
      <c r="VJO15" s="212"/>
      <c r="VJP15" s="212"/>
      <c r="VJQ15" s="191"/>
      <c r="VJR15" s="191"/>
      <c r="VJS15" s="191"/>
      <c r="VJT15" s="191"/>
      <c r="VJU15" s="83"/>
      <c r="VJV15" s="212"/>
      <c r="VJW15" s="212"/>
      <c r="VJX15" s="212"/>
      <c r="VJY15" s="191"/>
      <c r="VJZ15" s="191"/>
      <c r="VKA15" s="191"/>
      <c r="VKB15" s="191"/>
      <c r="VKC15" s="83"/>
      <c r="VKD15" s="212"/>
      <c r="VKE15" s="212"/>
      <c r="VKF15" s="212"/>
      <c r="VKG15" s="191"/>
      <c r="VKH15" s="191"/>
      <c r="VKI15" s="191"/>
      <c r="VKJ15" s="191"/>
      <c r="VKK15" s="83"/>
      <c r="VKL15" s="212"/>
      <c r="VKM15" s="212"/>
      <c r="VKN15" s="212"/>
      <c r="VKO15" s="191"/>
      <c r="VKP15" s="191"/>
      <c r="VKQ15" s="191"/>
      <c r="VKR15" s="191"/>
      <c r="VKS15" s="83"/>
      <c r="VKT15" s="212"/>
      <c r="VKU15" s="212"/>
      <c r="VKV15" s="212"/>
      <c r="VKW15" s="191"/>
      <c r="VKX15" s="191"/>
      <c r="VKY15" s="191"/>
      <c r="VKZ15" s="191"/>
      <c r="VLA15" s="83"/>
      <c r="VLB15" s="212"/>
      <c r="VLC15" s="212"/>
      <c r="VLD15" s="212"/>
      <c r="VLE15" s="191"/>
      <c r="VLF15" s="191"/>
      <c r="VLG15" s="191"/>
      <c r="VLH15" s="191"/>
      <c r="VLI15" s="83"/>
      <c r="VLJ15" s="212"/>
      <c r="VLK15" s="212"/>
      <c r="VLL15" s="212"/>
      <c r="VLM15" s="191"/>
      <c r="VLN15" s="191"/>
      <c r="VLO15" s="191"/>
      <c r="VLP15" s="191"/>
      <c r="VLQ15" s="83"/>
      <c r="VLR15" s="212"/>
      <c r="VLS15" s="212"/>
      <c r="VLT15" s="212"/>
      <c r="VLU15" s="191"/>
      <c r="VLV15" s="191"/>
      <c r="VLW15" s="191"/>
      <c r="VLX15" s="191"/>
      <c r="VLY15" s="83"/>
      <c r="VLZ15" s="212"/>
      <c r="VMA15" s="212"/>
      <c r="VMB15" s="212"/>
      <c r="VMC15" s="191"/>
      <c r="VMD15" s="191"/>
      <c r="VME15" s="191"/>
      <c r="VMF15" s="191"/>
      <c r="VMG15" s="83"/>
      <c r="VMH15" s="212"/>
      <c r="VMI15" s="212"/>
      <c r="VMJ15" s="212"/>
      <c r="VMK15" s="191"/>
      <c r="VML15" s="191"/>
      <c r="VMM15" s="191"/>
      <c r="VMN15" s="191"/>
      <c r="VMO15" s="83"/>
      <c r="VMP15" s="212"/>
      <c r="VMQ15" s="212"/>
      <c r="VMR15" s="212"/>
      <c r="VMS15" s="191"/>
      <c r="VMT15" s="191"/>
      <c r="VMU15" s="191"/>
      <c r="VMV15" s="191"/>
      <c r="VMW15" s="83"/>
      <c r="VMX15" s="212"/>
      <c r="VMY15" s="212"/>
      <c r="VMZ15" s="212"/>
      <c r="VNA15" s="191"/>
      <c r="VNB15" s="191"/>
      <c r="VNC15" s="191"/>
      <c r="VND15" s="191"/>
      <c r="VNE15" s="83"/>
      <c r="VNF15" s="212"/>
      <c r="VNG15" s="212"/>
      <c r="VNH15" s="212"/>
      <c r="VNI15" s="191"/>
      <c r="VNJ15" s="191"/>
      <c r="VNK15" s="191"/>
      <c r="VNL15" s="191"/>
      <c r="VNM15" s="83"/>
      <c r="VNN15" s="212"/>
      <c r="VNO15" s="212"/>
      <c r="VNP15" s="212"/>
      <c r="VNQ15" s="191"/>
      <c r="VNR15" s="191"/>
      <c r="VNS15" s="191"/>
      <c r="VNT15" s="191"/>
      <c r="VNU15" s="83"/>
      <c r="VNV15" s="212"/>
      <c r="VNW15" s="212"/>
      <c r="VNX15" s="212"/>
      <c r="VNY15" s="191"/>
      <c r="VNZ15" s="191"/>
      <c r="VOA15" s="191"/>
      <c r="VOB15" s="191"/>
      <c r="VOC15" s="83"/>
      <c r="VOD15" s="212"/>
      <c r="VOE15" s="212"/>
      <c r="VOF15" s="212"/>
      <c r="VOG15" s="191"/>
      <c r="VOH15" s="191"/>
      <c r="VOI15" s="191"/>
      <c r="VOJ15" s="191"/>
      <c r="VOK15" s="83"/>
      <c r="VOL15" s="212"/>
      <c r="VOM15" s="212"/>
      <c r="VON15" s="212"/>
      <c r="VOO15" s="191"/>
      <c r="VOP15" s="191"/>
      <c r="VOQ15" s="191"/>
      <c r="VOR15" s="191"/>
      <c r="VOS15" s="83"/>
      <c r="VOT15" s="212"/>
      <c r="VOU15" s="212"/>
      <c r="VOV15" s="212"/>
      <c r="VOW15" s="191"/>
      <c r="VOX15" s="191"/>
      <c r="VOY15" s="191"/>
      <c r="VOZ15" s="191"/>
      <c r="VPA15" s="83"/>
      <c r="VPB15" s="212"/>
      <c r="VPC15" s="212"/>
      <c r="VPD15" s="212"/>
      <c r="VPE15" s="191"/>
      <c r="VPF15" s="191"/>
      <c r="VPG15" s="191"/>
      <c r="VPH15" s="191"/>
      <c r="VPI15" s="83"/>
      <c r="VPJ15" s="212"/>
      <c r="VPK15" s="212"/>
      <c r="VPL15" s="212"/>
      <c r="VPM15" s="191"/>
      <c r="VPN15" s="191"/>
      <c r="VPO15" s="191"/>
      <c r="VPP15" s="191"/>
      <c r="VPQ15" s="83"/>
      <c r="VPR15" s="212"/>
      <c r="VPS15" s="212"/>
      <c r="VPT15" s="212"/>
      <c r="VPU15" s="191"/>
      <c r="VPV15" s="191"/>
      <c r="VPW15" s="191"/>
      <c r="VPX15" s="191"/>
      <c r="VPY15" s="83"/>
      <c r="VPZ15" s="212"/>
      <c r="VQA15" s="212"/>
      <c r="VQB15" s="212"/>
      <c r="VQC15" s="191"/>
      <c r="VQD15" s="191"/>
      <c r="VQE15" s="191"/>
      <c r="VQF15" s="191"/>
      <c r="VQG15" s="83"/>
      <c r="VQH15" s="212"/>
      <c r="VQI15" s="212"/>
      <c r="VQJ15" s="212"/>
      <c r="VQK15" s="191"/>
      <c r="VQL15" s="191"/>
      <c r="VQM15" s="191"/>
      <c r="VQN15" s="191"/>
      <c r="VQO15" s="83"/>
      <c r="VQP15" s="212"/>
      <c r="VQQ15" s="212"/>
      <c r="VQR15" s="212"/>
      <c r="VQS15" s="191"/>
      <c r="VQT15" s="191"/>
      <c r="VQU15" s="191"/>
      <c r="VQV15" s="191"/>
      <c r="VQW15" s="83"/>
      <c r="VQX15" s="212"/>
      <c r="VQY15" s="212"/>
      <c r="VQZ15" s="212"/>
      <c r="VRA15" s="191"/>
      <c r="VRB15" s="191"/>
      <c r="VRC15" s="191"/>
      <c r="VRD15" s="191"/>
      <c r="VRE15" s="83"/>
      <c r="VRF15" s="212"/>
      <c r="VRG15" s="212"/>
      <c r="VRH15" s="212"/>
      <c r="VRI15" s="191"/>
      <c r="VRJ15" s="191"/>
      <c r="VRK15" s="191"/>
      <c r="VRL15" s="191"/>
      <c r="VRM15" s="83"/>
      <c r="VRN15" s="212"/>
      <c r="VRO15" s="212"/>
      <c r="VRP15" s="212"/>
      <c r="VRQ15" s="191"/>
      <c r="VRR15" s="191"/>
      <c r="VRS15" s="191"/>
      <c r="VRT15" s="191"/>
      <c r="VRU15" s="83"/>
      <c r="VRV15" s="212"/>
      <c r="VRW15" s="212"/>
      <c r="VRX15" s="212"/>
      <c r="VRY15" s="191"/>
      <c r="VRZ15" s="191"/>
      <c r="VSA15" s="191"/>
      <c r="VSB15" s="191"/>
      <c r="VSC15" s="83"/>
      <c r="VSD15" s="212"/>
      <c r="VSE15" s="212"/>
      <c r="VSF15" s="212"/>
      <c r="VSG15" s="191"/>
      <c r="VSH15" s="191"/>
      <c r="VSI15" s="191"/>
      <c r="VSJ15" s="191"/>
      <c r="VSK15" s="83"/>
      <c r="VSL15" s="212"/>
      <c r="VSM15" s="212"/>
      <c r="VSN15" s="212"/>
      <c r="VSO15" s="191"/>
      <c r="VSP15" s="191"/>
      <c r="VSQ15" s="191"/>
      <c r="VSR15" s="191"/>
      <c r="VSS15" s="83"/>
      <c r="VST15" s="212"/>
      <c r="VSU15" s="212"/>
      <c r="VSV15" s="212"/>
      <c r="VSW15" s="191"/>
      <c r="VSX15" s="191"/>
      <c r="VSY15" s="191"/>
      <c r="VSZ15" s="191"/>
      <c r="VTA15" s="83"/>
      <c r="VTB15" s="212"/>
      <c r="VTC15" s="212"/>
      <c r="VTD15" s="212"/>
      <c r="VTE15" s="191"/>
      <c r="VTF15" s="191"/>
      <c r="VTG15" s="191"/>
      <c r="VTH15" s="191"/>
      <c r="VTI15" s="83"/>
      <c r="VTJ15" s="212"/>
      <c r="VTK15" s="212"/>
      <c r="VTL15" s="212"/>
      <c r="VTM15" s="191"/>
      <c r="VTN15" s="191"/>
      <c r="VTO15" s="191"/>
      <c r="VTP15" s="191"/>
      <c r="VTQ15" s="83"/>
      <c r="VTR15" s="212"/>
      <c r="VTS15" s="212"/>
      <c r="VTT15" s="212"/>
      <c r="VTU15" s="191"/>
      <c r="VTV15" s="191"/>
      <c r="VTW15" s="191"/>
      <c r="VTX15" s="191"/>
      <c r="VTY15" s="83"/>
      <c r="VTZ15" s="212"/>
      <c r="VUA15" s="212"/>
      <c r="VUB15" s="212"/>
      <c r="VUC15" s="191"/>
      <c r="VUD15" s="191"/>
      <c r="VUE15" s="191"/>
      <c r="VUF15" s="191"/>
      <c r="VUG15" s="83"/>
      <c r="VUH15" s="212"/>
      <c r="VUI15" s="212"/>
      <c r="VUJ15" s="212"/>
      <c r="VUK15" s="191"/>
      <c r="VUL15" s="191"/>
      <c r="VUM15" s="191"/>
      <c r="VUN15" s="191"/>
      <c r="VUO15" s="83"/>
      <c r="VUP15" s="212"/>
      <c r="VUQ15" s="212"/>
      <c r="VUR15" s="212"/>
      <c r="VUS15" s="191"/>
      <c r="VUT15" s="191"/>
      <c r="VUU15" s="191"/>
      <c r="VUV15" s="191"/>
      <c r="VUW15" s="83"/>
      <c r="VUX15" s="212"/>
      <c r="VUY15" s="212"/>
      <c r="VUZ15" s="212"/>
      <c r="VVA15" s="191"/>
      <c r="VVB15" s="191"/>
      <c r="VVC15" s="191"/>
      <c r="VVD15" s="191"/>
      <c r="VVE15" s="83"/>
      <c r="VVF15" s="212"/>
      <c r="VVG15" s="212"/>
      <c r="VVH15" s="212"/>
      <c r="VVI15" s="191"/>
      <c r="VVJ15" s="191"/>
      <c r="VVK15" s="191"/>
      <c r="VVL15" s="191"/>
      <c r="VVM15" s="83"/>
      <c r="VVN15" s="212"/>
      <c r="VVO15" s="212"/>
      <c r="VVP15" s="212"/>
      <c r="VVQ15" s="191"/>
      <c r="VVR15" s="191"/>
      <c r="VVS15" s="191"/>
      <c r="VVT15" s="191"/>
      <c r="VVU15" s="83"/>
      <c r="VVV15" s="212"/>
      <c r="VVW15" s="212"/>
      <c r="VVX15" s="212"/>
      <c r="VVY15" s="191"/>
      <c r="VVZ15" s="191"/>
      <c r="VWA15" s="191"/>
      <c r="VWB15" s="191"/>
      <c r="VWC15" s="83"/>
      <c r="VWD15" s="212"/>
      <c r="VWE15" s="212"/>
      <c r="VWF15" s="212"/>
      <c r="VWG15" s="191"/>
      <c r="VWH15" s="191"/>
      <c r="VWI15" s="191"/>
      <c r="VWJ15" s="191"/>
      <c r="VWK15" s="83"/>
      <c r="VWL15" s="212"/>
      <c r="VWM15" s="212"/>
      <c r="VWN15" s="212"/>
      <c r="VWO15" s="191"/>
      <c r="VWP15" s="191"/>
      <c r="VWQ15" s="191"/>
      <c r="VWR15" s="191"/>
      <c r="VWS15" s="83"/>
      <c r="VWT15" s="212"/>
      <c r="VWU15" s="212"/>
      <c r="VWV15" s="212"/>
      <c r="VWW15" s="191"/>
      <c r="VWX15" s="191"/>
      <c r="VWY15" s="191"/>
      <c r="VWZ15" s="191"/>
      <c r="VXA15" s="83"/>
      <c r="VXB15" s="212"/>
      <c r="VXC15" s="212"/>
      <c r="VXD15" s="212"/>
      <c r="VXE15" s="191"/>
      <c r="VXF15" s="191"/>
      <c r="VXG15" s="191"/>
      <c r="VXH15" s="191"/>
      <c r="VXI15" s="83"/>
      <c r="VXJ15" s="212"/>
      <c r="VXK15" s="212"/>
      <c r="VXL15" s="212"/>
      <c r="VXM15" s="191"/>
      <c r="VXN15" s="191"/>
      <c r="VXO15" s="191"/>
      <c r="VXP15" s="191"/>
      <c r="VXQ15" s="83"/>
      <c r="VXR15" s="212"/>
      <c r="VXS15" s="212"/>
      <c r="VXT15" s="212"/>
      <c r="VXU15" s="191"/>
      <c r="VXV15" s="191"/>
      <c r="VXW15" s="191"/>
      <c r="VXX15" s="191"/>
      <c r="VXY15" s="83"/>
      <c r="VXZ15" s="212"/>
      <c r="VYA15" s="212"/>
      <c r="VYB15" s="212"/>
      <c r="VYC15" s="191"/>
      <c r="VYD15" s="191"/>
      <c r="VYE15" s="191"/>
      <c r="VYF15" s="191"/>
      <c r="VYG15" s="83"/>
      <c r="VYH15" s="212"/>
      <c r="VYI15" s="212"/>
      <c r="VYJ15" s="212"/>
      <c r="VYK15" s="191"/>
      <c r="VYL15" s="191"/>
      <c r="VYM15" s="191"/>
      <c r="VYN15" s="191"/>
      <c r="VYO15" s="83"/>
      <c r="VYP15" s="212"/>
      <c r="VYQ15" s="212"/>
      <c r="VYR15" s="212"/>
      <c r="VYS15" s="191"/>
      <c r="VYT15" s="191"/>
      <c r="VYU15" s="191"/>
      <c r="VYV15" s="191"/>
      <c r="VYW15" s="83"/>
      <c r="VYX15" s="212"/>
      <c r="VYY15" s="212"/>
      <c r="VYZ15" s="212"/>
      <c r="VZA15" s="191"/>
      <c r="VZB15" s="191"/>
      <c r="VZC15" s="191"/>
      <c r="VZD15" s="191"/>
      <c r="VZE15" s="83"/>
      <c r="VZF15" s="212"/>
      <c r="VZG15" s="212"/>
      <c r="VZH15" s="212"/>
      <c r="VZI15" s="191"/>
      <c r="VZJ15" s="191"/>
      <c r="VZK15" s="191"/>
      <c r="VZL15" s="191"/>
      <c r="VZM15" s="83"/>
      <c r="VZN15" s="212"/>
      <c r="VZO15" s="212"/>
      <c r="VZP15" s="212"/>
      <c r="VZQ15" s="191"/>
      <c r="VZR15" s="191"/>
      <c r="VZS15" s="191"/>
      <c r="VZT15" s="191"/>
      <c r="VZU15" s="83"/>
      <c r="VZV15" s="212"/>
      <c r="VZW15" s="212"/>
      <c r="VZX15" s="212"/>
      <c r="VZY15" s="191"/>
      <c r="VZZ15" s="191"/>
      <c r="WAA15" s="191"/>
      <c r="WAB15" s="191"/>
      <c r="WAC15" s="83"/>
      <c r="WAD15" s="212"/>
      <c r="WAE15" s="212"/>
      <c r="WAF15" s="212"/>
      <c r="WAG15" s="191"/>
      <c r="WAH15" s="191"/>
      <c r="WAI15" s="191"/>
      <c r="WAJ15" s="191"/>
      <c r="WAK15" s="83"/>
      <c r="WAL15" s="212"/>
      <c r="WAM15" s="212"/>
      <c r="WAN15" s="212"/>
      <c r="WAO15" s="191"/>
      <c r="WAP15" s="191"/>
      <c r="WAQ15" s="191"/>
      <c r="WAR15" s="191"/>
      <c r="WAS15" s="83"/>
      <c r="WAT15" s="212"/>
      <c r="WAU15" s="212"/>
      <c r="WAV15" s="212"/>
      <c r="WAW15" s="191"/>
      <c r="WAX15" s="191"/>
      <c r="WAY15" s="191"/>
      <c r="WAZ15" s="191"/>
      <c r="WBA15" s="83"/>
      <c r="WBB15" s="212"/>
      <c r="WBC15" s="212"/>
      <c r="WBD15" s="212"/>
      <c r="WBE15" s="191"/>
      <c r="WBF15" s="191"/>
      <c r="WBG15" s="191"/>
      <c r="WBH15" s="191"/>
      <c r="WBI15" s="83"/>
      <c r="WBJ15" s="212"/>
      <c r="WBK15" s="212"/>
      <c r="WBL15" s="212"/>
      <c r="WBM15" s="191"/>
      <c r="WBN15" s="191"/>
      <c r="WBO15" s="191"/>
      <c r="WBP15" s="191"/>
      <c r="WBQ15" s="83"/>
      <c r="WBR15" s="212"/>
      <c r="WBS15" s="212"/>
      <c r="WBT15" s="212"/>
      <c r="WBU15" s="191"/>
      <c r="WBV15" s="191"/>
      <c r="WBW15" s="191"/>
      <c r="WBX15" s="191"/>
      <c r="WBY15" s="83"/>
      <c r="WBZ15" s="212"/>
      <c r="WCA15" s="212"/>
      <c r="WCB15" s="212"/>
      <c r="WCC15" s="191"/>
      <c r="WCD15" s="191"/>
      <c r="WCE15" s="191"/>
      <c r="WCF15" s="191"/>
      <c r="WCG15" s="83"/>
      <c r="WCH15" s="212"/>
      <c r="WCI15" s="212"/>
      <c r="WCJ15" s="212"/>
      <c r="WCK15" s="191"/>
      <c r="WCL15" s="191"/>
      <c r="WCM15" s="191"/>
      <c r="WCN15" s="191"/>
      <c r="WCO15" s="83"/>
      <c r="WCP15" s="212"/>
      <c r="WCQ15" s="212"/>
      <c r="WCR15" s="212"/>
      <c r="WCS15" s="191"/>
      <c r="WCT15" s="191"/>
      <c r="WCU15" s="191"/>
      <c r="WCV15" s="191"/>
      <c r="WCW15" s="83"/>
      <c r="WCX15" s="212"/>
      <c r="WCY15" s="212"/>
      <c r="WCZ15" s="212"/>
      <c r="WDA15" s="191"/>
      <c r="WDB15" s="191"/>
      <c r="WDC15" s="191"/>
      <c r="WDD15" s="191"/>
      <c r="WDE15" s="83"/>
      <c r="WDF15" s="212"/>
      <c r="WDG15" s="212"/>
      <c r="WDH15" s="212"/>
      <c r="WDI15" s="191"/>
      <c r="WDJ15" s="191"/>
      <c r="WDK15" s="191"/>
      <c r="WDL15" s="191"/>
      <c r="WDM15" s="83"/>
      <c r="WDN15" s="212"/>
      <c r="WDO15" s="212"/>
      <c r="WDP15" s="212"/>
      <c r="WDQ15" s="191"/>
      <c r="WDR15" s="191"/>
      <c r="WDS15" s="191"/>
      <c r="WDT15" s="191"/>
      <c r="WDU15" s="83"/>
      <c r="WDV15" s="212"/>
      <c r="WDW15" s="212"/>
      <c r="WDX15" s="212"/>
      <c r="WDY15" s="191"/>
      <c r="WDZ15" s="191"/>
      <c r="WEA15" s="191"/>
      <c r="WEB15" s="191"/>
      <c r="WEC15" s="83"/>
      <c r="WED15" s="212"/>
      <c r="WEE15" s="212"/>
      <c r="WEF15" s="212"/>
      <c r="WEG15" s="191"/>
      <c r="WEH15" s="191"/>
      <c r="WEI15" s="191"/>
      <c r="WEJ15" s="191"/>
      <c r="WEK15" s="83"/>
      <c r="WEL15" s="212"/>
      <c r="WEM15" s="212"/>
      <c r="WEN15" s="212"/>
      <c r="WEO15" s="191"/>
      <c r="WEP15" s="191"/>
      <c r="WEQ15" s="191"/>
      <c r="WER15" s="191"/>
      <c r="WES15" s="83"/>
      <c r="WET15" s="212"/>
      <c r="WEU15" s="212"/>
      <c r="WEV15" s="212"/>
      <c r="WEW15" s="191"/>
      <c r="WEX15" s="191"/>
      <c r="WEY15" s="191"/>
      <c r="WEZ15" s="191"/>
      <c r="WFA15" s="83"/>
      <c r="WFB15" s="212"/>
      <c r="WFC15" s="212"/>
      <c r="WFD15" s="212"/>
      <c r="WFE15" s="191"/>
      <c r="WFF15" s="191"/>
      <c r="WFG15" s="191"/>
      <c r="WFH15" s="191"/>
      <c r="WFI15" s="83"/>
      <c r="WFJ15" s="212"/>
      <c r="WFK15" s="212"/>
      <c r="WFL15" s="212"/>
      <c r="WFM15" s="191"/>
      <c r="WFN15" s="191"/>
      <c r="WFO15" s="191"/>
      <c r="WFP15" s="191"/>
      <c r="WFQ15" s="83"/>
      <c r="WFR15" s="212"/>
      <c r="WFS15" s="212"/>
      <c r="WFT15" s="212"/>
      <c r="WFU15" s="191"/>
      <c r="WFV15" s="191"/>
      <c r="WFW15" s="191"/>
      <c r="WFX15" s="191"/>
      <c r="WFY15" s="83"/>
      <c r="WFZ15" s="212"/>
      <c r="WGA15" s="212"/>
      <c r="WGB15" s="212"/>
      <c r="WGC15" s="191"/>
      <c r="WGD15" s="191"/>
      <c r="WGE15" s="191"/>
      <c r="WGF15" s="191"/>
      <c r="WGG15" s="83"/>
      <c r="WGH15" s="212"/>
      <c r="WGI15" s="212"/>
      <c r="WGJ15" s="212"/>
      <c r="WGK15" s="191"/>
      <c r="WGL15" s="191"/>
      <c r="WGM15" s="191"/>
      <c r="WGN15" s="191"/>
      <c r="WGO15" s="83"/>
      <c r="WGP15" s="212"/>
      <c r="WGQ15" s="212"/>
      <c r="WGR15" s="212"/>
      <c r="WGS15" s="191"/>
      <c r="WGT15" s="191"/>
      <c r="WGU15" s="191"/>
      <c r="WGV15" s="191"/>
      <c r="WGW15" s="83"/>
      <c r="WGX15" s="212"/>
      <c r="WGY15" s="212"/>
      <c r="WGZ15" s="212"/>
      <c r="WHA15" s="191"/>
      <c r="WHB15" s="191"/>
      <c r="WHC15" s="191"/>
      <c r="WHD15" s="191"/>
      <c r="WHE15" s="83"/>
      <c r="WHF15" s="212"/>
      <c r="WHG15" s="212"/>
      <c r="WHH15" s="212"/>
      <c r="WHI15" s="191"/>
      <c r="WHJ15" s="191"/>
      <c r="WHK15" s="191"/>
      <c r="WHL15" s="191"/>
      <c r="WHM15" s="83"/>
      <c r="WHN15" s="212"/>
      <c r="WHO15" s="212"/>
      <c r="WHP15" s="212"/>
      <c r="WHQ15" s="191"/>
      <c r="WHR15" s="191"/>
      <c r="WHS15" s="191"/>
      <c r="WHT15" s="191"/>
      <c r="WHU15" s="83"/>
      <c r="WHV15" s="212"/>
      <c r="WHW15" s="212"/>
      <c r="WHX15" s="212"/>
      <c r="WHY15" s="191"/>
      <c r="WHZ15" s="191"/>
      <c r="WIA15" s="191"/>
      <c r="WIB15" s="191"/>
      <c r="WIC15" s="83"/>
      <c r="WID15" s="212"/>
      <c r="WIE15" s="212"/>
      <c r="WIF15" s="212"/>
      <c r="WIG15" s="191"/>
      <c r="WIH15" s="191"/>
      <c r="WII15" s="191"/>
      <c r="WIJ15" s="191"/>
      <c r="WIK15" s="83"/>
      <c r="WIL15" s="212"/>
      <c r="WIM15" s="212"/>
      <c r="WIN15" s="212"/>
      <c r="WIO15" s="191"/>
      <c r="WIP15" s="191"/>
      <c r="WIQ15" s="191"/>
      <c r="WIR15" s="191"/>
      <c r="WIS15" s="83"/>
      <c r="WIT15" s="212"/>
      <c r="WIU15" s="212"/>
      <c r="WIV15" s="212"/>
      <c r="WIW15" s="191"/>
      <c r="WIX15" s="191"/>
      <c r="WIY15" s="191"/>
      <c r="WIZ15" s="191"/>
      <c r="WJA15" s="83"/>
      <c r="WJB15" s="212"/>
      <c r="WJC15" s="212"/>
      <c r="WJD15" s="212"/>
      <c r="WJE15" s="191"/>
      <c r="WJF15" s="191"/>
      <c r="WJG15" s="191"/>
      <c r="WJH15" s="191"/>
      <c r="WJI15" s="83"/>
      <c r="WJJ15" s="212"/>
      <c r="WJK15" s="212"/>
      <c r="WJL15" s="212"/>
      <c r="WJM15" s="191"/>
      <c r="WJN15" s="191"/>
      <c r="WJO15" s="191"/>
      <c r="WJP15" s="191"/>
      <c r="WJQ15" s="83"/>
      <c r="WJR15" s="212"/>
      <c r="WJS15" s="212"/>
      <c r="WJT15" s="212"/>
      <c r="WJU15" s="191"/>
      <c r="WJV15" s="191"/>
      <c r="WJW15" s="191"/>
      <c r="WJX15" s="191"/>
      <c r="WJY15" s="83"/>
      <c r="WJZ15" s="212"/>
      <c r="WKA15" s="212"/>
      <c r="WKB15" s="212"/>
      <c r="WKC15" s="191"/>
      <c r="WKD15" s="191"/>
      <c r="WKE15" s="191"/>
      <c r="WKF15" s="191"/>
      <c r="WKG15" s="83"/>
      <c r="WKH15" s="212"/>
      <c r="WKI15" s="212"/>
      <c r="WKJ15" s="212"/>
      <c r="WKK15" s="191"/>
      <c r="WKL15" s="191"/>
      <c r="WKM15" s="191"/>
      <c r="WKN15" s="191"/>
      <c r="WKO15" s="83"/>
      <c r="WKP15" s="212"/>
      <c r="WKQ15" s="212"/>
      <c r="WKR15" s="212"/>
      <c r="WKS15" s="191"/>
      <c r="WKT15" s="191"/>
      <c r="WKU15" s="191"/>
      <c r="WKV15" s="191"/>
      <c r="WKW15" s="83"/>
      <c r="WKX15" s="212"/>
      <c r="WKY15" s="212"/>
      <c r="WKZ15" s="212"/>
      <c r="WLA15" s="191"/>
      <c r="WLB15" s="191"/>
      <c r="WLC15" s="191"/>
      <c r="WLD15" s="191"/>
      <c r="WLE15" s="83"/>
      <c r="WLF15" s="212"/>
      <c r="WLG15" s="212"/>
      <c r="WLH15" s="212"/>
      <c r="WLI15" s="191"/>
      <c r="WLJ15" s="191"/>
      <c r="WLK15" s="191"/>
      <c r="WLL15" s="191"/>
      <c r="WLM15" s="83"/>
      <c r="WLN15" s="212"/>
      <c r="WLO15" s="212"/>
      <c r="WLP15" s="212"/>
      <c r="WLQ15" s="191"/>
      <c r="WLR15" s="191"/>
      <c r="WLS15" s="191"/>
      <c r="WLT15" s="191"/>
      <c r="WLU15" s="83"/>
      <c r="WLV15" s="212"/>
      <c r="WLW15" s="212"/>
      <c r="WLX15" s="212"/>
      <c r="WLY15" s="191"/>
      <c r="WLZ15" s="191"/>
      <c r="WMA15" s="191"/>
      <c r="WMB15" s="191"/>
      <c r="WMC15" s="83"/>
      <c r="WMD15" s="212"/>
      <c r="WME15" s="212"/>
      <c r="WMF15" s="212"/>
      <c r="WMG15" s="191"/>
      <c r="WMH15" s="191"/>
      <c r="WMI15" s="191"/>
      <c r="WMJ15" s="191"/>
      <c r="WMK15" s="83"/>
      <c r="WML15" s="212"/>
      <c r="WMM15" s="212"/>
      <c r="WMN15" s="212"/>
      <c r="WMO15" s="191"/>
      <c r="WMP15" s="191"/>
      <c r="WMQ15" s="191"/>
      <c r="WMR15" s="191"/>
      <c r="WMS15" s="83"/>
      <c r="WMT15" s="212"/>
      <c r="WMU15" s="212"/>
      <c r="WMV15" s="212"/>
      <c r="WMW15" s="191"/>
      <c r="WMX15" s="191"/>
      <c r="WMY15" s="191"/>
      <c r="WMZ15" s="191"/>
      <c r="WNA15" s="83"/>
      <c r="WNB15" s="212"/>
      <c r="WNC15" s="212"/>
      <c r="WND15" s="212"/>
      <c r="WNE15" s="191"/>
      <c r="WNF15" s="191"/>
      <c r="WNG15" s="191"/>
      <c r="WNH15" s="191"/>
      <c r="WNI15" s="83"/>
      <c r="WNJ15" s="212"/>
      <c r="WNK15" s="212"/>
      <c r="WNL15" s="212"/>
      <c r="WNM15" s="191"/>
      <c r="WNN15" s="191"/>
      <c r="WNO15" s="191"/>
      <c r="WNP15" s="191"/>
      <c r="WNQ15" s="83"/>
      <c r="WNR15" s="212"/>
      <c r="WNS15" s="212"/>
      <c r="WNT15" s="212"/>
      <c r="WNU15" s="191"/>
      <c r="WNV15" s="191"/>
      <c r="WNW15" s="191"/>
      <c r="WNX15" s="191"/>
      <c r="WNY15" s="83"/>
      <c r="WNZ15" s="212"/>
      <c r="WOA15" s="212"/>
      <c r="WOB15" s="212"/>
      <c r="WOC15" s="191"/>
      <c r="WOD15" s="191"/>
      <c r="WOE15" s="191"/>
      <c r="WOF15" s="191"/>
      <c r="WOG15" s="83"/>
      <c r="WOH15" s="212"/>
      <c r="WOI15" s="212"/>
      <c r="WOJ15" s="212"/>
      <c r="WOK15" s="191"/>
      <c r="WOL15" s="191"/>
      <c r="WOM15" s="191"/>
      <c r="WON15" s="191"/>
      <c r="WOO15" s="83"/>
      <c r="WOP15" s="212"/>
      <c r="WOQ15" s="212"/>
      <c r="WOR15" s="212"/>
      <c r="WOS15" s="191"/>
      <c r="WOT15" s="191"/>
      <c r="WOU15" s="191"/>
      <c r="WOV15" s="191"/>
      <c r="WOW15" s="83"/>
      <c r="WOX15" s="212"/>
      <c r="WOY15" s="212"/>
      <c r="WOZ15" s="212"/>
      <c r="WPA15" s="191"/>
      <c r="WPB15" s="191"/>
      <c r="WPC15" s="191"/>
      <c r="WPD15" s="191"/>
      <c r="WPE15" s="83"/>
      <c r="WPF15" s="212"/>
      <c r="WPG15" s="212"/>
      <c r="WPH15" s="212"/>
      <c r="WPI15" s="191"/>
      <c r="WPJ15" s="191"/>
      <c r="WPK15" s="191"/>
      <c r="WPL15" s="191"/>
      <c r="WPM15" s="83"/>
      <c r="WPN15" s="212"/>
      <c r="WPO15" s="212"/>
      <c r="WPP15" s="212"/>
      <c r="WPQ15" s="191"/>
      <c r="WPR15" s="191"/>
      <c r="WPS15" s="191"/>
      <c r="WPT15" s="191"/>
      <c r="WPU15" s="83"/>
      <c r="WPV15" s="212"/>
      <c r="WPW15" s="212"/>
      <c r="WPX15" s="212"/>
      <c r="WPY15" s="191"/>
      <c r="WPZ15" s="191"/>
      <c r="WQA15" s="191"/>
      <c r="WQB15" s="191"/>
      <c r="WQC15" s="83"/>
      <c r="WQD15" s="212"/>
      <c r="WQE15" s="212"/>
      <c r="WQF15" s="212"/>
      <c r="WQG15" s="191"/>
      <c r="WQH15" s="191"/>
      <c r="WQI15" s="191"/>
      <c r="WQJ15" s="191"/>
      <c r="WQK15" s="83"/>
      <c r="WQL15" s="212"/>
      <c r="WQM15" s="212"/>
      <c r="WQN15" s="212"/>
      <c r="WQO15" s="191"/>
      <c r="WQP15" s="191"/>
      <c r="WQQ15" s="191"/>
      <c r="WQR15" s="191"/>
      <c r="WQS15" s="83"/>
      <c r="WQT15" s="212"/>
      <c r="WQU15" s="212"/>
      <c r="WQV15" s="212"/>
      <c r="WQW15" s="191"/>
      <c r="WQX15" s="191"/>
      <c r="WQY15" s="191"/>
      <c r="WQZ15" s="191"/>
      <c r="WRA15" s="83"/>
      <c r="WRB15" s="212"/>
      <c r="WRC15" s="212"/>
      <c r="WRD15" s="212"/>
      <c r="WRE15" s="191"/>
      <c r="WRF15" s="191"/>
      <c r="WRG15" s="191"/>
      <c r="WRH15" s="191"/>
      <c r="WRI15" s="83"/>
      <c r="WRJ15" s="212"/>
      <c r="WRK15" s="212"/>
      <c r="WRL15" s="212"/>
      <c r="WRM15" s="191"/>
      <c r="WRN15" s="191"/>
      <c r="WRO15" s="191"/>
      <c r="WRP15" s="191"/>
      <c r="WRQ15" s="83"/>
      <c r="WRR15" s="212"/>
      <c r="WRS15" s="212"/>
      <c r="WRT15" s="212"/>
      <c r="WRU15" s="191"/>
      <c r="WRV15" s="191"/>
      <c r="WRW15" s="191"/>
      <c r="WRX15" s="191"/>
      <c r="WRY15" s="83"/>
      <c r="WRZ15" s="212"/>
      <c r="WSA15" s="212"/>
      <c r="WSB15" s="212"/>
      <c r="WSC15" s="191"/>
      <c r="WSD15" s="191"/>
      <c r="WSE15" s="191"/>
      <c r="WSF15" s="191"/>
      <c r="WSG15" s="83"/>
      <c r="WSH15" s="212"/>
      <c r="WSI15" s="212"/>
      <c r="WSJ15" s="212"/>
      <c r="WSK15" s="191"/>
      <c r="WSL15" s="191"/>
      <c r="WSM15" s="191"/>
      <c r="WSN15" s="191"/>
      <c r="WSO15" s="83"/>
      <c r="WSP15" s="212"/>
      <c r="WSQ15" s="212"/>
      <c r="WSR15" s="212"/>
      <c r="WSS15" s="191"/>
      <c r="WST15" s="191"/>
      <c r="WSU15" s="191"/>
      <c r="WSV15" s="191"/>
      <c r="WSW15" s="83"/>
      <c r="WSX15" s="212"/>
      <c r="WSY15" s="212"/>
      <c r="WSZ15" s="212"/>
      <c r="WTA15" s="191"/>
      <c r="WTB15" s="191"/>
      <c r="WTC15" s="191"/>
      <c r="WTD15" s="191"/>
      <c r="WTE15" s="83"/>
      <c r="WTF15" s="212"/>
      <c r="WTG15" s="212"/>
      <c r="WTH15" s="212"/>
      <c r="WTI15" s="191"/>
      <c r="WTJ15" s="191"/>
      <c r="WTK15" s="191"/>
      <c r="WTL15" s="191"/>
      <c r="WTM15" s="83"/>
      <c r="WTN15" s="212"/>
      <c r="WTO15" s="212"/>
      <c r="WTP15" s="212"/>
      <c r="WTQ15" s="191"/>
      <c r="WTR15" s="191"/>
      <c r="WTS15" s="191"/>
      <c r="WTT15" s="191"/>
      <c r="WTU15" s="83"/>
      <c r="WTV15" s="212"/>
      <c r="WTW15" s="212"/>
      <c r="WTX15" s="212"/>
      <c r="WTY15" s="191"/>
      <c r="WTZ15" s="191"/>
      <c r="WUA15" s="191"/>
      <c r="WUB15" s="191"/>
      <c r="WUC15" s="83"/>
      <c r="WUD15" s="212"/>
      <c r="WUE15" s="212"/>
      <c r="WUF15" s="212"/>
      <c r="WUG15" s="191"/>
      <c r="WUH15" s="191"/>
      <c r="WUI15" s="191"/>
      <c r="WUJ15" s="191"/>
      <c r="WUK15" s="83"/>
      <c r="WUL15" s="212"/>
      <c r="WUM15" s="212"/>
      <c r="WUN15" s="212"/>
      <c r="WUO15" s="191"/>
      <c r="WUP15" s="191"/>
      <c r="WUQ15" s="191"/>
      <c r="WUR15" s="191"/>
      <c r="WUS15" s="83"/>
      <c r="WUT15" s="212"/>
      <c r="WUU15" s="212"/>
      <c r="WUV15" s="212"/>
      <c r="WUW15" s="191"/>
      <c r="WUX15" s="191"/>
      <c r="WUY15" s="191"/>
      <c r="WUZ15" s="191"/>
      <c r="WVA15" s="83"/>
      <c r="WVB15" s="212"/>
      <c r="WVC15" s="212"/>
      <c r="WVD15" s="212"/>
      <c r="WVE15" s="191"/>
      <c r="WVF15" s="191"/>
      <c r="WVG15" s="191"/>
      <c r="WVH15" s="191"/>
      <c r="WVI15" s="83"/>
      <c r="WVJ15" s="212"/>
      <c r="WVK15" s="212"/>
      <c r="WVL15" s="212"/>
      <c r="WVM15" s="191"/>
      <c r="WVN15" s="191"/>
      <c r="WVO15" s="191"/>
      <c r="WVP15" s="191"/>
      <c r="WVQ15" s="83"/>
      <c r="WVR15" s="212"/>
      <c r="WVS15" s="212"/>
      <c r="WVT15" s="212"/>
      <c r="WVU15" s="191"/>
      <c r="WVV15" s="191"/>
      <c r="WVW15" s="191"/>
      <c r="WVX15" s="191"/>
      <c r="WVY15" s="83"/>
      <c r="WVZ15" s="212"/>
      <c r="WWA15" s="212"/>
      <c r="WWB15" s="212"/>
      <c r="WWC15" s="191"/>
      <c r="WWD15" s="191"/>
      <c r="WWE15" s="191"/>
      <c r="WWF15" s="191"/>
      <c r="WWG15" s="83"/>
      <c r="WWH15" s="212"/>
      <c r="WWI15" s="212"/>
      <c r="WWJ15" s="212"/>
      <c r="WWK15" s="191"/>
      <c r="WWL15" s="191"/>
      <c r="WWM15" s="191"/>
      <c r="WWN15" s="191"/>
      <c r="WWO15" s="83"/>
      <c r="WWP15" s="212"/>
      <c r="WWQ15" s="212"/>
      <c r="WWR15" s="212"/>
      <c r="WWS15" s="191"/>
      <c r="WWT15" s="191"/>
      <c r="WWU15" s="191"/>
      <c r="WWV15" s="191"/>
      <c r="WWW15" s="83"/>
      <c r="WWX15" s="212"/>
      <c r="WWY15" s="212"/>
      <c r="WWZ15" s="212"/>
      <c r="WXA15" s="191"/>
      <c r="WXB15" s="191"/>
      <c r="WXC15" s="191"/>
      <c r="WXD15" s="191"/>
      <c r="WXE15" s="83"/>
      <c r="WXF15" s="212"/>
      <c r="WXG15" s="212"/>
      <c r="WXH15" s="212"/>
      <c r="WXI15" s="191"/>
      <c r="WXJ15" s="191"/>
      <c r="WXK15" s="191"/>
      <c r="WXL15" s="191"/>
      <c r="WXM15" s="83"/>
      <c r="WXN15" s="212"/>
      <c r="WXO15" s="212"/>
      <c r="WXP15" s="212"/>
      <c r="WXQ15" s="191"/>
      <c r="WXR15" s="191"/>
      <c r="WXS15" s="191"/>
      <c r="WXT15" s="191"/>
      <c r="WXU15" s="83"/>
      <c r="WXV15" s="212"/>
      <c r="WXW15" s="212"/>
      <c r="WXX15" s="212"/>
      <c r="WXY15" s="191"/>
      <c r="WXZ15" s="191"/>
      <c r="WYA15" s="191"/>
      <c r="WYB15" s="191"/>
      <c r="WYC15" s="83"/>
      <c r="WYD15" s="212"/>
      <c r="WYE15" s="212"/>
      <c r="WYF15" s="212"/>
      <c r="WYG15" s="191"/>
      <c r="WYH15" s="191"/>
      <c r="WYI15" s="191"/>
      <c r="WYJ15" s="191"/>
      <c r="WYK15" s="83"/>
      <c r="WYL15" s="212"/>
      <c r="WYM15" s="212"/>
      <c r="WYN15" s="212"/>
      <c r="WYO15" s="191"/>
      <c r="WYP15" s="191"/>
      <c r="WYQ15" s="191"/>
      <c r="WYR15" s="191"/>
      <c r="WYS15" s="83"/>
      <c r="WYT15" s="212"/>
      <c r="WYU15" s="212"/>
      <c r="WYV15" s="212"/>
      <c r="WYW15" s="191"/>
      <c r="WYX15" s="191"/>
      <c r="WYY15" s="191"/>
      <c r="WYZ15" s="191"/>
      <c r="WZA15" s="83"/>
      <c r="WZB15" s="212"/>
      <c r="WZC15" s="212"/>
      <c r="WZD15" s="212"/>
      <c r="WZE15" s="191"/>
      <c r="WZF15" s="191"/>
      <c r="WZG15" s="191"/>
      <c r="WZH15" s="191"/>
      <c r="WZI15" s="83"/>
      <c r="WZJ15" s="212"/>
      <c r="WZK15" s="212"/>
      <c r="WZL15" s="212"/>
      <c r="WZM15" s="191"/>
      <c r="WZN15" s="191"/>
      <c r="WZO15" s="191"/>
      <c r="WZP15" s="191"/>
      <c r="WZQ15" s="83"/>
      <c r="WZR15" s="212"/>
      <c r="WZS15" s="212"/>
      <c r="WZT15" s="212"/>
      <c r="WZU15" s="191"/>
      <c r="WZV15" s="191"/>
      <c r="WZW15" s="191"/>
      <c r="WZX15" s="191"/>
      <c r="WZY15" s="83"/>
      <c r="WZZ15" s="212"/>
      <c r="XAA15" s="212"/>
      <c r="XAB15" s="212"/>
      <c r="XAC15" s="191"/>
      <c r="XAD15" s="191"/>
      <c r="XAE15" s="191"/>
      <c r="XAF15" s="191"/>
      <c r="XAG15" s="83"/>
      <c r="XAH15" s="212"/>
      <c r="XAI15" s="212"/>
      <c r="XAJ15" s="212"/>
      <c r="XAK15" s="191"/>
      <c r="XAL15" s="191"/>
      <c r="XAM15" s="191"/>
      <c r="XAN15" s="191"/>
      <c r="XAO15" s="83"/>
      <c r="XAP15" s="212"/>
      <c r="XAQ15" s="212"/>
      <c r="XAR15" s="212"/>
      <c r="XAS15" s="191"/>
      <c r="XAT15" s="191"/>
      <c r="XAU15" s="191"/>
      <c r="XAV15" s="191"/>
      <c r="XAW15" s="83"/>
      <c r="XAX15" s="212"/>
      <c r="XAY15" s="212"/>
      <c r="XAZ15" s="212"/>
      <c r="XBA15" s="191"/>
      <c r="XBB15" s="191"/>
      <c r="XBC15" s="191"/>
      <c r="XBD15" s="191"/>
      <c r="XBE15" s="83"/>
      <c r="XBF15" s="212"/>
      <c r="XBG15" s="212"/>
      <c r="XBH15" s="212"/>
      <c r="XBI15" s="191"/>
      <c r="XBJ15" s="191"/>
      <c r="XBK15" s="191"/>
      <c r="XBL15" s="191"/>
      <c r="XBM15" s="83"/>
      <c r="XBN15" s="212"/>
      <c r="XBO15" s="212"/>
      <c r="XBP15" s="212"/>
      <c r="XBQ15" s="191"/>
      <c r="XBR15" s="191"/>
      <c r="XBS15" s="191"/>
      <c r="XBT15" s="191"/>
      <c r="XBU15" s="83"/>
      <c r="XBV15" s="212"/>
      <c r="XBW15" s="212"/>
      <c r="XBX15" s="212"/>
      <c r="XBY15" s="191"/>
      <c r="XBZ15" s="191"/>
      <c r="XCA15" s="191"/>
      <c r="XCB15" s="191"/>
      <c r="XCC15" s="83"/>
      <c r="XCD15" s="212"/>
      <c r="XCE15" s="212"/>
      <c r="XCF15" s="212"/>
      <c r="XCG15" s="191"/>
      <c r="XCH15" s="191"/>
      <c r="XCI15" s="191"/>
      <c r="XCJ15" s="191"/>
      <c r="XCK15" s="83"/>
      <c r="XCL15" s="212"/>
      <c r="XCM15" s="212"/>
      <c r="XCN15" s="212"/>
      <c r="XCO15" s="191"/>
      <c r="XCP15" s="191"/>
      <c r="XCQ15" s="191"/>
      <c r="XCR15" s="191"/>
      <c r="XCS15" s="83"/>
      <c r="XCT15" s="212"/>
      <c r="XCU15" s="212"/>
      <c r="XCV15" s="212"/>
      <c r="XCW15" s="191"/>
      <c r="XCX15" s="191"/>
      <c r="XCY15" s="191"/>
      <c r="XCZ15" s="191"/>
      <c r="XDA15" s="83"/>
      <c r="XDB15" s="212"/>
      <c r="XDC15" s="212"/>
      <c r="XDD15" s="212"/>
      <c r="XDE15" s="191"/>
      <c r="XDF15" s="191"/>
      <c r="XDG15" s="191"/>
      <c r="XDH15" s="191"/>
      <c r="XDI15" s="83"/>
      <c r="XDJ15" s="212"/>
      <c r="XDK15" s="212"/>
      <c r="XDL15" s="212"/>
      <c r="XDM15" s="191"/>
      <c r="XDN15" s="191"/>
      <c r="XDO15" s="191"/>
      <c r="XDP15" s="191"/>
      <c r="XDQ15" s="83"/>
      <c r="XDR15" s="212"/>
      <c r="XDS15" s="212"/>
      <c r="XDT15" s="212"/>
      <c r="XDU15" s="191"/>
      <c r="XDV15" s="191"/>
      <c r="XDW15" s="191"/>
      <c r="XDX15" s="191"/>
      <c r="XDY15" s="83"/>
      <c r="XDZ15" s="212"/>
      <c r="XEA15" s="212"/>
      <c r="XEB15" s="212"/>
      <c r="XEC15" s="191"/>
      <c r="XED15" s="191"/>
      <c r="XEE15" s="191"/>
      <c r="XEF15" s="191"/>
      <c r="XEG15" s="83"/>
      <c r="XEH15" s="212"/>
      <c r="XEI15" s="212"/>
      <c r="XEJ15" s="212"/>
      <c r="XEK15" s="191"/>
      <c r="XEL15" s="191"/>
      <c r="XEM15" s="191"/>
      <c r="XEN15" s="191"/>
      <c r="XEO15" s="83"/>
      <c r="XEP15" s="212"/>
      <c r="XEQ15" s="212"/>
      <c r="XER15" s="212"/>
      <c r="XES15" s="191"/>
      <c r="XET15" s="191"/>
      <c r="XEU15" s="191"/>
      <c r="XEV15" s="191"/>
      <c r="XEW15" s="83"/>
      <c r="XEX15" s="212"/>
      <c r="XEY15" s="212"/>
      <c r="XEZ15" s="212"/>
      <c r="XFA15" s="191"/>
      <c r="XFB15" s="191"/>
      <c r="XFC15" s="191"/>
      <c r="XFD15" s="191"/>
    </row>
    <row r="16" spans="1:16384" s="6" customFormat="1" ht="24" customHeight="1">
      <c r="A16" s="83"/>
      <c r="B16" s="212"/>
      <c r="C16" s="212"/>
      <c r="D16" s="212"/>
      <c r="E16" s="191"/>
      <c r="F16" s="191"/>
      <c r="G16" s="191"/>
      <c r="H16" s="191"/>
      <c r="I16" s="83"/>
      <c r="J16" s="212"/>
      <c r="K16" s="212"/>
      <c r="L16" s="212"/>
      <c r="M16" s="191"/>
      <c r="N16" s="191"/>
      <c r="O16" s="191"/>
      <c r="P16" s="191"/>
      <c r="Q16" s="83"/>
      <c r="R16" s="212"/>
      <c r="S16" s="212"/>
      <c r="T16" s="212"/>
      <c r="U16" s="191"/>
      <c r="V16" s="191"/>
      <c r="W16" s="191"/>
      <c r="X16" s="191"/>
      <c r="Y16" s="83"/>
      <c r="Z16" s="212"/>
      <c r="AA16" s="212"/>
      <c r="AB16" s="212"/>
      <c r="AC16" s="191"/>
      <c r="AD16" s="191"/>
      <c r="AE16" s="191"/>
      <c r="AF16" s="191"/>
      <c r="AG16" s="83"/>
      <c r="AH16" s="212"/>
      <c r="AI16" s="212"/>
      <c r="AJ16" s="212"/>
      <c r="AK16" s="191"/>
      <c r="AL16" s="191"/>
      <c r="AM16" s="191"/>
      <c r="AN16" s="191"/>
      <c r="AO16" s="83"/>
      <c r="AP16" s="212"/>
      <c r="AQ16" s="212"/>
      <c r="AR16" s="212"/>
      <c r="AS16" s="191"/>
      <c r="AT16" s="191"/>
      <c r="AU16" s="191"/>
      <c r="AV16" s="191"/>
      <c r="AW16" s="83"/>
      <c r="AX16" s="212"/>
      <c r="AY16" s="212"/>
      <c r="AZ16" s="212"/>
      <c r="BA16" s="191"/>
      <c r="BB16" s="191"/>
      <c r="BC16" s="191"/>
      <c r="BD16" s="191"/>
      <c r="BE16" s="83"/>
      <c r="BF16" s="212"/>
      <c r="BG16" s="212"/>
      <c r="BH16" s="212"/>
      <c r="BI16" s="191"/>
      <c r="BJ16" s="191"/>
      <c r="BK16" s="191"/>
      <c r="BL16" s="191"/>
      <c r="BM16" s="83"/>
      <c r="BN16" s="212"/>
      <c r="BO16" s="212"/>
      <c r="BP16" s="212"/>
      <c r="BQ16" s="191"/>
      <c r="BR16" s="191"/>
      <c r="BS16" s="191"/>
      <c r="BT16" s="191"/>
      <c r="BU16" s="83"/>
      <c r="BV16" s="212"/>
      <c r="BW16" s="212"/>
      <c r="BX16" s="212"/>
      <c r="BY16" s="191"/>
      <c r="BZ16" s="191"/>
      <c r="CA16" s="191"/>
      <c r="CB16" s="191"/>
      <c r="CC16" s="83"/>
      <c r="CD16" s="212"/>
      <c r="CE16" s="212"/>
      <c r="CF16" s="212"/>
      <c r="CG16" s="191"/>
      <c r="CH16" s="191"/>
      <c r="CI16" s="191"/>
      <c r="CJ16" s="191"/>
      <c r="CK16" s="83"/>
      <c r="CL16" s="212"/>
      <c r="CM16" s="212"/>
      <c r="CN16" s="212"/>
      <c r="CO16" s="191"/>
      <c r="CP16" s="191"/>
      <c r="CQ16" s="191"/>
      <c r="CR16" s="191"/>
      <c r="CS16" s="83"/>
      <c r="CT16" s="212"/>
      <c r="CU16" s="212"/>
      <c r="CV16" s="212"/>
      <c r="CW16" s="191"/>
      <c r="CX16" s="191"/>
      <c r="CY16" s="191"/>
      <c r="CZ16" s="191"/>
      <c r="DA16" s="83"/>
      <c r="DB16" s="212"/>
      <c r="DC16" s="212"/>
      <c r="DD16" s="212"/>
      <c r="DE16" s="191"/>
      <c r="DF16" s="191"/>
      <c r="DG16" s="191"/>
      <c r="DH16" s="191"/>
      <c r="DI16" s="83"/>
      <c r="DJ16" s="212"/>
      <c r="DK16" s="212"/>
      <c r="DL16" s="212"/>
      <c r="DM16" s="191"/>
      <c r="DN16" s="191"/>
      <c r="DO16" s="191"/>
      <c r="DP16" s="191"/>
      <c r="DQ16" s="83"/>
      <c r="DR16" s="212"/>
      <c r="DS16" s="212"/>
      <c r="DT16" s="212"/>
      <c r="DU16" s="191"/>
      <c r="DV16" s="191"/>
      <c r="DW16" s="191"/>
      <c r="DX16" s="191"/>
      <c r="DY16" s="83"/>
      <c r="DZ16" s="212"/>
      <c r="EA16" s="212"/>
      <c r="EB16" s="212"/>
      <c r="EC16" s="191"/>
      <c r="ED16" s="191"/>
      <c r="EE16" s="191"/>
      <c r="EF16" s="191"/>
      <c r="EG16" s="83"/>
      <c r="EH16" s="212"/>
      <c r="EI16" s="212"/>
      <c r="EJ16" s="212"/>
      <c r="EK16" s="191"/>
      <c r="EL16" s="191"/>
      <c r="EM16" s="191"/>
      <c r="EN16" s="191"/>
      <c r="EO16" s="83"/>
      <c r="EP16" s="212"/>
      <c r="EQ16" s="212"/>
      <c r="ER16" s="212"/>
      <c r="ES16" s="191"/>
      <c r="ET16" s="191"/>
      <c r="EU16" s="191"/>
      <c r="EV16" s="191"/>
      <c r="EW16" s="83"/>
      <c r="EX16" s="212"/>
      <c r="EY16" s="212"/>
      <c r="EZ16" s="212"/>
      <c r="FA16" s="191"/>
      <c r="FB16" s="191"/>
      <c r="FC16" s="191"/>
      <c r="FD16" s="191"/>
      <c r="FE16" s="83"/>
      <c r="FF16" s="212"/>
      <c r="FG16" s="212"/>
      <c r="FH16" s="212"/>
      <c r="FI16" s="191"/>
      <c r="FJ16" s="191"/>
      <c r="FK16" s="191"/>
      <c r="FL16" s="191"/>
      <c r="FM16" s="83"/>
      <c r="FN16" s="212"/>
      <c r="FO16" s="212"/>
      <c r="FP16" s="212"/>
      <c r="FQ16" s="191"/>
      <c r="FR16" s="191"/>
      <c r="FS16" s="191"/>
      <c r="FT16" s="191"/>
      <c r="FU16" s="83"/>
      <c r="FV16" s="212"/>
      <c r="FW16" s="212"/>
      <c r="FX16" s="212"/>
      <c r="FY16" s="191"/>
      <c r="FZ16" s="191"/>
      <c r="GA16" s="191"/>
      <c r="GB16" s="191"/>
      <c r="GC16" s="83"/>
      <c r="GD16" s="212"/>
      <c r="GE16" s="212"/>
      <c r="GF16" s="212"/>
      <c r="GG16" s="191"/>
      <c r="GH16" s="191"/>
      <c r="GI16" s="191"/>
      <c r="GJ16" s="191"/>
      <c r="GK16" s="83"/>
      <c r="GL16" s="212"/>
      <c r="GM16" s="212"/>
      <c r="GN16" s="212"/>
      <c r="GO16" s="191"/>
      <c r="GP16" s="191"/>
      <c r="GQ16" s="191"/>
      <c r="GR16" s="191"/>
      <c r="GS16" s="83"/>
      <c r="GT16" s="212"/>
      <c r="GU16" s="212"/>
      <c r="GV16" s="212"/>
      <c r="GW16" s="191"/>
      <c r="GX16" s="191"/>
      <c r="GY16" s="191"/>
      <c r="GZ16" s="191"/>
      <c r="HA16" s="83"/>
      <c r="HB16" s="212"/>
      <c r="HC16" s="212"/>
      <c r="HD16" s="212"/>
      <c r="HE16" s="191"/>
      <c r="HF16" s="191"/>
      <c r="HG16" s="191"/>
      <c r="HH16" s="191"/>
      <c r="HI16" s="83"/>
      <c r="HJ16" s="212"/>
      <c r="HK16" s="212"/>
      <c r="HL16" s="212"/>
      <c r="HM16" s="191"/>
      <c r="HN16" s="191"/>
      <c r="HO16" s="191"/>
      <c r="HP16" s="191"/>
      <c r="HQ16" s="83"/>
      <c r="HR16" s="212"/>
      <c r="HS16" s="212"/>
      <c r="HT16" s="212"/>
      <c r="HU16" s="191"/>
      <c r="HV16" s="191"/>
      <c r="HW16" s="191"/>
      <c r="HX16" s="191"/>
      <c r="HY16" s="83"/>
      <c r="HZ16" s="212"/>
      <c r="IA16" s="212"/>
      <c r="IB16" s="212"/>
      <c r="IC16" s="191"/>
      <c r="ID16" s="191"/>
      <c r="IE16" s="191"/>
      <c r="IF16" s="191"/>
      <c r="IG16" s="83"/>
      <c r="IH16" s="212"/>
      <c r="II16" s="212"/>
      <c r="IJ16" s="212"/>
      <c r="IK16" s="191"/>
      <c r="IL16" s="191"/>
      <c r="IM16" s="191"/>
      <c r="IN16" s="191"/>
      <c r="IO16" s="83"/>
      <c r="IP16" s="212"/>
      <c r="IQ16" s="212"/>
      <c r="IR16" s="212"/>
      <c r="IS16" s="191"/>
      <c r="IT16" s="191"/>
      <c r="IU16" s="191"/>
      <c r="IV16" s="191"/>
      <c r="IW16" s="83"/>
      <c r="IX16" s="212"/>
      <c r="IY16" s="212"/>
      <c r="IZ16" s="212"/>
      <c r="JA16" s="191"/>
      <c r="JB16" s="191"/>
      <c r="JC16" s="191"/>
      <c r="JD16" s="191"/>
      <c r="JE16" s="83"/>
      <c r="JF16" s="212"/>
      <c r="JG16" s="212"/>
      <c r="JH16" s="212"/>
      <c r="JI16" s="191"/>
      <c r="JJ16" s="191"/>
      <c r="JK16" s="191"/>
      <c r="JL16" s="191"/>
      <c r="JM16" s="83"/>
      <c r="JN16" s="212"/>
      <c r="JO16" s="212"/>
      <c r="JP16" s="212"/>
      <c r="JQ16" s="191"/>
      <c r="JR16" s="191"/>
      <c r="JS16" s="191"/>
      <c r="JT16" s="191"/>
      <c r="JU16" s="83"/>
      <c r="JV16" s="212"/>
      <c r="JW16" s="212"/>
      <c r="JX16" s="212"/>
      <c r="JY16" s="191"/>
      <c r="JZ16" s="191"/>
      <c r="KA16" s="191"/>
      <c r="KB16" s="191"/>
      <c r="KC16" s="83"/>
      <c r="KD16" s="212"/>
      <c r="KE16" s="212"/>
      <c r="KF16" s="212"/>
      <c r="KG16" s="191"/>
      <c r="KH16" s="191"/>
      <c r="KI16" s="191"/>
      <c r="KJ16" s="191"/>
      <c r="KK16" s="83"/>
      <c r="KL16" s="212"/>
      <c r="KM16" s="212"/>
      <c r="KN16" s="212"/>
      <c r="KO16" s="191"/>
      <c r="KP16" s="191"/>
      <c r="KQ16" s="191"/>
      <c r="KR16" s="191"/>
      <c r="KS16" s="83"/>
      <c r="KT16" s="212"/>
      <c r="KU16" s="212"/>
      <c r="KV16" s="212"/>
      <c r="KW16" s="191"/>
      <c r="KX16" s="191"/>
      <c r="KY16" s="191"/>
      <c r="KZ16" s="191"/>
      <c r="LA16" s="83"/>
      <c r="LB16" s="212"/>
      <c r="LC16" s="212"/>
      <c r="LD16" s="212"/>
      <c r="LE16" s="191"/>
      <c r="LF16" s="191"/>
      <c r="LG16" s="191"/>
      <c r="LH16" s="191"/>
      <c r="LI16" s="83"/>
      <c r="LJ16" s="212"/>
      <c r="LK16" s="212"/>
      <c r="LL16" s="212"/>
      <c r="LM16" s="191"/>
      <c r="LN16" s="191"/>
      <c r="LO16" s="191"/>
      <c r="LP16" s="191"/>
      <c r="LQ16" s="83"/>
      <c r="LR16" s="212"/>
      <c r="LS16" s="212"/>
      <c r="LT16" s="212"/>
      <c r="LU16" s="191"/>
      <c r="LV16" s="191"/>
      <c r="LW16" s="191"/>
      <c r="LX16" s="191"/>
      <c r="LY16" s="83"/>
      <c r="LZ16" s="212"/>
      <c r="MA16" s="212"/>
      <c r="MB16" s="212"/>
      <c r="MC16" s="191"/>
      <c r="MD16" s="191"/>
      <c r="ME16" s="191"/>
      <c r="MF16" s="191"/>
      <c r="MG16" s="83"/>
      <c r="MH16" s="212"/>
      <c r="MI16" s="212"/>
      <c r="MJ16" s="212"/>
      <c r="MK16" s="191"/>
      <c r="ML16" s="191"/>
      <c r="MM16" s="191"/>
      <c r="MN16" s="191"/>
      <c r="MO16" s="83"/>
      <c r="MP16" s="212"/>
      <c r="MQ16" s="212"/>
      <c r="MR16" s="212"/>
      <c r="MS16" s="191"/>
      <c r="MT16" s="191"/>
      <c r="MU16" s="191"/>
      <c r="MV16" s="191"/>
      <c r="MW16" s="83"/>
      <c r="MX16" s="212"/>
      <c r="MY16" s="212"/>
      <c r="MZ16" s="212"/>
      <c r="NA16" s="191"/>
      <c r="NB16" s="191"/>
      <c r="NC16" s="191"/>
      <c r="ND16" s="191"/>
      <c r="NE16" s="83"/>
      <c r="NF16" s="212"/>
      <c r="NG16" s="212"/>
      <c r="NH16" s="212"/>
      <c r="NI16" s="191"/>
      <c r="NJ16" s="191"/>
      <c r="NK16" s="191"/>
      <c r="NL16" s="191"/>
      <c r="NM16" s="83"/>
      <c r="NN16" s="212"/>
      <c r="NO16" s="212"/>
      <c r="NP16" s="212"/>
      <c r="NQ16" s="191"/>
      <c r="NR16" s="191"/>
      <c r="NS16" s="191"/>
      <c r="NT16" s="191"/>
      <c r="NU16" s="83"/>
      <c r="NV16" s="212"/>
      <c r="NW16" s="212"/>
      <c r="NX16" s="212"/>
      <c r="NY16" s="191"/>
      <c r="NZ16" s="191"/>
      <c r="OA16" s="191"/>
      <c r="OB16" s="191"/>
      <c r="OC16" s="83"/>
      <c r="OD16" s="212"/>
      <c r="OE16" s="212"/>
      <c r="OF16" s="212"/>
      <c r="OG16" s="191"/>
      <c r="OH16" s="191"/>
      <c r="OI16" s="191"/>
      <c r="OJ16" s="191"/>
      <c r="OK16" s="83"/>
      <c r="OL16" s="212"/>
      <c r="OM16" s="212"/>
      <c r="ON16" s="212"/>
      <c r="OO16" s="191"/>
      <c r="OP16" s="191"/>
      <c r="OQ16" s="191"/>
      <c r="OR16" s="191"/>
      <c r="OS16" s="83"/>
      <c r="OT16" s="212"/>
      <c r="OU16" s="212"/>
      <c r="OV16" s="212"/>
      <c r="OW16" s="191"/>
      <c r="OX16" s="191"/>
      <c r="OY16" s="191"/>
      <c r="OZ16" s="191"/>
      <c r="PA16" s="83"/>
      <c r="PB16" s="212"/>
      <c r="PC16" s="212"/>
      <c r="PD16" s="212"/>
      <c r="PE16" s="191"/>
      <c r="PF16" s="191"/>
      <c r="PG16" s="191"/>
      <c r="PH16" s="191"/>
      <c r="PI16" s="83"/>
      <c r="PJ16" s="212"/>
      <c r="PK16" s="212"/>
      <c r="PL16" s="212"/>
      <c r="PM16" s="191"/>
      <c r="PN16" s="191"/>
      <c r="PO16" s="191"/>
      <c r="PP16" s="191"/>
      <c r="PQ16" s="83"/>
      <c r="PR16" s="212"/>
      <c r="PS16" s="212"/>
      <c r="PT16" s="212"/>
      <c r="PU16" s="191"/>
      <c r="PV16" s="191"/>
      <c r="PW16" s="191"/>
      <c r="PX16" s="191"/>
      <c r="PY16" s="83"/>
      <c r="PZ16" s="212"/>
      <c r="QA16" s="212"/>
      <c r="QB16" s="212"/>
      <c r="QC16" s="191"/>
      <c r="QD16" s="191"/>
      <c r="QE16" s="191"/>
      <c r="QF16" s="191"/>
      <c r="QG16" s="83"/>
      <c r="QH16" s="212"/>
      <c r="QI16" s="212"/>
      <c r="QJ16" s="212"/>
      <c r="QK16" s="191"/>
      <c r="QL16" s="191"/>
      <c r="QM16" s="191"/>
      <c r="QN16" s="191"/>
      <c r="QO16" s="83"/>
      <c r="QP16" s="212"/>
      <c r="QQ16" s="212"/>
      <c r="QR16" s="212"/>
      <c r="QS16" s="191"/>
      <c r="QT16" s="191"/>
      <c r="QU16" s="191"/>
      <c r="QV16" s="191"/>
      <c r="QW16" s="83"/>
      <c r="QX16" s="212"/>
      <c r="QY16" s="212"/>
      <c r="QZ16" s="212"/>
      <c r="RA16" s="191"/>
      <c r="RB16" s="191"/>
      <c r="RC16" s="191"/>
      <c r="RD16" s="191"/>
      <c r="RE16" s="83"/>
      <c r="RF16" s="212"/>
      <c r="RG16" s="212"/>
      <c r="RH16" s="212"/>
      <c r="RI16" s="191"/>
      <c r="RJ16" s="191"/>
      <c r="RK16" s="191"/>
      <c r="RL16" s="191"/>
      <c r="RM16" s="83"/>
      <c r="RN16" s="212"/>
      <c r="RO16" s="212"/>
      <c r="RP16" s="212"/>
      <c r="RQ16" s="191"/>
      <c r="RR16" s="191"/>
      <c r="RS16" s="191"/>
      <c r="RT16" s="191"/>
      <c r="RU16" s="83"/>
      <c r="RV16" s="212"/>
      <c r="RW16" s="212"/>
      <c r="RX16" s="212"/>
      <c r="RY16" s="191"/>
      <c r="RZ16" s="191"/>
      <c r="SA16" s="191"/>
      <c r="SB16" s="191"/>
      <c r="SC16" s="83"/>
      <c r="SD16" s="212"/>
      <c r="SE16" s="212"/>
      <c r="SF16" s="212"/>
      <c r="SG16" s="191"/>
      <c r="SH16" s="191"/>
      <c r="SI16" s="191"/>
      <c r="SJ16" s="191"/>
      <c r="SK16" s="83"/>
      <c r="SL16" s="212"/>
      <c r="SM16" s="212"/>
      <c r="SN16" s="212"/>
      <c r="SO16" s="191"/>
      <c r="SP16" s="191"/>
      <c r="SQ16" s="191"/>
      <c r="SR16" s="191"/>
      <c r="SS16" s="83"/>
      <c r="ST16" s="212"/>
      <c r="SU16" s="212"/>
      <c r="SV16" s="212"/>
      <c r="SW16" s="191"/>
      <c r="SX16" s="191"/>
      <c r="SY16" s="191"/>
      <c r="SZ16" s="191"/>
      <c r="TA16" s="83"/>
      <c r="TB16" s="212"/>
      <c r="TC16" s="212"/>
      <c r="TD16" s="212"/>
      <c r="TE16" s="191"/>
      <c r="TF16" s="191"/>
      <c r="TG16" s="191"/>
      <c r="TH16" s="191"/>
      <c r="TI16" s="83"/>
      <c r="TJ16" s="212"/>
      <c r="TK16" s="212"/>
      <c r="TL16" s="212"/>
      <c r="TM16" s="191"/>
      <c r="TN16" s="191"/>
      <c r="TO16" s="191"/>
      <c r="TP16" s="191"/>
      <c r="TQ16" s="83"/>
      <c r="TR16" s="212"/>
      <c r="TS16" s="212"/>
      <c r="TT16" s="212"/>
      <c r="TU16" s="191"/>
      <c r="TV16" s="191"/>
      <c r="TW16" s="191"/>
      <c r="TX16" s="191"/>
      <c r="TY16" s="83"/>
      <c r="TZ16" s="212"/>
      <c r="UA16" s="212"/>
      <c r="UB16" s="212"/>
      <c r="UC16" s="191"/>
      <c r="UD16" s="191"/>
      <c r="UE16" s="191"/>
      <c r="UF16" s="191"/>
      <c r="UG16" s="83"/>
      <c r="UH16" s="212"/>
      <c r="UI16" s="212"/>
      <c r="UJ16" s="212"/>
      <c r="UK16" s="191"/>
      <c r="UL16" s="191"/>
      <c r="UM16" s="191"/>
      <c r="UN16" s="191"/>
      <c r="UO16" s="83"/>
      <c r="UP16" s="212"/>
      <c r="UQ16" s="212"/>
      <c r="UR16" s="212"/>
      <c r="US16" s="191"/>
      <c r="UT16" s="191"/>
      <c r="UU16" s="191"/>
      <c r="UV16" s="191"/>
      <c r="UW16" s="83"/>
      <c r="UX16" s="212"/>
      <c r="UY16" s="212"/>
      <c r="UZ16" s="212"/>
      <c r="VA16" s="191"/>
      <c r="VB16" s="191"/>
      <c r="VC16" s="191"/>
      <c r="VD16" s="191"/>
      <c r="VE16" s="83"/>
      <c r="VF16" s="212"/>
      <c r="VG16" s="212"/>
      <c r="VH16" s="212"/>
      <c r="VI16" s="191"/>
      <c r="VJ16" s="191"/>
      <c r="VK16" s="191"/>
      <c r="VL16" s="191"/>
      <c r="VM16" s="83"/>
      <c r="VN16" s="212"/>
      <c r="VO16" s="212"/>
      <c r="VP16" s="212"/>
      <c r="VQ16" s="191"/>
      <c r="VR16" s="191"/>
      <c r="VS16" s="191"/>
      <c r="VT16" s="191"/>
      <c r="VU16" s="83"/>
      <c r="VV16" s="212"/>
      <c r="VW16" s="212"/>
      <c r="VX16" s="212"/>
      <c r="VY16" s="191"/>
      <c r="VZ16" s="191"/>
      <c r="WA16" s="191"/>
      <c r="WB16" s="191"/>
      <c r="WC16" s="83"/>
      <c r="WD16" s="212"/>
      <c r="WE16" s="212"/>
      <c r="WF16" s="212"/>
      <c r="WG16" s="191"/>
      <c r="WH16" s="191"/>
      <c r="WI16" s="191"/>
      <c r="WJ16" s="191"/>
      <c r="WK16" s="83"/>
      <c r="WL16" s="212"/>
      <c r="WM16" s="212"/>
      <c r="WN16" s="212"/>
      <c r="WO16" s="191"/>
      <c r="WP16" s="191"/>
      <c r="WQ16" s="191"/>
      <c r="WR16" s="191"/>
      <c r="WS16" s="83"/>
      <c r="WT16" s="212"/>
      <c r="WU16" s="212"/>
      <c r="WV16" s="212"/>
      <c r="WW16" s="191"/>
      <c r="WX16" s="191"/>
      <c r="WY16" s="191"/>
      <c r="WZ16" s="191"/>
      <c r="XA16" s="83"/>
      <c r="XB16" s="212"/>
      <c r="XC16" s="212"/>
      <c r="XD16" s="212"/>
      <c r="XE16" s="191"/>
      <c r="XF16" s="191"/>
      <c r="XG16" s="191"/>
      <c r="XH16" s="191"/>
      <c r="XI16" s="83"/>
      <c r="XJ16" s="212"/>
      <c r="XK16" s="212"/>
      <c r="XL16" s="212"/>
      <c r="XM16" s="191"/>
      <c r="XN16" s="191"/>
      <c r="XO16" s="191"/>
      <c r="XP16" s="191"/>
      <c r="XQ16" s="83"/>
      <c r="XR16" s="212"/>
      <c r="XS16" s="212"/>
      <c r="XT16" s="212"/>
      <c r="XU16" s="191"/>
      <c r="XV16" s="191"/>
      <c r="XW16" s="191"/>
      <c r="XX16" s="191"/>
      <c r="XY16" s="83"/>
      <c r="XZ16" s="212"/>
      <c r="YA16" s="212"/>
      <c r="YB16" s="212"/>
      <c r="YC16" s="191"/>
      <c r="YD16" s="191"/>
      <c r="YE16" s="191"/>
      <c r="YF16" s="191"/>
      <c r="YG16" s="83"/>
      <c r="YH16" s="212"/>
      <c r="YI16" s="212"/>
      <c r="YJ16" s="212"/>
      <c r="YK16" s="191"/>
      <c r="YL16" s="191"/>
      <c r="YM16" s="191"/>
      <c r="YN16" s="191"/>
      <c r="YO16" s="83"/>
      <c r="YP16" s="212"/>
      <c r="YQ16" s="212"/>
      <c r="YR16" s="212"/>
      <c r="YS16" s="191"/>
      <c r="YT16" s="191"/>
      <c r="YU16" s="191"/>
      <c r="YV16" s="191"/>
      <c r="YW16" s="83"/>
      <c r="YX16" s="212"/>
      <c r="YY16" s="212"/>
      <c r="YZ16" s="212"/>
      <c r="ZA16" s="191"/>
      <c r="ZB16" s="191"/>
      <c r="ZC16" s="191"/>
      <c r="ZD16" s="191"/>
      <c r="ZE16" s="83"/>
      <c r="ZF16" s="212"/>
      <c r="ZG16" s="212"/>
      <c r="ZH16" s="212"/>
      <c r="ZI16" s="191"/>
      <c r="ZJ16" s="191"/>
      <c r="ZK16" s="191"/>
      <c r="ZL16" s="191"/>
      <c r="ZM16" s="83"/>
      <c r="ZN16" s="212"/>
      <c r="ZO16" s="212"/>
      <c r="ZP16" s="212"/>
      <c r="ZQ16" s="191"/>
      <c r="ZR16" s="191"/>
      <c r="ZS16" s="191"/>
      <c r="ZT16" s="191"/>
      <c r="ZU16" s="83"/>
      <c r="ZV16" s="212"/>
      <c r="ZW16" s="212"/>
      <c r="ZX16" s="212"/>
      <c r="ZY16" s="191"/>
      <c r="ZZ16" s="191"/>
      <c r="AAA16" s="191"/>
      <c r="AAB16" s="191"/>
      <c r="AAC16" s="83"/>
      <c r="AAD16" s="212"/>
      <c r="AAE16" s="212"/>
      <c r="AAF16" s="212"/>
      <c r="AAG16" s="191"/>
      <c r="AAH16" s="191"/>
      <c r="AAI16" s="191"/>
      <c r="AAJ16" s="191"/>
      <c r="AAK16" s="83"/>
      <c r="AAL16" s="212"/>
      <c r="AAM16" s="212"/>
      <c r="AAN16" s="212"/>
      <c r="AAO16" s="191"/>
      <c r="AAP16" s="191"/>
      <c r="AAQ16" s="191"/>
      <c r="AAR16" s="191"/>
      <c r="AAS16" s="83"/>
      <c r="AAT16" s="212"/>
      <c r="AAU16" s="212"/>
      <c r="AAV16" s="212"/>
      <c r="AAW16" s="191"/>
      <c r="AAX16" s="191"/>
      <c r="AAY16" s="191"/>
      <c r="AAZ16" s="191"/>
      <c r="ABA16" s="83"/>
      <c r="ABB16" s="212"/>
      <c r="ABC16" s="212"/>
      <c r="ABD16" s="212"/>
      <c r="ABE16" s="191"/>
      <c r="ABF16" s="191"/>
      <c r="ABG16" s="191"/>
      <c r="ABH16" s="191"/>
      <c r="ABI16" s="83"/>
      <c r="ABJ16" s="212"/>
      <c r="ABK16" s="212"/>
      <c r="ABL16" s="212"/>
      <c r="ABM16" s="191"/>
      <c r="ABN16" s="191"/>
      <c r="ABO16" s="191"/>
      <c r="ABP16" s="191"/>
      <c r="ABQ16" s="83"/>
      <c r="ABR16" s="212"/>
      <c r="ABS16" s="212"/>
      <c r="ABT16" s="212"/>
      <c r="ABU16" s="191"/>
      <c r="ABV16" s="191"/>
      <c r="ABW16" s="191"/>
      <c r="ABX16" s="191"/>
      <c r="ABY16" s="83"/>
      <c r="ABZ16" s="212"/>
      <c r="ACA16" s="212"/>
      <c r="ACB16" s="212"/>
      <c r="ACC16" s="191"/>
      <c r="ACD16" s="191"/>
      <c r="ACE16" s="191"/>
      <c r="ACF16" s="191"/>
      <c r="ACG16" s="83"/>
      <c r="ACH16" s="212"/>
      <c r="ACI16" s="212"/>
      <c r="ACJ16" s="212"/>
      <c r="ACK16" s="191"/>
      <c r="ACL16" s="191"/>
      <c r="ACM16" s="191"/>
      <c r="ACN16" s="191"/>
      <c r="ACO16" s="83"/>
      <c r="ACP16" s="212"/>
      <c r="ACQ16" s="212"/>
      <c r="ACR16" s="212"/>
      <c r="ACS16" s="191"/>
      <c r="ACT16" s="191"/>
      <c r="ACU16" s="191"/>
      <c r="ACV16" s="191"/>
      <c r="ACW16" s="83"/>
      <c r="ACX16" s="212"/>
      <c r="ACY16" s="212"/>
      <c r="ACZ16" s="212"/>
      <c r="ADA16" s="191"/>
      <c r="ADB16" s="191"/>
      <c r="ADC16" s="191"/>
      <c r="ADD16" s="191"/>
      <c r="ADE16" s="83"/>
      <c r="ADF16" s="212"/>
      <c r="ADG16" s="212"/>
      <c r="ADH16" s="212"/>
      <c r="ADI16" s="191"/>
      <c r="ADJ16" s="191"/>
      <c r="ADK16" s="191"/>
      <c r="ADL16" s="191"/>
      <c r="ADM16" s="83"/>
      <c r="ADN16" s="212"/>
      <c r="ADO16" s="212"/>
      <c r="ADP16" s="212"/>
      <c r="ADQ16" s="191"/>
      <c r="ADR16" s="191"/>
      <c r="ADS16" s="191"/>
      <c r="ADT16" s="191"/>
      <c r="ADU16" s="83"/>
      <c r="ADV16" s="212"/>
      <c r="ADW16" s="212"/>
      <c r="ADX16" s="212"/>
      <c r="ADY16" s="191"/>
      <c r="ADZ16" s="191"/>
      <c r="AEA16" s="191"/>
      <c r="AEB16" s="191"/>
      <c r="AEC16" s="83"/>
      <c r="AED16" s="212"/>
      <c r="AEE16" s="212"/>
      <c r="AEF16" s="212"/>
      <c r="AEG16" s="191"/>
      <c r="AEH16" s="191"/>
      <c r="AEI16" s="191"/>
      <c r="AEJ16" s="191"/>
      <c r="AEK16" s="83"/>
      <c r="AEL16" s="212"/>
      <c r="AEM16" s="212"/>
      <c r="AEN16" s="212"/>
      <c r="AEO16" s="191"/>
      <c r="AEP16" s="191"/>
      <c r="AEQ16" s="191"/>
      <c r="AER16" s="191"/>
      <c r="AES16" s="83"/>
      <c r="AET16" s="212"/>
      <c r="AEU16" s="212"/>
      <c r="AEV16" s="212"/>
      <c r="AEW16" s="191"/>
      <c r="AEX16" s="191"/>
      <c r="AEY16" s="191"/>
      <c r="AEZ16" s="191"/>
      <c r="AFA16" s="83"/>
      <c r="AFB16" s="212"/>
      <c r="AFC16" s="212"/>
      <c r="AFD16" s="212"/>
      <c r="AFE16" s="191"/>
      <c r="AFF16" s="191"/>
      <c r="AFG16" s="191"/>
      <c r="AFH16" s="191"/>
      <c r="AFI16" s="83"/>
      <c r="AFJ16" s="212"/>
      <c r="AFK16" s="212"/>
      <c r="AFL16" s="212"/>
      <c r="AFM16" s="191"/>
      <c r="AFN16" s="191"/>
      <c r="AFO16" s="191"/>
      <c r="AFP16" s="191"/>
      <c r="AFQ16" s="83"/>
      <c r="AFR16" s="212"/>
      <c r="AFS16" s="212"/>
      <c r="AFT16" s="212"/>
      <c r="AFU16" s="191"/>
      <c r="AFV16" s="191"/>
      <c r="AFW16" s="191"/>
      <c r="AFX16" s="191"/>
      <c r="AFY16" s="83"/>
      <c r="AFZ16" s="212"/>
      <c r="AGA16" s="212"/>
      <c r="AGB16" s="212"/>
      <c r="AGC16" s="191"/>
      <c r="AGD16" s="191"/>
      <c r="AGE16" s="191"/>
      <c r="AGF16" s="191"/>
      <c r="AGG16" s="83"/>
      <c r="AGH16" s="212"/>
      <c r="AGI16" s="212"/>
      <c r="AGJ16" s="212"/>
      <c r="AGK16" s="191"/>
      <c r="AGL16" s="191"/>
      <c r="AGM16" s="191"/>
      <c r="AGN16" s="191"/>
      <c r="AGO16" s="83"/>
      <c r="AGP16" s="212"/>
      <c r="AGQ16" s="212"/>
      <c r="AGR16" s="212"/>
      <c r="AGS16" s="191"/>
      <c r="AGT16" s="191"/>
      <c r="AGU16" s="191"/>
      <c r="AGV16" s="191"/>
      <c r="AGW16" s="83"/>
      <c r="AGX16" s="212"/>
      <c r="AGY16" s="212"/>
      <c r="AGZ16" s="212"/>
      <c r="AHA16" s="191"/>
      <c r="AHB16" s="191"/>
      <c r="AHC16" s="191"/>
      <c r="AHD16" s="191"/>
      <c r="AHE16" s="83"/>
      <c r="AHF16" s="212"/>
      <c r="AHG16" s="212"/>
      <c r="AHH16" s="212"/>
      <c r="AHI16" s="191"/>
      <c r="AHJ16" s="191"/>
      <c r="AHK16" s="191"/>
      <c r="AHL16" s="191"/>
      <c r="AHM16" s="83"/>
      <c r="AHN16" s="212"/>
      <c r="AHO16" s="212"/>
      <c r="AHP16" s="212"/>
      <c r="AHQ16" s="191"/>
      <c r="AHR16" s="191"/>
      <c r="AHS16" s="191"/>
      <c r="AHT16" s="191"/>
      <c r="AHU16" s="83"/>
      <c r="AHV16" s="212"/>
      <c r="AHW16" s="212"/>
      <c r="AHX16" s="212"/>
      <c r="AHY16" s="191"/>
      <c r="AHZ16" s="191"/>
      <c r="AIA16" s="191"/>
      <c r="AIB16" s="191"/>
      <c r="AIC16" s="83"/>
      <c r="AID16" s="212"/>
      <c r="AIE16" s="212"/>
      <c r="AIF16" s="212"/>
      <c r="AIG16" s="191"/>
      <c r="AIH16" s="191"/>
      <c r="AII16" s="191"/>
      <c r="AIJ16" s="191"/>
      <c r="AIK16" s="83"/>
      <c r="AIL16" s="212"/>
      <c r="AIM16" s="212"/>
      <c r="AIN16" s="212"/>
      <c r="AIO16" s="191"/>
      <c r="AIP16" s="191"/>
      <c r="AIQ16" s="191"/>
      <c r="AIR16" s="191"/>
      <c r="AIS16" s="83"/>
      <c r="AIT16" s="212"/>
      <c r="AIU16" s="212"/>
      <c r="AIV16" s="212"/>
      <c r="AIW16" s="191"/>
      <c r="AIX16" s="191"/>
      <c r="AIY16" s="191"/>
      <c r="AIZ16" s="191"/>
      <c r="AJA16" s="83"/>
      <c r="AJB16" s="212"/>
      <c r="AJC16" s="212"/>
      <c r="AJD16" s="212"/>
      <c r="AJE16" s="191"/>
      <c r="AJF16" s="191"/>
      <c r="AJG16" s="191"/>
      <c r="AJH16" s="191"/>
      <c r="AJI16" s="83"/>
      <c r="AJJ16" s="212"/>
      <c r="AJK16" s="212"/>
      <c r="AJL16" s="212"/>
      <c r="AJM16" s="191"/>
      <c r="AJN16" s="191"/>
      <c r="AJO16" s="191"/>
      <c r="AJP16" s="191"/>
      <c r="AJQ16" s="83"/>
      <c r="AJR16" s="212"/>
      <c r="AJS16" s="212"/>
      <c r="AJT16" s="212"/>
      <c r="AJU16" s="191"/>
      <c r="AJV16" s="191"/>
      <c r="AJW16" s="191"/>
      <c r="AJX16" s="191"/>
      <c r="AJY16" s="83"/>
      <c r="AJZ16" s="212"/>
      <c r="AKA16" s="212"/>
      <c r="AKB16" s="212"/>
      <c r="AKC16" s="191"/>
      <c r="AKD16" s="191"/>
      <c r="AKE16" s="191"/>
      <c r="AKF16" s="191"/>
      <c r="AKG16" s="83"/>
      <c r="AKH16" s="212"/>
      <c r="AKI16" s="212"/>
      <c r="AKJ16" s="212"/>
      <c r="AKK16" s="191"/>
      <c r="AKL16" s="191"/>
      <c r="AKM16" s="191"/>
      <c r="AKN16" s="191"/>
      <c r="AKO16" s="83"/>
      <c r="AKP16" s="212"/>
      <c r="AKQ16" s="212"/>
      <c r="AKR16" s="212"/>
      <c r="AKS16" s="191"/>
      <c r="AKT16" s="191"/>
      <c r="AKU16" s="191"/>
      <c r="AKV16" s="191"/>
      <c r="AKW16" s="83"/>
      <c r="AKX16" s="212"/>
      <c r="AKY16" s="212"/>
      <c r="AKZ16" s="212"/>
      <c r="ALA16" s="191"/>
      <c r="ALB16" s="191"/>
      <c r="ALC16" s="191"/>
      <c r="ALD16" s="191"/>
      <c r="ALE16" s="83"/>
      <c r="ALF16" s="212"/>
      <c r="ALG16" s="212"/>
      <c r="ALH16" s="212"/>
      <c r="ALI16" s="191"/>
      <c r="ALJ16" s="191"/>
      <c r="ALK16" s="191"/>
      <c r="ALL16" s="191"/>
      <c r="ALM16" s="83"/>
      <c r="ALN16" s="212"/>
      <c r="ALO16" s="212"/>
      <c r="ALP16" s="212"/>
      <c r="ALQ16" s="191"/>
      <c r="ALR16" s="191"/>
      <c r="ALS16" s="191"/>
      <c r="ALT16" s="191"/>
      <c r="ALU16" s="83"/>
      <c r="ALV16" s="212"/>
      <c r="ALW16" s="212"/>
      <c r="ALX16" s="212"/>
      <c r="ALY16" s="191"/>
      <c r="ALZ16" s="191"/>
      <c r="AMA16" s="191"/>
      <c r="AMB16" s="191"/>
      <c r="AMC16" s="83"/>
      <c r="AMD16" s="212"/>
      <c r="AME16" s="212"/>
      <c r="AMF16" s="212"/>
      <c r="AMG16" s="191"/>
      <c r="AMH16" s="191"/>
      <c r="AMI16" s="191"/>
      <c r="AMJ16" s="191"/>
      <c r="AMK16" s="83"/>
      <c r="AML16" s="212"/>
      <c r="AMM16" s="212"/>
      <c r="AMN16" s="212"/>
      <c r="AMO16" s="191"/>
      <c r="AMP16" s="191"/>
      <c r="AMQ16" s="191"/>
      <c r="AMR16" s="191"/>
      <c r="AMS16" s="83"/>
      <c r="AMT16" s="212"/>
      <c r="AMU16" s="212"/>
      <c r="AMV16" s="212"/>
      <c r="AMW16" s="191"/>
      <c r="AMX16" s="191"/>
      <c r="AMY16" s="191"/>
      <c r="AMZ16" s="191"/>
      <c r="ANA16" s="83"/>
      <c r="ANB16" s="212"/>
      <c r="ANC16" s="212"/>
      <c r="AND16" s="212"/>
      <c r="ANE16" s="191"/>
      <c r="ANF16" s="191"/>
      <c r="ANG16" s="191"/>
      <c r="ANH16" s="191"/>
      <c r="ANI16" s="83"/>
      <c r="ANJ16" s="212"/>
      <c r="ANK16" s="212"/>
      <c r="ANL16" s="212"/>
      <c r="ANM16" s="191"/>
      <c r="ANN16" s="191"/>
      <c r="ANO16" s="191"/>
      <c r="ANP16" s="191"/>
      <c r="ANQ16" s="83"/>
      <c r="ANR16" s="212"/>
      <c r="ANS16" s="212"/>
      <c r="ANT16" s="212"/>
      <c r="ANU16" s="191"/>
      <c r="ANV16" s="191"/>
      <c r="ANW16" s="191"/>
      <c r="ANX16" s="191"/>
      <c r="ANY16" s="83"/>
      <c r="ANZ16" s="212"/>
      <c r="AOA16" s="212"/>
      <c r="AOB16" s="212"/>
      <c r="AOC16" s="191"/>
      <c r="AOD16" s="191"/>
      <c r="AOE16" s="191"/>
      <c r="AOF16" s="191"/>
      <c r="AOG16" s="83"/>
      <c r="AOH16" s="212"/>
      <c r="AOI16" s="212"/>
      <c r="AOJ16" s="212"/>
      <c r="AOK16" s="191"/>
      <c r="AOL16" s="191"/>
      <c r="AOM16" s="191"/>
      <c r="AON16" s="191"/>
      <c r="AOO16" s="83"/>
      <c r="AOP16" s="212"/>
      <c r="AOQ16" s="212"/>
      <c r="AOR16" s="212"/>
      <c r="AOS16" s="191"/>
      <c r="AOT16" s="191"/>
      <c r="AOU16" s="191"/>
      <c r="AOV16" s="191"/>
      <c r="AOW16" s="83"/>
      <c r="AOX16" s="212"/>
      <c r="AOY16" s="212"/>
      <c r="AOZ16" s="212"/>
      <c r="APA16" s="191"/>
      <c r="APB16" s="191"/>
      <c r="APC16" s="191"/>
      <c r="APD16" s="191"/>
      <c r="APE16" s="83"/>
      <c r="APF16" s="212"/>
      <c r="APG16" s="212"/>
      <c r="APH16" s="212"/>
      <c r="API16" s="191"/>
      <c r="APJ16" s="191"/>
      <c r="APK16" s="191"/>
      <c r="APL16" s="191"/>
      <c r="APM16" s="83"/>
      <c r="APN16" s="212"/>
      <c r="APO16" s="212"/>
      <c r="APP16" s="212"/>
      <c r="APQ16" s="191"/>
      <c r="APR16" s="191"/>
      <c r="APS16" s="191"/>
      <c r="APT16" s="191"/>
      <c r="APU16" s="83"/>
      <c r="APV16" s="212"/>
      <c r="APW16" s="212"/>
      <c r="APX16" s="212"/>
      <c r="APY16" s="191"/>
      <c r="APZ16" s="191"/>
      <c r="AQA16" s="191"/>
      <c r="AQB16" s="191"/>
      <c r="AQC16" s="83"/>
      <c r="AQD16" s="212"/>
      <c r="AQE16" s="212"/>
      <c r="AQF16" s="212"/>
      <c r="AQG16" s="191"/>
      <c r="AQH16" s="191"/>
      <c r="AQI16" s="191"/>
      <c r="AQJ16" s="191"/>
      <c r="AQK16" s="83"/>
      <c r="AQL16" s="212"/>
      <c r="AQM16" s="212"/>
      <c r="AQN16" s="212"/>
      <c r="AQO16" s="191"/>
      <c r="AQP16" s="191"/>
      <c r="AQQ16" s="191"/>
      <c r="AQR16" s="191"/>
      <c r="AQS16" s="83"/>
      <c r="AQT16" s="212"/>
      <c r="AQU16" s="212"/>
      <c r="AQV16" s="212"/>
      <c r="AQW16" s="191"/>
      <c r="AQX16" s="191"/>
      <c r="AQY16" s="191"/>
      <c r="AQZ16" s="191"/>
      <c r="ARA16" s="83"/>
      <c r="ARB16" s="212"/>
      <c r="ARC16" s="212"/>
      <c r="ARD16" s="212"/>
      <c r="ARE16" s="191"/>
      <c r="ARF16" s="191"/>
      <c r="ARG16" s="191"/>
      <c r="ARH16" s="191"/>
      <c r="ARI16" s="83"/>
      <c r="ARJ16" s="212"/>
      <c r="ARK16" s="212"/>
      <c r="ARL16" s="212"/>
      <c r="ARM16" s="191"/>
      <c r="ARN16" s="191"/>
      <c r="ARO16" s="191"/>
      <c r="ARP16" s="191"/>
      <c r="ARQ16" s="83"/>
      <c r="ARR16" s="212"/>
      <c r="ARS16" s="212"/>
      <c r="ART16" s="212"/>
      <c r="ARU16" s="191"/>
      <c r="ARV16" s="191"/>
      <c r="ARW16" s="191"/>
      <c r="ARX16" s="191"/>
      <c r="ARY16" s="83"/>
      <c r="ARZ16" s="212"/>
      <c r="ASA16" s="212"/>
      <c r="ASB16" s="212"/>
      <c r="ASC16" s="191"/>
      <c r="ASD16" s="191"/>
      <c r="ASE16" s="191"/>
      <c r="ASF16" s="191"/>
      <c r="ASG16" s="83"/>
      <c r="ASH16" s="212"/>
      <c r="ASI16" s="212"/>
      <c r="ASJ16" s="212"/>
      <c r="ASK16" s="191"/>
      <c r="ASL16" s="191"/>
      <c r="ASM16" s="191"/>
      <c r="ASN16" s="191"/>
      <c r="ASO16" s="83"/>
      <c r="ASP16" s="212"/>
      <c r="ASQ16" s="212"/>
      <c r="ASR16" s="212"/>
      <c r="ASS16" s="191"/>
      <c r="AST16" s="191"/>
      <c r="ASU16" s="191"/>
      <c r="ASV16" s="191"/>
      <c r="ASW16" s="83"/>
      <c r="ASX16" s="212"/>
      <c r="ASY16" s="212"/>
      <c r="ASZ16" s="212"/>
      <c r="ATA16" s="191"/>
      <c r="ATB16" s="191"/>
      <c r="ATC16" s="191"/>
      <c r="ATD16" s="191"/>
      <c r="ATE16" s="83"/>
      <c r="ATF16" s="212"/>
      <c r="ATG16" s="212"/>
      <c r="ATH16" s="212"/>
      <c r="ATI16" s="191"/>
      <c r="ATJ16" s="191"/>
      <c r="ATK16" s="191"/>
      <c r="ATL16" s="191"/>
      <c r="ATM16" s="83"/>
      <c r="ATN16" s="212"/>
      <c r="ATO16" s="212"/>
      <c r="ATP16" s="212"/>
      <c r="ATQ16" s="191"/>
      <c r="ATR16" s="191"/>
      <c r="ATS16" s="191"/>
      <c r="ATT16" s="191"/>
      <c r="ATU16" s="83"/>
      <c r="ATV16" s="212"/>
      <c r="ATW16" s="212"/>
      <c r="ATX16" s="212"/>
      <c r="ATY16" s="191"/>
      <c r="ATZ16" s="191"/>
      <c r="AUA16" s="191"/>
      <c r="AUB16" s="191"/>
      <c r="AUC16" s="83"/>
      <c r="AUD16" s="212"/>
      <c r="AUE16" s="212"/>
      <c r="AUF16" s="212"/>
      <c r="AUG16" s="191"/>
      <c r="AUH16" s="191"/>
      <c r="AUI16" s="191"/>
      <c r="AUJ16" s="191"/>
      <c r="AUK16" s="83"/>
      <c r="AUL16" s="212"/>
      <c r="AUM16" s="212"/>
      <c r="AUN16" s="212"/>
      <c r="AUO16" s="191"/>
      <c r="AUP16" s="191"/>
      <c r="AUQ16" s="191"/>
      <c r="AUR16" s="191"/>
      <c r="AUS16" s="83"/>
      <c r="AUT16" s="212"/>
      <c r="AUU16" s="212"/>
      <c r="AUV16" s="212"/>
      <c r="AUW16" s="191"/>
      <c r="AUX16" s="191"/>
      <c r="AUY16" s="191"/>
      <c r="AUZ16" s="191"/>
      <c r="AVA16" s="83"/>
      <c r="AVB16" s="212"/>
      <c r="AVC16" s="212"/>
      <c r="AVD16" s="212"/>
      <c r="AVE16" s="191"/>
      <c r="AVF16" s="191"/>
      <c r="AVG16" s="191"/>
      <c r="AVH16" s="191"/>
      <c r="AVI16" s="83"/>
      <c r="AVJ16" s="212"/>
      <c r="AVK16" s="212"/>
      <c r="AVL16" s="212"/>
      <c r="AVM16" s="191"/>
      <c r="AVN16" s="191"/>
      <c r="AVO16" s="191"/>
      <c r="AVP16" s="191"/>
      <c r="AVQ16" s="83"/>
      <c r="AVR16" s="212"/>
      <c r="AVS16" s="212"/>
      <c r="AVT16" s="212"/>
      <c r="AVU16" s="191"/>
      <c r="AVV16" s="191"/>
      <c r="AVW16" s="191"/>
      <c r="AVX16" s="191"/>
      <c r="AVY16" s="83"/>
      <c r="AVZ16" s="212"/>
      <c r="AWA16" s="212"/>
      <c r="AWB16" s="212"/>
      <c r="AWC16" s="191"/>
      <c r="AWD16" s="191"/>
      <c r="AWE16" s="191"/>
      <c r="AWF16" s="191"/>
      <c r="AWG16" s="83"/>
      <c r="AWH16" s="212"/>
      <c r="AWI16" s="212"/>
      <c r="AWJ16" s="212"/>
      <c r="AWK16" s="191"/>
      <c r="AWL16" s="191"/>
      <c r="AWM16" s="191"/>
      <c r="AWN16" s="191"/>
      <c r="AWO16" s="83"/>
      <c r="AWP16" s="212"/>
      <c r="AWQ16" s="212"/>
      <c r="AWR16" s="212"/>
      <c r="AWS16" s="191"/>
      <c r="AWT16" s="191"/>
      <c r="AWU16" s="191"/>
      <c r="AWV16" s="191"/>
      <c r="AWW16" s="83"/>
      <c r="AWX16" s="212"/>
      <c r="AWY16" s="212"/>
      <c r="AWZ16" s="212"/>
      <c r="AXA16" s="191"/>
      <c r="AXB16" s="191"/>
      <c r="AXC16" s="191"/>
      <c r="AXD16" s="191"/>
      <c r="AXE16" s="83"/>
      <c r="AXF16" s="212"/>
      <c r="AXG16" s="212"/>
      <c r="AXH16" s="212"/>
      <c r="AXI16" s="191"/>
      <c r="AXJ16" s="191"/>
      <c r="AXK16" s="191"/>
      <c r="AXL16" s="191"/>
      <c r="AXM16" s="83"/>
      <c r="AXN16" s="212"/>
      <c r="AXO16" s="212"/>
      <c r="AXP16" s="212"/>
      <c r="AXQ16" s="191"/>
      <c r="AXR16" s="191"/>
      <c r="AXS16" s="191"/>
      <c r="AXT16" s="191"/>
      <c r="AXU16" s="83"/>
      <c r="AXV16" s="212"/>
      <c r="AXW16" s="212"/>
      <c r="AXX16" s="212"/>
      <c r="AXY16" s="191"/>
      <c r="AXZ16" s="191"/>
      <c r="AYA16" s="191"/>
      <c r="AYB16" s="191"/>
      <c r="AYC16" s="83"/>
      <c r="AYD16" s="212"/>
      <c r="AYE16" s="212"/>
      <c r="AYF16" s="212"/>
      <c r="AYG16" s="191"/>
      <c r="AYH16" s="191"/>
      <c r="AYI16" s="191"/>
      <c r="AYJ16" s="191"/>
      <c r="AYK16" s="83"/>
      <c r="AYL16" s="212"/>
      <c r="AYM16" s="212"/>
      <c r="AYN16" s="212"/>
      <c r="AYO16" s="191"/>
      <c r="AYP16" s="191"/>
      <c r="AYQ16" s="191"/>
      <c r="AYR16" s="191"/>
      <c r="AYS16" s="83"/>
      <c r="AYT16" s="212"/>
      <c r="AYU16" s="212"/>
      <c r="AYV16" s="212"/>
      <c r="AYW16" s="191"/>
      <c r="AYX16" s="191"/>
      <c r="AYY16" s="191"/>
      <c r="AYZ16" s="191"/>
      <c r="AZA16" s="83"/>
      <c r="AZB16" s="212"/>
      <c r="AZC16" s="212"/>
      <c r="AZD16" s="212"/>
      <c r="AZE16" s="191"/>
      <c r="AZF16" s="191"/>
      <c r="AZG16" s="191"/>
      <c r="AZH16" s="191"/>
      <c r="AZI16" s="83"/>
      <c r="AZJ16" s="212"/>
      <c r="AZK16" s="212"/>
      <c r="AZL16" s="212"/>
      <c r="AZM16" s="191"/>
      <c r="AZN16" s="191"/>
      <c r="AZO16" s="191"/>
      <c r="AZP16" s="191"/>
      <c r="AZQ16" s="83"/>
      <c r="AZR16" s="212"/>
      <c r="AZS16" s="212"/>
      <c r="AZT16" s="212"/>
      <c r="AZU16" s="191"/>
      <c r="AZV16" s="191"/>
      <c r="AZW16" s="191"/>
      <c r="AZX16" s="191"/>
      <c r="AZY16" s="83"/>
      <c r="AZZ16" s="212"/>
      <c r="BAA16" s="212"/>
      <c r="BAB16" s="212"/>
      <c r="BAC16" s="191"/>
      <c r="BAD16" s="191"/>
      <c r="BAE16" s="191"/>
      <c r="BAF16" s="191"/>
      <c r="BAG16" s="83"/>
      <c r="BAH16" s="212"/>
      <c r="BAI16" s="212"/>
      <c r="BAJ16" s="212"/>
      <c r="BAK16" s="191"/>
      <c r="BAL16" s="191"/>
      <c r="BAM16" s="191"/>
      <c r="BAN16" s="191"/>
      <c r="BAO16" s="83"/>
      <c r="BAP16" s="212"/>
      <c r="BAQ16" s="212"/>
      <c r="BAR16" s="212"/>
      <c r="BAS16" s="191"/>
      <c r="BAT16" s="191"/>
      <c r="BAU16" s="191"/>
      <c r="BAV16" s="191"/>
      <c r="BAW16" s="83"/>
      <c r="BAX16" s="212"/>
      <c r="BAY16" s="212"/>
      <c r="BAZ16" s="212"/>
      <c r="BBA16" s="191"/>
      <c r="BBB16" s="191"/>
      <c r="BBC16" s="191"/>
      <c r="BBD16" s="191"/>
      <c r="BBE16" s="83"/>
      <c r="BBF16" s="212"/>
      <c r="BBG16" s="212"/>
      <c r="BBH16" s="212"/>
      <c r="BBI16" s="191"/>
      <c r="BBJ16" s="191"/>
      <c r="BBK16" s="191"/>
      <c r="BBL16" s="191"/>
      <c r="BBM16" s="83"/>
      <c r="BBN16" s="212"/>
      <c r="BBO16" s="212"/>
      <c r="BBP16" s="212"/>
      <c r="BBQ16" s="191"/>
      <c r="BBR16" s="191"/>
      <c r="BBS16" s="191"/>
      <c r="BBT16" s="191"/>
      <c r="BBU16" s="83"/>
      <c r="BBV16" s="212"/>
      <c r="BBW16" s="212"/>
      <c r="BBX16" s="212"/>
      <c r="BBY16" s="191"/>
      <c r="BBZ16" s="191"/>
      <c r="BCA16" s="191"/>
      <c r="BCB16" s="191"/>
      <c r="BCC16" s="83"/>
      <c r="BCD16" s="212"/>
      <c r="BCE16" s="212"/>
      <c r="BCF16" s="212"/>
      <c r="BCG16" s="191"/>
      <c r="BCH16" s="191"/>
      <c r="BCI16" s="191"/>
      <c r="BCJ16" s="191"/>
      <c r="BCK16" s="83"/>
      <c r="BCL16" s="212"/>
      <c r="BCM16" s="212"/>
      <c r="BCN16" s="212"/>
      <c r="BCO16" s="191"/>
      <c r="BCP16" s="191"/>
      <c r="BCQ16" s="191"/>
      <c r="BCR16" s="191"/>
      <c r="BCS16" s="83"/>
      <c r="BCT16" s="212"/>
      <c r="BCU16" s="212"/>
      <c r="BCV16" s="212"/>
      <c r="BCW16" s="191"/>
      <c r="BCX16" s="191"/>
      <c r="BCY16" s="191"/>
      <c r="BCZ16" s="191"/>
      <c r="BDA16" s="83"/>
      <c r="BDB16" s="212"/>
      <c r="BDC16" s="212"/>
      <c r="BDD16" s="212"/>
      <c r="BDE16" s="191"/>
      <c r="BDF16" s="191"/>
      <c r="BDG16" s="191"/>
      <c r="BDH16" s="191"/>
      <c r="BDI16" s="83"/>
      <c r="BDJ16" s="212"/>
      <c r="BDK16" s="212"/>
      <c r="BDL16" s="212"/>
      <c r="BDM16" s="191"/>
      <c r="BDN16" s="191"/>
      <c r="BDO16" s="191"/>
      <c r="BDP16" s="191"/>
      <c r="BDQ16" s="83"/>
      <c r="BDR16" s="212"/>
      <c r="BDS16" s="212"/>
      <c r="BDT16" s="212"/>
      <c r="BDU16" s="191"/>
      <c r="BDV16" s="191"/>
      <c r="BDW16" s="191"/>
      <c r="BDX16" s="191"/>
      <c r="BDY16" s="83"/>
      <c r="BDZ16" s="212"/>
      <c r="BEA16" s="212"/>
      <c r="BEB16" s="212"/>
      <c r="BEC16" s="191"/>
      <c r="BED16" s="191"/>
      <c r="BEE16" s="191"/>
      <c r="BEF16" s="191"/>
      <c r="BEG16" s="83"/>
      <c r="BEH16" s="212"/>
      <c r="BEI16" s="212"/>
      <c r="BEJ16" s="212"/>
      <c r="BEK16" s="191"/>
      <c r="BEL16" s="191"/>
      <c r="BEM16" s="191"/>
      <c r="BEN16" s="191"/>
      <c r="BEO16" s="83"/>
      <c r="BEP16" s="212"/>
      <c r="BEQ16" s="212"/>
      <c r="BER16" s="212"/>
      <c r="BES16" s="191"/>
      <c r="BET16" s="191"/>
      <c r="BEU16" s="191"/>
      <c r="BEV16" s="191"/>
      <c r="BEW16" s="83"/>
      <c r="BEX16" s="212"/>
      <c r="BEY16" s="212"/>
      <c r="BEZ16" s="212"/>
      <c r="BFA16" s="191"/>
      <c r="BFB16" s="191"/>
      <c r="BFC16" s="191"/>
      <c r="BFD16" s="191"/>
      <c r="BFE16" s="83"/>
      <c r="BFF16" s="212"/>
      <c r="BFG16" s="212"/>
      <c r="BFH16" s="212"/>
      <c r="BFI16" s="191"/>
      <c r="BFJ16" s="191"/>
      <c r="BFK16" s="191"/>
      <c r="BFL16" s="191"/>
      <c r="BFM16" s="83"/>
      <c r="BFN16" s="212"/>
      <c r="BFO16" s="212"/>
      <c r="BFP16" s="212"/>
      <c r="BFQ16" s="191"/>
      <c r="BFR16" s="191"/>
      <c r="BFS16" s="191"/>
      <c r="BFT16" s="191"/>
      <c r="BFU16" s="83"/>
      <c r="BFV16" s="212"/>
      <c r="BFW16" s="212"/>
      <c r="BFX16" s="212"/>
      <c r="BFY16" s="191"/>
      <c r="BFZ16" s="191"/>
      <c r="BGA16" s="191"/>
      <c r="BGB16" s="191"/>
      <c r="BGC16" s="83"/>
      <c r="BGD16" s="212"/>
      <c r="BGE16" s="212"/>
      <c r="BGF16" s="212"/>
      <c r="BGG16" s="191"/>
      <c r="BGH16" s="191"/>
      <c r="BGI16" s="191"/>
      <c r="BGJ16" s="191"/>
      <c r="BGK16" s="83"/>
      <c r="BGL16" s="212"/>
      <c r="BGM16" s="212"/>
      <c r="BGN16" s="212"/>
      <c r="BGO16" s="191"/>
      <c r="BGP16" s="191"/>
      <c r="BGQ16" s="191"/>
      <c r="BGR16" s="191"/>
      <c r="BGS16" s="83"/>
      <c r="BGT16" s="212"/>
      <c r="BGU16" s="212"/>
      <c r="BGV16" s="212"/>
      <c r="BGW16" s="191"/>
      <c r="BGX16" s="191"/>
      <c r="BGY16" s="191"/>
      <c r="BGZ16" s="191"/>
      <c r="BHA16" s="83"/>
      <c r="BHB16" s="212"/>
      <c r="BHC16" s="212"/>
      <c r="BHD16" s="212"/>
      <c r="BHE16" s="191"/>
      <c r="BHF16" s="191"/>
      <c r="BHG16" s="191"/>
      <c r="BHH16" s="191"/>
      <c r="BHI16" s="83"/>
      <c r="BHJ16" s="212"/>
      <c r="BHK16" s="212"/>
      <c r="BHL16" s="212"/>
      <c r="BHM16" s="191"/>
      <c r="BHN16" s="191"/>
      <c r="BHO16" s="191"/>
      <c r="BHP16" s="191"/>
      <c r="BHQ16" s="83"/>
      <c r="BHR16" s="212"/>
      <c r="BHS16" s="212"/>
      <c r="BHT16" s="212"/>
      <c r="BHU16" s="191"/>
      <c r="BHV16" s="191"/>
      <c r="BHW16" s="191"/>
      <c r="BHX16" s="191"/>
      <c r="BHY16" s="83"/>
      <c r="BHZ16" s="212"/>
      <c r="BIA16" s="212"/>
      <c r="BIB16" s="212"/>
      <c r="BIC16" s="191"/>
      <c r="BID16" s="191"/>
      <c r="BIE16" s="191"/>
      <c r="BIF16" s="191"/>
      <c r="BIG16" s="83"/>
      <c r="BIH16" s="212"/>
      <c r="BII16" s="212"/>
      <c r="BIJ16" s="212"/>
      <c r="BIK16" s="191"/>
      <c r="BIL16" s="191"/>
      <c r="BIM16" s="191"/>
      <c r="BIN16" s="191"/>
      <c r="BIO16" s="83"/>
      <c r="BIP16" s="212"/>
      <c r="BIQ16" s="212"/>
      <c r="BIR16" s="212"/>
      <c r="BIS16" s="191"/>
      <c r="BIT16" s="191"/>
      <c r="BIU16" s="191"/>
      <c r="BIV16" s="191"/>
      <c r="BIW16" s="83"/>
      <c r="BIX16" s="212"/>
      <c r="BIY16" s="212"/>
      <c r="BIZ16" s="212"/>
      <c r="BJA16" s="191"/>
      <c r="BJB16" s="191"/>
      <c r="BJC16" s="191"/>
      <c r="BJD16" s="191"/>
      <c r="BJE16" s="83"/>
      <c r="BJF16" s="212"/>
      <c r="BJG16" s="212"/>
      <c r="BJH16" s="212"/>
      <c r="BJI16" s="191"/>
      <c r="BJJ16" s="191"/>
      <c r="BJK16" s="191"/>
      <c r="BJL16" s="191"/>
      <c r="BJM16" s="83"/>
      <c r="BJN16" s="212"/>
      <c r="BJO16" s="212"/>
      <c r="BJP16" s="212"/>
      <c r="BJQ16" s="191"/>
      <c r="BJR16" s="191"/>
      <c r="BJS16" s="191"/>
      <c r="BJT16" s="191"/>
      <c r="BJU16" s="83"/>
      <c r="BJV16" s="212"/>
      <c r="BJW16" s="212"/>
      <c r="BJX16" s="212"/>
      <c r="BJY16" s="191"/>
      <c r="BJZ16" s="191"/>
      <c r="BKA16" s="191"/>
      <c r="BKB16" s="191"/>
      <c r="BKC16" s="83"/>
      <c r="BKD16" s="212"/>
      <c r="BKE16" s="212"/>
      <c r="BKF16" s="212"/>
      <c r="BKG16" s="191"/>
      <c r="BKH16" s="191"/>
      <c r="BKI16" s="191"/>
      <c r="BKJ16" s="191"/>
      <c r="BKK16" s="83"/>
      <c r="BKL16" s="212"/>
      <c r="BKM16" s="212"/>
      <c r="BKN16" s="212"/>
      <c r="BKO16" s="191"/>
      <c r="BKP16" s="191"/>
      <c r="BKQ16" s="191"/>
      <c r="BKR16" s="191"/>
      <c r="BKS16" s="83"/>
      <c r="BKT16" s="212"/>
      <c r="BKU16" s="212"/>
      <c r="BKV16" s="212"/>
      <c r="BKW16" s="191"/>
      <c r="BKX16" s="191"/>
      <c r="BKY16" s="191"/>
      <c r="BKZ16" s="191"/>
      <c r="BLA16" s="83"/>
      <c r="BLB16" s="212"/>
      <c r="BLC16" s="212"/>
      <c r="BLD16" s="212"/>
      <c r="BLE16" s="191"/>
      <c r="BLF16" s="191"/>
      <c r="BLG16" s="191"/>
      <c r="BLH16" s="191"/>
      <c r="BLI16" s="83"/>
      <c r="BLJ16" s="212"/>
      <c r="BLK16" s="212"/>
      <c r="BLL16" s="212"/>
      <c r="BLM16" s="191"/>
      <c r="BLN16" s="191"/>
      <c r="BLO16" s="191"/>
      <c r="BLP16" s="191"/>
      <c r="BLQ16" s="83"/>
      <c r="BLR16" s="212"/>
      <c r="BLS16" s="212"/>
      <c r="BLT16" s="212"/>
      <c r="BLU16" s="191"/>
      <c r="BLV16" s="191"/>
      <c r="BLW16" s="191"/>
      <c r="BLX16" s="191"/>
      <c r="BLY16" s="83"/>
      <c r="BLZ16" s="212"/>
      <c r="BMA16" s="212"/>
      <c r="BMB16" s="212"/>
      <c r="BMC16" s="191"/>
      <c r="BMD16" s="191"/>
      <c r="BME16" s="191"/>
      <c r="BMF16" s="191"/>
      <c r="BMG16" s="83"/>
      <c r="BMH16" s="212"/>
      <c r="BMI16" s="212"/>
      <c r="BMJ16" s="212"/>
      <c r="BMK16" s="191"/>
      <c r="BML16" s="191"/>
      <c r="BMM16" s="191"/>
      <c r="BMN16" s="191"/>
      <c r="BMO16" s="83"/>
      <c r="BMP16" s="212"/>
      <c r="BMQ16" s="212"/>
      <c r="BMR16" s="212"/>
      <c r="BMS16" s="191"/>
      <c r="BMT16" s="191"/>
      <c r="BMU16" s="191"/>
      <c r="BMV16" s="191"/>
      <c r="BMW16" s="83"/>
      <c r="BMX16" s="212"/>
      <c r="BMY16" s="212"/>
      <c r="BMZ16" s="212"/>
      <c r="BNA16" s="191"/>
      <c r="BNB16" s="191"/>
      <c r="BNC16" s="191"/>
      <c r="BND16" s="191"/>
      <c r="BNE16" s="83"/>
      <c r="BNF16" s="212"/>
      <c r="BNG16" s="212"/>
      <c r="BNH16" s="212"/>
      <c r="BNI16" s="191"/>
      <c r="BNJ16" s="191"/>
      <c r="BNK16" s="191"/>
      <c r="BNL16" s="191"/>
      <c r="BNM16" s="83"/>
      <c r="BNN16" s="212"/>
      <c r="BNO16" s="212"/>
      <c r="BNP16" s="212"/>
      <c r="BNQ16" s="191"/>
      <c r="BNR16" s="191"/>
      <c r="BNS16" s="191"/>
      <c r="BNT16" s="191"/>
      <c r="BNU16" s="83"/>
      <c r="BNV16" s="212"/>
      <c r="BNW16" s="212"/>
      <c r="BNX16" s="212"/>
      <c r="BNY16" s="191"/>
      <c r="BNZ16" s="191"/>
      <c r="BOA16" s="191"/>
      <c r="BOB16" s="191"/>
      <c r="BOC16" s="83"/>
      <c r="BOD16" s="212"/>
      <c r="BOE16" s="212"/>
      <c r="BOF16" s="212"/>
      <c r="BOG16" s="191"/>
      <c r="BOH16" s="191"/>
      <c r="BOI16" s="191"/>
      <c r="BOJ16" s="191"/>
      <c r="BOK16" s="83"/>
      <c r="BOL16" s="212"/>
      <c r="BOM16" s="212"/>
      <c r="BON16" s="212"/>
      <c r="BOO16" s="191"/>
      <c r="BOP16" s="191"/>
      <c r="BOQ16" s="191"/>
      <c r="BOR16" s="191"/>
      <c r="BOS16" s="83"/>
      <c r="BOT16" s="212"/>
      <c r="BOU16" s="212"/>
      <c r="BOV16" s="212"/>
      <c r="BOW16" s="191"/>
      <c r="BOX16" s="191"/>
      <c r="BOY16" s="191"/>
      <c r="BOZ16" s="191"/>
      <c r="BPA16" s="83"/>
      <c r="BPB16" s="212"/>
      <c r="BPC16" s="212"/>
      <c r="BPD16" s="212"/>
      <c r="BPE16" s="191"/>
      <c r="BPF16" s="191"/>
      <c r="BPG16" s="191"/>
      <c r="BPH16" s="191"/>
      <c r="BPI16" s="83"/>
      <c r="BPJ16" s="212"/>
      <c r="BPK16" s="212"/>
      <c r="BPL16" s="212"/>
      <c r="BPM16" s="191"/>
      <c r="BPN16" s="191"/>
      <c r="BPO16" s="191"/>
      <c r="BPP16" s="191"/>
      <c r="BPQ16" s="83"/>
      <c r="BPR16" s="212"/>
      <c r="BPS16" s="212"/>
      <c r="BPT16" s="212"/>
      <c r="BPU16" s="191"/>
      <c r="BPV16" s="191"/>
      <c r="BPW16" s="191"/>
      <c r="BPX16" s="191"/>
      <c r="BPY16" s="83"/>
      <c r="BPZ16" s="212"/>
      <c r="BQA16" s="212"/>
      <c r="BQB16" s="212"/>
      <c r="BQC16" s="191"/>
      <c r="BQD16" s="191"/>
      <c r="BQE16" s="191"/>
      <c r="BQF16" s="191"/>
      <c r="BQG16" s="83"/>
      <c r="BQH16" s="212"/>
      <c r="BQI16" s="212"/>
      <c r="BQJ16" s="212"/>
      <c r="BQK16" s="191"/>
      <c r="BQL16" s="191"/>
      <c r="BQM16" s="191"/>
      <c r="BQN16" s="191"/>
      <c r="BQO16" s="83"/>
      <c r="BQP16" s="212"/>
      <c r="BQQ16" s="212"/>
      <c r="BQR16" s="212"/>
      <c r="BQS16" s="191"/>
      <c r="BQT16" s="191"/>
      <c r="BQU16" s="191"/>
      <c r="BQV16" s="191"/>
      <c r="BQW16" s="83"/>
      <c r="BQX16" s="212"/>
      <c r="BQY16" s="212"/>
      <c r="BQZ16" s="212"/>
      <c r="BRA16" s="191"/>
      <c r="BRB16" s="191"/>
      <c r="BRC16" s="191"/>
      <c r="BRD16" s="191"/>
      <c r="BRE16" s="83"/>
      <c r="BRF16" s="212"/>
      <c r="BRG16" s="212"/>
      <c r="BRH16" s="212"/>
      <c r="BRI16" s="191"/>
      <c r="BRJ16" s="191"/>
      <c r="BRK16" s="191"/>
      <c r="BRL16" s="191"/>
      <c r="BRM16" s="83"/>
      <c r="BRN16" s="212"/>
      <c r="BRO16" s="212"/>
      <c r="BRP16" s="212"/>
      <c r="BRQ16" s="191"/>
      <c r="BRR16" s="191"/>
      <c r="BRS16" s="191"/>
      <c r="BRT16" s="191"/>
      <c r="BRU16" s="83"/>
      <c r="BRV16" s="212"/>
      <c r="BRW16" s="212"/>
      <c r="BRX16" s="212"/>
      <c r="BRY16" s="191"/>
      <c r="BRZ16" s="191"/>
      <c r="BSA16" s="191"/>
      <c r="BSB16" s="191"/>
      <c r="BSC16" s="83"/>
      <c r="BSD16" s="212"/>
      <c r="BSE16" s="212"/>
      <c r="BSF16" s="212"/>
      <c r="BSG16" s="191"/>
      <c r="BSH16" s="191"/>
      <c r="BSI16" s="191"/>
      <c r="BSJ16" s="191"/>
      <c r="BSK16" s="83"/>
      <c r="BSL16" s="212"/>
      <c r="BSM16" s="212"/>
      <c r="BSN16" s="212"/>
      <c r="BSO16" s="191"/>
      <c r="BSP16" s="191"/>
      <c r="BSQ16" s="191"/>
      <c r="BSR16" s="191"/>
      <c r="BSS16" s="83"/>
      <c r="BST16" s="212"/>
      <c r="BSU16" s="212"/>
      <c r="BSV16" s="212"/>
      <c r="BSW16" s="191"/>
      <c r="BSX16" s="191"/>
      <c r="BSY16" s="191"/>
      <c r="BSZ16" s="191"/>
      <c r="BTA16" s="83"/>
      <c r="BTB16" s="212"/>
      <c r="BTC16" s="212"/>
      <c r="BTD16" s="212"/>
      <c r="BTE16" s="191"/>
      <c r="BTF16" s="191"/>
      <c r="BTG16" s="191"/>
      <c r="BTH16" s="191"/>
      <c r="BTI16" s="83"/>
      <c r="BTJ16" s="212"/>
      <c r="BTK16" s="212"/>
      <c r="BTL16" s="212"/>
      <c r="BTM16" s="191"/>
      <c r="BTN16" s="191"/>
      <c r="BTO16" s="191"/>
      <c r="BTP16" s="191"/>
      <c r="BTQ16" s="83"/>
      <c r="BTR16" s="212"/>
      <c r="BTS16" s="212"/>
      <c r="BTT16" s="212"/>
      <c r="BTU16" s="191"/>
      <c r="BTV16" s="191"/>
      <c r="BTW16" s="191"/>
      <c r="BTX16" s="191"/>
      <c r="BTY16" s="83"/>
      <c r="BTZ16" s="212"/>
      <c r="BUA16" s="212"/>
      <c r="BUB16" s="212"/>
      <c r="BUC16" s="191"/>
      <c r="BUD16" s="191"/>
      <c r="BUE16" s="191"/>
      <c r="BUF16" s="191"/>
      <c r="BUG16" s="83"/>
      <c r="BUH16" s="212"/>
      <c r="BUI16" s="212"/>
      <c r="BUJ16" s="212"/>
      <c r="BUK16" s="191"/>
      <c r="BUL16" s="191"/>
      <c r="BUM16" s="191"/>
      <c r="BUN16" s="191"/>
      <c r="BUO16" s="83"/>
      <c r="BUP16" s="212"/>
      <c r="BUQ16" s="212"/>
      <c r="BUR16" s="212"/>
      <c r="BUS16" s="191"/>
      <c r="BUT16" s="191"/>
      <c r="BUU16" s="191"/>
      <c r="BUV16" s="191"/>
      <c r="BUW16" s="83"/>
      <c r="BUX16" s="212"/>
      <c r="BUY16" s="212"/>
      <c r="BUZ16" s="212"/>
      <c r="BVA16" s="191"/>
      <c r="BVB16" s="191"/>
      <c r="BVC16" s="191"/>
      <c r="BVD16" s="191"/>
      <c r="BVE16" s="83"/>
      <c r="BVF16" s="212"/>
      <c r="BVG16" s="212"/>
      <c r="BVH16" s="212"/>
      <c r="BVI16" s="191"/>
      <c r="BVJ16" s="191"/>
      <c r="BVK16" s="191"/>
      <c r="BVL16" s="191"/>
      <c r="BVM16" s="83"/>
      <c r="BVN16" s="212"/>
      <c r="BVO16" s="212"/>
      <c r="BVP16" s="212"/>
      <c r="BVQ16" s="191"/>
      <c r="BVR16" s="191"/>
      <c r="BVS16" s="191"/>
      <c r="BVT16" s="191"/>
      <c r="BVU16" s="83"/>
      <c r="BVV16" s="212"/>
      <c r="BVW16" s="212"/>
      <c r="BVX16" s="212"/>
      <c r="BVY16" s="191"/>
      <c r="BVZ16" s="191"/>
      <c r="BWA16" s="191"/>
      <c r="BWB16" s="191"/>
      <c r="BWC16" s="83"/>
      <c r="BWD16" s="212"/>
      <c r="BWE16" s="212"/>
      <c r="BWF16" s="212"/>
      <c r="BWG16" s="191"/>
      <c r="BWH16" s="191"/>
      <c r="BWI16" s="191"/>
      <c r="BWJ16" s="191"/>
      <c r="BWK16" s="83"/>
      <c r="BWL16" s="212"/>
      <c r="BWM16" s="212"/>
      <c r="BWN16" s="212"/>
      <c r="BWO16" s="191"/>
      <c r="BWP16" s="191"/>
      <c r="BWQ16" s="191"/>
      <c r="BWR16" s="191"/>
      <c r="BWS16" s="83"/>
      <c r="BWT16" s="212"/>
      <c r="BWU16" s="212"/>
      <c r="BWV16" s="212"/>
      <c r="BWW16" s="191"/>
      <c r="BWX16" s="191"/>
      <c r="BWY16" s="191"/>
      <c r="BWZ16" s="191"/>
      <c r="BXA16" s="83"/>
      <c r="BXB16" s="212"/>
      <c r="BXC16" s="212"/>
      <c r="BXD16" s="212"/>
      <c r="BXE16" s="191"/>
      <c r="BXF16" s="191"/>
      <c r="BXG16" s="191"/>
      <c r="BXH16" s="191"/>
      <c r="BXI16" s="83"/>
      <c r="BXJ16" s="212"/>
      <c r="BXK16" s="212"/>
      <c r="BXL16" s="212"/>
      <c r="BXM16" s="191"/>
      <c r="BXN16" s="191"/>
      <c r="BXO16" s="191"/>
      <c r="BXP16" s="191"/>
      <c r="BXQ16" s="83"/>
      <c r="BXR16" s="212"/>
      <c r="BXS16" s="212"/>
      <c r="BXT16" s="212"/>
      <c r="BXU16" s="191"/>
      <c r="BXV16" s="191"/>
      <c r="BXW16" s="191"/>
      <c r="BXX16" s="191"/>
      <c r="BXY16" s="83"/>
      <c r="BXZ16" s="212"/>
      <c r="BYA16" s="212"/>
      <c r="BYB16" s="212"/>
      <c r="BYC16" s="191"/>
      <c r="BYD16" s="191"/>
      <c r="BYE16" s="191"/>
      <c r="BYF16" s="191"/>
      <c r="BYG16" s="83"/>
      <c r="BYH16" s="212"/>
      <c r="BYI16" s="212"/>
      <c r="BYJ16" s="212"/>
      <c r="BYK16" s="191"/>
      <c r="BYL16" s="191"/>
      <c r="BYM16" s="191"/>
      <c r="BYN16" s="191"/>
      <c r="BYO16" s="83"/>
      <c r="BYP16" s="212"/>
      <c r="BYQ16" s="212"/>
      <c r="BYR16" s="212"/>
      <c r="BYS16" s="191"/>
      <c r="BYT16" s="191"/>
      <c r="BYU16" s="191"/>
      <c r="BYV16" s="191"/>
      <c r="BYW16" s="83"/>
      <c r="BYX16" s="212"/>
      <c r="BYY16" s="212"/>
      <c r="BYZ16" s="212"/>
      <c r="BZA16" s="191"/>
      <c r="BZB16" s="191"/>
      <c r="BZC16" s="191"/>
      <c r="BZD16" s="191"/>
      <c r="BZE16" s="83"/>
      <c r="BZF16" s="212"/>
      <c r="BZG16" s="212"/>
      <c r="BZH16" s="212"/>
      <c r="BZI16" s="191"/>
      <c r="BZJ16" s="191"/>
      <c r="BZK16" s="191"/>
      <c r="BZL16" s="191"/>
      <c r="BZM16" s="83"/>
      <c r="BZN16" s="212"/>
      <c r="BZO16" s="212"/>
      <c r="BZP16" s="212"/>
      <c r="BZQ16" s="191"/>
      <c r="BZR16" s="191"/>
      <c r="BZS16" s="191"/>
      <c r="BZT16" s="191"/>
      <c r="BZU16" s="83"/>
      <c r="BZV16" s="212"/>
      <c r="BZW16" s="212"/>
      <c r="BZX16" s="212"/>
      <c r="BZY16" s="191"/>
      <c r="BZZ16" s="191"/>
      <c r="CAA16" s="191"/>
      <c r="CAB16" s="191"/>
      <c r="CAC16" s="83"/>
      <c r="CAD16" s="212"/>
      <c r="CAE16" s="212"/>
      <c r="CAF16" s="212"/>
      <c r="CAG16" s="191"/>
      <c r="CAH16" s="191"/>
      <c r="CAI16" s="191"/>
      <c r="CAJ16" s="191"/>
      <c r="CAK16" s="83"/>
      <c r="CAL16" s="212"/>
      <c r="CAM16" s="212"/>
      <c r="CAN16" s="212"/>
      <c r="CAO16" s="191"/>
      <c r="CAP16" s="191"/>
      <c r="CAQ16" s="191"/>
      <c r="CAR16" s="191"/>
      <c r="CAS16" s="83"/>
      <c r="CAT16" s="212"/>
      <c r="CAU16" s="212"/>
      <c r="CAV16" s="212"/>
      <c r="CAW16" s="191"/>
      <c r="CAX16" s="191"/>
      <c r="CAY16" s="191"/>
      <c r="CAZ16" s="191"/>
      <c r="CBA16" s="83"/>
      <c r="CBB16" s="212"/>
      <c r="CBC16" s="212"/>
      <c r="CBD16" s="212"/>
      <c r="CBE16" s="191"/>
      <c r="CBF16" s="191"/>
      <c r="CBG16" s="191"/>
      <c r="CBH16" s="191"/>
      <c r="CBI16" s="83"/>
      <c r="CBJ16" s="212"/>
      <c r="CBK16" s="212"/>
      <c r="CBL16" s="212"/>
      <c r="CBM16" s="191"/>
      <c r="CBN16" s="191"/>
      <c r="CBO16" s="191"/>
      <c r="CBP16" s="191"/>
      <c r="CBQ16" s="83"/>
      <c r="CBR16" s="212"/>
      <c r="CBS16" s="212"/>
      <c r="CBT16" s="212"/>
      <c r="CBU16" s="191"/>
      <c r="CBV16" s="191"/>
      <c r="CBW16" s="191"/>
      <c r="CBX16" s="191"/>
      <c r="CBY16" s="83"/>
      <c r="CBZ16" s="212"/>
      <c r="CCA16" s="212"/>
      <c r="CCB16" s="212"/>
      <c r="CCC16" s="191"/>
      <c r="CCD16" s="191"/>
      <c r="CCE16" s="191"/>
      <c r="CCF16" s="191"/>
      <c r="CCG16" s="83"/>
      <c r="CCH16" s="212"/>
      <c r="CCI16" s="212"/>
      <c r="CCJ16" s="212"/>
      <c r="CCK16" s="191"/>
      <c r="CCL16" s="191"/>
      <c r="CCM16" s="191"/>
      <c r="CCN16" s="191"/>
      <c r="CCO16" s="83"/>
      <c r="CCP16" s="212"/>
      <c r="CCQ16" s="212"/>
      <c r="CCR16" s="212"/>
      <c r="CCS16" s="191"/>
      <c r="CCT16" s="191"/>
      <c r="CCU16" s="191"/>
      <c r="CCV16" s="191"/>
      <c r="CCW16" s="83"/>
      <c r="CCX16" s="212"/>
      <c r="CCY16" s="212"/>
      <c r="CCZ16" s="212"/>
      <c r="CDA16" s="191"/>
      <c r="CDB16" s="191"/>
      <c r="CDC16" s="191"/>
      <c r="CDD16" s="191"/>
      <c r="CDE16" s="83"/>
      <c r="CDF16" s="212"/>
      <c r="CDG16" s="212"/>
      <c r="CDH16" s="212"/>
      <c r="CDI16" s="191"/>
      <c r="CDJ16" s="191"/>
      <c r="CDK16" s="191"/>
      <c r="CDL16" s="191"/>
      <c r="CDM16" s="83"/>
      <c r="CDN16" s="212"/>
      <c r="CDO16" s="212"/>
      <c r="CDP16" s="212"/>
      <c r="CDQ16" s="191"/>
      <c r="CDR16" s="191"/>
      <c r="CDS16" s="191"/>
      <c r="CDT16" s="191"/>
      <c r="CDU16" s="83"/>
      <c r="CDV16" s="212"/>
      <c r="CDW16" s="212"/>
      <c r="CDX16" s="212"/>
      <c r="CDY16" s="191"/>
      <c r="CDZ16" s="191"/>
      <c r="CEA16" s="191"/>
      <c r="CEB16" s="191"/>
      <c r="CEC16" s="83"/>
      <c r="CED16" s="212"/>
      <c r="CEE16" s="212"/>
      <c r="CEF16" s="212"/>
      <c r="CEG16" s="191"/>
      <c r="CEH16" s="191"/>
      <c r="CEI16" s="191"/>
      <c r="CEJ16" s="191"/>
      <c r="CEK16" s="83"/>
      <c r="CEL16" s="212"/>
      <c r="CEM16" s="212"/>
      <c r="CEN16" s="212"/>
      <c r="CEO16" s="191"/>
      <c r="CEP16" s="191"/>
      <c r="CEQ16" s="191"/>
      <c r="CER16" s="191"/>
      <c r="CES16" s="83"/>
      <c r="CET16" s="212"/>
      <c r="CEU16" s="212"/>
      <c r="CEV16" s="212"/>
      <c r="CEW16" s="191"/>
      <c r="CEX16" s="191"/>
      <c r="CEY16" s="191"/>
      <c r="CEZ16" s="191"/>
      <c r="CFA16" s="83"/>
      <c r="CFB16" s="212"/>
      <c r="CFC16" s="212"/>
      <c r="CFD16" s="212"/>
      <c r="CFE16" s="191"/>
      <c r="CFF16" s="191"/>
      <c r="CFG16" s="191"/>
      <c r="CFH16" s="191"/>
      <c r="CFI16" s="83"/>
      <c r="CFJ16" s="212"/>
      <c r="CFK16" s="212"/>
      <c r="CFL16" s="212"/>
      <c r="CFM16" s="191"/>
      <c r="CFN16" s="191"/>
      <c r="CFO16" s="191"/>
      <c r="CFP16" s="191"/>
      <c r="CFQ16" s="83"/>
      <c r="CFR16" s="212"/>
      <c r="CFS16" s="212"/>
      <c r="CFT16" s="212"/>
      <c r="CFU16" s="191"/>
      <c r="CFV16" s="191"/>
      <c r="CFW16" s="191"/>
      <c r="CFX16" s="191"/>
      <c r="CFY16" s="83"/>
      <c r="CFZ16" s="212"/>
      <c r="CGA16" s="212"/>
      <c r="CGB16" s="212"/>
      <c r="CGC16" s="191"/>
      <c r="CGD16" s="191"/>
      <c r="CGE16" s="191"/>
      <c r="CGF16" s="191"/>
      <c r="CGG16" s="83"/>
      <c r="CGH16" s="212"/>
      <c r="CGI16" s="212"/>
      <c r="CGJ16" s="212"/>
      <c r="CGK16" s="191"/>
      <c r="CGL16" s="191"/>
      <c r="CGM16" s="191"/>
      <c r="CGN16" s="191"/>
      <c r="CGO16" s="83"/>
      <c r="CGP16" s="212"/>
      <c r="CGQ16" s="212"/>
      <c r="CGR16" s="212"/>
      <c r="CGS16" s="191"/>
      <c r="CGT16" s="191"/>
      <c r="CGU16" s="191"/>
      <c r="CGV16" s="191"/>
      <c r="CGW16" s="83"/>
      <c r="CGX16" s="212"/>
      <c r="CGY16" s="212"/>
      <c r="CGZ16" s="212"/>
      <c r="CHA16" s="191"/>
      <c r="CHB16" s="191"/>
      <c r="CHC16" s="191"/>
      <c r="CHD16" s="191"/>
      <c r="CHE16" s="83"/>
      <c r="CHF16" s="212"/>
      <c r="CHG16" s="212"/>
      <c r="CHH16" s="212"/>
      <c r="CHI16" s="191"/>
      <c r="CHJ16" s="191"/>
      <c r="CHK16" s="191"/>
      <c r="CHL16" s="191"/>
      <c r="CHM16" s="83"/>
      <c r="CHN16" s="212"/>
      <c r="CHO16" s="212"/>
      <c r="CHP16" s="212"/>
      <c r="CHQ16" s="191"/>
      <c r="CHR16" s="191"/>
      <c r="CHS16" s="191"/>
      <c r="CHT16" s="191"/>
      <c r="CHU16" s="83"/>
      <c r="CHV16" s="212"/>
      <c r="CHW16" s="212"/>
      <c r="CHX16" s="212"/>
      <c r="CHY16" s="191"/>
      <c r="CHZ16" s="191"/>
      <c r="CIA16" s="191"/>
      <c r="CIB16" s="191"/>
      <c r="CIC16" s="83"/>
      <c r="CID16" s="212"/>
      <c r="CIE16" s="212"/>
      <c r="CIF16" s="212"/>
      <c r="CIG16" s="191"/>
      <c r="CIH16" s="191"/>
      <c r="CII16" s="191"/>
      <c r="CIJ16" s="191"/>
      <c r="CIK16" s="83"/>
      <c r="CIL16" s="212"/>
      <c r="CIM16" s="212"/>
      <c r="CIN16" s="212"/>
      <c r="CIO16" s="191"/>
      <c r="CIP16" s="191"/>
      <c r="CIQ16" s="191"/>
      <c r="CIR16" s="191"/>
      <c r="CIS16" s="83"/>
      <c r="CIT16" s="212"/>
      <c r="CIU16" s="212"/>
      <c r="CIV16" s="212"/>
      <c r="CIW16" s="191"/>
      <c r="CIX16" s="191"/>
      <c r="CIY16" s="191"/>
      <c r="CIZ16" s="191"/>
      <c r="CJA16" s="83"/>
      <c r="CJB16" s="212"/>
      <c r="CJC16" s="212"/>
      <c r="CJD16" s="212"/>
      <c r="CJE16" s="191"/>
      <c r="CJF16" s="191"/>
      <c r="CJG16" s="191"/>
      <c r="CJH16" s="191"/>
      <c r="CJI16" s="83"/>
      <c r="CJJ16" s="212"/>
      <c r="CJK16" s="212"/>
      <c r="CJL16" s="212"/>
      <c r="CJM16" s="191"/>
      <c r="CJN16" s="191"/>
      <c r="CJO16" s="191"/>
      <c r="CJP16" s="191"/>
      <c r="CJQ16" s="83"/>
      <c r="CJR16" s="212"/>
      <c r="CJS16" s="212"/>
      <c r="CJT16" s="212"/>
      <c r="CJU16" s="191"/>
      <c r="CJV16" s="191"/>
      <c r="CJW16" s="191"/>
      <c r="CJX16" s="191"/>
      <c r="CJY16" s="83"/>
      <c r="CJZ16" s="212"/>
      <c r="CKA16" s="212"/>
      <c r="CKB16" s="212"/>
      <c r="CKC16" s="191"/>
      <c r="CKD16" s="191"/>
      <c r="CKE16" s="191"/>
      <c r="CKF16" s="191"/>
      <c r="CKG16" s="83"/>
      <c r="CKH16" s="212"/>
      <c r="CKI16" s="212"/>
      <c r="CKJ16" s="212"/>
      <c r="CKK16" s="191"/>
      <c r="CKL16" s="191"/>
      <c r="CKM16" s="191"/>
      <c r="CKN16" s="191"/>
      <c r="CKO16" s="83"/>
      <c r="CKP16" s="212"/>
      <c r="CKQ16" s="212"/>
      <c r="CKR16" s="212"/>
      <c r="CKS16" s="191"/>
      <c r="CKT16" s="191"/>
      <c r="CKU16" s="191"/>
      <c r="CKV16" s="191"/>
      <c r="CKW16" s="83"/>
      <c r="CKX16" s="212"/>
      <c r="CKY16" s="212"/>
      <c r="CKZ16" s="212"/>
      <c r="CLA16" s="191"/>
      <c r="CLB16" s="191"/>
      <c r="CLC16" s="191"/>
      <c r="CLD16" s="191"/>
      <c r="CLE16" s="83"/>
      <c r="CLF16" s="212"/>
      <c r="CLG16" s="212"/>
      <c r="CLH16" s="212"/>
      <c r="CLI16" s="191"/>
      <c r="CLJ16" s="191"/>
      <c r="CLK16" s="191"/>
      <c r="CLL16" s="191"/>
      <c r="CLM16" s="83"/>
      <c r="CLN16" s="212"/>
      <c r="CLO16" s="212"/>
      <c r="CLP16" s="212"/>
      <c r="CLQ16" s="191"/>
      <c r="CLR16" s="191"/>
      <c r="CLS16" s="191"/>
      <c r="CLT16" s="191"/>
      <c r="CLU16" s="83"/>
      <c r="CLV16" s="212"/>
      <c r="CLW16" s="212"/>
      <c r="CLX16" s="212"/>
      <c r="CLY16" s="191"/>
      <c r="CLZ16" s="191"/>
      <c r="CMA16" s="191"/>
      <c r="CMB16" s="191"/>
      <c r="CMC16" s="83"/>
      <c r="CMD16" s="212"/>
      <c r="CME16" s="212"/>
      <c r="CMF16" s="212"/>
      <c r="CMG16" s="191"/>
      <c r="CMH16" s="191"/>
      <c r="CMI16" s="191"/>
      <c r="CMJ16" s="191"/>
      <c r="CMK16" s="83"/>
      <c r="CML16" s="212"/>
      <c r="CMM16" s="212"/>
      <c r="CMN16" s="212"/>
      <c r="CMO16" s="191"/>
      <c r="CMP16" s="191"/>
      <c r="CMQ16" s="191"/>
      <c r="CMR16" s="191"/>
      <c r="CMS16" s="83"/>
      <c r="CMT16" s="212"/>
      <c r="CMU16" s="212"/>
      <c r="CMV16" s="212"/>
      <c r="CMW16" s="191"/>
      <c r="CMX16" s="191"/>
      <c r="CMY16" s="191"/>
      <c r="CMZ16" s="191"/>
      <c r="CNA16" s="83"/>
      <c r="CNB16" s="212"/>
      <c r="CNC16" s="212"/>
      <c r="CND16" s="212"/>
      <c r="CNE16" s="191"/>
      <c r="CNF16" s="191"/>
      <c r="CNG16" s="191"/>
      <c r="CNH16" s="191"/>
      <c r="CNI16" s="83"/>
      <c r="CNJ16" s="212"/>
      <c r="CNK16" s="212"/>
      <c r="CNL16" s="212"/>
      <c r="CNM16" s="191"/>
      <c r="CNN16" s="191"/>
      <c r="CNO16" s="191"/>
      <c r="CNP16" s="191"/>
      <c r="CNQ16" s="83"/>
      <c r="CNR16" s="212"/>
      <c r="CNS16" s="212"/>
      <c r="CNT16" s="212"/>
      <c r="CNU16" s="191"/>
      <c r="CNV16" s="191"/>
      <c r="CNW16" s="191"/>
      <c r="CNX16" s="191"/>
      <c r="CNY16" s="83"/>
      <c r="CNZ16" s="212"/>
      <c r="COA16" s="212"/>
      <c r="COB16" s="212"/>
      <c r="COC16" s="191"/>
      <c r="COD16" s="191"/>
      <c r="COE16" s="191"/>
      <c r="COF16" s="191"/>
      <c r="COG16" s="83"/>
      <c r="COH16" s="212"/>
      <c r="COI16" s="212"/>
      <c r="COJ16" s="212"/>
      <c r="COK16" s="191"/>
      <c r="COL16" s="191"/>
      <c r="COM16" s="191"/>
      <c r="CON16" s="191"/>
      <c r="COO16" s="83"/>
      <c r="COP16" s="212"/>
      <c r="COQ16" s="212"/>
      <c r="COR16" s="212"/>
      <c r="COS16" s="191"/>
      <c r="COT16" s="191"/>
      <c r="COU16" s="191"/>
      <c r="COV16" s="191"/>
      <c r="COW16" s="83"/>
      <c r="COX16" s="212"/>
      <c r="COY16" s="212"/>
      <c r="COZ16" s="212"/>
      <c r="CPA16" s="191"/>
      <c r="CPB16" s="191"/>
      <c r="CPC16" s="191"/>
      <c r="CPD16" s="191"/>
      <c r="CPE16" s="83"/>
      <c r="CPF16" s="212"/>
      <c r="CPG16" s="212"/>
      <c r="CPH16" s="212"/>
      <c r="CPI16" s="191"/>
      <c r="CPJ16" s="191"/>
      <c r="CPK16" s="191"/>
      <c r="CPL16" s="191"/>
      <c r="CPM16" s="83"/>
      <c r="CPN16" s="212"/>
      <c r="CPO16" s="212"/>
      <c r="CPP16" s="212"/>
      <c r="CPQ16" s="191"/>
      <c r="CPR16" s="191"/>
      <c r="CPS16" s="191"/>
      <c r="CPT16" s="191"/>
      <c r="CPU16" s="83"/>
      <c r="CPV16" s="212"/>
      <c r="CPW16" s="212"/>
      <c r="CPX16" s="212"/>
      <c r="CPY16" s="191"/>
      <c r="CPZ16" s="191"/>
      <c r="CQA16" s="191"/>
      <c r="CQB16" s="191"/>
      <c r="CQC16" s="83"/>
      <c r="CQD16" s="212"/>
      <c r="CQE16" s="212"/>
      <c r="CQF16" s="212"/>
      <c r="CQG16" s="191"/>
      <c r="CQH16" s="191"/>
      <c r="CQI16" s="191"/>
      <c r="CQJ16" s="191"/>
      <c r="CQK16" s="83"/>
      <c r="CQL16" s="212"/>
      <c r="CQM16" s="212"/>
      <c r="CQN16" s="212"/>
      <c r="CQO16" s="191"/>
      <c r="CQP16" s="191"/>
      <c r="CQQ16" s="191"/>
      <c r="CQR16" s="191"/>
      <c r="CQS16" s="83"/>
      <c r="CQT16" s="212"/>
      <c r="CQU16" s="212"/>
      <c r="CQV16" s="212"/>
      <c r="CQW16" s="191"/>
      <c r="CQX16" s="191"/>
      <c r="CQY16" s="191"/>
      <c r="CQZ16" s="191"/>
      <c r="CRA16" s="83"/>
      <c r="CRB16" s="212"/>
      <c r="CRC16" s="212"/>
      <c r="CRD16" s="212"/>
      <c r="CRE16" s="191"/>
      <c r="CRF16" s="191"/>
      <c r="CRG16" s="191"/>
      <c r="CRH16" s="191"/>
      <c r="CRI16" s="83"/>
      <c r="CRJ16" s="212"/>
      <c r="CRK16" s="212"/>
      <c r="CRL16" s="212"/>
      <c r="CRM16" s="191"/>
      <c r="CRN16" s="191"/>
      <c r="CRO16" s="191"/>
      <c r="CRP16" s="191"/>
      <c r="CRQ16" s="83"/>
      <c r="CRR16" s="212"/>
      <c r="CRS16" s="212"/>
      <c r="CRT16" s="212"/>
      <c r="CRU16" s="191"/>
      <c r="CRV16" s="191"/>
      <c r="CRW16" s="191"/>
      <c r="CRX16" s="191"/>
      <c r="CRY16" s="83"/>
      <c r="CRZ16" s="212"/>
      <c r="CSA16" s="212"/>
      <c r="CSB16" s="212"/>
      <c r="CSC16" s="191"/>
      <c r="CSD16" s="191"/>
      <c r="CSE16" s="191"/>
      <c r="CSF16" s="191"/>
      <c r="CSG16" s="83"/>
      <c r="CSH16" s="212"/>
      <c r="CSI16" s="212"/>
      <c r="CSJ16" s="212"/>
      <c r="CSK16" s="191"/>
      <c r="CSL16" s="191"/>
      <c r="CSM16" s="191"/>
      <c r="CSN16" s="191"/>
      <c r="CSO16" s="83"/>
      <c r="CSP16" s="212"/>
      <c r="CSQ16" s="212"/>
      <c r="CSR16" s="212"/>
      <c r="CSS16" s="191"/>
      <c r="CST16" s="191"/>
      <c r="CSU16" s="191"/>
      <c r="CSV16" s="191"/>
      <c r="CSW16" s="83"/>
      <c r="CSX16" s="212"/>
      <c r="CSY16" s="212"/>
      <c r="CSZ16" s="212"/>
      <c r="CTA16" s="191"/>
      <c r="CTB16" s="191"/>
      <c r="CTC16" s="191"/>
      <c r="CTD16" s="191"/>
      <c r="CTE16" s="83"/>
      <c r="CTF16" s="212"/>
      <c r="CTG16" s="212"/>
      <c r="CTH16" s="212"/>
      <c r="CTI16" s="191"/>
      <c r="CTJ16" s="191"/>
      <c r="CTK16" s="191"/>
      <c r="CTL16" s="191"/>
      <c r="CTM16" s="83"/>
      <c r="CTN16" s="212"/>
      <c r="CTO16" s="212"/>
      <c r="CTP16" s="212"/>
      <c r="CTQ16" s="191"/>
      <c r="CTR16" s="191"/>
      <c r="CTS16" s="191"/>
      <c r="CTT16" s="191"/>
      <c r="CTU16" s="83"/>
      <c r="CTV16" s="212"/>
      <c r="CTW16" s="212"/>
      <c r="CTX16" s="212"/>
      <c r="CTY16" s="191"/>
      <c r="CTZ16" s="191"/>
      <c r="CUA16" s="191"/>
      <c r="CUB16" s="191"/>
      <c r="CUC16" s="83"/>
      <c r="CUD16" s="212"/>
      <c r="CUE16" s="212"/>
      <c r="CUF16" s="212"/>
      <c r="CUG16" s="191"/>
      <c r="CUH16" s="191"/>
      <c r="CUI16" s="191"/>
      <c r="CUJ16" s="191"/>
      <c r="CUK16" s="83"/>
      <c r="CUL16" s="212"/>
      <c r="CUM16" s="212"/>
      <c r="CUN16" s="212"/>
      <c r="CUO16" s="191"/>
      <c r="CUP16" s="191"/>
      <c r="CUQ16" s="191"/>
      <c r="CUR16" s="191"/>
      <c r="CUS16" s="83"/>
      <c r="CUT16" s="212"/>
      <c r="CUU16" s="212"/>
      <c r="CUV16" s="212"/>
      <c r="CUW16" s="191"/>
      <c r="CUX16" s="191"/>
      <c r="CUY16" s="191"/>
      <c r="CUZ16" s="191"/>
      <c r="CVA16" s="83"/>
      <c r="CVB16" s="212"/>
      <c r="CVC16" s="212"/>
      <c r="CVD16" s="212"/>
      <c r="CVE16" s="191"/>
      <c r="CVF16" s="191"/>
      <c r="CVG16" s="191"/>
      <c r="CVH16" s="191"/>
      <c r="CVI16" s="83"/>
      <c r="CVJ16" s="212"/>
      <c r="CVK16" s="212"/>
      <c r="CVL16" s="212"/>
      <c r="CVM16" s="191"/>
      <c r="CVN16" s="191"/>
      <c r="CVO16" s="191"/>
      <c r="CVP16" s="191"/>
      <c r="CVQ16" s="83"/>
      <c r="CVR16" s="212"/>
      <c r="CVS16" s="212"/>
      <c r="CVT16" s="212"/>
      <c r="CVU16" s="191"/>
      <c r="CVV16" s="191"/>
      <c r="CVW16" s="191"/>
      <c r="CVX16" s="191"/>
      <c r="CVY16" s="83"/>
      <c r="CVZ16" s="212"/>
      <c r="CWA16" s="212"/>
      <c r="CWB16" s="212"/>
      <c r="CWC16" s="191"/>
      <c r="CWD16" s="191"/>
      <c r="CWE16" s="191"/>
      <c r="CWF16" s="191"/>
      <c r="CWG16" s="83"/>
      <c r="CWH16" s="212"/>
      <c r="CWI16" s="212"/>
      <c r="CWJ16" s="212"/>
      <c r="CWK16" s="191"/>
      <c r="CWL16" s="191"/>
      <c r="CWM16" s="191"/>
      <c r="CWN16" s="191"/>
      <c r="CWO16" s="83"/>
      <c r="CWP16" s="212"/>
      <c r="CWQ16" s="212"/>
      <c r="CWR16" s="212"/>
      <c r="CWS16" s="191"/>
      <c r="CWT16" s="191"/>
      <c r="CWU16" s="191"/>
      <c r="CWV16" s="191"/>
      <c r="CWW16" s="83"/>
      <c r="CWX16" s="212"/>
      <c r="CWY16" s="212"/>
      <c r="CWZ16" s="212"/>
      <c r="CXA16" s="191"/>
      <c r="CXB16" s="191"/>
      <c r="CXC16" s="191"/>
      <c r="CXD16" s="191"/>
      <c r="CXE16" s="83"/>
      <c r="CXF16" s="212"/>
      <c r="CXG16" s="212"/>
      <c r="CXH16" s="212"/>
      <c r="CXI16" s="191"/>
      <c r="CXJ16" s="191"/>
      <c r="CXK16" s="191"/>
      <c r="CXL16" s="191"/>
      <c r="CXM16" s="83"/>
      <c r="CXN16" s="212"/>
      <c r="CXO16" s="212"/>
      <c r="CXP16" s="212"/>
      <c r="CXQ16" s="191"/>
      <c r="CXR16" s="191"/>
      <c r="CXS16" s="191"/>
      <c r="CXT16" s="191"/>
      <c r="CXU16" s="83"/>
      <c r="CXV16" s="212"/>
      <c r="CXW16" s="212"/>
      <c r="CXX16" s="212"/>
      <c r="CXY16" s="191"/>
      <c r="CXZ16" s="191"/>
      <c r="CYA16" s="191"/>
      <c r="CYB16" s="191"/>
      <c r="CYC16" s="83"/>
      <c r="CYD16" s="212"/>
      <c r="CYE16" s="212"/>
      <c r="CYF16" s="212"/>
      <c r="CYG16" s="191"/>
      <c r="CYH16" s="191"/>
      <c r="CYI16" s="191"/>
      <c r="CYJ16" s="191"/>
      <c r="CYK16" s="83"/>
      <c r="CYL16" s="212"/>
      <c r="CYM16" s="212"/>
      <c r="CYN16" s="212"/>
      <c r="CYO16" s="191"/>
      <c r="CYP16" s="191"/>
      <c r="CYQ16" s="191"/>
      <c r="CYR16" s="191"/>
      <c r="CYS16" s="83"/>
      <c r="CYT16" s="212"/>
      <c r="CYU16" s="212"/>
      <c r="CYV16" s="212"/>
      <c r="CYW16" s="191"/>
      <c r="CYX16" s="191"/>
      <c r="CYY16" s="191"/>
      <c r="CYZ16" s="191"/>
      <c r="CZA16" s="83"/>
      <c r="CZB16" s="212"/>
      <c r="CZC16" s="212"/>
      <c r="CZD16" s="212"/>
      <c r="CZE16" s="191"/>
      <c r="CZF16" s="191"/>
      <c r="CZG16" s="191"/>
      <c r="CZH16" s="191"/>
      <c r="CZI16" s="83"/>
      <c r="CZJ16" s="212"/>
      <c r="CZK16" s="212"/>
      <c r="CZL16" s="212"/>
      <c r="CZM16" s="191"/>
      <c r="CZN16" s="191"/>
      <c r="CZO16" s="191"/>
      <c r="CZP16" s="191"/>
      <c r="CZQ16" s="83"/>
      <c r="CZR16" s="212"/>
      <c r="CZS16" s="212"/>
      <c r="CZT16" s="212"/>
      <c r="CZU16" s="191"/>
      <c r="CZV16" s="191"/>
      <c r="CZW16" s="191"/>
      <c r="CZX16" s="191"/>
      <c r="CZY16" s="83"/>
      <c r="CZZ16" s="212"/>
      <c r="DAA16" s="212"/>
      <c r="DAB16" s="212"/>
      <c r="DAC16" s="191"/>
      <c r="DAD16" s="191"/>
      <c r="DAE16" s="191"/>
      <c r="DAF16" s="191"/>
      <c r="DAG16" s="83"/>
      <c r="DAH16" s="212"/>
      <c r="DAI16" s="212"/>
      <c r="DAJ16" s="212"/>
      <c r="DAK16" s="191"/>
      <c r="DAL16" s="191"/>
      <c r="DAM16" s="191"/>
      <c r="DAN16" s="191"/>
      <c r="DAO16" s="83"/>
      <c r="DAP16" s="212"/>
      <c r="DAQ16" s="212"/>
      <c r="DAR16" s="212"/>
      <c r="DAS16" s="191"/>
      <c r="DAT16" s="191"/>
      <c r="DAU16" s="191"/>
      <c r="DAV16" s="191"/>
      <c r="DAW16" s="83"/>
      <c r="DAX16" s="212"/>
      <c r="DAY16" s="212"/>
      <c r="DAZ16" s="212"/>
      <c r="DBA16" s="191"/>
      <c r="DBB16" s="191"/>
      <c r="DBC16" s="191"/>
      <c r="DBD16" s="191"/>
      <c r="DBE16" s="83"/>
      <c r="DBF16" s="212"/>
      <c r="DBG16" s="212"/>
      <c r="DBH16" s="212"/>
      <c r="DBI16" s="191"/>
      <c r="DBJ16" s="191"/>
      <c r="DBK16" s="191"/>
      <c r="DBL16" s="191"/>
      <c r="DBM16" s="83"/>
      <c r="DBN16" s="212"/>
      <c r="DBO16" s="212"/>
      <c r="DBP16" s="212"/>
      <c r="DBQ16" s="191"/>
      <c r="DBR16" s="191"/>
      <c r="DBS16" s="191"/>
      <c r="DBT16" s="191"/>
      <c r="DBU16" s="83"/>
      <c r="DBV16" s="212"/>
      <c r="DBW16" s="212"/>
      <c r="DBX16" s="212"/>
      <c r="DBY16" s="191"/>
      <c r="DBZ16" s="191"/>
      <c r="DCA16" s="191"/>
      <c r="DCB16" s="191"/>
      <c r="DCC16" s="83"/>
      <c r="DCD16" s="212"/>
      <c r="DCE16" s="212"/>
      <c r="DCF16" s="212"/>
      <c r="DCG16" s="191"/>
      <c r="DCH16" s="191"/>
      <c r="DCI16" s="191"/>
      <c r="DCJ16" s="191"/>
      <c r="DCK16" s="83"/>
      <c r="DCL16" s="212"/>
      <c r="DCM16" s="212"/>
      <c r="DCN16" s="212"/>
      <c r="DCO16" s="191"/>
      <c r="DCP16" s="191"/>
      <c r="DCQ16" s="191"/>
      <c r="DCR16" s="191"/>
      <c r="DCS16" s="83"/>
      <c r="DCT16" s="212"/>
      <c r="DCU16" s="212"/>
      <c r="DCV16" s="212"/>
      <c r="DCW16" s="191"/>
      <c r="DCX16" s="191"/>
      <c r="DCY16" s="191"/>
      <c r="DCZ16" s="191"/>
      <c r="DDA16" s="83"/>
      <c r="DDB16" s="212"/>
      <c r="DDC16" s="212"/>
      <c r="DDD16" s="212"/>
      <c r="DDE16" s="191"/>
      <c r="DDF16" s="191"/>
      <c r="DDG16" s="191"/>
      <c r="DDH16" s="191"/>
      <c r="DDI16" s="83"/>
      <c r="DDJ16" s="212"/>
      <c r="DDK16" s="212"/>
      <c r="DDL16" s="212"/>
      <c r="DDM16" s="191"/>
      <c r="DDN16" s="191"/>
      <c r="DDO16" s="191"/>
      <c r="DDP16" s="191"/>
      <c r="DDQ16" s="83"/>
      <c r="DDR16" s="212"/>
      <c r="DDS16" s="212"/>
      <c r="DDT16" s="212"/>
      <c r="DDU16" s="191"/>
      <c r="DDV16" s="191"/>
      <c r="DDW16" s="191"/>
      <c r="DDX16" s="191"/>
      <c r="DDY16" s="83"/>
      <c r="DDZ16" s="212"/>
      <c r="DEA16" s="212"/>
      <c r="DEB16" s="212"/>
      <c r="DEC16" s="191"/>
      <c r="DED16" s="191"/>
      <c r="DEE16" s="191"/>
      <c r="DEF16" s="191"/>
      <c r="DEG16" s="83"/>
      <c r="DEH16" s="212"/>
      <c r="DEI16" s="212"/>
      <c r="DEJ16" s="212"/>
      <c r="DEK16" s="191"/>
      <c r="DEL16" s="191"/>
      <c r="DEM16" s="191"/>
      <c r="DEN16" s="191"/>
      <c r="DEO16" s="83"/>
      <c r="DEP16" s="212"/>
      <c r="DEQ16" s="212"/>
      <c r="DER16" s="212"/>
      <c r="DES16" s="191"/>
      <c r="DET16" s="191"/>
      <c r="DEU16" s="191"/>
      <c r="DEV16" s="191"/>
      <c r="DEW16" s="83"/>
      <c r="DEX16" s="212"/>
      <c r="DEY16" s="212"/>
      <c r="DEZ16" s="212"/>
      <c r="DFA16" s="191"/>
      <c r="DFB16" s="191"/>
      <c r="DFC16" s="191"/>
      <c r="DFD16" s="191"/>
      <c r="DFE16" s="83"/>
      <c r="DFF16" s="212"/>
      <c r="DFG16" s="212"/>
      <c r="DFH16" s="212"/>
      <c r="DFI16" s="191"/>
      <c r="DFJ16" s="191"/>
      <c r="DFK16" s="191"/>
      <c r="DFL16" s="191"/>
      <c r="DFM16" s="83"/>
      <c r="DFN16" s="212"/>
      <c r="DFO16" s="212"/>
      <c r="DFP16" s="212"/>
      <c r="DFQ16" s="191"/>
      <c r="DFR16" s="191"/>
      <c r="DFS16" s="191"/>
      <c r="DFT16" s="191"/>
      <c r="DFU16" s="83"/>
      <c r="DFV16" s="212"/>
      <c r="DFW16" s="212"/>
      <c r="DFX16" s="212"/>
      <c r="DFY16" s="191"/>
      <c r="DFZ16" s="191"/>
      <c r="DGA16" s="191"/>
      <c r="DGB16" s="191"/>
      <c r="DGC16" s="83"/>
      <c r="DGD16" s="212"/>
      <c r="DGE16" s="212"/>
      <c r="DGF16" s="212"/>
      <c r="DGG16" s="191"/>
      <c r="DGH16" s="191"/>
      <c r="DGI16" s="191"/>
      <c r="DGJ16" s="191"/>
      <c r="DGK16" s="83"/>
      <c r="DGL16" s="212"/>
      <c r="DGM16" s="212"/>
      <c r="DGN16" s="212"/>
      <c r="DGO16" s="191"/>
      <c r="DGP16" s="191"/>
      <c r="DGQ16" s="191"/>
      <c r="DGR16" s="191"/>
      <c r="DGS16" s="83"/>
      <c r="DGT16" s="212"/>
      <c r="DGU16" s="212"/>
      <c r="DGV16" s="212"/>
      <c r="DGW16" s="191"/>
      <c r="DGX16" s="191"/>
      <c r="DGY16" s="191"/>
      <c r="DGZ16" s="191"/>
      <c r="DHA16" s="83"/>
      <c r="DHB16" s="212"/>
      <c r="DHC16" s="212"/>
      <c r="DHD16" s="212"/>
      <c r="DHE16" s="191"/>
      <c r="DHF16" s="191"/>
      <c r="DHG16" s="191"/>
      <c r="DHH16" s="191"/>
      <c r="DHI16" s="83"/>
      <c r="DHJ16" s="212"/>
      <c r="DHK16" s="212"/>
      <c r="DHL16" s="212"/>
      <c r="DHM16" s="191"/>
      <c r="DHN16" s="191"/>
      <c r="DHO16" s="191"/>
      <c r="DHP16" s="191"/>
      <c r="DHQ16" s="83"/>
      <c r="DHR16" s="212"/>
      <c r="DHS16" s="212"/>
      <c r="DHT16" s="212"/>
      <c r="DHU16" s="191"/>
      <c r="DHV16" s="191"/>
      <c r="DHW16" s="191"/>
      <c r="DHX16" s="191"/>
      <c r="DHY16" s="83"/>
      <c r="DHZ16" s="212"/>
      <c r="DIA16" s="212"/>
      <c r="DIB16" s="212"/>
      <c r="DIC16" s="191"/>
      <c r="DID16" s="191"/>
      <c r="DIE16" s="191"/>
      <c r="DIF16" s="191"/>
      <c r="DIG16" s="83"/>
      <c r="DIH16" s="212"/>
      <c r="DII16" s="212"/>
      <c r="DIJ16" s="212"/>
      <c r="DIK16" s="191"/>
      <c r="DIL16" s="191"/>
      <c r="DIM16" s="191"/>
      <c r="DIN16" s="191"/>
      <c r="DIO16" s="83"/>
      <c r="DIP16" s="212"/>
      <c r="DIQ16" s="212"/>
      <c r="DIR16" s="212"/>
      <c r="DIS16" s="191"/>
      <c r="DIT16" s="191"/>
      <c r="DIU16" s="191"/>
      <c r="DIV16" s="191"/>
      <c r="DIW16" s="83"/>
      <c r="DIX16" s="212"/>
      <c r="DIY16" s="212"/>
      <c r="DIZ16" s="212"/>
      <c r="DJA16" s="191"/>
      <c r="DJB16" s="191"/>
      <c r="DJC16" s="191"/>
      <c r="DJD16" s="191"/>
      <c r="DJE16" s="83"/>
      <c r="DJF16" s="212"/>
      <c r="DJG16" s="212"/>
      <c r="DJH16" s="212"/>
      <c r="DJI16" s="191"/>
      <c r="DJJ16" s="191"/>
      <c r="DJK16" s="191"/>
      <c r="DJL16" s="191"/>
      <c r="DJM16" s="83"/>
      <c r="DJN16" s="212"/>
      <c r="DJO16" s="212"/>
      <c r="DJP16" s="212"/>
      <c r="DJQ16" s="191"/>
      <c r="DJR16" s="191"/>
      <c r="DJS16" s="191"/>
      <c r="DJT16" s="191"/>
      <c r="DJU16" s="83"/>
      <c r="DJV16" s="212"/>
      <c r="DJW16" s="212"/>
      <c r="DJX16" s="212"/>
      <c r="DJY16" s="191"/>
      <c r="DJZ16" s="191"/>
      <c r="DKA16" s="191"/>
      <c r="DKB16" s="191"/>
      <c r="DKC16" s="83"/>
      <c r="DKD16" s="212"/>
      <c r="DKE16" s="212"/>
      <c r="DKF16" s="212"/>
      <c r="DKG16" s="191"/>
      <c r="DKH16" s="191"/>
      <c r="DKI16" s="191"/>
      <c r="DKJ16" s="191"/>
      <c r="DKK16" s="83"/>
      <c r="DKL16" s="212"/>
      <c r="DKM16" s="212"/>
      <c r="DKN16" s="212"/>
      <c r="DKO16" s="191"/>
      <c r="DKP16" s="191"/>
      <c r="DKQ16" s="191"/>
      <c r="DKR16" s="191"/>
      <c r="DKS16" s="83"/>
      <c r="DKT16" s="212"/>
      <c r="DKU16" s="212"/>
      <c r="DKV16" s="212"/>
      <c r="DKW16" s="191"/>
      <c r="DKX16" s="191"/>
      <c r="DKY16" s="191"/>
      <c r="DKZ16" s="191"/>
      <c r="DLA16" s="83"/>
      <c r="DLB16" s="212"/>
      <c r="DLC16" s="212"/>
      <c r="DLD16" s="212"/>
      <c r="DLE16" s="191"/>
      <c r="DLF16" s="191"/>
      <c r="DLG16" s="191"/>
      <c r="DLH16" s="191"/>
      <c r="DLI16" s="83"/>
      <c r="DLJ16" s="212"/>
      <c r="DLK16" s="212"/>
      <c r="DLL16" s="212"/>
      <c r="DLM16" s="191"/>
      <c r="DLN16" s="191"/>
      <c r="DLO16" s="191"/>
      <c r="DLP16" s="191"/>
      <c r="DLQ16" s="83"/>
      <c r="DLR16" s="212"/>
      <c r="DLS16" s="212"/>
      <c r="DLT16" s="212"/>
      <c r="DLU16" s="191"/>
      <c r="DLV16" s="191"/>
      <c r="DLW16" s="191"/>
      <c r="DLX16" s="191"/>
      <c r="DLY16" s="83"/>
      <c r="DLZ16" s="212"/>
      <c r="DMA16" s="212"/>
      <c r="DMB16" s="212"/>
      <c r="DMC16" s="191"/>
      <c r="DMD16" s="191"/>
      <c r="DME16" s="191"/>
      <c r="DMF16" s="191"/>
      <c r="DMG16" s="83"/>
      <c r="DMH16" s="212"/>
      <c r="DMI16" s="212"/>
      <c r="DMJ16" s="212"/>
      <c r="DMK16" s="191"/>
      <c r="DML16" s="191"/>
      <c r="DMM16" s="191"/>
      <c r="DMN16" s="191"/>
      <c r="DMO16" s="83"/>
      <c r="DMP16" s="212"/>
      <c r="DMQ16" s="212"/>
      <c r="DMR16" s="212"/>
      <c r="DMS16" s="191"/>
      <c r="DMT16" s="191"/>
      <c r="DMU16" s="191"/>
      <c r="DMV16" s="191"/>
      <c r="DMW16" s="83"/>
      <c r="DMX16" s="212"/>
      <c r="DMY16" s="212"/>
      <c r="DMZ16" s="212"/>
      <c r="DNA16" s="191"/>
      <c r="DNB16" s="191"/>
      <c r="DNC16" s="191"/>
      <c r="DND16" s="191"/>
      <c r="DNE16" s="83"/>
      <c r="DNF16" s="212"/>
      <c r="DNG16" s="212"/>
      <c r="DNH16" s="212"/>
      <c r="DNI16" s="191"/>
      <c r="DNJ16" s="191"/>
      <c r="DNK16" s="191"/>
      <c r="DNL16" s="191"/>
      <c r="DNM16" s="83"/>
      <c r="DNN16" s="212"/>
      <c r="DNO16" s="212"/>
      <c r="DNP16" s="212"/>
      <c r="DNQ16" s="191"/>
      <c r="DNR16" s="191"/>
      <c r="DNS16" s="191"/>
      <c r="DNT16" s="191"/>
      <c r="DNU16" s="83"/>
      <c r="DNV16" s="212"/>
      <c r="DNW16" s="212"/>
      <c r="DNX16" s="212"/>
      <c r="DNY16" s="191"/>
      <c r="DNZ16" s="191"/>
      <c r="DOA16" s="191"/>
      <c r="DOB16" s="191"/>
      <c r="DOC16" s="83"/>
      <c r="DOD16" s="212"/>
      <c r="DOE16" s="212"/>
      <c r="DOF16" s="212"/>
      <c r="DOG16" s="191"/>
      <c r="DOH16" s="191"/>
      <c r="DOI16" s="191"/>
      <c r="DOJ16" s="191"/>
      <c r="DOK16" s="83"/>
      <c r="DOL16" s="212"/>
      <c r="DOM16" s="212"/>
      <c r="DON16" s="212"/>
      <c r="DOO16" s="191"/>
      <c r="DOP16" s="191"/>
      <c r="DOQ16" s="191"/>
      <c r="DOR16" s="191"/>
      <c r="DOS16" s="83"/>
      <c r="DOT16" s="212"/>
      <c r="DOU16" s="212"/>
      <c r="DOV16" s="212"/>
      <c r="DOW16" s="191"/>
      <c r="DOX16" s="191"/>
      <c r="DOY16" s="191"/>
      <c r="DOZ16" s="191"/>
      <c r="DPA16" s="83"/>
      <c r="DPB16" s="212"/>
      <c r="DPC16" s="212"/>
      <c r="DPD16" s="212"/>
      <c r="DPE16" s="191"/>
      <c r="DPF16" s="191"/>
      <c r="DPG16" s="191"/>
      <c r="DPH16" s="191"/>
      <c r="DPI16" s="83"/>
      <c r="DPJ16" s="212"/>
      <c r="DPK16" s="212"/>
      <c r="DPL16" s="212"/>
      <c r="DPM16" s="191"/>
      <c r="DPN16" s="191"/>
      <c r="DPO16" s="191"/>
      <c r="DPP16" s="191"/>
      <c r="DPQ16" s="83"/>
      <c r="DPR16" s="212"/>
      <c r="DPS16" s="212"/>
      <c r="DPT16" s="212"/>
      <c r="DPU16" s="191"/>
      <c r="DPV16" s="191"/>
      <c r="DPW16" s="191"/>
      <c r="DPX16" s="191"/>
      <c r="DPY16" s="83"/>
      <c r="DPZ16" s="212"/>
      <c r="DQA16" s="212"/>
      <c r="DQB16" s="212"/>
      <c r="DQC16" s="191"/>
      <c r="DQD16" s="191"/>
      <c r="DQE16" s="191"/>
      <c r="DQF16" s="191"/>
      <c r="DQG16" s="83"/>
      <c r="DQH16" s="212"/>
      <c r="DQI16" s="212"/>
      <c r="DQJ16" s="212"/>
      <c r="DQK16" s="191"/>
      <c r="DQL16" s="191"/>
      <c r="DQM16" s="191"/>
      <c r="DQN16" s="191"/>
      <c r="DQO16" s="83"/>
      <c r="DQP16" s="212"/>
      <c r="DQQ16" s="212"/>
      <c r="DQR16" s="212"/>
      <c r="DQS16" s="191"/>
      <c r="DQT16" s="191"/>
      <c r="DQU16" s="191"/>
      <c r="DQV16" s="191"/>
      <c r="DQW16" s="83"/>
      <c r="DQX16" s="212"/>
      <c r="DQY16" s="212"/>
      <c r="DQZ16" s="212"/>
      <c r="DRA16" s="191"/>
      <c r="DRB16" s="191"/>
      <c r="DRC16" s="191"/>
      <c r="DRD16" s="191"/>
      <c r="DRE16" s="83"/>
      <c r="DRF16" s="212"/>
      <c r="DRG16" s="212"/>
      <c r="DRH16" s="212"/>
      <c r="DRI16" s="191"/>
      <c r="DRJ16" s="191"/>
      <c r="DRK16" s="191"/>
      <c r="DRL16" s="191"/>
      <c r="DRM16" s="83"/>
      <c r="DRN16" s="212"/>
      <c r="DRO16" s="212"/>
      <c r="DRP16" s="212"/>
      <c r="DRQ16" s="191"/>
      <c r="DRR16" s="191"/>
      <c r="DRS16" s="191"/>
      <c r="DRT16" s="191"/>
      <c r="DRU16" s="83"/>
      <c r="DRV16" s="212"/>
      <c r="DRW16" s="212"/>
      <c r="DRX16" s="212"/>
      <c r="DRY16" s="191"/>
      <c r="DRZ16" s="191"/>
      <c r="DSA16" s="191"/>
      <c r="DSB16" s="191"/>
      <c r="DSC16" s="83"/>
      <c r="DSD16" s="212"/>
      <c r="DSE16" s="212"/>
      <c r="DSF16" s="212"/>
      <c r="DSG16" s="191"/>
      <c r="DSH16" s="191"/>
      <c r="DSI16" s="191"/>
      <c r="DSJ16" s="191"/>
      <c r="DSK16" s="83"/>
      <c r="DSL16" s="212"/>
      <c r="DSM16" s="212"/>
      <c r="DSN16" s="212"/>
      <c r="DSO16" s="191"/>
      <c r="DSP16" s="191"/>
      <c r="DSQ16" s="191"/>
      <c r="DSR16" s="191"/>
      <c r="DSS16" s="83"/>
      <c r="DST16" s="212"/>
      <c r="DSU16" s="212"/>
      <c r="DSV16" s="212"/>
      <c r="DSW16" s="191"/>
      <c r="DSX16" s="191"/>
      <c r="DSY16" s="191"/>
      <c r="DSZ16" s="191"/>
      <c r="DTA16" s="83"/>
      <c r="DTB16" s="212"/>
      <c r="DTC16" s="212"/>
      <c r="DTD16" s="212"/>
      <c r="DTE16" s="191"/>
      <c r="DTF16" s="191"/>
      <c r="DTG16" s="191"/>
      <c r="DTH16" s="191"/>
      <c r="DTI16" s="83"/>
      <c r="DTJ16" s="212"/>
      <c r="DTK16" s="212"/>
      <c r="DTL16" s="212"/>
      <c r="DTM16" s="191"/>
      <c r="DTN16" s="191"/>
      <c r="DTO16" s="191"/>
      <c r="DTP16" s="191"/>
      <c r="DTQ16" s="83"/>
      <c r="DTR16" s="212"/>
      <c r="DTS16" s="212"/>
      <c r="DTT16" s="212"/>
      <c r="DTU16" s="191"/>
      <c r="DTV16" s="191"/>
      <c r="DTW16" s="191"/>
      <c r="DTX16" s="191"/>
      <c r="DTY16" s="83"/>
      <c r="DTZ16" s="212"/>
      <c r="DUA16" s="212"/>
      <c r="DUB16" s="212"/>
      <c r="DUC16" s="191"/>
      <c r="DUD16" s="191"/>
      <c r="DUE16" s="191"/>
      <c r="DUF16" s="191"/>
      <c r="DUG16" s="83"/>
      <c r="DUH16" s="212"/>
      <c r="DUI16" s="212"/>
      <c r="DUJ16" s="212"/>
      <c r="DUK16" s="191"/>
      <c r="DUL16" s="191"/>
      <c r="DUM16" s="191"/>
      <c r="DUN16" s="191"/>
      <c r="DUO16" s="83"/>
      <c r="DUP16" s="212"/>
      <c r="DUQ16" s="212"/>
      <c r="DUR16" s="212"/>
      <c r="DUS16" s="191"/>
      <c r="DUT16" s="191"/>
      <c r="DUU16" s="191"/>
      <c r="DUV16" s="191"/>
      <c r="DUW16" s="83"/>
      <c r="DUX16" s="212"/>
      <c r="DUY16" s="212"/>
      <c r="DUZ16" s="212"/>
      <c r="DVA16" s="191"/>
      <c r="DVB16" s="191"/>
      <c r="DVC16" s="191"/>
      <c r="DVD16" s="191"/>
      <c r="DVE16" s="83"/>
      <c r="DVF16" s="212"/>
      <c r="DVG16" s="212"/>
      <c r="DVH16" s="212"/>
      <c r="DVI16" s="191"/>
      <c r="DVJ16" s="191"/>
      <c r="DVK16" s="191"/>
      <c r="DVL16" s="191"/>
      <c r="DVM16" s="83"/>
      <c r="DVN16" s="212"/>
      <c r="DVO16" s="212"/>
      <c r="DVP16" s="212"/>
      <c r="DVQ16" s="191"/>
      <c r="DVR16" s="191"/>
      <c r="DVS16" s="191"/>
      <c r="DVT16" s="191"/>
      <c r="DVU16" s="83"/>
      <c r="DVV16" s="212"/>
      <c r="DVW16" s="212"/>
      <c r="DVX16" s="212"/>
      <c r="DVY16" s="191"/>
      <c r="DVZ16" s="191"/>
      <c r="DWA16" s="191"/>
      <c r="DWB16" s="191"/>
      <c r="DWC16" s="83"/>
      <c r="DWD16" s="212"/>
      <c r="DWE16" s="212"/>
      <c r="DWF16" s="212"/>
      <c r="DWG16" s="191"/>
      <c r="DWH16" s="191"/>
      <c r="DWI16" s="191"/>
      <c r="DWJ16" s="191"/>
      <c r="DWK16" s="83"/>
      <c r="DWL16" s="212"/>
      <c r="DWM16" s="212"/>
      <c r="DWN16" s="212"/>
      <c r="DWO16" s="191"/>
      <c r="DWP16" s="191"/>
      <c r="DWQ16" s="191"/>
      <c r="DWR16" s="191"/>
      <c r="DWS16" s="83"/>
      <c r="DWT16" s="212"/>
      <c r="DWU16" s="212"/>
      <c r="DWV16" s="212"/>
      <c r="DWW16" s="191"/>
      <c r="DWX16" s="191"/>
      <c r="DWY16" s="191"/>
      <c r="DWZ16" s="191"/>
      <c r="DXA16" s="83"/>
      <c r="DXB16" s="212"/>
      <c r="DXC16" s="212"/>
      <c r="DXD16" s="212"/>
      <c r="DXE16" s="191"/>
      <c r="DXF16" s="191"/>
      <c r="DXG16" s="191"/>
      <c r="DXH16" s="191"/>
      <c r="DXI16" s="83"/>
      <c r="DXJ16" s="212"/>
      <c r="DXK16" s="212"/>
      <c r="DXL16" s="212"/>
      <c r="DXM16" s="191"/>
      <c r="DXN16" s="191"/>
      <c r="DXO16" s="191"/>
      <c r="DXP16" s="191"/>
      <c r="DXQ16" s="83"/>
      <c r="DXR16" s="212"/>
      <c r="DXS16" s="212"/>
      <c r="DXT16" s="212"/>
      <c r="DXU16" s="191"/>
      <c r="DXV16" s="191"/>
      <c r="DXW16" s="191"/>
      <c r="DXX16" s="191"/>
      <c r="DXY16" s="83"/>
      <c r="DXZ16" s="212"/>
      <c r="DYA16" s="212"/>
      <c r="DYB16" s="212"/>
      <c r="DYC16" s="191"/>
      <c r="DYD16" s="191"/>
      <c r="DYE16" s="191"/>
      <c r="DYF16" s="191"/>
      <c r="DYG16" s="83"/>
      <c r="DYH16" s="212"/>
      <c r="DYI16" s="212"/>
      <c r="DYJ16" s="212"/>
      <c r="DYK16" s="191"/>
      <c r="DYL16" s="191"/>
      <c r="DYM16" s="191"/>
      <c r="DYN16" s="191"/>
      <c r="DYO16" s="83"/>
      <c r="DYP16" s="212"/>
      <c r="DYQ16" s="212"/>
      <c r="DYR16" s="212"/>
      <c r="DYS16" s="191"/>
      <c r="DYT16" s="191"/>
      <c r="DYU16" s="191"/>
      <c r="DYV16" s="191"/>
      <c r="DYW16" s="83"/>
      <c r="DYX16" s="212"/>
      <c r="DYY16" s="212"/>
      <c r="DYZ16" s="212"/>
      <c r="DZA16" s="191"/>
      <c r="DZB16" s="191"/>
      <c r="DZC16" s="191"/>
      <c r="DZD16" s="191"/>
      <c r="DZE16" s="83"/>
      <c r="DZF16" s="212"/>
      <c r="DZG16" s="212"/>
      <c r="DZH16" s="212"/>
      <c r="DZI16" s="191"/>
      <c r="DZJ16" s="191"/>
      <c r="DZK16" s="191"/>
      <c r="DZL16" s="191"/>
      <c r="DZM16" s="83"/>
      <c r="DZN16" s="212"/>
      <c r="DZO16" s="212"/>
      <c r="DZP16" s="212"/>
      <c r="DZQ16" s="191"/>
      <c r="DZR16" s="191"/>
      <c r="DZS16" s="191"/>
      <c r="DZT16" s="191"/>
      <c r="DZU16" s="83"/>
      <c r="DZV16" s="212"/>
      <c r="DZW16" s="212"/>
      <c r="DZX16" s="212"/>
      <c r="DZY16" s="191"/>
      <c r="DZZ16" s="191"/>
      <c r="EAA16" s="191"/>
      <c r="EAB16" s="191"/>
      <c r="EAC16" s="83"/>
      <c r="EAD16" s="212"/>
      <c r="EAE16" s="212"/>
      <c r="EAF16" s="212"/>
      <c r="EAG16" s="191"/>
      <c r="EAH16" s="191"/>
      <c r="EAI16" s="191"/>
      <c r="EAJ16" s="191"/>
      <c r="EAK16" s="83"/>
      <c r="EAL16" s="212"/>
      <c r="EAM16" s="212"/>
      <c r="EAN16" s="212"/>
      <c r="EAO16" s="191"/>
      <c r="EAP16" s="191"/>
      <c r="EAQ16" s="191"/>
      <c r="EAR16" s="191"/>
      <c r="EAS16" s="83"/>
      <c r="EAT16" s="212"/>
      <c r="EAU16" s="212"/>
      <c r="EAV16" s="212"/>
      <c r="EAW16" s="191"/>
      <c r="EAX16" s="191"/>
      <c r="EAY16" s="191"/>
      <c r="EAZ16" s="191"/>
      <c r="EBA16" s="83"/>
      <c r="EBB16" s="212"/>
      <c r="EBC16" s="212"/>
      <c r="EBD16" s="212"/>
      <c r="EBE16" s="191"/>
      <c r="EBF16" s="191"/>
      <c r="EBG16" s="191"/>
      <c r="EBH16" s="191"/>
      <c r="EBI16" s="83"/>
      <c r="EBJ16" s="212"/>
      <c r="EBK16" s="212"/>
      <c r="EBL16" s="212"/>
      <c r="EBM16" s="191"/>
      <c r="EBN16" s="191"/>
      <c r="EBO16" s="191"/>
      <c r="EBP16" s="191"/>
      <c r="EBQ16" s="83"/>
      <c r="EBR16" s="212"/>
      <c r="EBS16" s="212"/>
      <c r="EBT16" s="212"/>
      <c r="EBU16" s="191"/>
      <c r="EBV16" s="191"/>
      <c r="EBW16" s="191"/>
      <c r="EBX16" s="191"/>
      <c r="EBY16" s="83"/>
      <c r="EBZ16" s="212"/>
      <c r="ECA16" s="212"/>
      <c r="ECB16" s="212"/>
      <c r="ECC16" s="191"/>
      <c r="ECD16" s="191"/>
      <c r="ECE16" s="191"/>
      <c r="ECF16" s="191"/>
      <c r="ECG16" s="83"/>
      <c r="ECH16" s="212"/>
      <c r="ECI16" s="212"/>
      <c r="ECJ16" s="212"/>
      <c r="ECK16" s="191"/>
      <c r="ECL16" s="191"/>
      <c r="ECM16" s="191"/>
      <c r="ECN16" s="191"/>
      <c r="ECO16" s="83"/>
      <c r="ECP16" s="212"/>
      <c r="ECQ16" s="212"/>
      <c r="ECR16" s="212"/>
      <c r="ECS16" s="191"/>
      <c r="ECT16" s="191"/>
      <c r="ECU16" s="191"/>
      <c r="ECV16" s="191"/>
      <c r="ECW16" s="83"/>
      <c r="ECX16" s="212"/>
      <c r="ECY16" s="212"/>
      <c r="ECZ16" s="212"/>
      <c r="EDA16" s="191"/>
      <c r="EDB16" s="191"/>
      <c r="EDC16" s="191"/>
      <c r="EDD16" s="191"/>
      <c r="EDE16" s="83"/>
      <c r="EDF16" s="212"/>
      <c r="EDG16" s="212"/>
      <c r="EDH16" s="212"/>
      <c r="EDI16" s="191"/>
      <c r="EDJ16" s="191"/>
      <c r="EDK16" s="191"/>
      <c r="EDL16" s="191"/>
      <c r="EDM16" s="83"/>
      <c r="EDN16" s="212"/>
      <c r="EDO16" s="212"/>
      <c r="EDP16" s="212"/>
      <c r="EDQ16" s="191"/>
      <c r="EDR16" s="191"/>
      <c r="EDS16" s="191"/>
      <c r="EDT16" s="191"/>
      <c r="EDU16" s="83"/>
      <c r="EDV16" s="212"/>
      <c r="EDW16" s="212"/>
      <c r="EDX16" s="212"/>
      <c r="EDY16" s="191"/>
      <c r="EDZ16" s="191"/>
      <c r="EEA16" s="191"/>
      <c r="EEB16" s="191"/>
      <c r="EEC16" s="83"/>
      <c r="EED16" s="212"/>
      <c r="EEE16" s="212"/>
      <c r="EEF16" s="212"/>
      <c r="EEG16" s="191"/>
      <c r="EEH16" s="191"/>
      <c r="EEI16" s="191"/>
      <c r="EEJ16" s="191"/>
      <c r="EEK16" s="83"/>
      <c r="EEL16" s="212"/>
      <c r="EEM16" s="212"/>
      <c r="EEN16" s="212"/>
      <c r="EEO16" s="191"/>
      <c r="EEP16" s="191"/>
      <c r="EEQ16" s="191"/>
      <c r="EER16" s="191"/>
      <c r="EES16" s="83"/>
      <c r="EET16" s="212"/>
      <c r="EEU16" s="212"/>
      <c r="EEV16" s="212"/>
      <c r="EEW16" s="191"/>
      <c r="EEX16" s="191"/>
      <c r="EEY16" s="191"/>
      <c r="EEZ16" s="191"/>
      <c r="EFA16" s="83"/>
      <c r="EFB16" s="212"/>
      <c r="EFC16" s="212"/>
      <c r="EFD16" s="212"/>
      <c r="EFE16" s="191"/>
      <c r="EFF16" s="191"/>
      <c r="EFG16" s="191"/>
      <c r="EFH16" s="191"/>
      <c r="EFI16" s="83"/>
      <c r="EFJ16" s="212"/>
      <c r="EFK16" s="212"/>
      <c r="EFL16" s="212"/>
      <c r="EFM16" s="191"/>
      <c r="EFN16" s="191"/>
      <c r="EFO16" s="191"/>
      <c r="EFP16" s="191"/>
      <c r="EFQ16" s="83"/>
      <c r="EFR16" s="212"/>
      <c r="EFS16" s="212"/>
      <c r="EFT16" s="212"/>
      <c r="EFU16" s="191"/>
      <c r="EFV16" s="191"/>
      <c r="EFW16" s="191"/>
      <c r="EFX16" s="191"/>
      <c r="EFY16" s="83"/>
      <c r="EFZ16" s="212"/>
      <c r="EGA16" s="212"/>
      <c r="EGB16" s="212"/>
      <c r="EGC16" s="191"/>
      <c r="EGD16" s="191"/>
      <c r="EGE16" s="191"/>
      <c r="EGF16" s="191"/>
      <c r="EGG16" s="83"/>
      <c r="EGH16" s="212"/>
      <c r="EGI16" s="212"/>
      <c r="EGJ16" s="212"/>
      <c r="EGK16" s="191"/>
      <c r="EGL16" s="191"/>
      <c r="EGM16" s="191"/>
      <c r="EGN16" s="191"/>
      <c r="EGO16" s="83"/>
      <c r="EGP16" s="212"/>
      <c r="EGQ16" s="212"/>
      <c r="EGR16" s="212"/>
      <c r="EGS16" s="191"/>
      <c r="EGT16" s="191"/>
      <c r="EGU16" s="191"/>
      <c r="EGV16" s="191"/>
      <c r="EGW16" s="83"/>
      <c r="EGX16" s="212"/>
      <c r="EGY16" s="212"/>
      <c r="EGZ16" s="212"/>
      <c r="EHA16" s="191"/>
      <c r="EHB16" s="191"/>
      <c r="EHC16" s="191"/>
      <c r="EHD16" s="191"/>
      <c r="EHE16" s="83"/>
      <c r="EHF16" s="212"/>
      <c r="EHG16" s="212"/>
      <c r="EHH16" s="212"/>
      <c r="EHI16" s="191"/>
      <c r="EHJ16" s="191"/>
      <c r="EHK16" s="191"/>
      <c r="EHL16" s="191"/>
      <c r="EHM16" s="83"/>
      <c r="EHN16" s="212"/>
      <c r="EHO16" s="212"/>
      <c r="EHP16" s="212"/>
      <c r="EHQ16" s="191"/>
      <c r="EHR16" s="191"/>
      <c r="EHS16" s="191"/>
      <c r="EHT16" s="191"/>
      <c r="EHU16" s="83"/>
      <c r="EHV16" s="212"/>
      <c r="EHW16" s="212"/>
      <c r="EHX16" s="212"/>
      <c r="EHY16" s="191"/>
      <c r="EHZ16" s="191"/>
      <c r="EIA16" s="191"/>
      <c r="EIB16" s="191"/>
      <c r="EIC16" s="83"/>
      <c r="EID16" s="212"/>
      <c r="EIE16" s="212"/>
      <c r="EIF16" s="212"/>
      <c r="EIG16" s="191"/>
      <c r="EIH16" s="191"/>
      <c r="EII16" s="191"/>
      <c r="EIJ16" s="191"/>
      <c r="EIK16" s="83"/>
      <c r="EIL16" s="212"/>
      <c r="EIM16" s="212"/>
      <c r="EIN16" s="212"/>
      <c r="EIO16" s="191"/>
      <c r="EIP16" s="191"/>
      <c r="EIQ16" s="191"/>
      <c r="EIR16" s="191"/>
      <c r="EIS16" s="83"/>
      <c r="EIT16" s="212"/>
      <c r="EIU16" s="212"/>
      <c r="EIV16" s="212"/>
      <c r="EIW16" s="191"/>
      <c r="EIX16" s="191"/>
      <c r="EIY16" s="191"/>
      <c r="EIZ16" s="191"/>
      <c r="EJA16" s="83"/>
      <c r="EJB16" s="212"/>
      <c r="EJC16" s="212"/>
      <c r="EJD16" s="212"/>
      <c r="EJE16" s="191"/>
      <c r="EJF16" s="191"/>
      <c r="EJG16" s="191"/>
      <c r="EJH16" s="191"/>
      <c r="EJI16" s="83"/>
      <c r="EJJ16" s="212"/>
      <c r="EJK16" s="212"/>
      <c r="EJL16" s="212"/>
      <c r="EJM16" s="191"/>
      <c r="EJN16" s="191"/>
      <c r="EJO16" s="191"/>
      <c r="EJP16" s="191"/>
      <c r="EJQ16" s="83"/>
      <c r="EJR16" s="212"/>
      <c r="EJS16" s="212"/>
      <c r="EJT16" s="212"/>
      <c r="EJU16" s="191"/>
      <c r="EJV16" s="191"/>
      <c r="EJW16" s="191"/>
      <c r="EJX16" s="191"/>
      <c r="EJY16" s="83"/>
      <c r="EJZ16" s="212"/>
      <c r="EKA16" s="212"/>
      <c r="EKB16" s="212"/>
      <c r="EKC16" s="191"/>
      <c r="EKD16" s="191"/>
      <c r="EKE16" s="191"/>
      <c r="EKF16" s="191"/>
      <c r="EKG16" s="83"/>
      <c r="EKH16" s="212"/>
      <c r="EKI16" s="212"/>
      <c r="EKJ16" s="212"/>
      <c r="EKK16" s="191"/>
      <c r="EKL16" s="191"/>
      <c r="EKM16" s="191"/>
      <c r="EKN16" s="191"/>
      <c r="EKO16" s="83"/>
      <c r="EKP16" s="212"/>
      <c r="EKQ16" s="212"/>
      <c r="EKR16" s="212"/>
      <c r="EKS16" s="191"/>
      <c r="EKT16" s="191"/>
      <c r="EKU16" s="191"/>
      <c r="EKV16" s="191"/>
      <c r="EKW16" s="83"/>
      <c r="EKX16" s="212"/>
      <c r="EKY16" s="212"/>
      <c r="EKZ16" s="212"/>
      <c r="ELA16" s="191"/>
      <c r="ELB16" s="191"/>
      <c r="ELC16" s="191"/>
      <c r="ELD16" s="191"/>
      <c r="ELE16" s="83"/>
      <c r="ELF16" s="212"/>
      <c r="ELG16" s="212"/>
      <c r="ELH16" s="212"/>
      <c r="ELI16" s="191"/>
      <c r="ELJ16" s="191"/>
      <c r="ELK16" s="191"/>
      <c r="ELL16" s="191"/>
      <c r="ELM16" s="83"/>
      <c r="ELN16" s="212"/>
      <c r="ELO16" s="212"/>
      <c r="ELP16" s="212"/>
      <c r="ELQ16" s="191"/>
      <c r="ELR16" s="191"/>
      <c r="ELS16" s="191"/>
      <c r="ELT16" s="191"/>
      <c r="ELU16" s="83"/>
      <c r="ELV16" s="212"/>
      <c r="ELW16" s="212"/>
      <c r="ELX16" s="212"/>
      <c r="ELY16" s="191"/>
      <c r="ELZ16" s="191"/>
      <c r="EMA16" s="191"/>
      <c r="EMB16" s="191"/>
      <c r="EMC16" s="83"/>
      <c r="EMD16" s="212"/>
      <c r="EME16" s="212"/>
      <c r="EMF16" s="212"/>
      <c r="EMG16" s="191"/>
      <c r="EMH16" s="191"/>
      <c r="EMI16" s="191"/>
      <c r="EMJ16" s="191"/>
      <c r="EMK16" s="83"/>
      <c r="EML16" s="212"/>
      <c r="EMM16" s="212"/>
      <c r="EMN16" s="212"/>
      <c r="EMO16" s="191"/>
      <c r="EMP16" s="191"/>
      <c r="EMQ16" s="191"/>
      <c r="EMR16" s="191"/>
      <c r="EMS16" s="83"/>
      <c r="EMT16" s="212"/>
      <c r="EMU16" s="212"/>
      <c r="EMV16" s="212"/>
      <c r="EMW16" s="191"/>
      <c r="EMX16" s="191"/>
      <c r="EMY16" s="191"/>
      <c r="EMZ16" s="191"/>
      <c r="ENA16" s="83"/>
      <c r="ENB16" s="212"/>
      <c r="ENC16" s="212"/>
      <c r="END16" s="212"/>
      <c r="ENE16" s="191"/>
      <c r="ENF16" s="191"/>
      <c r="ENG16" s="191"/>
      <c r="ENH16" s="191"/>
      <c r="ENI16" s="83"/>
      <c r="ENJ16" s="212"/>
      <c r="ENK16" s="212"/>
      <c r="ENL16" s="212"/>
      <c r="ENM16" s="191"/>
      <c r="ENN16" s="191"/>
      <c r="ENO16" s="191"/>
      <c r="ENP16" s="191"/>
      <c r="ENQ16" s="83"/>
      <c r="ENR16" s="212"/>
      <c r="ENS16" s="212"/>
      <c r="ENT16" s="212"/>
      <c r="ENU16" s="191"/>
      <c r="ENV16" s="191"/>
      <c r="ENW16" s="191"/>
      <c r="ENX16" s="191"/>
      <c r="ENY16" s="83"/>
      <c r="ENZ16" s="212"/>
      <c r="EOA16" s="212"/>
      <c r="EOB16" s="212"/>
      <c r="EOC16" s="191"/>
      <c r="EOD16" s="191"/>
      <c r="EOE16" s="191"/>
      <c r="EOF16" s="191"/>
      <c r="EOG16" s="83"/>
      <c r="EOH16" s="212"/>
      <c r="EOI16" s="212"/>
      <c r="EOJ16" s="212"/>
      <c r="EOK16" s="191"/>
      <c r="EOL16" s="191"/>
      <c r="EOM16" s="191"/>
      <c r="EON16" s="191"/>
      <c r="EOO16" s="83"/>
      <c r="EOP16" s="212"/>
      <c r="EOQ16" s="212"/>
      <c r="EOR16" s="212"/>
      <c r="EOS16" s="191"/>
      <c r="EOT16" s="191"/>
      <c r="EOU16" s="191"/>
      <c r="EOV16" s="191"/>
      <c r="EOW16" s="83"/>
      <c r="EOX16" s="212"/>
      <c r="EOY16" s="212"/>
      <c r="EOZ16" s="212"/>
      <c r="EPA16" s="191"/>
      <c r="EPB16" s="191"/>
      <c r="EPC16" s="191"/>
      <c r="EPD16" s="191"/>
      <c r="EPE16" s="83"/>
      <c r="EPF16" s="212"/>
      <c r="EPG16" s="212"/>
      <c r="EPH16" s="212"/>
      <c r="EPI16" s="191"/>
      <c r="EPJ16" s="191"/>
      <c r="EPK16" s="191"/>
      <c r="EPL16" s="191"/>
      <c r="EPM16" s="83"/>
      <c r="EPN16" s="212"/>
      <c r="EPO16" s="212"/>
      <c r="EPP16" s="212"/>
      <c r="EPQ16" s="191"/>
      <c r="EPR16" s="191"/>
      <c r="EPS16" s="191"/>
      <c r="EPT16" s="191"/>
      <c r="EPU16" s="83"/>
      <c r="EPV16" s="212"/>
      <c r="EPW16" s="212"/>
      <c r="EPX16" s="212"/>
      <c r="EPY16" s="191"/>
      <c r="EPZ16" s="191"/>
      <c r="EQA16" s="191"/>
      <c r="EQB16" s="191"/>
      <c r="EQC16" s="83"/>
      <c r="EQD16" s="212"/>
      <c r="EQE16" s="212"/>
      <c r="EQF16" s="212"/>
      <c r="EQG16" s="191"/>
      <c r="EQH16" s="191"/>
      <c r="EQI16" s="191"/>
      <c r="EQJ16" s="191"/>
      <c r="EQK16" s="83"/>
      <c r="EQL16" s="212"/>
      <c r="EQM16" s="212"/>
      <c r="EQN16" s="212"/>
      <c r="EQO16" s="191"/>
      <c r="EQP16" s="191"/>
      <c r="EQQ16" s="191"/>
      <c r="EQR16" s="191"/>
      <c r="EQS16" s="83"/>
      <c r="EQT16" s="212"/>
      <c r="EQU16" s="212"/>
      <c r="EQV16" s="212"/>
      <c r="EQW16" s="191"/>
      <c r="EQX16" s="191"/>
      <c r="EQY16" s="191"/>
      <c r="EQZ16" s="191"/>
      <c r="ERA16" s="83"/>
      <c r="ERB16" s="212"/>
      <c r="ERC16" s="212"/>
      <c r="ERD16" s="212"/>
      <c r="ERE16" s="191"/>
      <c r="ERF16" s="191"/>
      <c r="ERG16" s="191"/>
      <c r="ERH16" s="191"/>
      <c r="ERI16" s="83"/>
      <c r="ERJ16" s="212"/>
      <c r="ERK16" s="212"/>
      <c r="ERL16" s="212"/>
      <c r="ERM16" s="191"/>
      <c r="ERN16" s="191"/>
      <c r="ERO16" s="191"/>
      <c r="ERP16" s="191"/>
      <c r="ERQ16" s="83"/>
      <c r="ERR16" s="212"/>
      <c r="ERS16" s="212"/>
      <c r="ERT16" s="212"/>
      <c r="ERU16" s="191"/>
      <c r="ERV16" s="191"/>
      <c r="ERW16" s="191"/>
      <c r="ERX16" s="191"/>
      <c r="ERY16" s="83"/>
      <c r="ERZ16" s="212"/>
      <c r="ESA16" s="212"/>
      <c r="ESB16" s="212"/>
      <c r="ESC16" s="191"/>
      <c r="ESD16" s="191"/>
      <c r="ESE16" s="191"/>
      <c r="ESF16" s="191"/>
      <c r="ESG16" s="83"/>
      <c r="ESH16" s="212"/>
      <c r="ESI16" s="212"/>
      <c r="ESJ16" s="212"/>
      <c r="ESK16" s="191"/>
      <c r="ESL16" s="191"/>
      <c r="ESM16" s="191"/>
      <c r="ESN16" s="191"/>
      <c r="ESO16" s="83"/>
      <c r="ESP16" s="212"/>
      <c r="ESQ16" s="212"/>
      <c r="ESR16" s="212"/>
      <c r="ESS16" s="191"/>
      <c r="EST16" s="191"/>
      <c r="ESU16" s="191"/>
      <c r="ESV16" s="191"/>
      <c r="ESW16" s="83"/>
      <c r="ESX16" s="212"/>
      <c r="ESY16" s="212"/>
      <c r="ESZ16" s="212"/>
      <c r="ETA16" s="191"/>
      <c r="ETB16" s="191"/>
      <c r="ETC16" s="191"/>
      <c r="ETD16" s="191"/>
      <c r="ETE16" s="83"/>
      <c r="ETF16" s="212"/>
      <c r="ETG16" s="212"/>
      <c r="ETH16" s="212"/>
      <c r="ETI16" s="191"/>
      <c r="ETJ16" s="191"/>
      <c r="ETK16" s="191"/>
      <c r="ETL16" s="191"/>
      <c r="ETM16" s="83"/>
      <c r="ETN16" s="212"/>
      <c r="ETO16" s="212"/>
      <c r="ETP16" s="212"/>
      <c r="ETQ16" s="191"/>
      <c r="ETR16" s="191"/>
      <c r="ETS16" s="191"/>
      <c r="ETT16" s="191"/>
      <c r="ETU16" s="83"/>
      <c r="ETV16" s="212"/>
      <c r="ETW16" s="212"/>
      <c r="ETX16" s="212"/>
      <c r="ETY16" s="191"/>
      <c r="ETZ16" s="191"/>
      <c r="EUA16" s="191"/>
      <c r="EUB16" s="191"/>
      <c r="EUC16" s="83"/>
      <c r="EUD16" s="212"/>
      <c r="EUE16" s="212"/>
      <c r="EUF16" s="212"/>
      <c r="EUG16" s="191"/>
      <c r="EUH16" s="191"/>
      <c r="EUI16" s="191"/>
      <c r="EUJ16" s="191"/>
      <c r="EUK16" s="83"/>
      <c r="EUL16" s="212"/>
      <c r="EUM16" s="212"/>
      <c r="EUN16" s="212"/>
      <c r="EUO16" s="191"/>
      <c r="EUP16" s="191"/>
      <c r="EUQ16" s="191"/>
      <c r="EUR16" s="191"/>
      <c r="EUS16" s="83"/>
      <c r="EUT16" s="212"/>
      <c r="EUU16" s="212"/>
      <c r="EUV16" s="212"/>
      <c r="EUW16" s="191"/>
      <c r="EUX16" s="191"/>
      <c r="EUY16" s="191"/>
      <c r="EUZ16" s="191"/>
      <c r="EVA16" s="83"/>
      <c r="EVB16" s="212"/>
      <c r="EVC16" s="212"/>
      <c r="EVD16" s="212"/>
      <c r="EVE16" s="191"/>
      <c r="EVF16" s="191"/>
      <c r="EVG16" s="191"/>
      <c r="EVH16" s="191"/>
      <c r="EVI16" s="83"/>
      <c r="EVJ16" s="212"/>
      <c r="EVK16" s="212"/>
      <c r="EVL16" s="212"/>
      <c r="EVM16" s="191"/>
      <c r="EVN16" s="191"/>
      <c r="EVO16" s="191"/>
      <c r="EVP16" s="191"/>
      <c r="EVQ16" s="83"/>
      <c r="EVR16" s="212"/>
      <c r="EVS16" s="212"/>
      <c r="EVT16" s="212"/>
      <c r="EVU16" s="191"/>
      <c r="EVV16" s="191"/>
      <c r="EVW16" s="191"/>
      <c r="EVX16" s="191"/>
      <c r="EVY16" s="83"/>
      <c r="EVZ16" s="212"/>
      <c r="EWA16" s="212"/>
      <c r="EWB16" s="212"/>
      <c r="EWC16" s="191"/>
      <c r="EWD16" s="191"/>
      <c r="EWE16" s="191"/>
      <c r="EWF16" s="191"/>
      <c r="EWG16" s="83"/>
      <c r="EWH16" s="212"/>
      <c r="EWI16" s="212"/>
      <c r="EWJ16" s="212"/>
      <c r="EWK16" s="191"/>
      <c r="EWL16" s="191"/>
      <c r="EWM16" s="191"/>
      <c r="EWN16" s="191"/>
      <c r="EWO16" s="83"/>
      <c r="EWP16" s="212"/>
      <c r="EWQ16" s="212"/>
      <c r="EWR16" s="212"/>
      <c r="EWS16" s="191"/>
      <c r="EWT16" s="191"/>
      <c r="EWU16" s="191"/>
      <c r="EWV16" s="191"/>
      <c r="EWW16" s="83"/>
      <c r="EWX16" s="212"/>
      <c r="EWY16" s="212"/>
      <c r="EWZ16" s="212"/>
      <c r="EXA16" s="191"/>
      <c r="EXB16" s="191"/>
      <c r="EXC16" s="191"/>
      <c r="EXD16" s="191"/>
      <c r="EXE16" s="83"/>
      <c r="EXF16" s="212"/>
      <c r="EXG16" s="212"/>
      <c r="EXH16" s="212"/>
      <c r="EXI16" s="191"/>
      <c r="EXJ16" s="191"/>
      <c r="EXK16" s="191"/>
      <c r="EXL16" s="191"/>
      <c r="EXM16" s="83"/>
      <c r="EXN16" s="212"/>
      <c r="EXO16" s="212"/>
      <c r="EXP16" s="212"/>
      <c r="EXQ16" s="191"/>
      <c r="EXR16" s="191"/>
      <c r="EXS16" s="191"/>
      <c r="EXT16" s="191"/>
      <c r="EXU16" s="83"/>
      <c r="EXV16" s="212"/>
      <c r="EXW16" s="212"/>
      <c r="EXX16" s="212"/>
      <c r="EXY16" s="191"/>
      <c r="EXZ16" s="191"/>
      <c r="EYA16" s="191"/>
      <c r="EYB16" s="191"/>
      <c r="EYC16" s="83"/>
      <c r="EYD16" s="212"/>
      <c r="EYE16" s="212"/>
      <c r="EYF16" s="212"/>
      <c r="EYG16" s="191"/>
      <c r="EYH16" s="191"/>
      <c r="EYI16" s="191"/>
      <c r="EYJ16" s="191"/>
      <c r="EYK16" s="83"/>
      <c r="EYL16" s="212"/>
      <c r="EYM16" s="212"/>
      <c r="EYN16" s="212"/>
      <c r="EYO16" s="191"/>
      <c r="EYP16" s="191"/>
      <c r="EYQ16" s="191"/>
      <c r="EYR16" s="191"/>
      <c r="EYS16" s="83"/>
      <c r="EYT16" s="212"/>
      <c r="EYU16" s="212"/>
      <c r="EYV16" s="212"/>
      <c r="EYW16" s="191"/>
      <c r="EYX16" s="191"/>
      <c r="EYY16" s="191"/>
      <c r="EYZ16" s="191"/>
      <c r="EZA16" s="83"/>
      <c r="EZB16" s="212"/>
      <c r="EZC16" s="212"/>
      <c r="EZD16" s="212"/>
      <c r="EZE16" s="191"/>
      <c r="EZF16" s="191"/>
      <c r="EZG16" s="191"/>
      <c r="EZH16" s="191"/>
      <c r="EZI16" s="83"/>
      <c r="EZJ16" s="212"/>
      <c r="EZK16" s="212"/>
      <c r="EZL16" s="212"/>
      <c r="EZM16" s="191"/>
      <c r="EZN16" s="191"/>
      <c r="EZO16" s="191"/>
      <c r="EZP16" s="191"/>
      <c r="EZQ16" s="83"/>
      <c r="EZR16" s="212"/>
      <c r="EZS16" s="212"/>
      <c r="EZT16" s="212"/>
      <c r="EZU16" s="191"/>
      <c r="EZV16" s="191"/>
      <c r="EZW16" s="191"/>
      <c r="EZX16" s="191"/>
      <c r="EZY16" s="83"/>
      <c r="EZZ16" s="212"/>
      <c r="FAA16" s="212"/>
      <c r="FAB16" s="212"/>
      <c r="FAC16" s="191"/>
      <c r="FAD16" s="191"/>
      <c r="FAE16" s="191"/>
      <c r="FAF16" s="191"/>
      <c r="FAG16" s="83"/>
      <c r="FAH16" s="212"/>
      <c r="FAI16" s="212"/>
      <c r="FAJ16" s="212"/>
      <c r="FAK16" s="191"/>
      <c r="FAL16" s="191"/>
      <c r="FAM16" s="191"/>
      <c r="FAN16" s="191"/>
      <c r="FAO16" s="83"/>
      <c r="FAP16" s="212"/>
      <c r="FAQ16" s="212"/>
      <c r="FAR16" s="212"/>
      <c r="FAS16" s="191"/>
      <c r="FAT16" s="191"/>
      <c r="FAU16" s="191"/>
      <c r="FAV16" s="191"/>
      <c r="FAW16" s="83"/>
      <c r="FAX16" s="212"/>
      <c r="FAY16" s="212"/>
      <c r="FAZ16" s="212"/>
      <c r="FBA16" s="191"/>
      <c r="FBB16" s="191"/>
      <c r="FBC16" s="191"/>
      <c r="FBD16" s="191"/>
      <c r="FBE16" s="83"/>
      <c r="FBF16" s="212"/>
      <c r="FBG16" s="212"/>
      <c r="FBH16" s="212"/>
      <c r="FBI16" s="191"/>
      <c r="FBJ16" s="191"/>
      <c r="FBK16" s="191"/>
      <c r="FBL16" s="191"/>
      <c r="FBM16" s="83"/>
      <c r="FBN16" s="212"/>
      <c r="FBO16" s="212"/>
      <c r="FBP16" s="212"/>
      <c r="FBQ16" s="191"/>
      <c r="FBR16" s="191"/>
      <c r="FBS16" s="191"/>
      <c r="FBT16" s="191"/>
      <c r="FBU16" s="83"/>
      <c r="FBV16" s="212"/>
      <c r="FBW16" s="212"/>
      <c r="FBX16" s="212"/>
      <c r="FBY16" s="191"/>
      <c r="FBZ16" s="191"/>
      <c r="FCA16" s="191"/>
      <c r="FCB16" s="191"/>
      <c r="FCC16" s="83"/>
      <c r="FCD16" s="212"/>
      <c r="FCE16" s="212"/>
      <c r="FCF16" s="212"/>
      <c r="FCG16" s="191"/>
      <c r="FCH16" s="191"/>
      <c r="FCI16" s="191"/>
      <c r="FCJ16" s="191"/>
      <c r="FCK16" s="83"/>
      <c r="FCL16" s="212"/>
      <c r="FCM16" s="212"/>
      <c r="FCN16" s="212"/>
      <c r="FCO16" s="191"/>
      <c r="FCP16" s="191"/>
      <c r="FCQ16" s="191"/>
      <c r="FCR16" s="191"/>
      <c r="FCS16" s="83"/>
      <c r="FCT16" s="212"/>
      <c r="FCU16" s="212"/>
      <c r="FCV16" s="212"/>
      <c r="FCW16" s="191"/>
      <c r="FCX16" s="191"/>
      <c r="FCY16" s="191"/>
      <c r="FCZ16" s="191"/>
      <c r="FDA16" s="83"/>
      <c r="FDB16" s="212"/>
      <c r="FDC16" s="212"/>
      <c r="FDD16" s="212"/>
      <c r="FDE16" s="191"/>
      <c r="FDF16" s="191"/>
      <c r="FDG16" s="191"/>
      <c r="FDH16" s="191"/>
      <c r="FDI16" s="83"/>
      <c r="FDJ16" s="212"/>
      <c r="FDK16" s="212"/>
      <c r="FDL16" s="212"/>
      <c r="FDM16" s="191"/>
      <c r="FDN16" s="191"/>
      <c r="FDO16" s="191"/>
      <c r="FDP16" s="191"/>
      <c r="FDQ16" s="83"/>
      <c r="FDR16" s="212"/>
      <c r="FDS16" s="212"/>
      <c r="FDT16" s="212"/>
      <c r="FDU16" s="191"/>
      <c r="FDV16" s="191"/>
      <c r="FDW16" s="191"/>
      <c r="FDX16" s="191"/>
      <c r="FDY16" s="83"/>
      <c r="FDZ16" s="212"/>
      <c r="FEA16" s="212"/>
      <c r="FEB16" s="212"/>
      <c r="FEC16" s="191"/>
      <c r="FED16" s="191"/>
      <c r="FEE16" s="191"/>
      <c r="FEF16" s="191"/>
      <c r="FEG16" s="83"/>
      <c r="FEH16" s="212"/>
      <c r="FEI16" s="212"/>
      <c r="FEJ16" s="212"/>
      <c r="FEK16" s="191"/>
      <c r="FEL16" s="191"/>
      <c r="FEM16" s="191"/>
      <c r="FEN16" s="191"/>
      <c r="FEO16" s="83"/>
      <c r="FEP16" s="212"/>
      <c r="FEQ16" s="212"/>
      <c r="FER16" s="212"/>
      <c r="FES16" s="191"/>
      <c r="FET16" s="191"/>
      <c r="FEU16" s="191"/>
      <c r="FEV16" s="191"/>
      <c r="FEW16" s="83"/>
      <c r="FEX16" s="212"/>
      <c r="FEY16" s="212"/>
      <c r="FEZ16" s="212"/>
      <c r="FFA16" s="191"/>
      <c r="FFB16" s="191"/>
      <c r="FFC16" s="191"/>
      <c r="FFD16" s="191"/>
      <c r="FFE16" s="83"/>
      <c r="FFF16" s="212"/>
      <c r="FFG16" s="212"/>
      <c r="FFH16" s="212"/>
      <c r="FFI16" s="191"/>
      <c r="FFJ16" s="191"/>
      <c r="FFK16" s="191"/>
      <c r="FFL16" s="191"/>
      <c r="FFM16" s="83"/>
      <c r="FFN16" s="212"/>
      <c r="FFO16" s="212"/>
      <c r="FFP16" s="212"/>
      <c r="FFQ16" s="191"/>
      <c r="FFR16" s="191"/>
      <c r="FFS16" s="191"/>
      <c r="FFT16" s="191"/>
      <c r="FFU16" s="83"/>
      <c r="FFV16" s="212"/>
      <c r="FFW16" s="212"/>
      <c r="FFX16" s="212"/>
      <c r="FFY16" s="191"/>
      <c r="FFZ16" s="191"/>
      <c r="FGA16" s="191"/>
      <c r="FGB16" s="191"/>
      <c r="FGC16" s="83"/>
      <c r="FGD16" s="212"/>
      <c r="FGE16" s="212"/>
      <c r="FGF16" s="212"/>
      <c r="FGG16" s="191"/>
      <c r="FGH16" s="191"/>
      <c r="FGI16" s="191"/>
      <c r="FGJ16" s="191"/>
      <c r="FGK16" s="83"/>
      <c r="FGL16" s="212"/>
      <c r="FGM16" s="212"/>
      <c r="FGN16" s="212"/>
      <c r="FGO16" s="191"/>
      <c r="FGP16" s="191"/>
      <c r="FGQ16" s="191"/>
      <c r="FGR16" s="191"/>
      <c r="FGS16" s="83"/>
      <c r="FGT16" s="212"/>
      <c r="FGU16" s="212"/>
      <c r="FGV16" s="212"/>
      <c r="FGW16" s="191"/>
      <c r="FGX16" s="191"/>
      <c r="FGY16" s="191"/>
      <c r="FGZ16" s="191"/>
      <c r="FHA16" s="83"/>
      <c r="FHB16" s="212"/>
      <c r="FHC16" s="212"/>
      <c r="FHD16" s="212"/>
      <c r="FHE16" s="191"/>
      <c r="FHF16" s="191"/>
      <c r="FHG16" s="191"/>
      <c r="FHH16" s="191"/>
      <c r="FHI16" s="83"/>
      <c r="FHJ16" s="212"/>
      <c r="FHK16" s="212"/>
      <c r="FHL16" s="212"/>
      <c r="FHM16" s="191"/>
      <c r="FHN16" s="191"/>
      <c r="FHO16" s="191"/>
      <c r="FHP16" s="191"/>
      <c r="FHQ16" s="83"/>
      <c r="FHR16" s="212"/>
      <c r="FHS16" s="212"/>
      <c r="FHT16" s="212"/>
      <c r="FHU16" s="191"/>
      <c r="FHV16" s="191"/>
      <c r="FHW16" s="191"/>
      <c r="FHX16" s="191"/>
      <c r="FHY16" s="83"/>
      <c r="FHZ16" s="212"/>
      <c r="FIA16" s="212"/>
      <c r="FIB16" s="212"/>
      <c r="FIC16" s="191"/>
      <c r="FID16" s="191"/>
      <c r="FIE16" s="191"/>
      <c r="FIF16" s="191"/>
      <c r="FIG16" s="83"/>
      <c r="FIH16" s="212"/>
      <c r="FII16" s="212"/>
      <c r="FIJ16" s="212"/>
      <c r="FIK16" s="191"/>
      <c r="FIL16" s="191"/>
      <c r="FIM16" s="191"/>
      <c r="FIN16" s="191"/>
      <c r="FIO16" s="83"/>
      <c r="FIP16" s="212"/>
      <c r="FIQ16" s="212"/>
      <c r="FIR16" s="212"/>
      <c r="FIS16" s="191"/>
      <c r="FIT16" s="191"/>
      <c r="FIU16" s="191"/>
      <c r="FIV16" s="191"/>
      <c r="FIW16" s="83"/>
      <c r="FIX16" s="212"/>
      <c r="FIY16" s="212"/>
      <c r="FIZ16" s="212"/>
      <c r="FJA16" s="191"/>
      <c r="FJB16" s="191"/>
      <c r="FJC16" s="191"/>
      <c r="FJD16" s="191"/>
      <c r="FJE16" s="83"/>
      <c r="FJF16" s="212"/>
      <c r="FJG16" s="212"/>
      <c r="FJH16" s="212"/>
      <c r="FJI16" s="191"/>
      <c r="FJJ16" s="191"/>
      <c r="FJK16" s="191"/>
      <c r="FJL16" s="191"/>
      <c r="FJM16" s="83"/>
      <c r="FJN16" s="212"/>
      <c r="FJO16" s="212"/>
      <c r="FJP16" s="212"/>
      <c r="FJQ16" s="191"/>
      <c r="FJR16" s="191"/>
      <c r="FJS16" s="191"/>
      <c r="FJT16" s="191"/>
      <c r="FJU16" s="83"/>
      <c r="FJV16" s="212"/>
      <c r="FJW16" s="212"/>
      <c r="FJX16" s="212"/>
      <c r="FJY16" s="191"/>
      <c r="FJZ16" s="191"/>
      <c r="FKA16" s="191"/>
      <c r="FKB16" s="191"/>
      <c r="FKC16" s="83"/>
      <c r="FKD16" s="212"/>
      <c r="FKE16" s="212"/>
      <c r="FKF16" s="212"/>
      <c r="FKG16" s="191"/>
      <c r="FKH16" s="191"/>
      <c r="FKI16" s="191"/>
      <c r="FKJ16" s="191"/>
      <c r="FKK16" s="83"/>
      <c r="FKL16" s="212"/>
      <c r="FKM16" s="212"/>
      <c r="FKN16" s="212"/>
      <c r="FKO16" s="191"/>
      <c r="FKP16" s="191"/>
      <c r="FKQ16" s="191"/>
      <c r="FKR16" s="191"/>
      <c r="FKS16" s="83"/>
      <c r="FKT16" s="212"/>
      <c r="FKU16" s="212"/>
      <c r="FKV16" s="212"/>
      <c r="FKW16" s="191"/>
      <c r="FKX16" s="191"/>
      <c r="FKY16" s="191"/>
      <c r="FKZ16" s="191"/>
      <c r="FLA16" s="83"/>
      <c r="FLB16" s="212"/>
      <c r="FLC16" s="212"/>
      <c r="FLD16" s="212"/>
      <c r="FLE16" s="191"/>
      <c r="FLF16" s="191"/>
      <c r="FLG16" s="191"/>
      <c r="FLH16" s="191"/>
      <c r="FLI16" s="83"/>
      <c r="FLJ16" s="212"/>
      <c r="FLK16" s="212"/>
      <c r="FLL16" s="212"/>
      <c r="FLM16" s="191"/>
      <c r="FLN16" s="191"/>
      <c r="FLO16" s="191"/>
      <c r="FLP16" s="191"/>
      <c r="FLQ16" s="83"/>
      <c r="FLR16" s="212"/>
      <c r="FLS16" s="212"/>
      <c r="FLT16" s="212"/>
      <c r="FLU16" s="191"/>
      <c r="FLV16" s="191"/>
      <c r="FLW16" s="191"/>
      <c r="FLX16" s="191"/>
      <c r="FLY16" s="83"/>
      <c r="FLZ16" s="212"/>
      <c r="FMA16" s="212"/>
      <c r="FMB16" s="212"/>
      <c r="FMC16" s="191"/>
      <c r="FMD16" s="191"/>
      <c r="FME16" s="191"/>
      <c r="FMF16" s="191"/>
      <c r="FMG16" s="83"/>
      <c r="FMH16" s="212"/>
      <c r="FMI16" s="212"/>
      <c r="FMJ16" s="212"/>
      <c r="FMK16" s="191"/>
      <c r="FML16" s="191"/>
      <c r="FMM16" s="191"/>
      <c r="FMN16" s="191"/>
      <c r="FMO16" s="83"/>
      <c r="FMP16" s="212"/>
      <c r="FMQ16" s="212"/>
      <c r="FMR16" s="212"/>
      <c r="FMS16" s="191"/>
      <c r="FMT16" s="191"/>
      <c r="FMU16" s="191"/>
      <c r="FMV16" s="191"/>
      <c r="FMW16" s="83"/>
      <c r="FMX16" s="212"/>
      <c r="FMY16" s="212"/>
      <c r="FMZ16" s="212"/>
      <c r="FNA16" s="191"/>
      <c r="FNB16" s="191"/>
      <c r="FNC16" s="191"/>
      <c r="FND16" s="191"/>
      <c r="FNE16" s="83"/>
      <c r="FNF16" s="212"/>
      <c r="FNG16" s="212"/>
      <c r="FNH16" s="212"/>
      <c r="FNI16" s="191"/>
      <c r="FNJ16" s="191"/>
      <c r="FNK16" s="191"/>
      <c r="FNL16" s="191"/>
      <c r="FNM16" s="83"/>
      <c r="FNN16" s="212"/>
      <c r="FNO16" s="212"/>
      <c r="FNP16" s="212"/>
      <c r="FNQ16" s="191"/>
      <c r="FNR16" s="191"/>
      <c r="FNS16" s="191"/>
      <c r="FNT16" s="191"/>
      <c r="FNU16" s="83"/>
      <c r="FNV16" s="212"/>
      <c r="FNW16" s="212"/>
      <c r="FNX16" s="212"/>
      <c r="FNY16" s="191"/>
      <c r="FNZ16" s="191"/>
      <c r="FOA16" s="191"/>
      <c r="FOB16" s="191"/>
      <c r="FOC16" s="83"/>
      <c r="FOD16" s="212"/>
      <c r="FOE16" s="212"/>
      <c r="FOF16" s="212"/>
      <c r="FOG16" s="191"/>
      <c r="FOH16" s="191"/>
      <c r="FOI16" s="191"/>
      <c r="FOJ16" s="191"/>
      <c r="FOK16" s="83"/>
      <c r="FOL16" s="212"/>
      <c r="FOM16" s="212"/>
      <c r="FON16" s="212"/>
      <c r="FOO16" s="191"/>
      <c r="FOP16" s="191"/>
      <c r="FOQ16" s="191"/>
      <c r="FOR16" s="191"/>
      <c r="FOS16" s="83"/>
      <c r="FOT16" s="212"/>
      <c r="FOU16" s="212"/>
      <c r="FOV16" s="212"/>
      <c r="FOW16" s="191"/>
      <c r="FOX16" s="191"/>
      <c r="FOY16" s="191"/>
      <c r="FOZ16" s="191"/>
      <c r="FPA16" s="83"/>
      <c r="FPB16" s="212"/>
      <c r="FPC16" s="212"/>
      <c r="FPD16" s="212"/>
      <c r="FPE16" s="191"/>
      <c r="FPF16" s="191"/>
      <c r="FPG16" s="191"/>
      <c r="FPH16" s="191"/>
      <c r="FPI16" s="83"/>
      <c r="FPJ16" s="212"/>
      <c r="FPK16" s="212"/>
      <c r="FPL16" s="212"/>
      <c r="FPM16" s="191"/>
      <c r="FPN16" s="191"/>
      <c r="FPO16" s="191"/>
      <c r="FPP16" s="191"/>
      <c r="FPQ16" s="83"/>
      <c r="FPR16" s="212"/>
      <c r="FPS16" s="212"/>
      <c r="FPT16" s="212"/>
      <c r="FPU16" s="191"/>
      <c r="FPV16" s="191"/>
      <c r="FPW16" s="191"/>
      <c r="FPX16" s="191"/>
      <c r="FPY16" s="83"/>
      <c r="FPZ16" s="212"/>
      <c r="FQA16" s="212"/>
      <c r="FQB16" s="212"/>
      <c r="FQC16" s="191"/>
      <c r="FQD16" s="191"/>
      <c r="FQE16" s="191"/>
      <c r="FQF16" s="191"/>
      <c r="FQG16" s="83"/>
      <c r="FQH16" s="212"/>
      <c r="FQI16" s="212"/>
      <c r="FQJ16" s="212"/>
      <c r="FQK16" s="191"/>
      <c r="FQL16" s="191"/>
      <c r="FQM16" s="191"/>
      <c r="FQN16" s="191"/>
      <c r="FQO16" s="83"/>
      <c r="FQP16" s="212"/>
      <c r="FQQ16" s="212"/>
      <c r="FQR16" s="212"/>
      <c r="FQS16" s="191"/>
      <c r="FQT16" s="191"/>
      <c r="FQU16" s="191"/>
      <c r="FQV16" s="191"/>
      <c r="FQW16" s="83"/>
      <c r="FQX16" s="212"/>
      <c r="FQY16" s="212"/>
      <c r="FQZ16" s="212"/>
      <c r="FRA16" s="191"/>
      <c r="FRB16" s="191"/>
      <c r="FRC16" s="191"/>
      <c r="FRD16" s="191"/>
      <c r="FRE16" s="83"/>
      <c r="FRF16" s="212"/>
      <c r="FRG16" s="212"/>
      <c r="FRH16" s="212"/>
      <c r="FRI16" s="191"/>
      <c r="FRJ16" s="191"/>
      <c r="FRK16" s="191"/>
      <c r="FRL16" s="191"/>
      <c r="FRM16" s="83"/>
      <c r="FRN16" s="212"/>
      <c r="FRO16" s="212"/>
      <c r="FRP16" s="212"/>
      <c r="FRQ16" s="191"/>
      <c r="FRR16" s="191"/>
      <c r="FRS16" s="191"/>
      <c r="FRT16" s="191"/>
      <c r="FRU16" s="83"/>
      <c r="FRV16" s="212"/>
      <c r="FRW16" s="212"/>
      <c r="FRX16" s="212"/>
      <c r="FRY16" s="191"/>
      <c r="FRZ16" s="191"/>
      <c r="FSA16" s="191"/>
      <c r="FSB16" s="191"/>
      <c r="FSC16" s="83"/>
      <c r="FSD16" s="212"/>
      <c r="FSE16" s="212"/>
      <c r="FSF16" s="212"/>
      <c r="FSG16" s="191"/>
      <c r="FSH16" s="191"/>
      <c r="FSI16" s="191"/>
      <c r="FSJ16" s="191"/>
      <c r="FSK16" s="83"/>
      <c r="FSL16" s="212"/>
      <c r="FSM16" s="212"/>
      <c r="FSN16" s="212"/>
      <c r="FSO16" s="191"/>
      <c r="FSP16" s="191"/>
      <c r="FSQ16" s="191"/>
      <c r="FSR16" s="191"/>
      <c r="FSS16" s="83"/>
      <c r="FST16" s="212"/>
      <c r="FSU16" s="212"/>
      <c r="FSV16" s="212"/>
      <c r="FSW16" s="191"/>
      <c r="FSX16" s="191"/>
      <c r="FSY16" s="191"/>
      <c r="FSZ16" s="191"/>
      <c r="FTA16" s="83"/>
      <c r="FTB16" s="212"/>
      <c r="FTC16" s="212"/>
      <c r="FTD16" s="212"/>
      <c r="FTE16" s="191"/>
      <c r="FTF16" s="191"/>
      <c r="FTG16" s="191"/>
      <c r="FTH16" s="191"/>
      <c r="FTI16" s="83"/>
      <c r="FTJ16" s="212"/>
      <c r="FTK16" s="212"/>
      <c r="FTL16" s="212"/>
      <c r="FTM16" s="191"/>
      <c r="FTN16" s="191"/>
      <c r="FTO16" s="191"/>
      <c r="FTP16" s="191"/>
      <c r="FTQ16" s="83"/>
      <c r="FTR16" s="212"/>
      <c r="FTS16" s="212"/>
      <c r="FTT16" s="212"/>
      <c r="FTU16" s="191"/>
      <c r="FTV16" s="191"/>
      <c r="FTW16" s="191"/>
      <c r="FTX16" s="191"/>
      <c r="FTY16" s="83"/>
      <c r="FTZ16" s="212"/>
      <c r="FUA16" s="212"/>
      <c r="FUB16" s="212"/>
      <c r="FUC16" s="191"/>
      <c r="FUD16" s="191"/>
      <c r="FUE16" s="191"/>
      <c r="FUF16" s="191"/>
      <c r="FUG16" s="83"/>
      <c r="FUH16" s="212"/>
      <c r="FUI16" s="212"/>
      <c r="FUJ16" s="212"/>
      <c r="FUK16" s="191"/>
      <c r="FUL16" s="191"/>
      <c r="FUM16" s="191"/>
      <c r="FUN16" s="191"/>
      <c r="FUO16" s="83"/>
      <c r="FUP16" s="212"/>
      <c r="FUQ16" s="212"/>
      <c r="FUR16" s="212"/>
      <c r="FUS16" s="191"/>
      <c r="FUT16" s="191"/>
      <c r="FUU16" s="191"/>
      <c r="FUV16" s="191"/>
      <c r="FUW16" s="83"/>
      <c r="FUX16" s="212"/>
      <c r="FUY16" s="212"/>
      <c r="FUZ16" s="212"/>
      <c r="FVA16" s="191"/>
      <c r="FVB16" s="191"/>
      <c r="FVC16" s="191"/>
      <c r="FVD16" s="191"/>
      <c r="FVE16" s="83"/>
      <c r="FVF16" s="212"/>
      <c r="FVG16" s="212"/>
      <c r="FVH16" s="212"/>
      <c r="FVI16" s="191"/>
      <c r="FVJ16" s="191"/>
      <c r="FVK16" s="191"/>
      <c r="FVL16" s="191"/>
      <c r="FVM16" s="83"/>
      <c r="FVN16" s="212"/>
      <c r="FVO16" s="212"/>
      <c r="FVP16" s="212"/>
      <c r="FVQ16" s="191"/>
      <c r="FVR16" s="191"/>
      <c r="FVS16" s="191"/>
      <c r="FVT16" s="191"/>
      <c r="FVU16" s="83"/>
      <c r="FVV16" s="212"/>
      <c r="FVW16" s="212"/>
      <c r="FVX16" s="212"/>
      <c r="FVY16" s="191"/>
      <c r="FVZ16" s="191"/>
      <c r="FWA16" s="191"/>
      <c r="FWB16" s="191"/>
      <c r="FWC16" s="83"/>
      <c r="FWD16" s="212"/>
      <c r="FWE16" s="212"/>
      <c r="FWF16" s="212"/>
      <c r="FWG16" s="191"/>
      <c r="FWH16" s="191"/>
      <c r="FWI16" s="191"/>
      <c r="FWJ16" s="191"/>
      <c r="FWK16" s="83"/>
      <c r="FWL16" s="212"/>
      <c r="FWM16" s="212"/>
      <c r="FWN16" s="212"/>
      <c r="FWO16" s="191"/>
      <c r="FWP16" s="191"/>
      <c r="FWQ16" s="191"/>
      <c r="FWR16" s="191"/>
      <c r="FWS16" s="83"/>
      <c r="FWT16" s="212"/>
      <c r="FWU16" s="212"/>
      <c r="FWV16" s="212"/>
      <c r="FWW16" s="191"/>
      <c r="FWX16" s="191"/>
      <c r="FWY16" s="191"/>
      <c r="FWZ16" s="191"/>
      <c r="FXA16" s="83"/>
      <c r="FXB16" s="212"/>
      <c r="FXC16" s="212"/>
      <c r="FXD16" s="212"/>
      <c r="FXE16" s="191"/>
      <c r="FXF16" s="191"/>
      <c r="FXG16" s="191"/>
      <c r="FXH16" s="191"/>
      <c r="FXI16" s="83"/>
      <c r="FXJ16" s="212"/>
      <c r="FXK16" s="212"/>
      <c r="FXL16" s="212"/>
      <c r="FXM16" s="191"/>
      <c r="FXN16" s="191"/>
      <c r="FXO16" s="191"/>
      <c r="FXP16" s="191"/>
      <c r="FXQ16" s="83"/>
      <c r="FXR16" s="212"/>
      <c r="FXS16" s="212"/>
      <c r="FXT16" s="212"/>
      <c r="FXU16" s="191"/>
      <c r="FXV16" s="191"/>
      <c r="FXW16" s="191"/>
      <c r="FXX16" s="191"/>
      <c r="FXY16" s="83"/>
      <c r="FXZ16" s="212"/>
      <c r="FYA16" s="212"/>
      <c r="FYB16" s="212"/>
      <c r="FYC16" s="191"/>
      <c r="FYD16" s="191"/>
      <c r="FYE16" s="191"/>
      <c r="FYF16" s="191"/>
      <c r="FYG16" s="83"/>
      <c r="FYH16" s="212"/>
      <c r="FYI16" s="212"/>
      <c r="FYJ16" s="212"/>
      <c r="FYK16" s="191"/>
      <c r="FYL16" s="191"/>
      <c r="FYM16" s="191"/>
      <c r="FYN16" s="191"/>
      <c r="FYO16" s="83"/>
      <c r="FYP16" s="212"/>
      <c r="FYQ16" s="212"/>
      <c r="FYR16" s="212"/>
      <c r="FYS16" s="191"/>
      <c r="FYT16" s="191"/>
      <c r="FYU16" s="191"/>
      <c r="FYV16" s="191"/>
      <c r="FYW16" s="83"/>
      <c r="FYX16" s="212"/>
      <c r="FYY16" s="212"/>
      <c r="FYZ16" s="212"/>
      <c r="FZA16" s="191"/>
      <c r="FZB16" s="191"/>
      <c r="FZC16" s="191"/>
      <c r="FZD16" s="191"/>
      <c r="FZE16" s="83"/>
      <c r="FZF16" s="212"/>
      <c r="FZG16" s="212"/>
      <c r="FZH16" s="212"/>
      <c r="FZI16" s="191"/>
      <c r="FZJ16" s="191"/>
      <c r="FZK16" s="191"/>
      <c r="FZL16" s="191"/>
      <c r="FZM16" s="83"/>
      <c r="FZN16" s="212"/>
      <c r="FZO16" s="212"/>
      <c r="FZP16" s="212"/>
      <c r="FZQ16" s="191"/>
      <c r="FZR16" s="191"/>
      <c r="FZS16" s="191"/>
      <c r="FZT16" s="191"/>
      <c r="FZU16" s="83"/>
      <c r="FZV16" s="212"/>
      <c r="FZW16" s="212"/>
      <c r="FZX16" s="212"/>
      <c r="FZY16" s="191"/>
      <c r="FZZ16" s="191"/>
      <c r="GAA16" s="191"/>
      <c r="GAB16" s="191"/>
      <c r="GAC16" s="83"/>
      <c r="GAD16" s="212"/>
      <c r="GAE16" s="212"/>
      <c r="GAF16" s="212"/>
      <c r="GAG16" s="191"/>
      <c r="GAH16" s="191"/>
      <c r="GAI16" s="191"/>
      <c r="GAJ16" s="191"/>
      <c r="GAK16" s="83"/>
      <c r="GAL16" s="212"/>
      <c r="GAM16" s="212"/>
      <c r="GAN16" s="212"/>
      <c r="GAO16" s="191"/>
      <c r="GAP16" s="191"/>
      <c r="GAQ16" s="191"/>
      <c r="GAR16" s="191"/>
      <c r="GAS16" s="83"/>
      <c r="GAT16" s="212"/>
      <c r="GAU16" s="212"/>
      <c r="GAV16" s="212"/>
      <c r="GAW16" s="191"/>
      <c r="GAX16" s="191"/>
      <c r="GAY16" s="191"/>
      <c r="GAZ16" s="191"/>
      <c r="GBA16" s="83"/>
      <c r="GBB16" s="212"/>
      <c r="GBC16" s="212"/>
      <c r="GBD16" s="212"/>
      <c r="GBE16" s="191"/>
      <c r="GBF16" s="191"/>
      <c r="GBG16" s="191"/>
      <c r="GBH16" s="191"/>
      <c r="GBI16" s="83"/>
      <c r="GBJ16" s="212"/>
      <c r="GBK16" s="212"/>
      <c r="GBL16" s="212"/>
      <c r="GBM16" s="191"/>
      <c r="GBN16" s="191"/>
      <c r="GBO16" s="191"/>
      <c r="GBP16" s="191"/>
      <c r="GBQ16" s="83"/>
      <c r="GBR16" s="212"/>
      <c r="GBS16" s="212"/>
      <c r="GBT16" s="212"/>
      <c r="GBU16" s="191"/>
      <c r="GBV16" s="191"/>
      <c r="GBW16" s="191"/>
      <c r="GBX16" s="191"/>
      <c r="GBY16" s="83"/>
      <c r="GBZ16" s="212"/>
      <c r="GCA16" s="212"/>
      <c r="GCB16" s="212"/>
      <c r="GCC16" s="191"/>
      <c r="GCD16" s="191"/>
      <c r="GCE16" s="191"/>
      <c r="GCF16" s="191"/>
      <c r="GCG16" s="83"/>
      <c r="GCH16" s="212"/>
      <c r="GCI16" s="212"/>
      <c r="GCJ16" s="212"/>
      <c r="GCK16" s="191"/>
      <c r="GCL16" s="191"/>
      <c r="GCM16" s="191"/>
      <c r="GCN16" s="191"/>
      <c r="GCO16" s="83"/>
      <c r="GCP16" s="212"/>
      <c r="GCQ16" s="212"/>
      <c r="GCR16" s="212"/>
      <c r="GCS16" s="191"/>
      <c r="GCT16" s="191"/>
      <c r="GCU16" s="191"/>
      <c r="GCV16" s="191"/>
      <c r="GCW16" s="83"/>
      <c r="GCX16" s="212"/>
      <c r="GCY16" s="212"/>
      <c r="GCZ16" s="212"/>
      <c r="GDA16" s="191"/>
      <c r="GDB16" s="191"/>
      <c r="GDC16" s="191"/>
      <c r="GDD16" s="191"/>
      <c r="GDE16" s="83"/>
      <c r="GDF16" s="212"/>
      <c r="GDG16" s="212"/>
      <c r="GDH16" s="212"/>
      <c r="GDI16" s="191"/>
      <c r="GDJ16" s="191"/>
      <c r="GDK16" s="191"/>
      <c r="GDL16" s="191"/>
      <c r="GDM16" s="83"/>
      <c r="GDN16" s="212"/>
      <c r="GDO16" s="212"/>
      <c r="GDP16" s="212"/>
      <c r="GDQ16" s="191"/>
      <c r="GDR16" s="191"/>
      <c r="GDS16" s="191"/>
      <c r="GDT16" s="191"/>
      <c r="GDU16" s="83"/>
      <c r="GDV16" s="212"/>
      <c r="GDW16" s="212"/>
      <c r="GDX16" s="212"/>
      <c r="GDY16" s="191"/>
      <c r="GDZ16" s="191"/>
      <c r="GEA16" s="191"/>
      <c r="GEB16" s="191"/>
      <c r="GEC16" s="83"/>
      <c r="GED16" s="212"/>
      <c r="GEE16" s="212"/>
      <c r="GEF16" s="212"/>
      <c r="GEG16" s="191"/>
      <c r="GEH16" s="191"/>
      <c r="GEI16" s="191"/>
      <c r="GEJ16" s="191"/>
      <c r="GEK16" s="83"/>
      <c r="GEL16" s="212"/>
      <c r="GEM16" s="212"/>
      <c r="GEN16" s="212"/>
      <c r="GEO16" s="191"/>
      <c r="GEP16" s="191"/>
      <c r="GEQ16" s="191"/>
      <c r="GER16" s="191"/>
      <c r="GES16" s="83"/>
      <c r="GET16" s="212"/>
      <c r="GEU16" s="212"/>
      <c r="GEV16" s="212"/>
      <c r="GEW16" s="191"/>
      <c r="GEX16" s="191"/>
      <c r="GEY16" s="191"/>
      <c r="GEZ16" s="191"/>
      <c r="GFA16" s="83"/>
      <c r="GFB16" s="212"/>
      <c r="GFC16" s="212"/>
      <c r="GFD16" s="212"/>
      <c r="GFE16" s="191"/>
      <c r="GFF16" s="191"/>
      <c r="GFG16" s="191"/>
      <c r="GFH16" s="191"/>
      <c r="GFI16" s="83"/>
      <c r="GFJ16" s="212"/>
      <c r="GFK16" s="212"/>
      <c r="GFL16" s="212"/>
      <c r="GFM16" s="191"/>
      <c r="GFN16" s="191"/>
      <c r="GFO16" s="191"/>
      <c r="GFP16" s="191"/>
      <c r="GFQ16" s="83"/>
      <c r="GFR16" s="212"/>
      <c r="GFS16" s="212"/>
      <c r="GFT16" s="212"/>
      <c r="GFU16" s="191"/>
      <c r="GFV16" s="191"/>
      <c r="GFW16" s="191"/>
      <c r="GFX16" s="191"/>
      <c r="GFY16" s="83"/>
      <c r="GFZ16" s="212"/>
      <c r="GGA16" s="212"/>
      <c r="GGB16" s="212"/>
      <c r="GGC16" s="191"/>
      <c r="GGD16" s="191"/>
      <c r="GGE16" s="191"/>
      <c r="GGF16" s="191"/>
      <c r="GGG16" s="83"/>
      <c r="GGH16" s="212"/>
      <c r="GGI16" s="212"/>
      <c r="GGJ16" s="212"/>
      <c r="GGK16" s="191"/>
      <c r="GGL16" s="191"/>
      <c r="GGM16" s="191"/>
      <c r="GGN16" s="191"/>
      <c r="GGO16" s="83"/>
      <c r="GGP16" s="212"/>
      <c r="GGQ16" s="212"/>
      <c r="GGR16" s="212"/>
      <c r="GGS16" s="191"/>
      <c r="GGT16" s="191"/>
      <c r="GGU16" s="191"/>
      <c r="GGV16" s="191"/>
      <c r="GGW16" s="83"/>
      <c r="GGX16" s="212"/>
      <c r="GGY16" s="212"/>
      <c r="GGZ16" s="212"/>
      <c r="GHA16" s="191"/>
      <c r="GHB16" s="191"/>
      <c r="GHC16" s="191"/>
      <c r="GHD16" s="191"/>
      <c r="GHE16" s="83"/>
      <c r="GHF16" s="212"/>
      <c r="GHG16" s="212"/>
      <c r="GHH16" s="212"/>
      <c r="GHI16" s="191"/>
      <c r="GHJ16" s="191"/>
      <c r="GHK16" s="191"/>
      <c r="GHL16" s="191"/>
      <c r="GHM16" s="83"/>
      <c r="GHN16" s="212"/>
      <c r="GHO16" s="212"/>
      <c r="GHP16" s="212"/>
      <c r="GHQ16" s="191"/>
      <c r="GHR16" s="191"/>
      <c r="GHS16" s="191"/>
      <c r="GHT16" s="191"/>
      <c r="GHU16" s="83"/>
      <c r="GHV16" s="212"/>
      <c r="GHW16" s="212"/>
      <c r="GHX16" s="212"/>
      <c r="GHY16" s="191"/>
      <c r="GHZ16" s="191"/>
      <c r="GIA16" s="191"/>
      <c r="GIB16" s="191"/>
      <c r="GIC16" s="83"/>
      <c r="GID16" s="212"/>
      <c r="GIE16" s="212"/>
      <c r="GIF16" s="212"/>
      <c r="GIG16" s="191"/>
      <c r="GIH16" s="191"/>
      <c r="GII16" s="191"/>
      <c r="GIJ16" s="191"/>
      <c r="GIK16" s="83"/>
      <c r="GIL16" s="212"/>
      <c r="GIM16" s="212"/>
      <c r="GIN16" s="212"/>
      <c r="GIO16" s="191"/>
      <c r="GIP16" s="191"/>
      <c r="GIQ16" s="191"/>
      <c r="GIR16" s="191"/>
      <c r="GIS16" s="83"/>
      <c r="GIT16" s="212"/>
      <c r="GIU16" s="212"/>
      <c r="GIV16" s="212"/>
      <c r="GIW16" s="191"/>
      <c r="GIX16" s="191"/>
      <c r="GIY16" s="191"/>
      <c r="GIZ16" s="191"/>
      <c r="GJA16" s="83"/>
      <c r="GJB16" s="212"/>
      <c r="GJC16" s="212"/>
      <c r="GJD16" s="212"/>
      <c r="GJE16" s="191"/>
      <c r="GJF16" s="191"/>
      <c r="GJG16" s="191"/>
      <c r="GJH16" s="191"/>
      <c r="GJI16" s="83"/>
      <c r="GJJ16" s="212"/>
      <c r="GJK16" s="212"/>
      <c r="GJL16" s="212"/>
      <c r="GJM16" s="191"/>
      <c r="GJN16" s="191"/>
      <c r="GJO16" s="191"/>
      <c r="GJP16" s="191"/>
      <c r="GJQ16" s="83"/>
      <c r="GJR16" s="212"/>
      <c r="GJS16" s="212"/>
      <c r="GJT16" s="212"/>
      <c r="GJU16" s="191"/>
      <c r="GJV16" s="191"/>
      <c r="GJW16" s="191"/>
      <c r="GJX16" s="191"/>
      <c r="GJY16" s="83"/>
      <c r="GJZ16" s="212"/>
      <c r="GKA16" s="212"/>
      <c r="GKB16" s="212"/>
      <c r="GKC16" s="191"/>
      <c r="GKD16" s="191"/>
      <c r="GKE16" s="191"/>
      <c r="GKF16" s="191"/>
      <c r="GKG16" s="83"/>
      <c r="GKH16" s="212"/>
      <c r="GKI16" s="212"/>
      <c r="GKJ16" s="212"/>
      <c r="GKK16" s="191"/>
      <c r="GKL16" s="191"/>
      <c r="GKM16" s="191"/>
      <c r="GKN16" s="191"/>
      <c r="GKO16" s="83"/>
      <c r="GKP16" s="212"/>
      <c r="GKQ16" s="212"/>
      <c r="GKR16" s="212"/>
      <c r="GKS16" s="191"/>
      <c r="GKT16" s="191"/>
      <c r="GKU16" s="191"/>
      <c r="GKV16" s="191"/>
      <c r="GKW16" s="83"/>
      <c r="GKX16" s="212"/>
      <c r="GKY16" s="212"/>
      <c r="GKZ16" s="212"/>
      <c r="GLA16" s="191"/>
      <c r="GLB16" s="191"/>
      <c r="GLC16" s="191"/>
      <c r="GLD16" s="191"/>
      <c r="GLE16" s="83"/>
      <c r="GLF16" s="212"/>
      <c r="GLG16" s="212"/>
      <c r="GLH16" s="212"/>
      <c r="GLI16" s="191"/>
      <c r="GLJ16" s="191"/>
      <c r="GLK16" s="191"/>
      <c r="GLL16" s="191"/>
      <c r="GLM16" s="83"/>
      <c r="GLN16" s="212"/>
      <c r="GLO16" s="212"/>
      <c r="GLP16" s="212"/>
      <c r="GLQ16" s="191"/>
      <c r="GLR16" s="191"/>
      <c r="GLS16" s="191"/>
      <c r="GLT16" s="191"/>
      <c r="GLU16" s="83"/>
      <c r="GLV16" s="212"/>
      <c r="GLW16" s="212"/>
      <c r="GLX16" s="212"/>
      <c r="GLY16" s="191"/>
      <c r="GLZ16" s="191"/>
      <c r="GMA16" s="191"/>
      <c r="GMB16" s="191"/>
      <c r="GMC16" s="83"/>
      <c r="GMD16" s="212"/>
      <c r="GME16" s="212"/>
      <c r="GMF16" s="212"/>
      <c r="GMG16" s="191"/>
      <c r="GMH16" s="191"/>
      <c r="GMI16" s="191"/>
      <c r="GMJ16" s="191"/>
      <c r="GMK16" s="83"/>
      <c r="GML16" s="212"/>
      <c r="GMM16" s="212"/>
      <c r="GMN16" s="212"/>
      <c r="GMO16" s="191"/>
      <c r="GMP16" s="191"/>
      <c r="GMQ16" s="191"/>
      <c r="GMR16" s="191"/>
      <c r="GMS16" s="83"/>
      <c r="GMT16" s="212"/>
      <c r="GMU16" s="212"/>
      <c r="GMV16" s="212"/>
      <c r="GMW16" s="191"/>
      <c r="GMX16" s="191"/>
      <c r="GMY16" s="191"/>
      <c r="GMZ16" s="191"/>
      <c r="GNA16" s="83"/>
      <c r="GNB16" s="212"/>
      <c r="GNC16" s="212"/>
      <c r="GND16" s="212"/>
      <c r="GNE16" s="191"/>
      <c r="GNF16" s="191"/>
      <c r="GNG16" s="191"/>
      <c r="GNH16" s="191"/>
      <c r="GNI16" s="83"/>
      <c r="GNJ16" s="212"/>
      <c r="GNK16" s="212"/>
      <c r="GNL16" s="212"/>
      <c r="GNM16" s="191"/>
      <c r="GNN16" s="191"/>
      <c r="GNO16" s="191"/>
      <c r="GNP16" s="191"/>
      <c r="GNQ16" s="83"/>
      <c r="GNR16" s="212"/>
      <c r="GNS16" s="212"/>
      <c r="GNT16" s="212"/>
      <c r="GNU16" s="191"/>
      <c r="GNV16" s="191"/>
      <c r="GNW16" s="191"/>
      <c r="GNX16" s="191"/>
      <c r="GNY16" s="83"/>
      <c r="GNZ16" s="212"/>
      <c r="GOA16" s="212"/>
      <c r="GOB16" s="212"/>
      <c r="GOC16" s="191"/>
      <c r="GOD16" s="191"/>
      <c r="GOE16" s="191"/>
      <c r="GOF16" s="191"/>
      <c r="GOG16" s="83"/>
      <c r="GOH16" s="212"/>
      <c r="GOI16" s="212"/>
      <c r="GOJ16" s="212"/>
      <c r="GOK16" s="191"/>
      <c r="GOL16" s="191"/>
      <c r="GOM16" s="191"/>
      <c r="GON16" s="191"/>
      <c r="GOO16" s="83"/>
      <c r="GOP16" s="212"/>
      <c r="GOQ16" s="212"/>
      <c r="GOR16" s="212"/>
      <c r="GOS16" s="191"/>
      <c r="GOT16" s="191"/>
      <c r="GOU16" s="191"/>
      <c r="GOV16" s="191"/>
      <c r="GOW16" s="83"/>
      <c r="GOX16" s="212"/>
      <c r="GOY16" s="212"/>
      <c r="GOZ16" s="212"/>
      <c r="GPA16" s="191"/>
      <c r="GPB16" s="191"/>
      <c r="GPC16" s="191"/>
      <c r="GPD16" s="191"/>
      <c r="GPE16" s="83"/>
      <c r="GPF16" s="212"/>
      <c r="GPG16" s="212"/>
      <c r="GPH16" s="212"/>
      <c r="GPI16" s="191"/>
      <c r="GPJ16" s="191"/>
      <c r="GPK16" s="191"/>
      <c r="GPL16" s="191"/>
      <c r="GPM16" s="83"/>
      <c r="GPN16" s="212"/>
      <c r="GPO16" s="212"/>
      <c r="GPP16" s="212"/>
      <c r="GPQ16" s="191"/>
      <c r="GPR16" s="191"/>
      <c r="GPS16" s="191"/>
      <c r="GPT16" s="191"/>
      <c r="GPU16" s="83"/>
      <c r="GPV16" s="212"/>
      <c r="GPW16" s="212"/>
      <c r="GPX16" s="212"/>
      <c r="GPY16" s="191"/>
      <c r="GPZ16" s="191"/>
      <c r="GQA16" s="191"/>
      <c r="GQB16" s="191"/>
      <c r="GQC16" s="83"/>
      <c r="GQD16" s="212"/>
      <c r="GQE16" s="212"/>
      <c r="GQF16" s="212"/>
      <c r="GQG16" s="191"/>
      <c r="GQH16" s="191"/>
      <c r="GQI16" s="191"/>
      <c r="GQJ16" s="191"/>
      <c r="GQK16" s="83"/>
      <c r="GQL16" s="212"/>
      <c r="GQM16" s="212"/>
      <c r="GQN16" s="212"/>
      <c r="GQO16" s="191"/>
      <c r="GQP16" s="191"/>
      <c r="GQQ16" s="191"/>
      <c r="GQR16" s="191"/>
      <c r="GQS16" s="83"/>
      <c r="GQT16" s="212"/>
      <c r="GQU16" s="212"/>
      <c r="GQV16" s="212"/>
      <c r="GQW16" s="191"/>
      <c r="GQX16" s="191"/>
      <c r="GQY16" s="191"/>
      <c r="GQZ16" s="191"/>
      <c r="GRA16" s="83"/>
      <c r="GRB16" s="212"/>
      <c r="GRC16" s="212"/>
      <c r="GRD16" s="212"/>
      <c r="GRE16" s="191"/>
      <c r="GRF16" s="191"/>
      <c r="GRG16" s="191"/>
      <c r="GRH16" s="191"/>
      <c r="GRI16" s="83"/>
      <c r="GRJ16" s="212"/>
      <c r="GRK16" s="212"/>
      <c r="GRL16" s="212"/>
      <c r="GRM16" s="191"/>
      <c r="GRN16" s="191"/>
      <c r="GRO16" s="191"/>
      <c r="GRP16" s="191"/>
      <c r="GRQ16" s="83"/>
      <c r="GRR16" s="212"/>
      <c r="GRS16" s="212"/>
      <c r="GRT16" s="212"/>
      <c r="GRU16" s="191"/>
      <c r="GRV16" s="191"/>
      <c r="GRW16" s="191"/>
      <c r="GRX16" s="191"/>
      <c r="GRY16" s="83"/>
      <c r="GRZ16" s="212"/>
      <c r="GSA16" s="212"/>
      <c r="GSB16" s="212"/>
      <c r="GSC16" s="191"/>
      <c r="GSD16" s="191"/>
      <c r="GSE16" s="191"/>
      <c r="GSF16" s="191"/>
      <c r="GSG16" s="83"/>
      <c r="GSH16" s="212"/>
      <c r="GSI16" s="212"/>
      <c r="GSJ16" s="212"/>
      <c r="GSK16" s="191"/>
      <c r="GSL16" s="191"/>
      <c r="GSM16" s="191"/>
      <c r="GSN16" s="191"/>
      <c r="GSO16" s="83"/>
      <c r="GSP16" s="212"/>
      <c r="GSQ16" s="212"/>
      <c r="GSR16" s="212"/>
      <c r="GSS16" s="191"/>
      <c r="GST16" s="191"/>
      <c r="GSU16" s="191"/>
      <c r="GSV16" s="191"/>
      <c r="GSW16" s="83"/>
      <c r="GSX16" s="212"/>
      <c r="GSY16" s="212"/>
      <c r="GSZ16" s="212"/>
      <c r="GTA16" s="191"/>
      <c r="GTB16" s="191"/>
      <c r="GTC16" s="191"/>
      <c r="GTD16" s="191"/>
      <c r="GTE16" s="83"/>
      <c r="GTF16" s="212"/>
      <c r="GTG16" s="212"/>
      <c r="GTH16" s="212"/>
      <c r="GTI16" s="191"/>
      <c r="GTJ16" s="191"/>
      <c r="GTK16" s="191"/>
      <c r="GTL16" s="191"/>
      <c r="GTM16" s="83"/>
      <c r="GTN16" s="212"/>
      <c r="GTO16" s="212"/>
      <c r="GTP16" s="212"/>
      <c r="GTQ16" s="191"/>
      <c r="GTR16" s="191"/>
      <c r="GTS16" s="191"/>
      <c r="GTT16" s="191"/>
      <c r="GTU16" s="83"/>
      <c r="GTV16" s="212"/>
      <c r="GTW16" s="212"/>
      <c r="GTX16" s="212"/>
      <c r="GTY16" s="191"/>
      <c r="GTZ16" s="191"/>
      <c r="GUA16" s="191"/>
      <c r="GUB16" s="191"/>
      <c r="GUC16" s="83"/>
      <c r="GUD16" s="212"/>
      <c r="GUE16" s="212"/>
      <c r="GUF16" s="212"/>
      <c r="GUG16" s="191"/>
      <c r="GUH16" s="191"/>
      <c r="GUI16" s="191"/>
      <c r="GUJ16" s="191"/>
      <c r="GUK16" s="83"/>
      <c r="GUL16" s="212"/>
      <c r="GUM16" s="212"/>
      <c r="GUN16" s="212"/>
      <c r="GUO16" s="191"/>
      <c r="GUP16" s="191"/>
      <c r="GUQ16" s="191"/>
      <c r="GUR16" s="191"/>
      <c r="GUS16" s="83"/>
      <c r="GUT16" s="212"/>
      <c r="GUU16" s="212"/>
      <c r="GUV16" s="212"/>
      <c r="GUW16" s="191"/>
      <c r="GUX16" s="191"/>
      <c r="GUY16" s="191"/>
      <c r="GUZ16" s="191"/>
      <c r="GVA16" s="83"/>
      <c r="GVB16" s="212"/>
      <c r="GVC16" s="212"/>
      <c r="GVD16" s="212"/>
      <c r="GVE16" s="191"/>
      <c r="GVF16" s="191"/>
      <c r="GVG16" s="191"/>
      <c r="GVH16" s="191"/>
      <c r="GVI16" s="83"/>
      <c r="GVJ16" s="212"/>
      <c r="GVK16" s="212"/>
      <c r="GVL16" s="212"/>
      <c r="GVM16" s="191"/>
      <c r="GVN16" s="191"/>
      <c r="GVO16" s="191"/>
      <c r="GVP16" s="191"/>
      <c r="GVQ16" s="83"/>
      <c r="GVR16" s="212"/>
      <c r="GVS16" s="212"/>
      <c r="GVT16" s="212"/>
      <c r="GVU16" s="191"/>
      <c r="GVV16" s="191"/>
      <c r="GVW16" s="191"/>
      <c r="GVX16" s="191"/>
      <c r="GVY16" s="83"/>
      <c r="GVZ16" s="212"/>
      <c r="GWA16" s="212"/>
      <c r="GWB16" s="212"/>
      <c r="GWC16" s="191"/>
      <c r="GWD16" s="191"/>
      <c r="GWE16" s="191"/>
      <c r="GWF16" s="191"/>
      <c r="GWG16" s="83"/>
      <c r="GWH16" s="212"/>
      <c r="GWI16" s="212"/>
      <c r="GWJ16" s="212"/>
      <c r="GWK16" s="191"/>
      <c r="GWL16" s="191"/>
      <c r="GWM16" s="191"/>
      <c r="GWN16" s="191"/>
      <c r="GWO16" s="83"/>
      <c r="GWP16" s="212"/>
      <c r="GWQ16" s="212"/>
      <c r="GWR16" s="212"/>
      <c r="GWS16" s="191"/>
      <c r="GWT16" s="191"/>
      <c r="GWU16" s="191"/>
      <c r="GWV16" s="191"/>
      <c r="GWW16" s="83"/>
      <c r="GWX16" s="212"/>
      <c r="GWY16" s="212"/>
      <c r="GWZ16" s="212"/>
      <c r="GXA16" s="191"/>
      <c r="GXB16" s="191"/>
      <c r="GXC16" s="191"/>
      <c r="GXD16" s="191"/>
      <c r="GXE16" s="83"/>
      <c r="GXF16" s="212"/>
      <c r="GXG16" s="212"/>
      <c r="GXH16" s="212"/>
      <c r="GXI16" s="191"/>
      <c r="GXJ16" s="191"/>
      <c r="GXK16" s="191"/>
      <c r="GXL16" s="191"/>
      <c r="GXM16" s="83"/>
      <c r="GXN16" s="212"/>
      <c r="GXO16" s="212"/>
      <c r="GXP16" s="212"/>
      <c r="GXQ16" s="191"/>
      <c r="GXR16" s="191"/>
      <c r="GXS16" s="191"/>
      <c r="GXT16" s="191"/>
      <c r="GXU16" s="83"/>
      <c r="GXV16" s="212"/>
      <c r="GXW16" s="212"/>
      <c r="GXX16" s="212"/>
      <c r="GXY16" s="191"/>
      <c r="GXZ16" s="191"/>
      <c r="GYA16" s="191"/>
      <c r="GYB16" s="191"/>
      <c r="GYC16" s="83"/>
      <c r="GYD16" s="212"/>
      <c r="GYE16" s="212"/>
      <c r="GYF16" s="212"/>
      <c r="GYG16" s="191"/>
      <c r="GYH16" s="191"/>
      <c r="GYI16" s="191"/>
      <c r="GYJ16" s="191"/>
      <c r="GYK16" s="83"/>
      <c r="GYL16" s="212"/>
      <c r="GYM16" s="212"/>
      <c r="GYN16" s="212"/>
      <c r="GYO16" s="191"/>
      <c r="GYP16" s="191"/>
      <c r="GYQ16" s="191"/>
      <c r="GYR16" s="191"/>
      <c r="GYS16" s="83"/>
      <c r="GYT16" s="212"/>
      <c r="GYU16" s="212"/>
      <c r="GYV16" s="212"/>
      <c r="GYW16" s="191"/>
      <c r="GYX16" s="191"/>
      <c r="GYY16" s="191"/>
      <c r="GYZ16" s="191"/>
      <c r="GZA16" s="83"/>
      <c r="GZB16" s="212"/>
      <c r="GZC16" s="212"/>
      <c r="GZD16" s="212"/>
      <c r="GZE16" s="191"/>
      <c r="GZF16" s="191"/>
      <c r="GZG16" s="191"/>
      <c r="GZH16" s="191"/>
      <c r="GZI16" s="83"/>
      <c r="GZJ16" s="212"/>
      <c r="GZK16" s="212"/>
      <c r="GZL16" s="212"/>
      <c r="GZM16" s="191"/>
      <c r="GZN16" s="191"/>
      <c r="GZO16" s="191"/>
      <c r="GZP16" s="191"/>
      <c r="GZQ16" s="83"/>
      <c r="GZR16" s="212"/>
      <c r="GZS16" s="212"/>
      <c r="GZT16" s="212"/>
      <c r="GZU16" s="191"/>
      <c r="GZV16" s="191"/>
      <c r="GZW16" s="191"/>
      <c r="GZX16" s="191"/>
      <c r="GZY16" s="83"/>
      <c r="GZZ16" s="212"/>
      <c r="HAA16" s="212"/>
      <c r="HAB16" s="212"/>
      <c r="HAC16" s="191"/>
      <c r="HAD16" s="191"/>
      <c r="HAE16" s="191"/>
      <c r="HAF16" s="191"/>
      <c r="HAG16" s="83"/>
      <c r="HAH16" s="212"/>
      <c r="HAI16" s="212"/>
      <c r="HAJ16" s="212"/>
      <c r="HAK16" s="191"/>
      <c r="HAL16" s="191"/>
      <c r="HAM16" s="191"/>
      <c r="HAN16" s="191"/>
      <c r="HAO16" s="83"/>
      <c r="HAP16" s="212"/>
      <c r="HAQ16" s="212"/>
      <c r="HAR16" s="212"/>
      <c r="HAS16" s="191"/>
      <c r="HAT16" s="191"/>
      <c r="HAU16" s="191"/>
      <c r="HAV16" s="191"/>
      <c r="HAW16" s="83"/>
      <c r="HAX16" s="212"/>
      <c r="HAY16" s="212"/>
      <c r="HAZ16" s="212"/>
      <c r="HBA16" s="191"/>
      <c r="HBB16" s="191"/>
      <c r="HBC16" s="191"/>
      <c r="HBD16" s="191"/>
      <c r="HBE16" s="83"/>
      <c r="HBF16" s="212"/>
      <c r="HBG16" s="212"/>
      <c r="HBH16" s="212"/>
      <c r="HBI16" s="191"/>
      <c r="HBJ16" s="191"/>
      <c r="HBK16" s="191"/>
      <c r="HBL16" s="191"/>
      <c r="HBM16" s="83"/>
      <c r="HBN16" s="212"/>
      <c r="HBO16" s="212"/>
      <c r="HBP16" s="212"/>
      <c r="HBQ16" s="191"/>
      <c r="HBR16" s="191"/>
      <c r="HBS16" s="191"/>
      <c r="HBT16" s="191"/>
      <c r="HBU16" s="83"/>
      <c r="HBV16" s="212"/>
      <c r="HBW16" s="212"/>
      <c r="HBX16" s="212"/>
      <c r="HBY16" s="191"/>
      <c r="HBZ16" s="191"/>
      <c r="HCA16" s="191"/>
      <c r="HCB16" s="191"/>
      <c r="HCC16" s="83"/>
      <c r="HCD16" s="212"/>
      <c r="HCE16" s="212"/>
      <c r="HCF16" s="212"/>
      <c r="HCG16" s="191"/>
      <c r="HCH16" s="191"/>
      <c r="HCI16" s="191"/>
      <c r="HCJ16" s="191"/>
      <c r="HCK16" s="83"/>
      <c r="HCL16" s="212"/>
      <c r="HCM16" s="212"/>
      <c r="HCN16" s="212"/>
      <c r="HCO16" s="191"/>
      <c r="HCP16" s="191"/>
      <c r="HCQ16" s="191"/>
      <c r="HCR16" s="191"/>
      <c r="HCS16" s="83"/>
      <c r="HCT16" s="212"/>
      <c r="HCU16" s="212"/>
      <c r="HCV16" s="212"/>
      <c r="HCW16" s="191"/>
      <c r="HCX16" s="191"/>
      <c r="HCY16" s="191"/>
      <c r="HCZ16" s="191"/>
      <c r="HDA16" s="83"/>
      <c r="HDB16" s="212"/>
      <c r="HDC16" s="212"/>
      <c r="HDD16" s="212"/>
      <c r="HDE16" s="191"/>
      <c r="HDF16" s="191"/>
      <c r="HDG16" s="191"/>
      <c r="HDH16" s="191"/>
      <c r="HDI16" s="83"/>
      <c r="HDJ16" s="212"/>
      <c r="HDK16" s="212"/>
      <c r="HDL16" s="212"/>
      <c r="HDM16" s="191"/>
      <c r="HDN16" s="191"/>
      <c r="HDO16" s="191"/>
      <c r="HDP16" s="191"/>
      <c r="HDQ16" s="83"/>
      <c r="HDR16" s="212"/>
      <c r="HDS16" s="212"/>
      <c r="HDT16" s="212"/>
      <c r="HDU16" s="191"/>
      <c r="HDV16" s="191"/>
      <c r="HDW16" s="191"/>
      <c r="HDX16" s="191"/>
      <c r="HDY16" s="83"/>
      <c r="HDZ16" s="212"/>
      <c r="HEA16" s="212"/>
      <c r="HEB16" s="212"/>
      <c r="HEC16" s="191"/>
      <c r="HED16" s="191"/>
      <c r="HEE16" s="191"/>
      <c r="HEF16" s="191"/>
      <c r="HEG16" s="83"/>
      <c r="HEH16" s="212"/>
      <c r="HEI16" s="212"/>
      <c r="HEJ16" s="212"/>
      <c r="HEK16" s="191"/>
      <c r="HEL16" s="191"/>
      <c r="HEM16" s="191"/>
      <c r="HEN16" s="191"/>
      <c r="HEO16" s="83"/>
      <c r="HEP16" s="212"/>
      <c r="HEQ16" s="212"/>
      <c r="HER16" s="212"/>
      <c r="HES16" s="191"/>
      <c r="HET16" s="191"/>
      <c r="HEU16" s="191"/>
      <c r="HEV16" s="191"/>
      <c r="HEW16" s="83"/>
      <c r="HEX16" s="212"/>
      <c r="HEY16" s="212"/>
      <c r="HEZ16" s="212"/>
      <c r="HFA16" s="191"/>
      <c r="HFB16" s="191"/>
      <c r="HFC16" s="191"/>
      <c r="HFD16" s="191"/>
      <c r="HFE16" s="83"/>
      <c r="HFF16" s="212"/>
      <c r="HFG16" s="212"/>
      <c r="HFH16" s="212"/>
      <c r="HFI16" s="191"/>
      <c r="HFJ16" s="191"/>
      <c r="HFK16" s="191"/>
      <c r="HFL16" s="191"/>
      <c r="HFM16" s="83"/>
      <c r="HFN16" s="212"/>
      <c r="HFO16" s="212"/>
      <c r="HFP16" s="212"/>
      <c r="HFQ16" s="191"/>
      <c r="HFR16" s="191"/>
      <c r="HFS16" s="191"/>
      <c r="HFT16" s="191"/>
      <c r="HFU16" s="83"/>
      <c r="HFV16" s="212"/>
      <c r="HFW16" s="212"/>
      <c r="HFX16" s="212"/>
      <c r="HFY16" s="191"/>
      <c r="HFZ16" s="191"/>
      <c r="HGA16" s="191"/>
      <c r="HGB16" s="191"/>
      <c r="HGC16" s="83"/>
      <c r="HGD16" s="212"/>
      <c r="HGE16" s="212"/>
      <c r="HGF16" s="212"/>
      <c r="HGG16" s="191"/>
      <c r="HGH16" s="191"/>
      <c r="HGI16" s="191"/>
      <c r="HGJ16" s="191"/>
      <c r="HGK16" s="83"/>
      <c r="HGL16" s="212"/>
      <c r="HGM16" s="212"/>
      <c r="HGN16" s="212"/>
      <c r="HGO16" s="191"/>
      <c r="HGP16" s="191"/>
      <c r="HGQ16" s="191"/>
      <c r="HGR16" s="191"/>
      <c r="HGS16" s="83"/>
      <c r="HGT16" s="212"/>
      <c r="HGU16" s="212"/>
      <c r="HGV16" s="212"/>
      <c r="HGW16" s="191"/>
      <c r="HGX16" s="191"/>
      <c r="HGY16" s="191"/>
      <c r="HGZ16" s="191"/>
      <c r="HHA16" s="83"/>
      <c r="HHB16" s="212"/>
      <c r="HHC16" s="212"/>
      <c r="HHD16" s="212"/>
      <c r="HHE16" s="191"/>
      <c r="HHF16" s="191"/>
      <c r="HHG16" s="191"/>
      <c r="HHH16" s="191"/>
      <c r="HHI16" s="83"/>
      <c r="HHJ16" s="212"/>
      <c r="HHK16" s="212"/>
      <c r="HHL16" s="212"/>
      <c r="HHM16" s="191"/>
      <c r="HHN16" s="191"/>
      <c r="HHO16" s="191"/>
      <c r="HHP16" s="191"/>
      <c r="HHQ16" s="83"/>
      <c r="HHR16" s="212"/>
      <c r="HHS16" s="212"/>
      <c r="HHT16" s="212"/>
      <c r="HHU16" s="191"/>
      <c r="HHV16" s="191"/>
      <c r="HHW16" s="191"/>
      <c r="HHX16" s="191"/>
      <c r="HHY16" s="83"/>
      <c r="HHZ16" s="212"/>
      <c r="HIA16" s="212"/>
      <c r="HIB16" s="212"/>
      <c r="HIC16" s="191"/>
      <c r="HID16" s="191"/>
      <c r="HIE16" s="191"/>
      <c r="HIF16" s="191"/>
      <c r="HIG16" s="83"/>
      <c r="HIH16" s="212"/>
      <c r="HII16" s="212"/>
      <c r="HIJ16" s="212"/>
      <c r="HIK16" s="191"/>
      <c r="HIL16" s="191"/>
      <c r="HIM16" s="191"/>
      <c r="HIN16" s="191"/>
      <c r="HIO16" s="83"/>
      <c r="HIP16" s="212"/>
      <c r="HIQ16" s="212"/>
      <c r="HIR16" s="212"/>
      <c r="HIS16" s="191"/>
      <c r="HIT16" s="191"/>
      <c r="HIU16" s="191"/>
      <c r="HIV16" s="191"/>
      <c r="HIW16" s="83"/>
      <c r="HIX16" s="212"/>
      <c r="HIY16" s="212"/>
      <c r="HIZ16" s="212"/>
      <c r="HJA16" s="191"/>
      <c r="HJB16" s="191"/>
      <c r="HJC16" s="191"/>
      <c r="HJD16" s="191"/>
      <c r="HJE16" s="83"/>
      <c r="HJF16" s="212"/>
      <c r="HJG16" s="212"/>
      <c r="HJH16" s="212"/>
      <c r="HJI16" s="191"/>
      <c r="HJJ16" s="191"/>
      <c r="HJK16" s="191"/>
      <c r="HJL16" s="191"/>
      <c r="HJM16" s="83"/>
      <c r="HJN16" s="212"/>
      <c r="HJO16" s="212"/>
      <c r="HJP16" s="212"/>
      <c r="HJQ16" s="191"/>
      <c r="HJR16" s="191"/>
      <c r="HJS16" s="191"/>
      <c r="HJT16" s="191"/>
      <c r="HJU16" s="83"/>
      <c r="HJV16" s="212"/>
      <c r="HJW16" s="212"/>
      <c r="HJX16" s="212"/>
      <c r="HJY16" s="191"/>
      <c r="HJZ16" s="191"/>
      <c r="HKA16" s="191"/>
      <c r="HKB16" s="191"/>
      <c r="HKC16" s="83"/>
      <c r="HKD16" s="212"/>
      <c r="HKE16" s="212"/>
      <c r="HKF16" s="212"/>
      <c r="HKG16" s="191"/>
      <c r="HKH16" s="191"/>
      <c r="HKI16" s="191"/>
      <c r="HKJ16" s="191"/>
      <c r="HKK16" s="83"/>
      <c r="HKL16" s="212"/>
      <c r="HKM16" s="212"/>
      <c r="HKN16" s="212"/>
      <c r="HKO16" s="191"/>
      <c r="HKP16" s="191"/>
      <c r="HKQ16" s="191"/>
      <c r="HKR16" s="191"/>
      <c r="HKS16" s="83"/>
      <c r="HKT16" s="212"/>
      <c r="HKU16" s="212"/>
      <c r="HKV16" s="212"/>
      <c r="HKW16" s="191"/>
      <c r="HKX16" s="191"/>
      <c r="HKY16" s="191"/>
      <c r="HKZ16" s="191"/>
      <c r="HLA16" s="83"/>
      <c r="HLB16" s="212"/>
      <c r="HLC16" s="212"/>
      <c r="HLD16" s="212"/>
      <c r="HLE16" s="191"/>
      <c r="HLF16" s="191"/>
      <c r="HLG16" s="191"/>
      <c r="HLH16" s="191"/>
      <c r="HLI16" s="83"/>
      <c r="HLJ16" s="212"/>
      <c r="HLK16" s="212"/>
      <c r="HLL16" s="212"/>
      <c r="HLM16" s="191"/>
      <c r="HLN16" s="191"/>
      <c r="HLO16" s="191"/>
      <c r="HLP16" s="191"/>
      <c r="HLQ16" s="83"/>
      <c r="HLR16" s="212"/>
      <c r="HLS16" s="212"/>
      <c r="HLT16" s="212"/>
      <c r="HLU16" s="191"/>
      <c r="HLV16" s="191"/>
      <c r="HLW16" s="191"/>
      <c r="HLX16" s="191"/>
      <c r="HLY16" s="83"/>
      <c r="HLZ16" s="212"/>
      <c r="HMA16" s="212"/>
      <c r="HMB16" s="212"/>
      <c r="HMC16" s="191"/>
      <c r="HMD16" s="191"/>
      <c r="HME16" s="191"/>
      <c r="HMF16" s="191"/>
      <c r="HMG16" s="83"/>
      <c r="HMH16" s="212"/>
      <c r="HMI16" s="212"/>
      <c r="HMJ16" s="212"/>
      <c r="HMK16" s="191"/>
      <c r="HML16" s="191"/>
      <c r="HMM16" s="191"/>
      <c r="HMN16" s="191"/>
      <c r="HMO16" s="83"/>
      <c r="HMP16" s="212"/>
      <c r="HMQ16" s="212"/>
      <c r="HMR16" s="212"/>
      <c r="HMS16" s="191"/>
      <c r="HMT16" s="191"/>
      <c r="HMU16" s="191"/>
      <c r="HMV16" s="191"/>
      <c r="HMW16" s="83"/>
      <c r="HMX16" s="212"/>
      <c r="HMY16" s="212"/>
      <c r="HMZ16" s="212"/>
      <c r="HNA16" s="191"/>
      <c r="HNB16" s="191"/>
      <c r="HNC16" s="191"/>
      <c r="HND16" s="191"/>
      <c r="HNE16" s="83"/>
      <c r="HNF16" s="212"/>
      <c r="HNG16" s="212"/>
      <c r="HNH16" s="212"/>
      <c r="HNI16" s="191"/>
      <c r="HNJ16" s="191"/>
      <c r="HNK16" s="191"/>
      <c r="HNL16" s="191"/>
      <c r="HNM16" s="83"/>
      <c r="HNN16" s="212"/>
      <c r="HNO16" s="212"/>
      <c r="HNP16" s="212"/>
      <c r="HNQ16" s="191"/>
      <c r="HNR16" s="191"/>
      <c r="HNS16" s="191"/>
      <c r="HNT16" s="191"/>
      <c r="HNU16" s="83"/>
      <c r="HNV16" s="212"/>
      <c r="HNW16" s="212"/>
      <c r="HNX16" s="212"/>
      <c r="HNY16" s="191"/>
      <c r="HNZ16" s="191"/>
      <c r="HOA16" s="191"/>
      <c r="HOB16" s="191"/>
      <c r="HOC16" s="83"/>
      <c r="HOD16" s="212"/>
      <c r="HOE16" s="212"/>
      <c r="HOF16" s="212"/>
      <c r="HOG16" s="191"/>
      <c r="HOH16" s="191"/>
      <c r="HOI16" s="191"/>
      <c r="HOJ16" s="191"/>
      <c r="HOK16" s="83"/>
      <c r="HOL16" s="212"/>
      <c r="HOM16" s="212"/>
      <c r="HON16" s="212"/>
      <c r="HOO16" s="191"/>
      <c r="HOP16" s="191"/>
      <c r="HOQ16" s="191"/>
      <c r="HOR16" s="191"/>
      <c r="HOS16" s="83"/>
      <c r="HOT16" s="212"/>
      <c r="HOU16" s="212"/>
      <c r="HOV16" s="212"/>
      <c r="HOW16" s="191"/>
      <c r="HOX16" s="191"/>
      <c r="HOY16" s="191"/>
      <c r="HOZ16" s="191"/>
      <c r="HPA16" s="83"/>
      <c r="HPB16" s="212"/>
      <c r="HPC16" s="212"/>
      <c r="HPD16" s="212"/>
      <c r="HPE16" s="191"/>
      <c r="HPF16" s="191"/>
      <c r="HPG16" s="191"/>
      <c r="HPH16" s="191"/>
      <c r="HPI16" s="83"/>
      <c r="HPJ16" s="212"/>
      <c r="HPK16" s="212"/>
      <c r="HPL16" s="212"/>
      <c r="HPM16" s="191"/>
      <c r="HPN16" s="191"/>
      <c r="HPO16" s="191"/>
      <c r="HPP16" s="191"/>
      <c r="HPQ16" s="83"/>
      <c r="HPR16" s="212"/>
      <c r="HPS16" s="212"/>
      <c r="HPT16" s="212"/>
      <c r="HPU16" s="191"/>
      <c r="HPV16" s="191"/>
      <c r="HPW16" s="191"/>
      <c r="HPX16" s="191"/>
      <c r="HPY16" s="83"/>
      <c r="HPZ16" s="212"/>
      <c r="HQA16" s="212"/>
      <c r="HQB16" s="212"/>
      <c r="HQC16" s="191"/>
      <c r="HQD16" s="191"/>
      <c r="HQE16" s="191"/>
      <c r="HQF16" s="191"/>
      <c r="HQG16" s="83"/>
      <c r="HQH16" s="212"/>
      <c r="HQI16" s="212"/>
      <c r="HQJ16" s="212"/>
      <c r="HQK16" s="191"/>
      <c r="HQL16" s="191"/>
      <c r="HQM16" s="191"/>
      <c r="HQN16" s="191"/>
      <c r="HQO16" s="83"/>
      <c r="HQP16" s="212"/>
      <c r="HQQ16" s="212"/>
      <c r="HQR16" s="212"/>
      <c r="HQS16" s="191"/>
      <c r="HQT16" s="191"/>
      <c r="HQU16" s="191"/>
      <c r="HQV16" s="191"/>
      <c r="HQW16" s="83"/>
      <c r="HQX16" s="212"/>
      <c r="HQY16" s="212"/>
      <c r="HQZ16" s="212"/>
      <c r="HRA16" s="191"/>
      <c r="HRB16" s="191"/>
      <c r="HRC16" s="191"/>
      <c r="HRD16" s="191"/>
      <c r="HRE16" s="83"/>
      <c r="HRF16" s="212"/>
      <c r="HRG16" s="212"/>
      <c r="HRH16" s="212"/>
      <c r="HRI16" s="191"/>
      <c r="HRJ16" s="191"/>
      <c r="HRK16" s="191"/>
      <c r="HRL16" s="191"/>
      <c r="HRM16" s="83"/>
      <c r="HRN16" s="212"/>
      <c r="HRO16" s="212"/>
      <c r="HRP16" s="212"/>
      <c r="HRQ16" s="191"/>
      <c r="HRR16" s="191"/>
      <c r="HRS16" s="191"/>
      <c r="HRT16" s="191"/>
      <c r="HRU16" s="83"/>
      <c r="HRV16" s="212"/>
      <c r="HRW16" s="212"/>
      <c r="HRX16" s="212"/>
      <c r="HRY16" s="191"/>
      <c r="HRZ16" s="191"/>
      <c r="HSA16" s="191"/>
      <c r="HSB16" s="191"/>
      <c r="HSC16" s="83"/>
      <c r="HSD16" s="212"/>
      <c r="HSE16" s="212"/>
      <c r="HSF16" s="212"/>
      <c r="HSG16" s="191"/>
      <c r="HSH16" s="191"/>
      <c r="HSI16" s="191"/>
      <c r="HSJ16" s="191"/>
      <c r="HSK16" s="83"/>
      <c r="HSL16" s="212"/>
      <c r="HSM16" s="212"/>
      <c r="HSN16" s="212"/>
      <c r="HSO16" s="191"/>
      <c r="HSP16" s="191"/>
      <c r="HSQ16" s="191"/>
      <c r="HSR16" s="191"/>
      <c r="HSS16" s="83"/>
      <c r="HST16" s="212"/>
      <c r="HSU16" s="212"/>
      <c r="HSV16" s="212"/>
      <c r="HSW16" s="191"/>
      <c r="HSX16" s="191"/>
      <c r="HSY16" s="191"/>
      <c r="HSZ16" s="191"/>
      <c r="HTA16" s="83"/>
      <c r="HTB16" s="212"/>
      <c r="HTC16" s="212"/>
      <c r="HTD16" s="212"/>
      <c r="HTE16" s="191"/>
      <c r="HTF16" s="191"/>
      <c r="HTG16" s="191"/>
      <c r="HTH16" s="191"/>
      <c r="HTI16" s="83"/>
      <c r="HTJ16" s="212"/>
      <c r="HTK16" s="212"/>
      <c r="HTL16" s="212"/>
      <c r="HTM16" s="191"/>
      <c r="HTN16" s="191"/>
      <c r="HTO16" s="191"/>
      <c r="HTP16" s="191"/>
      <c r="HTQ16" s="83"/>
      <c r="HTR16" s="212"/>
      <c r="HTS16" s="212"/>
      <c r="HTT16" s="212"/>
      <c r="HTU16" s="191"/>
      <c r="HTV16" s="191"/>
      <c r="HTW16" s="191"/>
      <c r="HTX16" s="191"/>
      <c r="HTY16" s="83"/>
      <c r="HTZ16" s="212"/>
      <c r="HUA16" s="212"/>
      <c r="HUB16" s="212"/>
      <c r="HUC16" s="191"/>
      <c r="HUD16" s="191"/>
      <c r="HUE16" s="191"/>
      <c r="HUF16" s="191"/>
      <c r="HUG16" s="83"/>
      <c r="HUH16" s="212"/>
      <c r="HUI16" s="212"/>
      <c r="HUJ16" s="212"/>
      <c r="HUK16" s="191"/>
      <c r="HUL16" s="191"/>
      <c r="HUM16" s="191"/>
      <c r="HUN16" s="191"/>
      <c r="HUO16" s="83"/>
      <c r="HUP16" s="212"/>
      <c r="HUQ16" s="212"/>
      <c r="HUR16" s="212"/>
      <c r="HUS16" s="191"/>
      <c r="HUT16" s="191"/>
      <c r="HUU16" s="191"/>
      <c r="HUV16" s="191"/>
      <c r="HUW16" s="83"/>
      <c r="HUX16" s="212"/>
      <c r="HUY16" s="212"/>
      <c r="HUZ16" s="212"/>
      <c r="HVA16" s="191"/>
      <c r="HVB16" s="191"/>
      <c r="HVC16" s="191"/>
      <c r="HVD16" s="191"/>
      <c r="HVE16" s="83"/>
      <c r="HVF16" s="212"/>
      <c r="HVG16" s="212"/>
      <c r="HVH16" s="212"/>
      <c r="HVI16" s="191"/>
      <c r="HVJ16" s="191"/>
      <c r="HVK16" s="191"/>
      <c r="HVL16" s="191"/>
      <c r="HVM16" s="83"/>
      <c r="HVN16" s="212"/>
      <c r="HVO16" s="212"/>
      <c r="HVP16" s="212"/>
      <c r="HVQ16" s="191"/>
      <c r="HVR16" s="191"/>
      <c r="HVS16" s="191"/>
      <c r="HVT16" s="191"/>
      <c r="HVU16" s="83"/>
      <c r="HVV16" s="212"/>
      <c r="HVW16" s="212"/>
      <c r="HVX16" s="212"/>
      <c r="HVY16" s="191"/>
      <c r="HVZ16" s="191"/>
      <c r="HWA16" s="191"/>
      <c r="HWB16" s="191"/>
      <c r="HWC16" s="83"/>
      <c r="HWD16" s="212"/>
      <c r="HWE16" s="212"/>
      <c r="HWF16" s="212"/>
      <c r="HWG16" s="191"/>
      <c r="HWH16" s="191"/>
      <c r="HWI16" s="191"/>
      <c r="HWJ16" s="191"/>
      <c r="HWK16" s="83"/>
      <c r="HWL16" s="212"/>
      <c r="HWM16" s="212"/>
      <c r="HWN16" s="212"/>
      <c r="HWO16" s="191"/>
      <c r="HWP16" s="191"/>
      <c r="HWQ16" s="191"/>
      <c r="HWR16" s="191"/>
      <c r="HWS16" s="83"/>
      <c r="HWT16" s="212"/>
      <c r="HWU16" s="212"/>
      <c r="HWV16" s="212"/>
      <c r="HWW16" s="191"/>
      <c r="HWX16" s="191"/>
      <c r="HWY16" s="191"/>
      <c r="HWZ16" s="191"/>
      <c r="HXA16" s="83"/>
      <c r="HXB16" s="212"/>
      <c r="HXC16" s="212"/>
      <c r="HXD16" s="212"/>
      <c r="HXE16" s="191"/>
      <c r="HXF16" s="191"/>
      <c r="HXG16" s="191"/>
      <c r="HXH16" s="191"/>
      <c r="HXI16" s="83"/>
      <c r="HXJ16" s="212"/>
      <c r="HXK16" s="212"/>
      <c r="HXL16" s="212"/>
      <c r="HXM16" s="191"/>
      <c r="HXN16" s="191"/>
      <c r="HXO16" s="191"/>
      <c r="HXP16" s="191"/>
      <c r="HXQ16" s="83"/>
      <c r="HXR16" s="212"/>
      <c r="HXS16" s="212"/>
      <c r="HXT16" s="212"/>
      <c r="HXU16" s="191"/>
      <c r="HXV16" s="191"/>
      <c r="HXW16" s="191"/>
      <c r="HXX16" s="191"/>
      <c r="HXY16" s="83"/>
      <c r="HXZ16" s="212"/>
      <c r="HYA16" s="212"/>
      <c r="HYB16" s="212"/>
      <c r="HYC16" s="191"/>
      <c r="HYD16" s="191"/>
      <c r="HYE16" s="191"/>
      <c r="HYF16" s="191"/>
      <c r="HYG16" s="83"/>
      <c r="HYH16" s="212"/>
      <c r="HYI16" s="212"/>
      <c r="HYJ16" s="212"/>
      <c r="HYK16" s="191"/>
      <c r="HYL16" s="191"/>
      <c r="HYM16" s="191"/>
      <c r="HYN16" s="191"/>
      <c r="HYO16" s="83"/>
      <c r="HYP16" s="212"/>
      <c r="HYQ16" s="212"/>
      <c r="HYR16" s="212"/>
      <c r="HYS16" s="191"/>
      <c r="HYT16" s="191"/>
      <c r="HYU16" s="191"/>
      <c r="HYV16" s="191"/>
      <c r="HYW16" s="83"/>
      <c r="HYX16" s="212"/>
      <c r="HYY16" s="212"/>
      <c r="HYZ16" s="212"/>
      <c r="HZA16" s="191"/>
      <c r="HZB16" s="191"/>
      <c r="HZC16" s="191"/>
      <c r="HZD16" s="191"/>
      <c r="HZE16" s="83"/>
      <c r="HZF16" s="212"/>
      <c r="HZG16" s="212"/>
      <c r="HZH16" s="212"/>
      <c r="HZI16" s="191"/>
      <c r="HZJ16" s="191"/>
      <c r="HZK16" s="191"/>
      <c r="HZL16" s="191"/>
      <c r="HZM16" s="83"/>
      <c r="HZN16" s="212"/>
      <c r="HZO16" s="212"/>
      <c r="HZP16" s="212"/>
      <c r="HZQ16" s="191"/>
      <c r="HZR16" s="191"/>
      <c r="HZS16" s="191"/>
      <c r="HZT16" s="191"/>
      <c r="HZU16" s="83"/>
      <c r="HZV16" s="212"/>
      <c r="HZW16" s="212"/>
      <c r="HZX16" s="212"/>
      <c r="HZY16" s="191"/>
      <c r="HZZ16" s="191"/>
      <c r="IAA16" s="191"/>
      <c r="IAB16" s="191"/>
      <c r="IAC16" s="83"/>
      <c r="IAD16" s="212"/>
      <c r="IAE16" s="212"/>
      <c r="IAF16" s="212"/>
      <c r="IAG16" s="191"/>
      <c r="IAH16" s="191"/>
      <c r="IAI16" s="191"/>
      <c r="IAJ16" s="191"/>
      <c r="IAK16" s="83"/>
      <c r="IAL16" s="212"/>
      <c r="IAM16" s="212"/>
      <c r="IAN16" s="212"/>
      <c r="IAO16" s="191"/>
      <c r="IAP16" s="191"/>
      <c r="IAQ16" s="191"/>
      <c r="IAR16" s="191"/>
      <c r="IAS16" s="83"/>
      <c r="IAT16" s="212"/>
      <c r="IAU16" s="212"/>
      <c r="IAV16" s="212"/>
      <c r="IAW16" s="191"/>
      <c r="IAX16" s="191"/>
      <c r="IAY16" s="191"/>
      <c r="IAZ16" s="191"/>
      <c r="IBA16" s="83"/>
      <c r="IBB16" s="212"/>
      <c r="IBC16" s="212"/>
      <c r="IBD16" s="212"/>
      <c r="IBE16" s="191"/>
      <c r="IBF16" s="191"/>
      <c r="IBG16" s="191"/>
      <c r="IBH16" s="191"/>
      <c r="IBI16" s="83"/>
      <c r="IBJ16" s="212"/>
      <c r="IBK16" s="212"/>
      <c r="IBL16" s="212"/>
      <c r="IBM16" s="191"/>
      <c r="IBN16" s="191"/>
      <c r="IBO16" s="191"/>
      <c r="IBP16" s="191"/>
      <c r="IBQ16" s="83"/>
      <c r="IBR16" s="212"/>
      <c r="IBS16" s="212"/>
      <c r="IBT16" s="212"/>
      <c r="IBU16" s="191"/>
      <c r="IBV16" s="191"/>
      <c r="IBW16" s="191"/>
      <c r="IBX16" s="191"/>
      <c r="IBY16" s="83"/>
      <c r="IBZ16" s="212"/>
      <c r="ICA16" s="212"/>
      <c r="ICB16" s="212"/>
      <c r="ICC16" s="191"/>
      <c r="ICD16" s="191"/>
      <c r="ICE16" s="191"/>
      <c r="ICF16" s="191"/>
      <c r="ICG16" s="83"/>
      <c r="ICH16" s="212"/>
      <c r="ICI16" s="212"/>
      <c r="ICJ16" s="212"/>
      <c r="ICK16" s="191"/>
      <c r="ICL16" s="191"/>
      <c r="ICM16" s="191"/>
      <c r="ICN16" s="191"/>
      <c r="ICO16" s="83"/>
      <c r="ICP16" s="212"/>
      <c r="ICQ16" s="212"/>
      <c r="ICR16" s="212"/>
      <c r="ICS16" s="191"/>
      <c r="ICT16" s="191"/>
      <c r="ICU16" s="191"/>
      <c r="ICV16" s="191"/>
      <c r="ICW16" s="83"/>
      <c r="ICX16" s="212"/>
      <c r="ICY16" s="212"/>
      <c r="ICZ16" s="212"/>
      <c r="IDA16" s="191"/>
      <c r="IDB16" s="191"/>
      <c r="IDC16" s="191"/>
      <c r="IDD16" s="191"/>
      <c r="IDE16" s="83"/>
      <c r="IDF16" s="212"/>
      <c r="IDG16" s="212"/>
      <c r="IDH16" s="212"/>
      <c r="IDI16" s="191"/>
      <c r="IDJ16" s="191"/>
      <c r="IDK16" s="191"/>
      <c r="IDL16" s="191"/>
      <c r="IDM16" s="83"/>
      <c r="IDN16" s="212"/>
      <c r="IDO16" s="212"/>
      <c r="IDP16" s="212"/>
      <c r="IDQ16" s="191"/>
      <c r="IDR16" s="191"/>
      <c r="IDS16" s="191"/>
      <c r="IDT16" s="191"/>
      <c r="IDU16" s="83"/>
      <c r="IDV16" s="212"/>
      <c r="IDW16" s="212"/>
      <c r="IDX16" s="212"/>
      <c r="IDY16" s="191"/>
      <c r="IDZ16" s="191"/>
      <c r="IEA16" s="191"/>
      <c r="IEB16" s="191"/>
      <c r="IEC16" s="83"/>
      <c r="IED16" s="212"/>
      <c r="IEE16" s="212"/>
      <c r="IEF16" s="212"/>
      <c r="IEG16" s="191"/>
      <c r="IEH16" s="191"/>
      <c r="IEI16" s="191"/>
      <c r="IEJ16" s="191"/>
      <c r="IEK16" s="83"/>
      <c r="IEL16" s="212"/>
      <c r="IEM16" s="212"/>
      <c r="IEN16" s="212"/>
      <c r="IEO16" s="191"/>
      <c r="IEP16" s="191"/>
      <c r="IEQ16" s="191"/>
      <c r="IER16" s="191"/>
      <c r="IES16" s="83"/>
      <c r="IET16" s="212"/>
      <c r="IEU16" s="212"/>
      <c r="IEV16" s="212"/>
      <c r="IEW16" s="191"/>
      <c r="IEX16" s="191"/>
      <c r="IEY16" s="191"/>
      <c r="IEZ16" s="191"/>
      <c r="IFA16" s="83"/>
      <c r="IFB16" s="212"/>
      <c r="IFC16" s="212"/>
      <c r="IFD16" s="212"/>
      <c r="IFE16" s="191"/>
      <c r="IFF16" s="191"/>
      <c r="IFG16" s="191"/>
      <c r="IFH16" s="191"/>
      <c r="IFI16" s="83"/>
      <c r="IFJ16" s="212"/>
      <c r="IFK16" s="212"/>
      <c r="IFL16" s="212"/>
      <c r="IFM16" s="191"/>
      <c r="IFN16" s="191"/>
      <c r="IFO16" s="191"/>
      <c r="IFP16" s="191"/>
      <c r="IFQ16" s="83"/>
      <c r="IFR16" s="212"/>
      <c r="IFS16" s="212"/>
      <c r="IFT16" s="212"/>
      <c r="IFU16" s="191"/>
      <c r="IFV16" s="191"/>
      <c r="IFW16" s="191"/>
      <c r="IFX16" s="191"/>
      <c r="IFY16" s="83"/>
      <c r="IFZ16" s="212"/>
      <c r="IGA16" s="212"/>
      <c r="IGB16" s="212"/>
      <c r="IGC16" s="191"/>
      <c r="IGD16" s="191"/>
      <c r="IGE16" s="191"/>
      <c r="IGF16" s="191"/>
      <c r="IGG16" s="83"/>
      <c r="IGH16" s="212"/>
      <c r="IGI16" s="212"/>
      <c r="IGJ16" s="212"/>
      <c r="IGK16" s="191"/>
      <c r="IGL16" s="191"/>
      <c r="IGM16" s="191"/>
      <c r="IGN16" s="191"/>
      <c r="IGO16" s="83"/>
      <c r="IGP16" s="212"/>
      <c r="IGQ16" s="212"/>
      <c r="IGR16" s="212"/>
      <c r="IGS16" s="191"/>
      <c r="IGT16" s="191"/>
      <c r="IGU16" s="191"/>
      <c r="IGV16" s="191"/>
      <c r="IGW16" s="83"/>
      <c r="IGX16" s="212"/>
      <c r="IGY16" s="212"/>
      <c r="IGZ16" s="212"/>
      <c r="IHA16" s="191"/>
      <c r="IHB16" s="191"/>
      <c r="IHC16" s="191"/>
      <c r="IHD16" s="191"/>
      <c r="IHE16" s="83"/>
      <c r="IHF16" s="212"/>
      <c r="IHG16" s="212"/>
      <c r="IHH16" s="212"/>
      <c r="IHI16" s="191"/>
      <c r="IHJ16" s="191"/>
      <c r="IHK16" s="191"/>
      <c r="IHL16" s="191"/>
      <c r="IHM16" s="83"/>
      <c r="IHN16" s="212"/>
      <c r="IHO16" s="212"/>
      <c r="IHP16" s="212"/>
      <c r="IHQ16" s="191"/>
      <c r="IHR16" s="191"/>
      <c r="IHS16" s="191"/>
      <c r="IHT16" s="191"/>
      <c r="IHU16" s="83"/>
      <c r="IHV16" s="212"/>
      <c r="IHW16" s="212"/>
      <c r="IHX16" s="212"/>
      <c r="IHY16" s="191"/>
      <c r="IHZ16" s="191"/>
      <c r="IIA16" s="191"/>
      <c r="IIB16" s="191"/>
      <c r="IIC16" s="83"/>
      <c r="IID16" s="212"/>
      <c r="IIE16" s="212"/>
      <c r="IIF16" s="212"/>
      <c r="IIG16" s="191"/>
      <c r="IIH16" s="191"/>
      <c r="III16" s="191"/>
      <c r="IIJ16" s="191"/>
      <c r="IIK16" s="83"/>
      <c r="IIL16" s="212"/>
      <c r="IIM16" s="212"/>
      <c r="IIN16" s="212"/>
      <c r="IIO16" s="191"/>
      <c r="IIP16" s="191"/>
      <c r="IIQ16" s="191"/>
      <c r="IIR16" s="191"/>
      <c r="IIS16" s="83"/>
      <c r="IIT16" s="212"/>
      <c r="IIU16" s="212"/>
      <c r="IIV16" s="212"/>
      <c r="IIW16" s="191"/>
      <c r="IIX16" s="191"/>
      <c r="IIY16" s="191"/>
      <c r="IIZ16" s="191"/>
      <c r="IJA16" s="83"/>
      <c r="IJB16" s="212"/>
      <c r="IJC16" s="212"/>
      <c r="IJD16" s="212"/>
      <c r="IJE16" s="191"/>
      <c r="IJF16" s="191"/>
      <c r="IJG16" s="191"/>
      <c r="IJH16" s="191"/>
      <c r="IJI16" s="83"/>
      <c r="IJJ16" s="212"/>
      <c r="IJK16" s="212"/>
      <c r="IJL16" s="212"/>
      <c r="IJM16" s="191"/>
      <c r="IJN16" s="191"/>
      <c r="IJO16" s="191"/>
      <c r="IJP16" s="191"/>
      <c r="IJQ16" s="83"/>
      <c r="IJR16" s="212"/>
      <c r="IJS16" s="212"/>
      <c r="IJT16" s="212"/>
      <c r="IJU16" s="191"/>
      <c r="IJV16" s="191"/>
      <c r="IJW16" s="191"/>
      <c r="IJX16" s="191"/>
      <c r="IJY16" s="83"/>
      <c r="IJZ16" s="212"/>
      <c r="IKA16" s="212"/>
      <c r="IKB16" s="212"/>
      <c r="IKC16" s="191"/>
      <c r="IKD16" s="191"/>
      <c r="IKE16" s="191"/>
      <c r="IKF16" s="191"/>
      <c r="IKG16" s="83"/>
      <c r="IKH16" s="212"/>
      <c r="IKI16" s="212"/>
      <c r="IKJ16" s="212"/>
      <c r="IKK16" s="191"/>
      <c r="IKL16" s="191"/>
      <c r="IKM16" s="191"/>
      <c r="IKN16" s="191"/>
      <c r="IKO16" s="83"/>
      <c r="IKP16" s="212"/>
      <c r="IKQ16" s="212"/>
      <c r="IKR16" s="212"/>
      <c r="IKS16" s="191"/>
      <c r="IKT16" s="191"/>
      <c r="IKU16" s="191"/>
      <c r="IKV16" s="191"/>
      <c r="IKW16" s="83"/>
      <c r="IKX16" s="212"/>
      <c r="IKY16" s="212"/>
      <c r="IKZ16" s="212"/>
      <c r="ILA16" s="191"/>
      <c r="ILB16" s="191"/>
      <c r="ILC16" s="191"/>
      <c r="ILD16" s="191"/>
      <c r="ILE16" s="83"/>
      <c r="ILF16" s="212"/>
      <c r="ILG16" s="212"/>
      <c r="ILH16" s="212"/>
      <c r="ILI16" s="191"/>
      <c r="ILJ16" s="191"/>
      <c r="ILK16" s="191"/>
      <c r="ILL16" s="191"/>
      <c r="ILM16" s="83"/>
      <c r="ILN16" s="212"/>
      <c r="ILO16" s="212"/>
      <c r="ILP16" s="212"/>
      <c r="ILQ16" s="191"/>
      <c r="ILR16" s="191"/>
      <c r="ILS16" s="191"/>
      <c r="ILT16" s="191"/>
      <c r="ILU16" s="83"/>
      <c r="ILV16" s="212"/>
      <c r="ILW16" s="212"/>
      <c r="ILX16" s="212"/>
      <c r="ILY16" s="191"/>
      <c r="ILZ16" s="191"/>
      <c r="IMA16" s="191"/>
      <c r="IMB16" s="191"/>
      <c r="IMC16" s="83"/>
      <c r="IMD16" s="212"/>
      <c r="IME16" s="212"/>
      <c r="IMF16" s="212"/>
      <c r="IMG16" s="191"/>
      <c r="IMH16" s="191"/>
      <c r="IMI16" s="191"/>
      <c r="IMJ16" s="191"/>
      <c r="IMK16" s="83"/>
      <c r="IML16" s="212"/>
      <c r="IMM16" s="212"/>
      <c r="IMN16" s="212"/>
      <c r="IMO16" s="191"/>
      <c r="IMP16" s="191"/>
      <c r="IMQ16" s="191"/>
      <c r="IMR16" s="191"/>
      <c r="IMS16" s="83"/>
      <c r="IMT16" s="212"/>
      <c r="IMU16" s="212"/>
      <c r="IMV16" s="212"/>
      <c r="IMW16" s="191"/>
      <c r="IMX16" s="191"/>
      <c r="IMY16" s="191"/>
      <c r="IMZ16" s="191"/>
      <c r="INA16" s="83"/>
      <c r="INB16" s="212"/>
      <c r="INC16" s="212"/>
      <c r="IND16" s="212"/>
      <c r="INE16" s="191"/>
      <c r="INF16" s="191"/>
      <c r="ING16" s="191"/>
      <c r="INH16" s="191"/>
      <c r="INI16" s="83"/>
      <c r="INJ16" s="212"/>
      <c r="INK16" s="212"/>
      <c r="INL16" s="212"/>
      <c r="INM16" s="191"/>
      <c r="INN16" s="191"/>
      <c r="INO16" s="191"/>
      <c r="INP16" s="191"/>
      <c r="INQ16" s="83"/>
      <c r="INR16" s="212"/>
      <c r="INS16" s="212"/>
      <c r="INT16" s="212"/>
      <c r="INU16" s="191"/>
      <c r="INV16" s="191"/>
      <c r="INW16" s="191"/>
      <c r="INX16" s="191"/>
      <c r="INY16" s="83"/>
      <c r="INZ16" s="212"/>
      <c r="IOA16" s="212"/>
      <c r="IOB16" s="212"/>
      <c r="IOC16" s="191"/>
      <c r="IOD16" s="191"/>
      <c r="IOE16" s="191"/>
      <c r="IOF16" s="191"/>
      <c r="IOG16" s="83"/>
      <c r="IOH16" s="212"/>
      <c r="IOI16" s="212"/>
      <c r="IOJ16" s="212"/>
      <c r="IOK16" s="191"/>
      <c r="IOL16" s="191"/>
      <c r="IOM16" s="191"/>
      <c r="ION16" s="191"/>
      <c r="IOO16" s="83"/>
      <c r="IOP16" s="212"/>
      <c r="IOQ16" s="212"/>
      <c r="IOR16" s="212"/>
      <c r="IOS16" s="191"/>
      <c r="IOT16" s="191"/>
      <c r="IOU16" s="191"/>
      <c r="IOV16" s="191"/>
      <c r="IOW16" s="83"/>
      <c r="IOX16" s="212"/>
      <c r="IOY16" s="212"/>
      <c r="IOZ16" s="212"/>
      <c r="IPA16" s="191"/>
      <c r="IPB16" s="191"/>
      <c r="IPC16" s="191"/>
      <c r="IPD16" s="191"/>
      <c r="IPE16" s="83"/>
      <c r="IPF16" s="212"/>
      <c r="IPG16" s="212"/>
      <c r="IPH16" s="212"/>
      <c r="IPI16" s="191"/>
      <c r="IPJ16" s="191"/>
      <c r="IPK16" s="191"/>
      <c r="IPL16" s="191"/>
      <c r="IPM16" s="83"/>
      <c r="IPN16" s="212"/>
      <c r="IPO16" s="212"/>
      <c r="IPP16" s="212"/>
      <c r="IPQ16" s="191"/>
      <c r="IPR16" s="191"/>
      <c r="IPS16" s="191"/>
      <c r="IPT16" s="191"/>
      <c r="IPU16" s="83"/>
      <c r="IPV16" s="212"/>
      <c r="IPW16" s="212"/>
      <c r="IPX16" s="212"/>
      <c r="IPY16" s="191"/>
      <c r="IPZ16" s="191"/>
      <c r="IQA16" s="191"/>
      <c r="IQB16" s="191"/>
      <c r="IQC16" s="83"/>
      <c r="IQD16" s="212"/>
      <c r="IQE16" s="212"/>
      <c r="IQF16" s="212"/>
      <c r="IQG16" s="191"/>
      <c r="IQH16" s="191"/>
      <c r="IQI16" s="191"/>
      <c r="IQJ16" s="191"/>
      <c r="IQK16" s="83"/>
      <c r="IQL16" s="212"/>
      <c r="IQM16" s="212"/>
      <c r="IQN16" s="212"/>
      <c r="IQO16" s="191"/>
      <c r="IQP16" s="191"/>
      <c r="IQQ16" s="191"/>
      <c r="IQR16" s="191"/>
      <c r="IQS16" s="83"/>
      <c r="IQT16" s="212"/>
      <c r="IQU16" s="212"/>
      <c r="IQV16" s="212"/>
      <c r="IQW16" s="191"/>
      <c r="IQX16" s="191"/>
      <c r="IQY16" s="191"/>
      <c r="IQZ16" s="191"/>
      <c r="IRA16" s="83"/>
      <c r="IRB16" s="212"/>
      <c r="IRC16" s="212"/>
      <c r="IRD16" s="212"/>
      <c r="IRE16" s="191"/>
      <c r="IRF16" s="191"/>
      <c r="IRG16" s="191"/>
      <c r="IRH16" s="191"/>
      <c r="IRI16" s="83"/>
      <c r="IRJ16" s="212"/>
      <c r="IRK16" s="212"/>
      <c r="IRL16" s="212"/>
      <c r="IRM16" s="191"/>
      <c r="IRN16" s="191"/>
      <c r="IRO16" s="191"/>
      <c r="IRP16" s="191"/>
      <c r="IRQ16" s="83"/>
      <c r="IRR16" s="212"/>
      <c r="IRS16" s="212"/>
      <c r="IRT16" s="212"/>
      <c r="IRU16" s="191"/>
      <c r="IRV16" s="191"/>
      <c r="IRW16" s="191"/>
      <c r="IRX16" s="191"/>
      <c r="IRY16" s="83"/>
      <c r="IRZ16" s="212"/>
      <c r="ISA16" s="212"/>
      <c r="ISB16" s="212"/>
      <c r="ISC16" s="191"/>
      <c r="ISD16" s="191"/>
      <c r="ISE16" s="191"/>
      <c r="ISF16" s="191"/>
      <c r="ISG16" s="83"/>
      <c r="ISH16" s="212"/>
      <c r="ISI16" s="212"/>
      <c r="ISJ16" s="212"/>
      <c r="ISK16" s="191"/>
      <c r="ISL16" s="191"/>
      <c r="ISM16" s="191"/>
      <c r="ISN16" s="191"/>
      <c r="ISO16" s="83"/>
      <c r="ISP16" s="212"/>
      <c r="ISQ16" s="212"/>
      <c r="ISR16" s="212"/>
      <c r="ISS16" s="191"/>
      <c r="IST16" s="191"/>
      <c r="ISU16" s="191"/>
      <c r="ISV16" s="191"/>
      <c r="ISW16" s="83"/>
      <c r="ISX16" s="212"/>
      <c r="ISY16" s="212"/>
      <c r="ISZ16" s="212"/>
      <c r="ITA16" s="191"/>
      <c r="ITB16" s="191"/>
      <c r="ITC16" s="191"/>
      <c r="ITD16" s="191"/>
      <c r="ITE16" s="83"/>
      <c r="ITF16" s="212"/>
      <c r="ITG16" s="212"/>
      <c r="ITH16" s="212"/>
      <c r="ITI16" s="191"/>
      <c r="ITJ16" s="191"/>
      <c r="ITK16" s="191"/>
      <c r="ITL16" s="191"/>
      <c r="ITM16" s="83"/>
      <c r="ITN16" s="212"/>
      <c r="ITO16" s="212"/>
      <c r="ITP16" s="212"/>
      <c r="ITQ16" s="191"/>
      <c r="ITR16" s="191"/>
      <c r="ITS16" s="191"/>
      <c r="ITT16" s="191"/>
      <c r="ITU16" s="83"/>
      <c r="ITV16" s="212"/>
      <c r="ITW16" s="212"/>
      <c r="ITX16" s="212"/>
      <c r="ITY16" s="191"/>
      <c r="ITZ16" s="191"/>
      <c r="IUA16" s="191"/>
      <c r="IUB16" s="191"/>
      <c r="IUC16" s="83"/>
      <c r="IUD16" s="212"/>
      <c r="IUE16" s="212"/>
      <c r="IUF16" s="212"/>
      <c r="IUG16" s="191"/>
      <c r="IUH16" s="191"/>
      <c r="IUI16" s="191"/>
      <c r="IUJ16" s="191"/>
      <c r="IUK16" s="83"/>
      <c r="IUL16" s="212"/>
      <c r="IUM16" s="212"/>
      <c r="IUN16" s="212"/>
      <c r="IUO16" s="191"/>
      <c r="IUP16" s="191"/>
      <c r="IUQ16" s="191"/>
      <c r="IUR16" s="191"/>
      <c r="IUS16" s="83"/>
      <c r="IUT16" s="212"/>
      <c r="IUU16" s="212"/>
      <c r="IUV16" s="212"/>
      <c r="IUW16" s="191"/>
      <c r="IUX16" s="191"/>
      <c r="IUY16" s="191"/>
      <c r="IUZ16" s="191"/>
      <c r="IVA16" s="83"/>
      <c r="IVB16" s="212"/>
      <c r="IVC16" s="212"/>
      <c r="IVD16" s="212"/>
      <c r="IVE16" s="191"/>
      <c r="IVF16" s="191"/>
      <c r="IVG16" s="191"/>
      <c r="IVH16" s="191"/>
      <c r="IVI16" s="83"/>
      <c r="IVJ16" s="212"/>
      <c r="IVK16" s="212"/>
      <c r="IVL16" s="212"/>
      <c r="IVM16" s="191"/>
      <c r="IVN16" s="191"/>
      <c r="IVO16" s="191"/>
      <c r="IVP16" s="191"/>
      <c r="IVQ16" s="83"/>
      <c r="IVR16" s="212"/>
      <c r="IVS16" s="212"/>
      <c r="IVT16" s="212"/>
      <c r="IVU16" s="191"/>
      <c r="IVV16" s="191"/>
      <c r="IVW16" s="191"/>
      <c r="IVX16" s="191"/>
      <c r="IVY16" s="83"/>
      <c r="IVZ16" s="212"/>
      <c r="IWA16" s="212"/>
      <c r="IWB16" s="212"/>
      <c r="IWC16" s="191"/>
      <c r="IWD16" s="191"/>
      <c r="IWE16" s="191"/>
      <c r="IWF16" s="191"/>
      <c r="IWG16" s="83"/>
      <c r="IWH16" s="212"/>
      <c r="IWI16" s="212"/>
      <c r="IWJ16" s="212"/>
      <c r="IWK16" s="191"/>
      <c r="IWL16" s="191"/>
      <c r="IWM16" s="191"/>
      <c r="IWN16" s="191"/>
      <c r="IWO16" s="83"/>
      <c r="IWP16" s="212"/>
      <c r="IWQ16" s="212"/>
      <c r="IWR16" s="212"/>
      <c r="IWS16" s="191"/>
      <c r="IWT16" s="191"/>
      <c r="IWU16" s="191"/>
      <c r="IWV16" s="191"/>
      <c r="IWW16" s="83"/>
      <c r="IWX16" s="212"/>
      <c r="IWY16" s="212"/>
      <c r="IWZ16" s="212"/>
      <c r="IXA16" s="191"/>
      <c r="IXB16" s="191"/>
      <c r="IXC16" s="191"/>
      <c r="IXD16" s="191"/>
      <c r="IXE16" s="83"/>
      <c r="IXF16" s="212"/>
      <c r="IXG16" s="212"/>
      <c r="IXH16" s="212"/>
      <c r="IXI16" s="191"/>
      <c r="IXJ16" s="191"/>
      <c r="IXK16" s="191"/>
      <c r="IXL16" s="191"/>
      <c r="IXM16" s="83"/>
      <c r="IXN16" s="212"/>
      <c r="IXO16" s="212"/>
      <c r="IXP16" s="212"/>
      <c r="IXQ16" s="191"/>
      <c r="IXR16" s="191"/>
      <c r="IXS16" s="191"/>
      <c r="IXT16" s="191"/>
      <c r="IXU16" s="83"/>
      <c r="IXV16" s="212"/>
      <c r="IXW16" s="212"/>
      <c r="IXX16" s="212"/>
      <c r="IXY16" s="191"/>
      <c r="IXZ16" s="191"/>
      <c r="IYA16" s="191"/>
      <c r="IYB16" s="191"/>
      <c r="IYC16" s="83"/>
      <c r="IYD16" s="212"/>
      <c r="IYE16" s="212"/>
      <c r="IYF16" s="212"/>
      <c r="IYG16" s="191"/>
      <c r="IYH16" s="191"/>
      <c r="IYI16" s="191"/>
      <c r="IYJ16" s="191"/>
      <c r="IYK16" s="83"/>
      <c r="IYL16" s="212"/>
      <c r="IYM16" s="212"/>
      <c r="IYN16" s="212"/>
      <c r="IYO16" s="191"/>
      <c r="IYP16" s="191"/>
      <c r="IYQ16" s="191"/>
      <c r="IYR16" s="191"/>
      <c r="IYS16" s="83"/>
      <c r="IYT16" s="212"/>
      <c r="IYU16" s="212"/>
      <c r="IYV16" s="212"/>
      <c r="IYW16" s="191"/>
      <c r="IYX16" s="191"/>
      <c r="IYY16" s="191"/>
      <c r="IYZ16" s="191"/>
      <c r="IZA16" s="83"/>
      <c r="IZB16" s="212"/>
      <c r="IZC16" s="212"/>
      <c r="IZD16" s="212"/>
      <c r="IZE16" s="191"/>
      <c r="IZF16" s="191"/>
      <c r="IZG16" s="191"/>
      <c r="IZH16" s="191"/>
      <c r="IZI16" s="83"/>
      <c r="IZJ16" s="212"/>
      <c r="IZK16" s="212"/>
      <c r="IZL16" s="212"/>
      <c r="IZM16" s="191"/>
      <c r="IZN16" s="191"/>
      <c r="IZO16" s="191"/>
      <c r="IZP16" s="191"/>
      <c r="IZQ16" s="83"/>
      <c r="IZR16" s="212"/>
      <c r="IZS16" s="212"/>
      <c r="IZT16" s="212"/>
      <c r="IZU16" s="191"/>
      <c r="IZV16" s="191"/>
      <c r="IZW16" s="191"/>
      <c r="IZX16" s="191"/>
      <c r="IZY16" s="83"/>
      <c r="IZZ16" s="212"/>
      <c r="JAA16" s="212"/>
      <c r="JAB16" s="212"/>
      <c r="JAC16" s="191"/>
      <c r="JAD16" s="191"/>
      <c r="JAE16" s="191"/>
      <c r="JAF16" s="191"/>
      <c r="JAG16" s="83"/>
      <c r="JAH16" s="212"/>
      <c r="JAI16" s="212"/>
      <c r="JAJ16" s="212"/>
      <c r="JAK16" s="191"/>
      <c r="JAL16" s="191"/>
      <c r="JAM16" s="191"/>
      <c r="JAN16" s="191"/>
      <c r="JAO16" s="83"/>
      <c r="JAP16" s="212"/>
      <c r="JAQ16" s="212"/>
      <c r="JAR16" s="212"/>
      <c r="JAS16" s="191"/>
      <c r="JAT16" s="191"/>
      <c r="JAU16" s="191"/>
      <c r="JAV16" s="191"/>
      <c r="JAW16" s="83"/>
      <c r="JAX16" s="212"/>
      <c r="JAY16" s="212"/>
      <c r="JAZ16" s="212"/>
      <c r="JBA16" s="191"/>
      <c r="JBB16" s="191"/>
      <c r="JBC16" s="191"/>
      <c r="JBD16" s="191"/>
      <c r="JBE16" s="83"/>
      <c r="JBF16" s="212"/>
      <c r="JBG16" s="212"/>
      <c r="JBH16" s="212"/>
      <c r="JBI16" s="191"/>
      <c r="JBJ16" s="191"/>
      <c r="JBK16" s="191"/>
      <c r="JBL16" s="191"/>
      <c r="JBM16" s="83"/>
      <c r="JBN16" s="212"/>
      <c r="JBO16" s="212"/>
      <c r="JBP16" s="212"/>
      <c r="JBQ16" s="191"/>
      <c r="JBR16" s="191"/>
      <c r="JBS16" s="191"/>
      <c r="JBT16" s="191"/>
      <c r="JBU16" s="83"/>
      <c r="JBV16" s="212"/>
      <c r="JBW16" s="212"/>
      <c r="JBX16" s="212"/>
      <c r="JBY16" s="191"/>
      <c r="JBZ16" s="191"/>
      <c r="JCA16" s="191"/>
      <c r="JCB16" s="191"/>
      <c r="JCC16" s="83"/>
      <c r="JCD16" s="212"/>
      <c r="JCE16" s="212"/>
      <c r="JCF16" s="212"/>
      <c r="JCG16" s="191"/>
      <c r="JCH16" s="191"/>
      <c r="JCI16" s="191"/>
      <c r="JCJ16" s="191"/>
      <c r="JCK16" s="83"/>
      <c r="JCL16" s="212"/>
      <c r="JCM16" s="212"/>
      <c r="JCN16" s="212"/>
      <c r="JCO16" s="191"/>
      <c r="JCP16" s="191"/>
      <c r="JCQ16" s="191"/>
      <c r="JCR16" s="191"/>
      <c r="JCS16" s="83"/>
      <c r="JCT16" s="212"/>
      <c r="JCU16" s="212"/>
      <c r="JCV16" s="212"/>
      <c r="JCW16" s="191"/>
      <c r="JCX16" s="191"/>
      <c r="JCY16" s="191"/>
      <c r="JCZ16" s="191"/>
      <c r="JDA16" s="83"/>
      <c r="JDB16" s="212"/>
      <c r="JDC16" s="212"/>
      <c r="JDD16" s="212"/>
      <c r="JDE16" s="191"/>
      <c r="JDF16" s="191"/>
      <c r="JDG16" s="191"/>
      <c r="JDH16" s="191"/>
      <c r="JDI16" s="83"/>
      <c r="JDJ16" s="212"/>
      <c r="JDK16" s="212"/>
      <c r="JDL16" s="212"/>
      <c r="JDM16" s="191"/>
      <c r="JDN16" s="191"/>
      <c r="JDO16" s="191"/>
      <c r="JDP16" s="191"/>
      <c r="JDQ16" s="83"/>
      <c r="JDR16" s="212"/>
      <c r="JDS16" s="212"/>
      <c r="JDT16" s="212"/>
      <c r="JDU16" s="191"/>
      <c r="JDV16" s="191"/>
      <c r="JDW16" s="191"/>
      <c r="JDX16" s="191"/>
      <c r="JDY16" s="83"/>
      <c r="JDZ16" s="212"/>
      <c r="JEA16" s="212"/>
      <c r="JEB16" s="212"/>
      <c r="JEC16" s="191"/>
      <c r="JED16" s="191"/>
      <c r="JEE16" s="191"/>
      <c r="JEF16" s="191"/>
      <c r="JEG16" s="83"/>
      <c r="JEH16" s="212"/>
      <c r="JEI16" s="212"/>
      <c r="JEJ16" s="212"/>
      <c r="JEK16" s="191"/>
      <c r="JEL16" s="191"/>
      <c r="JEM16" s="191"/>
      <c r="JEN16" s="191"/>
      <c r="JEO16" s="83"/>
      <c r="JEP16" s="212"/>
      <c r="JEQ16" s="212"/>
      <c r="JER16" s="212"/>
      <c r="JES16" s="191"/>
      <c r="JET16" s="191"/>
      <c r="JEU16" s="191"/>
      <c r="JEV16" s="191"/>
      <c r="JEW16" s="83"/>
      <c r="JEX16" s="212"/>
      <c r="JEY16" s="212"/>
      <c r="JEZ16" s="212"/>
      <c r="JFA16" s="191"/>
      <c r="JFB16" s="191"/>
      <c r="JFC16" s="191"/>
      <c r="JFD16" s="191"/>
      <c r="JFE16" s="83"/>
      <c r="JFF16" s="212"/>
      <c r="JFG16" s="212"/>
      <c r="JFH16" s="212"/>
      <c r="JFI16" s="191"/>
      <c r="JFJ16" s="191"/>
      <c r="JFK16" s="191"/>
      <c r="JFL16" s="191"/>
      <c r="JFM16" s="83"/>
      <c r="JFN16" s="212"/>
      <c r="JFO16" s="212"/>
      <c r="JFP16" s="212"/>
      <c r="JFQ16" s="191"/>
      <c r="JFR16" s="191"/>
      <c r="JFS16" s="191"/>
      <c r="JFT16" s="191"/>
      <c r="JFU16" s="83"/>
      <c r="JFV16" s="212"/>
      <c r="JFW16" s="212"/>
      <c r="JFX16" s="212"/>
      <c r="JFY16" s="191"/>
      <c r="JFZ16" s="191"/>
      <c r="JGA16" s="191"/>
      <c r="JGB16" s="191"/>
      <c r="JGC16" s="83"/>
      <c r="JGD16" s="212"/>
      <c r="JGE16" s="212"/>
      <c r="JGF16" s="212"/>
      <c r="JGG16" s="191"/>
      <c r="JGH16" s="191"/>
      <c r="JGI16" s="191"/>
      <c r="JGJ16" s="191"/>
      <c r="JGK16" s="83"/>
      <c r="JGL16" s="212"/>
      <c r="JGM16" s="212"/>
      <c r="JGN16" s="212"/>
      <c r="JGO16" s="191"/>
      <c r="JGP16" s="191"/>
      <c r="JGQ16" s="191"/>
      <c r="JGR16" s="191"/>
      <c r="JGS16" s="83"/>
      <c r="JGT16" s="212"/>
      <c r="JGU16" s="212"/>
      <c r="JGV16" s="212"/>
      <c r="JGW16" s="191"/>
      <c r="JGX16" s="191"/>
      <c r="JGY16" s="191"/>
      <c r="JGZ16" s="191"/>
      <c r="JHA16" s="83"/>
      <c r="JHB16" s="212"/>
      <c r="JHC16" s="212"/>
      <c r="JHD16" s="212"/>
      <c r="JHE16" s="191"/>
      <c r="JHF16" s="191"/>
      <c r="JHG16" s="191"/>
      <c r="JHH16" s="191"/>
      <c r="JHI16" s="83"/>
      <c r="JHJ16" s="212"/>
      <c r="JHK16" s="212"/>
      <c r="JHL16" s="212"/>
      <c r="JHM16" s="191"/>
      <c r="JHN16" s="191"/>
      <c r="JHO16" s="191"/>
      <c r="JHP16" s="191"/>
      <c r="JHQ16" s="83"/>
      <c r="JHR16" s="212"/>
      <c r="JHS16" s="212"/>
      <c r="JHT16" s="212"/>
      <c r="JHU16" s="191"/>
      <c r="JHV16" s="191"/>
      <c r="JHW16" s="191"/>
      <c r="JHX16" s="191"/>
      <c r="JHY16" s="83"/>
      <c r="JHZ16" s="212"/>
      <c r="JIA16" s="212"/>
      <c r="JIB16" s="212"/>
      <c r="JIC16" s="191"/>
      <c r="JID16" s="191"/>
      <c r="JIE16" s="191"/>
      <c r="JIF16" s="191"/>
      <c r="JIG16" s="83"/>
      <c r="JIH16" s="212"/>
      <c r="JII16" s="212"/>
      <c r="JIJ16" s="212"/>
      <c r="JIK16" s="191"/>
      <c r="JIL16" s="191"/>
      <c r="JIM16" s="191"/>
      <c r="JIN16" s="191"/>
      <c r="JIO16" s="83"/>
      <c r="JIP16" s="212"/>
      <c r="JIQ16" s="212"/>
      <c r="JIR16" s="212"/>
      <c r="JIS16" s="191"/>
      <c r="JIT16" s="191"/>
      <c r="JIU16" s="191"/>
      <c r="JIV16" s="191"/>
      <c r="JIW16" s="83"/>
      <c r="JIX16" s="212"/>
      <c r="JIY16" s="212"/>
      <c r="JIZ16" s="212"/>
      <c r="JJA16" s="191"/>
      <c r="JJB16" s="191"/>
      <c r="JJC16" s="191"/>
      <c r="JJD16" s="191"/>
      <c r="JJE16" s="83"/>
      <c r="JJF16" s="212"/>
      <c r="JJG16" s="212"/>
      <c r="JJH16" s="212"/>
      <c r="JJI16" s="191"/>
      <c r="JJJ16" s="191"/>
      <c r="JJK16" s="191"/>
      <c r="JJL16" s="191"/>
      <c r="JJM16" s="83"/>
      <c r="JJN16" s="212"/>
      <c r="JJO16" s="212"/>
      <c r="JJP16" s="212"/>
      <c r="JJQ16" s="191"/>
      <c r="JJR16" s="191"/>
      <c r="JJS16" s="191"/>
      <c r="JJT16" s="191"/>
      <c r="JJU16" s="83"/>
      <c r="JJV16" s="212"/>
      <c r="JJW16" s="212"/>
      <c r="JJX16" s="212"/>
      <c r="JJY16" s="191"/>
      <c r="JJZ16" s="191"/>
      <c r="JKA16" s="191"/>
      <c r="JKB16" s="191"/>
      <c r="JKC16" s="83"/>
      <c r="JKD16" s="212"/>
      <c r="JKE16" s="212"/>
      <c r="JKF16" s="212"/>
      <c r="JKG16" s="191"/>
      <c r="JKH16" s="191"/>
      <c r="JKI16" s="191"/>
      <c r="JKJ16" s="191"/>
      <c r="JKK16" s="83"/>
      <c r="JKL16" s="212"/>
      <c r="JKM16" s="212"/>
      <c r="JKN16" s="212"/>
      <c r="JKO16" s="191"/>
      <c r="JKP16" s="191"/>
      <c r="JKQ16" s="191"/>
      <c r="JKR16" s="191"/>
      <c r="JKS16" s="83"/>
      <c r="JKT16" s="212"/>
      <c r="JKU16" s="212"/>
      <c r="JKV16" s="212"/>
      <c r="JKW16" s="191"/>
      <c r="JKX16" s="191"/>
      <c r="JKY16" s="191"/>
      <c r="JKZ16" s="191"/>
      <c r="JLA16" s="83"/>
      <c r="JLB16" s="212"/>
      <c r="JLC16" s="212"/>
      <c r="JLD16" s="212"/>
      <c r="JLE16" s="191"/>
      <c r="JLF16" s="191"/>
      <c r="JLG16" s="191"/>
      <c r="JLH16" s="191"/>
      <c r="JLI16" s="83"/>
      <c r="JLJ16" s="212"/>
      <c r="JLK16" s="212"/>
      <c r="JLL16" s="212"/>
      <c r="JLM16" s="191"/>
      <c r="JLN16" s="191"/>
      <c r="JLO16" s="191"/>
      <c r="JLP16" s="191"/>
      <c r="JLQ16" s="83"/>
      <c r="JLR16" s="212"/>
      <c r="JLS16" s="212"/>
      <c r="JLT16" s="212"/>
      <c r="JLU16" s="191"/>
      <c r="JLV16" s="191"/>
      <c r="JLW16" s="191"/>
      <c r="JLX16" s="191"/>
      <c r="JLY16" s="83"/>
      <c r="JLZ16" s="212"/>
      <c r="JMA16" s="212"/>
      <c r="JMB16" s="212"/>
      <c r="JMC16" s="191"/>
      <c r="JMD16" s="191"/>
      <c r="JME16" s="191"/>
      <c r="JMF16" s="191"/>
      <c r="JMG16" s="83"/>
      <c r="JMH16" s="212"/>
      <c r="JMI16" s="212"/>
      <c r="JMJ16" s="212"/>
      <c r="JMK16" s="191"/>
      <c r="JML16" s="191"/>
      <c r="JMM16" s="191"/>
      <c r="JMN16" s="191"/>
      <c r="JMO16" s="83"/>
      <c r="JMP16" s="212"/>
      <c r="JMQ16" s="212"/>
      <c r="JMR16" s="212"/>
      <c r="JMS16" s="191"/>
      <c r="JMT16" s="191"/>
      <c r="JMU16" s="191"/>
      <c r="JMV16" s="191"/>
      <c r="JMW16" s="83"/>
      <c r="JMX16" s="212"/>
      <c r="JMY16" s="212"/>
      <c r="JMZ16" s="212"/>
      <c r="JNA16" s="191"/>
      <c r="JNB16" s="191"/>
      <c r="JNC16" s="191"/>
      <c r="JND16" s="191"/>
      <c r="JNE16" s="83"/>
      <c r="JNF16" s="212"/>
      <c r="JNG16" s="212"/>
      <c r="JNH16" s="212"/>
      <c r="JNI16" s="191"/>
      <c r="JNJ16" s="191"/>
      <c r="JNK16" s="191"/>
      <c r="JNL16" s="191"/>
      <c r="JNM16" s="83"/>
      <c r="JNN16" s="212"/>
      <c r="JNO16" s="212"/>
      <c r="JNP16" s="212"/>
      <c r="JNQ16" s="191"/>
      <c r="JNR16" s="191"/>
      <c r="JNS16" s="191"/>
      <c r="JNT16" s="191"/>
      <c r="JNU16" s="83"/>
      <c r="JNV16" s="212"/>
      <c r="JNW16" s="212"/>
      <c r="JNX16" s="212"/>
      <c r="JNY16" s="191"/>
      <c r="JNZ16" s="191"/>
      <c r="JOA16" s="191"/>
      <c r="JOB16" s="191"/>
      <c r="JOC16" s="83"/>
      <c r="JOD16" s="212"/>
      <c r="JOE16" s="212"/>
      <c r="JOF16" s="212"/>
      <c r="JOG16" s="191"/>
      <c r="JOH16" s="191"/>
      <c r="JOI16" s="191"/>
      <c r="JOJ16" s="191"/>
      <c r="JOK16" s="83"/>
      <c r="JOL16" s="212"/>
      <c r="JOM16" s="212"/>
      <c r="JON16" s="212"/>
      <c r="JOO16" s="191"/>
      <c r="JOP16" s="191"/>
      <c r="JOQ16" s="191"/>
      <c r="JOR16" s="191"/>
      <c r="JOS16" s="83"/>
      <c r="JOT16" s="212"/>
      <c r="JOU16" s="212"/>
      <c r="JOV16" s="212"/>
      <c r="JOW16" s="191"/>
      <c r="JOX16" s="191"/>
      <c r="JOY16" s="191"/>
      <c r="JOZ16" s="191"/>
      <c r="JPA16" s="83"/>
      <c r="JPB16" s="212"/>
      <c r="JPC16" s="212"/>
      <c r="JPD16" s="212"/>
      <c r="JPE16" s="191"/>
      <c r="JPF16" s="191"/>
      <c r="JPG16" s="191"/>
      <c r="JPH16" s="191"/>
      <c r="JPI16" s="83"/>
      <c r="JPJ16" s="212"/>
      <c r="JPK16" s="212"/>
      <c r="JPL16" s="212"/>
      <c r="JPM16" s="191"/>
      <c r="JPN16" s="191"/>
      <c r="JPO16" s="191"/>
      <c r="JPP16" s="191"/>
      <c r="JPQ16" s="83"/>
      <c r="JPR16" s="212"/>
      <c r="JPS16" s="212"/>
      <c r="JPT16" s="212"/>
      <c r="JPU16" s="191"/>
      <c r="JPV16" s="191"/>
      <c r="JPW16" s="191"/>
      <c r="JPX16" s="191"/>
      <c r="JPY16" s="83"/>
      <c r="JPZ16" s="212"/>
      <c r="JQA16" s="212"/>
      <c r="JQB16" s="212"/>
      <c r="JQC16" s="191"/>
      <c r="JQD16" s="191"/>
      <c r="JQE16" s="191"/>
      <c r="JQF16" s="191"/>
      <c r="JQG16" s="83"/>
      <c r="JQH16" s="212"/>
      <c r="JQI16" s="212"/>
      <c r="JQJ16" s="212"/>
      <c r="JQK16" s="191"/>
      <c r="JQL16" s="191"/>
      <c r="JQM16" s="191"/>
      <c r="JQN16" s="191"/>
      <c r="JQO16" s="83"/>
      <c r="JQP16" s="212"/>
      <c r="JQQ16" s="212"/>
      <c r="JQR16" s="212"/>
      <c r="JQS16" s="191"/>
      <c r="JQT16" s="191"/>
      <c r="JQU16" s="191"/>
      <c r="JQV16" s="191"/>
      <c r="JQW16" s="83"/>
      <c r="JQX16" s="212"/>
      <c r="JQY16" s="212"/>
      <c r="JQZ16" s="212"/>
      <c r="JRA16" s="191"/>
      <c r="JRB16" s="191"/>
      <c r="JRC16" s="191"/>
      <c r="JRD16" s="191"/>
      <c r="JRE16" s="83"/>
      <c r="JRF16" s="212"/>
      <c r="JRG16" s="212"/>
      <c r="JRH16" s="212"/>
      <c r="JRI16" s="191"/>
      <c r="JRJ16" s="191"/>
      <c r="JRK16" s="191"/>
      <c r="JRL16" s="191"/>
      <c r="JRM16" s="83"/>
      <c r="JRN16" s="212"/>
      <c r="JRO16" s="212"/>
      <c r="JRP16" s="212"/>
      <c r="JRQ16" s="191"/>
      <c r="JRR16" s="191"/>
      <c r="JRS16" s="191"/>
      <c r="JRT16" s="191"/>
      <c r="JRU16" s="83"/>
      <c r="JRV16" s="212"/>
      <c r="JRW16" s="212"/>
      <c r="JRX16" s="212"/>
      <c r="JRY16" s="191"/>
      <c r="JRZ16" s="191"/>
      <c r="JSA16" s="191"/>
      <c r="JSB16" s="191"/>
      <c r="JSC16" s="83"/>
      <c r="JSD16" s="212"/>
      <c r="JSE16" s="212"/>
      <c r="JSF16" s="212"/>
      <c r="JSG16" s="191"/>
      <c r="JSH16" s="191"/>
      <c r="JSI16" s="191"/>
      <c r="JSJ16" s="191"/>
      <c r="JSK16" s="83"/>
      <c r="JSL16" s="212"/>
      <c r="JSM16" s="212"/>
      <c r="JSN16" s="212"/>
      <c r="JSO16" s="191"/>
      <c r="JSP16" s="191"/>
      <c r="JSQ16" s="191"/>
      <c r="JSR16" s="191"/>
      <c r="JSS16" s="83"/>
      <c r="JST16" s="212"/>
      <c r="JSU16" s="212"/>
      <c r="JSV16" s="212"/>
      <c r="JSW16" s="191"/>
      <c r="JSX16" s="191"/>
      <c r="JSY16" s="191"/>
      <c r="JSZ16" s="191"/>
      <c r="JTA16" s="83"/>
      <c r="JTB16" s="212"/>
      <c r="JTC16" s="212"/>
      <c r="JTD16" s="212"/>
      <c r="JTE16" s="191"/>
      <c r="JTF16" s="191"/>
      <c r="JTG16" s="191"/>
      <c r="JTH16" s="191"/>
      <c r="JTI16" s="83"/>
      <c r="JTJ16" s="212"/>
      <c r="JTK16" s="212"/>
      <c r="JTL16" s="212"/>
      <c r="JTM16" s="191"/>
      <c r="JTN16" s="191"/>
      <c r="JTO16" s="191"/>
      <c r="JTP16" s="191"/>
      <c r="JTQ16" s="83"/>
      <c r="JTR16" s="212"/>
      <c r="JTS16" s="212"/>
      <c r="JTT16" s="212"/>
      <c r="JTU16" s="191"/>
      <c r="JTV16" s="191"/>
      <c r="JTW16" s="191"/>
      <c r="JTX16" s="191"/>
      <c r="JTY16" s="83"/>
      <c r="JTZ16" s="212"/>
      <c r="JUA16" s="212"/>
      <c r="JUB16" s="212"/>
      <c r="JUC16" s="191"/>
      <c r="JUD16" s="191"/>
      <c r="JUE16" s="191"/>
      <c r="JUF16" s="191"/>
      <c r="JUG16" s="83"/>
      <c r="JUH16" s="212"/>
      <c r="JUI16" s="212"/>
      <c r="JUJ16" s="212"/>
      <c r="JUK16" s="191"/>
      <c r="JUL16" s="191"/>
      <c r="JUM16" s="191"/>
      <c r="JUN16" s="191"/>
      <c r="JUO16" s="83"/>
      <c r="JUP16" s="212"/>
      <c r="JUQ16" s="212"/>
      <c r="JUR16" s="212"/>
      <c r="JUS16" s="191"/>
      <c r="JUT16" s="191"/>
      <c r="JUU16" s="191"/>
      <c r="JUV16" s="191"/>
      <c r="JUW16" s="83"/>
      <c r="JUX16" s="212"/>
      <c r="JUY16" s="212"/>
      <c r="JUZ16" s="212"/>
      <c r="JVA16" s="191"/>
      <c r="JVB16" s="191"/>
      <c r="JVC16" s="191"/>
      <c r="JVD16" s="191"/>
      <c r="JVE16" s="83"/>
      <c r="JVF16" s="212"/>
      <c r="JVG16" s="212"/>
      <c r="JVH16" s="212"/>
      <c r="JVI16" s="191"/>
      <c r="JVJ16" s="191"/>
      <c r="JVK16" s="191"/>
      <c r="JVL16" s="191"/>
      <c r="JVM16" s="83"/>
      <c r="JVN16" s="212"/>
      <c r="JVO16" s="212"/>
      <c r="JVP16" s="212"/>
      <c r="JVQ16" s="191"/>
      <c r="JVR16" s="191"/>
      <c r="JVS16" s="191"/>
      <c r="JVT16" s="191"/>
      <c r="JVU16" s="83"/>
      <c r="JVV16" s="212"/>
      <c r="JVW16" s="212"/>
      <c r="JVX16" s="212"/>
      <c r="JVY16" s="191"/>
      <c r="JVZ16" s="191"/>
      <c r="JWA16" s="191"/>
      <c r="JWB16" s="191"/>
      <c r="JWC16" s="83"/>
      <c r="JWD16" s="212"/>
      <c r="JWE16" s="212"/>
      <c r="JWF16" s="212"/>
      <c r="JWG16" s="191"/>
      <c r="JWH16" s="191"/>
      <c r="JWI16" s="191"/>
      <c r="JWJ16" s="191"/>
      <c r="JWK16" s="83"/>
      <c r="JWL16" s="212"/>
      <c r="JWM16" s="212"/>
      <c r="JWN16" s="212"/>
      <c r="JWO16" s="191"/>
      <c r="JWP16" s="191"/>
      <c r="JWQ16" s="191"/>
      <c r="JWR16" s="191"/>
      <c r="JWS16" s="83"/>
      <c r="JWT16" s="212"/>
      <c r="JWU16" s="212"/>
      <c r="JWV16" s="212"/>
      <c r="JWW16" s="191"/>
      <c r="JWX16" s="191"/>
      <c r="JWY16" s="191"/>
      <c r="JWZ16" s="191"/>
      <c r="JXA16" s="83"/>
      <c r="JXB16" s="212"/>
      <c r="JXC16" s="212"/>
      <c r="JXD16" s="212"/>
      <c r="JXE16" s="191"/>
      <c r="JXF16" s="191"/>
      <c r="JXG16" s="191"/>
      <c r="JXH16" s="191"/>
      <c r="JXI16" s="83"/>
      <c r="JXJ16" s="212"/>
      <c r="JXK16" s="212"/>
      <c r="JXL16" s="212"/>
      <c r="JXM16" s="191"/>
      <c r="JXN16" s="191"/>
      <c r="JXO16" s="191"/>
      <c r="JXP16" s="191"/>
      <c r="JXQ16" s="83"/>
      <c r="JXR16" s="212"/>
      <c r="JXS16" s="212"/>
      <c r="JXT16" s="212"/>
      <c r="JXU16" s="191"/>
      <c r="JXV16" s="191"/>
      <c r="JXW16" s="191"/>
      <c r="JXX16" s="191"/>
      <c r="JXY16" s="83"/>
      <c r="JXZ16" s="212"/>
      <c r="JYA16" s="212"/>
      <c r="JYB16" s="212"/>
      <c r="JYC16" s="191"/>
      <c r="JYD16" s="191"/>
      <c r="JYE16" s="191"/>
      <c r="JYF16" s="191"/>
      <c r="JYG16" s="83"/>
      <c r="JYH16" s="212"/>
      <c r="JYI16" s="212"/>
      <c r="JYJ16" s="212"/>
      <c r="JYK16" s="191"/>
      <c r="JYL16" s="191"/>
      <c r="JYM16" s="191"/>
      <c r="JYN16" s="191"/>
      <c r="JYO16" s="83"/>
      <c r="JYP16" s="212"/>
      <c r="JYQ16" s="212"/>
      <c r="JYR16" s="212"/>
      <c r="JYS16" s="191"/>
      <c r="JYT16" s="191"/>
      <c r="JYU16" s="191"/>
      <c r="JYV16" s="191"/>
      <c r="JYW16" s="83"/>
      <c r="JYX16" s="212"/>
      <c r="JYY16" s="212"/>
      <c r="JYZ16" s="212"/>
      <c r="JZA16" s="191"/>
      <c r="JZB16" s="191"/>
      <c r="JZC16" s="191"/>
      <c r="JZD16" s="191"/>
      <c r="JZE16" s="83"/>
      <c r="JZF16" s="212"/>
      <c r="JZG16" s="212"/>
      <c r="JZH16" s="212"/>
      <c r="JZI16" s="191"/>
      <c r="JZJ16" s="191"/>
      <c r="JZK16" s="191"/>
      <c r="JZL16" s="191"/>
      <c r="JZM16" s="83"/>
      <c r="JZN16" s="212"/>
      <c r="JZO16" s="212"/>
      <c r="JZP16" s="212"/>
      <c r="JZQ16" s="191"/>
      <c r="JZR16" s="191"/>
      <c r="JZS16" s="191"/>
      <c r="JZT16" s="191"/>
      <c r="JZU16" s="83"/>
      <c r="JZV16" s="212"/>
      <c r="JZW16" s="212"/>
      <c r="JZX16" s="212"/>
      <c r="JZY16" s="191"/>
      <c r="JZZ16" s="191"/>
      <c r="KAA16" s="191"/>
      <c r="KAB16" s="191"/>
      <c r="KAC16" s="83"/>
      <c r="KAD16" s="212"/>
      <c r="KAE16" s="212"/>
      <c r="KAF16" s="212"/>
      <c r="KAG16" s="191"/>
      <c r="KAH16" s="191"/>
      <c r="KAI16" s="191"/>
      <c r="KAJ16" s="191"/>
      <c r="KAK16" s="83"/>
      <c r="KAL16" s="212"/>
      <c r="KAM16" s="212"/>
      <c r="KAN16" s="212"/>
      <c r="KAO16" s="191"/>
      <c r="KAP16" s="191"/>
      <c r="KAQ16" s="191"/>
      <c r="KAR16" s="191"/>
      <c r="KAS16" s="83"/>
      <c r="KAT16" s="212"/>
      <c r="KAU16" s="212"/>
      <c r="KAV16" s="212"/>
      <c r="KAW16" s="191"/>
      <c r="KAX16" s="191"/>
      <c r="KAY16" s="191"/>
      <c r="KAZ16" s="191"/>
      <c r="KBA16" s="83"/>
      <c r="KBB16" s="212"/>
      <c r="KBC16" s="212"/>
      <c r="KBD16" s="212"/>
      <c r="KBE16" s="191"/>
      <c r="KBF16" s="191"/>
      <c r="KBG16" s="191"/>
      <c r="KBH16" s="191"/>
      <c r="KBI16" s="83"/>
      <c r="KBJ16" s="212"/>
      <c r="KBK16" s="212"/>
      <c r="KBL16" s="212"/>
      <c r="KBM16" s="191"/>
      <c r="KBN16" s="191"/>
      <c r="KBO16" s="191"/>
      <c r="KBP16" s="191"/>
      <c r="KBQ16" s="83"/>
      <c r="KBR16" s="212"/>
      <c r="KBS16" s="212"/>
      <c r="KBT16" s="212"/>
      <c r="KBU16" s="191"/>
      <c r="KBV16" s="191"/>
      <c r="KBW16" s="191"/>
      <c r="KBX16" s="191"/>
      <c r="KBY16" s="83"/>
      <c r="KBZ16" s="212"/>
      <c r="KCA16" s="212"/>
      <c r="KCB16" s="212"/>
      <c r="KCC16" s="191"/>
      <c r="KCD16" s="191"/>
      <c r="KCE16" s="191"/>
      <c r="KCF16" s="191"/>
      <c r="KCG16" s="83"/>
      <c r="KCH16" s="212"/>
      <c r="KCI16" s="212"/>
      <c r="KCJ16" s="212"/>
      <c r="KCK16" s="191"/>
      <c r="KCL16" s="191"/>
      <c r="KCM16" s="191"/>
      <c r="KCN16" s="191"/>
      <c r="KCO16" s="83"/>
      <c r="KCP16" s="212"/>
      <c r="KCQ16" s="212"/>
      <c r="KCR16" s="212"/>
      <c r="KCS16" s="191"/>
      <c r="KCT16" s="191"/>
      <c r="KCU16" s="191"/>
      <c r="KCV16" s="191"/>
      <c r="KCW16" s="83"/>
      <c r="KCX16" s="212"/>
      <c r="KCY16" s="212"/>
      <c r="KCZ16" s="212"/>
      <c r="KDA16" s="191"/>
      <c r="KDB16" s="191"/>
      <c r="KDC16" s="191"/>
      <c r="KDD16" s="191"/>
      <c r="KDE16" s="83"/>
      <c r="KDF16" s="212"/>
      <c r="KDG16" s="212"/>
      <c r="KDH16" s="212"/>
      <c r="KDI16" s="191"/>
      <c r="KDJ16" s="191"/>
      <c r="KDK16" s="191"/>
      <c r="KDL16" s="191"/>
      <c r="KDM16" s="83"/>
      <c r="KDN16" s="212"/>
      <c r="KDO16" s="212"/>
      <c r="KDP16" s="212"/>
      <c r="KDQ16" s="191"/>
      <c r="KDR16" s="191"/>
      <c r="KDS16" s="191"/>
      <c r="KDT16" s="191"/>
      <c r="KDU16" s="83"/>
      <c r="KDV16" s="212"/>
      <c r="KDW16" s="212"/>
      <c r="KDX16" s="212"/>
      <c r="KDY16" s="191"/>
      <c r="KDZ16" s="191"/>
      <c r="KEA16" s="191"/>
      <c r="KEB16" s="191"/>
      <c r="KEC16" s="83"/>
      <c r="KED16" s="212"/>
      <c r="KEE16" s="212"/>
      <c r="KEF16" s="212"/>
      <c r="KEG16" s="191"/>
      <c r="KEH16" s="191"/>
      <c r="KEI16" s="191"/>
      <c r="KEJ16" s="191"/>
      <c r="KEK16" s="83"/>
      <c r="KEL16" s="212"/>
      <c r="KEM16" s="212"/>
      <c r="KEN16" s="212"/>
      <c r="KEO16" s="191"/>
      <c r="KEP16" s="191"/>
      <c r="KEQ16" s="191"/>
      <c r="KER16" s="191"/>
      <c r="KES16" s="83"/>
      <c r="KET16" s="212"/>
      <c r="KEU16" s="212"/>
      <c r="KEV16" s="212"/>
      <c r="KEW16" s="191"/>
      <c r="KEX16" s="191"/>
      <c r="KEY16" s="191"/>
      <c r="KEZ16" s="191"/>
      <c r="KFA16" s="83"/>
      <c r="KFB16" s="212"/>
      <c r="KFC16" s="212"/>
      <c r="KFD16" s="212"/>
      <c r="KFE16" s="191"/>
      <c r="KFF16" s="191"/>
      <c r="KFG16" s="191"/>
      <c r="KFH16" s="191"/>
      <c r="KFI16" s="83"/>
      <c r="KFJ16" s="212"/>
      <c r="KFK16" s="212"/>
      <c r="KFL16" s="212"/>
      <c r="KFM16" s="191"/>
      <c r="KFN16" s="191"/>
      <c r="KFO16" s="191"/>
      <c r="KFP16" s="191"/>
      <c r="KFQ16" s="83"/>
      <c r="KFR16" s="212"/>
      <c r="KFS16" s="212"/>
      <c r="KFT16" s="212"/>
      <c r="KFU16" s="191"/>
      <c r="KFV16" s="191"/>
      <c r="KFW16" s="191"/>
      <c r="KFX16" s="191"/>
      <c r="KFY16" s="83"/>
      <c r="KFZ16" s="212"/>
      <c r="KGA16" s="212"/>
      <c r="KGB16" s="212"/>
      <c r="KGC16" s="191"/>
      <c r="KGD16" s="191"/>
      <c r="KGE16" s="191"/>
      <c r="KGF16" s="191"/>
      <c r="KGG16" s="83"/>
      <c r="KGH16" s="212"/>
      <c r="KGI16" s="212"/>
      <c r="KGJ16" s="212"/>
      <c r="KGK16" s="191"/>
      <c r="KGL16" s="191"/>
      <c r="KGM16" s="191"/>
      <c r="KGN16" s="191"/>
      <c r="KGO16" s="83"/>
      <c r="KGP16" s="212"/>
      <c r="KGQ16" s="212"/>
      <c r="KGR16" s="212"/>
      <c r="KGS16" s="191"/>
      <c r="KGT16" s="191"/>
      <c r="KGU16" s="191"/>
      <c r="KGV16" s="191"/>
      <c r="KGW16" s="83"/>
      <c r="KGX16" s="212"/>
      <c r="KGY16" s="212"/>
      <c r="KGZ16" s="212"/>
      <c r="KHA16" s="191"/>
      <c r="KHB16" s="191"/>
      <c r="KHC16" s="191"/>
      <c r="KHD16" s="191"/>
      <c r="KHE16" s="83"/>
      <c r="KHF16" s="212"/>
      <c r="KHG16" s="212"/>
      <c r="KHH16" s="212"/>
      <c r="KHI16" s="191"/>
      <c r="KHJ16" s="191"/>
      <c r="KHK16" s="191"/>
      <c r="KHL16" s="191"/>
      <c r="KHM16" s="83"/>
      <c r="KHN16" s="212"/>
      <c r="KHO16" s="212"/>
      <c r="KHP16" s="212"/>
      <c r="KHQ16" s="191"/>
      <c r="KHR16" s="191"/>
      <c r="KHS16" s="191"/>
      <c r="KHT16" s="191"/>
      <c r="KHU16" s="83"/>
      <c r="KHV16" s="212"/>
      <c r="KHW16" s="212"/>
      <c r="KHX16" s="212"/>
      <c r="KHY16" s="191"/>
      <c r="KHZ16" s="191"/>
      <c r="KIA16" s="191"/>
      <c r="KIB16" s="191"/>
      <c r="KIC16" s="83"/>
      <c r="KID16" s="212"/>
      <c r="KIE16" s="212"/>
      <c r="KIF16" s="212"/>
      <c r="KIG16" s="191"/>
      <c r="KIH16" s="191"/>
      <c r="KII16" s="191"/>
      <c r="KIJ16" s="191"/>
      <c r="KIK16" s="83"/>
      <c r="KIL16" s="212"/>
      <c r="KIM16" s="212"/>
      <c r="KIN16" s="212"/>
      <c r="KIO16" s="191"/>
      <c r="KIP16" s="191"/>
      <c r="KIQ16" s="191"/>
      <c r="KIR16" s="191"/>
      <c r="KIS16" s="83"/>
      <c r="KIT16" s="212"/>
      <c r="KIU16" s="212"/>
      <c r="KIV16" s="212"/>
      <c r="KIW16" s="191"/>
      <c r="KIX16" s="191"/>
      <c r="KIY16" s="191"/>
      <c r="KIZ16" s="191"/>
      <c r="KJA16" s="83"/>
      <c r="KJB16" s="212"/>
      <c r="KJC16" s="212"/>
      <c r="KJD16" s="212"/>
      <c r="KJE16" s="191"/>
      <c r="KJF16" s="191"/>
      <c r="KJG16" s="191"/>
      <c r="KJH16" s="191"/>
      <c r="KJI16" s="83"/>
      <c r="KJJ16" s="212"/>
      <c r="KJK16" s="212"/>
      <c r="KJL16" s="212"/>
      <c r="KJM16" s="191"/>
      <c r="KJN16" s="191"/>
      <c r="KJO16" s="191"/>
      <c r="KJP16" s="191"/>
      <c r="KJQ16" s="83"/>
      <c r="KJR16" s="212"/>
      <c r="KJS16" s="212"/>
      <c r="KJT16" s="212"/>
      <c r="KJU16" s="191"/>
      <c r="KJV16" s="191"/>
      <c r="KJW16" s="191"/>
      <c r="KJX16" s="191"/>
      <c r="KJY16" s="83"/>
      <c r="KJZ16" s="212"/>
      <c r="KKA16" s="212"/>
      <c r="KKB16" s="212"/>
      <c r="KKC16" s="191"/>
      <c r="KKD16" s="191"/>
      <c r="KKE16" s="191"/>
      <c r="KKF16" s="191"/>
      <c r="KKG16" s="83"/>
      <c r="KKH16" s="212"/>
      <c r="KKI16" s="212"/>
      <c r="KKJ16" s="212"/>
      <c r="KKK16" s="191"/>
      <c r="KKL16" s="191"/>
      <c r="KKM16" s="191"/>
      <c r="KKN16" s="191"/>
      <c r="KKO16" s="83"/>
      <c r="KKP16" s="212"/>
      <c r="KKQ16" s="212"/>
      <c r="KKR16" s="212"/>
      <c r="KKS16" s="191"/>
      <c r="KKT16" s="191"/>
      <c r="KKU16" s="191"/>
      <c r="KKV16" s="191"/>
      <c r="KKW16" s="83"/>
      <c r="KKX16" s="212"/>
      <c r="KKY16" s="212"/>
      <c r="KKZ16" s="212"/>
      <c r="KLA16" s="191"/>
      <c r="KLB16" s="191"/>
      <c r="KLC16" s="191"/>
      <c r="KLD16" s="191"/>
      <c r="KLE16" s="83"/>
      <c r="KLF16" s="212"/>
      <c r="KLG16" s="212"/>
      <c r="KLH16" s="212"/>
      <c r="KLI16" s="191"/>
      <c r="KLJ16" s="191"/>
      <c r="KLK16" s="191"/>
      <c r="KLL16" s="191"/>
      <c r="KLM16" s="83"/>
      <c r="KLN16" s="212"/>
      <c r="KLO16" s="212"/>
      <c r="KLP16" s="212"/>
      <c r="KLQ16" s="191"/>
      <c r="KLR16" s="191"/>
      <c r="KLS16" s="191"/>
      <c r="KLT16" s="191"/>
      <c r="KLU16" s="83"/>
      <c r="KLV16" s="212"/>
      <c r="KLW16" s="212"/>
      <c r="KLX16" s="212"/>
      <c r="KLY16" s="191"/>
      <c r="KLZ16" s="191"/>
      <c r="KMA16" s="191"/>
      <c r="KMB16" s="191"/>
      <c r="KMC16" s="83"/>
      <c r="KMD16" s="212"/>
      <c r="KME16" s="212"/>
      <c r="KMF16" s="212"/>
      <c r="KMG16" s="191"/>
      <c r="KMH16" s="191"/>
      <c r="KMI16" s="191"/>
      <c r="KMJ16" s="191"/>
      <c r="KMK16" s="83"/>
      <c r="KML16" s="212"/>
      <c r="KMM16" s="212"/>
      <c r="KMN16" s="212"/>
      <c r="KMO16" s="191"/>
      <c r="KMP16" s="191"/>
      <c r="KMQ16" s="191"/>
      <c r="KMR16" s="191"/>
      <c r="KMS16" s="83"/>
      <c r="KMT16" s="212"/>
      <c r="KMU16" s="212"/>
      <c r="KMV16" s="212"/>
      <c r="KMW16" s="191"/>
      <c r="KMX16" s="191"/>
      <c r="KMY16" s="191"/>
      <c r="KMZ16" s="191"/>
      <c r="KNA16" s="83"/>
      <c r="KNB16" s="212"/>
      <c r="KNC16" s="212"/>
      <c r="KND16" s="212"/>
      <c r="KNE16" s="191"/>
      <c r="KNF16" s="191"/>
      <c r="KNG16" s="191"/>
      <c r="KNH16" s="191"/>
      <c r="KNI16" s="83"/>
      <c r="KNJ16" s="212"/>
      <c r="KNK16" s="212"/>
      <c r="KNL16" s="212"/>
      <c r="KNM16" s="191"/>
      <c r="KNN16" s="191"/>
      <c r="KNO16" s="191"/>
      <c r="KNP16" s="191"/>
      <c r="KNQ16" s="83"/>
      <c r="KNR16" s="212"/>
      <c r="KNS16" s="212"/>
      <c r="KNT16" s="212"/>
      <c r="KNU16" s="191"/>
      <c r="KNV16" s="191"/>
      <c r="KNW16" s="191"/>
      <c r="KNX16" s="191"/>
      <c r="KNY16" s="83"/>
      <c r="KNZ16" s="212"/>
      <c r="KOA16" s="212"/>
      <c r="KOB16" s="212"/>
      <c r="KOC16" s="191"/>
      <c r="KOD16" s="191"/>
      <c r="KOE16" s="191"/>
      <c r="KOF16" s="191"/>
      <c r="KOG16" s="83"/>
      <c r="KOH16" s="212"/>
      <c r="KOI16" s="212"/>
      <c r="KOJ16" s="212"/>
      <c r="KOK16" s="191"/>
      <c r="KOL16" s="191"/>
      <c r="KOM16" s="191"/>
      <c r="KON16" s="191"/>
      <c r="KOO16" s="83"/>
      <c r="KOP16" s="212"/>
      <c r="KOQ16" s="212"/>
      <c r="KOR16" s="212"/>
      <c r="KOS16" s="191"/>
      <c r="KOT16" s="191"/>
      <c r="KOU16" s="191"/>
      <c r="KOV16" s="191"/>
      <c r="KOW16" s="83"/>
      <c r="KOX16" s="212"/>
      <c r="KOY16" s="212"/>
      <c r="KOZ16" s="212"/>
      <c r="KPA16" s="191"/>
      <c r="KPB16" s="191"/>
      <c r="KPC16" s="191"/>
      <c r="KPD16" s="191"/>
      <c r="KPE16" s="83"/>
      <c r="KPF16" s="212"/>
      <c r="KPG16" s="212"/>
      <c r="KPH16" s="212"/>
      <c r="KPI16" s="191"/>
      <c r="KPJ16" s="191"/>
      <c r="KPK16" s="191"/>
      <c r="KPL16" s="191"/>
      <c r="KPM16" s="83"/>
      <c r="KPN16" s="212"/>
      <c r="KPO16" s="212"/>
      <c r="KPP16" s="212"/>
      <c r="KPQ16" s="191"/>
      <c r="KPR16" s="191"/>
      <c r="KPS16" s="191"/>
      <c r="KPT16" s="191"/>
      <c r="KPU16" s="83"/>
      <c r="KPV16" s="212"/>
      <c r="KPW16" s="212"/>
      <c r="KPX16" s="212"/>
      <c r="KPY16" s="191"/>
      <c r="KPZ16" s="191"/>
      <c r="KQA16" s="191"/>
      <c r="KQB16" s="191"/>
      <c r="KQC16" s="83"/>
      <c r="KQD16" s="212"/>
      <c r="KQE16" s="212"/>
      <c r="KQF16" s="212"/>
      <c r="KQG16" s="191"/>
      <c r="KQH16" s="191"/>
      <c r="KQI16" s="191"/>
      <c r="KQJ16" s="191"/>
      <c r="KQK16" s="83"/>
      <c r="KQL16" s="212"/>
      <c r="KQM16" s="212"/>
      <c r="KQN16" s="212"/>
      <c r="KQO16" s="191"/>
      <c r="KQP16" s="191"/>
      <c r="KQQ16" s="191"/>
      <c r="KQR16" s="191"/>
      <c r="KQS16" s="83"/>
      <c r="KQT16" s="212"/>
      <c r="KQU16" s="212"/>
      <c r="KQV16" s="212"/>
      <c r="KQW16" s="191"/>
      <c r="KQX16" s="191"/>
      <c r="KQY16" s="191"/>
      <c r="KQZ16" s="191"/>
      <c r="KRA16" s="83"/>
      <c r="KRB16" s="212"/>
      <c r="KRC16" s="212"/>
      <c r="KRD16" s="212"/>
      <c r="KRE16" s="191"/>
      <c r="KRF16" s="191"/>
      <c r="KRG16" s="191"/>
      <c r="KRH16" s="191"/>
      <c r="KRI16" s="83"/>
      <c r="KRJ16" s="212"/>
      <c r="KRK16" s="212"/>
      <c r="KRL16" s="212"/>
      <c r="KRM16" s="191"/>
      <c r="KRN16" s="191"/>
      <c r="KRO16" s="191"/>
      <c r="KRP16" s="191"/>
      <c r="KRQ16" s="83"/>
      <c r="KRR16" s="212"/>
      <c r="KRS16" s="212"/>
      <c r="KRT16" s="212"/>
      <c r="KRU16" s="191"/>
      <c r="KRV16" s="191"/>
      <c r="KRW16" s="191"/>
      <c r="KRX16" s="191"/>
      <c r="KRY16" s="83"/>
      <c r="KRZ16" s="212"/>
      <c r="KSA16" s="212"/>
      <c r="KSB16" s="212"/>
      <c r="KSC16" s="191"/>
      <c r="KSD16" s="191"/>
      <c r="KSE16" s="191"/>
      <c r="KSF16" s="191"/>
      <c r="KSG16" s="83"/>
      <c r="KSH16" s="212"/>
      <c r="KSI16" s="212"/>
      <c r="KSJ16" s="212"/>
      <c r="KSK16" s="191"/>
      <c r="KSL16" s="191"/>
      <c r="KSM16" s="191"/>
      <c r="KSN16" s="191"/>
      <c r="KSO16" s="83"/>
      <c r="KSP16" s="212"/>
      <c r="KSQ16" s="212"/>
      <c r="KSR16" s="212"/>
      <c r="KSS16" s="191"/>
      <c r="KST16" s="191"/>
      <c r="KSU16" s="191"/>
      <c r="KSV16" s="191"/>
      <c r="KSW16" s="83"/>
      <c r="KSX16" s="212"/>
      <c r="KSY16" s="212"/>
      <c r="KSZ16" s="212"/>
      <c r="KTA16" s="191"/>
      <c r="KTB16" s="191"/>
      <c r="KTC16" s="191"/>
      <c r="KTD16" s="191"/>
      <c r="KTE16" s="83"/>
      <c r="KTF16" s="212"/>
      <c r="KTG16" s="212"/>
      <c r="KTH16" s="212"/>
      <c r="KTI16" s="191"/>
      <c r="KTJ16" s="191"/>
      <c r="KTK16" s="191"/>
      <c r="KTL16" s="191"/>
      <c r="KTM16" s="83"/>
      <c r="KTN16" s="212"/>
      <c r="KTO16" s="212"/>
      <c r="KTP16" s="212"/>
      <c r="KTQ16" s="191"/>
      <c r="KTR16" s="191"/>
      <c r="KTS16" s="191"/>
      <c r="KTT16" s="191"/>
      <c r="KTU16" s="83"/>
      <c r="KTV16" s="212"/>
      <c r="KTW16" s="212"/>
      <c r="KTX16" s="212"/>
      <c r="KTY16" s="191"/>
      <c r="KTZ16" s="191"/>
      <c r="KUA16" s="191"/>
      <c r="KUB16" s="191"/>
      <c r="KUC16" s="83"/>
      <c r="KUD16" s="212"/>
      <c r="KUE16" s="212"/>
      <c r="KUF16" s="212"/>
      <c r="KUG16" s="191"/>
      <c r="KUH16" s="191"/>
      <c r="KUI16" s="191"/>
      <c r="KUJ16" s="191"/>
      <c r="KUK16" s="83"/>
      <c r="KUL16" s="212"/>
      <c r="KUM16" s="212"/>
      <c r="KUN16" s="212"/>
      <c r="KUO16" s="191"/>
      <c r="KUP16" s="191"/>
      <c r="KUQ16" s="191"/>
      <c r="KUR16" s="191"/>
      <c r="KUS16" s="83"/>
      <c r="KUT16" s="212"/>
      <c r="KUU16" s="212"/>
      <c r="KUV16" s="212"/>
      <c r="KUW16" s="191"/>
      <c r="KUX16" s="191"/>
      <c r="KUY16" s="191"/>
      <c r="KUZ16" s="191"/>
      <c r="KVA16" s="83"/>
      <c r="KVB16" s="212"/>
      <c r="KVC16" s="212"/>
      <c r="KVD16" s="212"/>
      <c r="KVE16" s="191"/>
      <c r="KVF16" s="191"/>
      <c r="KVG16" s="191"/>
      <c r="KVH16" s="191"/>
      <c r="KVI16" s="83"/>
      <c r="KVJ16" s="212"/>
      <c r="KVK16" s="212"/>
      <c r="KVL16" s="212"/>
      <c r="KVM16" s="191"/>
      <c r="KVN16" s="191"/>
      <c r="KVO16" s="191"/>
      <c r="KVP16" s="191"/>
      <c r="KVQ16" s="83"/>
      <c r="KVR16" s="212"/>
      <c r="KVS16" s="212"/>
      <c r="KVT16" s="212"/>
      <c r="KVU16" s="191"/>
      <c r="KVV16" s="191"/>
      <c r="KVW16" s="191"/>
      <c r="KVX16" s="191"/>
      <c r="KVY16" s="83"/>
      <c r="KVZ16" s="212"/>
      <c r="KWA16" s="212"/>
      <c r="KWB16" s="212"/>
      <c r="KWC16" s="191"/>
      <c r="KWD16" s="191"/>
      <c r="KWE16" s="191"/>
      <c r="KWF16" s="191"/>
      <c r="KWG16" s="83"/>
      <c r="KWH16" s="212"/>
      <c r="KWI16" s="212"/>
      <c r="KWJ16" s="212"/>
      <c r="KWK16" s="191"/>
      <c r="KWL16" s="191"/>
      <c r="KWM16" s="191"/>
      <c r="KWN16" s="191"/>
      <c r="KWO16" s="83"/>
      <c r="KWP16" s="212"/>
      <c r="KWQ16" s="212"/>
      <c r="KWR16" s="212"/>
      <c r="KWS16" s="191"/>
      <c r="KWT16" s="191"/>
      <c r="KWU16" s="191"/>
      <c r="KWV16" s="191"/>
      <c r="KWW16" s="83"/>
      <c r="KWX16" s="212"/>
      <c r="KWY16" s="212"/>
      <c r="KWZ16" s="212"/>
      <c r="KXA16" s="191"/>
      <c r="KXB16" s="191"/>
      <c r="KXC16" s="191"/>
      <c r="KXD16" s="191"/>
      <c r="KXE16" s="83"/>
      <c r="KXF16" s="212"/>
      <c r="KXG16" s="212"/>
      <c r="KXH16" s="212"/>
      <c r="KXI16" s="191"/>
      <c r="KXJ16" s="191"/>
      <c r="KXK16" s="191"/>
      <c r="KXL16" s="191"/>
      <c r="KXM16" s="83"/>
      <c r="KXN16" s="212"/>
      <c r="KXO16" s="212"/>
      <c r="KXP16" s="212"/>
      <c r="KXQ16" s="191"/>
      <c r="KXR16" s="191"/>
      <c r="KXS16" s="191"/>
      <c r="KXT16" s="191"/>
      <c r="KXU16" s="83"/>
      <c r="KXV16" s="212"/>
      <c r="KXW16" s="212"/>
      <c r="KXX16" s="212"/>
      <c r="KXY16" s="191"/>
      <c r="KXZ16" s="191"/>
      <c r="KYA16" s="191"/>
      <c r="KYB16" s="191"/>
      <c r="KYC16" s="83"/>
      <c r="KYD16" s="212"/>
      <c r="KYE16" s="212"/>
      <c r="KYF16" s="212"/>
      <c r="KYG16" s="191"/>
      <c r="KYH16" s="191"/>
      <c r="KYI16" s="191"/>
      <c r="KYJ16" s="191"/>
      <c r="KYK16" s="83"/>
      <c r="KYL16" s="212"/>
      <c r="KYM16" s="212"/>
      <c r="KYN16" s="212"/>
      <c r="KYO16" s="191"/>
      <c r="KYP16" s="191"/>
      <c r="KYQ16" s="191"/>
      <c r="KYR16" s="191"/>
      <c r="KYS16" s="83"/>
      <c r="KYT16" s="212"/>
      <c r="KYU16" s="212"/>
      <c r="KYV16" s="212"/>
      <c r="KYW16" s="191"/>
      <c r="KYX16" s="191"/>
      <c r="KYY16" s="191"/>
      <c r="KYZ16" s="191"/>
      <c r="KZA16" s="83"/>
      <c r="KZB16" s="212"/>
      <c r="KZC16" s="212"/>
      <c r="KZD16" s="212"/>
      <c r="KZE16" s="191"/>
      <c r="KZF16" s="191"/>
      <c r="KZG16" s="191"/>
      <c r="KZH16" s="191"/>
      <c r="KZI16" s="83"/>
      <c r="KZJ16" s="212"/>
      <c r="KZK16" s="212"/>
      <c r="KZL16" s="212"/>
      <c r="KZM16" s="191"/>
      <c r="KZN16" s="191"/>
      <c r="KZO16" s="191"/>
      <c r="KZP16" s="191"/>
      <c r="KZQ16" s="83"/>
      <c r="KZR16" s="212"/>
      <c r="KZS16" s="212"/>
      <c r="KZT16" s="212"/>
      <c r="KZU16" s="191"/>
      <c r="KZV16" s="191"/>
      <c r="KZW16" s="191"/>
      <c r="KZX16" s="191"/>
      <c r="KZY16" s="83"/>
      <c r="KZZ16" s="212"/>
      <c r="LAA16" s="212"/>
      <c r="LAB16" s="212"/>
      <c r="LAC16" s="191"/>
      <c r="LAD16" s="191"/>
      <c r="LAE16" s="191"/>
      <c r="LAF16" s="191"/>
      <c r="LAG16" s="83"/>
      <c r="LAH16" s="212"/>
      <c r="LAI16" s="212"/>
      <c r="LAJ16" s="212"/>
      <c r="LAK16" s="191"/>
      <c r="LAL16" s="191"/>
      <c r="LAM16" s="191"/>
      <c r="LAN16" s="191"/>
      <c r="LAO16" s="83"/>
      <c r="LAP16" s="212"/>
      <c r="LAQ16" s="212"/>
      <c r="LAR16" s="212"/>
      <c r="LAS16" s="191"/>
      <c r="LAT16" s="191"/>
      <c r="LAU16" s="191"/>
      <c r="LAV16" s="191"/>
      <c r="LAW16" s="83"/>
      <c r="LAX16" s="212"/>
      <c r="LAY16" s="212"/>
      <c r="LAZ16" s="212"/>
      <c r="LBA16" s="191"/>
      <c r="LBB16" s="191"/>
      <c r="LBC16" s="191"/>
      <c r="LBD16" s="191"/>
      <c r="LBE16" s="83"/>
      <c r="LBF16" s="212"/>
      <c r="LBG16" s="212"/>
      <c r="LBH16" s="212"/>
      <c r="LBI16" s="191"/>
      <c r="LBJ16" s="191"/>
      <c r="LBK16" s="191"/>
      <c r="LBL16" s="191"/>
      <c r="LBM16" s="83"/>
      <c r="LBN16" s="212"/>
      <c r="LBO16" s="212"/>
      <c r="LBP16" s="212"/>
      <c r="LBQ16" s="191"/>
      <c r="LBR16" s="191"/>
      <c r="LBS16" s="191"/>
      <c r="LBT16" s="191"/>
      <c r="LBU16" s="83"/>
      <c r="LBV16" s="212"/>
      <c r="LBW16" s="212"/>
      <c r="LBX16" s="212"/>
      <c r="LBY16" s="191"/>
      <c r="LBZ16" s="191"/>
      <c r="LCA16" s="191"/>
      <c r="LCB16" s="191"/>
      <c r="LCC16" s="83"/>
      <c r="LCD16" s="212"/>
      <c r="LCE16" s="212"/>
      <c r="LCF16" s="212"/>
      <c r="LCG16" s="191"/>
      <c r="LCH16" s="191"/>
      <c r="LCI16" s="191"/>
      <c r="LCJ16" s="191"/>
      <c r="LCK16" s="83"/>
      <c r="LCL16" s="212"/>
      <c r="LCM16" s="212"/>
      <c r="LCN16" s="212"/>
      <c r="LCO16" s="191"/>
      <c r="LCP16" s="191"/>
      <c r="LCQ16" s="191"/>
      <c r="LCR16" s="191"/>
      <c r="LCS16" s="83"/>
      <c r="LCT16" s="212"/>
      <c r="LCU16" s="212"/>
      <c r="LCV16" s="212"/>
      <c r="LCW16" s="191"/>
      <c r="LCX16" s="191"/>
      <c r="LCY16" s="191"/>
      <c r="LCZ16" s="191"/>
      <c r="LDA16" s="83"/>
      <c r="LDB16" s="212"/>
      <c r="LDC16" s="212"/>
      <c r="LDD16" s="212"/>
      <c r="LDE16" s="191"/>
      <c r="LDF16" s="191"/>
      <c r="LDG16" s="191"/>
      <c r="LDH16" s="191"/>
      <c r="LDI16" s="83"/>
      <c r="LDJ16" s="212"/>
      <c r="LDK16" s="212"/>
      <c r="LDL16" s="212"/>
      <c r="LDM16" s="191"/>
      <c r="LDN16" s="191"/>
      <c r="LDO16" s="191"/>
      <c r="LDP16" s="191"/>
      <c r="LDQ16" s="83"/>
      <c r="LDR16" s="212"/>
      <c r="LDS16" s="212"/>
      <c r="LDT16" s="212"/>
      <c r="LDU16" s="191"/>
      <c r="LDV16" s="191"/>
      <c r="LDW16" s="191"/>
      <c r="LDX16" s="191"/>
      <c r="LDY16" s="83"/>
      <c r="LDZ16" s="212"/>
      <c r="LEA16" s="212"/>
      <c r="LEB16" s="212"/>
      <c r="LEC16" s="191"/>
      <c r="LED16" s="191"/>
      <c r="LEE16" s="191"/>
      <c r="LEF16" s="191"/>
      <c r="LEG16" s="83"/>
      <c r="LEH16" s="212"/>
      <c r="LEI16" s="212"/>
      <c r="LEJ16" s="212"/>
      <c r="LEK16" s="191"/>
      <c r="LEL16" s="191"/>
      <c r="LEM16" s="191"/>
      <c r="LEN16" s="191"/>
      <c r="LEO16" s="83"/>
      <c r="LEP16" s="212"/>
      <c r="LEQ16" s="212"/>
      <c r="LER16" s="212"/>
      <c r="LES16" s="191"/>
      <c r="LET16" s="191"/>
      <c r="LEU16" s="191"/>
      <c r="LEV16" s="191"/>
      <c r="LEW16" s="83"/>
      <c r="LEX16" s="212"/>
      <c r="LEY16" s="212"/>
      <c r="LEZ16" s="212"/>
      <c r="LFA16" s="191"/>
      <c r="LFB16" s="191"/>
      <c r="LFC16" s="191"/>
      <c r="LFD16" s="191"/>
      <c r="LFE16" s="83"/>
      <c r="LFF16" s="212"/>
      <c r="LFG16" s="212"/>
      <c r="LFH16" s="212"/>
      <c r="LFI16" s="191"/>
      <c r="LFJ16" s="191"/>
      <c r="LFK16" s="191"/>
      <c r="LFL16" s="191"/>
      <c r="LFM16" s="83"/>
      <c r="LFN16" s="212"/>
      <c r="LFO16" s="212"/>
      <c r="LFP16" s="212"/>
      <c r="LFQ16" s="191"/>
      <c r="LFR16" s="191"/>
      <c r="LFS16" s="191"/>
      <c r="LFT16" s="191"/>
      <c r="LFU16" s="83"/>
      <c r="LFV16" s="212"/>
      <c r="LFW16" s="212"/>
      <c r="LFX16" s="212"/>
      <c r="LFY16" s="191"/>
      <c r="LFZ16" s="191"/>
      <c r="LGA16" s="191"/>
      <c r="LGB16" s="191"/>
      <c r="LGC16" s="83"/>
      <c r="LGD16" s="212"/>
      <c r="LGE16" s="212"/>
      <c r="LGF16" s="212"/>
      <c r="LGG16" s="191"/>
      <c r="LGH16" s="191"/>
      <c r="LGI16" s="191"/>
      <c r="LGJ16" s="191"/>
      <c r="LGK16" s="83"/>
      <c r="LGL16" s="212"/>
      <c r="LGM16" s="212"/>
      <c r="LGN16" s="212"/>
      <c r="LGO16" s="191"/>
      <c r="LGP16" s="191"/>
      <c r="LGQ16" s="191"/>
      <c r="LGR16" s="191"/>
      <c r="LGS16" s="83"/>
      <c r="LGT16" s="212"/>
      <c r="LGU16" s="212"/>
      <c r="LGV16" s="212"/>
      <c r="LGW16" s="191"/>
      <c r="LGX16" s="191"/>
      <c r="LGY16" s="191"/>
      <c r="LGZ16" s="191"/>
      <c r="LHA16" s="83"/>
      <c r="LHB16" s="212"/>
      <c r="LHC16" s="212"/>
      <c r="LHD16" s="212"/>
      <c r="LHE16" s="191"/>
      <c r="LHF16" s="191"/>
      <c r="LHG16" s="191"/>
      <c r="LHH16" s="191"/>
      <c r="LHI16" s="83"/>
      <c r="LHJ16" s="212"/>
      <c r="LHK16" s="212"/>
      <c r="LHL16" s="212"/>
      <c r="LHM16" s="191"/>
      <c r="LHN16" s="191"/>
      <c r="LHO16" s="191"/>
      <c r="LHP16" s="191"/>
      <c r="LHQ16" s="83"/>
      <c r="LHR16" s="212"/>
      <c r="LHS16" s="212"/>
      <c r="LHT16" s="212"/>
      <c r="LHU16" s="191"/>
      <c r="LHV16" s="191"/>
      <c r="LHW16" s="191"/>
      <c r="LHX16" s="191"/>
      <c r="LHY16" s="83"/>
      <c r="LHZ16" s="212"/>
      <c r="LIA16" s="212"/>
      <c r="LIB16" s="212"/>
      <c r="LIC16" s="191"/>
      <c r="LID16" s="191"/>
      <c r="LIE16" s="191"/>
      <c r="LIF16" s="191"/>
      <c r="LIG16" s="83"/>
      <c r="LIH16" s="212"/>
      <c r="LII16" s="212"/>
      <c r="LIJ16" s="212"/>
      <c r="LIK16" s="191"/>
      <c r="LIL16" s="191"/>
      <c r="LIM16" s="191"/>
      <c r="LIN16" s="191"/>
      <c r="LIO16" s="83"/>
      <c r="LIP16" s="212"/>
      <c r="LIQ16" s="212"/>
      <c r="LIR16" s="212"/>
      <c r="LIS16" s="191"/>
      <c r="LIT16" s="191"/>
      <c r="LIU16" s="191"/>
      <c r="LIV16" s="191"/>
      <c r="LIW16" s="83"/>
      <c r="LIX16" s="212"/>
      <c r="LIY16" s="212"/>
      <c r="LIZ16" s="212"/>
      <c r="LJA16" s="191"/>
      <c r="LJB16" s="191"/>
      <c r="LJC16" s="191"/>
      <c r="LJD16" s="191"/>
      <c r="LJE16" s="83"/>
      <c r="LJF16" s="212"/>
      <c r="LJG16" s="212"/>
      <c r="LJH16" s="212"/>
      <c r="LJI16" s="191"/>
      <c r="LJJ16" s="191"/>
      <c r="LJK16" s="191"/>
      <c r="LJL16" s="191"/>
      <c r="LJM16" s="83"/>
      <c r="LJN16" s="212"/>
      <c r="LJO16" s="212"/>
      <c r="LJP16" s="212"/>
      <c r="LJQ16" s="191"/>
      <c r="LJR16" s="191"/>
      <c r="LJS16" s="191"/>
      <c r="LJT16" s="191"/>
      <c r="LJU16" s="83"/>
      <c r="LJV16" s="212"/>
      <c r="LJW16" s="212"/>
      <c r="LJX16" s="212"/>
      <c r="LJY16" s="191"/>
      <c r="LJZ16" s="191"/>
      <c r="LKA16" s="191"/>
      <c r="LKB16" s="191"/>
      <c r="LKC16" s="83"/>
      <c r="LKD16" s="212"/>
      <c r="LKE16" s="212"/>
      <c r="LKF16" s="212"/>
      <c r="LKG16" s="191"/>
      <c r="LKH16" s="191"/>
      <c r="LKI16" s="191"/>
      <c r="LKJ16" s="191"/>
      <c r="LKK16" s="83"/>
      <c r="LKL16" s="212"/>
      <c r="LKM16" s="212"/>
      <c r="LKN16" s="212"/>
      <c r="LKO16" s="191"/>
      <c r="LKP16" s="191"/>
      <c r="LKQ16" s="191"/>
      <c r="LKR16" s="191"/>
      <c r="LKS16" s="83"/>
      <c r="LKT16" s="212"/>
      <c r="LKU16" s="212"/>
      <c r="LKV16" s="212"/>
      <c r="LKW16" s="191"/>
      <c r="LKX16" s="191"/>
      <c r="LKY16" s="191"/>
      <c r="LKZ16" s="191"/>
      <c r="LLA16" s="83"/>
      <c r="LLB16" s="212"/>
      <c r="LLC16" s="212"/>
      <c r="LLD16" s="212"/>
      <c r="LLE16" s="191"/>
      <c r="LLF16" s="191"/>
      <c r="LLG16" s="191"/>
      <c r="LLH16" s="191"/>
      <c r="LLI16" s="83"/>
      <c r="LLJ16" s="212"/>
      <c r="LLK16" s="212"/>
      <c r="LLL16" s="212"/>
      <c r="LLM16" s="191"/>
      <c r="LLN16" s="191"/>
      <c r="LLO16" s="191"/>
      <c r="LLP16" s="191"/>
      <c r="LLQ16" s="83"/>
      <c r="LLR16" s="212"/>
      <c r="LLS16" s="212"/>
      <c r="LLT16" s="212"/>
      <c r="LLU16" s="191"/>
      <c r="LLV16" s="191"/>
      <c r="LLW16" s="191"/>
      <c r="LLX16" s="191"/>
      <c r="LLY16" s="83"/>
      <c r="LLZ16" s="212"/>
      <c r="LMA16" s="212"/>
      <c r="LMB16" s="212"/>
      <c r="LMC16" s="191"/>
      <c r="LMD16" s="191"/>
      <c r="LME16" s="191"/>
      <c r="LMF16" s="191"/>
      <c r="LMG16" s="83"/>
      <c r="LMH16" s="212"/>
      <c r="LMI16" s="212"/>
      <c r="LMJ16" s="212"/>
      <c r="LMK16" s="191"/>
      <c r="LML16" s="191"/>
      <c r="LMM16" s="191"/>
      <c r="LMN16" s="191"/>
      <c r="LMO16" s="83"/>
      <c r="LMP16" s="212"/>
      <c r="LMQ16" s="212"/>
      <c r="LMR16" s="212"/>
      <c r="LMS16" s="191"/>
      <c r="LMT16" s="191"/>
      <c r="LMU16" s="191"/>
      <c r="LMV16" s="191"/>
      <c r="LMW16" s="83"/>
      <c r="LMX16" s="212"/>
      <c r="LMY16" s="212"/>
      <c r="LMZ16" s="212"/>
      <c r="LNA16" s="191"/>
      <c r="LNB16" s="191"/>
      <c r="LNC16" s="191"/>
      <c r="LND16" s="191"/>
      <c r="LNE16" s="83"/>
      <c r="LNF16" s="212"/>
      <c r="LNG16" s="212"/>
      <c r="LNH16" s="212"/>
      <c r="LNI16" s="191"/>
      <c r="LNJ16" s="191"/>
      <c r="LNK16" s="191"/>
      <c r="LNL16" s="191"/>
      <c r="LNM16" s="83"/>
      <c r="LNN16" s="212"/>
      <c r="LNO16" s="212"/>
      <c r="LNP16" s="212"/>
      <c r="LNQ16" s="191"/>
      <c r="LNR16" s="191"/>
      <c r="LNS16" s="191"/>
      <c r="LNT16" s="191"/>
      <c r="LNU16" s="83"/>
      <c r="LNV16" s="212"/>
      <c r="LNW16" s="212"/>
      <c r="LNX16" s="212"/>
      <c r="LNY16" s="191"/>
      <c r="LNZ16" s="191"/>
      <c r="LOA16" s="191"/>
      <c r="LOB16" s="191"/>
      <c r="LOC16" s="83"/>
      <c r="LOD16" s="212"/>
      <c r="LOE16" s="212"/>
      <c r="LOF16" s="212"/>
      <c r="LOG16" s="191"/>
      <c r="LOH16" s="191"/>
      <c r="LOI16" s="191"/>
      <c r="LOJ16" s="191"/>
      <c r="LOK16" s="83"/>
      <c r="LOL16" s="212"/>
      <c r="LOM16" s="212"/>
      <c r="LON16" s="212"/>
      <c r="LOO16" s="191"/>
      <c r="LOP16" s="191"/>
      <c r="LOQ16" s="191"/>
      <c r="LOR16" s="191"/>
      <c r="LOS16" s="83"/>
      <c r="LOT16" s="212"/>
      <c r="LOU16" s="212"/>
      <c r="LOV16" s="212"/>
      <c r="LOW16" s="191"/>
      <c r="LOX16" s="191"/>
      <c r="LOY16" s="191"/>
      <c r="LOZ16" s="191"/>
      <c r="LPA16" s="83"/>
      <c r="LPB16" s="212"/>
      <c r="LPC16" s="212"/>
      <c r="LPD16" s="212"/>
      <c r="LPE16" s="191"/>
      <c r="LPF16" s="191"/>
      <c r="LPG16" s="191"/>
      <c r="LPH16" s="191"/>
      <c r="LPI16" s="83"/>
      <c r="LPJ16" s="212"/>
      <c r="LPK16" s="212"/>
      <c r="LPL16" s="212"/>
      <c r="LPM16" s="191"/>
      <c r="LPN16" s="191"/>
      <c r="LPO16" s="191"/>
      <c r="LPP16" s="191"/>
      <c r="LPQ16" s="83"/>
      <c r="LPR16" s="212"/>
      <c r="LPS16" s="212"/>
      <c r="LPT16" s="212"/>
      <c r="LPU16" s="191"/>
      <c r="LPV16" s="191"/>
      <c r="LPW16" s="191"/>
      <c r="LPX16" s="191"/>
      <c r="LPY16" s="83"/>
      <c r="LPZ16" s="212"/>
      <c r="LQA16" s="212"/>
      <c r="LQB16" s="212"/>
      <c r="LQC16" s="191"/>
      <c r="LQD16" s="191"/>
      <c r="LQE16" s="191"/>
      <c r="LQF16" s="191"/>
      <c r="LQG16" s="83"/>
      <c r="LQH16" s="212"/>
      <c r="LQI16" s="212"/>
      <c r="LQJ16" s="212"/>
      <c r="LQK16" s="191"/>
      <c r="LQL16" s="191"/>
      <c r="LQM16" s="191"/>
      <c r="LQN16" s="191"/>
      <c r="LQO16" s="83"/>
      <c r="LQP16" s="212"/>
      <c r="LQQ16" s="212"/>
      <c r="LQR16" s="212"/>
      <c r="LQS16" s="191"/>
      <c r="LQT16" s="191"/>
      <c r="LQU16" s="191"/>
      <c r="LQV16" s="191"/>
      <c r="LQW16" s="83"/>
      <c r="LQX16" s="212"/>
      <c r="LQY16" s="212"/>
      <c r="LQZ16" s="212"/>
      <c r="LRA16" s="191"/>
      <c r="LRB16" s="191"/>
      <c r="LRC16" s="191"/>
      <c r="LRD16" s="191"/>
      <c r="LRE16" s="83"/>
      <c r="LRF16" s="212"/>
      <c r="LRG16" s="212"/>
      <c r="LRH16" s="212"/>
      <c r="LRI16" s="191"/>
      <c r="LRJ16" s="191"/>
      <c r="LRK16" s="191"/>
      <c r="LRL16" s="191"/>
      <c r="LRM16" s="83"/>
      <c r="LRN16" s="212"/>
      <c r="LRO16" s="212"/>
      <c r="LRP16" s="212"/>
      <c r="LRQ16" s="191"/>
      <c r="LRR16" s="191"/>
      <c r="LRS16" s="191"/>
      <c r="LRT16" s="191"/>
      <c r="LRU16" s="83"/>
      <c r="LRV16" s="212"/>
      <c r="LRW16" s="212"/>
      <c r="LRX16" s="212"/>
      <c r="LRY16" s="191"/>
      <c r="LRZ16" s="191"/>
      <c r="LSA16" s="191"/>
      <c r="LSB16" s="191"/>
      <c r="LSC16" s="83"/>
      <c r="LSD16" s="212"/>
      <c r="LSE16" s="212"/>
      <c r="LSF16" s="212"/>
      <c r="LSG16" s="191"/>
      <c r="LSH16" s="191"/>
      <c r="LSI16" s="191"/>
      <c r="LSJ16" s="191"/>
      <c r="LSK16" s="83"/>
      <c r="LSL16" s="212"/>
      <c r="LSM16" s="212"/>
      <c r="LSN16" s="212"/>
      <c r="LSO16" s="191"/>
      <c r="LSP16" s="191"/>
      <c r="LSQ16" s="191"/>
      <c r="LSR16" s="191"/>
      <c r="LSS16" s="83"/>
      <c r="LST16" s="212"/>
      <c r="LSU16" s="212"/>
      <c r="LSV16" s="212"/>
      <c r="LSW16" s="191"/>
      <c r="LSX16" s="191"/>
      <c r="LSY16" s="191"/>
      <c r="LSZ16" s="191"/>
      <c r="LTA16" s="83"/>
      <c r="LTB16" s="212"/>
      <c r="LTC16" s="212"/>
      <c r="LTD16" s="212"/>
      <c r="LTE16" s="191"/>
      <c r="LTF16" s="191"/>
      <c r="LTG16" s="191"/>
      <c r="LTH16" s="191"/>
      <c r="LTI16" s="83"/>
      <c r="LTJ16" s="212"/>
      <c r="LTK16" s="212"/>
      <c r="LTL16" s="212"/>
      <c r="LTM16" s="191"/>
      <c r="LTN16" s="191"/>
      <c r="LTO16" s="191"/>
      <c r="LTP16" s="191"/>
      <c r="LTQ16" s="83"/>
      <c r="LTR16" s="212"/>
      <c r="LTS16" s="212"/>
      <c r="LTT16" s="212"/>
      <c r="LTU16" s="191"/>
      <c r="LTV16" s="191"/>
      <c r="LTW16" s="191"/>
      <c r="LTX16" s="191"/>
      <c r="LTY16" s="83"/>
      <c r="LTZ16" s="212"/>
      <c r="LUA16" s="212"/>
      <c r="LUB16" s="212"/>
      <c r="LUC16" s="191"/>
      <c r="LUD16" s="191"/>
      <c r="LUE16" s="191"/>
      <c r="LUF16" s="191"/>
      <c r="LUG16" s="83"/>
      <c r="LUH16" s="212"/>
      <c r="LUI16" s="212"/>
      <c r="LUJ16" s="212"/>
      <c r="LUK16" s="191"/>
      <c r="LUL16" s="191"/>
      <c r="LUM16" s="191"/>
      <c r="LUN16" s="191"/>
      <c r="LUO16" s="83"/>
      <c r="LUP16" s="212"/>
      <c r="LUQ16" s="212"/>
      <c r="LUR16" s="212"/>
      <c r="LUS16" s="191"/>
      <c r="LUT16" s="191"/>
      <c r="LUU16" s="191"/>
      <c r="LUV16" s="191"/>
      <c r="LUW16" s="83"/>
      <c r="LUX16" s="212"/>
      <c r="LUY16" s="212"/>
      <c r="LUZ16" s="212"/>
      <c r="LVA16" s="191"/>
      <c r="LVB16" s="191"/>
      <c r="LVC16" s="191"/>
      <c r="LVD16" s="191"/>
      <c r="LVE16" s="83"/>
      <c r="LVF16" s="212"/>
      <c r="LVG16" s="212"/>
      <c r="LVH16" s="212"/>
      <c r="LVI16" s="191"/>
      <c r="LVJ16" s="191"/>
      <c r="LVK16" s="191"/>
      <c r="LVL16" s="191"/>
      <c r="LVM16" s="83"/>
      <c r="LVN16" s="212"/>
      <c r="LVO16" s="212"/>
      <c r="LVP16" s="212"/>
      <c r="LVQ16" s="191"/>
      <c r="LVR16" s="191"/>
      <c r="LVS16" s="191"/>
      <c r="LVT16" s="191"/>
      <c r="LVU16" s="83"/>
      <c r="LVV16" s="212"/>
      <c r="LVW16" s="212"/>
      <c r="LVX16" s="212"/>
      <c r="LVY16" s="191"/>
      <c r="LVZ16" s="191"/>
      <c r="LWA16" s="191"/>
      <c r="LWB16" s="191"/>
      <c r="LWC16" s="83"/>
      <c r="LWD16" s="212"/>
      <c r="LWE16" s="212"/>
      <c r="LWF16" s="212"/>
      <c r="LWG16" s="191"/>
      <c r="LWH16" s="191"/>
      <c r="LWI16" s="191"/>
      <c r="LWJ16" s="191"/>
      <c r="LWK16" s="83"/>
      <c r="LWL16" s="212"/>
      <c r="LWM16" s="212"/>
      <c r="LWN16" s="212"/>
      <c r="LWO16" s="191"/>
      <c r="LWP16" s="191"/>
      <c r="LWQ16" s="191"/>
      <c r="LWR16" s="191"/>
      <c r="LWS16" s="83"/>
      <c r="LWT16" s="212"/>
      <c r="LWU16" s="212"/>
      <c r="LWV16" s="212"/>
      <c r="LWW16" s="191"/>
      <c r="LWX16" s="191"/>
      <c r="LWY16" s="191"/>
      <c r="LWZ16" s="191"/>
      <c r="LXA16" s="83"/>
      <c r="LXB16" s="212"/>
      <c r="LXC16" s="212"/>
      <c r="LXD16" s="212"/>
      <c r="LXE16" s="191"/>
      <c r="LXF16" s="191"/>
      <c r="LXG16" s="191"/>
      <c r="LXH16" s="191"/>
      <c r="LXI16" s="83"/>
      <c r="LXJ16" s="212"/>
      <c r="LXK16" s="212"/>
      <c r="LXL16" s="212"/>
      <c r="LXM16" s="191"/>
      <c r="LXN16" s="191"/>
      <c r="LXO16" s="191"/>
      <c r="LXP16" s="191"/>
      <c r="LXQ16" s="83"/>
      <c r="LXR16" s="212"/>
      <c r="LXS16" s="212"/>
      <c r="LXT16" s="212"/>
      <c r="LXU16" s="191"/>
      <c r="LXV16" s="191"/>
      <c r="LXW16" s="191"/>
      <c r="LXX16" s="191"/>
      <c r="LXY16" s="83"/>
      <c r="LXZ16" s="212"/>
      <c r="LYA16" s="212"/>
      <c r="LYB16" s="212"/>
      <c r="LYC16" s="191"/>
      <c r="LYD16" s="191"/>
      <c r="LYE16" s="191"/>
      <c r="LYF16" s="191"/>
      <c r="LYG16" s="83"/>
      <c r="LYH16" s="212"/>
      <c r="LYI16" s="212"/>
      <c r="LYJ16" s="212"/>
      <c r="LYK16" s="191"/>
      <c r="LYL16" s="191"/>
      <c r="LYM16" s="191"/>
      <c r="LYN16" s="191"/>
      <c r="LYO16" s="83"/>
      <c r="LYP16" s="212"/>
      <c r="LYQ16" s="212"/>
      <c r="LYR16" s="212"/>
      <c r="LYS16" s="191"/>
      <c r="LYT16" s="191"/>
      <c r="LYU16" s="191"/>
      <c r="LYV16" s="191"/>
      <c r="LYW16" s="83"/>
      <c r="LYX16" s="212"/>
      <c r="LYY16" s="212"/>
      <c r="LYZ16" s="212"/>
      <c r="LZA16" s="191"/>
      <c r="LZB16" s="191"/>
      <c r="LZC16" s="191"/>
      <c r="LZD16" s="191"/>
      <c r="LZE16" s="83"/>
      <c r="LZF16" s="212"/>
      <c r="LZG16" s="212"/>
      <c r="LZH16" s="212"/>
      <c r="LZI16" s="191"/>
      <c r="LZJ16" s="191"/>
      <c r="LZK16" s="191"/>
      <c r="LZL16" s="191"/>
      <c r="LZM16" s="83"/>
      <c r="LZN16" s="212"/>
      <c r="LZO16" s="212"/>
      <c r="LZP16" s="212"/>
      <c r="LZQ16" s="191"/>
      <c r="LZR16" s="191"/>
      <c r="LZS16" s="191"/>
      <c r="LZT16" s="191"/>
      <c r="LZU16" s="83"/>
      <c r="LZV16" s="212"/>
      <c r="LZW16" s="212"/>
      <c r="LZX16" s="212"/>
      <c r="LZY16" s="191"/>
      <c r="LZZ16" s="191"/>
      <c r="MAA16" s="191"/>
      <c r="MAB16" s="191"/>
      <c r="MAC16" s="83"/>
      <c r="MAD16" s="212"/>
      <c r="MAE16" s="212"/>
      <c r="MAF16" s="212"/>
      <c r="MAG16" s="191"/>
      <c r="MAH16" s="191"/>
      <c r="MAI16" s="191"/>
      <c r="MAJ16" s="191"/>
      <c r="MAK16" s="83"/>
      <c r="MAL16" s="212"/>
      <c r="MAM16" s="212"/>
      <c r="MAN16" s="212"/>
      <c r="MAO16" s="191"/>
      <c r="MAP16" s="191"/>
      <c r="MAQ16" s="191"/>
      <c r="MAR16" s="191"/>
      <c r="MAS16" s="83"/>
      <c r="MAT16" s="212"/>
      <c r="MAU16" s="212"/>
      <c r="MAV16" s="212"/>
      <c r="MAW16" s="191"/>
      <c r="MAX16" s="191"/>
      <c r="MAY16" s="191"/>
      <c r="MAZ16" s="191"/>
      <c r="MBA16" s="83"/>
      <c r="MBB16" s="212"/>
      <c r="MBC16" s="212"/>
      <c r="MBD16" s="212"/>
      <c r="MBE16" s="191"/>
      <c r="MBF16" s="191"/>
      <c r="MBG16" s="191"/>
      <c r="MBH16" s="191"/>
      <c r="MBI16" s="83"/>
      <c r="MBJ16" s="212"/>
      <c r="MBK16" s="212"/>
      <c r="MBL16" s="212"/>
      <c r="MBM16" s="191"/>
      <c r="MBN16" s="191"/>
      <c r="MBO16" s="191"/>
      <c r="MBP16" s="191"/>
      <c r="MBQ16" s="83"/>
      <c r="MBR16" s="212"/>
      <c r="MBS16" s="212"/>
      <c r="MBT16" s="212"/>
      <c r="MBU16" s="191"/>
      <c r="MBV16" s="191"/>
      <c r="MBW16" s="191"/>
      <c r="MBX16" s="191"/>
      <c r="MBY16" s="83"/>
      <c r="MBZ16" s="212"/>
      <c r="MCA16" s="212"/>
      <c r="MCB16" s="212"/>
      <c r="MCC16" s="191"/>
      <c r="MCD16" s="191"/>
      <c r="MCE16" s="191"/>
      <c r="MCF16" s="191"/>
      <c r="MCG16" s="83"/>
      <c r="MCH16" s="212"/>
      <c r="MCI16" s="212"/>
      <c r="MCJ16" s="212"/>
      <c r="MCK16" s="191"/>
      <c r="MCL16" s="191"/>
      <c r="MCM16" s="191"/>
      <c r="MCN16" s="191"/>
      <c r="MCO16" s="83"/>
      <c r="MCP16" s="212"/>
      <c r="MCQ16" s="212"/>
      <c r="MCR16" s="212"/>
      <c r="MCS16" s="191"/>
      <c r="MCT16" s="191"/>
      <c r="MCU16" s="191"/>
      <c r="MCV16" s="191"/>
      <c r="MCW16" s="83"/>
      <c r="MCX16" s="212"/>
      <c r="MCY16" s="212"/>
      <c r="MCZ16" s="212"/>
      <c r="MDA16" s="191"/>
      <c r="MDB16" s="191"/>
      <c r="MDC16" s="191"/>
      <c r="MDD16" s="191"/>
      <c r="MDE16" s="83"/>
      <c r="MDF16" s="212"/>
      <c r="MDG16" s="212"/>
      <c r="MDH16" s="212"/>
      <c r="MDI16" s="191"/>
      <c r="MDJ16" s="191"/>
      <c r="MDK16" s="191"/>
      <c r="MDL16" s="191"/>
      <c r="MDM16" s="83"/>
      <c r="MDN16" s="212"/>
      <c r="MDO16" s="212"/>
      <c r="MDP16" s="212"/>
      <c r="MDQ16" s="191"/>
      <c r="MDR16" s="191"/>
      <c r="MDS16" s="191"/>
      <c r="MDT16" s="191"/>
      <c r="MDU16" s="83"/>
      <c r="MDV16" s="212"/>
      <c r="MDW16" s="212"/>
      <c r="MDX16" s="212"/>
      <c r="MDY16" s="191"/>
      <c r="MDZ16" s="191"/>
      <c r="MEA16" s="191"/>
      <c r="MEB16" s="191"/>
      <c r="MEC16" s="83"/>
      <c r="MED16" s="212"/>
      <c r="MEE16" s="212"/>
      <c r="MEF16" s="212"/>
      <c r="MEG16" s="191"/>
      <c r="MEH16" s="191"/>
      <c r="MEI16" s="191"/>
      <c r="MEJ16" s="191"/>
      <c r="MEK16" s="83"/>
      <c r="MEL16" s="212"/>
      <c r="MEM16" s="212"/>
      <c r="MEN16" s="212"/>
      <c r="MEO16" s="191"/>
      <c r="MEP16" s="191"/>
      <c r="MEQ16" s="191"/>
      <c r="MER16" s="191"/>
      <c r="MES16" s="83"/>
      <c r="MET16" s="212"/>
      <c r="MEU16" s="212"/>
      <c r="MEV16" s="212"/>
      <c r="MEW16" s="191"/>
      <c r="MEX16" s="191"/>
      <c r="MEY16" s="191"/>
      <c r="MEZ16" s="191"/>
      <c r="MFA16" s="83"/>
      <c r="MFB16" s="212"/>
      <c r="MFC16" s="212"/>
      <c r="MFD16" s="212"/>
      <c r="MFE16" s="191"/>
      <c r="MFF16" s="191"/>
      <c r="MFG16" s="191"/>
      <c r="MFH16" s="191"/>
      <c r="MFI16" s="83"/>
      <c r="MFJ16" s="212"/>
      <c r="MFK16" s="212"/>
      <c r="MFL16" s="212"/>
      <c r="MFM16" s="191"/>
      <c r="MFN16" s="191"/>
      <c r="MFO16" s="191"/>
      <c r="MFP16" s="191"/>
      <c r="MFQ16" s="83"/>
      <c r="MFR16" s="212"/>
      <c r="MFS16" s="212"/>
      <c r="MFT16" s="212"/>
      <c r="MFU16" s="191"/>
      <c r="MFV16" s="191"/>
      <c r="MFW16" s="191"/>
      <c r="MFX16" s="191"/>
      <c r="MFY16" s="83"/>
      <c r="MFZ16" s="212"/>
      <c r="MGA16" s="212"/>
      <c r="MGB16" s="212"/>
      <c r="MGC16" s="191"/>
      <c r="MGD16" s="191"/>
      <c r="MGE16" s="191"/>
      <c r="MGF16" s="191"/>
      <c r="MGG16" s="83"/>
      <c r="MGH16" s="212"/>
      <c r="MGI16" s="212"/>
      <c r="MGJ16" s="212"/>
      <c r="MGK16" s="191"/>
      <c r="MGL16" s="191"/>
      <c r="MGM16" s="191"/>
      <c r="MGN16" s="191"/>
      <c r="MGO16" s="83"/>
      <c r="MGP16" s="212"/>
      <c r="MGQ16" s="212"/>
      <c r="MGR16" s="212"/>
      <c r="MGS16" s="191"/>
      <c r="MGT16" s="191"/>
      <c r="MGU16" s="191"/>
      <c r="MGV16" s="191"/>
      <c r="MGW16" s="83"/>
      <c r="MGX16" s="212"/>
      <c r="MGY16" s="212"/>
      <c r="MGZ16" s="212"/>
      <c r="MHA16" s="191"/>
      <c r="MHB16" s="191"/>
      <c r="MHC16" s="191"/>
      <c r="MHD16" s="191"/>
      <c r="MHE16" s="83"/>
      <c r="MHF16" s="212"/>
      <c r="MHG16" s="212"/>
      <c r="MHH16" s="212"/>
      <c r="MHI16" s="191"/>
      <c r="MHJ16" s="191"/>
      <c r="MHK16" s="191"/>
      <c r="MHL16" s="191"/>
      <c r="MHM16" s="83"/>
      <c r="MHN16" s="212"/>
      <c r="MHO16" s="212"/>
      <c r="MHP16" s="212"/>
      <c r="MHQ16" s="191"/>
      <c r="MHR16" s="191"/>
      <c r="MHS16" s="191"/>
      <c r="MHT16" s="191"/>
      <c r="MHU16" s="83"/>
      <c r="MHV16" s="212"/>
      <c r="MHW16" s="212"/>
      <c r="MHX16" s="212"/>
      <c r="MHY16" s="191"/>
      <c r="MHZ16" s="191"/>
      <c r="MIA16" s="191"/>
      <c r="MIB16" s="191"/>
      <c r="MIC16" s="83"/>
      <c r="MID16" s="212"/>
      <c r="MIE16" s="212"/>
      <c r="MIF16" s="212"/>
      <c r="MIG16" s="191"/>
      <c r="MIH16" s="191"/>
      <c r="MII16" s="191"/>
      <c r="MIJ16" s="191"/>
      <c r="MIK16" s="83"/>
      <c r="MIL16" s="212"/>
      <c r="MIM16" s="212"/>
      <c r="MIN16" s="212"/>
      <c r="MIO16" s="191"/>
      <c r="MIP16" s="191"/>
      <c r="MIQ16" s="191"/>
      <c r="MIR16" s="191"/>
      <c r="MIS16" s="83"/>
      <c r="MIT16" s="212"/>
      <c r="MIU16" s="212"/>
      <c r="MIV16" s="212"/>
      <c r="MIW16" s="191"/>
      <c r="MIX16" s="191"/>
      <c r="MIY16" s="191"/>
      <c r="MIZ16" s="191"/>
      <c r="MJA16" s="83"/>
      <c r="MJB16" s="212"/>
      <c r="MJC16" s="212"/>
      <c r="MJD16" s="212"/>
      <c r="MJE16" s="191"/>
      <c r="MJF16" s="191"/>
      <c r="MJG16" s="191"/>
      <c r="MJH16" s="191"/>
      <c r="MJI16" s="83"/>
      <c r="MJJ16" s="212"/>
      <c r="MJK16" s="212"/>
      <c r="MJL16" s="212"/>
      <c r="MJM16" s="191"/>
      <c r="MJN16" s="191"/>
      <c r="MJO16" s="191"/>
      <c r="MJP16" s="191"/>
      <c r="MJQ16" s="83"/>
      <c r="MJR16" s="212"/>
      <c r="MJS16" s="212"/>
      <c r="MJT16" s="212"/>
      <c r="MJU16" s="191"/>
      <c r="MJV16" s="191"/>
      <c r="MJW16" s="191"/>
      <c r="MJX16" s="191"/>
      <c r="MJY16" s="83"/>
      <c r="MJZ16" s="212"/>
      <c r="MKA16" s="212"/>
      <c r="MKB16" s="212"/>
      <c r="MKC16" s="191"/>
      <c r="MKD16" s="191"/>
      <c r="MKE16" s="191"/>
      <c r="MKF16" s="191"/>
      <c r="MKG16" s="83"/>
      <c r="MKH16" s="212"/>
      <c r="MKI16" s="212"/>
      <c r="MKJ16" s="212"/>
      <c r="MKK16" s="191"/>
      <c r="MKL16" s="191"/>
      <c r="MKM16" s="191"/>
      <c r="MKN16" s="191"/>
      <c r="MKO16" s="83"/>
      <c r="MKP16" s="212"/>
      <c r="MKQ16" s="212"/>
      <c r="MKR16" s="212"/>
      <c r="MKS16" s="191"/>
      <c r="MKT16" s="191"/>
      <c r="MKU16" s="191"/>
      <c r="MKV16" s="191"/>
      <c r="MKW16" s="83"/>
      <c r="MKX16" s="212"/>
      <c r="MKY16" s="212"/>
      <c r="MKZ16" s="212"/>
      <c r="MLA16" s="191"/>
      <c r="MLB16" s="191"/>
      <c r="MLC16" s="191"/>
      <c r="MLD16" s="191"/>
      <c r="MLE16" s="83"/>
      <c r="MLF16" s="212"/>
      <c r="MLG16" s="212"/>
      <c r="MLH16" s="212"/>
      <c r="MLI16" s="191"/>
      <c r="MLJ16" s="191"/>
      <c r="MLK16" s="191"/>
      <c r="MLL16" s="191"/>
      <c r="MLM16" s="83"/>
      <c r="MLN16" s="212"/>
      <c r="MLO16" s="212"/>
      <c r="MLP16" s="212"/>
      <c r="MLQ16" s="191"/>
      <c r="MLR16" s="191"/>
      <c r="MLS16" s="191"/>
      <c r="MLT16" s="191"/>
      <c r="MLU16" s="83"/>
      <c r="MLV16" s="212"/>
      <c r="MLW16" s="212"/>
      <c r="MLX16" s="212"/>
      <c r="MLY16" s="191"/>
      <c r="MLZ16" s="191"/>
      <c r="MMA16" s="191"/>
      <c r="MMB16" s="191"/>
      <c r="MMC16" s="83"/>
      <c r="MMD16" s="212"/>
      <c r="MME16" s="212"/>
      <c r="MMF16" s="212"/>
      <c r="MMG16" s="191"/>
      <c r="MMH16" s="191"/>
      <c r="MMI16" s="191"/>
      <c r="MMJ16" s="191"/>
      <c r="MMK16" s="83"/>
      <c r="MML16" s="212"/>
      <c r="MMM16" s="212"/>
      <c r="MMN16" s="212"/>
      <c r="MMO16" s="191"/>
      <c r="MMP16" s="191"/>
      <c r="MMQ16" s="191"/>
      <c r="MMR16" s="191"/>
      <c r="MMS16" s="83"/>
      <c r="MMT16" s="212"/>
      <c r="MMU16" s="212"/>
      <c r="MMV16" s="212"/>
      <c r="MMW16" s="191"/>
      <c r="MMX16" s="191"/>
      <c r="MMY16" s="191"/>
      <c r="MMZ16" s="191"/>
      <c r="MNA16" s="83"/>
      <c r="MNB16" s="212"/>
      <c r="MNC16" s="212"/>
      <c r="MND16" s="212"/>
      <c r="MNE16" s="191"/>
      <c r="MNF16" s="191"/>
      <c r="MNG16" s="191"/>
      <c r="MNH16" s="191"/>
      <c r="MNI16" s="83"/>
      <c r="MNJ16" s="212"/>
      <c r="MNK16" s="212"/>
      <c r="MNL16" s="212"/>
      <c r="MNM16" s="191"/>
      <c r="MNN16" s="191"/>
      <c r="MNO16" s="191"/>
      <c r="MNP16" s="191"/>
      <c r="MNQ16" s="83"/>
      <c r="MNR16" s="212"/>
      <c r="MNS16" s="212"/>
      <c r="MNT16" s="212"/>
      <c r="MNU16" s="191"/>
      <c r="MNV16" s="191"/>
      <c r="MNW16" s="191"/>
      <c r="MNX16" s="191"/>
      <c r="MNY16" s="83"/>
      <c r="MNZ16" s="212"/>
      <c r="MOA16" s="212"/>
      <c r="MOB16" s="212"/>
      <c r="MOC16" s="191"/>
      <c r="MOD16" s="191"/>
      <c r="MOE16" s="191"/>
      <c r="MOF16" s="191"/>
      <c r="MOG16" s="83"/>
      <c r="MOH16" s="212"/>
      <c r="MOI16" s="212"/>
      <c r="MOJ16" s="212"/>
      <c r="MOK16" s="191"/>
      <c r="MOL16" s="191"/>
      <c r="MOM16" s="191"/>
      <c r="MON16" s="191"/>
      <c r="MOO16" s="83"/>
      <c r="MOP16" s="212"/>
      <c r="MOQ16" s="212"/>
      <c r="MOR16" s="212"/>
      <c r="MOS16" s="191"/>
      <c r="MOT16" s="191"/>
      <c r="MOU16" s="191"/>
      <c r="MOV16" s="191"/>
      <c r="MOW16" s="83"/>
      <c r="MOX16" s="212"/>
      <c r="MOY16" s="212"/>
      <c r="MOZ16" s="212"/>
      <c r="MPA16" s="191"/>
      <c r="MPB16" s="191"/>
      <c r="MPC16" s="191"/>
      <c r="MPD16" s="191"/>
      <c r="MPE16" s="83"/>
      <c r="MPF16" s="212"/>
      <c r="MPG16" s="212"/>
      <c r="MPH16" s="212"/>
      <c r="MPI16" s="191"/>
      <c r="MPJ16" s="191"/>
      <c r="MPK16" s="191"/>
      <c r="MPL16" s="191"/>
      <c r="MPM16" s="83"/>
      <c r="MPN16" s="212"/>
      <c r="MPO16" s="212"/>
      <c r="MPP16" s="212"/>
      <c r="MPQ16" s="191"/>
      <c r="MPR16" s="191"/>
      <c r="MPS16" s="191"/>
      <c r="MPT16" s="191"/>
      <c r="MPU16" s="83"/>
      <c r="MPV16" s="212"/>
      <c r="MPW16" s="212"/>
      <c r="MPX16" s="212"/>
      <c r="MPY16" s="191"/>
      <c r="MPZ16" s="191"/>
      <c r="MQA16" s="191"/>
      <c r="MQB16" s="191"/>
      <c r="MQC16" s="83"/>
      <c r="MQD16" s="212"/>
      <c r="MQE16" s="212"/>
      <c r="MQF16" s="212"/>
      <c r="MQG16" s="191"/>
      <c r="MQH16" s="191"/>
      <c r="MQI16" s="191"/>
      <c r="MQJ16" s="191"/>
      <c r="MQK16" s="83"/>
      <c r="MQL16" s="212"/>
      <c r="MQM16" s="212"/>
      <c r="MQN16" s="212"/>
      <c r="MQO16" s="191"/>
      <c r="MQP16" s="191"/>
      <c r="MQQ16" s="191"/>
      <c r="MQR16" s="191"/>
      <c r="MQS16" s="83"/>
      <c r="MQT16" s="212"/>
      <c r="MQU16" s="212"/>
      <c r="MQV16" s="212"/>
      <c r="MQW16" s="191"/>
      <c r="MQX16" s="191"/>
      <c r="MQY16" s="191"/>
      <c r="MQZ16" s="191"/>
      <c r="MRA16" s="83"/>
      <c r="MRB16" s="212"/>
      <c r="MRC16" s="212"/>
      <c r="MRD16" s="212"/>
      <c r="MRE16" s="191"/>
      <c r="MRF16" s="191"/>
      <c r="MRG16" s="191"/>
      <c r="MRH16" s="191"/>
      <c r="MRI16" s="83"/>
      <c r="MRJ16" s="212"/>
      <c r="MRK16" s="212"/>
      <c r="MRL16" s="212"/>
      <c r="MRM16" s="191"/>
      <c r="MRN16" s="191"/>
      <c r="MRO16" s="191"/>
      <c r="MRP16" s="191"/>
      <c r="MRQ16" s="83"/>
      <c r="MRR16" s="212"/>
      <c r="MRS16" s="212"/>
      <c r="MRT16" s="212"/>
      <c r="MRU16" s="191"/>
      <c r="MRV16" s="191"/>
      <c r="MRW16" s="191"/>
      <c r="MRX16" s="191"/>
      <c r="MRY16" s="83"/>
      <c r="MRZ16" s="212"/>
      <c r="MSA16" s="212"/>
      <c r="MSB16" s="212"/>
      <c r="MSC16" s="191"/>
      <c r="MSD16" s="191"/>
      <c r="MSE16" s="191"/>
      <c r="MSF16" s="191"/>
      <c r="MSG16" s="83"/>
      <c r="MSH16" s="212"/>
      <c r="MSI16" s="212"/>
      <c r="MSJ16" s="212"/>
      <c r="MSK16" s="191"/>
      <c r="MSL16" s="191"/>
      <c r="MSM16" s="191"/>
      <c r="MSN16" s="191"/>
      <c r="MSO16" s="83"/>
      <c r="MSP16" s="212"/>
      <c r="MSQ16" s="212"/>
      <c r="MSR16" s="212"/>
      <c r="MSS16" s="191"/>
      <c r="MST16" s="191"/>
      <c r="MSU16" s="191"/>
      <c r="MSV16" s="191"/>
      <c r="MSW16" s="83"/>
      <c r="MSX16" s="212"/>
      <c r="MSY16" s="212"/>
      <c r="MSZ16" s="212"/>
      <c r="MTA16" s="191"/>
      <c r="MTB16" s="191"/>
      <c r="MTC16" s="191"/>
      <c r="MTD16" s="191"/>
      <c r="MTE16" s="83"/>
      <c r="MTF16" s="212"/>
      <c r="MTG16" s="212"/>
      <c r="MTH16" s="212"/>
      <c r="MTI16" s="191"/>
      <c r="MTJ16" s="191"/>
      <c r="MTK16" s="191"/>
      <c r="MTL16" s="191"/>
      <c r="MTM16" s="83"/>
      <c r="MTN16" s="212"/>
      <c r="MTO16" s="212"/>
      <c r="MTP16" s="212"/>
      <c r="MTQ16" s="191"/>
      <c r="MTR16" s="191"/>
      <c r="MTS16" s="191"/>
      <c r="MTT16" s="191"/>
      <c r="MTU16" s="83"/>
      <c r="MTV16" s="212"/>
      <c r="MTW16" s="212"/>
      <c r="MTX16" s="212"/>
      <c r="MTY16" s="191"/>
      <c r="MTZ16" s="191"/>
      <c r="MUA16" s="191"/>
      <c r="MUB16" s="191"/>
      <c r="MUC16" s="83"/>
      <c r="MUD16" s="212"/>
      <c r="MUE16" s="212"/>
      <c r="MUF16" s="212"/>
      <c r="MUG16" s="191"/>
      <c r="MUH16" s="191"/>
      <c r="MUI16" s="191"/>
      <c r="MUJ16" s="191"/>
      <c r="MUK16" s="83"/>
      <c r="MUL16" s="212"/>
      <c r="MUM16" s="212"/>
      <c r="MUN16" s="212"/>
      <c r="MUO16" s="191"/>
      <c r="MUP16" s="191"/>
      <c r="MUQ16" s="191"/>
      <c r="MUR16" s="191"/>
      <c r="MUS16" s="83"/>
      <c r="MUT16" s="212"/>
      <c r="MUU16" s="212"/>
      <c r="MUV16" s="212"/>
      <c r="MUW16" s="191"/>
      <c r="MUX16" s="191"/>
      <c r="MUY16" s="191"/>
      <c r="MUZ16" s="191"/>
      <c r="MVA16" s="83"/>
      <c r="MVB16" s="212"/>
      <c r="MVC16" s="212"/>
      <c r="MVD16" s="212"/>
      <c r="MVE16" s="191"/>
      <c r="MVF16" s="191"/>
      <c r="MVG16" s="191"/>
      <c r="MVH16" s="191"/>
      <c r="MVI16" s="83"/>
      <c r="MVJ16" s="212"/>
      <c r="MVK16" s="212"/>
      <c r="MVL16" s="212"/>
      <c r="MVM16" s="191"/>
      <c r="MVN16" s="191"/>
      <c r="MVO16" s="191"/>
      <c r="MVP16" s="191"/>
      <c r="MVQ16" s="83"/>
      <c r="MVR16" s="212"/>
      <c r="MVS16" s="212"/>
      <c r="MVT16" s="212"/>
      <c r="MVU16" s="191"/>
      <c r="MVV16" s="191"/>
      <c r="MVW16" s="191"/>
      <c r="MVX16" s="191"/>
      <c r="MVY16" s="83"/>
      <c r="MVZ16" s="212"/>
      <c r="MWA16" s="212"/>
      <c r="MWB16" s="212"/>
      <c r="MWC16" s="191"/>
      <c r="MWD16" s="191"/>
      <c r="MWE16" s="191"/>
      <c r="MWF16" s="191"/>
      <c r="MWG16" s="83"/>
      <c r="MWH16" s="212"/>
      <c r="MWI16" s="212"/>
      <c r="MWJ16" s="212"/>
      <c r="MWK16" s="191"/>
      <c r="MWL16" s="191"/>
      <c r="MWM16" s="191"/>
      <c r="MWN16" s="191"/>
      <c r="MWO16" s="83"/>
      <c r="MWP16" s="212"/>
      <c r="MWQ16" s="212"/>
      <c r="MWR16" s="212"/>
      <c r="MWS16" s="191"/>
      <c r="MWT16" s="191"/>
      <c r="MWU16" s="191"/>
      <c r="MWV16" s="191"/>
      <c r="MWW16" s="83"/>
      <c r="MWX16" s="212"/>
      <c r="MWY16" s="212"/>
      <c r="MWZ16" s="212"/>
      <c r="MXA16" s="191"/>
      <c r="MXB16" s="191"/>
      <c r="MXC16" s="191"/>
      <c r="MXD16" s="191"/>
      <c r="MXE16" s="83"/>
      <c r="MXF16" s="212"/>
      <c r="MXG16" s="212"/>
      <c r="MXH16" s="212"/>
      <c r="MXI16" s="191"/>
      <c r="MXJ16" s="191"/>
      <c r="MXK16" s="191"/>
      <c r="MXL16" s="191"/>
      <c r="MXM16" s="83"/>
      <c r="MXN16" s="212"/>
      <c r="MXO16" s="212"/>
      <c r="MXP16" s="212"/>
      <c r="MXQ16" s="191"/>
      <c r="MXR16" s="191"/>
      <c r="MXS16" s="191"/>
      <c r="MXT16" s="191"/>
      <c r="MXU16" s="83"/>
      <c r="MXV16" s="212"/>
      <c r="MXW16" s="212"/>
      <c r="MXX16" s="212"/>
      <c r="MXY16" s="191"/>
      <c r="MXZ16" s="191"/>
      <c r="MYA16" s="191"/>
      <c r="MYB16" s="191"/>
      <c r="MYC16" s="83"/>
      <c r="MYD16" s="212"/>
      <c r="MYE16" s="212"/>
      <c r="MYF16" s="212"/>
      <c r="MYG16" s="191"/>
      <c r="MYH16" s="191"/>
      <c r="MYI16" s="191"/>
      <c r="MYJ16" s="191"/>
      <c r="MYK16" s="83"/>
      <c r="MYL16" s="212"/>
      <c r="MYM16" s="212"/>
      <c r="MYN16" s="212"/>
      <c r="MYO16" s="191"/>
      <c r="MYP16" s="191"/>
      <c r="MYQ16" s="191"/>
      <c r="MYR16" s="191"/>
      <c r="MYS16" s="83"/>
      <c r="MYT16" s="212"/>
      <c r="MYU16" s="212"/>
      <c r="MYV16" s="212"/>
      <c r="MYW16" s="191"/>
      <c r="MYX16" s="191"/>
      <c r="MYY16" s="191"/>
      <c r="MYZ16" s="191"/>
      <c r="MZA16" s="83"/>
      <c r="MZB16" s="212"/>
      <c r="MZC16" s="212"/>
      <c r="MZD16" s="212"/>
      <c r="MZE16" s="191"/>
      <c r="MZF16" s="191"/>
      <c r="MZG16" s="191"/>
      <c r="MZH16" s="191"/>
      <c r="MZI16" s="83"/>
      <c r="MZJ16" s="212"/>
      <c r="MZK16" s="212"/>
      <c r="MZL16" s="212"/>
      <c r="MZM16" s="191"/>
      <c r="MZN16" s="191"/>
      <c r="MZO16" s="191"/>
      <c r="MZP16" s="191"/>
      <c r="MZQ16" s="83"/>
      <c r="MZR16" s="212"/>
      <c r="MZS16" s="212"/>
      <c r="MZT16" s="212"/>
      <c r="MZU16" s="191"/>
      <c r="MZV16" s="191"/>
      <c r="MZW16" s="191"/>
      <c r="MZX16" s="191"/>
      <c r="MZY16" s="83"/>
      <c r="MZZ16" s="212"/>
      <c r="NAA16" s="212"/>
      <c r="NAB16" s="212"/>
      <c r="NAC16" s="191"/>
      <c r="NAD16" s="191"/>
      <c r="NAE16" s="191"/>
      <c r="NAF16" s="191"/>
      <c r="NAG16" s="83"/>
      <c r="NAH16" s="212"/>
      <c r="NAI16" s="212"/>
      <c r="NAJ16" s="212"/>
      <c r="NAK16" s="191"/>
      <c r="NAL16" s="191"/>
      <c r="NAM16" s="191"/>
      <c r="NAN16" s="191"/>
      <c r="NAO16" s="83"/>
      <c r="NAP16" s="212"/>
      <c r="NAQ16" s="212"/>
      <c r="NAR16" s="212"/>
      <c r="NAS16" s="191"/>
      <c r="NAT16" s="191"/>
      <c r="NAU16" s="191"/>
      <c r="NAV16" s="191"/>
      <c r="NAW16" s="83"/>
      <c r="NAX16" s="212"/>
      <c r="NAY16" s="212"/>
      <c r="NAZ16" s="212"/>
      <c r="NBA16" s="191"/>
      <c r="NBB16" s="191"/>
      <c r="NBC16" s="191"/>
      <c r="NBD16" s="191"/>
      <c r="NBE16" s="83"/>
      <c r="NBF16" s="212"/>
      <c r="NBG16" s="212"/>
      <c r="NBH16" s="212"/>
      <c r="NBI16" s="191"/>
      <c r="NBJ16" s="191"/>
      <c r="NBK16" s="191"/>
      <c r="NBL16" s="191"/>
      <c r="NBM16" s="83"/>
      <c r="NBN16" s="212"/>
      <c r="NBO16" s="212"/>
      <c r="NBP16" s="212"/>
      <c r="NBQ16" s="191"/>
      <c r="NBR16" s="191"/>
      <c r="NBS16" s="191"/>
      <c r="NBT16" s="191"/>
      <c r="NBU16" s="83"/>
      <c r="NBV16" s="212"/>
      <c r="NBW16" s="212"/>
      <c r="NBX16" s="212"/>
      <c r="NBY16" s="191"/>
      <c r="NBZ16" s="191"/>
      <c r="NCA16" s="191"/>
      <c r="NCB16" s="191"/>
      <c r="NCC16" s="83"/>
      <c r="NCD16" s="212"/>
      <c r="NCE16" s="212"/>
      <c r="NCF16" s="212"/>
      <c r="NCG16" s="191"/>
      <c r="NCH16" s="191"/>
      <c r="NCI16" s="191"/>
      <c r="NCJ16" s="191"/>
      <c r="NCK16" s="83"/>
      <c r="NCL16" s="212"/>
      <c r="NCM16" s="212"/>
      <c r="NCN16" s="212"/>
      <c r="NCO16" s="191"/>
      <c r="NCP16" s="191"/>
      <c r="NCQ16" s="191"/>
      <c r="NCR16" s="191"/>
      <c r="NCS16" s="83"/>
      <c r="NCT16" s="212"/>
      <c r="NCU16" s="212"/>
      <c r="NCV16" s="212"/>
      <c r="NCW16" s="191"/>
      <c r="NCX16" s="191"/>
      <c r="NCY16" s="191"/>
      <c r="NCZ16" s="191"/>
      <c r="NDA16" s="83"/>
      <c r="NDB16" s="212"/>
      <c r="NDC16" s="212"/>
      <c r="NDD16" s="212"/>
      <c r="NDE16" s="191"/>
      <c r="NDF16" s="191"/>
      <c r="NDG16" s="191"/>
      <c r="NDH16" s="191"/>
      <c r="NDI16" s="83"/>
      <c r="NDJ16" s="212"/>
      <c r="NDK16" s="212"/>
      <c r="NDL16" s="212"/>
      <c r="NDM16" s="191"/>
      <c r="NDN16" s="191"/>
      <c r="NDO16" s="191"/>
      <c r="NDP16" s="191"/>
      <c r="NDQ16" s="83"/>
      <c r="NDR16" s="212"/>
      <c r="NDS16" s="212"/>
      <c r="NDT16" s="212"/>
      <c r="NDU16" s="191"/>
      <c r="NDV16" s="191"/>
      <c r="NDW16" s="191"/>
      <c r="NDX16" s="191"/>
      <c r="NDY16" s="83"/>
      <c r="NDZ16" s="212"/>
      <c r="NEA16" s="212"/>
      <c r="NEB16" s="212"/>
      <c r="NEC16" s="191"/>
      <c r="NED16" s="191"/>
      <c r="NEE16" s="191"/>
      <c r="NEF16" s="191"/>
      <c r="NEG16" s="83"/>
      <c r="NEH16" s="212"/>
      <c r="NEI16" s="212"/>
      <c r="NEJ16" s="212"/>
      <c r="NEK16" s="191"/>
      <c r="NEL16" s="191"/>
      <c r="NEM16" s="191"/>
      <c r="NEN16" s="191"/>
      <c r="NEO16" s="83"/>
      <c r="NEP16" s="212"/>
      <c r="NEQ16" s="212"/>
      <c r="NER16" s="212"/>
      <c r="NES16" s="191"/>
      <c r="NET16" s="191"/>
      <c r="NEU16" s="191"/>
      <c r="NEV16" s="191"/>
      <c r="NEW16" s="83"/>
      <c r="NEX16" s="212"/>
      <c r="NEY16" s="212"/>
      <c r="NEZ16" s="212"/>
      <c r="NFA16" s="191"/>
      <c r="NFB16" s="191"/>
      <c r="NFC16" s="191"/>
      <c r="NFD16" s="191"/>
      <c r="NFE16" s="83"/>
      <c r="NFF16" s="212"/>
      <c r="NFG16" s="212"/>
      <c r="NFH16" s="212"/>
      <c r="NFI16" s="191"/>
      <c r="NFJ16" s="191"/>
      <c r="NFK16" s="191"/>
      <c r="NFL16" s="191"/>
      <c r="NFM16" s="83"/>
      <c r="NFN16" s="212"/>
      <c r="NFO16" s="212"/>
      <c r="NFP16" s="212"/>
      <c r="NFQ16" s="191"/>
      <c r="NFR16" s="191"/>
      <c r="NFS16" s="191"/>
      <c r="NFT16" s="191"/>
      <c r="NFU16" s="83"/>
      <c r="NFV16" s="212"/>
      <c r="NFW16" s="212"/>
      <c r="NFX16" s="212"/>
      <c r="NFY16" s="191"/>
      <c r="NFZ16" s="191"/>
      <c r="NGA16" s="191"/>
      <c r="NGB16" s="191"/>
      <c r="NGC16" s="83"/>
      <c r="NGD16" s="212"/>
      <c r="NGE16" s="212"/>
      <c r="NGF16" s="212"/>
      <c r="NGG16" s="191"/>
      <c r="NGH16" s="191"/>
      <c r="NGI16" s="191"/>
      <c r="NGJ16" s="191"/>
      <c r="NGK16" s="83"/>
      <c r="NGL16" s="212"/>
      <c r="NGM16" s="212"/>
      <c r="NGN16" s="212"/>
      <c r="NGO16" s="191"/>
      <c r="NGP16" s="191"/>
      <c r="NGQ16" s="191"/>
      <c r="NGR16" s="191"/>
      <c r="NGS16" s="83"/>
      <c r="NGT16" s="212"/>
      <c r="NGU16" s="212"/>
      <c r="NGV16" s="212"/>
      <c r="NGW16" s="191"/>
      <c r="NGX16" s="191"/>
      <c r="NGY16" s="191"/>
      <c r="NGZ16" s="191"/>
      <c r="NHA16" s="83"/>
      <c r="NHB16" s="212"/>
      <c r="NHC16" s="212"/>
      <c r="NHD16" s="212"/>
      <c r="NHE16" s="191"/>
      <c r="NHF16" s="191"/>
      <c r="NHG16" s="191"/>
      <c r="NHH16" s="191"/>
      <c r="NHI16" s="83"/>
      <c r="NHJ16" s="212"/>
      <c r="NHK16" s="212"/>
      <c r="NHL16" s="212"/>
      <c r="NHM16" s="191"/>
      <c r="NHN16" s="191"/>
      <c r="NHO16" s="191"/>
      <c r="NHP16" s="191"/>
      <c r="NHQ16" s="83"/>
      <c r="NHR16" s="212"/>
      <c r="NHS16" s="212"/>
      <c r="NHT16" s="212"/>
      <c r="NHU16" s="191"/>
      <c r="NHV16" s="191"/>
      <c r="NHW16" s="191"/>
      <c r="NHX16" s="191"/>
      <c r="NHY16" s="83"/>
      <c r="NHZ16" s="212"/>
      <c r="NIA16" s="212"/>
      <c r="NIB16" s="212"/>
      <c r="NIC16" s="191"/>
      <c r="NID16" s="191"/>
      <c r="NIE16" s="191"/>
      <c r="NIF16" s="191"/>
      <c r="NIG16" s="83"/>
      <c r="NIH16" s="212"/>
      <c r="NII16" s="212"/>
      <c r="NIJ16" s="212"/>
      <c r="NIK16" s="191"/>
      <c r="NIL16" s="191"/>
      <c r="NIM16" s="191"/>
      <c r="NIN16" s="191"/>
      <c r="NIO16" s="83"/>
      <c r="NIP16" s="212"/>
      <c r="NIQ16" s="212"/>
      <c r="NIR16" s="212"/>
      <c r="NIS16" s="191"/>
      <c r="NIT16" s="191"/>
      <c r="NIU16" s="191"/>
      <c r="NIV16" s="191"/>
      <c r="NIW16" s="83"/>
      <c r="NIX16" s="212"/>
      <c r="NIY16" s="212"/>
      <c r="NIZ16" s="212"/>
      <c r="NJA16" s="191"/>
      <c r="NJB16" s="191"/>
      <c r="NJC16" s="191"/>
      <c r="NJD16" s="191"/>
      <c r="NJE16" s="83"/>
      <c r="NJF16" s="212"/>
      <c r="NJG16" s="212"/>
      <c r="NJH16" s="212"/>
      <c r="NJI16" s="191"/>
      <c r="NJJ16" s="191"/>
      <c r="NJK16" s="191"/>
      <c r="NJL16" s="191"/>
      <c r="NJM16" s="83"/>
      <c r="NJN16" s="212"/>
      <c r="NJO16" s="212"/>
      <c r="NJP16" s="212"/>
      <c r="NJQ16" s="191"/>
      <c r="NJR16" s="191"/>
      <c r="NJS16" s="191"/>
      <c r="NJT16" s="191"/>
      <c r="NJU16" s="83"/>
      <c r="NJV16" s="212"/>
      <c r="NJW16" s="212"/>
      <c r="NJX16" s="212"/>
      <c r="NJY16" s="191"/>
      <c r="NJZ16" s="191"/>
      <c r="NKA16" s="191"/>
      <c r="NKB16" s="191"/>
      <c r="NKC16" s="83"/>
      <c r="NKD16" s="212"/>
      <c r="NKE16" s="212"/>
      <c r="NKF16" s="212"/>
      <c r="NKG16" s="191"/>
      <c r="NKH16" s="191"/>
      <c r="NKI16" s="191"/>
      <c r="NKJ16" s="191"/>
      <c r="NKK16" s="83"/>
      <c r="NKL16" s="212"/>
      <c r="NKM16" s="212"/>
      <c r="NKN16" s="212"/>
      <c r="NKO16" s="191"/>
      <c r="NKP16" s="191"/>
      <c r="NKQ16" s="191"/>
      <c r="NKR16" s="191"/>
      <c r="NKS16" s="83"/>
      <c r="NKT16" s="212"/>
      <c r="NKU16" s="212"/>
      <c r="NKV16" s="212"/>
      <c r="NKW16" s="191"/>
      <c r="NKX16" s="191"/>
      <c r="NKY16" s="191"/>
      <c r="NKZ16" s="191"/>
      <c r="NLA16" s="83"/>
      <c r="NLB16" s="212"/>
      <c r="NLC16" s="212"/>
      <c r="NLD16" s="212"/>
      <c r="NLE16" s="191"/>
      <c r="NLF16" s="191"/>
      <c r="NLG16" s="191"/>
      <c r="NLH16" s="191"/>
      <c r="NLI16" s="83"/>
      <c r="NLJ16" s="212"/>
      <c r="NLK16" s="212"/>
      <c r="NLL16" s="212"/>
      <c r="NLM16" s="191"/>
      <c r="NLN16" s="191"/>
      <c r="NLO16" s="191"/>
      <c r="NLP16" s="191"/>
      <c r="NLQ16" s="83"/>
      <c r="NLR16" s="212"/>
      <c r="NLS16" s="212"/>
      <c r="NLT16" s="212"/>
      <c r="NLU16" s="191"/>
      <c r="NLV16" s="191"/>
      <c r="NLW16" s="191"/>
      <c r="NLX16" s="191"/>
      <c r="NLY16" s="83"/>
      <c r="NLZ16" s="212"/>
      <c r="NMA16" s="212"/>
      <c r="NMB16" s="212"/>
      <c r="NMC16" s="191"/>
      <c r="NMD16" s="191"/>
      <c r="NME16" s="191"/>
      <c r="NMF16" s="191"/>
      <c r="NMG16" s="83"/>
      <c r="NMH16" s="212"/>
      <c r="NMI16" s="212"/>
      <c r="NMJ16" s="212"/>
      <c r="NMK16" s="191"/>
      <c r="NML16" s="191"/>
      <c r="NMM16" s="191"/>
      <c r="NMN16" s="191"/>
      <c r="NMO16" s="83"/>
      <c r="NMP16" s="212"/>
      <c r="NMQ16" s="212"/>
      <c r="NMR16" s="212"/>
      <c r="NMS16" s="191"/>
      <c r="NMT16" s="191"/>
      <c r="NMU16" s="191"/>
      <c r="NMV16" s="191"/>
      <c r="NMW16" s="83"/>
      <c r="NMX16" s="212"/>
      <c r="NMY16" s="212"/>
      <c r="NMZ16" s="212"/>
      <c r="NNA16" s="191"/>
      <c r="NNB16" s="191"/>
      <c r="NNC16" s="191"/>
      <c r="NND16" s="191"/>
      <c r="NNE16" s="83"/>
      <c r="NNF16" s="212"/>
      <c r="NNG16" s="212"/>
      <c r="NNH16" s="212"/>
      <c r="NNI16" s="191"/>
      <c r="NNJ16" s="191"/>
      <c r="NNK16" s="191"/>
      <c r="NNL16" s="191"/>
      <c r="NNM16" s="83"/>
      <c r="NNN16" s="212"/>
      <c r="NNO16" s="212"/>
      <c r="NNP16" s="212"/>
      <c r="NNQ16" s="191"/>
      <c r="NNR16" s="191"/>
      <c r="NNS16" s="191"/>
      <c r="NNT16" s="191"/>
      <c r="NNU16" s="83"/>
      <c r="NNV16" s="212"/>
      <c r="NNW16" s="212"/>
      <c r="NNX16" s="212"/>
      <c r="NNY16" s="191"/>
      <c r="NNZ16" s="191"/>
      <c r="NOA16" s="191"/>
      <c r="NOB16" s="191"/>
      <c r="NOC16" s="83"/>
      <c r="NOD16" s="212"/>
      <c r="NOE16" s="212"/>
      <c r="NOF16" s="212"/>
      <c r="NOG16" s="191"/>
      <c r="NOH16" s="191"/>
      <c r="NOI16" s="191"/>
      <c r="NOJ16" s="191"/>
      <c r="NOK16" s="83"/>
      <c r="NOL16" s="212"/>
      <c r="NOM16" s="212"/>
      <c r="NON16" s="212"/>
      <c r="NOO16" s="191"/>
      <c r="NOP16" s="191"/>
      <c r="NOQ16" s="191"/>
      <c r="NOR16" s="191"/>
      <c r="NOS16" s="83"/>
      <c r="NOT16" s="212"/>
      <c r="NOU16" s="212"/>
      <c r="NOV16" s="212"/>
      <c r="NOW16" s="191"/>
      <c r="NOX16" s="191"/>
      <c r="NOY16" s="191"/>
      <c r="NOZ16" s="191"/>
      <c r="NPA16" s="83"/>
      <c r="NPB16" s="212"/>
      <c r="NPC16" s="212"/>
      <c r="NPD16" s="212"/>
      <c r="NPE16" s="191"/>
      <c r="NPF16" s="191"/>
      <c r="NPG16" s="191"/>
      <c r="NPH16" s="191"/>
      <c r="NPI16" s="83"/>
      <c r="NPJ16" s="212"/>
      <c r="NPK16" s="212"/>
      <c r="NPL16" s="212"/>
      <c r="NPM16" s="191"/>
      <c r="NPN16" s="191"/>
      <c r="NPO16" s="191"/>
      <c r="NPP16" s="191"/>
      <c r="NPQ16" s="83"/>
      <c r="NPR16" s="212"/>
      <c r="NPS16" s="212"/>
      <c r="NPT16" s="212"/>
      <c r="NPU16" s="191"/>
      <c r="NPV16" s="191"/>
      <c r="NPW16" s="191"/>
      <c r="NPX16" s="191"/>
      <c r="NPY16" s="83"/>
      <c r="NPZ16" s="212"/>
      <c r="NQA16" s="212"/>
      <c r="NQB16" s="212"/>
      <c r="NQC16" s="191"/>
      <c r="NQD16" s="191"/>
      <c r="NQE16" s="191"/>
      <c r="NQF16" s="191"/>
      <c r="NQG16" s="83"/>
      <c r="NQH16" s="212"/>
      <c r="NQI16" s="212"/>
      <c r="NQJ16" s="212"/>
      <c r="NQK16" s="191"/>
      <c r="NQL16" s="191"/>
      <c r="NQM16" s="191"/>
      <c r="NQN16" s="191"/>
      <c r="NQO16" s="83"/>
      <c r="NQP16" s="212"/>
      <c r="NQQ16" s="212"/>
      <c r="NQR16" s="212"/>
      <c r="NQS16" s="191"/>
      <c r="NQT16" s="191"/>
      <c r="NQU16" s="191"/>
      <c r="NQV16" s="191"/>
      <c r="NQW16" s="83"/>
      <c r="NQX16" s="212"/>
      <c r="NQY16" s="212"/>
      <c r="NQZ16" s="212"/>
      <c r="NRA16" s="191"/>
      <c r="NRB16" s="191"/>
      <c r="NRC16" s="191"/>
      <c r="NRD16" s="191"/>
      <c r="NRE16" s="83"/>
      <c r="NRF16" s="212"/>
      <c r="NRG16" s="212"/>
      <c r="NRH16" s="212"/>
      <c r="NRI16" s="191"/>
      <c r="NRJ16" s="191"/>
      <c r="NRK16" s="191"/>
      <c r="NRL16" s="191"/>
      <c r="NRM16" s="83"/>
      <c r="NRN16" s="212"/>
      <c r="NRO16" s="212"/>
      <c r="NRP16" s="212"/>
      <c r="NRQ16" s="191"/>
      <c r="NRR16" s="191"/>
      <c r="NRS16" s="191"/>
      <c r="NRT16" s="191"/>
      <c r="NRU16" s="83"/>
      <c r="NRV16" s="212"/>
      <c r="NRW16" s="212"/>
      <c r="NRX16" s="212"/>
      <c r="NRY16" s="191"/>
      <c r="NRZ16" s="191"/>
      <c r="NSA16" s="191"/>
      <c r="NSB16" s="191"/>
      <c r="NSC16" s="83"/>
      <c r="NSD16" s="212"/>
      <c r="NSE16" s="212"/>
      <c r="NSF16" s="212"/>
      <c r="NSG16" s="191"/>
      <c r="NSH16" s="191"/>
      <c r="NSI16" s="191"/>
      <c r="NSJ16" s="191"/>
      <c r="NSK16" s="83"/>
      <c r="NSL16" s="212"/>
      <c r="NSM16" s="212"/>
      <c r="NSN16" s="212"/>
      <c r="NSO16" s="191"/>
      <c r="NSP16" s="191"/>
      <c r="NSQ16" s="191"/>
      <c r="NSR16" s="191"/>
      <c r="NSS16" s="83"/>
      <c r="NST16" s="212"/>
      <c r="NSU16" s="212"/>
      <c r="NSV16" s="212"/>
      <c r="NSW16" s="191"/>
      <c r="NSX16" s="191"/>
      <c r="NSY16" s="191"/>
      <c r="NSZ16" s="191"/>
      <c r="NTA16" s="83"/>
      <c r="NTB16" s="212"/>
      <c r="NTC16" s="212"/>
      <c r="NTD16" s="212"/>
      <c r="NTE16" s="191"/>
      <c r="NTF16" s="191"/>
      <c r="NTG16" s="191"/>
      <c r="NTH16" s="191"/>
      <c r="NTI16" s="83"/>
      <c r="NTJ16" s="212"/>
      <c r="NTK16" s="212"/>
      <c r="NTL16" s="212"/>
      <c r="NTM16" s="191"/>
      <c r="NTN16" s="191"/>
      <c r="NTO16" s="191"/>
      <c r="NTP16" s="191"/>
      <c r="NTQ16" s="83"/>
      <c r="NTR16" s="212"/>
      <c r="NTS16" s="212"/>
      <c r="NTT16" s="212"/>
      <c r="NTU16" s="191"/>
      <c r="NTV16" s="191"/>
      <c r="NTW16" s="191"/>
      <c r="NTX16" s="191"/>
      <c r="NTY16" s="83"/>
      <c r="NTZ16" s="212"/>
      <c r="NUA16" s="212"/>
      <c r="NUB16" s="212"/>
      <c r="NUC16" s="191"/>
      <c r="NUD16" s="191"/>
      <c r="NUE16" s="191"/>
      <c r="NUF16" s="191"/>
      <c r="NUG16" s="83"/>
      <c r="NUH16" s="212"/>
      <c r="NUI16" s="212"/>
      <c r="NUJ16" s="212"/>
      <c r="NUK16" s="191"/>
      <c r="NUL16" s="191"/>
      <c r="NUM16" s="191"/>
      <c r="NUN16" s="191"/>
      <c r="NUO16" s="83"/>
      <c r="NUP16" s="212"/>
      <c r="NUQ16" s="212"/>
      <c r="NUR16" s="212"/>
      <c r="NUS16" s="191"/>
      <c r="NUT16" s="191"/>
      <c r="NUU16" s="191"/>
      <c r="NUV16" s="191"/>
      <c r="NUW16" s="83"/>
      <c r="NUX16" s="212"/>
      <c r="NUY16" s="212"/>
      <c r="NUZ16" s="212"/>
      <c r="NVA16" s="191"/>
      <c r="NVB16" s="191"/>
      <c r="NVC16" s="191"/>
      <c r="NVD16" s="191"/>
      <c r="NVE16" s="83"/>
      <c r="NVF16" s="212"/>
      <c r="NVG16" s="212"/>
      <c r="NVH16" s="212"/>
      <c r="NVI16" s="191"/>
      <c r="NVJ16" s="191"/>
      <c r="NVK16" s="191"/>
      <c r="NVL16" s="191"/>
      <c r="NVM16" s="83"/>
      <c r="NVN16" s="212"/>
      <c r="NVO16" s="212"/>
      <c r="NVP16" s="212"/>
      <c r="NVQ16" s="191"/>
      <c r="NVR16" s="191"/>
      <c r="NVS16" s="191"/>
      <c r="NVT16" s="191"/>
      <c r="NVU16" s="83"/>
      <c r="NVV16" s="212"/>
      <c r="NVW16" s="212"/>
      <c r="NVX16" s="212"/>
      <c r="NVY16" s="191"/>
      <c r="NVZ16" s="191"/>
      <c r="NWA16" s="191"/>
      <c r="NWB16" s="191"/>
      <c r="NWC16" s="83"/>
      <c r="NWD16" s="212"/>
      <c r="NWE16" s="212"/>
      <c r="NWF16" s="212"/>
      <c r="NWG16" s="191"/>
      <c r="NWH16" s="191"/>
      <c r="NWI16" s="191"/>
      <c r="NWJ16" s="191"/>
      <c r="NWK16" s="83"/>
      <c r="NWL16" s="212"/>
      <c r="NWM16" s="212"/>
      <c r="NWN16" s="212"/>
      <c r="NWO16" s="191"/>
      <c r="NWP16" s="191"/>
      <c r="NWQ16" s="191"/>
      <c r="NWR16" s="191"/>
      <c r="NWS16" s="83"/>
      <c r="NWT16" s="212"/>
      <c r="NWU16" s="212"/>
      <c r="NWV16" s="212"/>
      <c r="NWW16" s="191"/>
      <c r="NWX16" s="191"/>
      <c r="NWY16" s="191"/>
      <c r="NWZ16" s="191"/>
      <c r="NXA16" s="83"/>
      <c r="NXB16" s="212"/>
      <c r="NXC16" s="212"/>
      <c r="NXD16" s="212"/>
      <c r="NXE16" s="191"/>
      <c r="NXF16" s="191"/>
      <c r="NXG16" s="191"/>
      <c r="NXH16" s="191"/>
      <c r="NXI16" s="83"/>
      <c r="NXJ16" s="212"/>
      <c r="NXK16" s="212"/>
      <c r="NXL16" s="212"/>
      <c r="NXM16" s="191"/>
      <c r="NXN16" s="191"/>
      <c r="NXO16" s="191"/>
      <c r="NXP16" s="191"/>
      <c r="NXQ16" s="83"/>
      <c r="NXR16" s="212"/>
      <c r="NXS16" s="212"/>
      <c r="NXT16" s="212"/>
      <c r="NXU16" s="191"/>
      <c r="NXV16" s="191"/>
      <c r="NXW16" s="191"/>
      <c r="NXX16" s="191"/>
      <c r="NXY16" s="83"/>
      <c r="NXZ16" s="212"/>
      <c r="NYA16" s="212"/>
      <c r="NYB16" s="212"/>
      <c r="NYC16" s="191"/>
      <c r="NYD16" s="191"/>
      <c r="NYE16" s="191"/>
      <c r="NYF16" s="191"/>
      <c r="NYG16" s="83"/>
      <c r="NYH16" s="212"/>
      <c r="NYI16" s="212"/>
      <c r="NYJ16" s="212"/>
      <c r="NYK16" s="191"/>
      <c r="NYL16" s="191"/>
      <c r="NYM16" s="191"/>
      <c r="NYN16" s="191"/>
      <c r="NYO16" s="83"/>
      <c r="NYP16" s="212"/>
      <c r="NYQ16" s="212"/>
      <c r="NYR16" s="212"/>
      <c r="NYS16" s="191"/>
      <c r="NYT16" s="191"/>
      <c r="NYU16" s="191"/>
      <c r="NYV16" s="191"/>
      <c r="NYW16" s="83"/>
      <c r="NYX16" s="212"/>
      <c r="NYY16" s="212"/>
      <c r="NYZ16" s="212"/>
      <c r="NZA16" s="191"/>
      <c r="NZB16" s="191"/>
      <c r="NZC16" s="191"/>
      <c r="NZD16" s="191"/>
      <c r="NZE16" s="83"/>
      <c r="NZF16" s="212"/>
      <c r="NZG16" s="212"/>
      <c r="NZH16" s="212"/>
      <c r="NZI16" s="191"/>
      <c r="NZJ16" s="191"/>
      <c r="NZK16" s="191"/>
      <c r="NZL16" s="191"/>
      <c r="NZM16" s="83"/>
      <c r="NZN16" s="212"/>
      <c r="NZO16" s="212"/>
      <c r="NZP16" s="212"/>
      <c r="NZQ16" s="191"/>
      <c r="NZR16" s="191"/>
      <c r="NZS16" s="191"/>
      <c r="NZT16" s="191"/>
      <c r="NZU16" s="83"/>
      <c r="NZV16" s="212"/>
      <c r="NZW16" s="212"/>
      <c r="NZX16" s="212"/>
      <c r="NZY16" s="191"/>
      <c r="NZZ16" s="191"/>
      <c r="OAA16" s="191"/>
      <c r="OAB16" s="191"/>
      <c r="OAC16" s="83"/>
      <c r="OAD16" s="212"/>
      <c r="OAE16" s="212"/>
      <c r="OAF16" s="212"/>
      <c r="OAG16" s="191"/>
      <c r="OAH16" s="191"/>
      <c r="OAI16" s="191"/>
      <c r="OAJ16" s="191"/>
      <c r="OAK16" s="83"/>
      <c r="OAL16" s="212"/>
      <c r="OAM16" s="212"/>
      <c r="OAN16" s="212"/>
      <c r="OAO16" s="191"/>
      <c r="OAP16" s="191"/>
      <c r="OAQ16" s="191"/>
      <c r="OAR16" s="191"/>
      <c r="OAS16" s="83"/>
      <c r="OAT16" s="212"/>
      <c r="OAU16" s="212"/>
      <c r="OAV16" s="212"/>
      <c r="OAW16" s="191"/>
      <c r="OAX16" s="191"/>
      <c r="OAY16" s="191"/>
      <c r="OAZ16" s="191"/>
      <c r="OBA16" s="83"/>
      <c r="OBB16" s="212"/>
      <c r="OBC16" s="212"/>
      <c r="OBD16" s="212"/>
      <c r="OBE16" s="191"/>
      <c r="OBF16" s="191"/>
      <c r="OBG16" s="191"/>
      <c r="OBH16" s="191"/>
      <c r="OBI16" s="83"/>
      <c r="OBJ16" s="212"/>
      <c r="OBK16" s="212"/>
      <c r="OBL16" s="212"/>
      <c r="OBM16" s="191"/>
      <c r="OBN16" s="191"/>
      <c r="OBO16" s="191"/>
      <c r="OBP16" s="191"/>
      <c r="OBQ16" s="83"/>
      <c r="OBR16" s="212"/>
      <c r="OBS16" s="212"/>
      <c r="OBT16" s="212"/>
      <c r="OBU16" s="191"/>
      <c r="OBV16" s="191"/>
      <c r="OBW16" s="191"/>
      <c r="OBX16" s="191"/>
      <c r="OBY16" s="83"/>
      <c r="OBZ16" s="212"/>
      <c r="OCA16" s="212"/>
      <c r="OCB16" s="212"/>
      <c r="OCC16" s="191"/>
      <c r="OCD16" s="191"/>
      <c r="OCE16" s="191"/>
      <c r="OCF16" s="191"/>
      <c r="OCG16" s="83"/>
      <c r="OCH16" s="212"/>
      <c r="OCI16" s="212"/>
      <c r="OCJ16" s="212"/>
      <c r="OCK16" s="191"/>
      <c r="OCL16" s="191"/>
      <c r="OCM16" s="191"/>
      <c r="OCN16" s="191"/>
      <c r="OCO16" s="83"/>
      <c r="OCP16" s="212"/>
      <c r="OCQ16" s="212"/>
      <c r="OCR16" s="212"/>
      <c r="OCS16" s="191"/>
      <c r="OCT16" s="191"/>
      <c r="OCU16" s="191"/>
      <c r="OCV16" s="191"/>
      <c r="OCW16" s="83"/>
      <c r="OCX16" s="212"/>
      <c r="OCY16" s="212"/>
      <c r="OCZ16" s="212"/>
      <c r="ODA16" s="191"/>
      <c r="ODB16" s="191"/>
      <c r="ODC16" s="191"/>
      <c r="ODD16" s="191"/>
      <c r="ODE16" s="83"/>
      <c r="ODF16" s="212"/>
      <c r="ODG16" s="212"/>
      <c r="ODH16" s="212"/>
      <c r="ODI16" s="191"/>
      <c r="ODJ16" s="191"/>
      <c r="ODK16" s="191"/>
      <c r="ODL16" s="191"/>
      <c r="ODM16" s="83"/>
      <c r="ODN16" s="212"/>
      <c r="ODO16" s="212"/>
      <c r="ODP16" s="212"/>
      <c r="ODQ16" s="191"/>
      <c r="ODR16" s="191"/>
      <c r="ODS16" s="191"/>
      <c r="ODT16" s="191"/>
      <c r="ODU16" s="83"/>
      <c r="ODV16" s="212"/>
      <c r="ODW16" s="212"/>
      <c r="ODX16" s="212"/>
      <c r="ODY16" s="191"/>
      <c r="ODZ16" s="191"/>
      <c r="OEA16" s="191"/>
      <c r="OEB16" s="191"/>
      <c r="OEC16" s="83"/>
      <c r="OED16" s="212"/>
      <c r="OEE16" s="212"/>
      <c r="OEF16" s="212"/>
      <c r="OEG16" s="191"/>
      <c r="OEH16" s="191"/>
      <c r="OEI16" s="191"/>
      <c r="OEJ16" s="191"/>
      <c r="OEK16" s="83"/>
      <c r="OEL16" s="212"/>
      <c r="OEM16" s="212"/>
      <c r="OEN16" s="212"/>
      <c r="OEO16" s="191"/>
      <c r="OEP16" s="191"/>
      <c r="OEQ16" s="191"/>
      <c r="OER16" s="191"/>
      <c r="OES16" s="83"/>
      <c r="OET16" s="212"/>
      <c r="OEU16" s="212"/>
      <c r="OEV16" s="212"/>
      <c r="OEW16" s="191"/>
      <c r="OEX16" s="191"/>
      <c r="OEY16" s="191"/>
      <c r="OEZ16" s="191"/>
      <c r="OFA16" s="83"/>
      <c r="OFB16" s="212"/>
      <c r="OFC16" s="212"/>
      <c r="OFD16" s="212"/>
      <c r="OFE16" s="191"/>
      <c r="OFF16" s="191"/>
      <c r="OFG16" s="191"/>
      <c r="OFH16" s="191"/>
      <c r="OFI16" s="83"/>
      <c r="OFJ16" s="212"/>
      <c r="OFK16" s="212"/>
      <c r="OFL16" s="212"/>
      <c r="OFM16" s="191"/>
      <c r="OFN16" s="191"/>
      <c r="OFO16" s="191"/>
      <c r="OFP16" s="191"/>
      <c r="OFQ16" s="83"/>
      <c r="OFR16" s="212"/>
      <c r="OFS16" s="212"/>
      <c r="OFT16" s="212"/>
      <c r="OFU16" s="191"/>
      <c r="OFV16" s="191"/>
      <c r="OFW16" s="191"/>
      <c r="OFX16" s="191"/>
      <c r="OFY16" s="83"/>
      <c r="OFZ16" s="212"/>
      <c r="OGA16" s="212"/>
      <c r="OGB16" s="212"/>
      <c r="OGC16" s="191"/>
      <c r="OGD16" s="191"/>
      <c r="OGE16" s="191"/>
      <c r="OGF16" s="191"/>
      <c r="OGG16" s="83"/>
      <c r="OGH16" s="212"/>
      <c r="OGI16" s="212"/>
      <c r="OGJ16" s="212"/>
      <c r="OGK16" s="191"/>
      <c r="OGL16" s="191"/>
      <c r="OGM16" s="191"/>
      <c r="OGN16" s="191"/>
      <c r="OGO16" s="83"/>
      <c r="OGP16" s="212"/>
      <c r="OGQ16" s="212"/>
      <c r="OGR16" s="212"/>
      <c r="OGS16" s="191"/>
      <c r="OGT16" s="191"/>
      <c r="OGU16" s="191"/>
      <c r="OGV16" s="191"/>
      <c r="OGW16" s="83"/>
      <c r="OGX16" s="212"/>
      <c r="OGY16" s="212"/>
      <c r="OGZ16" s="212"/>
      <c r="OHA16" s="191"/>
      <c r="OHB16" s="191"/>
      <c r="OHC16" s="191"/>
      <c r="OHD16" s="191"/>
      <c r="OHE16" s="83"/>
      <c r="OHF16" s="212"/>
      <c r="OHG16" s="212"/>
      <c r="OHH16" s="212"/>
      <c r="OHI16" s="191"/>
      <c r="OHJ16" s="191"/>
      <c r="OHK16" s="191"/>
      <c r="OHL16" s="191"/>
      <c r="OHM16" s="83"/>
      <c r="OHN16" s="212"/>
      <c r="OHO16" s="212"/>
      <c r="OHP16" s="212"/>
      <c r="OHQ16" s="191"/>
      <c r="OHR16" s="191"/>
      <c r="OHS16" s="191"/>
      <c r="OHT16" s="191"/>
      <c r="OHU16" s="83"/>
      <c r="OHV16" s="212"/>
      <c r="OHW16" s="212"/>
      <c r="OHX16" s="212"/>
      <c r="OHY16" s="191"/>
      <c r="OHZ16" s="191"/>
      <c r="OIA16" s="191"/>
      <c r="OIB16" s="191"/>
      <c r="OIC16" s="83"/>
      <c r="OID16" s="212"/>
      <c r="OIE16" s="212"/>
      <c r="OIF16" s="212"/>
      <c r="OIG16" s="191"/>
      <c r="OIH16" s="191"/>
      <c r="OII16" s="191"/>
      <c r="OIJ16" s="191"/>
      <c r="OIK16" s="83"/>
      <c r="OIL16" s="212"/>
      <c r="OIM16" s="212"/>
      <c r="OIN16" s="212"/>
      <c r="OIO16" s="191"/>
      <c r="OIP16" s="191"/>
      <c r="OIQ16" s="191"/>
      <c r="OIR16" s="191"/>
      <c r="OIS16" s="83"/>
      <c r="OIT16" s="212"/>
      <c r="OIU16" s="212"/>
      <c r="OIV16" s="212"/>
      <c r="OIW16" s="191"/>
      <c r="OIX16" s="191"/>
      <c r="OIY16" s="191"/>
      <c r="OIZ16" s="191"/>
      <c r="OJA16" s="83"/>
      <c r="OJB16" s="212"/>
      <c r="OJC16" s="212"/>
      <c r="OJD16" s="212"/>
      <c r="OJE16" s="191"/>
      <c r="OJF16" s="191"/>
      <c r="OJG16" s="191"/>
      <c r="OJH16" s="191"/>
      <c r="OJI16" s="83"/>
      <c r="OJJ16" s="212"/>
      <c r="OJK16" s="212"/>
      <c r="OJL16" s="212"/>
      <c r="OJM16" s="191"/>
      <c r="OJN16" s="191"/>
      <c r="OJO16" s="191"/>
      <c r="OJP16" s="191"/>
      <c r="OJQ16" s="83"/>
      <c r="OJR16" s="212"/>
      <c r="OJS16" s="212"/>
      <c r="OJT16" s="212"/>
      <c r="OJU16" s="191"/>
      <c r="OJV16" s="191"/>
      <c r="OJW16" s="191"/>
      <c r="OJX16" s="191"/>
      <c r="OJY16" s="83"/>
      <c r="OJZ16" s="212"/>
      <c r="OKA16" s="212"/>
      <c r="OKB16" s="212"/>
      <c r="OKC16" s="191"/>
      <c r="OKD16" s="191"/>
      <c r="OKE16" s="191"/>
      <c r="OKF16" s="191"/>
      <c r="OKG16" s="83"/>
      <c r="OKH16" s="212"/>
      <c r="OKI16" s="212"/>
      <c r="OKJ16" s="212"/>
      <c r="OKK16" s="191"/>
      <c r="OKL16" s="191"/>
      <c r="OKM16" s="191"/>
      <c r="OKN16" s="191"/>
      <c r="OKO16" s="83"/>
      <c r="OKP16" s="212"/>
      <c r="OKQ16" s="212"/>
      <c r="OKR16" s="212"/>
      <c r="OKS16" s="191"/>
      <c r="OKT16" s="191"/>
      <c r="OKU16" s="191"/>
      <c r="OKV16" s="191"/>
      <c r="OKW16" s="83"/>
      <c r="OKX16" s="212"/>
      <c r="OKY16" s="212"/>
      <c r="OKZ16" s="212"/>
      <c r="OLA16" s="191"/>
      <c r="OLB16" s="191"/>
      <c r="OLC16" s="191"/>
      <c r="OLD16" s="191"/>
      <c r="OLE16" s="83"/>
      <c r="OLF16" s="212"/>
      <c r="OLG16" s="212"/>
      <c r="OLH16" s="212"/>
      <c r="OLI16" s="191"/>
      <c r="OLJ16" s="191"/>
      <c r="OLK16" s="191"/>
      <c r="OLL16" s="191"/>
      <c r="OLM16" s="83"/>
      <c r="OLN16" s="212"/>
      <c r="OLO16" s="212"/>
      <c r="OLP16" s="212"/>
      <c r="OLQ16" s="191"/>
      <c r="OLR16" s="191"/>
      <c r="OLS16" s="191"/>
      <c r="OLT16" s="191"/>
      <c r="OLU16" s="83"/>
      <c r="OLV16" s="212"/>
      <c r="OLW16" s="212"/>
      <c r="OLX16" s="212"/>
      <c r="OLY16" s="191"/>
      <c r="OLZ16" s="191"/>
      <c r="OMA16" s="191"/>
      <c r="OMB16" s="191"/>
      <c r="OMC16" s="83"/>
      <c r="OMD16" s="212"/>
      <c r="OME16" s="212"/>
      <c r="OMF16" s="212"/>
      <c r="OMG16" s="191"/>
      <c r="OMH16" s="191"/>
      <c r="OMI16" s="191"/>
      <c r="OMJ16" s="191"/>
      <c r="OMK16" s="83"/>
      <c r="OML16" s="212"/>
      <c r="OMM16" s="212"/>
      <c r="OMN16" s="212"/>
      <c r="OMO16" s="191"/>
      <c r="OMP16" s="191"/>
      <c r="OMQ16" s="191"/>
      <c r="OMR16" s="191"/>
      <c r="OMS16" s="83"/>
      <c r="OMT16" s="212"/>
      <c r="OMU16" s="212"/>
      <c r="OMV16" s="212"/>
      <c r="OMW16" s="191"/>
      <c r="OMX16" s="191"/>
      <c r="OMY16" s="191"/>
      <c r="OMZ16" s="191"/>
      <c r="ONA16" s="83"/>
      <c r="ONB16" s="212"/>
      <c r="ONC16" s="212"/>
      <c r="OND16" s="212"/>
      <c r="ONE16" s="191"/>
      <c r="ONF16" s="191"/>
      <c r="ONG16" s="191"/>
      <c r="ONH16" s="191"/>
      <c r="ONI16" s="83"/>
      <c r="ONJ16" s="212"/>
      <c r="ONK16" s="212"/>
      <c r="ONL16" s="212"/>
      <c r="ONM16" s="191"/>
      <c r="ONN16" s="191"/>
      <c r="ONO16" s="191"/>
      <c r="ONP16" s="191"/>
      <c r="ONQ16" s="83"/>
      <c r="ONR16" s="212"/>
      <c r="ONS16" s="212"/>
      <c r="ONT16" s="212"/>
      <c r="ONU16" s="191"/>
      <c r="ONV16" s="191"/>
      <c r="ONW16" s="191"/>
      <c r="ONX16" s="191"/>
      <c r="ONY16" s="83"/>
      <c r="ONZ16" s="212"/>
      <c r="OOA16" s="212"/>
      <c r="OOB16" s="212"/>
      <c r="OOC16" s="191"/>
      <c r="OOD16" s="191"/>
      <c r="OOE16" s="191"/>
      <c r="OOF16" s="191"/>
      <c r="OOG16" s="83"/>
      <c r="OOH16" s="212"/>
      <c r="OOI16" s="212"/>
      <c r="OOJ16" s="212"/>
      <c r="OOK16" s="191"/>
      <c r="OOL16" s="191"/>
      <c r="OOM16" s="191"/>
      <c r="OON16" s="191"/>
      <c r="OOO16" s="83"/>
      <c r="OOP16" s="212"/>
      <c r="OOQ16" s="212"/>
      <c r="OOR16" s="212"/>
      <c r="OOS16" s="191"/>
      <c r="OOT16" s="191"/>
      <c r="OOU16" s="191"/>
      <c r="OOV16" s="191"/>
      <c r="OOW16" s="83"/>
      <c r="OOX16" s="212"/>
      <c r="OOY16" s="212"/>
      <c r="OOZ16" s="212"/>
      <c r="OPA16" s="191"/>
      <c r="OPB16" s="191"/>
      <c r="OPC16" s="191"/>
      <c r="OPD16" s="191"/>
      <c r="OPE16" s="83"/>
      <c r="OPF16" s="212"/>
      <c r="OPG16" s="212"/>
      <c r="OPH16" s="212"/>
      <c r="OPI16" s="191"/>
      <c r="OPJ16" s="191"/>
      <c r="OPK16" s="191"/>
      <c r="OPL16" s="191"/>
      <c r="OPM16" s="83"/>
      <c r="OPN16" s="212"/>
      <c r="OPO16" s="212"/>
      <c r="OPP16" s="212"/>
      <c r="OPQ16" s="191"/>
      <c r="OPR16" s="191"/>
      <c r="OPS16" s="191"/>
      <c r="OPT16" s="191"/>
      <c r="OPU16" s="83"/>
      <c r="OPV16" s="212"/>
      <c r="OPW16" s="212"/>
      <c r="OPX16" s="212"/>
      <c r="OPY16" s="191"/>
      <c r="OPZ16" s="191"/>
      <c r="OQA16" s="191"/>
      <c r="OQB16" s="191"/>
      <c r="OQC16" s="83"/>
      <c r="OQD16" s="212"/>
      <c r="OQE16" s="212"/>
      <c r="OQF16" s="212"/>
      <c r="OQG16" s="191"/>
      <c r="OQH16" s="191"/>
      <c r="OQI16" s="191"/>
      <c r="OQJ16" s="191"/>
      <c r="OQK16" s="83"/>
      <c r="OQL16" s="212"/>
      <c r="OQM16" s="212"/>
      <c r="OQN16" s="212"/>
      <c r="OQO16" s="191"/>
      <c r="OQP16" s="191"/>
      <c r="OQQ16" s="191"/>
      <c r="OQR16" s="191"/>
      <c r="OQS16" s="83"/>
      <c r="OQT16" s="212"/>
      <c r="OQU16" s="212"/>
      <c r="OQV16" s="212"/>
      <c r="OQW16" s="191"/>
      <c r="OQX16" s="191"/>
      <c r="OQY16" s="191"/>
      <c r="OQZ16" s="191"/>
      <c r="ORA16" s="83"/>
      <c r="ORB16" s="212"/>
      <c r="ORC16" s="212"/>
      <c r="ORD16" s="212"/>
      <c r="ORE16" s="191"/>
      <c r="ORF16" s="191"/>
      <c r="ORG16" s="191"/>
      <c r="ORH16" s="191"/>
      <c r="ORI16" s="83"/>
      <c r="ORJ16" s="212"/>
      <c r="ORK16" s="212"/>
      <c r="ORL16" s="212"/>
      <c r="ORM16" s="191"/>
      <c r="ORN16" s="191"/>
      <c r="ORO16" s="191"/>
      <c r="ORP16" s="191"/>
      <c r="ORQ16" s="83"/>
      <c r="ORR16" s="212"/>
      <c r="ORS16" s="212"/>
      <c r="ORT16" s="212"/>
      <c r="ORU16" s="191"/>
      <c r="ORV16" s="191"/>
      <c r="ORW16" s="191"/>
      <c r="ORX16" s="191"/>
      <c r="ORY16" s="83"/>
      <c r="ORZ16" s="212"/>
      <c r="OSA16" s="212"/>
      <c r="OSB16" s="212"/>
      <c r="OSC16" s="191"/>
      <c r="OSD16" s="191"/>
      <c r="OSE16" s="191"/>
      <c r="OSF16" s="191"/>
      <c r="OSG16" s="83"/>
      <c r="OSH16" s="212"/>
      <c r="OSI16" s="212"/>
      <c r="OSJ16" s="212"/>
      <c r="OSK16" s="191"/>
      <c r="OSL16" s="191"/>
      <c r="OSM16" s="191"/>
      <c r="OSN16" s="191"/>
      <c r="OSO16" s="83"/>
      <c r="OSP16" s="212"/>
      <c r="OSQ16" s="212"/>
      <c r="OSR16" s="212"/>
      <c r="OSS16" s="191"/>
      <c r="OST16" s="191"/>
      <c r="OSU16" s="191"/>
      <c r="OSV16" s="191"/>
      <c r="OSW16" s="83"/>
      <c r="OSX16" s="212"/>
      <c r="OSY16" s="212"/>
      <c r="OSZ16" s="212"/>
      <c r="OTA16" s="191"/>
      <c r="OTB16" s="191"/>
      <c r="OTC16" s="191"/>
      <c r="OTD16" s="191"/>
      <c r="OTE16" s="83"/>
      <c r="OTF16" s="212"/>
      <c r="OTG16" s="212"/>
      <c r="OTH16" s="212"/>
      <c r="OTI16" s="191"/>
      <c r="OTJ16" s="191"/>
      <c r="OTK16" s="191"/>
      <c r="OTL16" s="191"/>
      <c r="OTM16" s="83"/>
      <c r="OTN16" s="212"/>
      <c r="OTO16" s="212"/>
      <c r="OTP16" s="212"/>
      <c r="OTQ16" s="191"/>
      <c r="OTR16" s="191"/>
      <c r="OTS16" s="191"/>
      <c r="OTT16" s="191"/>
      <c r="OTU16" s="83"/>
      <c r="OTV16" s="212"/>
      <c r="OTW16" s="212"/>
      <c r="OTX16" s="212"/>
      <c r="OTY16" s="191"/>
      <c r="OTZ16" s="191"/>
      <c r="OUA16" s="191"/>
      <c r="OUB16" s="191"/>
      <c r="OUC16" s="83"/>
      <c r="OUD16" s="212"/>
      <c r="OUE16" s="212"/>
      <c r="OUF16" s="212"/>
      <c r="OUG16" s="191"/>
      <c r="OUH16" s="191"/>
      <c r="OUI16" s="191"/>
      <c r="OUJ16" s="191"/>
      <c r="OUK16" s="83"/>
      <c r="OUL16" s="212"/>
      <c r="OUM16" s="212"/>
      <c r="OUN16" s="212"/>
      <c r="OUO16" s="191"/>
      <c r="OUP16" s="191"/>
      <c r="OUQ16" s="191"/>
      <c r="OUR16" s="191"/>
      <c r="OUS16" s="83"/>
      <c r="OUT16" s="212"/>
      <c r="OUU16" s="212"/>
      <c r="OUV16" s="212"/>
      <c r="OUW16" s="191"/>
      <c r="OUX16" s="191"/>
      <c r="OUY16" s="191"/>
      <c r="OUZ16" s="191"/>
      <c r="OVA16" s="83"/>
      <c r="OVB16" s="212"/>
      <c r="OVC16" s="212"/>
      <c r="OVD16" s="212"/>
      <c r="OVE16" s="191"/>
      <c r="OVF16" s="191"/>
      <c r="OVG16" s="191"/>
      <c r="OVH16" s="191"/>
      <c r="OVI16" s="83"/>
      <c r="OVJ16" s="212"/>
      <c r="OVK16" s="212"/>
      <c r="OVL16" s="212"/>
      <c r="OVM16" s="191"/>
      <c r="OVN16" s="191"/>
      <c r="OVO16" s="191"/>
      <c r="OVP16" s="191"/>
      <c r="OVQ16" s="83"/>
      <c r="OVR16" s="212"/>
      <c r="OVS16" s="212"/>
      <c r="OVT16" s="212"/>
      <c r="OVU16" s="191"/>
      <c r="OVV16" s="191"/>
      <c r="OVW16" s="191"/>
      <c r="OVX16" s="191"/>
      <c r="OVY16" s="83"/>
      <c r="OVZ16" s="212"/>
      <c r="OWA16" s="212"/>
      <c r="OWB16" s="212"/>
      <c r="OWC16" s="191"/>
      <c r="OWD16" s="191"/>
      <c r="OWE16" s="191"/>
      <c r="OWF16" s="191"/>
      <c r="OWG16" s="83"/>
      <c r="OWH16" s="212"/>
      <c r="OWI16" s="212"/>
      <c r="OWJ16" s="212"/>
      <c r="OWK16" s="191"/>
      <c r="OWL16" s="191"/>
      <c r="OWM16" s="191"/>
      <c r="OWN16" s="191"/>
      <c r="OWO16" s="83"/>
      <c r="OWP16" s="212"/>
      <c r="OWQ16" s="212"/>
      <c r="OWR16" s="212"/>
      <c r="OWS16" s="191"/>
      <c r="OWT16" s="191"/>
      <c r="OWU16" s="191"/>
      <c r="OWV16" s="191"/>
      <c r="OWW16" s="83"/>
      <c r="OWX16" s="212"/>
      <c r="OWY16" s="212"/>
      <c r="OWZ16" s="212"/>
      <c r="OXA16" s="191"/>
      <c r="OXB16" s="191"/>
      <c r="OXC16" s="191"/>
      <c r="OXD16" s="191"/>
      <c r="OXE16" s="83"/>
      <c r="OXF16" s="212"/>
      <c r="OXG16" s="212"/>
      <c r="OXH16" s="212"/>
      <c r="OXI16" s="191"/>
      <c r="OXJ16" s="191"/>
      <c r="OXK16" s="191"/>
      <c r="OXL16" s="191"/>
      <c r="OXM16" s="83"/>
      <c r="OXN16" s="212"/>
      <c r="OXO16" s="212"/>
      <c r="OXP16" s="212"/>
      <c r="OXQ16" s="191"/>
      <c r="OXR16" s="191"/>
      <c r="OXS16" s="191"/>
      <c r="OXT16" s="191"/>
      <c r="OXU16" s="83"/>
      <c r="OXV16" s="212"/>
      <c r="OXW16" s="212"/>
      <c r="OXX16" s="212"/>
      <c r="OXY16" s="191"/>
      <c r="OXZ16" s="191"/>
      <c r="OYA16" s="191"/>
      <c r="OYB16" s="191"/>
      <c r="OYC16" s="83"/>
      <c r="OYD16" s="212"/>
      <c r="OYE16" s="212"/>
      <c r="OYF16" s="212"/>
      <c r="OYG16" s="191"/>
      <c r="OYH16" s="191"/>
      <c r="OYI16" s="191"/>
      <c r="OYJ16" s="191"/>
      <c r="OYK16" s="83"/>
      <c r="OYL16" s="212"/>
      <c r="OYM16" s="212"/>
      <c r="OYN16" s="212"/>
      <c r="OYO16" s="191"/>
      <c r="OYP16" s="191"/>
      <c r="OYQ16" s="191"/>
      <c r="OYR16" s="191"/>
      <c r="OYS16" s="83"/>
      <c r="OYT16" s="212"/>
      <c r="OYU16" s="212"/>
      <c r="OYV16" s="212"/>
      <c r="OYW16" s="191"/>
      <c r="OYX16" s="191"/>
      <c r="OYY16" s="191"/>
      <c r="OYZ16" s="191"/>
      <c r="OZA16" s="83"/>
      <c r="OZB16" s="212"/>
      <c r="OZC16" s="212"/>
      <c r="OZD16" s="212"/>
      <c r="OZE16" s="191"/>
      <c r="OZF16" s="191"/>
      <c r="OZG16" s="191"/>
      <c r="OZH16" s="191"/>
      <c r="OZI16" s="83"/>
      <c r="OZJ16" s="212"/>
      <c r="OZK16" s="212"/>
      <c r="OZL16" s="212"/>
      <c r="OZM16" s="191"/>
      <c r="OZN16" s="191"/>
      <c r="OZO16" s="191"/>
      <c r="OZP16" s="191"/>
      <c r="OZQ16" s="83"/>
      <c r="OZR16" s="212"/>
      <c r="OZS16" s="212"/>
      <c r="OZT16" s="212"/>
      <c r="OZU16" s="191"/>
      <c r="OZV16" s="191"/>
      <c r="OZW16" s="191"/>
      <c r="OZX16" s="191"/>
      <c r="OZY16" s="83"/>
      <c r="OZZ16" s="212"/>
      <c r="PAA16" s="212"/>
      <c r="PAB16" s="212"/>
      <c r="PAC16" s="191"/>
      <c r="PAD16" s="191"/>
      <c r="PAE16" s="191"/>
      <c r="PAF16" s="191"/>
      <c r="PAG16" s="83"/>
      <c r="PAH16" s="212"/>
      <c r="PAI16" s="212"/>
      <c r="PAJ16" s="212"/>
      <c r="PAK16" s="191"/>
      <c r="PAL16" s="191"/>
      <c r="PAM16" s="191"/>
      <c r="PAN16" s="191"/>
      <c r="PAO16" s="83"/>
      <c r="PAP16" s="212"/>
      <c r="PAQ16" s="212"/>
      <c r="PAR16" s="212"/>
      <c r="PAS16" s="191"/>
      <c r="PAT16" s="191"/>
      <c r="PAU16" s="191"/>
      <c r="PAV16" s="191"/>
      <c r="PAW16" s="83"/>
      <c r="PAX16" s="212"/>
      <c r="PAY16" s="212"/>
      <c r="PAZ16" s="212"/>
      <c r="PBA16" s="191"/>
      <c r="PBB16" s="191"/>
      <c r="PBC16" s="191"/>
      <c r="PBD16" s="191"/>
      <c r="PBE16" s="83"/>
      <c r="PBF16" s="212"/>
      <c r="PBG16" s="212"/>
      <c r="PBH16" s="212"/>
      <c r="PBI16" s="191"/>
      <c r="PBJ16" s="191"/>
      <c r="PBK16" s="191"/>
      <c r="PBL16" s="191"/>
      <c r="PBM16" s="83"/>
      <c r="PBN16" s="212"/>
      <c r="PBO16" s="212"/>
      <c r="PBP16" s="212"/>
      <c r="PBQ16" s="191"/>
      <c r="PBR16" s="191"/>
      <c r="PBS16" s="191"/>
      <c r="PBT16" s="191"/>
      <c r="PBU16" s="83"/>
      <c r="PBV16" s="212"/>
      <c r="PBW16" s="212"/>
      <c r="PBX16" s="212"/>
      <c r="PBY16" s="191"/>
      <c r="PBZ16" s="191"/>
      <c r="PCA16" s="191"/>
      <c r="PCB16" s="191"/>
      <c r="PCC16" s="83"/>
      <c r="PCD16" s="212"/>
      <c r="PCE16" s="212"/>
      <c r="PCF16" s="212"/>
      <c r="PCG16" s="191"/>
      <c r="PCH16" s="191"/>
      <c r="PCI16" s="191"/>
      <c r="PCJ16" s="191"/>
      <c r="PCK16" s="83"/>
      <c r="PCL16" s="212"/>
      <c r="PCM16" s="212"/>
      <c r="PCN16" s="212"/>
      <c r="PCO16" s="191"/>
      <c r="PCP16" s="191"/>
      <c r="PCQ16" s="191"/>
      <c r="PCR16" s="191"/>
      <c r="PCS16" s="83"/>
      <c r="PCT16" s="212"/>
      <c r="PCU16" s="212"/>
      <c r="PCV16" s="212"/>
      <c r="PCW16" s="191"/>
      <c r="PCX16" s="191"/>
      <c r="PCY16" s="191"/>
      <c r="PCZ16" s="191"/>
      <c r="PDA16" s="83"/>
      <c r="PDB16" s="212"/>
      <c r="PDC16" s="212"/>
      <c r="PDD16" s="212"/>
      <c r="PDE16" s="191"/>
      <c r="PDF16" s="191"/>
      <c r="PDG16" s="191"/>
      <c r="PDH16" s="191"/>
      <c r="PDI16" s="83"/>
      <c r="PDJ16" s="212"/>
      <c r="PDK16" s="212"/>
      <c r="PDL16" s="212"/>
      <c r="PDM16" s="191"/>
      <c r="PDN16" s="191"/>
      <c r="PDO16" s="191"/>
      <c r="PDP16" s="191"/>
      <c r="PDQ16" s="83"/>
      <c r="PDR16" s="212"/>
      <c r="PDS16" s="212"/>
      <c r="PDT16" s="212"/>
      <c r="PDU16" s="191"/>
      <c r="PDV16" s="191"/>
      <c r="PDW16" s="191"/>
      <c r="PDX16" s="191"/>
      <c r="PDY16" s="83"/>
      <c r="PDZ16" s="212"/>
      <c r="PEA16" s="212"/>
      <c r="PEB16" s="212"/>
      <c r="PEC16" s="191"/>
      <c r="PED16" s="191"/>
      <c r="PEE16" s="191"/>
      <c r="PEF16" s="191"/>
      <c r="PEG16" s="83"/>
      <c r="PEH16" s="212"/>
      <c r="PEI16" s="212"/>
      <c r="PEJ16" s="212"/>
      <c r="PEK16" s="191"/>
      <c r="PEL16" s="191"/>
      <c r="PEM16" s="191"/>
      <c r="PEN16" s="191"/>
      <c r="PEO16" s="83"/>
      <c r="PEP16" s="212"/>
      <c r="PEQ16" s="212"/>
      <c r="PER16" s="212"/>
      <c r="PES16" s="191"/>
      <c r="PET16" s="191"/>
      <c r="PEU16" s="191"/>
      <c r="PEV16" s="191"/>
      <c r="PEW16" s="83"/>
      <c r="PEX16" s="212"/>
      <c r="PEY16" s="212"/>
      <c r="PEZ16" s="212"/>
      <c r="PFA16" s="191"/>
      <c r="PFB16" s="191"/>
      <c r="PFC16" s="191"/>
      <c r="PFD16" s="191"/>
      <c r="PFE16" s="83"/>
      <c r="PFF16" s="212"/>
      <c r="PFG16" s="212"/>
      <c r="PFH16" s="212"/>
      <c r="PFI16" s="191"/>
      <c r="PFJ16" s="191"/>
      <c r="PFK16" s="191"/>
      <c r="PFL16" s="191"/>
      <c r="PFM16" s="83"/>
      <c r="PFN16" s="212"/>
      <c r="PFO16" s="212"/>
      <c r="PFP16" s="212"/>
      <c r="PFQ16" s="191"/>
      <c r="PFR16" s="191"/>
      <c r="PFS16" s="191"/>
      <c r="PFT16" s="191"/>
      <c r="PFU16" s="83"/>
      <c r="PFV16" s="212"/>
      <c r="PFW16" s="212"/>
      <c r="PFX16" s="212"/>
      <c r="PFY16" s="191"/>
      <c r="PFZ16" s="191"/>
      <c r="PGA16" s="191"/>
      <c r="PGB16" s="191"/>
      <c r="PGC16" s="83"/>
      <c r="PGD16" s="212"/>
      <c r="PGE16" s="212"/>
      <c r="PGF16" s="212"/>
      <c r="PGG16" s="191"/>
      <c r="PGH16" s="191"/>
      <c r="PGI16" s="191"/>
      <c r="PGJ16" s="191"/>
      <c r="PGK16" s="83"/>
      <c r="PGL16" s="212"/>
      <c r="PGM16" s="212"/>
      <c r="PGN16" s="212"/>
      <c r="PGO16" s="191"/>
      <c r="PGP16" s="191"/>
      <c r="PGQ16" s="191"/>
      <c r="PGR16" s="191"/>
      <c r="PGS16" s="83"/>
      <c r="PGT16" s="212"/>
      <c r="PGU16" s="212"/>
      <c r="PGV16" s="212"/>
      <c r="PGW16" s="191"/>
      <c r="PGX16" s="191"/>
      <c r="PGY16" s="191"/>
      <c r="PGZ16" s="191"/>
      <c r="PHA16" s="83"/>
      <c r="PHB16" s="212"/>
      <c r="PHC16" s="212"/>
      <c r="PHD16" s="212"/>
      <c r="PHE16" s="191"/>
      <c r="PHF16" s="191"/>
      <c r="PHG16" s="191"/>
      <c r="PHH16" s="191"/>
      <c r="PHI16" s="83"/>
      <c r="PHJ16" s="212"/>
      <c r="PHK16" s="212"/>
      <c r="PHL16" s="212"/>
      <c r="PHM16" s="191"/>
      <c r="PHN16" s="191"/>
      <c r="PHO16" s="191"/>
      <c r="PHP16" s="191"/>
      <c r="PHQ16" s="83"/>
      <c r="PHR16" s="212"/>
      <c r="PHS16" s="212"/>
      <c r="PHT16" s="212"/>
      <c r="PHU16" s="191"/>
      <c r="PHV16" s="191"/>
      <c r="PHW16" s="191"/>
      <c r="PHX16" s="191"/>
      <c r="PHY16" s="83"/>
      <c r="PHZ16" s="212"/>
      <c r="PIA16" s="212"/>
      <c r="PIB16" s="212"/>
      <c r="PIC16" s="191"/>
      <c r="PID16" s="191"/>
      <c r="PIE16" s="191"/>
      <c r="PIF16" s="191"/>
      <c r="PIG16" s="83"/>
      <c r="PIH16" s="212"/>
      <c r="PII16" s="212"/>
      <c r="PIJ16" s="212"/>
      <c r="PIK16" s="191"/>
      <c r="PIL16" s="191"/>
      <c r="PIM16" s="191"/>
      <c r="PIN16" s="191"/>
      <c r="PIO16" s="83"/>
      <c r="PIP16" s="212"/>
      <c r="PIQ16" s="212"/>
      <c r="PIR16" s="212"/>
      <c r="PIS16" s="191"/>
      <c r="PIT16" s="191"/>
      <c r="PIU16" s="191"/>
      <c r="PIV16" s="191"/>
      <c r="PIW16" s="83"/>
      <c r="PIX16" s="212"/>
      <c r="PIY16" s="212"/>
      <c r="PIZ16" s="212"/>
      <c r="PJA16" s="191"/>
      <c r="PJB16" s="191"/>
      <c r="PJC16" s="191"/>
      <c r="PJD16" s="191"/>
      <c r="PJE16" s="83"/>
      <c r="PJF16" s="212"/>
      <c r="PJG16" s="212"/>
      <c r="PJH16" s="212"/>
      <c r="PJI16" s="191"/>
      <c r="PJJ16" s="191"/>
      <c r="PJK16" s="191"/>
      <c r="PJL16" s="191"/>
      <c r="PJM16" s="83"/>
      <c r="PJN16" s="212"/>
      <c r="PJO16" s="212"/>
      <c r="PJP16" s="212"/>
      <c r="PJQ16" s="191"/>
      <c r="PJR16" s="191"/>
      <c r="PJS16" s="191"/>
      <c r="PJT16" s="191"/>
      <c r="PJU16" s="83"/>
      <c r="PJV16" s="212"/>
      <c r="PJW16" s="212"/>
      <c r="PJX16" s="212"/>
      <c r="PJY16" s="191"/>
      <c r="PJZ16" s="191"/>
      <c r="PKA16" s="191"/>
      <c r="PKB16" s="191"/>
      <c r="PKC16" s="83"/>
      <c r="PKD16" s="212"/>
      <c r="PKE16" s="212"/>
      <c r="PKF16" s="212"/>
      <c r="PKG16" s="191"/>
      <c r="PKH16" s="191"/>
      <c r="PKI16" s="191"/>
      <c r="PKJ16" s="191"/>
      <c r="PKK16" s="83"/>
      <c r="PKL16" s="212"/>
      <c r="PKM16" s="212"/>
      <c r="PKN16" s="212"/>
      <c r="PKO16" s="191"/>
      <c r="PKP16" s="191"/>
      <c r="PKQ16" s="191"/>
      <c r="PKR16" s="191"/>
      <c r="PKS16" s="83"/>
      <c r="PKT16" s="212"/>
      <c r="PKU16" s="212"/>
      <c r="PKV16" s="212"/>
      <c r="PKW16" s="191"/>
      <c r="PKX16" s="191"/>
      <c r="PKY16" s="191"/>
      <c r="PKZ16" s="191"/>
      <c r="PLA16" s="83"/>
      <c r="PLB16" s="212"/>
      <c r="PLC16" s="212"/>
      <c r="PLD16" s="212"/>
      <c r="PLE16" s="191"/>
      <c r="PLF16" s="191"/>
      <c r="PLG16" s="191"/>
      <c r="PLH16" s="191"/>
      <c r="PLI16" s="83"/>
      <c r="PLJ16" s="212"/>
      <c r="PLK16" s="212"/>
      <c r="PLL16" s="212"/>
      <c r="PLM16" s="191"/>
      <c r="PLN16" s="191"/>
      <c r="PLO16" s="191"/>
      <c r="PLP16" s="191"/>
      <c r="PLQ16" s="83"/>
      <c r="PLR16" s="212"/>
      <c r="PLS16" s="212"/>
      <c r="PLT16" s="212"/>
      <c r="PLU16" s="191"/>
      <c r="PLV16" s="191"/>
      <c r="PLW16" s="191"/>
      <c r="PLX16" s="191"/>
      <c r="PLY16" s="83"/>
      <c r="PLZ16" s="212"/>
      <c r="PMA16" s="212"/>
      <c r="PMB16" s="212"/>
      <c r="PMC16" s="191"/>
      <c r="PMD16" s="191"/>
      <c r="PME16" s="191"/>
      <c r="PMF16" s="191"/>
      <c r="PMG16" s="83"/>
      <c r="PMH16" s="212"/>
      <c r="PMI16" s="212"/>
      <c r="PMJ16" s="212"/>
      <c r="PMK16" s="191"/>
      <c r="PML16" s="191"/>
      <c r="PMM16" s="191"/>
      <c r="PMN16" s="191"/>
      <c r="PMO16" s="83"/>
      <c r="PMP16" s="212"/>
      <c r="PMQ16" s="212"/>
      <c r="PMR16" s="212"/>
      <c r="PMS16" s="191"/>
      <c r="PMT16" s="191"/>
      <c r="PMU16" s="191"/>
      <c r="PMV16" s="191"/>
      <c r="PMW16" s="83"/>
      <c r="PMX16" s="212"/>
      <c r="PMY16" s="212"/>
      <c r="PMZ16" s="212"/>
      <c r="PNA16" s="191"/>
      <c r="PNB16" s="191"/>
      <c r="PNC16" s="191"/>
      <c r="PND16" s="191"/>
      <c r="PNE16" s="83"/>
      <c r="PNF16" s="212"/>
      <c r="PNG16" s="212"/>
      <c r="PNH16" s="212"/>
      <c r="PNI16" s="191"/>
      <c r="PNJ16" s="191"/>
      <c r="PNK16" s="191"/>
      <c r="PNL16" s="191"/>
      <c r="PNM16" s="83"/>
      <c r="PNN16" s="212"/>
      <c r="PNO16" s="212"/>
      <c r="PNP16" s="212"/>
      <c r="PNQ16" s="191"/>
      <c r="PNR16" s="191"/>
      <c r="PNS16" s="191"/>
      <c r="PNT16" s="191"/>
      <c r="PNU16" s="83"/>
      <c r="PNV16" s="212"/>
      <c r="PNW16" s="212"/>
      <c r="PNX16" s="212"/>
      <c r="PNY16" s="191"/>
      <c r="PNZ16" s="191"/>
      <c r="POA16" s="191"/>
      <c r="POB16" s="191"/>
      <c r="POC16" s="83"/>
      <c r="POD16" s="212"/>
      <c r="POE16" s="212"/>
      <c r="POF16" s="212"/>
      <c r="POG16" s="191"/>
      <c r="POH16" s="191"/>
      <c r="POI16" s="191"/>
      <c r="POJ16" s="191"/>
      <c r="POK16" s="83"/>
      <c r="POL16" s="212"/>
      <c r="POM16" s="212"/>
      <c r="PON16" s="212"/>
      <c r="POO16" s="191"/>
      <c r="POP16" s="191"/>
      <c r="POQ16" s="191"/>
      <c r="POR16" s="191"/>
      <c r="POS16" s="83"/>
      <c r="POT16" s="212"/>
      <c r="POU16" s="212"/>
      <c r="POV16" s="212"/>
      <c r="POW16" s="191"/>
      <c r="POX16" s="191"/>
      <c r="POY16" s="191"/>
      <c r="POZ16" s="191"/>
      <c r="PPA16" s="83"/>
      <c r="PPB16" s="212"/>
      <c r="PPC16" s="212"/>
      <c r="PPD16" s="212"/>
      <c r="PPE16" s="191"/>
      <c r="PPF16" s="191"/>
      <c r="PPG16" s="191"/>
      <c r="PPH16" s="191"/>
      <c r="PPI16" s="83"/>
      <c r="PPJ16" s="212"/>
      <c r="PPK16" s="212"/>
      <c r="PPL16" s="212"/>
      <c r="PPM16" s="191"/>
      <c r="PPN16" s="191"/>
      <c r="PPO16" s="191"/>
      <c r="PPP16" s="191"/>
      <c r="PPQ16" s="83"/>
      <c r="PPR16" s="212"/>
      <c r="PPS16" s="212"/>
      <c r="PPT16" s="212"/>
      <c r="PPU16" s="191"/>
      <c r="PPV16" s="191"/>
      <c r="PPW16" s="191"/>
      <c r="PPX16" s="191"/>
      <c r="PPY16" s="83"/>
      <c r="PPZ16" s="212"/>
      <c r="PQA16" s="212"/>
      <c r="PQB16" s="212"/>
      <c r="PQC16" s="191"/>
      <c r="PQD16" s="191"/>
      <c r="PQE16" s="191"/>
      <c r="PQF16" s="191"/>
      <c r="PQG16" s="83"/>
      <c r="PQH16" s="212"/>
      <c r="PQI16" s="212"/>
      <c r="PQJ16" s="212"/>
      <c r="PQK16" s="191"/>
      <c r="PQL16" s="191"/>
      <c r="PQM16" s="191"/>
      <c r="PQN16" s="191"/>
      <c r="PQO16" s="83"/>
      <c r="PQP16" s="212"/>
      <c r="PQQ16" s="212"/>
      <c r="PQR16" s="212"/>
      <c r="PQS16" s="191"/>
      <c r="PQT16" s="191"/>
      <c r="PQU16" s="191"/>
      <c r="PQV16" s="191"/>
      <c r="PQW16" s="83"/>
      <c r="PQX16" s="212"/>
      <c r="PQY16" s="212"/>
      <c r="PQZ16" s="212"/>
      <c r="PRA16" s="191"/>
      <c r="PRB16" s="191"/>
      <c r="PRC16" s="191"/>
      <c r="PRD16" s="191"/>
      <c r="PRE16" s="83"/>
      <c r="PRF16" s="212"/>
      <c r="PRG16" s="212"/>
      <c r="PRH16" s="212"/>
      <c r="PRI16" s="191"/>
      <c r="PRJ16" s="191"/>
      <c r="PRK16" s="191"/>
      <c r="PRL16" s="191"/>
      <c r="PRM16" s="83"/>
      <c r="PRN16" s="212"/>
      <c r="PRO16" s="212"/>
      <c r="PRP16" s="212"/>
      <c r="PRQ16" s="191"/>
      <c r="PRR16" s="191"/>
      <c r="PRS16" s="191"/>
      <c r="PRT16" s="191"/>
      <c r="PRU16" s="83"/>
      <c r="PRV16" s="212"/>
      <c r="PRW16" s="212"/>
      <c r="PRX16" s="212"/>
      <c r="PRY16" s="191"/>
      <c r="PRZ16" s="191"/>
      <c r="PSA16" s="191"/>
      <c r="PSB16" s="191"/>
      <c r="PSC16" s="83"/>
      <c r="PSD16" s="212"/>
      <c r="PSE16" s="212"/>
      <c r="PSF16" s="212"/>
      <c r="PSG16" s="191"/>
      <c r="PSH16" s="191"/>
      <c r="PSI16" s="191"/>
      <c r="PSJ16" s="191"/>
      <c r="PSK16" s="83"/>
      <c r="PSL16" s="212"/>
      <c r="PSM16" s="212"/>
      <c r="PSN16" s="212"/>
      <c r="PSO16" s="191"/>
      <c r="PSP16" s="191"/>
      <c r="PSQ16" s="191"/>
      <c r="PSR16" s="191"/>
      <c r="PSS16" s="83"/>
      <c r="PST16" s="212"/>
      <c r="PSU16" s="212"/>
      <c r="PSV16" s="212"/>
      <c r="PSW16" s="191"/>
      <c r="PSX16" s="191"/>
      <c r="PSY16" s="191"/>
      <c r="PSZ16" s="191"/>
      <c r="PTA16" s="83"/>
      <c r="PTB16" s="212"/>
      <c r="PTC16" s="212"/>
      <c r="PTD16" s="212"/>
      <c r="PTE16" s="191"/>
      <c r="PTF16" s="191"/>
      <c r="PTG16" s="191"/>
      <c r="PTH16" s="191"/>
      <c r="PTI16" s="83"/>
      <c r="PTJ16" s="212"/>
      <c r="PTK16" s="212"/>
      <c r="PTL16" s="212"/>
      <c r="PTM16" s="191"/>
      <c r="PTN16" s="191"/>
      <c r="PTO16" s="191"/>
      <c r="PTP16" s="191"/>
      <c r="PTQ16" s="83"/>
      <c r="PTR16" s="212"/>
      <c r="PTS16" s="212"/>
      <c r="PTT16" s="212"/>
      <c r="PTU16" s="191"/>
      <c r="PTV16" s="191"/>
      <c r="PTW16" s="191"/>
      <c r="PTX16" s="191"/>
      <c r="PTY16" s="83"/>
      <c r="PTZ16" s="212"/>
      <c r="PUA16" s="212"/>
      <c r="PUB16" s="212"/>
      <c r="PUC16" s="191"/>
      <c r="PUD16" s="191"/>
      <c r="PUE16" s="191"/>
      <c r="PUF16" s="191"/>
      <c r="PUG16" s="83"/>
      <c r="PUH16" s="212"/>
      <c r="PUI16" s="212"/>
      <c r="PUJ16" s="212"/>
      <c r="PUK16" s="191"/>
      <c r="PUL16" s="191"/>
      <c r="PUM16" s="191"/>
      <c r="PUN16" s="191"/>
      <c r="PUO16" s="83"/>
      <c r="PUP16" s="212"/>
      <c r="PUQ16" s="212"/>
      <c r="PUR16" s="212"/>
      <c r="PUS16" s="191"/>
      <c r="PUT16" s="191"/>
      <c r="PUU16" s="191"/>
      <c r="PUV16" s="191"/>
      <c r="PUW16" s="83"/>
      <c r="PUX16" s="212"/>
      <c r="PUY16" s="212"/>
      <c r="PUZ16" s="212"/>
      <c r="PVA16" s="191"/>
      <c r="PVB16" s="191"/>
      <c r="PVC16" s="191"/>
      <c r="PVD16" s="191"/>
      <c r="PVE16" s="83"/>
      <c r="PVF16" s="212"/>
      <c r="PVG16" s="212"/>
      <c r="PVH16" s="212"/>
      <c r="PVI16" s="191"/>
      <c r="PVJ16" s="191"/>
      <c r="PVK16" s="191"/>
      <c r="PVL16" s="191"/>
      <c r="PVM16" s="83"/>
      <c r="PVN16" s="212"/>
      <c r="PVO16" s="212"/>
      <c r="PVP16" s="212"/>
      <c r="PVQ16" s="191"/>
      <c r="PVR16" s="191"/>
      <c r="PVS16" s="191"/>
      <c r="PVT16" s="191"/>
      <c r="PVU16" s="83"/>
      <c r="PVV16" s="212"/>
      <c r="PVW16" s="212"/>
      <c r="PVX16" s="212"/>
      <c r="PVY16" s="191"/>
      <c r="PVZ16" s="191"/>
      <c r="PWA16" s="191"/>
      <c r="PWB16" s="191"/>
      <c r="PWC16" s="83"/>
      <c r="PWD16" s="212"/>
      <c r="PWE16" s="212"/>
      <c r="PWF16" s="212"/>
      <c r="PWG16" s="191"/>
      <c r="PWH16" s="191"/>
      <c r="PWI16" s="191"/>
      <c r="PWJ16" s="191"/>
      <c r="PWK16" s="83"/>
      <c r="PWL16" s="212"/>
      <c r="PWM16" s="212"/>
      <c r="PWN16" s="212"/>
      <c r="PWO16" s="191"/>
      <c r="PWP16" s="191"/>
      <c r="PWQ16" s="191"/>
      <c r="PWR16" s="191"/>
      <c r="PWS16" s="83"/>
      <c r="PWT16" s="212"/>
      <c r="PWU16" s="212"/>
      <c r="PWV16" s="212"/>
      <c r="PWW16" s="191"/>
      <c r="PWX16" s="191"/>
      <c r="PWY16" s="191"/>
      <c r="PWZ16" s="191"/>
      <c r="PXA16" s="83"/>
      <c r="PXB16" s="212"/>
      <c r="PXC16" s="212"/>
      <c r="PXD16" s="212"/>
      <c r="PXE16" s="191"/>
      <c r="PXF16" s="191"/>
      <c r="PXG16" s="191"/>
      <c r="PXH16" s="191"/>
      <c r="PXI16" s="83"/>
      <c r="PXJ16" s="212"/>
      <c r="PXK16" s="212"/>
      <c r="PXL16" s="212"/>
      <c r="PXM16" s="191"/>
      <c r="PXN16" s="191"/>
      <c r="PXO16" s="191"/>
      <c r="PXP16" s="191"/>
      <c r="PXQ16" s="83"/>
      <c r="PXR16" s="212"/>
      <c r="PXS16" s="212"/>
      <c r="PXT16" s="212"/>
      <c r="PXU16" s="191"/>
      <c r="PXV16" s="191"/>
      <c r="PXW16" s="191"/>
      <c r="PXX16" s="191"/>
      <c r="PXY16" s="83"/>
      <c r="PXZ16" s="212"/>
      <c r="PYA16" s="212"/>
      <c r="PYB16" s="212"/>
      <c r="PYC16" s="191"/>
      <c r="PYD16" s="191"/>
      <c r="PYE16" s="191"/>
      <c r="PYF16" s="191"/>
      <c r="PYG16" s="83"/>
      <c r="PYH16" s="212"/>
      <c r="PYI16" s="212"/>
      <c r="PYJ16" s="212"/>
      <c r="PYK16" s="191"/>
      <c r="PYL16" s="191"/>
      <c r="PYM16" s="191"/>
      <c r="PYN16" s="191"/>
      <c r="PYO16" s="83"/>
      <c r="PYP16" s="212"/>
      <c r="PYQ16" s="212"/>
      <c r="PYR16" s="212"/>
      <c r="PYS16" s="191"/>
      <c r="PYT16" s="191"/>
      <c r="PYU16" s="191"/>
      <c r="PYV16" s="191"/>
      <c r="PYW16" s="83"/>
      <c r="PYX16" s="212"/>
      <c r="PYY16" s="212"/>
      <c r="PYZ16" s="212"/>
      <c r="PZA16" s="191"/>
      <c r="PZB16" s="191"/>
      <c r="PZC16" s="191"/>
      <c r="PZD16" s="191"/>
      <c r="PZE16" s="83"/>
      <c r="PZF16" s="212"/>
      <c r="PZG16" s="212"/>
      <c r="PZH16" s="212"/>
      <c r="PZI16" s="191"/>
      <c r="PZJ16" s="191"/>
      <c r="PZK16" s="191"/>
      <c r="PZL16" s="191"/>
      <c r="PZM16" s="83"/>
      <c r="PZN16" s="212"/>
      <c r="PZO16" s="212"/>
      <c r="PZP16" s="212"/>
      <c r="PZQ16" s="191"/>
      <c r="PZR16" s="191"/>
      <c r="PZS16" s="191"/>
      <c r="PZT16" s="191"/>
      <c r="PZU16" s="83"/>
      <c r="PZV16" s="212"/>
      <c r="PZW16" s="212"/>
      <c r="PZX16" s="212"/>
      <c r="PZY16" s="191"/>
      <c r="PZZ16" s="191"/>
      <c r="QAA16" s="191"/>
      <c r="QAB16" s="191"/>
      <c r="QAC16" s="83"/>
      <c r="QAD16" s="212"/>
      <c r="QAE16" s="212"/>
      <c r="QAF16" s="212"/>
      <c r="QAG16" s="191"/>
      <c r="QAH16" s="191"/>
      <c r="QAI16" s="191"/>
      <c r="QAJ16" s="191"/>
      <c r="QAK16" s="83"/>
      <c r="QAL16" s="212"/>
      <c r="QAM16" s="212"/>
      <c r="QAN16" s="212"/>
      <c r="QAO16" s="191"/>
      <c r="QAP16" s="191"/>
      <c r="QAQ16" s="191"/>
      <c r="QAR16" s="191"/>
      <c r="QAS16" s="83"/>
      <c r="QAT16" s="212"/>
      <c r="QAU16" s="212"/>
      <c r="QAV16" s="212"/>
      <c r="QAW16" s="191"/>
      <c r="QAX16" s="191"/>
      <c r="QAY16" s="191"/>
      <c r="QAZ16" s="191"/>
      <c r="QBA16" s="83"/>
      <c r="QBB16" s="212"/>
      <c r="QBC16" s="212"/>
      <c r="QBD16" s="212"/>
      <c r="QBE16" s="191"/>
      <c r="QBF16" s="191"/>
      <c r="QBG16" s="191"/>
      <c r="QBH16" s="191"/>
      <c r="QBI16" s="83"/>
      <c r="QBJ16" s="212"/>
      <c r="QBK16" s="212"/>
      <c r="QBL16" s="212"/>
      <c r="QBM16" s="191"/>
      <c r="QBN16" s="191"/>
      <c r="QBO16" s="191"/>
      <c r="QBP16" s="191"/>
      <c r="QBQ16" s="83"/>
      <c r="QBR16" s="212"/>
      <c r="QBS16" s="212"/>
      <c r="QBT16" s="212"/>
      <c r="QBU16" s="191"/>
      <c r="QBV16" s="191"/>
      <c r="QBW16" s="191"/>
      <c r="QBX16" s="191"/>
      <c r="QBY16" s="83"/>
      <c r="QBZ16" s="212"/>
      <c r="QCA16" s="212"/>
      <c r="QCB16" s="212"/>
      <c r="QCC16" s="191"/>
      <c r="QCD16" s="191"/>
      <c r="QCE16" s="191"/>
      <c r="QCF16" s="191"/>
      <c r="QCG16" s="83"/>
      <c r="QCH16" s="212"/>
      <c r="QCI16" s="212"/>
      <c r="QCJ16" s="212"/>
      <c r="QCK16" s="191"/>
      <c r="QCL16" s="191"/>
      <c r="QCM16" s="191"/>
      <c r="QCN16" s="191"/>
      <c r="QCO16" s="83"/>
      <c r="QCP16" s="212"/>
      <c r="QCQ16" s="212"/>
      <c r="QCR16" s="212"/>
      <c r="QCS16" s="191"/>
      <c r="QCT16" s="191"/>
      <c r="QCU16" s="191"/>
      <c r="QCV16" s="191"/>
      <c r="QCW16" s="83"/>
      <c r="QCX16" s="212"/>
      <c r="QCY16" s="212"/>
      <c r="QCZ16" s="212"/>
      <c r="QDA16" s="191"/>
      <c r="QDB16" s="191"/>
      <c r="QDC16" s="191"/>
      <c r="QDD16" s="191"/>
      <c r="QDE16" s="83"/>
      <c r="QDF16" s="212"/>
      <c r="QDG16" s="212"/>
      <c r="QDH16" s="212"/>
      <c r="QDI16" s="191"/>
      <c r="QDJ16" s="191"/>
      <c r="QDK16" s="191"/>
      <c r="QDL16" s="191"/>
      <c r="QDM16" s="83"/>
      <c r="QDN16" s="212"/>
      <c r="QDO16" s="212"/>
      <c r="QDP16" s="212"/>
      <c r="QDQ16" s="191"/>
      <c r="QDR16" s="191"/>
      <c r="QDS16" s="191"/>
      <c r="QDT16" s="191"/>
      <c r="QDU16" s="83"/>
      <c r="QDV16" s="212"/>
      <c r="QDW16" s="212"/>
      <c r="QDX16" s="212"/>
      <c r="QDY16" s="191"/>
      <c r="QDZ16" s="191"/>
      <c r="QEA16" s="191"/>
      <c r="QEB16" s="191"/>
      <c r="QEC16" s="83"/>
      <c r="QED16" s="212"/>
      <c r="QEE16" s="212"/>
      <c r="QEF16" s="212"/>
      <c r="QEG16" s="191"/>
      <c r="QEH16" s="191"/>
      <c r="QEI16" s="191"/>
      <c r="QEJ16" s="191"/>
      <c r="QEK16" s="83"/>
      <c r="QEL16" s="212"/>
      <c r="QEM16" s="212"/>
      <c r="QEN16" s="212"/>
      <c r="QEO16" s="191"/>
      <c r="QEP16" s="191"/>
      <c r="QEQ16" s="191"/>
      <c r="QER16" s="191"/>
      <c r="QES16" s="83"/>
      <c r="QET16" s="212"/>
      <c r="QEU16" s="212"/>
      <c r="QEV16" s="212"/>
      <c r="QEW16" s="191"/>
      <c r="QEX16" s="191"/>
      <c r="QEY16" s="191"/>
      <c r="QEZ16" s="191"/>
      <c r="QFA16" s="83"/>
      <c r="QFB16" s="212"/>
      <c r="QFC16" s="212"/>
      <c r="QFD16" s="212"/>
      <c r="QFE16" s="191"/>
      <c r="QFF16" s="191"/>
      <c r="QFG16" s="191"/>
      <c r="QFH16" s="191"/>
      <c r="QFI16" s="83"/>
      <c r="QFJ16" s="212"/>
      <c r="QFK16" s="212"/>
      <c r="QFL16" s="212"/>
      <c r="QFM16" s="191"/>
      <c r="QFN16" s="191"/>
      <c r="QFO16" s="191"/>
      <c r="QFP16" s="191"/>
      <c r="QFQ16" s="83"/>
      <c r="QFR16" s="212"/>
      <c r="QFS16" s="212"/>
      <c r="QFT16" s="212"/>
      <c r="QFU16" s="191"/>
      <c r="QFV16" s="191"/>
      <c r="QFW16" s="191"/>
      <c r="QFX16" s="191"/>
      <c r="QFY16" s="83"/>
      <c r="QFZ16" s="212"/>
      <c r="QGA16" s="212"/>
      <c r="QGB16" s="212"/>
      <c r="QGC16" s="191"/>
      <c r="QGD16" s="191"/>
      <c r="QGE16" s="191"/>
      <c r="QGF16" s="191"/>
      <c r="QGG16" s="83"/>
      <c r="QGH16" s="212"/>
      <c r="QGI16" s="212"/>
      <c r="QGJ16" s="212"/>
      <c r="QGK16" s="191"/>
      <c r="QGL16" s="191"/>
      <c r="QGM16" s="191"/>
      <c r="QGN16" s="191"/>
      <c r="QGO16" s="83"/>
      <c r="QGP16" s="212"/>
      <c r="QGQ16" s="212"/>
      <c r="QGR16" s="212"/>
      <c r="QGS16" s="191"/>
      <c r="QGT16" s="191"/>
      <c r="QGU16" s="191"/>
      <c r="QGV16" s="191"/>
      <c r="QGW16" s="83"/>
      <c r="QGX16" s="212"/>
      <c r="QGY16" s="212"/>
      <c r="QGZ16" s="212"/>
      <c r="QHA16" s="191"/>
      <c r="QHB16" s="191"/>
      <c r="QHC16" s="191"/>
      <c r="QHD16" s="191"/>
      <c r="QHE16" s="83"/>
      <c r="QHF16" s="212"/>
      <c r="QHG16" s="212"/>
      <c r="QHH16" s="212"/>
      <c r="QHI16" s="191"/>
      <c r="QHJ16" s="191"/>
      <c r="QHK16" s="191"/>
      <c r="QHL16" s="191"/>
      <c r="QHM16" s="83"/>
      <c r="QHN16" s="212"/>
      <c r="QHO16" s="212"/>
      <c r="QHP16" s="212"/>
      <c r="QHQ16" s="191"/>
      <c r="QHR16" s="191"/>
      <c r="QHS16" s="191"/>
      <c r="QHT16" s="191"/>
      <c r="QHU16" s="83"/>
      <c r="QHV16" s="212"/>
      <c r="QHW16" s="212"/>
      <c r="QHX16" s="212"/>
      <c r="QHY16" s="191"/>
      <c r="QHZ16" s="191"/>
      <c r="QIA16" s="191"/>
      <c r="QIB16" s="191"/>
      <c r="QIC16" s="83"/>
      <c r="QID16" s="212"/>
      <c r="QIE16" s="212"/>
      <c r="QIF16" s="212"/>
      <c r="QIG16" s="191"/>
      <c r="QIH16" s="191"/>
      <c r="QII16" s="191"/>
      <c r="QIJ16" s="191"/>
      <c r="QIK16" s="83"/>
      <c r="QIL16" s="212"/>
      <c r="QIM16" s="212"/>
      <c r="QIN16" s="212"/>
      <c r="QIO16" s="191"/>
      <c r="QIP16" s="191"/>
      <c r="QIQ16" s="191"/>
      <c r="QIR16" s="191"/>
      <c r="QIS16" s="83"/>
      <c r="QIT16" s="212"/>
      <c r="QIU16" s="212"/>
      <c r="QIV16" s="212"/>
      <c r="QIW16" s="191"/>
      <c r="QIX16" s="191"/>
      <c r="QIY16" s="191"/>
      <c r="QIZ16" s="191"/>
      <c r="QJA16" s="83"/>
      <c r="QJB16" s="212"/>
      <c r="QJC16" s="212"/>
      <c r="QJD16" s="212"/>
      <c r="QJE16" s="191"/>
      <c r="QJF16" s="191"/>
      <c r="QJG16" s="191"/>
      <c r="QJH16" s="191"/>
      <c r="QJI16" s="83"/>
      <c r="QJJ16" s="212"/>
      <c r="QJK16" s="212"/>
      <c r="QJL16" s="212"/>
      <c r="QJM16" s="191"/>
      <c r="QJN16" s="191"/>
      <c r="QJO16" s="191"/>
      <c r="QJP16" s="191"/>
      <c r="QJQ16" s="83"/>
      <c r="QJR16" s="212"/>
      <c r="QJS16" s="212"/>
      <c r="QJT16" s="212"/>
      <c r="QJU16" s="191"/>
      <c r="QJV16" s="191"/>
      <c r="QJW16" s="191"/>
      <c r="QJX16" s="191"/>
      <c r="QJY16" s="83"/>
      <c r="QJZ16" s="212"/>
      <c r="QKA16" s="212"/>
      <c r="QKB16" s="212"/>
      <c r="QKC16" s="191"/>
      <c r="QKD16" s="191"/>
      <c r="QKE16" s="191"/>
      <c r="QKF16" s="191"/>
      <c r="QKG16" s="83"/>
      <c r="QKH16" s="212"/>
      <c r="QKI16" s="212"/>
      <c r="QKJ16" s="212"/>
      <c r="QKK16" s="191"/>
      <c r="QKL16" s="191"/>
      <c r="QKM16" s="191"/>
      <c r="QKN16" s="191"/>
      <c r="QKO16" s="83"/>
      <c r="QKP16" s="212"/>
      <c r="QKQ16" s="212"/>
      <c r="QKR16" s="212"/>
      <c r="QKS16" s="191"/>
      <c r="QKT16" s="191"/>
      <c r="QKU16" s="191"/>
      <c r="QKV16" s="191"/>
      <c r="QKW16" s="83"/>
      <c r="QKX16" s="212"/>
      <c r="QKY16" s="212"/>
      <c r="QKZ16" s="212"/>
      <c r="QLA16" s="191"/>
      <c r="QLB16" s="191"/>
      <c r="QLC16" s="191"/>
      <c r="QLD16" s="191"/>
      <c r="QLE16" s="83"/>
      <c r="QLF16" s="212"/>
      <c r="QLG16" s="212"/>
      <c r="QLH16" s="212"/>
      <c r="QLI16" s="191"/>
      <c r="QLJ16" s="191"/>
      <c r="QLK16" s="191"/>
      <c r="QLL16" s="191"/>
      <c r="QLM16" s="83"/>
      <c r="QLN16" s="212"/>
      <c r="QLO16" s="212"/>
      <c r="QLP16" s="212"/>
      <c r="QLQ16" s="191"/>
      <c r="QLR16" s="191"/>
      <c r="QLS16" s="191"/>
      <c r="QLT16" s="191"/>
      <c r="QLU16" s="83"/>
      <c r="QLV16" s="212"/>
      <c r="QLW16" s="212"/>
      <c r="QLX16" s="212"/>
      <c r="QLY16" s="191"/>
      <c r="QLZ16" s="191"/>
      <c r="QMA16" s="191"/>
      <c r="QMB16" s="191"/>
      <c r="QMC16" s="83"/>
      <c r="QMD16" s="212"/>
      <c r="QME16" s="212"/>
      <c r="QMF16" s="212"/>
      <c r="QMG16" s="191"/>
      <c r="QMH16" s="191"/>
      <c r="QMI16" s="191"/>
      <c r="QMJ16" s="191"/>
      <c r="QMK16" s="83"/>
      <c r="QML16" s="212"/>
      <c r="QMM16" s="212"/>
      <c r="QMN16" s="212"/>
      <c r="QMO16" s="191"/>
      <c r="QMP16" s="191"/>
      <c r="QMQ16" s="191"/>
      <c r="QMR16" s="191"/>
      <c r="QMS16" s="83"/>
      <c r="QMT16" s="212"/>
      <c r="QMU16" s="212"/>
      <c r="QMV16" s="212"/>
      <c r="QMW16" s="191"/>
      <c r="QMX16" s="191"/>
      <c r="QMY16" s="191"/>
      <c r="QMZ16" s="191"/>
      <c r="QNA16" s="83"/>
      <c r="QNB16" s="212"/>
      <c r="QNC16" s="212"/>
      <c r="QND16" s="212"/>
      <c r="QNE16" s="191"/>
      <c r="QNF16" s="191"/>
      <c r="QNG16" s="191"/>
      <c r="QNH16" s="191"/>
      <c r="QNI16" s="83"/>
      <c r="QNJ16" s="212"/>
      <c r="QNK16" s="212"/>
      <c r="QNL16" s="212"/>
      <c r="QNM16" s="191"/>
      <c r="QNN16" s="191"/>
      <c r="QNO16" s="191"/>
      <c r="QNP16" s="191"/>
      <c r="QNQ16" s="83"/>
      <c r="QNR16" s="212"/>
      <c r="QNS16" s="212"/>
      <c r="QNT16" s="212"/>
      <c r="QNU16" s="191"/>
      <c r="QNV16" s="191"/>
      <c r="QNW16" s="191"/>
      <c r="QNX16" s="191"/>
      <c r="QNY16" s="83"/>
      <c r="QNZ16" s="212"/>
      <c r="QOA16" s="212"/>
      <c r="QOB16" s="212"/>
      <c r="QOC16" s="191"/>
      <c r="QOD16" s="191"/>
      <c r="QOE16" s="191"/>
      <c r="QOF16" s="191"/>
      <c r="QOG16" s="83"/>
      <c r="QOH16" s="212"/>
      <c r="QOI16" s="212"/>
      <c r="QOJ16" s="212"/>
      <c r="QOK16" s="191"/>
      <c r="QOL16" s="191"/>
      <c r="QOM16" s="191"/>
      <c r="QON16" s="191"/>
      <c r="QOO16" s="83"/>
      <c r="QOP16" s="212"/>
      <c r="QOQ16" s="212"/>
      <c r="QOR16" s="212"/>
      <c r="QOS16" s="191"/>
      <c r="QOT16" s="191"/>
      <c r="QOU16" s="191"/>
      <c r="QOV16" s="191"/>
      <c r="QOW16" s="83"/>
      <c r="QOX16" s="212"/>
      <c r="QOY16" s="212"/>
      <c r="QOZ16" s="212"/>
      <c r="QPA16" s="191"/>
      <c r="QPB16" s="191"/>
      <c r="QPC16" s="191"/>
      <c r="QPD16" s="191"/>
      <c r="QPE16" s="83"/>
      <c r="QPF16" s="212"/>
      <c r="QPG16" s="212"/>
      <c r="QPH16" s="212"/>
      <c r="QPI16" s="191"/>
      <c r="QPJ16" s="191"/>
      <c r="QPK16" s="191"/>
      <c r="QPL16" s="191"/>
      <c r="QPM16" s="83"/>
      <c r="QPN16" s="212"/>
      <c r="QPO16" s="212"/>
      <c r="QPP16" s="212"/>
      <c r="QPQ16" s="191"/>
      <c r="QPR16" s="191"/>
      <c r="QPS16" s="191"/>
      <c r="QPT16" s="191"/>
      <c r="QPU16" s="83"/>
      <c r="QPV16" s="212"/>
      <c r="QPW16" s="212"/>
      <c r="QPX16" s="212"/>
      <c r="QPY16" s="191"/>
      <c r="QPZ16" s="191"/>
      <c r="QQA16" s="191"/>
      <c r="QQB16" s="191"/>
      <c r="QQC16" s="83"/>
      <c r="QQD16" s="212"/>
      <c r="QQE16" s="212"/>
      <c r="QQF16" s="212"/>
      <c r="QQG16" s="191"/>
      <c r="QQH16" s="191"/>
      <c r="QQI16" s="191"/>
      <c r="QQJ16" s="191"/>
      <c r="QQK16" s="83"/>
      <c r="QQL16" s="212"/>
      <c r="QQM16" s="212"/>
      <c r="QQN16" s="212"/>
      <c r="QQO16" s="191"/>
      <c r="QQP16" s="191"/>
      <c r="QQQ16" s="191"/>
      <c r="QQR16" s="191"/>
      <c r="QQS16" s="83"/>
      <c r="QQT16" s="212"/>
      <c r="QQU16" s="212"/>
      <c r="QQV16" s="212"/>
      <c r="QQW16" s="191"/>
      <c r="QQX16" s="191"/>
      <c r="QQY16" s="191"/>
      <c r="QQZ16" s="191"/>
      <c r="QRA16" s="83"/>
      <c r="QRB16" s="212"/>
      <c r="QRC16" s="212"/>
      <c r="QRD16" s="212"/>
      <c r="QRE16" s="191"/>
      <c r="QRF16" s="191"/>
      <c r="QRG16" s="191"/>
      <c r="QRH16" s="191"/>
      <c r="QRI16" s="83"/>
      <c r="QRJ16" s="212"/>
      <c r="QRK16" s="212"/>
      <c r="QRL16" s="212"/>
      <c r="QRM16" s="191"/>
      <c r="QRN16" s="191"/>
      <c r="QRO16" s="191"/>
      <c r="QRP16" s="191"/>
      <c r="QRQ16" s="83"/>
      <c r="QRR16" s="212"/>
      <c r="QRS16" s="212"/>
      <c r="QRT16" s="212"/>
      <c r="QRU16" s="191"/>
      <c r="QRV16" s="191"/>
      <c r="QRW16" s="191"/>
      <c r="QRX16" s="191"/>
      <c r="QRY16" s="83"/>
      <c r="QRZ16" s="212"/>
      <c r="QSA16" s="212"/>
      <c r="QSB16" s="212"/>
      <c r="QSC16" s="191"/>
      <c r="QSD16" s="191"/>
      <c r="QSE16" s="191"/>
      <c r="QSF16" s="191"/>
      <c r="QSG16" s="83"/>
      <c r="QSH16" s="212"/>
      <c r="QSI16" s="212"/>
      <c r="QSJ16" s="212"/>
      <c r="QSK16" s="191"/>
      <c r="QSL16" s="191"/>
      <c r="QSM16" s="191"/>
      <c r="QSN16" s="191"/>
      <c r="QSO16" s="83"/>
      <c r="QSP16" s="212"/>
      <c r="QSQ16" s="212"/>
      <c r="QSR16" s="212"/>
      <c r="QSS16" s="191"/>
      <c r="QST16" s="191"/>
      <c r="QSU16" s="191"/>
      <c r="QSV16" s="191"/>
      <c r="QSW16" s="83"/>
      <c r="QSX16" s="212"/>
      <c r="QSY16" s="212"/>
      <c r="QSZ16" s="212"/>
      <c r="QTA16" s="191"/>
      <c r="QTB16" s="191"/>
      <c r="QTC16" s="191"/>
      <c r="QTD16" s="191"/>
      <c r="QTE16" s="83"/>
      <c r="QTF16" s="212"/>
      <c r="QTG16" s="212"/>
      <c r="QTH16" s="212"/>
      <c r="QTI16" s="191"/>
      <c r="QTJ16" s="191"/>
      <c r="QTK16" s="191"/>
      <c r="QTL16" s="191"/>
      <c r="QTM16" s="83"/>
      <c r="QTN16" s="212"/>
      <c r="QTO16" s="212"/>
      <c r="QTP16" s="212"/>
      <c r="QTQ16" s="191"/>
      <c r="QTR16" s="191"/>
      <c r="QTS16" s="191"/>
      <c r="QTT16" s="191"/>
      <c r="QTU16" s="83"/>
      <c r="QTV16" s="212"/>
      <c r="QTW16" s="212"/>
      <c r="QTX16" s="212"/>
      <c r="QTY16" s="191"/>
      <c r="QTZ16" s="191"/>
      <c r="QUA16" s="191"/>
      <c r="QUB16" s="191"/>
      <c r="QUC16" s="83"/>
      <c r="QUD16" s="212"/>
      <c r="QUE16" s="212"/>
      <c r="QUF16" s="212"/>
      <c r="QUG16" s="191"/>
      <c r="QUH16" s="191"/>
      <c r="QUI16" s="191"/>
      <c r="QUJ16" s="191"/>
      <c r="QUK16" s="83"/>
      <c r="QUL16" s="212"/>
      <c r="QUM16" s="212"/>
      <c r="QUN16" s="212"/>
      <c r="QUO16" s="191"/>
      <c r="QUP16" s="191"/>
      <c r="QUQ16" s="191"/>
      <c r="QUR16" s="191"/>
      <c r="QUS16" s="83"/>
      <c r="QUT16" s="212"/>
      <c r="QUU16" s="212"/>
      <c r="QUV16" s="212"/>
      <c r="QUW16" s="191"/>
      <c r="QUX16" s="191"/>
      <c r="QUY16" s="191"/>
      <c r="QUZ16" s="191"/>
      <c r="QVA16" s="83"/>
      <c r="QVB16" s="212"/>
      <c r="QVC16" s="212"/>
      <c r="QVD16" s="212"/>
      <c r="QVE16" s="191"/>
      <c r="QVF16" s="191"/>
      <c r="QVG16" s="191"/>
      <c r="QVH16" s="191"/>
      <c r="QVI16" s="83"/>
      <c r="QVJ16" s="212"/>
      <c r="QVK16" s="212"/>
      <c r="QVL16" s="212"/>
      <c r="QVM16" s="191"/>
      <c r="QVN16" s="191"/>
      <c r="QVO16" s="191"/>
      <c r="QVP16" s="191"/>
      <c r="QVQ16" s="83"/>
      <c r="QVR16" s="212"/>
      <c r="QVS16" s="212"/>
      <c r="QVT16" s="212"/>
      <c r="QVU16" s="191"/>
      <c r="QVV16" s="191"/>
      <c r="QVW16" s="191"/>
      <c r="QVX16" s="191"/>
      <c r="QVY16" s="83"/>
      <c r="QVZ16" s="212"/>
      <c r="QWA16" s="212"/>
      <c r="QWB16" s="212"/>
      <c r="QWC16" s="191"/>
      <c r="QWD16" s="191"/>
      <c r="QWE16" s="191"/>
      <c r="QWF16" s="191"/>
      <c r="QWG16" s="83"/>
      <c r="QWH16" s="212"/>
      <c r="QWI16" s="212"/>
      <c r="QWJ16" s="212"/>
      <c r="QWK16" s="191"/>
      <c r="QWL16" s="191"/>
      <c r="QWM16" s="191"/>
      <c r="QWN16" s="191"/>
      <c r="QWO16" s="83"/>
      <c r="QWP16" s="212"/>
      <c r="QWQ16" s="212"/>
      <c r="QWR16" s="212"/>
      <c r="QWS16" s="191"/>
      <c r="QWT16" s="191"/>
      <c r="QWU16" s="191"/>
      <c r="QWV16" s="191"/>
      <c r="QWW16" s="83"/>
      <c r="QWX16" s="212"/>
      <c r="QWY16" s="212"/>
      <c r="QWZ16" s="212"/>
      <c r="QXA16" s="191"/>
      <c r="QXB16" s="191"/>
      <c r="QXC16" s="191"/>
      <c r="QXD16" s="191"/>
      <c r="QXE16" s="83"/>
      <c r="QXF16" s="212"/>
      <c r="QXG16" s="212"/>
      <c r="QXH16" s="212"/>
      <c r="QXI16" s="191"/>
      <c r="QXJ16" s="191"/>
      <c r="QXK16" s="191"/>
      <c r="QXL16" s="191"/>
      <c r="QXM16" s="83"/>
      <c r="QXN16" s="212"/>
      <c r="QXO16" s="212"/>
      <c r="QXP16" s="212"/>
      <c r="QXQ16" s="191"/>
      <c r="QXR16" s="191"/>
      <c r="QXS16" s="191"/>
      <c r="QXT16" s="191"/>
      <c r="QXU16" s="83"/>
      <c r="QXV16" s="212"/>
      <c r="QXW16" s="212"/>
      <c r="QXX16" s="212"/>
      <c r="QXY16" s="191"/>
      <c r="QXZ16" s="191"/>
      <c r="QYA16" s="191"/>
      <c r="QYB16" s="191"/>
      <c r="QYC16" s="83"/>
      <c r="QYD16" s="212"/>
      <c r="QYE16" s="212"/>
      <c r="QYF16" s="212"/>
      <c r="QYG16" s="191"/>
      <c r="QYH16" s="191"/>
      <c r="QYI16" s="191"/>
      <c r="QYJ16" s="191"/>
      <c r="QYK16" s="83"/>
      <c r="QYL16" s="212"/>
      <c r="QYM16" s="212"/>
      <c r="QYN16" s="212"/>
      <c r="QYO16" s="191"/>
      <c r="QYP16" s="191"/>
      <c r="QYQ16" s="191"/>
      <c r="QYR16" s="191"/>
      <c r="QYS16" s="83"/>
      <c r="QYT16" s="212"/>
      <c r="QYU16" s="212"/>
      <c r="QYV16" s="212"/>
      <c r="QYW16" s="191"/>
      <c r="QYX16" s="191"/>
      <c r="QYY16" s="191"/>
      <c r="QYZ16" s="191"/>
      <c r="QZA16" s="83"/>
      <c r="QZB16" s="212"/>
      <c r="QZC16" s="212"/>
      <c r="QZD16" s="212"/>
      <c r="QZE16" s="191"/>
      <c r="QZF16" s="191"/>
      <c r="QZG16" s="191"/>
      <c r="QZH16" s="191"/>
      <c r="QZI16" s="83"/>
      <c r="QZJ16" s="212"/>
      <c r="QZK16" s="212"/>
      <c r="QZL16" s="212"/>
      <c r="QZM16" s="191"/>
      <c r="QZN16" s="191"/>
      <c r="QZO16" s="191"/>
      <c r="QZP16" s="191"/>
      <c r="QZQ16" s="83"/>
      <c r="QZR16" s="212"/>
      <c r="QZS16" s="212"/>
      <c r="QZT16" s="212"/>
      <c r="QZU16" s="191"/>
      <c r="QZV16" s="191"/>
      <c r="QZW16" s="191"/>
      <c r="QZX16" s="191"/>
      <c r="QZY16" s="83"/>
      <c r="QZZ16" s="212"/>
      <c r="RAA16" s="212"/>
      <c r="RAB16" s="212"/>
      <c r="RAC16" s="191"/>
      <c r="RAD16" s="191"/>
      <c r="RAE16" s="191"/>
      <c r="RAF16" s="191"/>
      <c r="RAG16" s="83"/>
      <c r="RAH16" s="212"/>
      <c r="RAI16" s="212"/>
      <c r="RAJ16" s="212"/>
      <c r="RAK16" s="191"/>
      <c r="RAL16" s="191"/>
      <c r="RAM16" s="191"/>
      <c r="RAN16" s="191"/>
      <c r="RAO16" s="83"/>
      <c r="RAP16" s="212"/>
      <c r="RAQ16" s="212"/>
      <c r="RAR16" s="212"/>
      <c r="RAS16" s="191"/>
      <c r="RAT16" s="191"/>
      <c r="RAU16" s="191"/>
      <c r="RAV16" s="191"/>
      <c r="RAW16" s="83"/>
      <c r="RAX16" s="212"/>
      <c r="RAY16" s="212"/>
      <c r="RAZ16" s="212"/>
      <c r="RBA16" s="191"/>
      <c r="RBB16" s="191"/>
      <c r="RBC16" s="191"/>
      <c r="RBD16" s="191"/>
      <c r="RBE16" s="83"/>
      <c r="RBF16" s="212"/>
      <c r="RBG16" s="212"/>
      <c r="RBH16" s="212"/>
      <c r="RBI16" s="191"/>
      <c r="RBJ16" s="191"/>
      <c r="RBK16" s="191"/>
      <c r="RBL16" s="191"/>
      <c r="RBM16" s="83"/>
      <c r="RBN16" s="212"/>
      <c r="RBO16" s="212"/>
      <c r="RBP16" s="212"/>
      <c r="RBQ16" s="191"/>
      <c r="RBR16" s="191"/>
      <c r="RBS16" s="191"/>
      <c r="RBT16" s="191"/>
      <c r="RBU16" s="83"/>
      <c r="RBV16" s="212"/>
      <c r="RBW16" s="212"/>
      <c r="RBX16" s="212"/>
      <c r="RBY16" s="191"/>
      <c r="RBZ16" s="191"/>
      <c r="RCA16" s="191"/>
      <c r="RCB16" s="191"/>
      <c r="RCC16" s="83"/>
      <c r="RCD16" s="212"/>
      <c r="RCE16" s="212"/>
      <c r="RCF16" s="212"/>
      <c r="RCG16" s="191"/>
      <c r="RCH16" s="191"/>
      <c r="RCI16" s="191"/>
      <c r="RCJ16" s="191"/>
      <c r="RCK16" s="83"/>
      <c r="RCL16" s="212"/>
      <c r="RCM16" s="212"/>
      <c r="RCN16" s="212"/>
      <c r="RCO16" s="191"/>
      <c r="RCP16" s="191"/>
      <c r="RCQ16" s="191"/>
      <c r="RCR16" s="191"/>
      <c r="RCS16" s="83"/>
      <c r="RCT16" s="212"/>
      <c r="RCU16" s="212"/>
      <c r="RCV16" s="212"/>
      <c r="RCW16" s="191"/>
      <c r="RCX16" s="191"/>
      <c r="RCY16" s="191"/>
      <c r="RCZ16" s="191"/>
      <c r="RDA16" s="83"/>
      <c r="RDB16" s="212"/>
      <c r="RDC16" s="212"/>
      <c r="RDD16" s="212"/>
      <c r="RDE16" s="191"/>
      <c r="RDF16" s="191"/>
      <c r="RDG16" s="191"/>
      <c r="RDH16" s="191"/>
      <c r="RDI16" s="83"/>
      <c r="RDJ16" s="212"/>
      <c r="RDK16" s="212"/>
      <c r="RDL16" s="212"/>
      <c r="RDM16" s="191"/>
      <c r="RDN16" s="191"/>
      <c r="RDO16" s="191"/>
      <c r="RDP16" s="191"/>
      <c r="RDQ16" s="83"/>
      <c r="RDR16" s="212"/>
      <c r="RDS16" s="212"/>
      <c r="RDT16" s="212"/>
      <c r="RDU16" s="191"/>
      <c r="RDV16" s="191"/>
      <c r="RDW16" s="191"/>
      <c r="RDX16" s="191"/>
      <c r="RDY16" s="83"/>
      <c r="RDZ16" s="212"/>
      <c r="REA16" s="212"/>
      <c r="REB16" s="212"/>
      <c r="REC16" s="191"/>
      <c r="RED16" s="191"/>
      <c r="REE16" s="191"/>
      <c r="REF16" s="191"/>
      <c r="REG16" s="83"/>
      <c r="REH16" s="212"/>
      <c r="REI16" s="212"/>
      <c r="REJ16" s="212"/>
      <c r="REK16" s="191"/>
      <c r="REL16" s="191"/>
      <c r="REM16" s="191"/>
      <c r="REN16" s="191"/>
      <c r="REO16" s="83"/>
      <c r="REP16" s="212"/>
      <c r="REQ16" s="212"/>
      <c r="RER16" s="212"/>
      <c r="RES16" s="191"/>
      <c r="RET16" s="191"/>
      <c r="REU16" s="191"/>
      <c r="REV16" s="191"/>
      <c r="REW16" s="83"/>
      <c r="REX16" s="212"/>
      <c r="REY16" s="212"/>
      <c r="REZ16" s="212"/>
      <c r="RFA16" s="191"/>
      <c r="RFB16" s="191"/>
      <c r="RFC16" s="191"/>
      <c r="RFD16" s="191"/>
      <c r="RFE16" s="83"/>
      <c r="RFF16" s="212"/>
      <c r="RFG16" s="212"/>
      <c r="RFH16" s="212"/>
      <c r="RFI16" s="191"/>
      <c r="RFJ16" s="191"/>
      <c r="RFK16" s="191"/>
      <c r="RFL16" s="191"/>
      <c r="RFM16" s="83"/>
      <c r="RFN16" s="212"/>
      <c r="RFO16" s="212"/>
      <c r="RFP16" s="212"/>
      <c r="RFQ16" s="191"/>
      <c r="RFR16" s="191"/>
      <c r="RFS16" s="191"/>
      <c r="RFT16" s="191"/>
      <c r="RFU16" s="83"/>
      <c r="RFV16" s="212"/>
      <c r="RFW16" s="212"/>
      <c r="RFX16" s="212"/>
      <c r="RFY16" s="191"/>
      <c r="RFZ16" s="191"/>
      <c r="RGA16" s="191"/>
      <c r="RGB16" s="191"/>
      <c r="RGC16" s="83"/>
      <c r="RGD16" s="212"/>
      <c r="RGE16" s="212"/>
      <c r="RGF16" s="212"/>
      <c r="RGG16" s="191"/>
      <c r="RGH16" s="191"/>
      <c r="RGI16" s="191"/>
      <c r="RGJ16" s="191"/>
      <c r="RGK16" s="83"/>
      <c r="RGL16" s="212"/>
      <c r="RGM16" s="212"/>
      <c r="RGN16" s="212"/>
      <c r="RGO16" s="191"/>
      <c r="RGP16" s="191"/>
      <c r="RGQ16" s="191"/>
      <c r="RGR16" s="191"/>
      <c r="RGS16" s="83"/>
      <c r="RGT16" s="212"/>
      <c r="RGU16" s="212"/>
      <c r="RGV16" s="212"/>
      <c r="RGW16" s="191"/>
      <c r="RGX16" s="191"/>
      <c r="RGY16" s="191"/>
      <c r="RGZ16" s="191"/>
      <c r="RHA16" s="83"/>
      <c r="RHB16" s="212"/>
      <c r="RHC16" s="212"/>
      <c r="RHD16" s="212"/>
      <c r="RHE16" s="191"/>
      <c r="RHF16" s="191"/>
      <c r="RHG16" s="191"/>
      <c r="RHH16" s="191"/>
      <c r="RHI16" s="83"/>
      <c r="RHJ16" s="212"/>
      <c r="RHK16" s="212"/>
      <c r="RHL16" s="212"/>
      <c r="RHM16" s="191"/>
      <c r="RHN16" s="191"/>
      <c r="RHO16" s="191"/>
      <c r="RHP16" s="191"/>
      <c r="RHQ16" s="83"/>
      <c r="RHR16" s="212"/>
      <c r="RHS16" s="212"/>
      <c r="RHT16" s="212"/>
      <c r="RHU16" s="191"/>
      <c r="RHV16" s="191"/>
      <c r="RHW16" s="191"/>
      <c r="RHX16" s="191"/>
      <c r="RHY16" s="83"/>
      <c r="RHZ16" s="212"/>
      <c r="RIA16" s="212"/>
      <c r="RIB16" s="212"/>
      <c r="RIC16" s="191"/>
      <c r="RID16" s="191"/>
      <c r="RIE16" s="191"/>
      <c r="RIF16" s="191"/>
      <c r="RIG16" s="83"/>
      <c r="RIH16" s="212"/>
      <c r="RII16" s="212"/>
      <c r="RIJ16" s="212"/>
      <c r="RIK16" s="191"/>
      <c r="RIL16" s="191"/>
      <c r="RIM16" s="191"/>
      <c r="RIN16" s="191"/>
      <c r="RIO16" s="83"/>
      <c r="RIP16" s="212"/>
      <c r="RIQ16" s="212"/>
      <c r="RIR16" s="212"/>
      <c r="RIS16" s="191"/>
      <c r="RIT16" s="191"/>
      <c r="RIU16" s="191"/>
      <c r="RIV16" s="191"/>
      <c r="RIW16" s="83"/>
      <c r="RIX16" s="212"/>
      <c r="RIY16" s="212"/>
      <c r="RIZ16" s="212"/>
      <c r="RJA16" s="191"/>
      <c r="RJB16" s="191"/>
      <c r="RJC16" s="191"/>
      <c r="RJD16" s="191"/>
      <c r="RJE16" s="83"/>
      <c r="RJF16" s="212"/>
      <c r="RJG16" s="212"/>
      <c r="RJH16" s="212"/>
      <c r="RJI16" s="191"/>
      <c r="RJJ16" s="191"/>
      <c r="RJK16" s="191"/>
      <c r="RJL16" s="191"/>
      <c r="RJM16" s="83"/>
      <c r="RJN16" s="212"/>
      <c r="RJO16" s="212"/>
      <c r="RJP16" s="212"/>
      <c r="RJQ16" s="191"/>
      <c r="RJR16" s="191"/>
      <c r="RJS16" s="191"/>
      <c r="RJT16" s="191"/>
      <c r="RJU16" s="83"/>
      <c r="RJV16" s="212"/>
      <c r="RJW16" s="212"/>
      <c r="RJX16" s="212"/>
      <c r="RJY16" s="191"/>
      <c r="RJZ16" s="191"/>
      <c r="RKA16" s="191"/>
      <c r="RKB16" s="191"/>
      <c r="RKC16" s="83"/>
      <c r="RKD16" s="212"/>
      <c r="RKE16" s="212"/>
      <c r="RKF16" s="212"/>
      <c r="RKG16" s="191"/>
      <c r="RKH16" s="191"/>
      <c r="RKI16" s="191"/>
      <c r="RKJ16" s="191"/>
      <c r="RKK16" s="83"/>
      <c r="RKL16" s="212"/>
      <c r="RKM16" s="212"/>
      <c r="RKN16" s="212"/>
      <c r="RKO16" s="191"/>
      <c r="RKP16" s="191"/>
      <c r="RKQ16" s="191"/>
      <c r="RKR16" s="191"/>
      <c r="RKS16" s="83"/>
      <c r="RKT16" s="212"/>
      <c r="RKU16" s="212"/>
      <c r="RKV16" s="212"/>
      <c r="RKW16" s="191"/>
      <c r="RKX16" s="191"/>
      <c r="RKY16" s="191"/>
      <c r="RKZ16" s="191"/>
      <c r="RLA16" s="83"/>
      <c r="RLB16" s="212"/>
      <c r="RLC16" s="212"/>
      <c r="RLD16" s="212"/>
      <c r="RLE16" s="191"/>
      <c r="RLF16" s="191"/>
      <c r="RLG16" s="191"/>
      <c r="RLH16" s="191"/>
      <c r="RLI16" s="83"/>
      <c r="RLJ16" s="212"/>
      <c r="RLK16" s="212"/>
      <c r="RLL16" s="212"/>
      <c r="RLM16" s="191"/>
      <c r="RLN16" s="191"/>
      <c r="RLO16" s="191"/>
      <c r="RLP16" s="191"/>
      <c r="RLQ16" s="83"/>
      <c r="RLR16" s="212"/>
      <c r="RLS16" s="212"/>
      <c r="RLT16" s="212"/>
      <c r="RLU16" s="191"/>
      <c r="RLV16" s="191"/>
      <c r="RLW16" s="191"/>
      <c r="RLX16" s="191"/>
      <c r="RLY16" s="83"/>
      <c r="RLZ16" s="212"/>
      <c r="RMA16" s="212"/>
      <c r="RMB16" s="212"/>
      <c r="RMC16" s="191"/>
      <c r="RMD16" s="191"/>
      <c r="RME16" s="191"/>
      <c r="RMF16" s="191"/>
      <c r="RMG16" s="83"/>
      <c r="RMH16" s="212"/>
      <c r="RMI16" s="212"/>
      <c r="RMJ16" s="212"/>
      <c r="RMK16" s="191"/>
      <c r="RML16" s="191"/>
      <c r="RMM16" s="191"/>
      <c r="RMN16" s="191"/>
      <c r="RMO16" s="83"/>
      <c r="RMP16" s="212"/>
      <c r="RMQ16" s="212"/>
      <c r="RMR16" s="212"/>
      <c r="RMS16" s="191"/>
      <c r="RMT16" s="191"/>
      <c r="RMU16" s="191"/>
      <c r="RMV16" s="191"/>
      <c r="RMW16" s="83"/>
      <c r="RMX16" s="212"/>
      <c r="RMY16" s="212"/>
      <c r="RMZ16" s="212"/>
      <c r="RNA16" s="191"/>
      <c r="RNB16" s="191"/>
      <c r="RNC16" s="191"/>
      <c r="RND16" s="191"/>
      <c r="RNE16" s="83"/>
      <c r="RNF16" s="212"/>
      <c r="RNG16" s="212"/>
      <c r="RNH16" s="212"/>
      <c r="RNI16" s="191"/>
      <c r="RNJ16" s="191"/>
      <c r="RNK16" s="191"/>
      <c r="RNL16" s="191"/>
      <c r="RNM16" s="83"/>
      <c r="RNN16" s="212"/>
      <c r="RNO16" s="212"/>
      <c r="RNP16" s="212"/>
      <c r="RNQ16" s="191"/>
      <c r="RNR16" s="191"/>
      <c r="RNS16" s="191"/>
      <c r="RNT16" s="191"/>
      <c r="RNU16" s="83"/>
      <c r="RNV16" s="212"/>
      <c r="RNW16" s="212"/>
      <c r="RNX16" s="212"/>
      <c r="RNY16" s="191"/>
      <c r="RNZ16" s="191"/>
      <c r="ROA16" s="191"/>
      <c r="ROB16" s="191"/>
      <c r="ROC16" s="83"/>
      <c r="ROD16" s="212"/>
      <c r="ROE16" s="212"/>
      <c r="ROF16" s="212"/>
      <c r="ROG16" s="191"/>
      <c r="ROH16" s="191"/>
      <c r="ROI16" s="191"/>
      <c r="ROJ16" s="191"/>
      <c r="ROK16" s="83"/>
      <c r="ROL16" s="212"/>
      <c r="ROM16" s="212"/>
      <c r="RON16" s="212"/>
      <c r="ROO16" s="191"/>
      <c r="ROP16" s="191"/>
      <c r="ROQ16" s="191"/>
      <c r="ROR16" s="191"/>
      <c r="ROS16" s="83"/>
      <c r="ROT16" s="212"/>
      <c r="ROU16" s="212"/>
      <c r="ROV16" s="212"/>
      <c r="ROW16" s="191"/>
      <c r="ROX16" s="191"/>
      <c r="ROY16" s="191"/>
      <c r="ROZ16" s="191"/>
      <c r="RPA16" s="83"/>
      <c r="RPB16" s="212"/>
      <c r="RPC16" s="212"/>
      <c r="RPD16" s="212"/>
      <c r="RPE16" s="191"/>
      <c r="RPF16" s="191"/>
      <c r="RPG16" s="191"/>
      <c r="RPH16" s="191"/>
      <c r="RPI16" s="83"/>
      <c r="RPJ16" s="212"/>
      <c r="RPK16" s="212"/>
      <c r="RPL16" s="212"/>
      <c r="RPM16" s="191"/>
      <c r="RPN16" s="191"/>
      <c r="RPO16" s="191"/>
      <c r="RPP16" s="191"/>
      <c r="RPQ16" s="83"/>
      <c r="RPR16" s="212"/>
      <c r="RPS16" s="212"/>
      <c r="RPT16" s="212"/>
      <c r="RPU16" s="191"/>
      <c r="RPV16" s="191"/>
      <c r="RPW16" s="191"/>
      <c r="RPX16" s="191"/>
      <c r="RPY16" s="83"/>
      <c r="RPZ16" s="212"/>
      <c r="RQA16" s="212"/>
      <c r="RQB16" s="212"/>
      <c r="RQC16" s="191"/>
      <c r="RQD16" s="191"/>
      <c r="RQE16" s="191"/>
      <c r="RQF16" s="191"/>
      <c r="RQG16" s="83"/>
      <c r="RQH16" s="212"/>
      <c r="RQI16" s="212"/>
      <c r="RQJ16" s="212"/>
      <c r="RQK16" s="191"/>
      <c r="RQL16" s="191"/>
      <c r="RQM16" s="191"/>
      <c r="RQN16" s="191"/>
      <c r="RQO16" s="83"/>
      <c r="RQP16" s="212"/>
      <c r="RQQ16" s="212"/>
      <c r="RQR16" s="212"/>
      <c r="RQS16" s="191"/>
      <c r="RQT16" s="191"/>
      <c r="RQU16" s="191"/>
      <c r="RQV16" s="191"/>
      <c r="RQW16" s="83"/>
      <c r="RQX16" s="212"/>
      <c r="RQY16" s="212"/>
      <c r="RQZ16" s="212"/>
      <c r="RRA16" s="191"/>
      <c r="RRB16" s="191"/>
      <c r="RRC16" s="191"/>
      <c r="RRD16" s="191"/>
      <c r="RRE16" s="83"/>
      <c r="RRF16" s="212"/>
      <c r="RRG16" s="212"/>
      <c r="RRH16" s="212"/>
      <c r="RRI16" s="191"/>
      <c r="RRJ16" s="191"/>
      <c r="RRK16" s="191"/>
      <c r="RRL16" s="191"/>
      <c r="RRM16" s="83"/>
      <c r="RRN16" s="212"/>
      <c r="RRO16" s="212"/>
      <c r="RRP16" s="212"/>
      <c r="RRQ16" s="191"/>
      <c r="RRR16" s="191"/>
      <c r="RRS16" s="191"/>
      <c r="RRT16" s="191"/>
      <c r="RRU16" s="83"/>
      <c r="RRV16" s="212"/>
      <c r="RRW16" s="212"/>
      <c r="RRX16" s="212"/>
      <c r="RRY16" s="191"/>
      <c r="RRZ16" s="191"/>
      <c r="RSA16" s="191"/>
      <c r="RSB16" s="191"/>
      <c r="RSC16" s="83"/>
      <c r="RSD16" s="212"/>
      <c r="RSE16" s="212"/>
      <c r="RSF16" s="212"/>
      <c r="RSG16" s="191"/>
      <c r="RSH16" s="191"/>
      <c r="RSI16" s="191"/>
      <c r="RSJ16" s="191"/>
      <c r="RSK16" s="83"/>
      <c r="RSL16" s="212"/>
      <c r="RSM16" s="212"/>
      <c r="RSN16" s="212"/>
      <c r="RSO16" s="191"/>
      <c r="RSP16" s="191"/>
      <c r="RSQ16" s="191"/>
      <c r="RSR16" s="191"/>
      <c r="RSS16" s="83"/>
      <c r="RST16" s="212"/>
      <c r="RSU16" s="212"/>
      <c r="RSV16" s="212"/>
      <c r="RSW16" s="191"/>
      <c r="RSX16" s="191"/>
      <c r="RSY16" s="191"/>
      <c r="RSZ16" s="191"/>
      <c r="RTA16" s="83"/>
      <c r="RTB16" s="212"/>
      <c r="RTC16" s="212"/>
      <c r="RTD16" s="212"/>
      <c r="RTE16" s="191"/>
      <c r="RTF16" s="191"/>
      <c r="RTG16" s="191"/>
      <c r="RTH16" s="191"/>
      <c r="RTI16" s="83"/>
      <c r="RTJ16" s="212"/>
      <c r="RTK16" s="212"/>
      <c r="RTL16" s="212"/>
      <c r="RTM16" s="191"/>
      <c r="RTN16" s="191"/>
      <c r="RTO16" s="191"/>
      <c r="RTP16" s="191"/>
      <c r="RTQ16" s="83"/>
      <c r="RTR16" s="212"/>
      <c r="RTS16" s="212"/>
      <c r="RTT16" s="212"/>
      <c r="RTU16" s="191"/>
      <c r="RTV16" s="191"/>
      <c r="RTW16" s="191"/>
      <c r="RTX16" s="191"/>
      <c r="RTY16" s="83"/>
      <c r="RTZ16" s="212"/>
      <c r="RUA16" s="212"/>
      <c r="RUB16" s="212"/>
      <c r="RUC16" s="191"/>
      <c r="RUD16" s="191"/>
      <c r="RUE16" s="191"/>
      <c r="RUF16" s="191"/>
      <c r="RUG16" s="83"/>
      <c r="RUH16" s="212"/>
      <c r="RUI16" s="212"/>
      <c r="RUJ16" s="212"/>
      <c r="RUK16" s="191"/>
      <c r="RUL16" s="191"/>
      <c r="RUM16" s="191"/>
      <c r="RUN16" s="191"/>
      <c r="RUO16" s="83"/>
      <c r="RUP16" s="212"/>
      <c r="RUQ16" s="212"/>
      <c r="RUR16" s="212"/>
      <c r="RUS16" s="191"/>
      <c r="RUT16" s="191"/>
      <c r="RUU16" s="191"/>
      <c r="RUV16" s="191"/>
      <c r="RUW16" s="83"/>
      <c r="RUX16" s="212"/>
      <c r="RUY16" s="212"/>
      <c r="RUZ16" s="212"/>
      <c r="RVA16" s="191"/>
      <c r="RVB16" s="191"/>
      <c r="RVC16" s="191"/>
      <c r="RVD16" s="191"/>
      <c r="RVE16" s="83"/>
      <c r="RVF16" s="212"/>
      <c r="RVG16" s="212"/>
      <c r="RVH16" s="212"/>
      <c r="RVI16" s="191"/>
      <c r="RVJ16" s="191"/>
      <c r="RVK16" s="191"/>
      <c r="RVL16" s="191"/>
      <c r="RVM16" s="83"/>
      <c r="RVN16" s="212"/>
      <c r="RVO16" s="212"/>
      <c r="RVP16" s="212"/>
      <c r="RVQ16" s="191"/>
      <c r="RVR16" s="191"/>
      <c r="RVS16" s="191"/>
      <c r="RVT16" s="191"/>
      <c r="RVU16" s="83"/>
      <c r="RVV16" s="212"/>
      <c r="RVW16" s="212"/>
      <c r="RVX16" s="212"/>
      <c r="RVY16" s="191"/>
      <c r="RVZ16" s="191"/>
      <c r="RWA16" s="191"/>
      <c r="RWB16" s="191"/>
      <c r="RWC16" s="83"/>
      <c r="RWD16" s="212"/>
      <c r="RWE16" s="212"/>
      <c r="RWF16" s="212"/>
      <c r="RWG16" s="191"/>
      <c r="RWH16" s="191"/>
      <c r="RWI16" s="191"/>
      <c r="RWJ16" s="191"/>
      <c r="RWK16" s="83"/>
      <c r="RWL16" s="212"/>
      <c r="RWM16" s="212"/>
      <c r="RWN16" s="212"/>
      <c r="RWO16" s="191"/>
      <c r="RWP16" s="191"/>
      <c r="RWQ16" s="191"/>
      <c r="RWR16" s="191"/>
      <c r="RWS16" s="83"/>
      <c r="RWT16" s="212"/>
      <c r="RWU16" s="212"/>
      <c r="RWV16" s="212"/>
      <c r="RWW16" s="191"/>
      <c r="RWX16" s="191"/>
      <c r="RWY16" s="191"/>
      <c r="RWZ16" s="191"/>
      <c r="RXA16" s="83"/>
      <c r="RXB16" s="212"/>
      <c r="RXC16" s="212"/>
      <c r="RXD16" s="212"/>
      <c r="RXE16" s="191"/>
      <c r="RXF16" s="191"/>
      <c r="RXG16" s="191"/>
      <c r="RXH16" s="191"/>
      <c r="RXI16" s="83"/>
      <c r="RXJ16" s="212"/>
      <c r="RXK16" s="212"/>
      <c r="RXL16" s="212"/>
      <c r="RXM16" s="191"/>
      <c r="RXN16" s="191"/>
      <c r="RXO16" s="191"/>
      <c r="RXP16" s="191"/>
      <c r="RXQ16" s="83"/>
      <c r="RXR16" s="212"/>
      <c r="RXS16" s="212"/>
      <c r="RXT16" s="212"/>
      <c r="RXU16" s="191"/>
      <c r="RXV16" s="191"/>
      <c r="RXW16" s="191"/>
      <c r="RXX16" s="191"/>
      <c r="RXY16" s="83"/>
      <c r="RXZ16" s="212"/>
      <c r="RYA16" s="212"/>
      <c r="RYB16" s="212"/>
      <c r="RYC16" s="191"/>
      <c r="RYD16" s="191"/>
      <c r="RYE16" s="191"/>
      <c r="RYF16" s="191"/>
      <c r="RYG16" s="83"/>
      <c r="RYH16" s="212"/>
      <c r="RYI16" s="212"/>
      <c r="RYJ16" s="212"/>
      <c r="RYK16" s="191"/>
      <c r="RYL16" s="191"/>
      <c r="RYM16" s="191"/>
      <c r="RYN16" s="191"/>
      <c r="RYO16" s="83"/>
      <c r="RYP16" s="212"/>
      <c r="RYQ16" s="212"/>
      <c r="RYR16" s="212"/>
      <c r="RYS16" s="191"/>
      <c r="RYT16" s="191"/>
      <c r="RYU16" s="191"/>
      <c r="RYV16" s="191"/>
      <c r="RYW16" s="83"/>
      <c r="RYX16" s="212"/>
      <c r="RYY16" s="212"/>
      <c r="RYZ16" s="212"/>
      <c r="RZA16" s="191"/>
      <c r="RZB16" s="191"/>
      <c r="RZC16" s="191"/>
      <c r="RZD16" s="191"/>
      <c r="RZE16" s="83"/>
      <c r="RZF16" s="212"/>
      <c r="RZG16" s="212"/>
      <c r="RZH16" s="212"/>
      <c r="RZI16" s="191"/>
      <c r="RZJ16" s="191"/>
      <c r="RZK16" s="191"/>
      <c r="RZL16" s="191"/>
      <c r="RZM16" s="83"/>
      <c r="RZN16" s="212"/>
      <c r="RZO16" s="212"/>
      <c r="RZP16" s="212"/>
      <c r="RZQ16" s="191"/>
      <c r="RZR16" s="191"/>
      <c r="RZS16" s="191"/>
      <c r="RZT16" s="191"/>
      <c r="RZU16" s="83"/>
      <c r="RZV16" s="212"/>
      <c r="RZW16" s="212"/>
      <c r="RZX16" s="212"/>
      <c r="RZY16" s="191"/>
      <c r="RZZ16" s="191"/>
      <c r="SAA16" s="191"/>
      <c r="SAB16" s="191"/>
      <c r="SAC16" s="83"/>
      <c r="SAD16" s="212"/>
      <c r="SAE16" s="212"/>
      <c r="SAF16" s="212"/>
      <c r="SAG16" s="191"/>
      <c r="SAH16" s="191"/>
      <c r="SAI16" s="191"/>
      <c r="SAJ16" s="191"/>
      <c r="SAK16" s="83"/>
      <c r="SAL16" s="212"/>
      <c r="SAM16" s="212"/>
      <c r="SAN16" s="212"/>
      <c r="SAO16" s="191"/>
      <c r="SAP16" s="191"/>
      <c r="SAQ16" s="191"/>
      <c r="SAR16" s="191"/>
      <c r="SAS16" s="83"/>
      <c r="SAT16" s="212"/>
      <c r="SAU16" s="212"/>
      <c r="SAV16" s="212"/>
      <c r="SAW16" s="191"/>
      <c r="SAX16" s="191"/>
      <c r="SAY16" s="191"/>
      <c r="SAZ16" s="191"/>
      <c r="SBA16" s="83"/>
      <c r="SBB16" s="212"/>
      <c r="SBC16" s="212"/>
      <c r="SBD16" s="212"/>
      <c r="SBE16" s="191"/>
      <c r="SBF16" s="191"/>
      <c r="SBG16" s="191"/>
      <c r="SBH16" s="191"/>
      <c r="SBI16" s="83"/>
      <c r="SBJ16" s="212"/>
      <c r="SBK16" s="212"/>
      <c r="SBL16" s="212"/>
      <c r="SBM16" s="191"/>
      <c r="SBN16" s="191"/>
      <c r="SBO16" s="191"/>
      <c r="SBP16" s="191"/>
      <c r="SBQ16" s="83"/>
      <c r="SBR16" s="212"/>
      <c r="SBS16" s="212"/>
      <c r="SBT16" s="212"/>
      <c r="SBU16" s="191"/>
      <c r="SBV16" s="191"/>
      <c r="SBW16" s="191"/>
      <c r="SBX16" s="191"/>
      <c r="SBY16" s="83"/>
      <c r="SBZ16" s="212"/>
      <c r="SCA16" s="212"/>
      <c r="SCB16" s="212"/>
      <c r="SCC16" s="191"/>
      <c r="SCD16" s="191"/>
      <c r="SCE16" s="191"/>
      <c r="SCF16" s="191"/>
      <c r="SCG16" s="83"/>
      <c r="SCH16" s="212"/>
      <c r="SCI16" s="212"/>
      <c r="SCJ16" s="212"/>
      <c r="SCK16" s="191"/>
      <c r="SCL16" s="191"/>
      <c r="SCM16" s="191"/>
      <c r="SCN16" s="191"/>
      <c r="SCO16" s="83"/>
      <c r="SCP16" s="212"/>
      <c r="SCQ16" s="212"/>
      <c r="SCR16" s="212"/>
      <c r="SCS16" s="191"/>
      <c r="SCT16" s="191"/>
      <c r="SCU16" s="191"/>
      <c r="SCV16" s="191"/>
      <c r="SCW16" s="83"/>
      <c r="SCX16" s="212"/>
      <c r="SCY16" s="212"/>
      <c r="SCZ16" s="212"/>
      <c r="SDA16" s="191"/>
      <c r="SDB16" s="191"/>
      <c r="SDC16" s="191"/>
      <c r="SDD16" s="191"/>
      <c r="SDE16" s="83"/>
      <c r="SDF16" s="212"/>
      <c r="SDG16" s="212"/>
      <c r="SDH16" s="212"/>
      <c r="SDI16" s="191"/>
      <c r="SDJ16" s="191"/>
      <c r="SDK16" s="191"/>
      <c r="SDL16" s="191"/>
      <c r="SDM16" s="83"/>
      <c r="SDN16" s="212"/>
      <c r="SDO16" s="212"/>
      <c r="SDP16" s="212"/>
      <c r="SDQ16" s="191"/>
      <c r="SDR16" s="191"/>
      <c r="SDS16" s="191"/>
      <c r="SDT16" s="191"/>
      <c r="SDU16" s="83"/>
      <c r="SDV16" s="212"/>
      <c r="SDW16" s="212"/>
      <c r="SDX16" s="212"/>
      <c r="SDY16" s="191"/>
      <c r="SDZ16" s="191"/>
      <c r="SEA16" s="191"/>
      <c r="SEB16" s="191"/>
      <c r="SEC16" s="83"/>
      <c r="SED16" s="212"/>
      <c r="SEE16" s="212"/>
      <c r="SEF16" s="212"/>
      <c r="SEG16" s="191"/>
      <c r="SEH16" s="191"/>
      <c r="SEI16" s="191"/>
      <c r="SEJ16" s="191"/>
      <c r="SEK16" s="83"/>
      <c r="SEL16" s="212"/>
      <c r="SEM16" s="212"/>
      <c r="SEN16" s="212"/>
      <c r="SEO16" s="191"/>
      <c r="SEP16" s="191"/>
      <c r="SEQ16" s="191"/>
      <c r="SER16" s="191"/>
      <c r="SES16" s="83"/>
      <c r="SET16" s="212"/>
      <c r="SEU16" s="212"/>
      <c r="SEV16" s="212"/>
      <c r="SEW16" s="191"/>
      <c r="SEX16" s="191"/>
      <c r="SEY16" s="191"/>
      <c r="SEZ16" s="191"/>
      <c r="SFA16" s="83"/>
      <c r="SFB16" s="212"/>
      <c r="SFC16" s="212"/>
      <c r="SFD16" s="212"/>
      <c r="SFE16" s="191"/>
      <c r="SFF16" s="191"/>
      <c r="SFG16" s="191"/>
      <c r="SFH16" s="191"/>
      <c r="SFI16" s="83"/>
      <c r="SFJ16" s="212"/>
      <c r="SFK16" s="212"/>
      <c r="SFL16" s="212"/>
      <c r="SFM16" s="191"/>
      <c r="SFN16" s="191"/>
      <c r="SFO16" s="191"/>
      <c r="SFP16" s="191"/>
      <c r="SFQ16" s="83"/>
      <c r="SFR16" s="212"/>
      <c r="SFS16" s="212"/>
      <c r="SFT16" s="212"/>
      <c r="SFU16" s="191"/>
      <c r="SFV16" s="191"/>
      <c r="SFW16" s="191"/>
      <c r="SFX16" s="191"/>
      <c r="SFY16" s="83"/>
      <c r="SFZ16" s="212"/>
      <c r="SGA16" s="212"/>
      <c r="SGB16" s="212"/>
      <c r="SGC16" s="191"/>
      <c r="SGD16" s="191"/>
      <c r="SGE16" s="191"/>
      <c r="SGF16" s="191"/>
      <c r="SGG16" s="83"/>
      <c r="SGH16" s="212"/>
      <c r="SGI16" s="212"/>
      <c r="SGJ16" s="212"/>
      <c r="SGK16" s="191"/>
      <c r="SGL16" s="191"/>
      <c r="SGM16" s="191"/>
      <c r="SGN16" s="191"/>
      <c r="SGO16" s="83"/>
      <c r="SGP16" s="212"/>
      <c r="SGQ16" s="212"/>
      <c r="SGR16" s="212"/>
      <c r="SGS16" s="191"/>
      <c r="SGT16" s="191"/>
      <c r="SGU16" s="191"/>
      <c r="SGV16" s="191"/>
      <c r="SGW16" s="83"/>
      <c r="SGX16" s="212"/>
      <c r="SGY16" s="212"/>
      <c r="SGZ16" s="212"/>
      <c r="SHA16" s="191"/>
      <c r="SHB16" s="191"/>
      <c r="SHC16" s="191"/>
      <c r="SHD16" s="191"/>
      <c r="SHE16" s="83"/>
      <c r="SHF16" s="212"/>
      <c r="SHG16" s="212"/>
      <c r="SHH16" s="212"/>
      <c r="SHI16" s="191"/>
      <c r="SHJ16" s="191"/>
      <c r="SHK16" s="191"/>
      <c r="SHL16" s="191"/>
      <c r="SHM16" s="83"/>
      <c r="SHN16" s="212"/>
      <c r="SHO16" s="212"/>
      <c r="SHP16" s="212"/>
      <c r="SHQ16" s="191"/>
      <c r="SHR16" s="191"/>
      <c r="SHS16" s="191"/>
      <c r="SHT16" s="191"/>
      <c r="SHU16" s="83"/>
      <c r="SHV16" s="212"/>
      <c r="SHW16" s="212"/>
      <c r="SHX16" s="212"/>
      <c r="SHY16" s="191"/>
      <c r="SHZ16" s="191"/>
      <c r="SIA16" s="191"/>
      <c r="SIB16" s="191"/>
      <c r="SIC16" s="83"/>
      <c r="SID16" s="212"/>
      <c r="SIE16" s="212"/>
      <c r="SIF16" s="212"/>
      <c r="SIG16" s="191"/>
      <c r="SIH16" s="191"/>
      <c r="SII16" s="191"/>
      <c r="SIJ16" s="191"/>
      <c r="SIK16" s="83"/>
      <c r="SIL16" s="212"/>
      <c r="SIM16" s="212"/>
      <c r="SIN16" s="212"/>
      <c r="SIO16" s="191"/>
      <c r="SIP16" s="191"/>
      <c r="SIQ16" s="191"/>
      <c r="SIR16" s="191"/>
      <c r="SIS16" s="83"/>
      <c r="SIT16" s="212"/>
      <c r="SIU16" s="212"/>
      <c r="SIV16" s="212"/>
      <c r="SIW16" s="191"/>
      <c r="SIX16" s="191"/>
      <c r="SIY16" s="191"/>
      <c r="SIZ16" s="191"/>
      <c r="SJA16" s="83"/>
      <c r="SJB16" s="212"/>
      <c r="SJC16" s="212"/>
      <c r="SJD16" s="212"/>
      <c r="SJE16" s="191"/>
      <c r="SJF16" s="191"/>
      <c r="SJG16" s="191"/>
      <c r="SJH16" s="191"/>
      <c r="SJI16" s="83"/>
      <c r="SJJ16" s="212"/>
      <c r="SJK16" s="212"/>
      <c r="SJL16" s="212"/>
      <c r="SJM16" s="191"/>
      <c r="SJN16" s="191"/>
      <c r="SJO16" s="191"/>
      <c r="SJP16" s="191"/>
      <c r="SJQ16" s="83"/>
      <c r="SJR16" s="212"/>
      <c r="SJS16" s="212"/>
      <c r="SJT16" s="212"/>
      <c r="SJU16" s="191"/>
      <c r="SJV16" s="191"/>
      <c r="SJW16" s="191"/>
      <c r="SJX16" s="191"/>
      <c r="SJY16" s="83"/>
      <c r="SJZ16" s="212"/>
      <c r="SKA16" s="212"/>
      <c r="SKB16" s="212"/>
      <c r="SKC16" s="191"/>
      <c r="SKD16" s="191"/>
      <c r="SKE16" s="191"/>
      <c r="SKF16" s="191"/>
      <c r="SKG16" s="83"/>
      <c r="SKH16" s="212"/>
      <c r="SKI16" s="212"/>
      <c r="SKJ16" s="212"/>
      <c r="SKK16" s="191"/>
      <c r="SKL16" s="191"/>
      <c r="SKM16" s="191"/>
      <c r="SKN16" s="191"/>
      <c r="SKO16" s="83"/>
      <c r="SKP16" s="212"/>
      <c r="SKQ16" s="212"/>
      <c r="SKR16" s="212"/>
      <c r="SKS16" s="191"/>
      <c r="SKT16" s="191"/>
      <c r="SKU16" s="191"/>
      <c r="SKV16" s="191"/>
      <c r="SKW16" s="83"/>
      <c r="SKX16" s="212"/>
      <c r="SKY16" s="212"/>
      <c r="SKZ16" s="212"/>
      <c r="SLA16" s="191"/>
      <c r="SLB16" s="191"/>
      <c r="SLC16" s="191"/>
      <c r="SLD16" s="191"/>
      <c r="SLE16" s="83"/>
      <c r="SLF16" s="212"/>
      <c r="SLG16" s="212"/>
      <c r="SLH16" s="212"/>
      <c r="SLI16" s="191"/>
      <c r="SLJ16" s="191"/>
      <c r="SLK16" s="191"/>
      <c r="SLL16" s="191"/>
      <c r="SLM16" s="83"/>
      <c r="SLN16" s="212"/>
      <c r="SLO16" s="212"/>
      <c r="SLP16" s="212"/>
      <c r="SLQ16" s="191"/>
      <c r="SLR16" s="191"/>
      <c r="SLS16" s="191"/>
      <c r="SLT16" s="191"/>
      <c r="SLU16" s="83"/>
      <c r="SLV16" s="212"/>
      <c r="SLW16" s="212"/>
      <c r="SLX16" s="212"/>
      <c r="SLY16" s="191"/>
      <c r="SLZ16" s="191"/>
      <c r="SMA16" s="191"/>
      <c r="SMB16" s="191"/>
      <c r="SMC16" s="83"/>
      <c r="SMD16" s="212"/>
      <c r="SME16" s="212"/>
      <c r="SMF16" s="212"/>
      <c r="SMG16" s="191"/>
      <c r="SMH16" s="191"/>
      <c r="SMI16" s="191"/>
      <c r="SMJ16" s="191"/>
      <c r="SMK16" s="83"/>
      <c r="SML16" s="212"/>
      <c r="SMM16" s="212"/>
      <c r="SMN16" s="212"/>
      <c r="SMO16" s="191"/>
      <c r="SMP16" s="191"/>
      <c r="SMQ16" s="191"/>
      <c r="SMR16" s="191"/>
      <c r="SMS16" s="83"/>
      <c r="SMT16" s="212"/>
      <c r="SMU16" s="212"/>
      <c r="SMV16" s="212"/>
      <c r="SMW16" s="191"/>
      <c r="SMX16" s="191"/>
      <c r="SMY16" s="191"/>
      <c r="SMZ16" s="191"/>
      <c r="SNA16" s="83"/>
      <c r="SNB16" s="212"/>
      <c r="SNC16" s="212"/>
      <c r="SND16" s="212"/>
      <c r="SNE16" s="191"/>
      <c r="SNF16" s="191"/>
      <c r="SNG16" s="191"/>
      <c r="SNH16" s="191"/>
      <c r="SNI16" s="83"/>
      <c r="SNJ16" s="212"/>
      <c r="SNK16" s="212"/>
      <c r="SNL16" s="212"/>
      <c r="SNM16" s="191"/>
      <c r="SNN16" s="191"/>
      <c r="SNO16" s="191"/>
      <c r="SNP16" s="191"/>
      <c r="SNQ16" s="83"/>
      <c r="SNR16" s="212"/>
      <c r="SNS16" s="212"/>
      <c r="SNT16" s="212"/>
      <c r="SNU16" s="191"/>
      <c r="SNV16" s="191"/>
      <c r="SNW16" s="191"/>
      <c r="SNX16" s="191"/>
      <c r="SNY16" s="83"/>
      <c r="SNZ16" s="212"/>
      <c r="SOA16" s="212"/>
      <c r="SOB16" s="212"/>
      <c r="SOC16" s="191"/>
      <c r="SOD16" s="191"/>
      <c r="SOE16" s="191"/>
      <c r="SOF16" s="191"/>
      <c r="SOG16" s="83"/>
      <c r="SOH16" s="212"/>
      <c r="SOI16" s="212"/>
      <c r="SOJ16" s="212"/>
      <c r="SOK16" s="191"/>
      <c r="SOL16" s="191"/>
      <c r="SOM16" s="191"/>
      <c r="SON16" s="191"/>
      <c r="SOO16" s="83"/>
      <c r="SOP16" s="212"/>
      <c r="SOQ16" s="212"/>
      <c r="SOR16" s="212"/>
      <c r="SOS16" s="191"/>
      <c r="SOT16" s="191"/>
      <c r="SOU16" s="191"/>
      <c r="SOV16" s="191"/>
      <c r="SOW16" s="83"/>
      <c r="SOX16" s="212"/>
      <c r="SOY16" s="212"/>
      <c r="SOZ16" s="212"/>
      <c r="SPA16" s="191"/>
      <c r="SPB16" s="191"/>
      <c r="SPC16" s="191"/>
      <c r="SPD16" s="191"/>
      <c r="SPE16" s="83"/>
      <c r="SPF16" s="212"/>
      <c r="SPG16" s="212"/>
      <c r="SPH16" s="212"/>
      <c r="SPI16" s="191"/>
      <c r="SPJ16" s="191"/>
      <c r="SPK16" s="191"/>
      <c r="SPL16" s="191"/>
      <c r="SPM16" s="83"/>
      <c r="SPN16" s="212"/>
      <c r="SPO16" s="212"/>
      <c r="SPP16" s="212"/>
      <c r="SPQ16" s="191"/>
      <c r="SPR16" s="191"/>
      <c r="SPS16" s="191"/>
      <c r="SPT16" s="191"/>
      <c r="SPU16" s="83"/>
      <c r="SPV16" s="212"/>
      <c r="SPW16" s="212"/>
      <c r="SPX16" s="212"/>
      <c r="SPY16" s="191"/>
      <c r="SPZ16" s="191"/>
      <c r="SQA16" s="191"/>
      <c r="SQB16" s="191"/>
      <c r="SQC16" s="83"/>
      <c r="SQD16" s="212"/>
      <c r="SQE16" s="212"/>
      <c r="SQF16" s="212"/>
      <c r="SQG16" s="191"/>
      <c r="SQH16" s="191"/>
      <c r="SQI16" s="191"/>
      <c r="SQJ16" s="191"/>
      <c r="SQK16" s="83"/>
      <c r="SQL16" s="212"/>
      <c r="SQM16" s="212"/>
      <c r="SQN16" s="212"/>
      <c r="SQO16" s="191"/>
      <c r="SQP16" s="191"/>
      <c r="SQQ16" s="191"/>
      <c r="SQR16" s="191"/>
      <c r="SQS16" s="83"/>
      <c r="SQT16" s="212"/>
      <c r="SQU16" s="212"/>
      <c r="SQV16" s="212"/>
      <c r="SQW16" s="191"/>
      <c r="SQX16" s="191"/>
      <c r="SQY16" s="191"/>
      <c r="SQZ16" s="191"/>
      <c r="SRA16" s="83"/>
      <c r="SRB16" s="212"/>
      <c r="SRC16" s="212"/>
      <c r="SRD16" s="212"/>
      <c r="SRE16" s="191"/>
      <c r="SRF16" s="191"/>
      <c r="SRG16" s="191"/>
      <c r="SRH16" s="191"/>
      <c r="SRI16" s="83"/>
      <c r="SRJ16" s="212"/>
      <c r="SRK16" s="212"/>
      <c r="SRL16" s="212"/>
      <c r="SRM16" s="191"/>
      <c r="SRN16" s="191"/>
      <c r="SRO16" s="191"/>
      <c r="SRP16" s="191"/>
      <c r="SRQ16" s="83"/>
      <c r="SRR16" s="212"/>
      <c r="SRS16" s="212"/>
      <c r="SRT16" s="212"/>
      <c r="SRU16" s="191"/>
      <c r="SRV16" s="191"/>
      <c r="SRW16" s="191"/>
      <c r="SRX16" s="191"/>
      <c r="SRY16" s="83"/>
      <c r="SRZ16" s="212"/>
      <c r="SSA16" s="212"/>
      <c r="SSB16" s="212"/>
      <c r="SSC16" s="191"/>
      <c r="SSD16" s="191"/>
      <c r="SSE16" s="191"/>
      <c r="SSF16" s="191"/>
      <c r="SSG16" s="83"/>
      <c r="SSH16" s="212"/>
      <c r="SSI16" s="212"/>
      <c r="SSJ16" s="212"/>
      <c r="SSK16" s="191"/>
      <c r="SSL16" s="191"/>
      <c r="SSM16" s="191"/>
      <c r="SSN16" s="191"/>
      <c r="SSO16" s="83"/>
      <c r="SSP16" s="212"/>
      <c r="SSQ16" s="212"/>
      <c r="SSR16" s="212"/>
      <c r="SSS16" s="191"/>
      <c r="SST16" s="191"/>
      <c r="SSU16" s="191"/>
      <c r="SSV16" s="191"/>
      <c r="SSW16" s="83"/>
      <c r="SSX16" s="212"/>
      <c r="SSY16" s="212"/>
      <c r="SSZ16" s="212"/>
      <c r="STA16" s="191"/>
      <c r="STB16" s="191"/>
      <c r="STC16" s="191"/>
      <c r="STD16" s="191"/>
      <c r="STE16" s="83"/>
      <c r="STF16" s="212"/>
      <c r="STG16" s="212"/>
      <c r="STH16" s="212"/>
      <c r="STI16" s="191"/>
      <c r="STJ16" s="191"/>
      <c r="STK16" s="191"/>
      <c r="STL16" s="191"/>
      <c r="STM16" s="83"/>
      <c r="STN16" s="212"/>
      <c r="STO16" s="212"/>
      <c r="STP16" s="212"/>
      <c r="STQ16" s="191"/>
      <c r="STR16" s="191"/>
      <c r="STS16" s="191"/>
      <c r="STT16" s="191"/>
      <c r="STU16" s="83"/>
      <c r="STV16" s="212"/>
      <c r="STW16" s="212"/>
      <c r="STX16" s="212"/>
      <c r="STY16" s="191"/>
      <c r="STZ16" s="191"/>
      <c r="SUA16" s="191"/>
      <c r="SUB16" s="191"/>
      <c r="SUC16" s="83"/>
      <c r="SUD16" s="212"/>
      <c r="SUE16" s="212"/>
      <c r="SUF16" s="212"/>
      <c r="SUG16" s="191"/>
      <c r="SUH16" s="191"/>
      <c r="SUI16" s="191"/>
      <c r="SUJ16" s="191"/>
      <c r="SUK16" s="83"/>
      <c r="SUL16" s="212"/>
      <c r="SUM16" s="212"/>
      <c r="SUN16" s="212"/>
      <c r="SUO16" s="191"/>
      <c r="SUP16" s="191"/>
      <c r="SUQ16" s="191"/>
      <c r="SUR16" s="191"/>
      <c r="SUS16" s="83"/>
      <c r="SUT16" s="212"/>
      <c r="SUU16" s="212"/>
      <c r="SUV16" s="212"/>
      <c r="SUW16" s="191"/>
      <c r="SUX16" s="191"/>
      <c r="SUY16" s="191"/>
      <c r="SUZ16" s="191"/>
      <c r="SVA16" s="83"/>
      <c r="SVB16" s="212"/>
      <c r="SVC16" s="212"/>
      <c r="SVD16" s="212"/>
      <c r="SVE16" s="191"/>
      <c r="SVF16" s="191"/>
      <c r="SVG16" s="191"/>
      <c r="SVH16" s="191"/>
      <c r="SVI16" s="83"/>
      <c r="SVJ16" s="212"/>
      <c r="SVK16" s="212"/>
      <c r="SVL16" s="212"/>
      <c r="SVM16" s="191"/>
      <c r="SVN16" s="191"/>
      <c r="SVO16" s="191"/>
      <c r="SVP16" s="191"/>
      <c r="SVQ16" s="83"/>
      <c r="SVR16" s="212"/>
      <c r="SVS16" s="212"/>
      <c r="SVT16" s="212"/>
      <c r="SVU16" s="191"/>
      <c r="SVV16" s="191"/>
      <c r="SVW16" s="191"/>
      <c r="SVX16" s="191"/>
      <c r="SVY16" s="83"/>
      <c r="SVZ16" s="212"/>
      <c r="SWA16" s="212"/>
      <c r="SWB16" s="212"/>
      <c r="SWC16" s="191"/>
      <c r="SWD16" s="191"/>
      <c r="SWE16" s="191"/>
      <c r="SWF16" s="191"/>
      <c r="SWG16" s="83"/>
      <c r="SWH16" s="212"/>
      <c r="SWI16" s="212"/>
      <c r="SWJ16" s="212"/>
      <c r="SWK16" s="191"/>
      <c r="SWL16" s="191"/>
      <c r="SWM16" s="191"/>
      <c r="SWN16" s="191"/>
      <c r="SWO16" s="83"/>
      <c r="SWP16" s="212"/>
      <c r="SWQ16" s="212"/>
      <c r="SWR16" s="212"/>
      <c r="SWS16" s="191"/>
      <c r="SWT16" s="191"/>
      <c r="SWU16" s="191"/>
      <c r="SWV16" s="191"/>
      <c r="SWW16" s="83"/>
      <c r="SWX16" s="212"/>
      <c r="SWY16" s="212"/>
      <c r="SWZ16" s="212"/>
      <c r="SXA16" s="191"/>
      <c r="SXB16" s="191"/>
      <c r="SXC16" s="191"/>
      <c r="SXD16" s="191"/>
      <c r="SXE16" s="83"/>
      <c r="SXF16" s="212"/>
      <c r="SXG16" s="212"/>
      <c r="SXH16" s="212"/>
      <c r="SXI16" s="191"/>
      <c r="SXJ16" s="191"/>
      <c r="SXK16" s="191"/>
      <c r="SXL16" s="191"/>
      <c r="SXM16" s="83"/>
      <c r="SXN16" s="212"/>
      <c r="SXO16" s="212"/>
      <c r="SXP16" s="212"/>
      <c r="SXQ16" s="191"/>
      <c r="SXR16" s="191"/>
      <c r="SXS16" s="191"/>
      <c r="SXT16" s="191"/>
      <c r="SXU16" s="83"/>
      <c r="SXV16" s="212"/>
      <c r="SXW16" s="212"/>
      <c r="SXX16" s="212"/>
      <c r="SXY16" s="191"/>
      <c r="SXZ16" s="191"/>
      <c r="SYA16" s="191"/>
      <c r="SYB16" s="191"/>
      <c r="SYC16" s="83"/>
      <c r="SYD16" s="212"/>
      <c r="SYE16" s="212"/>
      <c r="SYF16" s="212"/>
      <c r="SYG16" s="191"/>
      <c r="SYH16" s="191"/>
      <c r="SYI16" s="191"/>
      <c r="SYJ16" s="191"/>
      <c r="SYK16" s="83"/>
      <c r="SYL16" s="212"/>
      <c r="SYM16" s="212"/>
      <c r="SYN16" s="212"/>
      <c r="SYO16" s="191"/>
      <c r="SYP16" s="191"/>
      <c r="SYQ16" s="191"/>
      <c r="SYR16" s="191"/>
      <c r="SYS16" s="83"/>
      <c r="SYT16" s="212"/>
      <c r="SYU16" s="212"/>
      <c r="SYV16" s="212"/>
      <c r="SYW16" s="191"/>
      <c r="SYX16" s="191"/>
      <c r="SYY16" s="191"/>
      <c r="SYZ16" s="191"/>
      <c r="SZA16" s="83"/>
      <c r="SZB16" s="212"/>
      <c r="SZC16" s="212"/>
      <c r="SZD16" s="212"/>
      <c r="SZE16" s="191"/>
      <c r="SZF16" s="191"/>
      <c r="SZG16" s="191"/>
      <c r="SZH16" s="191"/>
      <c r="SZI16" s="83"/>
      <c r="SZJ16" s="212"/>
      <c r="SZK16" s="212"/>
      <c r="SZL16" s="212"/>
      <c r="SZM16" s="191"/>
      <c r="SZN16" s="191"/>
      <c r="SZO16" s="191"/>
      <c r="SZP16" s="191"/>
      <c r="SZQ16" s="83"/>
      <c r="SZR16" s="212"/>
      <c r="SZS16" s="212"/>
      <c r="SZT16" s="212"/>
      <c r="SZU16" s="191"/>
      <c r="SZV16" s="191"/>
      <c r="SZW16" s="191"/>
      <c r="SZX16" s="191"/>
      <c r="SZY16" s="83"/>
      <c r="SZZ16" s="212"/>
      <c r="TAA16" s="212"/>
      <c r="TAB16" s="212"/>
      <c r="TAC16" s="191"/>
      <c r="TAD16" s="191"/>
      <c r="TAE16" s="191"/>
      <c r="TAF16" s="191"/>
      <c r="TAG16" s="83"/>
      <c r="TAH16" s="212"/>
      <c r="TAI16" s="212"/>
      <c r="TAJ16" s="212"/>
      <c r="TAK16" s="191"/>
      <c r="TAL16" s="191"/>
      <c r="TAM16" s="191"/>
      <c r="TAN16" s="191"/>
      <c r="TAO16" s="83"/>
      <c r="TAP16" s="212"/>
      <c r="TAQ16" s="212"/>
      <c r="TAR16" s="212"/>
      <c r="TAS16" s="191"/>
      <c r="TAT16" s="191"/>
      <c r="TAU16" s="191"/>
      <c r="TAV16" s="191"/>
      <c r="TAW16" s="83"/>
      <c r="TAX16" s="212"/>
      <c r="TAY16" s="212"/>
      <c r="TAZ16" s="212"/>
      <c r="TBA16" s="191"/>
      <c r="TBB16" s="191"/>
      <c r="TBC16" s="191"/>
      <c r="TBD16" s="191"/>
      <c r="TBE16" s="83"/>
      <c r="TBF16" s="212"/>
      <c r="TBG16" s="212"/>
      <c r="TBH16" s="212"/>
      <c r="TBI16" s="191"/>
      <c r="TBJ16" s="191"/>
      <c r="TBK16" s="191"/>
      <c r="TBL16" s="191"/>
      <c r="TBM16" s="83"/>
      <c r="TBN16" s="212"/>
      <c r="TBO16" s="212"/>
      <c r="TBP16" s="212"/>
      <c r="TBQ16" s="191"/>
      <c r="TBR16" s="191"/>
      <c r="TBS16" s="191"/>
      <c r="TBT16" s="191"/>
      <c r="TBU16" s="83"/>
      <c r="TBV16" s="212"/>
      <c r="TBW16" s="212"/>
      <c r="TBX16" s="212"/>
      <c r="TBY16" s="191"/>
      <c r="TBZ16" s="191"/>
      <c r="TCA16" s="191"/>
      <c r="TCB16" s="191"/>
      <c r="TCC16" s="83"/>
      <c r="TCD16" s="212"/>
      <c r="TCE16" s="212"/>
      <c r="TCF16" s="212"/>
      <c r="TCG16" s="191"/>
      <c r="TCH16" s="191"/>
      <c r="TCI16" s="191"/>
      <c r="TCJ16" s="191"/>
      <c r="TCK16" s="83"/>
      <c r="TCL16" s="212"/>
      <c r="TCM16" s="212"/>
      <c r="TCN16" s="212"/>
      <c r="TCO16" s="191"/>
      <c r="TCP16" s="191"/>
      <c r="TCQ16" s="191"/>
      <c r="TCR16" s="191"/>
      <c r="TCS16" s="83"/>
      <c r="TCT16" s="212"/>
      <c r="TCU16" s="212"/>
      <c r="TCV16" s="212"/>
      <c r="TCW16" s="191"/>
      <c r="TCX16" s="191"/>
      <c r="TCY16" s="191"/>
      <c r="TCZ16" s="191"/>
      <c r="TDA16" s="83"/>
      <c r="TDB16" s="212"/>
      <c r="TDC16" s="212"/>
      <c r="TDD16" s="212"/>
      <c r="TDE16" s="191"/>
      <c r="TDF16" s="191"/>
      <c r="TDG16" s="191"/>
      <c r="TDH16" s="191"/>
      <c r="TDI16" s="83"/>
      <c r="TDJ16" s="212"/>
      <c r="TDK16" s="212"/>
      <c r="TDL16" s="212"/>
      <c r="TDM16" s="191"/>
      <c r="TDN16" s="191"/>
      <c r="TDO16" s="191"/>
      <c r="TDP16" s="191"/>
      <c r="TDQ16" s="83"/>
      <c r="TDR16" s="212"/>
      <c r="TDS16" s="212"/>
      <c r="TDT16" s="212"/>
      <c r="TDU16" s="191"/>
      <c r="TDV16" s="191"/>
      <c r="TDW16" s="191"/>
      <c r="TDX16" s="191"/>
      <c r="TDY16" s="83"/>
      <c r="TDZ16" s="212"/>
      <c r="TEA16" s="212"/>
      <c r="TEB16" s="212"/>
      <c r="TEC16" s="191"/>
      <c r="TED16" s="191"/>
      <c r="TEE16" s="191"/>
      <c r="TEF16" s="191"/>
      <c r="TEG16" s="83"/>
      <c r="TEH16" s="212"/>
      <c r="TEI16" s="212"/>
      <c r="TEJ16" s="212"/>
      <c r="TEK16" s="191"/>
      <c r="TEL16" s="191"/>
      <c r="TEM16" s="191"/>
      <c r="TEN16" s="191"/>
      <c r="TEO16" s="83"/>
      <c r="TEP16" s="212"/>
      <c r="TEQ16" s="212"/>
      <c r="TER16" s="212"/>
      <c r="TES16" s="191"/>
      <c r="TET16" s="191"/>
      <c r="TEU16" s="191"/>
      <c r="TEV16" s="191"/>
      <c r="TEW16" s="83"/>
      <c r="TEX16" s="212"/>
      <c r="TEY16" s="212"/>
      <c r="TEZ16" s="212"/>
      <c r="TFA16" s="191"/>
      <c r="TFB16" s="191"/>
      <c r="TFC16" s="191"/>
      <c r="TFD16" s="191"/>
      <c r="TFE16" s="83"/>
      <c r="TFF16" s="212"/>
      <c r="TFG16" s="212"/>
      <c r="TFH16" s="212"/>
      <c r="TFI16" s="191"/>
      <c r="TFJ16" s="191"/>
      <c r="TFK16" s="191"/>
      <c r="TFL16" s="191"/>
      <c r="TFM16" s="83"/>
      <c r="TFN16" s="212"/>
      <c r="TFO16" s="212"/>
      <c r="TFP16" s="212"/>
      <c r="TFQ16" s="191"/>
      <c r="TFR16" s="191"/>
      <c r="TFS16" s="191"/>
      <c r="TFT16" s="191"/>
      <c r="TFU16" s="83"/>
      <c r="TFV16" s="212"/>
      <c r="TFW16" s="212"/>
      <c r="TFX16" s="212"/>
      <c r="TFY16" s="191"/>
      <c r="TFZ16" s="191"/>
      <c r="TGA16" s="191"/>
      <c r="TGB16" s="191"/>
      <c r="TGC16" s="83"/>
      <c r="TGD16" s="212"/>
      <c r="TGE16" s="212"/>
      <c r="TGF16" s="212"/>
      <c r="TGG16" s="191"/>
      <c r="TGH16" s="191"/>
      <c r="TGI16" s="191"/>
      <c r="TGJ16" s="191"/>
      <c r="TGK16" s="83"/>
      <c r="TGL16" s="212"/>
      <c r="TGM16" s="212"/>
      <c r="TGN16" s="212"/>
      <c r="TGO16" s="191"/>
      <c r="TGP16" s="191"/>
      <c r="TGQ16" s="191"/>
      <c r="TGR16" s="191"/>
      <c r="TGS16" s="83"/>
      <c r="TGT16" s="212"/>
      <c r="TGU16" s="212"/>
      <c r="TGV16" s="212"/>
      <c r="TGW16" s="191"/>
      <c r="TGX16" s="191"/>
      <c r="TGY16" s="191"/>
      <c r="TGZ16" s="191"/>
      <c r="THA16" s="83"/>
      <c r="THB16" s="212"/>
      <c r="THC16" s="212"/>
      <c r="THD16" s="212"/>
      <c r="THE16" s="191"/>
      <c r="THF16" s="191"/>
      <c r="THG16" s="191"/>
      <c r="THH16" s="191"/>
      <c r="THI16" s="83"/>
      <c r="THJ16" s="212"/>
      <c r="THK16" s="212"/>
      <c r="THL16" s="212"/>
      <c r="THM16" s="191"/>
      <c r="THN16" s="191"/>
      <c r="THO16" s="191"/>
      <c r="THP16" s="191"/>
      <c r="THQ16" s="83"/>
      <c r="THR16" s="212"/>
      <c r="THS16" s="212"/>
      <c r="THT16" s="212"/>
      <c r="THU16" s="191"/>
      <c r="THV16" s="191"/>
      <c r="THW16" s="191"/>
      <c r="THX16" s="191"/>
      <c r="THY16" s="83"/>
      <c r="THZ16" s="212"/>
      <c r="TIA16" s="212"/>
      <c r="TIB16" s="212"/>
      <c r="TIC16" s="191"/>
      <c r="TID16" s="191"/>
      <c r="TIE16" s="191"/>
      <c r="TIF16" s="191"/>
      <c r="TIG16" s="83"/>
      <c r="TIH16" s="212"/>
      <c r="TII16" s="212"/>
      <c r="TIJ16" s="212"/>
      <c r="TIK16" s="191"/>
      <c r="TIL16" s="191"/>
      <c r="TIM16" s="191"/>
      <c r="TIN16" s="191"/>
      <c r="TIO16" s="83"/>
      <c r="TIP16" s="212"/>
      <c r="TIQ16" s="212"/>
      <c r="TIR16" s="212"/>
      <c r="TIS16" s="191"/>
      <c r="TIT16" s="191"/>
      <c r="TIU16" s="191"/>
      <c r="TIV16" s="191"/>
      <c r="TIW16" s="83"/>
      <c r="TIX16" s="212"/>
      <c r="TIY16" s="212"/>
      <c r="TIZ16" s="212"/>
      <c r="TJA16" s="191"/>
      <c r="TJB16" s="191"/>
      <c r="TJC16" s="191"/>
      <c r="TJD16" s="191"/>
      <c r="TJE16" s="83"/>
      <c r="TJF16" s="212"/>
      <c r="TJG16" s="212"/>
      <c r="TJH16" s="212"/>
      <c r="TJI16" s="191"/>
      <c r="TJJ16" s="191"/>
      <c r="TJK16" s="191"/>
      <c r="TJL16" s="191"/>
      <c r="TJM16" s="83"/>
      <c r="TJN16" s="212"/>
      <c r="TJO16" s="212"/>
      <c r="TJP16" s="212"/>
      <c r="TJQ16" s="191"/>
      <c r="TJR16" s="191"/>
      <c r="TJS16" s="191"/>
      <c r="TJT16" s="191"/>
      <c r="TJU16" s="83"/>
      <c r="TJV16" s="212"/>
      <c r="TJW16" s="212"/>
      <c r="TJX16" s="212"/>
      <c r="TJY16" s="191"/>
      <c r="TJZ16" s="191"/>
      <c r="TKA16" s="191"/>
      <c r="TKB16" s="191"/>
      <c r="TKC16" s="83"/>
      <c r="TKD16" s="212"/>
      <c r="TKE16" s="212"/>
      <c r="TKF16" s="212"/>
      <c r="TKG16" s="191"/>
      <c r="TKH16" s="191"/>
      <c r="TKI16" s="191"/>
      <c r="TKJ16" s="191"/>
      <c r="TKK16" s="83"/>
      <c r="TKL16" s="212"/>
      <c r="TKM16" s="212"/>
      <c r="TKN16" s="212"/>
      <c r="TKO16" s="191"/>
      <c r="TKP16" s="191"/>
      <c r="TKQ16" s="191"/>
      <c r="TKR16" s="191"/>
      <c r="TKS16" s="83"/>
      <c r="TKT16" s="212"/>
      <c r="TKU16" s="212"/>
      <c r="TKV16" s="212"/>
      <c r="TKW16" s="191"/>
      <c r="TKX16" s="191"/>
      <c r="TKY16" s="191"/>
      <c r="TKZ16" s="191"/>
      <c r="TLA16" s="83"/>
      <c r="TLB16" s="212"/>
      <c r="TLC16" s="212"/>
      <c r="TLD16" s="212"/>
      <c r="TLE16" s="191"/>
      <c r="TLF16" s="191"/>
      <c r="TLG16" s="191"/>
      <c r="TLH16" s="191"/>
      <c r="TLI16" s="83"/>
      <c r="TLJ16" s="212"/>
      <c r="TLK16" s="212"/>
      <c r="TLL16" s="212"/>
      <c r="TLM16" s="191"/>
      <c r="TLN16" s="191"/>
      <c r="TLO16" s="191"/>
      <c r="TLP16" s="191"/>
      <c r="TLQ16" s="83"/>
      <c r="TLR16" s="212"/>
      <c r="TLS16" s="212"/>
      <c r="TLT16" s="212"/>
      <c r="TLU16" s="191"/>
      <c r="TLV16" s="191"/>
      <c r="TLW16" s="191"/>
      <c r="TLX16" s="191"/>
      <c r="TLY16" s="83"/>
      <c r="TLZ16" s="212"/>
      <c r="TMA16" s="212"/>
      <c r="TMB16" s="212"/>
      <c r="TMC16" s="191"/>
      <c r="TMD16" s="191"/>
      <c r="TME16" s="191"/>
      <c r="TMF16" s="191"/>
      <c r="TMG16" s="83"/>
      <c r="TMH16" s="212"/>
      <c r="TMI16" s="212"/>
      <c r="TMJ16" s="212"/>
      <c r="TMK16" s="191"/>
      <c r="TML16" s="191"/>
      <c r="TMM16" s="191"/>
      <c r="TMN16" s="191"/>
      <c r="TMO16" s="83"/>
      <c r="TMP16" s="212"/>
      <c r="TMQ16" s="212"/>
      <c r="TMR16" s="212"/>
      <c r="TMS16" s="191"/>
      <c r="TMT16" s="191"/>
      <c r="TMU16" s="191"/>
      <c r="TMV16" s="191"/>
      <c r="TMW16" s="83"/>
      <c r="TMX16" s="212"/>
      <c r="TMY16" s="212"/>
      <c r="TMZ16" s="212"/>
      <c r="TNA16" s="191"/>
      <c r="TNB16" s="191"/>
      <c r="TNC16" s="191"/>
      <c r="TND16" s="191"/>
      <c r="TNE16" s="83"/>
      <c r="TNF16" s="212"/>
      <c r="TNG16" s="212"/>
      <c r="TNH16" s="212"/>
      <c r="TNI16" s="191"/>
      <c r="TNJ16" s="191"/>
      <c r="TNK16" s="191"/>
      <c r="TNL16" s="191"/>
      <c r="TNM16" s="83"/>
      <c r="TNN16" s="212"/>
      <c r="TNO16" s="212"/>
      <c r="TNP16" s="212"/>
      <c r="TNQ16" s="191"/>
      <c r="TNR16" s="191"/>
      <c r="TNS16" s="191"/>
      <c r="TNT16" s="191"/>
      <c r="TNU16" s="83"/>
      <c r="TNV16" s="212"/>
      <c r="TNW16" s="212"/>
      <c r="TNX16" s="212"/>
      <c r="TNY16" s="191"/>
      <c r="TNZ16" s="191"/>
      <c r="TOA16" s="191"/>
      <c r="TOB16" s="191"/>
      <c r="TOC16" s="83"/>
      <c r="TOD16" s="212"/>
      <c r="TOE16" s="212"/>
      <c r="TOF16" s="212"/>
      <c r="TOG16" s="191"/>
      <c r="TOH16" s="191"/>
      <c r="TOI16" s="191"/>
      <c r="TOJ16" s="191"/>
      <c r="TOK16" s="83"/>
      <c r="TOL16" s="212"/>
      <c r="TOM16" s="212"/>
      <c r="TON16" s="212"/>
      <c r="TOO16" s="191"/>
      <c r="TOP16" s="191"/>
      <c r="TOQ16" s="191"/>
      <c r="TOR16" s="191"/>
      <c r="TOS16" s="83"/>
      <c r="TOT16" s="212"/>
      <c r="TOU16" s="212"/>
      <c r="TOV16" s="212"/>
      <c r="TOW16" s="191"/>
      <c r="TOX16" s="191"/>
      <c r="TOY16" s="191"/>
      <c r="TOZ16" s="191"/>
      <c r="TPA16" s="83"/>
      <c r="TPB16" s="212"/>
      <c r="TPC16" s="212"/>
      <c r="TPD16" s="212"/>
      <c r="TPE16" s="191"/>
      <c r="TPF16" s="191"/>
      <c r="TPG16" s="191"/>
      <c r="TPH16" s="191"/>
      <c r="TPI16" s="83"/>
      <c r="TPJ16" s="212"/>
      <c r="TPK16" s="212"/>
      <c r="TPL16" s="212"/>
      <c r="TPM16" s="191"/>
      <c r="TPN16" s="191"/>
      <c r="TPO16" s="191"/>
      <c r="TPP16" s="191"/>
      <c r="TPQ16" s="83"/>
      <c r="TPR16" s="212"/>
      <c r="TPS16" s="212"/>
      <c r="TPT16" s="212"/>
      <c r="TPU16" s="191"/>
      <c r="TPV16" s="191"/>
      <c r="TPW16" s="191"/>
      <c r="TPX16" s="191"/>
      <c r="TPY16" s="83"/>
      <c r="TPZ16" s="212"/>
      <c r="TQA16" s="212"/>
      <c r="TQB16" s="212"/>
      <c r="TQC16" s="191"/>
      <c r="TQD16" s="191"/>
      <c r="TQE16" s="191"/>
      <c r="TQF16" s="191"/>
      <c r="TQG16" s="83"/>
      <c r="TQH16" s="212"/>
      <c r="TQI16" s="212"/>
      <c r="TQJ16" s="212"/>
      <c r="TQK16" s="191"/>
      <c r="TQL16" s="191"/>
      <c r="TQM16" s="191"/>
      <c r="TQN16" s="191"/>
      <c r="TQO16" s="83"/>
      <c r="TQP16" s="212"/>
      <c r="TQQ16" s="212"/>
      <c r="TQR16" s="212"/>
      <c r="TQS16" s="191"/>
      <c r="TQT16" s="191"/>
      <c r="TQU16" s="191"/>
      <c r="TQV16" s="191"/>
      <c r="TQW16" s="83"/>
      <c r="TQX16" s="212"/>
      <c r="TQY16" s="212"/>
      <c r="TQZ16" s="212"/>
      <c r="TRA16" s="191"/>
      <c r="TRB16" s="191"/>
      <c r="TRC16" s="191"/>
      <c r="TRD16" s="191"/>
      <c r="TRE16" s="83"/>
      <c r="TRF16" s="212"/>
      <c r="TRG16" s="212"/>
      <c r="TRH16" s="212"/>
      <c r="TRI16" s="191"/>
      <c r="TRJ16" s="191"/>
      <c r="TRK16" s="191"/>
      <c r="TRL16" s="191"/>
      <c r="TRM16" s="83"/>
      <c r="TRN16" s="212"/>
      <c r="TRO16" s="212"/>
      <c r="TRP16" s="212"/>
      <c r="TRQ16" s="191"/>
      <c r="TRR16" s="191"/>
      <c r="TRS16" s="191"/>
      <c r="TRT16" s="191"/>
      <c r="TRU16" s="83"/>
      <c r="TRV16" s="212"/>
      <c r="TRW16" s="212"/>
      <c r="TRX16" s="212"/>
      <c r="TRY16" s="191"/>
      <c r="TRZ16" s="191"/>
      <c r="TSA16" s="191"/>
      <c r="TSB16" s="191"/>
      <c r="TSC16" s="83"/>
      <c r="TSD16" s="212"/>
      <c r="TSE16" s="212"/>
      <c r="TSF16" s="212"/>
      <c r="TSG16" s="191"/>
      <c r="TSH16" s="191"/>
      <c r="TSI16" s="191"/>
      <c r="TSJ16" s="191"/>
      <c r="TSK16" s="83"/>
      <c r="TSL16" s="212"/>
      <c r="TSM16" s="212"/>
      <c r="TSN16" s="212"/>
      <c r="TSO16" s="191"/>
      <c r="TSP16" s="191"/>
      <c r="TSQ16" s="191"/>
      <c r="TSR16" s="191"/>
      <c r="TSS16" s="83"/>
      <c r="TST16" s="212"/>
      <c r="TSU16" s="212"/>
      <c r="TSV16" s="212"/>
      <c r="TSW16" s="191"/>
      <c r="TSX16" s="191"/>
      <c r="TSY16" s="191"/>
      <c r="TSZ16" s="191"/>
      <c r="TTA16" s="83"/>
      <c r="TTB16" s="212"/>
      <c r="TTC16" s="212"/>
      <c r="TTD16" s="212"/>
      <c r="TTE16" s="191"/>
      <c r="TTF16" s="191"/>
      <c r="TTG16" s="191"/>
      <c r="TTH16" s="191"/>
      <c r="TTI16" s="83"/>
      <c r="TTJ16" s="212"/>
      <c r="TTK16" s="212"/>
      <c r="TTL16" s="212"/>
      <c r="TTM16" s="191"/>
      <c r="TTN16" s="191"/>
      <c r="TTO16" s="191"/>
      <c r="TTP16" s="191"/>
      <c r="TTQ16" s="83"/>
      <c r="TTR16" s="212"/>
      <c r="TTS16" s="212"/>
      <c r="TTT16" s="212"/>
      <c r="TTU16" s="191"/>
      <c r="TTV16" s="191"/>
      <c r="TTW16" s="191"/>
      <c r="TTX16" s="191"/>
      <c r="TTY16" s="83"/>
      <c r="TTZ16" s="212"/>
      <c r="TUA16" s="212"/>
      <c r="TUB16" s="212"/>
      <c r="TUC16" s="191"/>
      <c r="TUD16" s="191"/>
      <c r="TUE16" s="191"/>
      <c r="TUF16" s="191"/>
      <c r="TUG16" s="83"/>
      <c r="TUH16" s="212"/>
      <c r="TUI16" s="212"/>
      <c r="TUJ16" s="212"/>
      <c r="TUK16" s="191"/>
      <c r="TUL16" s="191"/>
      <c r="TUM16" s="191"/>
      <c r="TUN16" s="191"/>
      <c r="TUO16" s="83"/>
      <c r="TUP16" s="212"/>
      <c r="TUQ16" s="212"/>
      <c r="TUR16" s="212"/>
      <c r="TUS16" s="191"/>
      <c r="TUT16" s="191"/>
      <c r="TUU16" s="191"/>
      <c r="TUV16" s="191"/>
      <c r="TUW16" s="83"/>
      <c r="TUX16" s="212"/>
      <c r="TUY16" s="212"/>
      <c r="TUZ16" s="212"/>
      <c r="TVA16" s="191"/>
      <c r="TVB16" s="191"/>
      <c r="TVC16" s="191"/>
      <c r="TVD16" s="191"/>
      <c r="TVE16" s="83"/>
      <c r="TVF16" s="212"/>
      <c r="TVG16" s="212"/>
      <c r="TVH16" s="212"/>
      <c r="TVI16" s="191"/>
      <c r="TVJ16" s="191"/>
      <c r="TVK16" s="191"/>
      <c r="TVL16" s="191"/>
      <c r="TVM16" s="83"/>
      <c r="TVN16" s="212"/>
      <c r="TVO16" s="212"/>
      <c r="TVP16" s="212"/>
      <c r="TVQ16" s="191"/>
      <c r="TVR16" s="191"/>
      <c r="TVS16" s="191"/>
      <c r="TVT16" s="191"/>
      <c r="TVU16" s="83"/>
      <c r="TVV16" s="212"/>
      <c r="TVW16" s="212"/>
      <c r="TVX16" s="212"/>
      <c r="TVY16" s="191"/>
      <c r="TVZ16" s="191"/>
      <c r="TWA16" s="191"/>
      <c r="TWB16" s="191"/>
      <c r="TWC16" s="83"/>
      <c r="TWD16" s="212"/>
      <c r="TWE16" s="212"/>
      <c r="TWF16" s="212"/>
      <c r="TWG16" s="191"/>
      <c r="TWH16" s="191"/>
      <c r="TWI16" s="191"/>
      <c r="TWJ16" s="191"/>
      <c r="TWK16" s="83"/>
      <c r="TWL16" s="212"/>
      <c r="TWM16" s="212"/>
      <c r="TWN16" s="212"/>
      <c r="TWO16" s="191"/>
      <c r="TWP16" s="191"/>
      <c r="TWQ16" s="191"/>
      <c r="TWR16" s="191"/>
      <c r="TWS16" s="83"/>
      <c r="TWT16" s="212"/>
      <c r="TWU16" s="212"/>
      <c r="TWV16" s="212"/>
      <c r="TWW16" s="191"/>
      <c r="TWX16" s="191"/>
      <c r="TWY16" s="191"/>
      <c r="TWZ16" s="191"/>
      <c r="TXA16" s="83"/>
      <c r="TXB16" s="212"/>
      <c r="TXC16" s="212"/>
      <c r="TXD16" s="212"/>
      <c r="TXE16" s="191"/>
      <c r="TXF16" s="191"/>
      <c r="TXG16" s="191"/>
      <c r="TXH16" s="191"/>
      <c r="TXI16" s="83"/>
      <c r="TXJ16" s="212"/>
      <c r="TXK16" s="212"/>
      <c r="TXL16" s="212"/>
      <c r="TXM16" s="191"/>
      <c r="TXN16" s="191"/>
      <c r="TXO16" s="191"/>
      <c r="TXP16" s="191"/>
      <c r="TXQ16" s="83"/>
      <c r="TXR16" s="212"/>
      <c r="TXS16" s="212"/>
      <c r="TXT16" s="212"/>
      <c r="TXU16" s="191"/>
      <c r="TXV16" s="191"/>
      <c r="TXW16" s="191"/>
      <c r="TXX16" s="191"/>
      <c r="TXY16" s="83"/>
      <c r="TXZ16" s="212"/>
      <c r="TYA16" s="212"/>
      <c r="TYB16" s="212"/>
      <c r="TYC16" s="191"/>
      <c r="TYD16" s="191"/>
      <c r="TYE16" s="191"/>
      <c r="TYF16" s="191"/>
      <c r="TYG16" s="83"/>
      <c r="TYH16" s="212"/>
      <c r="TYI16" s="212"/>
      <c r="TYJ16" s="212"/>
      <c r="TYK16" s="191"/>
      <c r="TYL16" s="191"/>
      <c r="TYM16" s="191"/>
      <c r="TYN16" s="191"/>
      <c r="TYO16" s="83"/>
      <c r="TYP16" s="212"/>
      <c r="TYQ16" s="212"/>
      <c r="TYR16" s="212"/>
      <c r="TYS16" s="191"/>
      <c r="TYT16" s="191"/>
      <c r="TYU16" s="191"/>
      <c r="TYV16" s="191"/>
      <c r="TYW16" s="83"/>
      <c r="TYX16" s="212"/>
      <c r="TYY16" s="212"/>
      <c r="TYZ16" s="212"/>
      <c r="TZA16" s="191"/>
      <c r="TZB16" s="191"/>
      <c r="TZC16" s="191"/>
      <c r="TZD16" s="191"/>
      <c r="TZE16" s="83"/>
      <c r="TZF16" s="212"/>
      <c r="TZG16" s="212"/>
      <c r="TZH16" s="212"/>
      <c r="TZI16" s="191"/>
      <c r="TZJ16" s="191"/>
      <c r="TZK16" s="191"/>
      <c r="TZL16" s="191"/>
      <c r="TZM16" s="83"/>
      <c r="TZN16" s="212"/>
      <c r="TZO16" s="212"/>
      <c r="TZP16" s="212"/>
      <c r="TZQ16" s="191"/>
      <c r="TZR16" s="191"/>
      <c r="TZS16" s="191"/>
      <c r="TZT16" s="191"/>
      <c r="TZU16" s="83"/>
      <c r="TZV16" s="212"/>
      <c r="TZW16" s="212"/>
      <c r="TZX16" s="212"/>
      <c r="TZY16" s="191"/>
      <c r="TZZ16" s="191"/>
      <c r="UAA16" s="191"/>
      <c r="UAB16" s="191"/>
      <c r="UAC16" s="83"/>
      <c r="UAD16" s="212"/>
      <c r="UAE16" s="212"/>
      <c r="UAF16" s="212"/>
      <c r="UAG16" s="191"/>
      <c r="UAH16" s="191"/>
      <c r="UAI16" s="191"/>
      <c r="UAJ16" s="191"/>
      <c r="UAK16" s="83"/>
      <c r="UAL16" s="212"/>
      <c r="UAM16" s="212"/>
      <c r="UAN16" s="212"/>
      <c r="UAO16" s="191"/>
      <c r="UAP16" s="191"/>
      <c r="UAQ16" s="191"/>
      <c r="UAR16" s="191"/>
      <c r="UAS16" s="83"/>
      <c r="UAT16" s="212"/>
      <c r="UAU16" s="212"/>
      <c r="UAV16" s="212"/>
      <c r="UAW16" s="191"/>
      <c r="UAX16" s="191"/>
      <c r="UAY16" s="191"/>
      <c r="UAZ16" s="191"/>
      <c r="UBA16" s="83"/>
      <c r="UBB16" s="212"/>
      <c r="UBC16" s="212"/>
      <c r="UBD16" s="212"/>
      <c r="UBE16" s="191"/>
      <c r="UBF16" s="191"/>
      <c r="UBG16" s="191"/>
      <c r="UBH16" s="191"/>
      <c r="UBI16" s="83"/>
      <c r="UBJ16" s="212"/>
      <c r="UBK16" s="212"/>
      <c r="UBL16" s="212"/>
      <c r="UBM16" s="191"/>
      <c r="UBN16" s="191"/>
      <c r="UBO16" s="191"/>
      <c r="UBP16" s="191"/>
      <c r="UBQ16" s="83"/>
      <c r="UBR16" s="212"/>
      <c r="UBS16" s="212"/>
      <c r="UBT16" s="212"/>
      <c r="UBU16" s="191"/>
      <c r="UBV16" s="191"/>
      <c r="UBW16" s="191"/>
      <c r="UBX16" s="191"/>
      <c r="UBY16" s="83"/>
      <c r="UBZ16" s="212"/>
      <c r="UCA16" s="212"/>
      <c r="UCB16" s="212"/>
      <c r="UCC16" s="191"/>
      <c r="UCD16" s="191"/>
      <c r="UCE16" s="191"/>
      <c r="UCF16" s="191"/>
      <c r="UCG16" s="83"/>
      <c r="UCH16" s="212"/>
      <c r="UCI16" s="212"/>
      <c r="UCJ16" s="212"/>
      <c r="UCK16" s="191"/>
      <c r="UCL16" s="191"/>
      <c r="UCM16" s="191"/>
      <c r="UCN16" s="191"/>
      <c r="UCO16" s="83"/>
      <c r="UCP16" s="212"/>
      <c r="UCQ16" s="212"/>
      <c r="UCR16" s="212"/>
      <c r="UCS16" s="191"/>
      <c r="UCT16" s="191"/>
      <c r="UCU16" s="191"/>
      <c r="UCV16" s="191"/>
      <c r="UCW16" s="83"/>
      <c r="UCX16" s="212"/>
      <c r="UCY16" s="212"/>
      <c r="UCZ16" s="212"/>
      <c r="UDA16" s="191"/>
      <c r="UDB16" s="191"/>
      <c r="UDC16" s="191"/>
      <c r="UDD16" s="191"/>
      <c r="UDE16" s="83"/>
      <c r="UDF16" s="212"/>
      <c r="UDG16" s="212"/>
      <c r="UDH16" s="212"/>
      <c r="UDI16" s="191"/>
      <c r="UDJ16" s="191"/>
      <c r="UDK16" s="191"/>
      <c r="UDL16" s="191"/>
      <c r="UDM16" s="83"/>
      <c r="UDN16" s="212"/>
      <c r="UDO16" s="212"/>
      <c r="UDP16" s="212"/>
      <c r="UDQ16" s="191"/>
      <c r="UDR16" s="191"/>
      <c r="UDS16" s="191"/>
      <c r="UDT16" s="191"/>
      <c r="UDU16" s="83"/>
      <c r="UDV16" s="212"/>
      <c r="UDW16" s="212"/>
      <c r="UDX16" s="212"/>
      <c r="UDY16" s="191"/>
      <c r="UDZ16" s="191"/>
      <c r="UEA16" s="191"/>
      <c r="UEB16" s="191"/>
      <c r="UEC16" s="83"/>
      <c r="UED16" s="212"/>
      <c r="UEE16" s="212"/>
      <c r="UEF16" s="212"/>
      <c r="UEG16" s="191"/>
      <c r="UEH16" s="191"/>
      <c r="UEI16" s="191"/>
      <c r="UEJ16" s="191"/>
      <c r="UEK16" s="83"/>
      <c r="UEL16" s="212"/>
      <c r="UEM16" s="212"/>
      <c r="UEN16" s="212"/>
      <c r="UEO16" s="191"/>
      <c r="UEP16" s="191"/>
      <c r="UEQ16" s="191"/>
      <c r="UER16" s="191"/>
      <c r="UES16" s="83"/>
      <c r="UET16" s="212"/>
      <c r="UEU16" s="212"/>
      <c r="UEV16" s="212"/>
      <c r="UEW16" s="191"/>
      <c r="UEX16" s="191"/>
      <c r="UEY16" s="191"/>
      <c r="UEZ16" s="191"/>
      <c r="UFA16" s="83"/>
      <c r="UFB16" s="212"/>
      <c r="UFC16" s="212"/>
      <c r="UFD16" s="212"/>
      <c r="UFE16" s="191"/>
      <c r="UFF16" s="191"/>
      <c r="UFG16" s="191"/>
      <c r="UFH16" s="191"/>
      <c r="UFI16" s="83"/>
      <c r="UFJ16" s="212"/>
      <c r="UFK16" s="212"/>
      <c r="UFL16" s="212"/>
      <c r="UFM16" s="191"/>
      <c r="UFN16" s="191"/>
      <c r="UFO16" s="191"/>
      <c r="UFP16" s="191"/>
      <c r="UFQ16" s="83"/>
      <c r="UFR16" s="212"/>
      <c r="UFS16" s="212"/>
      <c r="UFT16" s="212"/>
      <c r="UFU16" s="191"/>
      <c r="UFV16" s="191"/>
      <c r="UFW16" s="191"/>
      <c r="UFX16" s="191"/>
      <c r="UFY16" s="83"/>
      <c r="UFZ16" s="212"/>
      <c r="UGA16" s="212"/>
      <c r="UGB16" s="212"/>
      <c r="UGC16" s="191"/>
      <c r="UGD16" s="191"/>
      <c r="UGE16" s="191"/>
      <c r="UGF16" s="191"/>
      <c r="UGG16" s="83"/>
      <c r="UGH16" s="212"/>
      <c r="UGI16" s="212"/>
      <c r="UGJ16" s="212"/>
      <c r="UGK16" s="191"/>
      <c r="UGL16" s="191"/>
      <c r="UGM16" s="191"/>
      <c r="UGN16" s="191"/>
      <c r="UGO16" s="83"/>
      <c r="UGP16" s="212"/>
      <c r="UGQ16" s="212"/>
      <c r="UGR16" s="212"/>
      <c r="UGS16" s="191"/>
      <c r="UGT16" s="191"/>
      <c r="UGU16" s="191"/>
      <c r="UGV16" s="191"/>
      <c r="UGW16" s="83"/>
      <c r="UGX16" s="212"/>
      <c r="UGY16" s="212"/>
      <c r="UGZ16" s="212"/>
      <c r="UHA16" s="191"/>
      <c r="UHB16" s="191"/>
      <c r="UHC16" s="191"/>
      <c r="UHD16" s="191"/>
      <c r="UHE16" s="83"/>
      <c r="UHF16" s="212"/>
      <c r="UHG16" s="212"/>
      <c r="UHH16" s="212"/>
      <c r="UHI16" s="191"/>
      <c r="UHJ16" s="191"/>
      <c r="UHK16" s="191"/>
      <c r="UHL16" s="191"/>
      <c r="UHM16" s="83"/>
      <c r="UHN16" s="212"/>
      <c r="UHO16" s="212"/>
      <c r="UHP16" s="212"/>
      <c r="UHQ16" s="191"/>
      <c r="UHR16" s="191"/>
      <c r="UHS16" s="191"/>
      <c r="UHT16" s="191"/>
      <c r="UHU16" s="83"/>
      <c r="UHV16" s="212"/>
      <c r="UHW16" s="212"/>
      <c r="UHX16" s="212"/>
      <c r="UHY16" s="191"/>
      <c r="UHZ16" s="191"/>
      <c r="UIA16" s="191"/>
      <c r="UIB16" s="191"/>
      <c r="UIC16" s="83"/>
      <c r="UID16" s="212"/>
      <c r="UIE16" s="212"/>
      <c r="UIF16" s="212"/>
      <c r="UIG16" s="191"/>
      <c r="UIH16" s="191"/>
      <c r="UII16" s="191"/>
      <c r="UIJ16" s="191"/>
      <c r="UIK16" s="83"/>
      <c r="UIL16" s="212"/>
      <c r="UIM16" s="212"/>
      <c r="UIN16" s="212"/>
      <c r="UIO16" s="191"/>
      <c r="UIP16" s="191"/>
      <c r="UIQ16" s="191"/>
      <c r="UIR16" s="191"/>
      <c r="UIS16" s="83"/>
      <c r="UIT16" s="212"/>
      <c r="UIU16" s="212"/>
      <c r="UIV16" s="212"/>
      <c r="UIW16" s="191"/>
      <c r="UIX16" s="191"/>
      <c r="UIY16" s="191"/>
      <c r="UIZ16" s="191"/>
      <c r="UJA16" s="83"/>
      <c r="UJB16" s="212"/>
      <c r="UJC16" s="212"/>
      <c r="UJD16" s="212"/>
      <c r="UJE16" s="191"/>
      <c r="UJF16" s="191"/>
      <c r="UJG16" s="191"/>
      <c r="UJH16" s="191"/>
      <c r="UJI16" s="83"/>
      <c r="UJJ16" s="212"/>
      <c r="UJK16" s="212"/>
      <c r="UJL16" s="212"/>
      <c r="UJM16" s="191"/>
      <c r="UJN16" s="191"/>
      <c r="UJO16" s="191"/>
      <c r="UJP16" s="191"/>
      <c r="UJQ16" s="83"/>
      <c r="UJR16" s="212"/>
      <c r="UJS16" s="212"/>
      <c r="UJT16" s="212"/>
      <c r="UJU16" s="191"/>
      <c r="UJV16" s="191"/>
      <c r="UJW16" s="191"/>
      <c r="UJX16" s="191"/>
      <c r="UJY16" s="83"/>
      <c r="UJZ16" s="212"/>
      <c r="UKA16" s="212"/>
      <c r="UKB16" s="212"/>
      <c r="UKC16" s="191"/>
      <c r="UKD16" s="191"/>
      <c r="UKE16" s="191"/>
      <c r="UKF16" s="191"/>
      <c r="UKG16" s="83"/>
      <c r="UKH16" s="212"/>
      <c r="UKI16" s="212"/>
      <c r="UKJ16" s="212"/>
      <c r="UKK16" s="191"/>
      <c r="UKL16" s="191"/>
      <c r="UKM16" s="191"/>
      <c r="UKN16" s="191"/>
      <c r="UKO16" s="83"/>
      <c r="UKP16" s="212"/>
      <c r="UKQ16" s="212"/>
      <c r="UKR16" s="212"/>
      <c r="UKS16" s="191"/>
      <c r="UKT16" s="191"/>
      <c r="UKU16" s="191"/>
      <c r="UKV16" s="191"/>
      <c r="UKW16" s="83"/>
      <c r="UKX16" s="212"/>
      <c r="UKY16" s="212"/>
      <c r="UKZ16" s="212"/>
      <c r="ULA16" s="191"/>
      <c r="ULB16" s="191"/>
      <c r="ULC16" s="191"/>
      <c r="ULD16" s="191"/>
      <c r="ULE16" s="83"/>
      <c r="ULF16" s="212"/>
      <c r="ULG16" s="212"/>
      <c r="ULH16" s="212"/>
      <c r="ULI16" s="191"/>
      <c r="ULJ16" s="191"/>
      <c r="ULK16" s="191"/>
      <c r="ULL16" s="191"/>
      <c r="ULM16" s="83"/>
      <c r="ULN16" s="212"/>
      <c r="ULO16" s="212"/>
      <c r="ULP16" s="212"/>
      <c r="ULQ16" s="191"/>
      <c r="ULR16" s="191"/>
      <c r="ULS16" s="191"/>
      <c r="ULT16" s="191"/>
      <c r="ULU16" s="83"/>
      <c r="ULV16" s="212"/>
      <c r="ULW16" s="212"/>
      <c r="ULX16" s="212"/>
      <c r="ULY16" s="191"/>
      <c r="ULZ16" s="191"/>
      <c r="UMA16" s="191"/>
      <c r="UMB16" s="191"/>
      <c r="UMC16" s="83"/>
      <c r="UMD16" s="212"/>
      <c r="UME16" s="212"/>
      <c r="UMF16" s="212"/>
      <c r="UMG16" s="191"/>
      <c r="UMH16" s="191"/>
      <c r="UMI16" s="191"/>
      <c r="UMJ16" s="191"/>
      <c r="UMK16" s="83"/>
      <c r="UML16" s="212"/>
      <c r="UMM16" s="212"/>
      <c r="UMN16" s="212"/>
      <c r="UMO16" s="191"/>
      <c r="UMP16" s="191"/>
      <c r="UMQ16" s="191"/>
      <c r="UMR16" s="191"/>
      <c r="UMS16" s="83"/>
      <c r="UMT16" s="212"/>
      <c r="UMU16" s="212"/>
      <c r="UMV16" s="212"/>
      <c r="UMW16" s="191"/>
      <c r="UMX16" s="191"/>
      <c r="UMY16" s="191"/>
      <c r="UMZ16" s="191"/>
      <c r="UNA16" s="83"/>
      <c r="UNB16" s="212"/>
      <c r="UNC16" s="212"/>
      <c r="UND16" s="212"/>
      <c r="UNE16" s="191"/>
      <c r="UNF16" s="191"/>
      <c r="UNG16" s="191"/>
      <c r="UNH16" s="191"/>
      <c r="UNI16" s="83"/>
      <c r="UNJ16" s="212"/>
      <c r="UNK16" s="212"/>
      <c r="UNL16" s="212"/>
      <c r="UNM16" s="191"/>
      <c r="UNN16" s="191"/>
      <c r="UNO16" s="191"/>
      <c r="UNP16" s="191"/>
      <c r="UNQ16" s="83"/>
      <c r="UNR16" s="212"/>
      <c r="UNS16" s="212"/>
      <c r="UNT16" s="212"/>
      <c r="UNU16" s="191"/>
      <c r="UNV16" s="191"/>
      <c r="UNW16" s="191"/>
      <c r="UNX16" s="191"/>
      <c r="UNY16" s="83"/>
      <c r="UNZ16" s="212"/>
      <c r="UOA16" s="212"/>
      <c r="UOB16" s="212"/>
      <c r="UOC16" s="191"/>
      <c r="UOD16" s="191"/>
      <c r="UOE16" s="191"/>
      <c r="UOF16" s="191"/>
      <c r="UOG16" s="83"/>
      <c r="UOH16" s="212"/>
      <c r="UOI16" s="212"/>
      <c r="UOJ16" s="212"/>
      <c r="UOK16" s="191"/>
      <c r="UOL16" s="191"/>
      <c r="UOM16" s="191"/>
      <c r="UON16" s="191"/>
      <c r="UOO16" s="83"/>
      <c r="UOP16" s="212"/>
      <c r="UOQ16" s="212"/>
      <c r="UOR16" s="212"/>
      <c r="UOS16" s="191"/>
      <c r="UOT16" s="191"/>
      <c r="UOU16" s="191"/>
      <c r="UOV16" s="191"/>
      <c r="UOW16" s="83"/>
      <c r="UOX16" s="212"/>
      <c r="UOY16" s="212"/>
      <c r="UOZ16" s="212"/>
      <c r="UPA16" s="191"/>
      <c r="UPB16" s="191"/>
      <c r="UPC16" s="191"/>
      <c r="UPD16" s="191"/>
      <c r="UPE16" s="83"/>
      <c r="UPF16" s="212"/>
      <c r="UPG16" s="212"/>
      <c r="UPH16" s="212"/>
      <c r="UPI16" s="191"/>
      <c r="UPJ16" s="191"/>
      <c r="UPK16" s="191"/>
      <c r="UPL16" s="191"/>
      <c r="UPM16" s="83"/>
      <c r="UPN16" s="212"/>
      <c r="UPO16" s="212"/>
      <c r="UPP16" s="212"/>
      <c r="UPQ16" s="191"/>
      <c r="UPR16" s="191"/>
      <c r="UPS16" s="191"/>
      <c r="UPT16" s="191"/>
      <c r="UPU16" s="83"/>
      <c r="UPV16" s="212"/>
      <c r="UPW16" s="212"/>
      <c r="UPX16" s="212"/>
      <c r="UPY16" s="191"/>
      <c r="UPZ16" s="191"/>
      <c r="UQA16" s="191"/>
      <c r="UQB16" s="191"/>
      <c r="UQC16" s="83"/>
      <c r="UQD16" s="212"/>
      <c r="UQE16" s="212"/>
      <c r="UQF16" s="212"/>
      <c r="UQG16" s="191"/>
      <c r="UQH16" s="191"/>
      <c r="UQI16" s="191"/>
      <c r="UQJ16" s="191"/>
      <c r="UQK16" s="83"/>
      <c r="UQL16" s="212"/>
      <c r="UQM16" s="212"/>
      <c r="UQN16" s="212"/>
      <c r="UQO16" s="191"/>
      <c r="UQP16" s="191"/>
      <c r="UQQ16" s="191"/>
      <c r="UQR16" s="191"/>
      <c r="UQS16" s="83"/>
      <c r="UQT16" s="212"/>
      <c r="UQU16" s="212"/>
      <c r="UQV16" s="212"/>
      <c r="UQW16" s="191"/>
      <c r="UQX16" s="191"/>
      <c r="UQY16" s="191"/>
      <c r="UQZ16" s="191"/>
      <c r="URA16" s="83"/>
      <c r="URB16" s="212"/>
      <c r="URC16" s="212"/>
      <c r="URD16" s="212"/>
      <c r="URE16" s="191"/>
      <c r="URF16" s="191"/>
      <c r="URG16" s="191"/>
      <c r="URH16" s="191"/>
      <c r="URI16" s="83"/>
      <c r="URJ16" s="212"/>
      <c r="URK16" s="212"/>
      <c r="URL16" s="212"/>
      <c r="URM16" s="191"/>
      <c r="URN16" s="191"/>
      <c r="URO16" s="191"/>
      <c r="URP16" s="191"/>
      <c r="URQ16" s="83"/>
      <c r="URR16" s="212"/>
      <c r="URS16" s="212"/>
      <c r="URT16" s="212"/>
      <c r="URU16" s="191"/>
      <c r="URV16" s="191"/>
      <c r="URW16" s="191"/>
      <c r="URX16" s="191"/>
      <c r="URY16" s="83"/>
      <c r="URZ16" s="212"/>
      <c r="USA16" s="212"/>
      <c r="USB16" s="212"/>
      <c r="USC16" s="191"/>
      <c r="USD16" s="191"/>
      <c r="USE16" s="191"/>
      <c r="USF16" s="191"/>
      <c r="USG16" s="83"/>
      <c r="USH16" s="212"/>
      <c r="USI16" s="212"/>
      <c r="USJ16" s="212"/>
      <c r="USK16" s="191"/>
      <c r="USL16" s="191"/>
      <c r="USM16" s="191"/>
      <c r="USN16" s="191"/>
      <c r="USO16" s="83"/>
      <c r="USP16" s="212"/>
      <c r="USQ16" s="212"/>
      <c r="USR16" s="212"/>
      <c r="USS16" s="191"/>
      <c r="UST16" s="191"/>
      <c r="USU16" s="191"/>
      <c r="USV16" s="191"/>
      <c r="USW16" s="83"/>
      <c r="USX16" s="212"/>
      <c r="USY16" s="212"/>
      <c r="USZ16" s="212"/>
      <c r="UTA16" s="191"/>
      <c r="UTB16" s="191"/>
      <c r="UTC16" s="191"/>
      <c r="UTD16" s="191"/>
      <c r="UTE16" s="83"/>
      <c r="UTF16" s="212"/>
      <c r="UTG16" s="212"/>
      <c r="UTH16" s="212"/>
      <c r="UTI16" s="191"/>
      <c r="UTJ16" s="191"/>
      <c r="UTK16" s="191"/>
      <c r="UTL16" s="191"/>
      <c r="UTM16" s="83"/>
      <c r="UTN16" s="212"/>
      <c r="UTO16" s="212"/>
      <c r="UTP16" s="212"/>
      <c r="UTQ16" s="191"/>
      <c r="UTR16" s="191"/>
      <c r="UTS16" s="191"/>
      <c r="UTT16" s="191"/>
      <c r="UTU16" s="83"/>
      <c r="UTV16" s="212"/>
      <c r="UTW16" s="212"/>
      <c r="UTX16" s="212"/>
      <c r="UTY16" s="191"/>
      <c r="UTZ16" s="191"/>
      <c r="UUA16" s="191"/>
      <c r="UUB16" s="191"/>
      <c r="UUC16" s="83"/>
      <c r="UUD16" s="212"/>
      <c r="UUE16" s="212"/>
      <c r="UUF16" s="212"/>
      <c r="UUG16" s="191"/>
      <c r="UUH16" s="191"/>
      <c r="UUI16" s="191"/>
      <c r="UUJ16" s="191"/>
      <c r="UUK16" s="83"/>
      <c r="UUL16" s="212"/>
      <c r="UUM16" s="212"/>
      <c r="UUN16" s="212"/>
      <c r="UUO16" s="191"/>
      <c r="UUP16" s="191"/>
      <c r="UUQ16" s="191"/>
      <c r="UUR16" s="191"/>
      <c r="UUS16" s="83"/>
      <c r="UUT16" s="212"/>
      <c r="UUU16" s="212"/>
      <c r="UUV16" s="212"/>
      <c r="UUW16" s="191"/>
      <c r="UUX16" s="191"/>
      <c r="UUY16" s="191"/>
      <c r="UUZ16" s="191"/>
      <c r="UVA16" s="83"/>
      <c r="UVB16" s="212"/>
      <c r="UVC16" s="212"/>
      <c r="UVD16" s="212"/>
      <c r="UVE16" s="191"/>
      <c r="UVF16" s="191"/>
      <c r="UVG16" s="191"/>
      <c r="UVH16" s="191"/>
      <c r="UVI16" s="83"/>
      <c r="UVJ16" s="212"/>
      <c r="UVK16" s="212"/>
      <c r="UVL16" s="212"/>
      <c r="UVM16" s="191"/>
      <c r="UVN16" s="191"/>
      <c r="UVO16" s="191"/>
      <c r="UVP16" s="191"/>
      <c r="UVQ16" s="83"/>
      <c r="UVR16" s="212"/>
      <c r="UVS16" s="212"/>
      <c r="UVT16" s="212"/>
      <c r="UVU16" s="191"/>
      <c r="UVV16" s="191"/>
      <c r="UVW16" s="191"/>
      <c r="UVX16" s="191"/>
      <c r="UVY16" s="83"/>
      <c r="UVZ16" s="212"/>
      <c r="UWA16" s="212"/>
      <c r="UWB16" s="212"/>
      <c r="UWC16" s="191"/>
      <c r="UWD16" s="191"/>
      <c r="UWE16" s="191"/>
      <c r="UWF16" s="191"/>
      <c r="UWG16" s="83"/>
      <c r="UWH16" s="212"/>
      <c r="UWI16" s="212"/>
      <c r="UWJ16" s="212"/>
      <c r="UWK16" s="191"/>
      <c r="UWL16" s="191"/>
      <c r="UWM16" s="191"/>
      <c r="UWN16" s="191"/>
      <c r="UWO16" s="83"/>
      <c r="UWP16" s="212"/>
      <c r="UWQ16" s="212"/>
      <c r="UWR16" s="212"/>
      <c r="UWS16" s="191"/>
      <c r="UWT16" s="191"/>
      <c r="UWU16" s="191"/>
      <c r="UWV16" s="191"/>
      <c r="UWW16" s="83"/>
      <c r="UWX16" s="212"/>
      <c r="UWY16" s="212"/>
      <c r="UWZ16" s="212"/>
      <c r="UXA16" s="191"/>
      <c r="UXB16" s="191"/>
      <c r="UXC16" s="191"/>
      <c r="UXD16" s="191"/>
      <c r="UXE16" s="83"/>
      <c r="UXF16" s="212"/>
      <c r="UXG16" s="212"/>
      <c r="UXH16" s="212"/>
      <c r="UXI16" s="191"/>
      <c r="UXJ16" s="191"/>
      <c r="UXK16" s="191"/>
      <c r="UXL16" s="191"/>
      <c r="UXM16" s="83"/>
      <c r="UXN16" s="212"/>
      <c r="UXO16" s="212"/>
      <c r="UXP16" s="212"/>
      <c r="UXQ16" s="191"/>
      <c r="UXR16" s="191"/>
      <c r="UXS16" s="191"/>
      <c r="UXT16" s="191"/>
      <c r="UXU16" s="83"/>
      <c r="UXV16" s="212"/>
      <c r="UXW16" s="212"/>
      <c r="UXX16" s="212"/>
      <c r="UXY16" s="191"/>
      <c r="UXZ16" s="191"/>
      <c r="UYA16" s="191"/>
      <c r="UYB16" s="191"/>
      <c r="UYC16" s="83"/>
      <c r="UYD16" s="212"/>
      <c r="UYE16" s="212"/>
      <c r="UYF16" s="212"/>
      <c r="UYG16" s="191"/>
      <c r="UYH16" s="191"/>
      <c r="UYI16" s="191"/>
      <c r="UYJ16" s="191"/>
      <c r="UYK16" s="83"/>
      <c r="UYL16" s="212"/>
      <c r="UYM16" s="212"/>
      <c r="UYN16" s="212"/>
      <c r="UYO16" s="191"/>
      <c r="UYP16" s="191"/>
      <c r="UYQ16" s="191"/>
      <c r="UYR16" s="191"/>
      <c r="UYS16" s="83"/>
      <c r="UYT16" s="212"/>
      <c r="UYU16" s="212"/>
      <c r="UYV16" s="212"/>
      <c r="UYW16" s="191"/>
      <c r="UYX16" s="191"/>
      <c r="UYY16" s="191"/>
      <c r="UYZ16" s="191"/>
      <c r="UZA16" s="83"/>
      <c r="UZB16" s="212"/>
      <c r="UZC16" s="212"/>
      <c r="UZD16" s="212"/>
      <c r="UZE16" s="191"/>
      <c r="UZF16" s="191"/>
      <c r="UZG16" s="191"/>
      <c r="UZH16" s="191"/>
      <c r="UZI16" s="83"/>
      <c r="UZJ16" s="212"/>
      <c r="UZK16" s="212"/>
      <c r="UZL16" s="212"/>
      <c r="UZM16" s="191"/>
      <c r="UZN16" s="191"/>
      <c r="UZO16" s="191"/>
      <c r="UZP16" s="191"/>
      <c r="UZQ16" s="83"/>
      <c r="UZR16" s="212"/>
      <c r="UZS16" s="212"/>
      <c r="UZT16" s="212"/>
      <c r="UZU16" s="191"/>
      <c r="UZV16" s="191"/>
      <c r="UZW16" s="191"/>
      <c r="UZX16" s="191"/>
      <c r="UZY16" s="83"/>
      <c r="UZZ16" s="212"/>
      <c r="VAA16" s="212"/>
      <c r="VAB16" s="212"/>
      <c r="VAC16" s="191"/>
      <c r="VAD16" s="191"/>
      <c r="VAE16" s="191"/>
      <c r="VAF16" s="191"/>
      <c r="VAG16" s="83"/>
      <c r="VAH16" s="212"/>
      <c r="VAI16" s="212"/>
      <c r="VAJ16" s="212"/>
      <c r="VAK16" s="191"/>
      <c r="VAL16" s="191"/>
      <c r="VAM16" s="191"/>
      <c r="VAN16" s="191"/>
      <c r="VAO16" s="83"/>
      <c r="VAP16" s="212"/>
      <c r="VAQ16" s="212"/>
      <c r="VAR16" s="212"/>
      <c r="VAS16" s="191"/>
      <c r="VAT16" s="191"/>
      <c r="VAU16" s="191"/>
      <c r="VAV16" s="191"/>
      <c r="VAW16" s="83"/>
      <c r="VAX16" s="212"/>
      <c r="VAY16" s="212"/>
      <c r="VAZ16" s="212"/>
      <c r="VBA16" s="191"/>
      <c r="VBB16" s="191"/>
      <c r="VBC16" s="191"/>
      <c r="VBD16" s="191"/>
      <c r="VBE16" s="83"/>
      <c r="VBF16" s="212"/>
      <c r="VBG16" s="212"/>
      <c r="VBH16" s="212"/>
      <c r="VBI16" s="191"/>
      <c r="VBJ16" s="191"/>
      <c r="VBK16" s="191"/>
      <c r="VBL16" s="191"/>
      <c r="VBM16" s="83"/>
      <c r="VBN16" s="212"/>
      <c r="VBO16" s="212"/>
      <c r="VBP16" s="212"/>
      <c r="VBQ16" s="191"/>
      <c r="VBR16" s="191"/>
      <c r="VBS16" s="191"/>
      <c r="VBT16" s="191"/>
      <c r="VBU16" s="83"/>
      <c r="VBV16" s="212"/>
      <c r="VBW16" s="212"/>
      <c r="VBX16" s="212"/>
      <c r="VBY16" s="191"/>
      <c r="VBZ16" s="191"/>
      <c r="VCA16" s="191"/>
      <c r="VCB16" s="191"/>
      <c r="VCC16" s="83"/>
      <c r="VCD16" s="212"/>
      <c r="VCE16" s="212"/>
      <c r="VCF16" s="212"/>
      <c r="VCG16" s="191"/>
      <c r="VCH16" s="191"/>
      <c r="VCI16" s="191"/>
      <c r="VCJ16" s="191"/>
      <c r="VCK16" s="83"/>
      <c r="VCL16" s="212"/>
      <c r="VCM16" s="212"/>
      <c r="VCN16" s="212"/>
      <c r="VCO16" s="191"/>
      <c r="VCP16" s="191"/>
      <c r="VCQ16" s="191"/>
      <c r="VCR16" s="191"/>
      <c r="VCS16" s="83"/>
      <c r="VCT16" s="212"/>
      <c r="VCU16" s="212"/>
      <c r="VCV16" s="212"/>
      <c r="VCW16" s="191"/>
      <c r="VCX16" s="191"/>
      <c r="VCY16" s="191"/>
      <c r="VCZ16" s="191"/>
      <c r="VDA16" s="83"/>
      <c r="VDB16" s="212"/>
      <c r="VDC16" s="212"/>
      <c r="VDD16" s="212"/>
      <c r="VDE16" s="191"/>
      <c r="VDF16" s="191"/>
      <c r="VDG16" s="191"/>
      <c r="VDH16" s="191"/>
      <c r="VDI16" s="83"/>
      <c r="VDJ16" s="212"/>
      <c r="VDK16" s="212"/>
      <c r="VDL16" s="212"/>
      <c r="VDM16" s="191"/>
      <c r="VDN16" s="191"/>
      <c r="VDO16" s="191"/>
      <c r="VDP16" s="191"/>
      <c r="VDQ16" s="83"/>
      <c r="VDR16" s="212"/>
      <c r="VDS16" s="212"/>
      <c r="VDT16" s="212"/>
      <c r="VDU16" s="191"/>
      <c r="VDV16" s="191"/>
      <c r="VDW16" s="191"/>
      <c r="VDX16" s="191"/>
      <c r="VDY16" s="83"/>
      <c r="VDZ16" s="212"/>
      <c r="VEA16" s="212"/>
      <c r="VEB16" s="212"/>
      <c r="VEC16" s="191"/>
      <c r="VED16" s="191"/>
      <c r="VEE16" s="191"/>
      <c r="VEF16" s="191"/>
      <c r="VEG16" s="83"/>
      <c r="VEH16" s="212"/>
      <c r="VEI16" s="212"/>
      <c r="VEJ16" s="212"/>
      <c r="VEK16" s="191"/>
      <c r="VEL16" s="191"/>
      <c r="VEM16" s="191"/>
      <c r="VEN16" s="191"/>
      <c r="VEO16" s="83"/>
      <c r="VEP16" s="212"/>
      <c r="VEQ16" s="212"/>
      <c r="VER16" s="212"/>
      <c r="VES16" s="191"/>
      <c r="VET16" s="191"/>
      <c r="VEU16" s="191"/>
      <c r="VEV16" s="191"/>
      <c r="VEW16" s="83"/>
      <c r="VEX16" s="212"/>
      <c r="VEY16" s="212"/>
      <c r="VEZ16" s="212"/>
      <c r="VFA16" s="191"/>
      <c r="VFB16" s="191"/>
      <c r="VFC16" s="191"/>
      <c r="VFD16" s="191"/>
      <c r="VFE16" s="83"/>
      <c r="VFF16" s="212"/>
      <c r="VFG16" s="212"/>
      <c r="VFH16" s="212"/>
      <c r="VFI16" s="191"/>
      <c r="VFJ16" s="191"/>
      <c r="VFK16" s="191"/>
      <c r="VFL16" s="191"/>
      <c r="VFM16" s="83"/>
      <c r="VFN16" s="212"/>
      <c r="VFO16" s="212"/>
      <c r="VFP16" s="212"/>
      <c r="VFQ16" s="191"/>
      <c r="VFR16" s="191"/>
      <c r="VFS16" s="191"/>
      <c r="VFT16" s="191"/>
      <c r="VFU16" s="83"/>
      <c r="VFV16" s="212"/>
      <c r="VFW16" s="212"/>
      <c r="VFX16" s="212"/>
      <c r="VFY16" s="191"/>
      <c r="VFZ16" s="191"/>
      <c r="VGA16" s="191"/>
      <c r="VGB16" s="191"/>
      <c r="VGC16" s="83"/>
      <c r="VGD16" s="212"/>
      <c r="VGE16" s="212"/>
      <c r="VGF16" s="212"/>
      <c r="VGG16" s="191"/>
      <c r="VGH16" s="191"/>
      <c r="VGI16" s="191"/>
      <c r="VGJ16" s="191"/>
      <c r="VGK16" s="83"/>
      <c r="VGL16" s="212"/>
      <c r="VGM16" s="212"/>
      <c r="VGN16" s="212"/>
      <c r="VGO16" s="191"/>
      <c r="VGP16" s="191"/>
      <c r="VGQ16" s="191"/>
      <c r="VGR16" s="191"/>
      <c r="VGS16" s="83"/>
      <c r="VGT16" s="212"/>
      <c r="VGU16" s="212"/>
      <c r="VGV16" s="212"/>
      <c r="VGW16" s="191"/>
      <c r="VGX16" s="191"/>
      <c r="VGY16" s="191"/>
      <c r="VGZ16" s="191"/>
      <c r="VHA16" s="83"/>
      <c r="VHB16" s="212"/>
      <c r="VHC16" s="212"/>
      <c r="VHD16" s="212"/>
      <c r="VHE16" s="191"/>
      <c r="VHF16" s="191"/>
      <c r="VHG16" s="191"/>
      <c r="VHH16" s="191"/>
      <c r="VHI16" s="83"/>
      <c r="VHJ16" s="212"/>
      <c r="VHK16" s="212"/>
      <c r="VHL16" s="212"/>
      <c r="VHM16" s="191"/>
      <c r="VHN16" s="191"/>
      <c r="VHO16" s="191"/>
      <c r="VHP16" s="191"/>
      <c r="VHQ16" s="83"/>
      <c r="VHR16" s="212"/>
      <c r="VHS16" s="212"/>
      <c r="VHT16" s="212"/>
      <c r="VHU16" s="191"/>
      <c r="VHV16" s="191"/>
      <c r="VHW16" s="191"/>
      <c r="VHX16" s="191"/>
      <c r="VHY16" s="83"/>
      <c r="VHZ16" s="212"/>
      <c r="VIA16" s="212"/>
      <c r="VIB16" s="212"/>
      <c r="VIC16" s="191"/>
      <c r="VID16" s="191"/>
      <c r="VIE16" s="191"/>
      <c r="VIF16" s="191"/>
      <c r="VIG16" s="83"/>
      <c r="VIH16" s="212"/>
      <c r="VII16" s="212"/>
      <c r="VIJ16" s="212"/>
      <c r="VIK16" s="191"/>
      <c r="VIL16" s="191"/>
      <c r="VIM16" s="191"/>
      <c r="VIN16" s="191"/>
      <c r="VIO16" s="83"/>
      <c r="VIP16" s="212"/>
      <c r="VIQ16" s="212"/>
      <c r="VIR16" s="212"/>
      <c r="VIS16" s="191"/>
      <c r="VIT16" s="191"/>
      <c r="VIU16" s="191"/>
      <c r="VIV16" s="191"/>
      <c r="VIW16" s="83"/>
      <c r="VIX16" s="212"/>
      <c r="VIY16" s="212"/>
      <c r="VIZ16" s="212"/>
      <c r="VJA16" s="191"/>
      <c r="VJB16" s="191"/>
      <c r="VJC16" s="191"/>
      <c r="VJD16" s="191"/>
      <c r="VJE16" s="83"/>
      <c r="VJF16" s="212"/>
      <c r="VJG16" s="212"/>
      <c r="VJH16" s="212"/>
      <c r="VJI16" s="191"/>
      <c r="VJJ16" s="191"/>
      <c r="VJK16" s="191"/>
      <c r="VJL16" s="191"/>
      <c r="VJM16" s="83"/>
      <c r="VJN16" s="212"/>
      <c r="VJO16" s="212"/>
      <c r="VJP16" s="212"/>
      <c r="VJQ16" s="191"/>
      <c r="VJR16" s="191"/>
      <c r="VJS16" s="191"/>
      <c r="VJT16" s="191"/>
      <c r="VJU16" s="83"/>
      <c r="VJV16" s="212"/>
      <c r="VJW16" s="212"/>
      <c r="VJX16" s="212"/>
      <c r="VJY16" s="191"/>
      <c r="VJZ16" s="191"/>
      <c r="VKA16" s="191"/>
      <c r="VKB16" s="191"/>
      <c r="VKC16" s="83"/>
      <c r="VKD16" s="212"/>
      <c r="VKE16" s="212"/>
      <c r="VKF16" s="212"/>
      <c r="VKG16" s="191"/>
      <c r="VKH16" s="191"/>
      <c r="VKI16" s="191"/>
      <c r="VKJ16" s="191"/>
      <c r="VKK16" s="83"/>
      <c r="VKL16" s="212"/>
      <c r="VKM16" s="212"/>
      <c r="VKN16" s="212"/>
      <c r="VKO16" s="191"/>
      <c r="VKP16" s="191"/>
      <c r="VKQ16" s="191"/>
      <c r="VKR16" s="191"/>
      <c r="VKS16" s="83"/>
      <c r="VKT16" s="212"/>
      <c r="VKU16" s="212"/>
      <c r="VKV16" s="212"/>
      <c r="VKW16" s="191"/>
      <c r="VKX16" s="191"/>
      <c r="VKY16" s="191"/>
      <c r="VKZ16" s="191"/>
      <c r="VLA16" s="83"/>
      <c r="VLB16" s="212"/>
      <c r="VLC16" s="212"/>
      <c r="VLD16" s="212"/>
      <c r="VLE16" s="191"/>
      <c r="VLF16" s="191"/>
      <c r="VLG16" s="191"/>
      <c r="VLH16" s="191"/>
      <c r="VLI16" s="83"/>
      <c r="VLJ16" s="212"/>
      <c r="VLK16" s="212"/>
      <c r="VLL16" s="212"/>
      <c r="VLM16" s="191"/>
      <c r="VLN16" s="191"/>
      <c r="VLO16" s="191"/>
      <c r="VLP16" s="191"/>
      <c r="VLQ16" s="83"/>
      <c r="VLR16" s="212"/>
      <c r="VLS16" s="212"/>
      <c r="VLT16" s="212"/>
      <c r="VLU16" s="191"/>
      <c r="VLV16" s="191"/>
      <c r="VLW16" s="191"/>
      <c r="VLX16" s="191"/>
      <c r="VLY16" s="83"/>
      <c r="VLZ16" s="212"/>
      <c r="VMA16" s="212"/>
      <c r="VMB16" s="212"/>
      <c r="VMC16" s="191"/>
      <c r="VMD16" s="191"/>
      <c r="VME16" s="191"/>
      <c r="VMF16" s="191"/>
      <c r="VMG16" s="83"/>
      <c r="VMH16" s="212"/>
      <c r="VMI16" s="212"/>
      <c r="VMJ16" s="212"/>
      <c r="VMK16" s="191"/>
      <c r="VML16" s="191"/>
      <c r="VMM16" s="191"/>
      <c r="VMN16" s="191"/>
      <c r="VMO16" s="83"/>
      <c r="VMP16" s="212"/>
      <c r="VMQ16" s="212"/>
      <c r="VMR16" s="212"/>
      <c r="VMS16" s="191"/>
      <c r="VMT16" s="191"/>
      <c r="VMU16" s="191"/>
      <c r="VMV16" s="191"/>
      <c r="VMW16" s="83"/>
      <c r="VMX16" s="212"/>
      <c r="VMY16" s="212"/>
      <c r="VMZ16" s="212"/>
      <c r="VNA16" s="191"/>
      <c r="VNB16" s="191"/>
      <c r="VNC16" s="191"/>
      <c r="VND16" s="191"/>
      <c r="VNE16" s="83"/>
      <c r="VNF16" s="212"/>
      <c r="VNG16" s="212"/>
      <c r="VNH16" s="212"/>
      <c r="VNI16" s="191"/>
      <c r="VNJ16" s="191"/>
      <c r="VNK16" s="191"/>
      <c r="VNL16" s="191"/>
      <c r="VNM16" s="83"/>
      <c r="VNN16" s="212"/>
      <c r="VNO16" s="212"/>
      <c r="VNP16" s="212"/>
      <c r="VNQ16" s="191"/>
      <c r="VNR16" s="191"/>
      <c r="VNS16" s="191"/>
      <c r="VNT16" s="191"/>
      <c r="VNU16" s="83"/>
      <c r="VNV16" s="212"/>
      <c r="VNW16" s="212"/>
      <c r="VNX16" s="212"/>
      <c r="VNY16" s="191"/>
      <c r="VNZ16" s="191"/>
      <c r="VOA16" s="191"/>
      <c r="VOB16" s="191"/>
      <c r="VOC16" s="83"/>
      <c r="VOD16" s="212"/>
      <c r="VOE16" s="212"/>
      <c r="VOF16" s="212"/>
      <c r="VOG16" s="191"/>
      <c r="VOH16" s="191"/>
      <c r="VOI16" s="191"/>
      <c r="VOJ16" s="191"/>
      <c r="VOK16" s="83"/>
      <c r="VOL16" s="212"/>
      <c r="VOM16" s="212"/>
      <c r="VON16" s="212"/>
      <c r="VOO16" s="191"/>
      <c r="VOP16" s="191"/>
      <c r="VOQ16" s="191"/>
      <c r="VOR16" s="191"/>
      <c r="VOS16" s="83"/>
      <c r="VOT16" s="212"/>
      <c r="VOU16" s="212"/>
      <c r="VOV16" s="212"/>
      <c r="VOW16" s="191"/>
      <c r="VOX16" s="191"/>
      <c r="VOY16" s="191"/>
      <c r="VOZ16" s="191"/>
      <c r="VPA16" s="83"/>
      <c r="VPB16" s="212"/>
      <c r="VPC16" s="212"/>
      <c r="VPD16" s="212"/>
      <c r="VPE16" s="191"/>
      <c r="VPF16" s="191"/>
      <c r="VPG16" s="191"/>
      <c r="VPH16" s="191"/>
      <c r="VPI16" s="83"/>
      <c r="VPJ16" s="212"/>
      <c r="VPK16" s="212"/>
      <c r="VPL16" s="212"/>
      <c r="VPM16" s="191"/>
      <c r="VPN16" s="191"/>
      <c r="VPO16" s="191"/>
      <c r="VPP16" s="191"/>
      <c r="VPQ16" s="83"/>
      <c r="VPR16" s="212"/>
      <c r="VPS16" s="212"/>
      <c r="VPT16" s="212"/>
      <c r="VPU16" s="191"/>
      <c r="VPV16" s="191"/>
      <c r="VPW16" s="191"/>
      <c r="VPX16" s="191"/>
      <c r="VPY16" s="83"/>
      <c r="VPZ16" s="212"/>
      <c r="VQA16" s="212"/>
      <c r="VQB16" s="212"/>
      <c r="VQC16" s="191"/>
      <c r="VQD16" s="191"/>
      <c r="VQE16" s="191"/>
      <c r="VQF16" s="191"/>
      <c r="VQG16" s="83"/>
      <c r="VQH16" s="212"/>
      <c r="VQI16" s="212"/>
      <c r="VQJ16" s="212"/>
      <c r="VQK16" s="191"/>
      <c r="VQL16" s="191"/>
      <c r="VQM16" s="191"/>
      <c r="VQN16" s="191"/>
      <c r="VQO16" s="83"/>
      <c r="VQP16" s="212"/>
      <c r="VQQ16" s="212"/>
      <c r="VQR16" s="212"/>
      <c r="VQS16" s="191"/>
      <c r="VQT16" s="191"/>
      <c r="VQU16" s="191"/>
      <c r="VQV16" s="191"/>
      <c r="VQW16" s="83"/>
      <c r="VQX16" s="212"/>
      <c r="VQY16" s="212"/>
      <c r="VQZ16" s="212"/>
      <c r="VRA16" s="191"/>
      <c r="VRB16" s="191"/>
      <c r="VRC16" s="191"/>
      <c r="VRD16" s="191"/>
      <c r="VRE16" s="83"/>
      <c r="VRF16" s="212"/>
      <c r="VRG16" s="212"/>
      <c r="VRH16" s="212"/>
      <c r="VRI16" s="191"/>
      <c r="VRJ16" s="191"/>
      <c r="VRK16" s="191"/>
      <c r="VRL16" s="191"/>
      <c r="VRM16" s="83"/>
      <c r="VRN16" s="212"/>
      <c r="VRO16" s="212"/>
      <c r="VRP16" s="212"/>
      <c r="VRQ16" s="191"/>
      <c r="VRR16" s="191"/>
      <c r="VRS16" s="191"/>
      <c r="VRT16" s="191"/>
      <c r="VRU16" s="83"/>
      <c r="VRV16" s="212"/>
      <c r="VRW16" s="212"/>
      <c r="VRX16" s="212"/>
      <c r="VRY16" s="191"/>
      <c r="VRZ16" s="191"/>
      <c r="VSA16" s="191"/>
      <c r="VSB16" s="191"/>
      <c r="VSC16" s="83"/>
      <c r="VSD16" s="212"/>
      <c r="VSE16" s="212"/>
      <c r="VSF16" s="212"/>
      <c r="VSG16" s="191"/>
      <c r="VSH16" s="191"/>
      <c r="VSI16" s="191"/>
      <c r="VSJ16" s="191"/>
      <c r="VSK16" s="83"/>
      <c r="VSL16" s="212"/>
      <c r="VSM16" s="212"/>
      <c r="VSN16" s="212"/>
      <c r="VSO16" s="191"/>
      <c r="VSP16" s="191"/>
      <c r="VSQ16" s="191"/>
      <c r="VSR16" s="191"/>
      <c r="VSS16" s="83"/>
      <c r="VST16" s="212"/>
      <c r="VSU16" s="212"/>
      <c r="VSV16" s="212"/>
      <c r="VSW16" s="191"/>
      <c r="VSX16" s="191"/>
      <c r="VSY16" s="191"/>
      <c r="VSZ16" s="191"/>
      <c r="VTA16" s="83"/>
      <c r="VTB16" s="212"/>
      <c r="VTC16" s="212"/>
      <c r="VTD16" s="212"/>
      <c r="VTE16" s="191"/>
      <c r="VTF16" s="191"/>
      <c r="VTG16" s="191"/>
      <c r="VTH16" s="191"/>
      <c r="VTI16" s="83"/>
      <c r="VTJ16" s="212"/>
      <c r="VTK16" s="212"/>
      <c r="VTL16" s="212"/>
      <c r="VTM16" s="191"/>
      <c r="VTN16" s="191"/>
      <c r="VTO16" s="191"/>
      <c r="VTP16" s="191"/>
      <c r="VTQ16" s="83"/>
      <c r="VTR16" s="212"/>
      <c r="VTS16" s="212"/>
      <c r="VTT16" s="212"/>
      <c r="VTU16" s="191"/>
      <c r="VTV16" s="191"/>
      <c r="VTW16" s="191"/>
      <c r="VTX16" s="191"/>
      <c r="VTY16" s="83"/>
      <c r="VTZ16" s="212"/>
      <c r="VUA16" s="212"/>
      <c r="VUB16" s="212"/>
      <c r="VUC16" s="191"/>
      <c r="VUD16" s="191"/>
      <c r="VUE16" s="191"/>
      <c r="VUF16" s="191"/>
      <c r="VUG16" s="83"/>
      <c r="VUH16" s="212"/>
      <c r="VUI16" s="212"/>
      <c r="VUJ16" s="212"/>
      <c r="VUK16" s="191"/>
      <c r="VUL16" s="191"/>
      <c r="VUM16" s="191"/>
      <c r="VUN16" s="191"/>
      <c r="VUO16" s="83"/>
      <c r="VUP16" s="212"/>
      <c r="VUQ16" s="212"/>
      <c r="VUR16" s="212"/>
      <c r="VUS16" s="191"/>
      <c r="VUT16" s="191"/>
      <c r="VUU16" s="191"/>
      <c r="VUV16" s="191"/>
      <c r="VUW16" s="83"/>
      <c r="VUX16" s="212"/>
      <c r="VUY16" s="212"/>
      <c r="VUZ16" s="212"/>
      <c r="VVA16" s="191"/>
      <c r="VVB16" s="191"/>
      <c r="VVC16" s="191"/>
      <c r="VVD16" s="191"/>
      <c r="VVE16" s="83"/>
      <c r="VVF16" s="212"/>
      <c r="VVG16" s="212"/>
      <c r="VVH16" s="212"/>
      <c r="VVI16" s="191"/>
      <c r="VVJ16" s="191"/>
      <c r="VVK16" s="191"/>
      <c r="VVL16" s="191"/>
      <c r="VVM16" s="83"/>
      <c r="VVN16" s="212"/>
      <c r="VVO16" s="212"/>
      <c r="VVP16" s="212"/>
      <c r="VVQ16" s="191"/>
      <c r="VVR16" s="191"/>
      <c r="VVS16" s="191"/>
      <c r="VVT16" s="191"/>
      <c r="VVU16" s="83"/>
      <c r="VVV16" s="212"/>
      <c r="VVW16" s="212"/>
      <c r="VVX16" s="212"/>
      <c r="VVY16" s="191"/>
      <c r="VVZ16" s="191"/>
      <c r="VWA16" s="191"/>
      <c r="VWB16" s="191"/>
      <c r="VWC16" s="83"/>
      <c r="VWD16" s="212"/>
      <c r="VWE16" s="212"/>
      <c r="VWF16" s="212"/>
      <c r="VWG16" s="191"/>
      <c r="VWH16" s="191"/>
      <c r="VWI16" s="191"/>
      <c r="VWJ16" s="191"/>
      <c r="VWK16" s="83"/>
      <c r="VWL16" s="212"/>
      <c r="VWM16" s="212"/>
      <c r="VWN16" s="212"/>
      <c r="VWO16" s="191"/>
      <c r="VWP16" s="191"/>
      <c r="VWQ16" s="191"/>
      <c r="VWR16" s="191"/>
      <c r="VWS16" s="83"/>
      <c r="VWT16" s="212"/>
      <c r="VWU16" s="212"/>
      <c r="VWV16" s="212"/>
      <c r="VWW16" s="191"/>
      <c r="VWX16" s="191"/>
      <c r="VWY16" s="191"/>
      <c r="VWZ16" s="191"/>
      <c r="VXA16" s="83"/>
      <c r="VXB16" s="212"/>
      <c r="VXC16" s="212"/>
      <c r="VXD16" s="212"/>
      <c r="VXE16" s="191"/>
      <c r="VXF16" s="191"/>
      <c r="VXG16" s="191"/>
      <c r="VXH16" s="191"/>
      <c r="VXI16" s="83"/>
      <c r="VXJ16" s="212"/>
      <c r="VXK16" s="212"/>
      <c r="VXL16" s="212"/>
      <c r="VXM16" s="191"/>
      <c r="VXN16" s="191"/>
      <c r="VXO16" s="191"/>
      <c r="VXP16" s="191"/>
      <c r="VXQ16" s="83"/>
      <c r="VXR16" s="212"/>
      <c r="VXS16" s="212"/>
      <c r="VXT16" s="212"/>
      <c r="VXU16" s="191"/>
      <c r="VXV16" s="191"/>
      <c r="VXW16" s="191"/>
      <c r="VXX16" s="191"/>
      <c r="VXY16" s="83"/>
      <c r="VXZ16" s="212"/>
      <c r="VYA16" s="212"/>
      <c r="VYB16" s="212"/>
      <c r="VYC16" s="191"/>
      <c r="VYD16" s="191"/>
      <c r="VYE16" s="191"/>
      <c r="VYF16" s="191"/>
      <c r="VYG16" s="83"/>
      <c r="VYH16" s="212"/>
      <c r="VYI16" s="212"/>
      <c r="VYJ16" s="212"/>
      <c r="VYK16" s="191"/>
      <c r="VYL16" s="191"/>
      <c r="VYM16" s="191"/>
      <c r="VYN16" s="191"/>
      <c r="VYO16" s="83"/>
      <c r="VYP16" s="212"/>
      <c r="VYQ16" s="212"/>
      <c r="VYR16" s="212"/>
      <c r="VYS16" s="191"/>
      <c r="VYT16" s="191"/>
      <c r="VYU16" s="191"/>
      <c r="VYV16" s="191"/>
      <c r="VYW16" s="83"/>
      <c r="VYX16" s="212"/>
      <c r="VYY16" s="212"/>
      <c r="VYZ16" s="212"/>
      <c r="VZA16" s="191"/>
      <c r="VZB16" s="191"/>
      <c r="VZC16" s="191"/>
      <c r="VZD16" s="191"/>
      <c r="VZE16" s="83"/>
      <c r="VZF16" s="212"/>
      <c r="VZG16" s="212"/>
      <c r="VZH16" s="212"/>
      <c r="VZI16" s="191"/>
      <c r="VZJ16" s="191"/>
      <c r="VZK16" s="191"/>
      <c r="VZL16" s="191"/>
      <c r="VZM16" s="83"/>
      <c r="VZN16" s="212"/>
      <c r="VZO16" s="212"/>
      <c r="VZP16" s="212"/>
      <c r="VZQ16" s="191"/>
      <c r="VZR16" s="191"/>
      <c r="VZS16" s="191"/>
      <c r="VZT16" s="191"/>
      <c r="VZU16" s="83"/>
      <c r="VZV16" s="212"/>
      <c r="VZW16" s="212"/>
      <c r="VZX16" s="212"/>
      <c r="VZY16" s="191"/>
      <c r="VZZ16" s="191"/>
      <c r="WAA16" s="191"/>
      <c r="WAB16" s="191"/>
      <c r="WAC16" s="83"/>
      <c r="WAD16" s="212"/>
      <c r="WAE16" s="212"/>
      <c r="WAF16" s="212"/>
      <c r="WAG16" s="191"/>
      <c r="WAH16" s="191"/>
      <c r="WAI16" s="191"/>
      <c r="WAJ16" s="191"/>
      <c r="WAK16" s="83"/>
      <c r="WAL16" s="212"/>
      <c r="WAM16" s="212"/>
      <c r="WAN16" s="212"/>
      <c r="WAO16" s="191"/>
      <c r="WAP16" s="191"/>
      <c r="WAQ16" s="191"/>
      <c r="WAR16" s="191"/>
      <c r="WAS16" s="83"/>
      <c r="WAT16" s="212"/>
      <c r="WAU16" s="212"/>
      <c r="WAV16" s="212"/>
      <c r="WAW16" s="191"/>
      <c r="WAX16" s="191"/>
      <c r="WAY16" s="191"/>
      <c r="WAZ16" s="191"/>
      <c r="WBA16" s="83"/>
      <c r="WBB16" s="212"/>
      <c r="WBC16" s="212"/>
      <c r="WBD16" s="212"/>
      <c r="WBE16" s="191"/>
      <c r="WBF16" s="191"/>
      <c r="WBG16" s="191"/>
      <c r="WBH16" s="191"/>
      <c r="WBI16" s="83"/>
      <c r="WBJ16" s="212"/>
      <c r="WBK16" s="212"/>
      <c r="WBL16" s="212"/>
      <c r="WBM16" s="191"/>
      <c r="WBN16" s="191"/>
      <c r="WBO16" s="191"/>
      <c r="WBP16" s="191"/>
      <c r="WBQ16" s="83"/>
      <c r="WBR16" s="212"/>
      <c r="WBS16" s="212"/>
      <c r="WBT16" s="212"/>
      <c r="WBU16" s="191"/>
      <c r="WBV16" s="191"/>
      <c r="WBW16" s="191"/>
      <c r="WBX16" s="191"/>
      <c r="WBY16" s="83"/>
      <c r="WBZ16" s="212"/>
      <c r="WCA16" s="212"/>
      <c r="WCB16" s="212"/>
      <c r="WCC16" s="191"/>
      <c r="WCD16" s="191"/>
      <c r="WCE16" s="191"/>
      <c r="WCF16" s="191"/>
      <c r="WCG16" s="83"/>
      <c r="WCH16" s="212"/>
      <c r="WCI16" s="212"/>
      <c r="WCJ16" s="212"/>
      <c r="WCK16" s="191"/>
      <c r="WCL16" s="191"/>
      <c r="WCM16" s="191"/>
      <c r="WCN16" s="191"/>
      <c r="WCO16" s="83"/>
      <c r="WCP16" s="212"/>
      <c r="WCQ16" s="212"/>
      <c r="WCR16" s="212"/>
      <c r="WCS16" s="191"/>
      <c r="WCT16" s="191"/>
      <c r="WCU16" s="191"/>
      <c r="WCV16" s="191"/>
      <c r="WCW16" s="83"/>
      <c r="WCX16" s="212"/>
      <c r="WCY16" s="212"/>
      <c r="WCZ16" s="212"/>
      <c r="WDA16" s="191"/>
      <c r="WDB16" s="191"/>
      <c r="WDC16" s="191"/>
      <c r="WDD16" s="191"/>
      <c r="WDE16" s="83"/>
      <c r="WDF16" s="212"/>
      <c r="WDG16" s="212"/>
      <c r="WDH16" s="212"/>
      <c r="WDI16" s="191"/>
      <c r="WDJ16" s="191"/>
      <c r="WDK16" s="191"/>
      <c r="WDL16" s="191"/>
      <c r="WDM16" s="83"/>
      <c r="WDN16" s="212"/>
      <c r="WDO16" s="212"/>
      <c r="WDP16" s="212"/>
      <c r="WDQ16" s="191"/>
      <c r="WDR16" s="191"/>
      <c r="WDS16" s="191"/>
      <c r="WDT16" s="191"/>
      <c r="WDU16" s="83"/>
      <c r="WDV16" s="212"/>
      <c r="WDW16" s="212"/>
      <c r="WDX16" s="212"/>
      <c r="WDY16" s="191"/>
      <c r="WDZ16" s="191"/>
      <c r="WEA16" s="191"/>
      <c r="WEB16" s="191"/>
      <c r="WEC16" s="83"/>
      <c r="WED16" s="212"/>
      <c r="WEE16" s="212"/>
      <c r="WEF16" s="212"/>
      <c r="WEG16" s="191"/>
      <c r="WEH16" s="191"/>
      <c r="WEI16" s="191"/>
      <c r="WEJ16" s="191"/>
      <c r="WEK16" s="83"/>
      <c r="WEL16" s="212"/>
      <c r="WEM16" s="212"/>
      <c r="WEN16" s="212"/>
      <c r="WEO16" s="191"/>
      <c r="WEP16" s="191"/>
      <c r="WEQ16" s="191"/>
      <c r="WER16" s="191"/>
      <c r="WES16" s="83"/>
      <c r="WET16" s="212"/>
      <c r="WEU16" s="212"/>
      <c r="WEV16" s="212"/>
      <c r="WEW16" s="191"/>
      <c r="WEX16" s="191"/>
      <c r="WEY16" s="191"/>
      <c r="WEZ16" s="191"/>
      <c r="WFA16" s="83"/>
      <c r="WFB16" s="212"/>
      <c r="WFC16" s="212"/>
      <c r="WFD16" s="212"/>
      <c r="WFE16" s="191"/>
      <c r="WFF16" s="191"/>
      <c r="WFG16" s="191"/>
      <c r="WFH16" s="191"/>
      <c r="WFI16" s="83"/>
      <c r="WFJ16" s="212"/>
      <c r="WFK16" s="212"/>
      <c r="WFL16" s="212"/>
      <c r="WFM16" s="191"/>
      <c r="WFN16" s="191"/>
      <c r="WFO16" s="191"/>
      <c r="WFP16" s="191"/>
      <c r="WFQ16" s="83"/>
      <c r="WFR16" s="212"/>
      <c r="WFS16" s="212"/>
      <c r="WFT16" s="212"/>
      <c r="WFU16" s="191"/>
      <c r="WFV16" s="191"/>
      <c r="WFW16" s="191"/>
      <c r="WFX16" s="191"/>
      <c r="WFY16" s="83"/>
      <c r="WFZ16" s="212"/>
      <c r="WGA16" s="212"/>
      <c r="WGB16" s="212"/>
      <c r="WGC16" s="191"/>
      <c r="WGD16" s="191"/>
      <c r="WGE16" s="191"/>
      <c r="WGF16" s="191"/>
      <c r="WGG16" s="83"/>
      <c r="WGH16" s="212"/>
      <c r="WGI16" s="212"/>
      <c r="WGJ16" s="212"/>
      <c r="WGK16" s="191"/>
      <c r="WGL16" s="191"/>
      <c r="WGM16" s="191"/>
      <c r="WGN16" s="191"/>
      <c r="WGO16" s="83"/>
      <c r="WGP16" s="212"/>
      <c r="WGQ16" s="212"/>
      <c r="WGR16" s="212"/>
      <c r="WGS16" s="191"/>
      <c r="WGT16" s="191"/>
      <c r="WGU16" s="191"/>
      <c r="WGV16" s="191"/>
      <c r="WGW16" s="83"/>
      <c r="WGX16" s="212"/>
      <c r="WGY16" s="212"/>
      <c r="WGZ16" s="212"/>
      <c r="WHA16" s="191"/>
      <c r="WHB16" s="191"/>
      <c r="WHC16" s="191"/>
      <c r="WHD16" s="191"/>
      <c r="WHE16" s="83"/>
      <c r="WHF16" s="212"/>
      <c r="WHG16" s="212"/>
      <c r="WHH16" s="212"/>
      <c r="WHI16" s="191"/>
      <c r="WHJ16" s="191"/>
      <c r="WHK16" s="191"/>
      <c r="WHL16" s="191"/>
      <c r="WHM16" s="83"/>
      <c r="WHN16" s="212"/>
      <c r="WHO16" s="212"/>
      <c r="WHP16" s="212"/>
      <c r="WHQ16" s="191"/>
      <c r="WHR16" s="191"/>
      <c r="WHS16" s="191"/>
      <c r="WHT16" s="191"/>
      <c r="WHU16" s="83"/>
      <c r="WHV16" s="212"/>
      <c r="WHW16" s="212"/>
      <c r="WHX16" s="212"/>
      <c r="WHY16" s="191"/>
      <c r="WHZ16" s="191"/>
      <c r="WIA16" s="191"/>
      <c r="WIB16" s="191"/>
      <c r="WIC16" s="83"/>
      <c r="WID16" s="212"/>
      <c r="WIE16" s="212"/>
      <c r="WIF16" s="212"/>
      <c r="WIG16" s="191"/>
      <c r="WIH16" s="191"/>
      <c r="WII16" s="191"/>
      <c r="WIJ16" s="191"/>
      <c r="WIK16" s="83"/>
      <c r="WIL16" s="212"/>
      <c r="WIM16" s="212"/>
      <c r="WIN16" s="212"/>
      <c r="WIO16" s="191"/>
      <c r="WIP16" s="191"/>
      <c r="WIQ16" s="191"/>
      <c r="WIR16" s="191"/>
      <c r="WIS16" s="83"/>
      <c r="WIT16" s="212"/>
      <c r="WIU16" s="212"/>
      <c r="WIV16" s="212"/>
      <c r="WIW16" s="191"/>
      <c r="WIX16" s="191"/>
      <c r="WIY16" s="191"/>
      <c r="WIZ16" s="191"/>
      <c r="WJA16" s="83"/>
      <c r="WJB16" s="212"/>
      <c r="WJC16" s="212"/>
      <c r="WJD16" s="212"/>
      <c r="WJE16" s="191"/>
      <c r="WJF16" s="191"/>
      <c r="WJG16" s="191"/>
      <c r="WJH16" s="191"/>
      <c r="WJI16" s="83"/>
      <c r="WJJ16" s="212"/>
      <c r="WJK16" s="212"/>
      <c r="WJL16" s="212"/>
      <c r="WJM16" s="191"/>
      <c r="WJN16" s="191"/>
      <c r="WJO16" s="191"/>
      <c r="WJP16" s="191"/>
      <c r="WJQ16" s="83"/>
      <c r="WJR16" s="212"/>
      <c r="WJS16" s="212"/>
      <c r="WJT16" s="212"/>
      <c r="WJU16" s="191"/>
      <c r="WJV16" s="191"/>
      <c r="WJW16" s="191"/>
      <c r="WJX16" s="191"/>
      <c r="WJY16" s="83"/>
      <c r="WJZ16" s="212"/>
      <c r="WKA16" s="212"/>
      <c r="WKB16" s="212"/>
      <c r="WKC16" s="191"/>
      <c r="WKD16" s="191"/>
      <c r="WKE16" s="191"/>
      <c r="WKF16" s="191"/>
      <c r="WKG16" s="83"/>
      <c r="WKH16" s="212"/>
      <c r="WKI16" s="212"/>
      <c r="WKJ16" s="212"/>
      <c r="WKK16" s="191"/>
      <c r="WKL16" s="191"/>
      <c r="WKM16" s="191"/>
      <c r="WKN16" s="191"/>
      <c r="WKO16" s="83"/>
      <c r="WKP16" s="212"/>
      <c r="WKQ16" s="212"/>
      <c r="WKR16" s="212"/>
      <c r="WKS16" s="191"/>
      <c r="WKT16" s="191"/>
      <c r="WKU16" s="191"/>
      <c r="WKV16" s="191"/>
      <c r="WKW16" s="83"/>
      <c r="WKX16" s="212"/>
      <c r="WKY16" s="212"/>
      <c r="WKZ16" s="212"/>
      <c r="WLA16" s="191"/>
      <c r="WLB16" s="191"/>
      <c r="WLC16" s="191"/>
      <c r="WLD16" s="191"/>
      <c r="WLE16" s="83"/>
      <c r="WLF16" s="212"/>
      <c r="WLG16" s="212"/>
      <c r="WLH16" s="212"/>
      <c r="WLI16" s="191"/>
      <c r="WLJ16" s="191"/>
      <c r="WLK16" s="191"/>
      <c r="WLL16" s="191"/>
      <c r="WLM16" s="83"/>
      <c r="WLN16" s="212"/>
      <c r="WLO16" s="212"/>
      <c r="WLP16" s="212"/>
      <c r="WLQ16" s="191"/>
      <c r="WLR16" s="191"/>
      <c r="WLS16" s="191"/>
      <c r="WLT16" s="191"/>
      <c r="WLU16" s="83"/>
      <c r="WLV16" s="212"/>
      <c r="WLW16" s="212"/>
      <c r="WLX16" s="212"/>
      <c r="WLY16" s="191"/>
      <c r="WLZ16" s="191"/>
      <c r="WMA16" s="191"/>
      <c r="WMB16" s="191"/>
      <c r="WMC16" s="83"/>
      <c r="WMD16" s="212"/>
      <c r="WME16" s="212"/>
      <c r="WMF16" s="212"/>
      <c r="WMG16" s="191"/>
      <c r="WMH16" s="191"/>
      <c r="WMI16" s="191"/>
      <c r="WMJ16" s="191"/>
      <c r="WMK16" s="83"/>
      <c r="WML16" s="212"/>
      <c r="WMM16" s="212"/>
      <c r="WMN16" s="212"/>
      <c r="WMO16" s="191"/>
      <c r="WMP16" s="191"/>
      <c r="WMQ16" s="191"/>
      <c r="WMR16" s="191"/>
      <c r="WMS16" s="83"/>
      <c r="WMT16" s="212"/>
      <c r="WMU16" s="212"/>
      <c r="WMV16" s="212"/>
      <c r="WMW16" s="191"/>
      <c r="WMX16" s="191"/>
      <c r="WMY16" s="191"/>
      <c r="WMZ16" s="191"/>
      <c r="WNA16" s="83"/>
      <c r="WNB16" s="212"/>
      <c r="WNC16" s="212"/>
      <c r="WND16" s="212"/>
      <c r="WNE16" s="191"/>
      <c r="WNF16" s="191"/>
      <c r="WNG16" s="191"/>
      <c r="WNH16" s="191"/>
      <c r="WNI16" s="83"/>
      <c r="WNJ16" s="212"/>
      <c r="WNK16" s="212"/>
      <c r="WNL16" s="212"/>
      <c r="WNM16" s="191"/>
      <c r="WNN16" s="191"/>
      <c r="WNO16" s="191"/>
      <c r="WNP16" s="191"/>
      <c r="WNQ16" s="83"/>
      <c r="WNR16" s="212"/>
      <c r="WNS16" s="212"/>
      <c r="WNT16" s="212"/>
      <c r="WNU16" s="191"/>
      <c r="WNV16" s="191"/>
      <c r="WNW16" s="191"/>
      <c r="WNX16" s="191"/>
      <c r="WNY16" s="83"/>
      <c r="WNZ16" s="212"/>
      <c r="WOA16" s="212"/>
      <c r="WOB16" s="212"/>
      <c r="WOC16" s="191"/>
      <c r="WOD16" s="191"/>
      <c r="WOE16" s="191"/>
      <c r="WOF16" s="191"/>
      <c r="WOG16" s="83"/>
      <c r="WOH16" s="212"/>
      <c r="WOI16" s="212"/>
      <c r="WOJ16" s="212"/>
      <c r="WOK16" s="191"/>
      <c r="WOL16" s="191"/>
      <c r="WOM16" s="191"/>
      <c r="WON16" s="191"/>
      <c r="WOO16" s="83"/>
      <c r="WOP16" s="212"/>
      <c r="WOQ16" s="212"/>
      <c r="WOR16" s="212"/>
      <c r="WOS16" s="191"/>
      <c r="WOT16" s="191"/>
      <c r="WOU16" s="191"/>
      <c r="WOV16" s="191"/>
      <c r="WOW16" s="83"/>
      <c r="WOX16" s="212"/>
      <c r="WOY16" s="212"/>
      <c r="WOZ16" s="212"/>
      <c r="WPA16" s="191"/>
      <c r="WPB16" s="191"/>
      <c r="WPC16" s="191"/>
      <c r="WPD16" s="191"/>
      <c r="WPE16" s="83"/>
      <c r="WPF16" s="212"/>
      <c r="WPG16" s="212"/>
      <c r="WPH16" s="212"/>
      <c r="WPI16" s="191"/>
      <c r="WPJ16" s="191"/>
      <c r="WPK16" s="191"/>
      <c r="WPL16" s="191"/>
      <c r="WPM16" s="83"/>
      <c r="WPN16" s="212"/>
      <c r="WPO16" s="212"/>
      <c r="WPP16" s="212"/>
      <c r="WPQ16" s="191"/>
      <c r="WPR16" s="191"/>
      <c r="WPS16" s="191"/>
      <c r="WPT16" s="191"/>
      <c r="WPU16" s="83"/>
      <c r="WPV16" s="212"/>
      <c r="WPW16" s="212"/>
      <c r="WPX16" s="212"/>
      <c r="WPY16" s="191"/>
      <c r="WPZ16" s="191"/>
      <c r="WQA16" s="191"/>
      <c r="WQB16" s="191"/>
      <c r="WQC16" s="83"/>
      <c r="WQD16" s="212"/>
      <c r="WQE16" s="212"/>
      <c r="WQF16" s="212"/>
      <c r="WQG16" s="191"/>
      <c r="WQH16" s="191"/>
      <c r="WQI16" s="191"/>
      <c r="WQJ16" s="191"/>
      <c r="WQK16" s="83"/>
      <c r="WQL16" s="212"/>
      <c r="WQM16" s="212"/>
      <c r="WQN16" s="212"/>
      <c r="WQO16" s="191"/>
      <c r="WQP16" s="191"/>
      <c r="WQQ16" s="191"/>
      <c r="WQR16" s="191"/>
      <c r="WQS16" s="83"/>
      <c r="WQT16" s="212"/>
      <c r="WQU16" s="212"/>
      <c r="WQV16" s="212"/>
      <c r="WQW16" s="191"/>
      <c r="WQX16" s="191"/>
      <c r="WQY16" s="191"/>
      <c r="WQZ16" s="191"/>
      <c r="WRA16" s="83"/>
      <c r="WRB16" s="212"/>
      <c r="WRC16" s="212"/>
      <c r="WRD16" s="212"/>
      <c r="WRE16" s="191"/>
      <c r="WRF16" s="191"/>
      <c r="WRG16" s="191"/>
      <c r="WRH16" s="191"/>
      <c r="WRI16" s="83"/>
      <c r="WRJ16" s="212"/>
      <c r="WRK16" s="212"/>
      <c r="WRL16" s="212"/>
      <c r="WRM16" s="191"/>
      <c r="WRN16" s="191"/>
      <c r="WRO16" s="191"/>
      <c r="WRP16" s="191"/>
      <c r="WRQ16" s="83"/>
      <c r="WRR16" s="212"/>
      <c r="WRS16" s="212"/>
      <c r="WRT16" s="212"/>
      <c r="WRU16" s="191"/>
      <c r="WRV16" s="191"/>
      <c r="WRW16" s="191"/>
      <c r="WRX16" s="191"/>
      <c r="WRY16" s="83"/>
      <c r="WRZ16" s="212"/>
      <c r="WSA16" s="212"/>
      <c r="WSB16" s="212"/>
      <c r="WSC16" s="191"/>
      <c r="WSD16" s="191"/>
      <c r="WSE16" s="191"/>
      <c r="WSF16" s="191"/>
      <c r="WSG16" s="83"/>
      <c r="WSH16" s="212"/>
      <c r="WSI16" s="212"/>
      <c r="WSJ16" s="212"/>
      <c r="WSK16" s="191"/>
      <c r="WSL16" s="191"/>
      <c r="WSM16" s="191"/>
      <c r="WSN16" s="191"/>
      <c r="WSO16" s="83"/>
      <c r="WSP16" s="212"/>
      <c r="WSQ16" s="212"/>
      <c r="WSR16" s="212"/>
      <c r="WSS16" s="191"/>
      <c r="WST16" s="191"/>
      <c r="WSU16" s="191"/>
      <c r="WSV16" s="191"/>
      <c r="WSW16" s="83"/>
      <c r="WSX16" s="212"/>
      <c r="WSY16" s="212"/>
      <c r="WSZ16" s="212"/>
      <c r="WTA16" s="191"/>
      <c r="WTB16" s="191"/>
      <c r="WTC16" s="191"/>
      <c r="WTD16" s="191"/>
      <c r="WTE16" s="83"/>
      <c r="WTF16" s="212"/>
      <c r="WTG16" s="212"/>
      <c r="WTH16" s="212"/>
      <c r="WTI16" s="191"/>
      <c r="WTJ16" s="191"/>
      <c r="WTK16" s="191"/>
      <c r="WTL16" s="191"/>
      <c r="WTM16" s="83"/>
      <c r="WTN16" s="212"/>
      <c r="WTO16" s="212"/>
      <c r="WTP16" s="212"/>
      <c r="WTQ16" s="191"/>
      <c r="WTR16" s="191"/>
      <c r="WTS16" s="191"/>
      <c r="WTT16" s="191"/>
      <c r="WTU16" s="83"/>
      <c r="WTV16" s="212"/>
      <c r="WTW16" s="212"/>
      <c r="WTX16" s="212"/>
      <c r="WTY16" s="191"/>
      <c r="WTZ16" s="191"/>
      <c r="WUA16" s="191"/>
      <c r="WUB16" s="191"/>
      <c r="WUC16" s="83"/>
      <c r="WUD16" s="212"/>
      <c r="WUE16" s="212"/>
      <c r="WUF16" s="212"/>
      <c r="WUG16" s="191"/>
      <c r="WUH16" s="191"/>
      <c r="WUI16" s="191"/>
      <c r="WUJ16" s="191"/>
      <c r="WUK16" s="83"/>
      <c r="WUL16" s="212"/>
      <c r="WUM16" s="212"/>
      <c r="WUN16" s="212"/>
      <c r="WUO16" s="191"/>
      <c r="WUP16" s="191"/>
      <c r="WUQ16" s="191"/>
      <c r="WUR16" s="191"/>
      <c r="WUS16" s="83"/>
      <c r="WUT16" s="212"/>
      <c r="WUU16" s="212"/>
      <c r="WUV16" s="212"/>
      <c r="WUW16" s="191"/>
      <c r="WUX16" s="191"/>
      <c r="WUY16" s="191"/>
      <c r="WUZ16" s="191"/>
      <c r="WVA16" s="83"/>
      <c r="WVB16" s="212"/>
      <c r="WVC16" s="212"/>
      <c r="WVD16" s="212"/>
      <c r="WVE16" s="191"/>
      <c r="WVF16" s="191"/>
      <c r="WVG16" s="191"/>
      <c r="WVH16" s="191"/>
      <c r="WVI16" s="83"/>
      <c r="WVJ16" s="212"/>
      <c r="WVK16" s="212"/>
      <c r="WVL16" s="212"/>
      <c r="WVM16" s="191"/>
      <c r="WVN16" s="191"/>
      <c r="WVO16" s="191"/>
      <c r="WVP16" s="191"/>
      <c r="WVQ16" s="83"/>
      <c r="WVR16" s="212"/>
      <c r="WVS16" s="212"/>
      <c r="WVT16" s="212"/>
      <c r="WVU16" s="191"/>
      <c r="WVV16" s="191"/>
      <c r="WVW16" s="191"/>
      <c r="WVX16" s="191"/>
      <c r="WVY16" s="83"/>
      <c r="WVZ16" s="212"/>
      <c r="WWA16" s="212"/>
      <c r="WWB16" s="212"/>
      <c r="WWC16" s="191"/>
      <c r="WWD16" s="191"/>
      <c r="WWE16" s="191"/>
      <c r="WWF16" s="191"/>
      <c r="WWG16" s="83"/>
      <c r="WWH16" s="212"/>
      <c r="WWI16" s="212"/>
      <c r="WWJ16" s="212"/>
      <c r="WWK16" s="191"/>
      <c r="WWL16" s="191"/>
      <c r="WWM16" s="191"/>
      <c r="WWN16" s="191"/>
      <c r="WWO16" s="83"/>
      <c r="WWP16" s="212"/>
      <c r="WWQ16" s="212"/>
      <c r="WWR16" s="212"/>
      <c r="WWS16" s="191"/>
      <c r="WWT16" s="191"/>
      <c r="WWU16" s="191"/>
      <c r="WWV16" s="191"/>
      <c r="WWW16" s="83"/>
      <c r="WWX16" s="212"/>
      <c r="WWY16" s="212"/>
      <c r="WWZ16" s="212"/>
      <c r="WXA16" s="191"/>
      <c r="WXB16" s="191"/>
      <c r="WXC16" s="191"/>
      <c r="WXD16" s="191"/>
      <c r="WXE16" s="83"/>
      <c r="WXF16" s="212"/>
      <c r="WXG16" s="212"/>
      <c r="WXH16" s="212"/>
      <c r="WXI16" s="191"/>
      <c r="WXJ16" s="191"/>
      <c r="WXK16" s="191"/>
      <c r="WXL16" s="191"/>
      <c r="WXM16" s="83"/>
      <c r="WXN16" s="212"/>
      <c r="WXO16" s="212"/>
      <c r="WXP16" s="212"/>
      <c r="WXQ16" s="191"/>
      <c r="WXR16" s="191"/>
      <c r="WXS16" s="191"/>
      <c r="WXT16" s="191"/>
      <c r="WXU16" s="83"/>
      <c r="WXV16" s="212"/>
      <c r="WXW16" s="212"/>
      <c r="WXX16" s="212"/>
      <c r="WXY16" s="191"/>
      <c r="WXZ16" s="191"/>
      <c r="WYA16" s="191"/>
      <c r="WYB16" s="191"/>
      <c r="WYC16" s="83"/>
      <c r="WYD16" s="212"/>
      <c r="WYE16" s="212"/>
      <c r="WYF16" s="212"/>
      <c r="WYG16" s="191"/>
      <c r="WYH16" s="191"/>
      <c r="WYI16" s="191"/>
      <c r="WYJ16" s="191"/>
      <c r="WYK16" s="83"/>
      <c r="WYL16" s="212"/>
      <c r="WYM16" s="212"/>
      <c r="WYN16" s="212"/>
      <c r="WYO16" s="191"/>
      <c r="WYP16" s="191"/>
      <c r="WYQ16" s="191"/>
      <c r="WYR16" s="191"/>
      <c r="WYS16" s="83"/>
      <c r="WYT16" s="212"/>
      <c r="WYU16" s="212"/>
      <c r="WYV16" s="212"/>
      <c r="WYW16" s="191"/>
      <c r="WYX16" s="191"/>
      <c r="WYY16" s="191"/>
      <c r="WYZ16" s="191"/>
      <c r="WZA16" s="83"/>
      <c r="WZB16" s="212"/>
      <c r="WZC16" s="212"/>
      <c r="WZD16" s="212"/>
      <c r="WZE16" s="191"/>
      <c r="WZF16" s="191"/>
      <c r="WZG16" s="191"/>
      <c r="WZH16" s="191"/>
      <c r="WZI16" s="83"/>
      <c r="WZJ16" s="212"/>
      <c r="WZK16" s="212"/>
      <c r="WZL16" s="212"/>
      <c r="WZM16" s="191"/>
      <c r="WZN16" s="191"/>
      <c r="WZO16" s="191"/>
      <c r="WZP16" s="191"/>
      <c r="WZQ16" s="83"/>
      <c r="WZR16" s="212"/>
      <c r="WZS16" s="212"/>
      <c r="WZT16" s="212"/>
      <c r="WZU16" s="191"/>
      <c r="WZV16" s="191"/>
      <c r="WZW16" s="191"/>
      <c r="WZX16" s="191"/>
      <c r="WZY16" s="83"/>
      <c r="WZZ16" s="212"/>
      <c r="XAA16" s="212"/>
      <c r="XAB16" s="212"/>
      <c r="XAC16" s="191"/>
      <c r="XAD16" s="191"/>
      <c r="XAE16" s="191"/>
      <c r="XAF16" s="191"/>
      <c r="XAG16" s="83"/>
      <c r="XAH16" s="212"/>
      <c r="XAI16" s="212"/>
      <c r="XAJ16" s="212"/>
      <c r="XAK16" s="191"/>
      <c r="XAL16" s="191"/>
      <c r="XAM16" s="191"/>
      <c r="XAN16" s="191"/>
      <c r="XAO16" s="83"/>
      <c r="XAP16" s="212"/>
      <c r="XAQ16" s="212"/>
      <c r="XAR16" s="212"/>
      <c r="XAS16" s="191"/>
      <c r="XAT16" s="191"/>
      <c r="XAU16" s="191"/>
      <c r="XAV16" s="191"/>
      <c r="XAW16" s="83"/>
      <c r="XAX16" s="212"/>
      <c r="XAY16" s="212"/>
      <c r="XAZ16" s="212"/>
      <c r="XBA16" s="191"/>
      <c r="XBB16" s="191"/>
      <c r="XBC16" s="191"/>
      <c r="XBD16" s="191"/>
      <c r="XBE16" s="83"/>
      <c r="XBF16" s="212"/>
      <c r="XBG16" s="212"/>
      <c r="XBH16" s="212"/>
      <c r="XBI16" s="191"/>
      <c r="XBJ16" s="191"/>
      <c r="XBK16" s="191"/>
      <c r="XBL16" s="191"/>
      <c r="XBM16" s="83"/>
      <c r="XBN16" s="212"/>
      <c r="XBO16" s="212"/>
      <c r="XBP16" s="212"/>
      <c r="XBQ16" s="191"/>
      <c r="XBR16" s="191"/>
      <c r="XBS16" s="191"/>
      <c r="XBT16" s="191"/>
      <c r="XBU16" s="83"/>
      <c r="XBV16" s="212"/>
      <c r="XBW16" s="212"/>
      <c r="XBX16" s="212"/>
      <c r="XBY16" s="191"/>
      <c r="XBZ16" s="191"/>
      <c r="XCA16" s="191"/>
      <c r="XCB16" s="191"/>
      <c r="XCC16" s="83"/>
      <c r="XCD16" s="212"/>
      <c r="XCE16" s="212"/>
      <c r="XCF16" s="212"/>
      <c r="XCG16" s="191"/>
      <c r="XCH16" s="191"/>
      <c r="XCI16" s="191"/>
      <c r="XCJ16" s="191"/>
      <c r="XCK16" s="83"/>
      <c r="XCL16" s="212"/>
      <c r="XCM16" s="212"/>
      <c r="XCN16" s="212"/>
      <c r="XCO16" s="191"/>
      <c r="XCP16" s="191"/>
      <c r="XCQ16" s="191"/>
      <c r="XCR16" s="191"/>
      <c r="XCS16" s="83"/>
      <c r="XCT16" s="212"/>
      <c r="XCU16" s="212"/>
      <c r="XCV16" s="212"/>
      <c r="XCW16" s="191"/>
      <c r="XCX16" s="191"/>
      <c r="XCY16" s="191"/>
      <c r="XCZ16" s="191"/>
      <c r="XDA16" s="83"/>
      <c r="XDB16" s="212"/>
      <c r="XDC16" s="212"/>
      <c r="XDD16" s="212"/>
      <c r="XDE16" s="191"/>
      <c r="XDF16" s="191"/>
      <c r="XDG16" s="191"/>
      <c r="XDH16" s="191"/>
      <c r="XDI16" s="83"/>
      <c r="XDJ16" s="212"/>
      <c r="XDK16" s="212"/>
      <c r="XDL16" s="212"/>
      <c r="XDM16" s="191"/>
      <c r="XDN16" s="191"/>
      <c r="XDO16" s="191"/>
      <c r="XDP16" s="191"/>
      <c r="XDQ16" s="83"/>
      <c r="XDR16" s="212"/>
      <c r="XDS16" s="212"/>
      <c r="XDT16" s="212"/>
      <c r="XDU16" s="191"/>
      <c r="XDV16" s="191"/>
      <c r="XDW16" s="191"/>
      <c r="XDX16" s="191"/>
      <c r="XDY16" s="83"/>
      <c r="XDZ16" s="212"/>
      <c r="XEA16" s="212"/>
      <c r="XEB16" s="212"/>
      <c r="XEC16" s="191"/>
      <c r="XED16" s="191"/>
      <c r="XEE16" s="191"/>
      <c r="XEF16" s="191"/>
      <c r="XEG16" s="83"/>
      <c r="XEH16" s="212"/>
      <c r="XEI16" s="212"/>
      <c r="XEJ16" s="212"/>
      <c r="XEK16" s="191"/>
      <c r="XEL16" s="191"/>
      <c r="XEM16" s="191"/>
      <c r="XEN16" s="191"/>
      <c r="XEO16" s="83"/>
      <c r="XEP16" s="212"/>
      <c r="XEQ16" s="212"/>
      <c r="XER16" s="212"/>
      <c r="XES16" s="191"/>
      <c r="XET16" s="191"/>
      <c r="XEU16" s="191"/>
      <c r="XEV16" s="191"/>
      <c r="XEW16" s="83"/>
      <c r="XEX16" s="212"/>
      <c r="XEY16" s="212"/>
      <c r="XEZ16" s="212"/>
      <c r="XFA16" s="191"/>
      <c r="XFB16" s="191"/>
      <c r="XFC16" s="191"/>
      <c r="XFD16" s="191"/>
    </row>
    <row r="17" spans="1:16384" ht="24" customHeight="1">
      <c r="A17" s="83"/>
      <c r="B17" s="212"/>
      <c r="C17" s="212"/>
      <c r="D17" s="212"/>
      <c r="E17" s="191"/>
      <c r="F17" s="191"/>
      <c r="G17" s="191"/>
      <c r="H17" s="191"/>
      <c r="I17" s="83"/>
      <c r="J17" s="212"/>
      <c r="K17" s="212"/>
      <c r="L17" s="212"/>
      <c r="M17" s="191"/>
      <c r="N17" s="191"/>
      <c r="O17" s="191"/>
      <c r="P17" s="191"/>
      <c r="Q17" s="83"/>
      <c r="R17" s="212"/>
      <c r="S17" s="212"/>
      <c r="T17" s="212"/>
      <c r="U17" s="191"/>
      <c r="V17" s="191"/>
      <c r="W17" s="191"/>
      <c r="X17" s="191"/>
      <c r="Y17" s="83"/>
      <c r="Z17" s="212"/>
      <c r="AA17" s="212"/>
      <c r="AB17" s="212"/>
      <c r="AC17" s="191"/>
      <c r="AD17" s="191"/>
      <c r="AE17" s="191"/>
      <c r="AF17" s="191"/>
      <c r="AG17" s="83"/>
      <c r="AH17" s="212"/>
      <c r="AI17" s="212"/>
      <c r="AJ17" s="212"/>
      <c r="AK17" s="191"/>
      <c r="AL17" s="191"/>
      <c r="AM17" s="191"/>
      <c r="AN17" s="191"/>
      <c r="AO17" s="83"/>
      <c r="AP17" s="212"/>
      <c r="AQ17" s="212"/>
      <c r="AR17" s="212"/>
      <c r="AS17" s="191"/>
      <c r="AT17" s="191"/>
      <c r="AU17" s="191"/>
      <c r="AV17" s="191"/>
      <c r="AW17" s="83"/>
      <c r="AX17" s="212"/>
      <c r="AY17" s="212"/>
      <c r="AZ17" s="212"/>
      <c r="BA17" s="191"/>
      <c r="BB17" s="191"/>
      <c r="BC17" s="191"/>
      <c r="BD17" s="191"/>
      <c r="BE17" s="83"/>
      <c r="BF17" s="212"/>
      <c r="BG17" s="212"/>
      <c r="BH17" s="212"/>
      <c r="BI17" s="191"/>
      <c r="BJ17" s="191"/>
      <c r="BK17" s="191"/>
      <c r="BL17" s="191"/>
      <c r="BM17" s="83"/>
      <c r="BN17" s="212"/>
      <c r="BO17" s="212"/>
      <c r="BP17" s="212"/>
      <c r="BQ17" s="191"/>
      <c r="BR17" s="191"/>
      <c r="BS17" s="191"/>
      <c r="BT17" s="191"/>
      <c r="BU17" s="83"/>
      <c r="BV17" s="212"/>
      <c r="BW17" s="212"/>
      <c r="BX17" s="212"/>
      <c r="BY17" s="191"/>
      <c r="BZ17" s="191"/>
      <c r="CA17" s="191"/>
      <c r="CB17" s="191"/>
      <c r="CC17" s="83"/>
      <c r="CD17" s="212"/>
      <c r="CE17" s="212"/>
      <c r="CF17" s="212"/>
      <c r="CG17" s="191"/>
      <c r="CH17" s="191"/>
      <c r="CI17" s="191"/>
      <c r="CJ17" s="191"/>
      <c r="CK17" s="83"/>
      <c r="CL17" s="212"/>
      <c r="CM17" s="212"/>
      <c r="CN17" s="212"/>
      <c r="CO17" s="191"/>
      <c r="CP17" s="191"/>
      <c r="CQ17" s="191"/>
      <c r="CR17" s="191"/>
      <c r="CS17" s="83"/>
      <c r="CT17" s="212"/>
      <c r="CU17" s="212"/>
      <c r="CV17" s="212"/>
      <c r="CW17" s="191"/>
      <c r="CX17" s="191"/>
      <c r="CY17" s="191"/>
      <c r="CZ17" s="191"/>
      <c r="DA17" s="83"/>
      <c r="DB17" s="212"/>
      <c r="DC17" s="212"/>
      <c r="DD17" s="212"/>
      <c r="DE17" s="191"/>
      <c r="DF17" s="191"/>
      <c r="DG17" s="191"/>
      <c r="DH17" s="191"/>
      <c r="DI17" s="83"/>
      <c r="DJ17" s="212"/>
      <c r="DK17" s="212"/>
      <c r="DL17" s="212"/>
      <c r="DM17" s="191"/>
      <c r="DN17" s="191"/>
      <c r="DO17" s="191"/>
      <c r="DP17" s="191"/>
      <c r="DQ17" s="83"/>
      <c r="DR17" s="212"/>
      <c r="DS17" s="212"/>
      <c r="DT17" s="212"/>
      <c r="DU17" s="191"/>
      <c r="DV17" s="191"/>
      <c r="DW17" s="191"/>
      <c r="DX17" s="191"/>
      <c r="DY17" s="83"/>
      <c r="DZ17" s="212"/>
      <c r="EA17" s="212"/>
      <c r="EB17" s="212"/>
      <c r="EC17" s="191"/>
      <c r="ED17" s="191"/>
      <c r="EE17" s="191"/>
      <c r="EF17" s="191"/>
      <c r="EG17" s="83"/>
      <c r="EH17" s="212"/>
      <c r="EI17" s="212"/>
      <c r="EJ17" s="212"/>
      <c r="EK17" s="191"/>
      <c r="EL17" s="191"/>
      <c r="EM17" s="191"/>
      <c r="EN17" s="191"/>
      <c r="EO17" s="83"/>
      <c r="EP17" s="212"/>
      <c r="EQ17" s="212"/>
      <c r="ER17" s="212"/>
      <c r="ES17" s="191"/>
      <c r="ET17" s="191"/>
      <c r="EU17" s="191"/>
      <c r="EV17" s="191"/>
      <c r="EW17" s="83"/>
      <c r="EX17" s="212"/>
      <c r="EY17" s="212"/>
      <c r="EZ17" s="212"/>
      <c r="FA17" s="191"/>
      <c r="FB17" s="191"/>
      <c r="FC17" s="191"/>
      <c r="FD17" s="191"/>
      <c r="FE17" s="83"/>
      <c r="FF17" s="212"/>
      <c r="FG17" s="212"/>
      <c r="FH17" s="212"/>
      <c r="FI17" s="191"/>
      <c r="FJ17" s="191"/>
      <c r="FK17" s="191"/>
      <c r="FL17" s="191"/>
      <c r="FM17" s="83"/>
      <c r="FN17" s="212"/>
      <c r="FO17" s="212"/>
      <c r="FP17" s="212"/>
      <c r="FQ17" s="191"/>
      <c r="FR17" s="191"/>
      <c r="FS17" s="191"/>
      <c r="FT17" s="191"/>
      <c r="FU17" s="83"/>
      <c r="FV17" s="212"/>
      <c r="FW17" s="212"/>
      <c r="FX17" s="212"/>
      <c r="FY17" s="191"/>
      <c r="FZ17" s="191"/>
      <c r="GA17" s="191"/>
      <c r="GB17" s="191"/>
      <c r="GC17" s="83"/>
      <c r="GD17" s="212"/>
      <c r="GE17" s="212"/>
      <c r="GF17" s="212"/>
      <c r="GG17" s="191"/>
      <c r="GH17" s="191"/>
      <c r="GI17" s="191"/>
      <c r="GJ17" s="191"/>
      <c r="GK17" s="83"/>
      <c r="GL17" s="212"/>
      <c r="GM17" s="212"/>
      <c r="GN17" s="212"/>
      <c r="GO17" s="191"/>
      <c r="GP17" s="191"/>
      <c r="GQ17" s="191"/>
      <c r="GR17" s="191"/>
      <c r="GS17" s="83"/>
      <c r="GT17" s="212"/>
      <c r="GU17" s="212"/>
      <c r="GV17" s="212"/>
      <c r="GW17" s="191"/>
      <c r="GX17" s="191"/>
      <c r="GY17" s="191"/>
      <c r="GZ17" s="191"/>
      <c r="HA17" s="83"/>
      <c r="HB17" s="212"/>
      <c r="HC17" s="212"/>
      <c r="HD17" s="212"/>
      <c r="HE17" s="191"/>
      <c r="HF17" s="191"/>
      <c r="HG17" s="191"/>
      <c r="HH17" s="191"/>
      <c r="HI17" s="83"/>
      <c r="HJ17" s="212"/>
      <c r="HK17" s="212"/>
      <c r="HL17" s="212"/>
      <c r="HM17" s="191"/>
      <c r="HN17" s="191"/>
      <c r="HO17" s="191"/>
      <c r="HP17" s="191"/>
      <c r="HQ17" s="83"/>
      <c r="HR17" s="212"/>
      <c r="HS17" s="212"/>
      <c r="HT17" s="212"/>
      <c r="HU17" s="191"/>
      <c r="HV17" s="191"/>
      <c r="HW17" s="191"/>
      <c r="HX17" s="191"/>
      <c r="HY17" s="83"/>
      <c r="HZ17" s="212"/>
      <c r="IA17" s="212"/>
      <c r="IB17" s="212"/>
      <c r="IC17" s="191"/>
      <c r="ID17" s="191"/>
      <c r="IE17" s="191"/>
      <c r="IF17" s="191"/>
      <c r="IG17" s="83"/>
      <c r="IH17" s="212"/>
      <c r="II17" s="212"/>
      <c r="IJ17" s="212"/>
      <c r="IK17" s="191"/>
      <c r="IL17" s="191"/>
      <c r="IM17" s="191"/>
      <c r="IN17" s="191"/>
      <c r="IO17" s="83"/>
      <c r="IP17" s="212"/>
      <c r="IQ17" s="212"/>
      <c r="IR17" s="212"/>
      <c r="IS17" s="191"/>
      <c r="IT17" s="191"/>
      <c r="IU17" s="191"/>
      <c r="IV17" s="191"/>
      <c r="IW17" s="83"/>
      <c r="IX17" s="212"/>
      <c r="IY17" s="212"/>
      <c r="IZ17" s="212"/>
      <c r="JA17" s="191"/>
      <c r="JB17" s="191"/>
      <c r="JC17" s="191"/>
      <c r="JD17" s="191"/>
      <c r="JE17" s="83"/>
      <c r="JF17" s="212"/>
      <c r="JG17" s="212"/>
      <c r="JH17" s="212"/>
      <c r="JI17" s="191"/>
      <c r="JJ17" s="191"/>
      <c r="JK17" s="191"/>
      <c r="JL17" s="191"/>
      <c r="JM17" s="83"/>
      <c r="JN17" s="212"/>
      <c r="JO17" s="212"/>
      <c r="JP17" s="212"/>
      <c r="JQ17" s="191"/>
      <c r="JR17" s="191"/>
      <c r="JS17" s="191"/>
      <c r="JT17" s="191"/>
      <c r="JU17" s="83"/>
      <c r="JV17" s="212"/>
      <c r="JW17" s="212"/>
      <c r="JX17" s="212"/>
      <c r="JY17" s="191"/>
      <c r="JZ17" s="191"/>
      <c r="KA17" s="191"/>
      <c r="KB17" s="191"/>
      <c r="KC17" s="83"/>
      <c r="KD17" s="212"/>
      <c r="KE17" s="212"/>
      <c r="KF17" s="212"/>
      <c r="KG17" s="191"/>
      <c r="KH17" s="191"/>
      <c r="KI17" s="191"/>
      <c r="KJ17" s="191"/>
      <c r="KK17" s="83"/>
      <c r="KL17" s="212"/>
      <c r="KM17" s="212"/>
      <c r="KN17" s="212"/>
      <c r="KO17" s="191"/>
      <c r="KP17" s="191"/>
      <c r="KQ17" s="191"/>
      <c r="KR17" s="191"/>
      <c r="KS17" s="83"/>
      <c r="KT17" s="212"/>
      <c r="KU17" s="212"/>
      <c r="KV17" s="212"/>
      <c r="KW17" s="191"/>
      <c r="KX17" s="191"/>
      <c r="KY17" s="191"/>
      <c r="KZ17" s="191"/>
      <c r="LA17" s="83"/>
      <c r="LB17" s="212"/>
      <c r="LC17" s="212"/>
      <c r="LD17" s="212"/>
      <c r="LE17" s="191"/>
      <c r="LF17" s="191"/>
      <c r="LG17" s="191"/>
      <c r="LH17" s="191"/>
      <c r="LI17" s="83"/>
      <c r="LJ17" s="212"/>
      <c r="LK17" s="212"/>
      <c r="LL17" s="212"/>
      <c r="LM17" s="191"/>
      <c r="LN17" s="191"/>
      <c r="LO17" s="191"/>
      <c r="LP17" s="191"/>
      <c r="LQ17" s="83"/>
      <c r="LR17" s="212"/>
      <c r="LS17" s="212"/>
      <c r="LT17" s="212"/>
      <c r="LU17" s="191"/>
      <c r="LV17" s="191"/>
      <c r="LW17" s="191"/>
      <c r="LX17" s="191"/>
      <c r="LY17" s="83"/>
      <c r="LZ17" s="212"/>
      <c r="MA17" s="212"/>
      <c r="MB17" s="212"/>
      <c r="MC17" s="191"/>
      <c r="MD17" s="191"/>
      <c r="ME17" s="191"/>
      <c r="MF17" s="191"/>
      <c r="MG17" s="83"/>
      <c r="MH17" s="212"/>
      <c r="MI17" s="212"/>
      <c r="MJ17" s="212"/>
      <c r="MK17" s="191"/>
      <c r="ML17" s="191"/>
      <c r="MM17" s="191"/>
      <c r="MN17" s="191"/>
      <c r="MO17" s="83"/>
      <c r="MP17" s="212"/>
      <c r="MQ17" s="212"/>
      <c r="MR17" s="212"/>
      <c r="MS17" s="191"/>
      <c r="MT17" s="191"/>
      <c r="MU17" s="191"/>
      <c r="MV17" s="191"/>
      <c r="MW17" s="83"/>
      <c r="MX17" s="212"/>
      <c r="MY17" s="212"/>
      <c r="MZ17" s="212"/>
      <c r="NA17" s="191"/>
      <c r="NB17" s="191"/>
      <c r="NC17" s="191"/>
      <c r="ND17" s="191"/>
      <c r="NE17" s="83"/>
      <c r="NF17" s="212"/>
      <c r="NG17" s="212"/>
      <c r="NH17" s="212"/>
      <c r="NI17" s="191"/>
      <c r="NJ17" s="191"/>
      <c r="NK17" s="191"/>
      <c r="NL17" s="191"/>
      <c r="NM17" s="83"/>
      <c r="NN17" s="212"/>
      <c r="NO17" s="212"/>
      <c r="NP17" s="212"/>
      <c r="NQ17" s="191"/>
      <c r="NR17" s="191"/>
      <c r="NS17" s="191"/>
      <c r="NT17" s="191"/>
      <c r="NU17" s="83"/>
      <c r="NV17" s="212"/>
      <c r="NW17" s="212"/>
      <c r="NX17" s="212"/>
      <c r="NY17" s="191"/>
      <c r="NZ17" s="191"/>
      <c r="OA17" s="191"/>
      <c r="OB17" s="191"/>
      <c r="OC17" s="83"/>
      <c r="OD17" s="212"/>
      <c r="OE17" s="212"/>
      <c r="OF17" s="212"/>
      <c r="OG17" s="191"/>
      <c r="OH17" s="191"/>
      <c r="OI17" s="191"/>
      <c r="OJ17" s="191"/>
      <c r="OK17" s="83"/>
      <c r="OL17" s="212"/>
      <c r="OM17" s="212"/>
      <c r="ON17" s="212"/>
      <c r="OO17" s="191"/>
      <c r="OP17" s="191"/>
      <c r="OQ17" s="191"/>
      <c r="OR17" s="191"/>
      <c r="OS17" s="83"/>
      <c r="OT17" s="212"/>
      <c r="OU17" s="212"/>
      <c r="OV17" s="212"/>
      <c r="OW17" s="191"/>
      <c r="OX17" s="191"/>
      <c r="OY17" s="191"/>
      <c r="OZ17" s="191"/>
      <c r="PA17" s="83"/>
      <c r="PB17" s="212"/>
      <c r="PC17" s="212"/>
      <c r="PD17" s="212"/>
      <c r="PE17" s="191"/>
      <c r="PF17" s="191"/>
      <c r="PG17" s="191"/>
      <c r="PH17" s="191"/>
      <c r="PI17" s="83"/>
      <c r="PJ17" s="212"/>
      <c r="PK17" s="212"/>
      <c r="PL17" s="212"/>
      <c r="PM17" s="191"/>
      <c r="PN17" s="191"/>
      <c r="PO17" s="191"/>
      <c r="PP17" s="191"/>
      <c r="PQ17" s="83"/>
      <c r="PR17" s="212"/>
      <c r="PS17" s="212"/>
      <c r="PT17" s="212"/>
      <c r="PU17" s="191"/>
      <c r="PV17" s="191"/>
      <c r="PW17" s="191"/>
      <c r="PX17" s="191"/>
      <c r="PY17" s="83"/>
      <c r="PZ17" s="212"/>
      <c r="QA17" s="212"/>
      <c r="QB17" s="212"/>
      <c r="QC17" s="191"/>
      <c r="QD17" s="191"/>
      <c r="QE17" s="191"/>
      <c r="QF17" s="191"/>
      <c r="QG17" s="83"/>
      <c r="QH17" s="212"/>
      <c r="QI17" s="212"/>
      <c r="QJ17" s="212"/>
      <c r="QK17" s="191"/>
      <c r="QL17" s="191"/>
      <c r="QM17" s="191"/>
      <c r="QN17" s="191"/>
      <c r="QO17" s="83"/>
      <c r="QP17" s="212"/>
      <c r="QQ17" s="212"/>
      <c r="QR17" s="212"/>
      <c r="QS17" s="191"/>
      <c r="QT17" s="191"/>
      <c r="QU17" s="191"/>
      <c r="QV17" s="191"/>
      <c r="QW17" s="83"/>
      <c r="QX17" s="212"/>
      <c r="QY17" s="212"/>
      <c r="QZ17" s="212"/>
      <c r="RA17" s="191"/>
      <c r="RB17" s="191"/>
      <c r="RC17" s="191"/>
      <c r="RD17" s="191"/>
      <c r="RE17" s="83"/>
      <c r="RF17" s="212"/>
      <c r="RG17" s="212"/>
      <c r="RH17" s="212"/>
      <c r="RI17" s="191"/>
      <c r="RJ17" s="191"/>
      <c r="RK17" s="191"/>
      <c r="RL17" s="191"/>
      <c r="RM17" s="83"/>
      <c r="RN17" s="212"/>
      <c r="RO17" s="212"/>
      <c r="RP17" s="212"/>
      <c r="RQ17" s="191"/>
      <c r="RR17" s="191"/>
      <c r="RS17" s="191"/>
      <c r="RT17" s="191"/>
      <c r="RU17" s="83"/>
      <c r="RV17" s="212"/>
      <c r="RW17" s="212"/>
      <c r="RX17" s="212"/>
      <c r="RY17" s="191"/>
      <c r="RZ17" s="191"/>
      <c r="SA17" s="191"/>
      <c r="SB17" s="191"/>
      <c r="SC17" s="83"/>
      <c r="SD17" s="212"/>
      <c r="SE17" s="212"/>
      <c r="SF17" s="212"/>
      <c r="SG17" s="191"/>
      <c r="SH17" s="191"/>
      <c r="SI17" s="191"/>
      <c r="SJ17" s="191"/>
      <c r="SK17" s="83"/>
      <c r="SL17" s="212"/>
      <c r="SM17" s="212"/>
      <c r="SN17" s="212"/>
      <c r="SO17" s="191"/>
      <c r="SP17" s="191"/>
      <c r="SQ17" s="191"/>
      <c r="SR17" s="191"/>
      <c r="SS17" s="83"/>
      <c r="ST17" s="212"/>
      <c r="SU17" s="212"/>
      <c r="SV17" s="212"/>
      <c r="SW17" s="191"/>
      <c r="SX17" s="191"/>
      <c r="SY17" s="191"/>
      <c r="SZ17" s="191"/>
      <c r="TA17" s="83"/>
      <c r="TB17" s="212"/>
      <c r="TC17" s="212"/>
      <c r="TD17" s="212"/>
      <c r="TE17" s="191"/>
      <c r="TF17" s="191"/>
      <c r="TG17" s="191"/>
      <c r="TH17" s="191"/>
      <c r="TI17" s="83"/>
      <c r="TJ17" s="212"/>
      <c r="TK17" s="212"/>
      <c r="TL17" s="212"/>
      <c r="TM17" s="191"/>
      <c r="TN17" s="191"/>
      <c r="TO17" s="191"/>
      <c r="TP17" s="191"/>
      <c r="TQ17" s="83"/>
      <c r="TR17" s="212"/>
      <c r="TS17" s="212"/>
      <c r="TT17" s="212"/>
      <c r="TU17" s="191"/>
      <c r="TV17" s="191"/>
      <c r="TW17" s="191"/>
      <c r="TX17" s="191"/>
      <c r="TY17" s="83"/>
      <c r="TZ17" s="212"/>
      <c r="UA17" s="212"/>
      <c r="UB17" s="212"/>
      <c r="UC17" s="191"/>
      <c r="UD17" s="191"/>
      <c r="UE17" s="191"/>
      <c r="UF17" s="191"/>
      <c r="UG17" s="83"/>
      <c r="UH17" s="212"/>
      <c r="UI17" s="212"/>
      <c r="UJ17" s="212"/>
      <c r="UK17" s="191"/>
      <c r="UL17" s="191"/>
      <c r="UM17" s="191"/>
      <c r="UN17" s="191"/>
      <c r="UO17" s="83"/>
      <c r="UP17" s="212"/>
      <c r="UQ17" s="212"/>
      <c r="UR17" s="212"/>
      <c r="US17" s="191"/>
      <c r="UT17" s="191"/>
      <c r="UU17" s="191"/>
      <c r="UV17" s="191"/>
      <c r="UW17" s="83"/>
      <c r="UX17" s="212"/>
      <c r="UY17" s="212"/>
      <c r="UZ17" s="212"/>
      <c r="VA17" s="191"/>
      <c r="VB17" s="191"/>
      <c r="VC17" s="191"/>
      <c r="VD17" s="191"/>
      <c r="VE17" s="83"/>
      <c r="VF17" s="212"/>
      <c r="VG17" s="212"/>
      <c r="VH17" s="212"/>
      <c r="VI17" s="191"/>
      <c r="VJ17" s="191"/>
      <c r="VK17" s="191"/>
      <c r="VL17" s="191"/>
      <c r="VM17" s="83"/>
      <c r="VN17" s="212"/>
      <c r="VO17" s="212"/>
      <c r="VP17" s="212"/>
      <c r="VQ17" s="191"/>
      <c r="VR17" s="191"/>
      <c r="VS17" s="191"/>
      <c r="VT17" s="191"/>
      <c r="VU17" s="83"/>
      <c r="VV17" s="212"/>
      <c r="VW17" s="212"/>
      <c r="VX17" s="212"/>
      <c r="VY17" s="191"/>
      <c r="VZ17" s="191"/>
      <c r="WA17" s="191"/>
      <c r="WB17" s="191"/>
      <c r="WC17" s="83"/>
      <c r="WD17" s="212"/>
      <c r="WE17" s="212"/>
      <c r="WF17" s="212"/>
      <c r="WG17" s="191"/>
      <c r="WH17" s="191"/>
      <c r="WI17" s="191"/>
      <c r="WJ17" s="191"/>
      <c r="WK17" s="83"/>
      <c r="WL17" s="212"/>
      <c r="WM17" s="212"/>
      <c r="WN17" s="212"/>
      <c r="WO17" s="191"/>
      <c r="WP17" s="191"/>
      <c r="WQ17" s="191"/>
      <c r="WR17" s="191"/>
      <c r="WS17" s="83"/>
      <c r="WT17" s="212"/>
      <c r="WU17" s="212"/>
      <c r="WV17" s="212"/>
      <c r="WW17" s="191"/>
      <c r="WX17" s="191"/>
      <c r="WY17" s="191"/>
      <c r="WZ17" s="191"/>
      <c r="XA17" s="83"/>
      <c r="XB17" s="212"/>
      <c r="XC17" s="212"/>
      <c r="XD17" s="212"/>
      <c r="XE17" s="191"/>
      <c r="XF17" s="191"/>
      <c r="XG17" s="191"/>
      <c r="XH17" s="191"/>
      <c r="XI17" s="83"/>
      <c r="XJ17" s="212"/>
      <c r="XK17" s="212"/>
      <c r="XL17" s="212"/>
      <c r="XM17" s="191"/>
      <c r="XN17" s="191"/>
      <c r="XO17" s="191"/>
      <c r="XP17" s="191"/>
      <c r="XQ17" s="83"/>
      <c r="XR17" s="212"/>
      <c r="XS17" s="212"/>
      <c r="XT17" s="212"/>
      <c r="XU17" s="191"/>
      <c r="XV17" s="191"/>
      <c r="XW17" s="191"/>
      <c r="XX17" s="191"/>
      <c r="XY17" s="83"/>
      <c r="XZ17" s="212"/>
      <c r="YA17" s="212"/>
      <c r="YB17" s="212"/>
      <c r="YC17" s="191"/>
      <c r="YD17" s="191"/>
      <c r="YE17" s="191"/>
      <c r="YF17" s="191"/>
      <c r="YG17" s="83"/>
      <c r="YH17" s="212"/>
      <c r="YI17" s="212"/>
      <c r="YJ17" s="212"/>
      <c r="YK17" s="191"/>
      <c r="YL17" s="191"/>
      <c r="YM17" s="191"/>
      <c r="YN17" s="191"/>
      <c r="YO17" s="83"/>
      <c r="YP17" s="212"/>
      <c r="YQ17" s="212"/>
      <c r="YR17" s="212"/>
      <c r="YS17" s="191"/>
      <c r="YT17" s="191"/>
      <c r="YU17" s="191"/>
      <c r="YV17" s="191"/>
      <c r="YW17" s="83"/>
      <c r="YX17" s="212"/>
      <c r="YY17" s="212"/>
      <c r="YZ17" s="212"/>
      <c r="ZA17" s="191"/>
      <c r="ZB17" s="191"/>
      <c r="ZC17" s="191"/>
      <c r="ZD17" s="191"/>
      <c r="ZE17" s="83"/>
      <c r="ZF17" s="212"/>
      <c r="ZG17" s="212"/>
      <c r="ZH17" s="212"/>
      <c r="ZI17" s="191"/>
      <c r="ZJ17" s="191"/>
      <c r="ZK17" s="191"/>
      <c r="ZL17" s="191"/>
      <c r="ZM17" s="83"/>
      <c r="ZN17" s="212"/>
      <c r="ZO17" s="212"/>
      <c r="ZP17" s="212"/>
      <c r="ZQ17" s="191"/>
      <c r="ZR17" s="191"/>
      <c r="ZS17" s="191"/>
      <c r="ZT17" s="191"/>
      <c r="ZU17" s="83"/>
      <c r="ZV17" s="212"/>
      <c r="ZW17" s="212"/>
      <c r="ZX17" s="212"/>
      <c r="ZY17" s="191"/>
      <c r="ZZ17" s="191"/>
      <c r="AAA17" s="191"/>
      <c r="AAB17" s="191"/>
      <c r="AAC17" s="83"/>
      <c r="AAD17" s="212"/>
      <c r="AAE17" s="212"/>
      <c r="AAF17" s="212"/>
      <c r="AAG17" s="191"/>
      <c r="AAH17" s="191"/>
      <c r="AAI17" s="191"/>
      <c r="AAJ17" s="191"/>
      <c r="AAK17" s="83"/>
      <c r="AAL17" s="212"/>
      <c r="AAM17" s="212"/>
      <c r="AAN17" s="212"/>
      <c r="AAO17" s="191"/>
      <c r="AAP17" s="191"/>
      <c r="AAQ17" s="191"/>
      <c r="AAR17" s="191"/>
      <c r="AAS17" s="83"/>
      <c r="AAT17" s="212"/>
      <c r="AAU17" s="212"/>
      <c r="AAV17" s="212"/>
      <c r="AAW17" s="191"/>
      <c r="AAX17" s="191"/>
      <c r="AAY17" s="191"/>
      <c r="AAZ17" s="191"/>
      <c r="ABA17" s="83"/>
      <c r="ABB17" s="212"/>
      <c r="ABC17" s="212"/>
      <c r="ABD17" s="212"/>
      <c r="ABE17" s="191"/>
      <c r="ABF17" s="191"/>
      <c r="ABG17" s="191"/>
      <c r="ABH17" s="191"/>
      <c r="ABI17" s="83"/>
      <c r="ABJ17" s="212"/>
      <c r="ABK17" s="212"/>
      <c r="ABL17" s="212"/>
      <c r="ABM17" s="191"/>
      <c r="ABN17" s="191"/>
      <c r="ABO17" s="191"/>
      <c r="ABP17" s="191"/>
      <c r="ABQ17" s="83"/>
      <c r="ABR17" s="212"/>
      <c r="ABS17" s="212"/>
      <c r="ABT17" s="212"/>
      <c r="ABU17" s="191"/>
      <c r="ABV17" s="191"/>
      <c r="ABW17" s="191"/>
      <c r="ABX17" s="191"/>
      <c r="ABY17" s="83"/>
      <c r="ABZ17" s="212"/>
      <c r="ACA17" s="212"/>
      <c r="ACB17" s="212"/>
      <c r="ACC17" s="191"/>
      <c r="ACD17" s="191"/>
      <c r="ACE17" s="191"/>
      <c r="ACF17" s="191"/>
      <c r="ACG17" s="83"/>
      <c r="ACH17" s="212"/>
      <c r="ACI17" s="212"/>
      <c r="ACJ17" s="212"/>
      <c r="ACK17" s="191"/>
      <c r="ACL17" s="191"/>
      <c r="ACM17" s="191"/>
      <c r="ACN17" s="191"/>
      <c r="ACO17" s="83"/>
      <c r="ACP17" s="212"/>
      <c r="ACQ17" s="212"/>
      <c r="ACR17" s="212"/>
      <c r="ACS17" s="191"/>
      <c r="ACT17" s="191"/>
      <c r="ACU17" s="191"/>
      <c r="ACV17" s="191"/>
      <c r="ACW17" s="83"/>
      <c r="ACX17" s="212"/>
      <c r="ACY17" s="212"/>
      <c r="ACZ17" s="212"/>
      <c r="ADA17" s="191"/>
      <c r="ADB17" s="191"/>
      <c r="ADC17" s="191"/>
      <c r="ADD17" s="191"/>
      <c r="ADE17" s="83"/>
      <c r="ADF17" s="212"/>
      <c r="ADG17" s="212"/>
      <c r="ADH17" s="212"/>
      <c r="ADI17" s="191"/>
      <c r="ADJ17" s="191"/>
      <c r="ADK17" s="191"/>
      <c r="ADL17" s="191"/>
      <c r="ADM17" s="83"/>
      <c r="ADN17" s="212"/>
      <c r="ADO17" s="212"/>
      <c r="ADP17" s="212"/>
      <c r="ADQ17" s="191"/>
      <c r="ADR17" s="191"/>
      <c r="ADS17" s="191"/>
      <c r="ADT17" s="191"/>
      <c r="ADU17" s="83"/>
      <c r="ADV17" s="212"/>
      <c r="ADW17" s="212"/>
      <c r="ADX17" s="212"/>
      <c r="ADY17" s="191"/>
      <c r="ADZ17" s="191"/>
      <c r="AEA17" s="191"/>
      <c r="AEB17" s="191"/>
      <c r="AEC17" s="83"/>
      <c r="AED17" s="212"/>
      <c r="AEE17" s="212"/>
      <c r="AEF17" s="212"/>
      <c r="AEG17" s="191"/>
      <c r="AEH17" s="191"/>
      <c r="AEI17" s="191"/>
      <c r="AEJ17" s="191"/>
      <c r="AEK17" s="83"/>
      <c r="AEL17" s="212"/>
      <c r="AEM17" s="212"/>
      <c r="AEN17" s="212"/>
      <c r="AEO17" s="191"/>
      <c r="AEP17" s="191"/>
      <c r="AEQ17" s="191"/>
      <c r="AER17" s="191"/>
      <c r="AES17" s="83"/>
      <c r="AET17" s="212"/>
      <c r="AEU17" s="212"/>
      <c r="AEV17" s="212"/>
      <c r="AEW17" s="191"/>
      <c r="AEX17" s="191"/>
      <c r="AEY17" s="191"/>
      <c r="AEZ17" s="191"/>
      <c r="AFA17" s="83"/>
      <c r="AFB17" s="212"/>
      <c r="AFC17" s="212"/>
      <c r="AFD17" s="212"/>
      <c r="AFE17" s="191"/>
      <c r="AFF17" s="191"/>
      <c r="AFG17" s="191"/>
      <c r="AFH17" s="191"/>
      <c r="AFI17" s="83"/>
      <c r="AFJ17" s="212"/>
      <c r="AFK17" s="212"/>
      <c r="AFL17" s="212"/>
      <c r="AFM17" s="191"/>
      <c r="AFN17" s="191"/>
      <c r="AFO17" s="191"/>
      <c r="AFP17" s="191"/>
      <c r="AFQ17" s="83"/>
      <c r="AFR17" s="212"/>
      <c r="AFS17" s="212"/>
      <c r="AFT17" s="212"/>
      <c r="AFU17" s="191"/>
      <c r="AFV17" s="191"/>
      <c r="AFW17" s="191"/>
      <c r="AFX17" s="191"/>
      <c r="AFY17" s="83"/>
      <c r="AFZ17" s="212"/>
      <c r="AGA17" s="212"/>
      <c r="AGB17" s="212"/>
      <c r="AGC17" s="191"/>
      <c r="AGD17" s="191"/>
      <c r="AGE17" s="191"/>
      <c r="AGF17" s="191"/>
      <c r="AGG17" s="83"/>
      <c r="AGH17" s="212"/>
      <c r="AGI17" s="212"/>
      <c r="AGJ17" s="212"/>
      <c r="AGK17" s="191"/>
      <c r="AGL17" s="191"/>
      <c r="AGM17" s="191"/>
      <c r="AGN17" s="191"/>
      <c r="AGO17" s="83"/>
      <c r="AGP17" s="212"/>
      <c r="AGQ17" s="212"/>
      <c r="AGR17" s="212"/>
      <c r="AGS17" s="191"/>
      <c r="AGT17" s="191"/>
      <c r="AGU17" s="191"/>
      <c r="AGV17" s="191"/>
      <c r="AGW17" s="83"/>
      <c r="AGX17" s="212"/>
      <c r="AGY17" s="212"/>
      <c r="AGZ17" s="212"/>
      <c r="AHA17" s="191"/>
      <c r="AHB17" s="191"/>
      <c r="AHC17" s="191"/>
      <c r="AHD17" s="191"/>
      <c r="AHE17" s="83"/>
      <c r="AHF17" s="212"/>
      <c r="AHG17" s="212"/>
      <c r="AHH17" s="212"/>
      <c r="AHI17" s="191"/>
      <c r="AHJ17" s="191"/>
      <c r="AHK17" s="191"/>
      <c r="AHL17" s="191"/>
      <c r="AHM17" s="83"/>
      <c r="AHN17" s="212"/>
      <c r="AHO17" s="212"/>
      <c r="AHP17" s="212"/>
      <c r="AHQ17" s="191"/>
      <c r="AHR17" s="191"/>
      <c r="AHS17" s="191"/>
      <c r="AHT17" s="191"/>
      <c r="AHU17" s="83"/>
      <c r="AHV17" s="212"/>
      <c r="AHW17" s="212"/>
      <c r="AHX17" s="212"/>
      <c r="AHY17" s="191"/>
      <c r="AHZ17" s="191"/>
      <c r="AIA17" s="191"/>
      <c r="AIB17" s="191"/>
      <c r="AIC17" s="83"/>
      <c r="AID17" s="212"/>
      <c r="AIE17" s="212"/>
      <c r="AIF17" s="212"/>
      <c r="AIG17" s="191"/>
      <c r="AIH17" s="191"/>
      <c r="AII17" s="191"/>
      <c r="AIJ17" s="191"/>
      <c r="AIK17" s="83"/>
      <c r="AIL17" s="212"/>
      <c r="AIM17" s="212"/>
      <c r="AIN17" s="212"/>
      <c r="AIO17" s="191"/>
      <c r="AIP17" s="191"/>
      <c r="AIQ17" s="191"/>
      <c r="AIR17" s="191"/>
      <c r="AIS17" s="83"/>
      <c r="AIT17" s="212"/>
      <c r="AIU17" s="212"/>
      <c r="AIV17" s="212"/>
      <c r="AIW17" s="191"/>
      <c r="AIX17" s="191"/>
      <c r="AIY17" s="191"/>
      <c r="AIZ17" s="191"/>
      <c r="AJA17" s="83"/>
      <c r="AJB17" s="212"/>
      <c r="AJC17" s="212"/>
      <c r="AJD17" s="212"/>
      <c r="AJE17" s="191"/>
      <c r="AJF17" s="191"/>
      <c r="AJG17" s="191"/>
      <c r="AJH17" s="191"/>
      <c r="AJI17" s="83"/>
      <c r="AJJ17" s="212"/>
      <c r="AJK17" s="212"/>
      <c r="AJL17" s="212"/>
      <c r="AJM17" s="191"/>
      <c r="AJN17" s="191"/>
      <c r="AJO17" s="191"/>
      <c r="AJP17" s="191"/>
      <c r="AJQ17" s="83"/>
      <c r="AJR17" s="212"/>
      <c r="AJS17" s="212"/>
      <c r="AJT17" s="212"/>
      <c r="AJU17" s="191"/>
      <c r="AJV17" s="191"/>
      <c r="AJW17" s="191"/>
      <c r="AJX17" s="191"/>
      <c r="AJY17" s="83"/>
      <c r="AJZ17" s="212"/>
      <c r="AKA17" s="212"/>
      <c r="AKB17" s="212"/>
      <c r="AKC17" s="191"/>
      <c r="AKD17" s="191"/>
      <c r="AKE17" s="191"/>
      <c r="AKF17" s="191"/>
      <c r="AKG17" s="83"/>
      <c r="AKH17" s="212"/>
      <c r="AKI17" s="212"/>
      <c r="AKJ17" s="212"/>
      <c r="AKK17" s="191"/>
      <c r="AKL17" s="191"/>
      <c r="AKM17" s="191"/>
      <c r="AKN17" s="191"/>
      <c r="AKO17" s="83"/>
      <c r="AKP17" s="212"/>
      <c r="AKQ17" s="212"/>
      <c r="AKR17" s="212"/>
      <c r="AKS17" s="191"/>
      <c r="AKT17" s="191"/>
      <c r="AKU17" s="191"/>
      <c r="AKV17" s="191"/>
      <c r="AKW17" s="83"/>
      <c r="AKX17" s="212"/>
      <c r="AKY17" s="212"/>
      <c r="AKZ17" s="212"/>
      <c r="ALA17" s="191"/>
      <c r="ALB17" s="191"/>
      <c r="ALC17" s="191"/>
      <c r="ALD17" s="191"/>
      <c r="ALE17" s="83"/>
      <c r="ALF17" s="212"/>
      <c r="ALG17" s="212"/>
      <c r="ALH17" s="212"/>
      <c r="ALI17" s="191"/>
      <c r="ALJ17" s="191"/>
      <c r="ALK17" s="191"/>
      <c r="ALL17" s="191"/>
      <c r="ALM17" s="83"/>
      <c r="ALN17" s="212"/>
      <c r="ALO17" s="212"/>
      <c r="ALP17" s="212"/>
      <c r="ALQ17" s="191"/>
      <c r="ALR17" s="191"/>
      <c r="ALS17" s="191"/>
      <c r="ALT17" s="191"/>
      <c r="ALU17" s="83"/>
      <c r="ALV17" s="212"/>
      <c r="ALW17" s="212"/>
      <c r="ALX17" s="212"/>
      <c r="ALY17" s="191"/>
      <c r="ALZ17" s="191"/>
      <c r="AMA17" s="191"/>
      <c r="AMB17" s="191"/>
      <c r="AMC17" s="83"/>
      <c r="AMD17" s="212"/>
      <c r="AME17" s="212"/>
      <c r="AMF17" s="212"/>
      <c r="AMG17" s="191"/>
      <c r="AMH17" s="191"/>
      <c r="AMI17" s="191"/>
      <c r="AMJ17" s="191"/>
      <c r="AMK17" s="83"/>
      <c r="AML17" s="212"/>
      <c r="AMM17" s="212"/>
      <c r="AMN17" s="212"/>
      <c r="AMO17" s="191"/>
      <c r="AMP17" s="191"/>
      <c r="AMQ17" s="191"/>
      <c r="AMR17" s="191"/>
      <c r="AMS17" s="83"/>
      <c r="AMT17" s="212"/>
      <c r="AMU17" s="212"/>
      <c r="AMV17" s="212"/>
      <c r="AMW17" s="191"/>
      <c r="AMX17" s="191"/>
      <c r="AMY17" s="191"/>
      <c r="AMZ17" s="191"/>
      <c r="ANA17" s="83"/>
      <c r="ANB17" s="212"/>
      <c r="ANC17" s="212"/>
      <c r="AND17" s="212"/>
      <c r="ANE17" s="191"/>
      <c r="ANF17" s="191"/>
      <c r="ANG17" s="191"/>
      <c r="ANH17" s="191"/>
      <c r="ANI17" s="83"/>
      <c r="ANJ17" s="212"/>
      <c r="ANK17" s="212"/>
      <c r="ANL17" s="212"/>
      <c r="ANM17" s="191"/>
      <c r="ANN17" s="191"/>
      <c r="ANO17" s="191"/>
      <c r="ANP17" s="191"/>
      <c r="ANQ17" s="83"/>
      <c r="ANR17" s="212"/>
      <c r="ANS17" s="212"/>
      <c r="ANT17" s="212"/>
      <c r="ANU17" s="191"/>
      <c r="ANV17" s="191"/>
      <c r="ANW17" s="191"/>
      <c r="ANX17" s="191"/>
      <c r="ANY17" s="83"/>
      <c r="ANZ17" s="212"/>
      <c r="AOA17" s="212"/>
      <c r="AOB17" s="212"/>
      <c r="AOC17" s="191"/>
      <c r="AOD17" s="191"/>
      <c r="AOE17" s="191"/>
      <c r="AOF17" s="191"/>
      <c r="AOG17" s="83"/>
      <c r="AOH17" s="212"/>
      <c r="AOI17" s="212"/>
      <c r="AOJ17" s="212"/>
      <c r="AOK17" s="191"/>
      <c r="AOL17" s="191"/>
      <c r="AOM17" s="191"/>
      <c r="AON17" s="191"/>
      <c r="AOO17" s="83"/>
      <c r="AOP17" s="212"/>
      <c r="AOQ17" s="212"/>
      <c r="AOR17" s="212"/>
      <c r="AOS17" s="191"/>
      <c r="AOT17" s="191"/>
      <c r="AOU17" s="191"/>
      <c r="AOV17" s="191"/>
      <c r="AOW17" s="83"/>
      <c r="AOX17" s="212"/>
      <c r="AOY17" s="212"/>
      <c r="AOZ17" s="212"/>
      <c r="APA17" s="191"/>
      <c r="APB17" s="191"/>
      <c r="APC17" s="191"/>
      <c r="APD17" s="191"/>
      <c r="APE17" s="83"/>
      <c r="APF17" s="212"/>
      <c r="APG17" s="212"/>
      <c r="APH17" s="212"/>
      <c r="API17" s="191"/>
      <c r="APJ17" s="191"/>
      <c r="APK17" s="191"/>
      <c r="APL17" s="191"/>
      <c r="APM17" s="83"/>
      <c r="APN17" s="212"/>
      <c r="APO17" s="212"/>
      <c r="APP17" s="212"/>
      <c r="APQ17" s="191"/>
      <c r="APR17" s="191"/>
      <c r="APS17" s="191"/>
      <c r="APT17" s="191"/>
      <c r="APU17" s="83"/>
      <c r="APV17" s="212"/>
      <c r="APW17" s="212"/>
      <c r="APX17" s="212"/>
      <c r="APY17" s="191"/>
      <c r="APZ17" s="191"/>
      <c r="AQA17" s="191"/>
      <c r="AQB17" s="191"/>
      <c r="AQC17" s="83"/>
      <c r="AQD17" s="212"/>
      <c r="AQE17" s="212"/>
      <c r="AQF17" s="212"/>
      <c r="AQG17" s="191"/>
      <c r="AQH17" s="191"/>
      <c r="AQI17" s="191"/>
      <c r="AQJ17" s="191"/>
      <c r="AQK17" s="83"/>
      <c r="AQL17" s="212"/>
      <c r="AQM17" s="212"/>
      <c r="AQN17" s="212"/>
      <c r="AQO17" s="191"/>
      <c r="AQP17" s="191"/>
      <c r="AQQ17" s="191"/>
      <c r="AQR17" s="191"/>
      <c r="AQS17" s="83"/>
      <c r="AQT17" s="212"/>
      <c r="AQU17" s="212"/>
      <c r="AQV17" s="212"/>
      <c r="AQW17" s="191"/>
      <c r="AQX17" s="191"/>
      <c r="AQY17" s="191"/>
      <c r="AQZ17" s="191"/>
      <c r="ARA17" s="83"/>
      <c r="ARB17" s="212"/>
      <c r="ARC17" s="212"/>
      <c r="ARD17" s="212"/>
      <c r="ARE17" s="191"/>
      <c r="ARF17" s="191"/>
      <c r="ARG17" s="191"/>
      <c r="ARH17" s="191"/>
      <c r="ARI17" s="83"/>
      <c r="ARJ17" s="212"/>
      <c r="ARK17" s="212"/>
      <c r="ARL17" s="212"/>
      <c r="ARM17" s="191"/>
      <c r="ARN17" s="191"/>
      <c r="ARO17" s="191"/>
      <c r="ARP17" s="191"/>
      <c r="ARQ17" s="83"/>
      <c r="ARR17" s="212"/>
      <c r="ARS17" s="212"/>
      <c r="ART17" s="212"/>
      <c r="ARU17" s="191"/>
      <c r="ARV17" s="191"/>
      <c r="ARW17" s="191"/>
      <c r="ARX17" s="191"/>
      <c r="ARY17" s="83"/>
      <c r="ARZ17" s="212"/>
      <c r="ASA17" s="212"/>
      <c r="ASB17" s="212"/>
      <c r="ASC17" s="191"/>
      <c r="ASD17" s="191"/>
      <c r="ASE17" s="191"/>
      <c r="ASF17" s="191"/>
      <c r="ASG17" s="83"/>
      <c r="ASH17" s="212"/>
      <c r="ASI17" s="212"/>
      <c r="ASJ17" s="212"/>
      <c r="ASK17" s="191"/>
      <c r="ASL17" s="191"/>
      <c r="ASM17" s="191"/>
      <c r="ASN17" s="191"/>
      <c r="ASO17" s="83"/>
      <c r="ASP17" s="212"/>
      <c r="ASQ17" s="212"/>
      <c r="ASR17" s="212"/>
      <c r="ASS17" s="191"/>
      <c r="AST17" s="191"/>
      <c r="ASU17" s="191"/>
      <c r="ASV17" s="191"/>
      <c r="ASW17" s="83"/>
      <c r="ASX17" s="212"/>
      <c r="ASY17" s="212"/>
      <c r="ASZ17" s="212"/>
      <c r="ATA17" s="191"/>
      <c r="ATB17" s="191"/>
      <c r="ATC17" s="191"/>
      <c r="ATD17" s="191"/>
      <c r="ATE17" s="83"/>
      <c r="ATF17" s="212"/>
      <c r="ATG17" s="212"/>
      <c r="ATH17" s="212"/>
      <c r="ATI17" s="191"/>
      <c r="ATJ17" s="191"/>
      <c r="ATK17" s="191"/>
      <c r="ATL17" s="191"/>
      <c r="ATM17" s="83"/>
      <c r="ATN17" s="212"/>
      <c r="ATO17" s="212"/>
      <c r="ATP17" s="212"/>
      <c r="ATQ17" s="191"/>
      <c r="ATR17" s="191"/>
      <c r="ATS17" s="191"/>
      <c r="ATT17" s="191"/>
      <c r="ATU17" s="83"/>
      <c r="ATV17" s="212"/>
      <c r="ATW17" s="212"/>
      <c r="ATX17" s="212"/>
      <c r="ATY17" s="191"/>
      <c r="ATZ17" s="191"/>
      <c r="AUA17" s="191"/>
      <c r="AUB17" s="191"/>
      <c r="AUC17" s="83"/>
      <c r="AUD17" s="212"/>
      <c r="AUE17" s="212"/>
      <c r="AUF17" s="212"/>
      <c r="AUG17" s="191"/>
      <c r="AUH17" s="191"/>
      <c r="AUI17" s="191"/>
      <c r="AUJ17" s="191"/>
      <c r="AUK17" s="83"/>
      <c r="AUL17" s="212"/>
      <c r="AUM17" s="212"/>
      <c r="AUN17" s="212"/>
      <c r="AUO17" s="191"/>
      <c r="AUP17" s="191"/>
      <c r="AUQ17" s="191"/>
      <c r="AUR17" s="191"/>
      <c r="AUS17" s="83"/>
      <c r="AUT17" s="212"/>
      <c r="AUU17" s="212"/>
      <c r="AUV17" s="212"/>
      <c r="AUW17" s="191"/>
      <c r="AUX17" s="191"/>
      <c r="AUY17" s="191"/>
      <c r="AUZ17" s="191"/>
      <c r="AVA17" s="83"/>
      <c r="AVB17" s="212"/>
      <c r="AVC17" s="212"/>
      <c r="AVD17" s="212"/>
      <c r="AVE17" s="191"/>
      <c r="AVF17" s="191"/>
      <c r="AVG17" s="191"/>
      <c r="AVH17" s="191"/>
      <c r="AVI17" s="83"/>
      <c r="AVJ17" s="212"/>
      <c r="AVK17" s="212"/>
      <c r="AVL17" s="212"/>
      <c r="AVM17" s="191"/>
      <c r="AVN17" s="191"/>
      <c r="AVO17" s="191"/>
      <c r="AVP17" s="191"/>
      <c r="AVQ17" s="83"/>
      <c r="AVR17" s="212"/>
      <c r="AVS17" s="212"/>
      <c r="AVT17" s="212"/>
      <c r="AVU17" s="191"/>
      <c r="AVV17" s="191"/>
      <c r="AVW17" s="191"/>
      <c r="AVX17" s="191"/>
      <c r="AVY17" s="83"/>
      <c r="AVZ17" s="212"/>
      <c r="AWA17" s="212"/>
      <c r="AWB17" s="212"/>
      <c r="AWC17" s="191"/>
      <c r="AWD17" s="191"/>
      <c r="AWE17" s="191"/>
      <c r="AWF17" s="191"/>
      <c r="AWG17" s="83"/>
      <c r="AWH17" s="212"/>
      <c r="AWI17" s="212"/>
      <c r="AWJ17" s="212"/>
      <c r="AWK17" s="191"/>
      <c r="AWL17" s="191"/>
      <c r="AWM17" s="191"/>
      <c r="AWN17" s="191"/>
      <c r="AWO17" s="83"/>
      <c r="AWP17" s="212"/>
      <c r="AWQ17" s="212"/>
      <c r="AWR17" s="212"/>
      <c r="AWS17" s="191"/>
      <c r="AWT17" s="191"/>
      <c r="AWU17" s="191"/>
      <c r="AWV17" s="191"/>
      <c r="AWW17" s="83"/>
      <c r="AWX17" s="212"/>
      <c r="AWY17" s="212"/>
      <c r="AWZ17" s="212"/>
      <c r="AXA17" s="191"/>
      <c r="AXB17" s="191"/>
      <c r="AXC17" s="191"/>
      <c r="AXD17" s="191"/>
      <c r="AXE17" s="83"/>
      <c r="AXF17" s="212"/>
      <c r="AXG17" s="212"/>
      <c r="AXH17" s="212"/>
      <c r="AXI17" s="191"/>
      <c r="AXJ17" s="191"/>
      <c r="AXK17" s="191"/>
      <c r="AXL17" s="191"/>
      <c r="AXM17" s="83"/>
      <c r="AXN17" s="212"/>
      <c r="AXO17" s="212"/>
      <c r="AXP17" s="212"/>
      <c r="AXQ17" s="191"/>
      <c r="AXR17" s="191"/>
      <c r="AXS17" s="191"/>
      <c r="AXT17" s="191"/>
      <c r="AXU17" s="83"/>
      <c r="AXV17" s="212"/>
      <c r="AXW17" s="212"/>
      <c r="AXX17" s="212"/>
      <c r="AXY17" s="191"/>
      <c r="AXZ17" s="191"/>
      <c r="AYA17" s="191"/>
      <c r="AYB17" s="191"/>
      <c r="AYC17" s="83"/>
      <c r="AYD17" s="212"/>
      <c r="AYE17" s="212"/>
      <c r="AYF17" s="212"/>
      <c r="AYG17" s="191"/>
      <c r="AYH17" s="191"/>
      <c r="AYI17" s="191"/>
      <c r="AYJ17" s="191"/>
      <c r="AYK17" s="83"/>
      <c r="AYL17" s="212"/>
      <c r="AYM17" s="212"/>
      <c r="AYN17" s="212"/>
      <c r="AYO17" s="191"/>
      <c r="AYP17" s="191"/>
      <c r="AYQ17" s="191"/>
      <c r="AYR17" s="191"/>
      <c r="AYS17" s="83"/>
      <c r="AYT17" s="212"/>
      <c r="AYU17" s="212"/>
      <c r="AYV17" s="212"/>
      <c r="AYW17" s="191"/>
      <c r="AYX17" s="191"/>
      <c r="AYY17" s="191"/>
      <c r="AYZ17" s="191"/>
      <c r="AZA17" s="83"/>
      <c r="AZB17" s="212"/>
      <c r="AZC17" s="212"/>
      <c r="AZD17" s="212"/>
      <c r="AZE17" s="191"/>
      <c r="AZF17" s="191"/>
      <c r="AZG17" s="191"/>
      <c r="AZH17" s="191"/>
      <c r="AZI17" s="83"/>
      <c r="AZJ17" s="212"/>
      <c r="AZK17" s="212"/>
      <c r="AZL17" s="212"/>
      <c r="AZM17" s="191"/>
      <c r="AZN17" s="191"/>
      <c r="AZO17" s="191"/>
      <c r="AZP17" s="191"/>
      <c r="AZQ17" s="83"/>
      <c r="AZR17" s="212"/>
      <c r="AZS17" s="212"/>
      <c r="AZT17" s="212"/>
      <c r="AZU17" s="191"/>
      <c r="AZV17" s="191"/>
      <c r="AZW17" s="191"/>
      <c r="AZX17" s="191"/>
      <c r="AZY17" s="83"/>
      <c r="AZZ17" s="212"/>
      <c r="BAA17" s="212"/>
      <c r="BAB17" s="212"/>
      <c r="BAC17" s="191"/>
      <c r="BAD17" s="191"/>
      <c r="BAE17" s="191"/>
      <c r="BAF17" s="191"/>
      <c r="BAG17" s="83"/>
      <c r="BAH17" s="212"/>
      <c r="BAI17" s="212"/>
      <c r="BAJ17" s="212"/>
      <c r="BAK17" s="191"/>
      <c r="BAL17" s="191"/>
      <c r="BAM17" s="191"/>
      <c r="BAN17" s="191"/>
      <c r="BAO17" s="83"/>
      <c r="BAP17" s="212"/>
      <c r="BAQ17" s="212"/>
      <c r="BAR17" s="212"/>
      <c r="BAS17" s="191"/>
      <c r="BAT17" s="191"/>
      <c r="BAU17" s="191"/>
      <c r="BAV17" s="191"/>
      <c r="BAW17" s="83"/>
      <c r="BAX17" s="212"/>
      <c r="BAY17" s="212"/>
      <c r="BAZ17" s="212"/>
      <c r="BBA17" s="191"/>
      <c r="BBB17" s="191"/>
      <c r="BBC17" s="191"/>
      <c r="BBD17" s="191"/>
      <c r="BBE17" s="83"/>
      <c r="BBF17" s="212"/>
      <c r="BBG17" s="212"/>
      <c r="BBH17" s="212"/>
      <c r="BBI17" s="191"/>
      <c r="BBJ17" s="191"/>
      <c r="BBK17" s="191"/>
      <c r="BBL17" s="191"/>
      <c r="BBM17" s="83"/>
      <c r="BBN17" s="212"/>
      <c r="BBO17" s="212"/>
      <c r="BBP17" s="212"/>
      <c r="BBQ17" s="191"/>
      <c r="BBR17" s="191"/>
      <c r="BBS17" s="191"/>
      <c r="BBT17" s="191"/>
      <c r="BBU17" s="83"/>
      <c r="BBV17" s="212"/>
      <c r="BBW17" s="212"/>
      <c r="BBX17" s="212"/>
      <c r="BBY17" s="191"/>
      <c r="BBZ17" s="191"/>
      <c r="BCA17" s="191"/>
      <c r="BCB17" s="191"/>
      <c r="BCC17" s="83"/>
      <c r="BCD17" s="212"/>
      <c r="BCE17" s="212"/>
      <c r="BCF17" s="212"/>
      <c r="BCG17" s="191"/>
      <c r="BCH17" s="191"/>
      <c r="BCI17" s="191"/>
      <c r="BCJ17" s="191"/>
      <c r="BCK17" s="83"/>
      <c r="BCL17" s="212"/>
      <c r="BCM17" s="212"/>
      <c r="BCN17" s="212"/>
      <c r="BCO17" s="191"/>
      <c r="BCP17" s="191"/>
      <c r="BCQ17" s="191"/>
      <c r="BCR17" s="191"/>
      <c r="BCS17" s="83"/>
      <c r="BCT17" s="212"/>
      <c r="BCU17" s="212"/>
      <c r="BCV17" s="212"/>
      <c r="BCW17" s="191"/>
      <c r="BCX17" s="191"/>
      <c r="BCY17" s="191"/>
      <c r="BCZ17" s="191"/>
      <c r="BDA17" s="83"/>
      <c r="BDB17" s="212"/>
      <c r="BDC17" s="212"/>
      <c r="BDD17" s="212"/>
      <c r="BDE17" s="191"/>
      <c r="BDF17" s="191"/>
      <c r="BDG17" s="191"/>
      <c r="BDH17" s="191"/>
      <c r="BDI17" s="83"/>
      <c r="BDJ17" s="212"/>
      <c r="BDK17" s="212"/>
      <c r="BDL17" s="212"/>
      <c r="BDM17" s="191"/>
      <c r="BDN17" s="191"/>
      <c r="BDO17" s="191"/>
      <c r="BDP17" s="191"/>
      <c r="BDQ17" s="83"/>
      <c r="BDR17" s="212"/>
      <c r="BDS17" s="212"/>
      <c r="BDT17" s="212"/>
      <c r="BDU17" s="191"/>
      <c r="BDV17" s="191"/>
      <c r="BDW17" s="191"/>
      <c r="BDX17" s="191"/>
      <c r="BDY17" s="83"/>
      <c r="BDZ17" s="212"/>
      <c r="BEA17" s="212"/>
      <c r="BEB17" s="212"/>
      <c r="BEC17" s="191"/>
      <c r="BED17" s="191"/>
      <c r="BEE17" s="191"/>
      <c r="BEF17" s="191"/>
      <c r="BEG17" s="83"/>
      <c r="BEH17" s="212"/>
      <c r="BEI17" s="212"/>
      <c r="BEJ17" s="212"/>
      <c r="BEK17" s="191"/>
      <c r="BEL17" s="191"/>
      <c r="BEM17" s="191"/>
      <c r="BEN17" s="191"/>
      <c r="BEO17" s="83"/>
      <c r="BEP17" s="212"/>
      <c r="BEQ17" s="212"/>
      <c r="BER17" s="212"/>
      <c r="BES17" s="191"/>
      <c r="BET17" s="191"/>
      <c r="BEU17" s="191"/>
      <c r="BEV17" s="191"/>
      <c r="BEW17" s="83"/>
      <c r="BEX17" s="212"/>
      <c r="BEY17" s="212"/>
      <c r="BEZ17" s="212"/>
      <c r="BFA17" s="191"/>
      <c r="BFB17" s="191"/>
      <c r="BFC17" s="191"/>
      <c r="BFD17" s="191"/>
      <c r="BFE17" s="83"/>
      <c r="BFF17" s="212"/>
      <c r="BFG17" s="212"/>
      <c r="BFH17" s="212"/>
      <c r="BFI17" s="191"/>
      <c r="BFJ17" s="191"/>
      <c r="BFK17" s="191"/>
      <c r="BFL17" s="191"/>
      <c r="BFM17" s="83"/>
      <c r="BFN17" s="212"/>
      <c r="BFO17" s="212"/>
      <c r="BFP17" s="212"/>
      <c r="BFQ17" s="191"/>
      <c r="BFR17" s="191"/>
      <c r="BFS17" s="191"/>
      <c r="BFT17" s="191"/>
      <c r="BFU17" s="83"/>
      <c r="BFV17" s="212"/>
      <c r="BFW17" s="212"/>
      <c r="BFX17" s="212"/>
      <c r="BFY17" s="191"/>
      <c r="BFZ17" s="191"/>
      <c r="BGA17" s="191"/>
      <c r="BGB17" s="191"/>
      <c r="BGC17" s="83"/>
      <c r="BGD17" s="212"/>
      <c r="BGE17" s="212"/>
      <c r="BGF17" s="212"/>
      <c r="BGG17" s="191"/>
      <c r="BGH17" s="191"/>
      <c r="BGI17" s="191"/>
      <c r="BGJ17" s="191"/>
      <c r="BGK17" s="83"/>
      <c r="BGL17" s="212"/>
      <c r="BGM17" s="212"/>
      <c r="BGN17" s="212"/>
      <c r="BGO17" s="191"/>
      <c r="BGP17" s="191"/>
      <c r="BGQ17" s="191"/>
      <c r="BGR17" s="191"/>
      <c r="BGS17" s="83"/>
      <c r="BGT17" s="212"/>
      <c r="BGU17" s="212"/>
      <c r="BGV17" s="212"/>
      <c r="BGW17" s="191"/>
      <c r="BGX17" s="191"/>
      <c r="BGY17" s="191"/>
      <c r="BGZ17" s="191"/>
      <c r="BHA17" s="83"/>
      <c r="BHB17" s="212"/>
      <c r="BHC17" s="212"/>
      <c r="BHD17" s="212"/>
      <c r="BHE17" s="191"/>
      <c r="BHF17" s="191"/>
      <c r="BHG17" s="191"/>
      <c r="BHH17" s="191"/>
      <c r="BHI17" s="83"/>
      <c r="BHJ17" s="212"/>
      <c r="BHK17" s="212"/>
      <c r="BHL17" s="212"/>
      <c r="BHM17" s="191"/>
      <c r="BHN17" s="191"/>
      <c r="BHO17" s="191"/>
      <c r="BHP17" s="191"/>
      <c r="BHQ17" s="83"/>
      <c r="BHR17" s="212"/>
      <c r="BHS17" s="212"/>
      <c r="BHT17" s="212"/>
      <c r="BHU17" s="191"/>
      <c r="BHV17" s="191"/>
      <c r="BHW17" s="191"/>
      <c r="BHX17" s="191"/>
      <c r="BHY17" s="83"/>
      <c r="BHZ17" s="212"/>
      <c r="BIA17" s="212"/>
      <c r="BIB17" s="212"/>
      <c r="BIC17" s="191"/>
      <c r="BID17" s="191"/>
      <c r="BIE17" s="191"/>
      <c r="BIF17" s="191"/>
      <c r="BIG17" s="83"/>
      <c r="BIH17" s="212"/>
      <c r="BII17" s="212"/>
      <c r="BIJ17" s="212"/>
      <c r="BIK17" s="191"/>
      <c r="BIL17" s="191"/>
      <c r="BIM17" s="191"/>
      <c r="BIN17" s="191"/>
      <c r="BIO17" s="83"/>
      <c r="BIP17" s="212"/>
      <c r="BIQ17" s="212"/>
      <c r="BIR17" s="212"/>
      <c r="BIS17" s="191"/>
      <c r="BIT17" s="191"/>
      <c r="BIU17" s="191"/>
      <c r="BIV17" s="191"/>
      <c r="BIW17" s="83"/>
      <c r="BIX17" s="212"/>
      <c r="BIY17" s="212"/>
      <c r="BIZ17" s="212"/>
      <c r="BJA17" s="191"/>
      <c r="BJB17" s="191"/>
      <c r="BJC17" s="191"/>
      <c r="BJD17" s="191"/>
      <c r="BJE17" s="83"/>
      <c r="BJF17" s="212"/>
      <c r="BJG17" s="212"/>
      <c r="BJH17" s="212"/>
      <c r="BJI17" s="191"/>
      <c r="BJJ17" s="191"/>
      <c r="BJK17" s="191"/>
      <c r="BJL17" s="191"/>
      <c r="BJM17" s="83"/>
      <c r="BJN17" s="212"/>
      <c r="BJO17" s="212"/>
      <c r="BJP17" s="212"/>
      <c r="BJQ17" s="191"/>
      <c r="BJR17" s="191"/>
      <c r="BJS17" s="191"/>
      <c r="BJT17" s="191"/>
      <c r="BJU17" s="83"/>
      <c r="BJV17" s="212"/>
      <c r="BJW17" s="212"/>
      <c r="BJX17" s="212"/>
      <c r="BJY17" s="191"/>
      <c r="BJZ17" s="191"/>
      <c r="BKA17" s="191"/>
      <c r="BKB17" s="191"/>
      <c r="BKC17" s="83"/>
      <c r="BKD17" s="212"/>
      <c r="BKE17" s="212"/>
      <c r="BKF17" s="212"/>
      <c r="BKG17" s="191"/>
      <c r="BKH17" s="191"/>
      <c r="BKI17" s="191"/>
      <c r="BKJ17" s="191"/>
      <c r="BKK17" s="83"/>
      <c r="BKL17" s="212"/>
      <c r="BKM17" s="212"/>
      <c r="BKN17" s="212"/>
      <c r="BKO17" s="191"/>
      <c r="BKP17" s="191"/>
      <c r="BKQ17" s="191"/>
      <c r="BKR17" s="191"/>
      <c r="BKS17" s="83"/>
      <c r="BKT17" s="212"/>
      <c r="BKU17" s="212"/>
      <c r="BKV17" s="212"/>
      <c r="BKW17" s="191"/>
      <c r="BKX17" s="191"/>
      <c r="BKY17" s="191"/>
      <c r="BKZ17" s="191"/>
      <c r="BLA17" s="83"/>
      <c r="BLB17" s="212"/>
      <c r="BLC17" s="212"/>
      <c r="BLD17" s="212"/>
      <c r="BLE17" s="191"/>
      <c r="BLF17" s="191"/>
      <c r="BLG17" s="191"/>
      <c r="BLH17" s="191"/>
      <c r="BLI17" s="83"/>
      <c r="BLJ17" s="212"/>
      <c r="BLK17" s="212"/>
      <c r="BLL17" s="212"/>
      <c r="BLM17" s="191"/>
      <c r="BLN17" s="191"/>
      <c r="BLO17" s="191"/>
      <c r="BLP17" s="191"/>
      <c r="BLQ17" s="83"/>
      <c r="BLR17" s="212"/>
      <c r="BLS17" s="212"/>
      <c r="BLT17" s="212"/>
      <c r="BLU17" s="191"/>
      <c r="BLV17" s="191"/>
      <c r="BLW17" s="191"/>
      <c r="BLX17" s="191"/>
      <c r="BLY17" s="83"/>
      <c r="BLZ17" s="212"/>
      <c r="BMA17" s="212"/>
      <c r="BMB17" s="212"/>
      <c r="BMC17" s="191"/>
      <c r="BMD17" s="191"/>
      <c r="BME17" s="191"/>
      <c r="BMF17" s="191"/>
      <c r="BMG17" s="83"/>
      <c r="BMH17" s="212"/>
      <c r="BMI17" s="212"/>
      <c r="BMJ17" s="212"/>
      <c r="BMK17" s="191"/>
      <c r="BML17" s="191"/>
      <c r="BMM17" s="191"/>
      <c r="BMN17" s="191"/>
      <c r="BMO17" s="83"/>
      <c r="BMP17" s="212"/>
      <c r="BMQ17" s="212"/>
      <c r="BMR17" s="212"/>
      <c r="BMS17" s="191"/>
      <c r="BMT17" s="191"/>
      <c r="BMU17" s="191"/>
      <c r="BMV17" s="191"/>
      <c r="BMW17" s="83"/>
      <c r="BMX17" s="212"/>
      <c r="BMY17" s="212"/>
      <c r="BMZ17" s="212"/>
      <c r="BNA17" s="191"/>
      <c r="BNB17" s="191"/>
      <c r="BNC17" s="191"/>
      <c r="BND17" s="191"/>
      <c r="BNE17" s="83"/>
      <c r="BNF17" s="212"/>
      <c r="BNG17" s="212"/>
      <c r="BNH17" s="212"/>
      <c r="BNI17" s="191"/>
      <c r="BNJ17" s="191"/>
      <c r="BNK17" s="191"/>
      <c r="BNL17" s="191"/>
      <c r="BNM17" s="83"/>
      <c r="BNN17" s="212"/>
      <c r="BNO17" s="212"/>
      <c r="BNP17" s="212"/>
      <c r="BNQ17" s="191"/>
      <c r="BNR17" s="191"/>
      <c r="BNS17" s="191"/>
      <c r="BNT17" s="191"/>
      <c r="BNU17" s="83"/>
      <c r="BNV17" s="212"/>
      <c r="BNW17" s="212"/>
      <c r="BNX17" s="212"/>
      <c r="BNY17" s="191"/>
      <c r="BNZ17" s="191"/>
      <c r="BOA17" s="191"/>
      <c r="BOB17" s="191"/>
      <c r="BOC17" s="83"/>
      <c r="BOD17" s="212"/>
      <c r="BOE17" s="212"/>
      <c r="BOF17" s="212"/>
      <c r="BOG17" s="191"/>
      <c r="BOH17" s="191"/>
      <c r="BOI17" s="191"/>
      <c r="BOJ17" s="191"/>
      <c r="BOK17" s="83"/>
      <c r="BOL17" s="212"/>
      <c r="BOM17" s="212"/>
      <c r="BON17" s="212"/>
      <c r="BOO17" s="191"/>
      <c r="BOP17" s="191"/>
      <c r="BOQ17" s="191"/>
      <c r="BOR17" s="191"/>
      <c r="BOS17" s="83"/>
      <c r="BOT17" s="212"/>
      <c r="BOU17" s="212"/>
      <c r="BOV17" s="212"/>
      <c r="BOW17" s="191"/>
      <c r="BOX17" s="191"/>
      <c r="BOY17" s="191"/>
      <c r="BOZ17" s="191"/>
      <c r="BPA17" s="83"/>
      <c r="BPB17" s="212"/>
      <c r="BPC17" s="212"/>
      <c r="BPD17" s="212"/>
      <c r="BPE17" s="191"/>
      <c r="BPF17" s="191"/>
      <c r="BPG17" s="191"/>
      <c r="BPH17" s="191"/>
      <c r="BPI17" s="83"/>
      <c r="BPJ17" s="212"/>
      <c r="BPK17" s="212"/>
      <c r="BPL17" s="212"/>
      <c r="BPM17" s="191"/>
      <c r="BPN17" s="191"/>
      <c r="BPO17" s="191"/>
      <c r="BPP17" s="191"/>
      <c r="BPQ17" s="83"/>
      <c r="BPR17" s="212"/>
      <c r="BPS17" s="212"/>
      <c r="BPT17" s="212"/>
      <c r="BPU17" s="191"/>
      <c r="BPV17" s="191"/>
      <c r="BPW17" s="191"/>
      <c r="BPX17" s="191"/>
      <c r="BPY17" s="83"/>
      <c r="BPZ17" s="212"/>
      <c r="BQA17" s="212"/>
      <c r="BQB17" s="212"/>
      <c r="BQC17" s="191"/>
      <c r="BQD17" s="191"/>
      <c r="BQE17" s="191"/>
      <c r="BQF17" s="191"/>
      <c r="BQG17" s="83"/>
      <c r="BQH17" s="212"/>
      <c r="BQI17" s="212"/>
      <c r="BQJ17" s="212"/>
      <c r="BQK17" s="191"/>
      <c r="BQL17" s="191"/>
      <c r="BQM17" s="191"/>
      <c r="BQN17" s="191"/>
      <c r="BQO17" s="83"/>
      <c r="BQP17" s="212"/>
      <c r="BQQ17" s="212"/>
      <c r="BQR17" s="212"/>
      <c r="BQS17" s="191"/>
      <c r="BQT17" s="191"/>
      <c r="BQU17" s="191"/>
      <c r="BQV17" s="191"/>
      <c r="BQW17" s="83"/>
      <c r="BQX17" s="212"/>
      <c r="BQY17" s="212"/>
      <c r="BQZ17" s="212"/>
      <c r="BRA17" s="191"/>
      <c r="BRB17" s="191"/>
      <c r="BRC17" s="191"/>
      <c r="BRD17" s="191"/>
      <c r="BRE17" s="83"/>
      <c r="BRF17" s="212"/>
      <c r="BRG17" s="212"/>
      <c r="BRH17" s="212"/>
      <c r="BRI17" s="191"/>
      <c r="BRJ17" s="191"/>
      <c r="BRK17" s="191"/>
      <c r="BRL17" s="191"/>
      <c r="BRM17" s="83"/>
      <c r="BRN17" s="212"/>
      <c r="BRO17" s="212"/>
      <c r="BRP17" s="212"/>
      <c r="BRQ17" s="191"/>
      <c r="BRR17" s="191"/>
      <c r="BRS17" s="191"/>
      <c r="BRT17" s="191"/>
      <c r="BRU17" s="83"/>
      <c r="BRV17" s="212"/>
      <c r="BRW17" s="212"/>
      <c r="BRX17" s="212"/>
      <c r="BRY17" s="191"/>
      <c r="BRZ17" s="191"/>
      <c r="BSA17" s="191"/>
      <c r="BSB17" s="191"/>
      <c r="BSC17" s="83"/>
      <c r="BSD17" s="212"/>
      <c r="BSE17" s="212"/>
      <c r="BSF17" s="212"/>
      <c r="BSG17" s="191"/>
      <c r="BSH17" s="191"/>
      <c r="BSI17" s="191"/>
      <c r="BSJ17" s="191"/>
      <c r="BSK17" s="83"/>
      <c r="BSL17" s="212"/>
      <c r="BSM17" s="212"/>
      <c r="BSN17" s="212"/>
      <c r="BSO17" s="191"/>
      <c r="BSP17" s="191"/>
      <c r="BSQ17" s="191"/>
      <c r="BSR17" s="191"/>
      <c r="BSS17" s="83"/>
      <c r="BST17" s="212"/>
      <c r="BSU17" s="212"/>
      <c r="BSV17" s="212"/>
      <c r="BSW17" s="191"/>
      <c r="BSX17" s="191"/>
      <c r="BSY17" s="191"/>
      <c r="BSZ17" s="191"/>
      <c r="BTA17" s="83"/>
      <c r="BTB17" s="212"/>
      <c r="BTC17" s="212"/>
      <c r="BTD17" s="212"/>
      <c r="BTE17" s="191"/>
      <c r="BTF17" s="191"/>
      <c r="BTG17" s="191"/>
      <c r="BTH17" s="191"/>
      <c r="BTI17" s="83"/>
      <c r="BTJ17" s="212"/>
      <c r="BTK17" s="212"/>
      <c r="BTL17" s="212"/>
      <c r="BTM17" s="191"/>
      <c r="BTN17" s="191"/>
      <c r="BTO17" s="191"/>
      <c r="BTP17" s="191"/>
      <c r="BTQ17" s="83"/>
      <c r="BTR17" s="212"/>
      <c r="BTS17" s="212"/>
      <c r="BTT17" s="212"/>
      <c r="BTU17" s="191"/>
      <c r="BTV17" s="191"/>
      <c r="BTW17" s="191"/>
      <c r="BTX17" s="191"/>
      <c r="BTY17" s="83"/>
      <c r="BTZ17" s="212"/>
      <c r="BUA17" s="212"/>
      <c r="BUB17" s="212"/>
      <c r="BUC17" s="191"/>
      <c r="BUD17" s="191"/>
      <c r="BUE17" s="191"/>
      <c r="BUF17" s="191"/>
      <c r="BUG17" s="83"/>
      <c r="BUH17" s="212"/>
      <c r="BUI17" s="212"/>
      <c r="BUJ17" s="212"/>
      <c r="BUK17" s="191"/>
      <c r="BUL17" s="191"/>
      <c r="BUM17" s="191"/>
      <c r="BUN17" s="191"/>
      <c r="BUO17" s="83"/>
      <c r="BUP17" s="212"/>
      <c r="BUQ17" s="212"/>
      <c r="BUR17" s="212"/>
      <c r="BUS17" s="191"/>
      <c r="BUT17" s="191"/>
      <c r="BUU17" s="191"/>
      <c r="BUV17" s="191"/>
      <c r="BUW17" s="83"/>
      <c r="BUX17" s="212"/>
      <c r="BUY17" s="212"/>
      <c r="BUZ17" s="212"/>
      <c r="BVA17" s="191"/>
      <c r="BVB17" s="191"/>
      <c r="BVC17" s="191"/>
      <c r="BVD17" s="191"/>
      <c r="BVE17" s="83"/>
      <c r="BVF17" s="212"/>
      <c r="BVG17" s="212"/>
      <c r="BVH17" s="212"/>
      <c r="BVI17" s="191"/>
      <c r="BVJ17" s="191"/>
      <c r="BVK17" s="191"/>
      <c r="BVL17" s="191"/>
      <c r="BVM17" s="83"/>
      <c r="BVN17" s="212"/>
      <c r="BVO17" s="212"/>
      <c r="BVP17" s="212"/>
      <c r="BVQ17" s="191"/>
      <c r="BVR17" s="191"/>
      <c r="BVS17" s="191"/>
      <c r="BVT17" s="191"/>
      <c r="BVU17" s="83"/>
      <c r="BVV17" s="212"/>
      <c r="BVW17" s="212"/>
      <c r="BVX17" s="212"/>
      <c r="BVY17" s="191"/>
      <c r="BVZ17" s="191"/>
      <c r="BWA17" s="191"/>
      <c r="BWB17" s="191"/>
      <c r="BWC17" s="83"/>
      <c r="BWD17" s="212"/>
      <c r="BWE17" s="212"/>
      <c r="BWF17" s="212"/>
      <c r="BWG17" s="191"/>
      <c r="BWH17" s="191"/>
      <c r="BWI17" s="191"/>
      <c r="BWJ17" s="191"/>
      <c r="BWK17" s="83"/>
      <c r="BWL17" s="212"/>
      <c r="BWM17" s="212"/>
      <c r="BWN17" s="212"/>
      <c r="BWO17" s="191"/>
      <c r="BWP17" s="191"/>
      <c r="BWQ17" s="191"/>
      <c r="BWR17" s="191"/>
      <c r="BWS17" s="83"/>
      <c r="BWT17" s="212"/>
      <c r="BWU17" s="212"/>
      <c r="BWV17" s="212"/>
      <c r="BWW17" s="191"/>
      <c r="BWX17" s="191"/>
      <c r="BWY17" s="191"/>
      <c r="BWZ17" s="191"/>
      <c r="BXA17" s="83"/>
      <c r="BXB17" s="212"/>
      <c r="BXC17" s="212"/>
      <c r="BXD17" s="212"/>
      <c r="BXE17" s="191"/>
      <c r="BXF17" s="191"/>
      <c r="BXG17" s="191"/>
      <c r="BXH17" s="191"/>
      <c r="BXI17" s="83"/>
      <c r="BXJ17" s="212"/>
      <c r="BXK17" s="212"/>
      <c r="BXL17" s="212"/>
      <c r="BXM17" s="191"/>
      <c r="BXN17" s="191"/>
      <c r="BXO17" s="191"/>
      <c r="BXP17" s="191"/>
      <c r="BXQ17" s="83"/>
      <c r="BXR17" s="212"/>
      <c r="BXS17" s="212"/>
      <c r="BXT17" s="212"/>
      <c r="BXU17" s="191"/>
      <c r="BXV17" s="191"/>
      <c r="BXW17" s="191"/>
      <c r="BXX17" s="191"/>
      <c r="BXY17" s="83"/>
      <c r="BXZ17" s="212"/>
      <c r="BYA17" s="212"/>
      <c r="BYB17" s="212"/>
      <c r="BYC17" s="191"/>
      <c r="BYD17" s="191"/>
      <c r="BYE17" s="191"/>
      <c r="BYF17" s="191"/>
      <c r="BYG17" s="83"/>
      <c r="BYH17" s="212"/>
      <c r="BYI17" s="212"/>
      <c r="BYJ17" s="212"/>
      <c r="BYK17" s="191"/>
      <c r="BYL17" s="191"/>
      <c r="BYM17" s="191"/>
      <c r="BYN17" s="191"/>
      <c r="BYO17" s="83"/>
      <c r="BYP17" s="212"/>
      <c r="BYQ17" s="212"/>
      <c r="BYR17" s="212"/>
      <c r="BYS17" s="191"/>
      <c r="BYT17" s="191"/>
      <c r="BYU17" s="191"/>
      <c r="BYV17" s="191"/>
      <c r="BYW17" s="83"/>
      <c r="BYX17" s="212"/>
      <c r="BYY17" s="212"/>
      <c r="BYZ17" s="212"/>
      <c r="BZA17" s="191"/>
      <c r="BZB17" s="191"/>
      <c r="BZC17" s="191"/>
      <c r="BZD17" s="191"/>
      <c r="BZE17" s="83"/>
      <c r="BZF17" s="212"/>
      <c r="BZG17" s="212"/>
      <c r="BZH17" s="212"/>
      <c r="BZI17" s="191"/>
      <c r="BZJ17" s="191"/>
      <c r="BZK17" s="191"/>
      <c r="BZL17" s="191"/>
      <c r="BZM17" s="83"/>
      <c r="BZN17" s="212"/>
      <c r="BZO17" s="212"/>
      <c r="BZP17" s="212"/>
      <c r="BZQ17" s="191"/>
      <c r="BZR17" s="191"/>
      <c r="BZS17" s="191"/>
      <c r="BZT17" s="191"/>
      <c r="BZU17" s="83"/>
      <c r="BZV17" s="212"/>
      <c r="BZW17" s="212"/>
      <c r="BZX17" s="212"/>
      <c r="BZY17" s="191"/>
      <c r="BZZ17" s="191"/>
      <c r="CAA17" s="191"/>
      <c r="CAB17" s="191"/>
      <c r="CAC17" s="83"/>
      <c r="CAD17" s="212"/>
      <c r="CAE17" s="212"/>
      <c r="CAF17" s="212"/>
      <c r="CAG17" s="191"/>
      <c r="CAH17" s="191"/>
      <c r="CAI17" s="191"/>
      <c r="CAJ17" s="191"/>
      <c r="CAK17" s="83"/>
      <c r="CAL17" s="212"/>
      <c r="CAM17" s="212"/>
      <c r="CAN17" s="212"/>
      <c r="CAO17" s="191"/>
      <c r="CAP17" s="191"/>
      <c r="CAQ17" s="191"/>
      <c r="CAR17" s="191"/>
      <c r="CAS17" s="83"/>
      <c r="CAT17" s="212"/>
      <c r="CAU17" s="212"/>
      <c r="CAV17" s="212"/>
      <c r="CAW17" s="191"/>
      <c r="CAX17" s="191"/>
      <c r="CAY17" s="191"/>
      <c r="CAZ17" s="191"/>
      <c r="CBA17" s="83"/>
      <c r="CBB17" s="212"/>
      <c r="CBC17" s="212"/>
      <c r="CBD17" s="212"/>
      <c r="CBE17" s="191"/>
      <c r="CBF17" s="191"/>
      <c r="CBG17" s="191"/>
      <c r="CBH17" s="191"/>
      <c r="CBI17" s="83"/>
      <c r="CBJ17" s="212"/>
      <c r="CBK17" s="212"/>
      <c r="CBL17" s="212"/>
      <c r="CBM17" s="191"/>
      <c r="CBN17" s="191"/>
      <c r="CBO17" s="191"/>
      <c r="CBP17" s="191"/>
      <c r="CBQ17" s="83"/>
      <c r="CBR17" s="212"/>
      <c r="CBS17" s="212"/>
      <c r="CBT17" s="212"/>
      <c r="CBU17" s="191"/>
      <c r="CBV17" s="191"/>
      <c r="CBW17" s="191"/>
      <c r="CBX17" s="191"/>
      <c r="CBY17" s="83"/>
      <c r="CBZ17" s="212"/>
      <c r="CCA17" s="212"/>
      <c r="CCB17" s="212"/>
      <c r="CCC17" s="191"/>
      <c r="CCD17" s="191"/>
      <c r="CCE17" s="191"/>
      <c r="CCF17" s="191"/>
      <c r="CCG17" s="83"/>
      <c r="CCH17" s="212"/>
      <c r="CCI17" s="212"/>
      <c r="CCJ17" s="212"/>
      <c r="CCK17" s="191"/>
      <c r="CCL17" s="191"/>
      <c r="CCM17" s="191"/>
      <c r="CCN17" s="191"/>
      <c r="CCO17" s="83"/>
      <c r="CCP17" s="212"/>
      <c r="CCQ17" s="212"/>
      <c r="CCR17" s="212"/>
      <c r="CCS17" s="191"/>
      <c r="CCT17" s="191"/>
      <c r="CCU17" s="191"/>
      <c r="CCV17" s="191"/>
      <c r="CCW17" s="83"/>
      <c r="CCX17" s="212"/>
      <c r="CCY17" s="212"/>
      <c r="CCZ17" s="212"/>
      <c r="CDA17" s="191"/>
      <c r="CDB17" s="191"/>
      <c r="CDC17" s="191"/>
      <c r="CDD17" s="191"/>
      <c r="CDE17" s="83"/>
      <c r="CDF17" s="212"/>
      <c r="CDG17" s="212"/>
      <c r="CDH17" s="212"/>
      <c r="CDI17" s="191"/>
      <c r="CDJ17" s="191"/>
      <c r="CDK17" s="191"/>
      <c r="CDL17" s="191"/>
      <c r="CDM17" s="83"/>
      <c r="CDN17" s="212"/>
      <c r="CDO17" s="212"/>
      <c r="CDP17" s="212"/>
      <c r="CDQ17" s="191"/>
      <c r="CDR17" s="191"/>
      <c r="CDS17" s="191"/>
      <c r="CDT17" s="191"/>
      <c r="CDU17" s="83"/>
      <c r="CDV17" s="212"/>
      <c r="CDW17" s="212"/>
      <c r="CDX17" s="212"/>
      <c r="CDY17" s="191"/>
      <c r="CDZ17" s="191"/>
      <c r="CEA17" s="191"/>
      <c r="CEB17" s="191"/>
      <c r="CEC17" s="83"/>
      <c r="CED17" s="212"/>
      <c r="CEE17" s="212"/>
      <c r="CEF17" s="212"/>
      <c r="CEG17" s="191"/>
      <c r="CEH17" s="191"/>
      <c r="CEI17" s="191"/>
      <c r="CEJ17" s="191"/>
      <c r="CEK17" s="83"/>
      <c r="CEL17" s="212"/>
      <c r="CEM17" s="212"/>
      <c r="CEN17" s="212"/>
      <c r="CEO17" s="191"/>
      <c r="CEP17" s="191"/>
      <c r="CEQ17" s="191"/>
      <c r="CER17" s="191"/>
      <c r="CES17" s="83"/>
      <c r="CET17" s="212"/>
      <c r="CEU17" s="212"/>
      <c r="CEV17" s="212"/>
      <c r="CEW17" s="191"/>
      <c r="CEX17" s="191"/>
      <c r="CEY17" s="191"/>
      <c r="CEZ17" s="191"/>
      <c r="CFA17" s="83"/>
      <c r="CFB17" s="212"/>
      <c r="CFC17" s="212"/>
      <c r="CFD17" s="212"/>
      <c r="CFE17" s="191"/>
      <c r="CFF17" s="191"/>
      <c r="CFG17" s="191"/>
      <c r="CFH17" s="191"/>
      <c r="CFI17" s="83"/>
      <c r="CFJ17" s="212"/>
      <c r="CFK17" s="212"/>
      <c r="CFL17" s="212"/>
      <c r="CFM17" s="191"/>
      <c r="CFN17" s="191"/>
      <c r="CFO17" s="191"/>
      <c r="CFP17" s="191"/>
      <c r="CFQ17" s="83"/>
      <c r="CFR17" s="212"/>
      <c r="CFS17" s="212"/>
      <c r="CFT17" s="212"/>
      <c r="CFU17" s="191"/>
      <c r="CFV17" s="191"/>
      <c r="CFW17" s="191"/>
      <c r="CFX17" s="191"/>
      <c r="CFY17" s="83"/>
      <c r="CFZ17" s="212"/>
      <c r="CGA17" s="212"/>
      <c r="CGB17" s="212"/>
      <c r="CGC17" s="191"/>
      <c r="CGD17" s="191"/>
      <c r="CGE17" s="191"/>
      <c r="CGF17" s="191"/>
      <c r="CGG17" s="83"/>
      <c r="CGH17" s="212"/>
      <c r="CGI17" s="212"/>
      <c r="CGJ17" s="212"/>
      <c r="CGK17" s="191"/>
      <c r="CGL17" s="191"/>
      <c r="CGM17" s="191"/>
      <c r="CGN17" s="191"/>
      <c r="CGO17" s="83"/>
      <c r="CGP17" s="212"/>
      <c r="CGQ17" s="212"/>
      <c r="CGR17" s="212"/>
      <c r="CGS17" s="191"/>
      <c r="CGT17" s="191"/>
      <c r="CGU17" s="191"/>
      <c r="CGV17" s="191"/>
      <c r="CGW17" s="83"/>
      <c r="CGX17" s="212"/>
      <c r="CGY17" s="212"/>
      <c r="CGZ17" s="212"/>
      <c r="CHA17" s="191"/>
      <c r="CHB17" s="191"/>
      <c r="CHC17" s="191"/>
      <c r="CHD17" s="191"/>
      <c r="CHE17" s="83"/>
      <c r="CHF17" s="212"/>
      <c r="CHG17" s="212"/>
      <c r="CHH17" s="212"/>
      <c r="CHI17" s="191"/>
      <c r="CHJ17" s="191"/>
      <c r="CHK17" s="191"/>
      <c r="CHL17" s="191"/>
      <c r="CHM17" s="83"/>
      <c r="CHN17" s="212"/>
      <c r="CHO17" s="212"/>
      <c r="CHP17" s="212"/>
      <c r="CHQ17" s="191"/>
      <c r="CHR17" s="191"/>
      <c r="CHS17" s="191"/>
      <c r="CHT17" s="191"/>
      <c r="CHU17" s="83"/>
      <c r="CHV17" s="212"/>
      <c r="CHW17" s="212"/>
      <c r="CHX17" s="212"/>
      <c r="CHY17" s="191"/>
      <c r="CHZ17" s="191"/>
      <c r="CIA17" s="191"/>
      <c r="CIB17" s="191"/>
      <c r="CIC17" s="83"/>
      <c r="CID17" s="212"/>
      <c r="CIE17" s="212"/>
      <c r="CIF17" s="212"/>
      <c r="CIG17" s="191"/>
      <c r="CIH17" s="191"/>
      <c r="CII17" s="191"/>
      <c r="CIJ17" s="191"/>
      <c r="CIK17" s="83"/>
      <c r="CIL17" s="212"/>
      <c r="CIM17" s="212"/>
      <c r="CIN17" s="212"/>
      <c r="CIO17" s="191"/>
      <c r="CIP17" s="191"/>
      <c r="CIQ17" s="191"/>
      <c r="CIR17" s="191"/>
      <c r="CIS17" s="83"/>
      <c r="CIT17" s="212"/>
      <c r="CIU17" s="212"/>
      <c r="CIV17" s="212"/>
      <c r="CIW17" s="191"/>
      <c r="CIX17" s="191"/>
      <c r="CIY17" s="191"/>
      <c r="CIZ17" s="191"/>
      <c r="CJA17" s="83"/>
      <c r="CJB17" s="212"/>
      <c r="CJC17" s="212"/>
      <c r="CJD17" s="212"/>
      <c r="CJE17" s="191"/>
      <c r="CJF17" s="191"/>
      <c r="CJG17" s="191"/>
      <c r="CJH17" s="191"/>
      <c r="CJI17" s="83"/>
      <c r="CJJ17" s="212"/>
      <c r="CJK17" s="212"/>
      <c r="CJL17" s="212"/>
      <c r="CJM17" s="191"/>
      <c r="CJN17" s="191"/>
      <c r="CJO17" s="191"/>
      <c r="CJP17" s="191"/>
      <c r="CJQ17" s="83"/>
      <c r="CJR17" s="212"/>
      <c r="CJS17" s="212"/>
      <c r="CJT17" s="212"/>
      <c r="CJU17" s="191"/>
      <c r="CJV17" s="191"/>
      <c r="CJW17" s="191"/>
      <c r="CJX17" s="191"/>
      <c r="CJY17" s="83"/>
      <c r="CJZ17" s="212"/>
      <c r="CKA17" s="212"/>
      <c r="CKB17" s="212"/>
      <c r="CKC17" s="191"/>
      <c r="CKD17" s="191"/>
      <c r="CKE17" s="191"/>
      <c r="CKF17" s="191"/>
      <c r="CKG17" s="83"/>
      <c r="CKH17" s="212"/>
      <c r="CKI17" s="212"/>
      <c r="CKJ17" s="212"/>
      <c r="CKK17" s="191"/>
      <c r="CKL17" s="191"/>
      <c r="CKM17" s="191"/>
      <c r="CKN17" s="191"/>
      <c r="CKO17" s="83"/>
      <c r="CKP17" s="212"/>
      <c r="CKQ17" s="212"/>
      <c r="CKR17" s="212"/>
      <c r="CKS17" s="191"/>
      <c r="CKT17" s="191"/>
      <c r="CKU17" s="191"/>
      <c r="CKV17" s="191"/>
      <c r="CKW17" s="83"/>
      <c r="CKX17" s="212"/>
      <c r="CKY17" s="212"/>
      <c r="CKZ17" s="212"/>
      <c r="CLA17" s="191"/>
      <c r="CLB17" s="191"/>
      <c r="CLC17" s="191"/>
      <c r="CLD17" s="191"/>
      <c r="CLE17" s="83"/>
      <c r="CLF17" s="212"/>
      <c r="CLG17" s="212"/>
      <c r="CLH17" s="212"/>
      <c r="CLI17" s="191"/>
      <c r="CLJ17" s="191"/>
      <c r="CLK17" s="191"/>
      <c r="CLL17" s="191"/>
      <c r="CLM17" s="83"/>
      <c r="CLN17" s="212"/>
      <c r="CLO17" s="212"/>
      <c r="CLP17" s="212"/>
      <c r="CLQ17" s="191"/>
      <c r="CLR17" s="191"/>
      <c r="CLS17" s="191"/>
      <c r="CLT17" s="191"/>
      <c r="CLU17" s="83"/>
      <c r="CLV17" s="212"/>
      <c r="CLW17" s="212"/>
      <c r="CLX17" s="212"/>
      <c r="CLY17" s="191"/>
      <c r="CLZ17" s="191"/>
      <c r="CMA17" s="191"/>
      <c r="CMB17" s="191"/>
      <c r="CMC17" s="83"/>
      <c r="CMD17" s="212"/>
      <c r="CME17" s="212"/>
      <c r="CMF17" s="212"/>
      <c r="CMG17" s="191"/>
      <c r="CMH17" s="191"/>
      <c r="CMI17" s="191"/>
      <c r="CMJ17" s="191"/>
      <c r="CMK17" s="83"/>
      <c r="CML17" s="212"/>
      <c r="CMM17" s="212"/>
      <c r="CMN17" s="212"/>
      <c r="CMO17" s="191"/>
      <c r="CMP17" s="191"/>
      <c r="CMQ17" s="191"/>
      <c r="CMR17" s="191"/>
      <c r="CMS17" s="83"/>
      <c r="CMT17" s="212"/>
      <c r="CMU17" s="212"/>
      <c r="CMV17" s="212"/>
      <c r="CMW17" s="191"/>
      <c r="CMX17" s="191"/>
      <c r="CMY17" s="191"/>
      <c r="CMZ17" s="191"/>
      <c r="CNA17" s="83"/>
      <c r="CNB17" s="212"/>
      <c r="CNC17" s="212"/>
      <c r="CND17" s="212"/>
      <c r="CNE17" s="191"/>
      <c r="CNF17" s="191"/>
      <c r="CNG17" s="191"/>
      <c r="CNH17" s="191"/>
      <c r="CNI17" s="83"/>
      <c r="CNJ17" s="212"/>
      <c r="CNK17" s="212"/>
      <c r="CNL17" s="212"/>
      <c r="CNM17" s="191"/>
      <c r="CNN17" s="191"/>
      <c r="CNO17" s="191"/>
      <c r="CNP17" s="191"/>
      <c r="CNQ17" s="83"/>
      <c r="CNR17" s="212"/>
      <c r="CNS17" s="212"/>
      <c r="CNT17" s="212"/>
      <c r="CNU17" s="191"/>
      <c r="CNV17" s="191"/>
      <c r="CNW17" s="191"/>
      <c r="CNX17" s="191"/>
      <c r="CNY17" s="83"/>
      <c r="CNZ17" s="212"/>
      <c r="COA17" s="212"/>
      <c r="COB17" s="212"/>
      <c r="COC17" s="191"/>
      <c r="COD17" s="191"/>
      <c r="COE17" s="191"/>
      <c r="COF17" s="191"/>
      <c r="COG17" s="83"/>
      <c r="COH17" s="212"/>
      <c r="COI17" s="212"/>
      <c r="COJ17" s="212"/>
      <c r="COK17" s="191"/>
      <c r="COL17" s="191"/>
      <c r="COM17" s="191"/>
      <c r="CON17" s="191"/>
      <c r="COO17" s="83"/>
      <c r="COP17" s="212"/>
      <c r="COQ17" s="212"/>
      <c r="COR17" s="212"/>
      <c r="COS17" s="191"/>
      <c r="COT17" s="191"/>
      <c r="COU17" s="191"/>
      <c r="COV17" s="191"/>
      <c r="COW17" s="83"/>
      <c r="COX17" s="212"/>
      <c r="COY17" s="212"/>
      <c r="COZ17" s="212"/>
      <c r="CPA17" s="191"/>
      <c r="CPB17" s="191"/>
      <c r="CPC17" s="191"/>
      <c r="CPD17" s="191"/>
      <c r="CPE17" s="83"/>
      <c r="CPF17" s="212"/>
      <c r="CPG17" s="212"/>
      <c r="CPH17" s="212"/>
      <c r="CPI17" s="191"/>
      <c r="CPJ17" s="191"/>
      <c r="CPK17" s="191"/>
      <c r="CPL17" s="191"/>
      <c r="CPM17" s="83"/>
      <c r="CPN17" s="212"/>
      <c r="CPO17" s="212"/>
      <c r="CPP17" s="212"/>
      <c r="CPQ17" s="191"/>
      <c r="CPR17" s="191"/>
      <c r="CPS17" s="191"/>
      <c r="CPT17" s="191"/>
      <c r="CPU17" s="83"/>
      <c r="CPV17" s="212"/>
      <c r="CPW17" s="212"/>
      <c r="CPX17" s="212"/>
      <c r="CPY17" s="191"/>
      <c r="CPZ17" s="191"/>
      <c r="CQA17" s="191"/>
      <c r="CQB17" s="191"/>
      <c r="CQC17" s="83"/>
      <c r="CQD17" s="212"/>
      <c r="CQE17" s="212"/>
      <c r="CQF17" s="212"/>
      <c r="CQG17" s="191"/>
      <c r="CQH17" s="191"/>
      <c r="CQI17" s="191"/>
      <c r="CQJ17" s="191"/>
      <c r="CQK17" s="83"/>
      <c r="CQL17" s="212"/>
      <c r="CQM17" s="212"/>
      <c r="CQN17" s="212"/>
      <c r="CQO17" s="191"/>
      <c r="CQP17" s="191"/>
      <c r="CQQ17" s="191"/>
      <c r="CQR17" s="191"/>
      <c r="CQS17" s="83"/>
      <c r="CQT17" s="212"/>
      <c r="CQU17" s="212"/>
      <c r="CQV17" s="212"/>
      <c r="CQW17" s="191"/>
      <c r="CQX17" s="191"/>
      <c r="CQY17" s="191"/>
      <c r="CQZ17" s="191"/>
      <c r="CRA17" s="83"/>
      <c r="CRB17" s="212"/>
      <c r="CRC17" s="212"/>
      <c r="CRD17" s="212"/>
      <c r="CRE17" s="191"/>
      <c r="CRF17" s="191"/>
      <c r="CRG17" s="191"/>
      <c r="CRH17" s="191"/>
      <c r="CRI17" s="83"/>
      <c r="CRJ17" s="212"/>
      <c r="CRK17" s="212"/>
      <c r="CRL17" s="212"/>
      <c r="CRM17" s="191"/>
      <c r="CRN17" s="191"/>
      <c r="CRO17" s="191"/>
      <c r="CRP17" s="191"/>
      <c r="CRQ17" s="83"/>
      <c r="CRR17" s="212"/>
      <c r="CRS17" s="212"/>
      <c r="CRT17" s="212"/>
      <c r="CRU17" s="191"/>
      <c r="CRV17" s="191"/>
      <c r="CRW17" s="191"/>
      <c r="CRX17" s="191"/>
      <c r="CRY17" s="83"/>
      <c r="CRZ17" s="212"/>
      <c r="CSA17" s="212"/>
      <c r="CSB17" s="212"/>
      <c r="CSC17" s="191"/>
      <c r="CSD17" s="191"/>
      <c r="CSE17" s="191"/>
      <c r="CSF17" s="191"/>
      <c r="CSG17" s="83"/>
      <c r="CSH17" s="212"/>
      <c r="CSI17" s="212"/>
      <c r="CSJ17" s="212"/>
      <c r="CSK17" s="191"/>
      <c r="CSL17" s="191"/>
      <c r="CSM17" s="191"/>
      <c r="CSN17" s="191"/>
      <c r="CSO17" s="83"/>
      <c r="CSP17" s="212"/>
      <c r="CSQ17" s="212"/>
      <c r="CSR17" s="212"/>
      <c r="CSS17" s="191"/>
      <c r="CST17" s="191"/>
      <c r="CSU17" s="191"/>
      <c r="CSV17" s="191"/>
      <c r="CSW17" s="83"/>
      <c r="CSX17" s="212"/>
      <c r="CSY17" s="212"/>
      <c r="CSZ17" s="212"/>
      <c r="CTA17" s="191"/>
      <c r="CTB17" s="191"/>
      <c r="CTC17" s="191"/>
      <c r="CTD17" s="191"/>
      <c r="CTE17" s="83"/>
      <c r="CTF17" s="212"/>
      <c r="CTG17" s="212"/>
      <c r="CTH17" s="212"/>
      <c r="CTI17" s="191"/>
      <c r="CTJ17" s="191"/>
      <c r="CTK17" s="191"/>
      <c r="CTL17" s="191"/>
      <c r="CTM17" s="83"/>
      <c r="CTN17" s="212"/>
      <c r="CTO17" s="212"/>
      <c r="CTP17" s="212"/>
      <c r="CTQ17" s="191"/>
      <c r="CTR17" s="191"/>
      <c r="CTS17" s="191"/>
      <c r="CTT17" s="191"/>
      <c r="CTU17" s="83"/>
      <c r="CTV17" s="212"/>
      <c r="CTW17" s="212"/>
      <c r="CTX17" s="212"/>
      <c r="CTY17" s="191"/>
      <c r="CTZ17" s="191"/>
      <c r="CUA17" s="191"/>
      <c r="CUB17" s="191"/>
      <c r="CUC17" s="83"/>
      <c r="CUD17" s="212"/>
      <c r="CUE17" s="212"/>
      <c r="CUF17" s="212"/>
      <c r="CUG17" s="191"/>
      <c r="CUH17" s="191"/>
      <c r="CUI17" s="191"/>
      <c r="CUJ17" s="191"/>
      <c r="CUK17" s="83"/>
      <c r="CUL17" s="212"/>
      <c r="CUM17" s="212"/>
      <c r="CUN17" s="212"/>
      <c r="CUO17" s="191"/>
      <c r="CUP17" s="191"/>
      <c r="CUQ17" s="191"/>
      <c r="CUR17" s="191"/>
      <c r="CUS17" s="83"/>
      <c r="CUT17" s="212"/>
      <c r="CUU17" s="212"/>
      <c r="CUV17" s="212"/>
      <c r="CUW17" s="191"/>
      <c r="CUX17" s="191"/>
      <c r="CUY17" s="191"/>
      <c r="CUZ17" s="191"/>
      <c r="CVA17" s="83"/>
      <c r="CVB17" s="212"/>
      <c r="CVC17" s="212"/>
      <c r="CVD17" s="212"/>
      <c r="CVE17" s="191"/>
      <c r="CVF17" s="191"/>
      <c r="CVG17" s="191"/>
      <c r="CVH17" s="191"/>
      <c r="CVI17" s="83"/>
      <c r="CVJ17" s="212"/>
      <c r="CVK17" s="212"/>
      <c r="CVL17" s="212"/>
      <c r="CVM17" s="191"/>
      <c r="CVN17" s="191"/>
      <c r="CVO17" s="191"/>
      <c r="CVP17" s="191"/>
      <c r="CVQ17" s="83"/>
      <c r="CVR17" s="212"/>
      <c r="CVS17" s="212"/>
      <c r="CVT17" s="212"/>
      <c r="CVU17" s="191"/>
      <c r="CVV17" s="191"/>
      <c r="CVW17" s="191"/>
      <c r="CVX17" s="191"/>
      <c r="CVY17" s="83"/>
      <c r="CVZ17" s="212"/>
      <c r="CWA17" s="212"/>
      <c r="CWB17" s="212"/>
      <c r="CWC17" s="191"/>
      <c r="CWD17" s="191"/>
      <c r="CWE17" s="191"/>
      <c r="CWF17" s="191"/>
      <c r="CWG17" s="83"/>
      <c r="CWH17" s="212"/>
      <c r="CWI17" s="212"/>
      <c r="CWJ17" s="212"/>
      <c r="CWK17" s="191"/>
      <c r="CWL17" s="191"/>
      <c r="CWM17" s="191"/>
      <c r="CWN17" s="191"/>
      <c r="CWO17" s="83"/>
      <c r="CWP17" s="212"/>
      <c r="CWQ17" s="212"/>
      <c r="CWR17" s="212"/>
      <c r="CWS17" s="191"/>
      <c r="CWT17" s="191"/>
      <c r="CWU17" s="191"/>
      <c r="CWV17" s="191"/>
      <c r="CWW17" s="83"/>
      <c r="CWX17" s="212"/>
      <c r="CWY17" s="212"/>
      <c r="CWZ17" s="212"/>
      <c r="CXA17" s="191"/>
      <c r="CXB17" s="191"/>
      <c r="CXC17" s="191"/>
      <c r="CXD17" s="191"/>
      <c r="CXE17" s="83"/>
      <c r="CXF17" s="212"/>
      <c r="CXG17" s="212"/>
      <c r="CXH17" s="212"/>
      <c r="CXI17" s="191"/>
      <c r="CXJ17" s="191"/>
      <c r="CXK17" s="191"/>
      <c r="CXL17" s="191"/>
      <c r="CXM17" s="83"/>
      <c r="CXN17" s="212"/>
      <c r="CXO17" s="212"/>
      <c r="CXP17" s="212"/>
      <c r="CXQ17" s="191"/>
      <c r="CXR17" s="191"/>
      <c r="CXS17" s="191"/>
      <c r="CXT17" s="191"/>
      <c r="CXU17" s="83"/>
      <c r="CXV17" s="212"/>
      <c r="CXW17" s="212"/>
      <c r="CXX17" s="212"/>
      <c r="CXY17" s="191"/>
      <c r="CXZ17" s="191"/>
      <c r="CYA17" s="191"/>
      <c r="CYB17" s="191"/>
      <c r="CYC17" s="83"/>
      <c r="CYD17" s="212"/>
      <c r="CYE17" s="212"/>
      <c r="CYF17" s="212"/>
      <c r="CYG17" s="191"/>
      <c r="CYH17" s="191"/>
      <c r="CYI17" s="191"/>
      <c r="CYJ17" s="191"/>
      <c r="CYK17" s="83"/>
      <c r="CYL17" s="212"/>
      <c r="CYM17" s="212"/>
      <c r="CYN17" s="212"/>
      <c r="CYO17" s="191"/>
      <c r="CYP17" s="191"/>
      <c r="CYQ17" s="191"/>
      <c r="CYR17" s="191"/>
      <c r="CYS17" s="83"/>
      <c r="CYT17" s="212"/>
      <c r="CYU17" s="212"/>
      <c r="CYV17" s="212"/>
      <c r="CYW17" s="191"/>
      <c r="CYX17" s="191"/>
      <c r="CYY17" s="191"/>
      <c r="CYZ17" s="191"/>
      <c r="CZA17" s="83"/>
      <c r="CZB17" s="212"/>
      <c r="CZC17" s="212"/>
      <c r="CZD17" s="212"/>
      <c r="CZE17" s="191"/>
      <c r="CZF17" s="191"/>
      <c r="CZG17" s="191"/>
      <c r="CZH17" s="191"/>
      <c r="CZI17" s="83"/>
      <c r="CZJ17" s="212"/>
      <c r="CZK17" s="212"/>
      <c r="CZL17" s="212"/>
      <c r="CZM17" s="191"/>
      <c r="CZN17" s="191"/>
      <c r="CZO17" s="191"/>
      <c r="CZP17" s="191"/>
      <c r="CZQ17" s="83"/>
      <c r="CZR17" s="212"/>
      <c r="CZS17" s="212"/>
      <c r="CZT17" s="212"/>
      <c r="CZU17" s="191"/>
      <c r="CZV17" s="191"/>
      <c r="CZW17" s="191"/>
      <c r="CZX17" s="191"/>
      <c r="CZY17" s="83"/>
      <c r="CZZ17" s="212"/>
      <c r="DAA17" s="212"/>
      <c r="DAB17" s="212"/>
      <c r="DAC17" s="191"/>
      <c r="DAD17" s="191"/>
      <c r="DAE17" s="191"/>
      <c r="DAF17" s="191"/>
      <c r="DAG17" s="83"/>
      <c r="DAH17" s="212"/>
      <c r="DAI17" s="212"/>
      <c r="DAJ17" s="212"/>
      <c r="DAK17" s="191"/>
      <c r="DAL17" s="191"/>
      <c r="DAM17" s="191"/>
      <c r="DAN17" s="191"/>
      <c r="DAO17" s="83"/>
      <c r="DAP17" s="212"/>
      <c r="DAQ17" s="212"/>
      <c r="DAR17" s="212"/>
      <c r="DAS17" s="191"/>
      <c r="DAT17" s="191"/>
      <c r="DAU17" s="191"/>
      <c r="DAV17" s="191"/>
      <c r="DAW17" s="83"/>
      <c r="DAX17" s="212"/>
      <c r="DAY17" s="212"/>
      <c r="DAZ17" s="212"/>
      <c r="DBA17" s="191"/>
      <c r="DBB17" s="191"/>
      <c r="DBC17" s="191"/>
      <c r="DBD17" s="191"/>
      <c r="DBE17" s="83"/>
      <c r="DBF17" s="212"/>
      <c r="DBG17" s="212"/>
      <c r="DBH17" s="212"/>
      <c r="DBI17" s="191"/>
      <c r="DBJ17" s="191"/>
      <c r="DBK17" s="191"/>
      <c r="DBL17" s="191"/>
      <c r="DBM17" s="83"/>
      <c r="DBN17" s="212"/>
      <c r="DBO17" s="212"/>
      <c r="DBP17" s="212"/>
      <c r="DBQ17" s="191"/>
      <c r="DBR17" s="191"/>
      <c r="DBS17" s="191"/>
      <c r="DBT17" s="191"/>
      <c r="DBU17" s="83"/>
      <c r="DBV17" s="212"/>
      <c r="DBW17" s="212"/>
      <c r="DBX17" s="212"/>
      <c r="DBY17" s="191"/>
      <c r="DBZ17" s="191"/>
      <c r="DCA17" s="191"/>
      <c r="DCB17" s="191"/>
      <c r="DCC17" s="83"/>
      <c r="DCD17" s="212"/>
      <c r="DCE17" s="212"/>
      <c r="DCF17" s="212"/>
      <c r="DCG17" s="191"/>
      <c r="DCH17" s="191"/>
      <c r="DCI17" s="191"/>
      <c r="DCJ17" s="191"/>
      <c r="DCK17" s="83"/>
      <c r="DCL17" s="212"/>
      <c r="DCM17" s="212"/>
      <c r="DCN17" s="212"/>
      <c r="DCO17" s="191"/>
      <c r="DCP17" s="191"/>
      <c r="DCQ17" s="191"/>
      <c r="DCR17" s="191"/>
      <c r="DCS17" s="83"/>
      <c r="DCT17" s="212"/>
      <c r="DCU17" s="212"/>
      <c r="DCV17" s="212"/>
      <c r="DCW17" s="191"/>
      <c r="DCX17" s="191"/>
      <c r="DCY17" s="191"/>
      <c r="DCZ17" s="191"/>
      <c r="DDA17" s="83"/>
      <c r="DDB17" s="212"/>
      <c r="DDC17" s="212"/>
      <c r="DDD17" s="212"/>
      <c r="DDE17" s="191"/>
      <c r="DDF17" s="191"/>
      <c r="DDG17" s="191"/>
      <c r="DDH17" s="191"/>
      <c r="DDI17" s="83"/>
      <c r="DDJ17" s="212"/>
      <c r="DDK17" s="212"/>
      <c r="DDL17" s="212"/>
      <c r="DDM17" s="191"/>
      <c r="DDN17" s="191"/>
      <c r="DDO17" s="191"/>
      <c r="DDP17" s="191"/>
      <c r="DDQ17" s="83"/>
      <c r="DDR17" s="212"/>
      <c r="DDS17" s="212"/>
      <c r="DDT17" s="212"/>
      <c r="DDU17" s="191"/>
      <c r="DDV17" s="191"/>
      <c r="DDW17" s="191"/>
      <c r="DDX17" s="191"/>
      <c r="DDY17" s="83"/>
      <c r="DDZ17" s="212"/>
      <c r="DEA17" s="212"/>
      <c r="DEB17" s="212"/>
      <c r="DEC17" s="191"/>
      <c r="DED17" s="191"/>
      <c r="DEE17" s="191"/>
      <c r="DEF17" s="191"/>
      <c r="DEG17" s="83"/>
      <c r="DEH17" s="212"/>
      <c r="DEI17" s="212"/>
      <c r="DEJ17" s="212"/>
      <c r="DEK17" s="191"/>
      <c r="DEL17" s="191"/>
      <c r="DEM17" s="191"/>
      <c r="DEN17" s="191"/>
      <c r="DEO17" s="83"/>
      <c r="DEP17" s="212"/>
      <c r="DEQ17" s="212"/>
      <c r="DER17" s="212"/>
      <c r="DES17" s="191"/>
      <c r="DET17" s="191"/>
      <c r="DEU17" s="191"/>
      <c r="DEV17" s="191"/>
      <c r="DEW17" s="83"/>
      <c r="DEX17" s="212"/>
      <c r="DEY17" s="212"/>
      <c r="DEZ17" s="212"/>
      <c r="DFA17" s="191"/>
      <c r="DFB17" s="191"/>
      <c r="DFC17" s="191"/>
      <c r="DFD17" s="191"/>
      <c r="DFE17" s="83"/>
      <c r="DFF17" s="212"/>
      <c r="DFG17" s="212"/>
      <c r="DFH17" s="212"/>
      <c r="DFI17" s="191"/>
      <c r="DFJ17" s="191"/>
      <c r="DFK17" s="191"/>
      <c r="DFL17" s="191"/>
      <c r="DFM17" s="83"/>
      <c r="DFN17" s="212"/>
      <c r="DFO17" s="212"/>
      <c r="DFP17" s="212"/>
      <c r="DFQ17" s="191"/>
      <c r="DFR17" s="191"/>
      <c r="DFS17" s="191"/>
      <c r="DFT17" s="191"/>
      <c r="DFU17" s="83"/>
      <c r="DFV17" s="212"/>
      <c r="DFW17" s="212"/>
      <c r="DFX17" s="212"/>
      <c r="DFY17" s="191"/>
      <c r="DFZ17" s="191"/>
      <c r="DGA17" s="191"/>
      <c r="DGB17" s="191"/>
      <c r="DGC17" s="83"/>
      <c r="DGD17" s="212"/>
      <c r="DGE17" s="212"/>
      <c r="DGF17" s="212"/>
      <c r="DGG17" s="191"/>
      <c r="DGH17" s="191"/>
      <c r="DGI17" s="191"/>
      <c r="DGJ17" s="191"/>
      <c r="DGK17" s="83"/>
      <c r="DGL17" s="212"/>
      <c r="DGM17" s="212"/>
      <c r="DGN17" s="212"/>
      <c r="DGO17" s="191"/>
      <c r="DGP17" s="191"/>
      <c r="DGQ17" s="191"/>
      <c r="DGR17" s="191"/>
      <c r="DGS17" s="83"/>
      <c r="DGT17" s="212"/>
      <c r="DGU17" s="212"/>
      <c r="DGV17" s="212"/>
      <c r="DGW17" s="191"/>
      <c r="DGX17" s="191"/>
      <c r="DGY17" s="191"/>
      <c r="DGZ17" s="191"/>
      <c r="DHA17" s="83"/>
      <c r="DHB17" s="212"/>
      <c r="DHC17" s="212"/>
      <c r="DHD17" s="212"/>
      <c r="DHE17" s="191"/>
      <c r="DHF17" s="191"/>
      <c r="DHG17" s="191"/>
      <c r="DHH17" s="191"/>
      <c r="DHI17" s="83"/>
      <c r="DHJ17" s="212"/>
      <c r="DHK17" s="212"/>
      <c r="DHL17" s="212"/>
      <c r="DHM17" s="191"/>
      <c r="DHN17" s="191"/>
      <c r="DHO17" s="191"/>
      <c r="DHP17" s="191"/>
      <c r="DHQ17" s="83"/>
      <c r="DHR17" s="212"/>
      <c r="DHS17" s="212"/>
      <c r="DHT17" s="212"/>
      <c r="DHU17" s="191"/>
      <c r="DHV17" s="191"/>
      <c r="DHW17" s="191"/>
      <c r="DHX17" s="191"/>
      <c r="DHY17" s="83"/>
      <c r="DHZ17" s="212"/>
      <c r="DIA17" s="212"/>
      <c r="DIB17" s="212"/>
      <c r="DIC17" s="191"/>
      <c r="DID17" s="191"/>
      <c r="DIE17" s="191"/>
      <c r="DIF17" s="191"/>
      <c r="DIG17" s="83"/>
      <c r="DIH17" s="212"/>
      <c r="DII17" s="212"/>
      <c r="DIJ17" s="212"/>
      <c r="DIK17" s="191"/>
      <c r="DIL17" s="191"/>
      <c r="DIM17" s="191"/>
      <c r="DIN17" s="191"/>
      <c r="DIO17" s="83"/>
      <c r="DIP17" s="212"/>
      <c r="DIQ17" s="212"/>
      <c r="DIR17" s="212"/>
      <c r="DIS17" s="191"/>
      <c r="DIT17" s="191"/>
      <c r="DIU17" s="191"/>
      <c r="DIV17" s="191"/>
      <c r="DIW17" s="83"/>
      <c r="DIX17" s="212"/>
      <c r="DIY17" s="212"/>
      <c r="DIZ17" s="212"/>
      <c r="DJA17" s="191"/>
      <c r="DJB17" s="191"/>
      <c r="DJC17" s="191"/>
      <c r="DJD17" s="191"/>
      <c r="DJE17" s="83"/>
      <c r="DJF17" s="212"/>
      <c r="DJG17" s="212"/>
      <c r="DJH17" s="212"/>
      <c r="DJI17" s="191"/>
      <c r="DJJ17" s="191"/>
      <c r="DJK17" s="191"/>
      <c r="DJL17" s="191"/>
      <c r="DJM17" s="83"/>
      <c r="DJN17" s="212"/>
      <c r="DJO17" s="212"/>
      <c r="DJP17" s="212"/>
      <c r="DJQ17" s="191"/>
      <c r="DJR17" s="191"/>
      <c r="DJS17" s="191"/>
      <c r="DJT17" s="191"/>
      <c r="DJU17" s="83"/>
      <c r="DJV17" s="212"/>
      <c r="DJW17" s="212"/>
      <c r="DJX17" s="212"/>
      <c r="DJY17" s="191"/>
      <c r="DJZ17" s="191"/>
      <c r="DKA17" s="191"/>
      <c r="DKB17" s="191"/>
      <c r="DKC17" s="83"/>
      <c r="DKD17" s="212"/>
      <c r="DKE17" s="212"/>
      <c r="DKF17" s="212"/>
      <c r="DKG17" s="191"/>
      <c r="DKH17" s="191"/>
      <c r="DKI17" s="191"/>
      <c r="DKJ17" s="191"/>
      <c r="DKK17" s="83"/>
      <c r="DKL17" s="212"/>
      <c r="DKM17" s="212"/>
      <c r="DKN17" s="212"/>
      <c r="DKO17" s="191"/>
      <c r="DKP17" s="191"/>
      <c r="DKQ17" s="191"/>
      <c r="DKR17" s="191"/>
      <c r="DKS17" s="83"/>
      <c r="DKT17" s="212"/>
      <c r="DKU17" s="212"/>
      <c r="DKV17" s="212"/>
      <c r="DKW17" s="191"/>
      <c r="DKX17" s="191"/>
      <c r="DKY17" s="191"/>
      <c r="DKZ17" s="191"/>
      <c r="DLA17" s="83"/>
      <c r="DLB17" s="212"/>
      <c r="DLC17" s="212"/>
      <c r="DLD17" s="212"/>
      <c r="DLE17" s="191"/>
      <c r="DLF17" s="191"/>
      <c r="DLG17" s="191"/>
      <c r="DLH17" s="191"/>
      <c r="DLI17" s="83"/>
      <c r="DLJ17" s="212"/>
      <c r="DLK17" s="212"/>
      <c r="DLL17" s="212"/>
      <c r="DLM17" s="191"/>
      <c r="DLN17" s="191"/>
      <c r="DLO17" s="191"/>
      <c r="DLP17" s="191"/>
      <c r="DLQ17" s="83"/>
      <c r="DLR17" s="212"/>
      <c r="DLS17" s="212"/>
      <c r="DLT17" s="212"/>
      <c r="DLU17" s="191"/>
      <c r="DLV17" s="191"/>
      <c r="DLW17" s="191"/>
      <c r="DLX17" s="191"/>
      <c r="DLY17" s="83"/>
      <c r="DLZ17" s="212"/>
      <c r="DMA17" s="212"/>
      <c r="DMB17" s="212"/>
      <c r="DMC17" s="191"/>
      <c r="DMD17" s="191"/>
      <c r="DME17" s="191"/>
      <c r="DMF17" s="191"/>
      <c r="DMG17" s="83"/>
      <c r="DMH17" s="212"/>
      <c r="DMI17" s="212"/>
      <c r="DMJ17" s="212"/>
      <c r="DMK17" s="191"/>
      <c r="DML17" s="191"/>
      <c r="DMM17" s="191"/>
      <c r="DMN17" s="191"/>
      <c r="DMO17" s="83"/>
      <c r="DMP17" s="212"/>
      <c r="DMQ17" s="212"/>
      <c r="DMR17" s="212"/>
      <c r="DMS17" s="191"/>
      <c r="DMT17" s="191"/>
      <c r="DMU17" s="191"/>
      <c r="DMV17" s="191"/>
      <c r="DMW17" s="83"/>
      <c r="DMX17" s="212"/>
      <c r="DMY17" s="212"/>
      <c r="DMZ17" s="212"/>
      <c r="DNA17" s="191"/>
      <c r="DNB17" s="191"/>
      <c r="DNC17" s="191"/>
      <c r="DND17" s="191"/>
      <c r="DNE17" s="83"/>
      <c r="DNF17" s="212"/>
      <c r="DNG17" s="212"/>
      <c r="DNH17" s="212"/>
      <c r="DNI17" s="191"/>
      <c r="DNJ17" s="191"/>
      <c r="DNK17" s="191"/>
      <c r="DNL17" s="191"/>
      <c r="DNM17" s="83"/>
      <c r="DNN17" s="212"/>
      <c r="DNO17" s="212"/>
      <c r="DNP17" s="212"/>
      <c r="DNQ17" s="191"/>
      <c r="DNR17" s="191"/>
      <c r="DNS17" s="191"/>
      <c r="DNT17" s="191"/>
      <c r="DNU17" s="83"/>
      <c r="DNV17" s="212"/>
      <c r="DNW17" s="212"/>
      <c r="DNX17" s="212"/>
      <c r="DNY17" s="191"/>
      <c r="DNZ17" s="191"/>
      <c r="DOA17" s="191"/>
      <c r="DOB17" s="191"/>
      <c r="DOC17" s="83"/>
      <c r="DOD17" s="212"/>
      <c r="DOE17" s="212"/>
      <c r="DOF17" s="212"/>
      <c r="DOG17" s="191"/>
      <c r="DOH17" s="191"/>
      <c r="DOI17" s="191"/>
      <c r="DOJ17" s="191"/>
      <c r="DOK17" s="83"/>
      <c r="DOL17" s="212"/>
      <c r="DOM17" s="212"/>
      <c r="DON17" s="212"/>
      <c r="DOO17" s="191"/>
      <c r="DOP17" s="191"/>
      <c r="DOQ17" s="191"/>
      <c r="DOR17" s="191"/>
      <c r="DOS17" s="83"/>
      <c r="DOT17" s="212"/>
      <c r="DOU17" s="212"/>
      <c r="DOV17" s="212"/>
      <c r="DOW17" s="191"/>
      <c r="DOX17" s="191"/>
      <c r="DOY17" s="191"/>
      <c r="DOZ17" s="191"/>
      <c r="DPA17" s="83"/>
      <c r="DPB17" s="212"/>
      <c r="DPC17" s="212"/>
      <c r="DPD17" s="212"/>
      <c r="DPE17" s="191"/>
      <c r="DPF17" s="191"/>
      <c r="DPG17" s="191"/>
      <c r="DPH17" s="191"/>
      <c r="DPI17" s="83"/>
      <c r="DPJ17" s="212"/>
      <c r="DPK17" s="212"/>
      <c r="DPL17" s="212"/>
      <c r="DPM17" s="191"/>
      <c r="DPN17" s="191"/>
      <c r="DPO17" s="191"/>
      <c r="DPP17" s="191"/>
      <c r="DPQ17" s="83"/>
      <c r="DPR17" s="212"/>
      <c r="DPS17" s="212"/>
      <c r="DPT17" s="212"/>
      <c r="DPU17" s="191"/>
      <c r="DPV17" s="191"/>
      <c r="DPW17" s="191"/>
      <c r="DPX17" s="191"/>
      <c r="DPY17" s="83"/>
      <c r="DPZ17" s="212"/>
      <c r="DQA17" s="212"/>
      <c r="DQB17" s="212"/>
      <c r="DQC17" s="191"/>
      <c r="DQD17" s="191"/>
      <c r="DQE17" s="191"/>
      <c r="DQF17" s="191"/>
      <c r="DQG17" s="83"/>
      <c r="DQH17" s="212"/>
      <c r="DQI17" s="212"/>
      <c r="DQJ17" s="212"/>
      <c r="DQK17" s="191"/>
      <c r="DQL17" s="191"/>
      <c r="DQM17" s="191"/>
      <c r="DQN17" s="191"/>
      <c r="DQO17" s="83"/>
      <c r="DQP17" s="212"/>
      <c r="DQQ17" s="212"/>
      <c r="DQR17" s="212"/>
      <c r="DQS17" s="191"/>
      <c r="DQT17" s="191"/>
      <c r="DQU17" s="191"/>
      <c r="DQV17" s="191"/>
      <c r="DQW17" s="83"/>
      <c r="DQX17" s="212"/>
      <c r="DQY17" s="212"/>
      <c r="DQZ17" s="212"/>
      <c r="DRA17" s="191"/>
      <c r="DRB17" s="191"/>
      <c r="DRC17" s="191"/>
      <c r="DRD17" s="191"/>
      <c r="DRE17" s="83"/>
      <c r="DRF17" s="212"/>
      <c r="DRG17" s="212"/>
      <c r="DRH17" s="212"/>
      <c r="DRI17" s="191"/>
      <c r="DRJ17" s="191"/>
      <c r="DRK17" s="191"/>
      <c r="DRL17" s="191"/>
      <c r="DRM17" s="83"/>
      <c r="DRN17" s="212"/>
      <c r="DRO17" s="212"/>
      <c r="DRP17" s="212"/>
      <c r="DRQ17" s="191"/>
      <c r="DRR17" s="191"/>
      <c r="DRS17" s="191"/>
      <c r="DRT17" s="191"/>
      <c r="DRU17" s="83"/>
      <c r="DRV17" s="212"/>
      <c r="DRW17" s="212"/>
      <c r="DRX17" s="212"/>
      <c r="DRY17" s="191"/>
      <c r="DRZ17" s="191"/>
      <c r="DSA17" s="191"/>
      <c r="DSB17" s="191"/>
      <c r="DSC17" s="83"/>
      <c r="DSD17" s="212"/>
      <c r="DSE17" s="212"/>
      <c r="DSF17" s="212"/>
      <c r="DSG17" s="191"/>
      <c r="DSH17" s="191"/>
      <c r="DSI17" s="191"/>
      <c r="DSJ17" s="191"/>
      <c r="DSK17" s="83"/>
      <c r="DSL17" s="212"/>
      <c r="DSM17" s="212"/>
      <c r="DSN17" s="212"/>
      <c r="DSO17" s="191"/>
      <c r="DSP17" s="191"/>
      <c r="DSQ17" s="191"/>
      <c r="DSR17" s="191"/>
      <c r="DSS17" s="83"/>
      <c r="DST17" s="212"/>
      <c r="DSU17" s="212"/>
      <c r="DSV17" s="212"/>
      <c r="DSW17" s="191"/>
      <c r="DSX17" s="191"/>
      <c r="DSY17" s="191"/>
      <c r="DSZ17" s="191"/>
      <c r="DTA17" s="83"/>
      <c r="DTB17" s="212"/>
      <c r="DTC17" s="212"/>
      <c r="DTD17" s="212"/>
      <c r="DTE17" s="191"/>
      <c r="DTF17" s="191"/>
      <c r="DTG17" s="191"/>
      <c r="DTH17" s="191"/>
      <c r="DTI17" s="83"/>
      <c r="DTJ17" s="212"/>
      <c r="DTK17" s="212"/>
      <c r="DTL17" s="212"/>
      <c r="DTM17" s="191"/>
      <c r="DTN17" s="191"/>
      <c r="DTO17" s="191"/>
      <c r="DTP17" s="191"/>
      <c r="DTQ17" s="83"/>
      <c r="DTR17" s="212"/>
      <c r="DTS17" s="212"/>
      <c r="DTT17" s="212"/>
      <c r="DTU17" s="191"/>
      <c r="DTV17" s="191"/>
      <c r="DTW17" s="191"/>
      <c r="DTX17" s="191"/>
      <c r="DTY17" s="83"/>
      <c r="DTZ17" s="212"/>
      <c r="DUA17" s="212"/>
      <c r="DUB17" s="212"/>
      <c r="DUC17" s="191"/>
      <c r="DUD17" s="191"/>
      <c r="DUE17" s="191"/>
      <c r="DUF17" s="191"/>
      <c r="DUG17" s="83"/>
      <c r="DUH17" s="212"/>
      <c r="DUI17" s="212"/>
      <c r="DUJ17" s="212"/>
      <c r="DUK17" s="191"/>
      <c r="DUL17" s="191"/>
      <c r="DUM17" s="191"/>
      <c r="DUN17" s="191"/>
      <c r="DUO17" s="83"/>
      <c r="DUP17" s="212"/>
      <c r="DUQ17" s="212"/>
      <c r="DUR17" s="212"/>
      <c r="DUS17" s="191"/>
      <c r="DUT17" s="191"/>
      <c r="DUU17" s="191"/>
      <c r="DUV17" s="191"/>
      <c r="DUW17" s="83"/>
      <c r="DUX17" s="212"/>
      <c r="DUY17" s="212"/>
      <c r="DUZ17" s="212"/>
      <c r="DVA17" s="191"/>
      <c r="DVB17" s="191"/>
      <c r="DVC17" s="191"/>
      <c r="DVD17" s="191"/>
      <c r="DVE17" s="83"/>
      <c r="DVF17" s="212"/>
      <c r="DVG17" s="212"/>
      <c r="DVH17" s="212"/>
      <c r="DVI17" s="191"/>
      <c r="DVJ17" s="191"/>
      <c r="DVK17" s="191"/>
      <c r="DVL17" s="191"/>
      <c r="DVM17" s="83"/>
      <c r="DVN17" s="212"/>
      <c r="DVO17" s="212"/>
      <c r="DVP17" s="212"/>
      <c r="DVQ17" s="191"/>
      <c r="DVR17" s="191"/>
      <c r="DVS17" s="191"/>
      <c r="DVT17" s="191"/>
      <c r="DVU17" s="83"/>
      <c r="DVV17" s="212"/>
      <c r="DVW17" s="212"/>
      <c r="DVX17" s="212"/>
      <c r="DVY17" s="191"/>
      <c r="DVZ17" s="191"/>
      <c r="DWA17" s="191"/>
      <c r="DWB17" s="191"/>
      <c r="DWC17" s="83"/>
      <c r="DWD17" s="212"/>
      <c r="DWE17" s="212"/>
      <c r="DWF17" s="212"/>
      <c r="DWG17" s="191"/>
      <c r="DWH17" s="191"/>
      <c r="DWI17" s="191"/>
      <c r="DWJ17" s="191"/>
      <c r="DWK17" s="83"/>
      <c r="DWL17" s="212"/>
      <c r="DWM17" s="212"/>
      <c r="DWN17" s="212"/>
      <c r="DWO17" s="191"/>
      <c r="DWP17" s="191"/>
      <c r="DWQ17" s="191"/>
      <c r="DWR17" s="191"/>
      <c r="DWS17" s="83"/>
      <c r="DWT17" s="212"/>
      <c r="DWU17" s="212"/>
      <c r="DWV17" s="212"/>
      <c r="DWW17" s="191"/>
      <c r="DWX17" s="191"/>
      <c r="DWY17" s="191"/>
      <c r="DWZ17" s="191"/>
      <c r="DXA17" s="83"/>
      <c r="DXB17" s="212"/>
      <c r="DXC17" s="212"/>
      <c r="DXD17" s="212"/>
      <c r="DXE17" s="191"/>
      <c r="DXF17" s="191"/>
      <c r="DXG17" s="191"/>
      <c r="DXH17" s="191"/>
      <c r="DXI17" s="83"/>
      <c r="DXJ17" s="212"/>
      <c r="DXK17" s="212"/>
      <c r="DXL17" s="212"/>
      <c r="DXM17" s="191"/>
      <c r="DXN17" s="191"/>
      <c r="DXO17" s="191"/>
      <c r="DXP17" s="191"/>
      <c r="DXQ17" s="83"/>
      <c r="DXR17" s="212"/>
      <c r="DXS17" s="212"/>
      <c r="DXT17" s="212"/>
      <c r="DXU17" s="191"/>
      <c r="DXV17" s="191"/>
      <c r="DXW17" s="191"/>
      <c r="DXX17" s="191"/>
      <c r="DXY17" s="83"/>
      <c r="DXZ17" s="212"/>
      <c r="DYA17" s="212"/>
      <c r="DYB17" s="212"/>
      <c r="DYC17" s="191"/>
      <c r="DYD17" s="191"/>
      <c r="DYE17" s="191"/>
      <c r="DYF17" s="191"/>
      <c r="DYG17" s="83"/>
      <c r="DYH17" s="212"/>
      <c r="DYI17" s="212"/>
      <c r="DYJ17" s="212"/>
      <c r="DYK17" s="191"/>
      <c r="DYL17" s="191"/>
      <c r="DYM17" s="191"/>
      <c r="DYN17" s="191"/>
      <c r="DYO17" s="83"/>
      <c r="DYP17" s="212"/>
      <c r="DYQ17" s="212"/>
      <c r="DYR17" s="212"/>
      <c r="DYS17" s="191"/>
      <c r="DYT17" s="191"/>
      <c r="DYU17" s="191"/>
      <c r="DYV17" s="191"/>
      <c r="DYW17" s="83"/>
      <c r="DYX17" s="212"/>
      <c r="DYY17" s="212"/>
      <c r="DYZ17" s="212"/>
      <c r="DZA17" s="191"/>
      <c r="DZB17" s="191"/>
      <c r="DZC17" s="191"/>
      <c r="DZD17" s="191"/>
      <c r="DZE17" s="83"/>
      <c r="DZF17" s="212"/>
      <c r="DZG17" s="212"/>
      <c r="DZH17" s="212"/>
      <c r="DZI17" s="191"/>
      <c r="DZJ17" s="191"/>
      <c r="DZK17" s="191"/>
      <c r="DZL17" s="191"/>
      <c r="DZM17" s="83"/>
      <c r="DZN17" s="212"/>
      <c r="DZO17" s="212"/>
      <c r="DZP17" s="212"/>
      <c r="DZQ17" s="191"/>
      <c r="DZR17" s="191"/>
      <c r="DZS17" s="191"/>
      <c r="DZT17" s="191"/>
      <c r="DZU17" s="83"/>
      <c r="DZV17" s="212"/>
      <c r="DZW17" s="212"/>
      <c r="DZX17" s="212"/>
      <c r="DZY17" s="191"/>
      <c r="DZZ17" s="191"/>
      <c r="EAA17" s="191"/>
      <c r="EAB17" s="191"/>
      <c r="EAC17" s="83"/>
      <c r="EAD17" s="212"/>
      <c r="EAE17" s="212"/>
      <c r="EAF17" s="212"/>
      <c r="EAG17" s="191"/>
      <c r="EAH17" s="191"/>
      <c r="EAI17" s="191"/>
      <c r="EAJ17" s="191"/>
      <c r="EAK17" s="83"/>
      <c r="EAL17" s="212"/>
      <c r="EAM17" s="212"/>
      <c r="EAN17" s="212"/>
      <c r="EAO17" s="191"/>
      <c r="EAP17" s="191"/>
      <c r="EAQ17" s="191"/>
      <c r="EAR17" s="191"/>
      <c r="EAS17" s="83"/>
      <c r="EAT17" s="212"/>
      <c r="EAU17" s="212"/>
      <c r="EAV17" s="212"/>
      <c r="EAW17" s="191"/>
      <c r="EAX17" s="191"/>
      <c r="EAY17" s="191"/>
      <c r="EAZ17" s="191"/>
      <c r="EBA17" s="83"/>
      <c r="EBB17" s="212"/>
      <c r="EBC17" s="212"/>
      <c r="EBD17" s="212"/>
      <c r="EBE17" s="191"/>
      <c r="EBF17" s="191"/>
      <c r="EBG17" s="191"/>
      <c r="EBH17" s="191"/>
      <c r="EBI17" s="83"/>
      <c r="EBJ17" s="212"/>
      <c r="EBK17" s="212"/>
      <c r="EBL17" s="212"/>
      <c r="EBM17" s="191"/>
      <c r="EBN17" s="191"/>
      <c r="EBO17" s="191"/>
      <c r="EBP17" s="191"/>
      <c r="EBQ17" s="83"/>
      <c r="EBR17" s="212"/>
      <c r="EBS17" s="212"/>
      <c r="EBT17" s="212"/>
      <c r="EBU17" s="191"/>
      <c r="EBV17" s="191"/>
      <c r="EBW17" s="191"/>
      <c r="EBX17" s="191"/>
      <c r="EBY17" s="83"/>
      <c r="EBZ17" s="212"/>
      <c r="ECA17" s="212"/>
      <c r="ECB17" s="212"/>
      <c r="ECC17" s="191"/>
      <c r="ECD17" s="191"/>
      <c r="ECE17" s="191"/>
      <c r="ECF17" s="191"/>
      <c r="ECG17" s="83"/>
      <c r="ECH17" s="212"/>
      <c r="ECI17" s="212"/>
      <c r="ECJ17" s="212"/>
      <c r="ECK17" s="191"/>
      <c r="ECL17" s="191"/>
      <c r="ECM17" s="191"/>
      <c r="ECN17" s="191"/>
      <c r="ECO17" s="83"/>
      <c r="ECP17" s="212"/>
      <c r="ECQ17" s="212"/>
      <c r="ECR17" s="212"/>
      <c r="ECS17" s="191"/>
      <c r="ECT17" s="191"/>
      <c r="ECU17" s="191"/>
      <c r="ECV17" s="191"/>
      <c r="ECW17" s="83"/>
      <c r="ECX17" s="212"/>
      <c r="ECY17" s="212"/>
      <c r="ECZ17" s="212"/>
      <c r="EDA17" s="191"/>
      <c r="EDB17" s="191"/>
      <c r="EDC17" s="191"/>
      <c r="EDD17" s="191"/>
      <c r="EDE17" s="83"/>
      <c r="EDF17" s="212"/>
      <c r="EDG17" s="212"/>
      <c r="EDH17" s="212"/>
      <c r="EDI17" s="191"/>
      <c r="EDJ17" s="191"/>
      <c r="EDK17" s="191"/>
      <c r="EDL17" s="191"/>
      <c r="EDM17" s="83"/>
      <c r="EDN17" s="212"/>
      <c r="EDO17" s="212"/>
      <c r="EDP17" s="212"/>
      <c r="EDQ17" s="191"/>
      <c r="EDR17" s="191"/>
      <c r="EDS17" s="191"/>
      <c r="EDT17" s="191"/>
      <c r="EDU17" s="83"/>
      <c r="EDV17" s="212"/>
      <c r="EDW17" s="212"/>
      <c r="EDX17" s="212"/>
      <c r="EDY17" s="191"/>
      <c r="EDZ17" s="191"/>
      <c r="EEA17" s="191"/>
      <c r="EEB17" s="191"/>
      <c r="EEC17" s="83"/>
      <c r="EED17" s="212"/>
      <c r="EEE17" s="212"/>
      <c r="EEF17" s="212"/>
      <c r="EEG17" s="191"/>
      <c r="EEH17" s="191"/>
      <c r="EEI17" s="191"/>
      <c r="EEJ17" s="191"/>
      <c r="EEK17" s="83"/>
      <c r="EEL17" s="212"/>
      <c r="EEM17" s="212"/>
      <c r="EEN17" s="212"/>
      <c r="EEO17" s="191"/>
      <c r="EEP17" s="191"/>
      <c r="EEQ17" s="191"/>
      <c r="EER17" s="191"/>
      <c r="EES17" s="83"/>
      <c r="EET17" s="212"/>
      <c r="EEU17" s="212"/>
      <c r="EEV17" s="212"/>
      <c r="EEW17" s="191"/>
      <c r="EEX17" s="191"/>
      <c r="EEY17" s="191"/>
      <c r="EEZ17" s="191"/>
      <c r="EFA17" s="83"/>
      <c r="EFB17" s="212"/>
      <c r="EFC17" s="212"/>
      <c r="EFD17" s="212"/>
      <c r="EFE17" s="191"/>
      <c r="EFF17" s="191"/>
      <c r="EFG17" s="191"/>
      <c r="EFH17" s="191"/>
      <c r="EFI17" s="83"/>
      <c r="EFJ17" s="212"/>
      <c r="EFK17" s="212"/>
      <c r="EFL17" s="212"/>
      <c r="EFM17" s="191"/>
      <c r="EFN17" s="191"/>
      <c r="EFO17" s="191"/>
      <c r="EFP17" s="191"/>
      <c r="EFQ17" s="83"/>
      <c r="EFR17" s="212"/>
      <c r="EFS17" s="212"/>
      <c r="EFT17" s="212"/>
      <c r="EFU17" s="191"/>
      <c r="EFV17" s="191"/>
      <c r="EFW17" s="191"/>
      <c r="EFX17" s="191"/>
      <c r="EFY17" s="83"/>
      <c r="EFZ17" s="212"/>
      <c r="EGA17" s="212"/>
      <c r="EGB17" s="212"/>
      <c r="EGC17" s="191"/>
      <c r="EGD17" s="191"/>
      <c r="EGE17" s="191"/>
      <c r="EGF17" s="191"/>
      <c r="EGG17" s="83"/>
      <c r="EGH17" s="212"/>
      <c r="EGI17" s="212"/>
      <c r="EGJ17" s="212"/>
      <c r="EGK17" s="191"/>
      <c r="EGL17" s="191"/>
      <c r="EGM17" s="191"/>
      <c r="EGN17" s="191"/>
      <c r="EGO17" s="83"/>
      <c r="EGP17" s="212"/>
      <c r="EGQ17" s="212"/>
      <c r="EGR17" s="212"/>
      <c r="EGS17" s="191"/>
      <c r="EGT17" s="191"/>
      <c r="EGU17" s="191"/>
      <c r="EGV17" s="191"/>
      <c r="EGW17" s="83"/>
      <c r="EGX17" s="212"/>
      <c r="EGY17" s="212"/>
      <c r="EGZ17" s="212"/>
      <c r="EHA17" s="191"/>
      <c r="EHB17" s="191"/>
      <c r="EHC17" s="191"/>
      <c r="EHD17" s="191"/>
      <c r="EHE17" s="83"/>
      <c r="EHF17" s="212"/>
      <c r="EHG17" s="212"/>
      <c r="EHH17" s="212"/>
      <c r="EHI17" s="191"/>
      <c r="EHJ17" s="191"/>
      <c r="EHK17" s="191"/>
      <c r="EHL17" s="191"/>
      <c r="EHM17" s="83"/>
      <c r="EHN17" s="212"/>
      <c r="EHO17" s="212"/>
      <c r="EHP17" s="212"/>
      <c r="EHQ17" s="191"/>
      <c r="EHR17" s="191"/>
      <c r="EHS17" s="191"/>
      <c r="EHT17" s="191"/>
      <c r="EHU17" s="83"/>
      <c r="EHV17" s="212"/>
      <c r="EHW17" s="212"/>
      <c r="EHX17" s="212"/>
      <c r="EHY17" s="191"/>
      <c r="EHZ17" s="191"/>
      <c r="EIA17" s="191"/>
      <c r="EIB17" s="191"/>
      <c r="EIC17" s="83"/>
      <c r="EID17" s="212"/>
      <c r="EIE17" s="212"/>
      <c r="EIF17" s="212"/>
      <c r="EIG17" s="191"/>
      <c r="EIH17" s="191"/>
      <c r="EII17" s="191"/>
      <c r="EIJ17" s="191"/>
      <c r="EIK17" s="83"/>
      <c r="EIL17" s="212"/>
      <c r="EIM17" s="212"/>
      <c r="EIN17" s="212"/>
      <c r="EIO17" s="191"/>
      <c r="EIP17" s="191"/>
      <c r="EIQ17" s="191"/>
      <c r="EIR17" s="191"/>
      <c r="EIS17" s="83"/>
      <c r="EIT17" s="212"/>
      <c r="EIU17" s="212"/>
      <c r="EIV17" s="212"/>
      <c r="EIW17" s="191"/>
      <c r="EIX17" s="191"/>
      <c r="EIY17" s="191"/>
      <c r="EIZ17" s="191"/>
      <c r="EJA17" s="83"/>
      <c r="EJB17" s="212"/>
      <c r="EJC17" s="212"/>
      <c r="EJD17" s="212"/>
      <c r="EJE17" s="191"/>
      <c r="EJF17" s="191"/>
      <c r="EJG17" s="191"/>
      <c r="EJH17" s="191"/>
      <c r="EJI17" s="83"/>
      <c r="EJJ17" s="212"/>
      <c r="EJK17" s="212"/>
      <c r="EJL17" s="212"/>
      <c r="EJM17" s="191"/>
      <c r="EJN17" s="191"/>
      <c r="EJO17" s="191"/>
      <c r="EJP17" s="191"/>
      <c r="EJQ17" s="83"/>
      <c r="EJR17" s="212"/>
      <c r="EJS17" s="212"/>
      <c r="EJT17" s="212"/>
      <c r="EJU17" s="191"/>
      <c r="EJV17" s="191"/>
      <c r="EJW17" s="191"/>
      <c r="EJX17" s="191"/>
      <c r="EJY17" s="83"/>
      <c r="EJZ17" s="212"/>
      <c r="EKA17" s="212"/>
      <c r="EKB17" s="212"/>
      <c r="EKC17" s="191"/>
      <c r="EKD17" s="191"/>
      <c r="EKE17" s="191"/>
      <c r="EKF17" s="191"/>
      <c r="EKG17" s="83"/>
      <c r="EKH17" s="212"/>
      <c r="EKI17" s="212"/>
      <c r="EKJ17" s="212"/>
      <c r="EKK17" s="191"/>
      <c r="EKL17" s="191"/>
      <c r="EKM17" s="191"/>
      <c r="EKN17" s="191"/>
      <c r="EKO17" s="83"/>
      <c r="EKP17" s="212"/>
      <c r="EKQ17" s="212"/>
      <c r="EKR17" s="212"/>
      <c r="EKS17" s="191"/>
      <c r="EKT17" s="191"/>
      <c r="EKU17" s="191"/>
      <c r="EKV17" s="191"/>
      <c r="EKW17" s="83"/>
      <c r="EKX17" s="212"/>
      <c r="EKY17" s="212"/>
      <c r="EKZ17" s="212"/>
      <c r="ELA17" s="191"/>
      <c r="ELB17" s="191"/>
      <c r="ELC17" s="191"/>
      <c r="ELD17" s="191"/>
      <c r="ELE17" s="83"/>
      <c r="ELF17" s="212"/>
      <c r="ELG17" s="212"/>
      <c r="ELH17" s="212"/>
      <c r="ELI17" s="191"/>
      <c r="ELJ17" s="191"/>
      <c r="ELK17" s="191"/>
      <c r="ELL17" s="191"/>
      <c r="ELM17" s="83"/>
      <c r="ELN17" s="212"/>
      <c r="ELO17" s="212"/>
      <c r="ELP17" s="212"/>
      <c r="ELQ17" s="191"/>
      <c r="ELR17" s="191"/>
      <c r="ELS17" s="191"/>
      <c r="ELT17" s="191"/>
      <c r="ELU17" s="83"/>
      <c r="ELV17" s="212"/>
      <c r="ELW17" s="212"/>
      <c r="ELX17" s="212"/>
      <c r="ELY17" s="191"/>
      <c r="ELZ17" s="191"/>
      <c r="EMA17" s="191"/>
      <c r="EMB17" s="191"/>
      <c r="EMC17" s="83"/>
      <c r="EMD17" s="212"/>
      <c r="EME17" s="212"/>
      <c r="EMF17" s="212"/>
      <c r="EMG17" s="191"/>
      <c r="EMH17" s="191"/>
      <c r="EMI17" s="191"/>
      <c r="EMJ17" s="191"/>
      <c r="EMK17" s="83"/>
      <c r="EML17" s="212"/>
      <c r="EMM17" s="212"/>
      <c r="EMN17" s="212"/>
      <c r="EMO17" s="191"/>
      <c r="EMP17" s="191"/>
      <c r="EMQ17" s="191"/>
      <c r="EMR17" s="191"/>
      <c r="EMS17" s="83"/>
      <c r="EMT17" s="212"/>
      <c r="EMU17" s="212"/>
      <c r="EMV17" s="212"/>
      <c r="EMW17" s="191"/>
      <c r="EMX17" s="191"/>
      <c r="EMY17" s="191"/>
      <c r="EMZ17" s="191"/>
      <c r="ENA17" s="83"/>
      <c r="ENB17" s="212"/>
      <c r="ENC17" s="212"/>
      <c r="END17" s="212"/>
      <c r="ENE17" s="191"/>
      <c r="ENF17" s="191"/>
      <c r="ENG17" s="191"/>
      <c r="ENH17" s="191"/>
      <c r="ENI17" s="83"/>
      <c r="ENJ17" s="212"/>
      <c r="ENK17" s="212"/>
      <c r="ENL17" s="212"/>
      <c r="ENM17" s="191"/>
      <c r="ENN17" s="191"/>
      <c r="ENO17" s="191"/>
      <c r="ENP17" s="191"/>
      <c r="ENQ17" s="83"/>
      <c r="ENR17" s="212"/>
      <c r="ENS17" s="212"/>
      <c r="ENT17" s="212"/>
      <c r="ENU17" s="191"/>
      <c r="ENV17" s="191"/>
      <c r="ENW17" s="191"/>
      <c r="ENX17" s="191"/>
      <c r="ENY17" s="83"/>
      <c r="ENZ17" s="212"/>
      <c r="EOA17" s="212"/>
      <c r="EOB17" s="212"/>
      <c r="EOC17" s="191"/>
      <c r="EOD17" s="191"/>
      <c r="EOE17" s="191"/>
      <c r="EOF17" s="191"/>
      <c r="EOG17" s="83"/>
      <c r="EOH17" s="212"/>
      <c r="EOI17" s="212"/>
      <c r="EOJ17" s="212"/>
      <c r="EOK17" s="191"/>
      <c r="EOL17" s="191"/>
      <c r="EOM17" s="191"/>
      <c r="EON17" s="191"/>
      <c r="EOO17" s="83"/>
      <c r="EOP17" s="212"/>
      <c r="EOQ17" s="212"/>
      <c r="EOR17" s="212"/>
      <c r="EOS17" s="191"/>
      <c r="EOT17" s="191"/>
      <c r="EOU17" s="191"/>
      <c r="EOV17" s="191"/>
      <c r="EOW17" s="83"/>
      <c r="EOX17" s="212"/>
      <c r="EOY17" s="212"/>
      <c r="EOZ17" s="212"/>
      <c r="EPA17" s="191"/>
      <c r="EPB17" s="191"/>
      <c r="EPC17" s="191"/>
      <c r="EPD17" s="191"/>
      <c r="EPE17" s="83"/>
      <c r="EPF17" s="212"/>
      <c r="EPG17" s="212"/>
      <c r="EPH17" s="212"/>
      <c r="EPI17" s="191"/>
      <c r="EPJ17" s="191"/>
      <c r="EPK17" s="191"/>
      <c r="EPL17" s="191"/>
      <c r="EPM17" s="83"/>
      <c r="EPN17" s="212"/>
      <c r="EPO17" s="212"/>
      <c r="EPP17" s="212"/>
      <c r="EPQ17" s="191"/>
      <c r="EPR17" s="191"/>
      <c r="EPS17" s="191"/>
      <c r="EPT17" s="191"/>
      <c r="EPU17" s="83"/>
      <c r="EPV17" s="212"/>
      <c r="EPW17" s="212"/>
      <c r="EPX17" s="212"/>
      <c r="EPY17" s="191"/>
      <c r="EPZ17" s="191"/>
      <c r="EQA17" s="191"/>
      <c r="EQB17" s="191"/>
      <c r="EQC17" s="83"/>
      <c r="EQD17" s="212"/>
      <c r="EQE17" s="212"/>
      <c r="EQF17" s="212"/>
      <c r="EQG17" s="191"/>
      <c r="EQH17" s="191"/>
      <c r="EQI17" s="191"/>
      <c r="EQJ17" s="191"/>
      <c r="EQK17" s="83"/>
      <c r="EQL17" s="212"/>
      <c r="EQM17" s="212"/>
      <c r="EQN17" s="212"/>
      <c r="EQO17" s="191"/>
      <c r="EQP17" s="191"/>
      <c r="EQQ17" s="191"/>
      <c r="EQR17" s="191"/>
      <c r="EQS17" s="83"/>
      <c r="EQT17" s="212"/>
      <c r="EQU17" s="212"/>
      <c r="EQV17" s="212"/>
      <c r="EQW17" s="191"/>
      <c r="EQX17" s="191"/>
      <c r="EQY17" s="191"/>
      <c r="EQZ17" s="191"/>
      <c r="ERA17" s="83"/>
      <c r="ERB17" s="212"/>
      <c r="ERC17" s="212"/>
      <c r="ERD17" s="212"/>
      <c r="ERE17" s="191"/>
      <c r="ERF17" s="191"/>
      <c r="ERG17" s="191"/>
      <c r="ERH17" s="191"/>
      <c r="ERI17" s="83"/>
      <c r="ERJ17" s="212"/>
      <c r="ERK17" s="212"/>
      <c r="ERL17" s="212"/>
      <c r="ERM17" s="191"/>
      <c r="ERN17" s="191"/>
      <c r="ERO17" s="191"/>
      <c r="ERP17" s="191"/>
      <c r="ERQ17" s="83"/>
      <c r="ERR17" s="212"/>
      <c r="ERS17" s="212"/>
      <c r="ERT17" s="212"/>
      <c r="ERU17" s="191"/>
      <c r="ERV17" s="191"/>
      <c r="ERW17" s="191"/>
      <c r="ERX17" s="191"/>
      <c r="ERY17" s="83"/>
      <c r="ERZ17" s="212"/>
      <c r="ESA17" s="212"/>
      <c r="ESB17" s="212"/>
      <c r="ESC17" s="191"/>
      <c r="ESD17" s="191"/>
      <c r="ESE17" s="191"/>
      <c r="ESF17" s="191"/>
      <c r="ESG17" s="83"/>
      <c r="ESH17" s="212"/>
      <c r="ESI17" s="212"/>
      <c r="ESJ17" s="212"/>
      <c r="ESK17" s="191"/>
      <c r="ESL17" s="191"/>
      <c r="ESM17" s="191"/>
      <c r="ESN17" s="191"/>
      <c r="ESO17" s="83"/>
      <c r="ESP17" s="212"/>
      <c r="ESQ17" s="212"/>
      <c r="ESR17" s="212"/>
      <c r="ESS17" s="191"/>
      <c r="EST17" s="191"/>
      <c r="ESU17" s="191"/>
      <c r="ESV17" s="191"/>
      <c r="ESW17" s="83"/>
      <c r="ESX17" s="212"/>
      <c r="ESY17" s="212"/>
      <c r="ESZ17" s="212"/>
      <c r="ETA17" s="191"/>
      <c r="ETB17" s="191"/>
      <c r="ETC17" s="191"/>
      <c r="ETD17" s="191"/>
      <c r="ETE17" s="83"/>
      <c r="ETF17" s="212"/>
      <c r="ETG17" s="212"/>
      <c r="ETH17" s="212"/>
      <c r="ETI17" s="191"/>
      <c r="ETJ17" s="191"/>
      <c r="ETK17" s="191"/>
      <c r="ETL17" s="191"/>
      <c r="ETM17" s="83"/>
      <c r="ETN17" s="212"/>
      <c r="ETO17" s="212"/>
      <c r="ETP17" s="212"/>
      <c r="ETQ17" s="191"/>
      <c r="ETR17" s="191"/>
      <c r="ETS17" s="191"/>
      <c r="ETT17" s="191"/>
      <c r="ETU17" s="83"/>
      <c r="ETV17" s="212"/>
      <c r="ETW17" s="212"/>
      <c r="ETX17" s="212"/>
      <c r="ETY17" s="191"/>
      <c r="ETZ17" s="191"/>
      <c r="EUA17" s="191"/>
      <c r="EUB17" s="191"/>
      <c r="EUC17" s="83"/>
      <c r="EUD17" s="212"/>
      <c r="EUE17" s="212"/>
      <c r="EUF17" s="212"/>
      <c r="EUG17" s="191"/>
      <c r="EUH17" s="191"/>
      <c r="EUI17" s="191"/>
      <c r="EUJ17" s="191"/>
      <c r="EUK17" s="83"/>
      <c r="EUL17" s="212"/>
      <c r="EUM17" s="212"/>
      <c r="EUN17" s="212"/>
      <c r="EUO17" s="191"/>
      <c r="EUP17" s="191"/>
      <c r="EUQ17" s="191"/>
      <c r="EUR17" s="191"/>
      <c r="EUS17" s="83"/>
      <c r="EUT17" s="212"/>
      <c r="EUU17" s="212"/>
      <c r="EUV17" s="212"/>
      <c r="EUW17" s="191"/>
      <c r="EUX17" s="191"/>
      <c r="EUY17" s="191"/>
      <c r="EUZ17" s="191"/>
      <c r="EVA17" s="83"/>
      <c r="EVB17" s="212"/>
      <c r="EVC17" s="212"/>
      <c r="EVD17" s="212"/>
      <c r="EVE17" s="191"/>
      <c r="EVF17" s="191"/>
      <c r="EVG17" s="191"/>
      <c r="EVH17" s="191"/>
      <c r="EVI17" s="83"/>
      <c r="EVJ17" s="212"/>
      <c r="EVK17" s="212"/>
      <c r="EVL17" s="212"/>
      <c r="EVM17" s="191"/>
      <c r="EVN17" s="191"/>
      <c r="EVO17" s="191"/>
      <c r="EVP17" s="191"/>
      <c r="EVQ17" s="83"/>
      <c r="EVR17" s="212"/>
      <c r="EVS17" s="212"/>
      <c r="EVT17" s="212"/>
      <c r="EVU17" s="191"/>
      <c r="EVV17" s="191"/>
      <c r="EVW17" s="191"/>
      <c r="EVX17" s="191"/>
      <c r="EVY17" s="83"/>
      <c r="EVZ17" s="212"/>
      <c r="EWA17" s="212"/>
      <c r="EWB17" s="212"/>
      <c r="EWC17" s="191"/>
      <c r="EWD17" s="191"/>
      <c r="EWE17" s="191"/>
      <c r="EWF17" s="191"/>
      <c r="EWG17" s="83"/>
      <c r="EWH17" s="212"/>
      <c r="EWI17" s="212"/>
      <c r="EWJ17" s="212"/>
      <c r="EWK17" s="191"/>
      <c r="EWL17" s="191"/>
      <c r="EWM17" s="191"/>
      <c r="EWN17" s="191"/>
      <c r="EWO17" s="83"/>
      <c r="EWP17" s="212"/>
      <c r="EWQ17" s="212"/>
      <c r="EWR17" s="212"/>
      <c r="EWS17" s="191"/>
      <c r="EWT17" s="191"/>
      <c r="EWU17" s="191"/>
      <c r="EWV17" s="191"/>
      <c r="EWW17" s="83"/>
      <c r="EWX17" s="212"/>
      <c r="EWY17" s="212"/>
      <c r="EWZ17" s="212"/>
      <c r="EXA17" s="191"/>
      <c r="EXB17" s="191"/>
      <c r="EXC17" s="191"/>
      <c r="EXD17" s="191"/>
      <c r="EXE17" s="83"/>
      <c r="EXF17" s="212"/>
      <c r="EXG17" s="212"/>
      <c r="EXH17" s="212"/>
      <c r="EXI17" s="191"/>
      <c r="EXJ17" s="191"/>
      <c r="EXK17" s="191"/>
      <c r="EXL17" s="191"/>
      <c r="EXM17" s="83"/>
      <c r="EXN17" s="212"/>
      <c r="EXO17" s="212"/>
      <c r="EXP17" s="212"/>
      <c r="EXQ17" s="191"/>
      <c r="EXR17" s="191"/>
      <c r="EXS17" s="191"/>
      <c r="EXT17" s="191"/>
      <c r="EXU17" s="83"/>
      <c r="EXV17" s="212"/>
      <c r="EXW17" s="212"/>
      <c r="EXX17" s="212"/>
      <c r="EXY17" s="191"/>
      <c r="EXZ17" s="191"/>
      <c r="EYA17" s="191"/>
      <c r="EYB17" s="191"/>
      <c r="EYC17" s="83"/>
      <c r="EYD17" s="212"/>
      <c r="EYE17" s="212"/>
      <c r="EYF17" s="212"/>
      <c r="EYG17" s="191"/>
      <c r="EYH17" s="191"/>
      <c r="EYI17" s="191"/>
      <c r="EYJ17" s="191"/>
      <c r="EYK17" s="83"/>
      <c r="EYL17" s="212"/>
      <c r="EYM17" s="212"/>
      <c r="EYN17" s="212"/>
      <c r="EYO17" s="191"/>
      <c r="EYP17" s="191"/>
      <c r="EYQ17" s="191"/>
      <c r="EYR17" s="191"/>
      <c r="EYS17" s="83"/>
      <c r="EYT17" s="212"/>
      <c r="EYU17" s="212"/>
      <c r="EYV17" s="212"/>
      <c r="EYW17" s="191"/>
      <c r="EYX17" s="191"/>
      <c r="EYY17" s="191"/>
      <c r="EYZ17" s="191"/>
      <c r="EZA17" s="83"/>
      <c r="EZB17" s="212"/>
      <c r="EZC17" s="212"/>
      <c r="EZD17" s="212"/>
      <c r="EZE17" s="191"/>
      <c r="EZF17" s="191"/>
      <c r="EZG17" s="191"/>
      <c r="EZH17" s="191"/>
      <c r="EZI17" s="83"/>
      <c r="EZJ17" s="212"/>
      <c r="EZK17" s="212"/>
      <c r="EZL17" s="212"/>
      <c r="EZM17" s="191"/>
      <c r="EZN17" s="191"/>
      <c r="EZO17" s="191"/>
      <c r="EZP17" s="191"/>
      <c r="EZQ17" s="83"/>
      <c r="EZR17" s="212"/>
      <c r="EZS17" s="212"/>
      <c r="EZT17" s="212"/>
      <c r="EZU17" s="191"/>
      <c r="EZV17" s="191"/>
      <c r="EZW17" s="191"/>
      <c r="EZX17" s="191"/>
      <c r="EZY17" s="83"/>
      <c r="EZZ17" s="212"/>
      <c r="FAA17" s="212"/>
      <c r="FAB17" s="212"/>
      <c r="FAC17" s="191"/>
      <c r="FAD17" s="191"/>
      <c r="FAE17" s="191"/>
      <c r="FAF17" s="191"/>
      <c r="FAG17" s="83"/>
      <c r="FAH17" s="212"/>
      <c r="FAI17" s="212"/>
      <c r="FAJ17" s="212"/>
      <c r="FAK17" s="191"/>
      <c r="FAL17" s="191"/>
      <c r="FAM17" s="191"/>
      <c r="FAN17" s="191"/>
      <c r="FAO17" s="83"/>
      <c r="FAP17" s="212"/>
      <c r="FAQ17" s="212"/>
      <c r="FAR17" s="212"/>
      <c r="FAS17" s="191"/>
      <c r="FAT17" s="191"/>
      <c r="FAU17" s="191"/>
      <c r="FAV17" s="191"/>
      <c r="FAW17" s="83"/>
      <c r="FAX17" s="212"/>
      <c r="FAY17" s="212"/>
      <c r="FAZ17" s="212"/>
      <c r="FBA17" s="191"/>
      <c r="FBB17" s="191"/>
      <c r="FBC17" s="191"/>
      <c r="FBD17" s="191"/>
      <c r="FBE17" s="83"/>
      <c r="FBF17" s="212"/>
      <c r="FBG17" s="212"/>
      <c r="FBH17" s="212"/>
      <c r="FBI17" s="191"/>
      <c r="FBJ17" s="191"/>
      <c r="FBK17" s="191"/>
      <c r="FBL17" s="191"/>
      <c r="FBM17" s="83"/>
      <c r="FBN17" s="212"/>
      <c r="FBO17" s="212"/>
      <c r="FBP17" s="212"/>
      <c r="FBQ17" s="191"/>
      <c r="FBR17" s="191"/>
      <c r="FBS17" s="191"/>
      <c r="FBT17" s="191"/>
      <c r="FBU17" s="83"/>
      <c r="FBV17" s="212"/>
      <c r="FBW17" s="212"/>
      <c r="FBX17" s="212"/>
      <c r="FBY17" s="191"/>
      <c r="FBZ17" s="191"/>
      <c r="FCA17" s="191"/>
      <c r="FCB17" s="191"/>
      <c r="FCC17" s="83"/>
      <c r="FCD17" s="212"/>
      <c r="FCE17" s="212"/>
      <c r="FCF17" s="212"/>
      <c r="FCG17" s="191"/>
      <c r="FCH17" s="191"/>
      <c r="FCI17" s="191"/>
      <c r="FCJ17" s="191"/>
      <c r="FCK17" s="83"/>
      <c r="FCL17" s="212"/>
      <c r="FCM17" s="212"/>
      <c r="FCN17" s="212"/>
      <c r="FCO17" s="191"/>
      <c r="FCP17" s="191"/>
      <c r="FCQ17" s="191"/>
      <c r="FCR17" s="191"/>
      <c r="FCS17" s="83"/>
      <c r="FCT17" s="212"/>
      <c r="FCU17" s="212"/>
      <c r="FCV17" s="212"/>
      <c r="FCW17" s="191"/>
      <c r="FCX17" s="191"/>
      <c r="FCY17" s="191"/>
      <c r="FCZ17" s="191"/>
      <c r="FDA17" s="83"/>
      <c r="FDB17" s="212"/>
      <c r="FDC17" s="212"/>
      <c r="FDD17" s="212"/>
      <c r="FDE17" s="191"/>
      <c r="FDF17" s="191"/>
      <c r="FDG17" s="191"/>
      <c r="FDH17" s="191"/>
      <c r="FDI17" s="83"/>
      <c r="FDJ17" s="212"/>
      <c r="FDK17" s="212"/>
      <c r="FDL17" s="212"/>
      <c r="FDM17" s="191"/>
      <c r="FDN17" s="191"/>
      <c r="FDO17" s="191"/>
      <c r="FDP17" s="191"/>
      <c r="FDQ17" s="83"/>
      <c r="FDR17" s="212"/>
      <c r="FDS17" s="212"/>
      <c r="FDT17" s="212"/>
      <c r="FDU17" s="191"/>
      <c r="FDV17" s="191"/>
      <c r="FDW17" s="191"/>
      <c r="FDX17" s="191"/>
      <c r="FDY17" s="83"/>
      <c r="FDZ17" s="212"/>
      <c r="FEA17" s="212"/>
      <c r="FEB17" s="212"/>
      <c r="FEC17" s="191"/>
      <c r="FED17" s="191"/>
      <c r="FEE17" s="191"/>
      <c r="FEF17" s="191"/>
      <c r="FEG17" s="83"/>
      <c r="FEH17" s="212"/>
      <c r="FEI17" s="212"/>
      <c r="FEJ17" s="212"/>
      <c r="FEK17" s="191"/>
      <c r="FEL17" s="191"/>
      <c r="FEM17" s="191"/>
      <c r="FEN17" s="191"/>
      <c r="FEO17" s="83"/>
      <c r="FEP17" s="212"/>
      <c r="FEQ17" s="212"/>
      <c r="FER17" s="212"/>
      <c r="FES17" s="191"/>
      <c r="FET17" s="191"/>
      <c r="FEU17" s="191"/>
      <c r="FEV17" s="191"/>
      <c r="FEW17" s="83"/>
      <c r="FEX17" s="212"/>
      <c r="FEY17" s="212"/>
      <c r="FEZ17" s="212"/>
      <c r="FFA17" s="191"/>
      <c r="FFB17" s="191"/>
      <c r="FFC17" s="191"/>
      <c r="FFD17" s="191"/>
      <c r="FFE17" s="83"/>
      <c r="FFF17" s="212"/>
      <c r="FFG17" s="212"/>
      <c r="FFH17" s="212"/>
      <c r="FFI17" s="191"/>
      <c r="FFJ17" s="191"/>
      <c r="FFK17" s="191"/>
      <c r="FFL17" s="191"/>
      <c r="FFM17" s="83"/>
      <c r="FFN17" s="212"/>
      <c r="FFO17" s="212"/>
      <c r="FFP17" s="212"/>
      <c r="FFQ17" s="191"/>
      <c r="FFR17" s="191"/>
      <c r="FFS17" s="191"/>
      <c r="FFT17" s="191"/>
      <c r="FFU17" s="83"/>
      <c r="FFV17" s="212"/>
      <c r="FFW17" s="212"/>
      <c r="FFX17" s="212"/>
      <c r="FFY17" s="191"/>
      <c r="FFZ17" s="191"/>
      <c r="FGA17" s="191"/>
      <c r="FGB17" s="191"/>
      <c r="FGC17" s="83"/>
      <c r="FGD17" s="212"/>
      <c r="FGE17" s="212"/>
      <c r="FGF17" s="212"/>
      <c r="FGG17" s="191"/>
      <c r="FGH17" s="191"/>
      <c r="FGI17" s="191"/>
      <c r="FGJ17" s="191"/>
      <c r="FGK17" s="83"/>
      <c r="FGL17" s="212"/>
      <c r="FGM17" s="212"/>
      <c r="FGN17" s="212"/>
      <c r="FGO17" s="191"/>
      <c r="FGP17" s="191"/>
      <c r="FGQ17" s="191"/>
      <c r="FGR17" s="191"/>
      <c r="FGS17" s="83"/>
      <c r="FGT17" s="212"/>
      <c r="FGU17" s="212"/>
      <c r="FGV17" s="212"/>
      <c r="FGW17" s="191"/>
      <c r="FGX17" s="191"/>
      <c r="FGY17" s="191"/>
      <c r="FGZ17" s="191"/>
      <c r="FHA17" s="83"/>
      <c r="FHB17" s="212"/>
      <c r="FHC17" s="212"/>
      <c r="FHD17" s="212"/>
      <c r="FHE17" s="191"/>
      <c r="FHF17" s="191"/>
      <c r="FHG17" s="191"/>
      <c r="FHH17" s="191"/>
      <c r="FHI17" s="83"/>
      <c r="FHJ17" s="212"/>
      <c r="FHK17" s="212"/>
      <c r="FHL17" s="212"/>
      <c r="FHM17" s="191"/>
      <c r="FHN17" s="191"/>
      <c r="FHO17" s="191"/>
      <c r="FHP17" s="191"/>
      <c r="FHQ17" s="83"/>
      <c r="FHR17" s="212"/>
      <c r="FHS17" s="212"/>
      <c r="FHT17" s="212"/>
      <c r="FHU17" s="191"/>
      <c r="FHV17" s="191"/>
      <c r="FHW17" s="191"/>
      <c r="FHX17" s="191"/>
      <c r="FHY17" s="83"/>
      <c r="FHZ17" s="212"/>
      <c r="FIA17" s="212"/>
      <c r="FIB17" s="212"/>
      <c r="FIC17" s="191"/>
      <c r="FID17" s="191"/>
      <c r="FIE17" s="191"/>
      <c r="FIF17" s="191"/>
      <c r="FIG17" s="83"/>
      <c r="FIH17" s="212"/>
      <c r="FII17" s="212"/>
      <c r="FIJ17" s="212"/>
      <c r="FIK17" s="191"/>
      <c r="FIL17" s="191"/>
      <c r="FIM17" s="191"/>
      <c r="FIN17" s="191"/>
      <c r="FIO17" s="83"/>
      <c r="FIP17" s="212"/>
      <c r="FIQ17" s="212"/>
      <c r="FIR17" s="212"/>
      <c r="FIS17" s="191"/>
      <c r="FIT17" s="191"/>
      <c r="FIU17" s="191"/>
      <c r="FIV17" s="191"/>
      <c r="FIW17" s="83"/>
      <c r="FIX17" s="212"/>
      <c r="FIY17" s="212"/>
      <c r="FIZ17" s="212"/>
      <c r="FJA17" s="191"/>
      <c r="FJB17" s="191"/>
      <c r="FJC17" s="191"/>
      <c r="FJD17" s="191"/>
      <c r="FJE17" s="83"/>
      <c r="FJF17" s="212"/>
      <c r="FJG17" s="212"/>
      <c r="FJH17" s="212"/>
      <c r="FJI17" s="191"/>
      <c r="FJJ17" s="191"/>
      <c r="FJK17" s="191"/>
      <c r="FJL17" s="191"/>
      <c r="FJM17" s="83"/>
      <c r="FJN17" s="212"/>
      <c r="FJO17" s="212"/>
      <c r="FJP17" s="212"/>
      <c r="FJQ17" s="191"/>
      <c r="FJR17" s="191"/>
      <c r="FJS17" s="191"/>
      <c r="FJT17" s="191"/>
      <c r="FJU17" s="83"/>
      <c r="FJV17" s="212"/>
      <c r="FJW17" s="212"/>
      <c r="FJX17" s="212"/>
      <c r="FJY17" s="191"/>
      <c r="FJZ17" s="191"/>
      <c r="FKA17" s="191"/>
      <c r="FKB17" s="191"/>
      <c r="FKC17" s="83"/>
      <c r="FKD17" s="212"/>
      <c r="FKE17" s="212"/>
      <c r="FKF17" s="212"/>
      <c r="FKG17" s="191"/>
      <c r="FKH17" s="191"/>
      <c r="FKI17" s="191"/>
      <c r="FKJ17" s="191"/>
      <c r="FKK17" s="83"/>
      <c r="FKL17" s="212"/>
      <c r="FKM17" s="212"/>
      <c r="FKN17" s="212"/>
      <c r="FKO17" s="191"/>
      <c r="FKP17" s="191"/>
      <c r="FKQ17" s="191"/>
      <c r="FKR17" s="191"/>
      <c r="FKS17" s="83"/>
      <c r="FKT17" s="212"/>
      <c r="FKU17" s="212"/>
      <c r="FKV17" s="212"/>
      <c r="FKW17" s="191"/>
      <c r="FKX17" s="191"/>
      <c r="FKY17" s="191"/>
      <c r="FKZ17" s="191"/>
      <c r="FLA17" s="83"/>
      <c r="FLB17" s="212"/>
      <c r="FLC17" s="212"/>
      <c r="FLD17" s="212"/>
      <c r="FLE17" s="191"/>
      <c r="FLF17" s="191"/>
      <c r="FLG17" s="191"/>
      <c r="FLH17" s="191"/>
      <c r="FLI17" s="83"/>
      <c r="FLJ17" s="212"/>
      <c r="FLK17" s="212"/>
      <c r="FLL17" s="212"/>
      <c r="FLM17" s="191"/>
      <c r="FLN17" s="191"/>
      <c r="FLO17" s="191"/>
      <c r="FLP17" s="191"/>
      <c r="FLQ17" s="83"/>
      <c r="FLR17" s="212"/>
      <c r="FLS17" s="212"/>
      <c r="FLT17" s="212"/>
      <c r="FLU17" s="191"/>
      <c r="FLV17" s="191"/>
      <c r="FLW17" s="191"/>
      <c r="FLX17" s="191"/>
      <c r="FLY17" s="83"/>
      <c r="FLZ17" s="212"/>
      <c r="FMA17" s="212"/>
      <c r="FMB17" s="212"/>
      <c r="FMC17" s="191"/>
      <c r="FMD17" s="191"/>
      <c r="FME17" s="191"/>
      <c r="FMF17" s="191"/>
      <c r="FMG17" s="83"/>
      <c r="FMH17" s="212"/>
      <c r="FMI17" s="212"/>
      <c r="FMJ17" s="212"/>
      <c r="FMK17" s="191"/>
      <c r="FML17" s="191"/>
      <c r="FMM17" s="191"/>
      <c r="FMN17" s="191"/>
      <c r="FMO17" s="83"/>
      <c r="FMP17" s="212"/>
      <c r="FMQ17" s="212"/>
      <c r="FMR17" s="212"/>
      <c r="FMS17" s="191"/>
      <c r="FMT17" s="191"/>
      <c r="FMU17" s="191"/>
      <c r="FMV17" s="191"/>
      <c r="FMW17" s="83"/>
      <c r="FMX17" s="212"/>
      <c r="FMY17" s="212"/>
      <c r="FMZ17" s="212"/>
      <c r="FNA17" s="191"/>
      <c r="FNB17" s="191"/>
      <c r="FNC17" s="191"/>
      <c r="FND17" s="191"/>
      <c r="FNE17" s="83"/>
      <c r="FNF17" s="212"/>
      <c r="FNG17" s="212"/>
      <c r="FNH17" s="212"/>
      <c r="FNI17" s="191"/>
      <c r="FNJ17" s="191"/>
      <c r="FNK17" s="191"/>
      <c r="FNL17" s="191"/>
      <c r="FNM17" s="83"/>
      <c r="FNN17" s="212"/>
      <c r="FNO17" s="212"/>
      <c r="FNP17" s="212"/>
      <c r="FNQ17" s="191"/>
      <c r="FNR17" s="191"/>
      <c r="FNS17" s="191"/>
      <c r="FNT17" s="191"/>
      <c r="FNU17" s="83"/>
      <c r="FNV17" s="212"/>
      <c r="FNW17" s="212"/>
      <c r="FNX17" s="212"/>
      <c r="FNY17" s="191"/>
      <c r="FNZ17" s="191"/>
      <c r="FOA17" s="191"/>
      <c r="FOB17" s="191"/>
      <c r="FOC17" s="83"/>
      <c r="FOD17" s="212"/>
      <c r="FOE17" s="212"/>
      <c r="FOF17" s="212"/>
      <c r="FOG17" s="191"/>
      <c r="FOH17" s="191"/>
      <c r="FOI17" s="191"/>
      <c r="FOJ17" s="191"/>
      <c r="FOK17" s="83"/>
      <c r="FOL17" s="212"/>
      <c r="FOM17" s="212"/>
      <c r="FON17" s="212"/>
      <c r="FOO17" s="191"/>
      <c r="FOP17" s="191"/>
      <c r="FOQ17" s="191"/>
      <c r="FOR17" s="191"/>
      <c r="FOS17" s="83"/>
      <c r="FOT17" s="212"/>
      <c r="FOU17" s="212"/>
      <c r="FOV17" s="212"/>
      <c r="FOW17" s="191"/>
      <c r="FOX17" s="191"/>
      <c r="FOY17" s="191"/>
      <c r="FOZ17" s="191"/>
      <c r="FPA17" s="83"/>
      <c r="FPB17" s="212"/>
      <c r="FPC17" s="212"/>
      <c r="FPD17" s="212"/>
      <c r="FPE17" s="191"/>
      <c r="FPF17" s="191"/>
      <c r="FPG17" s="191"/>
      <c r="FPH17" s="191"/>
      <c r="FPI17" s="83"/>
      <c r="FPJ17" s="212"/>
      <c r="FPK17" s="212"/>
      <c r="FPL17" s="212"/>
      <c r="FPM17" s="191"/>
      <c r="FPN17" s="191"/>
      <c r="FPO17" s="191"/>
      <c r="FPP17" s="191"/>
      <c r="FPQ17" s="83"/>
      <c r="FPR17" s="212"/>
      <c r="FPS17" s="212"/>
      <c r="FPT17" s="212"/>
      <c r="FPU17" s="191"/>
      <c r="FPV17" s="191"/>
      <c r="FPW17" s="191"/>
      <c r="FPX17" s="191"/>
      <c r="FPY17" s="83"/>
      <c r="FPZ17" s="212"/>
      <c r="FQA17" s="212"/>
      <c r="FQB17" s="212"/>
      <c r="FQC17" s="191"/>
      <c r="FQD17" s="191"/>
      <c r="FQE17" s="191"/>
      <c r="FQF17" s="191"/>
      <c r="FQG17" s="83"/>
      <c r="FQH17" s="212"/>
      <c r="FQI17" s="212"/>
      <c r="FQJ17" s="212"/>
      <c r="FQK17" s="191"/>
      <c r="FQL17" s="191"/>
      <c r="FQM17" s="191"/>
      <c r="FQN17" s="191"/>
      <c r="FQO17" s="83"/>
      <c r="FQP17" s="212"/>
      <c r="FQQ17" s="212"/>
      <c r="FQR17" s="212"/>
      <c r="FQS17" s="191"/>
      <c r="FQT17" s="191"/>
      <c r="FQU17" s="191"/>
      <c r="FQV17" s="191"/>
      <c r="FQW17" s="83"/>
      <c r="FQX17" s="212"/>
      <c r="FQY17" s="212"/>
      <c r="FQZ17" s="212"/>
      <c r="FRA17" s="191"/>
      <c r="FRB17" s="191"/>
      <c r="FRC17" s="191"/>
      <c r="FRD17" s="191"/>
      <c r="FRE17" s="83"/>
      <c r="FRF17" s="212"/>
      <c r="FRG17" s="212"/>
      <c r="FRH17" s="212"/>
      <c r="FRI17" s="191"/>
      <c r="FRJ17" s="191"/>
      <c r="FRK17" s="191"/>
      <c r="FRL17" s="191"/>
      <c r="FRM17" s="83"/>
      <c r="FRN17" s="212"/>
      <c r="FRO17" s="212"/>
      <c r="FRP17" s="212"/>
      <c r="FRQ17" s="191"/>
      <c r="FRR17" s="191"/>
      <c r="FRS17" s="191"/>
      <c r="FRT17" s="191"/>
      <c r="FRU17" s="83"/>
      <c r="FRV17" s="212"/>
      <c r="FRW17" s="212"/>
      <c r="FRX17" s="212"/>
      <c r="FRY17" s="191"/>
      <c r="FRZ17" s="191"/>
      <c r="FSA17" s="191"/>
      <c r="FSB17" s="191"/>
      <c r="FSC17" s="83"/>
      <c r="FSD17" s="212"/>
      <c r="FSE17" s="212"/>
      <c r="FSF17" s="212"/>
      <c r="FSG17" s="191"/>
      <c r="FSH17" s="191"/>
      <c r="FSI17" s="191"/>
      <c r="FSJ17" s="191"/>
      <c r="FSK17" s="83"/>
      <c r="FSL17" s="212"/>
      <c r="FSM17" s="212"/>
      <c r="FSN17" s="212"/>
      <c r="FSO17" s="191"/>
      <c r="FSP17" s="191"/>
      <c r="FSQ17" s="191"/>
      <c r="FSR17" s="191"/>
      <c r="FSS17" s="83"/>
      <c r="FST17" s="212"/>
      <c r="FSU17" s="212"/>
      <c r="FSV17" s="212"/>
      <c r="FSW17" s="191"/>
      <c r="FSX17" s="191"/>
      <c r="FSY17" s="191"/>
      <c r="FSZ17" s="191"/>
      <c r="FTA17" s="83"/>
      <c r="FTB17" s="212"/>
      <c r="FTC17" s="212"/>
      <c r="FTD17" s="212"/>
      <c r="FTE17" s="191"/>
      <c r="FTF17" s="191"/>
      <c r="FTG17" s="191"/>
      <c r="FTH17" s="191"/>
      <c r="FTI17" s="83"/>
      <c r="FTJ17" s="212"/>
      <c r="FTK17" s="212"/>
      <c r="FTL17" s="212"/>
      <c r="FTM17" s="191"/>
      <c r="FTN17" s="191"/>
      <c r="FTO17" s="191"/>
      <c r="FTP17" s="191"/>
      <c r="FTQ17" s="83"/>
      <c r="FTR17" s="212"/>
      <c r="FTS17" s="212"/>
      <c r="FTT17" s="212"/>
      <c r="FTU17" s="191"/>
      <c r="FTV17" s="191"/>
      <c r="FTW17" s="191"/>
      <c r="FTX17" s="191"/>
      <c r="FTY17" s="83"/>
      <c r="FTZ17" s="212"/>
      <c r="FUA17" s="212"/>
      <c r="FUB17" s="212"/>
      <c r="FUC17" s="191"/>
      <c r="FUD17" s="191"/>
      <c r="FUE17" s="191"/>
      <c r="FUF17" s="191"/>
      <c r="FUG17" s="83"/>
      <c r="FUH17" s="212"/>
      <c r="FUI17" s="212"/>
      <c r="FUJ17" s="212"/>
      <c r="FUK17" s="191"/>
      <c r="FUL17" s="191"/>
      <c r="FUM17" s="191"/>
      <c r="FUN17" s="191"/>
      <c r="FUO17" s="83"/>
      <c r="FUP17" s="212"/>
      <c r="FUQ17" s="212"/>
      <c r="FUR17" s="212"/>
      <c r="FUS17" s="191"/>
      <c r="FUT17" s="191"/>
      <c r="FUU17" s="191"/>
      <c r="FUV17" s="191"/>
      <c r="FUW17" s="83"/>
      <c r="FUX17" s="212"/>
      <c r="FUY17" s="212"/>
      <c r="FUZ17" s="212"/>
      <c r="FVA17" s="191"/>
      <c r="FVB17" s="191"/>
      <c r="FVC17" s="191"/>
      <c r="FVD17" s="191"/>
      <c r="FVE17" s="83"/>
      <c r="FVF17" s="212"/>
      <c r="FVG17" s="212"/>
      <c r="FVH17" s="212"/>
      <c r="FVI17" s="191"/>
      <c r="FVJ17" s="191"/>
      <c r="FVK17" s="191"/>
      <c r="FVL17" s="191"/>
      <c r="FVM17" s="83"/>
      <c r="FVN17" s="212"/>
      <c r="FVO17" s="212"/>
      <c r="FVP17" s="212"/>
      <c r="FVQ17" s="191"/>
      <c r="FVR17" s="191"/>
      <c r="FVS17" s="191"/>
      <c r="FVT17" s="191"/>
      <c r="FVU17" s="83"/>
      <c r="FVV17" s="212"/>
      <c r="FVW17" s="212"/>
      <c r="FVX17" s="212"/>
      <c r="FVY17" s="191"/>
      <c r="FVZ17" s="191"/>
      <c r="FWA17" s="191"/>
      <c r="FWB17" s="191"/>
      <c r="FWC17" s="83"/>
      <c r="FWD17" s="212"/>
      <c r="FWE17" s="212"/>
      <c r="FWF17" s="212"/>
      <c r="FWG17" s="191"/>
      <c r="FWH17" s="191"/>
      <c r="FWI17" s="191"/>
      <c r="FWJ17" s="191"/>
      <c r="FWK17" s="83"/>
      <c r="FWL17" s="212"/>
      <c r="FWM17" s="212"/>
      <c r="FWN17" s="212"/>
      <c r="FWO17" s="191"/>
      <c r="FWP17" s="191"/>
      <c r="FWQ17" s="191"/>
      <c r="FWR17" s="191"/>
      <c r="FWS17" s="83"/>
      <c r="FWT17" s="212"/>
      <c r="FWU17" s="212"/>
      <c r="FWV17" s="212"/>
      <c r="FWW17" s="191"/>
      <c r="FWX17" s="191"/>
      <c r="FWY17" s="191"/>
      <c r="FWZ17" s="191"/>
      <c r="FXA17" s="83"/>
      <c r="FXB17" s="212"/>
      <c r="FXC17" s="212"/>
      <c r="FXD17" s="212"/>
      <c r="FXE17" s="191"/>
      <c r="FXF17" s="191"/>
      <c r="FXG17" s="191"/>
      <c r="FXH17" s="191"/>
      <c r="FXI17" s="83"/>
      <c r="FXJ17" s="212"/>
      <c r="FXK17" s="212"/>
      <c r="FXL17" s="212"/>
      <c r="FXM17" s="191"/>
      <c r="FXN17" s="191"/>
      <c r="FXO17" s="191"/>
      <c r="FXP17" s="191"/>
      <c r="FXQ17" s="83"/>
      <c r="FXR17" s="212"/>
      <c r="FXS17" s="212"/>
      <c r="FXT17" s="212"/>
      <c r="FXU17" s="191"/>
      <c r="FXV17" s="191"/>
      <c r="FXW17" s="191"/>
      <c r="FXX17" s="191"/>
      <c r="FXY17" s="83"/>
      <c r="FXZ17" s="212"/>
      <c r="FYA17" s="212"/>
      <c r="FYB17" s="212"/>
      <c r="FYC17" s="191"/>
      <c r="FYD17" s="191"/>
      <c r="FYE17" s="191"/>
      <c r="FYF17" s="191"/>
      <c r="FYG17" s="83"/>
      <c r="FYH17" s="212"/>
      <c r="FYI17" s="212"/>
      <c r="FYJ17" s="212"/>
      <c r="FYK17" s="191"/>
      <c r="FYL17" s="191"/>
      <c r="FYM17" s="191"/>
      <c r="FYN17" s="191"/>
      <c r="FYO17" s="83"/>
      <c r="FYP17" s="212"/>
      <c r="FYQ17" s="212"/>
      <c r="FYR17" s="212"/>
      <c r="FYS17" s="191"/>
      <c r="FYT17" s="191"/>
      <c r="FYU17" s="191"/>
      <c r="FYV17" s="191"/>
      <c r="FYW17" s="83"/>
      <c r="FYX17" s="212"/>
      <c r="FYY17" s="212"/>
      <c r="FYZ17" s="212"/>
      <c r="FZA17" s="191"/>
      <c r="FZB17" s="191"/>
      <c r="FZC17" s="191"/>
      <c r="FZD17" s="191"/>
      <c r="FZE17" s="83"/>
      <c r="FZF17" s="212"/>
      <c r="FZG17" s="212"/>
      <c r="FZH17" s="212"/>
      <c r="FZI17" s="191"/>
      <c r="FZJ17" s="191"/>
      <c r="FZK17" s="191"/>
      <c r="FZL17" s="191"/>
      <c r="FZM17" s="83"/>
      <c r="FZN17" s="212"/>
      <c r="FZO17" s="212"/>
      <c r="FZP17" s="212"/>
      <c r="FZQ17" s="191"/>
      <c r="FZR17" s="191"/>
      <c r="FZS17" s="191"/>
      <c r="FZT17" s="191"/>
      <c r="FZU17" s="83"/>
      <c r="FZV17" s="212"/>
      <c r="FZW17" s="212"/>
      <c r="FZX17" s="212"/>
      <c r="FZY17" s="191"/>
      <c r="FZZ17" s="191"/>
      <c r="GAA17" s="191"/>
      <c r="GAB17" s="191"/>
      <c r="GAC17" s="83"/>
      <c r="GAD17" s="212"/>
      <c r="GAE17" s="212"/>
      <c r="GAF17" s="212"/>
      <c r="GAG17" s="191"/>
      <c r="GAH17" s="191"/>
      <c r="GAI17" s="191"/>
      <c r="GAJ17" s="191"/>
      <c r="GAK17" s="83"/>
      <c r="GAL17" s="212"/>
      <c r="GAM17" s="212"/>
      <c r="GAN17" s="212"/>
      <c r="GAO17" s="191"/>
      <c r="GAP17" s="191"/>
      <c r="GAQ17" s="191"/>
      <c r="GAR17" s="191"/>
      <c r="GAS17" s="83"/>
      <c r="GAT17" s="212"/>
      <c r="GAU17" s="212"/>
      <c r="GAV17" s="212"/>
      <c r="GAW17" s="191"/>
      <c r="GAX17" s="191"/>
      <c r="GAY17" s="191"/>
      <c r="GAZ17" s="191"/>
      <c r="GBA17" s="83"/>
      <c r="GBB17" s="212"/>
      <c r="GBC17" s="212"/>
      <c r="GBD17" s="212"/>
      <c r="GBE17" s="191"/>
      <c r="GBF17" s="191"/>
      <c r="GBG17" s="191"/>
      <c r="GBH17" s="191"/>
      <c r="GBI17" s="83"/>
      <c r="GBJ17" s="212"/>
      <c r="GBK17" s="212"/>
      <c r="GBL17" s="212"/>
      <c r="GBM17" s="191"/>
      <c r="GBN17" s="191"/>
      <c r="GBO17" s="191"/>
      <c r="GBP17" s="191"/>
      <c r="GBQ17" s="83"/>
      <c r="GBR17" s="212"/>
      <c r="GBS17" s="212"/>
      <c r="GBT17" s="212"/>
      <c r="GBU17" s="191"/>
      <c r="GBV17" s="191"/>
      <c r="GBW17" s="191"/>
      <c r="GBX17" s="191"/>
      <c r="GBY17" s="83"/>
      <c r="GBZ17" s="212"/>
      <c r="GCA17" s="212"/>
      <c r="GCB17" s="212"/>
      <c r="GCC17" s="191"/>
      <c r="GCD17" s="191"/>
      <c r="GCE17" s="191"/>
      <c r="GCF17" s="191"/>
      <c r="GCG17" s="83"/>
      <c r="GCH17" s="212"/>
      <c r="GCI17" s="212"/>
      <c r="GCJ17" s="212"/>
      <c r="GCK17" s="191"/>
      <c r="GCL17" s="191"/>
      <c r="GCM17" s="191"/>
      <c r="GCN17" s="191"/>
      <c r="GCO17" s="83"/>
      <c r="GCP17" s="212"/>
      <c r="GCQ17" s="212"/>
      <c r="GCR17" s="212"/>
      <c r="GCS17" s="191"/>
      <c r="GCT17" s="191"/>
      <c r="GCU17" s="191"/>
      <c r="GCV17" s="191"/>
      <c r="GCW17" s="83"/>
      <c r="GCX17" s="212"/>
      <c r="GCY17" s="212"/>
      <c r="GCZ17" s="212"/>
      <c r="GDA17" s="191"/>
      <c r="GDB17" s="191"/>
      <c r="GDC17" s="191"/>
      <c r="GDD17" s="191"/>
      <c r="GDE17" s="83"/>
      <c r="GDF17" s="212"/>
      <c r="GDG17" s="212"/>
      <c r="GDH17" s="212"/>
      <c r="GDI17" s="191"/>
      <c r="GDJ17" s="191"/>
      <c r="GDK17" s="191"/>
      <c r="GDL17" s="191"/>
      <c r="GDM17" s="83"/>
      <c r="GDN17" s="212"/>
      <c r="GDO17" s="212"/>
      <c r="GDP17" s="212"/>
      <c r="GDQ17" s="191"/>
      <c r="GDR17" s="191"/>
      <c r="GDS17" s="191"/>
      <c r="GDT17" s="191"/>
      <c r="GDU17" s="83"/>
      <c r="GDV17" s="212"/>
      <c r="GDW17" s="212"/>
      <c r="GDX17" s="212"/>
      <c r="GDY17" s="191"/>
      <c r="GDZ17" s="191"/>
      <c r="GEA17" s="191"/>
      <c r="GEB17" s="191"/>
      <c r="GEC17" s="83"/>
      <c r="GED17" s="212"/>
      <c r="GEE17" s="212"/>
      <c r="GEF17" s="212"/>
      <c r="GEG17" s="191"/>
      <c r="GEH17" s="191"/>
      <c r="GEI17" s="191"/>
      <c r="GEJ17" s="191"/>
      <c r="GEK17" s="83"/>
      <c r="GEL17" s="212"/>
      <c r="GEM17" s="212"/>
      <c r="GEN17" s="212"/>
      <c r="GEO17" s="191"/>
      <c r="GEP17" s="191"/>
      <c r="GEQ17" s="191"/>
      <c r="GER17" s="191"/>
      <c r="GES17" s="83"/>
      <c r="GET17" s="212"/>
      <c r="GEU17" s="212"/>
      <c r="GEV17" s="212"/>
      <c r="GEW17" s="191"/>
      <c r="GEX17" s="191"/>
      <c r="GEY17" s="191"/>
      <c r="GEZ17" s="191"/>
      <c r="GFA17" s="83"/>
      <c r="GFB17" s="212"/>
      <c r="GFC17" s="212"/>
      <c r="GFD17" s="212"/>
      <c r="GFE17" s="191"/>
      <c r="GFF17" s="191"/>
      <c r="GFG17" s="191"/>
      <c r="GFH17" s="191"/>
      <c r="GFI17" s="83"/>
      <c r="GFJ17" s="212"/>
      <c r="GFK17" s="212"/>
      <c r="GFL17" s="212"/>
      <c r="GFM17" s="191"/>
      <c r="GFN17" s="191"/>
      <c r="GFO17" s="191"/>
      <c r="GFP17" s="191"/>
      <c r="GFQ17" s="83"/>
      <c r="GFR17" s="212"/>
      <c r="GFS17" s="212"/>
      <c r="GFT17" s="212"/>
      <c r="GFU17" s="191"/>
      <c r="GFV17" s="191"/>
      <c r="GFW17" s="191"/>
      <c r="GFX17" s="191"/>
      <c r="GFY17" s="83"/>
      <c r="GFZ17" s="212"/>
      <c r="GGA17" s="212"/>
      <c r="GGB17" s="212"/>
      <c r="GGC17" s="191"/>
      <c r="GGD17" s="191"/>
      <c r="GGE17" s="191"/>
      <c r="GGF17" s="191"/>
      <c r="GGG17" s="83"/>
      <c r="GGH17" s="212"/>
      <c r="GGI17" s="212"/>
      <c r="GGJ17" s="212"/>
      <c r="GGK17" s="191"/>
      <c r="GGL17" s="191"/>
      <c r="GGM17" s="191"/>
      <c r="GGN17" s="191"/>
      <c r="GGO17" s="83"/>
      <c r="GGP17" s="212"/>
      <c r="GGQ17" s="212"/>
      <c r="GGR17" s="212"/>
      <c r="GGS17" s="191"/>
      <c r="GGT17" s="191"/>
      <c r="GGU17" s="191"/>
      <c r="GGV17" s="191"/>
      <c r="GGW17" s="83"/>
      <c r="GGX17" s="212"/>
      <c r="GGY17" s="212"/>
      <c r="GGZ17" s="212"/>
      <c r="GHA17" s="191"/>
      <c r="GHB17" s="191"/>
      <c r="GHC17" s="191"/>
      <c r="GHD17" s="191"/>
      <c r="GHE17" s="83"/>
      <c r="GHF17" s="212"/>
      <c r="GHG17" s="212"/>
      <c r="GHH17" s="212"/>
      <c r="GHI17" s="191"/>
      <c r="GHJ17" s="191"/>
      <c r="GHK17" s="191"/>
      <c r="GHL17" s="191"/>
      <c r="GHM17" s="83"/>
      <c r="GHN17" s="212"/>
      <c r="GHO17" s="212"/>
      <c r="GHP17" s="212"/>
      <c r="GHQ17" s="191"/>
      <c r="GHR17" s="191"/>
      <c r="GHS17" s="191"/>
      <c r="GHT17" s="191"/>
      <c r="GHU17" s="83"/>
      <c r="GHV17" s="212"/>
      <c r="GHW17" s="212"/>
      <c r="GHX17" s="212"/>
      <c r="GHY17" s="191"/>
      <c r="GHZ17" s="191"/>
      <c r="GIA17" s="191"/>
      <c r="GIB17" s="191"/>
      <c r="GIC17" s="83"/>
      <c r="GID17" s="212"/>
      <c r="GIE17" s="212"/>
      <c r="GIF17" s="212"/>
      <c r="GIG17" s="191"/>
      <c r="GIH17" s="191"/>
      <c r="GII17" s="191"/>
      <c r="GIJ17" s="191"/>
      <c r="GIK17" s="83"/>
      <c r="GIL17" s="212"/>
      <c r="GIM17" s="212"/>
      <c r="GIN17" s="212"/>
      <c r="GIO17" s="191"/>
      <c r="GIP17" s="191"/>
      <c r="GIQ17" s="191"/>
      <c r="GIR17" s="191"/>
      <c r="GIS17" s="83"/>
      <c r="GIT17" s="212"/>
      <c r="GIU17" s="212"/>
      <c r="GIV17" s="212"/>
      <c r="GIW17" s="191"/>
      <c r="GIX17" s="191"/>
      <c r="GIY17" s="191"/>
      <c r="GIZ17" s="191"/>
      <c r="GJA17" s="83"/>
      <c r="GJB17" s="212"/>
      <c r="GJC17" s="212"/>
      <c r="GJD17" s="212"/>
      <c r="GJE17" s="191"/>
      <c r="GJF17" s="191"/>
      <c r="GJG17" s="191"/>
      <c r="GJH17" s="191"/>
      <c r="GJI17" s="83"/>
      <c r="GJJ17" s="212"/>
      <c r="GJK17" s="212"/>
      <c r="GJL17" s="212"/>
      <c r="GJM17" s="191"/>
      <c r="GJN17" s="191"/>
      <c r="GJO17" s="191"/>
      <c r="GJP17" s="191"/>
      <c r="GJQ17" s="83"/>
      <c r="GJR17" s="212"/>
      <c r="GJS17" s="212"/>
      <c r="GJT17" s="212"/>
      <c r="GJU17" s="191"/>
      <c r="GJV17" s="191"/>
      <c r="GJW17" s="191"/>
      <c r="GJX17" s="191"/>
      <c r="GJY17" s="83"/>
      <c r="GJZ17" s="212"/>
      <c r="GKA17" s="212"/>
      <c r="GKB17" s="212"/>
      <c r="GKC17" s="191"/>
      <c r="GKD17" s="191"/>
      <c r="GKE17" s="191"/>
      <c r="GKF17" s="191"/>
      <c r="GKG17" s="83"/>
      <c r="GKH17" s="212"/>
      <c r="GKI17" s="212"/>
      <c r="GKJ17" s="212"/>
      <c r="GKK17" s="191"/>
      <c r="GKL17" s="191"/>
      <c r="GKM17" s="191"/>
      <c r="GKN17" s="191"/>
      <c r="GKO17" s="83"/>
      <c r="GKP17" s="212"/>
      <c r="GKQ17" s="212"/>
      <c r="GKR17" s="212"/>
      <c r="GKS17" s="191"/>
      <c r="GKT17" s="191"/>
      <c r="GKU17" s="191"/>
      <c r="GKV17" s="191"/>
      <c r="GKW17" s="83"/>
      <c r="GKX17" s="212"/>
      <c r="GKY17" s="212"/>
      <c r="GKZ17" s="212"/>
      <c r="GLA17" s="191"/>
      <c r="GLB17" s="191"/>
      <c r="GLC17" s="191"/>
      <c r="GLD17" s="191"/>
      <c r="GLE17" s="83"/>
      <c r="GLF17" s="212"/>
      <c r="GLG17" s="212"/>
      <c r="GLH17" s="212"/>
      <c r="GLI17" s="191"/>
      <c r="GLJ17" s="191"/>
      <c r="GLK17" s="191"/>
      <c r="GLL17" s="191"/>
      <c r="GLM17" s="83"/>
      <c r="GLN17" s="212"/>
      <c r="GLO17" s="212"/>
      <c r="GLP17" s="212"/>
      <c r="GLQ17" s="191"/>
      <c r="GLR17" s="191"/>
      <c r="GLS17" s="191"/>
      <c r="GLT17" s="191"/>
      <c r="GLU17" s="83"/>
      <c r="GLV17" s="212"/>
      <c r="GLW17" s="212"/>
      <c r="GLX17" s="212"/>
      <c r="GLY17" s="191"/>
      <c r="GLZ17" s="191"/>
      <c r="GMA17" s="191"/>
      <c r="GMB17" s="191"/>
      <c r="GMC17" s="83"/>
      <c r="GMD17" s="212"/>
      <c r="GME17" s="212"/>
      <c r="GMF17" s="212"/>
      <c r="GMG17" s="191"/>
      <c r="GMH17" s="191"/>
      <c r="GMI17" s="191"/>
      <c r="GMJ17" s="191"/>
      <c r="GMK17" s="83"/>
      <c r="GML17" s="212"/>
      <c r="GMM17" s="212"/>
      <c r="GMN17" s="212"/>
      <c r="GMO17" s="191"/>
      <c r="GMP17" s="191"/>
      <c r="GMQ17" s="191"/>
      <c r="GMR17" s="191"/>
      <c r="GMS17" s="83"/>
      <c r="GMT17" s="212"/>
      <c r="GMU17" s="212"/>
      <c r="GMV17" s="212"/>
      <c r="GMW17" s="191"/>
      <c r="GMX17" s="191"/>
      <c r="GMY17" s="191"/>
      <c r="GMZ17" s="191"/>
      <c r="GNA17" s="83"/>
      <c r="GNB17" s="212"/>
      <c r="GNC17" s="212"/>
      <c r="GND17" s="212"/>
      <c r="GNE17" s="191"/>
      <c r="GNF17" s="191"/>
      <c r="GNG17" s="191"/>
      <c r="GNH17" s="191"/>
      <c r="GNI17" s="83"/>
      <c r="GNJ17" s="212"/>
      <c r="GNK17" s="212"/>
      <c r="GNL17" s="212"/>
      <c r="GNM17" s="191"/>
      <c r="GNN17" s="191"/>
      <c r="GNO17" s="191"/>
      <c r="GNP17" s="191"/>
      <c r="GNQ17" s="83"/>
      <c r="GNR17" s="212"/>
      <c r="GNS17" s="212"/>
      <c r="GNT17" s="212"/>
      <c r="GNU17" s="191"/>
      <c r="GNV17" s="191"/>
      <c r="GNW17" s="191"/>
      <c r="GNX17" s="191"/>
      <c r="GNY17" s="83"/>
      <c r="GNZ17" s="212"/>
      <c r="GOA17" s="212"/>
      <c r="GOB17" s="212"/>
      <c r="GOC17" s="191"/>
      <c r="GOD17" s="191"/>
      <c r="GOE17" s="191"/>
      <c r="GOF17" s="191"/>
      <c r="GOG17" s="83"/>
      <c r="GOH17" s="212"/>
      <c r="GOI17" s="212"/>
      <c r="GOJ17" s="212"/>
      <c r="GOK17" s="191"/>
      <c r="GOL17" s="191"/>
      <c r="GOM17" s="191"/>
      <c r="GON17" s="191"/>
      <c r="GOO17" s="83"/>
      <c r="GOP17" s="212"/>
      <c r="GOQ17" s="212"/>
      <c r="GOR17" s="212"/>
      <c r="GOS17" s="191"/>
      <c r="GOT17" s="191"/>
      <c r="GOU17" s="191"/>
      <c r="GOV17" s="191"/>
      <c r="GOW17" s="83"/>
      <c r="GOX17" s="212"/>
      <c r="GOY17" s="212"/>
      <c r="GOZ17" s="212"/>
      <c r="GPA17" s="191"/>
      <c r="GPB17" s="191"/>
      <c r="GPC17" s="191"/>
      <c r="GPD17" s="191"/>
      <c r="GPE17" s="83"/>
      <c r="GPF17" s="212"/>
      <c r="GPG17" s="212"/>
      <c r="GPH17" s="212"/>
      <c r="GPI17" s="191"/>
      <c r="GPJ17" s="191"/>
      <c r="GPK17" s="191"/>
      <c r="GPL17" s="191"/>
      <c r="GPM17" s="83"/>
      <c r="GPN17" s="212"/>
      <c r="GPO17" s="212"/>
      <c r="GPP17" s="212"/>
      <c r="GPQ17" s="191"/>
      <c r="GPR17" s="191"/>
      <c r="GPS17" s="191"/>
      <c r="GPT17" s="191"/>
      <c r="GPU17" s="83"/>
      <c r="GPV17" s="212"/>
      <c r="GPW17" s="212"/>
      <c r="GPX17" s="212"/>
      <c r="GPY17" s="191"/>
      <c r="GPZ17" s="191"/>
      <c r="GQA17" s="191"/>
      <c r="GQB17" s="191"/>
      <c r="GQC17" s="83"/>
      <c r="GQD17" s="212"/>
      <c r="GQE17" s="212"/>
      <c r="GQF17" s="212"/>
      <c r="GQG17" s="191"/>
      <c r="GQH17" s="191"/>
      <c r="GQI17" s="191"/>
      <c r="GQJ17" s="191"/>
      <c r="GQK17" s="83"/>
      <c r="GQL17" s="212"/>
      <c r="GQM17" s="212"/>
      <c r="GQN17" s="212"/>
      <c r="GQO17" s="191"/>
      <c r="GQP17" s="191"/>
      <c r="GQQ17" s="191"/>
      <c r="GQR17" s="191"/>
      <c r="GQS17" s="83"/>
      <c r="GQT17" s="212"/>
      <c r="GQU17" s="212"/>
      <c r="GQV17" s="212"/>
      <c r="GQW17" s="191"/>
      <c r="GQX17" s="191"/>
      <c r="GQY17" s="191"/>
      <c r="GQZ17" s="191"/>
      <c r="GRA17" s="83"/>
      <c r="GRB17" s="212"/>
      <c r="GRC17" s="212"/>
      <c r="GRD17" s="212"/>
      <c r="GRE17" s="191"/>
      <c r="GRF17" s="191"/>
      <c r="GRG17" s="191"/>
      <c r="GRH17" s="191"/>
      <c r="GRI17" s="83"/>
      <c r="GRJ17" s="212"/>
      <c r="GRK17" s="212"/>
      <c r="GRL17" s="212"/>
      <c r="GRM17" s="191"/>
      <c r="GRN17" s="191"/>
      <c r="GRO17" s="191"/>
      <c r="GRP17" s="191"/>
      <c r="GRQ17" s="83"/>
      <c r="GRR17" s="212"/>
      <c r="GRS17" s="212"/>
      <c r="GRT17" s="212"/>
      <c r="GRU17" s="191"/>
      <c r="GRV17" s="191"/>
      <c r="GRW17" s="191"/>
      <c r="GRX17" s="191"/>
      <c r="GRY17" s="83"/>
      <c r="GRZ17" s="212"/>
      <c r="GSA17" s="212"/>
      <c r="GSB17" s="212"/>
      <c r="GSC17" s="191"/>
      <c r="GSD17" s="191"/>
      <c r="GSE17" s="191"/>
      <c r="GSF17" s="191"/>
      <c r="GSG17" s="83"/>
      <c r="GSH17" s="212"/>
      <c r="GSI17" s="212"/>
      <c r="GSJ17" s="212"/>
      <c r="GSK17" s="191"/>
      <c r="GSL17" s="191"/>
      <c r="GSM17" s="191"/>
      <c r="GSN17" s="191"/>
      <c r="GSO17" s="83"/>
      <c r="GSP17" s="212"/>
      <c r="GSQ17" s="212"/>
      <c r="GSR17" s="212"/>
      <c r="GSS17" s="191"/>
      <c r="GST17" s="191"/>
      <c r="GSU17" s="191"/>
      <c r="GSV17" s="191"/>
      <c r="GSW17" s="83"/>
      <c r="GSX17" s="212"/>
      <c r="GSY17" s="212"/>
      <c r="GSZ17" s="212"/>
      <c r="GTA17" s="191"/>
      <c r="GTB17" s="191"/>
      <c r="GTC17" s="191"/>
      <c r="GTD17" s="191"/>
      <c r="GTE17" s="83"/>
      <c r="GTF17" s="212"/>
      <c r="GTG17" s="212"/>
      <c r="GTH17" s="212"/>
      <c r="GTI17" s="191"/>
      <c r="GTJ17" s="191"/>
      <c r="GTK17" s="191"/>
      <c r="GTL17" s="191"/>
      <c r="GTM17" s="83"/>
      <c r="GTN17" s="212"/>
      <c r="GTO17" s="212"/>
      <c r="GTP17" s="212"/>
      <c r="GTQ17" s="191"/>
      <c r="GTR17" s="191"/>
      <c r="GTS17" s="191"/>
      <c r="GTT17" s="191"/>
      <c r="GTU17" s="83"/>
      <c r="GTV17" s="212"/>
      <c r="GTW17" s="212"/>
      <c r="GTX17" s="212"/>
      <c r="GTY17" s="191"/>
      <c r="GTZ17" s="191"/>
      <c r="GUA17" s="191"/>
      <c r="GUB17" s="191"/>
      <c r="GUC17" s="83"/>
      <c r="GUD17" s="212"/>
      <c r="GUE17" s="212"/>
      <c r="GUF17" s="212"/>
      <c r="GUG17" s="191"/>
      <c r="GUH17" s="191"/>
      <c r="GUI17" s="191"/>
      <c r="GUJ17" s="191"/>
      <c r="GUK17" s="83"/>
      <c r="GUL17" s="212"/>
      <c r="GUM17" s="212"/>
      <c r="GUN17" s="212"/>
      <c r="GUO17" s="191"/>
      <c r="GUP17" s="191"/>
      <c r="GUQ17" s="191"/>
      <c r="GUR17" s="191"/>
      <c r="GUS17" s="83"/>
      <c r="GUT17" s="212"/>
      <c r="GUU17" s="212"/>
      <c r="GUV17" s="212"/>
      <c r="GUW17" s="191"/>
      <c r="GUX17" s="191"/>
      <c r="GUY17" s="191"/>
      <c r="GUZ17" s="191"/>
      <c r="GVA17" s="83"/>
      <c r="GVB17" s="212"/>
      <c r="GVC17" s="212"/>
      <c r="GVD17" s="212"/>
      <c r="GVE17" s="191"/>
      <c r="GVF17" s="191"/>
      <c r="GVG17" s="191"/>
      <c r="GVH17" s="191"/>
      <c r="GVI17" s="83"/>
      <c r="GVJ17" s="212"/>
      <c r="GVK17" s="212"/>
      <c r="GVL17" s="212"/>
      <c r="GVM17" s="191"/>
      <c r="GVN17" s="191"/>
      <c r="GVO17" s="191"/>
      <c r="GVP17" s="191"/>
      <c r="GVQ17" s="83"/>
      <c r="GVR17" s="212"/>
      <c r="GVS17" s="212"/>
      <c r="GVT17" s="212"/>
      <c r="GVU17" s="191"/>
      <c r="GVV17" s="191"/>
      <c r="GVW17" s="191"/>
      <c r="GVX17" s="191"/>
      <c r="GVY17" s="83"/>
      <c r="GVZ17" s="212"/>
      <c r="GWA17" s="212"/>
      <c r="GWB17" s="212"/>
      <c r="GWC17" s="191"/>
      <c r="GWD17" s="191"/>
      <c r="GWE17" s="191"/>
      <c r="GWF17" s="191"/>
      <c r="GWG17" s="83"/>
      <c r="GWH17" s="212"/>
      <c r="GWI17" s="212"/>
      <c r="GWJ17" s="212"/>
      <c r="GWK17" s="191"/>
      <c r="GWL17" s="191"/>
      <c r="GWM17" s="191"/>
      <c r="GWN17" s="191"/>
      <c r="GWO17" s="83"/>
      <c r="GWP17" s="212"/>
      <c r="GWQ17" s="212"/>
      <c r="GWR17" s="212"/>
      <c r="GWS17" s="191"/>
      <c r="GWT17" s="191"/>
      <c r="GWU17" s="191"/>
      <c r="GWV17" s="191"/>
      <c r="GWW17" s="83"/>
      <c r="GWX17" s="212"/>
      <c r="GWY17" s="212"/>
      <c r="GWZ17" s="212"/>
      <c r="GXA17" s="191"/>
      <c r="GXB17" s="191"/>
      <c r="GXC17" s="191"/>
      <c r="GXD17" s="191"/>
      <c r="GXE17" s="83"/>
      <c r="GXF17" s="212"/>
      <c r="GXG17" s="212"/>
      <c r="GXH17" s="212"/>
      <c r="GXI17" s="191"/>
      <c r="GXJ17" s="191"/>
      <c r="GXK17" s="191"/>
      <c r="GXL17" s="191"/>
      <c r="GXM17" s="83"/>
      <c r="GXN17" s="212"/>
      <c r="GXO17" s="212"/>
      <c r="GXP17" s="212"/>
      <c r="GXQ17" s="191"/>
      <c r="GXR17" s="191"/>
      <c r="GXS17" s="191"/>
      <c r="GXT17" s="191"/>
      <c r="GXU17" s="83"/>
      <c r="GXV17" s="212"/>
      <c r="GXW17" s="212"/>
      <c r="GXX17" s="212"/>
      <c r="GXY17" s="191"/>
      <c r="GXZ17" s="191"/>
      <c r="GYA17" s="191"/>
      <c r="GYB17" s="191"/>
      <c r="GYC17" s="83"/>
      <c r="GYD17" s="212"/>
      <c r="GYE17" s="212"/>
      <c r="GYF17" s="212"/>
      <c r="GYG17" s="191"/>
      <c r="GYH17" s="191"/>
      <c r="GYI17" s="191"/>
      <c r="GYJ17" s="191"/>
      <c r="GYK17" s="83"/>
      <c r="GYL17" s="212"/>
      <c r="GYM17" s="212"/>
      <c r="GYN17" s="212"/>
      <c r="GYO17" s="191"/>
      <c r="GYP17" s="191"/>
      <c r="GYQ17" s="191"/>
      <c r="GYR17" s="191"/>
      <c r="GYS17" s="83"/>
      <c r="GYT17" s="212"/>
      <c r="GYU17" s="212"/>
      <c r="GYV17" s="212"/>
      <c r="GYW17" s="191"/>
      <c r="GYX17" s="191"/>
      <c r="GYY17" s="191"/>
      <c r="GYZ17" s="191"/>
      <c r="GZA17" s="83"/>
      <c r="GZB17" s="212"/>
      <c r="GZC17" s="212"/>
      <c r="GZD17" s="212"/>
      <c r="GZE17" s="191"/>
      <c r="GZF17" s="191"/>
      <c r="GZG17" s="191"/>
      <c r="GZH17" s="191"/>
      <c r="GZI17" s="83"/>
      <c r="GZJ17" s="212"/>
      <c r="GZK17" s="212"/>
      <c r="GZL17" s="212"/>
      <c r="GZM17" s="191"/>
      <c r="GZN17" s="191"/>
      <c r="GZO17" s="191"/>
      <c r="GZP17" s="191"/>
      <c r="GZQ17" s="83"/>
      <c r="GZR17" s="212"/>
      <c r="GZS17" s="212"/>
      <c r="GZT17" s="212"/>
      <c r="GZU17" s="191"/>
      <c r="GZV17" s="191"/>
      <c r="GZW17" s="191"/>
      <c r="GZX17" s="191"/>
      <c r="GZY17" s="83"/>
      <c r="GZZ17" s="212"/>
      <c r="HAA17" s="212"/>
      <c r="HAB17" s="212"/>
      <c r="HAC17" s="191"/>
      <c r="HAD17" s="191"/>
      <c r="HAE17" s="191"/>
      <c r="HAF17" s="191"/>
      <c r="HAG17" s="83"/>
      <c r="HAH17" s="212"/>
      <c r="HAI17" s="212"/>
      <c r="HAJ17" s="212"/>
      <c r="HAK17" s="191"/>
      <c r="HAL17" s="191"/>
      <c r="HAM17" s="191"/>
      <c r="HAN17" s="191"/>
      <c r="HAO17" s="83"/>
      <c r="HAP17" s="212"/>
      <c r="HAQ17" s="212"/>
      <c r="HAR17" s="212"/>
      <c r="HAS17" s="191"/>
      <c r="HAT17" s="191"/>
      <c r="HAU17" s="191"/>
      <c r="HAV17" s="191"/>
      <c r="HAW17" s="83"/>
      <c r="HAX17" s="212"/>
      <c r="HAY17" s="212"/>
      <c r="HAZ17" s="212"/>
      <c r="HBA17" s="191"/>
      <c r="HBB17" s="191"/>
      <c r="HBC17" s="191"/>
      <c r="HBD17" s="191"/>
      <c r="HBE17" s="83"/>
      <c r="HBF17" s="212"/>
      <c r="HBG17" s="212"/>
      <c r="HBH17" s="212"/>
      <c r="HBI17" s="191"/>
      <c r="HBJ17" s="191"/>
      <c r="HBK17" s="191"/>
      <c r="HBL17" s="191"/>
      <c r="HBM17" s="83"/>
      <c r="HBN17" s="212"/>
      <c r="HBO17" s="212"/>
      <c r="HBP17" s="212"/>
      <c r="HBQ17" s="191"/>
      <c r="HBR17" s="191"/>
      <c r="HBS17" s="191"/>
      <c r="HBT17" s="191"/>
      <c r="HBU17" s="83"/>
      <c r="HBV17" s="212"/>
      <c r="HBW17" s="212"/>
      <c r="HBX17" s="212"/>
      <c r="HBY17" s="191"/>
      <c r="HBZ17" s="191"/>
      <c r="HCA17" s="191"/>
      <c r="HCB17" s="191"/>
      <c r="HCC17" s="83"/>
      <c r="HCD17" s="212"/>
      <c r="HCE17" s="212"/>
      <c r="HCF17" s="212"/>
      <c r="HCG17" s="191"/>
      <c r="HCH17" s="191"/>
      <c r="HCI17" s="191"/>
      <c r="HCJ17" s="191"/>
      <c r="HCK17" s="83"/>
      <c r="HCL17" s="212"/>
      <c r="HCM17" s="212"/>
      <c r="HCN17" s="212"/>
      <c r="HCO17" s="191"/>
      <c r="HCP17" s="191"/>
      <c r="HCQ17" s="191"/>
      <c r="HCR17" s="191"/>
      <c r="HCS17" s="83"/>
      <c r="HCT17" s="212"/>
      <c r="HCU17" s="212"/>
      <c r="HCV17" s="212"/>
      <c r="HCW17" s="191"/>
      <c r="HCX17" s="191"/>
      <c r="HCY17" s="191"/>
      <c r="HCZ17" s="191"/>
      <c r="HDA17" s="83"/>
      <c r="HDB17" s="212"/>
      <c r="HDC17" s="212"/>
      <c r="HDD17" s="212"/>
      <c r="HDE17" s="191"/>
      <c r="HDF17" s="191"/>
      <c r="HDG17" s="191"/>
      <c r="HDH17" s="191"/>
      <c r="HDI17" s="83"/>
      <c r="HDJ17" s="212"/>
      <c r="HDK17" s="212"/>
      <c r="HDL17" s="212"/>
      <c r="HDM17" s="191"/>
      <c r="HDN17" s="191"/>
      <c r="HDO17" s="191"/>
      <c r="HDP17" s="191"/>
      <c r="HDQ17" s="83"/>
      <c r="HDR17" s="212"/>
      <c r="HDS17" s="212"/>
      <c r="HDT17" s="212"/>
      <c r="HDU17" s="191"/>
      <c r="HDV17" s="191"/>
      <c r="HDW17" s="191"/>
      <c r="HDX17" s="191"/>
      <c r="HDY17" s="83"/>
      <c r="HDZ17" s="212"/>
      <c r="HEA17" s="212"/>
      <c r="HEB17" s="212"/>
      <c r="HEC17" s="191"/>
      <c r="HED17" s="191"/>
      <c r="HEE17" s="191"/>
      <c r="HEF17" s="191"/>
      <c r="HEG17" s="83"/>
      <c r="HEH17" s="212"/>
      <c r="HEI17" s="212"/>
      <c r="HEJ17" s="212"/>
      <c r="HEK17" s="191"/>
      <c r="HEL17" s="191"/>
      <c r="HEM17" s="191"/>
      <c r="HEN17" s="191"/>
      <c r="HEO17" s="83"/>
      <c r="HEP17" s="212"/>
      <c r="HEQ17" s="212"/>
      <c r="HER17" s="212"/>
      <c r="HES17" s="191"/>
      <c r="HET17" s="191"/>
      <c r="HEU17" s="191"/>
      <c r="HEV17" s="191"/>
      <c r="HEW17" s="83"/>
      <c r="HEX17" s="212"/>
      <c r="HEY17" s="212"/>
      <c r="HEZ17" s="212"/>
      <c r="HFA17" s="191"/>
      <c r="HFB17" s="191"/>
      <c r="HFC17" s="191"/>
      <c r="HFD17" s="191"/>
      <c r="HFE17" s="83"/>
      <c r="HFF17" s="212"/>
      <c r="HFG17" s="212"/>
      <c r="HFH17" s="212"/>
      <c r="HFI17" s="191"/>
      <c r="HFJ17" s="191"/>
      <c r="HFK17" s="191"/>
      <c r="HFL17" s="191"/>
      <c r="HFM17" s="83"/>
      <c r="HFN17" s="212"/>
      <c r="HFO17" s="212"/>
      <c r="HFP17" s="212"/>
      <c r="HFQ17" s="191"/>
      <c r="HFR17" s="191"/>
      <c r="HFS17" s="191"/>
      <c r="HFT17" s="191"/>
      <c r="HFU17" s="83"/>
      <c r="HFV17" s="212"/>
      <c r="HFW17" s="212"/>
      <c r="HFX17" s="212"/>
      <c r="HFY17" s="191"/>
      <c r="HFZ17" s="191"/>
      <c r="HGA17" s="191"/>
      <c r="HGB17" s="191"/>
      <c r="HGC17" s="83"/>
      <c r="HGD17" s="212"/>
      <c r="HGE17" s="212"/>
      <c r="HGF17" s="212"/>
      <c r="HGG17" s="191"/>
      <c r="HGH17" s="191"/>
      <c r="HGI17" s="191"/>
      <c r="HGJ17" s="191"/>
      <c r="HGK17" s="83"/>
      <c r="HGL17" s="212"/>
      <c r="HGM17" s="212"/>
      <c r="HGN17" s="212"/>
      <c r="HGO17" s="191"/>
      <c r="HGP17" s="191"/>
      <c r="HGQ17" s="191"/>
      <c r="HGR17" s="191"/>
      <c r="HGS17" s="83"/>
      <c r="HGT17" s="212"/>
      <c r="HGU17" s="212"/>
      <c r="HGV17" s="212"/>
      <c r="HGW17" s="191"/>
      <c r="HGX17" s="191"/>
      <c r="HGY17" s="191"/>
      <c r="HGZ17" s="191"/>
      <c r="HHA17" s="83"/>
      <c r="HHB17" s="212"/>
      <c r="HHC17" s="212"/>
      <c r="HHD17" s="212"/>
      <c r="HHE17" s="191"/>
      <c r="HHF17" s="191"/>
      <c r="HHG17" s="191"/>
      <c r="HHH17" s="191"/>
      <c r="HHI17" s="83"/>
      <c r="HHJ17" s="212"/>
      <c r="HHK17" s="212"/>
      <c r="HHL17" s="212"/>
      <c r="HHM17" s="191"/>
      <c r="HHN17" s="191"/>
      <c r="HHO17" s="191"/>
      <c r="HHP17" s="191"/>
      <c r="HHQ17" s="83"/>
      <c r="HHR17" s="212"/>
      <c r="HHS17" s="212"/>
      <c r="HHT17" s="212"/>
      <c r="HHU17" s="191"/>
      <c r="HHV17" s="191"/>
      <c r="HHW17" s="191"/>
      <c r="HHX17" s="191"/>
      <c r="HHY17" s="83"/>
      <c r="HHZ17" s="212"/>
      <c r="HIA17" s="212"/>
      <c r="HIB17" s="212"/>
      <c r="HIC17" s="191"/>
      <c r="HID17" s="191"/>
      <c r="HIE17" s="191"/>
      <c r="HIF17" s="191"/>
      <c r="HIG17" s="83"/>
      <c r="HIH17" s="212"/>
      <c r="HII17" s="212"/>
      <c r="HIJ17" s="212"/>
      <c r="HIK17" s="191"/>
      <c r="HIL17" s="191"/>
      <c r="HIM17" s="191"/>
      <c r="HIN17" s="191"/>
      <c r="HIO17" s="83"/>
      <c r="HIP17" s="212"/>
      <c r="HIQ17" s="212"/>
      <c r="HIR17" s="212"/>
      <c r="HIS17" s="191"/>
      <c r="HIT17" s="191"/>
      <c r="HIU17" s="191"/>
      <c r="HIV17" s="191"/>
      <c r="HIW17" s="83"/>
      <c r="HIX17" s="212"/>
      <c r="HIY17" s="212"/>
      <c r="HIZ17" s="212"/>
      <c r="HJA17" s="191"/>
      <c r="HJB17" s="191"/>
      <c r="HJC17" s="191"/>
      <c r="HJD17" s="191"/>
      <c r="HJE17" s="83"/>
      <c r="HJF17" s="212"/>
      <c r="HJG17" s="212"/>
      <c r="HJH17" s="212"/>
      <c r="HJI17" s="191"/>
      <c r="HJJ17" s="191"/>
      <c r="HJK17" s="191"/>
      <c r="HJL17" s="191"/>
      <c r="HJM17" s="83"/>
      <c r="HJN17" s="212"/>
      <c r="HJO17" s="212"/>
      <c r="HJP17" s="212"/>
      <c r="HJQ17" s="191"/>
      <c r="HJR17" s="191"/>
      <c r="HJS17" s="191"/>
      <c r="HJT17" s="191"/>
      <c r="HJU17" s="83"/>
      <c r="HJV17" s="212"/>
      <c r="HJW17" s="212"/>
      <c r="HJX17" s="212"/>
      <c r="HJY17" s="191"/>
      <c r="HJZ17" s="191"/>
      <c r="HKA17" s="191"/>
      <c r="HKB17" s="191"/>
      <c r="HKC17" s="83"/>
      <c r="HKD17" s="212"/>
      <c r="HKE17" s="212"/>
      <c r="HKF17" s="212"/>
      <c r="HKG17" s="191"/>
      <c r="HKH17" s="191"/>
      <c r="HKI17" s="191"/>
      <c r="HKJ17" s="191"/>
      <c r="HKK17" s="83"/>
      <c r="HKL17" s="212"/>
      <c r="HKM17" s="212"/>
      <c r="HKN17" s="212"/>
      <c r="HKO17" s="191"/>
      <c r="HKP17" s="191"/>
      <c r="HKQ17" s="191"/>
      <c r="HKR17" s="191"/>
      <c r="HKS17" s="83"/>
      <c r="HKT17" s="212"/>
      <c r="HKU17" s="212"/>
      <c r="HKV17" s="212"/>
      <c r="HKW17" s="191"/>
      <c r="HKX17" s="191"/>
      <c r="HKY17" s="191"/>
      <c r="HKZ17" s="191"/>
      <c r="HLA17" s="83"/>
      <c r="HLB17" s="212"/>
      <c r="HLC17" s="212"/>
      <c r="HLD17" s="212"/>
      <c r="HLE17" s="191"/>
      <c r="HLF17" s="191"/>
      <c r="HLG17" s="191"/>
      <c r="HLH17" s="191"/>
      <c r="HLI17" s="83"/>
      <c r="HLJ17" s="212"/>
      <c r="HLK17" s="212"/>
      <c r="HLL17" s="212"/>
      <c r="HLM17" s="191"/>
      <c r="HLN17" s="191"/>
      <c r="HLO17" s="191"/>
      <c r="HLP17" s="191"/>
      <c r="HLQ17" s="83"/>
      <c r="HLR17" s="212"/>
      <c r="HLS17" s="212"/>
      <c r="HLT17" s="212"/>
      <c r="HLU17" s="191"/>
      <c r="HLV17" s="191"/>
      <c r="HLW17" s="191"/>
      <c r="HLX17" s="191"/>
      <c r="HLY17" s="83"/>
      <c r="HLZ17" s="212"/>
      <c r="HMA17" s="212"/>
      <c r="HMB17" s="212"/>
      <c r="HMC17" s="191"/>
      <c r="HMD17" s="191"/>
      <c r="HME17" s="191"/>
      <c r="HMF17" s="191"/>
      <c r="HMG17" s="83"/>
      <c r="HMH17" s="212"/>
      <c r="HMI17" s="212"/>
      <c r="HMJ17" s="212"/>
      <c r="HMK17" s="191"/>
      <c r="HML17" s="191"/>
      <c r="HMM17" s="191"/>
      <c r="HMN17" s="191"/>
      <c r="HMO17" s="83"/>
      <c r="HMP17" s="212"/>
      <c r="HMQ17" s="212"/>
      <c r="HMR17" s="212"/>
      <c r="HMS17" s="191"/>
      <c r="HMT17" s="191"/>
      <c r="HMU17" s="191"/>
      <c r="HMV17" s="191"/>
      <c r="HMW17" s="83"/>
      <c r="HMX17" s="212"/>
      <c r="HMY17" s="212"/>
      <c r="HMZ17" s="212"/>
      <c r="HNA17" s="191"/>
      <c r="HNB17" s="191"/>
      <c r="HNC17" s="191"/>
      <c r="HND17" s="191"/>
      <c r="HNE17" s="83"/>
      <c r="HNF17" s="212"/>
      <c r="HNG17" s="212"/>
      <c r="HNH17" s="212"/>
      <c r="HNI17" s="191"/>
      <c r="HNJ17" s="191"/>
      <c r="HNK17" s="191"/>
      <c r="HNL17" s="191"/>
      <c r="HNM17" s="83"/>
      <c r="HNN17" s="212"/>
      <c r="HNO17" s="212"/>
      <c r="HNP17" s="212"/>
      <c r="HNQ17" s="191"/>
      <c r="HNR17" s="191"/>
      <c r="HNS17" s="191"/>
      <c r="HNT17" s="191"/>
      <c r="HNU17" s="83"/>
      <c r="HNV17" s="212"/>
      <c r="HNW17" s="212"/>
      <c r="HNX17" s="212"/>
      <c r="HNY17" s="191"/>
      <c r="HNZ17" s="191"/>
      <c r="HOA17" s="191"/>
      <c r="HOB17" s="191"/>
      <c r="HOC17" s="83"/>
      <c r="HOD17" s="212"/>
      <c r="HOE17" s="212"/>
      <c r="HOF17" s="212"/>
      <c r="HOG17" s="191"/>
      <c r="HOH17" s="191"/>
      <c r="HOI17" s="191"/>
      <c r="HOJ17" s="191"/>
      <c r="HOK17" s="83"/>
      <c r="HOL17" s="212"/>
      <c r="HOM17" s="212"/>
      <c r="HON17" s="212"/>
      <c r="HOO17" s="191"/>
      <c r="HOP17" s="191"/>
      <c r="HOQ17" s="191"/>
      <c r="HOR17" s="191"/>
      <c r="HOS17" s="83"/>
      <c r="HOT17" s="212"/>
      <c r="HOU17" s="212"/>
      <c r="HOV17" s="212"/>
      <c r="HOW17" s="191"/>
      <c r="HOX17" s="191"/>
      <c r="HOY17" s="191"/>
      <c r="HOZ17" s="191"/>
      <c r="HPA17" s="83"/>
      <c r="HPB17" s="212"/>
      <c r="HPC17" s="212"/>
      <c r="HPD17" s="212"/>
      <c r="HPE17" s="191"/>
      <c r="HPF17" s="191"/>
      <c r="HPG17" s="191"/>
      <c r="HPH17" s="191"/>
      <c r="HPI17" s="83"/>
      <c r="HPJ17" s="212"/>
      <c r="HPK17" s="212"/>
      <c r="HPL17" s="212"/>
      <c r="HPM17" s="191"/>
      <c r="HPN17" s="191"/>
      <c r="HPO17" s="191"/>
      <c r="HPP17" s="191"/>
      <c r="HPQ17" s="83"/>
      <c r="HPR17" s="212"/>
      <c r="HPS17" s="212"/>
      <c r="HPT17" s="212"/>
      <c r="HPU17" s="191"/>
      <c r="HPV17" s="191"/>
      <c r="HPW17" s="191"/>
      <c r="HPX17" s="191"/>
      <c r="HPY17" s="83"/>
      <c r="HPZ17" s="212"/>
      <c r="HQA17" s="212"/>
      <c r="HQB17" s="212"/>
      <c r="HQC17" s="191"/>
      <c r="HQD17" s="191"/>
      <c r="HQE17" s="191"/>
      <c r="HQF17" s="191"/>
      <c r="HQG17" s="83"/>
      <c r="HQH17" s="212"/>
      <c r="HQI17" s="212"/>
      <c r="HQJ17" s="212"/>
      <c r="HQK17" s="191"/>
      <c r="HQL17" s="191"/>
      <c r="HQM17" s="191"/>
      <c r="HQN17" s="191"/>
      <c r="HQO17" s="83"/>
      <c r="HQP17" s="212"/>
      <c r="HQQ17" s="212"/>
      <c r="HQR17" s="212"/>
      <c r="HQS17" s="191"/>
      <c r="HQT17" s="191"/>
      <c r="HQU17" s="191"/>
      <c r="HQV17" s="191"/>
      <c r="HQW17" s="83"/>
      <c r="HQX17" s="212"/>
      <c r="HQY17" s="212"/>
      <c r="HQZ17" s="212"/>
      <c r="HRA17" s="191"/>
      <c r="HRB17" s="191"/>
      <c r="HRC17" s="191"/>
      <c r="HRD17" s="191"/>
      <c r="HRE17" s="83"/>
      <c r="HRF17" s="212"/>
      <c r="HRG17" s="212"/>
      <c r="HRH17" s="212"/>
      <c r="HRI17" s="191"/>
      <c r="HRJ17" s="191"/>
      <c r="HRK17" s="191"/>
      <c r="HRL17" s="191"/>
      <c r="HRM17" s="83"/>
      <c r="HRN17" s="212"/>
      <c r="HRO17" s="212"/>
      <c r="HRP17" s="212"/>
      <c r="HRQ17" s="191"/>
      <c r="HRR17" s="191"/>
      <c r="HRS17" s="191"/>
      <c r="HRT17" s="191"/>
      <c r="HRU17" s="83"/>
      <c r="HRV17" s="212"/>
      <c r="HRW17" s="212"/>
      <c r="HRX17" s="212"/>
      <c r="HRY17" s="191"/>
      <c r="HRZ17" s="191"/>
      <c r="HSA17" s="191"/>
      <c r="HSB17" s="191"/>
      <c r="HSC17" s="83"/>
      <c r="HSD17" s="212"/>
      <c r="HSE17" s="212"/>
      <c r="HSF17" s="212"/>
      <c r="HSG17" s="191"/>
      <c r="HSH17" s="191"/>
      <c r="HSI17" s="191"/>
      <c r="HSJ17" s="191"/>
      <c r="HSK17" s="83"/>
      <c r="HSL17" s="212"/>
      <c r="HSM17" s="212"/>
      <c r="HSN17" s="212"/>
      <c r="HSO17" s="191"/>
      <c r="HSP17" s="191"/>
      <c r="HSQ17" s="191"/>
      <c r="HSR17" s="191"/>
      <c r="HSS17" s="83"/>
      <c r="HST17" s="212"/>
      <c r="HSU17" s="212"/>
      <c r="HSV17" s="212"/>
      <c r="HSW17" s="191"/>
      <c r="HSX17" s="191"/>
      <c r="HSY17" s="191"/>
      <c r="HSZ17" s="191"/>
      <c r="HTA17" s="83"/>
      <c r="HTB17" s="212"/>
      <c r="HTC17" s="212"/>
      <c r="HTD17" s="212"/>
      <c r="HTE17" s="191"/>
      <c r="HTF17" s="191"/>
      <c r="HTG17" s="191"/>
      <c r="HTH17" s="191"/>
      <c r="HTI17" s="83"/>
      <c r="HTJ17" s="212"/>
      <c r="HTK17" s="212"/>
      <c r="HTL17" s="212"/>
      <c r="HTM17" s="191"/>
      <c r="HTN17" s="191"/>
      <c r="HTO17" s="191"/>
      <c r="HTP17" s="191"/>
      <c r="HTQ17" s="83"/>
      <c r="HTR17" s="212"/>
      <c r="HTS17" s="212"/>
      <c r="HTT17" s="212"/>
      <c r="HTU17" s="191"/>
      <c r="HTV17" s="191"/>
      <c r="HTW17" s="191"/>
      <c r="HTX17" s="191"/>
      <c r="HTY17" s="83"/>
      <c r="HTZ17" s="212"/>
      <c r="HUA17" s="212"/>
      <c r="HUB17" s="212"/>
      <c r="HUC17" s="191"/>
      <c r="HUD17" s="191"/>
      <c r="HUE17" s="191"/>
      <c r="HUF17" s="191"/>
      <c r="HUG17" s="83"/>
      <c r="HUH17" s="212"/>
      <c r="HUI17" s="212"/>
      <c r="HUJ17" s="212"/>
      <c r="HUK17" s="191"/>
      <c r="HUL17" s="191"/>
      <c r="HUM17" s="191"/>
      <c r="HUN17" s="191"/>
      <c r="HUO17" s="83"/>
      <c r="HUP17" s="212"/>
      <c r="HUQ17" s="212"/>
      <c r="HUR17" s="212"/>
      <c r="HUS17" s="191"/>
      <c r="HUT17" s="191"/>
      <c r="HUU17" s="191"/>
      <c r="HUV17" s="191"/>
      <c r="HUW17" s="83"/>
      <c r="HUX17" s="212"/>
      <c r="HUY17" s="212"/>
      <c r="HUZ17" s="212"/>
      <c r="HVA17" s="191"/>
      <c r="HVB17" s="191"/>
      <c r="HVC17" s="191"/>
      <c r="HVD17" s="191"/>
      <c r="HVE17" s="83"/>
      <c r="HVF17" s="212"/>
      <c r="HVG17" s="212"/>
      <c r="HVH17" s="212"/>
      <c r="HVI17" s="191"/>
      <c r="HVJ17" s="191"/>
      <c r="HVK17" s="191"/>
      <c r="HVL17" s="191"/>
      <c r="HVM17" s="83"/>
      <c r="HVN17" s="212"/>
      <c r="HVO17" s="212"/>
      <c r="HVP17" s="212"/>
      <c r="HVQ17" s="191"/>
      <c r="HVR17" s="191"/>
      <c r="HVS17" s="191"/>
      <c r="HVT17" s="191"/>
      <c r="HVU17" s="83"/>
      <c r="HVV17" s="212"/>
      <c r="HVW17" s="212"/>
      <c r="HVX17" s="212"/>
      <c r="HVY17" s="191"/>
      <c r="HVZ17" s="191"/>
      <c r="HWA17" s="191"/>
      <c r="HWB17" s="191"/>
      <c r="HWC17" s="83"/>
      <c r="HWD17" s="212"/>
      <c r="HWE17" s="212"/>
      <c r="HWF17" s="212"/>
      <c r="HWG17" s="191"/>
      <c r="HWH17" s="191"/>
      <c r="HWI17" s="191"/>
      <c r="HWJ17" s="191"/>
      <c r="HWK17" s="83"/>
      <c r="HWL17" s="212"/>
      <c r="HWM17" s="212"/>
      <c r="HWN17" s="212"/>
      <c r="HWO17" s="191"/>
      <c r="HWP17" s="191"/>
      <c r="HWQ17" s="191"/>
      <c r="HWR17" s="191"/>
      <c r="HWS17" s="83"/>
      <c r="HWT17" s="212"/>
      <c r="HWU17" s="212"/>
      <c r="HWV17" s="212"/>
      <c r="HWW17" s="191"/>
      <c r="HWX17" s="191"/>
      <c r="HWY17" s="191"/>
      <c r="HWZ17" s="191"/>
      <c r="HXA17" s="83"/>
      <c r="HXB17" s="212"/>
      <c r="HXC17" s="212"/>
      <c r="HXD17" s="212"/>
      <c r="HXE17" s="191"/>
      <c r="HXF17" s="191"/>
      <c r="HXG17" s="191"/>
      <c r="HXH17" s="191"/>
      <c r="HXI17" s="83"/>
      <c r="HXJ17" s="212"/>
      <c r="HXK17" s="212"/>
      <c r="HXL17" s="212"/>
      <c r="HXM17" s="191"/>
      <c r="HXN17" s="191"/>
      <c r="HXO17" s="191"/>
      <c r="HXP17" s="191"/>
      <c r="HXQ17" s="83"/>
      <c r="HXR17" s="212"/>
      <c r="HXS17" s="212"/>
      <c r="HXT17" s="212"/>
      <c r="HXU17" s="191"/>
      <c r="HXV17" s="191"/>
      <c r="HXW17" s="191"/>
      <c r="HXX17" s="191"/>
      <c r="HXY17" s="83"/>
      <c r="HXZ17" s="212"/>
      <c r="HYA17" s="212"/>
      <c r="HYB17" s="212"/>
      <c r="HYC17" s="191"/>
      <c r="HYD17" s="191"/>
      <c r="HYE17" s="191"/>
      <c r="HYF17" s="191"/>
      <c r="HYG17" s="83"/>
      <c r="HYH17" s="212"/>
      <c r="HYI17" s="212"/>
      <c r="HYJ17" s="212"/>
      <c r="HYK17" s="191"/>
      <c r="HYL17" s="191"/>
      <c r="HYM17" s="191"/>
      <c r="HYN17" s="191"/>
      <c r="HYO17" s="83"/>
      <c r="HYP17" s="212"/>
      <c r="HYQ17" s="212"/>
      <c r="HYR17" s="212"/>
      <c r="HYS17" s="191"/>
      <c r="HYT17" s="191"/>
      <c r="HYU17" s="191"/>
      <c r="HYV17" s="191"/>
      <c r="HYW17" s="83"/>
      <c r="HYX17" s="212"/>
      <c r="HYY17" s="212"/>
      <c r="HYZ17" s="212"/>
      <c r="HZA17" s="191"/>
      <c r="HZB17" s="191"/>
      <c r="HZC17" s="191"/>
      <c r="HZD17" s="191"/>
      <c r="HZE17" s="83"/>
      <c r="HZF17" s="212"/>
      <c r="HZG17" s="212"/>
      <c r="HZH17" s="212"/>
      <c r="HZI17" s="191"/>
      <c r="HZJ17" s="191"/>
      <c r="HZK17" s="191"/>
      <c r="HZL17" s="191"/>
      <c r="HZM17" s="83"/>
      <c r="HZN17" s="212"/>
      <c r="HZO17" s="212"/>
      <c r="HZP17" s="212"/>
      <c r="HZQ17" s="191"/>
      <c r="HZR17" s="191"/>
      <c r="HZS17" s="191"/>
      <c r="HZT17" s="191"/>
      <c r="HZU17" s="83"/>
      <c r="HZV17" s="212"/>
      <c r="HZW17" s="212"/>
      <c r="HZX17" s="212"/>
      <c r="HZY17" s="191"/>
      <c r="HZZ17" s="191"/>
      <c r="IAA17" s="191"/>
      <c r="IAB17" s="191"/>
      <c r="IAC17" s="83"/>
      <c r="IAD17" s="212"/>
      <c r="IAE17" s="212"/>
      <c r="IAF17" s="212"/>
      <c r="IAG17" s="191"/>
      <c r="IAH17" s="191"/>
      <c r="IAI17" s="191"/>
      <c r="IAJ17" s="191"/>
      <c r="IAK17" s="83"/>
      <c r="IAL17" s="212"/>
      <c r="IAM17" s="212"/>
      <c r="IAN17" s="212"/>
      <c r="IAO17" s="191"/>
      <c r="IAP17" s="191"/>
      <c r="IAQ17" s="191"/>
      <c r="IAR17" s="191"/>
      <c r="IAS17" s="83"/>
      <c r="IAT17" s="212"/>
      <c r="IAU17" s="212"/>
      <c r="IAV17" s="212"/>
      <c r="IAW17" s="191"/>
      <c r="IAX17" s="191"/>
      <c r="IAY17" s="191"/>
      <c r="IAZ17" s="191"/>
      <c r="IBA17" s="83"/>
      <c r="IBB17" s="212"/>
      <c r="IBC17" s="212"/>
      <c r="IBD17" s="212"/>
      <c r="IBE17" s="191"/>
      <c r="IBF17" s="191"/>
      <c r="IBG17" s="191"/>
      <c r="IBH17" s="191"/>
      <c r="IBI17" s="83"/>
      <c r="IBJ17" s="212"/>
      <c r="IBK17" s="212"/>
      <c r="IBL17" s="212"/>
      <c r="IBM17" s="191"/>
      <c r="IBN17" s="191"/>
      <c r="IBO17" s="191"/>
      <c r="IBP17" s="191"/>
      <c r="IBQ17" s="83"/>
      <c r="IBR17" s="212"/>
      <c r="IBS17" s="212"/>
      <c r="IBT17" s="212"/>
      <c r="IBU17" s="191"/>
      <c r="IBV17" s="191"/>
      <c r="IBW17" s="191"/>
      <c r="IBX17" s="191"/>
      <c r="IBY17" s="83"/>
      <c r="IBZ17" s="212"/>
      <c r="ICA17" s="212"/>
      <c r="ICB17" s="212"/>
      <c r="ICC17" s="191"/>
      <c r="ICD17" s="191"/>
      <c r="ICE17" s="191"/>
      <c r="ICF17" s="191"/>
      <c r="ICG17" s="83"/>
      <c r="ICH17" s="212"/>
      <c r="ICI17" s="212"/>
      <c r="ICJ17" s="212"/>
      <c r="ICK17" s="191"/>
      <c r="ICL17" s="191"/>
      <c r="ICM17" s="191"/>
      <c r="ICN17" s="191"/>
      <c r="ICO17" s="83"/>
      <c r="ICP17" s="212"/>
      <c r="ICQ17" s="212"/>
      <c r="ICR17" s="212"/>
      <c r="ICS17" s="191"/>
      <c r="ICT17" s="191"/>
      <c r="ICU17" s="191"/>
      <c r="ICV17" s="191"/>
      <c r="ICW17" s="83"/>
      <c r="ICX17" s="212"/>
      <c r="ICY17" s="212"/>
      <c r="ICZ17" s="212"/>
      <c r="IDA17" s="191"/>
      <c r="IDB17" s="191"/>
      <c r="IDC17" s="191"/>
      <c r="IDD17" s="191"/>
      <c r="IDE17" s="83"/>
      <c r="IDF17" s="212"/>
      <c r="IDG17" s="212"/>
      <c r="IDH17" s="212"/>
      <c r="IDI17" s="191"/>
      <c r="IDJ17" s="191"/>
      <c r="IDK17" s="191"/>
      <c r="IDL17" s="191"/>
      <c r="IDM17" s="83"/>
      <c r="IDN17" s="212"/>
      <c r="IDO17" s="212"/>
      <c r="IDP17" s="212"/>
      <c r="IDQ17" s="191"/>
      <c r="IDR17" s="191"/>
      <c r="IDS17" s="191"/>
      <c r="IDT17" s="191"/>
      <c r="IDU17" s="83"/>
      <c r="IDV17" s="212"/>
      <c r="IDW17" s="212"/>
      <c r="IDX17" s="212"/>
      <c r="IDY17" s="191"/>
      <c r="IDZ17" s="191"/>
      <c r="IEA17" s="191"/>
      <c r="IEB17" s="191"/>
      <c r="IEC17" s="83"/>
      <c r="IED17" s="212"/>
      <c r="IEE17" s="212"/>
      <c r="IEF17" s="212"/>
      <c r="IEG17" s="191"/>
      <c r="IEH17" s="191"/>
      <c r="IEI17" s="191"/>
      <c r="IEJ17" s="191"/>
      <c r="IEK17" s="83"/>
      <c r="IEL17" s="212"/>
      <c r="IEM17" s="212"/>
      <c r="IEN17" s="212"/>
      <c r="IEO17" s="191"/>
      <c r="IEP17" s="191"/>
      <c r="IEQ17" s="191"/>
      <c r="IER17" s="191"/>
      <c r="IES17" s="83"/>
      <c r="IET17" s="212"/>
      <c r="IEU17" s="212"/>
      <c r="IEV17" s="212"/>
      <c r="IEW17" s="191"/>
      <c r="IEX17" s="191"/>
      <c r="IEY17" s="191"/>
      <c r="IEZ17" s="191"/>
      <c r="IFA17" s="83"/>
      <c r="IFB17" s="212"/>
      <c r="IFC17" s="212"/>
      <c r="IFD17" s="212"/>
      <c r="IFE17" s="191"/>
      <c r="IFF17" s="191"/>
      <c r="IFG17" s="191"/>
      <c r="IFH17" s="191"/>
      <c r="IFI17" s="83"/>
      <c r="IFJ17" s="212"/>
      <c r="IFK17" s="212"/>
      <c r="IFL17" s="212"/>
      <c r="IFM17" s="191"/>
      <c r="IFN17" s="191"/>
      <c r="IFO17" s="191"/>
      <c r="IFP17" s="191"/>
      <c r="IFQ17" s="83"/>
      <c r="IFR17" s="212"/>
      <c r="IFS17" s="212"/>
      <c r="IFT17" s="212"/>
      <c r="IFU17" s="191"/>
      <c r="IFV17" s="191"/>
      <c r="IFW17" s="191"/>
      <c r="IFX17" s="191"/>
      <c r="IFY17" s="83"/>
      <c r="IFZ17" s="212"/>
      <c r="IGA17" s="212"/>
      <c r="IGB17" s="212"/>
      <c r="IGC17" s="191"/>
      <c r="IGD17" s="191"/>
      <c r="IGE17" s="191"/>
      <c r="IGF17" s="191"/>
      <c r="IGG17" s="83"/>
      <c r="IGH17" s="212"/>
      <c r="IGI17" s="212"/>
      <c r="IGJ17" s="212"/>
      <c r="IGK17" s="191"/>
      <c r="IGL17" s="191"/>
      <c r="IGM17" s="191"/>
      <c r="IGN17" s="191"/>
      <c r="IGO17" s="83"/>
      <c r="IGP17" s="212"/>
      <c r="IGQ17" s="212"/>
      <c r="IGR17" s="212"/>
      <c r="IGS17" s="191"/>
      <c r="IGT17" s="191"/>
      <c r="IGU17" s="191"/>
      <c r="IGV17" s="191"/>
      <c r="IGW17" s="83"/>
      <c r="IGX17" s="212"/>
      <c r="IGY17" s="212"/>
      <c r="IGZ17" s="212"/>
      <c r="IHA17" s="191"/>
      <c r="IHB17" s="191"/>
      <c r="IHC17" s="191"/>
      <c r="IHD17" s="191"/>
      <c r="IHE17" s="83"/>
      <c r="IHF17" s="212"/>
      <c r="IHG17" s="212"/>
      <c r="IHH17" s="212"/>
      <c r="IHI17" s="191"/>
      <c r="IHJ17" s="191"/>
      <c r="IHK17" s="191"/>
      <c r="IHL17" s="191"/>
      <c r="IHM17" s="83"/>
      <c r="IHN17" s="212"/>
      <c r="IHO17" s="212"/>
      <c r="IHP17" s="212"/>
      <c r="IHQ17" s="191"/>
      <c r="IHR17" s="191"/>
      <c r="IHS17" s="191"/>
      <c r="IHT17" s="191"/>
      <c r="IHU17" s="83"/>
      <c r="IHV17" s="212"/>
      <c r="IHW17" s="212"/>
      <c r="IHX17" s="212"/>
      <c r="IHY17" s="191"/>
      <c r="IHZ17" s="191"/>
      <c r="IIA17" s="191"/>
      <c r="IIB17" s="191"/>
      <c r="IIC17" s="83"/>
      <c r="IID17" s="212"/>
      <c r="IIE17" s="212"/>
      <c r="IIF17" s="212"/>
      <c r="IIG17" s="191"/>
      <c r="IIH17" s="191"/>
      <c r="III17" s="191"/>
      <c r="IIJ17" s="191"/>
      <c r="IIK17" s="83"/>
      <c r="IIL17" s="212"/>
      <c r="IIM17" s="212"/>
      <c r="IIN17" s="212"/>
      <c r="IIO17" s="191"/>
      <c r="IIP17" s="191"/>
      <c r="IIQ17" s="191"/>
      <c r="IIR17" s="191"/>
      <c r="IIS17" s="83"/>
      <c r="IIT17" s="212"/>
      <c r="IIU17" s="212"/>
      <c r="IIV17" s="212"/>
      <c r="IIW17" s="191"/>
      <c r="IIX17" s="191"/>
      <c r="IIY17" s="191"/>
      <c r="IIZ17" s="191"/>
      <c r="IJA17" s="83"/>
      <c r="IJB17" s="212"/>
      <c r="IJC17" s="212"/>
      <c r="IJD17" s="212"/>
      <c r="IJE17" s="191"/>
      <c r="IJF17" s="191"/>
      <c r="IJG17" s="191"/>
      <c r="IJH17" s="191"/>
      <c r="IJI17" s="83"/>
      <c r="IJJ17" s="212"/>
      <c r="IJK17" s="212"/>
      <c r="IJL17" s="212"/>
      <c r="IJM17" s="191"/>
      <c r="IJN17" s="191"/>
      <c r="IJO17" s="191"/>
      <c r="IJP17" s="191"/>
      <c r="IJQ17" s="83"/>
      <c r="IJR17" s="212"/>
      <c r="IJS17" s="212"/>
      <c r="IJT17" s="212"/>
      <c r="IJU17" s="191"/>
      <c r="IJV17" s="191"/>
      <c r="IJW17" s="191"/>
      <c r="IJX17" s="191"/>
      <c r="IJY17" s="83"/>
      <c r="IJZ17" s="212"/>
      <c r="IKA17" s="212"/>
      <c r="IKB17" s="212"/>
      <c r="IKC17" s="191"/>
      <c r="IKD17" s="191"/>
      <c r="IKE17" s="191"/>
      <c r="IKF17" s="191"/>
      <c r="IKG17" s="83"/>
      <c r="IKH17" s="212"/>
      <c r="IKI17" s="212"/>
      <c r="IKJ17" s="212"/>
      <c r="IKK17" s="191"/>
      <c r="IKL17" s="191"/>
      <c r="IKM17" s="191"/>
      <c r="IKN17" s="191"/>
      <c r="IKO17" s="83"/>
      <c r="IKP17" s="212"/>
      <c r="IKQ17" s="212"/>
      <c r="IKR17" s="212"/>
      <c r="IKS17" s="191"/>
      <c r="IKT17" s="191"/>
      <c r="IKU17" s="191"/>
      <c r="IKV17" s="191"/>
      <c r="IKW17" s="83"/>
      <c r="IKX17" s="212"/>
      <c r="IKY17" s="212"/>
      <c r="IKZ17" s="212"/>
      <c r="ILA17" s="191"/>
      <c r="ILB17" s="191"/>
      <c r="ILC17" s="191"/>
      <c r="ILD17" s="191"/>
      <c r="ILE17" s="83"/>
      <c r="ILF17" s="212"/>
      <c r="ILG17" s="212"/>
      <c r="ILH17" s="212"/>
      <c r="ILI17" s="191"/>
      <c r="ILJ17" s="191"/>
      <c r="ILK17" s="191"/>
      <c r="ILL17" s="191"/>
      <c r="ILM17" s="83"/>
      <c r="ILN17" s="212"/>
      <c r="ILO17" s="212"/>
      <c r="ILP17" s="212"/>
      <c r="ILQ17" s="191"/>
      <c r="ILR17" s="191"/>
      <c r="ILS17" s="191"/>
      <c r="ILT17" s="191"/>
      <c r="ILU17" s="83"/>
      <c r="ILV17" s="212"/>
      <c r="ILW17" s="212"/>
      <c r="ILX17" s="212"/>
      <c r="ILY17" s="191"/>
      <c r="ILZ17" s="191"/>
      <c r="IMA17" s="191"/>
      <c r="IMB17" s="191"/>
      <c r="IMC17" s="83"/>
      <c r="IMD17" s="212"/>
      <c r="IME17" s="212"/>
      <c r="IMF17" s="212"/>
      <c r="IMG17" s="191"/>
      <c r="IMH17" s="191"/>
      <c r="IMI17" s="191"/>
      <c r="IMJ17" s="191"/>
      <c r="IMK17" s="83"/>
      <c r="IML17" s="212"/>
      <c r="IMM17" s="212"/>
      <c r="IMN17" s="212"/>
      <c r="IMO17" s="191"/>
      <c r="IMP17" s="191"/>
      <c r="IMQ17" s="191"/>
      <c r="IMR17" s="191"/>
      <c r="IMS17" s="83"/>
      <c r="IMT17" s="212"/>
      <c r="IMU17" s="212"/>
      <c r="IMV17" s="212"/>
      <c r="IMW17" s="191"/>
      <c r="IMX17" s="191"/>
      <c r="IMY17" s="191"/>
      <c r="IMZ17" s="191"/>
      <c r="INA17" s="83"/>
      <c r="INB17" s="212"/>
      <c r="INC17" s="212"/>
      <c r="IND17" s="212"/>
      <c r="INE17" s="191"/>
      <c r="INF17" s="191"/>
      <c r="ING17" s="191"/>
      <c r="INH17" s="191"/>
      <c r="INI17" s="83"/>
      <c r="INJ17" s="212"/>
      <c r="INK17" s="212"/>
      <c r="INL17" s="212"/>
      <c r="INM17" s="191"/>
      <c r="INN17" s="191"/>
      <c r="INO17" s="191"/>
      <c r="INP17" s="191"/>
      <c r="INQ17" s="83"/>
      <c r="INR17" s="212"/>
      <c r="INS17" s="212"/>
      <c r="INT17" s="212"/>
      <c r="INU17" s="191"/>
      <c r="INV17" s="191"/>
      <c r="INW17" s="191"/>
      <c r="INX17" s="191"/>
      <c r="INY17" s="83"/>
      <c r="INZ17" s="212"/>
      <c r="IOA17" s="212"/>
      <c r="IOB17" s="212"/>
      <c r="IOC17" s="191"/>
      <c r="IOD17" s="191"/>
      <c r="IOE17" s="191"/>
      <c r="IOF17" s="191"/>
      <c r="IOG17" s="83"/>
      <c r="IOH17" s="212"/>
      <c r="IOI17" s="212"/>
      <c r="IOJ17" s="212"/>
      <c r="IOK17" s="191"/>
      <c r="IOL17" s="191"/>
      <c r="IOM17" s="191"/>
      <c r="ION17" s="191"/>
      <c r="IOO17" s="83"/>
      <c r="IOP17" s="212"/>
      <c r="IOQ17" s="212"/>
      <c r="IOR17" s="212"/>
      <c r="IOS17" s="191"/>
      <c r="IOT17" s="191"/>
      <c r="IOU17" s="191"/>
      <c r="IOV17" s="191"/>
      <c r="IOW17" s="83"/>
      <c r="IOX17" s="212"/>
      <c r="IOY17" s="212"/>
      <c r="IOZ17" s="212"/>
      <c r="IPA17" s="191"/>
      <c r="IPB17" s="191"/>
      <c r="IPC17" s="191"/>
      <c r="IPD17" s="191"/>
      <c r="IPE17" s="83"/>
      <c r="IPF17" s="212"/>
      <c r="IPG17" s="212"/>
      <c r="IPH17" s="212"/>
      <c r="IPI17" s="191"/>
      <c r="IPJ17" s="191"/>
      <c r="IPK17" s="191"/>
      <c r="IPL17" s="191"/>
      <c r="IPM17" s="83"/>
      <c r="IPN17" s="212"/>
      <c r="IPO17" s="212"/>
      <c r="IPP17" s="212"/>
      <c r="IPQ17" s="191"/>
      <c r="IPR17" s="191"/>
      <c r="IPS17" s="191"/>
      <c r="IPT17" s="191"/>
      <c r="IPU17" s="83"/>
      <c r="IPV17" s="212"/>
      <c r="IPW17" s="212"/>
      <c r="IPX17" s="212"/>
      <c r="IPY17" s="191"/>
      <c r="IPZ17" s="191"/>
      <c r="IQA17" s="191"/>
      <c r="IQB17" s="191"/>
      <c r="IQC17" s="83"/>
      <c r="IQD17" s="212"/>
      <c r="IQE17" s="212"/>
      <c r="IQF17" s="212"/>
      <c r="IQG17" s="191"/>
      <c r="IQH17" s="191"/>
      <c r="IQI17" s="191"/>
      <c r="IQJ17" s="191"/>
      <c r="IQK17" s="83"/>
      <c r="IQL17" s="212"/>
      <c r="IQM17" s="212"/>
      <c r="IQN17" s="212"/>
      <c r="IQO17" s="191"/>
      <c r="IQP17" s="191"/>
      <c r="IQQ17" s="191"/>
      <c r="IQR17" s="191"/>
      <c r="IQS17" s="83"/>
      <c r="IQT17" s="212"/>
      <c r="IQU17" s="212"/>
      <c r="IQV17" s="212"/>
      <c r="IQW17" s="191"/>
      <c r="IQX17" s="191"/>
      <c r="IQY17" s="191"/>
      <c r="IQZ17" s="191"/>
      <c r="IRA17" s="83"/>
      <c r="IRB17" s="212"/>
      <c r="IRC17" s="212"/>
      <c r="IRD17" s="212"/>
      <c r="IRE17" s="191"/>
      <c r="IRF17" s="191"/>
      <c r="IRG17" s="191"/>
      <c r="IRH17" s="191"/>
      <c r="IRI17" s="83"/>
      <c r="IRJ17" s="212"/>
      <c r="IRK17" s="212"/>
      <c r="IRL17" s="212"/>
      <c r="IRM17" s="191"/>
      <c r="IRN17" s="191"/>
      <c r="IRO17" s="191"/>
      <c r="IRP17" s="191"/>
      <c r="IRQ17" s="83"/>
      <c r="IRR17" s="212"/>
      <c r="IRS17" s="212"/>
      <c r="IRT17" s="212"/>
      <c r="IRU17" s="191"/>
      <c r="IRV17" s="191"/>
      <c r="IRW17" s="191"/>
      <c r="IRX17" s="191"/>
      <c r="IRY17" s="83"/>
      <c r="IRZ17" s="212"/>
      <c r="ISA17" s="212"/>
      <c r="ISB17" s="212"/>
      <c r="ISC17" s="191"/>
      <c r="ISD17" s="191"/>
      <c r="ISE17" s="191"/>
      <c r="ISF17" s="191"/>
      <c r="ISG17" s="83"/>
      <c r="ISH17" s="212"/>
      <c r="ISI17" s="212"/>
      <c r="ISJ17" s="212"/>
      <c r="ISK17" s="191"/>
      <c r="ISL17" s="191"/>
      <c r="ISM17" s="191"/>
      <c r="ISN17" s="191"/>
      <c r="ISO17" s="83"/>
      <c r="ISP17" s="212"/>
      <c r="ISQ17" s="212"/>
      <c r="ISR17" s="212"/>
      <c r="ISS17" s="191"/>
      <c r="IST17" s="191"/>
      <c r="ISU17" s="191"/>
      <c r="ISV17" s="191"/>
      <c r="ISW17" s="83"/>
      <c r="ISX17" s="212"/>
      <c r="ISY17" s="212"/>
      <c r="ISZ17" s="212"/>
      <c r="ITA17" s="191"/>
      <c r="ITB17" s="191"/>
      <c r="ITC17" s="191"/>
      <c r="ITD17" s="191"/>
      <c r="ITE17" s="83"/>
      <c r="ITF17" s="212"/>
      <c r="ITG17" s="212"/>
      <c r="ITH17" s="212"/>
      <c r="ITI17" s="191"/>
      <c r="ITJ17" s="191"/>
      <c r="ITK17" s="191"/>
      <c r="ITL17" s="191"/>
      <c r="ITM17" s="83"/>
      <c r="ITN17" s="212"/>
      <c r="ITO17" s="212"/>
      <c r="ITP17" s="212"/>
      <c r="ITQ17" s="191"/>
      <c r="ITR17" s="191"/>
      <c r="ITS17" s="191"/>
      <c r="ITT17" s="191"/>
      <c r="ITU17" s="83"/>
      <c r="ITV17" s="212"/>
      <c r="ITW17" s="212"/>
      <c r="ITX17" s="212"/>
      <c r="ITY17" s="191"/>
      <c r="ITZ17" s="191"/>
      <c r="IUA17" s="191"/>
      <c r="IUB17" s="191"/>
      <c r="IUC17" s="83"/>
      <c r="IUD17" s="212"/>
      <c r="IUE17" s="212"/>
      <c r="IUF17" s="212"/>
      <c r="IUG17" s="191"/>
      <c r="IUH17" s="191"/>
      <c r="IUI17" s="191"/>
      <c r="IUJ17" s="191"/>
      <c r="IUK17" s="83"/>
      <c r="IUL17" s="212"/>
      <c r="IUM17" s="212"/>
      <c r="IUN17" s="212"/>
      <c r="IUO17" s="191"/>
      <c r="IUP17" s="191"/>
      <c r="IUQ17" s="191"/>
      <c r="IUR17" s="191"/>
      <c r="IUS17" s="83"/>
      <c r="IUT17" s="212"/>
      <c r="IUU17" s="212"/>
      <c r="IUV17" s="212"/>
      <c r="IUW17" s="191"/>
      <c r="IUX17" s="191"/>
      <c r="IUY17" s="191"/>
      <c r="IUZ17" s="191"/>
      <c r="IVA17" s="83"/>
      <c r="IVB17" s="212"/>
      <c r="IVC17" s="212"/>
      <c r="IVD17" s="212"/>
      <c r="IVE17" s="191"/>
      <c r="IVF17" s="191"/>
      <c r="IVG17" s="191"/>
      <c r="IVH17" s="191"/>
      <c r="IVI17" s="83"/>
      <c r="IVJ17" s="212"/>
      <c r="IVK17" s="212"/>
      <c r="IVL17" s="212"/>
      <c r="IVM17" s="191"/>
      <c r="IVN17" s="191"/>
      <c r="IVO17" s="191"/>
      <c r="IVP17" s="191"/>
      <c r="IVQ17" s="83"/>
      <c r="IVR17" s="212"/>
      <c r="IVS17" s="212"/>
      <c r="IVT17" s="212"/>
      <c r="IVU17" s="191"/>
      <c r="IVV17" s="191"/>
      <c r="IVW17" s="191"/>
      <c r="IVX17" s="191"/>
      <c r="IVY17" s="83"/>
      <c r="IVZ17" s="212"/>
      <c r="IWA17" s="212"/>
      <c r="IWB17" s="212"/>
      <c r="IWC17" s="191"/>
      <c r="IWD17" s="191"/>
      <c r="IWE17" s="191"/>
      <c r="IWF17" s="191"/>
      <c r="IWG17" s="83"/>
      <c r="IWH17" s="212"/>
      <c r="IWI17" s="212"/>
      <c r="IWJ17" s="212"/>
      <c r="IWK17" s="191"/>
      <c r="IWL17" s="191"/>
      <c r="IWM17" s="191"/>
      <c r="IWN17" s="191"/>
      <c r="IWO17" s="83"/>
      <c r="IWP17" s="212"/>
      <c r="IWQ17" s="212"/>
      <c r="IWR17" s="212"/>
      <c r="IWS17" s="191"/>
      <c r="IWT17" s="191"/>
      <c r="IWU17" s="191"/>
      <c r="IWV17" s="191"/>
      <c r="IWW17" s="83"/>
      <c r="IWX17" s="212"/>
      <c r="IWY17" s="212"/>
      <c r="IWZ17" s="212"/>
      <c r="IXA17" s="191"/>
      <c r="IXB17" s="191"/>
      <c r="IXC17" s="191"/>
      <c r="IXD17" s="191"/>
      <c r="IXE17" s="83"/>
      <c r="IXF17" s="212"/>
      <c r="IXG17" s="212"/>
      <c r="IXH17" s="212"/>
      <c r="IXI17" s="191"/>
      <c r="IXJ17" s="191"/>
      <c r="IXK17" s="191"/>
      <c r="IXL17" s="191"/>
      <c r="IXM17" s="83"/>
      <c r="IXN17" s="212"/>
      <c r="IXO17" s="212"/>
      <c r="IXP17" s="212"/>
      <c r="IXQ17" s="191"/>
      <c r="IXR17" s="191"/>
      <c r="IXS17" s="191"/>
      <c r="IXT17" s="191"/>
      <c r="IXU17" s="83"/>
      <c r="IXV17" s="212"/>
      <c r="IXW17" s="212"/>
      <c r="IXX17" s="212"/>
      <c r="IXY17" s="191"/>
      <c r="IXZ17" s="191"/>
      <c r="IYA17" s="191"/>
      <c r="IYB17" s="191"/>
      <c r="IYC17" s="83"/>
      <c r="IYD17" s="212"/>
      <c r="IYE17" s="212"/>
      <c r="IYF17" s="212"/>
      <c r="IYG17" s="191"/>
      <c r="IYH17" s="191"/>
      <c r="IYI17" s="191"/>
      <c r="IYJ17" s="191"/>
      <c r="IYK17" s="83"/>
      <c r="IYL17" s="212"/>
      <c r="IYM17" s="212"/>
      <c r="IYN17" s="212"/>
      <c r="IYO17" s="191"/>
      <c r="IYP17" s="191"/>
      <c r="IYQ17" s="191"/>
      <c r="IYR17" s="191"/>
      <c r="IYS17" s="83"/>
      <c r="IYT17" s="212"/>
      <c r="IYU17" s="212"/>
      <c r="IYV17" s="212"/>
      <c r="IYW17" s="191"/>
      <c r="IYX17" s="191"/>
      <c r="IYY17" s="191"/>
      <c r="IYZ17" s="191"/>
      <c r="IZA17" s="83"/>
      <c r="IZB17" s="212"/>
      <c r="IZC17" s="212"/>
      <c r="IZD17" s="212"/>
      <c r="IZE17" s="191"/>
      <c r="IZF17" s="191"/>
      <c r="IZG17" s="191"/>
      <c r="IZH17" s="191"/>
      <c r="IZI17" s="83"/>
      <c r="IZJ17" s="212"/>
      <c r="IZK17" s="212"/>
      <c r="IZL17" s="212"/>
      <c r="IZM17" s="191"/>
      <c r="IZN17" s="191"/>
      <c r="IZO17" s="191"/>
      <c r="IZP17" s="191"/>
      <c r="IZQ17" s="83"/>
      <c r="IZR17" s="212"/>
      <c r="IZS17" s="212"/>
      <c r="IZT17" s="212"/>
      <c r="IZU17" s="191"/>
      <c r="IZV17" s="191"/>
      <c r="IZW17" s="191"/>
      <c r="IZX17" s="191"/>
      <c r="IZY17" s="83"/>
      <c r="IZZ17" s="212"/>
      <c r="JAA17" s="212"/>
      <c r="JAB17" s="212"/>
      <c r="JAC17" s="191"/>
      <c r="JAD17" s="191"/>
      <c r="JAE17" s="191"/>
      <c r="JAF17" s="191"/>
      <c r="JAG17" s="83"/>
      <c r="JAH17" s="212"/>
      <c r="JAI17" s="212"/>
      <c r="JAJ17" s="212"/>
      <c r="JAK17" s="191"/>
      <c r="JAL17" s="191"/>
      <c r="JAM17" s="191"/>
      <c r="JAN17" s="191"/>
      <c r="JAO17" s="83"/>
      <c r="JAP17" s="212"/>
      <c r="JAQ17" s="212"/>
      <c r="JAR17" s="212"/>
      <c r="JAS17" s="191"/>
      <c r="JAT17" s="191"/>
      <c r="JAU17" s="191"/>
      <c r="JAV17" s="191"/>
      <c r="JAW17" s="83"/>
      <c r="JAX17" s="212"/>
      <c r="JAY17" s="212"/>
      <c r="JAZ17" s="212"/>
      <c r="JBA17" s="191"/>
      <c r="JBB17" s="191"/>
      <c r="JBC17" s="191"/>
      <c r="JBD17" s="191"/>
      <c r="JBE17" s="83"/>
      <c r="JBF17" s="212"/>
      <c r="JBG17" s="212"/>
      <c r="JBH17" s="212"/>
      <c r="JBI17" s="191"/>
      <c r="JBJ17" s="191"/>
      <c r="JBK17" s="191"/>
      <c r="JBL17" s="191"/>
      <c r="JBM17" s="83"/>
      <c r="JBN17" s="212"/>
      <c r="JBO17" s="212"/>
      <c r="JBP17" s="212"/>
      <c r="JBQ17" s="191"/>
      <c r="JBR17" s="191"/>
      <c r="JBS17" s="191"/>
      <c r="JBT17" s="191"/>
      <c r="JBU17" s="83"/>
      <c r="JBV17" s="212"/>
      <c r="JBW17" s="212"/>
      <c r="JBX17" s="212"/>
      <c r="JBY17" s="191"/>
      <c r="JBZ17" s="191"/>
      <c r="JCA17" s="191"/>
      <c r="JCB17" s="191"/>
      <c r="JCC17" s="83"/>
      <c r="JCD17" s="212"/>
      <c r="JCE17" s="212"/>
      <c r="JCF17" s="212"/>
      <c r="JCG17" s="191"/>
      <c r="JCH17" s="191"/>
      <c r="JCI17" s="191"/>
      <c r="JCJ17" s="191"/>
      <c r="JCK17" s="83"/>
      <c r="JCL17" s="212"/>
      <c r="JCM17" s="212"/>
      <c r="JCN17" s="212"/>
      <c r="JCO17" s="191"/>
      <c r="JCP17" s="191"/>
      <c r="JCQ17" s="191"/>
      <c r="JCR17" s="191"/>
      <c r="JCS17" s="83"/>
      <c r="JCT17" s="212"/>
      <c r="JCU17" s="212"/>
      <c r="JCV17" s="212"/>
      <c r="JCW17" s="191"/>
      <c r="JCX17" s="191"/>
      <c r="JCY17" s="191"/>
      <c r="JCZ17" s="191"/>
      <c r="JDA17" s="83"/>
      <c r="JDB17" s="212"/>
      <c r="JDC17" s="212"/>
      <c r="JDD17" s="212"/>
      <c r="JDE17" s="191"/>
      <c r="JDF17" s="191"/>
      <c r="JDG17" s="191"/>
      <c r="JDH17" s="191"/>
      <c r="JDI17" s="83"/>
      <c r="JDJ17" s="212"/>
      <c r="JDK17" s="212"/>
      <c r="JDL17" s="212"/>
      <c r="JDM17" s="191"/>
      <c r="JDN17" s="191"/>
      <c r="JDO17" s="191"/>
      <c r="JDP17" s="191"/>
      <c r="JDQ17" s="83"/>
      <c r="JDR17" s="212"/>
      <c r="JDS17" s="212"/>
      <c r="JDT17" s="212"/>
      <c r="JDU17" s="191"/>
      <c r="JDV17" s="191"/>
      <c r="JDW17" s="191"/>
      <c r="JDX17" s="191"/>
      <c r="JDY17" s="83"/>
      <c r="JDZ17" s="212"/>
      <c r="JEA17" s="212"/>
      <c r="JEB17" s="212"/>
      <c r="JEC17" s="191"/>
      <c r="JED17" s="191"/>
      <c r="JEE17" s="191"/>
      <c r="JEF17" s="191"/>
      <c r="JEG17" s="83"/>
      <c r="JEH17" s="212"/>
      <c r="JEI17" s="212"/>
      <c r="JEJ17" s="212"/>
      <c r="JEK17" s="191"/>
      <c r="JEL17" s="191"/>
      <c r="JEM17" s="191"/>
      <c r="JEN17" s="191"/>
      <c r="JEO17" s="83"/>
      <c r="JEP17" s="212"/>
      <c r="JEQ17" s="212"/>
      <c r="JER17" s="212"/>
      <c r="JES17" s="191"/>
      <c r="JET17" s="191"/>
      <c r="JEU17" s="191"/>
      <c r="JEV17" s="191"/>
      <c r="JEW17" s="83"/>
      <c r="JEX17" s="212"/>
      <c r="JEY17" s="212"/>
      <c r="JEZ17" s="212"/>
      <c r="JFA17" s="191"/>
      <c r="JFB17" s="191"/>
      <c r="JFC17" s="191"/>
      <c r="JFD17" s="191"/>
      <c r="JFE17" s="83"/>
      <c r="JFF17" s="212"/>
      <c r="JFG17" s="212"/>
      <c r="JFH17" s="212"/>
      <c r="JFI17" s="191"/>
      <c r="JFJ17" s="191"/>
      <c r="JFK17" s="191"/>
      <c r="JFL17" s="191"/>
      <c r="JFM17" s="83"/>
      <c r="JFN17" s="212"/>
      <c r="JFO17" s="212"/>
      <c r="JFP17" s="212"/>
      <c r="JFQ17" s="191"/>
      <c r="JFR17" s="191"/>
      <c r="JFS17" s="191"/>
      <c r="JFT17" s="191"/>
      <c r="JFU17" s="83"/>
      <c r="JFV17" s="212"/>
      <c r="JFW17" s="212"/>
      <c r="JFX17" s="212"/>
      <c r="JFY17" s="191"/>
      <c r="JFZ17" s="191"/>
      <c r="JGA17" s="191"/>
      <c r="JGB17" s="191"/>
      <c r="JGC17" s="83"/>
      <c r="JGD17" s="212"/>
      <c r="JGE17" s="212"/>
      <c r="JGF17" s="212"/>
      <c r="JGG17" s="191"/>
      <c r="JGH17" s="191"/>
      <c r="JGI17" s="191"/>
      <c r="JGJ17" s="191"/>
      <c r="JGK17" s="83"/>
      <c r="JGL17" s="212"/>
      <c r="JGM17" s="212"/>
      <c r="JGN17" s="212"/>
      <c r="JGO17" s="191"/>
      <c r="JGP17" s="191"/>
      <c r="JGQ17" s="191"/>
      <c r="JGR17" s="191"/>
      <c r="JGS17" s="83"/>
      <c r="JGT17" s="212"/>
      <c r="JGU17" s="212"/>
      <c r="JGV17" s="212"/>
      <c r="JGW17" s="191"/>
      <c r="JGX17" s="191"/>
      <c r="JGY17" s="191"/>
      <c r="JGZ17" s="191"/>
      <c r="JHA17" s="83"/>
      <c r="JHB17" s="212"/>
      <c r="JHC17" s="212"/>
      <c r="JHD17" s="212"/>
      <c r="JHE17" s="191"/>
      <c r="JHF17" s="191"/>
      <c r="JHG17" s="191"/>
      <c r="JHH17" s="191"/>
      <c r="JHI17" s="83"/>
      <c r="JHJ17" s="212"/>
      <c r="JHK17" s="212"/>
      <c r="JHL17" s="212"/>
      <c r="JHM17" s="191"/>
      <c r="JHN17" s="191"/>
      <c r="JHO17" s="191"/>
      <c r="JHP17" s="191"/>
      <c r="JHQ17" s="83"/>
      <c r="JHR17" s="212"/>
      <c r="JHS17" s="212"/>
      <c r="JHT17" s="212"/>
      <c r="JHU17" s="191"/>
      <c r="JHV17" s="191"/>
      <c r="JHW17" s="191"/>
      <c r="JHX17" s="191"/>
      <c r="JHY17" s="83"/>
      <c r="JHZ17" s="212"/>
      <c r="JIA17" s="212"/>
      <c r="JIB17" s="212"/>
      <c r="JIC17" s="191"/>
      <c r="JID17" s="191"/>
      <c r="JIE17" s="191"/>
      <c r="JIF17" s="191"/>
      <c r="JIG17" s="83"/>
      <c r="JIH17" s="212"/>
      <c r="JII17" s="212"/>
      <c r="JIJ17" s="212"/>
      <c r="JIK17" s="191"/>
      <c r="JIL17" s="191"/>
      <c r="JIM17" s="191"/>
      <c r="JIN17" s="191"/>
      <c r="JIO17" s="83"/>
      <c r="JIP17" s="212"/>
      <c r="JIQ17" s="212"/>
      <c r="JIR17" s="212"/>
      <c r="JIS17" s="191"/>
      <c r="JIT17" s="191"/>
      <c r="JIU17" s="191"/>
      <c r="JIV17" s="191"/>
      <c r="JIW17" s="83"/>
      <c r="JIX17" s="212"/>
      <c r="JIY17" s="212"/>
      <c r="JIZ17" s="212"/>
      <c r="JJA17" s="191"/>
      <c r="JJB17" s="191"/>
      <c r="JJC17" s="191"/>
      <c r="JJD17" s="191"/>
      <c r="JJE17" s="83"/>
      <c r="JJF17" s="212"/>
      <c r="JJG17" s="212"/>
      <c r="JJH17" s="212"/>
      <c r="JJI17" s="191"/>
      <c r="JJJ17" s="191"/>
      <c r="JJK17" s="191"/>
      <c r="JJL17" s="191"/>
      <c r="JJM17" s="83"/>
      <c r="JJN17" s="212"/>
      <c r="JJO17" s="212"/>
      <c r="JJP17" s="212"/>
      <c r="JJQ17" s="191"/>
      <c r="JJR17" s="191"/>
      <c r="JJS17" s="191"/>
      <c r="JJT17" s="191"/>
      <c r="JJU17" s="83"/>
      <c r="JJV17" s="212"/>
      <c r="JJW17" s="212"/>
      <c r="JJX17" s="212"/>
      <c r="JJY17" s="191"/>
      <c r="JJZ17" s="191"/>
      <c r="JKA17" s="191"/>
      <c r="JKB17" s="191"/>
      <c r="JKC17" s="83"/>
      <c r="JKD17" s="212"/>
      <c r="JKE17" s="212"/>
      <c r="JKF17" s="212"/>
      <c r="JKG17" s="191"/>
      <c r="JKH17" s="191"/>
      <c r="JKI17" s="191"/>
      <c r="JKJ17" s="191"/>
      <c r="JKK17" s="83"/>
      <c r="JKL17" s="212"/>
      <c r="JKM17" s="212"/>
      <c r="JKN17" s="212"/>
      <c r="JKO17" s="191"/>
      <c r="JKP17" s="191"/>
      <c r="JKQ17" s="191"/>
      <c r="JKR17" s="191"/>
      <c r="JKS17" s="83"/>
      <c r="JKT17" s="212"/>
      <c r="JKU17" s="212"/>
      <c r="JKV17" s="212"/>
      <c r="JKW17" s="191"/>
      <c r="JKX17" s="191"/>
      <c r="JKY17" s="191"/>
      <c r="JKZ17" s="191"/>
      <c r="JLA17" s="83"/>
      <c r="JLB17" s="212"/>
      <c r="JLC17" s="212"/>
      <c r="JLD17" s="212"/>
      <c r="JLE17" s="191"/>
      <c r="JLF17" s="191"/>
      <c r="JLG17" s="191"/>
      <c r="JLH17" s="191"/>
      <c r="JLI17" s="83"/>
      <c r="JLJ17" s="212"/>
      <c r="JLK17" s="212"/>
      <c r="JLL17" s="212"/>
      <c r="JLM17" s="191"/>
      <c r="JLN17" s="191"/>
      <c r="JLO17" s="191"/>
      <c r="JLP17" s="191"/>
      <c r="JLQ17" s="83"/>
      <c r="JLR17" s="212"/>
      <c r="JLS17" s="212"/>
      <c r="JLT17" s="212"/>
      <c r="JLU17" s="191"/>
      <c r="JLV17" s="191"/>
      <c r="JLW17" s="191"/>
      <c r="JLX17" s="191"/>
      <c r="JLY17" s="83"/>
      <c r="JLZ17" s="212"/>
      <c r="JMA17" s="212"/>
      <c r="JMB17" s="212"/>
      <c r="JMC17" s="191"/>
      <c r="JMD17" s="191"/>
      <c r="JME17" s="191"/>
      <c r="JMF17" s="191"/>
      <c r="JMG17" s="83"/>
      <c r="JMH17" s="212"/>
      <c r="JMI17" s="212"/>
      <c r="JMJ17" s="212"/>
      <c r="JMK17" s="191"/>
      <c r="JML17" s="191"/>
      <c r="JMM17" s="191"/>
      <c r="JMN17" s="191"/>
      <c r="JMO17" s="83"/>
      <c r="JMP17" s="212"/>
      <c r="JMQ17" s="212"/>
      <c r="JMR17" s="212"/>
      <c r="JMS17" s="191"/>
      <c r="JMT17" s="191"/>
      <c r="JMU17" s="191"/>
      <c r="JMV17" s="191"/>
      <c r="JMW17" s="83"/>
      <c r="JMX17" s="212"/>
      <c r="JMY17" s="212"/>
      <c r="JMZ17" s="212"/>
      <c r="JNA17" s="191"/>
      <c r="JNB17" s="191"/>
      <c r="JNC17" s="191"/>
      <c r="JND17" s="191"/>
      <c r="JNE17" s="83"/>
      <c r="JNF17" s="212"/>
      <c r="JNG17" s="212"/>
      <c r="JNH17" s="212"/>
      <c r="JNI17" s="191"/>
      <c r="JNJ17" s="191"/>
      <c r="JNK17" s="191"/>
      <c r="JNL17" s="191"/>
      <c r="JNM17" s="83"/>
      <c r="JNN17" s="212"/>
      <c r="JNO17" s="212"/>
      <c r="JNP17" s="212"/>
      <c r="JNQ17" s="191"/>
      <c r="JNR17" s="191"/>
      <c r="JNS17" s="191"/>
      <c r="JNT17" s="191"/>
      <c r="JNU17" s="83"/>
      <c r="JNV17" s="212"/>
      <c r="JNW17" s="212"/>
      <c r="JNX17" s="212"/>
      <c r="JNY17" s="191"/>
      <c r="JNZ17" s="191"/>
      <c r="JOA17" s="191"/>
      <c r="JOB17" s="191"/>
      <c r="JOC17" s="83"/>
      <c r="JOD17" s="212"/>
      <c r="JOE17" s="212"/>
      <c r="JOF17" s="212"/>
      <c r="JOG17" s="191"/>
      <c r="JOH17" s="191"/>
      <c r="JOI17" s="191"/>
      <c r="JOJ17" s="191"/>
      <c r="JOK17" s="83"/>
      <c r="JOL17" s="212"/>
      <c r="JOM17" s="212"/>
      <c r="JON17" s="212"/>
      <c r="JOO17" s="191"/>
      <c r="JOP17" s="191"/>
      <c r="JOQ17" s="191"/>
      <c r="JOR17" s="191"/>
      <c r="JOS17" s="83"/>
      <c r="JOT17" s="212"/>
      <c r="JOU17" s="212"/>
      <c r="JOV17" s="212"/>
      <c r="JOW17" s="191"/>
      <c r="JOX17" s="191"/>
      <c r="JOY17" s="191"/>
      <c r="JOZ17" s="191"/>
      <c r="JPA17" s="83"/>
      <c r="JPB17" s="212"/>
      <c r="JPC17" s="212"/>
      <c r="JPD17" s="212"/>
      <c r="JPE17" s="191"/>
      <c r="JPF17" s="191"/>
      <c r="JPG17" s="191"/>
      <c r="JPH17" s="191"/>
      <c r="JPI17" s="83"/>
      <c r="JPJ17" s="212"/>
      <c r="JPK17" s="212"/>
      <c r="JPL17" s="212"/>
      <c r="JPM17" s="191"/>
      <c r="JPN17" s="191"/>
      <c r="JPO17" s="191"/>
      <c r="JPP17" s="191"/>
      <c r="JPQ17" s="83"/>
      <c r="JPR17" s="212"/>
      <c r="JPS17" s="212"/>
      <c r="JPT17" s="212"/>
      <c r="JPU17" s="191"/>
      <c r="JPV17" s="191"/>
      <c r="JPW17" s="191"/>
      <c r="JPX17" s="191"/>
      <c r="JPY17" s="83"/>
      <c r="JPZ17" s="212"/>
      <c r="JQA17" s="212"/>
      <c r="JQB17" s="212"/>
      <c r="JQC17" s="191"/>
      <c r="JQD17" s="191"/>
      <c r="JQE17" s="191"/>
      <c r="JQF17" s="191"/>
      <c r="JQG17" s="83"/>
      <c r="JQH17" s="212"/>
      <c r="JQI17" s="212"/>
      <c r="JQJ17" s="212"/>
      <c r="JQK17" s="191"/>
      <c r="JQL17" s="191"/>
      <c r="JQM17" s="191"/>
      <c r="JQN17" s="191"/>
      <c r="JQO17" s="83"/>
      <c r="JQP17" s="212"/>
      <c r="JQQ17" s="212"/>
      <c r="JQR17" s="212"/>
      <c r="JQS17" s="191"/>
      <c r="JQT17" s="191"/>
      <c r="JQU17" s="191"/>
      <c r="JQV17" s="191"/>
      <c r="JQW17" s="83"/>
      <c r="JQX17" s="212"/>
      <c r="JQY17" s="212"/>
      <c r="JQZ17" s="212"/>
      <c r="JRA17" s="191"/>
      <c r="JRB17" s="191"/>
      <c r="JRC17" s="191"/>
      <c r="JRD17" s="191"/>
      <c r="JRE17" s="83"/>
      <c r="JRF17" s="212"/>
      <c r="JRG17" s="212"/>
      <c r="JRH17" s="212"/>
      <c r="JRI17" s="191"/>
      <c r="JRJ17" s="191"/>
      <c r="JRK17" s="191"/>
      <c r="JRL17" s="191"/>
      <c r="JRM17" s="83"/>
      <c r="JRN17" s="212"/>
      <c r="JRO17" s="212"/>
      <c r="JRP17" s="212"/>
      <c r="JRQ17" s="191"/>
      <c r="JRR17" s="191"/>
      <c r="JRS17" s="191"/>
      <c r="JRT17" s="191"/>
      <c r="JRU17" s="83"/>
      <c r="JRV17" s="212"/>
      <c r="JRW17" s="212"/>
      <c r="JRX17" s="212"/>
      <c r="JRY17" s="191"/>
      <c r="JRZ17" s="191"/>
      <c r="JSA17" s="191"/>
      <c r="JSB17" s="191"/>
      <c r="JSC17" s="83"/>
      <c r="JSD17" s="212"/>
      <c r="JSE17" s="212"/>
      <c r="JSF17" s="212"/>
      <c r="JSG17" s="191"/>
      <c r="JSH17" s="191"/>
      <c r="JSI17" s="191"/>
      <c r="JSJ17" s="191"/>
      <c r="JSK17" s="83"/>
      <c r="JSL17" s="212"/>
      <c r="JSM17" s="212"/>
      <c r="JSN17" s="212"/>
      <c r="JSO17" s="191"/>
      <c r="JSP17" s="191"/>
      <c r="JSQ17" s="191"/>
      <c r="JSR17" s="191"/>
      <c r="JSS17" s="83"/>
      <c r="JST17" s="212"/>
      <c r="JSU17" s="212"/>
      <c r="JSV17" s="212"/>
      <c r="JSW17" s="191"/>
      <c r="JSX17" s="191"/>
      <c r="JSY17" s="191"/>
      <c r="JSZ17" s="191"/>
      <c r="JTA17" s="83"/>
      <c r="JTB17" s="212"/>
      <c r="JTC17" s="212"/>
      <c r="JTD17" s="212"/>
      <c r="JTE17" s="191"/>
      <c r="JTF17" s="191"/>
      <c r="JTG17" s="191"/>
      <c r="JTH17" s="191"/>
      <c r="JTI17" s="83"/>
      <c r="JTJ17" s="212"/>
      <c r="JTK17" s="212"/>
      <c r="JTL17" s="212"/>
      <c r="JTM17" s="191"/>
      <c r="JTN17" s="191"/>
      <c r="JTO17" s="191"/>
      <c r="JTP17" s="191"/>
      <c r="JTQ17" s="83"/>
      <c r="JTR17" s="212"/>
      <c r="JTS17" s="212"/>
      <c r="JTT17" s="212"/>
      <c r="JTU17" s="191"/>
      <c r="JTV17" s="191"/>
      <c r="JTW17" s="191"/>
      <c r="JTX17" s="191"/>
      <c r="JTY17" s="83"/>
      <c r="JTZ17" s="212"/>
      <c r="JUA17" s="212"/>
      <c r="JUB17" s="212"/>
      <c r="JUC17" s="191"/>
      <c r="JUD17" s="191"/>
      <c r="JUE17" s="191"/>
      <c r="JUF17" s="191"/>
      <c r="JUG17" s="83"/>
      <c r="JUH17" s="212"/>
      <c r="JUI17" s="212"/>
      <c r="JUJ17" s="212"/>
      <c r="JUK17" s="191"/>
      <c r="JUL17" s="191"/>
      <c r="JUM17" s="191"/>
      <c r="JUN17" s="191"/>
      <c r="JUO17" s="83"/>
      <c r="JUP17" s="212"/>
      <c r="JUQ17" s="212"/>
      <c r="JUR17" s="212"/>
      <c r="JUS17" s="191"/>
      <c r="JUT17" s="191"/>
      <c r="JUU17" s="191"/>
      <c r="JUV17" s="191"/>
      <c r="JUW17" s="83"/>
      <c r="JUX17" s="212"/>
      <c r="JUY17" s="212"/>
      <c r="JUZ17" s="212"/>
      <c r="JVA17" s="191"/>
      <c r="JVB17" s="191"/>
      <c r="JVC17" s="191"/>
      <c r="JVD17" s="191"/>
      <c r="JVE17" s="83"/>
      <c r="JVF17" s="212"/>
      <c r="JVG17" s="212"/>
      <c r="JVH17" s="212"/>
      <c r="JVI17" s="191"/>
      <c r="JVJ17" s="191"/>
      <c r="JVK17" s="191"/>
      <c r="JVL17" s="191"/>
      <c r="JVM17" s="83"/>
      <c r="JVN17" s="212"/>
      <c r="JVO17" s="212"/>
      <c r="JVP17" s="212"/>
      <c r="JVQ17" s="191"/>
      <c r="JVR17" s="191"/>
      <c r="JVS17" s="191"/>
      <c r="JVT17" s="191"/>
      <c r="JVU17" s="83"/>
      <c r="JVV17" s="212"/>
      <c r="JVW17" s="212"/>
      <c r="JVX17" s="212"/>
      <c r="JVY17" s="191"/>
      <c r="JVZ17" s="191"/>
      <c r="JWA17" s="191"/>
      <c r="JWB17" s="191"/>
      <c r="JWC17" s="83"/>
      <c r="JWD17" s="212"/>
      <c r="JWE17" s="212"/>
      <c r="JWF17" s="212"/>
      <c r="JWG17" s="191"/>
      <c r="JWH17" s="191"/>
      <c r="JWI17" s="191"/>
      <c r="JWJ17" s="191"/>
      <c r="JWK17" s="83"/>
      <c r="JWL17" s="212"/>
      <c r="JWM17" s="212"/>
      <c r="JWN17" s="212"/>
      <c r="JWO17" s="191"/>
      <c r="JWP17" s="191"/>
      <c r="JWQ17" s="191"/>
      <c r="JWR17" s="191"/>
      <c r="JWS17" s="83"/>
      <c r="JWT17" s="212"/>
      <c r="JWU17" s="212"/>
      <c r="JWV17" s="212"/>
      <c r="JWW17" s="191"/>
      <c r="JWX17" s="191"/>
      <c r="JWY17" s="191"/>
      <c r="JWZ17" s="191"/>
      <c r="JXA17" s="83"/>
      <c r="JXB17" s="212"/>
      <c r="JXC17" s="212"/>
      <c r="JXD17" s="212"/>
      <c r="JXE17" s="191"/>
      <c r="JXF17" s="191"/>
      <c r="JXG17" s="191"/>
      <c r="JXH17" s="191"/>
      <c r="JXI17" s="83"/>
      <c r="JXJ17" s="212"/>
      <c r="JXK17" s="212"/>
      <c r="JXL17" s="212"/>
      <c r="JXM17" s="191"/>
      <c r="JXN17" s="191"/>
      <c r="JXO17" s="191"/>
      <c r="JXP17" s="191"/>
      <c r="JXQ17" s="83"/>
      <c r="JXR17" s="212"/>
      <c r="JXS17" s="212"/>
      <c r="JXT17" s="212"/>
      <c r="JXU17" s="191"/>
      <c r="JXV17" s="191"/>
      <c r="JXW17" s="191"/>
      <c r="JXX17" s="191"/>
      <c r="JXY17" s="83"/>
      <c r="JXZ17" s="212"/>
      <c r="JYA17" s="212"/>
      <c r="JYB17" s="212"/>
      <c r="JYC17" s="191"/>
      <c r="JYD17" s="191"/>
      <c r="JYE17" s="191"/>
      <c r="JYF17" s="191"/>
      <c r="JYG17" s="83"/>
      <c r="JYH17" s="212"/>
      <c r="JYI17" s="212"/>
      <c r="JYJ17" s="212"/>
      <c r="JYK17" s="191"/>
      <c r="JYL17" s="191"/>
      <c r="JYM17" s="191"/>
      <c r="JYN17" s="191"/>
      <c r="JYO17" s="83"/>
      <c r="JYP17" s="212"/>
      <c r="JYQ17" s="212"/>
      <c r="JYR17" s="212"/>
      <c r="JYS17" s="191"/>
      <c r="JYT17" s="191"/>
      <c r="JYU17" s="191"/>
      <c r="JYV17" s="191"/>
      <c r="JYW17" s="83"/>
      <c r="JYX17" s="212"/>
      <c r="JYY17" s="212"/>
      <c r="JYZ17" s="212"/>
      <c r="JZA17" s="191"/>
      <c r="JZB17" s="191"/>
      <c r="JZC17" s="191"/>
      <c r="JZD17" s="191"/>
      <c r="JZE17" s="83"/>
      <c r="JZF17" s="212"/>
      <c r="JZG17" s="212"/>
      <c r="JZH17" s="212"/>
      <c r="JZI17" s="191"/>
      <c r="JZJ17" s="191"/>
      <c r="JZK17" s="191"/>
      <c r="JZL17" s="191"/>
      <c r="JZM17" s="83"/>
      <c r="JZN17" s="212"/>
      <c r="JZO17" s="212"/>
      <c r="JZP17" s="212"/>
      <c r="JZQ17" s="191"/>
      <c r="JZR17" s="191"/>
      <c r="JZS17" s="191"/>
      <c r="JZT17" s="191"/>
      <c r="JZU17" s="83"/>
      <c r="JZV17" s="212"/>
      <c r="JZW17" s="212"/>
      <c r="JZX17" s="212"/>
      <c r="JZY17" s="191"/>
      <c r="JZZ17" s="191"/>
      <c r="KAA17" s="191"/>
      <c r="KAB17" s="191"/>
      <c r="KAC17" s="83"/>
      <c r="KAD17" s="212"/>
      <c r="KAE17" s="212"/>
      <c r="KAF17" s="212"/>
      <c r="KAG17" s="191"/>
      <c r="KAH17" s="191"/>
      <c r="KAI17" s="191"/>
      <c r="KAJ17" s="191"/>
      <c r="KAK17" s="83"/>
      <c r="KAL17" s="212"/>
      <c r="KAM17" s="212"/>
      <c r="KAN17" s="212"/>
      <c r="KAO17" s="191"/>
      <c r="KAP17" s="191"/>
      <c r="KAQ17" s="191"/>
      <c r="KAR17" s="191"/>
      <c r="KAS17" s="83"/>
      <c r="KAT17" s="212"/>
      <c r="KAU17" s="212"/>
      <c r="KAV17" s="212"/>
      <c r="KAW17" s="191"/>
      <c r="KAX17" s="191"/>
      <c r="KAY17" s="191"/>
      <c r="KAZ17" s="191"/>
      <c r="KBA17" s="83"/>
      <c r="KBB17" s="212"/>
      <c r="KBC17" s="212"/>
      <c r="KBD17" s="212"/>
      <c r="KBE17" s="191"/>
      <c r="KBF17" s="191"/>
      <c r="KBG17" s="191"/>
      <c r="KBH17" s="191"/>
      <c r="KBI17" s="83"/>
      <c r="KBJ17" s="212"/>
      <c r="KBK17" s="212"/>
      <c r="KBL17" s="212"/>
      <c r="KBM17" s="191"/>
      <c r="KBN17" s="191"/>
      <c r="KBO17" s="191"/>
      <c r="KBP17" s="191"/>
      <c r="KBQ17" s="83"/>
      <c r="KBR17" s="212"/>
      <c r="KBS17" s="212"/>
      <c r="KBT17" s="212"/>
      <c r="KBU17" s="191"/>
      <c r="KBV17" s="191"/>
      <c r="KBW17" s="191"/>
      <c r="KBX17" s="191"/>
      <c r="KBY17" s="83"/>
      <c r="KBZ17" s="212"/>
      <c r="KCA17" s="212"/>
      <c r="KCB17" s="212"/>
      <c r="KCC17" s="191"/>
      <c r="KCD17" s="191"/>
      <c r="KCE17" s="191"/>
      <c r="KCF17" s="191"/>
      <c r="KCG17" s="83"/>
      <c r="KCH17" s="212"/>
      <c r="KCI17" s="212"/>
      <c r="KCJ17" s="212"/>
      <c r="KCK17" s="191"/>
      <c r="KCL17" s="191"/>
      <c r="KCM17" s="191"/>
      <c r="KCN17" s="191"/>
      <c r="KCO17" s="83"/>
      <c r="KCP17" s="212"/>
      <c r="KCQ17" s="212"/>
      <c r="KCR17" s="212"/>
      <c r="KCS17" s="191"/>
      <c r="KCT17" s="191"/>
      <c r="KCU17" s="191"/>
      <c r="KCV17" s="191"/>
      <c r="KCW17" s="83"/>
      <c r="KCX17" s="212"/>
      <c r="KCY17" s="212"/>
      <c r="KCZ17" s="212"/>
      <c r="KDA17" s="191"/>
      <c r="KDB17" s="191"/>
      <c r="KDC17" s="191"/>
      <c r="KDD17" s="191"/>
      <c r="KDE17" s="83"/>
      <c r="KDF17" s="212"/>
      <c r="KDG17" s="212"/>
      <c r="KDH17" s="212"/>
      <c r="KDI17" s="191"/>
      <c r="KDJ17" s="191"/>
      <c r="KDK17" s="191"/>
      <c r="KDL17" s="191"/>
      <c r="KDM17" s="83"/>
      <c r="KDN17" s="212"/>
      <c r="KDO17" s="212"/>
      <c r="KDP17" s="212"/>
      <c r="KDQ17" s="191"/>
      <c r="KDR17" s="191"/>
      <c r="KDS17" s="191"/>
      <c r="KDT17" s="191"/>
      <c r="KDU17" s="83"/>
      <c r="KDV17" s="212"/>
      <c r="KDW17" s="212"/>
      <c r="KDX17" s="212"/>
      <c r="KDY17" s="191"/>
      <c r="KDZ17" s="191"/>
      <c r="KEA17" s="191"/>
      <c r="KEB17" s="191"/>
      <c r="KEC17" s="83"/>
      <c r="KED17" s="212"/>
      <c r="KEE17" s="212"/>
      <c r="KEF17" s="212"/>
      <c r="KEG17" s="191"/>
      <c r="KEH17" s="191"/>
      <c r="KEI17" s="191"/>
      <c r="KEJ17" s="191"/>
      <c r="KEK17" s="83"/>
      <c r="KEL17" s="212"/>
      <c r="KEM17" s="212"/>
      <c r="KEN17" s="212"/>
      <c r="KEO17" s="191"/>
      <c r="KEP17" s="191"/>
      <c r="KEQ17" s="191"/>
      <c r="KER17" s="191"/>
      <c r="KES17" s="83"/>
      <c r="KET17" s="212"/>
      <c r="KEU17" s="212"/>
      <c r="KEV17" s="212"/>
      <c r="KEW17" s="191"/>
      <c r="KEX17" s="191"/>
      <c r="KEY17" s="191"/>
      <c r="KEZ17" s="191"/>
      <c r="KFA17" s="83"/>
      <c r="KFB17" s="212"/>
      <c r="KFC17" s="212"/>
      <c r="KFD17" s="212"/>
      <c r="KFE17" s="191"/>
      <c r="KFF17" s="191"/>
      <c r="KFG17" s="191"/>
      <c r="KFH17" s="191"/>
      <c r="KFI17" s="83"/>
      <c r="KFJ17" s="212"/>
      <c r="KFK17" s="212"/>
      <c r="KFL17" s="212"/>
      <c r="KFM17" s="191"/>
      <c r="KFN17" s="191"/>
      <c r="KFO17" s="191"/>
      <c r="KFP17" s="191"/>
      <c r="KFQ17" s="83"/>
      <c r="KFR17" s="212"/>
      <c r="KFS17" s="212"/>
      <c r="KFT17" s="212"/>
      <c r="KFU17" s="191"/>
      <c r="KFV17" s="191"/>
      <c r="KFW17" s="191"/>
      <c r="KFX17" s="191"/>
      <c r="KFY17" s="83"/>
      <c r="KFZ17" s="212"/>
      <c r="KGA17" s="212"/>
      <c r="KGB17" s="212"/>
      <c r="KGC17" s="191"/>
      <c r="KGD17" s="191"/>
      <c r="KGE17" s="191"/>
      <c r="KGF17" s="191"/>
      <c r="KGG17" s="83"/>
      <c r="KGH17" s="212"/>
      <c r="KGI17" s="212"/>
      <c r="KGJ17" s="212"/>
      <c r="KGK17" s="191"/>
      <c r="KGL17" s="191"/>
      <c r="KGM17" s="191"/>
      <c r="KGN17" s="191"/>
      <c r="KGO17" s="83"/>
      <c r="KGP17" s="212"/>
      <c r="KGQ17" s="212"/>
      <c r="KGR17" s="212"/>
      <c r="KGS17" s="191"/>
      <c r="KGT17" s="191"/>
      <c r="KGU17" s="191"/>
      <c r="KGV17" s="191"/>
      <c r="KGW17" s="83"/>
      <c r="KGX17" s="212"/>
      <c r="KGY17" s="212"/>
      <c r="KGZ17" s="212"/>
      <c r="KHA17" s="191"/>
      <c r="KHB17" s="191"/>
      <c r="KHC17" s="191"/>
      <c r="KHD17" s="191"/>
      <c r="KHE17" s="83"/>
      <c r="KHF17" s="212"/>
      <c r="KHG17" s="212"/>
      <c r="KHH17" s="212"/>
      <c r="KHI17" s="191"/>
      <c r="KHJ17" s="191"/>
      <c r="KHK17" s="191"/>
      <c r="KHL17" s="191"/>
      <c r="KHM17" s="83"/>
      <c r="KHN17" s="212"/>
      <c r="KHO17" s="212"/>
      <c r="KHP17" s="212"/>
      <c r="KHQ17" s="191"/>
      <c r="KHR17" s="191"/>
      <c r="KHS17" s="191"/>
      <c r="KHT17" s="191"/>
      <c r="KHU17" s="83"/>
      <c r="KHV17" s="212"/>
      <c r="KHW17" s="212"/>
      <c r="KHX17" s="212"/>
      <c r="KHY17" s="191"/>
      <c r="KHZ17" s="191"/>
      <c r="KIA17" s="191"/>
      <c r="KIB17" s="191"/>
      <c r="KIC17" s="83"/>
      <c r="KID17" s="212"/>
      <c r="KIE17" s="212"/>
      <c r="KIF17" s="212"/>
      <c r="KIG17" s="191"/>
      <c r="KIH17" s="191"/>
      <c r="KII17" s="191"/>
      <c r="KIJ17" s="191"/>
      <c r="KIK17" s="83"/>
      <c r="KIL17" s="212"/>
      <c r="KIM17" s="212"/>
      <c r="KIN17" s="212"/>
      <c r="KIO17" s="191"/>
      <c r="KIP17" s="191"/>
      <c r="KIQ17" s="191"/>
      <c r="KIR17" s="191"/>
      <c r="KIS17" s="83"/>
      <c r="KIT17" s="212"/>
      <c r="KIU17" s="212"/>
      <c r="KIV17" s="212"/>
      <c r="KIW17" s="191"/>
      <c r="KIX17" s="191"/>
      <c r="KIY17" s="191"/>
      <c r="KIZ17" s="191"/>
      <c r="KJA17" s="83"/>
      <c r="KJB17" s="212"/>
      <c r="KJC17" s="212"/>
      <c r="KJD17" s="212"/>
      <c r="KJE17" s="191"/>
      <c r="KJF17" s="191"/>
      <c r="KJG17" s="191"/>
      <c r="KJH17" s="191"/>
      <c r="KJI17" s="83"/>
      <c r="KJJ17" s="212"/>
      <c r="KJK17" s="212"/>
      <c r="KJL17" s="212"/>
      <c r="KJM17" s="191"/>
      <c r="KJN17" s="191"/>
      <c r="KJO17" s="191"/>
      <c r="KJP17" s="191"/>
      <c r="KJQ17" s="83"/>
      <c r="KJR17" s="212"/>
      <c r="KJS17" s="212"/>
      <c r="KJT17" s="212"/>
      <c r="KJU17" s="191"/>
      <c r="KJV17" s="191"/>
      <c r="KJW17" s="191"/>
      <c r="KJX17" s="191"/>
      <c r="KJY17" s="83"/>
      <c r="KJZ17" s="212"/>
      <c r="KKA17" s="212"/>
      <c r="KKB17" s="212"/>
      <c r="KKC17" s="191"/>
      <c r="KKD17" s="191"/>
      <c r="KKE17" s="191"/>
      <c r="KKF17" s="191"/>
      <c r="KKG17" s="83"/>
      <c r="KKH17" s="212"/>
      <c r="KKI17" s="212"/>
      <c r="KKJ17" s="212"/>
      <c r="KKK17" s="191"/>
      <c r="KKL17" s="191"/>
      <c r="KKM17" s="191"/>
      <c r="KKN17" s="191"/>
      <c r="KKO17" s="83"/>
      <c r="KKP17" s="212"/>
      <c r="KKQ17" s="212"/>
      <c r="KKR17" s="212"/>
      <c r="KKS17" s="191"/>
      <c r="KKT17" s="191"/>
      <c r="KKU17" s="191"/>
      <c r="KKV17" s="191"/>
      <c r="KKW17" s="83"/>
      <c r="KKX17" s="212"/>
      <c r="KKY17" s="212"/>
      <c r="KKZ17" s="212"/>
      <c r="KLA17" s="191"/>
      <c r="KLB17" s="191"/>
      <c r="KLC17" s="191"/>
      <c r="KLD17" s="191"/>
      <c r="KLE17" s="83"/>
      <c r="KLF17" s="212"/>
      <c r="KLG17" s="212"/>
      <c r="KLH17" s="212"/>
      <c r="KLI17" s="191"/>
      <c r="KLJ17" s="191"/>
      <c r="KLK17" s="191"/>
      <c r="KLL17" s="191"/>
      <c r="KLM17" s="83"/>
      <c r="KLN17" s="212"/>
      <c r="KLO17" s="212"/>
      <c r="KLP17" s="212"/>
      <c r="KLQ17" s="191"/>
      <c r="KLR17" s="191"/>
      <c r="KLS17" s="191"/>
      <c r="KLT17" s="191"/>
      <c r="KLU17" s="83"/>
      <c r="KLV17" s="212"/>
      <c r="KLW17" s="212"/>
      <c r="KLX17" s="212"/>
      <c r="KLY17" s="191"/>
      <c r="KLZ17" s="191"/>
      <c r="KMA17" s="191"/>
      <c r="KMB17" s="191"/>
      <c r="KMC17" s="83"/>
      <c r="KMD17" s="212"/>
      <c r="KME17" s="212"/>
      <c r="KMF17" s="212"/>
      <c r="KMG17" s="191"/>
      <c r="KMH17" s="191"/>
      <c r="KMI17" s="191"/>
      <c r="KMJ17" s="191"/>
      <c r="KMK17" s="83"/>
      <c r="KML17" s="212"/>
      <c r="KMM17" s="212"/>
      <c r="KMN17" s="212"/>
      <c r="KMO17" s="191"/>
      <c r="KMP17" s="191"/>
      <c r="KMQ17" s="191"/>
      <c r="KMR17" s="191"/>
      <c r="KMS17" s="83"/>
      <c r="KMT17" s="212"/>
      <c r="KMU17" s="212"/>
      <c r="KMV17" s="212"/>
      <c r="KMW17" s="191"/>
      <c r="KMX17" s="191"/>
      <c r="KMY17" s="191"/>
      <c r="KMZ17" s="191"/>
      <c r="KNA17" s="83"/>
      <c r="KNB17" s="212"/>
      <c r="KNC17" s="212"/>
      <c r="KND17" s="212"/>
      <c r="KNE17" s="191"/>
      <c r="KNF17" s="191"/>
      <c r="KNG17" s="191"/>
      <c r="KNH17" s="191"/>
      <c r="KNI17" s="83"/>
      <c r="KNJ17" s="212"/>
      <c r="KNK17" s="212"/>
      <c r="KNL17" s="212"/>
      <c r="KNM17" s="191"/>
      <c r="KNN17" s="191"/>
      <c r="KNO17" s="191"/>
      <c r="KNP17" s="191"/>
      <c r="KNQ17" s="83"/>
      <c r="KNR17" s="212"/>
      <c r="KNS17" s="212"/>
      <c r="KNT17" s="212"/>
      <c r="KNU17" s="191"/>
      <c r="KNV17" s="191"/>
      <c r="KNW17" s="191"/>
      <c r="KNX17" s="191"/>
      <c r="KNY17" s="83"/>
      <c r="KNZ17" s="212"/>
      <c r="KOA17" s="212"/>
      <c r="KOB17" s="212"/>
      <c r="KOC17" s="191"/>
      <c r="KOD17" s="191"/>
      <c r="KOE17" s="191"/>
      <c r="KOF17" s="191"/>
      <c r="KOG17" s="83"/>
      <c r="KOH17" s="212"/>
      <c r="KOI17" s="212"/>
      <c r="KOJ17" s="212"/>
      <c r="KOK17" s="191"/>
      <c r="KOL17" s="191"/>
      <c r="KOM17" s="191"/>
      <c r="KON17" s="191"/>
      <c r="KOO17" s="83"/>
      <c r="KOP17" s="212"/>
      <c r="KOQ17" s="212"/>
      <c r="KOR17" s="212"/>
      <c r="KOS17" s="191"/>
      <c r="KOT17" s="191"/>
      <c r="KOU17" s="191"/>
      <c r="KOV17" s="191"/>
      <c r="KOW17" s="83"/>
      <c r="KOX17" s="212"/>
      <c r="KOY17" s="212"/>
      <c r="KOZ17" s="212"/>
      <c r="KPA17" s="191"/>
      <c r="KPB17" s="191"/>
      <c r="KPC17" s="191"/>
      <c r="KPD17" s="191"/>
      <c r="KPE17" s="83"/>
      <c r="KPF17" s="212"/>
      <c r="KPG17" s="212"/>
      <c r="KPH17" s="212"/>
      <c r="KPI17" s="191"/>
      <c r="KPJ17" s="191"/>
      <c r="KPK17" s="191"/>
      <c r="KPL17" s="191"/>
      <c r="KPM17" s="83"/>
      <c r="KPN17" s="212"/>
      <c r="KPO17" s="212"/>
      <c r="KPP17" s="212"/>
      <c r="KPQ17" s="191"/>
      <c r="KPR17" s="191"/>
      <c r="KPS17" s="191"/>
      <c r="KPT17" s="191"/>
      <c r="KPU17" s="83"/>
      <c r="KPV17" s="212"/>
      <c r="KPW17" s="212"/>
      <c r="KPX17" s="212"/>
      <c r="KPY17" s="191"/>
      <c r="KPZ17" s="191"/>
      <c r="KQA17" s="191"/>
      <c r="KQB17" s="191"/>
      <c r="KQC17" s="83"/>
      <c r="KQD17" s="212"/>
      <c r="KQE17" s="212"/>
      <c r="KQF17" s="212"/>
      <c r="KQG17" s="191"/>
      <c r="KQH17" s="191"/>
      <c r="KQI17" s="191"/>
      <c r="KQJ17" s="191"/>
      <c r="KQK17" s="83"/>
      <c r="KQL17" s="212"/>
      <c r="KQM17" s="212"/>
      <c r="KQN17" s="212"/>
      <c r="KQO17" s="191"/>
      <c r="KQP17" s="191"/>
      <c r="KQQ17" s="191"/>
      <c r="KQR17" s="191"/>
      <c r="KQS17" s="83"/>
      <c r="KQT17" s="212"/>
      <c r="KQU17" s="212"/>
      <c r="KQV17" s="212"/>
      <c r="KQW17" s="191"/>
      <c r="KQX17" s="191"/>
      <c r="KQY17" s="191"/>
      <c r="KQZ17" s="191"/>
      <c r="KRA17" s="83"/>
      <c r="KRB17" s="212"/>
      <c r="KRC17" s="212"/>
      <c r="KRD17" s="212"/>
      <c r="KRE17" s="191"/>
      <c r="KRF17" s="191"/>
      <c r="KRG17" s="191"/>
      <c r="KRH17" s="191"/>
      <c r="KRI17" s="83"/>
      <c r="KRJ17" s="212"/>
      <c r="KRK17" s="212"/>
      <c r="KRL17" s="212"/>
      <c r="KRM17" s="191"/>
      <c r="KRN17" s="191"/>
      <c r="KRO17" s="191"/>
      <c r="KRP17" s="191"/>
      <c r="KRQ17" s="83"/>
      <c r="KRR17" s="212"/>
      <c r="KRS17" s="212"/>
      <c r="KRT17" s="212"/>
      <c r="KRU17" s="191"/>
      <c r="KRV17" s="191"/>
      <c r="KRW17" s="191"/>
      <c r="KRX17" s="191"/>
      <c r="KRY17" s="83"/>
      <c r="KRZ17" s="212"/>
      <c r="KSA17" s="212"/>
      <c r="KSB17" s="212"/>
      <c r="KSC17" s="191"/>
      <c r="KSD17" s="191"/>
      <c r="KSE17" s="191"/>
      <c r="KSF17" s="191"/>
      <c r="KSG17" s="83"/>
      <c r="KSH17" s="212"/>
      <c r="KSI17" s="212"/>
      <c r="KSJ17" s="212"/>
      <c r="KSK17" s="191"/>
      <c r="KSL17" s="191"/>
      <c r="KSM17" s="191"/>
      <c r="KSN17" s="191"/>
      <c r="KSO17" s="83"/>
      <c r="KSP17" s="212"/>
      <c r="KSQ17" s="212"/>
      <c r="KSR17" s="212"/>
      <c r="KSS17" s="191"/>
      <c r="KST17" s="191"/>
      <c r="KSU17" s="191"/>
      <c r="KSV17" s="191"/>
      <c r="KSW17" s="83"/>
      <c r="KSX17" s="212"/>
      <c r="KSY17" s="212"/>
      <c r="KSZ17" s="212"/>
      <c r="KTA17" s="191"/>
      <c r="KTB17" s="191"/>
      <c r="KTC17" s="191"/>
      <c r="KTD17" s="191"/>
      <c r="KTE17" s="83"/>
      <c r="KTF17" s="212"/>
      <c r="KTG17" s="212"/>
      <c r="KTH17" s="212"/>
      <c r="KTI17" s="191"/>
      <c r="KTJ17" s="191"/>
      <c r="KTK17" s="191"/>
      <c r="KTL17" s="191"/>
      <c r="KTM17" s="83"/>
      <c r="KTN17" s="212"/>
      <c r="KTO17" s="212"/>
      <c r="KTP17" s="212"/>
      <c r="KTQ17" s="191"/>
      <c r="KTR17" s="191"/>
      <c r="KTS17" s="191"/>
      <c r="KTT17" s="191"/>
      <c r="KTU17" s="83"/>
      <c r="KTV17" s="212"/>
      <c r="KTW17" s="212"/>
      <c r="KTX17" s="212"/>
      <c r="KTY17" s="191"/>
      <c r="KTZ17" s="191"/>
      <c r="KUA17" s="191"/>
      <c r="KUB17" s="191"/>
      <c r="KUC17" s="83"/>
      <c r="KUD17" s="212"/>
      <c r="KUE17" s="212"/>
      <c r="KUF17" s="212"/>
      <c r="KUG17" s="191"/>
      <c r="KUH17" s="191"/>
      <c r="KUI17" s="191"/>
      <c r="KUJ17" s="191"/>
      <c r="KUK17" s="83"/>
      <c r="KUL17" s="212"/>
      <c r="KUM17" s="212"/>
      <c r="KUN17" s="212"/>
      <c r="KUO17" s="191"/>
      <c r="KUP17" s="191"/>
      <c r="KUQ17" s="191"/>
      <c r="KUR17" s="191"/>
      <c r="KUS17" s="83"/>
      <c r="KUT17" s="212"/>
      <c r="KUU17" s="212"/>
      <c r="KUV17" s="212"/>
      <c r="KUW17" s="191"/>
      <c r="KUX17" s="191"/>
      <c r="KUY17" s="191"/>
      <c r="KUZ17" s="191"/>
      <c r="KVA17" s="83"/>
      <c r="KVB17" s="212"/>
      <c r="KVC17" s="212"/>
      <c r="KVD17" s="212"/>
      <c r="KVE17" s="191"/>
      <c r="KVF17" s="191"/>
      <c r="KVG17" s="191"/>
      <c r="KVH17" s="191"/>
      <c r="KVI17" s="83"/>
      <c r="KVJ17" s="212"/>
      <c r="KVK17" s="212"/>
      <c r="KVL17" s="212"/>
      <c r="KVM17" s="191"/>
      <c r="KVN17" s="191"/>
      <c r="KVO17" s="191"/>
      <c r="KVP17" s="191"/>
      <c r="KVQ17" s="83"/>
      <c r="KVR17" s="212"/>
      <c r="KVS17" s="212"/>
      <c r="KVT17" s="212"/>
      <c r="KVU17" s="191"/>
      <c r="KVV17" s="191"/>
      <c r="KVW17" s="191"/>
      <c r="KVX17" s="191"/>
      <c r="KVY17" s="83"/>
      <c r="KVZ17" s="212"/>
      <c r="KWA17" s="212"/>
      <c r="KWB17" s="212"/>
      <c r="KWC17" s="191"/>
      <c r="KWD17" s="191"/>
      <c r="KWE17" s="191"/>
      <c r="KWF17" s="191"/>
      <c r="KWG17" s="83"/>
      <c r="KWH17" s="212"/>
      <c r="KWI17" s="212"/>
      <c r="KWJ17" s="212"/>
      <c r="KWK17" s="191"/>
      <c r="KWL17" s="191"/>
      <c r="KWM17" s="191"/>
      <c r="KWN17" s="191"/>
      <c r="KWO17" s="83"/>
      <c r="KWP17" s="212"/>
      <c r="KWQ17" s="212"/>
      <c r="KWR17" s="212"/>
      <c r="KWS17" s="191"/>
      <c r="KWT17" s="191"/>
      <c r="KWU17" s="191"/>
      <c r="KWV17" s="191"/>
      <c r="KWW17" s="83"/>
      <c r="KWX17" s="212"/>
      <c r="KWY17" s="212"/>
      <c r="KWZ17" s="212"/>
      <c r="KXA17" s="191"/>
      <c r="KXB17" s="191"/>
      <c r="KXC17" s="191"/>
      <c r="KXD17" s="191"/>
      <c r="KXE17" s="83"/>
      <c r="KXF17" s="212"/>
      <c r="KXG17" s="212"/>
      <c r="KXH17" s="212"/>
      <c r="KXI17" s="191"/>
      <c r="KXJ17" s="191"/>
      <c r="KXK17" s="191"/>
      <c r="KXL17" s="191"/>
      <c r="KXM17" s="83"/>
      <c r="KXN17" s="212"/>
      <c r="KXO17" s="212"/>
      <c r="KXP17" s="212"/>
      <c r="KXQ17" s="191"/>
      <c r="KXR17" s="191"/>
      <c r="KXS17" s="191"/>
      <c r="KXT17" s="191"/>
      <c r="KXU17" s="83"/>
      <c r="KXV17" s="212"/>
      <c r="KXW17" s="212"/>
      <c r="KXX17" s="212"/>
      <c r="KXY17" s="191"/>
      <c r="KXZ17" s="191"/>
      <c r="KYA17" s="191"/>
      <c r="KYB17" s="191"/>
      <c r="KYC17" s="83"/>
      <c r="KYD17" s="212"/>
      <c r="KYE17" s="212"/>
      <c r="KYF17" s="212"/>
      <c r="KYG17" s="191"/>
      <c r="KYH17" s="191"/>
      <c r="KYI17" s="191"/>
      <c r="KYJ17" s="191"/>
      <c r="KYK17" s="83"/>
      <c r="KYL17" s="212"/>
      <c r="KYM17" s="212"/>
      <c r="KYN17" s="212"/>
      <c r="KYO17" s="191"/>
      <c r="KYP17" s="191"/>
      <c r="KYQ17" s="191"/>
      <c r="KYR17" s="191"/>
      <c r="KYS17" s="83"/>
      <c r="KYT17" s="212"/>
      <c r="KYU17" s="212"/>
      <c r="KYV17" s="212"/>
      <c r="KYW17" s="191"/>
      <c r="KYX17" s="191"/>
      <c r="KYY17" s="191"/>
      <c r="KYZ17" s="191"/>
      <c r="KZA17" s="83"/>
      <c r="KZB17" s="212"/>
      <c r="KZC17" s="212"/>
      <c r="KZD17" s="212"/>
      <c r="KZE17" s="191"/>
      <c r="KZF17" s="191"/>
      <c r="KZG17" s="191"/>
      <c r="KZH17" s="191"/>
      <c r="KZI17" s="83"/>
      <c r="KZJ17" s="212"/>
      <c r="KZK17" s="212"/>
      <c r="KZL17" s="212"/>
      <c r="KZM17" s="191"/>
      <c r="KZN17" s="191"/>
      <c r="KZO17" s="191"/>
      <c r="KZP17" s="191"/>
      <c r="KZQ17" s="83"/>
      <c r="KZR17" s="212"/>
      <c r="KZS17" s="212"/>
      <c r="KZT17" s="212"/>
      <c r="KZU17" s="191"/>
      <c r="KZV17" s="191"/>
      <c r="KZW17" s="191"/>
      <c r="KZX17" s="191"/>
      <c r="KZY17" s="83"/>
      <c r="KZZ17" s="212"/>
      <c r="LAA17" s="212"/>
      <c r="LAB17" s="212"/>
      <c r="LAC17" s="191"/>
      <c r="LAD17" s="191"/>
      <c r="LAE17" s="191"/>
      <c r="LAF17" s="191"/>
      <c r="LAG17" s="83"/>
      <c r="LAH17" s="212"/>
      <c r="LAI17" s="212"/>
      <c r="LAJ17" s="212"/>
      <c r="LAK17" s="191"/>
      <c r="LAL17" s="191"/>
      <c r="LAM17" s="191"/>
      <c r="LAN17" s="191"/>
      <c r="LAO17" s="83"/>
      <c r="LAP17" s="212"/>
      <c r="LAQ17" s="212"/>
      <c r="LAR17" s="212"/>
      <c r="LAS17" s="191"/>
      <c r="LAT17" s="191"/>
      <c r="LAU17" s="191"/>
      <c r="LAV17" s="191"/>
      <c r="LAW17" s="83"/>
      <c r="LAX17" s="212"/>
      <c r="LAY17" s="212"/>
      <c r="LAZ17" s="212"/>
      <c r="LBA17" s="191"/>
      <c r="LBB17" s="191"/>
      <c r="LBC17" s="191"/>
      <c r="LBD17" s="191"/>
      <c r="LBE17" s="83"/>
      <c r="LBF17" s="212"/>
      <c r="LBG17" s="212"/>
      <c r="LBH17" s="212"/>
      <c r="LBI17" s="191"/>
      <c r="LBJ17" s="191"/>
      <c r="LBK17" s="191"/>
      <c r="LBL17" s="191"/>
      <c r="LBM17" s="83"/>
      <c r="LBN17" s="212"/>
      <c r="LBO17" s="212"/>
      <c r="LBP17" s="212"/>
      <c r="LBQ17" s="191"/>
      <c r="LBR17" s="191"/>
      <c r="LBS17" s="191"/>
      <c r="LBT17" s="191"/>
      <c r="LBU17" s="83"/>
      <c r="LBV17" s="212"/>
      <c r="LBW17" s="212"/>
      <c r="LBX17" s="212"/>
      <c r="LBY17" s="191"/>
      <c r="LBZ17" s="191"/>
      <c r="LCA17" s="191"/>
      <c r="LCB17" s="191"/>
      <c r="LCC17" s="83"/>
      <c r="LCD17" s="212"/>
      <c r="LCE17" s="212"/>
      <c r="LCF17" s="212"/>
      <c r="LCG17" s="191"/>
      <c r="LCH17" s="191"/>
      <c r="LCI17" s="191"/>
      <c r="LCJ17" s="191"/>
      <c r="LCK17" s="83"/>
      <c r="LCL17" s="212"/>
      <c r="LCM17" s="212"/>
      <c r="LCN17" s="212"/>
      <c r="LCO17" s="191"/>
      <c r="LCP17" s="191"/>
      <c r="LCQ17" s="191"/>
      <c r="LCR17" s="191"/>
      <c r="LCS17" s="83"/>
      <c r="LCT17" s="212"/>
      <c r="LCU17" s="212"/>
      <c r="LCV17" s="212"/>
      <c r="LCW17" s="191"/>
      <c r="LCX17" s="191"/>
      <c r="LCY17" s="191"/>
      <c r="LCZ17" s="191"/>
      <c r="LDA17" s="83"/>
      <c r="LDB17" s="212"/>
      <c r="LDC17" s="212"/>
      <c r="LDD17" s="212"/>
      <c r="LDE17" s="191"/>
      <c r="LDF17" s="191"/>
      <c r="LDG17" s="191"/>
      <c r="LDH17" s="191"/>
      <c r="LDI17" s="83"/>
      <c r="LDJ17" s="212"/>
      <c r="LDK17" s="212"/>
      <c r="LDL17" s="212"/>
      <c r="LDM17" s="191"/>
      <c r="LDN17" s="191"/>
      <c r="LDO17" s="191"/>
      <c r="LDP17" s="191"/>
      <c r="LDQ17" s="83"/>
      <c r="LDR17" s="212"/>
      <c r="LDS17" s="212"/>
      <c r="LDT17" s="212"/>
      <c r="LDU17" s="191"/>
      <c r="LDV17" s="191"/>
      <c r="LDW17" s="191"/>
      <c r="LDX17" s="191"/>
      <c r="LDY17" s="83"/>
      <c r="LDZ17" s="212"/>
      <c r="LEA17" s="212"/>
      <c r="LEB17" s="212"/>
      <c r="LEC17" s="191"/>
      <c r="LED17" s="191"/>
      <c r="LEE17" s="191"/>
      <c r="LEF17" s="191"/>
      <c r="LEG17" s="83"/>
      <c r="LEH17" s="212"/>
      <c r="LEI17" s="212"/>
      <c r="LEJ17" s="212"/>
      <c r="LEK17" s="191"/>
      <c r="LEL17" s="191"/>
      <c r="LEM17" s="191"/>
      <c r="LEN17" s="191"/>
      <c r="LEO17" s="83"/>
      <c r="LEP17" s="212"/>
      <c r="LEQ17" s="212"/>
      <c r="LER17" s="212"/>
      <c r="LES17" s="191"/>
      <c r="LET17" s="191"/>
      <c r="LEU17" s="191"/>
      <c r="LEV17" s="191"/>
      <c r="LEW17" s="83"/>
      <c r="LEX17" s="212"/>
      <c r="LEY17" s="212"/>
      <c r="LEZ17" s="212"/>
      <c r="LFA17" s="191"/>
      <c r="LFB17" s="191"/>
      <c r="LFC17" s="191"/>
      <c r="LFD17" s="191"/>
      <c r="LFE17" s="83"/>
      <c r="LFF17" s="212"/>
      <c r="LFG17" s="212"/>
      <c r="LFH17" s="212"/>
      <c r="LFI17" s="191"/>
      <c r="LFJ17" s="191"/>
      <c r="LFK17" s="191"/>
      <c r="LFL17" s="191"/>
      <c r="LFM17" s="83"/>
      <c r="LFN17" s="212"/>
      <c r="LFO17" s="212"/>
      <c r="LFP17" s="212"/>
      <c r="LFQ17" s="191"/>
      <c r="LFR17" s="191"/>
      <c r="LFS17" s="191"/>
      <c r="LFT17" s="191"/>
      <c r="LFU17" s="83"/>
      <c r="LFV17" s="212"/>
      <c r="LFW17" s="212"/>
      <c r="LFX17" s="212"/>
      <c r="LFY17" s="191"/>
      <c r="LFZ17" s="191"/>
      <c r="LGA17" s="191"/>
      <c r="LGB17" s="191"/>
      <c r="LGC17" s="83"/>
      <c r="LGD17" s="212"/>
      <c r="LGE17" s="212"/>
      <c r="LGF17" s="212"/>
      <c r="LGG17" s="191"/>
      <c r="LGH17" s="191"/>
      <c r="LGI17" s="191"/>
      <c r="LGJ17" s="191"/>
      <c r="LGK17" s="83"/>
      <c r="LGL17" s="212"/>
      <c r="LGM17" s="212"/>
      <c r="LGN17" s="212"/>
      <c r="LGO17" s="191"/>
      <c r="LGP17" s="191"/>
      <c r="LGQ17" s="191"/>
      <c r="LGR17" s="191"/>
      <c r="LGS17" s="83"/>
      <c r="LGT17" s="212"/>
      <c r="LGU17" s="212"/>
      <c r="LGV17" s="212"/>
      <c r="LGW17" s="191"/>
      <c r="LGX17" s="191"/>
      <c r="LGY17" s="191"/>
      <c r="LGZ17" s="191"/>
      <c r="LHA17" s="83"/>
      <c r="LHB17" s="212"/>
      <c r="LHC17" s="212"/>
      <c r="LHD17" s="212"/>
      <c r="LHE17" s="191"/>
      <c r="LHF17" s="191"/>
      <c r="LHG17" s="191"/>
      <c r="LHH17" s="191"/>
      <c r="LHI17" s="83"/>
      <c r="LHJ17" s="212"/>
      <c r="LHK17" s="212"/>
      <c r="LHL17" s="212"/>
      <c r="LHM17" s="191"/>
      <c r="LHN17" s="191"/>
      <c r="LHO17" s="191"/>
      <c r="LHP17" s="191"/>
      <c r="LHQ17" s="83"/>
      <c r="LHR17" s="212"/>
      <c r="LHS17" s="212"/>
      <c r="LHT17" s="212"/>
      <c r="LHU17" s="191"/>
      <c r="LHV17" s="191"/>
      <c r="LHW17" s="191"/>
      <c r="LHX17" s="191"/>
      <c r="LHY17" s="83"/>
      <c r="LHZ17" s="212"/>
      <c r="LIA17" s="212"/>
      <c r="LIB17" s="212"/>
      <c r="LIC17" s="191"/>
      <c r="LID17" s="191"/>
      <c r="LIE17" s="191"/>
      <c r="LIF17" s="191"/>
      <c r="LIG17" s="83"/>
      <c r="LIH17" s="212"/>
      <c r="LII17" s="212"/>
      <c r="LIJ17" s="212"/>
      <c r="LIK17" s="191"/>
      <c r="LIL17" s="191"/>
      <c r="LIM17" s="191"/>
      <c r="LIN17" s="191"/>
      <c r="LIO17" s="83"/>
      <c r="LIP17" s="212"/>
      <c r="LIQ17" s="212"/>
      <c r="LIR17" s="212"/>
      <c r="LIS17" s="191"/>
      <c r="LIT17" s="191"/>
      <c r="LIU17" s="191"/>
      <c r="LIV17" s="191"/>
      <c r="LIW17" s="83"/>
      <c r="LIX17" s="212"/>
      <c r="LIY17" s="212"/>
      <c r="LIZ17" s="212"/>
      <c r="LJA17" s="191"/>
      <c r="LJB17" s="191"/>
      <c r="LJC17" s="191"/>
      <c r="LJD17" s="191"/>
      <c r="LJE17" s="83"/>
      <c r="LJF17" s="212"/>
      <c r="LJG17" s="212"/>
      <c r="LJH17" s="212"/>
      <c r="LJI17" s="191"/>
      <c r="LJJ17" s="191"/>
      <c r="LJK17" s="191"/>
      <c r="LJL17" s="191"/>
      <c r="LJM17" s="83"/>
      <c r="LJN17" s="212"/>
      <c r="LJO17" s="212"/>
      <c r="LJP17" s="212"/>
      <c r="LJQ17" s="191"/>
      <c r="LJR17" s="191"/>
      <c r="LJS17" s="191"/>
      <c r="LJT17" s="191"/>
      <c r="LJU17" s="83"/>
      <c r="LJV17" s="212"/>
      <c r="LJW17" s="212"/>
      <c r="LJX17" s="212"/>
      <c r="LJY17" s="191"/>
      <c r="LJZ17" s="191"/>
      <c r="LKA17" s="191"/>
      <c r="LKB17" s="191"/>
      <c r="LKC17" s="83"/>
      <c r="LKD17" s="212"/>
      <c r="LKE17" s="212"/>
      <c r="LKF17" s="212"/>
      <c r="LKG17" s="191"/>
      <c r="LKH17" s="191"/>
      <c r="LKI17" s="191"/>
      <c r="LKJ17" s="191"/>
      <c r="LKK17" s="83"/>
      <c r="LKL17" s="212"/>
      <c r="LKM17" s="212"/>
      <c r="LKN17" s="212"/>
      <c r="LKO17" s="191"/>
      <c r="LKP17" s="191"/>
      <c r="LKQ17" s="191"/>
      <c r="LKR17" s="191"/>
      <c r="LKS17" s="83"/>
      <c r="LKT17" s="212"/>
      <c r="LKU17" s="212"/>
      <c r="LKV17" s="212"/>
      <c r="LKW17" s="191"/>
      <c r="LKX17" s="191"/>
      <c r="LKY17" s="191"/>
      <c r="LKZ17" s="191"/>
      <c r="LLA17" s="83"/>
      <c r="LLB17" s="212"/>
      <c r="LLC17" s="212"/>
      <c r="LLD17" s="212"/>
      <c r="LLE17" s="191"/>
      <c r="LLF17" s="191"/>
      <c r="LLG17" s="191"/>
      <c r="LLH17" s="191"/>
      <c r="LLI17" s="83"/>
      <c r="LLJ17" s="212"/>
      <c r="LLK17" s="212"/>
      <c r="LLL17" s="212"/>
      <c r="LLM17" s="191"/>
      <c r="LLN17" s="191"/>
      <c r="LLO17" s="191"/>
      <c r="LLP17" s="191"/>
      <c r="LLQ17" s="83"/>
      <c r="LLR17" s="212"/>
      <c r="LLS17" s="212"/>
      <c r="LLT17" s="212"/>
      <c r="LLU17" s="191"/>
      <c r="LLV17" s="191"/>
      <c r="LLW17" s="191"/>
      <c r="LLX17" s="191"/>
      <c r="LLY17" s="83"/>
      <c r="LLZ17" s="212"/>
      <c r="LMA17" s="212"/>
      <c r="LMB17" s="212"/>
      <c r="LMC17" s="191"/>
      <c r="LMD17" s="191"/>
      <c r="LME17" s="191"/>
      <c r="LMF17" s="191"/>
      <c r="LMG17" s="83"/>
      <c r="LMH17" s="212"/>
      <c r="LMI17" s="212"/>
      <c r="LMJ17" s="212"/>
      <c r="LMK17" s="191"/>
      <c r="LML17" s="191"/>
      <c r="LMM17" s="191"/>
      <c r="LMN17" s="191"/>
      <c r="LMO17" s="83"/>
      <c r="LMP17" s="212"/>
      <c r="LMQ17" s="212"/>
      <c r="LMR17" s="212"/>
      <c r="LMS17" s="191"/>
      <c r="LMT17" s="191"/>
      <c r="LMU17" s="191"/>
      <c r="LMV17" s="191"/>
      <c r="LMW17" s="83"/>
      <c r="LMX17" s="212"/>
      <c r="LMY17" s="212"/>
      <c r="LMZ17" s="212"/>
      <c r="LNA17" s="191"/>
      <c r="LNB17" s="191"/>
      <c r="LNC17" s="191"/>
      <c r="LND17" s="191"/>
      <c r="LNE17" s="83"/>
      <c r="LNF17" s="212"/>
      <c r="LNG17" s="212"/>
      <c r="LNH17" s="212"/>
      <c r="LNI17" s="191"/>
      <c r="LNJ17" s="191"/>
      <c r="LNK17" s="191"/>
      <c r="LNL17" s="191"/>
      <c r="LNM17" s="83"/>
      <c r="LNN17" s="212"/>
      <c r="LNO17" s="212"/>
      <c r="LNP17" s="212"/>
      <c r="LNQ17" s="191"/>
      <c r="LNR17" s="191"/>
      <c r="LNS17" s="191"/>
      <c r="LNT17" s="191"/>
      <c r="LNU17" s="83"/>
      <c r="LNV17" s="212"/>
      <c r="LNW17" s="212"/>
      <c r="LNX17" s="212"/>
      <c r="LNY17" s="191"/>
      <c r="LNZ17" s="191"/>
      <c r="LOA17" s="191"/>
      <c r="LOB17" s="191"/>
      <c r="LOC17" s="83"/>
      <c r="LOD17" s="212"/>
      <c r="LOE17" s="212"/>
      <c r="LOF17" s="212"/>
      <c r="LOG17" s="191"/>
      <c r="LOH17" s="191"/>
      <c r="LOI17" s="191"/>
      <c r="LOJ17" s="191"/>
      <c r="LOK17" s="83"/>
      <c r="LOL17" s="212"/>
      <c r="LOM17" s="212"/>
      <c r="LON17" s="212"/>
      <c r="LOO17" s="191"/>
      <c r="LOP17" s="191"/>
      <c r="LOQ17" s="191"/>
      <c r="LOR17" s="191"/>
      <c r="LOS17" s="83"/>
      <c r="LOT17" s="212"/>
      <c r="LOU17" s="212"/>
      <c r="LOV17" s="212"/>
      <c r="LOW17" s="191"/>
      <c r="LOX17" s="191"/>
      <c r="LOY17" s="191"/>
      <c r="LOZ17" s="191"/>
      <c r="LPA17" s="83"/>
      <c r="LPB17" s="212"/>
      <c r="LPC17" s="212"/>
      <c r="LPD17" s="212"/>
      <c r="LPE17" s="191"/>
      <c r="LPF17" s="191"/>
      <c r="LPG17" s="191"/>
      <c r="LPH17" s="191"/>
      <c r="LPI17" s="83"/>
      <c r="LPJ17" s="212"/>
      <c r="LPK17" s="212"/>
      <c r="LPL17" s="212"/>
      <c r="LPM17" s="191"/>
      <c r="LPN17" s="191"/>
      <c r="LPO17" s="191"/>
      <c r="LPP17" s="191"/>
      <c r="LPQ17" s="83"/>
      <c r="LPR17" s="212"/>
      <c r="LPS17" s="212"/>
      <c r="LPT17" s="212"/>
      <c r="LPU17" s="191"/>
      <c r="LPV17" s="191"/>
      <c r="LPW17" s="191"/>
      <c r="LPX17" s="191"/>
      <c r="LPY17" s="83"/>
      <c r="LPZ17" s="212"/>
      <c r="LQA17" s="212"/>
      <c r="LQB17" s="212"/>
      <c r="LQC17" s="191"/>
      <c r="LQD17" s="191"/>
      <c r="LQE17" s="191"/>
      <c r="LQF17" s="191"/>
      <c r="LQG17" s="83"/>
      <c r="LQH17" s="212"/>
      <c r="LQI17" s="212"/>
      <c r="LQJ17" s="212"/>
      <c r="LQK17" s="191"/>
      <c r="LQL17" s="191"/>
      <c r="LQM17" s="191"/>
      <c r="LQN17" s="191"/>
      <c r="LQO17" s="83"/>
      <c r="LQP17" s="212"/>
      <c r="LQQ17" s="212"/>
      <c r="LQR17" s="212"/>
      <c r="LQS17" s="191"/>
      <c r="LQT17" s="191"/>
      <c r="LQU17" s="191"/>
      <c r="LQV17" s="191"/>
      <c r="LQW17" s="83"/>
      <c r="LQX17" s="212"/>
      <c r="LQY17" s="212"/>
      <c r="LQZ17" s="212"/>
      <c r="LRA17" s="191"/>
      <c r="LRB17" s="191"/>
      <c r="LRC17" s="191"/>
      <c r="LRD17" s="191"/>
      <c r="LRE17" s="83"/>
      <c r="LRF17" s="212"/>
      <c r="LRG17" s="212"/>
      <c r="LRH17" s="212"/>
      <c r="LRI17" s="191"/>
      <c r="LRJ17" s="191"/>
      <c r="LRK17" s="191"/>
      <c r="LRL17" s="191"/>
      <c r="LRM17" s="83"/>
      <c r="LRN17" s="212"/>
      <c r="LRO17" s="212"/>
      <c r="LRP17" s="212"/>
      <c r="LRQ17" s="191"/>
      <c r="LRR17" s="191"/>
      <c r="LRS17" s="191"/>
      <c r="LRT17" s="191"/>
      <c r="LRU17" s="83"/>
      <c r="LRV17" s="212"/>
      <c r="LRW17" s="212"/>
      <c r="LRX17" s="212"/>
      <c r="LRY17" s="191"/>
      <c r="LRZ17" s="191"/>
      <c r="LSA17" s="191"/>
      <c r="LSB17" s="191"/>
      <c r="LSC17" s="83"/>
      <c r="LSD17" s="212"/>
      <c r="LSE17" s="212"/>
      <c r="LSF17" s="212"/>
      <c r="LSG17" s="191"/>
      <c r="LSH17" s="191"/>
      <c r="LSI17" s="191"/>
      <c r="LSJ17" s="191"/>
      <c r="LSK17" s="83"/>
      <c r="LSL17" s="212"/>
      <c r="LSM17" s="212"/>
      <c r="LSN17" s="212"/>
      <c r="LSO17" s="191"/>
      <c r="LSP17" s="191"/>
      <c r="LSQ17" s="191"/>
      <c r="LSR17" s="191"/>
      <c r="LSS17" s="83"/>
      <c r="LST17" s="212"/>
      <c r="LSU17" s="212"/>
      <c r="LSV17" s="212"/>
      <c r="LSW17" s="191"/>
      <c r="LSX17" s="191"/>
      <c r="LSY17" s="191"/>
      <c r="LSZ17" s="191"/>
      <c r="LTA17" s="83"/>
      <c r="LTB17" s="212"/>
      <c r="LTC17" s="212"/>
      <c r="LTD17" s="212"/>
      <c r="LTE17" s="191"/>
      <c r="LTF17" s="191"/>
      <c r="LTG17" s="191"/>
      <c r="LTH17" s="191"/>
      <c r="LTI17" s="83"/>
      <c r="LTJ17" s="212"/>
      <c r="LTK17" s="212"/>
      <c r="LTL17" s="212"/>
      <c r="LTM17" s="191"/>
      <c r="LTN17" s="191"/>
      <c r="LTO17" s="191"/>
      <c r="LTP17" s="191"/>
      <c r="LTQ17" s="83"/>
      <c r="LTR17" s="212"/>
      <c r="LTS17" s="212"/>
      <c r="LTT17" s="212"/>
      <c r="LTU17" s="191"/>
      <c r="LTV17" s="191"/>
      <c r="LTW17" s="191"/>
      <c r="LTX17" s="191"/>
      <c r="LTY17" s="83"/>
      <c r="LTZ17" s="212"/>
      <c r="LUA17" s="212"/>
      <c r="LUB17" s="212"/>
      <c r="LUC17" s="191"/>
      <c r="LUD17" s="191"/>
      <c r="LUE17" s="191"/>
      <c r="LUF17" s="191"/>
      <c r="LUG17" s="83"/>
      <c r="LUH17" s="212"/>
      <c r="LUI17" s="212"/>
      <c r="LUJ17" s="212"/>
      <c r="LUK17" s="191"/>
      <c r="LUL17" s="191"/>
      <c r="LUM17" s="191"/>
      <c r="LUN17" s="191"/>
      <c r="LUO17" s="83"/>
      <c r="LUP17" s="212"/>
      <c r="LUQ17" s="212"/>
      <c r="LUR17" s="212"/>
      <c r="LUS17" s="191"/>
      <c r="LUT17" s="191"/>
      <c r="LUU17" s="191"/>
      <c r="LUV17" s="191"/>
      <c r="LUW17" s="83"/>
      <c r="LUX17" s="212"/>
      <c r="LUY17" s="212"/>
      <c r="LUZ17" s="212"/>
      <c r="LVA17" s="191"/>
      <c r="LVB17" s="191"/>
      <c r="LVC17" s="191"/>
      <c r="LVD17" s="191"/>
      <c r="LVE17" s="83"/>
      <c r="LVF17" s="212"/>
      <c r="LVG17" s="212"/>
      <c r="LVH17" s="212"/>
      <c r="LVI17" s="191"/>
      <c r="LVJ17" s="191"/>
      <c r="LVK17" s="191"/>
      <c r="LVL17" s="191"/>
      <c r="LVM17" s="83"/>
      <c r="LVN17" s="212"/>
      <c r="LVO17" s="212"/>
      <c r="LVP17" s="212"/>
      <c r="LVQ17" s="191"/>
      <c r="LVR17" s="191"/>
      <c r="LVS17" s="191"/>
      <c r="LVT17" s="191"/>
      <c r="LVU17" s="83"/>
      <c r="LVV17" s="212"/>
      <c r="LVW17" s="212"/>
      <c r="LVX17" s="212"/>
      <c r="LVY17" s="191"/>
      <c r="LVZ17" s="191"/>
      <c r="LWA17" s="191"/>
      <c r="LWB17" s="191"/>
      <c r="LWC17" s="83"/>
      <c r="LWD17" s="212"/>
      <c r="LWE17" s="212"/>
      <c r="LWF17" s="212"/>
      <c r="LWG17" s="191"/>
      <c r="LWH17" s="191"/>
      <c r="LWI17" s="191"/>
      <c r="LWJ17" s="191"/>
      <c r="LWK17" s="83"/>
      <c r="LWL17" s="212"/>
      <c r="LWM17" s="212"/>
      <c r="LWN17" s="212"/>
      <c r="LWO17" s="191"/>
      <c r="LWP17" s="191"/>
      <c r="LWQ17" s="191"/>
      <c r="LWR17" s="191"/>
      <c r="LWS17" s="83"/>
      <c r="LWT17" s="212"/>
      <c r="LWU17" s="212"/>
      <c r="LWV17" s="212"/>
      <c r="LWW17" s="191"/>
      <c r="LWX17" s="191"/>
      <c r="LWY17" s="191"/>
      <c r="LWZ17" s="191"/>
      <c r="LXA17" s="83"/>
      <c r="LXB17" s="212"/>
      <c r="LXC17" s="212"/>
      <c r="LXD17" s="212"/>
      <c r="LXE17" s="191"/>
      <c r="LXF17" s="191"/>
      <c r="LXG17" s="191"/>
      <c r="LXH17" s="191"/>
      <c r="LXI17" s="83"/>
      <c r="LXJ17" s="212"/>
      <c r="LXK17" s="212"/>
      <c r="LXL17" s="212"/>
      <c r="LXM17" s="191"/>
      <c r="LXN17" s="191"/>
      <c r="LXO17" s="191"/>
      <c r="LXP17" s="191"/>
      <c r="LXQ17" s="83"/>
      <c r="LXR17" s="212"/>
      <c r="LXS17" s="212"/>
      <c r="LXT17" s="212"/>
      <c r="LXU17" s="191"/>
      <c r="LXV17" s="191"/>
      <c r="LXW17" s="191"/>
      <c r="LXX17" s="191"/>
      <c r="LXY17" s="83"/>
      <c r="LXZ17" s="212"/>
      <c r="LYA17" s="212"/>
      <c r="LYB17" s="212"/>
      <c r="LYC17" s="191"/>
      <c r="LYD17" s="191"/>
      <c r="LYE17" s="191"/>
      <c r="LYF17" s="191"/>
      <c r="LYG17" s="83"/>
      <c r="LYH17" s="212"/>
      <c r="LYI17" s="212"/>
      <c r="LYJ17" s="212"/>
      <c r="LYK17" s="191"/>
      <c r="LYL17" s="191"/>
      <c r="LYM17" s="191"/>
      <c r="LYN17" s="191"/>
      <c r="LYO17" s="83"/>
      <c r="LYP17" s="212"/>
      <c r="LYQ17" s="212"/>
      <c r="LYR17" s="212"/>
      <c r="LYS17" s="191"/>
      <c r="LYT17" s="191"/>
      <c r="LYU17" s="191"/>
      <c r="LYV17" s="191"/>
      <c r="LYW17" s="83"/>
      <c r="LYX17" s="212"/>
      <c r="LYY17" s="212"/>
      <c r="LYZ17" s="212"/>
      <c r="LZA17" s="191"/>
      <c r="LZB17" s="191"/>
      <c r="LZC17" s="191"/>
      <c r="LZD17" s="191"/>
      <c r="LZE17" s="83"/>
      <c r="LZF17" s="212"/>
      <c r="LZG17" s="212"/>
      <c r="LZH17" s="212"/>
      <c r="LZI17" s="191"/>
      <c r="LZJ17" s="191"/>
      <c r="LZK17" s="191"/>
      <c r="LZL17" s="191"/>
      <c r="LZM17" s="83"/>
      <c r="LZN17" s="212"/>
      <c r="LZO17" s="212"/>
      <c r="LZP17" s="212"/>
      <c r="LZQ17" s="191"/>
      <c r="LZR17" s="191"/>
      <c r="LZS17" s="191"/>
      <c r="LZT17" s="191"/>
      <c r="LZU17" s="83"/>
      <c r="LZV17" s="212"/>
      <c r="LZW17" s="212"/>
      <c r="LZX17" s="212"/>
      <c r="LZY17" s="191"/>
      <c r="LZZ17" s="191"/>
      <c r="MAA17" s="191"/>
      <c r="MAB17" s="191"/>
      <c r="MAC17" s="83"/>
      <c r="MAD17" s="212"/>
      <c r="MAE17" s="212"/>
      <c r="MAF17" s="212"/>
      <c r="MAG17" s="191"/>
      <c r="MAH17" s="191"/>
      <c r="MAI17" s="191"/>
      <c r="MAJ17" s="191"/>
      <c r="MAK17" s="83"/>
      <c r="MAL17" s="212"/>
      <c r="MAM17" s="212"/>
      <c r="MAN17" s="212"/>
      <c r="MAO17" s="191"/>
      <c r="MAP17" s="191"/>
      <c r="MAQ17" s="191"/>
      <c r="MAR17" s="191"/>
      <c r="MAS17" s="83"/>
      <c r="MAT17" s="212"/>
      <c r="MAU17" s="212"/>
      <c r="MAV17" s="212"/>
      <c r="MAW17" s="191"/>
      <c r="MAX17" s="191"/>
      <c r="MAY17" s="191"/>
      <c r="MAZ17" s="191"/>
      <c r="MBA17" s="83"/>
      <c r="MBB17" s="212"/>
      <c r="MBC17" s="212"/>
      <c r="MBD17" s="212"/>
      <c r="MBE17" s="191"/>
      <c r="MBF17" s="191"/>
      <c r="MBG17" s="191"/>
      <c r="MBH17" s="191"/>
      <c r="MBI17" s="83"/>
      <c r="MBJ17" s="212"/>
      <c r="MBK17" s="212"/>
      <c r="MBL17" s="212"/>
      <c r="MBM17" s="191"/>
      <c r="MBN17" s="191"/>
      <c r="MBO17" s="191"/>
      <c r="MBP17" s="191"/>
      <c r="MBQ17" s="83"/>
      <c r="MBR17" s="212"/>
      <c r="MBS17" s="212"/>
      <c r="MBT17" s="212"/>
      <c r="MBU17" s="191"/>
      <c r="MBV17" s="191"/>
      <c r="MBW17" s="191"/>
      <c r="MBX17" s="191"/>
      <c r="MBY17" s="83"/>
      <c r="MBZ17" s="212"/>
      <c r="MCA17" s="212"/>
      <c r="MCB17" s="212"/>
      <c r="MCC17" s="191"/>
      <c r="MCD17" s="191"/>
      <c r="MCE17" s="191"/>
      <c r="MCF17" s="191"/>
      <c r="MCG17" s="83"/>
      <c r="MCH17" s="212"/>
      <c r="MCI17" s="212"/>
      <c r="MCJ17" s="212"/>
      <c r="MCK17" s="191"/>
      <c r="MCL17" s="191"/>
      <c r="MCM17" s="191"/>
      <c r="MCN17" s="191"/>
      <c r="MCO17" s="83"/>
      <c r="MCP17" s="212"/>
      <c r="MCQ17" s="212"/>
      <c r="MCR17" s="212"/>
      <c r="MCS17" s="191"/>
      <c r="MCT17" s="191"/>
      <c r="MCU17" s="191"/>
      <c r="MCV17" s="191"/>
      <c r="MCW17" s="83"/>
      <c r="MCX17" s="212"/>
      <c r="MCY17" s="212"/>
      <c r="MCZ17" s="212"/>
      <c r="MDA17" s="191"/>
      <c r="MDB17" s="191"/>
      <c r="MDC17" s="191"/>
      <c r="MDD17" s="191"/>
      <c r="MDE17" s="83"/>
      <c r="MDF17" s="212"/>
      <c r="MDG17" s="212"/>
      <c r="MDH17" s="212"/>
      <c r="MDI17" s="191"/>
      <c r="MDJ17" s="191"/>
      <c r="MDK17" s="191"/>
      <c r="MDL17" s="191"/>
      <c r="MDM17" s="83"/>
      <c r="MDN17" s="212"/>
      <c r="MDO17" s="212"/>
      <c r="MDP17" s="212"/>
      <c r="MDQ17" s="191"/>
      <c r="MDR17" s="191"/>
      <c r="MDS17" s="191"/>
      <c r="MDT17" s="191"/>
      <c r="MDU17" s="83"/>
      <c r="MDV17" s="212"/>
      <c r="MDW17" s="212"/>
      <c r="MDX17" s="212"/>
      <c r="MDY17" s="191"/>
      <c r="MDZ17" s="191"/>
      <c r="MEA17" s="191"/>
      <c r="MEB17" s="191"/>
      <c r="MEC17" s="83"/>
      <c r="MED17" s="212"/>
      <c r="MEE17" s="212"/>
      <c r="MEF17" s="212"/>
      <c r="MEG17" s="191"/>
      <c r="MEH17" s="191"/>
      <c r="MEI17" s="191"/>
      <c r="MEJ17" s="191"/>
      <c r="MEK17" s="83"/>
      <c r="MEL17" s="212"/>
      <c r="MEM17" s="212"/>
      <c r="MEN17" s="212"/>
      <c r="MEO17" s="191"/>
      <c r="MEP17" s="191"/>
      <c r="MEQ17" s="191"/>
      <c r="MER17" s="191"/>
      <c r="MES17" s="83"/>
      <c r="MET17" s="212"/>
      <c r="MEU17" s="212"/>
      <c r="MEV17" s="212"/>
      <c r="MEW17" s="191"/>
      <c r="MEX17" s="191"/>
      <c r="MEY17" s="191"/>
      <c r="MEZ17" s="191"/>
      <c r="MFA17" s="83"/>
      <c r="MFB17" s="212"/>
      <c r="MFC17" s="212"/>
      <c r="MFD17" s="212"/>
      <c r="MFE17" s="191"/>
      <c r="MFF17" s="191"/>
      <c r="MFG17" s="191"/>
      <c r="MFH17" s="191"/>
      <c r="MFI17" s="83"/>
      <c r="MFJ17" s="212"/>
      <c r="MFK17" s="212"/>
      <c r="MFL17" s="212"/>
      <c r="MFM17" s="191"/>
      <c r="MFN17" s="191"/>
      <c r="MFO17" s="191"/>
      <c r="MFP17" s="191"/>
      <c r="MFQ17" s="83"/>
      <c r="MFR17" s="212"/>
      <c r="MFS17" s="212"/>
      <c r="MFT17" s="212"/>
      <c r="MFU17" s="191"/>
      <c r="MFV17" s="191"/>
      <c r="MFW17" s="191"/>
      <c r="MFX17" s="191"/>
      <c r="MFY17" s="83"/>
      <c r="MFZ17" s="212"/>
      <c r="MGA17" s="212"/>
      <c r="MGB17" s="212"/>
      <c r="MGC17" s="191"/>
      <c r="MGD17" s="191"/>
      <c r="MGE17" s="191"/>
      <c r="MGF17" s="191"/>
      <c r="MGG17" s="83"/>
      <c r="MGH17" s="212"/>
      <c r="MGI17" s="212"/>
      <c r="MGJ17" s="212"/>
      <c r="MGK17" s="191"/>
      <c r="MGL17" s="191"/>
      <c r="MGM17" s="191"/>
      <c r="MGN17" s="191"/>
      <c r="MGO17" s="83"/>
      <c r="MGP17" s="212"/>
      <c r="MGQ17" s="212"/>
      <c r="MGR17" s="212"/>
      <c r="MGS17" s="191"/>
      <c r="MGT17" s="191"/>
      <c r="MGU17" s="191"/>
      <c r="MGV17" s="191"/>
      <c r="MGW17" s="83"/>
      <c r="MGX17" s="212"/>
      <c r="MGY17" s="212"/>
      <c r="MGZ17" s="212"/>
      <c r="MHA17" s="191"/>
      <c r="MHB17" s="191"/>
      <c r="MHC17" s="191"/>
      <c r="MHD17" s="191"/>
      <c r="MHE17" s="83"/>
      <c r="MHF17" s="212"/>
      <c r="MHG17" s="212"/>
      <c r="MHH17" s="212"/>
      <c r="MHI17" s="191"/>
      <c r="MHJ17" s="191"/>
      <c r="MHK17" s="191"/>
      <c r="MHL17" s="191"/>
      <c r="MHM17" s="83"/>
      <c r="MHN17" s="212"/>
      <c r="MHO17" s="212"/>
      <c r="MHP17" s="212"/>
      <c r="MHQ17" s="191"/>
      <c r="MHR17" s="191"/>
      <c r="MHS17" s="191"/>
      <c r="MHT17" s="191"/>
      <c r="MHU17" s="83"/>
      <c r="MHV17" s="212"/>
      <c r="MHW17" s="212"/>
      <c r="MHX17" s="212"/>
      <c r="MHY17" s="191"/>
      <c r="MHZ17" s="191"/>
      <c r="MIA17" s="191"/>
      <c r="MIB17" s="191"/>
      <c r="MIC17" s="83"/>
      <c r="MID17" s="212"/>
      <c r="MIE17" s="212"/>
      <c r="MIF17" s="212"/>
      <c r="MIG17" s="191"/>
      <c r="MIH17" s="191"/>
      <c r="MII17" s="191"/>
      <c r="MIJ17" s="191"/>
      <c r="MIK17" s="83"/>
      <c r="MIL17" s="212"/>
      <c r="MIM17" s="212"/>
      <c r="MIN17" s="212"/>
      <c r="MIO17" s="191"/>
      <c r="MIP17" s="191"/>
      <c r="MIQ17" s="191"/>
      <c r="MIR17" s="191"/>
      <c r="MIS17" s="83"/>
      <c r="MIT17" s="212"/>
      <c r="MIU17" s="212"/>
      <c r="MIV17" s="212"/>
      <c r="MIW17" s="191"/>
      <c r="MIX17" s="191"/>
      <c r="MIY17" s="191"/>
      <c r="MIZ17" s="191"/>
      <c r="MJA17" s="83"/>
      <c r="MJB17" s="212"/>
      <c r="MJC17" s="212"/>
      <c r="MJD17" s="212"/>
      <c r="MJE17" s="191"/>
      <c r="MJF17" s="191"/>
      <c r="MJG17" s="191"/>
      <c r="MJH17" s="191"/>
      <c r="MJI17" s="83"/>
      <c r="MJJ17" s="212"/>
      <c r="MJK17" s="212"/>
      <c r="MJL17" s="212"/>
      <c r="MJM17" s="191"/>
      <c r="MJN17" s="191"/>
      <c r="MJO17" s="191"/>
      <c r="MJP17" s="191"/>
      <c r="MJQ17" s="83"/>
      <c r="MJR17" s="212"/>
      <c r="MJS17" s="212"/>
      <c r="MJT17" s="212"/>
      <c r="MJU17" s="191"/>
      <c r="MJV17" s="191"/>
      <c r="MJW17" s="191"/>
      <c r="MJX17" s="191"/>
      <c r="MJY17" s="83"/>
      <c r="MJZ17" s="212"/>
      <c r="MKA17" s="212"/>
      <c r="MKB17" s="212"/>
      <c r="MKC17" s="191"/>
      <c r="MKD17" s="191"/>
      <c r="MKE17" s="191"/>
      <c r="MKF17" s="191"/>
      <c r="MKG17" s="83"/>
      <c r="MKH17" s="212"/>
      <c r="MKI17" s="212"/>
      <c r="MKJ17" s="212"/>
      <c r="MKK17" s="191"/>
      <c r="MKL17" s="191"/>
      <c r="MKM17" s="191"/>
      <c r="MKN17" s="191"/>
      <c r="MKO17" s="83"/>
      <c r="MKP17" s="212"/>
      <c r="MKQ17" s="212"/>
      <c r="MKR17" s="212"/>
      <c r="MKS17" s="191"/>
      <c r="MKT17" s="191"/>
      <c r="MKU17" s="191"/>
      <c r="MKV17" s="191"/>
      <c r="MKW17" s="83"/>
      <c r="MKX17" s="212"/>
      <c r="MKY17" s="212"/>
      <c r="MKZ17" s="212"/>
      <c r="MLA17" s="191"/>
      <c r="MLB17" s="191"/>
      <c r="MLC17" s="191"/>
      <c r="MLD17" s="191"/>
      <c r="MLE17" s="83"/>
      <c r="MLF17" s="212"/>
      <c r="MLG17" s="212"/>
      <c r="MLH17" s="212"/>
      <c r="MLI17" s="191"/>
      <c r="MLJ17" s="191"/>
      <c r="MLK17" s="191"/>
      <c r="MLL17" s="191"/>
      <c r="MLM17" s="83"/>
      <c r="MLN17" s="212"/>
      <c r="MLO17" s="212"/>
      <c r="MLP17" s="212"/>
      <c r="MLQ17" s="191"/>
      <c r="MLR17" s="191"/>
      <c r="MLS17" s="191"/>
      <c r="MLT17" s="191"/>
      <c r="MLU17" s="83"/>
      <c r="MLV17" s="212"/>
      <c r="MLW17" s="212"/>
      <c r="MLX17" s="212"/>
      <c r="MLY17" s="191"/>
      <c r="MLZ17" s="191"/>
      <c r="MMA17" s="191"/>
      <c r="MMB17" s="191"/>
      <c r="MMC17" s="83"/>
      <c r="MMD17" s="212"/>
      <c r="MME17" s="212"/>
      <c r="MMF17" s="212"/>
      <c r="MMG17" s="191"/>
      <c r="MMH17" s="191"/>
      <c r="MMI17" s="191"/>
      <c r="MMJ17" s="191"/>
      <c r="MMK17" s="83"/>
      <c r="MML17" s="212"/>
      <c r="MMM17" s="212"/>
      <c r="MMN17" s="212"/>
      <c r="MMO17" s="191"/>
      <c r="MMP17" s="191"/>
      <c r="MMQ17" s="191"/>
      <c r="MMR17" s="191"/>
      <c r="MMS17" s="83"/>
      <c r="MMT17" s="212"/>
      <c r="MMU17" s="212"/>
      <c r="MMV17" s="212"/>
      <c r="MMW17" s="191"/>
      <c r="MMX17" s="191"/>
      <c r="MMY17" s="191"/>
      <c r="MMZ17" s="191"/>
      <c r="MNA17" s="83"/>
      <c r="MNB17" s="212"/>
      <c r="MNC17" s="212"/>
      <c r="MND17" s="212"/>
      <c r="MNE17" s="191"/>
      <c r="MNF17" s="191"/>
      <c r="MNG17" s="191"/>
      <c r="MNH17" s="191"/>
      <c r="MNI17" s="83"/>
      <c r="MNJ17" s="212"/>
      <c r="MNK17" s="212"/>
      <c r="MNL17" s="212"/>
      <c r="MNM17" s="191"/>
      <c r="MNN17" s="191"/>
      <c r="MNO17" s="191"/>
      <c r="MNP17" s="191"/>
      <c r="MNQ17" s="83"/>
      <c r="MNR17" s="212"/>
      <c r="MNS17" s="212"/>
      <c r="MNT17" s="212"/>
      <c r="MNU17" s="191"/>
      <c r="MNV17" s="191"/>
      <c r="MNW17" s="191"/>
      <c r="MNX17" s="191"/>
      <c r="MNY17" s="83"/>
      <c r="MNZ17" s="212"/>
      <c r="MOA17" s="212"/>
      <c r="MOB17" s="212"/>
      <c r="MOC17" s="191"/>
      <c r="MOD17" s="191"/>
      <c r="MOE17" s="191"/>
      <c r="MOF17" s="191"/>
      <c r="MOG17" s="83"/>
      <c r="MOH17" s="212"/>
      <c r="MOI17" s="212"/>
      <c r="MOJ17" s="212"/>
      <c r="MOK17" s="191"/>
      <c r="MOL17" s="191"/>
      <c r="MOM17" s="191"/>
      <c r="MON17" s="191"/>
      <c r="MOO17" s="83"/>
      <c r="MOP17" s="212"/>
      <c r="MOQ17" s="212"/>
      <c r="MOR17" s="212"/>
      <c r="MOS17" s="191"/>
      <c r="MOT17" s="191"/>
      <c r="MOU17" s="191"/>
      <c r="MOV17" s="191"/>
      <c r="MOW17" s="83"/>
      <c r="MOX17" s="212"/>
      <c r="MOY17" s="212"/>
      <c r="MOZ17" s="212"/>
      <c r="MPA17" s="191"/>
      <c r="MPB17" s="191"/>
      <c r="MPC17" s="191"/>
      <c r="MPD17" s="191"/>
      <c r="MPE17" s="83"/>
      <c r="MPF17" s="212"/>
      <c r="MPG17" s="212"/>
      <c r="MPH17" s="212"/>
      <c r="MPI17" s="191"/>
      <c r="MPJ17" s="191"/>
      <c r="MPK17" s="191"/>
      <c r="MPL17" s="191"/>
      <c r="MPM17" s="83"/>
      <c r="MPN17" s="212"/>
      <c r="MPO17" s="212"/>
      <c r="MPP17" s="212"/>
      <c r="MPQ17" s="191"/>
      <c r="MPR17" s="191"/>
      <c r="MPS17" s="191"/>
      <c r="MPT17" s="191"/>
      <c r="MPU17" s="83"/>
      <c r="MPV17" s="212"/>
      <c r="MPW17" s="212"/>
      <c r="MPX17" s="212"/>
      <c r="MPY17" s="191"/>
      <c r="MPZ17" s="191"/>
      <c r="MQA17" s="191"/>
      <c r="MQB17" s="191"/>
      <c r="MQC17" s="83"/>
      <c r="MQD17" s="212"/>
      <c r="MQE17" s="212"/>
      <c r="MQF17" s="212"/>
      <c r="MQG17" s="191"/>
      <c r="MQH17" s="191"/>
      <c r="MQI17" s="191"/>
      <c r="MQJ17" s="191"/>
      <c r="MQK17" s="83"/>
      <c r="MQL17" s="212"/>
      <c r="MQM17" s="212"/>
      <c r="MQN17" s="212"/>
      <c r="MQO17" s="191"/>
      <c r="MQP17" s="191"/>
      <c r="MQQ17" s="191"/>
      <c r="MQR17" s="191"/>
      <c r="MQS17" s="83"/>
      <c r="MQT17" s="212"/>
      <c r="MQU17" s="212"/>
      <c r="MQV17" s="212"/>
      <c r="MQW17" s="191"/>
      <c r="MQX17" s="191"/>
      <c r="MQY17" s="191"/>
      <c r="MQZ17" s="191"/>
      <c r="MRA17" s="83"/>
      <c r="MRB17" s="212"/>
      <c r="MRC17" s="212"/>
      <c r="MRD17" s="212"/>
      <c r="MRE17" s="191"/>
      <c r="MRF17" s="191"/>
      <c r="MRG17" s="191"/>
      <c r="MRH17" s="191"/>
      <c r="MRI17" s="83"/>
      <c r="MRJ17" s="212"/>
      <c r="MRK17" s="212"/>
      <c r="MRL17" s="212"/>
      <c r="MRM17" s="191"/>
      <c r="MRN17" s="191"/>
      <c r="MRO17" s="191"/>
      <c r="MRP17" s="191"/>
      <c r="MRQ17" s="83"/>
      <c r="MRR17" s="212"/>
      <c r="MRS17" s="212"/>
      <c r="MRT17" s="212"/>
      <c r="MRU17" s="191"/>
      <c r="MRV17" s="191"/>
      <c r="MRW17" s="191"/>
      <c r="MRX17" s="191"/>
      <c r="MRY17" s="83"/>
      <c r="MRZ17" s="212"/>
      <c r="MSA17" s="212"/>
      <c r="MSB17" s="212"/>
      <c r="MSC17" s="191"/>
      <c r="MSD17" s="191"/>
      <c r="MSE17" s="191"/>
      <c r="MSF17" s="191"/>
      <c r="MSG17" s="83"/>
      <c r="MSH17" s="212"/>
      <c r="MSI17" s="212"/>
      <c r="MSJ17" s="212"/>
      <c r="MSK17" s="191"/>
      <c r="MSL17" s="191"/>
      <c r="MSM17" s="191"/>
      <c r="MSN17" s="191"/>
      <c r="MSO17" s="83"/>
      <c r="MSP17" s="212"/>
      <c r="MSQ17" s="212"/>
      <c r="MSR17" s="212"/>
      <c r="MSS17" s="191"/>
      <c r="MST17" s="191"/>
      <c r="MSU17" s="191"/>
      <c r="MSV17" s="191"/>
      <c r="MSW17" s="83"/>
      <c r="MSX17" s="212"/>
      <c r="MSY17" s="212"/>
      <c r="MSZ17" s="212"/>
      <c r="MTA17" s="191"/>
      <c r="MTB17" s="191"/>
      <c r="MTC17" s="191"/>
      <c r="MTD17" s="191"/>
      <c r="MTE17" s="83"/>
      <c r="MTF17" s="212"/>
      <c r="MTG17" s="212"/>
      <c r="MTH17" s="212"/>
      <c r="MTI17" s="191"/>
      <c r="MTJ17" s="191"/>
      <c r="MTK17" s="191"/>
      <c r="MTL17" s="191"/>
      <c r="MTM17" s="83"/>
      <c r="MTN17" s="212"/>
      <c r="MTO17" s="212"/>
      <c r="MTP17" s="212"/>
      <c r="MTQ17" s="191"/>
      <c r="MTR17" s="191"/>
      <c r="MTS17" s="191"/>
      <c r="MTT17" s="191"/>
      <c r="MTU17" s="83"/>
      <c r="MTV17" s="212"/>
      <c r="MTW17" s="212"/>
      <c r="MTX17" s="212"/>
      <c r="MTY17" s="191"/>
      <c r="MTZ17" s="191"/>
      <c r="MUA17" s="191"/>
      <c r="MUB17" s="191"/>
      <c r="MUC17" s="83"/>
      <c r="MUD17" s="212"/>
      <c r="MUE17" s="212"/>
      <c r="MUF17" s="212"/>
      <c r="MUG17" s="191"/>
      <c r="MUH17" s="191"/>
      <c r="MUI17" s="191"/>
      <c r="MUJ17" s="191"/>
      <c r="MUK17" s="83"/>
      <c r="MUL17" s="212"/>
      <c r="MUM17" s="212"/>
      <c r="MUN17" s="212"/>
      <c r="MUO17" s="191"/>
      <c r="MUP17" s="191"/>
      <c r="MUQ17" s="191"/>
      <c r="MUR17" s="191"/>
      <c r="MUS17" s="83"/>
      <c r="MUT17" s="212"/>
      <c r="MUU17" s="212"/>
      <c r="MUV17" s="212"/>
      <c r="MUW17" s="191"/>
      <c r="MUX17" s="191"/>
      <c r="MUY17" s="191"/>
      <c r="MUZ17" s="191"/>
      <c r="MVA17" s="83"/>
      <c r="MVB17" s="212"/>
      <c r="MVC17" s="212"/>
      <c r="MVD17" s="212"/>
      <c r="MVE17" s="191"/>
      <c r="MVF17" s="191"/>
      <c r="MVG17" s="191"/>
      <c r="MVH17" s="191"/>
      <c r="MVI17" s="83"/>
      <c r="MVJ17" s="212"/>
      <c r="MVK17" s="212"/>
      <c r="MVL17" s="212"/>
      <c r="MVM17" s="191"/>
      <c r="MVN17" s="191"/>
      <c r="MVO17" s="191"/>
      <c r="MVP17" s="191"/>
      <c r="MVQ17" s="83"/>
      <c r="MVR17" s="212"/>
      <c r="MVS17" s="212"/>
      <c r="MVT17" s="212"/>
      <c r="MVU17" s="191"/>
      <c r="MVV17" s="191"/>
      <c r="MVW17" s="191"/>
      <c r="MVX17" s="191"/>
      <c r="MVY17" s="83"/>
      <c r="MVZ17" s="212"/>
      <c r="MWA17" s="212"/>
      <c r="MWB17" s="212"/>
      <c r="MWC17" s="191"/>
      <c r="MWD17" s="191"/>
      <c r="MWE17" s="191"/>
      <c r="MWF17" s="191"/>
      <c r="MWG17" s="83"/>
      <c r="MWH17" s="212"/>
      <c r="MWI17" s="212"/>
      <c r="MWJ17" s="212"/>
      <c r="MWK17" s="191"/>
      <c r="MWL17" s="191"/>
      <c r="MWM17" s="191"/>
      <c r="MWN17" s="191"/>
      <c r="MWO17" s="83"/>
      <c r="MWP17" s="212"/>
      <c r="MWQ17" s="212"/>
      <c r="MWR17" s="212"/>
      <c r="MWS17" s="191"/>
      <c r="MWT17" s="191"/>
      <c r="MWU17" s="191"/>
      <c r="MWV17" s="191"/>
      <c r="MWW17" s="83"/>
      <c r="MWX17" s="212"/>
      <c r="MWY17" s="212"/>
      <c r="MWZ17" s="212"/>
      <c r="MXA17" s="191"/>
      <c r="MXB17" s="191"/>
      <c r="MXC17" s="191"/>
      <c r="MXD17" s="191"/>
      <c r="MXE17" s="83"/>
      <c r="MXF17" s="212"/>
      <c r="MXG17" s="212"/>
      <c r="MXH17" s="212"/>
      <c r="MXI17" s="191"/>
      <c r="MXJ17" s="191"/>
      <c r="MXK17" s="191"/>
      <c r="MXL17" s="191"/>
      <c r="MXM17" s="83"/>
      <c r="MXN17" s="212"/>
      <c r="MXO17" s="212"/>
      <c r="MXP17" s="212"/>
      <c r="MXQ17" s="191"/>
      <c r="MXR17" s="191"/>
      <c r="MXS17" s="191"/>
      <c r="MXT17" s="191"/>
      <c r="MXU17" s="83"/>
      <c r="MXV17" s="212"/>
      <c r="MXW17" s="212"/>
      <c r="MXX17" s="212"/>
      <c r="MXY17" s="191"/>
      <c r="MXZ17" s="191"/>
      <c r="MYA17" s="191"/>
      <c r="MYB17" s="191"/>
      <c r="MYC17" s="83"/>
      <c r="MYD17" s="212"/>
      <c r="MYE17" s="212"/>
      <c r="MYF17" s="212"/>
      <c r="MYG17" s="191"/>
      <c r="MYH17" s="191"/>
      <c r="MYI17" s="191"/>
      <c r="MYJ17" s="191"/>
      <c r="MYK17" s="83"/>
      <c r="MYL17" s="212"/>
      <c r="MYM17" s="212"/>
      <c r="MYN17" s="212"/>
      <c r="MYO17" s="191"/>
      <c r="MYP17" s="191"/>
      <c r="MYQ17" s="191"/>
      <c r="MYR17" s="191"/>
      <c r="MYS17" s="83"/>
      <c r="MYT17" s="212"/>
      <c r="MYU17" s="212"/>
      <c r="MYV17" s="212"/>
      <c r="MYW17" s="191"/>
      <c r="MYX17" s="191"/>
      <c r="MYY17" s="191"/>
      <c r="MYZ17" s="191"/>
      <c r="MZA17" s="83"/>
      <c r="MZB17" s="212"/>
      <c r="MZC17" s="212"/>
      <c r="MZD17" s="212"/>
      <c r="MZE17" s="191"/>
      <c r="MZF17" s="191"/>
      <c r="MZG17" s="191"/>
      <c r="MZH17" s="191"/>
      <c r="MZI17" s="83"/>
      <c r="MZJ17" s="212"/>
      <c r="MZK17" s="212"/>
      <c r="MZL17" s="212"/>
      <c r="MZM17" s="191"/>
      <c r="MZN17" s="191"/>
      <c r="MZO17" s="191"/>
      <c r="MZP17" s="191"/>
      <c r="MZQ17" s="83"/>
      <c r="MZR17" s="212"/>
      <c r="MZS17" s="212"/>
      <c r="MZT17" s="212"/>
      <c r="MZU17" s="191"/>
      <c r="MZV17" s="191"/>
      <c r="MZW17" s="191"/>
      <c r="MZX17" s="191"/>
      <c r="MZY17" s="83"/>
      <c r="MZZ17" s="212"/>
      <c r="NAA17" s="212"/>
      <c r="NAB17" s="212"/>
      <c r="NAC17" s="191"/>
      <c r="NAD17" s="191"/>
      <c r="NAE17" s="191"/>
      <c r="NAF17" s="191"/>
      <c r="NAG17" s="83"/>
      <c r="NAH17" s="212"/>
      <c r="NAI17" s="212"/>
      <c r="NAJ17" s="212"/>
      <c r="NAK17" s="191"/>
      <c r="NAL17" s="191"/>
      <c r="NAM17" s="191"/>
      <c r="NAN17" s="191"/>
      <c r="NAO17" s="83"/>
      <c r="NAP17" s="212"/>
      <c r="NAQ17" s="212"/>
      <c r="NAR17" s="212"/>
      <c r="NAS17" s="191"/>
      <c r="NAT17" s="191"/>
      <c r="NAU17" s="191"/>
      <c r="NAV17" s="191"/>
      <c r="NAW17" s="83"/>
      <c r="NAX17" s="212"/>
      <c r="NAY17" s="212"/>
      <c r="NAZ17" s="212"/>
      <c r="NBA17" s="191"/>
      <c r="NBB17" s="191"/>
      <c r="NBC17" s="191"/>
      <c r="NBD17" s="191"/>
      <c r="NBE17" s="83"/>
      <c r="NBF17" s="212"/>
      <c r="NBG17" s="212"/>
      <c r="NBH17" s="212"/>
      <c r="NBI17" s="191"/>
      <c r="NBJ17" s="191"/>
      <c r="NBK17" s="191"/>
      <c r="NBL17" s="191"/>
      <c r="NBM17" s="83"/>
      <c r="NBN17" s="212"/>
      <c r="NBO17" s="212"/>
      <c r="NBP17" s="212"/>
      <c r="NBQ17" s="191"/>
      <c r="NBR17" s="191"/>
      <c r="NBS17" s="191"/>
      <c r="NBT17" s="191"/>
      <c r="NBU17" s="83"/>
      <c r="NBV17" s="212"/>
      <c r="NBW17" s="212"/>
      <c r="NBX17" s="212"/>
      <c r="NBY17" s="191"/>
      <c r="NBZ17" s="191"/>
      <c r="NCA17" s="191"/>
      <c r="NCB17" s="191"/>
      <c r="NCC17" s="83"/>
      <c r="NCD17" s="212"/>
      <c r="NCE17" s="212"/>
      <c r="NCF17" s="212"/>
      <c r="NCG17" s="191"/>
      <c r="NCH17" s="191"/>
      <c r="NCI17" s="191"/>
      <c r="NCJ17" s="191"/>
      <c r="NCK17" s="83"/>
      <c r="NCL17" s="212"/>
      <c r="NCM17" s="212"/>
      <c r="NCN17" s="212"/>
      <c r="NCO17" s="191"/>
      <c r="NCP17" s="191"/>
      <c r="NCQ17" s="191"/>
      <c r="NCR17" s="191"/>
      <c r="NCS17" s="83"/>
      <c r="NCT17" s="212"/>
      <c r="NCU17" s="212"/>
      <c r="NCV17" s="212"/>
      <c r="NCW17" s="191"/>
      <c r="NCX17" s="191"/>
      <c r="NCY17" s="191"/>
      <c r="NCZ17" s="191"/>
      <c r="NDA17" s="83"/>
      <c r="NDB17" s="212"/>
      <c r="NDC17" s="212"/>
      <c r="NDD17" s="212"/>
      <c r="NDE17" s="191"/>
      <c r="NDF17" s="191"/>
      <c r="NDG17" s="191"/>
      <c r="NDH17" s="191"/>
      <c r="NDI17" s="83"/>
      <c r="NDJ17" s="212"/>
      <c r="NDK17" s="212"/>
      <c r="NDL17" s="212"/>
      <c r="NDM17" s="191"/>
      <c r="NDN17" s="191"/>
      <c r="NDO17" s="191"/>
      <c r="NDP17" s="191"/>
      <c r="NDQ17" s="83"/>
      <c r="NDR17" s="212"/>
      <c r="NDS17" s="212"/>
      <c r="NDT17" s="212"/>
      <c r="NDU17" s="191"/>
      <c r="NDV17" s="191"/>
      <c r="NDW17" s="191"/>
      <c r="NDX17" s="191"/>
      <c r="NDY17" s="83"/>
      <c r="NDZ17" s="212"/>
      <c r="NEA17" s="212"/>
      <c r="NEB17" s="212"/>
      <c r="NEC17" s="191"/>
      <c r="NED17" s="191"/>
      <c r="NEE17" s="191"/>
      <c r="NEF17" s="191"/>
      <c r="NEG17" s="83"/>
      <c r="NEH17" s="212"/>
      <c r="NEI17" s="212"/>
      <c r="NEJ17" s="212"/>
      <c r="NEK17" s="191"/>
      <c r="NEL17" s="191"/>
      <c r="NEM17" s="191"/>
      <c r="NEN17" s="191"/>
      <c r="NEO17" s="83"/>
      <c r="NEP17" s="212"/>
      <c r="NEQ17" s="212"/>
      <c r="NER17" s="212"/>
      <c r="NES17" s="191"/>
      <c r="NET17" s="191"/>
      <c r="NEU17" s="191"/>
      <c r="NEV17" s="191"/>
      <c r="NEW17" s="83"/>
      <c r="NEX17" s="212"/>
      <c r="NEY17" s="212"/>
      <c r="NEZ17" s="212"/>
      <c r="NFA17" s="191"/>
      <c r="NFB17" s="191"/>
      <c r="NFC17" s="191"/>
      <c r="NFD17" s="191"/>
      <c r="NFE17" s="83"/>
      <c r="NFF17" s="212"/>
      <c r="NFG17" s="212"/>
      <c r="NFH17" s="212"/>
      <c r="NFI17" s="191"/>
      <c r="NFJ17" s="191"/>
      <c r="NFK17" s="191"/>
      <c r="NFL17" s="191"/>
      <c r="NFM17" s="83"/>
      <c r="NFN17" s="212"/>
      <c r="NFO17" s="212"/>
      <c r="NFP17" s="212"/>
      <c r="NFQ17" s="191"/>
      <c r="NFR17" s="191"/>
      <c r="NFS17" s="191"/>
      <c r="NFT17" s="191"/>
      <c r="NFU17" s="83"/>
      <c r="NFV17" s="212"/>
      <c r="NFW17" s="212"/>
      <c r="NFX17" s="212"/>
      <c r="NFY17" s="191"/>
      <c r="NFZ17" s="191"/>
      <c r="NGA17" s="191"/>
      <c r="NGB17" s="191"/>
      <c r="NGC17" s="83"/>
      <c r="NGD17" s="212"/>
      <c r="NGE17" s="212"/>
      <c r="NGF17" s="212"/>
      <c r="NGG17" s="191"/>
      <c r="NGH17" s="191"/>
      <c r="NGI17" s="191"/>
      <c r="NGJ17" s="191"/>
      <c r="NGK17" s="83"/>
      <c r="NGL17" s="212"/>
      <c r="NGM17" s="212"/>
      <c r="NGN17" s="212"/>
      <c r="NGO17" s="191"/>
      <c r="NGP17" s="191"/>
      <c r="NGQ17" s="191"/>
      <c r="NGR17" s="191"/>
      <c r="NGS17" s="83"/>
      <c r="NGT17" s="212"/>
      <c r="NGU17" s="212"/>
      <c r="NGV17" s="212"/>
      <c r="NGW17" s="191"/>
      <c r="NGX17" s="191"/>
      <c r="NGY17" s="191"/>
      <c r="NGZ17" s="191"/>
      <c r="NHA17" s="83"/>
      <c r="NHB17" s="212"/>
      <c r="NHC17" s="212"/>
      <c r="NHD17" s="212"/>
      <c r="NHE17" s="191"/>
      <c r="NHF17" s="191"/>
      <c r="NHG17" s="191"/>
      <c r="NHH17" s="191"/>
      <c r="NHI17" s="83"/>
      <c r="NHJ17" s="212"/>
      <c r="NHK17" s="212"/>
      <c r="NHL17" s="212"/>
      <c r="NHM17" s="191"/>
      <c r="NHN17" s="191"/>
      <c r="NHO17" s="191"/>
      <c r="NHP17" s="191"/>
      <c r="NHQ17" s="83"/>
      <c r="NHR17" s="212"/>
      <c r="NHS17" s="212"/>
      <c r="NHT17" s="212"/>
      <c r="NHU17" s="191"/>
      <c r="NHV17" s="191"/>
      <c r="NHW17" s="191"/>
      <c r="NHX17" s="191"/>
      <c r="NHY17" s="83"/>
      <c r="NHZ17" s="212"/>
      <c r="NIA17" s="212"/>
      <c r="NIB17" s="212"/>
      <c r="NIC17" s="191"/>
      <c r="NID17" s="191"/>
      <c r="NIE17" s="191"/>
      <c r="NIF17" s="191"/>
      <c r="NIG17" s="83"/>
      <c r="NIH17" s="212"/>
      <c r="NII17" s="212"/>
      <c r="NIJ17" s="212"/>
      <c r="NIK17" s="191"/>
      <c r="NIL17" s="191"/>
      <c r="NIM17" s="191"/>
      <c r="NIN17" s="191"/>
      <c r="NIO17" s="83"/>
      <c r="NIP17" s="212"/>
      <c r="NIQ17" s="212"/>
      <c r="NIR17" s="212"/>
      <c r="NIS17" s="191"/>
      <c r="NIT17" s="191"/>
      <c r="NIU17" s="191"/>
      <c r="NIV17" s="191"/>
      <c r="NIW17" s="83"/>
      <c r="NIX17" s="212"/>
      <c r="NIY17" s="212"/>
      <c r="NIZ17" s="212"/>
      <c r="NJA17" s="191"/>
      <c r="NJB17" s="191"/>
      <c r="NJC17" s="191"/>
      <c r="NJD17" s="191"/>
      <c r="NJE17" s="83"/>
      <c r="NJF17" s="212"/>
      <c r="NJG17" s="212"/>
      <c r="NJH17" s="212"/>
      <c r="NJI17" s="191"/>
      <c r="NJJ17" s="191"/>
      <c r="NJK17" s="191"/>
      <c r="NJL17" s="191"/>
      <c r="NJM17" s="83"/>
      <c r="NJN17" s="212"/>
      <c r="NJO17" s="212"/>
      <c r="NJP17" s="212"/>
      <c r="NJQ17" s="191"/>
      <c r="NJR17" s="191"/>
      <c r="NJS17" s="191"/>
      <c r="NJT17" s="191"/>
      <c r="NJU17" s="83"/>
      <c r="NJV17" s="212"/>
      <c r="NJW17" s="212"/>
      <c r="NJX17" s="212"/>
      <c r="NJY17" s="191"/>
      <c r="NJZ17" s="191"/>
      <c r="NKA17" s="191"/>
      <c r="NKB17" s="191"/>
      <c r="NKC17" s="83"/>
      <c r="NKD17" s="212"/>
      <c r="NKE17" s="212"/>
      <c r="NKF17" s="212"/>
      <c r="NKG17" s="191"/>
      <c r="NKH17" s="191"/>
      <c r="NKI17" s="191"/>
      <c r="NKJ17" s="191"/>
      <c r="NKK17" s="83"/>
      <c r="NKL17" s="212"/>
      <c r="NKM17" s="212"/>
      <c r="NKN17" s="212"/>
      <c r="NKO17" s="191"/>
      <c r="NKP17" s="191"/>
      <c r="NKQ17" s="191"/>
      <c r="NKR17" s="191"/>
      <c r="NKS17" s="83"/>
      <c r="NKT17" s="212"/>
      <c r="NKU17" s="212"/>
      <c r="NKV17" s="212"/>
      <c r="NKW17" s="191"/>
      <c r="NKX17" s="191"/>
      <c r="NKY17" s="191"/>
      <c r="NKZ17" s="191"/>
      <c r="NLA17" s="83"/>
      <c r="NLB17" s="212"/>
      <c r="NLC17" s="212"/>
      <c r="NLD17" s="212"/>
      <c r="NLE17" s="191"/>
      <c r="NLF17" s="191"/>
      <c r="NLG17" s="191"/>
      <c r="NLH17" s="191"/>
      <c r="NLI17" s="83"/>
      <c r="NLJ17" s="212"/>
      <c r="NLK17" s="212"/>
      <c r="NLL17" s="212"/>
      <c r="NLM17" s="191"/>
      <c r="NLN17" s="191"/>
      <c r="NLO17" s="191"/>
      <c r="NLP17" s="191"/>
      <c r="NLQ17" s="83"/>
      <c r="NLR17" s="212"/>
      <c r="NLS17" s="212"/>
      <c r="NLT17" s="212"/>
      <c r="NLU17" s="191"/>
      <c r="NLV17" s="191"/>
      <c r="NLW17" s="191"/>
      <c r="NLX17" s="191"/>
      <c r="NLY17" s="83"/>
      <c r="NLZ17" s="212"/>
      <c r="NMA17" s="212"/>
      <c r="NMB17" s="212"/>
      <c r="NMC17" s="191"/>
      <c r="NMD17" s="191"/>
      <c r="NME17" s="191"/>
      <c r="NMF17" s="191"/>
      <c r="NMG17" s="83"/>
      <c r="NMH17" s="212"/>
      <c r="NMI17" s="212"/>
      <c r="NMJ17" s="212"/>
      <c r="NMK17" s="191"/>
      <c r="NML17" s="191"/>
      <c r="NMM17" s="191"/>
      <c r="NMN17" s="191"/>
      <c r="NMO17" s="83"/>
      <c r="NMP17" s="212"/>
      <c r="NMQ17" s="212"/>
      <c r="NMR17" s="212"/>
      <c r="NMS17" s="191"/>
      <c r="NMT17" s="191"/>
      <c r="NMU17" s="191"/>
      <c r="NMV17" s="191"/>
      <c r="NMW17" s="83"/>
      <c r="NMX17" s="212"/>
      <c r="NMY17" s="212"/>
      <c r="NMZ17" s="212"/>
      <c r="NNA17" s="191"/>
      <c r="NNB17" s="191"/>
      <c r="NNC17" s="191"/>
      <c r="NND17" s="191"/>
      <c r="NNE17" s="83"/>
      <c r="NNF17" s="212"/>
      <c r="NNG17" s="212"/>
      <c r="NNH17" s="212"/>
      <c r="NNI17" s="191"/>
      <c r="NNJ17" s="191"/>
      <c r="NNK17" s="191"/>
      <c r="NNL17" s="191"/>
      <c r="NNM17" s="83"/>
      <c r="NNN17" s="212"/>
      <c r="NNO17" s="212"/>
      <c r="NNP17" s="212"/>
      <c r="NNQ17" s="191"/>
      <c r="NNR17" s="191"/>
      <c r="NNS17" s="191"/>
      <c r="NNT17" s="191"/>
      <c r="NNU17" s="83"/>
      <c r="NNV17" s="212"/>
      <c r="NNW17" s="212"/>
      <c r="NNX17" s="212"/>
      <c r="NNY17" s="191"/>
      <c r="NNZ17" s="191"/>
      <c r="NOA17" s="191"/>
      <c r="NOB17" s="191"/>
      <c r="NOC17" s="83"/>
      <c r="NOD17" s="212"/>
      <c r="NOE17" s="212"/>
      <c r="NOF17" s="212"/>
      <c r="NOG17" s="191"/>
      <c r="NOH17" s="191"/>
      <c r="NOI17" s="191"/>
      <c r="NOJ17" s="191"/>
      <c r="NOK17" s="83"/>
      <c r="NOL17" s="212"/>
      <c r="NOM17" s="212"/>
      <c r="NON17" s="212"/>
      <c r="NOO17" s="191"/>
      <c r="NOP17" s="191"/>
      <c r="NOQ17" s="191"/>
      <c r="NOR17" s="191"/>
      <c r="NOS17" s="83"/>
      <c r="NOT17" s="212"/>
      <c r="NOU17" s="212"/>
      <c r="NOV17" s="212"/>
      <c r="NOW17" s="191"/>
      <c r="NOX17" s="191"/>
      <c r="NOY17" s="191"/>
      <c r="NOZ17" s="191"/>
      <c r="NPA17" s="83"/>
      <c r="NPB17" s="212"/>
      <c r="NPC17" s="212"/>
      <c r="NPD17" s="212"/>
      <c r="NPE17" s="191"/>
      <c r="NPF17" s="191"/>
      <c r="NPG17" s="191"/>
      <c r="NPH17" s="191"/>
      <c r="NPI17" s="83"/>
      <c r="NPJ17" s="212"/>
      <c r="NPK17" s="212"/>
      <c r="NPL17" s="212"/>
      <c r="NPM17" s="191"/>
      <c r="NPN17" s="191"/>
      <c r="NPO17" s="191"/>
      <c r="NPP17" s="191"/>
      <c r="NPQ17" s="83"/>
      <c r="NPR17" s="212"/>
      <c r="NPS17" s="212"/>
      <c r="NPT17" s="212"/>
      <c r="NPU17" s="191"/>
      <c r="NPV17" s="191"/>
      <c r="NPW17" s="191"/>
      <c r="NPX17" s="191"/>
      <c r="NPY17" s="83"/>
      <c r="NPZ17" s="212"/>
      <c r="NQA17" s="212"/>
      <c r="NQB17" s="212"/>
      <c r="NQC17" s="191"/>
      <c r="NQD17" s="191"/>
      <c r="NQE17" s="191"/>
      <c r="NQF17" s="191"/>
      <c r="NQG17" s="83"/>
      <c r="NQH17" s="212"/>
      <c r="NQI17" s="212"/>
      <c r="NQJ17" s="212"/>
      <c r="NQK17" s="191"/>
      <c r="NQL17" s="191"/>
      <c r="NQM17" s="191"/>
      <c r="NQN17" s="191"/>
      <c r="NQO17" s="83"/>
      <c r="NQP17" s="212"/>
      <c r="NQQ17" s="212"/>
      <c r="NQR17" s="212"/>
      <c r="NQS17" s="191"/>
      <c r="NQT17" s="191"/>
      <c r="NQU17" s="191"/>
      <c r="NQV17" s="191"/>
      <c r="NQW17" s="83"/>
      <c r="NQX17" s="212"/>
      <c r="NQY17" s="212"/>
      <c r="NQZ17" s="212"/>
      <c r="NRA17" s="191"/>
      <c r="NRB17" s="191"/>
      <c r="NRC17" s="191"/>
      <c r="NRD17" s="191"/>
      <c r="NRE17" s="83"/>
      <c r="NRF17" s="212"/>
      <c r="NRG17" s="212"/>
      <c r="NRH17" s="212"/>
      <c r="NRI17" s="191"/>
      <c r="NRJ17" s="191"/>
      <c r="NRK17" s="191"/>
      <c r="NRL17" s="191"/>
      <c r="NRM17" s="83"/>
      <c r="NRN17" s="212"/>
      <c r="NRO17" s="212"/>
      <c r="NRP17" s="212"/>
      <c r="NRQ17" s="191"/>
      <c r="NRR17" s="191"/>
      <c r="NRS17" s="191"/>
      <c r="NRT17" s="191"/>
      <c r="NRU17" s="83"/>
      <c r="NRV17" s="212"/>
      <c r="NRW17" s="212"/>
      <c r="NRX17" s="212"/>
      <c r="NRY17" s="191"/>
      <c r="NRZ17" s="191"/>
      <c r="NSA17" s="191"/>
      <c r="NSB17" s="191"/>
      <c r="NSC17" s="83"/>
      <c r="NSD17" s="212"/>
      <c r="NSE17" s="212"/>
      <c r="NSF17" s="212"/>
      <c r="NSG17" s="191"/>
      <c r="NSH17" s="191"/>
      <c r="NSI17" s="191"/>
      <c r="NSJ17" s="191"/>
      <c r="NSK17" s="83"/>
      <c r="NSL17" s="212"/>
      <c r="NSM17" s="212"/>
      <c r="NSN17" s="212"/>
      <c r="NSO17" s="191"/>
      <c r="NSP17" s="191"/>
      <c r="NSQ17" s="191"/>
      <c r="NSR17" s="191"/>
      <c r="NSS17" s="83"/>
      <c r="NST17" s="212"/>
      <c r="NSU17" s="212"/>
      <c r="NSV17" s="212"/>
      <c r="NSW17" s="191"/>
      <c r="NSX17" s="191"/>
      <c r="NSY17" s="191"/>
      <c r="NSZ17" s="191"/>
      <c r="NTA17" s="83"/>
      <c r="NTB17" s="212"/>
      <c r="NTC17" s="212"/>
      <c r="NTD17" s="212"/>
      <c r="NTE17" s="191"/>
      <c r="NTF17" s="191"/>
      <c r="NTG17" s="191"/>
      <c r="NTH17" s="191"/>
      <c r="NTI17" s="83"/>
      <c r="NTJ17" s="212"/>
      <c r="NTK17" s="212"/>
      <c r="NTL17" s="212"/>
      <c r="NTM17" s="191"/>
      <c r="NTN17" s="191"/>
      <c r="NTO17" s="191"/>
      <c r="NTP17" s="191"/>
      <c r="NTQ17" s="83"/>
      <c r="NTR17" s="212"/>
      <c r="NTS17" s="212"/>
      <c r="NTT17" s="212"/>
      <c r="NTU17" s="191"/>
      <c r="NTV17" s="191"/>
      <c r="NTW17" s="191"/>
      <c r="NTX17" s="191"/>
      <c r="NTY17" s="83"/>
      <c r="NTZ17" s="212"/>
      <c r="NUA17" s="212"/>
      <c r="NUB17" s="212"/>
      <c r="NUC17" s="191"/>
      <c r="NUD17" s="191"/>
      <c r="NUE17" s="191"/>
      <c r="NUF17" s="191"/>
      <c r="NUG17" s="83"/>
      <c r="NUH17" s="212"/>
      <c r="NUI17" s="212"/>
      <c r="NUJ17" s="212"/>
      <c r="NUK17" s="191"/>
      <c r="NUL17" s="191"/>
      <c r="NUM17" s="191"/>
      <c r="NUN17" s="191"/>
      <c r="NUO17" s="83"/>
      <c r="NUP17" s="212"/>
      <c r="NUQ17" s="212"/>
      <c r="NUR17" s="212"/>
      <c r="NUS17" s="191"/>
      <c r="NUT17" s="191"/>
      <c r="NUU17" s="191"/>
      <c r="NUV17" s="191"/>
      <c r="NUW17" s="83"/>
      <c r="NUX17" s="212"/>
      <c r="NUY17" s="212"/>
      <c r="NUZ17" s="212"/>
      <c r="NVA17" s="191"/>
      <c r="NVB17" s="191"/>
      <c r="NVC17" s="191"/>
      <c r="NVD17" s="191"/>
      <c r="NVE17" s="83"/>
      <c r="NVF17" s="212"/>
      <c r="NVG17" s="212"/>
      <c r="NVH17" s="212"/>
      <c r="NVI17" s="191"/>
      <c r="NVJ17" s="191"/>
      <c r="NVK17" s="191"/>
      <c r="NVL17" s="191"/>
      <c r="NVM17" s="83"/>
      <c r="NVN17" s="212"/>
      <c r="NVO17" s="212"/>
      <c r="NVP17" s="212"/>
      <c r="NVQ17" s="191"/>
      <c r="NVR17" s="191"/>
      <c r="NVS17" s="191"/>
      <c r="NVT17" s="191"/>
      <c r="NVU17" s="83"/>
      <c r="NVV17" s="212"/>
      <c r="NVW17" s="212"/>
      <c r="NVX17" s="212"/>
      <c r="NVY17" s="191"/>
      <c r="NVZ17" s="191"/>
      <c r="NWA17" s="191"/>
      <c r="NWB17" s="191"/>
      <c r="NWC17" s="83"/>
      <c r="NWD17" s="212"/>
      <c r="NWE17" s="212"/>
      <c r="NWF17" s="212"/>
      <c r="NWG17" s="191"/>
      <c r="NWH17" s="191"/>
      <c r="NWI17" s="191"/>
      <c r="NWJ17" s="191"/>
      <c r="NWK17" s="83"/>
      <c r="NWL17" s="212"/>
      <c r="NWM17" s="212"/>
      <c r="NWN17" s="212"/>
      <c r="NWO17" s="191"/>
      <c r="NWP17" s="191"/>
      <c r="NWQ17" s="191"/>
      <c r="NWR17" s="191"/>
      <c r="NWS17" s="83"/>
      <c r="NWT17" s="212"/>
      <c r="NWU17" s="212"/>
      <c r="NWV17" s="212"/>
      <c r="NWW17" s="191"/>
      <c r="NWX17" s="191"/>
      <c r="NWY17" s="191"/>
      <c r="NWZ17" s="191"/>
      <c r="NXA17" s="83"/>
      <c r="NXB17" s="212"/>
      <c r="NXC17" s="212"/>
      <c r="NXD17" s="212"/>
      <c r="NXE17" s="191"/>
      <c r="NXF17" s="191"/>
      <c r="NXG17" s="191"/>
      <c r="NXH17" s="191"/>
      <c r="NXI17" s="83"/>
      <c r="NXJ17" s="212"/>
      <c r="NXK17" s="212"/>
      <c r="NXL17" s="212"/>
      <c r="NXM17" s="191"/>
      <c r="NXN17" s="191"/>
      <c r="NXO17" s="191"/>
      <c r="NXP17" s="191"/>
      <c r="NXQ17" s="83"/>
      <c r="NXR17" s="212"/>
      <c r="NXS17" s="212"/>
      <c r="NXT17" s="212"/>
      <c r="NXU17" s="191"/>
      <c r="NXV17" s="191"/>
      <c r="NXW17" s="191"/>
      <c r="NXX17" s="191"/>
      <c r="NXY17" s="83"/>
      <c r="NXZ17" s="212"/>
      <c r="NYA17" s="212"/>
      <c r="NYB17" s="212"/>
      <c r="NYC17" s="191"/>
      <c r="NYD17" s="191"/>
      <c r="NYE17" s="191"/>
      <c r="NYF17" s="191"/>
      <c r="NYG17" s="83"/>
      <c r="NYH17" s="212"/>
      <c r="NYI17" s="212"/>
      <c r="NYJ17" s="212"/>
      <c r="NYK17" s="191"/>
      <c r="NYL17" s="191"/>
      <c r="NYM17" s="191"/>
      <c r="NYN17" s="191"/>
      <c r="NYO17" s="83"/>
      <c r="NYP17" s="212"/>
      <c r="NYQ17" s="212"/>
      <c r="NYR17" s="212"/>
      <c r="NYS17" s="191"/>
      <c r="NYT17" s="191"/>
      <c r="NYU17" s="191"/>
      <c r="NYV17" s="191"/>
      <c r="NYW17" s="83"/>
      <c r="NYX17" s="212"/>
      <c r="NYY17" s="212"/>
      <c r="NYZ17" s="212"/>
      <c r="NZA17" s="191"/>
      <c r="NZB17" s="191"/>
      <c r="NZC17" s="191"/>
      <c r="NZD17" s="191"/>
      <c r="NZE17" s="83"/>
      <c r="NZF17" s="212"/>
      <c r="NZG17" s="212"/>
      <c r="NZH17" s="212"/>
      <c r="NZI17" s="191"/>
      <c r="NZJ17" s="191"/>
      <c r="NZK17" s="191"/>
      <c r="NZL17" s="191"/>
      <c r="NZM17" s="83"/>
      <c r="NZN17" s="212"/>
      <c r="NZO17" s="212"/>
      <c r="NZP17" s="212"/>
      <c r="NZQ17" s="191"/>
      <c r="NZR17" s="191"/>
      <c r="NZS17" s="191"/>
      <c r="NZT17" s="191"/>
      <c r="NZU17" s="83"/>
      <c r="NZV17" s="212"/>
      <c r="NZW17" s="212"/>
      <c r="NZX17" s="212"/>
      <c r="NZY17" s="191"/>
      <c r="NZZ17" s="191"/>
      <c r="OAA17" s="191"/>
      <c r="OAB17" s="191"/>
      <c r="OAC17" s="83"/>
      <c r="OAD17" s="212"/>
      <c r="OAE17" s="212"/>
      <c r="OAF17" s="212"/>
      <c r="OAG17" s="191"/>
      <c r="OAH17" s="191"/>
      <c r="OAI17" s="191"/>
      <c r="OAJ17" s="191"/>
      <c r="OAK17" s="83"/>
      <c r="OAL17" s="212"/>
      <c r="OAM17" s="212"/>
      <c r="OAN17" s="212"/>
      <c r="OAO17" s="191"/>
      <c r="OAP17" s="191"/>
      <c r="OAQ17" s="191"/>
      <c r="OAR17" s="191"/>
      <c r="OAS17" s="83"/>
      <c r="OAT17" s="212"/>
      <c r="OAU17" s="212"/>
      <c r="OAV17" s="212"/>
      <c r="OAW17" s="191"/>
      <c r="OAX17" s="191"/>
      <c r="OAY17" s="191"/>
      <c r="OAZ17" s="191"/>
      <c r="OBA17" s="83"/>
      <c r="OBB17" s="212"/>
      <c r="OBC17" s="212"/>
      <c r="OBD17" s="212"/>
      <c r="OBE17" s="191"/>
      <c r="OBF17" s="191"/>
      <c r="OBG17" s="191"/>
      <c r="OBH17" s="191"/>
      <c r="OBI17" s="83"/>
      <c r="OBJ17" s="212"/>
      <c r="OBK17" s="212"/>
      <c r="OBL17" s="212"/>
      <c r="OBM17" s="191"/>
      <c r="OBN17" s="191"/>
      <c r="OBO17" s="191"/>
      <c r="OBP17" s="191"/>
      <c r="OBQ17" s="83"/>
      <c r="OBR17" s="212"/>
      <c r="OBS17" s="212"/>
      <c r="OBT17" s="212"/>
      <c r="OBU17" s="191"/>
      <c r="OBV17" s="191"/>
      <c r="OBW17" s="191"/>
      <c r="OBX17" s="191"/>
      <c r="OBY17" s="83"/>
      <c r="OBZ17" s="212"/>
      <c r="OCA17" s="212"/>
      <c r="OCB17" s="212"/>
      <c r="OCC17" s="191"/>
      <c r="OCD17" s="191"/>
      <c r="OCE17" s="191"/>
      <c r="OCF17" s="191"/>
      <c r="OCG17" s="83"/>
      <c r="OCH17" s="212"/>
      <c r="OCI17" s="212"/>
      <c r="OCJ17" s="212"/>
      <c r="OCK17" s="191"/>
      <c r="OCL17" s="191"/>
      <c r="OCM17" s="191"/>
      <c r="OCN17" s="191"/>
      <c r="OCO17" s="83"/>
      <c r="OCP17" s="212"/>
      <c r="OCQ17" s="212"/>
      <c r="OCR17" s="212"/>
      <c r="OCS17" s="191"/>
      <c r="OCT17" s="191"/>
      <c r="OCU17" s="191"/>
      <c r="OCV17" s="191"/>
      <c r="OCW17" s="83"/>
      <c r="OCX17" s="212"/>
      <c r="OCY17" s="212"/>
      <c r="OCZ17" s="212"/>
      <c r="ODA17" s="191"/>
      <c r="ODB17" s="191"/>
      <c r="ODC17" s="191"/>
      <c r="ODD17" s="191"/>
      <c r="ODE17" s="83"/>
      <c r="ODF17" s="212"/>
      <c r="ODG17" s="212"/>
      <c r="ODH17" s="212"/>
      <c r="ODI17" s="191"/>
      <c r="ODJ17" s="191"/>
      <c r="ODK17" s="191"/>
      <c r="ODL17" s="191"/>
      <c r="ODM17" s="83"/>
      <c r="ODN17" s="212"/>
      <c r="ODO17" s="212"/>
      <c r="ODP17" s="212"/>
      <c r="ODQ17" s="191"/>
      <c r="ODR17" s="191"/>
      <c r="ODS17" s="191"/>
      <c r="ODT17" s="191"/>
      <c r="ODU17" s="83"/>
      <c r="ODV17" s="212"/>
      <c r="ODW17" s="212"/>
      <c r="ODX17" s="212"/>
      <c r="ODY17" s="191"/>
      <c r="ODZ17" s="191"/>
      <c r="OEA17" s="191"/>
      <c r="OEB17" s="191"/>
      <c r="OEC17" s="83"/>
      <c r="OED17" s="212"/>
      <c r="OEE17" s="212"/>
      <c r="OEF17" s="212"/>
      <c r="OEG17" s="191"/>
      <c r="OEH17" s="191"/>
      <c r="OEI17" s="191"/>
      <c r="OEJ17" s="191"/>
      <c r="OEK17" s="83"/>
      <c r="OEL17" s="212"/>
      <c r="OEM17" s="212"/>
      <c r="OEN17" s="212"/>
      <c r="OEO17" s="191"/>
      <c r="OEP17" s="191"/>
      <c r="OEQ17" s="191"/>
      <c r="OER17" s="191"/>
      <c r="OES17" s="83"/>
      <c r="OET17" s="212"/>
      <c r="OEU17" s="212"/>
      <c r="OEV17" s="212"/>
      <c r="OEW17" s="191"/>
      <c r="OEX17" s="191"/>
      <c r="OEY17" s="191"/>
      <c r="OEZ17" s="191"/>
      <c r="OFA17" s="83"/>
      <c r="OFB17" s="212"/>
      <c r="OFC17" s="212"/>
      <c r="OFD17" s="212"/>
      <c r="OFE17" s="191"/>
      <c r="OFF17" s="191"/>
      <c r="OFG17" s="191"/>
      <c r="OFH17" s="191"/>
      <c r="OFI17" s="83"/>
      <c r="OFJ17" s="212"/>
      <c r="OFK17" s="212"/>
      <c r="OFL17" s="212"/>
      <c r="OFM17" s="191"/>
      <c r="OFN17" s="191"/>
      <c r="OFO17" s="191"/>
      <c r="OFP17" s="191"/>
      <c r="OFQ17" s="83"/>
      <c r="OFR17" s="212"/>
      <c r="OFS17" s="212"/>
      <c r="OFT17" s="212"/>
      <c r="OFU17" s="191"/>
      <c r="OFV17" s="191"/>
      <c r="OFW17" s="191"/>
      <c r="OFX17" s="191"/>
      <c r="OFY17" s="83"/>
      <c r="OFZ17" s="212"/>
      <c r="OGA17" s="212"/>
      <c r="OGB17" s="212"/>
      <c r="OGC17" s="191"/>
      <c r="OGD17" s="191"/>
      <c r="OGE17" s="191"/>
      <c r="OGF17" s="191"/>
      <c r="OGG17" s="83"/>
      <c r="OGH17" s="212"/>
      <c r="OGI17" s="212"/>
      <c r="OGJ17" s="212"/>
      <c r="OGK17" s="191"/>
      <c r="OGL17" s="191"/>
      <c r="OGM17" s="191"/>
      <c r="OGN17" s="191"/>
      <c r="OGO17" s="83"/>
      <c r="OGP17" s="212"/>
      <c r="OGQ17" s="212"/>
      <c r="OGR17" s="212"/>
      <c r="OGS17" s="191"/>
      <c r="OGT17" s="191"/>
      <c r="OGU17" s="191"/>
      <c r="OGV17" s="191"/>
      <c r="OGW17" s="83"/>
      <c r="OGX17" s="212"/>
      <c r="OGY17" s="212"/>
      <c r="OGZ17" s="212"/>
      <c r="OHA17" s="191"/>
      <c r="OHB17" s="191"/>
      <c r="OHC17" s="191"/>
      <c r="OHD17" s="191"/>
      <c r="OHE17" s="83"/>
      <c r="OHF17" s="212"/>
      <c r="OHG17" s="212"/>
      <c r="OHH17" s="212"/>
      <c r="OHI17" s="191"/>
      <c r="OHJ17" s="191"/>
      <c r="OHK17" s="191"/>
      <c r="OHL17" s="191"/>
      <c r="OHM17" s="83"/>
      <c r="OHN17" s="212"/>
      <c r="OHO17" s="212"/>
      <c r="OHP17" s="212"/>
      <c r="OHQ17" s="191"/>
      <c r="OHR17" s="191"/>
      <c r="OHS17" s="191"/>
      <c r="OHT17" s="191"/>
      <c r="OHU17" s="83"/>
      <c r="OHV17" s="212"/>
      <c r="OHW17" s="212"/>
      <c r="OHX17" s="212"/>
      <c r="OHY17" s="191"/>
      <c r="OHZ17" s="191"/>
      <c r="OIA17" s="191"/>
      <c r="OIB17" s="191"/>
      <c r="OIC17" s="83"/>
      <c r="OID17" s="212"/>
      <c r="OIE17" s="212"/>
      <c r="OIF17" s="212"/>
      <c r="OIG17" s="191"/>
      <c r="OIH17" s="191"/>
      <c r="OII17" s="191"/>
      <c r="OIJ17" s="191"/>
      <c r="OIK17" s="83"/>
      <c r="OIL17" s="212"/>
      <c r="OIM17" s="212"/>
      <c r="OIN17" s="212"/>
      <c r="OIO17" s="191"/>
      <c r="OIP17" s="191"/>
      <c r="OIQ17" s="191"/>
      <c r="OIR17" s="191"/>
      <c r="OIS17" s="83"/>
      <c r="OIT17" s="212"/>
      <c r="OIU17" s="212"/>
      <c r="OIV17" s="212"/>
      <c r="OIW17" s="191"/>
      <c r="OIX17" s="191"/>
      <c r="OIY17" s="191"/>
      <c r="OIZ17" s="191"/>
      <c r="OJA17" s="83"/>
      <c r="OJB17" s="212"/>
      <c r="OJC17" s="212"/>
      <c r="OJD17" s="212"/>
      <c r="OJE17" s="191"/>
      <c r="OJF17" s="191"/>
      <c r="OJG17" s="191"/>
      <c r="OJH17" s="191"/>
      <c r="OJI17" s="83"/>
      <c r="OJJ17" s="212"/>
      <c r="OJK17" s="212"/>
      <c r="OJL17" s="212"/>
      <c r="OJM17" s="191"/>
      <c r="OJN17" s="191"/>
      <c r="OJO17" s="191"/>
      <c r="OJP17" s="191"/>
      <c r="OJQ17" s="83"/>
      <c r="OJR17" s="212"/>
      <c r="OJS17" s="212"/>
      <c r="OJT17" s="212"/>
      <c r="OJU17" s="191"/>
      <c r="OJV17" s="191"/>
      <c r="OJW17" s="191"/>
      <c r="OJX17" s="191"/>
      <c r="OJY17" s="83"/>
      <c r="OJZ17" s="212"/>
      <c r="OKA17" s="212"/>
      <c r="OKB17" s="212"/>
      <c r="OKC17" s="191"/>
      <c r="OKD17" s="191"/>
      <c r="OKE17" s="191"/>
      <c r="OKF17" s="191"/>
      <c r="OKG17" s="83"/>
      <c r="OKH17" s="212"/>
      <c r="OKI17" s="212"/>
      <c r="OKJ17" s="212"/>
      <c r="OKK17" s="191"/>
      <c r="OKL17" s="191"/>
      <c r="OKM17" s="191"/>
      <c r="OKN17" s="191"/>
      <c r="OKO17" s="83"/>
      <c r="OKP17" s="212"/>
      <c r="OKQ17" s="212"/>
      <c r="OKR17" s="212"/>
      <c r="OKS17" s="191"/>
      <c r="OKT17" s="191"/>
      <c r="OKU17" s="191"/>
      <c r="OKV17" s="191"/>
      <c r="OKW17" s="83"/>
      <c r="OKX17" s="212"/>
      <c r="OKY17" s="212"/>
      <c r="OKZ17" s="212"/>
      <c r="OLA17" s="191"/>
      <c r="OLB17" s="191"/>
      <c r="OLC17" s="191"/>
      <c r="OLD17" s="191"/>
      <c r="OLE17" s="83"/>
      <c r="OLF17" s="212"/>
      <c r="OLG17" s="212"/>
      <c r="OLH17" s="212"/>
      <c r="OLI17" s="191"/>
      <c r="OLJ17" s="191"/>
      <c r="OLK17" s="191"/>
      <c r="OLL17" s="191"/>
      <c r="OLM17" s="83"/>
      <c r="OLN17" s="212"/>
      <c r="OLO17" s="212"/>
      <c r="OLP17" s="212"/>
      <c r="OLQ17" s="191"/>
      <c r="OLR17" s="191"/>
      <c r="OLS17" s="191"/>
      <c r="OLT17" s="191"/>
      <c r="OLU17" s="83"/>
      <c r="OLV17" s="212"/>
      <c r="OLW17" s="212"/>
      <c r="OLX17" s="212"/>
      <c r="OLY17" s="191"/>
      <c r="OLZ17" s="191"/>
      <c r="OMA17" s="191"/>
      <c r="OMB17" s="191"/>
      <c r="OMC17" s="83"/>
      <c r="OMD17" s="212"/>
      <c r="OME17" s="212"/>
      <c r="OMF17" s="212"/>
      <c r="OMG17" s="191"/>
      <c r="OMH17" s="191"/>
      <c r="OMI17" s="191"/>
      <c r="OMJ17" s="191"/>
      <c r="OMK17" s="83"/>
      <c r="OML17" s="212"/>
      <c r="OMM17" s="212"/>
      <c r="OMN17" s="212"/>
      <c r="OMO17" s="191"/>
      <c r="OMP17" s="191"/>
      <c r="OMQ17" s="191"/>
      <c r="OMR17" s="191"/>
      <c r="OMS17" s="83"/>
      <c r="OMT17" s="212"/>
      <c r="OMU17" s="212"/>
      <c r="OMV17" s="212"/>
      <c r="OMW17" s="191"/>
      <c r="OMX17" s="191"/>
      <c r="OMY17" s="191"/>
      <c r="OMZ17" s="191"/>
      <c r="ONA17" s="83"/>
      <c r="ONB17" s="212"/>
      <c r="ONC17" s="212"/>
      <c r="OND17" s="212"/>
      <c r="ONE17" s="191"/>
      <c r="ONF17" s="191"/>
      <c r="ONG17" s="191"/>
      <c r="ONH17" s="191"/>
      <c r="ONI17" s="83"/>
      <c r="ONJ17" s="212"/>
      <c r="ONK17" s="212"/>
      <c r="ONL17" s="212"/>
      <c r="ONM17" s="191"/>
      <c r="ONN17" s="191"/>
      <c r="ONO17" s="191"/>
      <c r="ONP17" s="191"/>
      <c r="ONQ17" s="83"/>
      <c r="ONR17" s="212"/>
      <c r="ONS17" s="212"/>
      <c r="ONT17" s="212"/>
      <c r="ONU17" s="191"/>
      <c r="ONV17" s="191"/>
      <c r="ONW17" s="191"/>
      <c r="ONX17" s="191"/>
      <c r="ONY17" s="83"/>
      <c r="ONZ17" s="212"/>
      <c r="OOA17" s="212"/>
      <c r="OOB17" s="212"/>
      <c r="OOC17" s="191"/>
      <c r="OOD17" s="191"/>
      <c r="OOE17" s="191"/>
      <c r="OOF17" s="191"/>
      <c r="OOG17" s="83"/>
      <c r="OOH17" s="212"/>
      <c r="OOI17" s="212"/>
      <c r="OOJ17" s="212"/>
      <c r="OOK17" s="191"/>
      <c r="OOL17" s="191"/>
      <c r="OOM17" s="191"/>
      <c r="OON17" s="191"/>
      <c r="OOO17" s="83"/>
      <c r="OOP17" s="212"/>
      <c r="OOQ17" s="212"/>
      <c r="OOR17" s="212"/>
      <c r="OOS17" s="191"/>
      <c r="OOT17" s="191"/>
      <c r="OOU17" s="191"/>
      <c r="OOV17" s="191"/>
      <c r="OOW17" s="83"/>
      <c r="OOX17" s="212"/>
      <c r="OOY17" s="212"/>
      <c r="OOZ17" s="212"/>
      <c r="OPA17" s="191"/>
      <c r="OPB17" s="191"/>
      <c r="OPC17" s="191"/>
      <c r="OPD17" s="191"/>
      <c r="OPE17" s="83"/>
      <c r="OPF17" s="212"/>
      <c r="OPG17" s="212"/>
      <c r="OPH17" s="212"/>
      <c r="OPI17" s="191"/>
      <c r="OPJ17" s="191"/>
      <c r="OPK17" s="191"/>
      <c r="OPL17" s="191"/>
      <c r="OPM17" s="83"/>
      <c r="OPN17" s="212"/>
      <c r="OPO17" s="212"/>
      <c r="OPP17" s="212"/>
      <c r="OPQ17" s="191"/>
      <c r="OPR17" s="191"/>
      <c r="OPS17" s="191"/>
      <c r="OPT17" s="191"/>
      <c r="OPU17" s="83"/>
      <c r="OPV17" s="212"/>
      <c r="OPW17" s="212"/>
      <c r="OPX17" s="212"/>
      <c r="OPY17" s="191"/>
      <c r="OPZ17" s="191"/>
      <c r="OQA17" s="191"/>
      <c r="OQB17" s="191"/>
      <c r="OQC17" s="83"/>
      <c r="OQD17" s="212"/>
      <c r="OQE17" s="212"/>
      <c r="OQF17" s="212"/>
      <c r="OQG17" s="191"/>
      <c r="OQH17" s="191"/>
      <c r="OQI17" s="191"/>
      <c r="OQJ17" s="191"/>
      <c r="OQK17" s="83"/>
      <c r="OQL17" s="212"/>
      <c r="OQM17" s="212"/>
      <c r="OQN17" s="212"/>
      <c r="OQO17" s="191"/>
      <c r="OQP17" s="191"/>
      <c r="OQQ17" s="191"/>
      <c r="OQR17" s="191"/>
      <c r="OQS17" s="83"/>
      <c r="OQT17" s="212"/>
      <c r="OQU17" s="212"/>
      <c r="OQV17" s="212"/>
      <c r="OQW17" s="191"/>
      <c r="OQX17" s="191"/>
      <c r="OQY17" s="191"/>
      <c r="OQZ17" s="191"/>
      <c r="ORA17" s="83"/>
      <c r="ORB17" s="212"/>
      <c r="ORC17" s="212"/>
      <c r="ORD17" s="212"/>
      <c r="ORE17" s="191"/>
      <c r="ORF17" s="191"/>
      <c r="ORG17" s="191"/>
      <c r="ORH17" s="191"/>
      <c r="ORI17" s="83"/>
      <c r="ORJ17" s="212"/>
      <c r="ORK17" s="212"/>
      <c r="ORL17" s="212"/>
      <c r="ORM17" s="191"/>
      <c r="ORN17" s="191"/>
      <c r="ORO17" s="191"/>
      <c r="ORP17" s="191"/>
      <c r="ORQ17" s="83"/>
      <c r="ORR17" s="212"/>
      <c r="ORS17" s="212"/>
      <c r="ORT17" s="212"/>
      <c r="ORU17" s="191"/>
      <c r="ORV17" s="191"/>
      <c r="ORW17" s="191"/>
      <c r="ORX17" s="191"/>
      <c r="ORY17" s="83"/>
      <c r="ORZ17" s="212"/>
      <c r="OSA17" s="212"/>
      <c r="OSB17" s="212"/>
      <c r="OSC17" s="191"/>
      <c r="OSD17" s="191"/>
      <c r="OSE17" s="191"/>
      <c r="OSF17" s="191"/>
      <c r="OSG17" s="83"/>
      <c r="OSH17" s="212"/>
      <c r="OSI17" s="212"/>
      <c r="OSJ17" s="212"/>
      <c r="OSK17" s="191"/>
      <c r="OSL17" s="191"/>
      <c r="OSM17" s="191"/>
      <c r="OSN17" s="191"/>
      <c r="OSO17" s="83"/>
      <c r="OSP17" s="212"/>
      <c r="OSQ17" s="212"/>
      <c r="OSR17" s="212"/>
      <c r="OSS17" s="191"/>
      <c r="OST17" s="191"/>
      <c r="OSU17" s="191"/>
      <c r="OSV17" s="191"/>
      <c r="OSW17" s="83"/>
      <c r="OSX17" s="212"/>
      <c r="OSY17" s="212"/>
      <c r="OSZ17" s="212"/>
      <c r="OTA17" s="191"/>
      <c r="OTB17" s="191"/>
      <c r="OTC17" s="191"/>
      <c r="OTD17" s="191"/>
      <c r="OTE17" s="83"/>
      <c r="OTF17" s="212"/>
      <c r="OTG17" s="212"/>
      <c r="OTH17" s="212"/>
      <c r="OTI17" s="191"/>
      <c r="OTJ17" s="191"/>
      <c r="OTK17" s="191"/>
      <c r="OTL17" s="191"/>
      <c r="OTM17" s="83"/>
      <c r="OTN17" s="212"/>
      <c r="OTO17" s="212"/>
      <c r="OTP17" s="212"/>
      <c r="OTQ17" s="191"/>
      <c r="OTR17" s="191"/>
      <c r="OTS17" s="191"/>
      <c r="OTT17" s="191"/>
      <c r="OTU17" s="83"/>
      <c r="OTV17" s="212"/>
      <c r="OTW17" s="212"/>
      <c r="OTX17" s="212"/>
      <c r="OTY17" s="191"/>
      <c r="OTZ17" s="191"/>
      <c r="OUA17" s="191"/>
      <c r="OUB17" s="191"/>
      <c r="OUC17" s="83"/>
      <c r="OUD17" s="212"/>
      <c r="OUE17" s="212"/>
      <c r="OUF17" s="212"/>
      <c r="OUG17" s="191"/>
      <c r="OUH17" s="191"/>
      <c r="OUI17" s="191"/>
      <c r="OUJ17" s="191"/>
      <c r="OUK17" s="83"/>
      <c r="OUL17" s="212"/>
      <c r="OUM17" s="212"/>
      <c r="OUN17" s="212"/>
      <c r="OUO17" s="191"/>
      <c r="OUP17" s="191"/>
      <c r="OUQ17" s="191"/>
      <c r="OUR17" s="191"/>
      <c r="OUS17" s="83"/>
      <c r="OUT17" s="212"/>
      <c r="OUU17" s="212"/>
      <c r="OUV17" s="212"/>
      <c r="OUW17" s="191"/>
      <c r="OUX17" s="191"/>
      <c r="OUY17" s="191"/>
      <c r="OUZ17" s="191"/>
      <c r="OVA17" s="83"/>
      <c r="OVB17" s="212"/>
      <c r="OVC17" s="212"/>
      <c r="OVD17" s="212"/>
      <c r="OVE17" s="191"/>
      <c r="OVF17" s="191"/>
      <c r="OVG17" s="191"/>
      <c r="OVH17" s="191"/>
      <c r="OVI17" s="83"/>
      <c r="OVJ17" s="212"/>
      <c r="OVK17" s="212"/>
      <c r="OVL17" s="212"/>
      <c r="OVM17" s="191"/>
      <c r="OVN17" s="191"/>
      <c r="OVO17" s="191"/>
      <c r="OVP17" s="191"/>
      <c r="OVQ17" s="83"/>
      <c r="OVR17" s="212"/>
      <c r="OVS17" s="212"/>
      <c r="OVT17" s="212"/>
      <c r="OVU17" s="191"/>
      <c r="OVV17" s="191"/>
      <c r="OVW17" s="191"/>
      <c r="OVX17" s="191"/>
      <c r="OVY17" s="83"/>
      <c r="OVZ17" s="212"/>
      <c r="OWA17" s="212"/>
      <c r="OWB17" s="212"/>
      <c r="OWC17" s="191"/>
      <c r="OWD17" s="191"/>
      <c r="OWE17" s="191"/>
      <c r="OWF17" s="191"/>
      <c r="OWG17" s="83"/>
      <c r="OWH17" s="212"/>
      <c r="OWI17" s="212"/>
      <c r="OWJ17" s="212"/>
      <c r="OWK17" s="191"/>
      <c r="OWL17" s="191"/>
      <c r="OWM17" s="191"/>
      <c r="OWN17" s="191"/>
      <c r="OWO17" s="83"/>
      <c r="OWP17" s="212"/>
      <c r="OWQ17" s="212"/>
      <c r="OWR17" s="212"/>
      <c r="OWS17" s="191"/>
      <c r="OWT17" s="191"/>
      <c r="OWU17" s="191"/>
      <c r="OWV17" s="191"/>
      <c r="OWW17" s="83"/>
      <c r="OWX17" s="212"/>
      <c r="OWY17" s="212"/>
      <c r="OWZ17" s="212"/>
      <c r="OXA17" s="191"/>
      <c r="OXB17" s="191"/>
      <c r="OXC17" s="191"/>
      <c r="OXD17" s="191"/>
      <c r="OXE17" s="83"/>
      <c r="OXF17" s="212"/>
      <c r="OXG17" s="212"/>
      <c r="OXH17" s="212"/>
      <c r="OXI17" s="191"/>
      <c r="OXJ17" s="191"/>
      <c r="OXK17" s="191"/>
      <c r="OXL17" s="191"/>
      <c r="OXM17" s="83"/>
      <c r="OXN17" s="212"/>
      <c r="OXO17" s="212"/>
      <c r="OXP17" s="212"/>
      <c r="OXQ17" s="191"/>
      <c r="OXR17" s="191"/>
      <c r="OXS17" s="191"/>
      <c r="OXT17" s="191"/>
      <c r="OXU17" s="83"/>
      <c r="OXV17" s="212"/>
      <c r="OXW17" s="212"/>
      <c r="OXX17" s="212"/>
      <c r="OXY17" s="191"/>
      <c r="OXZ17" s="191"/>
      <c r="OYA17" s="191"/>
      <c r="OYB17" s="191"/>
      <c r="OYC17" s="83"/>
      <c r="OYD17" s="212"/>
      <c r="OYE17" s="212"/>
      <c r="OYF17" s="212"/>
      <c r="OYG17" s="191"/>
      <c r="OYH17" s="191"/>
      <c r="OYI17" s="191"/>
      <c r="OYJ17" s="191"/>
      <c r="OYK17" s="83"/>
      <c r="OYL17" s="212"/>
      <c r="OYM17" s="212"/>
      <c r="OYN17" s="212"/>
      <c r="OYO17" s="191"/>
      <c r="OYP17" s="191"/>
      <c r="OYQ17" s="191"/>
      <c r="OYR17" s="191"/>
      <c r="OYS17" s="83"/>
      <c r="OYT17" s="212"/>
      <c r="OYU17" s="212"/>
      <c r="OYV17" s="212"/>
      <c r="OYW17" s="191"/>
      <c r="OYX17" s="191"/>
      <c r="OYY17" s="191"/>
      <c r="OYZ17" s="191"/>
      <c r="OZA17" s="83"/>
      <c r="OZB17" s="212"/>
      <c r="OZC17" s="212"/>
      <c r="OZD17" s="212"/>
      <c r="OZE17" s="191"/>
      <c r="OZF17" s="191"/>
      <c r="OZG17" s="191"/>
      <c r="OZH17" s="191"/>
      <c r="OZI17" s="83"/>
      <c r="OZJ17" s="212"/>
      <c r="OZK17" s="212"/>
      <c r="OZL17" s="212"/>
      <c r="OZM17" s="191"/>
      <c r="OZN17" s="191"/>
      <c r="OZO17" s="191"/>
      <c r="OZP17" s="191"/>
      <c r="OZQ17" s="83"/>
      <c r="OZR17" s="212"/>
      <c r="OZS17" s="212"/>
      <c r="OZT17" s="212"/>
      <c r="OZU17" s="191"/>
      <c r="OZV17" s="191"/>
      <c r="OZW17" s="191"/>
      <c r="OZX17" s="191"/>
      <c r="OZY17" s="83"/>
      <c r="OZZ17" s="212"/>
      <c r="PAA17" s="212"/>
      <c r="PAB17" s="212"/>
      <c r="PAC17" s="191"/>
      <c r="PAD17" s="191"/>
      <c r="PAE17" s="191"/>
      <c r="PAF17" s="191"/>
      <c r="PAG17" s="83"/>
      <c r="PAH17" s="212"/>
      <c r="PAI17" s="212"/>
      <c r="PAJ17" s="212"/>
      <c r="PAK17" s="191"/>
      <c r="PAL17" s="191"/>
      <c r="PAM17" s="191"/>
      <c r="PAN17" s="191"/>
      <c r="PAO17" s="83"/>
      <c r="PAP17" s="212"/>
      <c r="PAQ17" s="212"/>
      <c r="PAR17" s="212"/>
      <c r="PAS17" s="191"/>
      <c r="PAT17" s="191"/>
      <c r="PAU17" s="191"/>
      <c r="PAV17" s="191"/>
      <c r="PAW17" s="83"/>
      <c r="PAX17" s="212"/>
      <c r="PAY17" s="212"/>
      <c r="PAZ17" s="212"/>
      <c r="PBA17" s="191"/>
      <c r="PBB17" s="191"/>
      <c r="PBC17" s="191"/>
      <c r="PBD17" s="191"/>
      <c r="PBE17" s="83"/>
      <c r="PBF17" s="212"/>
      <c r="PBG17" s="212"/>
      <c r="PBH17" s="212"/>
      <c r="PBI17" s="191"/>
      <c r="PBJ17" s="191"/>
      <c r="PBK17" s="191"/>
      <c r="PBL17" s="191"/>
      <c r="PBM17" s="83"/>
      <c r="PBN17" s="212"/>
      <c r="PBO17" s="212"/>
      <c r="PBP17" s="212"/>
      <c r="PBQ17" s="191"/>
      <c r="PBR17" s="191"/>
      <c r="PBS17" s="191"/>
      <c r="PBT17" s="191"/>
      <c r="PBU17" s="83"/>
      <c r="PBV17" s="212"/>
      <c r="PBW17" s="212"/>
      <c r="PBX17" s="212"/>
      <c r="PBY17" s="191"/>
      <c r="PBZ17" s="191"/>
      <c r="PCA17" s="191"/>
      <c r="PCB17" s="191"/>
      <c r="PCC17" s="83"/>
      <c r="PCD17" s="212"/>
      <c r="PCE17" s="212"/>
      <c r="PCF17" s="212"/>
      <c r="PCG17" s="191"/>
      <c r="PCH17" s="191"/>
      <c r="PCI17" s="191"/>
      <c r="PCJ17" s="191"/>
      <c r="PCK17" s="83"/>
      <c r="PCL17" s="212"/>
      <c r="PCM17" s="212"/>
      <c r="PCN17" s="212"/>
      <c r="PCO17" s="191"/>
      <c r="PCP17" s="191"/>
      <c r="PCQ17" s="191"/>
      <c r="PCR17" s="191"/>
      <c r="PCS17" s="83"/>
      <c r="PCT17" s="212"/>
      <c r="PCU17" s="212"/>
      <c r="PCV17" s="212"/>
      <c r="PCW17" s="191"/>
      <c r="PCX17" s="191"/>
      <c r="PCY17" s="191"/>
      <c r="PCZ17" s="191"/>
      <c r="PDA17" s="83"/>
      <c r="PDB17" s="212"/>
      <c r="PDC17" s="212"/>
      <c r="PDD17" s="212"/>
      <c r="PDE17" s="191"/>
      <c r="PDF17" s="191"/>
      <c r="PDG17" s="191"/>
      <c r="PDH17" s="191"/>
      <c r="PDI17" s="83"/>
      <c r="PDJ17" s="212"/>
      <c r="PDK17" s="212"/>
      <c r="PDL17" s="212"/>
      <c r="PDM17" s="191"/>
      <c r="PDN17" s="191"/>
      <c r="PDO17" s="191"/>
      <c r="PDP17" s="191"/>
      <c r="PDQ17" s="83"/>
      <c r="PDR17" s="212"/>
      <c r="PDS17" s="212"/>
      <c r="PDT17" s="212"/>
      <c r="PDU17" s="191"/>
      <c r="PDV17" s="191"/>
      <c r="PDW17" s="191"/>
      <c r="PDX17" s="191"/>
      <c r="PDY17" s="83"/>
      <c r="PDZ17" s="212"/>
      <c r="PEA17" s="212"/>
      <c r="PEB17" s="212"/>
      <c r="PEC17" s="191"/>
      <c r="PED17" s="191"/>
      <c r="PEE17" s="191"/>
      <c r="PEF17" s="191"/>
      <c r="PEG17" s="83"/>
      <c r="PEH17" s="212"/>
      <c r="PEI17" s="212"/>
      <c r="PEJ17" s="212"/>
      <c r="PEK17" s="191"/>
      <c r="PEL17" s="191"/>
      <c r="PEM17" s="191"/>
      <c r="PEN17" s="191"/>
      <c r="PEO17" s="83"/>
      <c r="PEP17" s="212"/>
      <c r="PEQ17" s="212"/>
      <c r="PER17" s="212"/>
      <c r="PES17" s="191"/>
      <c r="PET17" s="191"/>
      <c r="PEU17" s="191"/>
      <c r="PEV17" s="191"/>
      <c r="PEW17" s="83"/>
      <c r="PEX17" s="212"/>
      <c r="PEY17" s="212"/>
      <c r="PEZ17" s="212"/>
      <c r="PFA17" s="191"/>
      <c r="PFB17" s="191"/>
      <c r="PFC17" s="191"/>
      <c r="PFD17" s="191"/>
      <c r="PFE17" s="83"/>
      <c r="PFF17" s="212"/>
      <c r="PFG17" s="212"/>
      <c r="PFH17" s="212"/>
      <c r="PFI17" s="191"/>
      <c r="PFJ17" s="191"/>
      <c r="PFK17" s="191"/>
      <c r="PFL17" s="191"/>
      <c r="PFM17" s="83"/>
      <c r="PFN17" s="212"/>
      <c r="PFO17" s="212"/>
      <c r="PFP17" s="212"/>
      <c r="PFQ17" s="191"/>
      <c r="PFR17" s="191"/>
      <c r="PFS17" s="191"/>
      <c r="PFT17" s="191"/>
      <c r="PFU17" s="83"/>
      <c r="PFV17" s="212"/>
      <c r="PFW17" s="212"/>
      <c r="PFX17" s="212"/>
      <c r="PFY17" s="191"/>
      <c r="PFZ17" s="191"/>
      <c r="PGA17" s="191"/>
      <c r="PGB17" s="191"/>
      <c r="PGC17" s="83"/>
      <c r="PGD17" s="212"/>
      <c r="PGE17" s="212"/>
      <c r="PGF17" s="212"/>
      <c r="PGG17" s="191"/>
      <c r="PGH17" s="191"/>
      <c r="PGI17" s="191"/>
      <c r="PGJ17" s="191"/>
      <c r="PGK17" s="83"/>
      <c r="PGL17" s="212"/>
      <c r="PGM17" s="212"/>
      <c r="PGN17" s="212"/>
      <c r="PGO17" s="191"/>
      <c r="PGP17" s="191"/>
      <c r="PGQ17" s="191"/>
      <c r="PGR17" s="191"/>
      <c r="PGS17" s="83"/>
      <c r="PGT17" s="212"/>
      <c r="PGU17" s="212"/>
      <c r="PGV17" s="212"/>
      <c r="PGW17" s="191"/>
      <c r="PGX17" s="191"/>
      <c r="PGY17" s="191"/>
      <c r="PGZ17" s="191"/>
      <c r="PHA17" s="83"/>
      <c r="PHB17" s="212"/>
      <c r="PHC17" s="212"/>
      <c r="PHD17" s="212"/>
      <c r="PHE17" s="191"/>
      <c r="PHF17" s="191"/>
      <c r="PHG17" s="191"/>
      <c r="PHH17" s="191"/>
      <c r="PHI17" s="83"/>
      <c r="PHJ17" s="212"/>
      <c r="PHK17" s="212"/>
      <c r="PHL17" s="212"/>
      <c r="PHM17" s="191"/>
      <c r="PHN17" s="191"/>
      <c r="PHO17" s="191"/>
      <c r="PHP17" s="191"/>
      <c r="PHQ17" s="83"/>
      <c r="PHR17" s="212"/>
      <c r="PHS17" s="212"/>
      <c r="PHT17" s="212"/>
      <c r="PHU17" s="191"/>
      <c r="PHV17" s="191"/>
      <c r="PHW17" s="191"/>
      <c r="PHX17" s="191"/>
      <c r="PHY17" s="83"/>
      <c r="PHZ17" s="212"/>
      <c r="PIA17" s="212"/>
      <c r="PIB17" s="212"/>
      <c r="PIC17" s="191"/>
      <c r="PID17" s="191"/>
      <c r="PIE17" s="191"/>
      <c r="PIF17" s="191"/>
      <c r="PIG17" s="83"/>
      <c r="PIH17" s="212"/>
      <c r="PII17" s="212"/>
      <c r="PIJ17" s="212"/>
      <c r="PIK17" s="191"/>
      <c r="PIL17" s="191"/>
      <c r="PIM17" s="191"/>
      <c r="PIN17" s="191"/>
      <c r="PIO17" s="83"/>
      <c r="PIP17" s="212"/>
      <c r="PIQ17" s="212"/>
      <c r="PIR17" s="212"/>
      <c r="PIS17" s="191"/>
      <c r="PIT17" s="191"/>
      <c r="PIU17" s="191"/>
      <c r="PIV17" s="191"/>
      <c r="PIW17" s="83"/>
      <c r="PIX17" s="212"/>
      <c r="PIY17" s="212"/>
      <c r="PIZ17" s="212"/>
      <c r="PJA17" s="191"/>
      <c r="PJB17" s="191"/>
      <c r="PJC17" s="191"/>
      <c r="PJD17" s="191"/>
      <c r="PJE17" s="83"/>
      <c r="PJF17" s="212"/>
      <c r="PJG17" s="212"/>
      <c r="PJH17" s="212"/>
      <c r="PJI17" s="191"/>
      <c r="PJJ17" s="191"/>
      <c r="PJK17" s="191"/>
      <c r="PJL17" s="191"/>
      <c r="PJM17" s="83"/>
      <c r="PJN17" s="212"/>
      <c r="PJO17" s="212"/>
      <c r="PJP17" s="212"/>
      <c r="PJQ17" s="191"/>
      <c r="PJR17" s="191"/>
      <c r="PJS17" s="191"/>
      <c r="PJT17" s="191"/>
      <c r="PJU17" s="83"/>
      <c r="PJV17" s="212"/>
      <c r="PJW17" s="212"/>
      <c r="PJX17" s="212"/>
      <c r="PJY17" s="191"/>
      <c r="PJZ17" s="191"/>
      <c r="PKA17" s="191"/>
      <c r="PKB17" s="191"/>
      <c r="PKC17" s="83"/>
      <c r="PKD17" s="212"/>
      <c r="PKE17" s="212"/>
      <c r="PKF17" s="212"/>
      <c r="PKG17" s="191"/>
      <c r="PKH17" s="191"/>
      <c r="PKI17" s="191"/>
      <c r="PKJ17" s="191"/>
      <c r="PKK17" s="83"/>
      <c r="PKL17" s="212"/>
      <c r="PKM17" s="212"/>
      <c r="PKN17" s="212"/>
      <c r="PKO17" s="191"/>
      <c r="PKP17" s="191"/>
      <c r="PKQ17" s="191"/>
      <c r="PKR17" s="191"/>
      <c r="PKS17" s="83"/>
      <c r="PKT17" s="212"/>
      <c r="PKU17" s="212"/>
      <c r="PKV17" s="212"/>
      <c r="PKW17" s="191"/>
      <c r="PKX17" s="191"/>
      <c r="PKY17" s="191"/>
      <c r="PKZ17" s="191"/>
      <c r="PLA17" s="83"/>
      <c r="PLB17" s="212"/>
      <c r="PLC17" s="212"/>
      <c r="PLD17" s="212"/>
      <c r="PLE17" s="191"/>
      <c r="PLF17" s="191"/>
      <c r="PLG17" s="191"/>
      <c r="PLH17" s="191"/>
      <c r="PLI17" s="83"/>
      <c r="PLJ17" s="212"/>
      <c r="PLK17" s="212"/>
      <c r="PLL17" s="212"/>
      <c r="PLM17" s="191"/>
      <c r="PLN17" s="191"/>
      <c r="PLO17" s="191"/>
      <c r="PLP17" s="191"/>
      <c r="PLQ17" s="83"/>
      <c r="PLR17" s="212"/>
      <c r="PLS17" s="212"/>
      <c r="PLT17" s="212"/>
      <c r="PLU17" s="191"/>
      <c r="PLV17" s="191"/>
      <c r="PLW17" s="191"/>
      <c r="PLX17" s="191"/>
      <c r="PLY17" s="83"/>
      <c r="PLZ17" s="212"/>
      <c r="PMA17" s="212"/>
      <c r="PMB17" s="212"/>
      <c r="PMC17" s="191"/>
      <c r="PMD17" s="191"/>
      <c r="PME17" s="191"/>
      <c r="PMF17" s="191"/>
      <c r="PMG17" s="83"/>
      <c r="PMH17" s="212"/>
      <c r="PMI17" s="212"/>
      <c r="PMJ17" s="212"/>
      <c r="PMK17" s="191"/>
      <c r="PML17" s="191"/>
      <c r="PMM17" s="191"/>
      <c r="PMN17" s="191"/>
      <c r="PMO17" s="83"/>
      <c r="PMP17" s="212"/>
      <c r="PMQ17" s="212"/>
      <c r="PMR17" s="212"/>
      <c r="PMS17" s="191"/>
      <c r="PMT17" s="191"/>
      <c r="PMU17" s="191"/>
      <c r="PMV17" s="191"/>
      <c r="PMW17" s="83"/>
      <c r="PMX17" s="212"/>
      <c r="PMY17" s="212"/>
      <c r="PMZ17" s="212"/>
      <c r="PNA17" s="191"/>
      <c r="PNB17" s="191"/>
      <c r="PNC17" s="191"/>
      <c r="PND17" s="191"/>
      <c r="PNE17" s="83"/>
      <c r="PNF17" s="212"/>
      <c r="PNG17" s="212"/>
      <c r="PNH17" s="212"/>
      <c r="PNI17" s="191"/>
      <c r="PNJ17" s="191"/>
      <c r="PNK17" s="191"/>
      <c r="PNL17" s="191"/>
      <c r="PNM17" s="83"/>
      <c r="PNN17" s="212"/>
      <c r="PNO17" s="212"/>
      <c r="PNP17" s="212"/>
      <c r="PNQ17" s="191"/>
      <c r="PNR17" s="191"/>
      <c r="PNS17" s="191"/>
      <c r="PNT17" s="191"/>
      <c r="PNU17" s="83"/>
      <c r="PNV17" s="212"/>
      <c r="PNW17" s="212"/>
      <c r="PNX17" s="212"/>
      <c r="PNY17" s="191"/>
      <c r="PNZ17" s="191"/>
      <c r="POA17" s="191"/>
      <c r="POB17" s="191"/>
      <c r="POC17" s="83"/>
      <c r="POD17" s="212"/>
      <c r="POE17" s="212"/>
      <c r="POF17" s="212"/>
      <c r="POG17" s="191"/>
      <c r="POH17" s="191"/>
      <c r="POI17" s="191"/>
      <c r="POJ17" s="191"/>
      <c r="POK17" s="83"/>
      <c r="POL17" s="212"/>
      <c r="POM17" s="212"/>
      <c r="PON17" s="212"/>
      <c r="POO17" s="191"/>
      <c r="POP17" s="191"/>
      <c r="POQ17" s="191"/>
      <c r="POR17" s="191"/>
      <c r="POS17" s="83"/>
      <c r="POT17" s="212"/>
      <c r="POU17" s="212"/>
      <c r="POV17" s="212"/>
      <c r="POW17" s="191"/>
      <c r="POX17" s="191"/>
      <c r="POY17" s="191"/>
      <c r="POZ17" s="191"/>
      <c r="PPA17" s="83"/>
      <c r="PPB17" s="212"/>
      <c r="PPC17" s="212"/>
      <c r="PPD17" s="212"/>
      <c r="PPE17" s="191"/>
      <c r="PPF17" s="191"/>
      <c r="PPG17" s="191"/>
      <c r="PPH17" s="191"/>
      <c r="PPI17" s="83"/>
      <c r="PPJ17" s="212"/>
      <c r="PPK17" s="212"/>
      <c r="PPL17" s="212"/>
      <c r="PPM17" s="191"/>
      <c r="PPN17" s="191"/>
      <c r="PPO17" s="191"/>
      <c r="PPP17" s="191"/>
      <c r="PPQ17" s="83"/>
      <c r="PPR17" s="212"/>
      <c r="PPS17" s="212"/>
      <c r="PPT17" s="212"/>
      <c r="PPU17" s="191"/>
      <c r="PPV17" s="191"/>
      <c r="PPW17" s="191"/>
      <c r="PPX17" s="191"/>
      <c r="PPY17" s="83"/>
      <c r="PPZ17" s="212"/>
      <c r="PQA17" s="212"/>
      <c r="PQB17" s="212"/>
      <c r="PQC17" s="191"/>
      <c r="PQD17" s="191"/>
      <c r="PQE17" s="191"/>
      <c r="PQF17" s="191"/>
      <c r="PQG17" s="83"/>
      <c r="PQH17" s="212"/>
      <c r="PQI17" s="212"/>
      <c r="PQJ17" s="212"/>
      <c r="PQK17" s="191"/>
      <c r="PQL17" s="191"/>
      <c r="PQM17" s="191"/>
      <c r="PQN17" s="191"/>
      <c r="PQO17" s="83"/>
      <c r="PQP17" s="212"/>
      <c r="PQQ17" s="212"/>
      <c r="PQR17" s="212"/>
      <c r="PQS17" s="191"/>
      <c r="PQT17" s="191"/>
      <c r="PQU17" s="191"/>
      <c r="PQV17" s="191"/>
      <c r="PQW17" s="83"/>
      <c r="PQX17" s="212"/>
      <c r="PQY17" s="212"/>
      <c r="PQZ17" s="212"/>
      <c r="PRA17" s="191"/>
      <c r="PRB17" s="191"/>
      <c r="PRC17" s="191"/>
      <c r="PRD17" s="191"/>
      <c r="PRE17" s="83"/>
      <c r="PRF17" s="212"/>
      <c r="PRG17" s="212"/>
      <c r="PRH17" s="212"/>
      <c r="PRI17" s="191"/>
      <c r="PRJ17" s="191"/>
      <c r="PRK17" s="191"/>
      <c r="PRL17" s="191"/>
      <c r="PRM17" s="83"/>
      <c r="PRN17" s="212"/>
      <c r="PRO17" s="212"/>
      <c r="PRP17" s="212"/>
      <c r="PRQ17" s="191"/>
      <c r="PRR17" s="191"/>
      <c r="PRS17" s="191"/>
      <c r="PRT17" s="191"/>
      <c r="PRU17" s="83"/>
      <c r="PRV17" s="212"/>
      <c r="PRW17" s="212"/>
      <c r="PRX17" s="212"/>
      <c r="PRY17" s="191"/>
      <c r="PRZ17" s="191"/>
      <c r="PSA17" s="191"/>
      <c r="PSB17" s="191"/>
      <c r="PSC17" s="83"/>
      <c r="PSD17" s="212"/>
      <c r="PSE17" s="212"/>
      <c r="PSF17" s="212"/>
      <c r="PSG17" s="191"/>
      <c r="PSH17" s="191"/>
      <c r="PSI17" s="191"/>
      <c r="PSJ17" s="191"/>
      <c r="PSK17" s="83"/>
      <c r="PSL17" s="212"/>
      <c r="PSM17" s="212"/>
      <c r="PSN17" s="212"/>
      <c r="PSO17" s="191"/>
      <c r="PSP17" s="191"/>
      <c r="PSQ17" s="191"/>
      <c r="PSR17" s="191"/>
      <c r="PSS17" s="83"/>
      <c r="PST17" s="212"/>
      <c r="PSU17" s="212"/>
      <c r="PSV17" s="212"/>
      <c r="PSW17" s="191"/>
      <c r="PSX17" s="191"/>
      <c r="PSY17" s="191"/>
      <c r="PSZ17" s="191"/>
      <c r="PTA17" s="83"/>
      <c r="PTB17" s="212"/>
      <c r="PTC17" s="212"/>
      <c r="PTD17" s="212"/>
      <c r="PTE17" s="191"/>
      <c r="PTF17" s="191"/>
      <c r="PTG17" s="191"/>
      <c r="PTH17" s="191"/>
      <c r="PTI17" s="83"/>
      <c r="PTJ17" s="212"/>
      <c r="PTK17" s="212"/>
      <c r="PTL17" s="212"/>
      <c r="PTM17" s="191"/>
      <c r="PTN17" s="191"/>
      <c r="PTO17" s="191"/>
      <c r="PTP17" s="191"/>
      <c r="PTQ17" s="83"/>
      <c r="PTR17" s="212"/>
      <c r="PTS17" s="212"/>
      <c r="PTT17" s="212"/>
      <c r="PTU17" s="191"/>
      <c r="PTV17" s="191"/>
      <c r="PTW17" s="191"/>
      <c r="PTX17" s="191"/>
      <c r="PTY17" s="83"/>
      <c r="PTZ17" s="212"/>
      <c r="PUA17" s="212"/>
      <c r="PUB17" s="212"/>
      <c r="PUC17" s="191"/>
      <c r="PUD17" s="191"/>
      <c r="PUE17" s="191"/>
      <c r="PUF17" s="191"/>
      <c r="PUG17" s="83"/>
      <c r="PUH17" s="212"/>
      <c r="PUI17" s="212"/>
      <c r="PUJ17" s="212"/>
      <c r="PUK17" s="191"/>
      <c r="PUL17" s="191"/>
      <c r="PUM17" s="191"/>
      <c r="PUN17" s="191"/>
      <c r="PUO17" s="83"/>
      <c r="PUP17" s="212"/>
      <c r="PUQ17" s="212"/>
      <c r="PUR17" s="212"/>
      <c r="PUS17" s="191"/>
      <c r="PUT17" s="191"/>
      <c r="PUU17" s="191"/>
      <c r="PUV17" s="191"/>
      <c r="PUW17" s="83"/>
      <c r="PUX17" s="212"/>
      <c r="PUY17" s="212"/>
      <c r="PUZ17" s="212"/>
      <c r="PVA17" s="191"/>
      <c r="PVB17" s="191"/>
      <c r="PVC17" s="191"/>
      <c r="PVD17" s="191"/>
      <c r="PVE17" s="83"/>
      <c r="PVF17" s="212"/>
      <c r="PVG17" s="212"/>
      <c r="PVH17" s="212"/>
      <c r="PVI17" s="191"/>
      <c r="PVJ17" s="191"/>
      <c r="PVK17" s="191"/>
      <c r="PVL17" s="191"/>
      <c r="PVM17" s="83"/>
      <c r="PVN17" s="212"/>
      <c r="PVO17" s="212"/>
      <c r="PVP17" s="212"/>
      <c r="PVQ17" s="191"/>
      <c r="PVR17" s="191"/>
      <c r="PVS17" s="191"/>
      <c r="PVT17" s="191"/>
      <c r="PVU17" s="83"/>
      <c r="PVV17" s="212"/>
      <c r="PVW17" s="212"/>
      <c r="PVX17" s="212"/>
      <c r="PVY17" s="191"/>
      <c r="PVZ17" s="191"/>
      <c r="PWA17" s="191"/>
      <c r="PWB17" s="191"/>
      <c r="PWC17" s="83"/>
      <c r="PWD17" s="212"/>
      <c r="PWE17" s="212"/>
      <c r="PWF17" s="212"/>
      <c r="PWG17" s="191"/>
      <c r="PWH17" s="191"/>
      <c r="PWI17" s="191"/>
      <c r="PWJ17" s="191"/>
      <c r="PWK17" s="83"/>
      <c r="PWL17" s="212"/>
      <c r="PWM17" s="212"/>
      <c r="PWN17" s="212"/>
      <c r="PWO17" s="191"/>
      <c r="PWP17" s="191"/>
      <c r="PWQ17" s="191"/>
      <c r="PWR17" s="191"/>
      <c r="PWS17" s="83"/>
      <c r="PWT17" s="212"/>
      <c r="PWU17" s="212"/>
      <c r="PWV17" s="212"/>
      <c r="PWW17" s="191"/>
      <c r="PWX17" s="191"/>
      <c r="PWY17" s="191"/>
      <c r="PWZ17" s="191"/>
      <c r="PXA17" s="83"/>
      <c r="PXB17" s="212"/>
      <c r="PXC17" s="212"/>
      <c r="PXD17" s="212"/>
      <c r="PXE17" s="191"/>
      <c r="PXF17" s="191"/>
      <c r="PXG17" s="191"/>
      <c r="PXH17" s="191"/>
      <c r="PXI17" s="83"/>
      <c r="PXJ17" s="212"/>
      <c r="PXK17" s="212"/>
      <c r="PXL17" s="212"/>
      <c r="PXM17" s="191"/>
      <c r="PXN17" s="191"/>
      <c r="PXO17" s="191"/>
      <c r="PXP17" s="191"/>
      <c r="PXQ17" s="83"/>
      <c r="PXR17" s="212"/>
      <c r="PXS17" s="212"/>
      <c r="PXT17" s="212"/>
      <c r="PXU17" s="191"/>
      <c r="PXV17" s="191"/>
      <c r="PXW17" s="191"/>
      <c r="PXX17" s="191"/>
      <c r="PXY17" s="83"/>
      <c r="PXZ17" s="212"/>
      <c r="PYA17" s="212"/>
      <c r="PYB17" s="212"/>
      <c r="PYC17" s="191"/>
      <c r="PYD17" s="191"/>
      <c r="PYE17" s="191"/>
      <c r="PYF17" s="191"/>
      <c r="PYG17" s="83"/>
      <c r="PYH17" s="212"/>
      <c r="PYI17" s="212"/>
      <c r="PYJ17" s="212"/>
      <c r="PYK17" s="191"/>
      <c r="PYL17" s="191"/>
      <c r="PYM17" s="191"/>
      <c r="PYN17" s="191"/>
      <c r="PYO17" s="83"/>
      <c r="PYP17" s="212"/>
      <c r="PYQ17" s="212"/>
      <c r="PYR17" s="212"/>
      <c r="PYS17" s="191"/>
      <c r="PYT17" s="191"/>
      <c r="PYU17" s="191"/>
      <c r="PYV17" s="191"/>
      <c r="PYW17" s="83"/>
      <c r="PYX17" s="212"/>
      <c r="PYY17" s="212"/>
      <c r="PYZ17" s="212"/>
      <c r="PZA17" s="191"/>
      <c r="PZB17" s="191"/>
      <c r="PZC17" s="191"/>
      <c r="PZD17" s="191"/>
      <c r="PZE17" s="83"/>
      <c r="PZF17" s="212"/>
      <c r="PZG17" s="212"/>
      <c r="PZH17" s="212"/>
      <c r="PZI17" s="191"/>
      <c r="PZJ17" s="191"/>
      <c r="PZK17" s="191"/>
      <c r="PZL17" s="191"/>
      <c r="PZM17" s="83"/>
      <c r="PZN17" s="212"/>
      <c r="PZO17" s="212"/>
      <c r="PZP17" s="212"/>
      <c r="PZQ17" s="191"/>
      <c r="PZR17" s="191"/>
      <c r="PZS17" s="191"/>
      <c r="PZT17" s="191"/>
      <c r="PZU17" s="83"/>
      <c r="PZV17" s="212"/>
      <c r="PZW17" s="212"/>
      <c r="PZX17" s="212"/>
      <c r="PZY17" s="191"/>
      <c r="PZZ17" s="191"/>
      <c r="QAA17" s="191"/>
      <c r="QAB17" s="191"/>
      <c r="QAC17" s="83"/>
      <c r="QAD17" s="212"/>
      <c r="QAE17" s="212"/>
      <c r="QAF17" s="212"/>
      <c r="QAG17" s="191"/>
      <c r="QAH17" s="191"/>
      <c r="QAI17" s="191"/>
      <c r="QAJ17" s="191"/>
      <c r="QAK17" s="83"/>
      <c r="QAL17" s="212"/>
      <c r="QAM17" s="212"/>
      <c r="QAN17" s="212"/>
      <c r="QAO17" s="191"/>
      <c r="QAP17" s="191"/>
      <c r="QAQ17" s="191"/>
      <c r="QAR17" s="191"/>
      <c r="QAS17" s="83"/>
      <c r="QAT17" s="212"/>
      <c r="QAU17" s="212"/>
      <c r="QAV17" s="212"/>
      <c r="QAW17" s="191"/>
      <c r="QAX17" s="191"/>
      <c r="QAY17" s="191"/>
      <c r="QAZ17" s="191"/>
      <c r="QBA17" s="83"/>
      <c r="QBB17" s="212"/>
      <c r="QBC17" s="212"/>
      <c r="QBD17" s="212"/>
      <c r="QBE17" s="191"/>
      <c r="QBF17" s="191"/>
      <c r="QBG17" s="191"/>
      <c r="QBH17" s="191"/>
      <c r="QBI17" s="83"/>
      <c r="QBJ17" s="212"/>
      <c r="QBK17" s="212"/>
      <c r="QBL17" s="212"/>
      <c r="QBM17" s="191"/>
      <c r="QBN17" s="191"/>
      <c r="QBO17" s="191"/>
      <c r="QBP17" s="191"/>
      <c r="QBQ17" s="83"/>
      <c r="QBR17" s="212"/>
      <c r="QBS17" s="212"/>
      <c r="QBT17" s="212"/>
      <c r="QBU17" s="191"/>
      <c r="QBV17" s="191"/>
      <c r="QBW17" s="191"/>
      <c r="QBX17" s="191"/>
      <c r="QBY17" s="83"/>
      <c r="QBZ17" s="212"/>
      <c r="QCA17" s="212"/>
      <c r="QCB17" s="212"/>
      <c r="QCC17" s="191"/>
      <c r="QCD17" s="191"/>
      <c r="QCE17" s="191"/>
      <c r="QCF17" s="191"/>
      <c r="QCG17" s="83"/>
      <c r="QCH17" s="212"/>
      <c r="QCI17" s="212"/>
      <c r="QCJ17" s="212"/>
      <c r="QCK17" s="191"/>
      <c r="QCL17" s="191"/>
      <c r="QCM17" s="191"/>
      <c r="QCN17" s="191"/>
      <c r="QCO17" s="83"/>
      <c r="QCP17" s="212"/>
      <c r="QCQ17" s="212"/>
      <c r="QCR17" s="212"/>
      <c r="QCS17" s="191"/>
      <c r="QCT17" s="191"/>
      <c r="QCU17" s="191"/>
      <c r="QCV17" s="191"/>
      <c r="QCW17" s="83"/>
      <c r="QCX17" s="212"/>
      <c r="QCY17" s="212"/>
      <c r="QCZ17" s="212"/>
      <c r="QDA17" s="191"/>
      <c r="QDB17" s="191"/>
      <c r="QDC17" s="191"/>
      <c r="QDD17" s="191"/>
      <c r="QDE17" s="83"/>
      <c r="QDF17" s="212"/>
      <c r="QDG17" s="212"/>
      <c r="QDH17" s="212"/>
      <c r="QDI17" s="191"/>
      <c r="QDJ17" s="191"/>
      <c r="QDK17" s="191"/>
      <c r="QDL17" s="191"/>
      <c r="QDM17" s="83"/>
      <c r="QDN17" s="212"/>
      <c r="QDO17" s="212"/>
      <c r="QDP17" s="212"/>
      <c r="QDQ17" s="191"/>
      <c r="QDR17" s="191"/>
      <c r="QDS17" s="191"/>
      <c r="QDT17" s="191"/>
      <c r="QDU17" s="83"/>
      <c r="QDV17" s="212"/>
      <c r="QDW17" s="212"/>
      <c r="QDX17" s="212"/>
      <c r="QDY17" s="191"/>
      <c r="QDZ17" s="191"/>
      <c r="QEA17" s="191"/>
      <c r="QEB17" s="191"/>
      <c r="QEC17" s="83"/>
      <c r="QED17" s="212"/>
      <c r="QEE17" s="212"/>
      <c r="QEF17" s="212"/>
      <c r="QEG17" s="191"/>
      <c r="QEH17" s="191"/>
      <c r="QEI17" s="191"/>
      <c r="QEJ17" s="191"/>
      <c r="QEK17" s="83"/>
      <c r="QEL17" s="212"/>
      <c r="QEM17" s="212"/>
      <c r="QEN17" s="212"/>
      <c r="QEO17" s="191"/>
      <c r="QEP17" s="191"/>
      <c r="QEQ17" s="191"/>
      <c r="QER17" s="191"/>
      <c r="QES17" s="83"/>
      <c r="QET17" s="212"/>
      <c r="QEU17" s="212"/>
      <c r="QEV17" s="212"/>
      <c r="QEW17" s="191"/>
      <c r="QEX17" s="191"/>
      <c r="QEY17" s="191"/>
      <c r="QEZ17" s="191"/>
      <c r="QFA17" s="83"/>
      <c r="QFB17" s="212"/>
      <c r="QFC17" s="212"/>
      <c r="QFD17" s="212"/>
      <c r="QFE17" s="191"/>
      <c r="QFF17" s="191"/>
      <c r="QFG17" s="191"/>
      <c r="QFH17" s="191"/>
      <c r="QFI17" s="83"/>
      <c r="QFJ17" s="212"/>
      <c r="QFK17" s="212"/>
      <c r="QFL17" s="212"/>
      <c r="QFM17" s="191"/>
      <c r="QFN17" s="191"/>
      <c r="QFO17" s="191"/>
      <c r="QFP17" s="191"/>
      <c r="QFQ17" s="83"/>
      <c r="QFR17" s="212"/>
      <c r="QFS17" s="212"/>
      <c r="QFT17" s="212"/>
      <c r="QFU17" s="191"/>
      <c r="QFV17" s="191"/>
      <c r="QFW17" s="191"/>
      <c r="QFX17" s="191"/>
      <c r="QFY17" s="83"/>
      <c r="QFZ17" s="212"/>
      <c r="QGA17" s="212"/>
      <c r="QGB17" s="212"/>
      <c r="QGC17" s="191"/>
      <c r="QGD17" s="191"/>
      <c r="QGE17" s="191"/>
      <c r="QGF17" s="191"/>
      <c r="QGG17" s="83"/>
      <c r="QGH17" s="212"/>
      <c r="QGI17" s="212"/>
      <c r="QGJ17" s="212"/>
      <c r="QGK17" s="191"/>
      <c r="QGL17" s="191"/>
      <c r="QGM17" s="191"/>
      <c r="QGN17" s="191"/>
      <c r="QGO17" s="83"/>
      <c r="QGP17" s="212"/>
      <c r="QGQ17" s="212"/>
      <c r="QGR17" s="212"/>
      <c r="QGS17" s="191"/>
      <c r="QGT17" s="191"/>
      <c r="QGU17" s="191"/>
      <c r="QGV17" s="191"/>
      <c r="QGW17" s="83"/>
      <c r="QGX17" s="212"/>
      <c r="QGY17" s="212"/>
      <c r="QGZ17" s="212"/>
      <c r="QHA17" s="191"/>
      <c r="QHB17" s="191"/>
      <c r="QHC17" s="191"/>
      <c r="QHD17" s="191"/>
      <c r="QHE17" s="83"/>
      <c r="QHF17" s="212"/>
      <c r="QHG17" s="212"/>
      <c r="QHH17" s="212"/>
      <c r="QHI17" s="191"/>
      <c r="QHJ17" s="191"/>
      <c r="QHK17" s="191"/>
      <c r="QHL17" s="191"/>
      <c r="QHM17" s="83"/>
      <c r="QHN17" s="212"/>
      <c r="QHO17" s="212"/>
      <c r="QHP17" s="212"/>
      <c r="QHQ17" s="191"/>
      <c r="QHR17" s="191"/>
      <c r="QHS17" s="191"/>
      <c r="QHT17" s="191"/>
      <c r="QHU17" s="83"/>
      <c r="QHV17" s="212"/>
      <c r="QHW17" s="212"/>
      <c r="QHX17" s="212"/>
      <c r="QHY17" s="191"/>
      <c r="QHZ17" s="191"/>
      <c r="QIA17" s="191"/>
      <c r="QIB17" s="191"/>
      <c r="QIC17" s="83"/>
      <c r="QID17" s="212"/>
      <c r="QIE17" s="212"/>
      <c r="QIF17" s="212"/>
      <c r="QIG17" s="191"/>
      <c r="QIH17" s="191"/>
      <c r="QII17" s="191"/>
      <c r="QIJ17" s="191"/>
      <c r="QIK17" s="83"/>
      <c r="QIL17" s="212"/>
      <c r="QIM17" s="212"/>
      <c r="QIN17" s="212"/>
      <c r="QIO17" s="191"/>
      <c r="QIP17" s="191"/>
      <c r="QIQ17" s="191"/>
      <c r="QIR17" s="191"/>
      <c r="QIS17" s="83"/>
      <c r="QIT17" s="212"/>
      <c r="QIU17" s="212"/>
      <c r="QIV17" s="212"/>
      <c r="QIW17" s="191"/>
      <c r="QIX17" s="191"/>
      <c r="QIY17" s="191"/>
      <c r="QIZ17" s="191"/>
      <c r="QJA17" s="83"/>
      <c r="QJB17" s="212"/>
      <c r="QJC17" s="212"/>
      <c r="QJD17" s="212"/>
      <c r="QJE17" s="191"/>
      <c r="QJF17" s="191"/>
      <c r="QJG17" s="191"/>
      <c r="QJH17" s="191"/>
      <c r="QJI17" s="83"/>
      <c r="QJJ17" s="212"/>
      <c r="QJK17" s="212"/>
      <c r="QJL17" s="212"/>
      <c r="QJM17" s="191"/>
      <c r="QJN17" s="191"/>
      <c r="QJO17" s="191"/>
      <c r="QJP17" s="191"/>
      <c r="QJQ17" s="83"/>
      <c r="QJR17" s="212"/>
      <c r="QJS17" s="212"/>
      <c r="QJT17" s="212"/>
      <c r="QJU17" s="191"/>
      <c r="QJV17" s="191"/>
      <c r="QJW17" s="191"/>
      <c r="QJX17" s="191"/>
      <c r="QJY17" s="83"/>
      <c r="QJZ17" s="212"/>
      <c r="QKA17" s="212"/>
      <c r="QKB17" s="212"/>
      <c r="QKC17" s="191"/>
      <c r="QKD17" s="191"/>
      <c r="QKE17" s="191"/>
      <c r="QKF17" s="191"/>
      <c r="QKG17" s="83"/>
      <c r="QKH17" s="212"/>
      <c r="QKI17" s="212"/>
      <c r="QKJ17" s="212"/>
      <c r="QKK17" s="191"/>
      <c r="QKL17" s="191"/>
      <c r="QKM17" s="191"/>
      <c r="QKN17" s="191"/>
      <c r="QKO17" s="83"/>
      <c r="QKP17" s="212"/>
      <c r="QKQ17" s="212"/>
      <c r="QKR17" s="212"/>
      <c r="QKS17" s="191"/>
      <c r="QKT17" s="191"/>
      <c r="QKU17" s="191"/>
      <c r="QKV17" s="191"/>
      <c r="QKW17" s="83"/>
      <c r="QKX17" s="212"/>
      <c r="QKY17" s="212"/>
      <c r="QKZ17" s="212"/>
      <c r="QLA17" s="191"/>
      <c r="QLB17" s="191"/>
      <c r="QLC17" s="191"/>
      <c r="QLD17" s="191"/>
      <c r="QLE17" s="83"/>
      <c r="QLF17" s="212"/>
      <c r="QLG17" s="212"/>
      <c r="QLH17" s="212"/>
      <c r="QLI17" s="191"/>
      <c r="QLJ17" s="191"/>
      <c r="QLK17" s="191"/>
      <c r="QLL17" s="191"/>
      <c r="QLM17" s="83"/>
      <c r="QLN17" s="212"/>
      <c r="QLO17" s="212"/>
      <c r="QLP17" s="212"/>
      <c r="QLQ17" s="191"/>
      <c r="QLR17" s="191"/>
      <c r="QLS17" s="191"/>
      <c r="QLT17" s="191"/>
      <c r="QLU17" s="83"/>
      <c r="QLV17" s="212"/>
      <c r="QLW17" s="212"/>
      <c r="QLX17" s="212"/>
      <c r="QLY17" s="191"/>
      <c r="QLZ17" s="191"/>
      <c r="QMA17" s="191"/>
      <c r="QMB17" s="191"/>
      <c r="QMC17" s="83"/>
      <c r="QMD17" s="212"/>
      <c r="QME17" s="212"/>
      <c r="QMF17" s="212"/>
      <c r="QMG17" s="191"/>
      <c r="QMH17" s="191"/>
      <c r="QMI17" s="191"/>
      <c r="QMJ17" s="191"/>
      <c r="QMK17" s="83"/>
      <c r="QML17" s="212"/>
      <c r="QMM17" s="212"/>
      <c r="QMN17" s="212"/>
      <c r="QMO17" s="191"/>
      <c r="QMP17" s="191"/>
      <c r="QMQ17" s="191"/>
      <c r="QMR17" s="191"/>
      <c r="QMS17" s="83"/>
      <c r="QMT17" s="212"/>
      <c r="QMU17" s="212"/>
      <c r="QMV17" s="212"/>
      <c r="QMW17" s="191"/>
      <c r="QMX17" s="191"/>
      <c r="QMY17" s="191"/>
      <c r="QMZ17" s="191"/>
      <c r="QNA17" s="83"/>
      <c r="QNB17" s="212"/>
      <c r="QNC17" s="212"/>
      <c r="QND17" s="212"/>
      <c r="QNE17" s="191"/>
      <c r="QNF17" s="191"/>
      <c r="QNG17" s="191"/>
      <c r="QNH17" s="191"/>
      <c r="QNI17" s="83"/>
      <c r="QNJ17" s="212"/>
      <c r="QNK17" s="212"/>
      <c r="QNL17" s="212"/>
      <c r="QNM17" s="191"/>
      <c r="QNN17" s="191"/>
      <c r="QNO17" s="191"/>
      <c r="QNP17" s="191"/>
      <c r="QNQ17" s="83"/>
      <c r="QNR17" s="212"/>
      <c r="QNS17" s="212"/>
      <c r="QNT17" s="212"/>
      <c r="QNU17" s="191"/>
      <c r="QNV17" s="191"/>
      <c r="QNW17" s="191"/>
      <c r="QNX17" s="191"/>
      <c r="QNY17" s="83"/>
      <c r="QNZ17" s="212"/>
      <c r="QOA17" s="212"/>
      <c r="QOB17" s="212"/>
      <c r="QOC17" s="191"/>
      <c r="QOD17" s="191"/>
      <c r="QOE17" s="191"/>
      <c r="QOF17" s="191"/>
      <c r="QOG17" s="83"/>
      <c r="QOH17" s="212"/>
      <c r="QOI17" s="212"/>
      <c r="QOJ17" s="212"/>
      <c r="QOK17" s="191"/>
      <c r="QOL17" s="191"/>
      <c r="QOM17" s="191"/>
      <c r="QON17" s="191"/>
      <c r="QOO17" s="83"/>
      <c r="QOP17" s="212"/>
      <c r="QOQ17" s="212"/>
      <c r="QOR17" s="212"/>
      <c r="QOS17" s="191"/>
      <c r="QOT17" s="191"/>
      <c r="QOU17" s="191"/>
      <c r="QOV17" s="191"/>
      <c r="QOW17" s="83"/>
      <c r="QOX17" s="212"/>
      <c r="QOY17" s="212"/>
      <c r="QOZ17" s="212"/>
      <c r="QPA17" s="191"/>
      <c r="QPB17" s="191"/>
      <c r="QPC17" s="191"/>
      <c r="QPD17" s="191"/>
      <c r="QPE17" s="83"/>
      <c r="QPF17" s="212"/>
      <c r="QPG17" s="212"/>
      <c r="QPH17" s="212"/>
      <c r="QPI17" s="191"/>
      <c r="QPJ17" s="191"/>
      <c r="QPK17" s="191"/>
      <c r="QPL17" s="191"/>
      <c r="QPM17" s="83"/>
      <c r="QPN17" s="212"/>
      <c r="QPO17" s="212"/>
      <c r="QPP17" s="212"/>
      <c r="QPQ17" s="191"/>
      <c r="QPR17" s="191"/>
      <c r="QPS17" s="191"/>
      <c r="QPT17" s="191"/>
      <c r="QPU17" s="83"/>
      <c r="QPV17" s="212"/>
      <c r="QPW17" s="212"/>
      <c r="QPX17" s="212"/>
      <c r="QPY17" s="191"/>
      <c r="QPZ17" s="191"/>
      <c r="QQA17" s="191"/>
      <c r="QQB17" s="191"/>
      <c r="QQC17" s="83"/>
      <c r="QQD17" s="212"/>
      <c r="QQE17" s="212"/>
      <c r="QQF17" s="212"/>
      <c r="QQG17" s="191"/>
      <c r="QQH17" s="191"/>
      <c r="QQI17" s="191"/>
      <c r="QQJ17" s="191"/>
      <c r="QQK17" s="83"/>
      <c r="QQL17" s="212"/>
      <c r="QQM17" s="212"/>
      <c r="QQN17" s="212"/>
      <c r="QQO17" s="191"/>
      <c r="QQP17" s="191"/>
      <c r="QQQ17" s="191"/>
      <c r="QQR17" s="191"/>
      <c r="QQS17" s="83"/>
      <c r="QQT17" s="212"/>
      <c r="QQU17" s="212"/>
      <c r="QQV17" s="212"/>
      <c r="QQW17" s="191"/>
      <c r="QQX17" s="191"/>
      <c r="QQY17" s="191"/>
      <c r="QQZ17" s="191"/>
      <c r="QRA17" s="83"/>
      <c r="QRB17" s="212"/>
      <c r="QRC17" s="212"/>
      <c r="QRD17" s="212"/>
      <c r="QRE17" s="191"/>
      <c r="QRF17" s="191"/>
      <c r="QRG17" s="191"/>
      <c r="QRH17" s="191"/>
      <c r="QRI17" s="83"/>
      <c r="QRJ17" s="212"/>
      <c r="QRK17" s="212"/>
      <c r="QRL17" s="212"/>
      <c r="QRM17" s="191"/>
      <c r="QRN17" s="191"/>
      <c r="QRO17" s="191"/>
      <c r="QRP17" s="191"/>
      <c r="QRQ17" s="83"/>
      <c r="QRR17" s="212"/>
      <c r="QRS17" s="212"/>
      <c r="QRT17" s="212"/>
      <c r="QRU17" s="191"/>
      <c r="QRV17" s="191"/>
      <c r="QRW17" s="191"/>
      <c r="QRX17" s="191"/>
      <c r="QRY17" s="83"/>
      <c r="QRZ17" s="212"/>
      <c r="QSA17" s="212"/>
      <c r="QSB17" s="212"/>
      <c r="QSC17" s="191"/>
      <c r="QSD17" s="191"/>
      <c r="QSE17" s="191"/>
      <c r="QSF17" s="191"/>
      <c r="QSG17" s="83"/>
      <c r="QSH17" s="212"/>
      <c r="QSI17" s="212"/>
      <c r="QSJ17" s="212"/>
      <c r="QSK17" s="191"/>
      <c r="QSL17" s="191"/>
      <c r="QSM17" s="191"/>
      <c r="QSN17" s="191"/>
      <c r="QSO17" s="83"/>
      <c r="QSP17" s="212"/>
      <c r="QSQ17" s="212"/>
      <c r="QSR17" s="212"/>
      <c r="QSS17" s="191"/>
      <c r="QST17" s="191"/>
      <c r="QSU17" s="191"/>
      <c r="QSV17" s="191"/>
      <c r="QSW17" s="83"/>
      <c r="QSX17" s="212"/>
      <c r="QSY17" s="212"/>
      <c r="QSZ17" s="212"/>
      <c r="QTA17" s="191"/>
      <c r="QTB17" s="191"/>
      <c r="QTC17" s="191"/>
      <c r="QTD17" s="191"/>
      <c r="QTE17" s="83"/>
      <c r="QTF17" s="212"/>
      <c r="QTG17" s="212"/>
      <c r="QTH17" s="212"/>
      <c r="QTI17" s="191"/>
      <c r="QTJ17" s="191"/>
      <c r="QTK17" s="191"/>
      <c r="QTL17" s="191"/>
      <c r="QTM17" s="83"/>
      <c r="QTN17" s="212"/>
      <c r="QTO17" s="212"/>
      <c r="QTP17" s="212"/>
      <c r="QTQ17" s="191"/>
      <c r="QTR17" s="191"/>
      <c r="QTS17" s="191"/>
      <c r="QTT17" s="191"/>
      <c r="QTU17" s="83"/>
      <c r="QTV17" s="212"/>
      <c r="QTW17" s="212"/>
      <c r="QTX17" s="212"/>
      <c r="QTY17" s="191"/>
      <c r="QTZ17" s="191"/>
      <c r="QUA17" s="191"/>
      <c r="QUB17" s="191"/>
      <c r="QUC17" s="83"/>
      <c r="QUD17" s="212"/>
      <c r="QUE17" s="212"/>
      <c r="QUF17" s="212"/>
      <c r="QUG17" s="191"/>
      <c r="QUH17" s="191"/>
      <c r="QUI17" s="191"/>
      <c r="QUJ17" s="191"/>
      <c r="QUK17" s="83"/>
      <c r="QUL17" s="212"/>
      <c r="QUM17" s="212"/>
      <c r="QUN17" s="212"/>
      <c r="QUO17" s="191"/>
      <c r="QUP17" s="191"/>
      <c r="QUQ17" s="191"/>
      <c r="QUR17" s="191"/>
      <c r="QUS17" s="83"/>
      <c r="QUT17" s="212"/>
      <c r="QUU17" s="212"/>
      <c r="QUV17" s="212"/>
      <c r="QUW17" s="191"/>
      <c r="QUX17" s="191"/>
      <c r="QUY17" s="191"/>
      <c r="QUZ17" s="191"/>
      <c r="QVA17" s="83"/>
      <c r="QVB17" s="212"/>
      <c r="QVC17" s="212"/>
      <c r="QVD17" s="212"/>
      <c r="QVE17" s="191"/>
      <c r="QVF17" s="191"/>
      <c r="QVG17" s="191"/>
      <c r="QVH17" s="191"/>
      <c r="QVI17" s="83"/>
      <c r="QVJ17" s="212"/>
      <c r="QVK17" s="212"/>
      <c r="QVL17" s="212"/>
      <c r="QVM17" s="191"/>
      <c r="QVN17" s="191"/>
      <c r="QVO17" s="191"/>
      <c r="QVP17" s="191"/>
      <c r="QVQ17" s="83"/>
      <c r="QVR17" s="212"/>
      <c r="QVS17" s="212"/>
      <c r="QVT17" s="212"/>
      <c r="QVU17" s="191"/>
      <c r="QVV17" s="191"/>
      <c r="QVW17" s="191"/>
      <c r="QVX17" s="191"/>
      <c r="QVY17" s="83"/>
      <c r="QVZ17" s="212"/>
      <c r="QWA17" s="212"/>
      <c r="QWB17" s="212"/>
      <c r="QWC17" s="191"/>
      <c r="QWD17" s="191"/>
      <c r="QWE17" s="191"/>
      <c r="QWF17" s="191"/>
      <c r="QWG17" s="83"/>
      <c r="QWH17" s="212"/>
      <c r="QWI17" s="212"/>
      <c r="QWJ17" s="212"/>
      <c r="QWK17" s="191"/>
      <c r="QWL17" s="191"/>
      <c r="QWM17" s="191"/>
      <c r="QWN17" s="191"/>
      <c r="QWO17" s="83"/>
      <c r="QWP17" s="212"/>
      <c r="QWQ17" s="212"/>
      <c r="QWR17" s="212"/>
      <c r="QWS17" s="191"/>
      <c r="QWT17" s="191"/>
      <c r="QWU17" s="191"/>
      <c r="QWV17" s="191"/>
      <c r="QWW17" s="83"/>
      <c r="QWX17" s="212"/>
      <c r="QWY17" s="212"/>
      <c r="QWZ17" s="212"/>
      <c r="QXA17" s="191"/>
      <c r="QXB17" s="191"/>
      <c r="QXC17" s="191"/>
      <c r="QXD17" s="191"/>
      <c r="QXE17" s="83"/>
      <c r="QXF17" s="212"/>
      <c r="QXG17" s="212"/>
      <c r="QXH17" s="212"/>
      <c r="QXI17" s="191"/>
      <c r="QXJ17" s="191"/>
      <c r="QXK17" s="191"/>
      <c r="QXL17" s="191"/>
      <c r="QXM17" s="83"/>
      <c r="QXN17" s="212"/>
      <c r="QXO17" s="212"/>
      <c r="QXP17" s="212"/>
      <c r="QXQ17" s="191"/>
      <c r="QXR17" s="191"/>
      <c r="QXS17" s="191"/>
      <c r="QXT17" s="191"/>
      <c r="QXU17" s="83"/>
      <c r="QXV17" s="212"/>
      <c r="QXW17" s="212"/>
      <c r="QXX17" s="212"/>
      <c r="QXY17" s="191"/>
      <c r="QXZ17" s="191"/>
      <c r="QYA17" s="191"/>
      <c r="QYB17" s="191"/>
      <c r="QYC17" s="83"/>
      <c r="QYD17" s="212"/>
      <c r="QYE17" s="212"/>
      <c r="QYF17" s="212"/>
      <c r="QYG17" s="191"/>
      <c r="QYH17" s="191"/>
      <c r="QYI17" s="191"/>
      <c r="QYJ17" s="191"/>
      <c r="QYK17" s="83"/>
      <c r="QYL17" s="212"/>
      <c r="QYM17" s="212"/>
      <c r="QYN17" s="212"/>
      <c r="QYO17" s="191"/>
      <c r="QYP17" s="191"/>
      <c r="QYQ17" s="191"/>
      <c r="QYR17" s="191"/>
      <c r="QYS17" s="83"/>
      <c r="QYT17" s="212"/>
      <c r="QYU17" s="212"/>
      <c r="QYV17" s="212"/>
      <c r="QYW17" s="191"/>
      <c r="QYX17" s="191"/>
      <c r="QYY17" s="191"/>
      <c r="QYZ17" s="191"/>
      <c r="QZA17" s="83"/>
      <c r="QZB17" s="212"/>
      <c r="QZC17" s="212"/>
      <c r="QZD17" s="212"/>
      <c r="QZE17" s="191"/>
      <c r="QZF17" s="191"/>
      <c r="QZG17" s="191"/>
      <c r="QZH17" s="191"/>
      <c r="QZI17" s="83"/>
      <c r="QZJ17" s="212"/>
      <c r="QZK17" s="212"/>
      <c r="QZL17" s="212"/>
      <c r="QZM17" s="191"/>
      <c r="QZN17" s="191"/>
      <c r="QZO17" s="191"/>
      <c r="QZP17" s="191"/>
      <c r="QZQ17" s="83"/>
      <c r="QZR17" s="212"/>
      <c r="QZS17" s="212"/>
      <c r="QZT17" s="212"/>
      <c r="QZU17" s="191"/>
      <c r="QZV17" s="191"/>
      <c r="QZW17" s="191"/>
      <c r="QZX17" s="191"/>
      <c r="QZY17" s="83"/>
      <c r="QZZ17" s="212"/>
      <c r="RAA17" s="212"/>
      <c r="RAB17" s="212"/>
      <c r="RAC17" s="191"/>
      <c r="RAD17" s="191"/>
      <c r="RAE17" s="191"/>
      <c r="RAF17" s="191"/>
      <c r="RAG17" s="83"/>
      <c r="RAH17" s="212"/>
      <c r="RAI17" s="212"/>
      <c r="RAJ17" s="212"/>
      <c r="RAK17" s="191"/>
      <c r="RAL17" s="191"/>
      <c r="RAM17" s="191"/>
      <c r="RAN17" s="191"/>
      <c r="RAO17" s="83"/>
      <c r="RAP17" s="212"/>
      <c r="RAQ17" s="212"/>
      <c r="RAR17" s="212"/>
      <c r="RAS17" s="191"/>
      <c r="RAT17" s="191"/>
      <c r="RAU17" s="191"/>
      <c r="RAV17" s="191"/>
      <c r="RAW17" s="83"/>
      <c r="RAX17" s="212"/>
      <c r="RAY17" s="212"/>
      <c r="RAZ17" s="212"/>
      <c r="RBA17" s="191"/>
      <c r="RBB17" s="191"/>
      <c r="RBC17" s="191"/>
      <c r="RBD17" s="191"/>
      <c r="RBE17" s="83"/>
      <c r="RBF17" s="212"/>
      <c r="RBG17" s="212"/>
      <c r="RBH17" s="212"/>
      <c r="RBI17" s="191"/>
      <c r="RBJ17" s="191"/>
      <c r="RBK17" s="191"/>
      <c r="RBL17" s="191"/>
      <c r="RBM17" s="83"/>
      <c r="RBN17" s="212"/>
      <c r="RBO17" s="212"/>
      <c r="RBP17" s="212"/>
      <c r="RBQ17" s="191"/>
      <c r="RBR17" s="191"/>
      <c r="RBS17" s="191"/>
      <c r="RBT17" s="191"/>
      <c r="RBU17" s="83"/>
      <c r="RBV17" s="212"/>
      <c r="RBW17" s="212"/>
      <c r="RBX17" s="212"/>
      <c r="RBY17" s="191"/>
      <c r="RBZ17" s="191"/>
      <c r="RCA17" s="191"/>
      <c r="RCB17" s="191"/>
      <c r="RCC17" s="83"/>
      <c r="RCD17" s="212"/>
      <c r="RCE17" s="212"/>
      <c r="RCF17" s="212"/>
      <c r="RCG17" s="191"/>
      <c r="RCH17" s="191"/>
      <c r="RCI17" s="191"/>
      <c r="RCJ17" s="191"/>
      <c r="RCK17" s="83"/>
      <c r="RCL17" s="212"/>
      <c r="RCM17" s="212"/>
      <c r="RCN17" s="212"/>
      <c r="RCO17" s="191"/>
      <c r="RCP17" s="191"/>
      <c r="RCQ17" s="191"/>
      <c r="RCR17" s="191"/>
      <c r="RCS17" s="83"/>
      <c r="RCT17" s="212"/>
      <c r="RCU17" s="212"/>
      <c r="RCV17" s="212"/>
      <c r="RCW17" s="191"/>
      <c r="RCX17" s="191"/>
      <c r="RCY17" s="191"/>
      <c r="RCZ17" s="191"/>
      <c r="RDA17" s="83"/>
      <c r="RDB17" s="212"/>
      <c r="RDC17" s="212"/>
      <c r="RDD17" s="212"/>
      <c r="RDE17" s="191"/>
      <c r="RDF17" s="191"/>
      <c r="RDG17" s="191"/>
      <c r="RDH17" s="191"/>
      <c r="RDI17" s="83"/>
      <c r="RDJ17" s="212"/>
      <c r="RDK17" s="212"/>
      <c r="RDL17" s="212"/>
      <c r="RDM17" s="191"/>
      <c r="RDN17" s="191"/>
      <c r="RDO17" s="191"/>
      <c r="RDP17" s="191"/>
      <c r="RDQ17" s="83"/>
      <c r="RDR17" s="212"/>
      <c r="RDS17" s="212"/>
      <c r="RDT17" s="212"/>
      <c r="RDU17" s="191"/>
      <c r="RDV17" s="191"/>
      <c r="RDW17" s="191"/>
      <c r="RDX17" s="191"/>
      <c r="RDY17" s="83"/>
      <c r="RDZ17" s="212"/>
      <c r="REA17" s="212"/>
      <c r="REB17" s="212"/>
      <c r="REC17" s="191"/>
      <c r="RED17" s="191"/>
      <c r="REE17" s="191"/>
      <c r="REF17" s="191"/>
      <c r="REG17" s="83"/>
      <c r="REH17" s="212"/>
      <c r="REI17" s="212"/>
      <c r="REJ17" s="212"/>
      <c r="REK17" s="191"/>
      <c r="REL17" s="191"/>
      <c r="REM17" s="191"/>
      <c r="REN17" s="191"/>
      <c r="REO17" s="83"/>
      <c r="REP17" s="212"/>
      <c r="REQ17" s="212"/>
      <c r="RER17" s="212"/>
      <c r="RES17" s="191"/>
      <c r="RET17" s="191"/>
      <c r="REU17" s="191"/>
      <c r="REV17" s="191"/>
      <c r="REW17" s="83"/>
      <c r="REX17" s="212"/>
      <c r="REY17" s="212"/>
      <c r="REZ17" s="212"/>
      <c r="RFA17" s="191"/>
      <c r="RFB17" s="191"/>
      <c r="RFC17" s="191"/>
      <c r="RFD17" s="191"/>
      <c r="RFE17" s="83"/>
      <c r="RFF17" s="212"/>
      <c r="RFG17" s="212"/>
      <c r="RFH17" s="212"/>
      <c r="RFI17" s="191"/>
      <c r="RFJ17" s="191"/>
      <c r="RFK17" s="191"/>
      <c r="RFL17" s="191"/>
      <c r="RFM17" s="83"/>
      <c r="RFN17" s="212"/>
      <c r="RFO17" s="212"/>
      <c r="RFP17" s="212"/>
      <c r="RFQ17" s="191"/>
      <c r="RFR17" s="191"/>
      <c r="RFS17" s="191"/>
      <c r="RFT17" s="191"/>
      <c r="RFU17" s="83"/>
      <c r="RFV17" s="212"/>
      <c r="RFW17" s="212"/>
      <c r="RFX17" s="212"/>
      <c r="RFY17" s="191"/>
      <c r="RFZ17" s="191"/>
      <c r="RGA17" s="191"/>
      <c r="RGB17" s="191"/>
      <c r="RGC17" s="83"/>
      <c r="RGD17" s="212"/>
      <c r="RGE17" s="212"/>
      <c r="RGF17" s="212"/>
      <c r="RGG17" s="191"/>
      <c r="RGH17" s="191"/>
      <c r="RGI17" s="191"/>
      <c r="RGJ17" s="191"/>
      <c r="RGK17" s="83"/>
      <c r="RGL17" s="212"/>
      <c r="RGM17" s="212"/>
      <c r="RGN17" s="212"/>
      <c r="RGO17" s="191"/>
      <c r="RGP17" s="191"/>
      <c r="RGQ17" s="191"/>
      <c r="RGR17" s="191"/>
      <c r="RGS17" s="83"/>
      <c r="RGT17" s="212"/>
      <c r="RGU17" s="212"/>
      <c r="RGV17" s="212"/>
      <c r="RGW17" s="191"/>
      <c r="RGX17" s="191"/>
      <c r="RGY17" s="191"/>
      <c r="RGZ17" s="191"/>
      <c r="RHA17" s="83"/>
      <c r="RHB17" s="212"/>
      <c r="RHC17" s="212"/>
      <c r="RHD17" s="212"/>
      <c r="RHE17" s="191"/>
      <c r="RHF17" s="191"/>
      <c r="RHG17" s="191"/>
      <c r="RHH17" s="191"/>
      <c r="RHI17" s="83"/>
      <c r="RHJ17" s="212"/>
      <c r="RHK17" s="212"/>
      <c r="RHL17" s="212"/>
      <c r="RHM17" s="191"/>
      <c r="RHN17" s="191"/>
      <c r="RHO17" s="191"/>
      <c r="RHP17" s="191"/>
      <c r="RHQ17" s="83"/>
      <c r="RHR17" s="212"/>
      <c r="RHS17" s="212"/>
      <c r="RHT17" s="212"/>
      <c r="RHU17" s="191"/>
      <c r="RHV17" s="191"/>
      <c r="RHW17" s="191"/>
      <c r="RHX17" s="191"/>
      <c r="RHY17" s="83"/>
      <c r="RHZ17" s="212"/>
      <c r="RIA17" s="212"/>
      <c r="RIB17" s="212"/>
      <c r="RIC17" s="191"/>
      <c r="RID17" s="191"/>
      <c r="RIE17" s="191"/>
      <c r="RIF17" s="191"/>
      <c r="RIG17" s="83"/>
      <c r="RIH17" s="212"/>
      <c r="RII17" s="212"/>
      <c r="RIJ17" s="212"/>
      <c r="RIK17" s="191"/>
      <c r="RIL17" s="191"/>
      <c r="RIM17" s="191"/>
      <c r="RIN17" s="191"/>
      <c r="RIO17" s="83"/>
      <c r="RIP17" s="212"/>
      <c r="RIQ17" s="212"/>
      <c r="RIR17" s="212"/>
      <c r="RIS17" s="191"/>
      <c r="RIT17" s="191"/>
      <c r="RIU17" s="191"/>
      <c r="RIV17" s="191"/>
      <c r="RIW17" s="83"/>
      <c r="RIX17" s="212"/>
      <c r="RIY17" s="212"/>
      <c r="RIZ17" s="212"/>
      <c r="RJA17" s="191"/>
      <c r="RJB17" s="191"/>
      <c r="RJC17" s="191"/>
      <c r="RJD17" s="191"/>
      <c r="RJE17" s="83"/>
      <c r="RJF17" s="212"/>
      <c r="RJG17" s="212"/>
      <c r="RJH17" s="212"/>
      <c r="RJI17" s="191"/>
      <c r="RJJ17" s="191"/>
      <c r="RJK17" s="191"/>
      <c r="RJL17" s="191"/>
      <c r="RJM17" s="83"/>
      <c r="RJN17" s="212"/>
      <c r="RJO17" s="212"/>
      <c r="RJP17" s="212"/>
      <c r="RJQ17" s="191"/>
      <c r="RJR17" s="191"/>
      <c r="RJS17" s="191"/>
      <c r="RJT17" s="191"/>
      <c r="RJU17" s="83"/>
      <c r="RJV17" s="212"/>
      <c r="RJW17" s="212"/>
      <c r="RJX17" s="212"/>
      <c r="RJY17" s="191"/>
      <c r="RJZ17" s="191"/>
      <c r="RKA17" s="191"/>
      <c r="RKB17" s="191"/>
      <c r="RKC17" s="83"/>
      <c r="RKD17" s="212"/>
      <c r="RKE17" s="212"/>
      <c r="RKF17" s="212"/>
      <c r="RKG17" s="191"/>
      <c r="RKH17" s="191"/>
      <c r="RKI17" s="191"/>
      <c r="RKJ17" s="191"/>
      <c r="RKK17" s="83"/>
      <c r="RKL17" s="212"/>
      <c r="RKM17" s="212"/>
      <c r="RKN17" s="212"/>
      <c r="RKO17" s="191"/>
      <c r="RKP17" s="191"/>
      <c r="RKQ17" s="191"/>
      <c r="RKR17" s="191"/>
      <c r="RKS17" s="83"/>
      <c r="RKT17" s="212"/>
      <c r="RKU17" s="212"/>
      <c r="RKV17" s="212"/>
      <c r="RKW17" s="191"/>
      <c r="RKX17" s="191"/>
      <c r="RKY17" s="191"/>
      <c r="RKZ17" s="191"/>
      <c r="RLA17" s="83"/>
      <c r="RLB17" s="212"/>
      <c r="RLC17" s="212"/>
      <c r="RLD17" s="212"/>
      <c r="RLE17" s="191"/>
      <c r="RLF17" s="191"/>
      <c r="RLG17" s="191"/>
      <c r="RLH17" s="191"/>
      <c r="RLI17" s="83"/>
      <c r="RLJ17" s="212"/>
      <c r="RLK17" s="212"/>
      <c r="RLL17" s="212"/>
      <c r="RLM17" s="191"/>
      <c r="RLN17" s="191"/>
      <c r="RLO17" s="191"/>
      <c r="RLP17" s="191"/>
      <c r="RLQ17" s="83"/>
      <c r="RLR17" s="212"/>
      <c r="RLS17" s="212"/>
      <c r="RLT17" s="212"/>
      <c r="RLU17" s="191"/>
      <c r="RLV17" s="191"/>
      <c r="RLW17" s="191"/>
      <c r="RLX17" s="191"/>
      <c r="RLY17" s="83"/>
      <c r="RLZ17" s="212"/>
      <c r="RMA17" s="212"/>
      <c r="RMB17" s="212"/>
      <c r="RMC17" s="191"/>
      <c r="RMD17" s="191"/>
      <c r="RME17" s="191"/>
      <c r="RMF17" s="191"/>
      <c r="RMG17" s="83"/>
      <c r="RMH17" s="212"/>
      <c r="RMI17" s="212"/>
      <c r="RMJ17" s="212"/>
      <c r="RMK17" s="191"/>
      <c r="RML17" s="191"/>
      <c r="RMM17" s="191"/>
      <c r="RMN17" s="191"/>
      <c r="RMO17" s="83"/>
      <c r="RMP17" s="212"/>
      <c r="RMQ17" s="212"/>
      <c r="RMR17" s="212"/>
      <c r="RMS17" s="191"/>
      <c r="RMT17" s="191"/>
      <c r="RMU17" s="191"/>
      <c r="RMV17" s="191"/>
      <c r="RMW17" s="83"/>
      <c r="RMX17" s="212"/>
      <c r="RMY17" s="212"/>
      <c r="RMZ17" s="212"/>
      <c r="RNA17" s="191"/>
      <c r="RNB17" s="191"/>
      <c r="RNC17" s="191"/>
      <c r="RND17" s="191"/>
      <c r="RNE17" s="83"/>
      <c r="RNF17" s="212"/>
      <c r="RNG17" s="212"/>
      <c r="RNH17" s="212"/>
      <c r="RNI17" s="191"/>
      <c r="RNJ17" s="191"/>
      <c r="RNK17" s="191"/>
      <c r="RNL17" s="191"/>
      <c r="RNM17" s="83"/>
      <c r="RNN17" s="212"/>
      <c r="RNO17" s="212"/>
      <c r="RNP17" s="212"/>
      <c r="RNQ17" s="191"/>
      <c r="RNR17" s="191"/>
      <c r="RNS17" s="191"/>
      <c r="RNT17" s="191"/>
      <c r="RNU17" s="83"/>
      <c r="RNV17" s="212"/>
      <c r="RNW17" s="212"/>
      <c r="RNX17" s="212"/>
      <c r="RNY17" s="191"/>
      <c r="RNZ17" s="191"/>
      <c r="ROA17" s="191"/>
      <c r="ROB17" s="191"/>
      <c r="ROC17" s="83"/>
      <c r="ROD17" s="212"/>
      <c r="ROE17" s="212"/>
      <c r="ROF17" s="212"/>
      <c r="ROG17" s="191"/>
      <c r="ROH17" s="191"/>
      <c r="ROI17" s="191"/>
      <c r="ROJ17" s="191"/>
      <c r="ROK17" s="83"/>
      <c r="ROL17" s="212"/>
      <c r="ROM17" s="212"/>
      <c r="RON17" s="212"/>
      <c r="ROO17" s="191"/>
      <c r="ROP17" s="191"/>
      <c r="ROQ17" s="191"/>
      <c r="ROR17" s="191"/>
      <c r="ROS17" s="83"/>
      <c r="ROT17" s="212"/>
      <c r="ROU17" s="212"/>
      <c r="ROV17" s="212"/>
      <c r="ROW17" s="191"/>
      <c r="ROX17" s="191"/>
      <c r="ROY17" s="191"/>
      <c r="ROZ17" s="191"/>
      <c r="RPA17" s="83"/>
      <c r="RPB17" s="212"/>
      <c r="RPC17" s="212"/>
      <c r="RPD17" s="212"/>
      <c r="RPE17" s="191"/>
      <c r="RPF17" s="191"/>
      <c r="RPG17" s="191"/>
      <c r="RPH17" s="191"/>
      <c r="RPI17" s="83"/>
      <c r="RPJ17" s="212"/>
      <c r="RPK17" s="212"/>
      <c r="RPL17" s="212"/>
      <c r="RPM17" s="191"/>
      <c r="RPN17" s="191"/>
      <c r="RPO17" s="191"/>
      <c r="RPP17" s="191"/>
      <c r="RPQ17" s="83"/>
      <c r="RPR17" s="212"/>
      <c r="RPS17" s="212"/>
      <c r="RPT17" s="212"/>
      <c r="RPU17" s="191"/>
      <c r="RPV17" s="191"/>
      <c r="RPW17" s="191"/>
      <c r="RPX17" s="191"/>
      <c r="RPY17" s="83"/>
      <c r="RPZ17" s="212"/>
      <c r="RQA17" s="212"/>
      <c r="RQB17" s="212"/>
      <c r="RQC17" s="191"/>
      <c r="RQD17" s="191"/>
      <c r="RQE17" s="191"/>
      <c r="RQF17" s="191"/>
      <c r="RQG17" s="83"/>
      <c r="RQH17" s="212"/>
      <c r="RQI17" s="212"/>
      <c r="RQJ17" s="212"/>
      <c r="RQK17" s="191"/>
      <c r="RQL17" s="191"/>
      <c r="RQM17" s="191"/>
      <c r="RQN17" s="191"/>
      <c r="RQO17" s="83"/>
      <c r="RQP17" s="212"/>
      <c r="RQQ17" s="212"/>
      <c r="RQR17" s="212"/>
      <c r="RQS17" s="191"/>
      <c r="RQT17" s="191"/>
      <c r="RQU17" s="191"/>
      <c r="RQV17" s="191"/>
      <c r="RQW17" s="83"/>
      <c r="RQX17" s="212"/>
      <c r="RQY17" s="212"/>
      <c r="RQZ17" s="212"/>
      <c r="RRA17" s="191"/>
      <c r="RRB17" s="191"/>
      <c r="RRC17" s="191"/>
      <c r="RRD17" s="191"/>
      <c r="RRE17" s="83"/>
      <c r="RRF17" s="212"/>
      <c r="RRG17" s="212"/>
      <c r="RRH17" s="212"/>
      <c r="RRI17" s="191"/>
      <c r="RRJ17" s="191"/>
      <c r="RRK17" s="191"/>
      <c r="RRL17" s="191"/>
      <c r="RRM17" s="83"/>
      <c r="RRN17" s="212"/>
      <c r="RRO17" s="212"/>
      <c r="RRP17" s="212"/>
      <c r="RRQ17" s="191"/>
      <c r="RRR17" s="191"/>
      <c r="RRS17" s="191"/>
      <c r="RRT17" s="191"/>
      <c r="RRU17" s="83"/>
      <c r="RRV17" s="212"/>
      <c r="RRW17" s="212"/>
      <c r="RRX17" s="212"/>
      <c r="RRY17" s="191"/>
      <c r="RRZ17" s="191"/>
      <c r="RSA17" s="191"/>
      <c r="RSB17" s="191"/>
      <c r="RSC17" s="83"/>
      <c r="RSD17" s="212"/>
      <c r="RSE17" s="212"/>
      <c r="RSF17" s="212"/>
      <c r="RSG17" s="191"/>
      <c r="RSH17" s="191"/>
      <c r="RSI17" s="191"/>
      <c r="RSJ17" s="191"/>
      <c r="RSK17" s="83"/>
      <c r="RSL17" s="212"/>
      <c r="RSM17" s="212"/>
      <c r="RSN17" s="212"/>
      <c r="RSO17" s="191"/>
      <c r="RSP17" s="191"/>
      <c r="RSQ17" s="191"/>
      <c r="RSR17" s="191"/>
      <c r="RSS17" s="83"/>
      <c r="RST17" s="212"/>
      <c r="RSU17" s="212"/>
      <c r="RSV17" s="212"/>
      <c r="RSW17" s="191"/>
      <c r="RSX17" s="191"/>
      <c r="RSY17" s="191"/>
      <c r="RSZ17" s="191"/>
      <c r="RTA17" s="83"/>
      <c r="RTB17" s="212"/>
      <c r="RTC17" s="212"/>
      <c r="RTD17" s="212"/>
      <c r="RTE17" s="191"/>
      <c r="RTF17" s="191"/>
      <c r="RTG17" s="191"/>
      <c r="RTH17" s="191"/>
      <c r="RTI17" s="83"/>
      <c r="RTJ17" s="212"/>
      <c r="RTK17" s="212"/>
      <c r="RTL17" s="212"/>
      <c r="RTM17" s="191"/>
      <c r="RTN17" s="191"/>
      <c r="RTO17" s="191"/>
      <c r="RTP17" s="191"/>
      <c r="RTQ17" s="83"/>
      <c r="RTR17" s="212"/>
      <c r="RTS17" s="212"/>
      <c r="RTT17" s="212"/>
      <c r="RTU17" s="191"/>
      <c r="RTV17" s="191"/>
      <c r="RTW17" s="191"/>
      <c r="RTX17" s="191"/>
      <c r="RTY17" s="83"/>
      <c r="RTZ17" s="212"/>
      <c r="RUA17" s="212"/>
      <c r="RUB17" s="212"/>
      <c r="RUC17" s="191"/>
      <c r="RUD17" s="191"/>
      <c r="RUE17" s="191"/>
      <c r="RUF17" s="191"/>
      <c r="RUG17" s="83"/>
      <c r="RUH17" s="212"/>
      <c r="RUI17" s="212"/>
      <c r="RUJ17" s="212"/>
      <c r="RUK17" s="191"/>
      <c r="RUL17" s="191"/>
      <c r="RUM17" s="191"/>
      <c r="RUN17" s="191"/>
      <c r="RUO17" s="83"/>
      <c r="RUP17" s="212"/>
      <c r="RUQ17" s="212"/>
      <c r="RUR17" s="212"/>
      <c r="RUS17" s="191"/>
      <c r="RUT17" s="191"/>
      <c r="RUU17" s="191"/>
      <c r="RUV17" s="191"/>
      <c r="RUW17" s="83"/>
      <c r="RUX17" s="212"/>
      <c r="RUY17" s="212"/>
      <c r="RUZ17" s="212"/>
      <c r="RVA17" s="191"/>
      <c r="RVB17" s="191"/>
      <c r="RVC17" s="191"/>
      <c r="RVD17" s="191"/>
      <c r="RVE17" s="83"/>
      <c r="RVF17" s="212"/>
      <c r="RVG17" s="212"/>
      <c r="RVH17" s="212"/>
      <c r="RVI17" s="191"/>
      <c r="RVJ17" s="191"/>
      <c r="RVK17" s="191"/>
      <c r="RVL17" s="191"/>
      <c r="RVM17" s="83"/>
      <c r="RVN17" s="212"/>
      <c r="RVO17" s="212"/>
      <c r="RVP17" s="212"/>
      <c r="RVQ17" s="191"/>
      <c r="RVR17" s="191"/>
      <c r="RVS17" s="191"/>
      <c r="RVT17" s="191"/>
      <c r="RVU17" s="83"/>
      <c r="RVV17" s="212"/>
      <c r="RVW17" s="212"/>
      <c r="RVX17" s="212"/>
      <c r="RVY17" s="191"/>
      <c r="RVZ17" s="191"/>
      <c r="RWA17" s="191"/>
      <c r="RWB17" s="191"/>
      <c r="RWC17" s="83"/>
      <c r="RWD17" s="212"/>
      <c r="RWE17" s="212"/>
      <c r="RWF17" s="212"/>
      <c r="RWG17" s="191"/>
      <c r="RWH17" s="191"/>
      <c r="RWI17" s="191"/>
      <c r="RWJ17" s="191"/>
      <c r="RWK17" s="83"/>
      <c r="RWL17" s="212"/>
      <c r="RWM17" s="212"/>
      <c r="RWN17" s="212"/>
      <c r="RWO17" s="191"/>
      <c r="RWP17" s="191"/>
      <c r="RWQ17" s="191"/>
      <c r="RWR17" s="191"/>
      <c r="RWS17" s="83"/>
      <c r="RWT17" s="212"/>
      <c r="RWU17" s="212"/>
      <c r="RWV17" s="212"/>
      <c r="RWW17" s="191"/>
      <c r="RWX17" s="191"/>
      <c r="RWY17" s="191"/>
      <c r="RWZ17" s="191"/>
      <c r="RXA17" s="83"/>
      <c r="RXB17" s="212"/>
      <c r="RXC17" s="212"/>
      <c r="RXD17" s="212"/>
      <c r="RXE17" s="191"/>
      <c r="RXF17" s="191"/>
      <c r="RXG17" s="191"/>
      <c r="RXH17" s="191"/>
      <c r="RXI17" s="83"/>
      <c r="RXJ17" s="212"/>
      <c r="RXK17" s="212"/>
      <c r="RXL17" s="212"/>
      <c r="RXM17" s="191"/>
      <c r="RXN17" s="191"/>
      <c r="RXO17" s="191"/>
      <c r="RXP17" s="191"/>
      <c r="RXQ17" s="83"/>
      <c r="RXR17" s="212"/>
      <c r="RXS17" s="212"/>
      <c r="RXT17" s="212"/>
      <c r="RXU17" s="191"/>
      <c r="RXV17" s="191"/>
      <c r="RXW17" s="191"/>
      <c r="RXX17" s="191"/>
      <c r="RXY17" s="83"/>
      <c r="RXZ17" s="212"/>
      <c r="RYA17" s="212"/>
      <c r="RYB17" s="212"/>
      <c r="RYC17" s="191"/>
      <c r="RYD17" s="191"/>
      <c r="RYE17" s="191"/>
      <c r="RYF17" s="191"/>
      <c r="RYG17" s="83"/>
      <c r="RYH17" s="212"/>
      <c r="RYI17" s="212"/>
      <c r="RYJ17" s="212"/>
      <c r="RYK17" s="191"/>
      <c r="RYL17" s="191"/>
      <c r="RYM17" s="191"/>
      <c r="RYN17" s="191"/>
      <c r="RYO17" s="83"/>
      <c r="RYP17" s="212"/>
      <c r="RYQ17" s="212"/>
      <c r="RYR17" s="212"/>
      <c r="RYS17" s="191"/>
      <c r="RYT17" s="191"/>
      <c r="RYU17" s="191"/>
      <c r="RYV17" s="191"/>
      <c r="RYW17" s="83"/>
      <c r="RYX17" s="212"/>
      <c r="RYY17" s="212"/>
      <c r="RYZ17" s="212"/>
      <c r="RZA17" s="191"/>
      <c r="RZB17" s="191"/>
      <c r="RZC17" s="191"/>
      <c r="RZD17" s="191"/>
      <c r="RZE17" s="83"/>
      <c r="RZF17" s="212"/>
      <c r="RZG17" s="212"/>
      <c r="RZH17" s="212"/>
      <c r="RZI17" s="191"/>
      <c r="RZJ17" s="191"/>
      <c r="RZK17" s="191"/>
      <c r="RZL17" s="191"/>
      <c r="RZM17" s="83"/>
      <c r="RZN17" s="212"/>
      <c r="RZO17" s="212"/>
      <c r="RZP17" s="212"/>
      <c r="RZQ17" s="191"/>
      <c r="RZR17" s="191"/>
      <c r="RZS17" s="191"/>
      <c r="RZT17" s="191"/>
      <c r="RZU17" s="83"/>
      <c r="RZV17" s="212"/>
      <c r="RZW17" s="212"/>
      <c r="RZX17" s="212"/>
      <c r="RZY17" s="191"/>
      <c r="RZZ17" s="191"/>
      <c r="SAA17" s="191"/>
      <c r="SAB17" s="191"/>
      <c r="SAC17" s="83"/>
      <c r="SAD17" s="212"/>
      <c r="SAE17" s="212"/>
      <c r="SAF17" s="212"/>
      <c r="SAG17" s="191"/>
      <c r="SAH17" s="191"/>
      <c r="SAI17" s="191"/>
      <c r="SAJ17" s="191"/>
      <c r="SAK17" s="83"/>
      <c r="SAL17" s="212"/>
      <c r="SAM17" s="212"/>
      <c r="SAN17" s="212"/>
      <c r="SAO17" s="191"/>
      <c r="SAP17" s="191"/>
      <c r="SAQ17" s="191"/>
      <c r="SAR17" s="191"/>
      <c r="SAS17" s="83"/>
      <c r="SAT17" s="212"/>
      <c r="SAU17" s="212"/>
      <c r="SAV17" s="212"/>
      <c r="SAW17" s="191"/>
      <c r="SAX17" s="191"/>
      <c r="SAY17" s="191"/>
      <c r="SAZ17" s="191"/>
      <c r="SBA17" s="83"/>
      <c r="SBB17" s="212"/>
      <c r="SBC17" s="212"/>
      <c r="SBD17" s="212"/>
      <c r="SBE17" s="191"/>
      <c r="SBF17" s="191"/>
      <c r="SBG17" s="191"/>
      <c r="SBH17" s="191"/>
      <c r="SBI17" s="83"/>
      <c r="SBJ17" s="212"/>
      <c r="SBK17" s="212"/>
      <c r="SBL17" s="212"/>
      <c r="SBM17" s="191"/>
      <c r="SBN17" s="191"/>
      <c r="SBO17" s="191"/>
      <c r="SBP17" s="191"/>
      <c r="SBQ17" s="83"/>
      <c r="SBR17" s="212"/>
      <c r="SBS17" s="212"/>
      <c r="SBT17" s="212"/>
      <c r="SBU17" s="191"/>
      <c r="SBV17" s="191"/>
      <c r="SBW17" s="191"/>
      <c r="SBX17" s="191"/>
      <c r="SBY17" s="83"/>
      <c r="SBZ17" s="212"/>
      <c r="SCA17" s="212"/>
      <c r="SCB17" s="212"/>
      <c r="SCC17" s="191"/>
      <c r="SCD17" s="191"/>
      <c r="SCE17" s="191"/>
      <c r="SCF17" s="191"/>
      <c r="SCG17" s="83"/>
      <c r="SCH17" s="212"/>
      <c r="SCI17" s="212"/>
      <c r="SCJ17" s="212"/>
      <c r="SCK17" s="191"/>
      <c r="SCL17" s="191"/>
      <c r="SCM17" s="191"/>
      <c r="SCN17" s="191"/>
      <c r="SCO17" s="83"/>
      <c r="SCP17" s="212"/>
      <c r="SCQ17" s="212"/>
      <c r="SCR17" s="212"/>
      <c r="SCS17" s="191"/>
      <c r="SCT17" s="191"/>
      <c r="SCU17" s="191"/>
      <c r="SCV17" s="191"/>
      <c r="SCW17" s="83"/>
      <c r="SCX17" s="212"/>
      <c r="SCY17" s="212"/>
      <c r="SCZ17" s="212"/>
      <c r="SDA17" s="191"/>
      <c r="SDB17" s="191"/>
      <c r="SDC17" s="191"/>
      <c r="SDD17" s="191"/>
      <c r="SDE17" s="83"/>
      <c r="SDF17" s="212"/>
      <c r="SDG17" s="212"/>
      <c r="SDH17" s="212"/>
      <c r="SDI17" s="191"/>
      <c r="SDJ17" s="191"/>
      <c r="SDK17" s="191"/>
      <c r="SDL17" s="191"/>
      <c r="SDM17" s="83"/>
      <c r="SDN17" s="212"/>
      <c r="SDO17" s="212"/>
      <c r="SDP17" s="212"/>
      <c r="SDQ17" s="191"/>
      <c r="SDR17" s="191"/>
      <c r="SDS17" s="191"/>
      <c r="SDT17" s="191"/>
      <c r="SDU17" s="83"/>
      <c r="SDV17" s="212"/>
      <c r="SDW17" s="212"/>
      <c r="SDX17" s="212"/>
      <c r="SDY17" s="191"/>
      <c r="SDZ17" s="191"/>
      <c r="SEA17" s="191"/>
      <c r="SEB17" s="191"/>
      <c r="SEC17" s="83"/>
      <c r="SED17" s="212"/>
      <c r="SEE17" s="212"/>
      <c r="SEF17" s="212"/>
      <c r="SEG17" s="191"/>
      <c r="SEH17" s="191"/>
      <c r="SEI17" s="191"/>
      <c r="SEJ17" s="191"/>
      <c r="SEK17" s="83"/>
      <c r="SEL17" s="212"/>
      <c r="SEM17" s="212"/>
      <c r="SEN17" s="212"/>
      <c r="SEO17" s="191"/>
      <c r="SEP17" s="191"/>
      <c r="SEQ17" s="191"/>
      <c r="SER17" s="191"/>
      <c r="SES17" s="83"/>
      <c r="SET17" s="212"/>
      <c r="SEU17" s="212"/>
      <c r="SEV17" s="212"/>
      <c r="SEW17" s="191"/>
      <c r="SEX17" s="191"/>
      <c r="SEY17" s="191"/>
      <c r="SEZ17" s="191"/>
      <c r="SFA17" s="83"/>
      <c r="SFB17" s="212"/>
      <c r="SFC17" s="212"/>
      <c r="SFD17" s="212"/>
      <c r="SFE17" s="191"/>
      <c r="SFF17" s="191"/>
      <c r="SFG17" s="191"/>
      <c r="SFH17" s="191"/>
      <c r="SFI17" s="83"/>
      <c r="SFJ17" s="212"/>
      <c r="SFK17" s="212"/>
      <c r="SFL17" s="212"/>
      <c r="SFM17" s="191"/>
      <c r="SFN17" s="191"/>
      <c r="SFO17" s="191"/>
      <c r="SFP17" s="191"/>
      <c r="SFQ17" s="83"/>
      <c r="SFR17" s="212"/>
      <c r="SFS17" s="212"/>
      <c r="SFT17" s="212"/>
      <c r="SFU17" s="191"/>
      <c r="SFV17" s="191"/>
      <c r="SFW17" s="191"/>
      <c r="SFX17" s="191"/>
      <c r="SFY17" s="83"/>
      <c r="SFZ17" s="212"/>
      <c r="SGA17" s="212"/>
      <c r="SGB17" s="212"/>
      <c r="SGC17" s="191"/>
      <c r="SGD17" s="191"/>
      <c r="SGE17" s="191"/>
      <c r="SGF17" s="191"/>
      <c r="SGG17" s="83"/>
      <c r="SGH17" s="212"/>
      <c r="SGI17" s="212"/>
      <c r="SGJ17" s="212"/>
      <c r="SGK17" s="191"/>
      <c r="SGL17" s="191"/>
      <c r="SGM17" s="191"/>
      <c r="SGN17" s="191"/>
      <c r="SGO17" s="83"/>
      <c r="SGP17" s="212"/>
      <c r="SGQ17" s="212"/>
      <c r="SGR17" s="212"/>
      <c r="SGS17" s="191"/>
      <c r="SGT17" s="191"/>
      <c r="SGU17" s="191"/>
      <c r="SGV17" s="191"/>
      <c r="SGW17" s="83"/>
      <c r="SGX17" s="212"/>
      <c r="SGY17" s="212"/>
      <c r="SGZ17" s="212"/>
      <c r="SHA17" s="191"/>
      <c r="SHB17" s="191"/>
      <c r="SHC17" s="191"/>
      <c r="SHD17" s="191"/>
      <c r="SHE17" s="83"/>
      <c r="SHF17" s="212"/>
      <c r="SHG17" s="212"/>
      <c r="SHH17" s="212"/>
      <c r="SHI17" s="191"/>
      <c r="SHJ17" s="191"/>
      <c r="SHK17" s="191"/>
      <c r="SHL17" s="191"/>
      <c r="SHM17" s="83"/>
      <c r="SHN17" s="212"/>
      <c r="SHO17" s="212"/>
      <c r="SHP17" s="212"/>
      <c r="SHQ17" s="191"/>
      <c r="SHR17" s="191"/>
      <c r="SHS17" s="191"/>
      <c r="SHT17" s="191"/>
      <c r="SHU17" s="83"/>
      <c r="SHV17" s="212"/>
      <c r="SHW17" s="212"/>
      <c r="SHX17" s="212"/>
      <c r="SHY17" s="191"/>
      <c r="SHZ17" s="191"/>
      <c r="SIA17" s="191"/>
      <c r="SIB17" s="191"/>
      <c r="SIC17" s="83"/>
      <c r="SID17" s="212"/>
      <c r="SIE17" s="212"/>
      <c r="SIF17" s="212"/>
      <c r="SIG17" s="191"/>
      <c r="SIH17" s="191"/>
      <c r="SII17" s="191"/>
      <c r="SIJ17" s="191"/>
      <c r="SIK17" s="83"/>
      <c r="SIL17" s="212"/>
      <c r="SIM17" s="212"/>
      <c r="SIN17" s="212"/>
      <c r="SIO17" s="191"/>
      <c r="SIP17" s="191"/>
      <c r="SIQ17" s="191"/>
      <c r="SIR17" s="191"/>
      <c r="SIS17" s="83"/>
      <c r="SIT17" s="212"/>
      <c r="SIU17" s="212"/>
      <c r="SIV17" s="212"/>
      <c r="SIW17" s="191"/>
      <c r="SIX17" s="191"/>
      <c r="SIY17" s="191"/>
      <c r="SIZ17" s="191"/>
      <c r="SJA17" s="83"/>
      <c r="SJB17" s="212"/>
      <c r="SJC17" s="212"/>
      <c r="SJD17" s="212"/>
      <c r="SJE17" s="191"/>
      <c r="SJF17" s="191"/>
      <c r="SJG17" s="191"/>
      <c r="SJH17" s="191"/>
      <c r="SJI17" s="83"/>
      <c r="SJJ17" s="212"/>
      <c r="SJK17" s="212"/>
      <c r="SJL17" s="212"/>
      <c r="SJM17" s="191"/>
      <c r="SJN17" s="191"/>
      <c r="SJO17" s="191"/>
      <c r="SJP17" s="191"/>
      <c r="SJQ17" s="83"/>
      <c r="SJR17" s="212"/>
      <c r="SJS17" s="212"/>
      <c r="SJT17" s="212"/>
      <c r="SJU17" s="191"/>
      <c r="SJV17" s="191"/>
      <c r="SJW17" s="191"/>
      <c r="SJX17" s="191"/>
      <c r="SJY17" s="83"/>
      <c r="SJZ17" s="212"/>
      <c r="SKA17" s="212"/>
      <c r="SKB17" s="212"/>
      <c r="SKC17" s="191"/>
      <c r="SKD17" s="191"/>
      <c r="SKE17" s="191"/>
      <c r="SKF17" s="191"/>
      <c r="SKG17" s="83"/>
      <c r="SKH17" s="212"/>
      <c r="SKI17" s="212"/>
      <c r="SKJ17" s="212"/>
      <c r="SKK17" s="191"/>
      <c r="SKL17" s="191"/>
      <c r="SKM17" s="191"/>
      <c r="SKN17" s="191"/>
      <c r="SKO17" s="83"/>
      <c r="SKP17" s="212"/>
      <c r="SKQ17" s="212"/>
      <c r="SKR17" s="212"/>
      <c r="SKS17" s="191"/>
      <c r="SKT17" s="191"/>
      <c r="SKU17" s="191"/>
      <c r="SKV17" s="191"/>
      <c r="SKW17" s="83"/>
      <c r="SKX17" s="212"/>
      <c r="SKY17" s="212"/>
      <c r="SKZ17" s="212"/>
      <c r="SLA17" s="191"/>
      <c r="SLB17" s="191"/>
      <c r="SLC17" s="191"/>
      <c r="SLD17" s="191"/>
      <c r="SLE17" s="83"/>
      <c r="SLF17" s="212"/>
      <c r="SLG17" s="212"/>
      <c r="SLH17" s="212"/>
      <c r="SLI17" s="191"/>
      <c r="SLJ17" s="191"/>
      <c r="SLK17" s="191"/>
      <c r="SLL17" s="191"/>
      <c r="SLM17" s="83"/>
      <c r="SLN17" s="212"/>
      <c r="SLO17" s="212"/>
      <c r="SLP17" s="212"/>
      <c r="SLQ17" s="191"/>
      <c r="SLR17" s="191"/>
      <c r="SLS17" s="191"/>
      <c r="SLT17" s="191"/>
      <c r="SLU17" s="83"/>
      <c r="SLV17" s="212"/>
      <c r="SLW17" s="212"/>
      <c r="SLX17" s="212"/>
      <c r="SLY17" s="191"/>
      <c r="SLZ17" s="191"/>
      <c r="SMA17" s="191"/>
      <c r="SMB17" s="191"/>
      <c r="SMC17" s="83"/>
      <c r="SMD17" s="212"/>
      <c r="SME17" s="212"/>
      <c r="SMF17" s="212"/>
      <c r="SMG17" s="191"/>
      <c r="SMH17" s="191"/>
      <c r="SMI17" s="191"/>
      <c r="SMJ17" s="191"/>
      <c r="SMK17" s="83"/>
      <c r="SML17" s="212"/>
      <c r="SMM17" s="212"/>
      <c r="SMN17" s="212"/>
      <c r="SMO17" s="191"/>
      <c r="SMP17" s="191"/>
      <c r="SMQ17" s="191"/>
      <c r="SMR17" s="191"/>
      <c r="SMS17" s="83"/>
      <c r="SMT17" s="212"/>
      <c r="SMU17" s="212"/>
      <c r="SMV17" s="212"/>
      <c r="SMW17" s="191"/>
      <c r="SMX17" s="191"/>
      <c r="SMY17" s="191"/>
      <c r="SMZ17" s="191"/>
      <c r="SNA17" s="83"/>
      <c r="SNB17" s="212"/>
      <c r="SNC17" s="212"/>
      <c r="SND17" s="212"/>
      <c r="SNE17" s="191"/>
      <c r="SNF17" s="191"/>
      <c r="SNG17" s="191"/>
      <c r="SNH17" s="191"/>
      <c r="SNI17" s="83"/>
      <c r="SNJ17" s="212"/>
      <c r="SNK17" s="212"/>
      <c r="SNL17" s="212"/>
      <c r="SNM17" s="191"/>
      <c r="SNN17" s="191"/>
      <c r="SNO17" s="191"/>
      <c r="SNP17" s="191"/>
      <c r="SNQ17" s="83"/>
      <c r="SNR17" s="212"/>
      <c r="SNS17" s="212"/>
      <c r="SNT17" s="212"/>
      <c r="SNU17" s="191"/>
      <c r="SNV17" s="191"/>
      <c r="SNW17" s="191"/>
      <c r="SNX17" s="191"/>
      <c r="SNY17" s="83"/>
      <c r="SNZ17" s="212"/>
      <c r="SOA17" s="212"/>
      <c r="SOB17" s="212"/>
      <c r="SOC17" s="191"/>
      <c r="SOD17" s="191"/>
      <c r="SOE17" s="191"/>
      <c r="SOF17" s="191"/>
      <c r="SOG17" s="83"/>
      <c r="SOH17" s="212"/>
      <c r="SOI17" s="212"/>
      <c r="SOJ17" s="212"/>
      <c r="SOK17" s="191"/>
      <c r="SOL17" s="191"/>
      <c r="SOM17" s="191"/>
      <c r="SON17" s="191"/>
      <c r="SOO17" s="83"/>
      <c r="SOP17" s="212"/>
      <c r="SOQ17" s="212"/>
      <c r="SOR17" s="212"/>
      <c r="SOS17" s="191"/>
      <c r="SOT17" s="191"/>
      <c r="SOU17" s="191"/>
      <c r="SOV17" s="191"/>
      <c r="SOW17" s="83"/>
      <c r="SOX17" s="212"/>
      <c r="SOY17" s="212"/>
      <c r="SOZ17" s="212"/>
      <c r="SPA17" s="191"/>
      <c r="SPB17" s="191"/>
      <c r="SPC17" s="191"/>
      <c r="SPD17" s="191"/>
      <c r="SPE17" s="83"/>
      <c r="SPF17" s="212"/>
      <c r="SPG17" s="212"/>
      <c r="SPH17" s="212"/>
      <c r="SPI17" s="191"/>
      <c r="SPJ17" s="191"/>
      <c r="SPK17" s="191"/>
      <c r="SPL17" s="191"/>
      <c r="SPM17" s="83"/>
      <c r="SPN17" s="212"/>
      <c r="SPO17" s="212"/>
      <c r="SPP17" s="212"/>
      <c r="SPQ17" s="191"/>
      <c r="SPR17" s="191"/>
      <c r="SPS17" s="191"/>
      <c r="SPT17" s="191"/>
      <c r="SPU17" s="83"/>
      <c r="SPV17" s="212"/>
      <c r="SPW17" s="212"/>
      <c r="SPX17" s="212"/>
      <c r="SPY17" s="191"/>
      <c r="SPZ17" s="191"/>
      <c r="SQA17" s="191"/>
      <c r="SQB17" s="191"/>
      <c r="SQC17" s="83"/>
      <c r="SQD17" s="212"/>
      <c r="SQE17" s="212"/>
      <c r="SQF17" s="212"/>
      <c r="SQG17" s="191"/>
      <c r="SQH17" s="191"/>
      <c r="SQI17" s="191"/>
      <c r="SQJ17" s="191"/>
      <c r="SQK17" s="83"/>
      <c r="SQL17" s="212"/>
      <c r="SQM17" s="212"/>
      <c r="SQN17" s="212"/>
      <c r="SQO17" s="191"/>
      <c r="SQP17" s="191"/>
      <c r="SQQ17" s="191"/>
      <c r="SQR17" s="191"/>
      <c r="SQS17" s="83"/>
      <c r="SQT17" s="212"/>
      <c r="SQU17" s="212"/>
      <c r="SQV17" s="212"/>
      <c r="SQW17" s="191"/>
      <c r="SQX17" s="191"/>
      <c r="SQY17" s="191"/>
      <c r="SQZ17" s="191"/>
      <c r="SRA17" s="83"/>
      <c r="SRB17" s="212"/>
      <c r="SRC17" s="212"/>
      <c r="SRD17" s="212"/>
      <c r="SRE17" s="191"/>
      <c r="SRF17" s="191"/>
      <c r="SRG17" s="191"/>
      <c r="SRH17" s="191"/>
      <c r="SRI17" s="83"/>
      <c r="SRJ17" s="212"/>
      <c r="SRK17" s="212"/>
      <c r="SRL17" s="212"/>
      <c r="SRM17" s="191"/>
      <c r="SRN17" s="191"/>
      <c r="SRO17" s="191"/>
      <c r="SRP17" s="191"/>
      <c r="SRQ17" s="83"/>
      <c r="SRR17" s="212"/>
      <c r="SRS17" s="212"/>
      <c r="SRT17" s="212"/>
      <c r="SRU17" s="191"/>
      <c r="SRV17" s="191"/>
      <c r="SRW17" s="191"/>
      <c r="SRX17" s="191"/>
      <c r="SRY17" s="83"/>
      <c r="SRZ17" s="212"/>
      <c r="SSA17" s="212"/>
      <c r="SSB17" s="212"/>
      <c r="SSC17" s="191"/>
      <c r="SSD17" s="191"/>
      <c r="SSE17" s="191"/>
      <c r="SSF17" s="191"/>
      <c r="SSG17" s="83"/>
      <c r="SSH17" s="212"/>
      <c r="SSI17" s="212"/>
      <c r="SSJ17" s="212"/>
      <c r="SSK17" s="191"/>
      <c r="SSL17" s="191"/>
      <c r="SSM17" s="191"/>
      <c r="SSN17" s="191"/>
      <c r="SSO17" s="83"/>
      <c r="SSP17" s="212"/>
      <c r="SSQ17" s="212"/>
      <c r="SSR17" s="212"/>
      <c r="SSS17" s="191"/>
      <c r="SST17" s="191"/>
      <c r="SSU17" s="191"/>
      <c r="SSV17" s="191"/>
      <c r="SSW17" s="83"/>
      <c r="SSX17" s="212"/>
      <c r="SSY17" s="212"/>
      <c r="SSZ17" s="212"/>
      <c r="STA17" s="191"/>
      <c r="STB17" s="191"/>
      <c r="STC17" s="191"/>
      <c r="STD17" s="191"/>
      <c r="STE17" s="83"/>
      <c r="STF17" s="212"/>
      <c r="STG17" s="212"/>
      <c r="STH17" s="212"/>
      <c r="STI17" s="191"/>
      <c r="STJ17" s="191"/>
      <c r="STK17" s="191"/>
      <c r="STL17" s="191"/>
      <c r="STM17" s="83"/>
      <c r="STN17" s="212"/>
      <c r="STO17" s="212"/>
      <c r="STP17" s="212"/>
      <c r="STQ17" s="191"/>
      <c r="STR17" s="191"/>
      <c r="STS17" s="191"/>
      <c r="STT17" s="191"/>
      <c r="STU17" s="83"/>
      <c r="STV17" s="212"/>
      <c r="STW17" s="212"/>
      <c r="STX17" s="212"/>
      <c r="STY17" s="191"/>
      <c r="STZ17" s="191"/>
      <c r="SUA17" s="191"/>
      <c r="SUB17" s="191"/>
      <c r="SUC17" s="83"/>
      <c r="SUD17" s="212"/>
      <c r="SUE17" s="212"/>
      <c r="SUF17" s="212"/>
      <c r="SUG17" s="191"/>
      <c r="SUH17" s="191"/>
      <c r="SUI17" s="191"/>
      <c r="SUJ17" s="191"/>
      <c r="SUK17" s="83"/>
      <c r="SUL17" s="212"/>
      <c r="SUM17" s="212"/>
      <c r="SUN17" s="212"/>
      <c r="SUO17" s="191"/>
      <c r="SUP17" s="191"/>
      <c r="SUQ17" s="191"/>
      <c r="SUR17" s="191"/>
      <c r="SUS17" s="83"/>
      <c r="SUT17" s="212"/>
      <c r="SUU17" s="212"/>
      <c r="SUV17" s="212"/>
      <c r="SUW17" s="191"/>
      <c r="SUX17" s="191"/>
      <c r="SUY17" s="191"/>
      <c r="SUZ17" s="191"/>
      <c r="SVA17" s="83"/>
      <c r="SVB17" s="212"/>
      <c r="SVC17" s="212"/>
      <c r="SVD17" s="212"/>
      <c r="SVE17" s="191"/>
      <c r="SVF17" s="191"/>
      <c r="SVG17" s="191"/>
      <c r="SVH17" s="191"/>
      <c r="SVI17" s="83"/>
      <c r="SVJ17" s="212"/>
      <c r="SVK17" s="212"/>
      <c r="SVL17" s="212"/>
      <c r="SVM17" s="191"/>
      <c r="SVN17" s="191"/>
      <c r="SVO17" s="191"/>
      <c r="SVP17" s="191"/>
      <c r="SVQ17" s="83"/>
      <c r="SVR17" s="212"/>
      <c r="SVS17" s="212"/>
      <c r="SVT17" s="212"/>
      <c r="SVU17" s="191"/>
      <c r="SVV17" s="191"/>
      <c r="SVW17" s="191"/>
      <c r="SVX17" s="191"/>
      <c r="SVY17" s="83"/>
      <c r="SVZ17" s="212"/>
      <c r="SWA17" s="212"/>
      <c r="SWB17" s="212"/>
      <c r="SWC17" s="191"/>
      <c r="SWD17" s="191"/>
      <c r="SWE17" s="191"/>
      <c r="SWF17" s="191"/>
      <c r="SWG17" s="83"/>
      <c r="SWH17" s="212"/>
      <c r="SWI17" s="212"/>
      <c r="SWJ17" s="212"/>
      <c r="SWK17" s="191"/>
      <c r="SWL17" s="191"/>
      <c r="SWM17" s="191"/>
      <c r="SWN17" s="191"/>
      <c r="SWO17" s="83"/>
      <c r="SWP17" s="212"/>
      <c r="SWQ17" s="212"/>
      <c r="SWR17" s="212"/>
      <c r="SWS17" s="191"/>
      <c r="SWT17" s="191"/>
      <c r="SWU17" s="191"/>
      <c r="SWV17" s="191"/>
      <c r="SWW17" s="83"/>
      <c r="SWX17" s="212"/>
      <c r="SWY17" s="212"/>
      <c r="SWZ17" s="212"/>
      <c r="SXA17" s="191"/>
      <c r="SXB17" s="191"/>
      <c r="SXC17" s="191"/>
      <c r="SXD17" s="191"/>
      <c r="SXE17" s="83"/>
      <c r="SXF17" s="212"/>
      <c r="SXG17" s="212"/>
      <c r="SXH17" s="212"/>
      <c r="SXI17" s="191"/>
      <c r="SXJ17" s="191"/>
      <c r="SXK17" s="191"/>
      <c r="SXL17" s="191"/>
      <c r="SXM17" s="83"/>
      <c r="SXN17" s="212"/>
      <c r="SXO17" s="212"/>
      <c r="SXP17" s="212"/>
      <c r="SXQ17" s="191"/>
      <c r="SXR17" s="191"/>
      <c r="SXS17" s="191"/>
      <c r="SXT17" s="191"/>
      <c r="SXU17" s="83"/>
      <c r="SXV17" s="212"/>
      <c r="SXW17" s="212"/>
      <c r="SXX17" s="212"/>
      <c r="SXY17" s="191"/>
      <c r="SXZ17" s="191"/>
      <c r="SYA17" s="191"/>
      <c r="SYB17" s="191"/>
      <c r="SYC17" s="83"/>
      <c r="SYD17" s="212"/>
      <c r="SYE17" s="212"/>
      <c r="SYF17" s="212"/>
      <c r="SYG17" s="191"/>
      <c r="SYH17" s="191"/>
      <c r="SYI17" s="191"/>
      <c r="SYJ17" s="191"/>
      <c r="SYK17" s="83"/>
      <c r="SYL17" s="212"/>
      <c r="SYM17" s="212"/>
      <c r="SYN17" s="212"/>
      <c r="SYO17" s="191"/>
      <c r="SYP17" s="191"/>
      <c r="SYQ17" s="191"/>
      <c r="SYR17" s="191"/>
      <c r="SYS17" s="83"/>
      <c r="SYT17" s="212"/>
      <c r="SYU17" s="212"/>
      <c r="SYV17" s="212"/>
      <c r="SYW17" s="191"/>
      <c r="SYX17" s="191"/>
      <c r="SYY17" s="191"/>
      <c r="SYZ17" s="191"/>
      <c r="SZA17" s="83"/>
      <c r="SZB17" s="212"/>
      <c r="SZC17" s="212"/>
      <c r="SZD17" s="212"/>
      <c r="SZE17" s="191"/>
      <c r="SZF17" s="191"/>
      <c r="SZG17" s="191"/>
      <c r="SZH17" s="191"/>
      <c r="SZI17" s="83"/>
      <c r="SZJ17" s="212"/>
      <c r="SZK17" s="212"/>
      <c r="SZL17" s="212"/>
      <c r="SZM17" s="191"/>
      <c r="SZN17" s="191"/>
      <c r="SZO17" s="191"/>
      <c r="SZP17" s="191"/>
      <c r="SZQ17" s="83"/>
      <c r="SZR17" s="212"/>
      <c r="SZS17" s="212"/>
      <c r="SZT17" s="212"/>
      <c r="SZU17" s="191"/>
      <c r="SZV17" s="191"/>
      <c r="SZW17" s="191"/>
      <c r="SZX17" s="191"/>
      <c r="SZY17" s="83"/>
      <c r="SZZ17" s="212"/>
      <c r="TAA17" s="212"/>
      <c r="TAB17" s="212"/>
      <c r="TAC17" s="191"/>
      <c r="TAD17" s="191"/>
      <c r="TAE17" s="191"/>
      <c r="TAF17" s="191"/>
      <c r="TAG17" s="83"/>
      <c r="TAH17" s="212"/>
      <c r="TAI17" s="212"/>
      <c r="TAJ17" s="212"/>
      <c r="TAK17" s="191"/>
      <c r="TAL17" s="191"/>
      <c r="TAM17" s="191"/>
      <c r="TAN17" s="191"/>
      <c r="TAO17" s="83"/>
      <c r="TAP17" s="212"/>
      <c r="TAQ17" s="212"/>
      <c r="TAR17" s="212"/>
      <c r="TAS17" s="191"/>
      <c r="TAT17" s="191"/>
      <c r="TAU17" s="191"/>
      <c r="TAV17" s="191"/>
      <c r="TAW17" s="83"/>
      <c r="TAX17" s="212"/>
      <c r="TAY17" s="212"/>
      <c r="TAZ17" s="212"/>
      <c r="TBA17" s="191"/>
      <c r="TBB17" s="191"/>
      <c r="TBC17" s="191"/>
      <c r="TBD17" s="191"/>
      <c r="TBE17" s="83"/>
      <c r="TBF17" s="212"/>
      <c r="TBG17" s="212"/>
      <c r="TBH17" s="212"/>
      <c r="TBI17" s="191"/>
      <c r="TBJ17" s="191"/>
      <c r="TBK17" s="191"/>
      <c r="TBL17" s="191"/>
      <c r="TBM17" s="83"/>
      <c r="TBN17" s="212"/>
      <c r="TBO17" s="212"/>
      <c r="TBP17" s="212"/>
      <c r="TBQ17" s="191"/>
      <c r="TBR17" s="191"/>
      <c r="TBS17" s="191"/>
      <c r="TBT17" s="191"/>
      <c r="TBU17" s="83"/>
      <c r="TBV17" s="212"/>
      <c r="TBW17" s="212"/>
      <c r="TBX17" s="212"/>
      <c r="TBY17" s="191"/>
      <c r="TBZ17" s="191"/>
      <c r="TCA17" s="191"/>
      <c r="TCB17" s="191"/>
      <c r="TCC17" s="83"/>
      <c r="TCD17" s="212"/>
      <c r="TCE17" s="212"/>
      <c r="TCF17" s="212"/>
      <c r="TCG17" s="191"/>
      <c r="TCH17" s="191"/>
      <c r="TCI17" s="191"/>
      <c r="TCJ17" s="191"/>
      <c r="TCK17" s="83"/>
      <c r="TCL17" s="212"/>
      <c r="TCM17" s="212"/>
      <c r="TCN17" s="212"/>
      <c r="TCO17" s="191"/>
      <c r="TCP17" s="191"/>
      <c r="TCQ17" s="191"/>
      <c r="TCR17" s="191"/>
      <c r="TCS17" s="83"/>
      <c r="TCT17" s="212"/>
      <c r="TCU17" s="212"/>
      <c r="TCV17" s="212"/>
      <c r="TCW17" s="191"/>
      <c r="TCX17" s="191"/>
      <c r="TCY17" s="191"/>
      <c r="TCZ17" s="191"/>
      <c r="TDA17" s="83"/>
      <c r="TDB17" s="212"/>
      <c r="TDC17" s="212"/>
      <c r="TDD17" s="212"/>
      <c r="TDE17" s="191"/>
      <c r="TDF17" s="191"/>
      <c r="TDG17" s="191"/>
      <c r="TDH17" s="191"/>
      <c r="TDI17" s="83"/>
      <c r="TDJ17" s="212"/>
      <c r="TDK17" s="212"/>
      <c r="TDL17" s="212"/>
      <c r="TDM17" s="191"/>
      <c r="TDN17" s="191"/>
      <c r="TDO17" s="191"/>
      <c r="TDP17" s="191"/>
      <c r="TDQ17" s="83"/>
      <c r="TDR17" s="212"/>
      <c r="TDS17" s="212"/>
      <c r="TDT17" s="212"/>
      <c r="TDU17" s="191"/>
      <c r="TDV17" s="191"/>
      <c r="TDW17" s="191"/>
      <c r="TDX17" s="191"/>
      <c r="TDY17" s="83"/>
      <c r="TDZ17" s="212"/>
      <c r="TEA17" s="212"/>
      <c r="TEB17" s="212"/>
      <c r="TEC17" s="191"/>
      <c r="TED17" s="191"/>
      <c r="TEE17" s="191"/>
      <c r="TEF17" s="191"/>
      <c r="TEG17" s="83"/>
      <c r="TEH17" s="212"/>
      <c r="TEI17" s="212"/>
      <c r="TEJ17" s="212"/>
      <c r="TEK17" s="191"/>
      <c r="TEL17" s="191"/>
      <c r="TEM17" s="191"/>
      <c r="TEN17" s="191"/>
      <c r="TEO17" s="83"/>
      <c r="TEP17" s="212"/>
      <c r="TEQ17" s="212"/>
      <c r="TER17" s="212"/>
      <c r="TES17" s="191"/>
      <c r="TET17" s="191"/>
      <c r="TEU17" s="191"/>
      <c r="TEV17" s="191"/>
      <c r="TEW17" s="83"/>
      <c r="TEX17" s="212"/>
      <c r="TEY17" s="212"/>
      <c r="TEZ17" s="212"/>
      <c r="TFA17" s="191"/>
      <c r="TFB17" s="191"/>
      <c r="TFC17" s="191"/>
      <c r="TFD17" s="191"/>
      <c r="TFE17" s="83"/>
      <c r="TFF17" s="212"/>
      <c r="TFG17" s="212"/>
      <c r="TFH17" s="212"/>
      <c r="TFI17" s="191"/>
      <c r="TFJ17" s="191"/>
      <c r="TFK17" s="191"/>
      <c r="TFL17" s="191"/>
      <c r="TFM17" s="83"/>
      <c r="TFN17" s="212"/>
      <c r="TFO17" s="212"/>
      <c r="TFP17" s="212"/>
      <c r="TFQ17" s="191"/>
      <c r="TFR17" s="191"/>
      <c r="TFS17" s="191"/>
      <c r="TFT17" s="191"/>
      <c r="TFU17" s="83"/>
      <c r="TFV17" s="212"/>
      <c r="TFW17" s="212"/>
      <c r="TFX17" s="212"/>
      <c r="TFY17" s="191"/>
      <c r="TFZ17" s="191"/>
      <c r="TGA17" s="191"/>
      <c r="TGB17" s="191"/>
      <c r="TGC17" s="83"/>
      <c r="TGD17" s="212"/>
      <c r="TGE17" s="212"/>
      <c r="TGF17" s="212"/>
      <c r="TGG17" s="191"/>
      <c r="TGH17" s="191"/>
      <c r="TGI17" s="191"/>
      <c r="TGJ17" s="191"/>
      <c r="TGK17" s="83"/>
      <c r="TGL17" s="212"/>
      <c r="TGM17" s="212"/>
      <c r="TGN17" s="212"/>
      <c r="TGO17" s="191"/>
      <c r="TGP17" s="191"/>
      <c r="TGQ17" s="191"/>
      <c r="TGR17" s="191"/>
      <c r="TGS17" s="83"/>
      <c r="TGT17" s="212"/>
      <c r="TGU17" s="212"/>
      <c r="TGV17" s="212"/>
      <c r="TGW17" s="191"/>
      <c r="TGX17" s="191"/>
      <c r="TGY17" s="191"/>
      <c r="TGZ17" s="191"/>
      <c r="THA17" s="83"/>
      <c r="THB17" s="212"/>
      <c r="THC17" s="212"/>
      <c r="THD17" s="212"/>
      <c r="THE17" s="191"/>
      <c r="THF17" s="191"/>
      <c r="THG17" s="191"/>
      <c r="THH17" s="191"/>
      <c r="THI17" s="83"/>
      <c r="THJ17" s="212"/>
      <c r="THK17" s="212"/>
      <c r="THL17" s="212"/>
      <c r="THM17" s="191"/>
      <c r="THN17" s="191"/>
      <c r="THO17" s="191"/>
      <c r="THP17" s="191"/>
      <c r="THQ17" s="83"/>
      <c r="THR17" s="212"/>
      <c r="THS17" s="212"/>
      <c r="THT17" s="212"/>
      <c r="THU17" s="191"/>
      <c r="THV17" s="191"/>
      <c r="THW17" s="191"/>
      <c r="THX17" s="191"/>
      <c r="THY17" s="83"/>
      <c r="THZ17" s="212"/>
      <c r="TIA17" s="212"/>
      <c r="TIB17" s="212"/>
      <c r="TIC17" s="191"/>
      <c r="TID17" s="191"/>
      <c r="TIE17" s="191"/>
      <c r="TIF17" s="191"/>
      <c r="TIG17" s="83"/>
      <c r="TIH17" s="212"/>
      <c r="TII17" s="212"/>
      <c r="TIJ17" s="212"/>
      <c r="TIK17" s="191"/>
      <c r="TIL17" s="191"/>
      <c r="TIM17" s="191"/>
      <c r="TIN17" s="191"/>
      <c r="TIO17" s="83"/>
      <c r="TIP17" s="212"/>
      <c r="TIQ17" s="212"/>
      <c r="TIR17" s="212"/>
      <c r="TIS17" s="191"/>
      <c r="TIT17" s="191"/>
      <c r="TIU17" s="191"/>
      <c r="TIV17" s="191"/>
      <c r="TIW17" s="83"/>
      <c r="TIX17" s="212"/>
      <c r="TIY17" s="212"/>
      <c r="TIZ17" s="212"/>
      <c r="TJA17" s="191"/>
      <c r="TJB17" s="191"/>
      <c r="TJC17" s="191"/>
      <c r="TJD17" s="191"/>
      <c r="TJE17" s="83"/>
      <c r="TJF17" s="212"/>
      <c r="TJG17" s="212"/>
      <c r="TJH17" s="212"/>
      <c r="TJI17" s="191"/>
      <c r="TJJ17" s="191"/>
      <c r="TJK17" s="191"/>
      <c r="TJL17" s="191"/>
      <c r="TJM17" s="83"/>
      <c r="TJN17" s="212"/>
      <c r="TJO17" s="212"/>
      <c r="TJP17" s="212"/>
      <c r="TJQ17" s="191"/>
      <c r="TJR17" s="191"/>
      <c r="TJS17" s="191"/>
      <c r="TJT17" s="191"/>
      <c r="TJU17" s="83"/>
      <c r="TJV17" s="212"/>
      <c r="TJW17" s="212"/>
      <c r="TJX17" s="212"/>
      <c r="TJY17" s="191"/>
      <c r="TJZ17" s="191"/>
      <c r="TKA17" s="191"/>
      <c r="TKB17" s="191"/>
      <c r="TKC17" s="83"/>
      <c r="TKD17" s="212"/>
      <c r="TKE17" s="212"/>
      <c r="TKF17" s="212"/>
      <c r="TKG17" s="191"/>
      <c r="TKH17" s="191"/>
      <c r="TKI17" s="191"/>
      <c r="TKJ17" s="191"/>
      <c r="TKK17" s="83"/>
      <c r="TKL17" s="212"/>
      <c r="TKM17" s="212"/>
      <c r="TKN17" s="212"/>
      <c r="TKO17" s="191"/>
      <c r="TKP17" s="191"/>
      <c r="TKQ17" s="191"/>
      <c r="TKR17" s="191"/>
      <c r="TKS17" s="83"/>
      <c r="TKT17" s="212"/>
      <c r="TKU17" s="212"/>
      <c r="TKV17" s="212"/>
      <c r="TKW17" s="191"/>
      <c r="TKX17" s="191"/>
      <c r="TKY17" s="191"/>
      <c r="TKZ17" s="191"/>
      <c r="TLA17" s="83"/>
      <c r="TLB17" s="212"/>
      <c r="TLC17" s="212"/>
      <c r="TLD17" s="212"/>
      <c r="TLE17" s="191"/>
      <c r="TLF17" s="191"/>
      <c r="TLG17" s="191"/>
      <c r="TLH17" s="191"/>
      <c r="TLI17" s="83"/>
      <c r="TLJ17" s="212"/>
      <c r="TLK17" s="212"/>
      <c r="TLL17" s="212"/>
      <c r="TLM17" s="191"/>
      <c r="TLN17" s="191"/>
      <c r="TLO17" s="191"/>
      <c r="TLP17" s="191"/>
      <c r="TLQ17" s="83"/>
      <c r="TLR17" s="212"/>
      <c r="TLS17" s="212"/>
      <c r="TLT17" s="212"/>
      <c r="TLU17" s="191"/>
      <c r="TLV17" s="191"/>
      <c r="TLW17" s="191"/>
      <c r="TLX17" s="191"/>
      <c r="TLY17" s="83"/>
      <c r="TLZ17" s="212"/>
      <c r="TMA17" s="212"/>
      <c r="TMB17" s="212"/>
      <c r="TMC17" s="191"/>
      <c r="TMD17" s="191"/>
      <c r="TME17" s="191"/>
      <c r="TMF17" s="191"/>
      <c r="TMG17" s="83"/>
      <c r="TMH17" s="212"/>
      <c r="TMI17" s="212"/>
      <c r="TMJ17" s="212"/>
      <c r="TMK17" s="191"/>
      <c r="TML17" s="191"/>
      <c r="TMM17" s="191"/>
      <c r="TMN17" s="191"/>
      <c r="TMO17" s="83"/>
      <c r="TMP17" s="212"/>
      <c r="TMQ17" s="212"/>
      <c r="TMR17" s="212"/>
      <c r="TMS17" s="191"/>
      <c r="TMT17" s="191"/>
      <c r="TMU17" s="191"/>
      <c r="TMV17" s="191"/>
      <c r="TMW17" s="83"/>
      <c r="TMX17" s="212"/>
      <c r="TMY17" s="212"/>
      <c r="TMZ17" s="212"/>
      <c r="TNA17" s="191"/>
      <c r="TNB17" s="191"/>
      <c r="TNC17" s="191"/>
      <c r="TND17" s="191"/>
      <c r="TNE17" s="83"/>
      <c r="TNF17" s="212"/>
      <c r="TNG17" s="212"/>
      <c r="TNH17" s="212"/>
      <c r="TNI17" s="191"/>
      <c r="TNJ17" s="191"/>
      <c r="TNK17" s="191"/>
      <c r="TNL17" s="191"/>
      <c r="TNM17" s="83"/>
      <c r="TNN17" s="212"/>
      <c r="TNO17" s="212"/>
      <c r="TNP17" s="212"/>
      <c r="TNQ17" s="191"/>
      <c r="TNR17" s="191"/>
      <c r="TNS17" s="191"/>
      <c r="TNT17" s="191"/>
      <c r="TNU17" s="83"/>
      <c r="TNV17" s="212"/>
      <c r="TNW17" s="212"/>
      <c r="TNX17" s="212"/>
      <c r="TNY17" s="191"/>
      <c r="TNZ17" s="191"/>
      <c r="TOA17" s="191"/>
      <c r="TOB17" s="191"/>
      <c r="TOC17" s="83"/>
      <c r="TOD17" s="212"/>
      <c r="TOE17" s="212"/>
      <c r="TOF17" s="212"/>
      <c r="TOG17" s="191"/>
      <c r="TOH17" s="191"/>
      <c r="TOI17" s="191"/>
      <c r="TOJ17" s="191"/>
      <c r="TOK17" s="83"/>
      <c r="TOL17" s="212"/>
      <c r="TOM17" s="212"/>
      <c r="TON17" s="212"/>
      <c r="TOO17" s="191"/>
      <c r="TOP17" s="191"/>
      <c r="TOQ17" s="191"/>
      <c r="TOR17" s="191"/>
      <c r="TOS17" s="83"/>
      <c r="TOT17" s="212"/>
      <c r="TOU17" s="212"/>
      <c r="TOV17" s="212"/>
      <c r="TOW17" s="191"/>
      <c r="TOX17" s="191"/>
      <c r="TOY17" s="191"/>
      <c r="TOZ17" s="191"/>
      <c r="TPA17" s="83"/>
      <c r="TPB17" s="212"/>
      <c r="TPC17" s="212"/>
      <c r="TPD17" s="212"/>
      <c r="TPE17" s="191"/>
      <c r="TPF17" s="191"/>
      <c r="TPG17" s="191"/>
      <c r="TPH17" s="191"/>
      <c r="TPI17" s="83"/>
      <c r="TPJ17" s="212"/>
      <c r="TPK17" s="212"/>
      <c r="TPL17" s="212"/>
      <c r="TPM17" s="191"/>
      <c r="TPN17" s="191"/>
      <c r="TPO17" s="191"/>
      <c r="TPP17" s="191"/>
      <c r="TPQ17" s="83"/>
      <c r="TPR17" s="212"/>
      <c r="TPS17" s="212"/>
      <c r="TPT17" s="212"/>
      <c r="TPU17" s="191"/>
      <c r="TPV17" s="191"/>
      <c r="TPW17" s="191"/>
      <c r="TPX17" s="191"/>
      <c r="TPY17" s="83"/>
      <c r="TPZ17" s="212"/>
      <c r="TQA17" s="212"/>
      <c r="TQB17" s="212"/>
      <c r="TQC17" s="191"/>
      <c r="TQD17" s="191"/>
      <c r="TQE17" s="191"/>
      <c r="TQF17" s="191"/>
      <c r="TQG17" s="83"/>
      <c r="TQH17" s="212"/>
      <c r="TQI17" s="212"/>
      <c r="TQJ17" s="212"/>
      <c r="TQK17" s="191"/>
      <c r="TQL17" s="191"/>
      <c r="TQM17" s="191"/>
      <c r="TQN17" s="191"/>
      <c r="TQO17" s="83"/>
      <c r="TQP17" s="212"/>
      <c r="TQQ17" s="212"/>
      <c r="TQR17" s="212"/>
      <c r="TQS17" s="191"/>
      <c r="TQT17" s="191"/>
      <c r="TQU17" s="191"/>
      <c r="TQV17" s="191"/>
      <c r="TQW17" s="83"/>
      <c r="TQX17" s="212"/>
      <c r="TQY17" s="212"/>
      <c r="TQZ17" s="212"/>
      <c r="TRA17" s="191"/>
      <c r="TRB17" s="191"/>
      <c r="TRC17" s="191"/>
      <c r="TRD17" s="191"/>
      <c r="TRE17" s="83"/>
      <c r="TRF17" s="212"/>
      <c r="TRG17" s="212"/>
      <c r="TRH17" s="212"/>
      <c r="TRI17" s="191"/>
      <c r="TRJ17" s="191"/>
      <c r="TRK17" s="191"/>
      <c r="TRL17" s="191"/>
      <c r="TRM17" s="83"/>
      <c r="TRN17" s="212"/>
      <c r="TRO17" s="212"/>
      <c r="TRP17" s="212"/>
      <c r="TRQ17" s="191"/>
      <c r="TRR17" s="191"/>
      <c r="TRS17" s="191"/>
      <c r="TRT17" s="191"/>
      <c r="TRU17" s="83"/>
      <c r="TRV17" s="212"/>
      <c r="TRW17" s="212"/>
      <c r="TRX17" s="212"/>
      <c r="TRY17" s="191"/>
      <c r="TRZ17" s="191"/>
      <c r="TSA17" s="191"/>
      <c r="TSB17" s="191"/>
      <c r="TSC17" s="83"/>
      <c r="TSD17" s="212"/>
      <c r="TSE17" s="212"/>
      <c r="TSF17" s="212"/>
      <c r="TSG17" s="191"/>
      <c r="TSH17" s="191"/>
      <c r="TSI17" s="191"/>
      <c r="TSJ17" s="191"/>
      <c r="TSK17" s="83"/>
      <c r="TSL17" s="212"/>
      <c r="TSM17" s="212"/>
      <c r="TSN17" s="212"/>
      <c r="TSO17" s="191"/>
      <c r="TSP17" s="191"/>
      <c r="TSQ17" s="191"/>
      <c r="TSR17" s="191"/>
      <c r="TSS17" s="83"/>
      <c r="TST17" s="212"/>
      <c r="TSU17" s="212"/>
      <c r="TSV17" s="212"/>
      <c r="TSW17" s="191"/>
      <c r="TSX17" s="191"/>
      <c r="TSY17" s="191"/>
      <c r="TSZ17" s="191"/>
      <c r="TTA17" s="83"/>
      <c r="TTB17" s="212"/>
      <c r="TTC17" s="212"/>
      <c r="TTD17" s="212"/>
      <c r="TTE17" s="191"/>
      <c r="TTF17" s="191"/>
      <c r="TTG17" s="191"/>
      <c r="TTH17" s="191"/>
      <c r="TTI17" s="83"/>
      <c r="TTJ17" s="212"/>
      <c r="TTK17" s="212"/>
      <c r="TTL17" s="212"/>
      <c r="TTM17" s="191"/>
      <c r="TTN17" s="191"/>
      <c r="TTO17" s="191"/>
      <c r="TTP17" s="191"/>
      <c r="TTQ17" s="83"/>
      <c r="TTR17" s="212"/>
      <c r="TTS17" s="212"/>
      <c r="TTT17" s="212"/>
      <c r="TTU17" s="191"/>
      <c r="TTV17" s="191"/>
      <c r="TTW17" s="191"/>
      <c r="TTX17" s="191"/>
      <c r="TTY17" s="83"/>
      <c r="TTZ17" s="212"/>
      <c r="TUA17" s="212"/>
      <c r="TUB17" s="212"/>
      <c r="TUC17" s="191"/>
      <c r="TUD17" s="191"/>
      <c r="TUE17" s="191"/>
      <c r="TUF17" s="191"/>
      <c r="TUG17" s="83"/>
      <c r="TUH17" s="212"/>
      <c r="TUI17" s="212"/>
      <c r="TUJ17" s="212"/>
      <c r="TUK17" s="191"/>
      <c r="TUL17" s="191"/>
      <c r="TUM17" s="191"/>
      <c r="TUN17" s="191"/>
      <c r="TUO17" s="83"/>
      <c r="TUP17" s="212"/>
      <c r="TUQ17" s="212"/>
      <c r="TUR17" s="212"/>
      <c r="TUS17" s="191"/>
      <c r="TUT17" s="191"/>
      <c r="TUU17" s="191"/>
      <c r="TUV17" s="191"/>
      <c r="TUW17" s="83"/>
      <c r="TUX17" s="212"/>
      <c r="TUY17" s="212"/>
      <c r="TUZ17" s="212"/>
      <c r="TVA17" s="191"/>
      <c r="TVB17" s="191"/>
      <c r="TVC17" s="191"/>
      <c r="TVD17" s="191"/>
      <c r="TVE17" s="83"/>
      <c r="TVF17" s="212"/>
      <c r="TVG17" s="212"/>
      <c r="TVH17" s="212"/>
      <c r="TVI17" s="191"/>
      <c r="TVJ17" s="191"/>
      <c r="TVK17" s="191"/>
      <c r="TVL17" s="191"/>
      <c r="TVM17" s="83"/>
      <c r="TVN17" s="212"/>
      <c r="TVO17" s="212"/>
      <c r="TVP17" s="212"/>
      <c r="TVQ17" s="191"/>
      <c r="TVR17" s="191"/>
      <c r="TVS17" s="191"/>
      <c r="TVT17" s="191"/>
      <c r="TVU17" s="83"/>
      <c r="TVV17" s="212"/>
      <c r="TVW17" s="212"/>
      <c r="TVX17" s="212"/>
      <c r="TVY17" s="191"/>
      <c r="TVZ17" s="191"/>
      <c r="TWA17" s="191"/>
      <c r="TWB17" s="191"/>
      <c r="TWC17" s="83"/>
      <c r="TWD17" s="212"/>
      <c r="TWE17" s="212"/>
      <c r="TWF17" s="212"/>
      <c r="TWG17" s="191"/>
      <c r="TWH17" s="191"/>
      <c r="TWI17" s="191"/>
      <c r="TWJ17" s="191"/>
      <c r="TWK17" s="83"/>
      <c r="TWL17" s="212"/>
      <c r="TWM17" s="212"/>
      <c r="TWN17" s="212"/>
      <c r="TWO17" s="191"/>
      <c r="TWP17" s="191"/>
      <c r="TWQ17" s="191"/>
      <c r="TWR17" s="191"/>
      <c r="TWS17" s="83"/>
      <c r="TWT17" s="212"/>
      <c r="TWU17" s="212"/>
      <c r="TWV17" s="212"/>
      <c r="TWW17" s="191"/>
      <c r="TWX17" s="191"/>
      <c r="TWY17" s="191"/>
      <c r="TWZ17" s="191"/>
      <c r="TXA17" s="83"/>
      <c r="TXB17" s="212"/>
      <c r="TXC17" s="212"/>
      <c r="TXD17" s="212"/>
      <c r="TXE17" s="191"/>
      <c r="TXF17" s="191"/>
      <c r="TXG17" s="191"/>
      <c r="TXH17" s="191"/>
      <c r="TXI17" s="83"/>
      <c r="TXJ17" s="212"/>
      <c r="TXK17" s="212"/>
      <c r="TXL17" s="212"/>
      <c r="TXM17" s="191"/>
      <c r="TXN17" s="191"/>
      <c r="TXO17" s="191"/>
      <c r="TXP17" s="191"/>
      <c r="TXQ17" s="83"/>
      <c r="TXR17" s="212"/>
      <c r="TXS17" s="212"/>
      <c r="TXT17" s="212"/>
      <c r="TXU17" s="191"/>
      <c r="TXV17" s="191"/>
      <c r="TXW17" s="191"/>
      <c r="TXX17" s="191"/>
      <c r="TXY17" s="83"/>
      <c r="TXZ17" s="212"/>
      <c r="TYA17" s="212"/>
      <c r="TYB17" s="212"/>
      <c r="TYC17" s="191"/>
      <c r="TYD17" s="191"/>
      <c r="TYE17" s="191"/>
      <c r="TYF17" s="191"/>
      <c r="TYG17" s="83"/>
      <c r="TYH17" s="212"/>
      <c r="TYI17" s="212"/>
      <c r="TYJ17" s="212"/>
      <c r="TYK17" s="191"/>
      <c r="TYL17" s="191"/>
      <c r="TYM17" s="191"/>
      <c r="TYN17" s="191"/>
      <c r="TYO17" s="83"/>
      <c r="TYP17" s="212"/>
      <c r="TYQ17" s="212"/>
      <c r="TYR17" s="212"/>
      <c r="TYS17" s="191"/>
      <c r="TYT17" s="191"/>
      <c r="TYU17" s="191"/>
      <c r="TYV17" s="191"/>
      <c r="TYW17" s="83"/>
      <c r="TYX17" s="212"/>
      <c r="TYY17" s="212"/>
      <c r="TYZ17" s="212"/>
      <c r="TZA17" s="191"/>
      <c r="TZB17" s="191"/>
      <c r="TZC17" s="191"/>
      <c r="TZD17" s="191"/>
      <c r="TZE17" s="83"/>
      <c r="TZF17" s="212"/>
      <c r="TZG17" s="212"/>
      <c r="TZH17" s="212"/>
      <c r="TZI17" s="191"/>
      <c r="TZJ17" s="191"/>
      <c r="TZK17" s="191"/>
      <c r="TZL17" s="191"/>
      <c r="TZM17" s="83"/>
      <c r="TZN17" s="212"/>
      <c r="TZO17" s="212"/>
      <c r="TZP17" s="212"/>
      <c r="TZQ17" s="191"/>
      <c r="TZR17" s="191"/>
      <c r="TZS17" s="191"/>
      <c r="TZT17" s="191"/>
      <c r="TZU17" s="83"/>
      <c r="TZV17" s="212"/>
      <c r="TZW17" s="212"/>
      <c r="TZX17" s="212"/>
      <c r="TZY17" s="191"/>
      <c r="TZZ17" s="191"/>
      <c r="UAA17" s="191"/>
      <c r="UAB17" s="191"/>
      <c r="UAC17" s="83"/>
      <c r="UAD17" s="212"/>
      <c r="UAE17" s="212"/>
      <c r="UAF17" s="212"/>
      <c r="UAG17" s="191"/>
      <c r="UAH17" s="191"/>
      <c r="UAI17" s="191"/>
      <c r="UAJ17" s="191"/>
      <c r="UAK17" s="83"/>
      <c r="UAL17" s="212"/>
      <c r="UAM17" s="212"/>
      <c r="UAN17" s="212"/>
      <c r="UAO17" s="191"/>
      <c r="UAP17" s="191"/>
      <c r="UAQ17" s="191"/>
      <c r="UAR17" s="191"/>
      <c r="UAS17" s="83"/>
      <c r="UAT17" s="212"/>
      <c r="UAU17" s="212"/>
      <c r="UAV17" s="212"/>
      <c r="UAW17" s="191"/>
      <c r="UAX17" s="191"/>
      <c r="UAY17" s="191"/>
      <c r="UAZ17" s="191"/>
      <c r="UBA17" s="83"/>
      <c r="UBB17" s="212"/>
      <c r="UBC17" s="212"/>
      <c r="UBD17" s="212"/>
      <c r="UBE17" s="191"/>
      <c r="UBF17" s="191"/>
      <c r="UBG17" s="191"/>
      <c r="UBH17" s="191"/>
      <c r="UBI17" s="83"/>
      <c r="UBJ17" s="212"/>
      <c r="UBK17" s="212"/>
      <c r="UBL17" s="212"/>
      <c r="UBM17" s="191"/>
      <c r="UBN17" s="191"/>
      <c r="UBO17" s="191"/>
      <c r="UBP17" s="191"/>
      <c r="UBQ17" s="83"/>
      <c r="UBR17" s="212"/>
      <c r="UBS17" s="212"/>
      <c r="UBT17" s="212"/>
      <c r="UBU17" s="191"/>
      <c r="UBV17" s="191"/>
      <c r="UBW17" s="191"/>
      <c r="UBX17" s="191"/>
      <c r="UBY17" s="83"/>
      <c r="UBZ17" s="212"/>
      <c r="UCA17" s="212"/>
      <c r="UCB17" s="212"/>
      <c r="UCC17" s="191"/>
      <c r="UCD17" s="191"/>
      <c r="UCE17" s="191"/>
      <c r="UCF17" s="191"/>
      <c r="UCG17" s="83"/>
      <c r="UCH17" s="212"/>
      <c r="UCI17" s="212"/>
      <c r="UCJ17" s="212"/>
      <c r="UCK17" s="191"/>
      <c r="UCL17" s="191"/>
      <c r="UCM17" s="191"/>
      <c r="UCN17" s="191"/>
      <c r="UCO17" s="83"/>
      <c r="UCP17" s="212"/>
      <c r="UCQ17" s="212"/>
      <c r="UCR17" s="212"/>
      <c r="UCS17" s="191"/>
      <c r="UCT17" s="191"/>
      <c r="UCU17" s="191"/>
      <c r="UCV17" s="191"/>
      <c r="UCW17" s="83"/>
      <c r="UCX17" s="212"/>
      <c r="UCY17" s="212"/>
      <c r="UCZ17" s="212"/>
      <c r="UDA17" s="191"/>
      <c r="UDB17" s="191"/>
      <c r="UDC17" s="191"/>
      <c r="UDD17" s="191"/>
      <c r="UDE17" s="83"/>
      <c r="UDF17" s="212"/>
      <c r="UDG17" s="212"/>
      <c r="UDH17" s="212"/>
      <c r="UDI17" s="191"/>
      <c r="UDJ17" s="191"/>
      <c r="UDK17" s="191"/>
      <c r="UDL17" s="191"/>
      <c r="UDM17" s="83"/>
      <c r="UDN17" s="212"/>
      <c r="UDO17" s="212"/>
      <c r="UDP17" s="212"/>
      <c r="UDQ17" s="191"/>
      <c r="UDR17" s="191"/>
      <c r="UDS17" s="191"/>
      <c r="UDT17" s="191"/>
      <c r="UDU17" s="83"/>
      <c r="UDV17" s="212"/>
      <c r="UDW17" s="212"/>
      <c r="UDX17" s="212"/>
      <c r="UDY17" s="191"/>
      <c r="UDZ17" s="191"/>
      <c r="UEA17" s="191"/>
      <c r="UEB17" s="191"/>
      <c r="UEC17" s="83"/>
      <c r="UED17" s="212"/>
      <c r="UEE17" s="212"/>
      <c r="UEF17" s="212"/>
      <c r="UEG17" s="191"/>
      <c r="UEH17" s="191"/>
      <c r="UEI17" s="191"/>
      <c r="UEJ17" s="191"/>
      <c r="UEK17" s="83"/>
      <c r="UEL17" s="212"/>
      <c r="UEM17" s="212"/>
      <c r="UEN17" s="212"/>
      <c r="UEO17" s="191"/>
      <c r="UEP17" s="191"/>
      <c r="UEQ17" s="191"/>
      <c r="UER17" s="191"/>
      <c r="UES17" s="83"/>
      <c r="UET17" s="212"/>
      <c r="UEU17" s="212"/>
      <c r="UEV17" s="212"/>
      <c r="UEW17" s="191"/>
      <c r="UEX17" s="191"/>
      <c r="UEY17" s="191"/>
      <c r="UEZ17" s="191"/>
      <c r="UFA17" s="83"/>
      <c r="UFB17" s="212"/>
      <c r="UFC17" s="212"/>
      <c r="UFD17" s="212"/>
      <c r="UFE17" s="191"/>
      <c r="UFF17" s="191"/>
      <c r="UFG17" s="191"/>
      <c r="UFH17" s="191"/>
      <c r="UFI17" s="83"/>
      <c r="UFJ17" s="212"/>
      <c r="UFK17" s="212"/>
      <c r="UFL17" s="212"/>
      <c r="UFM17" s="191"/>
      <c r="UFN17" s="191"/>
      <c r="UFO17" s="191"/>
      <c r="UFP17" s="191"/>
      <c r="UFQ17" s="83"/>
      <c r="UFR17" s="212"/>
      <c r="UFS17" s="212"/>
      <c r="UFT17" s="212"/>
      <c r="UFU17" s="191"/>
      <c r="UFV17" s="191"/>
      <c r="UFW17" s="191"/>
      <c r="UFX17" s="191"/>
      <c r="UFY17" s="83"/>
      <c r="UFZ17" s="212"/>
      <c r="UGA17" s="212"/>
      <c r="UGB17" s="212"/>
      <c r="UGC17" s="191"/>
      <c r="UGD17" s="191"/>
      <c r="UGE17" s="191"/>
      <c r="UGF17" s="191"/>
      <c r="UGG17" s="83"/>
      <c r="UGH17" s="212"/>
      <c r="UGI17" s="212"/>
      <c r="UGJ17" s="212"/>
      <c r="UGK17" s="191"/>
      <c r="UGL17" s="191"/>
      <c r="UGM17" s="191"/>
      <c r="UGN17" s="191"/>
      <c r="UGO17" s="83"/>
      <c r="UGP17" s="212"/>
      <c r="UGQ17" s="212"/>
      <c r="UGR17" s="212"/>
      <c r="UGS17" s="191"/>
      <c r="UGT17" s="191"/>
      <c r="UGU17" s="191"/>
      <c r="UGV17" s="191"/>
      <c r="UGW17" s="83"/>
      <c r="UGX17" s="212"/>
      <c r="UGY17" s="212"/>
      <c r="UGZ17" s="212"/>
      <c r="UHA17" s="191"/>
      <c r="UHB17" s="191"/>
      <c r="UHC17" s="191"/>
      <c r="UHD17" s="191"/>
      <c r="UHE17" s="83"/>
      <c r="UHF17" s="212"/>
      <c r="UHG17" s="212"/>
      <c r="UHH17" s="212"/>
      <c r="UHI17" s="191"/>
      <c r="UHJ17" s="191"/>
      <c r="UHK17" s="191"/>
      <c r="UHL17" s="191"/>
      <c r="UHM17" s="83"/>
      <c r="UHN17" s="212"/>
      <c r="UHO17" s="212"/>
      <c r="UHP17" s="212"/>
      <c r="UHQ17" s="191"/>
      <c r="UHR17" s="191"/>
      <c r="UHS17" s="191"/>
      <c r="UHT17" s="191"/>
      <c r="UHU17" s="83"/>
      <c r="UHV17" s="212"/>
      <c r="UHW17" s="212"/>
      <c r="UHX17" s="212"/>
      <c r="UHY17" s="191"/>
      <c r="UHZ17" s="191"/>
      <c r="UIA17" s="191"/>
      <c r="UIB17" s="191"/>
      <c r="UIC17" s="83"/>
      <c r="UID17" s="212"/>
      <c r="UIE17" s="212"/>
      <c r="UIF17" s="212"/>
      <c r="UIG17" s="191"/>
      <c r="UIH17" s="191"/>
      <c r="UII17" s="191"/>
      <c r="UIJ17" s="191"/>
      <c r="UIK17" s="83"/>
      <c r="UIL17" s="212"/>
      <c r="UIM17" s="212"/>
      <c r="UIN17" s="212"/>
      <c r="UIO17" s="191"/>
      <c r="UIP17" s="191"/>
      <c r="UIQ17" s="191"/>
      <c r="UIR17" s="191"/>
      <c r="UIS17" s="83"/>
      <c r="UIT17" s="212"/>
      <c r="UIU17" s="212"/>
      <c r="UIV17" s="212"/>
      <c r="UIW17" s="191"/>
      <c r="UIX17" s="191"/>
      <c r="UIY17" s="191"/>
      <c r="UIZ17" s="191"/>
      <c r="UJA17" s="83"/>
      <c r="UJB17" s="212"/>
      <c r="UJC17" s="212"/>
      <c r="UJD17" s="212"/>
      <c r="UJE17" s="191"/>
      <c r="UJF17" s="191"/>
      <c r="UJG17" s="191"/>
      <c r="UJH17" s="191"/>
      <c r="UJI17" s="83"/>
      <c r="UJJ17" s="212"/>
      <c r="UJK17" s="212"/>
      <c r="UJL17" s="212"/>
      <c r="UJM17" s="191"/>
      <c r="UJN17" s="191"/>
      <c r="UJO17" s="191"/>
      <c r="UJP17" s="191"/>
      <c r="UJQ17" s="83"/>
      <c r="UJR17" s="212"/>
      <c r="UJS17" s="212"/>
      <c r="UJT17" s="212"/>
      <c r="UJU17" s="191"/>
      <c r="UJV17" s="191"/>
      <c r="UJW17" s="191"/>
      <c r="UJX17" s="191"/>
      <c r="UJY17" s="83"/>
      <c r="UJZ17" s="212"/>
      <c r="UKA17" s="212"/>
      <c r="UKB17" s="212"/>
      <c r="UKC17" s="191"/>
      <c r="UKD17" s="191"/>
      <c r="UKE17" s="191"/>
      <c r="UKF17" s="191"/>
      <c r="UKG17" s="83"/>
      <c r="UKH17" s="212"/>
      <c r="UKI17" s="212"/>
      <c r="UKJ17" s="212"/>
      <c r="UKK17" s="191"/>
      <c r="UKL17" s="191"/>
      <c r="UKM17" s="191"/>
      <c r="UKN17" s="191"/>
      <c r="UKO17" s="83"/>
      <c r="UKP17" s="212"/>
      <c r="UKQ17" s="212"/>
      <c r="UKR17" s="212"/>
      <c r="UKS17" s="191"/>
      <c r="UKT17" s="191"/>
      <c r="UKU17" s="191"/>
      <c r="UKV17" s="191"/>
      <c r="UKW17" s="83"/>
      <c r="UKX17" s="212"/>
      <c r="UKY17" s="212"/>
      <c r="UKZ17" s="212"/>
      <c r="ULA17" s="191"/>
      <c r="ULB17" s="191"/>
      <c r="ULC17" s="191"/>
      <c r="ULD17" s="191"/>
      <c r="ULE17" s="83"/>
      <c r="ULF17" s="212"/>
      <c r="ULG17" s="212"/>
      <c r="ULH17" s="212"/>
      <c r="ULI17" s="191"/>
      <c r="ULJ17" s="191"/>
      <c r="ULK17" s="191"/>
      <c r="ULL17" s="191"/>
      <c r="ULM17" s="83"/>
      <c r="ULN17" s="212"/>
      <c r="ULO17" s="212"/>
      <c r="ULP17" s="212"/>
      <c r="ULQ17" s="191"/>
      <c r="ULR17" s="191"/>
      <c r="ULS17" s="191"/>
      <c r="ULT17" s="191"/>
      <c r="ULU17" s="83"/>
      <c r="ULV17" s="212"/>
      <c r="ULW17" s="212"/>
      <c r="ULX17" s="212"/>
      <c r="ULY17" s="191"/>
      <c r="ULZ17" s="191"/>
      <c r="UMA17" s="191"/>
      <c r="UMB17" s="191"/>
      <c r="UMC17" s="83"/>
      <c r="UMD17" s="212"/>
      <c r="UME17" s="212"/>
      <c r="UMF17" s="212"/>
      <c r="UMG17" s="191"/>
      <c r="UMH17" s="191"/>
      <c r="UMI17" s="191"/>
      <c r="UMJ17" s="191"/>
      <c r="UMK17" s="83"/>
      <c r="UML17" s="212"/>
      <c r="UMM17" s="212"/>
      <c r="UMN17" s="212"/>
      <c r="UMO17" s="191"/>
      <c r="UMP17" s="191"/>
      <c r="UMQ17" s="191"/>
      <c r="UMR17" s="191"/>
      <c r="UMS17" s="83"/>
      <c r="UMT17" s="212"/>
      <c r="UMU17" s="212"/>
      <c r="UMV17" s="212"/>
      <c r="UMW17" s="191"/>
      <c r="UMX17" s="191"/>
      <c r="UMY17" s="191"/>
      <c r="UMZ17" s="191"/>
      <c r="UNA17" s="83"/>
      <c r="UNB17" s="212"/>
      <c r="UNC17" s="212"/>
      <c r="UND17" s="212"/>
      <c r="UNE17" s="191"/>
      <c r="UNF17" s="191"/>
      <c r="UNG17" s="191"/>
      <c r="UNH17" s="191"/>
      <c r="UNI17" s="83"/>
      <c r="UNJ17" s="212"/>
      <c r="UNK17" s="212"/>
      <c r="UNL17" s="212"/>
      <c r="UNM17" s="191"/>
      <c r="UNN17" s="191"/>
      <c r="UNO17" s="191"/>
      <c r="UNP17" s="191"/>
      <c r="UNQ17" s="83"/>
      <c r="UNR17" s="212"/>
      <c r="UNS17" s="212"/>
      <c r="UNT17" s="212"/>
      <c r="UNU17" s="191"/>
      <c r="UNV17" s="191"/>
      <c r="UNW17" s="191"/>
      <c r="UNX17" s="191"/>
      <c r="UNY17" s="83"/>
      <c r="UNZ17" s="212"/>
      <c r="UOA17" s="212"/>
      <c r="UOB17" s="212"/>
      <c r="UOC17" s="191"/>
      <c r="UOD17" s="191"/>
      <c r="UOE17" s="191"/>
      <c r="UOF17" s="191"/>
      <c r="UOG17" s="83"/>
      <c r="UOH17" s="212"/>
      <c r="UOI17" s="212"/>
      <c r="UOJ17" s="212"/>
      <c r="UOK17" s="191"/>
      <c r="UOL17" s="191"/>
      <c r="UOM17" s="191"/>
      <c r="UON17" s="191"/>
      <c r="UOO17" s="83"/>
      <c r="UOP17" s="212"/>
      <c r="UOQ17" s="212"/>
      <c r="UOR17" s="212"/>
      <c r="UOS17" s="191"/>
      <c r="UOT17" s="191"/>
      <c r="UOU17" s="191"/>
      <c r="UOV17" s="191"/>
      <c r="UOW17" s="83"/>
      <c r="UOX17" s="212"/>
      <c r="UOY17" s="212"/>
      <c r="UOZ17" s="212"/>
      <c r="UPA17" s="191"/>
      <c r="UPB17" s="191"/>
      <c r="UPC17" s="191"/>
      <c r="UPD17" s="191"/>
      <c r="UPE17" s="83"/>
      <c r="UPF17" s="212"/>
      <c r="UPG17" s="212"/>
      <c r="UPH17" s="212"/>
      <c r="UPI17" s="191"/>
      <c r="UPJ17" s="191"/>
      <c r="UPK17" s="191"/>
      <c r="UPL17" s="191"/>
      <c r="UPM17" s="83"/>
      <c r="UPN17" s="212"/>
      <c r="UPO17" s="212"/>
      <c r="UPP17" s="212"/>
      <c r="UPQ17" s="191"/>
      <c r="UPR17" s="191"/>
      <c r="UPS17" s="191"/>
      <c r="UPT17" s="191"/>
      <c r="UPU17" s="83"/>
      <c r="UPV17" s="212"/>
      <c r="UPW17" s="212"/>
      <c r="UPX17" s="212"/>
      <c r="UPY17" s="191"/>
      <c r="UPZ17" s="191"/>
      <c r="UQA17" s="191"/>
      <c r="UQB17" s="191"/>
      <c r="UQC17" s="83"/>
      <c r="UQD17" s="212"/>
      <c r="UQE17" s="212"/>
      <c r="UQF17" s="212"/>
      <c r="UQG17" s="191"/>
      <c r="UQH17" s="191"/>
      <c r="UQI17" s="191"/>
      <c r="UQJ17" s="191"/>
      <c r="UQK17" s="83"/>
      <c r="UQL17" s="212"/>
      <c r="UQM17" s="212"/>
      <c r="UQN17" s="212"/>
      <c r="UQO17" s="191"/>
      <c r="UQP17" s="191"/>
      <c r="UQQ17" s="191"/>
      <c r="UQR17" s="191"/>
      <c r="UQS17" s="83"/>
      <c r="UQT17" s="212"/>
      <c r="UQU17" s="212"/>
      <c r="UQV17" s="212"/>
      <c r="UQW17" s="191"/>
      <c r="UQX17" s="191"/>
      <c r="UQY17" s="191"/>
      <c r="UQZ17" s="191"/>
      <c r="URA17" s="83"/>
      <c r="URB17" s="212"/>
      <c r="URC17" s="212"/>
      <c r="URD17" s="212"/>
      <c r="URE17" s="191"/>
      <c r="URF17" s="191"/>
      <c r="URG17" s="191"/>
      <c r="URH17" s="191"/>
      <c r="URI17" s="83"/>
      <c r="URJ17" s="212"/>
      <c r="URK17" s="212"/>
      <c r="URL17" s="212"/>
      <c r="URM17" s="191"/>
      <c r="URN17" s="191"/>
      <c r="URO17" s="191"/>
      <c r="URP17" s="191"/>
      <c r="URQ17" s="83"/>
      <c r="URR17" s="212"/>
      <c r="URS17" s="212"/>
      <c r="URT17" s="212"/>
      <c r="URU17" s="191"/>
      <c r="URV17" s="191"/>
      <c r="URW17" s="191"/>
      <c r="URX17" s="191"/>
      <c r="URY17" s="83"/>
      <c r="URZ17" s="212"/>
      <c r="USA17" s="212"/>
      <c r="USB17" s="212"/>
      <c r="USC17" s="191"/>
      <c r="USD17" s="191"/>
      <c r="USE17" s="191"/>
      <c r="USF17" s="191"/>
      <c r="USG17" s="83"/>
      <c r="USH17" s="212"/>
      <c r="USI17" s="212"/>
      <c r="USJ17" s="212"/>
      <c r="USK17" s="191"/>
      <c r="USL17" s="191"/>
      <c r="USM17" s="191"/>
      <c r="USN17" s="191"/>
      <c r="USO17" s="83"/>
      <c r="USP17" s="212"/>
      <c r="USQ17" s="212"/>
      <c r="USR17" s="212"/>
      <c r="USS17" s="191"/>
      <c r="UST17" s="191"/>
      <c r="USU17" s="191"/>
      <c r="USV17" s="191"/>
      <c r="USW17" s="83"/>
      <c r="USX17" s="212"/>
      <c r="USY17" s="212"/>
      <c r="USZ17" s="212"/>
      <c r="UTA17" s="191"/>
      <c r="UTB17" s="191"/>
      <c r="UTC17" s="191"/>
      <c r="UTD17" s="191"/>
      <c r="UTE17" s="83"/>
      <c r="UTF17" s="212"/>
      <c r="UTG17" s="212"/>
      <c r="UTH17" s="212"/>
      <c r="UTI17" s="191"/>
      <c r="UTJ17" s="191"/>
      <c r="UTK17" s="191"/>
      <c r="UTL17" s="191"/>
      <c r="UTM17" s="83"/>
      <c r="UTN17" s="212"/>
      <c r="UTO17" s="212"/>
      <c r="UTP17" s="212"/>
      <c r="UTQ17" s="191"/>
      <c r="UTR17" s="191"/>
      <c r="UTS17" s="191"/>
      <c r="UTT17" s="191"/>
      <c r="UTU17" s="83"/>
      <c r="UTV17" s="212"/>
      <c r="UTW17" s="212"/>
      <c r="UTX17" s="212"/>
      <c r="UTY17" s="191"/>
      <c r="UTZ17" s="191"/>
      <c r="UUA17" s="191"/>
      <c r="UUB17" s="191"/>
      <c r="UUC17" s="83"/>
      <c r="UUD17" s="212"/>
      <c r="UUE17" s="212"/>
      <c r="UUF17" s="212"/>
      <c r="UUG17" s="191"/>
      <c r="UUH17" s="191"/>
      <c r="UUI17" s="191"/>
      <c r="UUJ17" s="191"/>
      <c r="UUK17" s="83"/>
      <c r="UUL17" s="212"/>
      <c r="UUM17" s="212"/>
      <c r="UUN17" s="212"/>
      <c r="UUO17" s="191"/>
      <c r="UUP17" s="191"/>
      <c r="UUQ17" s="191"/>
      <c r="UUR17" s="191"/>
      <c r="UUS17" s="83"/>
      <c r="UUT17" s="212"/>
      <c r="UUU17" s="212"/>
      <c r="UUV17" s="212"/>
      <c r="UUW17" s="191"/>
      <c r="UUX17" s="191"/>
      <c r="UUY17" s="191"/>
      <c r="UUZ17" s="191"/>
      <c r="UVA17" s="83"/>
      <c r="UVB17" s="212"/>
      <c r="UVC17" s="212"/>
      <c r="UVD17" s="212"/>
      <c r="UVE17" s="191"/>
      <c r="UVF17" s="191"/>
      <c r="UVG17" s="191"/>
      <c r="UVH17" s="191"/>
      <c r="UVI17" s="83"/>
      <c r="UVJ17" s="212"/>
      <c r="UVK17" s="212"/>
      <c r="UVL17" s="212"/>
      <c r="UVM17" s="191"/>
      <c r="UVN17" s="191"/>
      <c r="UVO17" s="191"/>
      <c r="UVP17" s="191"/>
      <c r="UVQ17" s="83"/>
      <c r="UVR17" s="212"/>
      <c r="UVS17" s="212"/>
      <c r="UVT17" s="212"/>
      <c r="UVU17" s="191"/>
      <c r="UVV17" s="191"/>
      <c r="UVW17" s="191"/>
      <c r="UVX17" s="191"/>
      <c r="UVY17" s="83"/>
      <c r="UVZ17" s="212"/>
      <c r="UWA17" s="212"/>
      <c r="UWB17" s="212"/>
      <c r="UWC17" s="191"/>
      <c r="UWD17" s="191"/>
      <c r="UWE17" s="191"/>
      <c r="UWF17" s="191"/>
      <c r="UWG17" s="83"/>
      <c r="UWH17" s="212"/>
      <c r="UWI17" s="212"/>
      <c r="UWJ17" s="212"/>
      <c r="UWK17" s="191"/>
      <c r="UWL17" s="191"/>
      <c r="UWM17" s="191"/>
      <c r="UWN17" s="191"/>
      <c r="UWO17" s="83"/>
      <c r="UWP17" s="212"/>
      <c r="UWQ17" s="212"/>
      <c r="UWR17" s="212"/>
      <c r="UWS17" s="191"/>
      <c r="UWT17" s="191"/>
      <c r="UWU17" s="191"/>
      <c r="UWV17" s="191"/>
      <c r="UWW17" s="83"/>
      <c r="UWX17" s="212"/>
      <c r="UWY17" s="212"/>
      <c r="UWZ17" s="212"/>
      <c r="UXA17" s="191"/>
      <c r="UXB17" s="191"/>
      <c r="UXC17" s="191"/>
      <c r="UXD17" s="191"/>
      <c r="UXE17" s="83"/>
      <c r="UXF17" s="212"/>
      <c r="UXG17" s="212"/>
      <c r="UXH17" s="212"/>
      <c r="UXI17" s="191"/>
      <c r="UXJ17" s="191"/>
      <c r="UXK17" s="191"/>
      <c r="UXL17" s="191"/>
      <c r="UXM17" s="83"/>
      <c r="UXN17" s="212"/>
      <c r="UXO17" s="212"/>
      <c r="UXP17" s="212"/>
      <c r="UXQ17" s="191"/>
      <c r="UXR17" s="191"/>
      <c r="UXS17" s="191"/>
      <c r="UXT17" s="191"/>
      <c r="UXU17" s="83"/>
      <c r="UXV17" s="212"/>
      <c r="UXW17" s="212"/>
      <c r="UXX17" s="212"/>
      <c r="UXY17" s="191"/>
      <c r="UXZ17" s="191"/>
      <c r="UYA17" s="191"/>
      <c r="UYB17" s="191"/>
      <c r="UYC17" s="83"/>
      <c r="UYD17" s="212"/>
      <c r="UYE17" s="212"/>
      <c r="UYF17" s="212"/>
      <c r="UYG17" s="191"/>
      <c r="UYH17" s="191"/>
      <c r="UYI17" s="191"/>
      <c r="UYJ17" s="191"/>
      <c r="UYK17" s="83"/>
      <c r="UYL17" s="212"/>
      <c r="UYM17" s="212"/>
      <c r="UYN17" s="212"/>
      <c r="UYO17" s="191"/>
      <c r="UYP17" s="191"/>
      <c r="UYQ17" s="191"/>
      <c r="UYR17" s="191"/>
      <c r="UYS17" s="83"/>
      <c r="UYT17" s="212"/>
      <c r="UYU17" s="212"/>
      <c r="UYV17" s="212"/>
      <c r="UYW17" s="191"/>
      <c r="UYX17" s="191"/>
      <c r="UYY17" s="191"/>
      <c r="UYZ17" s="191"/>
      <c r="UZA17" s="83"/>
      <c r="UZB17" s="212"/>
      <c r="UZC17" s="212"/>
      <c r="UZD17" s="212"/>
      <c r="UZE17" s="191"/>
      <c r="UZF17" s="191"/>
      <c r="UZG17" s="191"/>
      <c r="UZH17" s="191"/>
      <c r="UZI17" s="83"/>
      <c r="UZJ17" s="212"/>
      <c r="UZK17" s="212"/>
      <c r="UZL17" s="212"/>
      <c r="UZM17" s="191"/>
      <c r="UZN17" s="191"/>
      <c r="UZO17" s="191"/>
      <c r="UZP17" s="191"/>
      <c r="UZQ17" s="83"/>
      <c r="UZR17" s="212"/>
      <c r="UZS17" s="212"/>
      <c r="UZT17" s="212"/>
      <c r="UZU17" s="191"/>
      <c r="UZV17" s="191"/>
      <c r="UZW17" s="191"/>
      <c r="UZX17" s="191"/>
      <c r="UZY17" s="83"/>
      <c r="UZZ17" s="212"/>
      <c r="VAA17" s="212"/>
      <c r="VAB17" s="212"/>
      <c r="VAC17" s="191"/>
      <c r="VAD17" s="191"/>
      <c r="VAE17" s="191"/>
      <c r="VAF17" s="191"/>
      <c r="VAG17" s="83"/>
      <c r="VAH17" s="212"/>
      <c r="VAI17" s="212"/>
      <c r="VAJ17" s="212"/>
      <c r="VAK17" s="191"/>
      <c r="VAL17" s="191"/>
      <c r="VAM17" s="191"/>
      <c r="VAN17" s="191"/>
      <c r="VAO17" s="83"/>
      <c r="VAP17" s="212"/>
      <c r="VAQ17" s="212"/>
      <c r="VAR17" s="212"/>
      <c r="VAS17" s="191"/>
      <c r="VAT17" s="191"/>
      <c r="VAU17" s="191"/>
      <c r="VAV17" s="191"/>
      <c r="VAW17" s="83"/>
      <c r="VAX17" s="212"/>
      <c r="VAY17" s="212"/>
      <c r="VAZ17" s="212"/>
      <c r="VBA17" s="191"/>
      <c r="VBB17" s="191"/>
      <c r="VBC17" s="191"/>
      <c r="VBD17" s="191"/>
      <c r="VBE17" s="83"/>
      <c r="VBF17" s="212"/>
      <c r="VBG17" s="212"/>
      <c r="VBH17" s="212"/>
      <c r="VBI17" s="191"/>
      <c r="VBJ17" s="191"/>
      <c r="VBK17" s="191"/>
      <c r="VBL17" s="191"/>
      <c r="VBM17" s="83"/>
      <c r="VBN17" s="212"/>
      <c r="VBO17" s="212"/>
      <c r="VBP17" s="212"/>
      <c r="VBQ17" s="191"/>
      <c r="VBR17" s="191"/>
      <c r="VBS17" s="191"/>
      <c r="VBT17" s="191"/>
      <c r="VBU17" s="83"/>
      <c r="VBV17" s="212"/>
      <c r="VBW17" s="212"/>
      <c r="VBX17" s="212"/>
      <c r="VBY17" s="191"/>
      <c r="VBZ17" s="191"/>
      <c r="VCA17" s="191"/>
      <c r="VCB17" s="191"/>
      <c r="VCC17" s="83"/>
      <c r="VCD17" s="212"/>
      <c r="VCE17" s="212"/>
      <c r="VCF17" s="212"/>
      <c r="VCG17" s="191"/>
      <c r="VCH17" s="191"/>
      <c r="VCI17" s="191"/>
      <c r="VCJ17" s="191"/>
      <c r="VCK17" s="83"/>
      <c r="VCL17" s="212"/>
      <c r="VCM17" s="212"/>
      <c r="VCN17" s="212"/>
      <c r="VCO17" s="191"/>
      <c r="VCP17" s="191"/>
      <c r="VCQ17" s="191"/>
      <c r="VCR17" s="191"/>
      <c r="VCS17" s="83"/>
      <c r="VCT17" s="212"/>
      <c r="VCU17" s="212"/>
      <c r="VCV17" s="212"/>
      <c r="VCW17" s="191"/>
      <c r="VCX17" s="191"/>
      <c r="VCY17" s="191"/>
      <c r="VCZ17" s="191"/>
      <c r="VDA17" s="83"/>
      <c r="VDB17" s="212"/>
      <c r="VDC17" s="212"/>
      <c r="VDD17" s="212"/>
      <c r="VDE17" s="191"/>
      <c r="VDF17" s="191"/>
      <c r="VDG17" s="191"/>
      <c r="VDH17" s="191"/>
      <c r="VDI17" s="83"/>
      <c r="VDJ17" s="212"/>
      <c r="VDK17" s="212"/>
      <c r="VDL17" s="212"/>
      <c r="VDM17" s="191"/>
      <c r="VDN17" s="191"/>
      <c r="VDO17" s="191"/>
      <c r="VDP17" s="191"/>
      <c r="VDQ17" s="83"/>
      <c r="VDR17" s="212"/>
      <c r="VDS17" s="212"/>
      <c r="VDT17" s="212"/>
      <c r="VDU17" s="191"/>
      <c r="VDV17" s="191"/>
      <c r="VDW17" s="191"/>
      <c r="VDX17" s="191"/>
      <c r="VDY17" s="83"/>
      <c r="VDZ17" s="212"/>
      <c r="VEA17" s="212"/>
      <c r="VEB17" s="212"/>
      <c r="VEC17" s="191"/>
      <c r="VED17" s="191"/>
      <c r="VEE17" s="191"/>
      <c r="VEF17" s="191"/>
      <c r="VEG17" s="83"/>
      <c r="VEH17" s="212"/>
      <c r="VEI17" s="212"/>
      <c r="VEJ17" s="212"/>
      <c r="VEK17" s="191"/>
      <c r="VEL17" s="191"/>
      <c r="VEM17" s="191"/>
      <c r="VEN17" s="191"/>
      <c r="VEO17" s="83"/>
      <c r="VEP17" s="212"/>
      <c r="VEQ17" s="212"/>
      <c r="VER17" s="212"/>
      <c r="VES17" s="191"/>
      <c r="VET17" s="191"/>
      <c r="VEU17" s="191"/>
      <c r="VEV17" s="191"/>
      <c r="VEW17" s="83"/>
      <c r="VEX17" s="212"/>
      <c r="VEY17" s="212"/>
      <c r="VEZ17" s="212"/>
      <c r="VFA17" s="191"/>
      <c r="VFB17" s="191"/>
      <c r="VFC17" s="191"/>
      <c r="VFD17" s="191"/>
      <c r="VFE17" s="83"/>
      <c r="VFF17" s="212"/>
      <c r="VFG17" s="212"/>
      <c r="VFH17" s="212"/>
      <c r="VFI17" s="191"/>
      <c r="VFJ17" s="191"/>
      <c r="VFK17" s="191"/>
      <c r="VFL17" s="191"/>
      <c r="VFM17" s="83"/>
      <c r="VFN17" s="212"/>
      <c r="VFO17" s="212"/>
      <c r="VFP17" s="212"/>
      <c r="VFQ17" s="191"/>
      <c r="VFR17" s="191"/>
      <c r="VFS17" s="191"/>
      <c r="VFT17" s="191"/>
      <c r="VFU17" s="83"/>
      <c r="VFV17" s="212"/>
      <c r="VFW17" s="212"/>
      <c r="VFX17" s="212"/>
      <c r="VFY17" s="191"/>
      <c r="VFZ17" s="191"/>
      <c r="VGA17" s="191"/>
      <c r="VGB17" s="191"/>
      <c r="VGC17" s="83"/>
      <c r="VGD17" s="212"/>
      <c r="VGE17" s="212"/>
      <c r="VGF17" s="212"/>
      <c r="VGG17" s="191"/>
      <c r="VGH17" s="191"/>
      <c r="VGI17" s="191"/>
      <c r="VGJ17" s="191"/>
      <c r="VGK17" s="83"/>
      <c r="VGL17" s="212"/>
      <c r="VGM17" s="212"/>
      <c r="VGN17" s="212"/>
      <c r="VGO17" s="191"/>
      <c r="VGP17" s="191"/>
      <c r="VGQ17" s="191"/>
      <c r="VGR17" s="191"/>
      <c r="VGS17" s="83"/>
      <c r="VGT17" s="212"/>
      <c r="VGU17" s="212"/>
      <c r="VGV17" s="212"/>
      <c r="VGW17" s="191"/>
      <c r="VGX17" s="191"/>
      <c r="VGY17" s="191"/>
      <c r="VGZ17" s="191"/>
      <c r="VHA17" s="83"/>
      <c r="VHB17" s="212"/>
      <c r="VHC17" s="212"/>
      <c r="VHD17" s="212"/>
      <c r="VHE17" s="191"/>
      <c r="VHF17" s="191"/>
      <c r="VHG17" s="191"/>
      <c r="VHH17" s="191"/>
      <c r="VHI17" s="83"/>
      <c r="VHJ17" s="212"/>
      <c r="VHK17" s="212"/>
      <c r="VHL17" s="212"/>
      <c r="VHM17" s="191"/>
      <c r="VHN17" s="191"/>
      <c r="VHO17" s="191"/>
      <c r="VHP17" s="191"/>
      <c r="VHQ17" s="83"/>
      <c r="VHR17" s="212"/>
      <c r="VHS17" s="212"/>
      <c r="VHT17" s="212"/>
      <c r="VHU17" s="191"/>
      <c r="VHV17" s="191"/>
      <c r="VHW17" s="191"/>
      <c r="VHX17" s="191"/>
      <c r="VHY17" s="83"/>
      <c r="VHZ17" s="212"/>
      <c r="VIA17" s="212"/>
      <c r="VIB17" s="212"/>
      <c r="VIC17" s="191"/>
      <c r="VID17" s="191"/>
      <c r="VIE17" s="191"/>
      <c r="VIF17" s="191"/>
      <c r="VIG17" s="83"/>
      <c r="VIH17" s="212"/>
      <c r="VII17" s="212"/>
      <c r="VIJ17" s="212"/>
      <c r="VIK17" s="191"/>
      <c r="VIL17" s="191"/>
      <c r="VIM17" s="191"/>
      <c r="VIN17" s="191"/>
      <c r="VIO17" s="83"/>
      <c r="VIP17" s="212"/>
      <c r="VIQ17" s="212"/>
      <c r="VIR17" s="212"/>
      <c r="VIS17" s="191"/>
      <c r="VIT17" s="191"/>
      <c r="VIU17" s="191"/>
      <c r="VIV17" s="191"/>
      <c r="VIW17" s="83"/>
      <c r="VIX17" s="212"/>
      <c r="VIY17" s="212"/>
      <c r="VIZ17" s="212"/>
      <c r="VJA17" s="191"/>
      <c r="VJB17" s="191"/>
      <c r="VJC17" s="191"/>
      <c r="VJD17" s="191"/>
      <c r="VJE17" s="83"/>
      <c r="VJF17" s="212"/>
      <c r="VJG17" s="212"/>
      <c r="VJH17" s="212"/>
      <c r="VJI17" s="191"/>
      <c r="VJJ17" s="191"/>
      <c r="VJK17" s="191"/>
      <c r="VJL17" s="191"/>
      <c r="VJM17" s="83"/>
      <c r="VJN17" s="212"/>
      <c r="VJO17" s="212"/>
      <c r="VJP17" s="212"/>
      <c r="VJQ17" s="191"/>
      <c r="VJR17" s="191"/>
      <c r="VJS17" s="191"/>
      <c r="VJT17" s="191"/>
      <c r="VJU17" s="83"/>
      <c r="VJV17" s="212"/>
      <c r="VJW17" s="212"/>
      <c r="VJX17" s="212"/>
      <c r="VJY17" s="191"/>
      <c r="VJZ17" s="191"/>
      <c r="VKA17" s="191"/>
      <c r="VKB17" s="191"/>
      <c r="VKC17" s="83"/>
      <c r="VKD17" s="212"/>
      <c r="VKE17" s="212"/>
      <c r="VKF17" s="212"/>
      <c r="VKG17" s="191"/>
      <c r="VKH17" s="191"/>
      <c r="VKI17" s="191"/>
      <c r="VKJ17" s="191"/>
      <c r="VKK17" s="83"/>
      <c r="VKL17" s="212"/>
      <c r="VKM17" s="212"/>
      <c r="VKN17" s="212"/>
      <c r="VKO17" s="191"/>
      <c r="VKP17" s="191"/>
      <c r="VKQ17" s="191"/>
      <c r="VKR17" s="191"/>
      <c r="VKS17" s="83"/>
      <c r="VKT17" s="212"/>
      <c r="VKU17" s="212"/>
      <c r="VKV17" s="212"/>
      <c r="VKW17" s="191"/>
      <c r="VKX17" s="191"/>
      <c r="VKY17" s="191"/>
      <c r="VKZ17" s="191"/>
      <c r="VLA17" s="83"/>
      <c r="VLB17" s="212"/>
      <c r="VLC17" s="212"/>
      <c r="VLD17" s="212"/>
      <c r="VLE17" s="191"/>
      <c r="VLF17" s="191"/>
      <c r="VLG17" s="191"/>
      <c r="VLH17" s="191"/>
      <c r="VLI17" s="83"/>
      <c r="VLJ17" s="212"/>
      <c r="VLK17" s="212"/>
      <c r="VLL17" s="212"/>
      <c r="VLM17" s="191"/>
      <c r="VLN17" s="191"/>
      <c r="VLO17" s="191"/>
      <c r="VLP17" s="191"/>
      <c r="VLQ17" s="83"/>
      <c r="VLR17" s="212"/>
      <c r="VLS17" s="212"/>
      <c r="VLT17" s="212"/>
      <c r="VLU17" s="191"/>
      <c r="VLV17" s="191"/>
      <c r="VLW17" s="191"/>
      <c r="VLX17" s="191"/>
      <c r="VLY17" s="83"/>
      <c r="VLZ17" s="212"/>
      <c r="VMA17" s="212"/>
      <c r="VMB17" s="212"/>
      <c r="VMC17" s="191"/>
      <c r="VMD17" s="191"/>
      <c r="VME17" s="191"/>
      <c r="VMF17" s="191"/>
      <c r="VMG17" s="83"/>
      <c r="VMH17" s="212"/>
      <c r="VMI17" s="212"/>
      <c r="VMJ17" s="212"/>
      <c r="VMK17" s="191"/>
      <c r="VML17" s="191"/>
      <c r="VMM17" s="191"/>
      <c r="VMN17" s="191"/>
      <c r="VMO17" s="83"/>
      <c r="VMP17" s="212"/>
      <c r="VMQ17" s="212"/>
      <c r="VMR17" s="212"/>
      <c r="VMS17" s="191"/>
      <c r="VMT17" s="191"/>
      <c r="VMU17" s="191"/>
      <c r="VMV17" s="191"/>
      <c r="VMW17" s="83"/>
      <c r="VMX17" s="212"/>
      <c r="VMY17" s="212"/>
      <c r="VMZ17" s="212"/>
      <c r="VNA17" s="191"/>
      <c r="VNB17" s="191"/>
      <c r="VNC17" s="191"/>
      <c r="VND17" s="191"/>
      <c r="VNE17" s="83"/>
      <c r="VNF17" s="212"/>
      <c r="VNG17" s="212"/>
      <c r="VNH17" s="212"/>
      <c r="VNI17" s="191"/>
      <c r="VNJ17" s="191"/>
      <c r="VNK17" s="191"/>
      <c r="VNL17" s="191"/>
      <c r="VNM17" s="83"/>
      <c r="VNN17" s="212"/>
      <c r="VNO17" s="212"/>
      <c r="VNP17" s="212"/>
      <c r="VNQ17" s="191"/>
      <c r="VNR17" s="191"/>
      <c r="VNS17" s="191"/>
      <c r="VNT17" s="191"/>
      <c r="VNU17" s="83"/>
      <c r="VNV17" s="212"/>
      <c r="VNW17" s="212"/>
      <c r="VNX17" s="212"/>
      <c r="VNY17" s="191"/>
      <c r="VNZ17" s="191"/>
      <c r="VOA17" s="191"/>
      <c r="VOB17" s="191"/>
      <c r="VOC17" s="83"/>
      <c r="VOD17" s="212"/>
      <c r="VOE17" s="212"/>
      <c r="VOF17" s="212"/>
      <c r="VOG17" s="191"/>
      <c r="VOH17" s="191"/>
      <c r="VOI17" s="191"/>
      <c r="VOJ17" s="191"/>
      <c r="VOK17" s="83"/>
      <c r="VOL17" s="212"/>
      <c r="VOM17" s="212"/>
      <c r="VON17" s="212"/>
      <c r="VOO17" s="191"/>
      <c r="VOP17" s="191"/>
      <c r="VOQ17" s="191"/>
      <c r="VOR17" s="191"/>
      <c r="VOS17" s="83"/>
      <c r="VOT17" s="212"/>
      <c r="VOU17" s="212"/>
      <c r="VOV17" s="212"/>
      <c r="VOW17" s="191"/>
      <c r="VOX17" s="191"/>
      <c r="VOY17" s="191"/>
      <c r="VOZ17" s="191"/>
      <c r="VPA17" s="83"/>
      <c r="VPB17" s="212"/>
      <c r="VPC17" s="212"/>
      <c r="VPD17" s="212"/>
      <c r="VPE17" s="191"/>
      <c r="VPF17" s="191"/>
      <c r="VPG17" s="191"/>
      <c r="VPH17" s="191"/>
      <c r="VPI17" s="83"/>
      <c r="VPJ17" s="212"/>
      <c r="VPK17" s="212"/>
      <c r="VPL17" s="212"/>
      <c r="VPM17" s="191"/>
      <c r="VPN17" s="191"/>
      <c r="VPO17" s="191"/>
      <c r="VPP17" s="191"/>
      <c r="VPQ17" s="83"/>
      <c r="VPR17" s="212"/>
      <c r="VPS17" s="212"/>
      <c r="VPT17" s="212"/>
      <c r="VPU17" s="191"/>
      <c r="VPV17" s="191"/>
      <c r="VPW17" s="191"/>
      <c r="VPX17" s="191"/>
      <c r="VPY17" s="83"/>
      <c r="VPZ17" s="212"/>
      <c r="VQA17" s="212"/>
      <c r="VQB17" s="212"/>
      <c r="VQC17" s="191"/>
      <c r="VQD17" s="191"/>
      <c r="VQE17" s="191"/>
      <c r="VQF17" s="191"/>
      <c r="VQG17" s="83"/>
      <c r="VQH17" s="212"/>
      <c r="VQI17" s="212"/>
      <c r="VQJ17" s="212"/>
      <c r="VQK17" s="191"/>
      <c r="VQL17" s="191"/>
      <c r="VQM17" s="191"/>
      <c r="VQN17" s="191"/>
      <c r="VQO17" s="83"/>
      <c r="VQP17" s="212"/>
      <c r="VQQ17" s="212"/>
      <c r="VQR17" s="212"/>
      <c r="VQS17" s="191"/>
      <c r="VQT17" s="191"/>
      <c r="VQU17" s="191"/>
      <c r="VQV17" s="191"/>
      <c r="VQW17" s="83"/>
      <c r="VQX17" s="212"/>
      <c r="VQY17" s="212"/>
      <c r="VQZ17" s="212"/>
      <c r="VRA17" s="191"/>
      <c r="VRB17" s="191"/>
      <c r="VRC17" s="191"/>
      <c r="VRD17" s="191"/>
      <c r="VRE17" s="83"/>
      <c r="VRF17" s="212"/>
      <c r="VRG17" s="212"/>
      <c r="VRH17" s="212"/>
      <c r="VRI17" s="191"/>
      <c r="VRJ17" s="191"/>
      <c r="VRK17" s="191"/>
      <c r="VRL17" s="191"/>
      <c r="VRM17" s="83"/>
      <c r="VRN17" s="212"/>
      <c r="VRO17" s="212"/>
      <c r="VRP17" s="212"/>
      <c r="VRQ17" s="191"/>
      <c r="VRR17" s="191"/>
      <c r="VRS17" s="191"/>
      <c r="VRT17" s="191"/>
      <c r="VRU17" s="83"/>
      <c r="VRV17" s="212"/>
      <c r="VRW17" s="212"/>
      <c r="VRX17" s="212"/>
      <c r="VRY17" s="191"/>
      <c r="VRZ17" s="191"/>
      <c r="VSA17" s="191"/>
      <c r="VSB17" s="191"/>
      <c r="VSC17" s="83"/>
      <c r="VSD17" s="212"/>
      <c r="VSE17" s="212"/>
      <c r="VSF17" s="212"/>
      <c r="VSG17" s="191"/>
      <c r="VSH17" s="191"/>
      <c r="VSI17" s="191"/>
      <c r="VSJ17" s="191"/>
      <c r="VSK17" s="83"/>
      <c r="VSL17" s="212"/>
      <c r="VSM17" s="212"/>
      <c r="VSN17" s="212"/>
      <c r="VSO17" s="191"/>
      <c r="VSP17" s="191"/>
      <c r="VSQ17" s="191"/>
      <c r="VSR17" s="191"/>
      <c r="VSS17" s="83"/>
      <c r="VST17" s="212"/>
      <c r="VSU17" s="212"/>
      <c r="VSV17" s="212"/>
      <c r="VSW17" s="191"/>
      <c r="VSX17" s="191"/>
      <c r="VSY17" s="191"/>
      <c r="VSZ17" s="191"/>
      <c r="VTA17" s="83"/>
      <c r="VTB17" s="212"/>
      <c r="VTC17" s="212"/>
      <c r="VTD17" s="212"/>
      <c r="VTE17" s="191"/>
      <c r="VTF17" s="191"/>
      <c r="VTG17" s="191"/>
      <c r="VTH17" s="191"/>
      <c r="VTI17" s="83"/>
      <c r="VTJ17" s="212"/>
      <c r="VTK17" s="212"/>
      <c r="VTL17" s="212"/>
      <c r="VTM17" s="191"/>
      <c r="VTN17" s="191"/>
      <c r="VTO17" s="191"/>
      <c r="VTP17" s="191"/>
      <c r="VTQ17" s="83"/>
      <c r="VTR17" s="212"/>
      <c r="VTS17" s="212"/>
      <c r="VTT17" s="212"/>
      <c r="VTU17" s="191"/>
      <c r="VTV17" s="191"/>
      <c r="VTW17" s="191"/>
      <c r="VTX17" s="191"/>
      <c r="VTY17" s="83"/>
      <c r="VTZ17" s="212"/>
      <c r="VUA17" s="212"/>
      <c r="VUB17" s="212"/>
      <c r="VUC17" s="191"/>
      <c r="VUD17" s="191"/>
      <c r="VUE17" s="191"/>
      <c r="VUF17" s="191"/>
      <c r="VUG17" s="83"/>
      <c r="VUH17" s="212"/>
      <c r="VUI17" s="212"/>
      <c r="VUJ17" s="212"/>
      <c r="VUK17" s="191"/>
      <c r="VUL17" s="191"/>
      <c r="VUM17" s="191"/>
      <c r="VUN17" s="191"/>
      <c r="VUO17" s="83"/>
      <c r="VUP17" s="212"/>
      <c r="VUQ17" s="212"/>
      <c r="VUR17" s="212"/>
      <c r="VUS17" s="191"/>
      <c r="VUT17" s="191"/>
      <c r="VUU17" s="191"/>
      <c r="VUV17" s="191"/>
      <c r="VUW17" s="83"/>
      <c r="VUX17" s="212"/>
      <c r="VUY17" s="212"/>
      <c r="VUZ17" s="212"/>
      <c r="VVA17" s="191"/>
      <c r="VVB17" s="191"/>
      <c r="VVC17" s="191"/>
      <c r="VVD17" s="191"/>
      <c r="VVE17" s="83"/>
      <c r="VVF17" s="212"/>
      <c r="VVG17" s="212"/>
      <c r="VVH17" s="212"/>
      <c r="VVI17" s="191"/>
      <c r="VVJ17" s="191"/>
      <c r="VVK17" s="191"/>
      <c r="VVL17" s="191"/>
      <c r="VVM17" s="83"/>
      <c r="VVN17" s="212"/>
      <c r="VVO17" s="212"/>
      <c r="VVP17" s="212"/>
      <c r="VVQ17" s="191"/>
      <c r="VVR17" s="191"/>
      <c r="VVS17" s="191"/>
      <c r="VVT17" s="191"/>
      <c r="VVU17" s="83"/>
      <c r="VVV17" s="212"/>
      <c r="VVW17" s="212"/>
      <c r="VVX17" s="212"/>
      <c r="VVY17" s="191"/>
      <c r="VVZ17" s="191"/>
      <c r="VWA17" s="191"/>
      <c r="VWB17" s="191"/>
      <c r="VWC17" s="83"/>
      <c r="VWD17" s="212"/>
      <c r="VWE17" s="212"/>
      <c r="VWF17" s="212"/>
      <c r="VWG17" s="191"/>
      <c r="VWH17" s="191"/>
      <c r="VWI17" s="191"/>
      <c r="VWJ17" s="191"/>
      <c r="VWK17" s="83"/>
      <c r="VWL17" s="212"/>
      <c r="VWM17" s="212"/>
      <c r="VWN17" s="212"/>
      <c r="VWO17" s="191"/>
      <c r="VWP17" s="191"/>
      <c r="VWQ17" s="191"/>
      <c r="VWR17" s="191"/>
      <c r="VWS17" s="83"/>
      <c r="VWT17" s="212"/>
      <c r="VWU17" s="212"/>
      <c r="VWV17" s="212"/>
      <c r="VWW17" s="191"/>
      <c r="VWX17" s="191"/>
      <c r="VWY17" s="191"/>
      <c r="VWZ17" s="191"/>
      <c r="VXA17" s="83"/>
      <c r="VXB17" s="212"/>
      <c r="VXC17" s="212"/>
      <c r="VXD17" s="212"/>
      <c r="VXE17" s="191"/>
      <c r="VXF17" s="191"/>
      <c r="VXG17" s="191"/>
      <c r="VXH17" s="191"/>
      <c r="VXI17" s="83"/>
      <c r="VXJ17" s="212"/>
      <c r="VXK17" s="212"/>
      <c r="VXL17" s="212"/>
      <c r="VXM17" s="191"/>
      <c r="VXN17" s="191"/>
      <c r="VXO17" s="191"/>
      <c r="VXP17" s="191"/>
      <c r="VXQ17" s="83"/>
      <c r="VXR17" s="212"/>
      <c r="VXS17" s="212"/>
      <c r="VXT17" s="212"/>
      <c r="VXU17" s="191"/>
      <c r="VXV17" s="191"/>
      <c r="VXW17" s="191"/>
      <c r="VXX17" s="191"/>
      <c r="VXY17" s="83"/>
      <c r="VXZ17" s="212"/>
      <c r="VYA17" s="212"/>
      <c r="VYB17" s="212"/>
      <c r="VYC17" s="191"/>
      <c r="VYD17" s="191"/>
      <c r="VYE17" s="191"/>
      <c r="VYF17" s="191"/>
      <c r="VYG17" s="83"/>
      <c r="VYH17" s="212"/>
      <c r="VYI17" s="212"/>
      <c r="VYJ17" s="212"/>
      <c r="VYK17" s="191"/>
      <c r="VYL17" s="191"/>
      <c r="VYM17" s="191"/>
      <c r="VYN17" s="191"/>
      <c r="VYO17" s="83"/>
      <c r="VYP17" s="212"/>
      <c r="VYQ17" s="212"/>
      <c r="VYR17" s="212"/>
      <c r="VYS17" s="191"/>
      <c r="VYT17" s="191"/>
      <c r="VYU17" s="191"/>
      <c r="VYV17" s="191"/>
      <c r="VYW17" s="83"/>
      <c r="VYX17" s="212"/>
      <c r="VYY17" s="212"/>
      <c r="VYZ17" s="212"/>
      <c r="VZA17" s="191"/>
      <c r="VZB17" s="191"/>
      <c r="VZC17" s="191"/>
      <c r="VZD17" s="191"/>
      <c r="VZE17" s="83"/>
      <c r="VZF17" s="212"/>
      <c r="VZG17" s="212"/>
      <c r="VZH17" s="212"/>
      <c r="VZI17" s="191"/>
      <c r="VZJ17" s="191"/>
      <c r="VZK17" s="191"/>
      <c r="VZL17" s="191"/>
      <c r="VZM17" s="83"/>
      <c r="VZN17" s="212"/>
      <c r="VZO17" s="212"/>
      <c r="VZP17" s="212"/>
      <c r="VZQ17" s="191"/>
      <c r="VZR17" s="191"/>
      <c r="VZS17" s="191"/>
      <c r="VZT17" s="191"/>
      <c r="VZU17" s="83"/>
      <c r="VZV17" s="212"/>
      <c r="VZW17" s="212"/>
      <c r="VZX17" s="212"/>
      <c r="VZY17" s="191"/>
      <c r="VZZ17" s="191"/>
      <c r="WAA17" s="191"/>
      <c r="WAB17" s="191"/>
      <c r="WAC17" s="83"/>
      <c r="WAD17" s="212"/>
      <c r="WAE17" s="212"/>
      <c r="WAF17" s="212"/>
      <c r="WAG17" s="191"/>
      <c r="WAH17" s="191"/>
      <c r="WAI17" s="191"/>
      <c r="WAJ17" s="191"/>
      <c r="WAK17" s="83"/>
      <c r="WAL17" s="212"/>
      <c r="WAM17" s="212"/>
      <c r="WAN17" s="212"/>
      <c r="WAO17" s="191"/>
      <c r="WAP17" s="191"/>
      <c r="WAQ17" s="191"/>
      <c r="WAR17" s="191"/>
      <c r="WAS17" s="83"/>
      <c r="WAT17" s="212"/>
      <c r="WAU17" s="212"/>
      <c r="WAV17" s="212"/>
      <c r="WAW17" s="191"/>
      <c r="WAX17" s="191"/>
      <c r="WAY17" s="191"/>
      <c r="WAZ17" s="191"/>
      <c r="WBA17" s="83"/>
      <c r="WBB17" s="212"/>
      <c r="WBC17" s="212"/>
      <c r="WBD17" s="212"/>
      <c r="WBE17" s="191"/>
      <c r="WBF17" s="191"/>
      <c r="WBG17" s="191"/>
      <c r="WBH17" s="191"/>
      <c r="WBI17" s="83"/>
      <c r="WBJ17" s="212"/>
      <c r="WBK17" s="212"/>
      <c r="WBL17" s="212"/>
      <c r="WBM17" s="191"/>
      <c r="WBN17" s="191"/>
      <c r="WBO17" s="191"/>
      <c r="WBP17" s="191"/>
      <c r="WBQ17" s="83"/>
      <c r="WBR17" s="212"/>
      <c r="WBS17" s="212"/>
      <c r="WBT17" s="212"/>
      <c r="WBU17" s="191"/>
      <c r="WBV17" s="191"/>
      <c r="WBW17" s="191"/>
      <c r="WBX17" s="191"/>
      <c r="WBY17" s="83"/>
      <c r="WBZ17" s="212"/>
      <c r="WCA17" s="212"/>
      <c r="WCB17" s="212"/>
      <c r="WCC17" s="191"/>
      <c r="WCD17" s="191"/>
      <c r="WCE17" s="191"/>
      <c r="WCF17" s="191"/>
      <c r="WCG17" s="83"/>
      <c r="WCH17" s="212"/>
      <c r="WCI17" s="212"/>
      <c r="WCJ17" s="212"/>
      <c r="WCK17" s="191"/>
      <c r="WCL17" s="191"/>
      <c r="WCM17" s="191"/>
      <c r="WCN17" s="191"/>
      <c r="WCO17" s="83"/>
      <c r="WCP17" s="212"/>
      <c r="WCQ17" s="212"/>
      <c r="WCR17" s="212"/>
      <c r="WCS17" s="191"/>
      <c r="WCT17" s="191"/>
      <c r="WCU17" s="191"/>
      <c r="WCV17" s="191"/>
      <c r="WCW17" s="83"/>
      <c r="WCX17" s="212"/>
      <c r="WCY17" s="212"/>
      <c r="WCZ17" s="212"/>
      <c r="WDA17" s="191"/>
      <c r="WDB17" s="191"/>
      <c r="WDC17" s="191"/>
      <c r="WDD17" s="191"/>
      <c r="WDE17" s="83"/>
      <c r="WDF17" s="212"/>
      <c r="WDG17" s="212"/>
      <c r="WDH17" s="212"/>
      <c r="WDI17" s="191"/>
      <c r="WDJ17" s="191"/>
      <c r="WDK17" s="191"/>
      <c r="WDL17" s="191"/>
      <c r="WDM17" s="83"/>
      <c r="WDN17" s="212"/>
      <c r="WDO17" s="212"/>
      <c r="WDP17" s="212"/>
      <c r="WDQ17" s="191"/>
      <c r="WDR17" s="191"/>
      <c r="WDS17" s="191"/>
      <c r="WDT17" s="191"/>
      <c r="WDU17" s="83"/>
      <c r="WDV17" s="212"/>
      <c r="WDW17" s="212"/>
      <c r="WDX17" s="212"/>
      <c r="WDY17" s="191"/>
      <c r="WDZ17" s="191"/>
      <c r="WEA17" s="191"/>
      <c r="WEB17" s="191"/>
      <c r="WEC17" s="83"/>
      <c r="WED17" s="212"/>
      <c r="WEE17" s="212"/>
      <c r="WEF17" s="212"/>
      <c r="WEG17" s="191"/>
      <c r="WEH17" s="191"/>
      <c r="WEI17" s="191"/>
      <c r="WEJ17" s="191"/>
      <c r="WEK17" s="83"/>
      <c r="WEL17" s="212"/>
      <c r="WEM17" s="212"/>
      <c r="WEN17" s="212"/>
      <c r="WEO17" s="191"/>
      <c r="WEP17" s="191"/>
      <c r="WEQ17" s="191"/>
      <c r="WER17" s="191"/>
      <c r="WES17" s="83"/>
      <c r="WET17" s="212"/>
      <c r="WEU17" s="212"/>
      <c r="WEV17" s="212"/>
      <c r="WEW17" s="191"/>
      <c r="WEX17" s="191"/>
      <c r="WEY17" s="191"/>
      <c r="WEZ17" s="191"/>
      <c r="WFA17" s="83"/>
      <c r="WFB17" s="212"/>
      <c r="WFC17" s="212"/>
      <c r="WFD17" s="212"/>
      <c r="WFE17" s="191"/>
      <c r="WFF17" s="191"/>
      <c r="WFG17" s="191"/>
      <c r="WFH17" s="191"/>
      <c r="WFI17" s="83"/>
      <c r="WFJ17" s="212"/>
      <c r="WFK17" s="212"/>
      <c r="WFL17" s="212"/>
      <c r="WFM17" s="191"/>
      <c r="WFN17" s="191"/>
      <c r="WFO17" s="191"/>
      <c r="WFP17" s="191"/>
      <c r="WFQ17" s="83"/>
      <c r="WFR17" s="212"/>
      <c r="WFS17" s="212"/>
      <c r="WFT17" s="212"/>
      <c r="WFU17" s="191"/>
      <c r="WFV17" s="191"/>
      <c r="WFW17" s="191"/>
      <c r="WFX17" s="191"/>
      <c r="WFY17" s="83"/>
      <c r="WFZ17" s="212"/>
      <c r="WGA17" s="212"/>
      <c r="WGB17" s="212"/>
      <c r="WGC17" s="191"/>
      <c r="WGD17" s="191"/>
      <c r="WGE17" s="191"/>
      <c r="WGF17" s="191"/>
      <c r="WGG17" s="83"/>
      <c r="WGH17" s="212"/>
      <c r="WGI17" s="212"/>
      <c r="WGJ17" s="212"/>
      <c r="WGK17" s="191"/>
      <c r="WGL17" s="191"/>
      <c r="WGM17" s="191"/>
      <c r="WGN17" s="191"/>
      <c r="WGO17" s="83"/>
      <c r="WGP17" s="212"/>
      <c r="WGQ17" s="212"/>
      <c r="WGR17" s="212"/>
      <c r="WGS17" s="191"/>
      <c r="WGT17" s="191"/>
      <c r="WGU17" s="191"/>
      <c r="WGV17" s="191"/>
      <c r="WGW17" s="83"/>
      <c r="WGX17" s="212"/>
      <c r="WGY17" s="212"/>
      <c r="WGZ17" s="212"/>
      <c r="WHA17" s="191"/>
      <c r="WHB17" s="191"/>
      <c r="WHC17" s="191"/>
      <c r="WHD17" s="191"/>
      <c r="WHE17" s="83"/>
      <c r="WHF17" s="212"/>
      <c r="WHG17" s="212"/>
      <c r="WHH17" s="212"/>
      <c r="WHI17" s="191"/>
      <c r="WHJ17" s="191"/>
      <c r="WHK17" s="191"/>
      <c r="WHL17" s="191"/>
      <c r="WHM17" s="83"/>
      <c r="WHN17" s="212"/>
      <c r="WHO17" s="212"/>
      <c r="WHP17" s="212"/>
      <c r="WHQ17" s="191"/>
      <c r="WHR17" s="191"/>
      <c r="WHS17" s="191"/>
      <c r="WHT17" s="191"/>
      <c r="WHU17" s="83"/>
      <c r="WHV17" s="212"/>
      <c r="WHW17" s="212"/>
      <c r="WHX17" s="212"/>
      <c r="WHY17" s="191"/>
      <c r="WHZ17" s="191"/>
      <c r="WIA17" s="191"/>
      <c r="WIB17" s="191"/>
      <c r="WIC17" s="83"/>
      <c r="WID17" s="212"/>
      <c r="WIE17" s="212"/>
      <c r="WIF17" s="212"/>
      <c r="WIG17" s="191"/>
      <c r="WIH17" s="191"/>
      <c r="WII17" s="191"/>
      <c r="WIJ17" s="191"/>
      <c r="WIK17" s="83"/>
      <c r="WIL17" s="212"/>
      <c r="WIM17" s="212"/>
      <c r="WIN17" s="212"/>
      <c r="WIO17" s="191"/>
      <c r="WIP17" s="191"/>
      <c r="WIQ17" s="191"/>
      <c r="WIR17" s="191"/>
      <c r="WIS17" s="83"/>
      <c r="WIT17" s="212"/>
      <c r="WIU17" s="212"/>
      <c r="WIV17" s="212"/>
      <c r="WIW17" s="191"/>
      <c r="WIX17" s="191"/>
      <c r="WIY17" s="191"/>
      <c r="WIZ17" s="191"/>
      <c r="WJA17" s="83"/>
      <c r="WJB17" s="212"/>
      <c r="WJC17" s="212"/>
      <c r="WJD17" s="212"/>
      <c r="WJE17" s="191"/>
      <c r="WJF17" s="191"/>
      <c r="WJG17" s="191"/>
      <c r="WJH17" s="191"/>
      <c r="WJI17" s="83"/>
      <c r="WJJ17" s="212"/>
      <c r="WJK17" s="212"/>
      <c r="WJL17" s="212"/>
      <c r="WJM17" s="191"/>
      <c r="WJN17" s="191"/>
      <c r="WJO17" s="191"/>
      <c r="WJP17" s="191"/>
      <c r="WJQ17" s="83"/>
      <c r="WJR17" s="212"/>
      <c r="WJS17" s="212"/>
      <c r="WJT17" s="212"/>
      <c r="WJU17" s="191"/>
      <c r="WJV17" s="191"/>
      <c r="WJW17" s="191"/>
      <c r="WJX17" s="191"/>
      <c r="WJY17" s="83"/>
      <c r="WJZ17" s="212"/>
      <c r="WKA17" s="212"/>
      <c r="WKB17" s="212"/>
      <c r="WKC17" s="191"/>
      <c r="WKD17" s="191"/>
      <c r="WKE17" s="191"/>
      <c r="WKF17" s="191"/>
      <c r="WKG17" s="83"/>
      <c r="WKH17" s="212"/>
      <c r="WKI17" s="212"/>
      <c r="WKJ17" s="212"/>
      <c r="WKK17" s="191"/>
      <c r="WKL17" s="191"/>
      <c r="WKM17" s="191"/>
      <c r="WKN17" s="191"/>
      <c r="WKO17" s="83"/>
      <c r="WKP17" s="212"/>
      <c r="WKQ17" s="212"/>
      <c r="WKR17" s="212"/>
      <c r="WKS17" s="191"/>
      <c r="WKT17" s="191"/>
      <c r="WKU17" s="191"/>
      <c r="WKV17" s="191"/>
      <c r="WKW17" s="83"/>
      <c r="WKX17" s="212"/>
      <c r="WKY17" s="212"/>
      <c r="WKZ17" s="212"/>
      <c r="WLA17" s="191"/>
      <c r="WLB17" s="191"/>
      <c r="WLC17" s="191"/>
      <c r="WLD17" s="191"/>
      <c r="WLE17" s="83"/>
      <c r="WLF17" s="212"/>
      <c r="WLG17" s="212"/>
      <c r="WLH17" s="212"/>
      <c r="WLI17" s="191"/>
      <c r="WLJ17" s="191"/>
      <c r="WLK17" s="191"/>
      <c r="WLL17" s="191"/>
      <c r="WLM17" s="83"/>
      <c r="WLN17" s="212"/>
      <c r="WLO17" s="212"/>
      <c r="WLP17" s="212"/>
      <c r="WLQ17" s="191"/>
      <c r="WLR17" s="191"/>
      <c r="WLS17" s="191"/>
      <c r="WLT17" s="191"/>
      <c r="WLU17" s="83"/>
      <c r="WLV17" s="212"/>
      <c r="WLW17" s="212"/>
      <c r="WLX17" s="212"/>
      <c r="WLY17" s="191"/>
      <c r="WLZ17" s="191"/>
      <c r="WMA17" s="191"/>
      <c r="WMB17" s="191"/>
      <c r="WMC17" s="83"/>
      <c r="WMD17" s="212"/>
      <c r="WME17" s="212"/>
      <c r="WMF17" s="212"/>
      <c r="WMG17" s="191"/>
      <c r="WMH17" s="191"/>
      <c r="WMI17" s="191"/>
      <c r="WMJ17" s="191"/>
      <c r="WMK17" s="83"/>
      <c r="WML17" s="212"/>
      <c r="WMM17" s="212"/>
      <c r="WMN17" s="212"/>
      <c r="WMO17" s="191"/>
      <c r="WMP17" s="191"/>
      <c r="WMQ17" s="191"/>
      <c r="WMR17" s="191"/>
      <c r="WMS17" s="83"/>
      <c r="WMT17" s="212"/>
      <c r="WMU17" s="212"/>
      <c r="WMV17" s="212"/>
      <c r="WMW17" s="191"/>
      <c r="WMX17" s="191"/>
      <c r="WMY17" s="191"/>
      <c r="WMZ17" s="191"/>
      <c r="WNA17" s="83"/>
      <c r="WNB17" s="212"/>
      <c r="WNC17" s="212"/>
      <c r="WND17" s="212"/>
      <c r="WNE17" s="191"/>
      <c r="WNF17" s="191"/>
      <c r="WNG17" s="191"/>
      <c r="WNH17" s="191"/>
      <c r="WNI17" s="83"/>
      <c r="WNJ17" s="212"/>
      <c r="WNK17" s="212"/>
      <c r="WNL17" s="212"/>
      <c r="WNM17" s="191"/>
      <c r="WNN17" s="191"/>
      <c r="WNO17" s="191"/>
      <c r="WNP17" s="191"/>
      <c r="WNQ17" s="83"/>
      <c r="WNR17" s="212"/>
      <c r="WNS17" s="212"/>
      <c r="WNT17" s="212"/>
      <c r="WNU17" s="191"/>
      <c r="WNV17" s="191"/>
      <c r="WNW17" s="191"/>
      <c r="WNX17" s="191"/>
      <c r="WNY17" s="83"/>
      <c r="WNZ17" s="212"/>
      <c r="WOA17" s="212"/>
      <c r="WOB17" s="212"/>
      <c r="WOC17" s="191"/>
      <c r="WOD17" s="191"/>
      <c r="WOE17" s="191"/>
      <c r="WOF17" s="191"/>
      <c r="WOG17" s="83"/>
      <c r="WOH17" s="212"/>
      <c r="WOI17" s="212"/>
      <c r="WOJ17" s="212"/>
      <c r="WOK17" s="191"/>
      <c r="WOL17" s="191"/>
      <c r="WOM17" s="191"/>
      <c r="WON17" s="191"/>
      <c r="WOO17" s="83"/>
      <c r="WOP17" s="212"/>
      <c r="WOQ17" s="212"/>
      <c r="WOR17" s="212"/>
      <c r="WOS17" s="191"/>
      <c r="WOT17" s="191"/>
      <c r="WOU17" s="191"/>
      <c r="WOV17" s="191"/>
      <c r="WOW17" s="83"/>
      <c r="WOX17" s="212"/>
      <c r="WOY17" s="212"/>
      <c r="WOZ17" s="212"/>
      <c r="WPA17" s="191"/>
      <c r="WPB17" s="191"/>
      <c r="WPC17" s="191"/>
      <c r="WPD17" s="191"/>
      <c r="WPE17" s="83"/>
      <c r="WPF17" s="212"/>
      <c r="WPG17" s="212"/>
      <c r="WPH17" s="212"/>
      <c r="WPI17" s="191"/>
      <c r="WPJ17" s="191"/>
      <c r="WPK17" s="191"/>
      <c r="WPL17" s="191"/>
      <c r="WPM17" s="83"/>
      <c r="WPN17" s="212"/>
      <c r="WPO17" s="212"/>
      <c r="WPP17" s="212"/>
      <c r="WPQ17" s="191"/>
      <c r="WPR17" s="191"/>
      <c r="WPS17" s="191"/>
      <c r="WPT17" s="191"/>
      <c r="WPU17" s="83"/>
      <c r="WPV17" s="212"/>
      <c r="WPW17" s="212"/>
      <c r="WPX17" s="212"/>
      <c r="WPY17" s="191"/>
      <c r="WPZ17" s="191"/>
      <c r="WQA17" s="191"/>
      <c r="WQB17" s="191"/>
      <c r="WQC17" s="83"/>
      <c r="WQD17" s="212"/>
      <c r="WQE17" s="212"/>
      <c r="WQF17" s="212"/>
      <c r="WQG17" s="191"/>
      <c r="WQH17" s="191"/>
      <c r="WQI17" s="191"/>
      <c r="WQJ17" s="191"/>
      <c r="WQK17" s="83"/>
      <c r="WQL17" s="212"/>
      <c r="WQM17" s="212"/>
      <c r="WQN17" s="212"/>
      <c r="WQO17" s="191"/>
      <c r="WQP17" s="191"/>
      <c r="WQQ17" s="191"/>
      <c r="WQR17" s="191"/>
      <c r="WQS17" s="83"/>
      <c r="WQT17" s="212"/>
      <c r="WQU17" s="212"/>
      <c r="WQV17" s="212"/>
      <c r="WQW17" s="191"/>
      <c r="WQX17" s="191"/>
      <c r="WQY17" s="191"/>
      <c r="WQZ17" s="191"/>
      <c r="WRA17" s="83"/>
      <c r="WRB17" s="212"/>
      <c r="WRC17" s="212"/>
      <c r="WRD17" s="212"/>
      <c r="WRE17" s="191"/>
      <c r="WRF17" s="191"/>
      <c r="WRG17" s="191"/>
      <c r="WRH17" s="191"/>
      <c r="WRI17" s="83"/>
      <c r="WRJ17" s="212"/>
      <c r="WRK17" s="212"/>
      <c r="WRL17" s="212"/>
      <c r="WRM17" s="191"/>
      <c r="WRN17" s="191"/>
      <c r="WRO17" s="191"/>
      <c r="WRP17" s="191"/>
      <c r="WRQ17" s="83"/>
      <c r="WRR17" s="212"/>
      <c r="WRS17" s="212"/>
      <c r="WRT17" s="212"/>
      <c r="WRU17" s="191"/>
      <c r="WRV17" s="191"/>
      <c r="WRW17" s="191"/>
      <c r="WRX17" s="191"/>
      <c r="WRY17" s="83"/>
      <c r="WRZ17" s="212"/>
      <c r="WSA17" s="212"/>
      <c r="WSB17" s="212"/>
      <c r="WSC17" s="191"/>
      <c r="WSD17" s="191"/>
      <c r="WSE17" s="191"/>
      <c r="WSF17" s="191"/>
      <c r="WSG17" s="83"/>
      <c r="WSH17" s="212"/>
      <c r="WSI17" s="212"/>
      <c r="WSJ17" s="212"/>
      <c r="WSK17" s="191"/>
      <c r="WSL17" s="191"/>
      <c r="WSM17" s="191"/>
      <c r="WSN17" s="191"/>
      <c r="WSO17" s="83"/>
      <c r="WSP17" s="212"/>
      <c r="WSQ17" s="212"/>
      <c r="WSR17" s="212"/>
      <c r="WSS17" s="191"/>
      <c r="WST17" s="191"/>
      <c r="WSU17" s="191"/>
      <c r="WSV17" s="191"/>
      <c r="WSW17" s="83"/>
      <c r="WSX17" s="212"/>
      <c r="WSY17" s="212"/>
      <c r="WSZ17" s="212"/>
      <c r="WTA17" s="191"/>
      <c r="WTB17" s="191"/>
      <c r="WTC17" s="191"/>
      <c r="WTD17" s="191"/>
      <c r="WTE17" s="83"/>
      <c r="WTF17" s="212"/>
      <c r="WTG17" s="212"/>
      <c r="WTH17" s="212"/>
      <c r="WTI17" s="191"/>
      <c r="WTJ17" s="191"/>
      <c r="WTK17" s="191"/>
      <c r="WTL17" s="191"/>
      <c r="WTM17" s="83"/>
      <c r="WTN17" s="212"/>
      <c r="WTO17" s="212"/>
      <c r="WTP17" s="212"/>
      <c r="WTQ17" s="191"/>
      <c r="WTR17" s="191"/>
      <c r="WTS17" s="191"/>
      <c r="WTT17" s="191"/>
      <c r="WTU17" s="83"/>
      <c r="WTV17" s="212"/>
      <c r="WTW17" s="212"/>
      <c r="WTX17" s="212"/>
      <c r="WTY17" s="191"/>
      <c r="WTZ17" s="191"/>
      <c r="WUA17" s="191"/>
      <c r="WUB17" s="191"/>
      <c r="WUC17" s="83"/>
      <c r="WUD17" s="212"/>
      <c r="WUE17" s="212"/>
      <c r="WUF17" s="212"/>
      <c r="WUG17" s="191"/>
      <c r="WUH17" s="191"/>
      <c r="WUI17" s="191"/>
      <c r="WUJ17" s="191"/>
      <c r="WUK17" s="83"/>
      <c r="WUL17" s="212"/>
      <c r="WUM17" s="212"/>
      <c r="WUN17" s="212"/>
      <c r="WUO17" s="191"/>
      <c r="WUP17" s="191"/>
      <c r="WUQ17" s="191"/>
      <c r="WUR17" s="191"/>
      <c r="WUS17" s="83"/>
      <c r="WUT17" s="212"/>
      <c r="WUU17" s="212"/>
      <c r="WUV17" s="212"/>
      <c r="WUW17" s="191"/>
      <c r="WUX17" s="191"/>
      <c r="WUY17" s="191"/>
      <c r="WUZ17" s="191"/>
      <c r="WVA17" s="83"/>
      <c r="WVB17" s="212"/>
      <c r="WVC17" s="212"/>
      <c r="WVD17" s="212"/>
      <c r="WVE17" s="191"/>
      <c r="WVF17" s="191"/>
      <c r="WVG17" s="191"/>
      <c r="WVH17" s="191"/>
      <c r="WVI17" s="83"/>
      <c r="WVJ17" s="212"/>
      <c r="WVK17" s="212"/>
      <c r="WVL17" s="212"/>
      <c r="WVM17" s="191"/>
      <c r="WVN17" s="191"/>
      <c r="WVO17" s="191"/>
      <c r="WVP17" s="191"/>
      <c r="WVQ17" s="83"/>
      <c r="WVR17" s="212"/>
      <c r="WVS17" s="212"/>
      <c r="WVT17" s="212"/>
      <c r="WVU17" s="191"/>
      <c r="WVV17" s="191"/>
      <c r="WVW17" s="191"/>
      <c r="WVX17" s="191"/>
      <c r="WVY17" s="83"/>
      <c r="WVZ17" s="212"/>
      <c r="WWA17" s="212"/>
      <c r="WWB17" s="212"/>
      <c r="WWC17" s="191"/>
      <c r="WWD17" s="191"/>
      <c r="WWE17" s="191"/>
      <c r="WWF17" s="191"/>
      <c r="WWG17" s="83"/>
      <c r="WWH17" s="212"/>
      <c r="WWI17" s="212"/>
      <c r="WWJ17" s="212"/>
      <c r="WWK17" s="191"/>
      <c r="WWL17" s="191"/>
      <c r="WWM17" s="191"/>
      <c r="WWN17" s="191"/>
      <c r="WWO17" s="83"/>
      <c r="WWP17" s="212"/>
      <c r="WWQ17" s="212"/>
      <c r="WWR17" s="212"/>
      <c r="WWS17" s="191"/>
      <c r="WWT17" s="191"/>
      <c r="WWU17" s="191"/>
      <c r="WWV17" s="191"/>
      <c r="WWW17" s="83"/>
      <c r="WWX17" s="212"/>
      <c r="WWY17" s="212"/>
      <c r="WWZ17" s="212"/>
      <c r="WXA17" s="191"/>
      <c r="WXB17" s="191"/>
      <c r="WXC17" s="191"/>
      <c r="WXD17" s="191"/>
      <c r="WXE17" s="83"/>
      <c r="WXF17" s="212"/>
      <c r="WXG17" s="212"/>
      <c r="WXH17" s="212"/>
      <c r="WXI17" s="191"/>
      <c r="WXJ17" s="191"/>
      <c r="WXK17" s="191"/>
      <c r="WXL17" s="191"/>
      <c r="WXM17" s="83"/>
      <c r="WXN17" s="212"/>
      <c r="WXO17" s="212"/>
      <c r="WXP17" s="212"/>
      <c r="WXQ17" s="191"/>
      <c r="WXR17" s="191"/>
      <c r="WXS17" s="191"/>
      <c r="WXT17" s="191"/>
      <c r="WXU17" s="83"/>
      <c r="WXV17" s="212"/>
      <c r="WXW17" s="212"/>
      <c r="WXX17" s="212"/>
      <c r="WXY17" s="191"/>
      <c r="WXZ17" s="191"/>
      <c r="WYA17" s="191"/>
      <c r="WYB17" s="191"/>
      <c r="WYC17" s="83"/>
      <c r="WYD17" s="212"/>
      <c r="WYE17" s="212"/>
      <c r="WYF17" s="212"/>
      <c r="WYG17" s="191"/>
      <c r="WYH17" s="191"/>
      <c r="WYI17" s="191"/>
      <c r="WYJ17" s="191"/>
      <c r="WYK17" s="83"/>
      <c r="WYL17" s="212"/>
      <c r="WYM17" s="212"/>
      <c r="WYN17" s="212"/>
      <c r="WYO17" s="191"/>
      <c r="WYP17" s="191"/>
      <c r="WYQ17" s="191"/>
      <c r="WYR17" s="191"/>
      <c r="WYS17" s="83"/>
      <c r="WYT17" s="212"/>
      <c r="WYU17" s="212"/>
      <c r="WYV17" s="212"/>
      <c r="WYW17" s="191"/>
      <c r="WYX17" s="191"/>
      <c r="WYY17" s="191"/>
      <c r="WYZ17" s="191"/>
      <c r="WZA17" s="83"/>
      <c r="WZB17" s="212"/>
      <c r="WZC17" s="212"/>
      <c r="WZD17" s="212"/>
      <c r="WZE17" s="191"/>
      <c r="WZF17" s="191"/>
      <c r="WZG17" s="191"/>
      <c r="WZH17" s="191"/>
      <c r="WZI17" s="83"/>
      <c r="WZJ17" s="212"/>
      <c r="WZK17" s="212"/>
      <c r="WZL17" s="212"/>
      <c r="WZM17" s="191"/>
      <c r="WZN17" s="191"/>
      <c r="WZO17" s="191"/>
      <c r="WZP17" s="191"/>
      <c r="WZQ17" s="83"/>
      <c r="WZR17" s="212"/>
      <c r="WZS17" s="212"/>
      <c r="WZT17" s="212"/>
      <c r="WZU17" s="191"/>
      <c r="WZV17" s="191"/>
      <c r="WZW17" s="191"/>
      <c r="WZX17" s="191"/>
      <c r="WZY17" s="83"/>
      <c r="WZZ17" s="212"/>
      <c r="XAA17" s="212"/>
      <c r="XAB17" s="212"/>
      <c r="XAC17" s="191"/>
      <c r="XAD17" s="191"/>
      <c r="XAE17" s="191"/>
      <c r="XAF17" s="191"/>
      <c r="XAG17" s="83"/>
      <c r="XAH17" s="212"/>
      <c r="XAI17" s="212"/>
      <c r="XAJ17" s="212"/>
      <c r="XAK17" s="191"/>
      <c r="XAL17" s="191"/>
      <c r="XAM17" s="191"/>
      <c r="XAN17" s="191"/>
      <c r="XAO17" s="83"/>
      <c r="XAP17" s="212"/>
      <c r="XAQ17" s="212"/>
      <c r="XAR17" s="212"/>
      <c r="XAS17" s="191"/>
      <c r="XAT17" s="191"/>
      <c r="XAU17" s="191"/>
      <c r="XAV17" s="191"/>
      <c r="XAW17" s="83"/>
      <c r="XAX17" s="212"/>
      <c r="XAY17" s="212"/>
      <c r="XAZ17" s="212"/>
      <c r="XBA17" s="191"/>
      <c r="XBB17" s="191"/>
      <c r="XBC17" s="191"/>
      <c r="XBD17" s="191"/>
      <c r="XBE17" s="83"/>
      <c r="XBF17" s="212"/>
      <c r="XBG17" s="212"/>
      <c r="XBH17" s="212"/>
      <c r="XBI17" s="191"/>
      <c r="XBJ17" s="191"/>
      <c r="XBK17" s="191"/>
      <c r="XBL17" s="191"/>
      <c r="XBM17" s="83"/>
      <c r="XBN17" s="212"/>
      <c r="XBO17" s="212"/>
      <c r="XBP17" s="212"/>
      <c r="XBQ17" s="191"/>
      <c r="XBR17" s="191"/>
      <c r="XBS17" s="191"/>
      <c r="XBT17" s="191"/>
      <c r="XBU17" s="83"/>
      <c r="XBV17" s="212"/>
      <c r="XBW17" s="212"/>
      <c r="XBX17" s="212"/>
      <c r="XBY17" s="191"/>
      <c r="XBZ17" s="191"/>
      <c r="XCA17" s="191"/>
      <c r="XCB17" s="191"/>
      <c r="XCC17" s="83"/>
      <c r="XCD17" s="212"/>
      <c r="XCE17" s="212"/>
      <c r="XCF17" s="212"/>
      <c r="XCG17" s="191"/>
      <c r="XCH17" s="191"/>
      <c r="XCI17" s="191"/>
      <c r="XCJ17" s="191"/>
      <c r="XCK17" s="83"/>
      <c r="XCL17" s="212"/>
      <c r="XCM17" s="212"/>
      <c r="XCN17" s="212"/>
      <c r="XCO17" s="191"/>
      <c r="XCP17" s="191"/>
      <c r="XCQ17" s="191"/>
      <c r="XCR17" s="191"/>
      <c r="XCS17" s="83"/>
      <c r="XCT17" s="212"/>
      <c r="XCU17" s="212"/>
      <c r="XCV17" s="212"/>
      <c r="XCW17" s="191"/>
      <c r="XCX17" s="191"/>
      <c r="XCY17" s="191"/>
      <c r="XCZ17" s="191"/>
      <c r="XDA17" s="83"/>
      <c r="XDB17" s="212"/>
      <c r="XDC17" s="212"/>
      <c r="XDD17" s="212"/>
      <c r="XDE17" s="191"/>
      <c r="XDF17" s="191"/>
      <c r="XDG17" s="191"/>
      <c r="XDH17" s="191"/>
      <c r="XDI17" s="83"/>
      <c r="XDJ17" s="212"/>
      <c r="XDK17" s="212"/>
      <c r="XDL17" s="212"/>
      <c r="XDM17" s="191"/>
      <c r="XDN17" s="191"/>
      <c r="XDO17" s="191"/>
      <c r="XDP17" s="191"/>
      <c r="XDQ17" s="83"/>
      <c r="XDR17" s="212"/>
      <c r="XDS17" s="212"/>
      <c r="XDT17" s="212"/>
      <c r="XDU17" s="191"/>
      <c r="XDV17" s="191"/>
      <c r="XDW17" s="191"/>
      <c r="XDX17" s="191"/>
      <c r="XDY17" s="83"/>
      <c r="XDZ17" s="212"/>
      <c r="XEA17" s="212"/>
      <c r="XEB17" s="212"/>
      <c r="XEC17" s="191"/>
      <c r="XED17" s="191"/>
      <c r="XEE17" s="191"/>
      <c r="XEF17" s="191"/>
      <c r="XEG17" s="83"/>
      <c r="XEH17" s="212"/>
      <c r="XEI17" s="212"/>
      <c r="XEJ17" s="212"/>
      <c r="XEK17" s="191"/>
      <c r="XEL17" s="191"/>
      <c r="XEM17" s="191"/>
      <c r="XEN17" s="191"/>
      <c r="XEO17" s="83"/>
      <c r="XEP17" s="212"/>
      <c r="XEQ17" s="212"/>
      <c r="XER17" s="212"/>
      <c r="XES17" s="191"/>
      <c r="XET17" s="191"/>
      <c r="XEU17" s="191"/>
      <c r="XEV17" s="191"/>
      <c r="XEW17" s="83"/>
      <c r="XEX17" s="212"/>
      <c r="XEY17" s="212"/>
      <c r="XEZ17" s="212"/>
      <c r="XFA17" s="191"/>
      <c r="XFB17" s="191"/>
      <c r="XFC17" s="191"/>
      <c r="XFD17" s="191"/>
    </row>
    <row r="18" spans="1:16384" ht="24" customHeight="1">
      <c r="A18" s="83"/>
      <c r="B18" s="212"/>
      <c r="C18" s="212"/>
      <c r="D18" s="212"/>
      <c r="E18" s="191"/>
      <c r="F18" s="191"/>
      <c r="G18" s="191"/>
      <c r="H18" s="191"/>
      <c r="I18" s="83"/>
      <c r="J18" s="212"/>
      <c r="K18" s="212"/>
      <c r="L18" s="212"/>
      <c r="M18" s="191"/>
      <c r="N18" s="191"/>
      <c r="O18" s="191"/>
      <c r="P18" s="191"/>
      <c r="Q18" s="83"/>
      <c r="R18" s="212"/>
      <c r="S18" s="212"/>
      <c r="T18" s="212"/>
      <c r="U18" s="191"/>
      <c r="V18" s="191"/>
      <c r="W18" s="191"/>
      <c r="X18" s="191"/>
      <c r="Y18" s="83"/>
      <c r="Z18" s="212"/>
      <c r="AA18" s="212"/>
      <c r="AB18" s="212"/>
      <c r="AC18" s="191"/>
      <c r="AD18" s="191"/>
      <c r="AE18" s="191"/>
      <c r="AF18" s="191"/>
      <c r="AG18" s="83"/>
      <c r="AH18" s="212"/>
      <c r="AI18" s="212"/>
      <c r="AJ18" s="212"/>
      <c r="AK18" s="191"/>
      <c r="AL18" s="191"/>
      <c r="AM18" s="191"/>
      <c r="AN18" s="191"/>
      <c r="AO18" s="83"/>
      <c r="AP18" s="212"/>
      <c r="AQ18" s="212"/>
      <c r="AR18" s="212"/>
      <c r="AS18" s="191"/>
      <c r="AT18" s="191"/>
      <c r="AU18" s="191"/>
      <c r="AV18" s="191"/>
      <c r="AW18" s="83"/>
      <c r="AX18" s="212"/>
      <c r="AY18" s="212"/>
      <c r="AZ18" s="212"/>
      <c r="BA18" s="191"/>
      <c r="BB18" s="191"/>
      <c r="BC18" s="191"/>
      <c r="BD18" s="191"/>
      <c r="BE18" s="83"/>
      <c r="BF18" s="212"/>
      <c r="BG18" s="212"/>
      <c r="BH18" s="212"/>
      <c r="BI18" s="191"/>
      <c r="BJ18" s="191"/>
      <c r="BK18" s="191"/>
      <c r="BL18" s="191"/>
      <c r="BM18" s="83"/>
      <c r="BN18" s="212"/>
      <c r="BO18" s="212"/>
      <c r="BP18" s="212"/>
      <c r="BQ18" s="191"/>
      <c r="BR18" s="191"/>
      <c r="BS18" s="191"/>
      <c r="BT18" s="191"/>
      <c r="BU18" s="83"/>
      <c r="BV18" s="212"/>
      <c r="BW18" s="212"/>
      <c r="BX18" s="212"/>
      <c r="BY18" s="191"/>
      <c r="BZ18" s="191"/>
      <c r="CA18" s="191"/>
      <c r="CB18" s="191"/>
      <c r="CC18" s="83"/>
      <c r="CD18" s="212"/>
      <c r="CE18" s="212"/>
      <c r="CF18" s="212"/>
      <c r="CG18" s="191"/>
      <c r="CH18" s="191"/>
      <c r="CI18" s="191"/>
      <c r="CJ18" s="191"/>
      <c r="CK18" s="83"/>
      <c r="CL18" s="212"/>
      <c r="CM18" s="212"/>
      <c r="CN18" s="212"/>
      <c r="CO18" s="191"/>
      <c r="CP18" s="191"/>
      <c r="CQ18" s="191"/>
      <c r="CR18" s="191"/>
      <c r="CS18" s="83"/>
      <c r="CT18" s="212"/>
      <c r="CU18" s="212"/>
      <c r="CV18" s="212"/>
      <c r="CW18" s="191"/>
      <c r="CX18" s="191"/>
      <c r="CY18" s="191"/>
      <c r="CZ18" s="191"/>
      <c r="DA18" s="83"/>
      <c r="DB18" s="212"/>
      <c r="DC18" s="212"/>
      <c r="DD18" s="212"/>
      <c r="DE18" s="191"/>
      <c r="DF18" s="191"/>
      <c r="DG18" s="191"/>
      <c r="DH18" s="191"/>
      <c r="DI18" s="83"/>
      <c r="DJ18" s="212"/>
      <c r="DK18" s="212"/>
      <c r="DL18" s="212"/>
      <c r="DM18" s="191"/>
      <c r="DN18" s="191"/>
      <c r="DO18" s="191"/>
      <c r="DP18" s="191"/>
      <c r="DQ18" s="83"/>
      <c r="DR18" s="212"/>
      <c r="DS18" s="212"/>
      <c r="DT18" s="212"/>
      <c r="DU18" s="191"/>
      <c r="DV18" s="191"/>
      <c r="DW18" s="191"/>
      <c r="DX18" s="191"/>
      <c r="DY18" s="83"/>
      <c r="DZ18" s="212"/>
      <c r="EA18" s="212"/>
      <c r="EB18" s="212"/>
      <c r="EC18" s="191"/>
      <c r="ED18" s="191"/>
      <c r="EE18" s="191"/>
      <c r="EF18" s="191"/>
      <c r="EG18" s="83"/>
      <c r="EH18" s="212"/>
      <c r="EI18" s="212"/>
      <c r="EJ18" s="212"/>
      <c r="EK18" s="191"/>
      <c r="EL18" s="191"/>
      <c r="EM18" s="191"/>
      <c r="EN18" s="191"/>
      <c r="EO18" s="83"/>
      <c r="EP18" s="212"/>
      <c r="EQ18" s="212"/>
      <c r="ER18" s="212"/>
      <c r="ES18" s="191"/>
      <c r="ET18" s="191"/>
      <c r="EU18" s="191"/>
      <c r="EV18" s="191"/>
      <c r="EW18" s="83"/>
      <c r="EX18" s="212"/>
      <c r="EY18" s="212"/>
      <c r="EZ18" s="212"/>
      <c r="FA18" s="191"/>
      <c r="FB18" s="191"/>
      <c r="FC18" s="191"/>
      <c r="FD18" s="191"/>
      <c r="FE18" s="83"/>
      <c r="FF18" s="212"/>
      <c r="FG18" s="212"/>
      <c r="FH18" s="212"/>
      <c r="FI18" s="191"/>
      <c r="FJ18" s="191"/>
      <c r="FK18" s="191"/>
      <c r="FL18" s="191"/>
      <c r="FM18" s="83"/>
      <c r="FN18" s="212"/>
      <c r="FO18" s="212"/>
      <c r="FP18" s="212"/>
      <c r="FQ18" s="191"/>
      <c r="FR18" s="191"/>
      <c r="FS18" s="191"/>
      <c r="FT18" s="191"/>
      <c r="FU18" s="83"/>
      <c r="FV18" s="212"/>
      <c r="FW18" s="212"/>
      <c r="FX18" s="212"/>
      <c r="FY18" s="191"/>
      <c r="FZ18" s="191"/>
      <c r="GA18" s="191"/>
      <c r="GB18" s="191"/>
      <c r="GC18" s="83"/>
      <c r="GD18" s="212"/>
      <c r="GE18" s="212"/>
      <c r="GF18" s="212"/>
      <c r="GG18" s="191"/>
      <c r="GH18" s="191"/>
      <c r="GI18" s="191"/>
      <c r="GJ18" s="191"/>
      <c r="GK18" s="83"/>
      <c r="GL18" s="212"/>
      <c r="GM18" s="212"/>
      <c r="GN18" s="212"/>
      <c r="GO18" s="191"/>
      <c r="GP18" s="191"/>
      <c r="GQ18" s="191"/>
      <c r="GR18" s="191"/>
      <c r="GS18" s="83"/>
      <c r="GT18" s="212"/>
      <c r="GU18" s="212"/>
      <c r="GV18" s="212"/>
      <c r="GW18" s="191"/>
      <c r="GX18" s="191"/>
      <c r="GY18" s="191"/>
      <c r="GZ18" s="191"/>
      <c r="HA18" s="83"/>
      <c r="HB18" s="212"/>
      <c r="HC18" s="212"/>
      <c r="HD18" s="212"/>
      <c r="HE18" s="191"/>
      <c r="HF18" s="191"/>
      <c r="HG18" s="191"/>
      <c r="HH18" s="191"/>
      <c r="HI18" s="83"/>
      <c r="HJ18" s="212"/>
      <c r="HK18" s="212"/>
      <c r="HL18" s="212"/>
      <c r="HM18" s="191"/>
      <c r="HN18" s="191"/>
      <c r="HO18" s="191"/>
      <c r="HP18" s="191"/>
      <c r="HQ18" s="83"/>
      <c r="HR18" s="212"/>
      <c r="HS18" s="212"/>
      <c r="HT18" s="212"/>
      <c r="HU18" s="191"/>
      <c r="HV18" s="191"/>
      <c r="HW18" s="191"/>
      <c r="HX18" s="191"/>
      <c r="HY18" s="83"/>
      <c r="HZ18" s="212"/>
      <c r="IA18" s="212"/>
      <c r="IB18" s="212"/>
      <c r="IC18" s="191"/>
      <c r="ID18" s="191"/>
      <c r="IE18" s="191"/>
      <c r="IF18" s="191"/>
      <c r="IG18" s="83"/>
      <c r="IH18" s="212"/>
      <c r="II18" s="212"/>
      <c r="IJ18" s="212"/>
      <c r="IK18" s="191"/>
      <c r="IL18" s="191"/>
      <c r="IM18" s="191"/>
      <c r="IN18" s="191"/>
      <c r="IO18" s="83"/>
      <c r="IP18" s="212"/>
      <c r="IQ18" s="212"/>
      <c r="IR18" s="212"/>
      <c r="IS18" s="191"/>
      <c r="IT18" s="191"/>
      <c r="IU18" s="191"/>
      <c r="IV18" s="191"/>
      <c r="IW18" s="83"/>
      <c r="IX18" s="212"/>
      <c r="IY18" s="212"/>
      <c r="IZ18" s="212"/>
      <c r="JA18" s="191"/>
      <c r="JB18" s="191"/>
      <c r="JC18" s="191"/>
      <c r="JD18" s="191"/>
      <c r="JE18" s="83"/>
      <c r="JF18" s="212"/>
      <c r="JG18" s="212"/>
      <c r="JH18" s="212"/>
      <c r="JI18" s="191"/>
      <c r="JJ18" s="191"/>
      <c r="JK18" s="191"/>
      <c r="JL18" s="191"/>
      <c r="JM18" s="83"/>
      <c r="JN18" s="212"/>
      <c r="JO18" s="212"/>
      <c r="JP18" s="212"/>
      <c r="JQ18" s="191"/>
      <c r="JR18" s="191"/>
      <c r="JS18" s="191"/>
      <c r="JT18" s="191"/>
      <c r="JU18" s="83"/>
      <c r="JV18" s="212"/>
      <c r="JW18" s="212"/>
      <c r="JX18" s="212"/>
      <c r="JY18" s="191"/>
      <c r="JZ18" s="191"/>
      <c r="KA18" s="191"/>
      <c r="KB18" s="191"/>
      <c r="KC18" s="83"/>
      <c r="KD18" s="212"/>
      <c r="KE18" s="212"/>
      <c r="KF18" s="212"/>
      <c r="KG18" s="191"/>
      <c r="KH18" s="191"/>
      <c r="KI18" s="191"/>
      <c r="KJ18" s="191"/>
      <c r="KK18" s="83"/>
      <c r="KL18" s="212"/>
      <c r="KM18" s="212"/>
      <c r="KN18" s="212"/>
      <c r="KO18" s="191"/>
      <c r="KP18" s="191"/>
      <c r="KQ18" s="191"/>
      <c r="KR18" s="191"/>
      <c r="KS18" s="83"/>
      <c r="KT18" s="212"/>
      <c r="KU18" s="212"/>
      <c r="KV18" s="212"/>
      <c r="KW18" s="191"/>
      <c r="KX18" s="191"/>
      <c r="KY18" s="191"/>
      <c r="KZ18" s="191"/>
      <c r="LA18" s="83"/>
      <c r="LB18" s="212"/>
      <c r="LC18" s="212"/>
      <c r="LD18" s="212"/>
      <c r="LE18" s="191"/>
      <c r="LF18" s="191"/>
      <c r="LG18" s="191"/>
      <c r="LH18" s="191"/>
      <c r="LI18" s="83"/>
      <c r="LJ18" s="212"/>
      <c r="LK18" s="212"/>
      <c r="LL18" s="212"/>
      <c r="LM18" s="191"/>
      <c r="LN18" s="191"/>
      <c r="LO18" s="191"/>
      <c r="LP18" s="191"/>
      <c r="LQ18" s="83"/>
      <c r="LR18" s="212"/>
      <c r="LS18" s="212"/>
      <c r="LT18" s="212"/>
      <c r="LU18" s="191"/>
      <c r="LV18" s="191"/>
      <c r="LW18" s="191"/>
      <c r="LX18" s="191"/>
      <c r="LY18" s="83"/>
      <c r="LZ18" s="212"/>
      <c r="MA18" s="212"/>
      <c r="MB18" s="212"/>
      <c r="MC18" s="191"/>
      <c r="MD18" s="191"/>
      <c r="ME18" s="191"/>
      <c r="MF18" s="191"/>
      <c r="MG18" s="83"/>
      <c r="MH18" s="212"/>
      <c r="MI18" s="212"/>
      <c r="MJ18" s="212"/>
      <c r="MK18" s="191"/>
      <c r="ML18" s="191"/>
      <c r="MM18" s="191"/>
      <c r="MN18" s="191"/>
      <c r="MO18" s="83"/>
      <c r="MP18" s="212"/>
      <c r="MQ18" s="212"/>
      <c r="MR18" s="212"/>
      <c r="MS18" s="191"/>
      <c r="MT18" s="191"/>
      <c r="MU18" s="191"/>
      <c r="MV18" s="191"/>
      <c r="MW18" s="83"/>
      <c r="MX18" s="212"/>
      <c r="MY18" s="212"/>
      <c r="MZ18" s="212"/>
      <c r="NA18" s="191"/>
      <c r="NB18" s="191"/>
      <c r="NC18" s="191"/>
      <c r="ND18" s="191"/>
      <c r="NE18" s="83"/>
      <c r="NF18" s="212"/>
      <c r="NG18" s="212"/>
      <c r="NH18" s="212"/>
      <c r="NI18" s="191"/>
      <c r="NJ18" s="191"/>
      <c r="NK18" s="191"/>
      <c r="NL18" s="191"/>
      <c r="NM18" s="83"/>
      <c r="NN18" s="212"/>
      <c r="NO18" s="212"/>
      <c r="NP18" s="212"/>
      <c r="NQ18" s="191"/>
      <c r="NR18" s="191"/>
      <c r="NS18" s="191"/>
      <c r="NT18" s="191"/>
      <c r="NU18" s="83"/>
      <c r="NV18" s="212"/>
      <c r="NW18" s="212"/>
      <c r="NX18" s="212"/>
      <c r="NY18" s="191"/>
      <c r="NZ18" s="191"/>
      <c r="OA18" s="191"/>
      <c r="OB18" s="191"/>
      <c r="OC18" s="83"/>
      <c r="OD18" s="212"/>
      <c r="OE18" s="212"/>
      <c r="OF18" s="212"/>
      <c r="OG18" s="191"/>
      <c r="OH18" s="191"/>
      <c r="OI18" s="191"/>
      <c r="OJ18" s="191"/>
      <c r="OK18" s="83"/>
      <c r="OL18" s="212"/>
      <c r="OM18" s="212"/>
      <c r="ON18" s="212"/>
      <c r="OO18" s="191"/>
      <c r="OP18" s="191"/>
      <c r="OQ18" s="191"/>
      <c r="OR18" s="191"/>
      <c r="OS18" s="83"/>
      <c r="OT18" s="212"/>
      <c r="OU18" s="212"/>
      <c r="OV18" s="212"/>
      <c r="OW18" s="191"/>
      <c r="OX18" s="191"/>
      <c r="OY18" s="191"/>
      <c r="OZ18" s="191"/>
      <c r="PA18" s="83"/>
      <c r="PB18" s="212"/>
      <c r="PC18" s="212"/>
      <c r="PD18" s="212"/>
      <c r="PE18" s="191"/>
      <c r="PF18" s="191"/>
      <c r="PG18" s="191"/>
      <c r="PH18" s="191"/>
      <c r="PI18" s="83"/>
      <c r="PJ18" s="212"/>
      <c r="PK18" s="212"/>
      <c r="PL18" s="212"/>
      <c r="PM18" s="191"/>
      <c r="PN18" s="191"/>
      <c r="PO18" s="191"/>
      <c r="PP18" s="191"/>
      <c r="PQ18" s="83"/>
      <c r="PR18" s="212"/>
      <c r="PS18" s="212"/>
      <c r="PT18" s="212"/>
      <c r="PU18" s="191"/>
      <c r="PV18" s="191"/>
      <c r="PW18" s="191"/>
      <c r="PX18" s="191"/>
      <c r="PY18" s="83"/>
      <c r="PZ18" s="212"/>
      <c r="QA18" s="212"/>
      <c r="QB18" s="212"/>
      <c r="QC18" s="191"/>
      <c r="QD18" s="191"/>
      <c r="QE18" s="191"/>
      <c r="QF18" s="191"/>
      <c r="QG18" s="83"/>
      <c r="QH18" s="212"/>
      <c r="QI18" s="212"/>
      <c r="QJ18" s="212"/>
      <c r="QK18" s="191"/>
      <c r="QL18" s="191"/>
      <c r="QM18" s="191"/>
      <c r="QN18" s="191"/>
      <c r="QO18" s="83"/>
      <c r="QP18" s="212"/>
      <c r="QQ18" s="212"/>
      <c r="QR18" s="212"/>
      <c r="QS18" s="191"/>
      <c r="QT18" s="191"/>
      <c r="QU18" s="191"/>
      <c r="QV18" s="191"/>
      <c r="QW18" s="83"/>
      <c r="QX18" s="212"/>
      <c r="QY18" s="212"/>
      <c r="QZ18" s="212"/>
      <c r="RA18" s="191"/>
      <c r="RB18" s="191"/>
      <c r="RC18" s="191"/>
      <c r="RD18" s="191"/>
      <c r="RE18" s="83"/>
      <c r="RF18" s="212"/>
      <c r="RG18" s="212"/>
      <c r="RH18" s="212"/>
      <c r="RI18" s="191"/>
      <c r="RJ18" s="191"/>
      <c r="RK18" s="191"/>
      <c r="RL18" s="191"/>
      <c r="RM18" s="83"/>
      <c r="RN18" s="212"/>
      <c r="RO18" s="212"/>
      <c r="RP18" s="212"/>
      <c r="RQ18" s="191"/>
      <c r="RR18" s="191"/>
      <c r="RS18" s="191"/>
      <c r="RT18" s="191"/>
      <c r="RU18" s="83"/>
      <c r="RV18" s="212"/>
      <c r="RW18" s="212"/>
      <c r="RX18" s="212"/>
      <c r="RY18" s="191"/>
      <c r="RZ18" s="191"/>
      <c r="SA18" s="191"/>
      <c r="SB18" s="191"/>
      <c r="SC18" s="83"/>
      <c r="SD18" s="212"/>
      <c r="SE18" s="212"/>
      <c r="SF18" s="212"/>
      <c r="SG18" s="191"/>
      <c r="SH18" s="191"/>
      <c r="SI18" s="191"/>
      <c r="SJ18" s="191"/>
      <c r="SK18" s="83"/>
      <c r="SL18" s="212"/>
      <c r="SM18" s="212"/>
      <c r="SN18" s="212"/>
      <c r="SO18" s="191"/>
      <c r="SP18" s="191"/>
      <c r="SQ18" s="191"/>
      <c r="SR18" s="191"/>
      <c r="SS18" s="83"/>
      <c r="ST18" s="212"/>
      <c r="SU18" s="212"/>
      <c r="SV18" s="212"/>
      <c r="SW18" s="191"/>
      <c r="SX18" s="191"/>
      <c r="SY18" s="191"/>
      <c r="SZ18" s="191"/>
      <c r="TA18" s="83"/>
      <c r="TB18" s="212"/>
      <c r="TC18" s="212"/>
      <c r="TD18" s="212"/>
      <c r="TE18" s="191"/>
      <c r="TF18" s="191"/>
      <c r="TG18" s="191"/>
      <c r="TH18" s="191"/>
      <c r="TI18" s="83"/>
      <c r="TJ18" s="212"/>
      <c r="TK18" s="212"/>
      <c r="TL18" s="212"/>
      <c r="TM18" s="191"/>
      <c r="TN18" s="191"/>
      <c r="TO18" s="191"/>
      <c r="TP18" s="191"/>
      <c r="TQ18" s="83"/>
      <c r="TR18" s="212"/>
      <c r="TS18" s="212"/>
      <c r="TT18" s="212"/>
      <c r="TU18" s="191"/>
      <c r="TV18" s="191"/>
      <c r="TW18" s="191"/>
      <c r="TX18" s="191"/>
      <c r="TY18" s="83"/>
      <c r="TZ18" s="212"/>
      <c r="UA18" s="212"/>
      <c r="UB18" s="212"/>
      <c r="UC18" s="191"/>
      <c r="UD18" s="191"/>
      <c r="UE18" s="191"/>
      <c r="UF18" s="191"/>
      <c r="UG18" s="83"/>
      <c r="UH18" s="212"/>
      <c r="UI18" s="212"/>
      <c r="UJ18" s="212"/>
      <c r="UK18" s="191"/>
      <c r="UL18" s="191"/>
      <c r="UM18" s="191"/>
      <c r="UN18" s="191"/>
      <c r="UO18" s="83"/>
      <c r="UP18" s="212"/>
      <c r="UQ18" s="212"/>
      <c r="UR18" s="212"/>
      <c r="US18" s="191"/>
      <c r="UT18" s="191"/>
      <c r="UU18" s="191"/>
      <c r="UV18" s="191"/>
      <c r="UW18" s="83"/>
      <c r="UX18" s="212"/>
      <c r="UY18" s="212"/>
      <c r="UZ18" s="212"/>
      <c r="VA18" s="191"/>
      <c r="VB18" s="191"/>
      <c r="VC18" s="191"/>
      <c r="VD18" s="191"/>
      <c r="VE18" s="83"/>
      <c r="VF18" s="212"/>
      <c r="VG18" s="212"/>
      <c r="VH18" s="212"/>
      <c r="VI18" s="191"/>
      <c r="VJ18" s="191"/>
      <c r="VK18" s="191"/>
      <c r="VL18" s="191"/>
      <c r="VM18" s="83"/>
      <c r="VN18" s="212"/>
      <c r="VO18" s="212"/>
      <c r="VP18" s="212"/>
      <c r="VQ18" s="191"/>
      <c r="VR18" s="191"/>
      <c r="VS18" s="191"/>
      <c r="VT18" s="191"/>
      <c r="VU18" s="83"/>
      <c r="VV18" s="212"/>
      <c r="VW18" s="212"/>
      <c r="VX18" s="212"/>
      <c r="VY18" s="191"/>
      <c r="VZ18" s="191"/>
      <c r="WA18" s="191"/>
      <c r="WB18" s="191"/>
      <c r="WC18" s="83"/>
      <c r="WD18" s="212"/>
      <c r="WE18" s="212"/>
      <c r="WF18" s="212"/>
      <c r="WG18" s="191"/>
      <c r="WH18" s="191"/>
      <c r="WI18" s="191"/>
      <c r="WJ18" s="191"/>
      <c r="WK18" s="83"/>
      <c r="WL18" s="212"/>
      <c r="WM18" s="212"/>
      <c r="WN18" s="212"/>
      <c r="WO18" s="191"/>
      <c r="WP18" s="191"/>
      <c r="WQ18" s="191"/>
      <c r="WR18" s="191"/>
      <c r="WS18" s="83"/>
      <c r="WT18" s="212"/>
      <c r="WU18" s="212"/>
      <c r="WV18" s="212"/>
      <c r="WW18" s="191"/>
      <c r="WX18" s="191"/>
      <c r="WY18" s="191"/>
      <c r="WZ18" s="191"/>
      <c r="XA18" s="83"/>
      <c r="XB18" s="212"/>
      <c r="XC18" s="212"/>
      <c r="XD18" s="212"/>
      <c r="XE18" s="191"/>
      <c r="XF18" s="191"/>
      <c r="XG18" s="191"/>
      <c r="XH18" s="191"/>
      <c r="XI18" s="83"/>
      <c r="XJ18" s="212"/>
      <c r="XK18" s="212"/>
      <c r="XL18" s="212"/>
      <c r="XM18" s="191"/>
      <c r="XN18" s="191"/>
      <c r="XO18" s="191"/>
      <c r="XP18" s="191"/>
      <c r="XQ18" s="83"/>
      <c r="XR18" s="212"/>
      <c r="XS18" s="212"/>
      <c r="XT18" s="212"/>
      <c r="XU18" s="191"/>
      <c r="XV18" s="191"/>
      <c r="XW18" s="191"/>
      <c r="XX18" s="191"/>
      <c r="XY18" s="83"/>
      <c r="XZ18" s="212"/>
      <c r="YA18" s="212"/>
      <c r="YB18" s="212"/>
      <c r="YC18" s="191"/>
      <c r="YD18" s="191"/>
      <c r="YE18" s="191"/>
      <c r="YF18" s="191"/>
      <c r="YG18" s="83"/>
      <c r="YH18" s="212"/>
      <c r="YI18" s="212"/>
      <c r="YJ18" s="212"/>
      <c r="YK18" s="191"/>
      <c r="YL18" s="191"/>
      <c r="YM18" s="191"/>
      <c r="YN18" s="191"/>
      <c r="YO18" s="83"/>
      <c r="YP18" s="212"/>
      <c r="YQ18" s="212"/>
      <c r="YR18" s="212"/>
      <c r="YS18" s="191"/>
      <c r="YT18" s="191"/>
      <c r="YU18" s="191"/>
      <c r="YV18" s="191"/>
      <c r="YW18" s="83"/>
      <c r="YX18" s="212"/>
      <c r="YY18" s="212"/>
      <c r="YZ18" s="212"/>
      <c r="ZA18" s="191"/>
      <c r="ZB18" s="191"/>
      <c r="ZC18" s="191"/>
      <c r="ZD18" s="191"/>
      <c r="ZE18" s="83"/>
      <c r="ZF18" s="212"/>
      <c r="ZG18" s="212"/>
      <c r="ZH18" s="212"/>
      <c r="ZI18" s="191"/>
      <c r="ZJ18" s="191"/>
      <c r="ZK18" s="191"/>
      <c r="ZL18" s="191"/>
      <c r="ZM18" s="83"/>
      <c r="ZN18" s="212"/>
      <c r="ZO18" s="212"/>
      <c r="ZP18" s="212"/>
      <c r="ZQ18" s="191"/>
      <c r="ZR18" s="191"/>
      <c r="ZS18" s="191"/>
      <c r="ZT18" s="191"/>
      <c r="ZU18" s="83"/>
      <c r="ZV18" s="212"/>
      <c r="ZW18" s="212"/>
      <c r="ZX18" s="212"/>
      <c r="ZY18" s="191"/>
      <c r="ZZ18" s="191"/>
      <c r="AAA18" s="191"/>
      <c r="AAB18" s="191"/>
      <c r="AAC18" s="83"/>
      <c r="AAD18" s="212"/>
      <c r="AAE18" s="212"/>
      <c r="AAF18" s="212"/>
      <c r="AAG18" s="191"/>
      <c r="AAH18" s="191"/>
      <c r="AAI18" s="191"/>
      <c r="AAJ18" s="191"/>
      <c r="AAK18" s="83"/>
      <c r="AAL18" s="212"/>
      <c r="AAM18" s="212"/>
      <c r="AAN18" s="212"/>
      <c r="AAO18" s="191"/>
      <c r="AAP18" s="191"/>
      <c r="AAQ18" s="191"/>
      <c r="AAR18" s="191"/>
      <c r="AAS18" s="83"/>
      <c r="AAT18" s="212"/>
      <c r="AAU18" s="212"/>
      <c r="AAV18" s="212"/>
      <c r="AAW18" s="191"/>
      <c r="AAX18" s="191"/>
      <c r="AAY18" s="191"/>
      <c r="AAZ18" s="191"/>
      <c r="ABA18" s="83"/>
      <c r="ABB18" s="212"/>
      <c r="ABC18" s="212"/>
      <c r="ABD18" s="212"/>
      <c r="ABE18" s="191"/>
      <c r="ABF18" s="191"/>
      <c r="ABG18" s="191"/>
      <c r="ABH18" s="191"/>
      <c r="ABI18" s="83"/>
      <c r="ABJ18" s="212"/>
      <c r="ABK18" s="212"/>
      <c r="ABL18" s="212"/>
      <c r="ABM18" s="191"/>
      <c r="ABN18" s="191"/>
      <c r="ABO18" s="191"/>
      <c r="ABP18" s="191"/>
      <c r="ABQ18" s="83"/>
      <c r="ABR18" s="212"/>
      <c r="ABS18" s="212"/>
      <c r="ABT18" s="212"/>
      <c r="ABU18" s="191"/>
      <c r="ABV18" s="191"/>
      <c r="ABW18" s="191"/>
      <c r="ABX18" s="191"/>
      <c r="ABY18" s="83"/>
      <c r="ABZ18" s="212"/>
      <c r="ACA18" s="212"/>
      <c r="ACB18" s="212"/>
      <c r="ACC18" s="191"/>
      <c r="ACD18" s="191"/>
      <c r="ACE18" s="191"/>
      <c r="ACF18" s="191"/>
      <c r="ACG18" s="83"/>
      <c r="ACH18" s="212"/>
      <c r="ACI18" s="212"/>
      <c r="ACJ18" s="212"/>
      <c r="ACK18" s="191"/>
      <c r="ACL18" s="191"/>
      <c r="ACM18" s="191"/>
      <c r="ACN18" s="191"/>
      <c r="ACO18" s="83"/>
      <c r="ACP18" s="212"/>
      <c r="ACQ18" s="212"/>
      <c r="ACR18" s="212"/>
      <c r="ACS18" s="191"/>
      <c r="ACT18" s="191"/>
      <c r="ACU18" s="191"/>
      <c r="ACV18" s="191"/>
      <c r="ACW18" s="83"/>
      <c r="ACX18" s="212"/>
      <c r="ACY18" s="212"/>
      <c r="ACZ18" s="212"/>
      <c r="ADA18" s="191"/>
      <c r="ADB18" s="191"/>
      <c r="ADC18" s="191"/>
      <c r="ADD18" s="191"/>
      <c r="ADE18" s="83"/>
      <c r="ADF18" s="212"/>
      <c r="ADG18" s="212"/>
      <c r="ADH18" s="212"/>
      <c r="ADI18" s="191"/>
      <c r="ADJ18" s="191"/>
      <c r="ADK18" s="191"/>
      <c r="ADL18" s="191"/>
      <c r="ADM18" s="83"/>
      <c r="ADN18" s="212"/>
      <c r="ADO18" s="212"/>
      <c r="ADP18" s="212"/>
      <c r="ADQ18" s="191"/>
      <c r="ADR18" s="191"/>
      <c r="ADS18" s="191"/>
      <c r="ADT18" s="191"/>
      <c r="ADU18" s="83"/>
      <c r="ADV18" s="212"/>
      <c r="ADW18" s="212"/>
      <c r="ADX18" s="212"/>
      <c r="ADY18" s="191"/>
      <c r="ADZ18" s="191"/>
      <c r="AEA18" s="191"/>
      <c r="AEB18" s="191"/>
      <c r="AEC18" s="83"/>
      <c r="AED18" s="212"/>
      <c r="AEE18" s="212"/>
      <c r="AEF18" s="212"/>
      <c r="AEG18" s="191"/>
      <c r="AEH18" s="191"/>
      <c r="AEI18" s="191"/>
      <c r="AEJ18" s="191"/>
      <c r="AEK18" s="83"/>
      <c r="AEL18" s="212"/>
      <c r="AEM18" s="212"/>
      <c r="AEN18" s="212"/>
      <c r="AEO18" s="191"/>
      <c r="AEP18" s="191"/>
      <c r="AEQ18" s="191"/>
      <c r="AER18" s="191"/>
      <c r="AES18" s="83"/>
      <c r="AET18" s="212"/>
      <c r="AEU18" s="212"/>
      <c r="AEV18" s="212"/>
      <c r="AEW18" s="191"/>
      <c r="AEX18" s="191"/>
      <c r="AEY18" s="191"/>
      <c r="AEZ18" s="191"/>
      <c r="AFA18" s="83"/>
      <c r="AFB18" s="212"/>
      <c r="AFC18" s="212"/>
      <c r="AFD18" s="212"/>
      <c r="AFE18" s="191"/>
      <c r="AFF18" s="191"/>
      <c r="AFG18" s="191"/>
      <c r="AFH18" s="191"/>
      <c r="AFI18" s="83"/>
      <c r="AFJ18" s="212"/>
      <c r="AFK18" s="212"/>
      <c r="AFL18" s="212"/>
      <c r="AFM18" s="191"/>
      <c r="AFN18" s="191"/>
      <c r="AFO18" s="191"/>
      <c r="AFP18" s="191"/>
      <c r="AFQ18" s="83"/>
      <c r="AFR18" s="212"/>
      <c r="AFS18" s="212"/>
      <c r="AFT18" s="212"/>
      <c r="AFU18" s="191"/>
      <c r="AFV18" s="191"/>
      <c r="AFW18" s="191"/>
      <c r="AFX18" s="191"/>
      <c r="AFY18" s="83"/>
      <c r="AFZ18" s="212"/>
      <c r="AGA18" s="212"/>
      <c r="AGB18" s="212"/>
      <c r="AGC18" s="191"/>
      <c r="AGD18" s="191"/>
      <c r="AGE18" s="191"/>
      <c r="AGF18" s="191"/>
      <c r="AGG18" s="83"/>
      <c r="AGH18" s="212"/>
      <c r="AGI18" s="212"/>
      <c r="AGJ18" s="212"/>
      <c r="AGK18" s="191"/>
      <c r="AGL18" s="191"/>
      <c r="AGM18" s="191"/>
      <c r="AGN18" s="191"/>
      <c r="AGO18" s="83"/>
      <c r="AGP18" s="212"/>
      <c r="AGQ18" s="212"/>
      <c r="AGR18" s="212"/>
      <c r="AGS18" s="191"/>
      <c r="AGT18" s="191"/>
      <c r="AGU18" s="191"/>
      <c r="AGV18" s="191"/>
      <c r="AGW18" s="83"/>
      <c r="AGX18" s="212"/>
      <c r="AGY18" s="212"/>
      <c r="AGZ18" s="212"/>
      <c r="AHA18" s="191"/>
      <c r="AHB18" s="191"/>
      <c r="AHC18" s="191"/>
      <c r="AHD18" s="191"/>
      <c r="AHE18" s="83"/>
      <c r="AHF18" s="212"/>
      <c r="AHG18" s="212"/>
      <c r="AHH18" s="212"/>
      <c r="AHI18" s="191"/>
      <c r="AHJ18" s="191"/>
      <c r="AHK18" s="191"/>
      <c r="AHL18" s="191"/>
      <c r="AHM18" s="83"/>
      <c r="AHN18" s="212"/>
      <c r="AHO18" s="212"/>
      <c r="AHP18" s="212"/>
      <c r="AHQ18" s="191"/>
      <c r="AHR18" s="191"/>
      <c r="AHS18" s="191"/>
      <c r="AHT18" s="191"/>
      <c r="AHU18" s="83"/>
      <c r="AHV18" s="212"/>
      <c r="AHW18" s="212"/>
      <c r="AHX18" s="212"/>
      <c r="AHY18" s="191"/>
      <c r="AHZ18" s="191"/>
      <c r="AIA18" s="191"/>
      <c r="AIB18" s="191"/>
      <c r="AIC18" s="83"/>
      <c r="AID18" s="212"/>
      <c r="AIE18" s="212"/>
      <c r="AIF18" s="212"/>
      <c r="AIG18" s="191"/>
      <c r="AIH18" s="191"/>
      <c r="AII18" s="191"/>
      <c r="AIJ18" s="191"/>
      <c r="AIK18" s="83"/>
      <c r="AIL18" s="212"/>
      <c r="AIM18" s="212"/>
      <c r="AIN18" s="212"/>
      <c r="AIO18" s="191"/>
      <c r="AIP18" s="191"/>
      <c r="AIQ18" s="191"/>
      <c r="AIR18" s="191"/>
      <c r="AIS18" s="83"/>
      <c r="AIT18" s="212"/>
      <c r="AIU18" s="212"/>
      <c r="AIV18" s="212"/>
      <c r="AIW18" s="191"/>
      <c r="AIX18" s="191"/>
      <c r="AIY18" s="191"/>
      <c r="AIZ18" s="191"/>
      <c r="AJA18" s="83"/>
      <c r="AJB18" s="212"/>
      <c r="AJC18" s="212"/>
      <c r="AJD18" s="212"/>
      <c r="AJE18" s="191"/>
      <c r="AJF18" s="191"/>
      <c r="AJG18" s="191"/>
      <c r="AJH18" s="191"/>
      <c r="AJI18" s="83"/>
      <c r="AJJ18" s="212"/>
      <c r="AJK18" s="212"/>
      <c r="AJL18" s="212"/>
      <c r="AJM18" s="191"/>
      <c r="AJN18" s="191"/>
      <c r="AJO18" s="191"/>
      <c r="AJP18" s="191"/>
      <c r="AJQ18" s="83"/>
      <c r="AJR18" s="212"/>
      <c r="AJS18" s="212"/>
      <c r="AJT18" s="212"/>
      <c r="AJU18" s="191"/>
      <c r="AJV18" s="191"/>
      <c r="AJW18" s="191"/>
      <c r="AJX18" s="191"/>
      <c r="AJY18" s="83"/>
      <c r="AJZ18" s="212"/>
      <c r="AKA18" s="212"/>
      <c r="AKB18" s="212"/>
      <c r="AKC18" s="191"/>
      <c r="AKD18" s="191"/>
      <c r="AKE18" s="191"/>
      <c r="AKF18" s="191"/>
      <c r="AKG18" s="83"/>
      <c r="AKH18" s="212"/>
      <c r="AKI18" s="212"/>
      <c r="AKJ18" s="212"/>
      <c r="AKK18" s="191"/>
      <c r="AKL18" s="191"/>
      <c r="AKM18" s="191"/>
      <c r="AKN18" s="191"/>
      <c r="AKO18" s="83"/>
      <c r="AKP18" s="212"/>
      <c r="AKQ18" s="212"/>
      <c r="AKR18" s="212"/>
      <c r="AKS18" s="191"/>
      <c r="AKT18" s="191"/>
      <c r="AKU18" s="191"/>
      <c r="AKV18" s="191"/>
      <c r="AKW18" s="83"/>
      <c r="AKX18" s="212"/>
      <c r="AKY18" s="212"/>
      <c r="AKZ18" s="212"/>
      <c r="ALA18" s="191"/>
      <c r="ALB18" s="191"/>
      <c r="ALC18" s="191"/>
      <c r="ALD18" s="191"/>
      <c r="ALE18" s="83"/>
      <c r="ALF18" s="212"/>
      <c r="ALG18" s="212"/>
      <c r="ALH18" s="212"/>
      <c r="ALI18" s="191"/>
      <c r="ALJ18" s="191"/>
      <c r="ALK18" s="191"/>
      <c r="ALL18" s="191"/>
      <c r="ALM18" s="83"/>
      <c r="ALN18" s="212"/>
      <c r="ALO18" s="212"/>
      <c r="ALP18" s="212"/>
      <c r="ALQ18" s="191"/>
      <c r="ALR18" s="191"/>
      <c r="ALS18" s="191"/>
      <c r="ALT18" s="191"/>
      <c r="ALU18" s="83"/>
      <c r="ALV18" s="212"/>
      <c r="ALW18" s="212"/>
      <c r="ALX18" s="212"/>
      <c r="ALY18" s="191"/>
      <c r="ALZ18" s="191"/>
      <c r="AMA18" s="191"/>
      <c r="AMB18" s="191"/>
      <c r="AMC18" s="83"/>
      <c r="AMD18" s="212"/>
      <c r="AME18" s="212"/>
      <c r="AMF18" s="212"/>
      <c r="AMG18" s="191"/>
      <c r="AMH18" s="191"/>
      <c r="AMI18" s="191"/>
      <c r="AMJ18" s="191"/>
      <c r="AMK18" s="83"/>
      <c r="AML18" s="212"/>
      <c r="AMM18" s="212"/>
      <c r="AMN18" s="212"/>
      <c r="AMO18" s="191"/>
      <c r="AMP18" s="191"/>
      <c r="AMQ18" s="191"/>
      <c r="AMR18" s="191"/>
      <c r="AMS18" s="83"/>
      <c r="AMT18" s="212"/>
      <c r="AMU18" s="212"/>
      <c r="AMV18" s="212"/>
      <c r="AMW18" s="191"/>
      <c r="AMX18" s="191"/>
      <c r="AMY18" s="191"/>
      <c r="AMZ18" s="191"/>
      <c r="ANA18" s="83"/>
      <c r="ANB18" s="212"/>
      <c r="ANC18" s="212"/>
      <c r="AND18" s="212"/>
      <c r="ANE18" s="191"/>
      <c r="ANF18" s="191"/>
      <c r="ANG18" s="191"/>
      <c r="ANH18" s="191"/>
      <c r="ANI18" s="83"/>
      <c r="ANJ18" s="212"/>
      <c r="ANK18" s="212"/>
      <c r="ANL18" s="212"/>
      <c r="ANM18" s="191"/>
      <c r="ANN18" s="191"/>
      <c r="ANO18" s="191"/>
      <c r="ANP18" s="191"/>
      <c r="ANQ18" s="83"/>
      <c r="ANR18" s="212"/>
      <c r="ANS18" s="212"/>
      <c r="ANT18" s="212"/>
      <c r="ANU18" s="191"/>
      <c r="ANV18" s="191"/>
      <c r="ANW18" s="191"/>
      <c r="ANX18" s="191"/>
      <c r="ANY18" s="83"/>
      <c r="ANZ18" s="212"/>
      <c r="AOA18" s="212"/>
      <c r="AOB18" s="212"/>
      <c r="AOC18" s="191"/>
      <c r="AOD18" s="191"/>
      <c r="AOE18" s="191"/>
      <c r="AOF18" s="191"/>
      <c r="AOG18" s="83"/>
      <c r="AOH18" s="212"/>
      <c r="AOI18" s="212"/>
      <c r="AOJ18" s="212"/>
      <c r="AOK18" s="191"/>
      <c r="AOL18" s="191"/>
      <c r="AOM18" s="191"/>
      <c r="AON18" s="191"/>
      <c r="AOO18" s="83"/>
      <c r="AOP18" s="212"/>
      <c r="AOQ18" s="212"/>
      <c r="AOR18" s="212"/>
      <c r="AOS18" s="191"/>
      <c r="AOT18" s="191"/>
      <c r="AOU18" s="191"/>
      <c r="AOV18" s="191"/>
      <c r="AOW18" s="83"/>
      <c r="AOX18" s="212"/>
      <c r="AOY18" s="212"/>
      <c r="AOZ18" s="212"/>
      <c r="APA18" s="191"/>
      <c r="APB18" s="191"/>
      <c r="APC18" s="191"/>
      <c r="APD18" s="191"/>
      <c r="APE18" s="83"/>
      <c r="APF18" s="212"/>
      <c r="APG18" s="212"/>
      <c r="APH18" s="212"/>
      <c r="API18" s="191"/>
      <c r="APJ18" s="191"/>
      <c r="APK18" s="191"/>
      <c r="APL18" s="191"/>
      <c r="APM18" s="83"/>
      <c r="APN18" s="212"/>
      <c r="APO18" s="212"/>
      <c r="APP18" s="212"/>
      <c r="APQ18" s="191"/>
      <c r="APR18" s="191"/>
      <c r="APS18" s="191"/>
      <c r="APT18" s="191"/>
      <c r="APU18" s="83"/>
      <c r="APV18" s="212"/>
      <c r="APW18" s="212"/>
      <c r="APX18" s="212"/>
      <c r="APY18" s="191"/>
      <c r="APZ18" s="191"/>
      <c r="AQA18" s="191"/>
      <c r="AQB18" s="191"/>
      <c r="AQC18" s="83"/>
      <c r="AQD18" s="212"/>
      <c r="AQE18" s="212"/>
      <c r="AQF18" s="212"/>
      <c r="AQG18" s="191"/>
      <c r="AQH18" s="191"/>
      <c r="AQI18" s="191"/>
      <c r="AQJ18" s="191"/>
      <c r="AQK18" s="83"/>
      <c r="AQL18" s="212"/>
      <c r="AQM18" s="212"/>
      <c r="AQN18" s="212"/>
      <c r="AQO18" s="191"/>
      <c r="AQP18" s="191"/>
      <c r="AQQ18" s="191"/>
      <c r="AQR18" s="191"/>
      <c r="AQS18" s="83"/>
      <c r="AQT18" s="212"/>
      <c r="AQU18" s="212"/>
      <c r="AQV18" s="212"/>
      <c r="AQW18" s="191"/>
      <c r="AQX18" s="191"/>
      <c r="AQY18" s="191"/>
      <c r="AQZ18" s="191"/>
      <c r="ARA18" s="83"/>
      <c r="ARB18" s="212"/>
      <c r="ARC18" s="212"/>
      <c r="ARD18" s="212"/>
      <c r="ARE18" s="191"/>
      <c r="ARF18" s="191"/>
      <c r="ARG18" s="191"/>
      <c r="ARH18" s="191"/>
      <c r="ARI18" s="83"/>
      <c r="ARJ18" s="212"/>
      <c r="ARK18" s="212"/>
      <c r="ARL18" s="212"/>
      <c r="ARM18" s="191"/>
      <c r="ARN18" s="191"/>
      <c r="ARO18" s="191"/>
      <c r="ARP18" s="191"/>
      <c r="ARQ18" s="83"/>
      <c r="ARR18" s="212"/>
      <c r="ARS18" s="212"/>
      <c r="ART18" s="212"/>
      <c r="ARU18" s="191"/>
      <c r="ARV18" s="191"/>
      <c r="ARW18" s="191"/>
      <c r="ARX18" s="191"/>
      <c r="ARY18" s="83"/>
      <c r="ARZ18" s="212"/>
      <c r="ASA18" s="212"/>
      <c r="ASB18" s="212"/>
      <c r="ASC18" s="191"/>
      <c r="ASD18" s="191"/>
      <c r="ASE18" s="191"/>
      <c r="ASF18" s="191"/>
      <c r="ASG18" s="83"/>
      <c r="ASH18" s="212"/>
      <c r="ASI18" s="212"/>
      <c r="ASJ18" s="212"/>
      <c r="ASK18" s="191"/>
      <c r="ASL18" s="191"/>
      <c r="ASM18" s="191"/>
      <c r="ASN18" s="191"/>
      <c r="ASO18" s="83"/>
      <c r="ASP18" s="212"/>
      <c r="ASQ18" s="212"/>
      <c r="ASR18" s="212"/>
      <c r="ASS18" s="191"/>
      <c r="AST18" s="191"/>
      <c r="ASU18" s="191"/>
      <c r="ASV18" s="191"/>
      <c r="ASW18" s="83"/>
      <c r="ASX18" s="212"/>
      <c r="ASY18" s="212"/>
      <c r="ASZ18" s="212"/>
      <c r="ATA18" s="191"/>
      <c r="ATB18" s="191"/>
      <c r="ATC18" s="191"/>
      <c r="ATD18" s="191"/>
      <c r="ATE18" s="83"/>
      <c r="ATF18" s="212"/>
      <c r="ATG18" s="212"/>
      <c r="ATH18" s="212"/>
      <c r="ATI18" s="191"/>
      <c r="ATJ18" s="191"/>
      <c r="ATK18" s="191"/>
      <c r="ATL18" s="191"/>
      <c r="ATM18" s="83"/>
      <c r="ATN18" s="212"/>
      <c r="ATO18" s="212"/>
      <c r="ATP18" s="212"/>
      <c r="ATQ18" s="191"/>
      <c r="ATR18" s="191"/>
      <c r="ATS18" s="191"/>
      <c r="ATT18" s="191"/>
      <c r="ATU18" s="83"/>
      <c r="ATV18" s="212"/>
      <c r="ATW18" s="212"/>
      <c r="ATX18" s="212"/>
      <c r="ATY18" s="191"/>
      <c r="ATZ18" s="191"/>
      <c r="AUA18" s="191"/>
      <c r="AUB18" s="191"/>
      <c r="AUC18" s="83"/>
      <c r="AUD18" s="212"/>
      <c r="AUE18" s="212"/>
      <c r="AUF18" s="212"/>
      <c r="AUG18" s="191"/>
      <c r="AUH18" s="191"/>
      <c r="AUI18" s="191"/>
      <c r="AUJ18" s="191"/>
      <c r="AUK18" s="83"/>
      <c r="AUL18" s="212"/>
      <c r="AUM18" s="212"/>
      <c r="AUN18" s="212"/>
      <c r="AUO18" s="191"/>
      <c r="AUP18" s="191"/>
      <c r="AUQ18" s="191"/>
      <c r="AUR18" s="191"/>
      <c r="AUS18" s="83"/>
      <c r="AUT18" s="212"/>
      <c r="AUU18" s="212"/>
      <c r="AUV18" s="212"/>
      <c r="AUW18" s="191"/>
      <c r="AUX18" s="191"/>
      <c r="AUY18" s="191"/>
      <c r="AUZ18" s="191"/>
      <c r="AVA18" s="83"/>
      <c r="AVB18" s="212"/>
      <c r="AVC18" s="212"/>
      <c r="AVD18" s="212"/>
      <c r="AVE18" s="191"/>
      <c r="AVF18" s="191"/>
      <c r="AVG18" s="191"/>
      <c r="AVH18" s="191"/>
      <c r="AVI18" s="83"/>
      <c r="AVJ18" s="212"/>
      <c r="AVK18" s="212"/>
      <c r="AVL18" s="212"/>
      <c r="AVM18" s="191"/>
      <c r="AVN18" s="191"/>
      <c r="AVO18" s="191"/>
      <c r="AVP18" s="191"/>
      <c r="AVQ18" s="83"/>
      <c r="AVR18" s="212"/>
      <c r="AVS18" s="212"/>
      <c r="AVT18" s="212"/>
      <c r="AVU18" s="191"/>
      <c r="AVV18" s="191"/>
      <c r="AVW18" s="191"/>
      <c r="AVX18" s="191"/>
      <c r="AVY18" s="83"/>
      <c r="AVZ18" s="212"/>
      <c r="AWA18" s="212"/>
      <c r="AWB18" s="212"/>
      <c r="AWC18" s="191"/>
      <c r="AWD18" s="191"/>
      <c r="AWE18" s="191"/>
      <c r="AWF18" s="191"/>
      <c r="AWG18" s="83"/>
      <c r="AWH18" s="212"/>
      <c r="AWI18" s="212"/>
      <c r="AWJ18" s="212"/>
      <c r="AWK18" s="191"/>
      <c r="AWL18" s="191"/>
      <c r="AWM18" s="191"/>
      <c r="AWN18" s="191"/>
      <c r="AWO18" s="83"/>
      <c r="AWP18" s="212"/>
      <c r="AWQ18" s="212"/>
      <c r="AWR18" s="212"/>
      <c r="AWS18" s="191"/>
      <c r="AWT18" s="191"/>
      <c r="AWU18" s="191"/>
      <c r="AWV18" s="191"/>
      <c r="AWW18" s="83"/>
      <c r="AWX18" s="212"/>
      <c r="AWY18" s="212"/>
      <c r="AWZ18" s="212"/>
      <c r="AXA18" s="191"/>
      <c r="AXB18" s="191"/>
      <c r="AXC18" s="191"/>
      <c r="AXD18" s="191"/>
      <c r="AXE18" s="83"/>
      <c r="AXF18" s="212"/>
      <c r="AXG18" s="212"/>
      <c r="AXH18" s="212"/>
      <c r="AXI18" s="191"/>
      <c r="AXJ18" s="191"/>
      <c r="AXK18" s="191"/>
      <c r="AXL18" s="191"/>
      <c r="AXM18" s="83"/>
      <c r="AXN18" s="212"/>
      <c r="AXO18" s="212"/>
      <c r="AXP18" s="212"/>
      <c r="AXQ18" s="191"/>
      <c r="AXR18" s="191"/>
      <c r="AXS18" s="191"/>
      <c r="AXT18" s="191"/>
      <c r="AXU18" s="83"/>
      <c r="AXV18" s="212"/>
      <c r="AXW18" s="212"/>
      <c r="AXX18" s="212"/>
      <c r="AXY18" s="191"/>
      <c r="AXZ18" s="191"/>
      <c r="AYA18" s="191"/>
      <c r="AYB18" s="191"/>
      <c r="AYC18" s="83"/>
      <c r="AYD18" s="212"/>
      <c r="AYE18" s="212"/>
      <c r="AYF18" s="212"/>
      <c r="AYG18" s="191"/>
      <c r="AYH18" s="191"/>
      <c r="AYI18" s="191"/>
      <c r="AYJ18" s="191"/>
      <c r="AYK18" s="83"/>
      <c r="AYL18" s="212"/>
      <c r="AYM18" s="212"/>
      <c r="AYN18" s="212"/>
      <c r="AYO18" s="191"/>
      <c r="AYP18" s="191"/>
      <c r="AYQ18" s="191"/>
      <c r="AYR18" s="191"/>
      <c r="AYS18" s="83"/>
      <c r="AYT18" s="212"/>
      <c r="AYU18" s="212"/>
      <c r="AYV18" s="212"/>
      <c r="AYW18" s="191"/>
      <c r="AYX18" s="191"/>
      <c r="AYY18" s="191"/>
      <c r="AYZ18" s="191"/>
      <c r="AZA18" s="83"/>
      <c r="AZB18" s="212"/>
      <c r="AZC18" s="212"/>
      <c r="AZD18" s="212"/>
      <c r="AZE18" s="191"/>
      <c r="AZF18" s="191"/>
      <c r="AZG18" s="191"/>
      <c r="AZH18" s="191"/>
      <c r="AZI18" s="83"/>
      <c r="AZJ18" s="212"/>
      <c r="AZK18" s="212"/>
      <c r="AZL18" s="212"/>
      <c r="AZM18" s="191"/>
      <c r="AZN18" s="191"/>
      <c r="AZO18" s="191"/>
      <c r="AZP18" s="191"/>
      <c r="AZQ18" s="83"/>
      <c r="AZR18" s="212"/>
      <c r="AZS18" s="212"/>
      <c r="AZT18" s="212"/>
      <c r="AZU18" s="191"/>
      <c r="AZV18" s="191"/>
      <c r="AZW18" s="191"/>
      <c r="AZX18" s="191"/>
      <c r="AZY18" s="83"/>
      <c r="AZZ18" s="212"/>
      <c r="BAA18" s="212"/>
      <c r="BAB18" s="212"/>
      <c r="BAC18" s="191"/>
      <c r="BAD18" s="191"/>
      <c r="BAE18" s="191"/>
      <c r="BAF18" s="191"/>
      <c r="BAG18" s="83"/>
      <c r="BAH18" s="212"/>
      <c r="BAI18" s="212"/>
      <c r="BAJ18" s="212"/>
      <c r="BAK18" s="191"/>
      <c r="BAL18" s="191"/>
      <c r="BAM18" s="191"/>
      <c r="BAN18" s="191"/>
      <c r="BAO18" s="83"/>
      <c r="BAP18" s="212"/>
      <c r="BAQ18" s="212"/>
      <c r="BAR18" s="212"/>
      <c r="BAS18" s="191"/>
      <c r="BAT18" s="191"/>
      <c r="BAU18" s="191"/>
      <c r="BAV18" s="191"/>
      <c r="BAW18" s="83"/>
      <c r="BAX18" s="212"/>
      <c r="BAY18" s="212"/>
      <c r="BAZ18" s="212"/>
      <c r="BBA18" s="191"/>
      <c r="BBB18" s="191"/>
      <c r="BBC18" s="191"/>
      <c r="BBD18" s="191"/>
      <c r="BBE18" s="83"/>
      <c r="BBF18" s="212"/>
      <c r="BBG18" s="212"/>
      <c r="BBH18" s="212"/>
      <c r="BBI18" s="191"/>
      <c r="BBJ18" s="191"/>
      <c r="BBK18" s="191"/>
      <c r="BBL18" s="191"/>
      <c r="BBM18" s="83"/>
      <c r="BBN18" s="212"/>
      <c r="BBO18" s="212"/>
      <c r="BBP18" s="212"/>
      <c r="BBQ18" s="191"/>
      <c r="BBR18" s="191"/>
      <c r="BBS18" s="191"/>
      <c r="BBT18" s="191"/>
      <c r="BBU18" s="83"/>
      <c r="BBV18" s="212"/>
      <c r="BBW18" s="212"/>
      <c r="BBX18" s="212"/>
      <c r="BBY18" s="191"/>
      <c r="BBZ18" s="191"/>
      <c r="BCA18" s="191"/>
      <c r="BCB18" s="191"/>
      <c r="BCC18" s="83"/>
      <c r="BCD18" s="212"/>
      <c r="BCE18" s="212"/>
      <c r="BCF18" s="212"/>
      <c r="BCG18" s="191"/>
      <c r="BCH18" s="191"/>
      <c r="BCI18" s="191"/>
      <c r="BCJ18" s="191"/>
      <c r="BCK18" s="83"/>
      <c r="BCL18" s="212"/>
      <c r="BCM18" s="212"/>
      <c r="BCN18" s="212"/>
      <c r="BCO18" s="191"/>
      <c r="BCP18" s="191"/>
      <c r="BCQ18" s="191"/>
      <c r="BCR18" s="191"/>
      <c r="BCS18" s="83"/>
      <c r="BCT18" s="212"/>
      <c r="BCU18" s="212"/>
      <c r="BCV18" s="212"/>
      <c r="BCW18" s="191"/>
      <c r="BCX18" s="191"/>
      <c r="BCY18" s="191"/>
      <c r="BCZ18" s="191"/>
      <c r="BDA18" s="83"/>
      <c r="BDB18" s="212"/>
      <c r="BDC18" s="212"/>
      <c r="BDD18" s="212"/>
      <c r="BDE18" s="191"/>
      <c r="BDF18" s="191"/>
      <c r="BDG18" s="191"/>
      <c r="BDH18" s="191"/>
      <c r="BDI18" s="83"/>
      <c r="BDJ18" s="212"/>
      <c r="BDK18" s="212"/>
      <c r="BDL18" s="212"/>
      <c r="BDM18" s="191"/>
      <c r="BDN18" s="191"/>
      <c r="BDO18" s="191"/>
      <c r="BDP18" s="191"/>
      <c r="BDQ18" s="83"/>
      <c r="BDR18" s="212"/>
      <c r="BDS18" s="212"/>
      <c r="BDT18" s="212"/>
      <c r="BDU18" s="191"/>
      <c r="BDV18" s="191"/>
      <c r="BDW18" s="191"/>
      <c r="BDX18" s="191"/>
      <c r="BDY18" s="83"/>
      <c r="BDZ18" s="212"/>
      <c r="BEA18" s="212"/>
      <c r="BEB18" s="212"/>
      <c r="BEC18" s="191"/>
      <c r="BED18" s="191"/>
      <c r="BEE18" s="191"/>
      <c r="BEF18" s="191"/>
      <c r="BEG18" s="83"/>
      <c r="BEH18" s="212"/>
      <c r="BEI18" s="212"/>
      <c r="BEJ18" s="212"/>
      <c r="BEK18" s="191"/>
      <c r="BEL18" s="191"/>
      <c r="BEM18" s="191"/>
      <c r="BEN18" s="191"/>
      <c r="BEO18" s="83"/>
      <c r="BEP18" s="212"/>
      <c r="BEQ18" s="212"/>
      <c r="BER18" s="212"/>
      <c r="BES18" s="191"/>
      <c r="BET18" s="191"/>
      <c r="BEU18" s="191"/>
      <c r="BEV18" s="191"/>
      <c r="BEW18" s="83"/>
      <c r="BEX18" s="212"/>
      <c r="BEY18" s="212"/>
      <c r="BEZ18" s="212"/>
      <c r="BFA18" s="191"/>
      <c r="BFB18" s="191"/>
      <c r="BFC18" s="191"/>
      <c r="BFD18" s="191"/>
      <c r="BFE18" s="83"/>
      <c r="BFF18" s="212"/>
      <c r="BFG18" s="212"/>
      <c r="BFH18" s="212"/>
      <c r="BFI18" s="191"/>
      <c r="BFJ18" s="191"/>
      <c r="BFK18" s="191"/>
      <c r="BFL18" s="191"/>
      <c r="BFM18" s="83"/>
      <c r="BFN18" s="212"/>
      <c r="BFO18" s="212"/>
      <c r="BFP18" s="212"/>
      <c r="BFQ18" s="191"/>
      <c r="BFR18" s="191"/>
      <c r="BFS18" s="191"/>
      <c r="BFT18" s="191"/>
      <c r="BFU18" s="83"/>
      <c r="BFV18" s="212"/>
      <c r="BFW18" s="212"/>
      <c r="BFX18" s="212"/>
      <c r="BFY18" s="191"/>
      <c r="BFZ18" s="191"/>
      <c r="BGA18" s="191"/>
      <c r="BGB18" s="191"/>
      <c r="BGC18" s="83"/>
      <c r="BGD18" s="212"/>
      <c r="BGE18" s="212"/>
      <c r="BGF18" s="212"/>
      <c r="BGG18" s="191"/>
      <c r="BGH18" s="191"/>
      <c r="BGI18" s="191"/>
      <c r="BGJ18" s="191"/>
      <c r="BGK18" s="83"/>
      <c r="BGL18" s="212"/>
      <c r="BGM18" s="212"/>
      <c r="BGN18" s="212"/>
      <c r="BGO18" s="191"/>
      <c r="BGP18" s="191"/>
      <c r="BGQ18" s="191"/>
      <c r="BGR18" s="191"/>
      <c r="BGS18" s="83"/>
      <c r="BGT18" s="212"/>
      <c r="BGU18" s="212"/>
      <c r="BGV18" s="212"/>
      <c r="BGW18" s="191"/>
      <c r="BGX18" s="191"/>
      <c r="BGY18" s="191"/>
      <c r="BGZ18" s="191"/>
      <c r="BHA18" s="83"/>
      <c r="BHB18" s="212"/>
      <c r="BHC18" s="212"/>
      <c r="BHD18" s="212"/>
      <c r="BHE18" s="191"/>
      <c r="BHF18" s="191"/>
      <c r="BHG18" s="191"/>
      <c r="BHH18" s="191"/>
      <c r="BHI18" s="83"/>
      <c r="BHJ18" s="212"/>
      <c r="BHK18" s="212"/>
      <c r="BHL18" s="212"/>
      <c r="BHM18" s="191"/>
      <c r="BHN18" s="191"/>
      <c r="BHO18" s="191"/>
      <c r="BHP18" s="191"/>
      <c r="BHQ18" s="83"/>
      <c r="BHR18" s="212"/>
      <c r="BHS18" s="212"/>
      <c r="BHT18" s="212"/>
      <c r="BHU18" s="191"/>
      <c r="BHV18" s="191"/>
      <c r="BHW18" s="191"/>
      <c r="BHX18" s="191"/>
      <c r="BHY18" s="83"/>
      <c r="BHZ18" s="212"/>
      <c r="BIA18" s="212"/>
      <c r="BIB18" s="212"/>
      <c r="BIC18" s="191"/>
      <c r="BID18" s="191"/>
      <c r="BIE18" s="191"/>
      <c r="BIF18" s="191"/>
      <c r="BIG18" s="83"/>
      <c r="BIH18" s="212"/>
      <c r="BII18" s="212"/>
      <c r="BIJ18" s="212"/>
      <c r="BIK18" s="191"/>
      <c r="BIL18" s="191"/>
      <c r="BIM18" s="191"/>
      <c r="BIN18" s="191"/>
      <c r="BIO18" s="83"/>
      <c r="BIP18" s="212"/>
      <c r="BIQ18" s="212"/>
      <c r="BIR18" s="212"/>
      <c r="BIS18" s="191"/>
      <c r="BIT18" s="191"/>
      <c r="BIU18" s="191"/>
      <c r="BIV18" s="191"/>
      <c r="BIW18" s="83"/>
      <c r="BIX18" s="212"/>
      <c r="BIY18" s="212"/>
      <c r="BIZ18" s="212"/>
      <c r="BJA18" s="191"/>
      <c r="BJB18" s="191"/>
      <c r="BJC18" s="191"/>
      <c r="BJD18" s="191"/>
      <c r="BJE18" s="83"/>
      <c r="BJF18" s="212"/>
      <c r="BJG18" s="212"/>
      <c r="BJH18" s="212"/>
      <c r="BJI18" s="191"/>
      <c r="BJJ18" s="191"/>
      <c r="BJK18" s="191"/>
      <c r="BJL18" s="191"/>
      <c r="BJM18" s="83"/>
      <c r="BJN18" s="212"/>
      <c r="BJO18" s="212"/>
      <c r="BJP18" s="212"/>
      <c r="BJQ18" s="191"/>
      <c r="BJR18" s="191"/>
      <c r="BJS18" s="191"/>
      <c r="BJT18" s="191"/>
      <c r="BJU18" s="83"/>
      <c r="BJV18" s="212"/>
      <c r="BJW18" s="212"/>
      <c r="BJX18" s="212"/>
      <c r="BJY18" s="191"/>
      <c r="BJZ18" s="191"/>
      <c r="BKA18" s="191"/>
      <c r="BKB18" s="191"/>
      <c r="BKC18" s="83"/>
      <c r="BKD18" s="212"/>
      <c r="BKE18" s="212"/>
      <c r="BKF18" s="212"/>
      <c r="BKG18" s="191"/>
      <c r="BKH18" s="191"/>
      <c r="BKI18" s="191"/>
      <c r="BKJ18" s="191"/>
      <c r="BKK18" s="83"/>
      <c r="BKL18" s="212"/>
      <c r="BKM18" s="212"/>
      <c r="BKN18" s="212"/>
      <c r="BKO18" s="191"/>
      <c r="BKP18" s="191"/>
      <c r="BKQ18" s="191"/>
      <c r="BKR18" s="191"/>
      <c r="BKS18" s="83"/>
      <c r="BKT18" s="212"/>
      <c r="BKU18" s="212"/>
      <c r="BKV18" s="212"/>
      <c r="BKW18" s="191"/>
      <c r="BKX18" s="191"/>
      <c r="BKY18" s="191"/>
      <c r="BKZ18" s="191"/>
      <c r="BLA18" s="83"/>
      <c r="BLB18" s="212"/>
      <c r="BLC18" s="212"/>
      <c r="BLD18" s="212"/>
      <c r="BLE18" s="191"/>
      <c r="BLF18" s="191"/>
      <c r="BLG18" s="191"/>
      <c r="BLH18" s="191"/>
      <c r="BLI18" s="83"/>
      <c r="BLJ18" s="212"/>
      <c r="BLK18" s="212"/>
      <c r="BLL18" s="212"/>
      <c r="BLM18" s="191"/>
      <c r="BLN18" s="191"/>
      <c r="BLO18" s="191"/>
      <c r="BLP18" s="191"/>
      <c r="BLQ18" s="83"/>
      <c r="BLR18" s="212"/>
      <c r="BLS18" s="212"/>
      <c r="BLT18" s="212"/>
      <c r="BLU18" s="191"/>
      <c r="BLV18" s="191"/>
      <c r="BLW18" s="191"/>
      <c r="BLX18" s="191"/>
      <c r="BLY18" s="83"/>
      <c r="BLZ18" s="212"/>
      <c r="BMA18" s="212"/>
      <c r="BMB18" s="212"/>
      <c r="BMC18" s="191"/>
      <c r="BMD18" s="191"/>
      <c r="BME18" s="191"/>
      <c r="BMF18" s="191"/>
      <c r="BMG18" s="83"/>
      <c r="BMH18" s="212"/>
      <c r="BMI18" s="212"/>
      <c r="BMJ18" s="212"/>
      <c r="BMK18" s="191"/>
      <c r="BML18" s="191"/>
      <c r="BMM18" s="191"/>
      <c r="BMN18" s="191"/>
      <c r="BMO18" s="83"/>
      <c r="BMP18" s="212"/>
      <c r="BMQ18" s="212"/>
      <c r="BMR18" s="212"/>
      <c r="BMS18" s="191"/>
      <c r="BMT18" s="191"/>
      <c r="BMU18" s="191"/>
      <c r="BMV18" s="191"/>
      <c r="BMW18" s="83"/>
      <c r="BMX18" s="212"/>
      <c r="BMY18" s="212"/>
      <c r="BMZ18" s="212"/>
      <c r="BNA18" s="191"/>
      <c r="BNB18" s="191"/>
      <c r="BNC18" s="191"/>
      <c r="BND18" s="191"/>
      <c r="BNE18" s="83"/>
      <c r="BNF18" s="212"/>
      <c r="BNG18" s="212"/>
      <c r="BNH18" s="212"/>
      <c r="BNI18" s="191"/>
      <c r="BNJ18" s="191"/>
      <c r="BNK18" s="191"/>
      <c r="BNL18" s="191"/>
      <c r="BNM18" s="83"/>
      <c r="BNN18" s="212"/>
      <c r="BNO18" s="212"/>
      <c r="BNP18" s="212"/>
      <c r="BNQ18" s="191"/>
      <c r="BNR18" s="191"/>
      <c r="BNS18" s="191"/>
      <c r="BNT18" s="191"/>
      <c r="BNU18" s="83"/>
      <c r="BNV18" s="212"/>
      <c r="BNW18" s="212"/>
      <c r="BNX18" s="212"/>
      <c r="BNY18" s="191"/>
      <c r="BNZ18" s="191"/>
      <c r="BOA18" s="191"/>
      <c r="BOB18" s="191"/>
      <c r="BOC18" s="83"/>
      <c r="BOD18" s="212"/>
      <c r="BOE18" s="212"/>
      <c r="BOF18" s="212"/>
      <c r="BOG18" s="191"/>
      <c r="BOH18" s="191"/>
      <c r="BOI18" s="191"/>
      <c r="BOJ18" s="191"/>
      <c r="BOK18" s="83"/>
      <c r="BOL18" s="212"/>
      <c r="BOM18" s="212"/>
      <c r="BON18" s="212"/>
      <c r="BOO18" s="191"/>
      <c r="BOP18" s="191"/>
      <c r="BOQ18" s="191"/>
      <c r="BOR18" s="191"/>
      <c r="BOS18" s="83"/>
      <c r="BOT18" s="212"/>
      <c r="BOU18" s="212"/>
      <c r="BOV18" s="212"/>
      <c r="BOW18" s="191"/>
      <c r="BOX18" s="191"/>
      <c r="BOY18" s="191"/>
      <c r="BOZ18" s="191"/>
      <c r="BPA18" s="83"/>
      <c r="BPB18" s="212"/>
      <c r="BPC18" s="212"/>
      <c r="BPD18" s="212"/>
      <c r="BPE18" s="191"/>
      <c r="BPF18" s="191"/>
      <c r="BPG18" s="191"/>
      <c r="BPH18" s="191"/>
      <c r="BPI18" s="83"/>
      <c r="BPJ18" s="212"/>
      <c r="BPK18" s="212"/>
      <c r="BPL18" s="212"/>
      <c r="BPM18" s="191"/>
      <c r="BPN18" s="191"/>
      <c r="BPO18" s="191"/>
      <c r="BPP18" s="191"/>
      <c r="BPQ18" s="83"/>
      <c r="BPR18" s="212"/>
      <c r="BPS18" s="212"/>
      <c r="BPT18" s="212"/>
      <c r="BPU18" s="191"/>
      <c r="BPV18" s="191"/>
      <c r="BPW18" s="191"/>
      <c r="BPX18" s="191"/>
      <c r="BPY18" s="83"/>
      <c r="BPZ18" s="212"/>
      <c r="BQA18" s="212"/>
      <c r="BQB18" s="212"/>
      <c r="BQC18" s="191"/>
      <c r="BQD18" s="191"/>
      <c r="BQE18" s="191"/>
      <c r="BQF18" s="191"/>
      <c r="BQG18" s="83"/>
      <c r="BQH18" s="212"/>
      <c r="BQI18" s="212"/>
      <c r="BQJ18" s="212"/>
      <c r="BQK18" s="191"/>
      <c r="BQL18" s="191"/>
      <c r="BQM18" s="191"/>
      <c r="BQN18" s="191"/>
      <c r="BQO18" s="83"/>
      <c r="BQP18" s="212"/>
      <c r="BQQ18" s="212"/>
      <c r="BQR18" s="212"/>
      <c r="BQS18" s="191"/>
      <c r="BQT18" s="191"/>
      <c r="BQU18" s="191"/>
      <c r="BQV18" s="191"/>
      <c r="BQW18" s="83"/>
      <c r="BQX18" s="212"/>
      <c r="BQY18" s="212"/>
      <c r="BQZ18" s="212"/>
      <c r="BRA18" s="191"/>
      <c r="BRB18" s="191"/>
      <c r="BRC18" s="191"/>
      <c r="BRD18" s="191"/>
      <c r="BRE18" s="83"/>
      <c r="BRF18" s="212"/>
      <c r="BRG18" s="212"/>
      <c r="BRH18" s="212"/>
      <c r="BRI18" s="191"/>
      <c r="BRJ18" s="191"/>
      <c r="BRK18" s="191"/>
      <c r="BRL18" s="191"/>
      <c r="BRM18" s="83"/>
      <c r="BRN18" s="212"/>
      <c r="BRO18" s="212"/>
      <c r="BRP18" s="212"/>
      <c r="BRQ18" s="191"/>
      <c r="BRR18" s="191"/>
      <c r="BRS18" s="191"/>
      <c r="BRT18" s="191"/>
      <c r="BRU18" s="83"/>
      <c r="BRV18" s="212"/>
      <c r="BRW18" s="212"/>
      <c r="BRX18" s="212"/>
      <c r="BRY18" s="191"/>
      <c r="BRZ18" s="191"/>
      <c r="BSA18" s="191"/>
      <c r="BSB18" s="191"/>
      <c r="BSC18" s="83"/>
      <c r="BSD18" s="212"/>
      <c r="BSE18" s="212"/>
      <c r="BSF18" s="212"/>
      <c r="BSG18" s="191"/>
      <c r="BSH18" s="191"/>
      <c r="BSI18" s="191"/>
      <c r="BSJ18" s="191"/>
      <c r="BSK18" s="83"/>
      <c r="BSL18" s="212"/>
      <c r="BSM18" s="212"/>
      <c r="BSN18" s="212"/>
      <c r="BSO18" s="191"/>
      <c r="BSP18" s="191"/>
      <c r="BSQ18" s="191"/>
      <c r="BSR18" s="191"/>
      <c r="BSS18" s="83"/>
      <c r="BST18" s="212"/>
      <c r="BSU18" s="212"/>
      <c r="BSV18" s="212"/>
      <c r="BSW18" s="191"/>
      <c r="BSX18" s="191"/>
      <c r="BSY18" s="191"/>
      <c r="BSZ18" s="191"/>
      <c r="BTA18" s="83"/>
      <c r="BTB18" s="212"/>
      <c r="BTC18" s="212"/>
      <c r="BTD18" s="212"/>
      <c r="BTE18" s="191"/>
      <c r="BTF18" s="191"/>
      <c r="BTG18" s="191"/>
      <c r="BTH18" s="191"/>
      <c r="BTI18" s="83"/>
      <c r="BTJ18" s="212"/>
      <c r="BTK18" s="212"/>
      <c r="BTL18" s="212"/>
      <c r="BTM18" s="191"/>
      <c r="BTN18" s="191"/>
      <c r="BTO18" s="191"/>
      <c r="BTP18" s="191"/>
      <c r="BTQ18" s="83"/>
      <c r="BTR18" s="212"/>
      <c r="BTS18" s="212"/>
      <c r="BTT18" s="212"/>
      <c r="BTU18" s="191"/>
      <c r="BTV18" s="191"/>
      <c r="BTW18" s="191"/>
      <c r="BTX18" s="191"/>
      <c r="BTY18" s="83"/>
      <c r="BTZ18" s="212"/>
      <c r="BUA18" s="212"/>
      <c r="BUB18" s="212"/>
      <c r="BUC18" s="191"/>
      <c r="BUD18" s="191"/>
      <c r="BUE18" s="191"/>
      <c r="BUF18" s="191"/>
      <c r="BUG18" s="83"/>
      <c r="BUH18" s="212"/>
      <c r="BUI18" s="212"/>
      <c r="BUJ18" s="212"/>
      <c r="BUK18" s="191"/>
      <c r="BUL18" s="191"/>
      <c r="BUM18" s="191"/>
      <c r="BUN18" s="191"/>
      <c r="BUO18" s="83"/>
      <c r="BUP18" s="212"/>
      <c r="BUQ18" s="212"/>
      <c r="BUR18" s="212"/>
      <c r="BUS18" s="191"/>
      <c r="BUT18" s="191"/>
      <c r="BUU18" s="191"/>
      <c r="BUV18" s="191"/>
      <c r="BUW18" s="83"/>
      <c r="BUX18" s="212"/>
      <c r="BUY18" s="212"/>
      <c r="BUZ18" s="212"/>
      <c r="BVA18" s="191"/>
      <c r="BVB18" s="191"/>
      <c r="BVC18" s="191"/>
      <c r="BVD18" s="191"/>
      <c r="BVE18" s="83"/>
      <c r="BVF18" s="212"/>
      <c r="BVG18" s="212"/>
      <c r="BVH18" s="212"/>
      <c r="BVI18" s="191"/>
      <c r="BVJ18" s="191"/>
      <c r="BVK18" s="191"/>
      <c r="BVL18" s="191"/>
      <c r="BVM18" s="83"/>
      <c r="BVN18" s="212"/>
      <c r="BVO18" s="212"/>
      <c r="BVP18" s="212"/>
      <c r="BVQ18" s="191"/>
      <c r="BVR18" s="191"/>
      <c r="BVS18" s="191"/>
      <c r="BVT18" s="191"/>
      <c r="BVU18" s="83"/>
      <c r="BVV18" s="212"/>
      <c r="BVW18" s="212"/>
      <c r="BVX18" s="212"/>
      <c r="BVY18" s="191"/>
      <c r="BVZ18" s="191"/>
      <c r="BWA18" s="191"/>
      <c r="BWB18" s="191"/>
      <c r="BWC18" s="83"/>
      <c r="BWD18" s="212"/>
      <c r="BWE18" s="212"/>
      <c r="BWF18" s="212"/>
      <c r="BWG18" s="191"/>
      <c r="BWH18" s="191"/>
      <c r="BWI18" s="191"/>
      <c r="BWJ18" s="191"/>
      <c r="BWK18" s="83"/>
      <c r="BWL18" s="212"/>
      <c r="BWM18" s="212"/>
      <c r="BWN18" s="212"/>
      <c r="BWO18" s="191"/>
      <c r="BWP18" s="191"/>
      <c r="BWQ18" s="191"/>
      <c r="BWR18" s="191"/>
      <c r="BWS18" s="83"/>
      <c r="BWT18" s="212"/>
      <c r="BWU18" s="212"/>
      <c r="BWV18" s="212"/>
      <c r="BWW18" s="191"/>
      <c r="BWX18" s="191"/>
      <c r="BWY18" s="191"/>
      <c r="BWZ18" s="191"/>
      <c r="BXA18" s="83"/>
      <c r="BXB18" s="212"/>
      <c r="BXC18" s="212"/>
      <c r="BXD18" s="212"/>
      <c r="BXE18" s="191"/>
      <c r="BXF18" s="191"/>
      <c r="BXG18" s="191"/>
      <c r="BXH18" s="191"/>
      <c r="BXI18" s="83"/>
      <c r="BXJ18" s="212"/>
      <c r="BXK18" s="212"/>
      <c r="BXL18" s="212"/>
      <c r="BXM18" s="191"/>
      <c r="BXN18" s="191"/>
      <c r="BXO18" s="191"/>
      <c r="BXP18" s="191"/>
      <c r="BXQ18" s="83"/>
      <c r="BXR18" s="212"/>
      <c r="BXS18" s="212"/>
      <c r="BXT18" s="212"/>
      <c r="BXU18" s="191"/>
      <c r="BXV18" s="191"/>
      <c r="BXW18" s="191"/>
      <c r="BXX18" s="191"/>
      <c r="BXY18" s="83"/>
      <c r="BXZ18" s="212"/>
      <c r="BYA18" s="212"/>
      <c r="BYB18" s="212"/>
      <c r="BYC18" s="191"/>
      <c r="BYD18" s="191"/>
      <c r="BYE18" s="191"/>
      <c r="BYF18" s="191"/>
      <c r="BYG18" s="83"/>
      <c r="BYH18" s="212"/>
      <c r="BYI18" s="212"/>
      <c r="BYJ18" s="212"/>
      <c r="BYK18" s="191"/>
      <c r="BYL18" s="191"/>
      <c r="BYM18" s="191"/>
      <c r="BYN18" s="191"/>
      <c r="BYO18" s="83"/>
      <c r="BYP18" s="212"/>
      <c r="BYQ18" s="212"/>
      <c r="BYR18" s="212"/>
      <c r="BYS18" s="191"/>
      <c r="BYT18" s="191"/>
      <c r="BYU18" s="191"/>
      <c r="BYV18" s="191"/>
      <c r="BYW18" s="83"/>
      <c r="BYX18" s="212"/>
      <c r="BYY18" s="212"/>
      <c r="BYZ18" s="212"/>
      <c r="BZA18" s="191"/>
      <c r="BZB18" s="191"/>
      <c r="BZC18" s="191"/>
      <c r="BZD18" s="191"/>
      <c r="BZE18" s="83"/>
      <c r="BZF18" s="212"/>
      <c r="BZG18" s="212"/>
      <c r="BZH18" s="212"/>
      <c r="BZI18" s="191"/>
      <c r="BZJ18" s="191"/>
      <c r="BZK18" s="191"/>
      <c r="BZL18" s="191"/>
      <c r="BZM18" s="83"/>
      <c r="BZN18" s="212"/>
      <c r="BZO18" s="212"/>
      <c r="BZP18" s="212"/>
      <c r="BZQ18" s="191"/>
      <c r="BZR18" s="191"/>
      <c r="BZS18" s="191"/>
      <c r="BZT18" s="191"/>
      <c r="BZU18" s="83"/>
      <c r="BZV18" s="212"/>
      <c r="BZW18" s="212"/>
      <c r="BZX18" s="212"/>
      <c r="BZY18" s="191"/>
      <c r="BZZ18" s="191"/>
      <c r="CAA18" s="191"/>
      <c r="CAB18" s="191"/>
      <c r="CAC18" s="83"/>
      <c r="CAD18" s="212"/>
      <c r="CAE18" s="212"/>
      <c r="CAF18" s="212"/>
      <c r="CAG18" s="191"/>
      <c r="CAH18" s="191"/>
      <c r="CAI18" s="191"/>
      <c r="CAJ18" s="191"/>
      <c r="CAK18" s="83"/>
      <c r="CAL18" s="212"/>
      <c r="CAM18" s="212"/>
      <c r="CAN18" s="212"/>
      <c r="CAO18" s="191"/>
      <c r="CAP18" s="191"/>
      <c r="CAQ18" s="191"/>
      <c r="CAR18" s="191"/>
      <c r="CAS18" s="83"/>
      <c r="CAT18" s="212"/>
      <c r="CAU18" s="212"/>
      <c r="CAV18" s="212"/>
      <c r="CAW18" s="191"/>
      <c r="CAX18" s="191"/>
      <c r="CAY18" s="191"/>
      <c r="CAZ18" s="191"/>
      <c r="CBA18" s="83"/>
      <c r="CBB18" s="212"/>
      <c r="CBC18" s="212"/>
      <c r="CBD18" s="212"/>
      <c r="CBE18" s="191"/>
      <c r="CBF18" s="191"/>
      <c r="CBG18" s="191"/>
      <c r="CBH18" s="191"/>
      <c r="CBI18" s="83"/>
      <c r="CBJ18" s="212"/>
      <c r="CBK18" s="212"/>
      <c r="CBL18" s="212"/>
      <c r="CBM18" s="191"/>
      <c r="CBN18" s="191"/>
      <c r="CBO18" s="191"/>
      <c r="CBP18" s="191"/>
      <c r="CBQ18" s="83"/>
      <c r="CBR18" s="212"/>
      <c r="CBS18" s="212"/>
      <c r="CBT18" s="212"/>
      <c r="CBU18" s="191"/>
      <c r="CBV18" s="191"/>
      <c r="CBW18" s="191"/>
      <c r="CBX18" s="191"/>
      <c r="CBY18" s="83"/>
      <c r="CBZ18" s="212"/>
      <c r="CCA18" s="212"/>
      <c r="CCB18" s="212"/>
      <c r="CCC18" s="191"/>
      <c r="CCD18" s="191"/>
      <c r="CCE18" s="191"/>
      <c r="CCF18" s="191"/>
      <c r="CCG18" s="83"/>
      <c r="CCH18" s="212"/>
      <c r="CCI18" s="212"/>
      <c r="CCJ18" s="212"/>
      <c r="CCK18" s="191"/>
      <c r="CCL18" s="191"/>
      <c r="CCM18" s="191"/>
      <c r="CCN18" s="191"/>
      <c r="CCO18" s="83"/>
      <c r="CCP18" s="212"/>
      <c r="CCQ18" s="212"/>
      <c r="CCR18" s="212"/>
      <c r="CCS18" s="191"/>
      <c r="CCT18" s="191"/>
      <c r="CCU18" s="191"/>
      <c r="CCV18" s="191"/>
      <c r="CCW18" s="83"/>
      <c r="CCX18" s="212"/>
      <c r="CCY18" s="212"/>
      <c r="CCZ18" s="212"/>
      <c r="CDA18" s="191"/>
      <c r="CDB18" s="191"/>
      <c r="CDC18" s="191"/>
      <c r="CDD18" s="191"/>
      <c r="CDE18" s="83"/>
      <c r="CDF18" s="212"/>
      <c r="CDG18" s="212"/>
      <c r="CDH18" s="212"/>
      <c r="CDI18" s="191"/>
      <c r="CDJ18" s="191"/>
      <c r="CDK18" s="191"/>
      <c r="CDL18" s="191"/>
      <c r="CDM18" s="83"/>
      <c r="CDN18" s="212"/>
      <c r="CDO18" s="212"/>
      <c r="CDP18" s="212"/>
      <c r="CDQ18" s="191"/>
      <c r="CDR18" s="191"/>
      <c r="CDS18" s="191"/>
      <c r="CDT18" s="191"/>
      <c r="CDU18" s="83"/>
      <c r="CDV18" s="212"/>
      <c r="CDW18" s="212"/>
      <c r="CDX18" s="212"/>
      <c r="CDY18" s="191"/>
      <c r="CDZ18" s="191"/>
      <c r="CEA18" s="191"/>
      <c r="CEB18" s="191"/>
      <c r="CEC18" s="83"/>
      <c r="CED18" s="212"/>
      <c r="CEE18" s="212"/>
      <c r="CEF18" s="212"/>
      <c r="CEG18" s="191"/>
      <c r="CEH18" s="191"/>
      <c r="CEI18" s="191"/>
      <c r="CEJ18" s="191"/>
      <c r="CEK18" s="83"/>
      <c r="CEL18" s="212"/>
      <c r="CEM18" s="212"/>
      <c r="CEN18" s="212"/>
      <c r="CEO18" s="191"/>
      <c r="CEP18" s="191"/>
      <c r="CEQ18" s="191"/>
      <c r="CER18" s="191"/>
      <c r="CES18" s="83"/>
      <c r="CET18" s="212"/>
      <c r="CEU18" s="212"/>
      <c r="CEV18" s="212"/>
      <c r="CEW18" s="191"/>
      <c r="CEX18" s="191"/>
      <c r="CEY18" s="191"/>
      <c r="CEZ18" s="191"/>
      <c r="CFA18" s="83"/>
      <c r="CFB18" s="212"/>
      <c r="CFC18" s="212"/>
      <c r="CFD18" s="212"/>
      <c r="CFE18" s="191"/>
      <c r="CFF18" s="191"/>
      <c r="CFG18" s="191"/>
      <c r="CFH18" s="191"/>
      <c r="CFI18" s="83"/>
      <c r="CFJ18" s="212"/>
      <c r="CFK18" s="212"/>
      <c r="CFL18" s="212"/>
      <c r="CFM18" s="191"/>
      <c r="CFN18" s="191"/>
      <c r="CFO18" s="191"/>
      <c r="CFP18" s="191"/>
      <c r="CFQ18" s="83"/>
      <c r="CFR18" s="212"/>
      <c r="CFS18" s="212"/>
      <c r="CFT18" s="212"/>
      <c r="CFU18" s="191"/>
      <c r="CFV18" s="191"/>
      <c r="CFW18" s="191"/>
      <c r="CFX18" s="191"/>
      <c r="CFY18" s="83"/>
      <c r="CFZ18" s="212"/>
      <c r="CGA18" s="212"/>
      <c r="CGB18" s="212"/>
      <c r="CGC18" s="191"/>
      <c r="CGD18" s="191"/>
      <c r="CGE18" s="191"/>
      <c r="CGF18" s="191"/>
      <c r="CGG18" s="83"/>
      <c r="CGH18" s="212"/>
      <c r="CGI18" s="212"/>
      <c r="CGJ18" s="212"/>
      <c r="CGK18" s="191"/>
      <c r="CGL18" s="191"/>
      <c r="CGM18" s="191"/>
      <c r="CGN18" s="191"/>
      <c r="CGO18" s="83"/>
      <c r="CGP18" s="212"/>
      <c r="CGQ18" s="212"/>
      <c r="CGR18" s="212"/>
      <c r="CGS18" s="191"/>
      <c r="CGT18" s="191"/>
      <c r="CGU18" s="191"/>
      <c r="CGV18" s="191"/>
      <c r="CGW18" s="83"/>
      <c r="CGX18" s="212"/>
      <c r="CGY18" s="212"/>
      <c r="CGZ18" s="212"/>
      <c r="CHA18" s="191"/>
      <c r="CHB18" s="191"/>
      <c r="CHC18" s="191"/>
      <c r="CHD18" s="191"/>
      <c r="CHE18" s="83"/>
      <c r="CHF18" s="212"/>
      <c r="CHG18" s="212"/>
      <c r="CHH18" s="212"/>
      <c r="CHI18" s="191"/>
      <c r="CHJ18" s="191"/>
      <c r="CHK18" s="191"/>
      <c r="CHL18" s="191"/>
      <c r="CHM18" s="83"/>
      <c r="CHN18" s="212"/>
      <c r="CHO18" s="212"/>
      <c r="CHP18" s="212"/>
      <c r="CHQ18" s="191"/>
      <c r="CHR18" s="191"/>
      <c r="CHS18" s="191"/>
      <c r="CHT18" s="191"/>
      <c r="CHU18" s="83"/>
      <c r="CHV18" s="212"/>
      <c r="CHW18" s="212"/>
      <c r="CHX18" s="212"/>
      <c r="CHY18" s="191"/>
      <c r="CHZ18" s="191"/>
      <c r="CIA18" s="191"/>
      <c r="CIB18" s="191"/>
      <c r="CIC18" s="83"/>
      <c r="CID18" s="212"/>
      <c r="CIE18" s="212"/>
      <c r="CIF18" s="212"/>
      <c r="CIG18" s="191"/>
      <c r="CIH18" s="191"/>
      <c r="CII18" s="191"/>
      <c r="CIJ18" s="191"/>
      <c r="CIK18" s="83"/>
      <c r="CIL18" s="212"/>
      <c r="CIM18" s="212"/>
      <c r="CIN18" s="212"/>
      <c r="CIO18" s="191"/>
      <c r="CIP18" s="191"/>
      <c r="CIQ18" s="191"/>
      <c r="CIR18" s="191"/>
      <c r="CIS18" s="83"/>
      <c r="CIT18" s="212"/>
      <c r="CIU18" s="212"/>
      <c r="CIV18" s="212"/>
      <c r="CIW18" s="191"/>
      <c r="CIX18" s="191"/>
      <c r="CIY18" s="191"/>
      <c r="CIZ18" s="191"/>
      <c r="CJA18" s="83"/>
      <c r="CJB18" s="212"/>
      <c r="CJC18" s="212"/>
      <c r="CJD18" s="212"/>
      <c r="CJE18" s="191"/>
      <c r="CJF18" s="191"/>
      <c r="CJG18" s="191"/>
      <c r="CJH18" s="191"/>
      <c r="CJI18" s="83"/>
      <c r="CJJ18" s="212"/>
      <c r="CJK18" s="212"/>
      <c r="CJL18" s="212"/>
      <c r="CJM18" s="191"/>
      <c r="CJN18" s="191"/>
      <c r="CJO18" s="191"/>
      <c r="CJP18" s="191"/>
      <c r="CJQ18" s="83"/>
      <c r="CJR18" s="212"/>
      <c r="CJS18" s="212"/>
      <c r="CJT18" s="212"/>
      <c r="CJU18" s="191"/>
      <c r="CJV18" s="191"/>
      <c r="CJW18" s="191"/>
      <c r="CJX18" s="191"/>
      <c r="CJY18" s="83"/>
      <c r="CJZ18" s="212"/>
      <c r="CKA18" s="212"/>
      <c r="CKB18" s="212"/>
      <c r="CKC18" s="191"/>
      <c r="CKD18" s="191"/>
      <c r="CKE18" s="191"/>
      <c r="CKF18" s="191"/>
      <c r="CKG18" s="83"/>
      <c r="CKH18" s="212"/>
      <c r="CKI18" s="212"/>
      <c r="CKJ18" s="212"/>
      <c r="CKK18" s="191"/>
      <c r="CKL18" s="191"/>
      <c r="CKM18" s="191"/>
      <c r="CKN18" s="191"/>
      <c r="CKO18" s="83"/>
      <c r="CKP18" s="212"/>
      <c r="CKQ18" s="212"/>
      <c r="CKR18" s="212"/>
      <c r="CKS18" s="191"/>
      <c r="CKT18" s="191"/>
      <c r="CKU18" s="191"/>
      <c r="CKV18" s="191"/>
      <c r="CKW18" s="83"/>
      <c r="CKX18" s="212"/>
      <c r="CKY18" s="212"/>
      <c r="CKZ18" s="212"/>
      <c r="CLA18" s="191"/>
      <c r="CLB18" s="191"/>
      <c r="CLC18" s="191"/>
      <c r="CLD18" s="191"/>
      <c r="CLE18" s="83"/>
      <c r="CLF18" s="212"/>
      <c r="CLG18" s="212"/>
      <c r="CLH18" s="212"/>
      <c r="CLI18" s="191"/>
      <c r="CLJ18" s="191"/>
      <c r="CLK18" s="191"/>
      <c r="CLL18" s="191"/>
      <c r="CLM18" s="83"/>
      <c r="CLN18" s="212"/>
      <c r="CLO18" s="212"/>
      <c r="CLP18" s="212"/>
      <c r="CLQ18" s="191"/>
      <c r="CLR18" s="191"/>
      <c r="CLS18" s="191"/>
      <c r="CLT18" s="191"/>
      <c r="CLU18" s="83"/>
      <c r="CLV18" s="212"/>
      <c r="CLW18" s="212"/>
      <c r="CLX18" s="212"/>
      <c r="CLY18" s="191"/>
      <c r="CLZ18" s="191"/>
      <c r="CMA18" s="191"/>
      <c r="CMB18" s="191"/>
      <c r="CMC18" s="83"/>
      <c r="CMD18" s="212"/>
      <c r="CME18" s="212"/>
      <c r="CMF18" s="212"/>
      <c r="CMG18" s="191"/>
      <c r="CMH18" s="191"/>
      <c r="CMI18" s="191"/>
      <c r="CMJ18" s="191"/>
      <c r="CMK18" s="83"/>
      <c r="CML18" s="212"/>
      <c r="CMM18" s="212"/>
      <c r="CMN18" s="212"/>
      <c r="CMO18" s="191"/>
      <c r="CMP18" s="191"/>
      <c r="CMQ18" s="191"/>
      <c r="CMR18" s="191"/>
      <c r="CMS18" s="83"/>
      <c r="CMT18" s="212"/>
      <c r="CMU18" s="212"/>
      <c r="CMV18" s="212"/>
      <c r="CMW18" s="191"/>
      <c r="CMX18" s="191"/>
      <c r="CMY18" s="191"/>
      <c r="CMZ18" s="191"/>
      <c r="CNA18" s="83"/>
      <c r="CNB18" s="212"/>
      <c r="CNC18" s="212"/>
      <c r="CND18" s="212"/>
      <c r="CNE18" s="191"/>
      <c r="CNF18" s="191"/>
      <c r="CNG18" s="191"/>
      <c r="CNH18" s="191"/>
      <c r="CNI18" s="83"/>
      <c r="CNJ18" s="212"/>
      <c r="CNK18" s="212"/>
      <c r="CNL18" s="212"/>
      <c r="CNM18" s="191"/>
      <c r="CNN18" s="191"/>
      <c r="CNO18" s="191"/>
      <c r="CNP18" s="191"/>
      <c r="CNQ18" s="83"/>
      <c r="CNR18" s="212"/>
      <c r="CNS18" s="212"/>
      <c r="CNT18" s="212"/>
      <c r="CNU18" s="191"/>
      <c r="CNV18" s="191"/>
      <c r="CNW18" s="191"/>
      <c r="CNX18" s="191"/>
      <c r="CNY18" s="83"/>
      <c r="CNZ18" s="212"/>
      <c r="COA18" s="212"/>
      <c r="COB18" s="212"/>
      <c r="COC18" s="191"/>
      <c r="COD18" s="191"/>
      <c r="COE18" s="191"/>
      <c r="COF18" s="191"/>
      <c r="COG18" s="83"/>
      <c r="COH18" s="212"/>
      <c r="COI18" s="212"/>
      <c r="COJ18" s="212"/>
      <c r="COK18" s="191"/>
      <c r="COL18" s="191"/>
      <c r="COM18" s="191"/>
      <c r="CON18" s="191"/>
      <c r="COO18" s="83"/>
      <c r="COP18" s="212"/>
      <c r="COQ18" s="212"/>
      <c r="COR18" s="212"/>
      <c r="COS18" s="191"/>
      <c r="COT18" s="191"/>
      <c r="COU18" s="191"/>
      <c r="COV18" s="191"/>
      <c r="COW18" s="83"/>
      <c r="COX18" s="212"/>
      <c r="COY18" s="212"/>
      <c r="COZ18" s="212"/>
      <c r="CPA18" s="191"/>
      <c r="CPB18" s="191"/>
      <c r="CPC18" s="191"/>
      <c r="CPD18" s="191"/>
      <c r="CPE18" s="83"/>
      <c r="CPF18" s="212"/>
      <c r="CPG18" s="212"/>
      <c r="CPH18" s="212"/>
      <c r="CPI18" s="191"/>
      <c r="CPJ18" s="191"/>
      <c r="CPK18" s="191"/>
      <c r="CPL18" s="191"/>
      <c r="CPM18" s="83"/>
      <c r="CPN18" s="212"/>
      <c r="CPO18" s="212"/>
      <c r="CPP18" s="212"/>
      <c r="CPQ18" s="191"/>
      <c r="CPR18" s="191"/>
      <c r="CPS18" s="191"/>
      <c r="CPT18" s="191"/>
      <c r="CPU18" s="83"/>
      <c r="CPV18" s="212"/>
      <c r="CPW18" s="212"/>
      <c r="CPX18" s="212"/>
      <c r="CPY18" s="191"/>
      <c r="CPZ18" s="191"/>
      <c r="CQA18" s="191"/>
      <c r="CQB18" s="191"/>
      <c r="CQC18" s="83"/>
      <c r="CQD18" s="212"/>
      <c r="CQE18" s="212"/>
      <c r="CQF18" s="212"/>
      <c r="CQG18" s="191"/>
      <c r="CQH18" s="191"/>
      <c r="CQI18" s="191"/>
      <c r="CQJ18" s="191"/>
      <c r="CQK18" s="83"/>
      <c r="CQL18" s="212"/>
      <c r="CQM18" s="212"/>
      <c r="CQN18" s="212"/>
      <c r="CQO18" s="191"/>
      <c r="CQP18" s="191"/>
      <c r="CQQ18" s="191"/>
      <c r="CQR18" s="191"/>
      <c r="CQS18" s="83"/>
      <c r="CQT18" s="212"/>
      <c r="CQU18" s="212"/>
      <c r="CQV18" s="212"/>
      <c r="CQW18" s="191"/>
      <c r="CQX18" s="191"/>
      <c r="CQY18" s="191"/>
      <c r="CQZ18" s="191"/>
      <c r="CRA18" s="83"/>
      <c r="CRB18" s="212"/>
      <c r="CRC18" s="212"/>
      <c r="CRD18" s="212"/>
      <c r="CRE18" s="191"/>
      <c r="CRF18" s="191"/>
      <c r="CRG18" s="191"/>
      <c r="CRH18" s="191"/>
      <c r="CRI18" s="83"/>
      <c r="CRJ18" s="212"/>
      <c r="CRK18" s="212"/>
      <c r="CRL18" s="212"/>
      <c r="CRM18" s="191"/>
      <c r="CRN18" s="191"/>
      <c r="CRO18" s="191"/>
      <c r="CRP18" s="191"/>
      <c r="CRQ18" s="83"/>
      <c r="CRR18" s="212"/>
      <c r="CRS18" s="212"/>
      <c r="CRT18" s="212"/>
      <c r="CRU18" s="191"/>
      <c r="CRV18" s="191"/>
      <c r="CRW18" s="191"/>
      <c r="CRX18" s="191"/>
      <c r="CRY18" s="83"/>
      <c r="CRZ18" s="212"/>
      <c r="CSA18" s="212"/>
      <c r="CSB18" s="212"/>
      <c r="CSC18" s="191"/>
      <c r="CSD18" s="191"/>
      <c r="CSE18" s="191"/>
      <c r="CSF18" s="191"/>
      <c r="CSG18" s="83"/>
      <c r="CSH18" s="212"/>
      <c r="CSI18" s="212"/>
      <c r="CSJ18" s="212"/>
      <c r="CSK18" s="191"/>
      <c r="CSL18" s="191"/>
      <c r="CSM18" s="191"/>
      <c r="CSN18" s="191"/>
      <c r="CSO18" s="83"/>
      <c r="CSP18" s="212"/>
      <c r="CSQ18" s="212"/>
      <c r="CSR18" s="212"/>
      <c r="CSS18" s="191"/>
      <c r="CST18" s="191"/>
      <c r="CSU18" s="191"/>
      <c r="CSV18" s="191"/>
      <c r="CSW18" s="83"/>
      <c r="CSX18" s="212"/>
      <c r="CSY18" s="212"/>
      <c r="CSZ18" s="212"/>
      <c r="CTA18" s="191"/>
      <c r="CTB18" s="191"/>
      <c r="CTC18" s="191"/>
      <c r="CTD18" s="191"/>
      <c r="CTE18" s="83"/>
      <c r="CTF18" s="212"/>
      <c r="CTG18" s="212"/>
      <c r="CTH18" s="212"/>
      <c r="CTI18" s="191"/>
      <c r="CTJ18" s="191"/>
      <c r="CTK18" s="191"/>
      <c r="CTL18" s="191"/>
      <c r="CTM18" s="83"/>
      <c r="CTN18" s="212"/>
      <c r="CTO18" s="212"/>
      <c r="CTP18" s="212"/>
      <c r="CTQ18" s="191"/>
      <c r="CTR18" s="191"/>
      <c r="CTS18" s="191"/>
      <c r="CTT18" s="191"/>
      <c r="CTU18" s="83"/>
      <c r="CTV18" s="212"/>
      <c r="CTW18" s="212"/>
      <c r="CTX18" s="212"/>
      <c r="CTY18" s="191"/>
      <c r="CTZ18" s="191"/>
      <c r="CUA18" s="191"/>
      <c r="CUB18" s="191"/>
      <c r="CUC18" s="83"/>
      <c r="CUD18" s="212"/>
      <c r="CUE18" s="212"/>
      <c r="CUF18" s="212"/>
      <c r="CUG18" s="191"/>
      <c r="CUH18" s="191"/>
      <c r="CUI18" s="191"/>
      <c r="CUJ18" s="191"/>
      <c r="CUK18" s="83"/>
      <c r="CUL18" s="212"/>
      <c r="CUM18" s="212"/>
      <c r="CUN18" s="212"/>
      <c r="CUO18" s="191"/>
      <c r="CUP18" s="191"/>
      <c r="CUQ18" s="191"/>
      <c r="CUR18" s="191"/>
      <c r="CUS18" s="83"/>
      <c r="CUT18" s="212"/>
      <c r="CUU18" s="212"/>
      <c r="CUV18" s="212"/>
      <c r="CUW18" s="191"/>
      <c r="CUX18" s="191"/>
      <c r="CUY18" s="191"/>
      <c r="CUZ18" s="191"/>
      <c r="CVA18" s="83"/>
      <c r="CVB18" s="212"/>
      <c r="CVC18" s="212"/>
      <c r="CVD18" s="212"/>
      <c r="CVE18" s="191"/>
      <c r="CVF18" s="191"/>
      <c r="CVG18" s="191"/>
      <c r="CVH18" s="191"/>
      <c r="CVI18" s="83"/>
      <c r="CVJ18" s="212"/>
      <c r="CVK18" s="212"/>
      <c r="CVL18" s="212"/>
      <c r="CVM18" s="191"/>
      <c r="CVN18" s="191"/>
      <c r="CVO18" s="191"/>
      <c r="CVP18" s="191"/>
      <c r="CVQ18" s="83"/>
      <c r="CVR18" s="212"/>
      <c r="CVS18" s="212"/>
      <c r="CVT18" s="212"/>
      <c r="CVU18" s="191"/>
      <c r="CVV18" s="191"/>
      <c r="CVW18" s="191"/>
      <c r="CVX18" s="191"/>
      <c r="CVY18" s="83"/>
      <c r="CVZ18" s="212"/>
      <c r="CWA18" s="212"/>
      <c r="CWB18" s="212"/>
      <c r="CWC18" s="191"/>
      <c r="CWD18" s="191"/>
      <c r="CWE18" s="191"/>
      <c r="CWF18" s="191"/>
      <c r="CWG18" s="83"/>
      <c r="CWH18" s="212"/>
      <c r="CWI18" s="212"/>
      <c r="CWJ18" s="212"/>
      <c r="CWK18" s="191"/>
      <c r="CWL18" s="191"/>
      <c r="CWM18" s="191"/>
      <c r="CWN18" s="191"/>
      <c r="CWO18" s="83"/>
      <c r="CWP18" s="212"/>
      <c r="CWQ18" s="212"/>
      <c r="CWR18" s="212"/>
      <c r="CWS18" s="191"/>
      <c r="CWT18" s="191"/>
      <c r="CWU18" s="191"/>
      <c r="CWV18" s="191"/>
      <c r="CWW18" s="83"/>
      <c r="CWX18" s="212"/>
      <c r="CWY18" s="212"/>
      <c r="CWZ18" s="212"/>
      <c r="CXA18" s="191"/>
      <c r="CXB18" s="191"/>
      <c r="CXC18" s="191"/>
      <c r="CXD18" s="191"/>
      <c r="CXE18" s="83"/>
      <c r="CXF18" s="212"/>
      <c r="CXG18" s="212"/>
      <c r="CXH18" s="212"/>
      <c r="CXI18" s="191"/>
      <c r="CXJ18" s="191"/>
      <c r="CXK18" s="191"/>
      <c r="CXL18" s="191"/>
      <c r="CXM18" s="83"/>
      <c r="CXN18" s="212"/>
      <c r="CXO18" s="212"/>
      <c r="CXP18" s="212"/>
      <c r="CXQ18" s="191"/>
      <c r="CXR18" s="191"/>
      <c r="CXS18" s="191"/>
      <c r="CXT18" s="191"/>
      <c r="CXU18" s="83"/>
      <c r="CXV18" s="212"/>
      <c r="CXW18" s="212"/>
      <c r="CXX18" s="212"/>
      <c r="CXY18" s="191"/>
      <c r="CXZ18" s="191"/>
      <c r="CYA18" s="191"/>
      <c r="CYB18" s="191"/>
      <c r="CYC18" s="83"/>
      <c r="CYD18" s="212"/>
      <c r="CYE18" s="212"/>
      <c r="CYF18" s="212"/>
      <c r="CYG18" s="191"/>
      <c r="CYH18" s="191"/>
      <c r="CYI18" s="191"/>
      <c r="CYJ18" s="191"/>
      <c r="CYK18" s="83"/>
      <c r="CYL18" s="212"/>
      <c r="CYM18" s="212"/>
      <c r="CYN18" s="212"/>
      <c r="CYO18" s="191"/>
      <c r="CYP18" s="191"/>
      <c r="CYQ18" s="191"/>
      <c r="CYR18" s="191"/>
      <c r="CYS18" s="83"/>
      <c r="CYT18" s="212"/>
      <c r="CYU18" s="212"/>
      <c r="CYV18" s="212"/>
      <c r="CYW18" s="191"/>
      <c r="CYX18" s="191"/>
      <c r="CYY18" s="191"/>
      <c r="CYZ18" s="191"/>
      <c r="CZA18" s="83"/>
      <c r="CZB18" s="212"/>
      <c r="CZC18" s="212"/>
      <c r="CZD18" s="212"/>
      <c r="CZE18" s="191"/>
      <c r="CZF18" s="191"/>
      <c r="CZG18" s="191"/>
      <c r="CZH18" s="191"/>
      <c r="CZI18" s="83"/>
      <c r="CZJ18" s="212"/>
      <c r="CZK18" s="212"/>
      <c r="CZL18" s="212"/>
      <c r="CZM18" s="191"/>
      <c r="CZN18" s="191"/>
      <c r="CZO18" s="191"/>
      <c r="CZP18" s="191"/>
      <c r="CZQ18" s="83"/>
      <c r="CZR18" s="212"/>
      <c r="CZS18" s="212"/>
      <c r="CZT18" s="212"/>
      <c r="CZU18" s="191"/>
      <c r="CZV18" s="191"/>
      <c r="CZW18" s="191"/>
      <c r="CZX18" s="191"/>
      <c r="CZY18" s="83"/>
      <c r="CZZ18" s="212"/>
      <c r="DAA18" s="212"/>
      <c r="DAB18" s="212"/>
      <c r="DAC18" s="191"/>
      <c r="DAD18" s="191"/>
      <c r="DAE18" s="191"/>
      <c r="DAF18" s="191"/>
      <c r="DAG18" s="83"/>
      <c r="DAH18" s="212"/>
      <c r="DAI18" s="212"/>
      <c r="DAJ18" s="212"/>
      <c r="DAK18" s="191"/>
      <c r="DAL18" s="191"/>
      <c r="DAM18" s="191"/>
      <c r="DAN18" s="191"/>
      <c r="DAO18" s="83"/>
      <c r="DAP18" s="212"/>
      <c r="DAQ18" s="212"/>
      <c r="DAR18" s="212"/>
      <c r="DAS18" s="191"/>
      <c r="DAT18" s="191"/>
      <c r="DAU18" s="191"/>
      <c r="DAV18" s="191"/>
      <c r="DAW18" s="83"/>
      <c r="DAX18" s="212"/>
      <c r="DAY18" s="212"/>
      <c r="DAZ18" s="212"/>
      <c r="DBA18" s="191"/>
      <c r="DBB18" s="191"/>
      <c r="DBC18" s="191"/>
      <c r="DBD18" s="191"/>
      <c r="DBE18" s="83"/>
      <c r="DBF18" s="212"/>
      <c r="DBG18" s="212"/>
      <c r="DBH18" s="212"/>
      <c r="DBI18" s="191"/>
      <c r="DBJ18" s="191"/>
      <c r="DBK18" s="191"/>
      <c r="DBL18" s="191"/>
      <c r="DBM18" s="83"/>
      <c r="DBN18" s="212"/>
      <c r="DBO18" s="212"/>
      <c r="DBP18" s="212"/>
      <c r="DBQ18" s="191"/>
      <c r="DBR18" s="191"/>
      <c r="DBS18" s="191"/>
      <c r="DBT18" s="191"/>
      <c r="DBU18" s="83"/>
      <c r="DBV18" s="212"/>
      <c r="DBW18" s="212"/>
      <c r="DBX18" s="212"/>
      <c r="DBY18" s="191"/>
      <c r="DBZ18" s="191"/>
      <c r="DCA18" s="191"/>
      <c r="DCB18" s="191"/>
      <c r="DCC18" s="83"/>
      <c r="DCD18" s="212"/>
      <c r="DCE18" s="212"/>
      <c r="DCF18" s="212"/>
      <c r="DCG18" s="191"/>
      <c r="DCH18" s="191"/>
      <c r="DCI18" s="191"/>
      <c r="DCJ18" s="191"/>
      <c r="DCK18" s="83"/>
      <c r="DCL18" s="212"/>
      <c r="DCM18" s="212"/>
      <c r="DCN18" s="212"/>
      <c r="DCO18" s="191"/>
      <c r="DCP18" s="191"/>
      <c r="DCQ18" s="191"/>
      <c r="DCR18" s="191"/>
      <c r="DCS18" s="83"/>
      <c r="DCT18" s="212"/>
      <c r="DCU18" s="212"/>
      <c r="DCV18" s="212"/>
      <c r="DCW18" s="191"/>
      <c r="DCX18" s="191"/>
      <c r="DCY18" s="191"/>
      <c r="DCZ18" s="191"/>
      <c r="DDA18" s="83"/>
      <c r="DDB18" s="212"/>
      <c r="DDC18" s="212"/>
      <c r="DDD18" s="212"/>
      <c r="DDE18" s="191"/>
      <c r="DDF18" s="191"/>
      <c r="DDG18" s="191"/>
      <c r="DDH18" s="191"/>
      <c r="DDI18" s="83"/>
      <c r="DDJ18" s="212"/>
      <c r="DDK18" s="212"/>
      <c r="DDL18" s="212"/>
      <c r="DDM18" s="191"/>
      <c r="DDN18" s="191"/>
      <c r="DDO18" s="191"/>
      <c r="DDP18" s="191"/>
      <c r="DDQ18" s="83"/>
      <c r="DDR18" s="212"/>
      <c r="DDS18" s="212"/>
      <c r="DDT18" s="212"/>
      <c r="DDU18" s="191"/>
      <c r="DDV18" s="191"/>
      <c r="DDW18" s="191"/>
      <c r="DDX18" s="191"/>
      <c r="DDY18" s="83"/>
      <c r="DDZ18" s="212"/>
      <c r="DEA18" s="212"/>
      <c r="DEB18" s="212"/>
      <c r="DEC18" s="191"/>
      <c r="DED18" s="191"/>
      <c r="DEE18" s="191"/>
      <c r="DEF18" s="191"/>
      <c r="DEG18" s="83"/>
      <c r="DEH18" s="212"/>
      <c r="DEI18" s="212"/>
      <c r="DEJ18" s="212"/>
      <c r="DEK18" s="191"/>
      <c r="DEL18" s="191"/>
      <c r="DEM18" s="191"/>
      <c r="DEN18" s="191"/>
      <c r="DEO18" s="83"/>
      <c r="DEP18" s="212"/>
      <c r="DEQ18" s="212"/>
      <c r="DER18" s="212"/>
      <c r="DES18" s="191"/>
      <c r="DET18" s="191"/>
      <c r="DEU18" s="191"/>
      <c r="DEV18" s="191"/>
      <c r="DEW18" s="83"/>
      <c r="DEX18" s="212"/>
      <c r="DEY18" s="212"/>
      <c r="DEZ18" s="212"/>
      <c r="DFA18" s="191"/>
      <c r="DFB18" s="191"/>
      <c r="DFC18" s="191"/>
      <c r="DFD18" s="191"/>
      <c r="DFE18" s="83"/>
      <c r="DFF18" s="212"/>
      <c r="DFG18" s="212"/>
      <c r="DFH18" s="212"/>
      <c r="DFI18" s="191"/>
      <c r="DFJ18" s="191"/>
      <c r="DFK18" s="191"/>
      <c r="DFL18" s="191"/>
      <c r="DFM18" s="83"/>
      <c r="DFN18" s="212"/>
      <c r="DFO18" s="212"/>
      <c r="DFP18" s="212"/>
      <c r="DFQ18" s="191"/>
      <c r="DFR18" s="191"/>
      <c r="DFS18" s="191"/>
      <c r="DFT18" s="191"/>
      <c r="DFU18" s="83"/>
      <c r="DFV18" s="212"/>
      <c r="DFW18" s="212"/>
      <c r="DFX18" s="212"/>
      <c r="DFY18" s="191"/>
      <c r="DFZ18" s="191"/>
      <c r="DGA18" s="191"/>
      <c r="DGB18" s="191"/>
      <c r="DGC18" s="83"/>
      <c r="DGD18" s="212"/>
      <c r="DGE18" s="212"/>
      <c r="DGF18" s="212"/>
      <c r="DGG18" s="191"/>
      <c r="DGH18" s="191"/>
      <c r="DGI18" s="191"/>
      <c r="DGJ18" s="191"/>
      <c r="DGK18" s="83"/>
      <c r="DGL18" s="212"/>
      <c r="DGM18" s="212"/>
      <c r="DGN18" s="212"/>
      <c r="DGO18" s="191"/>
      <c r="DGP18" s="191"/>
      <c r="DGQ18" s="191"/>
      <c r="DGR18" s="191"/>
      <c r="DGS18" s="83"/>
      <c r="DGT18" s="212"/>
      <c r="DGU18" s="212"/>
      <c r="DGV18" s="212"/>
      <c r="DGW18" s="191"/>
      <c r="DGX18" s="191"/>
      <c r="DGY18" s="191"/>
      <c r="DGZ18" s="191"/>
      <c r="DHA18" s="83"/>
      <c r="DHB18" s="212"/>
      <c r="DHC18" s="212"/>
      <c r="DHD18" s="212"/>
      <c r="DHE18" s="191"/>
      <c r="DHF18" s="191"/>
      <c r="DHG18" s="191"/>
      <c r="DHH18" s="191"/>
      <c r="DHI18" s="83"/>
      <c r="DHJ18" s="212"/>
      <c r="DHK18" s="212"/>
      <c r="DHL18" s="212"/>
      <c r="DHM18" s="191"/>
      <c r="DHN18" s="191"/>
      <c r="DHO18" s="191"/>
      <c r="DHP18" s="191"/>
      <c r="DHQ18" s="83"/>
      <c r="DHR18" s="212"/>
      <c r="DHS18" s="212"/>
      <c r="DHT18" s="212"/>
      <c r="DHU18" s="191"/>
      <c r="DHV18" s="191"/>
      <c r="DHW18" s="191"/>
      <c r="DHX18" s="191"/>
      <c r="DHY18" s="83"/>
      <c r="DHZ18" s="212"/>
      <c r="DIA18" s="212"/>
      <c r="DIB18" s="212"/>
      <c r="DIC18" s="191"/>
      <c r="DID18" s="191"/>
      <c r="DIE18" s="191"/>
      <c r="DIF18" s="191"/>
      <c r="DIG18" s="83"/>
      <c r="DIH18" s="212"/>
      <c r="DII18" s="212"/>
      <c r="DIJ18" s="212"/>
      <c r="DIK18" s="191"/>
      <c r="DIL18" s="191"/>
      <c r="DIM18" s="191"/>
      <c r="DIN18" s="191"/>
      <c r="DIO18" s="83"/>
      <c r="DIP18" s="212"/>
      <c r="DIQ18" s="212"/>
      <c r="DIR18" s="212"/>
      <c r="DIS18" s="191"/>
      <c r="DIT18" s="191"/>
      <c r="DIU18" s="191"/>
      <c r="DIV18" s="191"/>
      <c r="DIW18" s="83"/>
      <c r="DIX18" s="212"/>
      <c r="DIY18" s="212"/>
      <c r="DIZ18" s="212"/>
      <c r="DJA18" s="191"/>
      <c r="DJB18" s="191"/>
      <c r="DJC18" s="191"/>
      <c r="DJD18" s="191"/>
      <c r="DJE18" s="83"/>
      <c r="DJF18" s="212"/>
      <c r="DJG18" s="212"/>
      <c r="DJH18" s="212"/>
      <c r="DJI18" s="191"/>
      <c r="DJJ18" s="191"/>
      <c r="DJK18" s="191"/>
      <c r="DJL18" s="191"/>
      <c r="DJM18" s="83"/>
      <c r="DJN18" s="212"/>
      <c r="DJO18" s="212"/>
      <c r="DJP18" s="212"/>
      <c r="DJQ18" s="191"/>
      <c r="DJR18" s="191"/>
      <c r="DJS18" s="191"/>
      <c r="DJT18" s="191"/>
      <c r="DJU18" s="83"/>
      <c r="DJV18" s="212"/>
      <c r="DJW18" s="212"/>
      <c r="DJX18" s="212"/>
      <c r="DJY18" s="191"/>
      <c r="DJZ18" s="191"/>
      <c r="DKA18" s="191"/>
      <c r="DKB18" s="191"/>
      <c r="DKC18" s="83"/>
      <c r="DKD18" s="212"/>
      <c r="DKE18" s="212"/>
      <c r="DKF18" s="212"/>
      <c r="DKG18" s="191"/>
      <c r="DKH18" s="191"/>
      <c r="DKI18" s="191"/>
      <c r="DKJ18" s="191"/>
      <c r="DKK18" s="83"/>
      <c r="DKL18" s="212"/>
      <c r="DKM18" s="212"/>
      <c r="DKN18" s="212"/>
      <c r="DKO18" s="191"/>
      <c r="DKP18" s="191"/>
      <c r="DKQ18" s="191"/>
      <c r="DKR18" s="191"/>
      <c r="DKS18" s="83"/>
      <c r="DKT18" s="212"/>
      <c r="DKU18" s="212"/>
      <c r="DKV18" s="212"/>
      <c r="DKW18" s="191"/>
      <c r="DKX18" s="191"/>
      <c r="DKY18" s="191"/>
      <c r="DKZ18" s="191"/>
      <c r="DLA18" s="83"/>
      <c r="DLB18" s="212"/>
      <c r="DLC18" s="212"/>
      <c r="DLD18" s="212"/>
      <c r="DLE18" s="191"/>
      <c r="DLF18" s="191"/>
      <c r="DLG18" s="191"/>
      <c r="DLH18" s="191"/>
      <c r="DLI18" s="83"/>
      <c r="DLJ18" s="212"/>
      <c r="DLK18" s="212"/>
      <c r="DLL18" s="212"/>
      <c r="DLM18" s="191"/>
      <c r="DLN18" s="191"/>
      <c r="DLO18" s="191"/>
      <c r="DLP18" s="191"/>
      <c r="DLQ18" s="83"/>
      <c r="DLR18" s="212"/>
      <c r="DLS18" s="212"/>
      <c r="DLT18" s="212"/>
      <c r="DLU18" s="191"/>
      <c r="DLV18" s="191"/>
      <c r="DLW18" s="191"/>
      <c r="DLX18" s="191"/>
      <c r="DLY18" s="83"/>
      <c r="DLZ18" s="212"/>
      <c r="DMA18" s="212"/>
      <c r="DMB18" s="212"/>
      <c r="DMC18" s="191"/>
      <c r="DMD18" s="191"/>
      <c r="DME18" s="191"/>
      <c r="DMF18" s="191"/>
      <c r="DMG18" s="83"/>
      <c r="DMH18" s="212"/>
      <c r="DMI18" s="212"/>
      <c r="DMJ18" s="212"/>
      <c r="DMK18" s="191"/>
      <c r="DML18" s="191"/>
      <c r="DMM18" s="191"/>
      <c r="DMN18" s="191"/>
      <c r="DMO18" s="83"/>
      <c r="DMP18" s="212"/>
      <c r="DMQ18" s="212"/>
      <c r="DMR18" s="212"/>
      <c r="DMS18" s="191"/>
      <c r="DMT18" s="191"/>
      <c r="DMU18" s="191"/>
      <c r="DMV18" s="191"/>
      <c r="DMW18" s="83"/>
      <c r="DMX18" s="212"/>
      <c r="DMY18" s="212"/>
      <c r="DMZ18" s="212"/>
      <c r="DNA18" s="191"/>
      <c r="DNB18" s="191"/>
      <c r="DNC18" s="191"/>
      <c r="DND18" s="191"/>
      <c r="DNE18" s="83"/>
      <c r="DNF18" s="212"/>
      <c r="DNG18" s="212"/>
      <c r="DNH18" s="212"/>
      <c r="DNI18" s="191"/>
      <c r="DNJ18" s="191"/>
      <c r="DNK18" s="191"/>
      <c r="DNL18" s="191"/>
      <c r="DNM18" s="83"/>
      <c r="DNN18" s="212"/>
      <c r="DNO18" s="212"/>
      <c r="DNP18" s="212"/>
      <c r="DNQ18" s="191"/>
      <c r="DNR18" s="191"/>
      <c r="DNS18" s="191"/>
      <c r="DNT18" s="191"/>
      <c r="DNU18" s="83"/>
      <c r="DNV18" s="212"/>
      <c r="DNW18" s="212"/>
      <c r="DNX18" s="212"/>
      <c r="DNY18" s="191"/>
      <c r="DNZ18" s="191"/>
      <c r="DOA18" s="191"/>
      <c r="DOB18" s="191"/>
      <c r="DOC18" s="83"/>
      <c r="DOD18" s="212"/>
      <c r="DOE18" s="212"/>
      <c r="DOF18" s="212"/>
      <c r="DOG18" s="191"/>
      <c r="DOH18" s="191"/>
      <c r="DOI18" s="191"/>
      <c r="DOJ18" s="191"/>
      <c r="DOK18" s="83"/>
      <c r="DOL18" s="212"/>
      <c r="DOM18" s="212"/>
      <c r="DON18" s="212"/>
      <c r="DOO18" s="191"/>
      <c r="DOP18" s="191"/>
      <c r="DOQ18" s="191"/>
      <c r="DOR18" s="191"/>
      <c r="DOS18" s="83"/>
      <c r="DOT18" s="212"/>
      <c r="DOU18" s="212"/>
      <c r="DOV18" s="212"/>
      <c r="DOW18" s="191"/>
      <c r="DOX18" s="191"/>
      <c r="DOY18" s="191"/>
      <c r="DOZ18" s="191"/>
      <c r="DPA18" s="83"/>
      <c r="DPB18" s="212"/>
      <c r="DPC18" s="212"/>
      <c r="DPD18" s="212"/>
      <c r="DPE18" s="191"/>
      <c r="DPF18" s="191"/>
      <c r="DPG18" s="191"/>
      <c r="DPH18" s="191"/>
      <c r="DPI18" s="83"/>
      <c r="DPJ18" s="212"/>
      <c r="DPK18" s="212"/>
      <c r="DPL18" s="212"/>
      <c r="DPM18" s="191"/>
      <c r="DPN18" s="191"/>
      <c r="DPO18" s="191"/>
      <c r="DPP18" s="191"/>
      <c r="DPQ18" s="83"/>
      <c r="DPR18" s="212"/>
      <c r="DPS18" s="212"/>
      <c r="DPT18" s="212"/>
      <c r="DPU18" s="191"/>
      <c r="DPV18" s="191"/>
      <c r="DPW18" s="191"/>
      <c r="DPX18" s="191"/>
      <c r="DPY18" s="83"/>
      <c r="DPZ18" s="212"/>
      <c r="DQA18" s="212"/>
      <c r="DQB18" s="212"/>
      <c r="DQC18" s="191"/>
      <c r="DQD18" s="191"/>
      <c r="DQE18" s="191"/>
      <c r="DQF18" s="191"/>
      <c r="DQG18" s="83"/>
      <c r="DQH18" s="212"/>
      <c r="DQI18" s="212"/>
      <c r="DQJ18" s="212"/>
      <c r="DQK18" s="191"/>
      <c r="DQL18" s="191"/>
      <c r="DQM18" s="191"/>
      <c r="DQN18" s="191"/>
      <c r="DQO18" s="83"/>
      <c r="DQP18" s="212"/>
      <c r="DQQ18" s="212"/>
      <c r="DQR18" s="212"/>
      <c r="DQS18" s="191"/>
      <c r="DQT18" s="191"/>
      <c r="DQU18" s="191"/>
      <c r="DQV18" s="191"/>
      <c r="DQW18" s="83"/>
      <c r="DQX18" s="212"/>
      <c r="DQY18" s="212"/>
      <c r="DQZ18" s="212"/>
      <c r="DRA18" s="191"/>
      <c r="DRB18" s="191"/>
      <c r="DRC18" s="191"/>
      <c r="DRD18" s="191"/>
      <c r="DRE18" s="83"/>
      <c r="DRF18" s="212"/>
      <c r="DRG18" s="212"/>
      <c r="DRH18" s="212"/>
      <c r="DRI18" s="191"/>
      <c r="DRJ18" s="191"/>
      <c r="DRK18" s="191"/>
      <c r="DRL18" s="191"/>
      <c r="DRM18" s="83"/>
      <c r="DRN18" s="212"/>
      <c r="DRO18" s="212"/>
      <c r="DRP18" s="212"/>
      <c r="DRQ18" s="191"/>
      <c r="DRR18" s="191"/>
      <c r="DRS18" s="191"/>
      <c r="DRT18" s="191"/>
      <c r="DRU18" s="83"/>
      <c r="DRV18" s="212"/>
      <c r="DRW18" s="212"/>
      <c r="DRX18" s="212"/>
      <c r="DRY18" s="191"/>
      <c r="DRZ18" s="191"/>
      <c r="DSA18" s="191"/>
      <c r="DSB18" s="191"/>
      <c r="DSC18" s="83"/>
      <c r="DSD18" s="212"/>
      <c r="DSE18" s="212"/>
      <c r="DSF18" s="212"/>
      <c r="DSG18" s="191"/>
      <c r="DSH18" s="191"/>
      <c r="DSI18" s="191"/>
      <c r="DSJ18" s="191"/>
      <c r="DSK18" s="83"/>
      <c r="DSL18" s="212"/>
      <c r="DSM18" s="212"/>
      <c r="DSN18" s="212"/>
      <c r="DSO18" s="191"/>
      <c r="DSP18" s="191"/>
      <c r="DSQ18" s="191"/>
      <c r="DSR18" s="191"/>
      <c r="DSS18" s="83"/>
      <c r="DST18" s="212"/>
      <c r="DSU18" s="212"/>
      <c r="DSV18" s="212"/>
      <c r="DSW18" s="191"/>
      <c r="DSX18" s="191"/>
      <c r="DSY18" s="191"/>
      <c r="DSZ18" s="191"/>
      <c r="DTA18" s="83"/>
      <c r="DTB18" s="212"/>
      <c r="DTC18" s="212"/>
      <c r="DTD18" s="212"/>
      <c r="DTE18" s="191"/>
      <c r="DTF18" s="191"/>
      <c r="DTG18" s="191"/>
      <c r="DTH18" s="191"/>
      <c r="DTI18" s="83"/>
      <c r="DTJ18" s="212"/>
      <c r="DTK18" s="212"/>
      <c r="DTL18" s="212"/>
      <c r="DTM18" s="191"/>
      <c r="DTN18" s="191"/>
      <c r="DTO18" s="191"/>
      <c r="DTP18" s="191"/>
      <c r="DTQ18" s="83"/>
      <c r="DTR18" s="212"/>
      <c r="DTS18" s="212"/>
      <c r="DTT18" s="212"/>
      <c r="DTU18" s="191"/>
      <c r="DTV18" s="191"/>
      <c r="DTW18" s="191"/>
      <c r="DTX18" s="191"/>
      <c r="DTY18" s="83"/>
      <c r="DTZ18" s="212"/>
      <c r="DUA18" s="212"/>
      <c r="DUB18" s="212"/>
      <c r="DUC18" s="191"/>
      <c r="DUD18" s="191"/>
      <c r="DUE18" s="191"/>
      <c r="DUF18" s="191"/>
      <c r="DUG18" s="83"/>
      <c r="DUH18" s="212"/>
      <c r="DUI18" s="212"/>
      <c r="DUJ18" s="212"/>
      <c r="DUK18" s="191"/>
      <c r="DUL18" s="191"/>
      <c r="DUM18" s="191"/>
      <c r="DUN18" s="191"/>
      <c r="DUO18" s="83"/>
      <c r="DUP18" s="212"/>
      <c r="DUQ18" s="212"/>
      <c r="DUR18" s="212"/>
      <c r="DUS18" s="191"/>
      <c r="DUT18" s="191"/>
      <c r="DUU18" s="191"/>
      <c r="DUV18" s="191"/>
      <c r="DUW18" s="83"/>
      <c r="DUX18" s="212"/>
      <c r="DUY18" s="212"/>
      <c r="DUZ18" s="212"/>
      <c r="DVA18" s="191"/>
      <c r="DVB18" s="191"/>
      <c r="DVC18" s="191"/>
      <c r="DVD18" s="191"/>
      <c r="DVE18" s="83"/>
      <c r="DVF18" s="212"/>
      <c r="DVG18" s="212"/>
      <c r="DVH18" s="212"/>
      <c r="DVI18" s="191"/>
      <c r="DVJ18" s="191"/>
      <c r="DVK18" s="191"/>
      <c r="DVL18" s="191"/>
      <c r="DVM18" s="83"/>
      <c r="DVN18" s="212"/>
      <c r="DVO18" s="212"/>
      <c r="DVP18" s="212"/>
      <c r="DVQ18" s="191"/>
      <c r="DVR18" s="191"/>
      <c r="DVS18" s="191"/>
      <c r="DVT18" s="191"/>
      <c r="DVU18" s="83"/>
      <c r="DVV18" s="212"/>
      <c r="DVW18" s="212"/>
      <c r="DVX18" s="212"/>
      <c r="DVY18" s="191"/>
      <c r="DVZ18" s="191"/>
      <c r="DWA18" s="191"/>
      <c r="DWB18" s="191"/>
      <c r="DWC18" s="83"/>
      <c r="DWD18" s="212"/>
      <c r="DWE18" s="212"/>
      <c r="DWF18" s="212"/>
      <c r="DWG18" s="191"/>
      <c r="DWH18" s="191"/>
      <c r="DWI18" s="191"/>
      <c r="DWJ18" s="191"/>
      <c r="DWK18" s="83"/>
      <c r="DWL18" s="212"/>
      <c r="DWM18" s="212"/>
      <c r="DWN18" s="212"/>
      <c r="DWO18" s="191"/>
      <c r="DWP18" s="191"/>
      <c r="DWQ18" s="191"/>
      <c r="DWR18" s="191"/>
      <c r="DWS18" s="83"/>
      <c r="DWT18" s="212"/>
      <c r="DWU18" s="212"/>
      <c r="DWV18" s="212"/>
      <c r="DWW18" s="191"/>
      <c r="DWX18" s="191"/>
      <c r="DWY18" s="191"/>
      <c r="DWZ18" s="191"/>
      <c r="DXA18" s="83"/>
      <c r="DXB18" s="212"/>
      <c r="DXC18" s="212"/>
      <c r="DXD18" s="212"/>
      <c r="DXE18" s="191"/>
      <c r="DXF18" s="191"/>
      <c r="DXG18" s="191"/>
      <c r="DXH18" s="191"/>
      <c r="DXI18" s="83"/>
      <c r="DXJ18" s="212"/>
      <c r="DXK18" s="212"/>
      <c r="DXL18" s="212"/>
      <c r="DXM18" s="191"/>
      <c r="DXN18" s="191"/>
      <c r="DXO18" s="191"/>
      <c r="DXP18" s="191"/>
      <c r="DXQ18" s="83"/>
      <c r="DXR18" s="212"/>
      <c r="DXS18" s="212"/>
      <c r="DXT18" s="212"/>
      <c r="DXU18" s="191"/>
      <c r="DXV18" s="191"/>
      <c r="DXW18" s="191"/>
      <c r="DXX18" s="191"/>
      <c r="DXY18" s="83"/>
      <c r="DXZ18" s="212"/>
      <c r="DYA18" s="212"/>
      <c r="DYB18" s="212"/>
      <c r="DYC18" s="191"/>
      <c r="DYD18" s="191"/>
      <c r="DYE18" s="191"/>
      <c r="DYF18" s="191"/>
      <c r="DYG18" s="83"/>
      <c r="DYH18" s="212"/>
      <c r="DYI18" s="212"/>
      <c r="DYJ18" s="212"/>
      <c r="DYK18" s="191"/>
      <c r="DYL18" s="191"/>
      <c r="DYM18" s="191"/>
      <c r="DYN18" s="191"/>
      <c r="DYO18" s="83"/>
      <c r="DYP18" s="212"/>
      <c r="DYQ18" s="212"/>
      <c r="DYR18" s="212"/>
      <c r="DYS18" s="191"/>
      <c r="DYT18" s="191"/>
      <c r="DYU18" s="191"/>
      <c r="DYV18" s="191"/>
      <c r="DYW18" s="83"/>
      <c r="DYX18" s="212"/>
      <c r="DYY18" s="212"/>
      <c r="DYZ18" s="212"/>
      <c r="DZA18" s="191"/>
      <c r="DZB18" s="191"/>
      <c r="DZC18" s="191"/>
      <c r="DZD18" s="191"/>
      <c r="DZE18" s="83"/>
      <c r="DZF18" s="212"/>
      <c r="DZG18" s="212"/>
      <c r="DZH18" s="212"/>
      <c r="DZI18" s="191"/>
      <c r="DZJ18" s="191"/>
      <c r="DZK18" s="191"/>
      <c r="DZL18" s="191"/>
      <c r="DZM18" s="83"/>
      <c r="DZN18" s="212"/>
      <c r="DZO18" s="212"/>
      <c r="DZP18" s="212"/>
      <c r="DZQ18" s="191"/>
      <c r="DZR18" s="191"/>
      <c r="DZS18" s="191"/>
      <c r="DZT18" s="191"/>
      <c r="DZU18" s="83"/>
      <c r="DZV18" s="212"/>
      <c r="DZW18" s="212"/>
      <c r="DZX18" s="212"/>
      <c r="DZY18" s="191"/>
      <c r="DZZ18" s="191"/>
      <c r="EAA18" s="191"/>
      <c r="EAB18" s="191"/>
      <c r="EAC18" s="83"/>
      <c r="EAD18" s="212"/>
      <c r="EAE18" s="212"/>
      <c r="EAF18" s="212"/>
      <c r="EAG18" s="191"/>
      <c r="EAH18" s="191"/>
      <c r="EAI18" s="191"/>
      <c r="EAJ18" s="191"/>
      <c r="EAK18" s="83"/>
      <c r="EAL18" s="212"/>
      <c r="EAM18" s="212"/>
      <c r="EAN18" s="212"/>
      <c r="EAO18" s="191"/>
      <c r="EAP18" s="191"/>
      <c r="EAQ18" s="191"/>
      <c r="EAR18" s="191"/>
      <c r="EAS18" s="83"/>
      <c r="EAT18" s="212"/>
      <c r="EAU18" s="212"/>
      <c r="EAV18" s="212"/>
      <c r="EAW18" s="191"/>
      <c r="EAX18" s="191"/>
      <c r="EAY18" s="191"/>
      <c r="EAZ18" s="191"/>
      <c r="EBA18" s="83"/>
      <c r="EBB18" s="212"/>
      <c r="EBC18" s="212"/>
      <c r="EBD18" s="212"/>
      <c r="EBE18" s="191"/>
      <c r="EBF18" s="191"/>
      <c r="EBG18" s="191"/>
      <c r="EBH18" s="191"/>
      <c r="EBI18" s="83"/>
      <c r="EBJ18" s="212"/>
      <c r="EBK18" s="212"/>
      <c r="EBL18" s="212"/>
      <c r="EBM18" s="191"/>
      <c r="EBN18" s="191"/>
      <c r="EBO18" s="191"/>
      <c r="EBP18" s="191"/>
      <c r="EBQ18" s="83"/>
      <c r="EBR18" s="212"/>
      <c r="EBS18" s="212"/>
      <c r="EBT18" s="212"/>
      <c r="EBU18" s="191"/>
      <c r="EBV18" s="191"/>
      <c r="EBW18" s="191"/>
      <c r="EBX18" s="191"/>
      <c r="EBY18" s="83"/>
      <c r="EBZ18" s="212"/>
      <c r="ECA18" s="212"/>
      <c r="ECB18" s="212"/>
      <c r="ECC18" s="191"/>
      <c r="ECD18" s="191"/>
      <c r="ECE18" s="191"/>
      <c r="ECF18" s="191"/>
      <c r="ECG18" s="83"/>
      <c r="ECH18" s="212"/>
      <c r="ECI18" s="212"/>
      <c r="ECJ18" s="212"/>
      <c r="ECK18" s="191"/>
      <c r="ECL18" s="191"/>
      <c r="ECM18" s="191"/>
      <c r="ECN18" s="191"/>
      <c r="ECO18" s="83"/>
      <c r="ECP18" s="212"/>
      <c r="ECQ18" s="212"/>
      <c r="ECR18" s="212"/>
      <c r="ECS18" s="191"/>
      <c r="ECT18" s="191"/>
      <c r="ECU18" s="191"/>
      <c r="ECV18" s="191"/>
      <c r="ECW18" s="83"/>
      <c r="ECX18" s="212"/>
      <c r="ECY18" s="212"/>
      <c r="ECZ18" s="212"/>
      <c r="EDA18" s="191"/>
      <c r="EDB18" s="191"/>
      <c r="EDC18" s="191"/>
      <c r="EDD18" s="191"/>
      <c r="EDE18" s="83"/>
      <c r="EDF18" s="212"/>
      <c r="EDG18" s="212"/>
      <c r="EDH18" s="212"/>
      <c r="EDI18" s="191"/>
      <c r="EDJ18" s="191"/>
      <c r="EDK18" s="191"/>
      <c r="EDL18" s="191"/>
      <c r="EDM18" s="83"/>
      <c r="EDN18" s="212"/>
      <c r="EDO18" s="212"/>
      <c r="EDP18" s="212"/>
      <c r="EDQ18" s="191"/>
      <c r="EDR18" s="191"/>
      <c r="EDS18" s="191"/>
      <c r="EDT18" s="191"/>
      <c r="EDU18" s="83"/>
      <c r="EDV18" s="212"/>
      <c r="EDW18" s="212"/>
      <c r="EDX18" s="212"/>
      <c r="EDY18" s="191"/>
      <c r="EDZ18" s="191"/>
      <c r="EEA18" s="191"/>
      <c r="EEB18" s="191"/>
      <c r="EEC18" s="83"/>
      <c r="EED18" s="212"/>
      <c r="EEE18" s="212"/>
      <c r="EEF18" s="212"/>
      <c r="EEG18" s="191"/>
      <c r="EEH18" s="191"/>
      <c r="EEI18" s="191"/>
      <c r="EEJ18" s="191"/>
      <c r="EEK18" s="83"/>
      <c r="EEL18" s="212"/>
      <c r="EEM18" s="212"/>
      <c r="EEN18" s="212"/>
      <c r="EEO18" s="191"/>
      <c r="EEP18" s="191"/>
      <c r="EEQ18" s="191"/>
      <c r="EER18" s="191"/>
      <c r="EES18" s="83"/>
      <c r="EET18" s="212"/>
      <c r="EEU18" s="212"/>
      <c r="EEV18" s="212"/>
      <c r="EEW18" s="191"/>
      <c r="EEX18" s="191"/>
      <c r="EEY18" s="191"/>
      <c r="EEZ18" s="191"/>
      <c r="EFA18" s="83"/>
      <c r="EFB18" s="212"/>
      <c r="EFC18" s="212"/>
      <c r="EFD18" s="212"/>
      <c r="EFE18" s="191"/>
      <c r="EFF18" s="191"/>
      <c r="EFG18" s="191"/>
      <c r="EFH18" s="191"/>
      <c r="EFI18" s="83"/>
      <c r="EFJ18" s="212"/>
      <c r="EFK18" s="212"/>
      <c r="EFL18" s="212"/>
      <c r="EFM18" s="191"/>
      <c r="EFN18" s="191"/>
      <c r="EFO18" s="191"/>
      <c r="EFP18" s="191"/>
      <c r="EFQ18" s="83"/>
      <c r="EFR18" s="212"/>
      <c r="EFS18" s="212"/>
      <c r="EFT18" s="212"/>
      <c r="EFU18" s="191"/>
      <c r="EFV18" s="191"/>
      <c r="EFW18" s="191"/>
      <c r="EFX18" s="191"/>
      <c r="EFY18" s="83"/>
      <c r="EFZ18" s="212"/>
      <c r="EGA18" s="212"/>
      <c r="EGB18" s="212"/>
      <c r="EGC18" s="191"/>
      <c r="EGD18" s="191"/>
      <c r="EGE18" s="191"/>
      <c r="EGF18" s="191"/>
      <c r="EGG18" s="83"/>
      <c r="EGH18" s="212"/>
      <c r="EGI18" s="212"/>
      <c r="EGJ18" s="212"/>
      <c r="EGK18" s="191"/>
      <c r="EGL18" s="191"/>
      <c r="EGM18" s="191"/>
      <c r="EGN18" s="191"/>
      <c r="EGO18" s="83"/>
      <c r="EGP18" s="212"/>
      <c r="EGQ18" s="212"/>
      <c r="EGR18" s="212"/>
      <c r="EGS18" s="191"/>
      <c r="EGT18" s="191"/>
      <c r="EGU18" s="191"/>
      <c r="EGV18" s="191"/>
      <c r="EGW18" s="83"/>
      <c r="EGX18" s="212"/>
      <c r="EGY18" s="212"/>
      <c r="EGZ18" s="212"/>
      <c r="EHA18" s="191"/>
      <c r="EHB18" s="191"/>
      <c r="EHC18" s="191"/>
      <c r="EHD18" s="191"/>
      <c r="EHE18" s="83"/>
      <c r="EHF18" s="212"/>
      <c r="EHG18" s="212"/>
      <c r="EHH18" s="212"/>
      <c r="EHI18" s="191"/>
      <c r="EHJ18" s="191"/>
      <c r="EHK18" s="191"/>
      <c r="EHL18" s="191"/>
      <c r="EHM18" s="83"/>
      <c r="EHN18" s="212"/>
      <c r="EHO18" s="212"/>
      <c r="EHP18" s="212"/>
      <c r="EHQ18" s="191"/>
      <c r="EHR18" s="191"/>
      <c r="EHS18" s="191"/>
      <c r="EHT18" s="191"/>
      <c r="EHU18" s="83"/>
      <c r="EHV18" s="212"/>
      <c r="EHW18" s="212"/>
      <c r="EHX18" s="212"/>
      <c r="EHY18" s="191"/>
      <c r="EHZ18" s="191"/>
      <c r="EIA18" s="191"/>
      <c r="EIB18" s="191"/>
      <c r="EIC18" s="83"/>
      <c r="EID18" s="212"/>
      <c r="EIE18" s="212"/>
      <c r="EIF18" s="212"/>
      <c r="EIG18" s="191"/>
      <c r="EIH18" s="191"/>
      <c r="EII18" s="191"/>
      <c r="EIJ18" s="191"/>
      <c r="EIK18" s="83"/>
      <c r="EIL18" s="212"/>
      <c r="EIM18" s="212"/>
      <c r="EIN18" s="212"/>
      <c r="EIO18" s="191"/>
      <c r="EIP18" s="191"/>
      <c r="EIQ18" s="191"/>
      <c r="EIR18" s="191"/>
      <c r="EIS18" s="83"/>
      <c r="EIT18" s="212"/>
      <c r="EIU18" s="212"/>
      <c r="EIV18" s="212"/>
      <c r="EIW18" s="191"/>
      <c r="EIX18" s="191"/>
      <c r="EIY18" s="191"/>
      <c r="EIZ18" s="191"/>
      <c r="EJA18" s="83"/>
      <c r="EJB18" s="212"/>
      <c r="EJC18" s="212"/>
      <c r="EJD18" s="212"/>
      <c r="EJE18" s="191"/>
      <c r="EJF18" s="191"/>
      <c r="EJG18" s="191"/>
      <c r="EJH18" s="191"/>
      <c r="EJI18" s="83"/>
      <c r="EJJ18" s="212"/>
      <c r="EJK18" s="212"/>
      <c r="EJL18" s="212"/>
      <c r="EJM18" s="191"/>
      <c r="EJN18" s="191"/>
      <c r="EJO18" s="191"/>
      <c r="EJP18" s="191"/>
      <c r="EJQ18" s="83"/>
      <c r="EJR18" s="212"/>
      <c r="EJS18" s="212"/>
      <c r="EJT18" s="212"/>
      <c r="EJU18" s="191"/>
      <c r="EJV18" s="191"/>
      <c r="EJW18" s="191"/>
      <c r="EJX18" s="191"/>
      <c r="EJY18" s="83"/>
      <c r="EJZ18" s="212"/>
      <c r="EKA18" s="212"/>
      <c r="EKB18" s="212"/>
      <c r="EKC18" s="191"/>
      <c r="EKD18" s="191"/>
      <c r="EKE18" s="191"/>
      <c r="EKF18" s="191"/>
      <c r="EKG18" s="83"/>
      <c r="EKH18" s="212"/>
      <c r="EKI18" s="212"/>
      <c r="EKJ18" s="212"/>
      <c r="EKK18" s="191"/>
      <c r="EKL18" s="191"/>
      <c r="EKM18" s="191"/>
      <c r="EKN18" s="191"/>
      <c r="EKO18" s="83"/>
      <c r="EKP18" s="212"/>
      <c r="EKQ18" s="212"/>
      <c r="EKR18" s="212"/>
      <c r="EKS18" s="191"/>
      <c r="EKT18" s="191"/>
      <c r="EKU18" s="191"/>
      <c r="EKV18" s="191"/>
      <c r="EKW18" s="83"/>
      <c r="EKX18" s="212"/>
      <c r="EKY18" s="212"/>
      <c r="EKZ18" s="212"/>
      <c r="ELA18" s="191"/>
      <c r="ELB18" s="191"/>
      <c r="ELC18" s="191"/>
      <c r="ELD18" s="191"/>
      <c r="ELE18" s="83"/>
      <c r="ELF18" s="212"/>
      <c r="ELG18" s="212"/>
      <c r="ELH18" s="212"/>
      <c r="ELI18" s="191"/>
      <c r="ELJ18" s="191"/>
      <c r="ELK18" s="191"/>
      <c r="ELL18" s="191"/>
      <c r="ELM18" s="83"/>
      <c r="ELN18" s="212"/>
      <c r="ELO18" s="212"/>
      <c r="ELP18" s="212"/>
      <c r="ELQ18" s="191"/>
      <c r="ELR18" s="191"/>
      <c r="ELS18" s="191"/>
      <c r="ELT18" s="191"/>
      <c r="ELU18" s="83"/>
      <c r="ELV18" s="212"/>
      <c r="ELW18" s="212"/>
      <c r="ELX18" s="212"/>
      <c r="ELY18" s="191"/>
      <c r="ELZ18" s="191"/>
      <c r="EMA18" s="191"/>
      <c r="EMB18" s="191"/>
      <c r="EMC18" s="83"/>
      <c r="EMD18" s="212"/>
      <c r="EME18" s="212"/>
      <c r="EMF18" s="212"/>
      <c r="EMG18" s="191"/>
      <c r="EMH18" s="191"/>
      <c r="EMI18" s="191"/>
      <c r="EMJ18" s="191"/>
      <c r="EMK18" s="83"/>
      <c r="EML18" s="212"/>
      <c r="EMM18" s="212"/>
      <c r="EMN18" s="212"/>
      <c r="EMO18" s="191"/>
      <c r="EMP18" s="191"/>
      <c r="EMQ18" s="191"/>
      <c r="EMR18" s="191"/>
      <c r="EMS18" s="83"/>
      <c r="EMT18" s="212"/>
      <c r="EMU18" s="212"/>
      <c r="EMV18" s="212"/>
      <c r="EMW18" s="191"/>
      <c r="EMX18" s="191"/>
      <c r="EMY18" s="191"/>
      <c r="EMZ18" s="191"/>
      <c r="ENA18" s="83"/>
      <c r="ENB18" s="212"/>
      <c r="ENC18" s="212"/>
      <c r="END18" s="212"/>
      <c r="ENE18" s="191"/>
      <c r="ENF18" s="191"/>
      <c r="ENG18" s="191"/>
      <c r="ENH18" s="191"/>
      <c r="ENI18" s="83"/>
      <c r="ENJ18" s="212"/>
      <c r="ENK18" s="212"/>
      <c r="ENL18" s="212"/>
      <c r="ENM18" s="191"/>
      <c r="ENN18" s="191"/>
      <c r="ENO18" s="191"/>
      <c r="ENP18" s="191"/>
      <c r="ENQ18" s="83"/>
      <c r="ENR18" s="212"/>
      <c r="ENS18" s="212"/>
      <c r="ENT18" s="212"/>
      <c r="ENU18" s="191"/>
      <c r="ENV18" s="191"/>
      <c r="ENW18" s="191"/>
      <c r="ENX18" s="191"/>
      <c r="ENY18" s="83"/>
      <c r="ENZ18" s="212"/>
      <c r="EOA18" s="212"/>
      <c r="EOB18" s="212"/>
      <c r="EOC18" s="191"/>
      <c r="EOD18" s="191"/>
      <c r="EOE18" s="191"/>
      <c r="EOF18" s="191"/>
      <c r="EOG18" s="83"/>
      <c r="EOH18" s="212"/>
      <c r="EOI18" s="212"/>
      <c r="EOJ18" s="212"/>
      <c r="EOK18" s="191"/>
      <c r="EOL18" s="191"/>
      <c r="EOM18" s="191"/>
      <c r="EON18" s="191"/>
      <c r="EOO18" s="83"/>
      <c r="EOP18" s="212"/>
      <c r="EOQ18" s="212"/>
      <c r="EOR18" s="212"/>
      <c r="EOS18" s="191"/>
      <c r="EOT18" s="191"/>
      <c r="EOU18" s="191"/>
      <c r="EOV18" s="191"/>
      <c r="EOW18" s="83"/>
      <c r="EOX18" s="212"/>
      <c r="EOY18" s="212"/>
      <c r="EOZ18" s="212"/>
      <c r="EPA18" s="191"/>
      <c r="EPB18" s="191"/>
      <c r="EPC18" s="191"/>
      <c r="EPD18" s="191"/>
      <c r="EPE18" s="83"/>
      <c r="EPF18" s="212"/>
      <c r="EPG18" s="212"/>
      <c r="EPH18" s="212"/>
      <c r="EPI18" s="191"/>
      <c r="EPJ18" s="191"/>
      <c r="EPK18" s="191"/>
      <c r="EPL18" s="191"/>
      <c r="EPM18" s="83"/>
      <c r="EPN18" s="212"/>
      <c r="EPO18" s="212"/>
      <c r="EPP18" s="212"/>
      <c r="EPQ18" s="191"/>
      <c r="EPR18" s="191"/>
      <c r="EPS18" s="191"/>
      <c r="EPT18" s="191"/>
      <c r="EPU18" s="83"/>
      <c r="EPV18" s="212"/>
      <c r="EPW18" s="212"/>
      <c r="EPX18" s="212"/>
      <c r="EPY18" s="191"/>
      <c r="EPZ18" s="191"/>
      <c r="EQA18" s="191"/>
      <c r="EQB18" s="191"/>
      <c r="EQC18" s="83"/>
      <c r="EQD18" s="212"/>
      <c r="EQE18" s="212"/>
      <c r="EQF18" s="212"/>
      <c r="EQG18" s="191"/>
      <c r="EQH18" s="191"/>
      <c r="EQI18" s="191"/>
      <c r="EQJ18" s="191"/>
      <c r="EQK18" s="83"/>
      <c r="EQL18" s="212"/>
      <c r="EQM18" s="212"/>
      <c r="EQN18" s="212"/>
      <c r="EQO18" s="191"/>
      <c r="EQP18" s="191"/>
      <c r="EQQ18" s="191"/>
      <c r="EQR18" s="191"/>
      <c r="EQS18" s="83"/>
      <c r="EQT18" s="212"/>
      <c r="EQU18" s="212"/>
      <c r="EQV18" s="212"/>
      <c r="EQW18" s="191"/>
      <c r="EQX18" s="191"/>
      <c r="EQY18" s="191"/>
      <c r="EQZ18" s="191"/>
      <c r="ERA18" s="83"/>
      <c r="ERB18" s="212"/>
      <c r="ERC18" s="212"/>
      <c r="ERD18" s="212"/>
      <c r="ERE18" s="191"/>
      <c r="ERF18" s="191"/>
      <c r="ERG18" s="191"/>
      <c r="ERH18" s="191"/>
      <c r="ERI18" s="83"/>
      <c r="ERJ18" s="212"/>
      <c r="ERK18" s="212"/>
      <c r="ERL18" s="212"/>
      <c r="ERM18" s="191"/>
      <c r="ERN18" s="191"/>
      <c r="ERO18" s="191"/>
      <c r="ERP18" s="191"/>
      <c r="ERQ18" s="83"/>
      <c r="ERR18" s="212"/>
      <c r="ERS18" s="212"/>
      <c r="ERT18" s="212"/>
      <c r="ERU18" s="191"/>
      <c r="ERV18" s="191"/>
      <c r="ERW18" s="191"/>
      <c r="ERX18" s="191"/>
      <c r="ERY18" s="83"/>
      <c r="ERZ18" s="212"/>
      <c r="ESA18" s="212"/>
      <c r="ESB18" s="212"/>
      <c r="ESC18" s="191"/>
      <c r="ESD18" s="191"/>
      <c r="ESE18" s="191"/>
      <c r="ESF18" s="191"/>
      <c r="ESG18" s="83"/>
      <c r="ESH18" s="212"/>
      <c r="ESI18" s="212"/>
      <c r="ESJ18" s="212"/>
      <c r="ESK18" s="191"/>
      <c r="ESL18" s="191"/>
      <c r="ESM18" s="191"/>
      <c r="ESN18" s="191"/>
      <c r="ESO18" s="83"/>
      <c r="ESP18" s="212"/>
      <c r="ESQ18" s="212"/>
      <c r="ESR18" s="212"/>
      <c r="ESS18" s="191"/>
      <c r="EST18" s="191"/>
      <c r="ESU18" s="191"/>
      <c r="ESV18" s="191"/>
      <c r="ESW18" s="83"/>
      <c r="ESX18" s="212"/>
      <c r="ESY18" s="212"/>
      <c r="ESZ18" s="212"/>
      <c r="ETA18" s="191"/>
      <c r="ETB18" s="191"/>
      <c r="ETC18" s="191"/>
      <c r="ETD18" s="191"/>
      <c r="ETE18" s="83"/>
      <c r="ETF18" s="212"/>
      <c r="ETG18" s="212"/>
      <c r="ETH18" s="212"/>
      <c r="ETI18" s="191"/>
      <c r="ETJ18" s="191"/>
      <c r="ETK18" s="191"/>
      <c r="ETL18" s="191"/>
      <c r="ETM18" s="83"/>
      <c r="ETN18" s="212"/>
      <c r="ETO18" s="212"/>
      <c r="ETP18" s="212"/>
      <c r="ETQ18" s="191"/>
      <c r="ETR18" s="191"/>
      <c r="ETS18" s="191"/>
      <c r="ETT18" s="191"/>
      <c r="ETU18" s="83"/>
      <c r="ETV18" s="212"/>
      <c r="ETW18" s="212"/>
      <c r="ETX18" s="212"/>
      <c r="ETY18" s="191"/>
      <c r="ETZ18" s="191"/>
      <c r="EUA18" s="191"/>
      <c r="EUB18" s="191"/>
      <c r="EUC18" s="83"/>
      <c r="EUD18" s="212"/>
      <c r="EUE18" s="212"/>
      <c r="EUF18" s="212"/>
      <c r="EUG18" s="191"/>
      <c r="EUH18" s="191"/>
      <c r="EUI18" s="191"/>
      <c r="EUJ18" s="191"/>
      <c r="EUK18" s="83"/>
      <c r="EUL18" s="212"/>
      <c r="EUM18" s="212"/>
      <c r="EUN18" s="212"/>
      <c r="EUO18" s="191"/>
      <c r="EUP18" s="191"/>
      <c r="EUQ18" s="191"/>
      <c r="EUR18" s="191"/>
      <c r="EUS18" s="83"/>
      <c r="EUT18" s="212"/>
      <c r="EUU18" s="212"/>
      <c r="EUV18" s="212"/>
      <c r="EUW18" s="191"/>
      <c r="EUX18" s="191"/>
      <c r="EUY18" s="191"/>
      <c r="EUZ18" s="191"/>
      <c r="EVA18" s="83"/>
      <c r="EVB18" s="212"/>
      <c r="EVC18" s="212"/>
      <c r="EVD18" s="212"/>
      <c r="EVE18" s="191"/>
      <c r="EVF18" s="191"/>
      <c r="EVG18" s="191"/>
      <c r="EVH18" s="191"/>
      <c r="EVI18" s="83"/>
      <c r="EVJ18" s="212"/>
      <c r="EVK18" s="212"/>
      <c r="EVL18" s="212"/>
      <c r="EVM18" s="191"/>
      <c r="EVN18" s="191"/>
      <c r="EVO18" s="191"/>
      <c r="EVP18" s="191"/>
      <c r="EVQ18" s="83"/>
      <c r="EVR18" s="212"/>
      <c r="EVS18" s="212"/>
      <c r="EVT18" s="212"/>
      <c r="EVU18" s="191"/>
      <c r="EVV18" s="191"/>
      <c r="EVW18" s="191"/>
      <c r="EVX18" s="191"/>
      <c r="EVY18" s="83"/>
      <c r="EVZ18" s="212"/>
      <c r="EWA18" s="212"/>
      <c r="EWB18" s="212"/>
      <c r="EWC18" s="191"/>
      <c r="EWD18" s="191"/>
      <c r="EWE18" s="191"/>
      <c r="EWF18" s="191"/>
      <c r="EWG18" s="83"/>
      <c r="EWH18" s="212"/>
      <c r="EWI18" s="212"/>
      <c r="EWJ18" s="212"/>
      <c r="EWK18" s="191"/>
      <c r="EWL18" s="191"/>
      <c r="EWM18" s="191"/>
      <c r="EWN18" s="191"/>
      <c r="EWO18" s="83"/>
      <c r="EWP18" s="212"/>
      <c r="EWQ18" s="212"/>
      <c r="EWR18" s="212"/>
      <c r="EWS18" s="191"/>
      <c r="EWT18" s="191"/>
      <c r="EWU18" s="191"/>
      <c r="EWV18" s="191"/>
      <c r="EWW18" s="83"/>
      <c r="EWX18" s="212"/>
      <c r="EWY18" s="212"/>
      <c r="EWZ18" s="212"/>
      <c r="EXA18" s="191"/>
      <c r="EXB18" s="191"/>
      <c r="EXC18" s="191"/>
      <c r="EXD18" s="191"/>
      <c r="EXE18" s="83"/>
      <c r="EXF18" s="212"/>
      <c r="EXG18" s="212"/>
      <c r="EXH18" s="212"/>
      <c r="EXI18" s="191"/>
      <c r="EXJ18" s="191"/>
      <c r="EXK18" s="191"/>
      <c r="EXL18" s="191"/>
      <c r="EXM18" s="83"/>
      <c r="EXN18" s="212"/>
      <c r="EXO18" s="212"/>
      <c r="EXP18" s="212"/>
      <c r="EXQ18" s="191"/>
      <c r="EXR18" s="191"/>
      <c r="EXS18" s="191"/>
      <c r="EXT18" s="191"/>
      <c r="EXU18" s="83"/>
      <c r="EXV18" s="212"/>
      <c r="EXW18" s="212"/>
      <c r="EXX18" s="212"/>
      <c r="EXY18" s="191"/>
      <c r="EXZ18" s="191"/>
      <c r="EYA18" s="191"/>
      <c r="EYB18" s="191"/>
      <c r="EYC18" s="83"/>
      <c r="EYD18" s="212"/>
      <c r="EYE18" s="212"/>
      <c r="EYF18" s="212"/>
      <c r="EYG18" s="191"/>
      <c r="EYH18" s="191"/>
      <c r="EYI18" s="191"/>
      <c r="EYJ18" s="191"/>
      <c r="EYK18" s="83"/>
      <c r="EYL18" s="212"/>
      <c r="EYM18" s="212"/>
      <c r="EYN18" s="212"/>
      <c r="EYO18" s="191"/>
      <c r="EYP18" s="191"/>
      <c r="EYQ18" s="191"/>
      <c r="EYR18" s="191"/>
      <c r="EYS18" s="83"/>
      <c r="EYT18" s="212"/>
      <c r="EYU18" s="212"/>
      <c r="EYV18" s="212"/>
      <c r="EYW18" s="191"/>
      <c r="EYX18" s="191"/>
      <c r="EYY18" s="191"/>
      <c r="EYZ18" s="191"/>
      <c r="EZA18" s="83"/>
      <c r="EZB18" s="212"/>
      <c r="EZC18" s="212"/>
      <c r="EZD18" s="212"/>
      <c r="EZE18" s="191"/>
      <c r="EZF18" s="191"/>
      <c r="EZG18" s="191"/>
      <c r="EZH18" s="191"/>
      <c r="EZI18" s="83"/>
      <c r="EZJ18" s="212"/>
      <c r="EZK18" s="212"/>
      <c r="EZL18" s="212"/>
      <c r="EZM18" s="191"/>
      <c r="EZN18" s="191"/>
      <c r="EZO18" s="191"/>
      <c r="EZP18" s="191"/>
      <c r="EZQ18" s="83"/>
      <c r="EZR18" s="212"/>
      <c r="EZS18" s="212"/>
      <c r="EZT18" s="212"/>
      <c r="EZU18" s="191"/>
      <c r="EZV18" s="191"/>
      <c r="EZW18" s="191"/>
      <c r="EZX18" s="191"/>
      <c r="EZY18" s="83"/>
      <c r="EZZ18" s="212"/>
      <c r="FAA18" s="212"/>
      <c r="FAB18" s="212"/>
      <c r="FAC18" s="191"/>
      <c r="FAD18" s="191"/>
      <c r="FAE18" s="191"/>
      <c r="FAF18" s="191"/>
      <c r="FAG18" s="83"/>
      <c r="FAH18" s="212"/>
      <c r="FAI18" s="212"/>
      <c r="FAJ18" s="212"/>
      <c r="FAK18" s="191"/>
      <c r="FAL18" s="191"/>
      <c r="FAM18" s="191"/>
      <c r="FAN18" s="191"/>
      <c r="FAO18" s="83"/>
      <c r="FAP18" s="212"/>
      <c r="FAQ18" s="212"/>
      <c r="FAR18" s="212"/>
      <c r="FAS18" s="191"/>
      <c r="FAT18" s="191"/>
      <c r="FAU18" s="191"/>
      <c r="FAV18" s="191"/>
      <c r="FAW18" s="83"/>
      <c r="FAX18" s="212"/>
      <c r="FAY18" s="212"/>
      <c r="FAZ18" s="212"/>
      <c r="FBA18" s="191"/>
      <c r="FBB18" s="191"/>
      <c r="FBC18" s="191"/>
      <c r="FBD18" s="191"/>
      <c r="FBE18" s="83"/>
      <c r="FBF18" s="212"/>
      <c r="FBG18" s="212"/>
      <c r="FBH18" s="212"/>
      <c r="FBI18" s="191"/>
      <c r="FBJ18" s="191"/>
      <c r="FBK18" s="191"/>
      <c r="FBL18" s="191"/>
      <c r="FBM18" s="83"/>
      <c r="FBN18" s="212"/>
      <c r="FBO18" s="212"/>
      <c r="FBP18" s="212"/>
      <c r="FBQ18" s="191"/>
      <c r="FBR18" s="191"/>
      <c r="FBS18" s="191"/>
      <c r="FBT18" s="191"/>
      <c r="FBU18" s="83"/>
      <c r="FBV18" s="212"/>
      <c r="FBW18" s="212"/>
      <c r="FBX18" s="212"/>
      <c r="FBY18" s="191"/>
      <c r="FBZ18" s="191"/>
      <c r="FCA18" s="191"/>
      <c r="FCB18" s="191"/>
      <c r="FCC18" s="83"/>
      <c r="FCD18" s="212"/>
      <c r="FCE18" s="212"/>
      <c r="FCF18" s="212"/>
      <c r="FCG18" s="191"/>
      <c r="FCH18" s="191"/>
      <c r="FCI18" s="191"/>
      <c r="FCJ18" s="191"/>
      <c r="FCK18" s="83"/>
      <c r="FCL18" s="212"/>
      <c r="FCM18" s="212"/>
      <c r="FCN18" s="212"/>
      <c r="FCO18" s="191"/>
      <c r="FCP18" s="191"/>
      <c r="FCQ18" s="191"/>
      <c r="FCR18" s="191"/>
      <c r="FCS18" s="83"/>
      <c r="FCT18" s="212"/>
      <c r="FCU18" s="212"/>
      <c r="FCV18" s="212"/>
      <c r="FCW18" s="191"/>
      <c r="FCX18" s="191"/>
      <c r="FCY18" s="191"/>
      <c r="FCZ18" s="191"/>
      <c r="FDA18" s="83"/>
      <c r="FDB18" s="212"/>
      <c r="FDC18" s="212"/>
      <c r="FDD18" s="212"/>
      <c r="FDE18" s="191"/>
      <c r="FDF18" s="191"/>
      <c r="FDG18" s="191"/>
      <c r="FDH18" s="191"/>
      <c r="FDI18" s="83"/>
      <c r="FDJ18" s="212"/>
      <c r="FDK18" s="212"/>
      <c r="FDL18" s="212"/>
      <c r="FDM18" s="191"/>
      <c r="FDN18" s="191"/>
      <c r="FDO18" s="191"/>
      <c r="FDP18" s="191"/>
      <c r="FDQ18" s="83"/>
      <c r="FDR18" s="212"/>
      <c r="FDS18" s="212"/>
      <c r="FDT18" s="212"/>
      <c r="FDU18" s="191"/>
      <c r="FDV18" s="191"/>
      <c r="FDW18" s="191"/>
      <c r="FDX18" s="191"/>
      <c r="FDY18" s="83"/>
      <c r="FDZ18" s="212"/>
      <c r="FEA18" s="212"/>
      <c r="FEB18" s="212"/>
      <c r="FEC18" s="191"/>
      <c r="FED18" s="191"/>
      <c r="FEE18" s="191"/>
      <c r="FEF18" s="191"/>
      <c r="FEG18" s="83"/>
      <c r="FEH18" s="212"/>
      <c r="FEI18" s="212"/>
      <c r="FEJ18" s="212"/>
      <c r="FEK18" s="191"/>
      <c r="FEL18" s="191"/>
      <c r="FEM18" s="191"/>
      <c r="FEN18" s="191"/>
      <c r="FEO18" s="83"/>
      <c r="FEP18" s="212"/>
      <c r="FEQ18" s="212"/>
      <c r="FER18" s="212"/>
      <c r="FES18" s="191"/>
      <c r="FET18" s="191"/>
      <c r="FEU18" s="191"/>
      <c r="FEV18" s="191"/>
      <c r="FEW18" s="83"/>
      <c r="FEX18" s="212"/>
      <c r="FEY18" s="212"/>
      <c r="FEZ18" s="212"/>
      <c r="FFA18" s="191"/>
      <c r="FFB18" s="191"/>
      <c r="FFC18" s="191"/>
      <c r="FFD18" s="191"/>
      <c r="FFE18" s="83"/>
      <c r="FFF18" s="212"/>
      <c r="FFG18" s="212"/>
      <c r="FFH18" s="212"/>
      <c r="FFI18" s="191"/>
      <c r="FFJ18" s="191"/>
      <c r="FFK18" s="191"/>
      <c r="FFL18" s="191"/>
      <c r="FFM18" s="83"/>
      <c r="FFN18" s="212"/>
      <c r="FFO18" s="212"/>
      <c r="FFP18" s="212"/>
      <c r="FFQ18" s="191"/>
      <c r="FFR18" s="191"/>
      <c r="FFS18" s="191"/>
      <c r="FFT18" s="191"/>
      <c r="FFU18" s="83"/>
      <c r="FFV18" s="212"/>
      <c r="FFW18" s="212"/>
      <c r="FFX18" s="212"/>
      <c r="FFY18" s="191"/>
      <c r="FFZ18" s="191"/>
      <c r="FGA18" s="191"/>
      <c r="FGB18" s="191"/>
      <c r="FGC18" s="83"/>
      <c r="FGD18" s="212"/>
      <c r="FGE18" s="212"/>
      <c r="FGF18" s="212"/>
      <c r="FGG18" s="191"/>
      <c r="FGH18" s="191"/>
      <c r="FGI18" s="191"/>
      <c r="FGJ18" s="191"/>
      <c r="FGK18" s="83"/>
      <c r="FGL18" s="212"/>
      <c r="FGM18" s="212"/>
      <c r="FGN18" s="212"/>
      <c r="FGO18" s="191"/>
      <c r="FGP18" s="191"/>
      <c r="FGQ18" s="191"/>
      <c r="FGR18" s="191"/>
      <c r="FGS18" s="83"/>
      <c r="FGT18" s="212"/>
      <c r="FGU18" s="212"/>
      <c r="FGV18" s="212"/>
      <c r="FGW18" s="191"/>
      <c r="FGX18" s="191"/>
      <c r="FGY18" s="191"/>
      <c r="FGZ18" s="191"/>
      <c r="FHA18" s="83"/>
      <c r="FHB18" s="212"/>
      <c r="FHC18" s="212"/>
      <c r="FHD18" s="212"/>
      <c r="FHE18" s="191"/>
      <c r="FHF18" s="191"/>
      <c r="FHG18" s="191"/>
      <c r="FHH18" s="191"/>
      <c r="FHI18" s="83"/>
      <c r="FHJ18" s="212"/>
      <c r="FHK18" s="212"/>
      <c r="FHL18" s="212"/>
      <c r="FHM18" s="191"/>
      <c r="FHN18" s="191"/>
      <c r="FHO18" s="191"/>
      <c r="FHP18" s="191"/>
      <c r="FHQ18" s="83"/>
      <c r="FHR18" s="212"/>
      <c r="FHS18" s="212"/>
      <c r="FHT18" s="212"/>
      <c r="FHU18" s="191"/>
      <c r="FHV18" s="191"/>
      <c r="FHW18" s="191"/>
      <c r="FHX18" s="191"/>
      <c r="FHY18" s="83"/>
      <c r="FHZ18" s="212"/>
      <c r="FIA18" s="212"/>
      <c r="FIB18" s="212"/>
      <c r="FIC18" s="191"/>
      <c r="FID18" s="191"/>
      <c r="FIE18" s="191"/>
      <c r="FIF18" s="191"/>
      <c r="FIG18" s="83"/>
      <c r="FIH18" s="212"/>
      <c r="FII18" s="212"/>
      <c r="FIJ18" s="212"/>
      <c r="FIK18" s="191"/>
      <c r="FIL18" s="191"/>
      <c r="FIM18" s="191"/>
      <c r="FIN18" s="191"/>
      <c r="FIO18" s="83"/>
      <c r="FIP18" s="212"/>
      <c r="FIQ18" s="212"/>
      <c r="FIR18" s="212"/>
      <c r="FIS18" s="191"/>
      <c r="FIT18" s="191"/>
      <c r="FIU18" s="191"/>
      <c r="FIV18" s="191"/>
      <c r="FIW18" s="83"/>
      <c r="FIX18" s="212"/>
      <c r="FIY18" s="212"/>
      <c r="FIZ18" s="212"/>
      <c r="FJA18" s="191"/>
      <c r="FJB18" s="191"/>
      <c r="FJC18" s="191"/>
      <c r="FJD18" s="191"/>
      <c r="FJE18" s="83"/>
      <c r="FJF18" s="212"/>
      <c r="FJG18" s="212"/>
      <c r="FJH18" s="212"/>
      <c r="FJI18" s="191"/>
      <c r="FJJ18" s="191"/>
      <c r="FJK18" s="191"/>
      <c r="FJL18" s="191"/>
      <c r="FJM18" s="83"/>
      <c r="FJN18" s="212"/>
      <c r="FJO18" s="212"/>
      <c r="FJP18" s="212"/>
      <c r="FJQ18" s="191"/>
      <c r="FJR18" s="191"/>
      <c r="FJS18" s="191"/>
      <c r="FJT18" s="191"/>
      <c r="FJU18" s="83"/>
      <c r="FJV18" s="212"/>
      <c r="FJW18" s="212"/>
      <c r="FJX18" s="212"/>
      <c r="FJY18" s="191"/>
      <c r="FJZ18" s="191"/>
      <c r="FKA18" s="191"/>
      <c r="FKB18" s="191"/>
      <c r="FKC18" s="83"/>
      <c r="FKD18" s="212"/>
      <c r="FKE18" s="212"/>
      <c r="FKF18" s="212"/>
      <c r="FKG18" s="191"/>
      <c r="FKH18" s="191"/>
      <c r="FKI18" s="191"/>
      <c r="FKJ18" s="191"/>
      <c r="FKK18" s="83"/>
      <c r="FKL18" s="212"/>
      <c r="FKM18" s="212"/>
      <c r="FKN18" s="212"/>
      <c r="FKO18" s="191"/>
      <c r="FKP18" s="191"/>
      <c r="FKQ18" s="191"/>
      <c r="FKR18" s="191"/>
      <c r="FKS18" s="83"/>
      <c r="FKT18" s="212"/>
      <c r="FKU18" s="212"/>
      <c r="FKV18" s="212"/>
      <c r="FKW18" s="191"/>
      <c r="FKX18" s="191"/>
      <c r="FKY18" s="191"/>
      <c r="FKZ18" s="191"/>
      <c r="FLA18" s="83"/>
      <c r="FLB18" s="212"/>
      <c r="FLC18" s="212"/>
      <c r="FLD18" s="212"/>
      <c r="FLE18" s="191"/>
      <c r="FLF18" s="191"/>
      <c r="FLG18" s="191"/>
      <c r="FLH18" s="191"/>
      <c r="FLI18" s="83"/>
      <c r="FLJ18" s="212"/>
      <c r="FLK18" s="212"/>
      <c r="FLL18" s="212"/>
      <c r="FLM18" s="191"/>
      <c r="FLN18" s="191"/>
      <c r="FLO18" s="191"/>
      <c r="FLP18" s="191"/>
      <c r="FLQ18" s="83"/>
      <c r="FLR18" s="212"/>
      <c r="FLS18" s="212"/>
      <c r="FLT18" s="212"/>
      <c r="FLU18" s="191"/>
      <c r="FLV18" s="191"/>
      <c r="FLW18" s="191"/>
      <c r="FLX18" s="191"/>
      <c r="FLY18" s="83"/>
      <c r="FLZ18" s="212"/>
      <c r="FMA18" s="212"/>
      <c r="FMB18" s="212"/>
      <c r="FMC18" s="191"/>
      <c r="FMD18" s="191"/>
      <c r="FME18" s="191"/>
      <c r="FMF18" s="191"/>
      <c r="FMG18" s="83"/>
      <c r="FMH18" s="212"/>
      <c r="FMI18" s="212"/>
      <c r="FMJ18" s="212"/>
      <c r="FMK18" s="191"/>
      <c r="FML18" s="191"/>
      <c r="FMM18" s="191"/>
      <c r="FMN18" s="191"/>
      <c r="FMO18" s="83"/>
      <c r="FMP18" s="212"/>
      <c r="FMQ18" s="212"/>
      <c r="FMR18" s="212"/>
      <c r="FMS18" s="191"/>
      <c r="FMT18" s="191"/>
      <c r="FMU18" s="191"/>
      <c r="FMV18" s="191"/>
      <c r="FMW18" s="83"/>
      <c r="FMX18" s="212"/>
      <c r="FMY18" s="212"/>
      <c r="FMZ18" s="212"/>
      <c r="FNA18" s="191"/>
      <c r="FNB18" s="191"/>
      <c r="FNC18" s="191"/>
      <c r="FND18" s="191"/>
      <c r="FNE18" s="83"/>
      <c r="FNF18" s="212"/>
      <c r="FNG18" s="212"/>
      <c r="FNH18" s="212"/>
      <c r="FNI18" s="191"/>
      <c r="FNJ18" s="191"/>
      <c r="FNK18" s="191"/>
      <c r="FNL18" s="191"/>
      <c r="FNM18" s="83"/>
      <c r="FNN18" s="212"/>
      <c r="FNO18" s="212"/>
      <c r="FNP18" s="212"/>
      <c r="FNQ18" s="191"/>
      <c r="FNR18" s="191"/>
      <c r="FNS18" s="191"/>
      <c r="FNT18" s="191"/>
      <c r="FNU18" s="83"/>
      <c r="FNV18" s="212"/>
      <c r="FNW18" s="212"/>
      <c r="FNX18" s="212"/>
      <c r="FNY18" s="191"/>
      <c r="FNZ18" s="191"/>
      <c r="FOA18" s="191"/>
      <c r="FOB18" s="191"/>
      <c r="FOC18" s="83"/>
      <c r="FOD18" s="212"/>
      <c r="FOE18" s="212"/>
      <c r="FOF18" s="212"/>
      <c r="FOG18" s="191"/>
      <c r="FOH18" s="191"/>
      <c r="FOI18" s="191"/>
      <c r="FOJ18" s="191"/>
      <c r="FOK18" s="83"/>
      <c r="FOL18" s="212"/>
      <c r="FOM18" s="212"/>
      <c r="FON18" s="212"/>
      <c r="FOO18" s="191"/>
      <c r="FOP18" s="191"/>
      <c r="FOQ18" s="191"/>
      <c r="FOR18" s="191"/>
      <c r="FOS18" s="83"/>
      <c r="FOT18" s="212"/>
      <c r="FOU18" s="212"/>
      <c r="FOV18" s="212"/>
      <c r="FOW18" s="191"/>
      <c r="FOX18" s="191"/>
      <c r="FOY18" s="191"/>
      <c r="FOZ18" s="191"/>
      <c r="FPA18" s="83"/>
      <c r="FPB18" s="212"/>
      <c r="FPC18" s="212"/>
      <c r="FPD18" s="212"/>
      <c r="FPE18" s="191"/>
      <c r="FPF18" s="191"/>
      <c r="FPG18" s="191"/>
      <c r="FPH18" s="191"/>
      <c r="FPI18" s="83"/>
      <c r="FPJ18" s="212"/>
      <c r="FPK18" s="212"/>
      <c r="FPL18" s="212"/>
      <c r="FPM18" s="191"/>
      <c r="FPN18" s="191"/>
      <c r="FPO18" s="191"/>
      <c r="FPP18" s="191"/>
      <c r="FPQ18" s="83"/>
      <c r="FPR18" s="212"/>
      <c r="FPS18" s="212"/>
      <c r="FPT18" s="212"/>
      <c r="FPU18" s="191"/>
      <c r="FPV18" s="191"/>
      <c r="FPW18" s="191"/>
      <c r="FPX18" s="191"/>
      <c r="FPY18" s="83"/>
      <c r="FPZ18" s="212"/>
      <c r="FQA18" s="212"/>
      <c r="FQB18" s="212"/>
      <c r="FQC18" s="191"/>
      <c r="FQD18" s="191"/>
      <c r="FQE18" s="191"/>
      <c r="FQF18" s="191"/>
      <c r="FQG18" s="83"/>
      <c r="FQH18" s="212"/>
      <c r="FQI18" s="212"/>
      <c r="FQJ18" s="212"/>
      <c r="FQK18" s="191"/>
      <c r="FQL18" s="191"/>
      <c r="FQM18" s="191"/>
      <c r="FQN18" s="191"/>
      <c r="FQO18" s="83"/>
      <c r="FQP18" s="212"/>
      <c r="FQQ18" s="212"/>
      <c r="FQR18" s="212"/>
      <c r="FQS18" s="191"/>
      <c r="FQT18" s="191"/>
      <c r="FQU18" s="191"/>
      <c r="FQV18" s="191"/>
      <c r="FQW18" s="83"/>
      <c r="FQX18" s="212"/>
      <c r="FQY18" s="212"/>
      <c r="FQZ18" s="212"/>
      <c r="FRA18" s="191"/>
      <c r="FRB18" s="191"/>
      <c r="FRC18" s="191"/>
      <c r="FRD18" s="191"/>
      <c r="FRE18" s="83"/>
      <c r="FRF18" s="212"/>
      <c r="FRG18" s="212"/>
      <c r="FRH18" s="212"/>
      <c r="FRI18" s="191"/>
      <c r="FRJ18" s="191"/>
      <c r="FRK18" s="191"/>
      <c r="FRL18" s="191"/>
      <c r="FRM18" s="83"/>
      <c r="FRN18" s="212"/>
      <c r="FRO18" s="212"/>
      <c r="FRP18" s="212"/>
      <c r="FRQ18" s="191"/>
      <c r="FRR18" s="191"/>
      <c r="FRS18" s="191"/>
      <c r="FRT18" s="191"/>
      <c r="FRU18" s="83"/>
      <c r="FRV18" s="212"/>
      <c r="FRW18" s="212"/>
      <c r="FRX18" s="212"/>
      <c r="FRY18" s="191"/>
      <c r="FRZ18" s="191"/>
      <c r="FSA18" s="191"/>
      <c r="FSB18" s="191"/>
      <c r="FSC18" s="83"/>
      <c r="FSD18" s="212"/>
      <c r="FSE18" s="212"/>
      <c r="FSF18" s="212"/>
      <c r="FSG18" s="191"/>
      <c r="FSH18" s="191"/>
      <c r="FSI18" s="191"/>
      <c r="FSJ18" s="191"/>
      <c r="FSK18" s="83"/>
      <c r="FSL18" s="212"/>
      <c r="FSM18" s="212"/>
      <c r="FSN18" s="212"/>
      <c r="FSO18" s="191"/>
      <c r="FSP18" s="191"/>
      <c r="FSQ18" s="191"/>
      <c r="FSR18" s="191"/>
      <c r="FSS18" s="83"/>
      <c r="FST18" s="212"/>
      <c r="FSU18" s="212"/>
      <c r="FSV18" s="212"/>
      <c r="FSW18" s="191"/>
      <c r="FSX18" s="191"/>
      <c r="FSY18" s="191"/>
      <c r="FSZ18" s="191"/>
      <c r="FTA18" s="83"/>
      <c r="FTB18" s="212"/>
      <c r="FTC18" s="212"/>
      <c r="FTD18" s="212"/>
      <c r="FTE18" s="191"/>
      <c r="FTF18" s="191"/>
      <c r="FTG18" s="191"/>
      <c r="FTH18" s="191"/>
      <c r="FTI18" s="83"/>
      <c r="FTJ18" s="212"/>
      <c r="FTK18" s="212"/>
      <c r="FTL18" s="212"/>
      <c r="FTM18" s="191"/>
      <c r="FTN18" s="191"/>
      <c r="FTO18" s="191"/>
      <c r="FTP18" s="191"/>
      <c r="FTQ18" s="83"/>
      <c r="FTR18" s="212"/>
      <c r="FTS18" s="212"/>
      <c r="FTT18" s="212"/>
      <c r="FTU18" s="191"/>
      <c r="FTV18" s="191"/>
      <c r="FTW18" s="191"/>
      <c r="FTX18" s="191"/>
      <c r="FTY18" s="83"/>
      <c r="FTZ18" s="212"/>
      <c r="FUA18" s="212"/>
      <c r="FUB18" s="212"/>
      <c r="FUC18" s="191"/>
      <c r="FUD18" s="191"/>
      <c r="FUE18" s="191"/>
      <c r="FUF18" s="191"/>
      <c r="FUG18" s="83"/>
      <c r="FUH18" s="212"/>
      <c r="FUI18" s="212"/>
      <c r="FUJ18" s="212"/>
      <c r="FUK18" s="191"/>
      <c r="FUL18" s="191"/>
      <c r="FUM18" s="191"/>
      <c r="FUN18" s="191"/>
      <c r="FUO18" s="83"/>
      <c r="FUP18" s="212"/>
      <c r="FUQ18" s="212"/>
      <c r="FUR18" s="212"/>
      <c r="FUS18" s="191"/>
      <c r="FUT18" s="191"/>
      <c r="FUU18" s="191"/>
      <c r="FUV18" s="191"/>
      <c r="FUW18" s="83"/>
      <c r="FUX18" s="212"/>
      <c r="FUY18" s="212"/>
      <c r="FUZ18" s="212"/>
      <c r="FVA18" s="191"/>
      <c r="FVB18" s="191"/>
      <c r="FVC18" s="191"/>
      <c r="FVD18" s="191"/>
      <c r="FVE18" s="83"/>
      <c r="FVF18" s="212"/>
      <c r="FVG18" s="212"/>
      <c r="FVH18" s="212"/>
      <c r="FVI18" s="191"/>
      <c r="FVJ18" s="191"/>
      <c r="FVK18" s="191"/>
      <c r="FVL18" s="191"/>
      <c r="FVM18" s="83"/>
      <c r="FVN18" s="212"/>
      <c r="FVO18" s="212"/>
      <c r="FVP18" s="212"/>
      <c r="FVQ18" s="191"/>
      <c r="FVR18" s="191"/>
      <c r="FVS18" s="191"/>
      <c r="FVT18" s="191"/>
      <c r="FVU18" s="83"/>
      <c r="FVV18" s="212"/>
      <c r="FVW18" s="212"/>
      <c r="FVX18" s="212"/>
      <c r="FVY18" s="191"/>
      <c r="FVZ18" s="191"/>
      <c r="FWA18" s="191"/>
      <c r="FWB18" s="191"/>
      <c r="FWC18" s="83"/>
      <c r="FWD18" s="212"/>
      <c r="FWE18" s="212"/>
      <c r="FWF18" s="212"/>
      <c r="FWG18" s="191"/>
      <c r="FWH18" s="191"/>
      <c r="FWI18" s="191"/>
      <c r="FWJ18" s="191"/>
      <c r="FWK18" s="83"/>
      <c r="FWL18" s="212"/>
      <c r="FWM18" s="212"/>
      <c r="FWN18" s="212"/>
      <c r="FWO18" s="191"/>
      <c r="FWP18" s="191"/>
      <c r="FWQ18" s="191"/>
      <c r="FWR18" s="191"/>
      <c r="FWS18" s="83"/>
      <c r="FWT18" s="212"/>
      <c r="FWU18" s="212"/>
      <c r="FWV18" s="212"/>
      <c r="FWW18" s="191"/>
      <c r="FWX18" s="191"/>
      <c r="FWY18" s="191"/>
      <c r="FWZ18" s="191"/>
      <c r="FXA18" s="83"/>
      <c r="FXB18" s="212"/>
      <c r="FXC18" s="212"/>
      <c r="FXD18" s="212"/>
      <c r="FXE18" s="191"/>
      <c r="FXF18" s="191"/>
      <c r="FXG18" s="191"/>
      <c r="FXH18" s="191"/>
      <c r="FXI18" s="83"/>
      <c r="FXJ18" s="212"/>
      <c r="FXK18" s="212"/>
      <c r="FXL18" s="212"/>
      <c r="FXM18" s="191"/>
      <c r="FXN18" s="191"/>
      <c r="FXO18" s="191"/>
      <c r="FXP18" s="191"/>
      <c r="FXQ18" s="83"/>
      <c r="FXR18" s="212"/>
      <c r="FXS18" s="212"/>
      <c r="FXT18" s="212"/>
      <c r="FXU18" s="191"/>
      <c r="FXV18" s="191"/>
      <c r="FXW18" s="191"/>
      <c r="FXX18" s="191"/>
      <c r="FXY18" s="83"/>
      <c r="FXZ18" s="212"/>
      <c r="FYA18" s="212"/>
      <c r="FYB18" s="212"/>
      <c r="FYC18" s="191"/>
      <c r="FYD18" s="191"/>
      <c r="FYE18" s="191"/>
      <c r="FYF18" s="191"/>
      <c r="FYG18" s="83"/>
      <c r="FYH18" s="212"/>
      <c r="FYI18" s="212"/>
      <c r="FYJ18" s="212"/>
      <c r="FYK18" s="191"/>
      <c r="FYL18" s="191"/>
      <c r="FYM18" s="191"/>
      <c r="FYN18" s="191"/>
      <c r="FYO18" s="83"/>
      <c r="FYP18" s="212"/>
      <c r="FYQ18" s="212"/>
      <c r="FYR18" s="212"/>
      <c r="FYS18" s="191"/>
      <c r="FYT18" s="191"/>
      <c r="FYU18" s="191"/>
      <c r="FYV18" s="191"/>
      <c r="FYW18" s="83"/>
      <c r="FYX18" s="212"/>
      <c r="FYY18" s="212"/>
      <c r="FYZ18" s="212"/>
      <c r="FZA18" s="191"/>
      <c r="FZB18" s="191"/>
      <c r="FZC18" s="191"/>
      <c r="FZD18" s="191"/>
      <c r="FZE18" s="83"/>
      <c r="FZF18" s="212"/>
      <c r="FZG18" s="212"/>
      <c r="FZH18" s="212"/>
      <c r="FZI18" s="191"/>
      <c r="FZJ18" s="191"/>
      <c r="FZK18" s="191"/>
      <c r="FZL18" s="191"/>
      <c r="FZM18" s="83"/>
      <c r="FZN18" s="212"/>
      <c r="FZO18" s="212"/>
      <c r="FZP18" s="212"/>
      <c r="FZQ18" s="191"/>
      <c r="FZR18" s="191"/>
      <c r="FZS18" s="191"/>
      <c r="FZT18" s="191"/>
      <c r="FZU18" s="83"/>
      <c r="FZV18" s="212"/>
      <c r="FZW18" s="212"/>
      <c r="FZX18" s="212"/>
      <c r="FZY18" s="191"/>
      <c r="FZZ18" s="191"/>
      <c r="GAA18" s="191"/>
      <c r="GAB18" s="191"/>
      <c r="GAC18" s="83"/>
      <c r="GAD18" s="212"/>
      <c r="GAE18" s="212"/>
      <c r="GAF18" s="212"/>
      <c r="GAG18" s="191"/>
      <c r="GAH18" s="191"/>
      <c r="GAI18" s="191"/>
      <c r="GAJ18" s="191"/>
      <c r="GAK18" s="83"/>
      <c r="GAL18" s="212"/>
      <c r="GAM18" s="212"/>
      <c r="GAN18" s="212"/>
      <c r="GAO18" s="191"/>
      <c r="GAP18" s="191"/>
      <c r="GAQ18" s="191"/>
      <c r="GAR18" s="191"/>
      <c r="GAS18" s="83"/>
      <c r="GAT18" s="212"/>
      <c r="GAU18" s="212"/>
      <c r="GAV18" s="212"/>
      <c r="GAW18" s="191"/>
      <c r="GAX18" s="191"/>
      <c r="GAY18" s="191"/>
      <c r="GAZ18" s="191"/>
      <c r="GBA18" s="83"/>
      <c r="GBB18" s="212"/>
      <c r="GBC18" s="212"/>
      <c r="GBD18" s="212"/>
      <c r="GBE18" s="191"/>
      <c r="GBF18" s="191"/>
      <c r="GBG18" s="191"/>
      <c r="GBH18" s="191"/>
      <c r="GBI18" s="83"/>
      <c r="GBJ18" s="212"/>
      <c r="GBK18" s="212"/>
      <c r="GBL18" s="212"/>
      <c r="GBM18" s="191"/>
      <c r="GBN18" s="191"/>
      <c r="GBO18" s="191"/>
      <c r="GBP18" s="191"/>
      <c r="GBQ18" s="83"/>
      <c r="GBR18" s="212"/>
      <c r="GBS18" s="212"/>
      <c r="GBT18" s="212"/>
      <c r="GBU18" s="191"/>
      <c r="GBV18" s="191"/>
      <c r="GBW18" s="191"/>
      <c r="GBX18" s="191"/>
      <c r="GBY18" s="83"/>
      <c r="GBZ18" s="212"/>
      <c r="GCA18" s="212"/>
      <c r="GCB18" s="212"/>
      <c r="GCC18" s="191"/>
      <c r="GCD18" s="191"/>
      <c r="GCE18" s="191"/>
      <c r="GCF18" s="191"/>
      <c r="GCG18" s="83"/>
      <c r="GCH18" s="212"/>
      <c r="GCI18" s="212"/>
      <c r="GCJ18" s="212"/>
      <c r="GCK18" s="191"/>
      <c r="GCL18" s="191"/>
      <c r="GCM18" s="191"/>
      <c r="GCN18" s="191"/>
      <c r="GCO18" s="83"/>
      <c r="GCP18" s="212"/>
      <c r="GCQ18" s="212"/>
      <c r="GCR18" s="212"/>
      <c r="GCS18" s="191"/>
      <c r="GCT18" s="191"/>
      <c r="GCU18" s="191"/>
      <c r="GCV18" s="191"/>
      <c r="GCW18" s="83"/>
      <c r="GCX18" s="212"/>
      <c r="GCY18" s="212"/>
      <c r="GCZ18" s="212"/>
      <c r="GDA18" s="191"/>
      <c r="GDB18" s="191"/>
      <c r="GDC18" s="191"/>
      <c r="GDD18" s="191"/>
      <c r="GDE18" s="83"/>
      <c r="GDF18" s="212"/>
      <c r="GDG18" s="212"/>
      <c r="GDH18" s="212"/>
      <c r="GDI18" s="191"/>
      <c r="GDJ18" s="191"/>
      <c r="GDK18" s="191"/>
      <c r="GDL18" s="191"/>
      <c r="GDM18" s="83"/>
      <c r="GDN18" s="212"/>
      <c r="GDO18" s="212"/>
      <c r="GDP18" s="212"/>
      <c r="GDQ18" s="191"/>
      <c r="GDR18" s="191"/>
      <c r="GDS18" s="191"/>
      <c r="GDT18" s="191"/>
      <c r="GDU18" s="83"/>
      <c r="GDV18" s="212"/>
      <c r="GDW18" s="212"/>
      <c r="GDX18" s="212"/>
      <c r="GDY18" s="191"/>
      <c r="GDZ18" s="191"/>
      <c r="GEA18" s="191"/>
      <c r="GEB18" s="191"/>
      <c r="GEC18" s="83"/>
      <c r="GED18" s="212"/>
      <c r="GEE18" s="212"/>
      <c r="GEF18" s="212"/>
      <c r="GEG18" s="191"/>
      <c r="GEH18" s="191"/>
      <c r="GEI18" s="191"/>
      <c r="GEJ18" s="191"/>
      <c r="GEK18" s="83"/>
      <c r="GEL18" s="212"/>
      <c r="GEM18" s="212"/>
      <c r="GEN18" s="212"/>
      <c r="GEO18" s="191"/>
      <c r="GEP18" s="191"/>
      <c r="GEQ18" s="191"/>
      <c r="GER18" s="191"/>
      <c r="GES18" s="83"/>
      <c r="GET18" s="212"/>
      <c r="GEU18" s="212"/>
      <c r="GEV18" s="212"/>
      <c r="GEW18" s="191"/>
      <c r="GEX18" s="191"/>
      <c r="GEY18" s="191"/>
      <c r="GEZ18" s="191"/>
      <c r="GFA18" s="83"/>
      <c r="GFB18" s="212"/>
      <c r="GFC18" s="212"/>
      <c r="GFD18" s="212"/>
      <c r="GFE18" s="191"/>
      <c r="GFF18" s="191"/>
      <c r="GFG18" s="191"/>
      <c r="GFH18" s="191"/>
      <c r="GFI18" s="83"/>
      <c r="GFJ18" s="212"/>
      <c r="GFK18" s="212"/>
      <c r="GFL18" s="212"/>
      <c r="GFM18" s="191"/>
      <c r="GFN18" s="191"/>
      <c r="GFO18" s="191"/>
      <c r="GFP18" s="191"/>
      <c r="GFQ18" s="83"/>
      <c r="GFR18" s="212"/>
      <c r="GFS18" s="212"/>
      <c r="GFT18" s="212"/>
      <c r="GFU18" s="191"/>
      <c r="GFV18" s="191"/>
      <c r="GFW18" s="191"/>
      <c r="GFX18" s="191"/>
      <c r="GFY18" s="83"/>
      <c r="GFZ18" s="212"/>
      <c r="GGA18" s="212"/>
      <c r="GGB18" s="212"/>
      <c r="GGC18" s="191"/>
      <c r="GGD18" s="191"/>
      <c r="GGE18" s="191"/>
      <c r="GGF18" s="191"/>
      <c r="GGG18" s="83"/>
      <c r="GGH18" s="212"/>
      <c r="GGI18" s="212"/>
      <c r="GGJ18" s="212"/>
      <c r="GGK18" s="191"/>
      <c r="GGL18" s="191"/>
      <c r="GGM18" s="191"/>
      <c r="GGN18" s="191"/>
      <c r="GGO18" s="83"/>
      <c r="GGP18" s="212"/>
      <c r="GGQ18" s="212"/>
      <c r="GGR18" s="212"/>
      <c r="GGS18" s="191"/>
      <c r="GGT18" s="191"/>
      <c r="GGU18" s="191"/>
      <c r="GGV18" s="191"/>
      <c r="GGW18" s="83"/>
      <c r="GGX18" s="212"/>
      <c r="GGY18" s="212"/>
      <c r="GGZ18" s="212"/>
      <c r="GHA18" s="191"/>
      <c r="GHB18" s="191"/>
      <c r="GHC18" s="191"/>
      <c r="GHD18" s="191"/>
      <c r="GHE18" s="83"/>
      <c r="GHF18" s="212"/>
      <c r="GHG18" s="212"/>
      <c r="GHH18" s="212"/>
      <c r="GHI18" s="191"/>
      <c r="GHJ18" s="191"/>
      <c r="GHK18" s="191"/>
      <c r="GHL18" s="191"/>
      <c r="GHM18" s="83"/>
      <c r="GHN18" s="212"/>
      <c r="GHO18" s="212"/>
      <c r="GHP18" s="212"/>
      <c r="GHQ18" s="191"/>
      <c r="GHR18" s="191"/>
      <c r="GHS18" s="191"/>
      <c r="GHT18" s="191"/>
      <c r="GHU18" s="83"/>
      <c r="GHV18" s="212"/>
      <c r="GHW18" s="212"/>
      <c r="GHX18" s="212"/>
      <c r="GHY18" s="191"/>
      <c r="GHZ18" s="191"/>
      <c r="GIA18" s="191"/>
      <c r="GIB18" s="191"/>
      <c r="GIC18" s="83"/>
      <c r="GID18" s="212"/>
      <c r="GIE18" s="212"/>
      <c r="GIF18" s="212"/>
      <c r="GIG18" s="191"/>
      <c r="GIH18" s="191"/>
      <c r="GII18" s="191"/>
      <c r="GIJ18" s="191"/>
      <c r="GIK18" s="83"/>
      <c r="GIL18" s="212"/>
      <c r="GIM18" s="212"/>
      <c r="GIN18" s="212"/>
      <c r="GIO18" s="191"/>
      <c r="GIP18" s="191"/>
      <c r="GIQ18" s="191"/>
      <c r="GIR18" s="191"/>
      <c r="GIS18" s="83"/>
      <c r="GIT18" s="212"/>
      <c r="GIU18" s="212"/>
      <c r="GIV18" s="212"/>
      <c r="GIW18" s="191"/>
      <c r="GIX18" s="191"/>
      <c r="GIY18" s="191"/>
      <c r="GIZ18" s="191"/>
      <c r="GJA18" s="83"/>
      <c r="GJB18" s="212"/>
      <c r="GJC18" s="212"/>
      <c r="GJD18" s="212"/>
      <c r="GJE18" s="191"/>
      <c r="GJF18" s="191"/>
      <c r="GJG18" s="191"/>
      <c r="GJH18" s="191"/>
      <c r="GJI18" s="83"/>
      <c r="GJJ18" s="212"/>
      <c r="GJK18" s="212"/>
      <c r="GJL18" s="212"/>
      <c r="GJM18" s="191"/>
      <c r="GJN18" s="191"/>
      <c r="GJO18" s="191"/>
      <c r="GJP18" s="191"/>
      <c r="GJQ18" s="83"/>
      <c r="GJR18" s="212"/>
      <c r="GJS18" s="212"/>
      <c r="GJT18" s="212"/>
      <c r="GJU18" s="191"/>
      <c r="GJV18" s="191"/>
      <c r="GJW18" s="191"/>
      <c r="GJX18" s="191"/>
      <c r="GJY18" s="83"/>
      <c r="GJZ18" s="212"/>
      <c r="GKA18" s="212"/>
      <c r="GKB18" s="212"/>
      <c r="GKC18" s="191"/>
      <c r="GKD18" s="191"/>
      <c r="GKE18" s="191"/>
      <c r="GKF18" s="191"/>
      <c r="GKG18" s="83"/>
      <c r="GKH18" s="212"/>
      <c r="GKI18" s="212"/>
      <c r="GKJ18" s="212"/>
      <c r="GKK18" s="191"/>
      <c r="GKL18" s="191"/>
      <c r="GKM18" s="191"/>
      <c r="GKN18" s="191"/>
      <c r="GKO18" s="83"/>
      <c r="GKP18" s="212"/>
      <c r="GKQ18" s="212"/>
      <c r="GKR18" s="212"/>
      <c r="GKS18" s="191"/>
      <c r="GKT18" s="191"/>
      <c r="GKU18" s="191"/>
      <c r="GKV18" s="191"/>
      <c r="GKW18" s="83"/>
      <c r="GKX18" s="212"/>
      <c r="GKY18" s="212"/>
      <c r="GKZ18" s="212"/>
      <c r="GLA18" s="191"/>
      <c r="GLB18" s="191"/>
      <c r="GLC18" s="191"/>
      <c r="GLD18" s="191"/>
      <c r="GLE18" s="83"/>
      <c r="GLF18" s="212"/>
      <c r="GLG18" s="212"/>
      <c r="GLH18" s="212"/>
      <c r="GLI18" s="191"/>
      <c r="GLJ18" s="191"/>
      <c r="GLK18" s="191"/>
      <c r="GLL18" s="191"/>
      <c r="GLM18" s="83"/>
      <c r="GLN18" s="212"/>
      <c r="GLO18" s="212"/>
      <c r="GLP18" s="212"/>
      <c r="GLQ18" s="191"/>
      <c r="GLR18" s="191"/>
      <c r="GLS18" s="191"/>
      <c r="GLT18" s="191"/>
      <c r="GLU18" s="83"/>
      <c r="GLV18" s="212"/>
      <c r="GLW18" s="212"/>
      <c r="GLX18" s="212"/>
      <c r="GLY18" s="191"/>
      <c r="GLZ18" s="191"/>
      <c r="GMA18" s="191"/>
      <c r="GMB18" s="191"/>
      <c r="GMC18" s="83"/>
      <c r="GMD18" s="212"/>
      <c r="GME18" s="212"/>
      <c r="GMF18" s="212"/>
      <c r="GMG18" s="191"/>
      <c r="GMH18" s="191"/>
      <c r="GMI18" s="191"/>
      <c r="GMJ18" s="191"/>
      <c r="GMK18" s="83"/>
      <c r="GML18" s="212"/>
      <c r="GMM18" s="212"/>
      <c r="GMN18" s="212"/>
      <c r="GMO18" s="191"/>
      <c r="GMP18" s="191"/>
      <c r="GMQ18" s="191"/>
      <c r="GMR18" s="191"/>
      <c r="GMS18" s="83"/>
      <c r="GMT18" s="212"/>
      <c r="GMU18" s="212"/>
      <c r="GMV18" s="212"/>
      <c r="GMW18" s="191"/>
      <c r="GMX18" s="191"/>
      <c r="GMY18" s="191"/>
      <c r="GMZ18" s="191"/>
      <c r="GNA18" s="83"/>
      <c r="GNB18" s="212"/>
      <c r="GNC18" s="212"/>
      <c r="GND18" s="212"/>
      <c r="GNE18" s="191"/>
      <c r="GNF18" s="191"/>
      <c r="GNG18" s="191"/>
      <c r="GNH18" s="191"/>
      <c r="GNI18" s="83"/>
      <c r="GNJ18" s="212"/>
      <c r="GNK18" s="212"/>
      <c r="GNL18" s="212"/>
      <c r="GNM18" s="191"/>
      <c r="GNN18" s="191"/>
      <c r="GNO18" s="191"/>
      <c r="GNP18" s="191"/>
      <c r="GNQ18" s="83"/>
      <c r="GNR18" s="212"/>
      <c r="GNS18" s="212"/>
      <c r="GNT18" s="212"/>
      <c r="GNU18" s="191"/>
      <c r="GNV18" s="191"/>
      <c r="GNW18" s="191"/>
      <c r="GNX18" s="191"/>
      <c r="GNY18" s="83"/>
      <c r="GNZ18" s="212"/>
      <c r="GOA18" s="212"/>
      <c r="GOB18" s="212"/>
      <c r="GOC18" s="191"/>
      <c r="GOD18" s="191"/>
      <c r="GOE18" s="191"/>
      <c r="GOF18" s="191"/>
      <c r="GOG18" s="83"/>
      <c r="GOH18" s="212"/>
      <c r="GOI18" s="212"/>
      <c r="GOJ18" s="212"/>
      <c r="GOK18" s="191"/>
      <c r="GOL18" s="191"/>
      <c r="GOM18" s="191"/>
      <c r="GON18" s="191"/>
      <c r="GOO18" s="83"/>
      <c r="GOP18" s="212"/>
      <c r="GOQ18" s="212"/>
      <c r="GOR18" s="212"/>
      <c r="GOS18" s="191"/>
      <c r="GOT18" s="191"/>
      <c r="GOU18" s="191"/>
      <c r="GOV18" s="191"/>
      <c r="GOW18" s="83"/>
      <c r="GOX18" s="212"/>
      <c r="GOY18" s="212"/>
      <c r="GOZ18" s="212"/>
      <c r="GPA18" s="191"/>
      <c r="GPB18" s="191"/>
      <c r="GPC18" s="191"/>
      <c r="GPD18" s="191"/>
      <c r="GPE18" s="83"/>
      <c r="GPF18" s="212"/>
      <c r="GPG18" s="212"/>
      <c r="GPH18" s="212"/>
      <c r="GPI18" s="191"/>
      <c r="GPJ18" s="191"/>
      <c r="GPK18" s="191"/>
      <c r="GPL18" s="191"/>
      <c r="GPM18" s="83"/>
      <c r="GPN18" s="212"/>
      <c r="GPO18" s="212"/>
      <c r="GPP18" s="212"/>
      <c r="GPQ18" s="191"/>
      <c r="GPR18" s="191"/>
      <c r="GPS18" s="191"/>
      <c r="GPT18" s="191"/>
      <c r="GPU18" s="83"/>
      <c r="GPV18" s="212"/>
      <c r="GPW18" s="212"/>
      <c r="GPX18" s="212"/>
      <c r="GPY18" s="191"/>
      <c r="GPZ18" s="191"/>
      <c r="GQA18" s="191"/>
      <c r="GQB18" s="191"/>
      <c r="GQC18" s="83"/>
      <c r="GQD18" s="212"/>
      <c r="GQE18" s="212"/>
      <c r="GQF18" s="212"/>
      <c r="GQG18" s="191"/>
      <c r="GQH18" s="191"/>
      <c r="GQI18" s="191"/>
      <c r="GQJ18" s="191"/>
      <c r="GQK18" s="83"/>
      <c r="GQL18" s="212"/>
      <c r="GQM18" s="212"/>
      <c r="GQN18" s="212"/>
      <c r="GQO18" s="191"/>
      <c r="GQP18" s="191"/>
      <c r="GQQ18" s="191"/>
      <c r="GQR18" s="191"/>
      <c r="GQS18" s="83"/>
      <c r="GQT18" s="212"/>
      <c r="GQU18" s="212"/>
      <c r="GQV18" s="212"/>
      <c r="GQW18" s="191"/>
      <c r="GQX18" s="191"/>
      <c r="GQY18" s="191"/>
      <c r="GQZ18" s="191"/>
      <c r="GRA18" s="83"/>
      <c r="GRB18" s="212"/>
      <c r="GRC18" s="212"/>
      <c r="GRD18" s="212"/>
      <c r="GRE18" s="191"/>
      <c r="GRF18" s="191"/>
      <c r="GRG18" s="191"/>
      <c r="GRH18" s="191"/>
      <c r="GRI18" s="83"/>
      <c r="GRJ18" s="212"/>
      <c r="GRK18" s="212"/>
      <c r="GRL18" s="212"/>
      <c r="GRM18" s="191"/>
      <c r="GRN18" s="191"/>
      <c r="GRO18" s="191"/>
      <c r="GRP18" s="191"/>
      <c r="GRQ18" s="83"/>
      <c r="GRR18" s="212"/>
      <c r="GRS18" s="212"/>
      <c r="GRT18" s="212"/>
      <c r="GRU18" s="191"/>
      <c r="GRV18" s="191"/>
      <c r="GRW18" s="191"/>
      <c r="GRX18" s="191"/>
      <c r="GRY18" s="83"/>
      <c r="GRZ18" s="212"/>
      <c r="GSA18" s="212"/>
      <c r="GSB18" s="212"/>
      <c r="GSC18" s="191"/>
      <c r="GSD18" s="191"/>
      <c r="GSE18" s="191"/>
      <c r="GSF18" s="191"/>
      <c r="GSG18" s="83"/>
      <c r="GSH18" s="212"/>
      <c r="GSI18" s="212"/>
      <c r="GSJ18" s="212"/>
      <c r="GSK18" s="191"/>
      <c r="GSL18" s="191"/>
      <c r="GSM18" s="191"/>
      <c r="GSN18" s="191"/>
      <c r="GSO18" s="83"/>
      <c r="GSP18" s="212"/>
      <c r="GSQ18" s="212"/>
      <c r="GSR18" s="212"/>
      <c r="GSS18" s="191"/>
      <c r="GST18" s="191"/>
      <c r="GSU18" s="191"/>
      <c r="GSV18" s="191"/>
      <c r="GSW18" s="83"/>
      <c r="GSX18" s="212"/>
      <c r="GSY18" s="212"/>
      <c r="GSZ18" s="212"/>
      <c r="GTA18" s="191"/>
      <c r="GTB18" s="191"/>
      <c r="GTC18" s="191"/>
      <c r="GTD18" s="191"/>
      <c r="GTE18" s="83"/>
      <c r="GTF18" s="212"/>
      <c r="GTG18" s="212"/>
      <c r="GTH18" s="212"/>
      <c r="GTI18" s="191"/>
      <c r="GTJ18" s="191"/>
      <c r="GTK18" s="191"/>
      <c r="GTL18" s="191"/>
      <c r="GTM18" s="83"/>
      <c r="GTN18" s="212"/>
      <c r="GTO18" s="212"/>
      <c r="GTP18" s="212"/>
      <c r="GTQ18" s="191"/>
      <c r="GTR18" s="191"/>
      <c r="GTS18" s="191"/>
      <c r="GTT18" s="191"/>
      <c r="GTU18" s="83"/>
      <c r="GTV18" s="212"/>
      <c r="GTW18" s="212"/>
      <c r="GTX18" s="212"/>
      <c r="GTY18" s="191"/>
      <c r="GTZ18" s="191"/>
      <c r="GUA18" s="191"/>
      <c r="GUB18" s="191"/>
      <c r="GUC18" s="83"/>
      <c r="GUD18" s="212"/>
      <c r="GUE18" s="212"/>
      <c r="GUF18" s="212"/>
      <c r="GUG18" s="191"/>
      <c r="GUH18" s="191"/>
      <c r="GUI18" s="191"/>
      <c r="GUJ18" s="191"/>
      <c r="GUK18" s="83"/>
      <c r="GUL18" s="212"/>
      <c r="GUM18" s="212"/>
      <c r="GUN18" s="212"/>
      <c r="GUO18" s="191"/>
      <c r="GUP18" s="191"/>
      <c r="GUQ18" s="191"/>
      <c r="GUR18" s="191"/>
      <c r="GUS18" s="83"/>
      <c r="GUT18" s="212"/>
      <c r="GUU18" s="212"/>
      <c r="GUV18" s="212"/>
      <c r="GUW18" s="191"/>
      <c r="GUX18" s="191"/>
      <c r="GUY18" s="191"/>
      <c r="GUZ18" s="191"/>
      <c r="GVA18" s="83"/>
      <c r="GVB18" s="212"/>
      <c r="GVC18" s="212"/>
      <c r="GVD18" s="212"/>
      <c r="GVE18" s="191"/>
      <c r="GVF18" s="191"/>
      <c r="GVG18" s="191"/>
      <c r="GVH18" s="191"/>
      <c r="GVI18" s="83"/>
      <c r="GVJ18" s="212"/>
      <c r="GVK18" s="212"/>
      <c r="GVL18" s="212"/>
      <c r="GVM18" s="191"/>
      <c r="GVN18" s="191"/>
      <c r="GVO18" s="191"/>
      <c r="GVP18" s="191"/>
      <c r="GVQ18" s="83"/>
      <c r="GVR18" s="212"/>
      <c r="GVS18" s="212"/>
      <c r="GVT18" s="212"/>
      <c r="GVU18" s="191"/>
      <c r="GVV18" s="191"/>
      <c r="GVW18" s="191"/>
      <c r="GVX18" s="191"/>
      <c r="GVY18" s="83"/>
      <c r="GVZ18" s="212"/>
      <c r="GWA18" s="212"/>
      <c r="GWB18" s="212"/>
      <c r="GWC18" s="191"/>
      <c r="GWD18" s="191"/>
      <c r="GWE18" s="191"/>
      <c r="GWF18" s="191"/>
      <c r="GWG18" s="83"/>
      <c r="GWH18" s="212"/>
      <c r="GWI18" s="212"/>
      <c r="GWJ18" s="212"/>
      <c r="GWK18" s="191"/>
      <c r="GWL18" s="191"/>
      <c r="GWM18" s="191"/>
      <c r="GWN18" s="191"/>
      <c r="GWO18" s="83"/>
      <c r="GWP18" s="212"/>
      <c r="GWQ18" s="212"/>
      <c r="GWR18" s="212"/>
      <c r="GWS18" s="191"/>
      <c r="GWT18" s="191"/>
      <c r="GWU18" s="191"/>
      <c r="GWV18" s="191"/>
      <c r="GWW18" s="83"/>
      <c r="GWX18" s="212"/>
      <c r="GWY18" s="212"/>
      <c r="GWZ18" s="212"/>
      <c r="GXA18" s="191"/>
      <c r="GXB18" s="191"/>
      <c r="GXC18" s="191"/>
      <c r="GXD18" s="191"/>
      <c r="GXE18" s="83"/>
      <c r="GXF18" s="212"/>
      <c r="GXG18" s="212"/>
      <c r="GXH18" s="212"/>
      <c r="GXI18" s="191"/>
      <c r="GXJ18" s="191"/>
      <c r="GXK18" s="191"/>
      <c r="GXL18" s="191"/>
      <c r="GXM18" s="83"/>
      <c r="GXN18" s="212"/>
      <c r="GXO18" s="212"/>
      <c r="GXP18" s="212"/>
      <c r="GXQ18" s="191"/>
      <c r="GXR18" s="191"/>
      <c r="GXS18" s="191"/>
      <c r="GXT18" s="191"/>
      <c r="GXU18" s="83"/>
      <c r="GXV18" s="212"/>
      <c r="GXW18" s="212"/>
      <c r="GXX18" s="212"/>
      <c r="GXY18" s="191"/>
      <c r="GXZ18" s="191"/>
      <c r="GYA18" s="191"/>
      <c r="GYB18" s="191"/>
      <c r="GYC18" s="83"/>
      <c r="GYD18" s="212"/>
      <c r="GYE18" s="212"/>
      <c r="GYF18" s="212"/>
      <c r="GYG18" s="191"/>
      <c r="GYH18" s="191"/>
      <c r="GYI18" s="191"/>
      <c r="GYJ18" s="191"/>
      <c r="GYK18" s="83"/>
      <c r="GYL18" s="212"/>
      <c r="GYM18" s="212"/>
      <c r="GYN18" s="212"/>
      <c r="GYO18" s="191"/>
      <c r="GYP18" s="191"/>
      <c r="GYQ18" s="191"/>
      <c r="GYR18" s="191"/>
      <c r="GYS18" s="83"/>
      <c r="GYT18" s="212"/>
      <c r="GYU18" s="212"/>
      <c r="GYV18" s="212"/>
      <c r="GYW18" s="191"/>
      <c r="GYX18" s="191"/>
      <c r="GYY18" s="191"/>
      <c r="GYZ18" s="191"/>
      <c r="GZA18" s="83"/>
      <c r="GZB18" s="212"/>
      <c r="GZC18" s="212"/>
      <c r="GZD18" s="212"/>
      <c r="GZE18" s="191"/>
      <c r="GZF18" s="191"/>
      <c r="GZG18" s="191"/>
      <c r="GZH18" s="191"/>
      <c r="GZI18" s="83"/>
      <c r="GZJ18" s="212"/>
      <c r="GZK18" s="212"/>
      <c r="GZL18" s="212"/>
      <c r="GZM18" s="191"/>
      <c r="GZN18" s="191"/>
      <c r="GZO18" s="191"/>
      <c r="GZP18" s="191"/>
      <c r="GZQ18" s="83"/>
      <c r="GZR18" s="212"/>
      <c r="GZS18" s="212"/>
      <c r="GZT18" s="212"/>
      <c r="GZU18" s="191"/>
      <c r="GZV18" s="191"/>
      <c r="GZW18" s="191"/>
      <c r="GZX18" s="191"/>
      <c r="GZY18" s="83"/>
      <c r="GZZ18" s="212"/>
      <c r="HAA18" s="212"/>
      <c r="HAB18" s="212"/>
      <c r="HAC18" s="191"/>
      <c r="HAD18" s="191"/>
      <c r="HAE18" s="191"/>
      <c r="HAF18" s="191"/>
      <c r="HAG18" s="83"/>
      <c r="HAH18" s="212"/>
      <c r="HAI18" s="212"/>
      <c r="HAJ18" s="212"/>
      <c r="HAK18" s="191"/>
      <c r="HAL18" s="191"/>
      <c r="HAM18" s="191"/>
      <c r="HAN18" s="191"/>
      <c r="HAO18" s="83"/>
      <c r="HAP18" s="212"/>
      <c r="HAQ18" s="212"/>
      <c r="HAR18" s="212"/>
      <c r="HAS18" s="191"/>
      <c r="HAT18" s="191"/>
      <c r="HAU18" s="191"/>
      <c r="HAV18" s="191"/>
      <c r="HAW18" s="83"/>
      <c r="HAX18" s="212"/>
      <c r="HAY18" s="212"/>
      <c r="HAZ18" s="212"/>
      <c r="HBA18" s="191"/>
      <c r="HBB18" s="191"/>
      <c r="HBC18" s="191"/>
      <c r="HBD18" s="191"/>
      <c r="HBE18" s="83"/>
      <c r="HBF18" s="212"/>
      <c r="HBG18" s="212"/>
      <c r="HBH18" s="212"/>
      <c r="HBI18" s="191"/>
      <c r="HBJ18" s="191"/>
      <c r="HBK18" s="191"/>
      <c r="HBL18" s="191"/>
      <c r="HBM18" s="83"/>
      <c r="HBN18" s="212"/>
      <c r="HBO18" s="212"/>
      <c r="HBP18" s="212"/>
      <c r="HBQ18" s="191"/>
      <c r="HBR18" s="191"/>
      <c r="HBS18" s="191"/>
      <c r="HBT18" s="191"/>
      <c r="HBU18" s="83"/>
      <c r="HBV18" s="212"/>
      <c r="HBW18" s="212"/>
      <c r="HBX18" s="212"/>
      <c r="HBY18" s="191"/>
      <c r="HBZ18" s="191"/>
      <c r="HCA18" s="191"/>
      <c r="HCB18" s="191"/>
      <c r="HCC18" s="83"/>
      <c r="HCD18" s="212"/>
      <c r="HCE18" s="212"/>
      <c r="HCF18" s="212"/>
      <c r="HCG18" s="191"/>
      <c r="HCH18" s="191"/>
      <c r="HCI18" s="191"/>
      <c r="HCJ18" s="191"/>
      <c r="HCK18" s="83"/>
      <c r="HCL18" s="212"/>
      <c r="HCM18" s="212"/>
      <c r="HCN18" s="212"/>
      <c r="HCO18" s="191"/>
      <c r="HCP18" s="191"/>
      <c r="HCQ18" s="191"/>
      <c r="HCR18" s="191"/>
      <c r="HCS18" s="83"/>
      <c r="HCT18" s="212"/>
      <c r="HCU18" s="212"/>
      <c r="HCV18" s="212"/>
      <c r="HCW18" s="191"/>
      <c r="HCX18" s="191"/>
      <c r="HCY18" s="191"/>
      <c r="HCZ18" s="191"/>
      <c r="HDA18" s="83"/>
      <c r="HDB18" s="212"/>
      <c r="HDC18" s="212"/>
      <c r="HDD18" s="212"/>
      <c r="HDE18" s="191"/>
      <c r="HDF18" s="191"/>
      <c r="HDG18" s="191"/>
      <c r="HDH18" s="191"/>
      <c r="HDI18" s="83"/>
      <c r="HDJ18" s="212"/>
      <c r="HDK18" s="212"/>
      <c r="HDL18" s="212"/>
      <c r="HDM18" s="191"/>
      <c r="HDN18" s="191"/>
      <c r="HDO18" s="191"/>
      <c r="HDP18" s="191"/>
      <c r="HDQ18" s="83"/>
      <c r="HDR18" s="212"/>
      <c r="HDS18" s="212"/>
      <c r="HDT18" s="212"/>
      <c r="HDU18" s="191"/>
      <c r="HDV18" s="191"/>
      <c r="HDW18" s="191"/>
      <c r="HDX18" s="191"/>
      <c r="HDY18" s="83"/>
      <c r="HDZ18" s="212"/>
      <c r="HEA18" s="212"/>
      <c r="HEB18" s="212"/>
      <c r="HEC18" s="191"/>
      <c r="HED18" s="191"/>
      <c r="HEE18" s="191"/>
      <c r="HEF18" s="191"/>
      <c r="HEG18" s="83"/>
      <c r="HEH18" s="212"/>
      <c r="HEI18" s="212"/>
      <c r="HEJ18" s="212"/>
      <c r="HEK18" s="191"/>
      <c r="HEL18" s="191"/>
      <c r="HEM18" s="191"/>
      <c r="HEN18" s="191"/>
      <c r="HEO18" s="83"/>
      <c r="HEP18" s="212"/>
      <c r="HEQ18" s="212"/>
      <c r="HER18" s="212"/>
      <c r="HES18" s="191"/>
      <c r="HET18" s="191"/>
      <c r="HEU18" s="191"/>
      <c r="HEV18" s="191"/>
      <c r="HEW18" s="83"/>
      <c r="HEX18" s="212"/>
      <c r="HEY18" s="212"/>
      <c r="HEZ18" s="212"/>
      <c r="HFA18" s="191"/>
      <c r="HFB18" s="191"/>
      <c r="HFC18" s="191"/>
      <c r="HFD18" s="191"/>
      <c r="HFE18" s="83"/>
      <c r="HFF18" s="212"/>
      <c r="HFG18" s="212"/>
      <c r="HFH18" s="212"/>
      <c r="HFI18" s="191"/>
      <c r="HFJ18" s="191"/>
      <c r="HFK18" s="191"/>
      <c r="HFL18" s="191"/>
      <c r="HFM18" s="83"/>
      <c r="HFN18" s="212"/>
      <c r="HFO18" s="212"/>
      <c r="HFP18" s="212"/>
      <c r="HFQ18" s="191"/>
      <c r="HFR18" s="191"/>
      <c r="HFS18" s="191"/>
      <c r="HFT18" s="191"/>
      <c r="HFU18" s="83"/>
      <c r="HFV18" s="212"/>
      <c r="HFW18" s="212"/>
      <c r="HFX18" s="212"/>
      <c r="HFY18" s="191"/>
      <c r="HFZ18" s="191"/>
      <c r="HGA18" s="191"/>
      <c r="HGB18" s="191"/>
      <c r="HGC18" s="83"/>
      <c r="HGD18" s="212"/>
      <c r="HGE18" s="212"/>
      <c r="HGF18" s="212"/>
      <c r="HGG18" s="191"/>
      <c r="HGH18" s="191"/>
      <c r="HGI18" s="191"/>
      <c r="HGJ18" s="191"/>
      <c r="HGK18" s="83"/>
      <c r="HGL18" s="212"/>
      <c r="HGM18" s="212"/>
      <c r="HGN18" s="212"/>
      <c r="HGO18" s="191"/>
      <c r="HGP18" s="191"/>
      <c r="HGQ18" s="191"/>
      <c r="HGR18" s="191"/>
      <c r="HGS18" s="83"/>
      <c r="HGT18" s="212"/>
      <c r="HGU18" s="212"/>
      <c r="HGV18" s="212"/>
      <c r="HGW18" s="191"/>
      <c r="HGX18" s="191"/>
      <c r="HGY18" s="191"/>
      <c r="HGZ18" s="191"/>
      <c r="HHA18" s="83"/>
      <c r="HHB18" s="212"/>
      <c r="HHC18" s="212"/>
      <c r="HHD18" s="212"/>
      <c r="HHE18" s="191"/>
      <c r="HHF18" s="191"/>
      <c r="HHG18" s="191"/>
      <c r="HHH18" s="191"/>
      <c r="HHI18" s="83"/>
      <c r="HHJ18" s="212"/>
      <c r="HHK18" s="212"/>
      <c r="HHL18" s="212"/>
      <c r="HHM18" s="191"/>
      <c r="HHN18" s="191"/>
      <c r="HHO18" s="191"/>
      <c r="HHP18" s="191"/>
      <c r="HHQ18" s="83"/>
      <c r="HHR18" s="212"/>
      <c r="HHS18" s="212"/>
      <c r="HHT18" s="212"/>
      <c r="HHU18" s="191"/>
      <c r="HHV18" s="191"/>
      <c r="HHW18" s="191"/>
      <c r="HHX18" s="191"/>
      <c r="HHY18" s="83"/>
      <c r="HHZ18" s="212"/>
      <c r="HIA18" s="212"/>
      <c r="HIB18" s="212"/>
      <c r="HIC18" s="191"/>
      <c r="HID18" s="191"/>
      <c r="HIE18" s="191"/>
      <c r="HIF18" s="191"/>
      <c r="HIG18" s="83"/>
      <c r="HIH18" s="212"/>
      <c r="HII18" s="212"/>
      <c r="HIJ18" s="212"/>
      <c r="HIK18" s="191"/>
      <c r="HIL18" s="191"/>
      <c r="HIM18" s="191"/>
      <c r="HIN18" s="191"/>
      <c r="HIO18" s="83"/>
      <c r="HIP18" s="212"/>
      <c r="HIQ18" s="212"/>
      <c r="HIR18" s="212"/>
      <c r="HIS18" s="191"/>
      <c r="HIT18" s="191"/>
      <c r="HIU18" s="191"/>
      <c r="HIV18" s="191"/>
      <c r="HIW18" s="83"/>
      <c r="HIX18" s="212"/>
      <c r="HIY18" s="212"/>
      <c r="HIZ18" s="212"/>
      <c r="HJA18" s="191"/>
      <c r="HJB18" s="191"/>
      <c r="HJC18" s="191"/>
      <c r="HJD18" s="191"/>
      <c r="HJE18" s="83"/>
      <c r="HJF18" s="212"/>
      <c r="HJG18" s="212"/>
      <c r="HJH18" s="212"/>
      <c r="HJI18" s="191"/>
      <c r="HJJ18" s="191"/>
      <c r="HJK18" s="191"/>
      <c r="HJL18" s="191"/>
      <c r="HJM18" s="83"/>
      <c r="HJN18" s="212"/>
      <c r="HJO18" s="212"/>
      <c r="HJP18" s="212"/>
      <c r="HJQ18" s="191"/>
      <c r="HJR18" s="191"/>
      <c r="HJS18" s="191"/>
      <c r="HJT18" s="191"/>
      <c r="HJU18" s="83"/>
      <c r="HJV18" s="212"/>
      <c r="HJW18" s="212"/>
      <c r="HJX18" s="212"/>
      <c r="HJY18" s="191"/>
      <c r="HJZ18" s="191"/>
      <c r="HKA18" s="191"/>
      <c r="HKB18" s="191"/>
      <c r="HKC18" s="83"/>
      <c r="HKD18" s="212"/>
      <c r="HKE18" s="212"/>
      <c r="HKF18" s="212"/>
      <c r="HKG18" s="191"/>
      <c r="HKH18" s="191"/>
      <c r="HKI18" s="191"/>
      <c r="HKJ18" s="191"/>
      <c r="HKK18" s="83"/>
      <c r="HKL18" s="212"/>
      <c r="HKM18" s="212"/>
      <c r="HKN18" s="212"/>
      <c r="HKO18" s="191"/>
      <c r="HKP18" s="191"/>
      <c r="HKQ18" s="191"/>
      <c r="HKR18" s="191"/>
      <c r="HKS18" s="83"/>
      <c r="HKT18" s="212"/>
      <c r="HKU18" s="212"/>
      <c r="HKV18" s="212"/>
      <c r="HKW18" s="191"/>
      <c r="HKX18" s="191"/>
      <c r="HKY18" s="191"/>
      <c r="HKZ18" s="191"/>
      <c r="HLA18" s="83"/>
      <c r="HLB18" s="212"/>
      <c r="HLC18" s="212"/>
      <c r="HLD18" s="212"/>
      <c r="HLE18" s="191"/>
      <c r="HLF18" s="191"/>
      <c r="HLG18" s="191"/>
      <c r="HLH18" s="191"/>
      <c r="HLI18" s="83"/>
      <c r="HLJ18" s="212"/>
      <c r="HLK18" s="212"/>
      <c r="HLL18" s="212"/>
      <c r="HLM18" s="191"/>
      <c r="HLN18" s="191"/>
      <c r="HLO18" s="191"/>
      <c r="HLP18" s="191"/>
      <c r="HLQ18" s="83"/>
      <c r="HLR18" s="212"/>
      <c r="HLS18" s="212"/>
      <c r="HLT18" s="212"/>
      <c r="HLU18" s="191"/>
      <c r="HLV18" s="191"/>
      <c r="HLW18" s="191"/>
      <c r="HLX18" s="191"/>
      <c r="HLY18" s="83"/>
      <c r="HLZ18" s="212"/>
      <c r="HMA18" s="212"/>
      <c r="HMB18" s="212"/>
      <c r="HMC18" s="191"/>
      <c r="HMD18" s="191"/>
      <c r="HME18" s="191"/>
      <c r="HMF18" s="191"/>
      <c r="HMG18" s="83"/>
      <c r="HMH18" s="212"/>
      <c r="HMI18" s="212"/>
      <c r="HMJ18" s="212"/>
      <c r="HMK18" s="191"/>
      <c r="HML18" s="191"/>
      <c r="HMM18" s="191"/>
      <c r="HMN18" s="191"/>
      <c r="HMO18" s="83"/>
      <c r="HMP18" s="212"/>
      <c r="HMQ18" s="212"/>
      <c r="HMR18" s="212"/>
      <c r="HMS18" s="191"/>
      <c r="HMT18" s="191"/>
      <c r="HMU18" s="191"/>
      <c r="HMV18" s="191"/>
      <c r="HMW18" s="83"/>
      <c r="HMX18" s="212"/>
      <c r="HMY18" s="212"/>
      <c r="HMZ18" s="212"/>
      <c r="HNA18" s="191"/>
      <c r="HNB18" s="191"/>
      <c r="HNC18" s="191"/>
      <c r="HND18" s="191"/>
      <c r="HNE18" s="83"/>
      <c r="HNF18" s="212"/>
      <c r="HNG18" s="212"/>
      <c r="HNH18" s="212"/>
      <c r="HNI18" s="191"/>
      <c r="HNJ18" s="191"/>
      <c r="HNK18" s="191"/>
      <c r="HNL18" s="191"/>
      <c r="HNM18" s="83"/>
      <c r="HNN18" s="212"/>
      <c r="HNO18" s="212"/>
      <c r="HNP18" s="212"/>
      <c r="HNQ18" s="191"/>
      <c r="HNR18" s="191"/>
      <c r="HNS18" s="191"/>
      <c r="HNT18" s="191"/>
      <c r="HNU18" s="83"/>
      <c r="HNV18" s="212"/>
      <c r="HNW18" s="212"/>
      <c r="HNX18" s="212"/>
      <c r="HNY18" s="191"/>
      <c r="HNZ18" s="191"/>
      <c r="HOA18" s="191"/>
      <c r="HOB18" s="191"/>
      <c r="HOC18" s="83"/>
      <c r="HOD18" s="212"/>
      <c r="HOE18" s="212"/>
      <c r="HOF18" s="212"/>
      <c r="HOG18" s="191"/>
      <c r="HOH18" s="191"/>
      <c r="HOI18" s="191"/>
      <c r="HOJ18" s="191"/>
      <c r="HOK18" s="83"/>
      <c r="HOL18" s="212"/>
      <c r="HOM18" s="212"/>
      <c r="HON18" s="212"/>
      <c r="HOO18" s="191"/>
      <c r="HOP18" s="191"/>
      <c r="HOQ18" s="191"/>
      <c r="HOR18" s="191"/>
      <c r="HOS18" s="83"/>
      <c r="HOT18" s="212"/>
      <c r="HOU18" s="212"/>
      <c r="HOV18" s="212"/>
      <c r="HOW18" s="191"/>
      <c r="HOX18" s="191"/>
      <c r="HOY18" s="191"/>
      <c r="HOZ18" s="191"/>
      <c r="HPA18" s="83"/>
      <c r="HPB18" s="212"/>
      <c r="HPC18" s="212"/>
      <c r="HPD18" s="212"/>
      <c r="HPE18" s="191"/>
      <c r="HPF18" s="191"/>
      <c r="HPG18" s="191"/>
      <c r="HPH18" s="191"/>
      <c r="HPI18" s="83"/>
      <c r="HPJ18" s="212"/>
      <c r="HPK18" s="212"/>
      <c r="HPL18" s="212"/>
      <c r="HPM18" s="191"/>
      <c r="HPN18" s="191"/>
      <c r="HPO18" s="191"/>
      <c r="HPP18" s="191"/>
      <c r="HPQ18" s="83"/>
      <c r="HPR18" s="212"/>
      <c r="HPS18" s="212"/>
      <c r="HPT18" s="212"/>
      <c r="HPU18" s="191"/>
      <c r="HPV18" s="191"/>
      <c r="HPW18" s="191"/>
      <c r="HPX18" s="191"/>
      <c r="HPY18" s="83"/>
      <c r="HPZ18" s="212"/>
      <c r="HQA18" s="212"/>
      <c r="HQB18" s="212"/>
      <c r="HQC18" s="191"/>
      <c r="HQD18" s="191"/>
      <c r="HQE18" s="191"/>
      <c r="HQF18" s="191"/>
      <c r="HQG18" s="83"/>
      <c r="HQH18" s="212"/>
      <c r="HQI18" s="212"/>
      <c r="HQJ18" s="212"/>
      <c r="HQK18" s="191"/>
      <c r="HQL18" s="191"/>
      <c r="HQM18" s="191"/>
      <c r="HQN18" s="191"/>
      <c r="HQO18" s="83"/>
      <c r="HQP18" s="212"/>
      <c r="HQQ18" s="212"/>
      <c r="HQR18" s="212"/>
      <c r="HQS18" s="191"/>
      <c r="HQT18" s="191"/>
      <c r="HQU18" s="191"/>
      <c r="HQV18" s="191"/>
      <c r="HQW18" s="83"/>
      <c r="HQX18" s="212"/>
      <c r="HQY18" s="212"/>
      <c r="HQZ18" s="212"/>
      <c r="HRA18" s="191"/>
      <c r="HRB18" s="191"/>
      <c r="HRC18" s="191"/>
      <c r="HRD18" s="191"/>
      <c r="HRE18" s="83"/>
      <c r="HRF18" s="212"/>
      <c r="HRG18" s="212"/>
      <c r="HRH18" s="212"/>
      <c r="HRI18" s="191"/>
      <c r="HRJ18" s="191"/>
      <c r="HRK18" s="191"/>
      <c r="HRL18" s="191"/>
      <c r="HRM18" s="83"/>
      <c r="HRN18" s="212"/>
      <c r="HRO18" s="212"/>
      <c r="HRP18" s="212"/>
      <c r="HRQ18" s="191"/>
      <c r="HRR18" s="191"/>
      <c r="HRS18" s="191"/>
      <c r="HRT18" s="191"/>
      <c r="HRU18" s="83"/>
      <c r="HRV18" s="212"/>
      <c r="HRW18" s="212"/>
      <c r="HRX18" s="212"/>
      <c r="HRY18" s="191"/>
      <c r="HRZ18" s="191"/>
      <c r="HSA18" s="191"/>
      <c r="HSB18" s="191"/>
      <c r="HSC18" s="83"/>
      <c r="HSD18" s="212"/>
      <c r="HSE18" s="212"/>
      <c r="HSF18" s="212"/>
      <c r="HSG18" s="191"/>
      <c r="HSH18" s="191"/>
      <c r="HSI18" s="191"/>
      <c r="HSJ18" s="191"/>
      <c r="HSK18" s="83"/>
      <c r="HSL18" s="212"/>
      <c r="HSM18" s="212"/>
      <c r="HSN18" s="212"/>
      <c r="HSO18" s="191"/>
      <c r="HSP18" s="191"/>
      <c r="HSQ18" s="191"/>
      <c r="HSR18" s="191"/>
      <c r="HSS18" s="83"/>
      <c r="HST18" s="212"/>
      <c r="HSU18" s="212"/>
      <c r="HSV18" s="212"/>
      <c r="HSW18" s="191"/>
      <c r="HSX18" s="191"/>
      <c r="HSY18" s="191"/>
      <c r="HSZ18" s="191"/>
      <c r="HTA18" s="83"/>
      <c r="HTB18" s="212"/>
      <c r="HTC18" s="212"/>
      <c r="HTD18" s="212"/>
      <c r="HTE18" s="191"/>
      <c r="HTF18" s="191"/>
      <c r="HTG18" s="191"/>
      <c r="HTH18" s="191"/>
      <c r="HTI18" s="83"/>
      <c r="HTJ18" s="212"/>
      <c r="HTK18" s="212"/>
      <c r="HTL18" s="212"/>
      <c r="HTM18" s="191"/>
      <c r="HTN18" s="191"/>
      <c r="HTO18" s="191"/>
      <c r="HTP18" s="191"/>
      <c r="HTQ18" s="83"/>
      <c r="HTR18" s="212"/>
      <c r="HTS18" s="212"/>
      <c r="HTT18" s="212"/>
      <c r="HTU18" s="191"/>
      <c r="HTV18" s="191"/>
      <c r="HTW18" s="191"/>
      <c r="HTX18" s="191"/>
      <c r="HTY18" s="83"/>
      <c r="HTZ18" s="212"/>
      <c r="HUA18" s="212"/>
      <c r="HUB18" s="212"/>
      <c r="HUC18" s="191"/>
      <c r="HUD18" s="191"/>
      <c r="HUE18" s="191"/>
      <c r="HUF18" s="191"/>
      <c r="HUG18" s="83"/>
      <c r="HUH18" s="212"/>
      <c r="HUI18" s="212"/>
      <c r="HUJ18" s="212"/>
      <c r="HUK18" s="191"/>
      <c r="HUL18" s="191"/>
      <c r="HUM18" s="191"/>
      <c r="HUN18" s="191"/>
      <c r="HUO18" s="83"/>
      <c r="HUP18" s="212"/>
      <c r="HUQ18" s="212"/>
      <c r="HUR18" s="212"/>
      <c r="HUS18" s="191"/>
      <c r="HUT18" s="191"/>
      <c r="HUU18" s="191"/>
      <c r="HUV18" s="191"/>
      <c r="HUW18" s="83"/>
      <c r="HUX18" s="212"/>
      <c r="HUY18" s="212"/>
      <c r="HUZ18" s="212"/>
      <c r="HVA18" s="191"/>
      <c r="HVB18" s="191"/>
      <c r="HVC18" s="191"/>
      <c r="HVD18" s="191"/>
      <c r="HVE18" s="83"/>
      <c r="HVF18" s="212"/>
      <c r="HVG18" s="212"/>
      <c r="HVH18" s="212"/>
      <c r="HVI18" s="191"/>
      <c r="HVJ18" s="191"/>
      <c r="HVK18" s="191"/>
      <c r="HVL18" s="191"/>
      <c r="HVM18" s="83"/>
      <c r="HVN18" s="212"/>
      <c r="HVO18" s="212"/>
      <c r="HVP18" s="212"/>
      <c r="HVQ18" s="191"/>
      <c r="HVR18" s="191"/>
      <c r="HVS18" s="191"/>
      <c r="HVT18" s="191"/>
      <c r="HVU18" s="83"/>
      <c r="HVV18" s="212"/>
      <c r="HVW18" s="212"/>
      <c r="HVX18" s="212"/>
      <c r="HVY18" s="191"/>
      <c r="HVZ18" s="191"/>
      <c r="HWA18" s="191"/>
      <c r="HWB18" s="191"/>
      <c r="HWC18" s="83"/>
      <c r="HWD18" s="212"/>
      <c r="HWE18" s="212"/>
      <c r="HWF18" s="212"/>
      <c r="HWG18" s="191"/>
      <c r="HWH18" s="191"/>
      <c r="HWI18" s="191"/>
      <c r="HWJ18" s="191"/>
      <c r="HWK18" s="83"/>
      <c r="HWL18" s="212"/>
      <c r="HWM18" s="212"/>
      <c r="HWN18" s="212"/>
      <c r="HWO18" s="191"/>
      <c r="HWP18" s="191"/>
      <c r="HWQ18" s="191"/>
      <c r="HWR18" s="191"/>
      <c r="HWS18" s="83"/>
      <c r="HWT18" s="212"/>
      <c r="HWU18" s="212"/>
      <c r="HWV18" s="212"/>
      <c r="HWW18" s="191"/>
      <c r="HWX18" s="191"/>
      <c r="HWY18" s="191"/>
      <c r="HWZ18" s="191"/>
      <c r="HXA18" s="83"/>
      <c r="HXB18" s="212"/>
      <c r="HXC18" s="212"/>
      <c r="HXD18" s="212"/>
      <c r="HXE18" s="191"/>
      <c r="HXF18" s="191"/>
      <c r="HXG18" s="191"/>
      <c r="HXH18" s="191"/>
      <c r="HXI18" s="83"/>
      <c r="HXJ18" s="212"/>
      <c r="HXK18" s="212"/>
      <c r="HXL18" s="212"/>
      <c r="HXM18" s="191"/>
      <c r="HXN18" s="191"/>
      <c r="HXO18" s="191"/>
      <c r="HXP18" s="191"/>
      <c r="HXQ18" s="83"/>
      <c r="HXR18" s="212"/>
      <c r="HXS18" s="212"/>
      <c r="HXT18" s="212"/>
      <c r="HXU18" s="191"/>
      <c r="HXV18" s="191"/>
      <c r="HXW18" s="191"/>
      <c r="HXX18" s="191"/>
      <c r="HXY18" s="83"/>
      <c r="HXZ18" s="212"/>
      <c r="HYA18" s="212"/>
      <c r="HYB18" s="212"/>
      <c r="HYC18" s="191"/>
      <c r="HYD18" s="191"/>
      <c r="HYE18" s="191"/>
      <c r="HYF18" s="191"/>
      <c r="HYG18" s="83"/>
      <c r="HYH18" s="212"/>
      <c r="HYI18" s="212"/>
      <c r="HYJ18" s="212"/>
      <c r="HYK18" s="191"/>
      <c r="HYL18" s="191"/>
      <c r="HYM18" s="191"/>
      <c r="HYN18" s="191"/>
      <c r="HYO18" s="83"/>
      <c r="HYP18" s="212"/>
      <c r="HYQ18" s="212"/>
      <c r="HYR18" s="212"/>
      <c r="HYS18" s="191"/>
      <c r="HYT18" s="191"/>
      <c r="HYU18" s="191"/>
      <c r="HYV18" s="191"/>
      <c r="HYW18" s="83"/>
      <c r="HYX18" s="212"/>
      <c r="HYY18" s="212"/>
      <c r="HYZ18" s="212"/>
      <c r="HZA18" s="191"/>
      <c r="HZB18" s="191"/>
      <c r="HZC18" s="191"/>
      <c r="HZD18" s="191"/>
      <c r="HZE18" s="83"/>
      <c r="HZF18" s="212"/>
      <c r="HZG18" s="212"/>
      <c r="HZH18" s="212"/>
      <c r="HZI18" s="191"/>
      <c r="HZJ18" s="191"/>
      <c r="HZK18" s="191"/>
      <c r="HZL18" s="191"/>
      <c r="HZM18" s="83"/>
      <c r="HZN18" s="212"/>
      <c r="HZO18" s="212"/>
      <c r="HZP18" s="212"/>
      <c r="HZQ18" s="191"/>
      <c r="HZR18" s="191"/>
      <c r="HZS18" s="191"/>
      <c r="HZT18" s="191"/>
      <c r="HZU18" s="83"/>
      <c r="HZV18" s="212"/>
      <c r="HZW18" s="212"/>
      <c r="HZX18" s="212"/>
      <c r="HZY18" s="191"/>
      <c r="HZZ18" s="191"/>
      <c r="IAA18" s="191"/>
      <c r="IAB18" s="191"/>
      <c r="IAC18" s="83"/>
      <c r="IAD18" s="212"/>
      <c r="IAE18" s="212"/>
      <c r="IAF18" s="212"/>
      <c r="IAG18" s="191"/>
      <c r="IAH18" s="191"/>
      <c r="IAI18" s="191"/>
      <c r="IAJ18" s="191"/>
      <c r="IAK18" s="83"/>
      <c r="IAL18" s="212"/>
      <c r="IAM18" s="212"/>
      <c r="IAN18" s="212"/>
      <c r="IAO18" s="191"/>
      <c r="IAP18" s="191"/>
      <c r="IAQ18" s="191"/>
      <c r="IAR18" s="191"/>
      <c r="IAS18" s="83"/>
      <c r="IAT18" s="212"/>
      <c r="IAU18" s="212"/>
      <c r="IAV18" s="212"/>
      <c r="IAW18" s="191"/>
      <c r="IAX18" s="191"/>
      <c r="IAY18" s="191"/>
      <c r="IAZ18" s="191"/>
      <c r="IBA18" s="83"/>
      <c r="IBB18" s="212"/>
      <c r="IBC18" s="212"/>
      <c r="IBD18" s="212"/>
      <c r="IBE18" s="191"/>
      <c r="IBF18" s="191"/>
      <c r="IBG18" s="191"/>
      <c r="IBH18" s="191"/>
      <c r="IBI18" s="83"/>
      <c r="IBJ18" s="212"/>
      <c r="IBK18" s="212"/>
      <c r="IBL18" s="212"/>
      <c r="IBM18" s="191"/>
      <c r="IBN18" s="191"/>
      <c r="IBO18" s="191"/>
      <c r="IBP18" s="191"/>
      <c r="IBQ18" s="83"/>
      <c r="IBR18" s="212"/>
      <c r="IBS18" s="212"/>
      <c r="IBT18" s="212"/>
      <c r="IBU18" s="191"/>
      <c r="IBV18" s="191"/>
      <c r="IBW18" s="191"/>
      <c r="IBX18" s="191"/>
      <c r="IBY18" s="83"/>
      <c r="IBZ18" s="212"/>
      <c r="ICA18" s="212"/>
      <c r="ICB18" s="212"/>
      <c r="ICC18" s="191"/>
      <c r="ICD18" s="191"/>
      <c r="ICE18" s="191"/>
      <c r="ICF18" s="191"/>
      <c r="ICG18" s="83"/>
      <c r="ICH18" s="212"/>
      <c r="ICI18" s="212"/>
      <c r="ICJ18" s="212"/>
      <c r="ICK18" s="191"/>
      <c r="ICL18" s="191"/>
      <c r="ICM18" s="191"/>
      <c r="ICN18" s="191"/>
      <c r="ICO18" s="83"/>
      <c r="ICP18" s="212"/>
      <c r="ICQ18" s="212"/>
      <c r="ICR18" s="212"/>
      <c r="ICS18" s="191"/>
      <c r="ICT18" s="191"/>
      <c r="ICU18" s="191"/>
      <c r="ICV18" s="191"/>
      <c r="ICW18" s="83"/>
      <c r="ICX18" s="212"/>
      <c r="ICY18" s="212"/>
      <c r="ICZ18" s="212"/>
      <c r="IDA18" s="191"/>
      <c r="IDB18" s="191"/>
      <c r="IDC18" s="191"/>
      <c r="IDD18" s="191"/>
      <c r="IDE18" s="83"/>
      <c r="IDF18" s="212"/>
      <c r="IDG18" s="212"/>
      <c r="IDH18" s="212"/>
      <c r="IDI18" s="191"/>
      <c r="IDJ18" s="191"/>
      <c r="IDK18" s="191"/>
      <c r="IDL18" s="191"/>
      <c r="IDM18" s="83"/>
      <c r="IDN18" s="212"/>
      <c r="IDO18" s="212"/>
      <c r="IDP18" s="212"/>
      <c r="IDQ18" s="191"/>
      <c r="IDR18" s="191"/>
      <c r="IDS18" s="191"/>
      <c r="IDT18" s="191"/>
      <c r="IDU18" s="83"/>
      <c r="IDV18" s="212"/>
      <c r="IDW18" s="212"/>
      <c r="IDX18" s="212"/>
      <c r="IDY18" s="191"/>
      <c r="IDZ18" s="191"/>
      <c r="IEA18" s="191"/>
      <c r="IEB18" s="191"/>
      <c r="IEC18" s="83"/>
      <c r="IED18" s="212"/>
      <c r="IEE18" s="212"/>
      <c r="IEF18" s="212"/>
      <c r="IEG18" s="191"/>
      <c r="IEH18" s="191"/>
      <c r="IEI18" s="191"/>
      <c r="IEJ18" s="191"/>
      <c r="IEK18" s="83"/>
      <c r="IEL18" s="212"/>
      <c r="IEM18" s="212"/>
      <c r="IEN18" s="212"/>
      <c r="IEO18" s="191"/>
      <c r="IEP18" s="191"/>
      <c r="IEQ18" s="191"/>
      <c r="IER18" s="191"/>
      <c r="IES18" s="83"/>
      <c r="IET18" s="212"/>
      <c r="IEU18" s="212"/>
      <c r="IEV18" s="212"/>
      <c r="IEW18" s="191"/>
      <c r="IEX18" s="191"/>
      <c r="IEY18" s="191"/>
      <c r="IEZ18" s="191"/>
      <c r="IFA18" s="83"/>
      <c r="IFB18" s="212"/>
      <c r="IFC18" s="212"/>
      <c r="IFD18" s="212"/>
      <c r="IFE18" s="191"/>
      <c r="IFF18" s="191"/>
      <c r="IFG18" s="191"/>
      <c r="IFH18" s="191"/>
      <c r="IFI18" s="83"/>
      <c r="IFJ18" s="212"/>
      <c r="IFK18" s="212"/>
      <c r="IFL18" s="212"/>
      <c r="IFM18" s="191"/>
      <c r="IFN18" s="191"/>
      <c r="IFO18" s="191"/>
      <c r="IFP18" s="191"/>
      <c r="IFQ18" s="83"/>
      <c r="IFR18" s="212"/>
      <c r="IFS18" s="212"/>
      <c r="IFT18" s="212"/>
      <c r="IFU18" s="191"/>
      <c r="IFV18" s="191"/>
      <c r="IFW18" s="191"/>
      <c r="IFX18" s="191"/>
      <c r="IFY18" s="83"/>
      <c r="IFZ18" s="212"/>
      <c r="IGA18" s="212"/>
      <c r="IGB18" s="212"/>
      <c r="IGC18" s="191"/>
      <c r="IGD18" s="191"/>
      <c r="IGE18" s="191"/>
      <c r="IGF18" s="191"/>
      <c r="IGG18" s="83"/>
      <c r="IGH18" s="212"/>
      <c r="IGI18" s="212"/>
      <c r="IGJ18" s="212"/>
      <c r="IGK18" s="191"/>
      <c r="IGL18" s="191"/>
      <c r="IGM18" s="191"/>
      <c r="IGN18" s="191"/>
      <c r="IGO18" s="83"/>
      <c r="IGP18" s="212"/>
      <c r="IGQ18" s="212"/>
      <c r="IGR18" s="212"/>
      <c r="IGS18" s="191"/>
      <c r="IGT18" s="191"/>
      <c r="IGU18" s="191"/>
      <c r="IGV18" s="191"/>
      <c r="IGW18" s="83"/>
      <c r="IGX18" s="212"/>
      <c r="IGY18" s="212"/>
      <c r="IGZ18" s="212"/>
      <c r="IHA18" s="191"/>
      <c r="IHB18" s="191"/>
      <c r="IHC18" s="191"/>
      <c r="IHD18" s="191"/>
      <c r="IHE18" s="83"/>
      <c r="IHF18" s="212"/>
      <c r="IHG18" s="212"/>
      <c r="IHH18" s="212"/>
      <c r="IHI18" s="191"/>
      <c r="IHJ18" s="191"/>
      <c r="IHK18" s="191"/>
      <c r="IHL18" s="191"/>
      <c r="IHM18" s="83"/>
      <c r="IHN18" s="212"/>
      <c r="IHO18" s="212"/>
      <c r="IHP18" s="212"/>
      <c r="IHQ18" s="191"/>
      <c r="IHR18" s="191"/>
      <c r="IHS18" s="191"/>
      <c r="IHT18" s="191"/>
      <c r="IHU18" s="83"/>
      <c r="IHV18" s="212"/>
      <c r="IHW18" s="212"/>
      <c r="IHX18" s="212"/>
      <c r="IHY18" s="191"/>
      <c r="IHZ18" s="191"/>
      <c r="IIA18" s="191"/>
      <c r="IIB18" s="191"/>
      <c r="IIC18" s="83"/>
      <c r="IID18" s="212"/>
      <c r="IIE18" s="212"/>
      <c r="IIF18" s="212"/>
      <c r="IIG18" s="191"/>
      <c r="IIH18" s="191"/>
      <c r="III18" s="191"/>
      <c r="IIJ18" s="191"/>
      <c r="IIK18" s="83"/>
      <c r="IIL18" s="212"/>
      <c r="IIM18" s="212"/>
      <c r="IIN18" s="212"/>
      <c r="IIO18" s="191"/>
      <c r="IIP18" s="191"/>
      <c r="IIQ18" s="191"/>
      <c r="IIR18" s="191"/>
      <c r="IIS18" s="83"/>
      <c r="IIT18" s="212"/>
      <c r="IIU18" s="212"/>
      <c r="IIV18" s="212"/>
      <c r="IIW18" s="191"/>
      <c r="IIX18" s="191"/>
      <c r="IIY18" s="191"/>
      <c r="IIZ18" s="191"/>
      <c r="IJA18" s="83"/>
      <c r="IJB18" s="212"/>
      <c r="IJC18" s="212"/>
      <c r="IJD18" s="212"/>
      <c r="IJE18" s="191"/>
      <c r="IJF18" s="191"/>
      <c r="IJG18" s="191"/>
      <c r="IJH18" s="191"/>
      <c r="IJI18" s="83"/>
      <c r="IJJ18" s="212"/>
      <c r="IJK18" s="212"/>
      <c r="IJL18" s="212"/>
      <c r="IJM18" s="191"/>
      <c r="IJN18" s="191"/>
      <c r="IJO18" s="191"/>
      <c r="IJP18" s="191"/>
      <c r="IJQ18" s="83"/>
      <c r="IJR18" s="212"/>
      <c r="IJS18" s="212"/>
      <c r="IJT18" s="212"/>
      <c r="IJU18" s="191"/>
      <c r="IJV18" s="191"/>
      <c r="IJW18" s="191"/>
      <c r="IJX18" s="191"/>
      <c r="IJY18" s="83"/>
      <c r="IJZ18" s="212"/>
      <c r="IKA18" s="212"/>
      <c r="IKB18" s="212"/>
      <c r="IKC18" s="191"/>
      <c r="IKD18" s="191"/>
      <c r="IKE18" s="191"/>
      <c r="IKF18" s="191"/>
      <c r="IKG18" s="83"/>
      <c r="IKH18" s="212"/>
      <c r="IKI18" s="212"/>
      <c r="IKJ18" s="212"/>
      <c r="IKK18" s="191"/>
      <c r="IKL18" s="191"/>
      <c r="IKM18" s="191"/>
      <c r="IKN18" s="191"/>
      <c r="IKO18" s="83"/>
      <c r="IKP18" s="212"/>
      <c r="IKQ18" s="212"/>
      <c r="IKR18" s="212"/>
      <c r="IKS18" s="191"/>
      <c r="IKT18" s="191"/>
      <c r="IKU18" s="191"/>
      <c r="IKV18" s="191"/>
      <c r="IKW18" s="83"/>
      <c r="IKX18" s="212"/>
      <c r="IKY18" s="212"/>
      <c r="IKZ18" s="212"/>
      <c r="ILA18" s="191"/>
      <c r="ILB18" s="191"/>
      <c r="ILC18" s="191"/>
      <c r="ILD18" s="191"/>
      <c r="ILE18" s="83"/>
      <c r="ILF18" s="212"/>
      <c r="ILG18" s="212"/>
      <c r="ILH18" s="212"/>
      <c r="ILI18" s="191"/>
      <c r="ILJ18" s="191"/>
      <c r="ILK18" s="191"/>
      <c r="ILL18" s="191"/>
      <c r="ILM18" s="83"/>
      <c r="ILN18" s="212"/>
      <c r="ILO18" s="212"/>
      <c r="ILP18" s="212"/>
      <c r="ILQ18" s="191"/>
      <c r="ILR18" s="191"/>
      <c r="ILS18" s="191"/>
      <c r="ILT18" s="191"/>
      <c r="ILU18" s="83"/>
      <c r="ILV18" s="212"/>
      <c r="ILW18" s="212"/>
      <c r="ILX18" s="212"/>
      <c r="ILY18" s="191"/>
      <c r="ILZ18" s="191"/>
      <c r="IMA18" s="191"/>
      <c r="IMB18" s="191"/>
      <c r="IMC18" s="83"/>
      <c r="IMD18" s="212"/>
      <c r="IME18" s="212"/>
      <c r="IMF18" s="212"/>
      <c r="IMG18" s="191"/>
      <c r="IMH18" s="191"/>
      <c r="IMI18" s="191"/>
      <c r="IMJ18" s="191"/>
      <c r="IMK18" s="83"/>
      <c r="IML18" s="212"/>
      <c r="IMM18" s="212"/>
      <c r="IMN18" s="212"/>
      <c r="IMO18" s="191"/>
      <c r="IMP18" s="191"/>
      <c r="IMQ18" s="191"/>
      <c r="IMR18" s="191"/>
      <c r="IMS18" s="83"/>
      <c r="IMT18" s="212"/>
      <c r="IMU18" s="212"/>
      <c r="IMV18" s="212"/>
      <c r="IMW18" s="191"/>
      <c r="IMX18" s="191"/>
      <c r="IMY18" s="191"/>
      <c r="IMZ18" s="191"/>
      <c r="INA18" s="83"/>
      <c r="INB18" s="212"/>
      <c r="INC18" s="212"/>
      <c r="IND18" s="212"/>
      <c r="INE18" s="191"/>
      <c r="INF18" s="191"/>
      <c r="ING18" s="191"/>
      <c r="INH18" s="191"/>
      <c r="INI18" s="83"/>
      <c r="INJ18" s="212"/>
      <c r="INK18" s="212"/>
      <c r="INL18" s="212"/>
      <c r="INM18" s="191"/>
      <c r="INN18" s="191"/>
      <c r="INO18" s="191"/>
      <c r="INP18" s="191"/>
      <c r="INQ18" s="83"/>
      <c r="INR18" s="212"/>
      <c r="INS18" s="212"/>
      <c r="INT18" s="212"/>
      <c r="INU18" s="191"/>
      <c r="INV18" s="191"/>
      <c r="INW18" s="191"/>
      <c r="INX18" s="191"/>
      <c r="INY18" s="83"/>
      <c r="INZ18" s="212"/>
      <c r="IOA18" s="212"/>
      <c r="IOB18" s="212"/>
      <c r="IOC18" s="191"/>
      <c r="IOD18" s="191"/>
      <c r="IOE18" s="191"/>
      <c r="IOF18" s="191"/>
      <c r="IOG18" s="83"/>
      <c r="IOH18" s="212"/>
      <c r="IOI18" s="212"/>
      <c r="IOJ18" s="212"/>
      <c r="IOK18" s="191"/>
      <c r="IOL18" s="191"/>
      <c r="IOM18" s="191"/>
      <c r="ION18" s="191"/>
      <c r="IOO18" s="83"/>
      <c r="IOP18" s="212"/>
      <c r="IOQ18" s="212"/>
      <c r="IOR18" s="212"/>
      <c r="IOS18" s="191"/>
      <c r="IOT18" s="191"/>
      <c r="IOU18" s="191"/>
      <c r="IOV18" s="191"/>
      <c r="IOW18" s="83"/>
      <c r="IOX18" s="212"/>
      <c r="IOY18" s="212"/>
      <c r="IOZ18" s="212"/>
      <c r="IPA18" s="191"/>
      <c r="IPB18" s="191"/>
      <c r="IPC18" s="191"/>
      <c r="IPD18" s="191"/>
      <c r="IPE18" s="83"/>
      <c r="IPF18" s="212"/>
      <c r="IPG18" s="212"/>
      <c r="IPH18" s="212"/>
      <c r="IPI18" s="191"/>
      <c r="IPJ18" s="191"/>
      <c r="IPK18" s="191"/>
      <c r="IPL18" s="191"/>
      <c r="IPM18" s="83"/>
      <c r="IPN18" s="212"/>
      <c r="IPO18" s="212"/>
      <c r="IPP18" s="212"/>
      <c r="IPQ18" s="191"/>
      <c r="IPR18" s="191"/>
      <c r="IPS18" s="191"/>
      <c r="IPT18" s="191"/>
      <c r="IPU18" s="83"/>
      <c r="IPV18" s="212"/>
      <c r="IPW18" s="212"/>
      <c r="IPX18" s="212"/>
      <c r="IPY18" s="191"/>
      <c r="IPZ18" s="191"/>
      <c r="IQA18" s="191"/>
      <c r="IQB18" s="191"/>
      <c r="IQC18" s="83"/>
      <c r="IQD18" s="212"/>
      <c r="IQE18" s="212"/>
      <c r="IQF18" s="212"/>
      <c r="IQG18" s="191"/>
      <c r="IQH18" s="191"/>
      <c r="IQI18" s="191"/>
      <c r="IQJ18" s="191"/>
      <c r="IQK18" s="83"/>
      <c r="IQL18" s="212"/>
      <c r="IQM18" s="212"/>
      <c r="IQN18" s="212"/>
      <c r="IQO18" s="191"/>
      <c r="IQP18" s="191"/>
      <c r="IQQ18" s="191"/>
      <c r="IQR18" s="191"/>
      <c r="IQS18" s="83"/>
      <c r="IQT18" s="212"/>
      <c r="IQU18" s="212"/>
      <c r="IQV18" s="212"/>
      <c r="IQW18" s="191"/>
      <c r="IQX18" s="191"/>
      <c r="IQY18" s="191"/>
      <c r="IQZ18" s="191"/>
      <c r="IRA18" s="83"/>
      <c r="IRB18" s="212"/>
      <c r="IRC18" s="212"/>
      <c r="IRD18" s="212"/>
      <c r="IRE18" s="191"/>
      <c r="IRF18" s="191"/>
      <c r="IRG18" s="191"/>
      <c r="IRH18" s="191"/>
      <c r="IRI18" s="83"/>
      <c r="IRJ18" s="212"/>
      <c r="IRK18" s="212"/>
      <c r="IRL18" s="212"/>
      <c r="IRM18" s="191"/>
      <c r="IRN18" s="191"/>
      <c r="IRO18" s="191"/>
      <c r="IRP18" s="191"/>
      <c r="IRQ18" s="83"/>
      <c r="IRR18" s="212"/>
      <c r="IRS18" s="212"/>
      <c r="IRT18" s="212"/>
      <c r="IRU18" s="191"/>
      <c r="IRV18" s="191"/>
      <c r="IRW18" s="191"/>
      <c r="IRX18" s="191"/>
      <c r="IRY18" s="83"/>
      <c r="IRZ18" s="212"/>
      <c r="ISA18" s="212"/>
      <c r="ISB18" s="212"/>
      <c r="ISC18" s="191"/>
      <c r="ISD18" s="191"/>
      <c r="ISE18" s="191"/>
      <c r="ISF18" s="191"/>
      <c r="ISG18" s="83"/>
      <c r="ISH18" s="212"/>
      <c r="ISI18" s="212"/>
      <c r="ISJ18" s="212"/>
      <c r="ISK18" s="191"/>
      <c r="ISL18" s="191"/>
      <c r="ISM18" s="191"/>
      <c r="ISN18" s="191"/>
      <c r="ISO18" s="83"/>
      <c r="ISP18" s="212"/>
      <c r="ISQ18" s="212"/>
      <c r="ISR18" s="212"/>
      <c r="ISS18" s="191"/>
      <c r="IST18" s="191"/>
      <c r="ISU18" s="191"/>
      <c r="ISV18" s="191"/>
      <c r="ISW18" s="83"/>
      <c r="ISX18" s="212"/>
      <c r="ISY18" s="212"/>
      <c r="ISZ18" s="212"/>
      <c r="ITA18" s="191"/>
      <c r="ITB18" s="191"/>
      <c r="ITC18" s="191"/>
      <c r="ITD18" s="191"/>
      <c r="ITE18" s="83"/>
      <c r="ITF18" s="212"/>
      <c r="ITG18" s="212"/>
      <c r="ITH18" s="212"/>
      <c r="ITI18" s="191"/>
      <c r="ITJ18" s="191"/>
      <c r="ITK18" s="191"/>
      <c r="ITL18" s="191"/>
      <c r="ITM18" s="83"/>
      <c r="ITN18" s="212"/>
      <c r="ITO18" s="212"/>
      <c r="ITP18" s="212"/>
      <c r="ITQ18" s="191"/>
      <c r="ITR18" s="191"/>
      <c r="ITS18" s="191"/>
      <c r="ITT18" s="191"/>
      <c r="ITU18" s="83"/>
      <c r="ITV18" s="212"/>
      <c r="ITW18" s="212"/>
      <c r="ITX18" s="212"/>
      <c r="ITY18" s="191"/>
      <c r="ITZ18" s="191"/>
      <c r="IUA18" s="191"/>
      <c r="IUB18" s="191"/>
      <c r="IUC18" s="83"/>
      <c r="IUD18" s="212"/>
      <c r="IUE18" s="212"/>
      <c r="IUF18" s="212"/>
      <c r="IUG18" s="191"/>
      <c r="IUH18" s="191"/>
      <c r="IUI18" s="191"/>
      <c r="IUJ18" s="191"/>
      <c r="IUK18" s="83"/>
      <c r="IUL18" s="212"/>
      <c r="IUM18" s="212"/>
      <c r="IUN18" s="212"/>
      <c r="IUO18" s="191"/>
      <c r="IUP18" s="191"/>
      <c r="IUQ18" s="191"/>
      <c r="IUR18" s="191"/>
      <c r="IUS18" s="83"/>
      <c r="IUT18" s="212"/>
      <c r="IUU18" s="212"/>
      <c r="IUV18" s="212"/>
      <c r="IUW18" s="191"/>
      <c r="IUX18" s="191"/>
      <c r="IUY18" s="191"/>
      <c r="IUZ18" s="191"/>
      <c r="IVA18" s="83"/>
      <c r="IVB18" s="212"/>
      <c r="IVC18" s="212"/>
      <c r="IVD18" s="212"/>
      <c r="IVE18" s="191"/>
      <c r="IVF18" s="191"/>
      <c r="IVG18" s="191"/>
      <c r="IVH18" s="191"/>
      <c r="IVI18" s="83"/>
      <c r="IVJ18" s="212"/>
      <c r="IVK18" s="212"/>
      <c r="IVL18" s="212"/>
      <c r="IVM18" s="191"/>
      <c r="IVN18" s="191"/>
      <c r="IVO18" s="191"/>
      <c r="IVP18" s="191"/>
      <c r="IVQ18" s="83"/>
      <c r="IVR18" s="212"/>
      <c r="IVS18" s="212"/>
      <c r="IVT18" s="212"/>
      <c r="IVU18" s="191"/>
      <c r="IVV18" s="191"/>
      <c r="IVW18" s="191"/>
      <c r="IVX18" s="191"/>
      <c r="IVY18" s="83"/>
      <c r="IVZ18" s="212"/>
      <c r="IWA18" s="212"/>
      <c r="IWB18" s="212"/>
      <c r="IWC18" s="191"/>
      <c r="IWD18" s="191"/>
      <c r="IWE18" s="191"/>
      <c r="IWF18" s="191"/>
      <c r="IWG18" s="83"/>
      <c r="IWH18" s="212"/>
      <c r="IWI18" s="212"/>
      <c r="IWJ18" s="212"/>
      <c r="IWK18" s="191"/>
      <c r="IWL18" s="191"/>
      <c r="IWM18" s="191"/>
      <c r="IWN18" s="191"/>
      <c r="IWO18" s="83"/>
      <c r="IWP18" s="212"/>
      <c r="IWQ18" s="212"/>
      <c r="IWR18" s="212"/>
      <c r="IWS18" s="191"/>
      <c r="IWT18" s="191"/>
      <c r="IWU18" s="191"/>
      <c r="IWV18" s="191"/>
      <c r="IWW18" s="83"/>
      <c r="IWX18" s="212"/>
      <c r="IWY18" s="212"/>
      <c r="IWZ18" s="212"/>
      <c r="IXA18" s="191"/>
      <c r="IXB18" s="191"/>
      <c r="IXC18" s="191"/>
      <c r="IXD18" s="191"/>
      <c r="IXE18" s="83"/>
      <c r="IXF18" s="212"/>
      <c r="IXG18" s="212"/>
      <c r="IXH18" s="212"/>
      <c r="IXI18" s="191"/>
      <c r="IXJ18" s="191"/>
      <c r="IXK18" s="191"/>
      <c r="IXL18" s="191"/>
      <c r="IXM18" s="83"/>
      <c r="IXN18" s="212"/>
      <c r="IXO18" s="212"/>
      <c r="IXP18" s="212"/>
      <c r="IXQ18" s="191"/>
      <c r="IXR18" s="191"/>
      <c r="IXS18" s="191"/>
      <c r="IXT18" s="191"/>
      <c r="IXU18" s="83"/>
      <c r="IXV18" s="212"/>
      <c r="IXW18" s="212"/>
      <c r="IXX18" s="212"/>
      <c r="IXY18" s="191"/>
      <c r="IXZ18" s="191"/>
      <c r="IYA18" s="191"/>
      <c r="IYB18" s="191"/>
      <c r="IYC18" s="83"/>
      <c r="IYD18" s="212"/>
      <c r="IYE18" s="212"/>
      <c r="IYF18" s="212"/>
      <c r="IYG18" s="191"/>
      <c r="IYH18" s="191"/>
      <c r="IYI18" s="191"/>
      <c r="IYJ18" s="191"/>
      <c r="IYK18" s="83"/>
      <c r="IYL18" s="212"/>
      <c r="IYM18" s="212"/>
      <c r="IYN18" s="212"/>
      <c r="IYO18" s="191"/>
      <c r="IYP18" s="191"/>
      <c r="IYQ18" s="191"/>
      <c r="IYR18" s="191"/>
      <c r="IYS18" s="83"/>
      <c r="IYT18" s="212"/>
      <c r="IYU18" s="212"/>
      <c r="IYV18" s="212"/>
      <c r="IYW18" s="191"/>
      <c r="IYX18" s="191"/>
      <c r="IYY18" s="191"/>
      <c r="IYZ18" s="191"/>
      <c r="IZA18" s="83"/>
      <c r="IZB18" s="212"/>
      <c r="IZC18" s="212"/>
      <c r="IZD18" s="212"/>
      <c r="IZE18" s="191"/>
      <c r="IZF18" s="191"/>
      <c r="IZG18" s="191"/>
      <c r="IZH18" s="191"/>
      <c r="IZI18" s="83"/>
      <c r="IZJ18" s="212"/>
      <c r="IZK18" s="212"/>
      <c r="IZL18" s="212"/>
      <c r="IZM18" s="191"/>
      <c r="IZN18" s="191"/>
      <c r="IZO18" s="191"/>
      <c r="IZP18" s="191"/>
      <c r="IZQ18" s="83"/>
      <c r="IZR18" s="212"/>
      <c r="IZS18" s="212"/>
      <c r="IZT18" s="212"/>
      <c r="IZU18" s="191"/>
      <c r="IZV18" s="191"/>
      <c r="IZW18" s="191"/>
      <c r="IZX18" s="191"/>
      <c r="IZY18" s="83"/>
      <c r="IZZ18" s="212"/>
      <c r="JAA18" s="212"/>
      <c r="JAB18" s="212"/>
      <c r="JAC18" s="191"/>
      <c r="JAD18" s="191"/>
      <c r="JAE18" s="191"/>
      <c r="JAF18" s="191"/>
      <c r="JAG18" s="83"/>
      <c r="JAH18" s="212"/>
      <c r="JAI18" s="212"/>
      <c r="JAJ18" s="212"/>
      <c r="JAK18" s="191"/>
      <c r="JAL18" s="191"/>
      <c r="JAM18" s="191"/>
      <c r="JAN18" s="191"/>
      <c r="JAO18" s="83"/>
      <c r="JAP18" s="212"/>
      <c r="JAQ18" s="212"/>
      <c r="JAR18" s="212"/>
      <c r="JAS18" s="191"/>
      <c r="JAT18" s="191"/>
      <c r="JAU18" s="191"/>
      <c r="JAV18" s="191"/>
      <c r="JAW18" s="83"/>
      <c r="JAX18" s="212"/>
      <c r="JAY18" s="212"/>
      <c r="JAZ18" s="212"/>
      <c r="JBA18" s="191"/>
      <c r="JBB18" s="191"/>
      <c r="JBC18" s="191"/>
      <c r="JBD18" s="191"/>
      <c r="JBE18" s="83"/>
      <c r="JBF18" s="212"/>
      <c r="JBG18" s="212"/>
      <c r="JBH18" s="212"/>
      <c r="JBI18" s="191"/>
      <c r="JBJ18" s="191"/>
      <c r="JBK18" s="191"/>
      <c r="JBL18" s="191"/>
      <c r="JBM18" s="83"/>
      <c r="JBN18" s="212"/>
      <c r="JBO18" s="212"/>
      <c r="JBP18" s="212"/>
      <c r="JBQ18" s="191"/>
      <c r="JBR18" s="191"/>
      <c r="JBS18" s="191"/>
      <c r="JBT18" s="191"/>
      <c r="JBU18" s="83"/>
      <c r="JBV18" s="212"/>
      <c r="JBW18" s="212"/>
      <c r="JBX18" s="212"/>
      <c r="JBY18" s="191"/>
      <c r="JBZ18" s="191"/>
      <c r="JCA18" s="191"/>
      <c r="JCB18" s="191"/>
      <c r="JCC18" s="83"/>
      <c r="JCD18" s="212"/>
      <c r="JCE18" s="212"/>
      <c r="JCF18" s="212"/>
      <c r="JCG18" s="191"/>
      <c r="JCH18" s="191"/>
      <c r="JCI18" s="191"/>
      <c r="JCJ18" s="191"/>
      <c r="JCK18" s="83"/>
      <c r="JCL18" s="212"/>
      <c r="JCM18" s="212"/>
      <c r="JCN18" s="212"/>
      <c r="JCO18" s="191"/>
      <c r="JCP18" s="191"/>
      <c r="JCQ18" s="191"/>
      <c r="JCR18" s="191"/>
      <c r="JCS18" s="83"/>
      <c r="JCT18" s="212"/>
      <c r="JCU18" s="212"/>
      <c r="JCV18" s="212"/>
      <c r="JCW18" s="191"/>
      <c r="JCX18" s="191"/>
      <c r="JCY18" s="191"/>
      <c r="JCZ18" s="191"/>
      <c r="JDA18" s="83"/>
      <c r="JDB18" s="212"/>
      <c r="JDC18" s="212"/>
      <c r="JDD18" s="212"/>
      <c r="JDE18" s="191"/>
      <c r="JDF18" s="191"/>
      <c r="JDG18" s="191"/>
      <c r="JDH18" s="191"/>
      <c r="JDI18" s="83"/>
      <c r="JDJ18" s="212"/>
      <c r="JDK18" s="212"/>
      <c r="JDL18" s="212"/>
      <c r="JDM18" s="191"/>
      <c r="JDN18" s="191"/>
      <c r="JDO18" s="191"/>
      <c r="JDP18" s="191"/>
      <c r="JDQ18" s="83"/>
      <c r="JDR18" s="212"/>
      <c r="JDS18" s="212"/>
      <c r="JDT18" s="212"/>
      <c r="JDU18" s="191"/>
      <c r="JDV18" s="191"/>
      <c r="JDW18" s="191"/>
      <c r="JDX18" s="191"/>
      <c r="JDY18" s="83"/>
      <c r="JDZ18" s="212"/>
      <c r="JEA18" s="212"/>
      <c r="JEB18" s="212"/>
      <c r="JEC18" s="191"/>
      <c r="JED18" s="191"/>
      <c r="JEE18" s="191"/>
      <c r="JEF18" s="191"/>
      <c r="JEG18" s="83"/>
      <c r="JEH18" s="212"/>
      <c r="JEI18" s="212"/>
      <c r="JEJ18" s="212"/>
      <c r="JEK18" s="191"/>
      <c r="JEL18" s="191"/>
      <c r="JEM18" s="191"/>
      <c r="JEN18" s="191"/>
      <c r="JEO18" s="83"/>
      <c r="JEP18" s="212"/>
      <c r="JEQ18" s="212"/>
      <c r="JER18" s="212"/>
      <c r="JES18" s="191"/>
      <c r="JET18" s="191"/>
      <c r="JEU18" s="191"/>
      <c r="JEV18" s="191"/>
      <c r="JEW18" s="83"/>
      <c r="JEX18" s="212"/>
      <c r="JEY18" s="212"/>
      <c r="JEZ18" s="212"/>
      <c r="JFA18" s="191"/>
      <c r="JFB18" s="191"/>
      <c r="JFC18" s="191"/>
      <c r="JFD18" s="191"/>
      <c r="JFE18" s="83"/>
      <c r="JFF18" s="212"/>
      <c r="JFG18" s="212"/>
      <c r="JFH18" s="212"/>
      <c r="JFI18" s="191"/>
      <c r="JFJ18" s="191"/>
      <c r="JFK18" s="191"/>
      <c r="JFL18" s="191"/>
      <c r="JFM18" s="83"/>
      <c r="JFN18" s="212"/>
      <c r="JFO18" s="212"/>
      <c r="JFP18" s="212"/>
      <c r="JFQ18" s="191"/>
      <c r="JFR18" s="191"/>
      <c r="JFS18" s="191"/>
      <c r="JFT18" s="191"/>
      <c r="JFU18" s="83"/>
      <c r="JFV18" s="212"/>
      <c r="JFW18" s="212"/>
      <c r="JFX18" s="212"/>
      <c r="JFY18" s="191"/>
      <c r="JFZ18" s="191"/>
      <c r="JGA18" s="191"/>
      <c r="JGB18" s="191"/>
      <c r="JGC18" s="83"/>
      <c r="JGD18" s="212"/>
      <c r="JGE18" s="212"/>
      <c r="JGF18" s="212"/>
      <c r="JGG18" s="191"/>
      <c r="JGH18" s="191"/>
      <c r="JGI18" s="191"/>
      <c r="JGJ18" s="191"/>
      <c r="JGK18" s="83"/>
      <c r="JGL18" s="212"/>
      <c r="JGM18" s="212"/>
      <c r="JGN18" s="212"/>
      <c r="JGO18" s="191"/>
      <c r="JGP18" s="191"/>
      <c r="JGQ18" s="191"/>
      <c r="JGR18" s="191"/>
      <c r="JGS18" s="83"/>
      <c r="JGT18" s="212"/>
      <c r="JGU18" s="212"/>
      <c r="JGV18" s="212"/>
      <c r="JGW18" s="191"/>
      <c r="JGX18" s="191"/>
      <c r="JGY18" s="191"/>
      <c r="JGZ18" s="191"/>
      <c r="JHA18" s="83"/>
      <c r="JHB18" s="212"/>
      <c r="JHC18" s="212"/>
      <c r="JHD18" s="212"/>
      <c r="JHE18" s="191"/>
      <c r="JHF18" s="191"/>
      <c r="JHG18" s="191"/>
      <c r="JHH18" s="191"/>
      <c r="JHI18" s="83"/>
      <c r="JHJ18" s="212"/>
      <c r="JHK18" s="212"/>
      <c r="JHL18" s="212"/>
      <c r="JHM18" s="191"/>
      <c r="JHN18" s="191"/>
      <c r="JHO18" s="191"/>
      <c r="JHP18" s="191"/>
      <c r="JHQ18" s="83"/>
      <c r="JHR18" s="212"/>
      <c r="JHS18" s="212"/>
      <c r="JHT18" s="212"/>
      <c r="JHU18" s="191"/>
      <c r="JHV18" s="191"/>
      <c r="JHW18" s="191"/>
      <c r="JHX18" s="191"/>
      <c r="JHY18" s="83"/>
      <c r="JHZ18" s="212"/>
      <c r="JIA18" s="212"/>
      <c r="JIB18" s="212"/>
      <c r="JIC18" s="191"/>
      <c r="JID18" s="191"/>
      <c r="JIE18" s="191"/>
      <c r="JIF18" s="191"/>
      <c r="JIG18" s="83"/>
      <c r="JIH18" s="212"/>
      <c r="JII18" s="212"/>
      <c r="JIJ18" s="212"/>
      <c r="JIK18" s="191"/>
      <c r="JIL18" s="191"/>
      <c r="JIM18" s="191"/>
      <c r="JIN18" s="191"/>
      <c r="JIO18" s="83"/>
      <c r="JIP18" s="212"/>
      <c r="JIQ18" s="212"/>
      <c r="JIR18" s="212"/>
      <c r="JIS18" s="191"/>
      <c r="JIT18" s="191"/>
      <c r="JIU18" s="191"/>
      <c r="JIV18" s="191"/>
      <c r="JIW18" s="83"/>
      <c r="JIX18" s="212"/>
      <c r="JIY18" s="212"/>
      <c r="JIZ18" s="212"/>
      <c r="JJA18" s="191"/>
      <c r="JJB18" s="191"/>
      <c r="JJC18" s="191"/>
      <c r="JJD18" s="191"/>
      <c r="JJE18" s="83"/>
      <c r="JJF18" s="212"/>
      <c r="JJG18" s="212"/>
      <c r="JJH18" s="212"/>
      <c r="JJI18" s="191"/>
      <c r="JJJ18" s="191"/>
      <c r="JJK18" s="191"/>
      <c r="JJL18" s="191"/>
      <c r="JJM18" s="83"/>
      <c r="JJN18" s="212"/>
      <c r="JJO18" s="212"/>
      <c r="JJP18" s="212"/>
      <c r="JJQ18" s="191"/>
      <c r="JJR18" s="191"/>
      <c r="JJS18" s="191"/>
      <c r="JJT18" s="191"/>
      <c r="JJU18" s="83"/>
      <c r="JJV18" s="212"/>
      <c r="JJW18" s="212"/>
      <c r="JJX18" s="212"/>
      <c r="JJY18" s="191"/>
      <c r="JJZ18" s="191"/>
      <c r="JKA18" s="191"/>
      <c r="JKB18" s="191"/>
      <c r="JKC18" s="83"/>
      <c r="JKD18" s="212"/>
      <c r="JKE18" s="212"/>
      <c r="JKF18" s="212"/>
      <c r="JKG18" s="191"/>
      <c r="JKH18" s="191"/>
      <c r="JKI18" s="191"/>
      <c r="JKJ18" s="191"/>
      <c r="JKK18" s="83"/>
      <c r="JKL18" s="212"/>
      <c r="JKM18" s="212"/>
      <c r="JKN18" s="212"/>
      <c r="JKO18" s="191"/>
      <c r="JKP18" s="191"/>
      <c r="JKQ18" s="191"/>
      <c r="JKR18" s="191"/>
      <c r="JKS18" s="83"/>
      <c r="JKT18" s="212"/>
      <c r="JKU18" s="212"/>
      <c r="JKV18" s="212"/>
      <c r="JKW18" s="191"/>
      <c r="JKX18" s="191"/>
      <c r="JKY18" s="191"/>
      <c r="JKZ18" s="191"/>
      <c r="JLA18" s="83"/>
      <c r="JLB18" s="212"/>
      <c r="JLC18" s="212"/>
      <c r="JLD18" s="212"/>
      <c r="JLE18" s="191"/>
      <c r="JLF18" s="191"/>
      <c r="JLG18" s="191"/>
      <c r="JLH18" s="191"/>
      <c r="JLI18" s="83"/>
      <c r="JLJ18" s="212"/>
      <c r="JLK18" s="212"/>
      <c r="JLL18" s="212"/>
      <c r="JLM18" s="191"/>
      <c r="JLN18" s="191"/>
      <c r="JLO18" s="191"/>
      <c r="JLP18" s="191"/>
      <c r="JLQ18" s="83"/>
      <c r="JLR18" s="212"/>
      <c r="JLS18" s="212"/>
      <c r="JLT18" s="212"/>
      <c r="JLU18" s="191"/>
      <c r="JLV18" s="191"/>
      <c r="JLW18" s="191"/>
      <c r="JLX18" s="191"/>
      <c r="JLY18" s="83"/>
      <c r="JLZ18" s="212"/>
      <c r="JMA18" s="212"/>
      <c r="JMB18" s="212"/>
      <c r="JMC18" s="191"/>
      <c r="JMD18" s="191"/>
      <c r="JME18" s="191"/>
      <c r="JMF18" s="191"/>
      <c r="JMG18" s="83"/>
      <c r="JMH18" s="212"/>
      <c r="JMI18" s="212"/>
      <c r="JMJ18" s="212"/>
      <c r="JMK18" s="191"/>
      <c r="JML18" s="191"/>
      <c r="JMM18" s="191"/>
      <c r="JMN18" s="191"/>
      <c r="JMO18" s="83"/>
      <c r="JMP18" s="212"/>
      <c r="JMQ18" s="212"/>
      <c r="JMR18" s="212"/>
      <c r="JMS18" s="191"/>
      <c r="JMT18" s="191"/>
      <c r="JMU18" s="191"/>
      <c r="JMV18" s="191"/>
      <c r="JMW18" s="83"/>
      <c r="JMX18" s="212"/>
      <c r="JMY18" s="212"/>
      <c r="JMZ18" s="212"/>
      <c r="JNA18" s="191"/>
      <c r="JNB18" s="191"/>
      <c r="JNC18" s="191"/>
      <c r="JND18" s="191"/>
      <c r="JNE18" s="83"/>
      <c r="JNF18" s="212"/>
      <c r="JNG18" s="212"/>
      <c r="JNH18" s="212"/>
      <c r="JNI18" s="191"/>
      <c r="JNJ18" s="191"/>
      <c r="JNK18" s="191"/>
      <c r="JNL18" s="191"/>
      <c r="JNM18" s="83"/>
      <c r="JNN18" s="212"/>
      <c r="JNO18" s="212"/>
      <c r="JNP18" s="212"/>
      <c r="JNQ18" s="191"/>
      <c r="JNR18" s="191"/>
      <c r="JNS18" s="191"/>
      <c r="JNT18" s="191"/>
      <c r="JNU18" s="83"/>
      <c r="JNV18" s="212"/>
      <c r="JNW18" s="212"/>
      <c r="JNX18" s="212"/>
      <c r="JNY18" s="191"/>
      <c r="JNZ18" s="191"/>
      <c r="JOA18" s="191"/>
      <c r="JOB18" s="191"/>
      <c r="JOC18" s="83"/>
      <c r="JOD18" s="212"/>
      <c r="JOE18" s="212"/>
      <c r="JOF18" s="212"/>
      <c r="JOG18" s="191"/>
      <c r="JOH18" s="191"/>
      <c r="JOI18" s="191"/>
      <c r="JOJ18" s="191"/>
      <c r="JOK18" s="83"/>
      <c r="JOL18" s="212"/>
      <c r="JOM18" s="212"/>
      <c r="JON18" s="212"/>
      <c r="JOO18" s="191"/>
      <c r="JOP18" s="191"/>
      <c r="JOQ18" s="191"/>
      <c r="JOR18" s="191"/>
      <c r="JOS18" s="83"/>
      <c r="JOT18" s="212"/>
      <c r="JOU18" s="212"/>
      <c r="JOV18" s="212"/>
      <c r="JOW18" s="191"/>
      <c r="JOX18" s="191"/>
      <c r="JOY18" s="191"/>
      <c r="JOZ18" s="191"/>
      <c r="JPA18" s="83"/>
      <c r="JPB18" s="212"/>
      <c r="JPC18" s="212"/>
      <c r="JPD18" s="212"/>
      <c r="JPE18" s="191"/>
      <c r="JPF18" s="191"/>
      <c r="JPG18" s="191"/>
      <c r="JPH18" s="191"/>
      <c r="JPI18" s="83"/>
      <c r="JPJ18" s="212"/>
      <c r="JPK18" s="212"/>
      <c r="JPL18" s="212"/>
      <c r="JPM18" s="191"/>
      <c r="JPN18" s="191"/>
      <c r="JPO18" s="191"/>
      <c r="JPP18" s="191"/>
      <c r="JPQ18" s="83"/>
      <c r="JPR18" s="212"/>
      <c r="JPS18" s="212"/>
      <c r="JPT18" s="212"/>
      <c r="JPU18" s="191"/>
      <c r="JPV18" s="191"/>
      <c r="JPW18" s="191"/>
      <c r="JPX18" s="191"/>
      <c r="JPY18" s="83"/>
      <c r="JPZ18" s="212"/>
      <c r="JQA18" s="212"/>
      <c r="JQB18" s="212"/>
      <c r="JQC18" s="191"/>
      <c r="JQD18" s="191"/>
      <c r="JQE18" s="191"/>
      <c r="JQF18" s="191"/>
      <c r="JQG18" s="83"/>
      <c r="JQH18" s="212"/>
      <c r="JQI18" s="212"/>
      <c r="JQJ18" s="212"/>
      <c r="JQK18" s="191"/>
      <c r="JQL18" s="191"/>
      <c r="JQM18" s="191"/>
      <c r="JQN18" s="191"/>
      <c r="JQO18" s="83"/>
      <c r="JQP18" s="212"/>
      <c r="JQQ18" s="212"/>
      <c r="JQR18" s="212"/>
      <c r="JQS18" s="191"/>
      <c r="JQT18" s="191"/>
      <c r="JQU18" s="191"/>
      <c r="JQV18" s="191"/>
      <c r="JQW18" s="83"/>
      <c r="JQX18" s="212"/>
      <c r="JQY18" s="212"/>
      <c r="JQZ18" s="212"/>
      <c r="JRA18" s="191"/>
      <c r="JRB18" s="191"/>
      <c r="JRC18" s="191"/>
      <c r="JRD18" s="191"/>
      <c r="JRE18" s="83"/>
      <c r="JRF18" s="212"/>
      <c r="JRG18" s="212"/>
      <c r="JRH18" s="212"/>
      <c r="JRI18" s="191"/>
      <c r="JRJ18" s="191"/>
      <c r="JRK18" s="191"/>
      <c r="JRL18" s="191"/>
      <c r="JRM18" s="83"/>
      <c r="JRN18" s="212"/>
      <c r="JRO18" s="212"/>
      <c r="JRP18" s="212"/>
      <c r="JRQ18" s="191"/>
      <c r="JRR18" s="191"/>
      <c r="JRS18" s="191"/>
      <c r="JRT18" s="191"/>
      <c r="JRU18" s="83"/>
      <c r="JRV18" s="212"/>
      <c r="JRW18" s="212"/>
      <c r="JRX18" s="212"/>
      <c r="JRY18" s="191"/>
      <c r="JRZ18" s="191"/>
      <c r="JSA18" s="191"/>
      <c r="JSB18" s="191"/>
      <c r="JSC18" s="83"/>
      <c r="JSD18" s="212"/>
      <c r="JSE18" s="212"/>
      <c r="JSF18" s="212"/>
      <c r="JSG18" s="191"/>
      <c r="JSH18" s="191"/>
      <c r="JSI18" s="191"/>
      <c r="JSJ18" s="191"/>
      <c r="JSK18" s="83"/>
      <c r="JSL18" s="212"/>
      <c r="JSM18" s="212"/>
      <c r="JSN18" s="212"/>
      <c r="JSO18" s="191"/>
      <c r="JSP18" s="191"/>
      <c r="JSQ18" s="191"/>
      <c r="JSR18" s="191"/>
      <c r="JSS18" s="83"/>
      <c r="JST18" s="212"/>
      <c r="JSU18" s="212"/>
      <c r="JSV18" s="212"/>
      <c r="JSW18" s="191"/>
      <c r="JSX18" s="191"/>
      <c r="JSY18" s="191"/>
      <c r="JSZ18" s="191"/>
      <c r="JTA18" s="83"/>
      <c r="JTB18" s="212"/>
      <c r="JTC18" s="212"/>
      <c r="JTD18" s="212"/>
      <c r="JTE18" s="191"/>
      <c r="JTF18" s="191"/>
      <c r="JTG18" s="191"/>
      <c r="JTH18" s="191"/>
      <c r="JTI18" s="83"/>
      <c r="JTJ18" s="212"/>
      <c r="JTK18" s="212"/>
      <c r="JTL18" s="212"/>
      <c r="JTM18" s="191"/>
      <c r="JTN18" s="191"/>
      <c r="JTO18" s="191"/>
      <c r="JTP18" s="191"/>
      <c r="JTQ18" s="83"/>
      <c r="JTR18" s="212"/>
      <c r="JTS18" s="212"/>
      <c r="JTT18" s="212"/>
      <c r="JTU18" s="191"/>
      <c r="JTV18" s="191"/>
      <c r="JTW18" s="191"/>
      <c r="JTX18" s="191"/>
      <c r="JTY18" s="83"/>
      <c r="JTZ18" s="212"/>
      <c r="JUA18" s="212"/>
      <c r="JUB18" s="212"/>
      <c r="JUC18" s="191"/>
      <c r="JUD18" s="191"/>
      <c r="JUE18" s="191"/>
      <c r="JUF18" s="191"/>
      <c r="JUG18" s="83"/>
      <c r="JUH18" s="212"/>
      <c r="JUI18" s="212"/>
      <c r="JUJ18" s="212"/>
      <c r="JUK18" s="191"/>
      <c r="JUL18" s="191"/>
      <c r="JUM18" s="191"/>
      <c r="JUN18" s="191"/>
      <c r="JUO18" s="83"/>
      <c r="JUP18" s="212"/>
      <c r="JUQ18" s="212"/>
      <c r="JUR18" s="212"/>
      <c r="JUS18" s="191"/>
      <c r="JUT18" s="191"/>
      <c r="JUU18" s="191"/>
      <c r="JUV18" s="191"/>
      <c r="JUW18" s="83"/>
      <c r="JUX18" s="212"/>
      <c r="JUY18" s="212"/>
      <c r="JUZ18" s="212"/>
      <c r="JVA18" s="191"/>
      <c r="JVB18" s="191"/>
      <c r="JVC18" s="191"/>
      <c r="JVD18" s="191"/>
      <c r="JVE18" s="83"/>
      <c r="JVF18" s="212"/>
      <c r="JVG18" s="212"/>
      <c r="JVH18" s="212"/>
      <c r="JVI18" s="191"/>
      <c r="JVJ18" s="191"/>
      <c r="JVK18" s="191"/>
      <c r="JVL18" s="191"/>
      <c r="JVM18" s="83"/>
      <c r="JVN18" s="212"/>
      <c r="JVO18" s="212"/>
      <c r="JVP18" s="212"/>
      <c r="JVQ18" s="191"/>
      <c r="JVR18" s="191"/>
      <c r="JVS18" s="191"/>
      <c r="JVT18" s="191"/>
      <c r="JVU18" s="83"/>
      <c r="JVV18" s="212"/>
      <c r="JVW18" s="212"/>
      <c r="JVX18" s="212"/>
      <c r="JVY18" s="191"/>
      <c r="JVZ18" s="191"/>
      <c r="JWA18" s="191"/>
      <c r="JWB18" s="191"/>
      <c r="JWC18" s="83"/>
      <c r="JWD18" s="212"/>
      <c r="JWE18" s="212"/>
      <c r="JWF18" s="212"/>
      <c r="JWG18" s="191"/>
      <c r="JWH18" s="191"/>
      <c r="JWI18" s="191"/>
      <c r="JWJ18" s="191"/>
      <c r="JWK18" s="83"/>
      <c r="JWL18" s="212"/>
      <c r="JWM18" s="212"/>
      <c r="JWN18" s="212"/>
      <c r="JWO18" s="191"/>
      <c r="JWP18" s="191"/>
      <c r="JWQ18" s="191"/>
      <c r="JWR18" s="191"/>
      <c r="JWS18" s="83"/>
      <c r="JWT18" s="212"/>
      <c r="JWU18" s="212"/>
      <c r="JWV18" s="212"/>
      <c r="JWW18" s="191"/>
      <c r="JWX18" s="191"/>
      <c r="JWY18" s="191"/>
      <c r="JWZ18" s="191"/>
      <c r="JXA18" s="83"/>
      <c r="JXB18" s="212"/>
      <c r="JXC18" s="212"/>
      <c r="JXD18" s="212"/>
      <c r="JXE18" s="191"/>
      <c r="JXF18" s="191"/>
      <c r="JXG18" s="191"/>
      <c r="JXH18" s="191"/>
      <c r="JXI18" s="83"/>
      <c r="JXJ18" s="212"/>
      <c r="JXK18" s="212"/>
      <c r="JXL18" s="212"/>
      <c r="JXM18" s="191"/>
      <c r="JXN18" s="191"/>
      <c r="JXO18" s="191"/>
      <c r="JXP18" s="191"/>
      <c r="JXQ18" s="83"/>
      <c r="JXR18" s="212"/>
      <c r="JXS18" s="212"/>
      <c r="JXT18" s="212"/>
      <c r="JXU18" s="191"/>
      <c r="JXV18" s="191"/>
      <c r="JXW18" s="191"/>
      <c r="JXX18" s="191"/>
      <c r="JXY18" s="83"/>
      <c r="JXZ18" s="212"/>
      <c r="JYA18" s="212"/>
      <c r="JYB18" s="212"/>
      <c r="JYC18" s="191"/>
      <c r="JYD18" s="191"/>
      <c r="JYE18" s="191"/>
      <c r="JYF18" s="191"/>
      <c r="JYG18" s="83"/>
      <c r="JYH18" s="212"/>
      <c r="JYI18" s="212"/>
      <c r="JYJ18" s="212"/>
      <c r="JYK18" s="191"/>
      <c r="JYL18" s="191"/>
      <c r="JYM18" s="191"/>
      <c r="JYN18" s="191"/>
      <c r="JYO18" s="83"/>
      <c r="JYP18" s="212"/>
      <c r="JYQ18" s="212"/>
      <c r="JYR18" s="212"/>
      <c r="JYS18" s="191"/>
      <c r="JYT18" s="191"/>
      <c r="JYU18" s="191"/>
      <c r="JYV18" s="191"/>
      <c r="JYW18" s="83"/>
      <c r="JYX18" s="212"/>
      <c r="JYY18" s="212"/>
      <c r="JYZ18" s="212"/>
      <c r="JZA18" s="191"/>
      <c r="JZB18" s="191"/>
      <c r="JZC18" s="191"/>
      <c r="JZD18" s="191"/>
      <c r="JZE18" s="83"/>
      <c r="JZF18" s="212"/>
      <c r="JZG18" s="212"/>
      <c r="JZH18" s="212"/>
      <c r="JZI18" s="191"/>
      <c r="JZJ18" s="191"/>
      <c r="JZK18" s="191"/>
      <c r="JZL18" s="191"/>
      <c r="JZM18" s="83"/>
      <c r="JZN18" s="212"/>
      <c r="JZO18" s="212"/>
      <c r="JZP18" s="212"/>
      <c r="JZQ18" s="191"/>
      <c r="JZR18" s="191"/>
      <c r="JZS18" s="191"/>
      <c r="JZT18" s="191"/>
      <c r="JZU18" s="83"/>
      <c r="JZV18" s="212"/>
      <c r="JZW18" s="212"/>
      <c r="JZX18" s="212"/>
      <c r="JZY18" s="191"/>
      <c r="JZZ18" s="191"/>
      <c r="KAA18" s="191"/>
      <c r="KAB18" s="191"/>
      <c r="KAC18" s="83"/>
      <c r="KAD18" s="212"/>
      <c r="KAE18" s="212"/>
      <c r="KAF18" s="212"/>
      <c r="KAG18" s="191"/>
      <c r="KAH18" s="191"/>
      <c r="KAI18" s="191"/>
      <c r="KAJ18" s="191"/>
      <c r="KAK18" s="83"/>
      <c r="KAL18" s="212"/>
      <c r="KAM18" s="212"/>
      <c r="KAN18" s="212"/>
      <c r="KAO18" s="191"/>
      <c r="KAP18" s="191"/>
      <c r="KAQ18" s="191"/>
      <c r="KAR18" s="191"/>
      <c r="KAS18" s="83"/>
      <c r="KAT18" s="212"/>
      <c r="KAU18" s="212"/>
      <c r="KAV18" s="212"/>
      <c r="KAW18" s="191"/>
      <c r="KAX18" s="191"/>
      <c r="KAY18" s="191"/>
      <c r="KAZ18" s="191"/>
      <c r="KBA18" s="83"/>
      <c r="KBB18" s="212"/>
      <c r="KBC18" s="212"/>
      <c r="KBD18" s="212"/>
      <c r="KBE18" s="191"/>
      <c r="KBF18" s="191"/>
      <c r="KBG18" s="191"/>
      <c r="KBH18" s="191"/>
      <c r="KBI18" s="83"/>
      <c r="KBJ18" s="212"/>
      <c r="KBK18" s="212"/>
      <c r="KBL18" s="212"/>
      <c r="KBM18" s="191"/>
      <c r="KBN18" s="191"/>
      <c r="KBO18" s="191"/>
      <c r="KBP18" s="191"/>
      <c r="KBQ18" s="83"/>
      <c r="KBR18" s="212"/>
      <c r="KBS18" s="212"/>
      <c r="KBT18" s="212"/>
      <c r="KBU18" s="191"/>
      <c r="KBV18" s="191"/>
      <c r="KBW18" s="191"/>
      <c r="KBX18" s="191"/>
      <c r="KBY18" s="83"/>
      <c r="KBZ18" s="212"/>
      <c r="KCA18" s="212"/>
      <c r="KCB18" s="212"/>
      <c r="KCC18" s="191"/>
      <c r="KCD18" s="191"/>
      <c r="KCE18" s="191"/>
      <c r="KCF18" s="191"/>
      <c r="KCG18" s="83"/>
      <c r="KCH18" s="212"/>
      <c r="KCI18" s="212"/>
      <c r="KCJ18" s="212"/>
      <c r="KCK18" s="191"/>
      <c r="KCL18" s="191"/>
      <c r="KCM18" s="191"/>
      <c r="KCN18" s="191"/>
      <c r="KCO18" s="83"/>
      <c r="KCP18" s="212"/>
      <c r="KCQ18" s="212"/>
      <c r="KCR18" s="212"/>
      <c r="KCS18" s="191"/>
      <c r="KCT18" s="191"/>
      <c r="KCU18" s="191"/>
      <c r="KCV18" s="191"/>
      <c r="KCW18" s="83"/>
      <c r="KCX18" s="212"/>
      <c r="KCY18" s="212"/>
      <c r="KCZ18" s="212"/>
      <c r="KDA18" s="191"/>
      <c r="KDB18" s="191"/>
      <c r="KDC18" s="191"/>
      <c r="KDD18" s="191"/>
      <c r="KDE18" s="83"/>
      <c r="KDF18" s="212"/>
      <c r="KDG18" s="212"/>
      <c r="KDH18" s="212"/>
      <c r="KDI18" s="191"/>
      <c r="KDJ18" s="191"/>
      <c r="KDK18" s="191"/>
      <c r="KDL18" s="191"/>
      <c r="KDM18" s="83"/>
      <c r="KDN18" s="212"/>
      <c r="KDO18" s="212"/>
      <c r="KDP18" s="212"/>
      <c r="KDQ18" s="191"/>
      <c r="KDR18" s="191"/>
      <c r="KDS18" s="191"/>
      <c r="KDT18" s="191"/>
      <c r="KDU18" s="83"/>
      <c r="KDV18" s="212"/>
      <c r="KDW18" s="212"/>
      <c r="KDX18" s="212"/>
      <c r="KDY18" s="191"/>
      <c r="KDZ18" s="191"/>
      <c r="KEA18" s="191"/>
      <c r="KEB18" s="191"/>
      <c r="KEC18" s="83"/>
      <c r="KED18" s="212"/>
      <c r="KEE18" s="212"/>
      <c r="KEF18" s="212"/>
      <c r="KEG18" s="191"/>
      <c r="KEH18" s="191"/>
      <c r="KEI18" s="191"/>
      <c r="KEJ18" s="191"/>
      <c r="KEK18" s="83"/>
      <c r="KEL18" s="212"/>
      <c r="KEM18" s="212"/>
      <c r="KEN18" s="212"/>
      <c r="KEO18" s="191"/>
      <c r="KEP18" s="191"/>
      <c r="KEQ18" s="191"/>
      <c r="KER18" s="191"/>
      <c r="KES18" s="83"/>
      <c r="KET18" s="212"/>
      <c r="KEU18" s="212"/>
      <c r="KEV18" s="212"/>
      <c r="KEW18" s="191"/>
      <c r="KEX18" s="191"/>
      <c r="KEY18" s="191"/>
      <c r="KEZ18" s="191"/>
      <c r="KFA18" s="83"/>
      <c r="KFB18" s="212"/>
      <c r="KFC18" s="212"/>
      <c r="KFD18" s="212"/>
      <c r="KFE18" s="191"/>
      <c r="KFF18" s="191"/>
      <c r="KFG18" s="191"/>
      <c r="KFH18" s="191"/>
      <c r="KFI18" s="83"/>
      <c r="KFJ18" s="212"/>
      <c r="KFK18" s="212"/>
      <c r="KFL18" s="212"/>
      <c r="KFM18" s="191"/>
      <c r="KFN18" s="191"/>
      <c r="KFO18" s="191"/>
      <c r="KFP18" s="191"/>
      <c r="KFQ18" s="83"/>
      <c r="KFR18" s="212"/>
      <c r="KFS18" s="212"/>
      <c r="KFT18" s="212"/>
      <c r="KFU18" s="191"/>
      <c r="KFV18" s="191"/>
      <c r="KFW18" s="191"/>
      <c r="KFX18" s="191"/>
      <c r="KFY18" s="83"/>
      <c r="KFZ18" s="212"/>
      <c r="KGA18" s="212"/>
      <c r="KGB18" s="212"/>
      <c r="KGC18" s="191"/>
      <c r="KGD18" s="191"/>
      <c r="KGE18" s="191"/>
      <c r="KGF18" s="191"/>
      <c r="KGG18" s="83"/>
      <c r="KGH18" s="212"/>
      <c r="KGI18" s="212"/>
      <c r="KGJ18" s="212"/>
      <c r="KGK18" s="191"/>
      <c r="KGL18" s="191"/>
      <c r="KGM18" s="191"/>
      <c r="KGN18" s="191"/>
      <c r="KGO18" s="83"/>
      <c r="KGP18" s="212"/>
      <c r="KGQ18" s="212"/>
      <c r="KGR18" s="212"/>
      <c r="KGS18" s="191"/>
      <c r="KGT18" s="191"/>
      <c r="KGU18" s="191"/>
      <c r="KGV18" s="191"/>
      <c r="KGW18" s="83"/>
      <c r="KGX18" s="212"/>
      <c r="KGY18" s="212"/>
      <c r="KGZ18" s="212"/>
      <c r="KHA18" s="191"/>
      <c r="KHB18" s="191"/>
      <c r="KHC18" s="191"/>
      <c r="KHD18" s="191"/>
      <c r="KHE18" s="83"/>
      <c r="KHF18" s="212"/>
      <c r="KHG18" s="212"/>
      <c r="KHH18" s="212"/>
      <c r="KHI18" s="191"/>
      <c r="KHJ18" s="191"/>
      <c r="KHK18" s="191"/>
      <c r="KHL18" s="191"/>
      <c r="KHM18" s="83"/>
      <c r="KHN18" s="212"/>
      <c r="KHO18" s="212"/>
      <c r="KHP18" s="212"/>
      <c r="KHQ18" s="191"/>
      <c r="KHR18" s="191"/>
      <c r="KHS18" s="191"/>
      <c r="KHT18" s="191"/>
      <c r="KHU18" s="83"/>
      <c r="KHV18" s="212"/>
      <c r="KHW18" s="212"/>
      <c r="KHX18" s="212"/>
      <c r="KHY18" s="191"/>
      <c r="KHZ18" s="191"/>
      <c r="KIA18" s="191"/>
      <c r="KIB18" s="191"/>
      <c r="KIC18" s="83"/>
      <c r="KID18" s="212"/>
      <c r="KIE18" s="212"/>
      <c r="KIF18" s="212"/>
      <c r="KIG18" s="191"/>
      <c r="KIH18" s="191"/>
      <c r="KII18" s="191"/>
      <c r="KIJ18" s="191"/>
      <c r="KIK18" s="83"/>
      <c r="KIL18" s="212"/>
      <c r="KIM18" s="212"/>
      <c r="KIN18" s="212"/>
      <c r="KIO18" s="191"/>
      <c r="KIP18" s="191"/>
      <c r="KIQ18" s="191"/>
      <c r="KIR18" s="191"/>
      <c r="KIS18" s="83"/>
      <c r="KIT18" s="212"/>
      <c r="KIU18" s="212"/>
      <c r="KIV18" s="212"/>
      <c r="KIW18" s="191"/>
      <c r="KIX18" s="191"/>
      <c r="KIY18" s="191"/>
      <c r="KIZ18" s="191"/>
      <c r="KJA18" s="83"/>
      <c r="KJB18" s="212"/>
      <c r="KJC18" s="212"/>
      <c r="KJD18" s="212"/>
      <c r="KJE18" s="191"/>
      <c r="KJF18" s="191"/>
      <c r="KJG18" s="191"/>
      <c r="KJH18" s="191"/>
      <c r="KJI18" s="83"/>
      <c r="KJJ18" s="212"/>
      <c r="KJK18" s="212"/>
      <c r="KJL18" s="212"/>
      <c r="KJM18" s="191"/>
      <c r="KJN18" s="191"/>
      <c r="KJO18" s="191"/>
      <c r="KJP18" s="191"/>
      <c r="KJQ18" s="83"/>
      <c r="KJR18" s="212"/>
      <c r="KJS18" s="212"/>
      <c r="KJT18" s="212"/>
      <c r="KJU18" s="191"/>
      <c r="KJV18" s="191"/>
      <c r="KJW18" s="191"/>
      <c r="KJX18" s="191"/>
      <c r="KJY18" s="83"/>
      <c r="KJZ18" s="212"/>
      <c r="KKA18" s="212"/>
      <c r="KKB18" s="212"/>
      <c r="KKC18" s="191"/>
      <c r="KKD18" s="191"/>
      <c r="KKE18" s="191"/>
      <c r="KKF18" s="191"/>
      <c r="KKG18" s="83"/>
      <c r="KKH18" s="212"/>
      <c r="KKI18" s="212"/>
      <c r="KKJ18" s="212"/>
      <c r="KKK18" s="191"/>
      <c r="KKL18" s="191"/>
      <c r="KKM18" s="191"/>
      <c r="KKN18" s="191"/>
      <c r="KKO18" s="83"/>
      <c r="KKP18" s="212"/>
      <c r="KKQ18" s="212"/>
      <c r="KKR18" s="212"/>
      <c r="KKS18" s="191"/>
      <c r="KKT18" s="191"/>
      <c r="KKU18" s="191"/>
      <c r="KKV18" s="191"/>
      <c r="KKW18" s="83"/>
      <c r="KKX18" s="212"/>
      <c r="KKY18" s="212"/>
      <c r="KKZ18" s="212"/>
      <c r="KLA18" s="191"/>
      <c r="KLB18" s="191"/>
      <c r="KLC18" s="191"/>
      <c r="KLD18" s="191"/>
      <c r="KLE18" s="83"/>
      <c r="KLF18" s="212"/>
      <c r="KLG18" s="212"/>
      <c r="KLH18" s="212"/>
      <c r="KLI18" s="191"/>
      <c r="KLJ18" s="191"/>
      <c r="KLK18" s="191"/>
      <c r="KLL18" s="191"/>
      <c r="KLM18" s="83"/>
      <c r="KLN18" s="212"/>
      <c r="KLO18" s="212"/>
      <c r="KLP18" s="212"/>
      <c r="KLQ18" s="191"/>
      <c r="KLR18" s="191"/>
      <c r="KLS18" s="191"/>
      <c r="KLT18" s="191"/>
      <c r="KLU18" s="83"/>
      <c r="KLV18" s="212"/>
      <c r="KLW18" s="212"/>
      <c r="KLX18" s="212"/>
      <c r="KLY18" s="191"/>
      <c r="KLZ18" s="191"/>
      <c r="KMA18" s="191"/>
      <c r="KMB18" s="191"/>
      <c r="KMC18" s="83"/>
      <c r="KMD18" s="212"/>
      <c r="KME18" s="212"/>
      <c r="KMF18" s="212"/>
      <c r="KMG18" s="191"/>
      <c r="KMH18" s="191"/>
      <c r="KMI18" s="191"/>
      <c r="KMJ18" s="191"/>
      <c r="KMK18" s="83"/>
      <c r="KML18" s="212"/>
      <c r="KMM18" s="212"/>
      <c r="KMN18" s="212"/>
      <c r="KMO18" s="191"/>
      <c r="KMP18" s="191"/>
      <c r="KMQ18" s="191"/>
      <c r="KMR18" s="191"/>
      <c r="KMS18" s="83"/>
      <c r="KMT18" s="212"/>
      <c r="KMU18" s="212"/>
      <c r="KMV18" s="212"/>
      <c r="KMW18" s="191"/>
      <c r="KMX18" s="191"/>
      <c r="KMY18" s="191"/>
      <c r="KMZ18" s="191"/>
      <c r="KNA18" s="83"/>
      <c r="KNB18" s="212"/>
      <c r="KNC18" s="212"/>
      <c r="KND18" s="212"/>
      <c r="KNE18" s="191"/>
      <c r="KNF18" s="191"/>
      <c r="KNG18" s="191"/>
      <c r="KNH18" s="191"/>
      <c r="KNI18" s="83"/>
      <c r="KNJ18" s="212"/>
      <c r="KNK18" s="212"/>
      <c r="KNL18" s="212"/>
      <c r="KNM18" s="191"/>
      <c r="KNN18" s="191"/>
      <c r="KNO18" s="191"/>
      <c r="KNP18" s="191"/>
      <c r="KNQ18" s="83"/>
      <c r="KNR18" s="212"/>
      <c r="KNS18" s="212"/>
      <c r="KNT18" s="212"/>
      <c r="KNU18" s="191"/>
      <c r="KNV18" s="191"/>
      <c r="KNW18" s="191"/>
      <c r="KNX18" s="191"/>
      <c r="KNY18" s="83"/>
      <c r="KNZ18" s="212"/>
      <c r="KOA18" s="212"/>
      <c r="KOB18" s="212"/>
      <c r="KOC18" s="191"/>
      <c r="KOD18" s="191"/>
      <c r="KOE18" s="191"/>
      <c r="KOF18" s="191"/>
      <c r="KOG18" s="83"/>
      <c r="KOH18" s="212"/>
      <c r="KOI18" s="212"/>
      <c r="KOJ18" s="212"/>
      <c r="KOK18" s="191"/>
      <c r="KOL18" s="191"/>
      <c r="KOM18" s="191"/>
      <c r="KON18" s="191"/>
      <c r="KOO18" s="83"/>
      <c r="KOP18" s="212"/>
      <c r="KOQ18" s="212"/>
      <c r="KOR18" s="212"/>
      <c r="KOS18" s="191"/>
      <c r="KOT18" s="191"/>
      <c r="KOU18" s="191"/>
      <c r="KOV18" s="191"/>
      <c r="KOW18" s="83"/>
      <c r="KOX18" s="212"/>
      <c r="KOY18" s="212"/>
      <c r="KOZ18" s="212"/>
      <c r="KPA18" s="191"/>
      <c r="KPB18" s="191"/>
      <c r="KPC18" s="191"/>
      <c r="KPD18" s="191"/>
      <c r="KPE18" s="83"/>
      <c r="KPF18" s="212"/>
      <c r="KPG18" s="212"/>
      <c r="KPH18" s="212"/>
      <c r="KPI18" s="191"/>
      <c r="KPJ18" s="191"/>
      <c r="KPK18" s="191"/>
      <c r="KPL18" s="191"/>
      <c r="KPM18" s="83"/>
      <c r="KPN18" s="212"/>
      <c r="KPO18" s="212"/>
      <c r="KPP18" s="212"/>
      <c r="KPQ18" s="191"/>
      <c r="KPR18" s="191"/>
      <c r="KPS18" s="191"/>
      <c r="KPT18" s="191"/>
      <c r="KPU18" s="83"/>
      <c r="KPV18" s="212"/>
      <c r="KPW18" s="212"/>
      <c r="KPX18" s="212"/>
      <c r="KPY18" s="191"/>
      <c r="KPZ18" s="191"/>
      <c r="KQA18" s="191"/>
      <c r="KQB18" s="191"/>
      <c r="KQC18" s="83"/>
      <c r="KQD18" s="212"/>
      <c r="KQE18" s="212"/>
      <c r="KQF18" s="212"/>
      <c r="KQG18" s="191"/>
      <c r="KQH18" s="191"/>
      <c r="KQI18" s="191"/>
      <c r="KQJ18" s="191"/>
      <c r="KQK18" s="83"/>
      <c r="KQL18" s="212"/>
      <c r="KQM18" s="212"/>
      <c r="KQN18" s="212"/>
      <c r="KQO18" s="191"/>
      <c r="KQP18" s="191"/>
      <c r="KQQ18" s="191"/>
      <c r="KQR18" s="191"/>
      <c r="KQS18" s="83"/>
      <c r="KQT18" s="212"/>
      <c r="KQU18" s="212"/>
      <c r="KQV18" s="212"/>
      <c r="KQW18" s="191"/>
      <c r="KQX18" s="191"/>
      <c r="KQY18" s="191"/>
      <c r="KQZ18" s="191"/>
      <c r="KRA18" s="83"/>
      <c r="KRB18" s="212"/>
      <c r="KRC18" s="212"/>
      <c r="KRD18" s="212"/>
      <c r="KRE18" s="191"/>
      <c r="KRF18" s="191"/>
      <c r="KRG18" s="191"/>
      <c r="KRH18" s="191"/>
      <c r="KRI18" s="83"/>
      <c r="KRJ18" s="212"/>
      <c r="KRK18" s="212"/>
      <c r="KRL18" s="212"/>
      <c r="KRM18" s="191"/>
      <c r="KRN18" s="191"/>
      <c r="KRO18" s="191"/>
      <c r="KRP18" s="191"/>
      <c r="KRQ18" s="83"/>
      <c r="KRR18" s="212"/>
      <c r="KRS18" s="212"/>
      <c r="KRT18" s="212"/>
      <c r="KRU18" s="191"/>
      <c r="KRV18" s="191"/>
      <c r="KRW18" s="191"/>
      <c r="KRX18" s="191"/>
      <c r="KRY18" s="83"/>
      <c r="KRZ18" s="212"/>
      <c r="KSA18" s="212"/>
      <c r="KSB18" s="212"/>
      <c r="KSC18" s="191"/>
      <c r="KSD18" s="191"/>
      <c r="KSE18" s="191"/>
      <c r="KSF18" s="191"/>
      <c r="KSG18" s="83"/>
      <c r="KSH18" s="212"/>
      <c r="KSI18" s="212"/>
      <c r="KSJ18" s="212"/>
      <c r="KSK18" s="191"/>
      <c r="KSL18" s="191"/>
      <c r="KSM18" s="191"/>
      <c r="KSN18" s="191"/>
      <c r="KSO18" s="83"/>
      <c r="KSP18" s="212"/>
      <c r="KSQ18" s="212"/>
      <c r="KSR18" s="212"/>
      <c r="KSS18" s="191"/>
      <c r="KST18" s="191"/>
      <c r="KSU18" s="191"/>
      <c r="KSV18" s="191"/>
      <c r="KSW18" s="83"/>
      <c r="KSX18" s="212"/>
      <c r="KSY18" s="212"/>
      <c r="KSZ18" s="212"/>
      <c r="KTA18" s="191"/>
      <c r="KTB18" s="191"/>
      <c r="KTC18" s="191"/>
      <c r="KTD18" s="191"/>
      <c r="KTE18" s="83"/>
      <c r="KTF18" s="212"/>
      <c r="KTG18" s="212"/>
      <c r="KTH18" s="212"/>
      <c r="KTI18" s="191"/>
      <c r="KTJ18" s="191"/>
      <c r="KTK18" s="191"/>
      <c r="KTL18" s="191"/>
      <c r="KTM18" s="83"/>
      <c r="KTN18" s="212"/>
      <c r="KTO18" s="212"/>
      <c r="KTP18" s="212"/>
      <c r="KTQ18" s="191"/>
      <c r="KTR18" s="191"/>
      <c r="KTS18" s="191"/>
      <c r="KTT18" s="191"/>
      <c r="KTU18" s="83"/>
      <c r="KTV18" s="212"/>
      <c r="KTW18" s="212"/>
      <c r="KTX18" s="212"/>
      <c r="KTY18" s="191"/>
      <c r="KTZ18" s="191"/>
      <c r="KUA18" s="191"/>
      <c r="KUB18" s="191"/>
      <c r="KUC18" s="83"/>
      <c r="KUD18" s="212"/>
      <c r="KUE18" s="212"/>
      <c r="KUF18" s="212"/>
      <c r="KUG18" s="191"/>
      <c r="KUH18" s="191"/>
      <c r="KUI18" s="191"/>
      <c r="KUJ18" s="191"/>
      <c r="KUK18" s="83"/>
      <c r="KUL18" s="212"/>
      <c r="KUM18" s="212"/>
      <c r="KUN18" s="212"/>
      <c r="KUO18" s="191"/>
      <c r="KUP18" s="191"/>
      <c r="KUQ18" s="191"/>
      <c r="KUR18" s="191"/>
      <c r="KUS18" s="83"/>
      <c r="KUT18" s="212"/>
      <c r="KUU18" s="212"/>
      <c r="KUV18" s="212"/>
      <c r="KUW18" s="191"/>
      <c r="KUX18" s="191"/>
      <c r="KUY18" s="191"/>
      <c r="KUZ18" s="191"/>
      <c r="KVA18" s="83"/>
      <c r="KVB18" s="212"/>
      <c r="KVC18" s="212"/>
      <c r="KVD18" s="212"/>
      <c r="KVE18" s="191"/>
      <c r="KVF18" s="191"/>
      <c r="KVG18" s="191"/>
      <c r="KVH18" s="191"/>
      <c r="KVI18" s="83"/>
      <c r="KVJ18" s="212"/>
      <c r="KVK18" s="212"/>
      <c r="KVL18" s="212"/>
      <c r="KVM18" s="191"/>
      <c r="KVN18" s="191"/>
      <c r="KVO18" s="191"/>
      <c r="KVP18" s="191"/>
      <c r="KVQ18" s="83"/>
      <c r="KVR18" s="212"/>
      <c r="KVS18" s="212"/>
      <c r="KVT18" s="212"/>
      <c r="KVU18" s="191"/>
      <c r="KVV18" s="191"/>
      <c r="KVW18" s="191"/>
      <c r="KVX18" s="191"/>
      <c r="KVY18" s="83"/>
      <c r="KVZ18" s="212"/>
      <c r="KWA18" s="212"/>
      <c r="KWB18" s="212"/>
      <c r="KWC18" s="191"/>
      <c r="KWD18" s="191"/>
      <c r="KWE18" s="191"/>
      <c r="KWF18" s="191"/>
      <c r="KWG18" s="83"/>
      <c r="KWH18" s="212"/>
      <c r="KWI18" s="212"/>
      <c r="KWJ18" s="212"/>
      <c r="KWK18" s="191"/>
      <c r="KWL18" s="191"/>
      <c r="KWM18" s="191"/>
      <c r="KWN18" s="191"/>
      <c r="KWO18" s="83"/>
      <c r="KWP18" s="212"/>
      <c r="KWQ18" s="212"/>
      <c r="KWR18" s="212"/>
      <c r="KWS18" s="191"/>
      <c r="KWT18" s="191"/>
      <c r="KWU18" s="191"/>
      <c r="KWV18" s="191"/>
      <c r="KWW18" s="83"/>
      <c r="KWX18" s="212"/>
      <c r="KWY18" s="212"/>
      <c r="KWZ18" s="212"/>
      <c r="KXA18" s="191"/>
      <c r="KXB18" s="191"/>
      <c r="KXC18" s="191"/>
      <c r="KXD18" s="191"/>
      <c r="KXE18" s="83"/>
      <c r="KXF18" s="212"/>
      <c r="KXG18" s="212"/>
      <c r="KXH18" s="212"/>
      <c r="KXI18" s="191"/>
      <c r="KXJ18" s="191"/>
      <c r="KXK18" s="191"/>
      <c r="KXL18" s="191"/>
      <c r="KXM18" s="83"/>
      <c r="KXN18" s="212"/>
      <c r="KXO18" s="212"/>
      <c r="KXP18" s="212"/>
      <c r="KXQ18" s="191"/>
      <c r="KXR18" s="191"/>
      <c r="KXS18" s="191"/>
      <c r="KXT18" s="191"/>
      <c r="KXU18" s="83"/>
      <c r="KXV18" s="212"/>
      <c r="KXW18" s="212"/>
      <c r="KXX18" s="212"/>
      <c r="KXY18" s="191"/>
      <c r="KXZ18" s="191"/>
      <c r="KYA18" s="191"/>
      <c r="KYB18" s="191"/>
      <c r="KYC18" s="83"/>
      <c r="KYD18" s="212"/>
      <c r="KYE18" s="212"/>
      <c r="KYF18" s="212"/>
      <c r="KYG18" s="191"/>
      <c r="KYH18" s="191"/>
      <c r="KYI18" s="191"/>
      <c r="KYJ18" s="191"/>
      <c r="KYK18" s="83"/>
      <c r="KYL18" s="212"/>
      <c r="KYM18" s="212"/>
      <c r="KYN18" s="212"/>
      <c r="KYO18" s="191"/>
      <c r="KYP18" s="191"/>
      <c r="KYQ18" s="191"/>
      <c r="KYR18" s="191"/>
      <c r="KYS18" s="83"/>
      <c r="KYT18" s="212"/>
      <c r="KYU18" s="212"/>
      <c r="KYV18" s="212"/>
      <c r="KYW18" s="191"/>
      <c r="KYX18" s="191"/>
      <c r="KYY18" s="191"/>
      <c r="KYZ18" s="191"/>
      <c r="KZA18" s="83"/>
      <c r="KZB18" s="212"/>
      <c r="KZC18" s="212"/>
      <c r="KZD18" s="212"/>
      <c r="KZE18" s="191"/>
      <c r="KZF18" s="191"/>
      <c r="KZG18" s="191"/>
      <c r="KZH18" s="191"/>
      <c r="KZI18" s="83"/>
      <c r="KZJ18" s="212"/>
      <c r="KZK18" s="212"/>
      <c r="KZL18" s="212"/>
      <c r="KZM18" s="191"/>
      <c r="KZN18" s="191"/>
      <c r="KZO18" s="191"/>
      <c r="KZP18" s="191"/>
      <c r="KZQ18" s="83"/>
      <c r="KZR18" s="212"/>
      <c r="KZS18" s="212"/>
      <c r="KZT18" s="212"/>
      <c r="KZU18" s="191"/>
      <c r="KZV18" s="191"/>
      <c r="KZW18" s="191"/>
      <c r="KZX18" s="191"/>
      <c r="KZY18" s="83"/>
      <c r="KZZ18" s="212"/>
      <c r="LAA18" s="212"/>
      <c r="LAB18" s="212"/>
      <c r="LAC18" s="191"/>
      <c r="LAD18" s="191"/>
      <c r="LAE18" s="191"/>
      <c r="LAF18" s="191"/>
      <c r="LAG18" s="83"/>
      <c r="LAH18" s="212"/>
      <c r="LAI18" s="212"/>
      <c r="LAJ18" s="212"/>
      <c r="LAK18" s="191"/>
      <c r="LAL18" s="191"/>
      <c r="LAM18" s="191"/>
      <c r="LAN18" s="191"/>
      <c r="LAO18" s="83"/>
      <c r="LAP18" s="212"/>
      <c r="LAQ18" s="212"/>
      <c r="LAR18" s="212"/>
      <c r="LAS18" s="191"/>
      <c r="LAT18" s="191"/>
      <c r="LAU18" s="191"/>
      <c r="LAV18" s="191"/>
      <c r="LAW18" s="83"/>
      <c r="LAX18" s="212"/>
      <c r="LAY18" s="212"/>
      <c r="LAZ18" s="212"/>
      <c r="LBA18" s="191"/>
      <c r="LBB18" s="191"/>
      <c r="LBC18" s="191"/>
      <c r="LBD18" s="191"/>
      <c r="LBE18" s="83"/>
      <c r="LBF18" s="212"/>
      <c r="LBG18" s="212"/>
      <c r="LBH18" s="212"/>
      <c r="LBI18" s="191"/>
      <c r="LBJ18" s="191"/>
      <c r="LBK18" s="191"/>
      <c r="LBL18" s="191"/>
      <c r="LBM18" s="83"/>
      <c r="LBN18" s="212"/>
      <c r="LBO18" s="212"/>
      <c r="LBP18" s="212"/>
      <c r="LBQ18" s="191"/>
      <c r="LBR18" s="191"/>
      <c r="LBS18" s="191"/>
      <c r="LBT18" s="191"/>
      <c r="LBU18" s="83"/>
      <c r="LBV18" s="212"/>
      <c r="LBW18" s="212"/>
      <c r="LBX18" s="212"/>
      <c r="LBY18" s="191"/>
      <c r="LBZ18" s="191"/>
      <c r="LCA18" s="191"/>
      <c r="LCB18" s="191"/>
      <c r="LCC18" s="83"/>
      <c r="LCD18" s="212"/>
      <c r="LCE18" s="212"/>
      <c r="LCF18" s="212"/>
      <c r="LCG18" s="191"/>
      <c r="LCH18" s="191"/>
      <c r="LCI18" s="191"/>
      <c r="LCJ18" s="191"/>
      <c r="LCK18" s="83"/>
      <c r="LCL18" s="212"/>
      <c r="LCM18" s="212"/>
      <c r="LCN18" s="212"/>
      <c r="LCO18" s="191"/>
      <c r="LCP18" s="191"/>
      <c r="LCQ18" s="191"/>
      <c r="LCR18" s="191"/>
      <c r="LCS18" s="83"/>
      <c r="LCT18" s="212"/>
      <c r="LCU18" s="212"/>
      <c r="LCV18" s="212"/>
      <c r="LCW18" s="191"/>
      <c r="LCX18" s="191"/>
      <c r="LCY18" s="191"/>
      <c r="LCZ18" s="191"/>
      <c r="LDA18" s="83"/>
      <c r="LDB18" s="212"/>
      <c r="LDC18" s="212"/>
      <c r="LDD18" s="212"/>
      <c r="LDE18" s="191"/>
      <c r="LDF18" s="191"/>
      <c r="LDG18" s="191"/>
      <c r="LDH18" s="191"/>
      <c r="LDI18" s="83"/>
      <c r="LDJ18" s="212"/>
      <c r="LDK18" s="212"/>
      <c r="LDL18" s="212"/>
      <c r="LDM18" s="191"/>
      <c r="LDN18" s="191"/>
      <c r="LDO18" s="191"/>
      <c r="LDP18" s="191"/>
      <c r="LDQ18" s="83"/>
      <c r="LDR18" s="212"/>
      <c r="LDS18" s="212"/>
      <c r="LDT18" s="212"/>
      <c r="LDU18" s="191"/>
      <c r="LDV18" s="191"/>
      <c r="LDW18" s="191"/>
      <c r="LDX18" s="191"/>
      <c r="LDY18" s="83"/>
      <c r="LDZ18" s="212"/>
      <c r="LEA18" s="212"/>
      <c r="LEB18" s="212"/>
      <c r="LEC18" s="191"/>
      <c r="LED18" s="191"/>
      <c r="LEE18" s="191"/>
      <c r="LEF18" s="191"/>
      <c r="LEG18" s="83"/>
      <c r="LEH18" s="212"/>
      <c r="LEI18" s="212"/>
      <c r="LEJ18" s="212"/>
      <c r="LEK18" s="191"/>
      <c r="LEL18" s="191"/>
      <c r="LEM18" s="191"/>
      <c r="LEN18" s="191"/>
      <c r="LEO18" s="83"/>
      <c r="LEP18" s="212"/>
      <c r="LEQ18" s="212"/>
      <c r="LER18" s="212"/>
      <c r="LES18" s="191"/>
      <c r="LET18" s="191"/>
      <c r="LEU18" s="191"/>
      <c r="LEV18" s="191"/>
      <c r="LEW18" s="83"/>
      <c r="LEX18" s="212"/>
      <c r="LEY18" s="212"/>
      <c r="LEZ18" s="212"/>
      <c r="LFA18" s="191"/>
      <c r="LFB18" s="191"/>
      <c r="LFC18" s="191"/>
      <c r="LFD18" s="191"/>
      <c r="LFE18" s="83"/>
      <c r="LFF18" s="212"/>
      <c r="LFG18" s="212"/>
      <c r="LFH18" s="212"/>
      <c r="LFI18" s="191"/>
      <c r="LFJ18" s="191"/>
      <c r="LFK18" s="191"/>
      <c r="LFL18" s="191"/>
      <c r="LFM18" s="83"/>
      <c r="LFN18" s="212"/>
      <c r="LFO18" s="212"/>
      <c r="LFP18" s="212"/>
      <c r="LFQ18" s="191"/>
      <c r="LFR18" s="191"/>
      <c r="LFS18" s="191"/>
      <c r="LFT18" s="191"/>
      <c r="LFU18" s="83"/>
      <c r="LFV18" s="212"/>
      <c r="LFW18" s="212"/>
      <c r="LFX18" s="212"/>
      <c r="LFY18" s="191"/>
      <c r="LFZ18" s="191"/>
      <c r="LGA18" s="191"/>
      <c r="LGB18" s="191"/>
      <c r="LGC18" s="83"/>
      <c r="LGD18" s="212"/>
      <c r="LGE18" s="212"/>
      <c r="LGF18" s="212"/>
      <c r="LGG18" s="191"/>
      <c r="LGH18" s="191"/>
      <c r="LGI18" s="191"/>
      <c r="LGJ18" s="191"/>
      <c r="LGK18" s="83"/>
      <c r="LGL18" s="212"/>
      <c r="LGM18" s="212"/>
      <c r="LGN18" s="212"/>
      <c r="LGO18" s="191"/>
      <c r="LGP18" s="191"/>
      <c r="LGQ18" s="191"/>
      <c r="LGR18" s="191"/>
      <c r="LGS18" s="83"/>
      <c r="LGT18" s="212"/>
      <c r="LGU18" s="212"/>
      <c r="LGV18" s="212"/>
      <c r="LGW18" s="191"/>
      <c r="LGX18" s="191"/>
      <c r="LGY18" s="191"/>
      <c r="LGZ18" s="191"/>
      <c r="LHA18" s="83"/>
      <c r="LHB18" s="212"/>
      <c r="LHC18" s="212"/>
      <c r="LHD18" s="212"/>
      <c r="LHE18" s="191"/>
      <c r="LHF18" s="191"/>
      <c r="LHG18" s="191"/>
      <c r="LHH18" s="191"/>
      <c r="LHI18" s="83"/>
      <c r="LHJ18" s="212"/>
      <c r="LHK18" s="212"/>
      <c r="LHL18" s="212"/>
      <c r="LHM18" s="191"/>
      <c r="LHN18" s="191"/>
      <c r="LHO18" s="191"/>
      <c r="LHP18" s="191"/>
      <c r="LHQ18" s="83"/>
      <c r="LHR18" s="212"/>
      <c r="LHS18" s="212"/>
      <c r="LHT18" s="212"/>
      <c r="LHU18" s="191"/>
      <c r="LHV18" s="191"/>
      <c r="LHW18" s="191"/>
      <c r="LHX18" s="191"/>
      <c r="LHY18" s="83"/>
      <c r="LHZ18" s="212"/>
      <c r="LIA18" s="212"/>
      <c r="LIB18" s="212"/>
      <c r="LIC18" s="191"/>
      <c r="LID18" s="191"/>
      <c r="LIE18" s="191"/>
      <c r="LIF18" s="191"/>
      <c r="LIG18" s="83"/>
      <c r="LIH18" s="212"/>
      <c r="LII18" s="212"/>
      <c r="LIJ18" s="212"/>
      <c r="LIK18" s="191"/>
      <c r="LIL18" s="191"/>
      <c r="LIM18" s="191"/>
      <c r="LIN18" s="191"/>
      <c r="LIO18" s="83"/>
      <c r="LIP18" s="212"/>
      <c r="LIQ18" s="212"/>
      <c r="LIR18" s="212"/>
      <c r="LIS18" s="191"/>
      <c r="LIT18" s="191"/>
      <c r="LIU18" s="191"/>
      <c r="LIV18" s="191"/>
      <c r="LIW18" s="83"/>
      <c r="LIX18" s="212"/>
      <c r="LIY18" s="212"/>
      <c r="LIZ18" s="212"/>
      <c r="LJA18" s="191"/>
      <c r="LJB18" s="191"/>
      <c r="LJC18" s="191"/>
      <c r="LJD18" s="191"/>
      <c r="LJE18" s="83"/>
      <c r="LJF18" s="212"/>
      <c r="LJG18" s="212"/>
      <c r="LJH18" s="212"/>
      <c r="LJI18" s="191"/>
      <c r="LJJ18" s="191"/>
      <c r="LJK18" s="191"/>
      <c r="LJL18" s="191"/>
      <c r="LJM18" s="83"/>
      <c r="LJN18" s="212"/>
      <c r="LJO18" s="212"/>
      <c r="LJP18" s="212"/>
      <c r="LJQ18" s="191"/>
      <c r="LJR18" s="191"/>
      <c r="LJS18" s="191"/>
      <c r="LJT18" s="191"/>
      <c r="LJU18" s="83"/>
      <c r="LJV18" s="212"/>
      <c r="LJW18" s="212"/>
      <c r="LJX18" s="212"/>
      <c r="LJY18" s="191"/>
      <c r="LJZ18" s="191"/>
      <c r="LKA18" s="191"/>
      <c r="LKB18" s="191"/>
      <c r="LKC18" s="83"/>
      <c r="LKD18" s="212"/>
      <c r="LKE18" s="212"/>
      <c r="LKF18" s="212"/>
      <c r="LKG18" s="191"/>
      <c r="LKH18" s="191"/>
      <c r="LKI18" s="191"/>
      <c r="LKJ18" s="191"/>
      <c r="LKK18" s="83"/>
      <c r="LKL18" s="212"/>
      <c r="LKM18" s="212"/>
      <c r="LKN18" s="212"/>
      <c r="LKO18" s="191"/>
      <c r="LKP18" s="191"/>
      <c r="LKQ18" s="191"/>
      <c r="LKR18" s="191"/>
      <c r="LKS18" s="83"/>
      <c r="LKT18" s="212"/>
      <c r="LKU18" s="212"/>
      <c r="LKV18" s="212"/>
      <c r="LKW18" s="191"/>
      <c r="LKX18" s="191"/>
      <c r="LKY18" s="191"/>
      <c r="LKZ18" s="191"/>
      <c r="LLA18" s="83"/>
      <c r="LLB18" s="212"/>
      <c r="LLC18" s="212"/>
      <c r="LLD18" s="212"/>
      <c r="LLE18" s="191"/>
      <c r="LLF18" s="191"/>
      <c r="LLG18" s="191"/>
      <c r="LLH18" s="191"/>
      <c r="LLI18" s="83"/>
      <c r="LLJ18" s="212"/>
      <c r="LLK18" s="212"/>
      <c r="LLL18" s="212"/>
      <c r="LLM18" s="191"/>
      <c r="LLN18" s="191"/>
      <c r="LLO18" s="191"/>
      <c r="LLP18" s="191"/>
      <c r="LLQ18" s="83"/>
      <c r="LLR18" s="212"/>
      <c r="LLS18" s="212"/>
      <c r="LLT18" s="212"/>
      <c r="LLU18" s="191"/>
      <c r="LLV18" s="191"/>
      <c r="LLW18" s="191"/>
      <c r="LLX18" s="191"/>
      <c r="LLY18" s="83"/>
      <c r="LLZ18" s="212"/>
      <c r="LMA18" s="212"/>
      <c r="LMB18" s="212"/>
      <c r="LMC18" s="191"/>
      <c r="LMD18" s="191"/>
      <c r="LME18" s="191"/>
      <c r="LMF18" s="191"/>
      <c r="LMG18" s="83"/>
      <c r="LMH18" s="212"/>
      <c r="LMI18" s="212"/>
      <c r="LMJ18" s="212"/>
      <c r="LMK18" s="191"/>
      <c r="LML18" s="191"/>
      <c r="LMM18" s="191"/>
      <c r="LMN18" s="191"/>
      <c r="LMO18" s="83"/>
      <c r="LMP18" s="212"/>
      <c r="LMQ18" s="212"/>
      <c r="LMR18" s="212"/>
      <c r="LMS18" s="191"/>
      <c r="LMT18" s="191"/>
      <c r="LMU18" s="191"/>
      <c r="LMV18" s="191"/>
      <c r="LMW18" s="83"/>
      <c r="LMX18" s="212"/>
      <c r="LMY18" s="212"/>
      <c r="LMZ18" s="212"/>
      <c r="LNA18" s="191"/>
      <c r="LNB18" s="191"/>
      <c r="LNC18" s="191"/>
      <c r="LND18" s="191"/>
      <c r="LNE18" s="83"/>
      <c r="LNF18" s="212"/>
      <c r="LNG18" s="212"/>
      <c r="LNH18" s="212"/>
      <c r="LNI18" s="191"/>
      <c r="LNJ18" s="191"/>
      <c r="LNK18" s="191"/>
      <c r="LNL18" s="191"/>
      <c r="LNM18" s="83"/>
      <c r="LNN18" s="212"/>
      <c r="LNO18" s="212"/>
      <c r="LNP18" s="212"/>
      <c r="LNQ18" s="191"/>
      <c r="LNR18" s="191"/>
      <c r="LNS18" s="191"/>
      <c r="LNT18" s="191"/>
      <c r="LNU18" s="83"/>
      <c r="LNV18" s="212"/>
      <c r="LNW18" s="212"/>
      <c r="LNX18" s="212"/>
      <c r="LNY18" s="191"/>
      <c r="LNZ18" s="191"/>
      <c r="LOA18" s="191"/>
      <c r="LOB18" s="191"/>
      <c r="LOC18" s="83"/>
      <c r="LOD18" s="212"/>
      <c r="LOE18" s="212"/>
      <c r="LOF18" s="212"/>
      <c r="LOG18" s="191"/>
      <c r="LOH18" s="191"/>
      <c r="LOI18" s="191"/>
      <c r="LOJ18" s="191"/>
      <c r="LOK18" s="83"/>
      <c r="LOL18" s="212"/>
      <c r="LOM18" s="212"/>
      <c r="LON18" s="212"/>
      <c r="LOO18" s="191"/>
      <c r="LOP18" s="191"/>
      <c r="LOQ18" s="191"/>
      <c r="LOR18" s="191"/>
      <c r="LOS18" s="83"/>
      <c r="LOT18" s="212"/>
      <c r="LOU18" s="212"/>
      <c r="LOV18" s="212"/>
      <c r="LOW18" s="191"/>
      <c r="LOX18" s="191"/>
      <c r="LOY18" s="191"/>
      <c r="LOZ18" s="191"/>
      <c r="LPA18" s="83"/>
      <c r="LPB18" s="212"/>
      <c r="LPC18" s="212"/>
      <c r="LPD18" s="212"/>
      <c r="LPE18" s="191"/>
      <c r="LPF18" s="191"/>
      <c r="LPG18" s="191"/>
      <c r="LPH18" s="191"/>
      <c r="LPI18" s="83"/>
      <c r="LPJ18" s="212"/>
      <c r="LPK18" s="212"/>
      <c r="LPL18" s="212"/>
      <c r="LPM18" s="191"/>
      <c r="LPN18" s="191"/>
      <c r="LPO18" s="191"/>
      <c r="LPP18" s="191"/>
      <c r="LPQ18" s="83"/>
      <c r="LPR18" s="212"/>
      <c r="LPS18" s="212"/>
      <c r="LPT18" s="212"/>
      <c r="LPU18" s="191"/>
      <c r="LPV18" s="191"/>
      <c r="LPW18" s="191"/>
      <c r="LPX18" s="191"/>
      <c r="LPY18" s="83"/>
      <c r="LPZ18" s="212"/>
      <c r="LQA18" s="212"/>
      <c r="LQB18" s="212"/>
      <c r="LQC18" s="191"/>
      <c r="LQD18" s="191"/>
      <c r="LQE18" s="191"/>
      <c r="LQF18" s="191"/>
      <c r="LQG18" s="83"/>
      <c r="LQH18" s="212"/>
      <c r="LQI18" s="212"/>
      <c r="LQJ18" s="212"/>
      <c r="LQK18" s="191"/>
      <c r="LQL18" s="191"/>
      <c r="LQM18" s="191"/>
      <c r="LQN18" s="191"/>
      <c r="LQO18" s="83"/>
      <c r="LQP18" s="212"/>
      <c r="LQQ18" s="212"/>
      <c r="LQR18" s="212"/>
      <c r="LQS18" s="191"/>
      <c r="LQT18" s="191"/>
      <c r="LQU18" s="191"/>
      <c r="LQV18" s="191"/>
      <c r="LQW18" s="83"/>
      <c r="LQX18" s="212"/>
      <c r="LQY18" s="212"/>
      <c r="LQZ18" s="212"/>
      <c r="LRA18" s="191"/>
      <c r="LRB18" s="191"/>
      <c r="LRC18" s="191"/>
      <c r="LRD18" s="191"/>
      <c r="LRE18" s="83"/>
      <c r="LRF18" s="212"/>
      <c r="LRG18" s="212"/>
      <c r="LRH18" s="212"/>
      <c r="LRI18" s="191"/>
      <c r="LRJ18" s="191"/>
      <c r="LRK18" s="191"/>
      <c r="LRL18" s="191"/>
      <c r="LRM18" s="83"/>
      <c r="LRN18" s="212"/>
      <c r="LRO18" s="212"/>
      <c r="LRP18" s="212"/>
      <c r="LRQ18" s="191"/>
      <c r="LRR18" s="191"/>
      <c r="LRS18" s="191"/>
      <c r="LRT18" s="191"/>
      <c r="LRU18" s="83"/>
      <c r="LRV18" s="212"/>
      <c r="LRW18" s="212"/>
      <c r="LRX18" s="212"/>
      <c r="LRY18" s="191"/>
      <c r="LRZ18" s="191"/>
      <c r="LSA18" s="191"/>
      <c r="LSB18" s="191"/>
      <c r="LSC18" s="83"/>
      <c r="LSD18" s="212"/>
      <c r="LSE18" s="212"/>
      <c r="LSF18" s="212"/>
      <c r="LSG18" s="191"/>
      <c r="LSH18" s="191"/>
      <c r="LSI18" s="191"/>
      <c r="LSJ18" s="191"/>
      <c r="LSK18" s="83"/>
      <c r="LSL18" s="212"/>
      <c r="LSM18" s="212"/>
      <c r="LSN18" s="212"/>
      <c r="LSO18" s="191"/>
      <c r="LSP18" s="191"/>
      <c r="LSQ18" s="191"/>
      <c r="LSR18" s="191"/>
      <c r="LSS18" s="83"/>
      <c r="LST18" s="212"/>
      <c r="LSU18" s="212"/>
      <c r="LSV18" s="212"/>
      <c r="LSW18" s="191"/>
      <c r="LSX18" s="191"/>
      <c r="LSY18" s="191"/>
      <c r="LSZ18" s="191"/>
      <c r="LTA18" s="83"/>
      <c r="LTB18" s="212"/>
      <c r="LTC18" s="212"/>
      <c r="LTD18" s="212"/>
      <c r="LTE18" s="191"/>
      <c r="LTF18" s="191"/>
      <c r="LTG18" s="191"/>
      <c r="LTH18" s="191"/>
      <c r="LTI18" s="83"/>
      <c r="LTJ18" s="212"/>
      <c r="LTK18" s="212"/>
      <c r="LTL18" s="212"/>
      <c r="LTM18" s="191"/>
      <c r="LTN18" s="191"/>
      <c r="LTO18" s="191"/>
      <c r="LTP18" s="191"/>
      <c r="LTQ18" s="83"/>
      <c r="LTR18" s="212"/>
      <c r="LTS18" s="212"/>
      <c r="LTT18" s="212"/>
      <c r="LTU18" s="191"/>
      <c r="LTV18" s="191"/>
      <c r="LTW18" s="191"/>
      <c r="LTX18" s="191"/>
      <c r="LTY18" s="83"/>
      <c r="LTZ18" s="212"/>
      <c r="LUA18" s="212"/>
      <c r="LUB18" s="212"/>
      <c r="LUC18" s="191"/>
      <c r="LUD18" s="191"/>
      <c r="LUE18" s="191"/>
      <c r="LUF18" s="191"/>
      <c r="LUG18" s="83"/>
      <c r="LUH18" s="212"/>
      <c r="LUI18" s="212"/>
      <c r="LUJ18" s="212"/>
      <c r="LUK18" s="191"/>
      <c r="LUL18" s="191"/>
      <c r="LUM18" s="191"/>
      <c r="LUN18" s="191"/>
      <c r="LUO18" s="83"/>
      <c r="LUP18" s="212"/>
      <c r="LUQ18" s="212"/>
      <c r="LUR18" s="212"/>
      <c r="LUS18" s="191"/>
      <c r="LUT18" s="191"/>
      <c r="LUU18" s="191"/>
      <c r="LUV18" s="191"/>
      <c r="LUW18" s="83"/>
      <c r="LUX18" s="212"/>
      <c r="LUY18" s="212"/>
      <c r="LUZ18" s="212"/>
      <c r="LVA18" s="191"/>
      <c r="LVB18" s="191"/>
      <c r="LVC18" s="191"/>
      <c r="LVD18" s="191"/>
      <c r="LVE18" s="83"/>
      <c r="LVF18" s="212"/>
      <c r="LVG18" s="212"/>
      <c r="LVH18" s="212"/>
      <c r="LVI18" s="191"/>
      <c r="LVJ18" s="191"/>
      <c r="LVK18" s="191"/>
      <c r="LVL18" s="191"/>
      <c r="LVM18" s="83"/>
      <c r="LVN18" s="212"/>
      <c r="LVO18" s="212"/>
      <c r="LVP18" s="212"/>
      <c r="LVQ18" s="191"/>
      <c r="LVR18" s="191"/>
      <c r="LVS18" s="191"/>
      <c r="LVT18" s="191"/>
      <c r="LVU18" s="83"/>
      <c r="LVV18" s="212"/>
      <c r="LVW18" s="212"/>
      <c r="LVX18" s="212"/>
      <c r="LVY18" s="191"/>
      <c r="LVZ18" s="191"/>
      <c r="LWA18" s="191"/>
      <c r="LWB18" s="191"/>
      <c r="LWC18" s="83"/>
      <c r="LWD18" s="212"/>
      <c r="LWE18" s="212"/>
      <c r="LWF18" s="212"/>
      <c r="LWG18" s="191"/>
      <c r="LWH18" s="191"/>
      <c r="LWI18" s="191"/>
      <c r="LWJ18" s="191"/>
      <c r="LWK18" s="83"/>
      <c r="LWL18" s="212"/>
      <c r="LWM18" s="212"/>
      <c r="LWN18" s="212"/>
      <c r="LWO18" s="191"/>
      <c r="LWP18" s="191"/>
      <c r="LWQ18" s="191"/>
      <c r="LWR18" s="191"/>
      <c r="LWS18" s="83"/>
      <c r="LWT18" s="212"/>
      <c r="LWU18" s="212"/>
      <c r="LWV18" s="212"/>
      <c r="LWW18" s="191"/>
      <c r="LWX18" s="191"/>
      <c r="LWY18" s="191"/>
      <c r="LWZ18" s="191"/>
      <c r="LXA18" s="83"/>
      <c r="LXB18" s="212"/>
      <c r="LXC18" s="212"/>
      <c r="LXD18" s="212"/>
      <c r="LXE18" s="191"/>
      <c r="LXF18" s="191"/>
      <c r="LXG18" s="191"/>
      <c r="LXH18" s="191"/>
      <c r="LXI18" s="83"/>
      <c r="LXJ18" s="212"/>
      <c r="LXK18" s="212"/>
      <c r="LXL18" s="212"/>
      <c r="LXM18" s="191"/>
      <c r="LXN18" s="191"/>
      <c r="LXO18" s="191"/>
      <c r="LXP18" s="191"/>
      <c r="LXQ18" s="83"/>
      <c r="LXR18" s="212"/>
      <c r="LXS18" s="212"/>
      <c r="LXT18" s="212"/>
      <c r="LXU18" s="191"/>
      <c r="LXV18" s="191"/>
      <c r="LXW18" s="191"/>
      <c r="LXX18" s="191"/>
      <c r="LXY18" s="83"/>
      <c r="LXZ18" s="212"/>
      <c r="LYA18" s="212"/>
      <c r="LYB18" s="212"/>
      <c r="LYC18" s="191"/>
      <c r="LYD18" s="191"/>
      <c r="LYE18" s="191"/>
      <c r="LYF18" s="191"/>
      <c r="LYG18" s="83"/>
      <c r="LYH18" s="212"/>
      <c r="LYI18" s="212"/>
      <c r="LYJ18" s="212"/>
      <c r="LYK18" s="191"/>
      <c r="LYL18" s="191"/>
      <c r="LYM18" s="191"/>
      <c r="LYN18" s="191"/>
      <c r="LYO18" s="83"/>
      <c r="LYP18" s="212"/>
      <c r="LYQ18" s="212"/>
      <c r="LYR18" s="212"/>
      <c r="LYS18" s="191"/>
      <c r="LYT18" s="191"/>
      <c r="LYU18" s="191"/>
      <c r="LYV18" s="191"/>
      <c r="LYW18" s="83"/>
      <c r="LYX18" s="212"/>
      <c r="LYY18" s="212"/>
      <c r="LYZ18" s="212"/>
      <c r="LZA18" s="191"/>
      <c r="LZB18" s="191"/>
      <c r="LZC18" s="191"/>
      <c r="LZD18" s="191"/>
      <c r="LZE18" s="83"/>
      <c r="LZF18" s="212"/>
      <c r="LZG18" s="212"/>
      <c r="LZH18" s="212"/>
      <c r="LZI18" s="191"/>
      <c r="LZJ18" s="191"/>
      <c r="LZK18" s="191"/>
      <c r="LZL18" s="191"/>
      <c r="LZM18" s="83"/>
      <c r="LZN18" s="212"/>
      <c r="LZO18" s="212"/>
      <c r="LZP18" s="212"/>
      <c r="LZQ18" s="191"/>
      <c r="LZR18" s="191"/>
      <c r="LZS18" s="191"/>
      <c r="LZT18" s="191"/>
      <c r="LZU18" s="83"/>
      <c r="LZV18" s="212"/>
      <c r="LZW18" s="212"/>
      <c r="LZX18" s="212"/>
      <c r="LZY18" s="191"/>
      <c r="LZZ18" s="191"/>
      <c r="MAA18" s="191"/>
      <c r="MAB18" s="191"/>
      <c r="MAC18" s="83"/>
      <c r="MAD18" s="212"/>
      <c r="MAE18" s="212"/>
      <c r="MAF18" s="212"/>
      <c r="MAG18" s="191"/>
      <c r="MAH18" s="191"/>
      <c r="MAI18" s="191"/>
      <c r="MAJ18" s="191"/>
      <c r="MAK18" s="83"/>
      <c r="MAL18" s="212"/>
      <c r="MAM18" s="212"/>
      <c r="MAN18" s="212"/>
      <c r="MAO18" s="191"/>
      <c r="MAP18" s="191"/>
      <c r="MAQ18" s="191"/>
      <c r="MAR18" s="191"/>
      <c r="MAS18" s="83"/>
      <c r="MAT18" s="212"/>
      <c r="MAU18" s="212"/>
      <c r="MAV18" s="212"/>
      <c r="MAW18" s="191"/>
      <c r="MAX18" s="191"/>
      <c r="MAY18" s="191"/>
      <c r="MAZ18" s="191"/>
      <c r="MBA18" s="83"/>
      <c r="MBB18" s="212"/>
      <c r="MBC18" s="212"/>
      <c r="MBD18" s="212"/>
      <c r="MBE18" s="191"/>
      <c r="MBF18" s="191"/>
      <c r="MBG18" s="191"/>
      <c r="MBH18" s="191"/>
      <c r="MBI18" s="83"/>
      <c r="MBJ18" s="212"/>
      <c r="MBK18" s="212"/>
      <c r="MBL18" s="212"/>
      <c r="MBM18" s="191"/>
      <c r="MBN18" s="191"/>
      <c r="MBO18" s="191"/>
      <c r="MBP18" s="191"/>
      <c r="MBQ18" s="83"/>
      <c r="MBR18" s="212"/>
      <c r="MBS18" s="212"/>
      <c r="MBT18" s="212"/>
      <c r="MBU18" s="191"/>
      <c r="MBV18" s="191"/>
      <c r="MBW18" s="191"/>
      <c r="MBX18" s="191"/>
      <c r="MBY18" s="83"/>
      <c r="MBZ18" s="212"/>
      <c r="MCA18" s="212"/>
      <c r="MCB18" s="212"/>
      <c r="MCC18" s="191"/>
      <c r="MCD18" s="191"/>
      <c r="MCE18" s="191"/>
      <c r="MCF18" s="191"/>
      <c r="MCG18" s="83"/>
      <c r="MCH18" s="212"/>
      <c r="MCI18" s="212"/>
      <c r="MCJ18" s="212"/>
      <c r="MCK18" s="191"/>
      <c r="MCL18" s="191"/>
      <c r="MCM18" s="191"/>
      <c r="MCN18" s="191"/>
      <c r="MCO18" s="83"/>
      <c r="MCP18" s="212"/>
      <c r="MCQ18" s="212"/>
      <c r="MCR18" s="212"/>
      <c r="MCS18" s="191"/>
      <c r="MCT18" s="191"/>
      <c r="MCU18" s="191"/>
      <c r="MCV18" s="191"/>
      <c r="MCW18" s="83"/>
      <c r="MCX18" s="212"/>
      <c r="MCY18" s="212"/>
      <c r="MCZ18" s="212"/>
      <c r="MDA18" s="191"/>
      <c r="MDB18" s="191"/>
      <c r="MDC18" s="191"/>
      <c r="MDD18" s="191"/>
      <c r="MDE18" s="83"/>
      <c r="MDF18" s="212"/>
      <c r="MDG18" s="212"/>
      <c r="MDH18" s="212"/>
      <c r="MDI18" s="191"/>
      <c r="MDJ18" s="191"/>
      <c r="MDK18" s="191"/>
      <c r="MDL18" s="191"/>
      <c r="MDM18" s="83"/>
      <c r="MDN18" s="212"/>
      <c r="MDO18" s="212"/>
      <c r="MDP18" s="212"/>
      <c r="MDQ18" s="191"/>
      <c r="MDR18" s="191"/>
      <c r="MDS18" s="191"/>
      <c r="MDT18" s="191"/>
      <c r="MDU18" s="83"/>
      <c r="MDV18" s="212"/>
      <c r="MDW18" s="212"/>
      <c r="MDX18" s="212"/>
      <c r="MDY18" s="191"/>
      <c r="MDZ18" s="191"/>
      <c r="MEA18" s="191"/>
      <c r="MEB18" s="191"/>
      <c r="MEC18" s="83"/>
      <c r="MED18" s="212"/>
      <c r="MEE18" s="212"/>
      <c r="MEF18" s="212"/>
      <c r="MEG18" s="191"/>
      <c r="MEH18" s="191"/>
      <c r="MEI18" s="191"/>
      <c r="MEJ18" s="191"/>
      <c r="MEK18" s="83"/>
      <c r="MEL18" s="212"/>
      <c r="MEM18" s="212"/>
      <c r="MEN18" s="212"/>
      <c r="MEO18" s="191"/>
      <c r="MEP18" s="191"/>
      <c r="MEQ18" s="191"/>
      <c r="MER18" s="191"/>
      <c r="MES18" s="83"/>
      <c r="MET18" s="212"/>
      <c r="MEU18" s="212"/>
      <c r="MEV18" s="212"/>
      <c r="MEW18" s="191"/>
      <c r="MEX18" s="191"/>
      <c r="MEY18" s="191"/>
      <c r="MEZ18" s="191"/>
      <c r="MFA18" s="83"/>
      <c r="MFB18" s="212"/>
      <c r="MFC18" s="212"/>
      <c r="MFD18" s="212"/>
      <c r="MFE18" s="191"/>
      <c r="MFF18" s="191"/>
      <c r="MFG18" s="191"/>
      <c r="MFH18" s="191"/>
      <c r="MFI18" s="83"/>
      <c r="MFJ18" s="212"/>
      <c r="MFK18" s="212"/>
      <c r="MFL18" s="212"/>
      <c r="MFM18" s="191"/>
      <c r="MFN18" s="191"/>
      <c r="MFO18" s="191"/>
      <c r="MFP18" s="191"/>
      <c r="MFQ18" s="83"/>
      <c r="MFR18" s="212"/>
      <c r="MFS18" s="212"/>
      <c r="MFT18" s="212"/>
      <c r="MFU18" s="191"/>
      <c r="MFV18" s="191"/>
      <c r="MFW18" s="191"/>
      <c r="MFX18" s="191"/>
      <c r="MFY18" s="83"/>
      <c r="MFZ18" s="212"/>
      <c r="MGA18" s="212"/>
      <c r="MGB18" s="212"/>
      <c r="MGC18" s="191"/>
      <c r="MGD18" s="191"/>
      <c r="MGE18" s="191"/>
      <c r="MGF18" s="191"/>
      <c r="MGG18" s="83"/>
      <c r="MGH18" s="212"/>
      <c r="MGI18" s="212"/>
      <c r="MGJ18" s="212"/>
      <c r="MGK18" s="191"/>
      <c r="MGL18" s="191"/>
      <c r="MGM18" s="191"/>
      <c r="MGN18" s="191"/>
      <c r="MGO18" s="83"/>
      <c r="MGP18" s="212"/>
      <c r="MGQ18" s="212"/>
      <c r="MGR18" s="212"/>
      <c r="MGS18" s="191"/>
      <c r="MGT18" s="191"/>
      <c r="MGU18" s="191"/>
      <c r="MGV18" s="191"/>
      <c r="MGW18" s="83"/>
      <c r="MGX18" s="212"/>
      <c r="MGY18" s="212"/>
      <c r="MGZ18" s="212"/>
      <c r="MHA18" s="191"/>
      <c r="MHB18" s="191"/>
      <c r="MHC18" s="191"/>
      <c r="MHD18" s="191"/>
      <c r="MHE18" s="83"/>
      <c r="MHF18" s="212"/>
      <c r="MHG18" s="212"/>
      <c r="MHH18" s="212"/>
      <c r="MHI18" s="191"/>
      <c r="MHJ18" s="191"/>
      <c r="MHK18" s="191"/>
      <c r="MHL18" s="191"/>
      <c r="MHM18" s="83"/>
      <c r="MHN18" s="212"/>
      <c r="MHO18" s="212"/>
      <c r="MHP18" s="212"/>
      <c r="MHQ18" s="191"/>
      <c r="MHR18" s="191"/>
      <c r="MHS18" s="191"/>
      <c r="MHT18" s="191"/>
      <c r="MHU18" s="83"/>
      <c r="MHV18" s="212"/>
      <c r="MHW18" s="212"/>
      <c r="MHX18" s="212"/>
      <c r="MHY18" s="191"/>
      <c r="MHZ18" s="191"/>
      <c r="MIA18" s="191"/>
      <c r="MIB18" s="191"/>
      <c r="MIC18" s="83"/>
      <c r="MID18" s="212"/>
      <c r="MIE18" s="212"/>
      <c r="MIF18" s="212"/>
      <c r="MIG18" s="191"/>
      <c r="MIH18" s="191"/>
      <c r="MII18" s="191"/>
      <c r="MIJ18" s="191"/>
      <c r="MIK18" s="83"/>
      <c r="MIL18" s="212"/>
      <c r="MIM18" s="212"/>
      <c r="MIN18" s="212"/>
      <c r="MIO18" s="191"/>
      <c r="MIP18" s="191"/>
      <c r="MIQ18" s="191"/>
      <c r="MIR18" s="191"/>
      <c r="MIS18" s="83"/>
      <c r="MIT18" s="212"/>
      <c r="MIU18" s="212"/>
      <c r="MIV18" s="212"/>
      <c r="MIW18" s="191"/>
      <c r="MIX18" s="191"/>
      <c r="MIY18" s="191"/>
      <c r="MIZ18" s="191"/>
      <c r="MJA18" s="83"/>
      <c r="MJB18" s="212"/>
      <c r="MJC18" s="212"/>
      <c r="MJD18" s="212"/>
      <c r="MJE18" s="191"/>
      <c r="MJF18" s="191"/>
      <c r="MJG18" s="191"/>
      <c r="MJH18" s="191"/>
      <c r="MJI18" s="83"/>
      <c r="MJJ18" s="212"/>
      <c r="MJK18" s="212"/>
      <c r="MJL18" s="212"/>
      <c r="MJM18" s="191"/>
      <c r="MJN18" s="191"/>
      <c r="MJO18" s="191"/>
      <c r="MJP18" s="191"/>
      <c r="MJQ18" s="83"/>
      <c r="MJR18" s="212"/>
      <c r="MJS18" s="212"/>
      <c r="MJT18" s="212"/>
      <c r="MJU18" s="191"/>
      <c r="MJV18" s="191"/>
      <c r="MJW18" s="191"/>
      <c r="MJX18" s="191"/>
      <c r="MJY18" s="83"/>
      <c r="MJZ18" s="212"/>
      <c r="MKA18" s="212"/>
      <c r="MKB18" s="212"/>
      <c r="MKC18" s="191"/>
      <c r="MKD18" s="191"/>
      <c r="MKE18" s="191"/>
      <c r="MKF18" s="191"/>
      <c r="MKG18" s="83"/>
      <c r="MKH18" s="212"/>
      <c r="MKI18" s="212"/>
      <c r="MKJ18" s="212"/>
      <c r="MKK18" s="191"/>
      <c r="MKL18" s="191"/>
      <c r="MKM18" s="191"/>
      <c r="MKN18" s="191"/>
      <c r="MKO18" s="83"/>
      <c r="MKP18" s="212"/>
      <c r="MKQ18" s="212"/>
      <c r="MKR18" s="212"/>
      <c r="MKS18" s="191"/>
      <c r="MKT18" s="191"/>
      <c r="MKU18" s="191"/>
      <c r="MKV18" s="191"/>
      <c r="MKW18" s="83"/>
      <c r="MKX18" s="212"/>
      <c r="MKY18" s="212"/>
      <c r="MKZ18" s="212"/>
      <c r="MLA18" s="191"/>
      <c r="MLB18" s="191"/>
      <c r="MLC18" s="191"/>
      <c r="MLD18" s="191"/>
      <c r="MLE18" s="83"/>
      <c r="MLF18" s="212"/>
      <c r="MLG18" s="212"/>
      <c r="MLH18" s="212"/>
      <c r="MLI18" s="191"/>
      <c r="MLJ18" s="191"/>
      <c r="MLK18" s="191"/>
      <c r="MLL18" s="191"/>
      <c r="MLM18" s="83"/>
      <c r="MLN18" s="212"/>
      <c r="MLO18" s="212"/>
      <c r="MLP18" s="212"/>
      <c r="MLQ18" s="191"/>
      <c r="MLR18" s="191"/>
      <c r="MLS18" s="191"/>
      <c r="MLT18" s="191"/>
      <c r="MLU18" s="83"/>
      <c r="MLV18" s="212"/>
      <c r="MLW18" s="212"/>
      <c r="MLX18" s="212"/>
      <c r="MLY18" s="191"/>
      <c r="MLZ18" s="191"/>
      <c r="MMA18" s="191"/>
      <c r="MMB18" s="191"/>
      <c r="MMC18" s="83"/>
      <c r="MMD18" s="212"/>
      <c r="MME18" s="212"/>
      <c r="MMF18" s="212"/>
      <c r="MMG18" s="191"/>
      <c r="MMH18" s="191"/>
      <c r="MMI18" s="191"/>
      <c r="MMJ18" s="191"/>
      <c r="MMK18" s="83"/>
      <c r="MML18" s="212"/>
      <c r="MMM18" s="212"/>
      <c r="MMN18" s="212"/>
      <c r="MMO18" s="191"/>
      <c r="MMP18" s="191"/>
      <c r="MMQ18" s="191"/>
      <c r="MMR18" s="191"/>
      <c r="MMS18" s="83"/>
      <c r="MMT18" s="212"/>
      <c r="MMU18" s="212"/>
      <c r="MMV18" s="212"/>
      <c r="MMW18" s="191"/>
      <c r="MMX18" s="191"/>
      <c r="MMY18" s="191"/>
      <c r="MMZ18" s="191"/>
      <c r="MNA18" s="83"/>
      <c r="MNB18" s="212"/>
      <c r="MNC18" s="212"/>
      <c r="MND18" s="212"/>
      <c r="MNE18" s="191"/>
      <c r="MNF18" s="191"/>
      <c r="MNG18" s="191"/>
      <c r="MNH18" s="191"/>
      <c r="MNI18" s="83"/>
      <c r="MNJ18" s="212"/>
      <c r="MNK18" s="212"/>
      <c r="MNL18" s="212"/>
      <c r="MNM18" s="191"/>
      <c r="MNN18" s="191"/>
      <c r="MNO18" s="191"/>
      <c r="MNP18" s="191"/>
      <c r="MNQ18" s="83"/>
      <c r="MNR18" s="212"/>
      <c r="MNS18" s="212"/>
      <c r="MNT18" s="212"/>
      <c r="MNU18" s="191"/>
      <c r="MNV18" s="191"/>
      <c r="MNW18" s="191"/>
      <c r="MNX18" s="191"/>
      <c r="MNY18" s="83"/>
      <c r="MNZ18" s="212"/>
      <c r="MOA18" s="212"/>
      <c r="MOB18" s="212"/>
      <c r="MOC18" s="191"/>
      <c r="MOD18" s="191"/>
      <c r="MOE18" s="191"/>
      <c r="MOF18" s="191"/>
      <c r="MOG18" s="83"/>
      <c r="MOH18" s="212"/>
      <c r="MOI18" s="212"/>
      <c r="MOJ18" s="212"/>
      <c r="MOK18" s="191"/>
      <c r="MOL18" s="191"/>
      <c r="MOM18" s="191"/>
      <c r="MON18" s="191"/>
      <c r="MOO18" s="83"/>
      <c r="MOP18" s="212"/>
      <c r="MOQ18" s="212"/>
      <c r="MOR18" s="212"/>
      <c r="MOS18" s="191"/>
      <c r="MOT18" s="191"/>
      <c r="MOU18" s="191"/>
      <c r="MOV18" s="191"/>
      <c r="MOW18" s="83"/>
      <c r="MOX18" s="212"/>
      <c r="MOY18" s="212"/>
      <c r="MOZ18" s="212"/>
      <c r="MPA18" s="191"/>
      <c r="MPB18" s="191"/>
      <c r="MPC18" s="191"/>
      <c r="MPD18" s="191"/>
      <c r="MPE18" s="83"/>
      <c r="MPF18" s="212"/>
      <c r="MPG18" s="212"/>
      <c r="MPH18" s="212"/>
      <c r="MPI18" s="191"/>
      <c r="MPJ18" s="191"/>
      <c r="MPK18" s="191"/>
      <c r="MPL18" s="191"/>
      <c r="MPM18" s="83"/>
      <c r="MPN18" s="212"/>
      <c r="MPO18" s="212"/>
      <c r="MPP18" s="212"/>
      <c r="MPQ18" s="191"/>
      <c r="MPR18" s="191"/>
      <c r="MPS18" s="191"/>
      <c r="MPT18" s="191"/>
      <c r="MPU18" s="83"/>
      <c r="MPV18" s="212"/>
      <c r="MPW18" s="212"/>
      <c r="MPX18" s="212"/>
      <c r="MPY18" s="191"/>
      <c r="MPZ18" s="191"/>
      <c r="MQA18" s="191"/>
      <c r="MQB18" s="191"/>
      <c r="MQC18" s="83"/>
      <c r="MQD18" s="212"/>
      <c r="MQE18" s="212"/>
      <c r="MQF18" s="212"/>
      <c r="MQG18" s="191"/>
      <c r="MQH18" s="191"/>
      <c r="MQI18" s="191"/>
      <c r="MQJ18" s="191"/>
      <c r="MQK18" s="83"/>
      <c r="MQL18" s="212"/>
      <c r="MQM18" s="212"/>
      <c r="MQN18" s="212"/>
      <c r="MQO18" s="191"/>
      <c r="MQP18" s="191"/>
      <c r="MQQ18" s="191"/>
      <c r="MQR18" s="191"/>
      <c r="MQS18" s="83"/>
      <c r="MQT18" s="212"/>
      <c r="MQU18" s="212"/>
      <c r="MQV18" s="212"/>
      <c r="MQW18" s="191"/>
      <c r="MQX18" s="191"/>
      <c r="MQY18" s="191"/>
      <c r="MQZ18" s="191"/>
      <c r="MRA18" s="83"/>
      <c r="MRB18" s="212"/>
      <c r="MRC18" s="212"/>
      <c r="MRD18" s="212"/>
      <c r="MRE18" s="191"/>
      <c r="MRF18" s="191"/>
      <c r="MRG18" s="191"/>
      <c r="MRH18" s="191"/>
      <c r="MRI18" s="83"/>
      <c r="MRJ18" s="212"/>
      <c r="MRK18" s="212"/>
      <c r="MRL18" s="212"/>
      <c r="MRM18" s="191"/>
      <c r="MRN18" s="191"/>
      <c r="MRO18" s="191"/>
      <c r="MRP18" s="191"/>
      <c r="MRQ18" s="83"/>
      <c r="MRR18" s="212"/>
      <c r="MRS18" s="212"/>
      <c r="MRT18" s="212"/>
      <c r="MRU18" s="191"/>
      <c r="MRV18" s="191"/>
      <c r="MRW18" s="191"/>
      <c r="MRX18" s="191"/>
      <c r="MRY18" s="83"/>
      <c r="MRZ18" s="212"/>
      <c r="MSA18" s="212"/>
      <c r="MSB18" s="212"/>
      <c r="MSC18" s="191"/>
      <c r="MSD18" s="191"/>
      <c r="MSE18" s="191"/>
      <c r="MSF18" s="191"/>
      <c r="MSG18" s="83"/>
      <c r="MSH18" s="212"/>
      <c r="MSI18" s="212"/>
      <c r="MSJ18" s="212"/>
      <c r="MSK18" s="191"/>
      <c r="MSL18" s="191"/>
      <c r="MSM18" s="191"/>
      <c r="MSN18" s="191"/>
      <c r="MSO18" s="83"/>
      <c r="MSP18" s="212"/>
      <c r="MSQ18" s="212"/>
      <c r="MSR18" s="212"/>
      <c r="MSS18" s="191"/>
      <c r="MST18" s="191"/>
      <c r="MSU18" s="191"/>
      <c r="MSV18" s="191"/>
      <c r="MSW18" s="83"/>
      <c r="MSX18" s="212"/>
      <c r="MSY18" s="212"/>
      <c r="MSZ18" s="212"/>
      <c r="MTA18" s="191"/>
      <c r="MTB18" s="191"/>
      <c r="MTC18" s="191"/>
      <c r="MTD18" s="191"/>
      <c r="MTE18" s="83"/>
      <c r="MTF18" s="212"/>
      <c r="MTG18" s="212"/>
      <c r="MTH18" s="212"/>
      <c r="MTI18" s="191"/>
      <c r="MTJ18" s="191"/>
      <c r="MTK18" s="191"/>
      <c r="MTL18" s="191"/>
      <c r="MTM18" s="83"/>
      <c r="MTN18" s="212"/>
      <c r="MTO18" s="212"/>
      <c r="MTP18" s="212"/>
      <c r="MTQ18" s="191"/>
      <c r="MTR18" s="191"/>
      <c r="MTS18" s="191"/>
      <c r="MTT18" s="191"/>
      <c r="MTU18" s="83"/>
      <c r="MTV18" s="212"/>
      <c r="MTW18" s="212"/>
      <c r="MTX18" s="212"/>
      <c r="MTY18" s="191"/>
      <c r="MTZ18" s="191"/>
      <c r="MUA18" s="191"/>
      <c r="MUB18" s="191"/>
      <c r="MUC18" s="83"/>
      <c r="MUD18" s="212"/>
      <c r="MUE18" s="212"/>
      <c r="MUF18" s="212"/>
      <c r="MUG18" s="191"/>
      <c r="MUH18" s="191"/>
      <c r="MUI18" s="191"/>
      <c r="MUJ18" s="191"/>
      <c r="MUK18" s="83"/>
      <c r="MUL18" s="212"/>
      <c r="MUM18" s="212"/>
      <c r="MUN18" s="212"/>
      <c r="MUO18" s="191"/>
      <c r="MUP18" s="191"/>
      <c r="MUQ18" s="191"/>
      <c r="MUR18" s="191"/>
      <c r="MUS18" s="83"/>
      <c r="MUT18" s="212"/>
      <c r="MUU18" s="212"/>
      <c r="MUV18" s="212"/>
      <c r="MUW18" s="191"/>
      <c r="MUX18" s="191"/>
      <c r="MUY18" s="191"/>
      <c r="MUZ18" s="191"/>
      <c r="MVA18" s="83"/>
      <c r="MVB18" s="212"/>
      <c r="MVC18" s="212"/>
      <c r="MVD18" s="212"/>
      <c r="MVE18" s="191"/>
      <c r="MVF18" s="191"/>
      <c r="MVG18" s="191"/>
      <c r="MVH18" s="191"/>
      <c r="MVI18" s="83"/>
      <c r="MVJ18" s="212"/>
      <c r="MVK18" s="212"/>
      <c r="MVL18" s="212"/>
      <c r="MVM18" s="191"/>
      <c r="MVN18" s="191"/>
      <c r="MVO18" s="191"/>
      <c r="MVP18" s="191"/>
      <c r="MVQ18" s="83"/>
      <c r="MVR18" s="212"/>
      <c r="MVS18" s="212"/>
      <c r="MVT18" s="212"/>
      <c r="MVU18" s="191"/>
      <c r="MVV18" s="191"/>
      <c r="MVW18" s="191"/>
      <c r="MVX18" s="191"/>
      <c r="MVY18" s="83"/>
      <c r="MVZ18" s="212"/>
      <c r="MWA18" s="212"/>
      <c r="MWB18" s="212"/>
      <c r="MWC18" s="191"/>
      <c r="MWD18" s="191"/>
      <c r="MWE18" s="191"/>
      <c r="MWF18" s="191"/>
      <c r="MWG18" s="83"/>
      <c r="MWH18" s="212"/>
      <c r="MWI18" s="212"/>
      <c r="MWJ18" s="212"/>
      <c r="MWK18" s="191"/>
      <c r="MWL18" s="191"/>
      <c r="MWM18" s="191"/>
      <c r="MWN18" s="191"/>
      <c r="MWO18" s="83"/>
      <c r="MWP18" s="212"/>
      <c r="MWQ18" s="212"/>
      <c r="MWR18" s="212"/>
      <c r="MWS18" s="191"/>
      <c r="MWT18" s="191"/>
      <c r="MWU18" s="191"/>
      <c r="MWV18" s="191"/>
      <c r="MWW18" s="83"/>
      <c r="MWX18" s="212"/>
      <c r="MWY18" s="212"/>
      <c r="MWZ18" s="212"/>
      <c r="MXA18" s="191"/>
      <c r="MXB18" s="191"/>
      <c r="MXC18" s="191"/>
      <c r="MXD18" s="191"/>
      <c r="MXE18" s="83"/>
      <c r="MXF18" s="212"/>
      <c r="MXG18" s="212"/>
      <c r="MXH18" s="212"/>
      <c r="MXI18" s="191"/>
      <c r="MXJ18" s="191"/>
      <c r="MXK18" s="191"/>
      <c r="MXL18" s="191"/>
      <c r="MXM18" s="83"/>
      <c r="MXN18" s="212"/>
      <c r="MXO18" s="212"/>
      <c r="MXP18" s="212"/>
      <c r="MXQ18" s="191"/>
      <c r="MXR18" s="191"/>
      <c r="MXS18" s="191"/>
      <c r="MXT18" s="191"/>
      <c r="MXU18" s="83"/>
      <c r="MXV18" s="212"/>
      <c r="MXW18" s="212"/>
      <c r="MXX18" s="212"/>
      <c r="MXY18" s="191"/>
      <c r="MXZ18" s="191"/>
      <c r="MYA18" s="191"/>
      <c r="MYB18" s="191"/>
      <c r="MYC18" s="83"/>
      <c r="MYD18" s="212"/>
      <c r="MYE18" s="212"/>
      <c r="MYF18" s="212"/>
      <c r="MYG18" s="191"/>
      <c r="MYH18" s="191"/>
      <c r="MYI18" s="191"/>
      <c r="MYJ18" s="191"/>
      <c r="MYK18" s="83"/>
      <c r="MYL18" s="212"/>
      <c r="MYM18" s="212"/>
      <c r="MYN18" s="212"/>
      <c r="MYO18" s="191"/>
      <c r="MYP18" s="191"/>
      <c r="MYQ18" s="191"/>
      <c r="MYR18" s="191"/>
      <c r="MYS18" s="83"/>
      <c r="MYT18" s="212"/>
      <c r="MYU18" s="212"/>
      <c r="MYV18" s="212"/>
      <c r="MYW18" s="191"/>
      <c r="MYX18" s="191"/>
      <c r="MYY18" s="191"/>
      <c r="MYZ18" s="191"/>
      <c r="MZA18" s="83"/>
      <c r="MZB18" s="212"/>
      <c r="MZC18" s="212"/>
      <c r="MZD18" s="212"/>
      <c r="MZE18" s="191"/>
      <c r="MZF18" s="191"/>
      <c r="MZG18" s="191"/>
      <c r="MZH18" s="191"/>
      <c r="MZI18" s="83"/>
      <c r="MZJ18" s="212"/>
      <c r="MZK18" s="212"/>
      <c r="MZL18" s="212"/>
      <c r="MZM18" s="191"/>
      <c r="MZN18" s="191"/>
      <c r="MZO18" s="191"/>
      <c r="MZP18" s="191"/>
      <c r="MZQ18" s="83"/>
      <c r="MZR18" s="212"/>
      <c r="MZS18" s="212"/>
      <c r="MZT18" s="212"/>
      <c r="MZU18" s="191"/>
      <c r="MZV18" s="191"/>
      <c r="MZW18" s="191"/>
      <c r="MZX18" s="191"/>
      <c r="MZY18" s="83"/>
      <c r="MZZ18" s="212"/>
      <c r="NAA18" s="212"/>
      <c r="NAB18" s="212"/>
      <c r="NAC18" s="191"/>
      <c r="NAD18" s="191"/>
      <c r="NAE18" s="191"/>
      <c r="NAF18" s="191"/>
      <c r="NAG18" s="83"/>
      <c r="NAH18" s="212"/>
      <c r="NAI18" s="212"/>
      <c r="NAJ18" s="212"/>
      <c r="NAK18" s="191"/>
      <c r="NAL18" s="191"/>
      <c r="NAM18" s="191"/>
      <c r="NAN18" s="191"/>
      <c r="NAO18" s="83"/>
      <c r="NAP18" s="212"/>
      <c r="NAQ18" s="212"/>
      <c r="NAR18" s="212"/>
      <c r="NAS18" s="191"/>
      <c r="NAT18" s="191"/>
      <c r="NAU18" s="191"/>
      <c r="NAV18" s="191"/>
      <c r="NAW18" s="83"/>
      <c r="NAX18" s="212"/>
      <c r="NAY18" s="212"/>
      <c r="NAZ18" s="212"/>
      <c r="NBA18" s="191"/>
      <c r="NBB18" s="191"/>
      <c r="NBC18" s="191"/>
      <c r="NBD18" s="191"/>
      <c r="NBE18" s="83"/>
      <c r="NBF18" s="212"/>
      <c r="NBG18" s="212"/>
      <c r="NBH18" s="212"/>
      <c r="NBI18" s="191"/>
      <c r="NBJ18" s="191"/>
      <c r="NBK18" s="191"/>
      <c r="NBL18" s="191"/>
      <c r="NBM18" s="83"/>
      <c r="NBN18" s="212"/>
      <c r="NBO18" s="212"/>
      <c r="NBP18" s="212"/>
      <c r="NBQ18" s="191"/>
      <c r="NBR18" s="191"/>
      <c r="NBS18" s="191"/>
      <c r="NBT18" s="191"/>
      <c r="NBU18" s="83"/>
      <c r="NBV18" s="212"/>
      <c r="NBW18" s="212"/>
      <c r="NBX18" s="212"/>
      <c r="NBY18" s="191"/>
      <c r="NBZ18" s="191"/>
      <c r="NCA18" s="191"/>
      <c r="NCB18" s="191"/>
      <c r="NCC18" s="83"/>
      <c r="NCD18" s="212"/>
      <c r="NCE18" s="212"/>
      <c r="NCF18" s="212"/>
      <c r="NCG18" s="191"/>
      <c r="NCH18" s="191"/>
      <c r="NCI18" s="191"/>
      <c r="NCJ18" s="191"/>
      <c r="NCK18" s="83"/>
      <c r="NCL18" s="212"/>
      <c r="NCM18" s="212"/>
      <c r="NCN18" s="212"/>
      <c r="NCO18" s="191"/>
      <c r="NCP18" s="191"/>
      <c r="NCQ18" s="191"/>
      <c r="NCR18" s="191"/>
      <c r="NCS18" s="83"/>
      <c r="NCT18" s="212"/>
      <c r="NCU18" s="212"/>
      <c r="NCV18" s="212"/>
      <c r="NCW18" s="191"/>
      <c r="NCX18" s="191"/>
      <c r="NCY18" s="191"/>
      <c r="NCZ18" s="191"/>
      <c r="NDA18" s="83"/>
      <c r="NDB18" s="212"/>
      <c r="NDC18" s="212"/>
      <c r="NDD18" s="212"/>
      <c r="NDE18" s="191"/>
      <c r="NDF18" s="191"/>
      <c r="NDG18" s="191"/>
      <c r="NDH18" s="191"/>
      <c r="NDI18" s="83"/>
      <c r="NDJ18" s="212"/>
      <c r="NDK18" s="212"/>
      <c r="NDL18" s="212"/>
      <c r="NDM18" s="191"/>
      <c r="NDN18" s="191"/>
      <c r="NDO18" s="191"/>
      <c r="NDP18" s="191"/>
      <c r="NDQ18" s="83"/>
      <c r="NDR18" s="212"/>
      <c r="NDS18" s="212"/>
      <c r="NDT18" s="212"/>
      <c r="NDU18" s="191"/>
      <c r="NDV18" s="191"/>
      <c r="NDW18" s="191"/>
      <c r="NDX18" s="191"/>
      <c r="NDY18" s="83"/>
      <c r="NDZ18" s="212"/>
      <c r="NEA18" s="212"/>
      <c r="NEB18" s="212"/>
      <c r="NEC18" s="191"/>
      <c r="NED18" s="191"/>
      <c r="NEE18" s="191"/>
      <c r="NEF18" s="191"/>
      <c r="NEG18" s="83"/>
      <c r="NEH18" s="212"/>
      <c r="NEI18" s="212"/>
      <c r="NEJ18" s="212"/>
      <c r="NEK18" s="191"/>
      <c r="NEL18" s="191"/>
      <c r="NEM18" s="191"/>
      <c r="NEN18" s="191"/>
      <c r="NEO18" s="83"/>
      <c r="NEP18" s="212"/>
      <c r="NEQ18" s="212"/>
      <c r="NER18" s="212"/>
      <c r="NES18" s="191"/>
      <c r="NET18" s="191"/>
      <c r="NEU18" s="191"/>
      <c r="NEV18" s="191"/>
      <c r="NEW18" s="83"/>
      <c r="NEX18" s="212"/>
      <c r="NEY18" s="212"/>
      <c r="NEZ18" s="212"/>
      <c r="NFA18" s="191"/>
      <c r="NFB18" s="191"/>
      <c r="NFC18" s="191"/>
      <c r="NFD18" s="191"/>
      <c r="NFE18" s="83"/>
      <c r="NFF18" s="212"/>
      <c r="NFG18" s="212"/>
      <c r="NFH18" s="212"/>
      <c r="NFI18" s="191"/>
      <c r="NFJ18" s="191"/>
      <c r="NFK18" s="191"/>
      <c r="NFL18" s="191"/>
      <c r="NFM18" s="83"/>
      <c r="NFN18" s="212"/>
      <c r="NFO18" s="212"/>
      <c r="NFP18" s="212"/>
      <c r="NFQ18" s="191"/>
      <c r="NFR18" s="191"/>
      <c r="NFS18" s="191"/>
      <c r="NFT18" s="191"/>
      <c r="NFU18" s="83"/>
      <c r="NFV18" s="212"/>
      <c r="NFW18" s="212"/>
      <c r="NFX18" s="212"/>
      <c r="NFY18" s="191"/>
      <c r="NFZ18" s="191"/>
      <c r="NGA18" s="191"/>
      <c r="NGB18" s="191"/>
      <c r="NGC18" s="83"/>
      <c r="NGD18" s="212"/>
      <c r="NGE18" s="212"/>
      <c r="NGF18" s="212"/>
      <c r="NGG18" s="191"/>
      <c r="NGH18" s="191"/>
      <c r="NGI18" s="191"/>
      <c r="NGJ18" s="191"/>
      <c r="NGK18" s="83"/>
      <c r="NGL18" s="212"/>
      <c r="NGM18" s="212"/>
      <c r="NGN18" s="212"/>
      <c r="NGO18" s="191"/>
      <c r="NGP18" s="191"/>
      <c r="NGQ18" s="191"/>
      <c r="NGR18" s="191"/>
      <c r="NGS18" s="83"/>
      <c r="NGT18" s="212"/>
      <c r="NGU18" s="212"/>
      <c r="NGV18" s="212"/>
      <c r="NGW18" s="191"/>
      <c r="NGX18" s="191"/>
      <c r="NGY18" s="191"/>
      <c r="NGZ18" s="191"/>
      <c r="NHA18" s="83"/>
      <c r="NHB18" s="212"/>
      <c r="NHC18" s="212"/>
      <c r="NHD18" s="212"/>
      <c r="NHE18" s="191"/>
      <c r="NHF18" s="191"/>
      <c r="NHG18" s="191"/>
      <c r="NHH18" s="191"/>
      <c r="NHI18" s="83"/>
      <c r="NHJ18" s="212"/>
      <c r="NHK18" s="212"/>
      <c r="NHL18" s="212"/>
      <c r="NHM18" s="191"/>
      <c r="NHN18" s="191"/>
      <c r="NHO18" s="191"/>
      <c r="NHP18" s="191"/>
      <c r="NHQ18" s="83"/>
      <c r="NHR18" s="212"/>
      <c r="NHS18" s="212"/>
      <c r="NHT18" s="212"/>
      <c r="NHU18" s="191"/>
      <c r="NHV18" s="191"/>
      <c r="NHW18" s="191"/>
      <c r="NHX18" s="191"/>
      <c r="NHY18" s="83"/>
      <c r="NHZ18" s="212"/>
      <c r="NIA18" s="212"/>
      <c r="NIB18" s="212"/>
      <c r="NIC18" s="191"/>
      <c r="NID18" s="191"/>
      <c r="NIE18" s="191"/>
      <c r="NIF18" s="191"/>
      <c r="NIG18" s="83"/>
      <c r="NIH18" s="212"/>
      <c r="NII18" s="212"/>
      <c r="NIJ18" s="212"/>
      <c r="NIK18" s="191"/>
      <c r="NIL18" s="191"/>
      <c r="NIM18" s="191"/>
      <c r="NIN18" s="191"/>
      <c r="NIO18" s="83"/>
      <c r="NIP18" s="212"/>
      <c r="NIQ18" s="212"/>
      <c r="NIR18" s="212"/>
      <c r="NIS18" s="191"/>
      <c r="NIT18" s="191"/>
      <c r="NIU18" s="191"/>
      <c r="NIV18" s="191"/>
      <c r="NIW18" s="83"/>
      <c r="NIX18" s="212"/>
      <c r="NIY18" s="212"/>
      <c r="NIZ18" s="212"/>
      <c r="NJA18" s="191"/>
      <c r="NJB18" s="191"/>
      <c r="NJC18" s="191"/>
      <c r="NJD18" s="191"/>
      <c r="NJE18" s="83"/>
      <c r="NJF18" s="212"/>
      <c r="NJG18" s="212"/>
      <c r="NJH18" s="212"/>
      <c r="NJI18" s="191"/>
      <c r="NJJ18" s="191"/>
      <c r="NJK18" s="191"/>
      <c r="NJL18" s="191"/>
      <c r="NJM18" s="83"/>
      <c r="NJN18" s="212"/>
      <c r="NJO18" s="212"/>
      <c r="NJP18" s="212"/>
      <c r="NJQ18" s="191"/>
      <c r="NJR18" s="191"/>
      <c r="NJS18" s="191"/>
      <c r="NJT18" s="191"/>
      <c r="NJU18" s="83"/>
      <c r="NJV18" s="212"/>
      <c r="NJW18" s="212"/>
      <c r="NJX18" s="212"/>
      <c r="NJY18" s="191"/>
      <c r="NJZ18" s="191"/>
      <c r="NKA18" s="191"/>
      <c r="NKB18" s="191"/>
      <c r="NKC18" s="83"/>
      <c r="NKD18" s="212"/>
      <c r="NKE18" s="212"/>
      <c r="NKF18" s="212"/>
      <c r="NKG18" s="191"/>
      <c r="NKH18" s="191"/>
      <c r="NKI18" s="191"/>
      <c r="NKJ18" s="191"/>
      <c r="NKK18" s="83"/>
      <c r="NKL18" s="212"/>
      <c r="NKM18" s="212"/>
      <c r="NKN18" s="212"/>
      <c r="NKO18" s="191"/>
      <c r="NKP18" s="191"/>
      <c r="NKQ18" s="191"/>
      <c r="NKR18" s="191"/>
      <c r="NKS18" s="83"/>
      <c r="NKT18" s="212"/>
      <c r="NKU18" s="212"/>
      <c r="NKV18" s="212"/>
      <c r="NKW18" s="191"/>
      <c r="NKX18" s="191"/>
      <c r="NKY18" s="191"/>
      <c r="NKZ18" s="191"/>
      <c r="NLA18" s="83"/>
      <c r="NLB18" s="212"/>
      <c r="NLC18" s="212"/>
      <c r="NLD18" s="212"/>
      <c r="NLE18" s="191"/>
      <c r="NLF18" s="191"/>
      <c r="NLG18" s="191"/>
      <c r="NLH18" s="191"/>
      <c r="NLI18" s="83"/>
      <c r="NLJ18" s="212"/>
      <c r="NLK18" s="212"/>
      <c r="NLL18" s="212"/>
      <c r="NLM18" s="191"/>
      <c r="NLN18" s="191"/>
      <c r="NLO18" s="191"/>
      <c r="NLP18" s="191"/>
      <c r="NLQ18" s="83"/>
      <c r="NLR18" s="212"/>
      <c r="NLS18" s="212"/>
      <c r="NLT18" s="212"/>
      <c r="NLU18" s="191"/>
      <c r="NLV18" s="191"/>
      <c r="NLW18" s="191"/>
      <c r="NLX18" s="191"/>
      <c r="NLY18" s="83"/>
      <c r="NLZ18" s="212"/>
      <c r="NMA18" s="212"/>
      <c r="NMB18" s="212"/>
      <c r="NMC18" s="191"/>
      <c r="NMD18" s="191"/>
      <c r="NME18" s="191"/>
      <c r="NMF18" s="191"/>
      <c r="NMG18" s="83"/>
      <c r="NMH18" s="212"/>
      <c r="NMI18" s="212"/>
      <c r="NMJ18" s="212"/>
      <c r="NMK18" s="191"/>
      <c r="NML18" s="191"/>
      <c r="NMM18" s="191"/>
      <c r="NMN18" s="191"/>
      <c r="NMO18" s="83"/>
      <c r="NMP18" s="212"/>
      <c r="NMQ18" s="212"/>
      <c r="NMR18" s="212"/>
      <c r="NMS18" s="191"/>
      <c r="NMT18" s="191"/>
      <c r="NMU18" s="191"/>
      <c r="NMV18" s="191"/>
      <c r="NMW18" s="83"/>
      <c r="NMX18" s="212"/>
      <c r="NMY18" s="212"/>
      <c r="NMZ18" s="212"/>
      <c r="NNA18" s="191"/>
      <c r="NNB18" s="191"/>
      <c r="NNC18" s="191"/>
      <c r="NND18" s="191"/>
      <c r="NNE18" s="83"/>
      <c r="NNF18" s="212"/>
      <c r="NNG18" s="212"/>
      <c r="NNH18" s="212"/>
      <c r="NNI18" s="191"/>
      <c r="NNJ18" s="191"/>
      <c r="NNK18" s="191"/>
      <c r="NNL18" s="191"/>
      <c r="NNM18" s="83"/>
      <c r="NNN18" s="212"/>
      <c r="NNO18" s="212"/>
      <c r="NNP18" s="212"/>
      <c r="NNQ18" s="191"/>
      <c r="NNR18" s="191"/>
      <c r="NNS18" s="191"/>
      <c r="NNT18" s="191"/>
      <c r="NNU18" s="83"/>
      <c r="NNV18" s="212"/>
      <c r="NNW18" s="212"/>
      <c r="NNX18" s="212"/>
      <c r="NNY18" s="191"/>
      <c r="NNZ18" s="191"/>
      <c r="NOA18" s="191"/>
      <c r="NOB18" s="191"/>
      <c r="NOC18" s="83"/>
      <c r="NOD18" s="212"/>
      <c r="NOE18" s="212"/>
      <c r="NOF18" s="212"/>
      <c r="NOG18" s="191"/>
      <c r="NOH18" s="191"/>
      <c r="NOI18" s="191"/>
      <c r="NOJ18" s="191"/>
      <c r="NOK18" s="83"/>
      <c r="NOL18" s="212"/>
      <c r="NOM18" s="212"/>
      <c r="NON18" s="212"/>
      <c r="NOO18" s="191"/>
      <c r="NOP18" s="191"/>
      <c r="NOQ18" s="191"/>
      <c r="NOR18" s="191"/>
      <c r="NOS18" s="83"/>
      <c r="NOT18" s="212"/>
      <c r="NOU18" s="212"/>
      <c r="NOV18" s="212"/>
      <c r="NOW18" s="191"/>
      <c r="NOX18" s="191"/>
      <c r="NOY18" s="191"/>
      <c r="NOZ18" s="191"/>
      <c r="NPA18" s="83"/>
      <c r="NPB18" s="212"/>
      <c r="NPC18" s="212"/>
      <c r="NPD18" s="212"/>
      <c r="NPE18" s="191"/>
      <c r="NPF18" s="191"/>
      <c r="NPG18" s="191"/>
      <c r="NPH18" s="191"/>
      <c r="NPI18" s="83"/>
      <c r="NPJ18" s="212"/>
      <c r="NPK18" s="212"/>
      <c r="NPL18" s="212"/>
      <c r="NPM18" s="191"/>
      <c r="NPN18" s="191"/>
      <c r="NPO18" s="191"/>
      <c r="NPP18" s="191"/>
      <c r="NPQ18" s="83"/>
      <c r="NPR18" s="212"/>
      <c r="NPS18" s="212"/>
      <c r="NPT18" s="212"/>
      <c r="NPU18" s="191"/>
      <c r="NPV18" s="191"/>
      <c r="NPW18" s="191"/>
      <c r="NPX18" s="191"/>
      <c r="NPY18" s="83"/>
      <c r="NPZ18" s="212"/>
      <c r="NQA18" s="212"/>
      <c r="NQB18" s="212"/>
      <c r="NQC18" s="191"/>
      <c r="NQD18" s="191"/>
      <c r="NQE18" s="191"/>
      <c r="NQF18" s="191"/>
      <c r="NQG18" s="83"/>
      <c r="NQH18" s="212"/>
      <c r="NQI18" s="212"/>
      <c r="NQJ18" s="212"/>
      <c r="NQK18" s="191"/>
      <c r="NQL18" s="191"/>
      <c r="NQM18" s="191"/>
      <c r="NQN18" s="191"/>
      <c r="NQO18" s="83"/>
      <c r="NQP18" s="212"/>
      <c r="NQQ18" s="212"/>
      <c r="NQR18" s="212"/>
      <c r="NQS18" s="191"/>
      <c r="NQT18" s="191"/>
      <c r="NQU18" s="191"/>
      <c r="NQV18" s="191"/>
      <c r="NQW18" s="83"/>
      <c r="NQX18" s="212"/>
      <c r="NQY18" s="212"/>
      <c r="NQZ18" s="212"/>
      <c r="NRA18" s="191"/>
      <c r="NRB18" s="191"/>
      <c r="NRC18" s="191"/>
      <c r="NRD18" s="191"/>
      <c r="NRE18" s="83"/>
      <c r="NRF18" s="212"/>
      <c r="NRG18" s="212"/>
      <c r="NRH18" s="212"/>
      <c r="NRI18" s="191"/>
      <c r="NRJ18" s="191"/>
      <c r="NRK18" s="191"/>
      <c r="NRL18" s="191"/>
      <c r="NRM18" s="83"/>
      <c r="NRN18" s="212"/>
      <c r="NRO18" s="212"/>
      <c r="NRP18" s="212"/>
      <c r="NRQ18" s="191"/>
      <c r="NRR18" s="191"/>
      <c r="NRS18" s="191"/>
      <c r="NRT18" s="191"/>
      <c r="NRU18" s="83"/>
      <c r="NRV18" s="212"/>
      <c r="NRW18" s="212"/>
      <c r="NRX18" s="212"/>
      <c r="NRY18" s="191"/>
      <c r="NRZ18" s="191"/>
      <c r="NSA18" s="191"/>
      <c r="NSB18" s="191"/>
      <c r="NSC18" s="83"/>
      <c r="NSD18" s="212"/>
      <c r="NSE18" s="212"/>
      <c r="NSF18" s="212"/>
      <c r="NSG18" s="191"/>
      <c r="NSH18" s="191"/>
      <c r="NSI18" s="191"/>
      <c r="NSJ18" s="191"/>
      <c r="NSK18" s="83"/>
      <c r="NSL18" s="212"/>
      <c r="NSM18" s="212"/>
      <c r="NSN18" s="212"/>
      <c r="NSO18" s="191"/>
      <c r="NSP18" s="191"/>
      <c r="NSQ18" s="191"/>
      <c r="NSR18" s="191"/>
      <c r="NSS18" s="83"/>
      <c r="NST18" s="212"/>
      <c r="NSU18" s="212"/>
      <c r="NSV18" s="212"/>
      <c r="NSW18" s="191"/>
      <c r="NSX18" s="191"/>
      <c r="NSY18" s="191"/>
      <c r="NSZ18" s="191"/>
      <c r="NTA18" s="83"/>
      <c r="NTB18" s="212"/>
      <c r="NTC18" s="212"/>
      <c r="NTD18" s="212"/>
      <c r="NTE18" s="191"/>
      <c r="NTF18" s="191"/>
      <c r="NTG18" s="191"/>
      <c r="NTH18" s="191"/>
      <c r="NTI18" s="83"/>
      <c r="NTJ18" s="212"/>
      <c r="NTK18" s="212"/>
      <c r="NTL18" s="212"/>
      <c r="NTM18" s="191"/>
      <c r="NTN18" s="191"/>
      <c r="NTO18" s="191"/>
      <c r="NTP18" s="191"/>
      <c r="NTQ18" s="83"/>
      <c r="NTR18" s="212"/>
      <c r="NTS18" s="212"/>
      <c r="NTT18" s="212"/>
      <c r="NTU18" s="191"/>
      <c r="NTV18" s="191"/>
      <c r="NTW18" s="191"/>
      <c r="NTX18" s="191"/>
      <c r="NTY18" s="83"/>
      <c r="NTZ18" s="212"/>
      <c r="NUA18" s="212"/>
      <c r="NUB18" s="212"/>
      <c r="NUC18" s="191"/>
      <c r="NUD18" s="191"/>
      <c r="NUE18" s="191"/>
      <c r="NUF18" s="191"/>
      <c r="NUG18" s="83"/>
      <c r="NUH18" s="212"/>
      <c r="NUI18" s="212"/>
      <c r="NUJ18" s="212"/>
      <c r="NUK18" s="191"/>
      <c r="NUL18" s="191"/>
      <c r="NUM18" s="191"/>
      <c r="NUN18" s="191"/>
      <c r="NUO18" s="83"/>
      <c r="NUP18" s="212"/>
      <c r="NUQ18" s="212"/>
      <c r="NUR18" s="212"/>
      <c r="NUS18" s="191"/>
      <c r="NUT18" s="191"/>
      <c r="NUU18" s="191"/>
      <c r="NUV18" s="191"/>
      <c r="NUW18" s="83"/>
      <c r="NUX18" s="212"/>
      <c r="NUY18" s="212"/>
      <c r="NUZ18" s="212"/>
      <c r="NVA18" s="191"/>
      <c r="NVB18" s="191"/>
      <c r="NVC18" s="191"/>
      <c r="NVD18" s="191"/>
      <c r="NVE18" s="83"/>
      <c r="NVF18" s="212"/>
      <c r="NVG18" s="212"/>
      <c r="NVH18" s="212"/>
      <c r="NVI18" s="191"/>
      <c r="NVJ18" s="191"/>
      <c r="NVK18" s="191"/>
      <c r="NVL18" s="191"/>
      <c r="NVM18" s="83"/>
      <c r="NVN18" s="212"/>
      <c r="NVO18" s="212"/>
      <c r="NVP18" s="212"/>
      <c r="NVQ18" s="191"/>
      <c r="NVR18" s="191"/>
      <c r="NVS18" s="191"/>
      <c r="NVT18" s="191"/>
      <c r="NVU18" s="83"/>
      <c r="NVV18" s="212"/>
      <c r="NVW18" s="212"/>
      <c r="NVX18" s="212"/>
      <c r="NVY18" s="191"/>
      <c r="NVZ18" s="191"/>
      <c r="NWA18" s="191"/>
      <c r="NWB18" s="191"/>
      <c r="NWC18" s="83"/>
      <c r="NWD18" s="212"/>
      <c r="NWE18" s="212"/>
      <c r="NWF18" s="212"/>
      <c r="NWG18" s="191"/>
      <c r="NWH18" s="191"/>
      <c r="NWI18" s="191"/>
      <c r="NWJ18" s="191"/>
      <c r="NWK18" s="83"/>
      <c r="NWL18" s="212"/>
      <c r="NWM18" s="212"/>
      <c r="NWN18" s="212"/>
      <c r="NWO18" s="191"/>
      <c r="NWP18" s="191"/>
      <c r="NWQ18" s="191"/>
      <c r="NWR18" s="191"/>
      <c r="NWS18" s="83"/>
      <c r="NWT18" s="212"/>
      <c r="NWU18" s="212"/>
      <c r="NWV18" s="212"/>
      <c r="NWW18" s="191"/>
      <c r="NWX18" s="191"/>
      <c r="NWY18" s="191"/>
      <c r="NWZ18" s="191"/>
      <c r="NXA18" s="83"/>
      <c r="NXB18" s="212"/>
      <c r="NXC18" s="212"/>
      <c r="NXD18" s="212"/>
      <c r="NXE18" s="191"/>
      <c r="NXF18" s="191"/>
      <c r="NXG18" s="191"/>
      <c r="NXH18" s="191"/>
      <c r="NXI18" s="83"/>
      <c r="NXJ18" s="212"/>
      <c r="NXK18" s="212"/>
      <c r="NXL18" s="212"/>
      <c r="NXM18" s="191"/>
      <c r="NXN18" s="191"/>
      <c r="NXO18" s="191"/>
      <c r="NXP18" s="191"/>
      <c r="NXQ18" s="83"/>
      <c r="NXR18" s="212"/>
      <c r="NXS18" s="212"/>
      <c r="NXT18" s="212"/>
      <c r="NXU18" s="191"/>
      <c r="NXV18" s="191"/>
      <c r="NXW18" s="191"/>
      <c r="NXX18" s="191"/>
      <c r="NXY18" s="83"/>
      <c r="NXZ18" s="212"/>
      <c r="NYA18" s="212"/>
      <c r="NYB18" s="212"/>
      <c r="NYC18" s="191"/>
      <c r="NYD18" s="191"/>
      <c r="NYE18" s="191"/>
      <c r="NYF18" s="191"/>
      <c r="NYG18" s="83"/>
      <c r="NYH18" s="212"/>
      <c r="NYI18" s="212"/>
      <c r="NYJ18" s="212"/>
      <c r="NYK18" s="191"/>
      <c r="NYL18" s="191"/>
      <c r="NYM18" s="191"/>
      <c r="NYN18" s="191"/>
      <c r="NYO18" s="83"/>
      <c r="NYP18" s="212"/>
      <c r="NYQ18" s="212"/>
      <c r="NYR18" s="212"/>
      <c r="NYS18" s="191"/>
      <c r="NYT18" s="191"/>
      <c r="NYU18" s="191"/>
      <c r="NYV18" s="191"/>
      <c r="NYW18" s="83"/>
      <c r="NYX18" s="212"/>
      <c r="NYY18" s="212"/>
      <c r="NYZ18" s="212"/>
      <c r="NZA18" s="191"/>
      <c r="NZB18" s="191"/>
      <c r="NZC18" s="191"/>
      <c r="NZD18" s="191"/>
      <c r="NZE18" s="83"/>
      <c r="NZF18" s="212"/>
      <c r="NZG18" s="212"/>
      <c r="NZH18" s="212"/>
      <c r="NZI18" s="191"/>
      <c r="NZJ18" s="191"/>
      <c r="NZK18" s="191"/>
      <c r="NZL18" s="191"/>
      <c r="NZM18" s="83"/>
      <c r="NZN18" s="212"/>
      <c r="NZO18" s="212"/>
      <c r="NZP18" s="212"/>
      <c r="NZQ18" s="191"/>
      <c r="NZR18" s="191"/>
      <c r="NZS18" s="191"/>
      <c r="NZT18" s="191"/>
      <c r="NZU18" s="83"/>
      <c r="NZV18" s="212"/>
      <c r="NZW18" s="212"/>
      <c r="NZX18" s="212"/>
      <c r="NZY18" s="191"/>
      <c r="NZZ18" s="191"/>
      <c r="OAA18" s="191"/>
      <c r="OAB18" s="191"/>
      <c r="OAC18" s="83"/>
      <c r="OAD18" s="212"/>
      <c r="OAE18" s="212"/>
      <c r="OAF18" s="212"/>
      <c r="OAG18" s="191"/>
      <c r="OAH18" s="191"/>
      <c r="OAI18" s="191"/>
      <c r="OAJ18" s="191"/>
      <c r="OAK18" s="83"/>
      <c r="OAL18" s="212"/>
      <c r="OAM18" s="212"/>
      <c r="OAN18" s="212"/>
      <c r="OAO18" s="191"/>
      <c r="OAP18" s="191"/>
      <c r="OAQ18" s="191"/>
      <c r="OAR18" s="191"/>
      <c r="OAS18" s="83"/>
      <c r="OAT18" s="212"/>
      <c r="OAU18" s="212"/>
      <c r="OAV18" s="212"/>
      <c r="OAW18" s="191"/>
      <c r="OAX18" s="191"/>
      <c r="OAY18" s="191"/>
      <c r="OAZ18" s="191"/>
      <c r="OBA18" s="83"/>
      <c r="OBB18" s="212"/>
      <c r="OBC18" s="212"/>
      <c r="OBD18" s="212"/>
      <c r="OBE18" s="191"/>
      <c r="OBF18" s="191"/>
      <c r="OBG18" s="191"/>
      <c r="OBH18" s="191"/>
      <c r="OBI18" s="83"/>
      <c r="OBJ18" s="212"/>
      <c r="OBK18" s="212"/>
      <c r="OBL18" s="212"/>
      <c r="OBM18" s="191"/>
      <c r="OBN18" s="191"/>
      <c r="OBO18" s="191"/>
      <c r="OBP18" s="191"/>
      <c r="OBQ18" s="83"/>
      <c r="OBR18" s="212"/>
      <c r="OBS18" s="212"/>
      <c r="OBT18" s="212"/>
      <c r="OBU18" s="191"/>
      <c r="OBV18" s="191"/>
      <c r="OBW18" s="191"/>
      <c r="OBX18" s="191"/>
      <c r="OBY18" s="83"/>
      <c r="OBZ18" s="212"/>
      <c r="OCA18" s="212"/>
      <c r="OCB18" s="212"/>
      <c r="OCC18" s="191"/>
      <c r="OCD18" s="191"/>
      <c r="OCE18" s="191"/>
      <c r="OCF18" s="191"/>
      <c r="OCG18" s="83"/>
      <c r="OCH18" s="212"/>
      <c r="OCI18" s="212"/>
      <c r="OCJ18" s="212"/>
      <c r="OCK18" s="191"/>
      <c r="OCL18" s="191"/>
      <c r="OCM18" s="191"/>
      <c r="OCN18" s="191"/>
      <c r="OCO18" s="83"/>
      <c r="OCP18" s="212"/>
      <c r="OCQ18" s="212"/>
      <c r="OCR18" s="212"/>
      <c r="OCS18" s="191"/>
      <c r="OCT18" s="191"/>
      <c r="OCU18" s="191"/>
      <c r="OCV18" s="191"/>
      <c r="OCW18" s="83"/>
      <c r="OCX18" s="212"/>
      <c r="OCY18" s="212"/>
      <c r="OCZ18" s="212"/>
      <c r="ODA18" s="191"/>
      <c r="ODB18" s="191"/>
      <c r="ODC18" s="191"/>
      <c r="ODD18" s="191"/>
      <c r="ODE18" s="83"/>
      <c r="ODF18" s="212"/>
      <c r="ODG18" s="212"/>
      <c r="ODH18" s="212"/>
      <c r="ODI18" s="191"/>
      <c r="ODJ18" s="191"/>
      <c r="ODK18" s="191"/>
      <c r="ODL18" s="191"/>
      <c r="ODM18" s="83"/>
      <c r="ODN18" s="212"/>
      <c r="ODO18" s="212"/>
      <c r="ODP18" s="212"/>
      <c r="ODQ18" s="191"/>
      <c r="ODR18" s="191"/>
      <c r="ODS18" s="191"/>
      <c r="ODT18" s="191"/>
      <c r="ODU18" s="83"/>
      <c r="ODV18" s="212"/>
      <c r="ODW18" s="212"/>
      <c r="ODX18" s="212"/>
      <c r="ODY18" s="191"/>
      <c r="ODZ18" s="191"/>
      <c r="OEA18" s="191"/>
      <c r="OEB18" s="191"/>
      <c r="OEC18" s="83"/>
      <c r="OED18" s="212"/>
      <c r="OEE18" s="212"/>
      <c r="OEF18" s="212"/>
      <c r="OEG18" s="191"/>
      <c r="OEH18" s="191"/>
      <c r="OEI18" s="191"/>
      <c r="OEJ18" s="191"/>
      <c r="OEK18" s="83"/>
      <c r="OEL18" s="212"/>
      <c r="OEM18" s="212"/>
      <c r="OEN18" s="212"/>
      <c r="OEO18" s="191"/>
      <c r="OEP18" s="191"/>
      <c r="OEQ18" s="191"/>
      <c r="OER18" s="191"/>
      <c r="OES18" s="83"/>
      <c r="OET18" s="212"/>
      <c r="OEU18" s="212"/>
      <c r="OEV18" s="212"/>
      <c r="OEW18" s="191"/>
      <c r="OEX18" s="191"/>
      <c r="OEY18" s="191"/>
      <c r="OEZ18" s="191"/>
      <c r="OFA18" s="83"/>
      <c r="OFB18" s="212"/>
      <c r="OFC18" s="212"/>
      <c r="OFD18" s="212"/>
      <c r="OFE18" s="191"/>
      <c r="OFF18" s="191"/>
      <c r="OFG18" s="191"/>
      <c r="OFH18" s="191"/>
      <c r="OFI18" s="83"/>
      <c r="OFJ18" s="212"/>
      <c r="OFK18" s="212"/>
      <c r="OFL18" s="212"/>
      <c r="OFM18" s="191"/>
      <c r="OFN18" s="191"/>
      <c r="OFO18" s="191"/>
      <c r="OFP18" s="191"/>
      <c r="OFQ18" s="83"/>
      <c r="OFR18" s="212"/>
      <c r="OFS18" s="212"/>
      <c r="OFT18" s="212"/>
      <c r="OFU18" s="191"/>
      <c r="OFV18" s="191"/>
      <c r="OFW18" s="191"/>
      <c r="OFX18" s="191"/>
      <c r="OFY18" s="83"/>
      <c r="OFZ18" s="212"/>
      <c r="OGA18" s="212"/>
      <c r="OGB18" s="212"/>
      <c r="OGC18" s="191"/>
      <c r="OGD18" s="191"/>
      <c r="OGE18" s="191"/>
      <c r="OGF18" s="191"/>
      <c r="OGG18" s="83"/>
      <c r="OGH18" s="212"/>
      <c r="OGI18" s="212"/>
      <c r="OGJ18" s="212"/>
      <c r="OGK18" s="191"/>
      <c r="OGL18" s="191"/>
      <c r="OGM18" s="191"/>
      <c r="OGN18" s="191"/>
      <c r="OGO18" s="83"/>
      <c r="OGP18" s="212"/>
      <c r="OGQ18" s="212"/>
      <c r="OGR18" s="212"/>
      <c r="OGS18" s="191"/>
      <c r="OGT18" s="191"/>
      <c r="OGU18" s="191"/>
      <c r="OGV18" s="191"/>
      <c r="OGW18" s="83"/>
      <c r="OGX18" s="212"/>
      <c r="OGY18" s="212"/>
      <c r="OGZ18" s="212"/>
      <c r="OHA18" s="191"/>
      <c r="OHB18" s="191"/>
      <c r="OHC18" s="191"/>
      <c r="OHD18" s="191"/>
      <c r="OHE18" s="83"/>
      <c r="OHF18" s="212"/>
      <c r="OHG18" s="212"/>
      <c r="OHH18" s="212"/>
      <c r="OHI18" s="191"/>
      <c r="OHJ18" s="191"/>
      <c r="OHK18" s="191"/>
      <c r="OHL18" s="191"/>
      <c r="OHM18" s="83"/>
      <c r="OHN18" s="212"/>
      <c r="OHO18" s="212"/>
      <c r="OHP18" s="212"/>
      <c r="OHQ18" s="191"/>
      <c r="OHR18" s="191"/>
      <c r="OHS18" s="191"/>
      <c r="OHT18" s="191"/>
      <c r="OHU18" s="83"/>
      <c r="OHV18" s="212"/>
      <c r="OHW18" s="212"/>
      <c r="OHX18" s="212"/>
      <c r="OHY18" s="191"/>
      <c r="OHZ18" s="191"/>
      <c r="OIA18" s="191"/>
      <c r="OIB18" s="191"/>
      <c r="OIC18" s="83"/>
      <c r="OID18" s="212"/>
      <c r="OIE18" s="212"/>
      <c r="OIF18" s="212"/>
      <c r="OIG18" s="191"/>
      <c r="OIH18" s="191"/>
      <c r="OII18" s="191"/>
      <c r="OIJ18" s="191"/>
      <c r="OIK18" s="83"/>
      <c r="OIL18" s="212"/>
      <c r="OIM18" s="212"/>
      <c r="OIN18" s="212"/>
      <c r="OIO18" s="191"/>
      <c r="OIP18" s="191"/>
      <c r="OIQ18" s="191"/>
      <c r="OIR18" s="191"/>
      <c r="OIS18" s="83"/>
      <c r="OIT18" s="212"/>
      <c r="OIU18" s="212"/>
      <c r="OIV18" s="212"/>
      <c r="OIW18" s="191"/>
      <c r="OIX18" s="191"/>
      <c r="OIY18" s="191"/>
      <c r="OIZ18" s="191"/>
      <c r="OJA18" s="83"/>
      <c r="OJB18" s="212"/>
      <c r="OJC18" s="212"/>
      <c r="OJD18" s="212"/>
      <c r="OJE18" s="191"/>
      <c r="OJF18" s="191"/>
      <c r="OJG18" s="191"/>
      <c r="OJH18" s="191"/>
      <c r="OJI18" s="83"/>
      <c r="OJJ18" s="212"/>
      <c r="OJK18" s="212"/>
      <c r="OJL18" s="212"/>
      <c r="OJM18" s="191"/>
      <c r="OJN18" s="191"/>
      <c r="OJO18" s="191"/>
      <c r="OJP18" s="191"/>
      <c r="OJQ18" s="83"/>
      <c r="OJR18" s="212"/>
      <c r="OJS18" s="212"/>
      <c r="OJT18" s="212"/>
      <c r="OJU18" s="191"/>
      <c r="OJV18" s="191"/>
      <c r="OJW18" s="191"/>
      <c r="OJX18" s="191"/>
      <c r="OJY18" s="83"/>
      <c r="OJZ18" s="212"/>
      <c r="OKA18" s="212"/>
      <c r="OKB18" s="212"/>
      <c r="OKC18" s="191"/>
      <c r="OKD18" s="191"/>
      <c r="OKE18" s="191"/>
      <c r="OKF18" s="191"/>
      <c r="OKG18" s="83"/>
      <c r="OKH18" s="212"/>
      <c r="OKI18" s="212"/>
      <c r="OKJ18" s="212"/>
      <c r="OKK18" s="191"/>
      <c r="OKL18" s="191"/>
      <c r="OKM18" s="191"/>
      <c r="OKN18" s="191"/>
      <c r="OKO18" s="83"/>
      <c r="OKP18" s="212"/>
      <c r="OKQ18" s="212"/>
      <c r="OKR18" s="212"/>
      <c r="OKS18" s="191"/>
      <c r="OKT18" s="191"/>
      <c r="OKU18" s="191"/>
      <c r="OKV18" s="191"/>
      <c r="OKW18" s="83"/>
      <c r="OKX18" s="212"/>
      <c r="OKY18" s="212"/>
      <c r="OKZ18" s="212"/>
      <c r="OLA18" s="191"/>
      <c r="OLB18" s="191"/>
      <c r="OLC18" s="191"/>
      <c r="OLD18" s="191"/>
      <c r="OLE18" s="83"/>
      <c r="OLF18" s="212"/>
      <c r="OLG18" s="212"/>
      <c r="OLH18" s="212"/>
      <c r="OLI18" s="191"/>
      <c r="OLJ18" s="191"/>
      <c r="OLK18" s="191"/>
      <c r="OLL18" s="191"/>
      <c r="OLM18" s="83"/>
      <c r="OLN18" s="212"/>
      <c r="OLO18" s="212"/>
      <c r="OLP18" s="212"/>
      <c r="OLQ18" s="191"/>
      <c r="OLR18" s="191"/>
      <c r="OLS18" s="191"/>
      <c r="OLT18" s="191"/>
      <c r="OLU18" s="83"/>
      <c r="OLV18" s="212"/>
      <c r="OLW18" s="212"/>
      <c r="OLX18" s="212"/>
      <c r="OLY18" s="191"/>
      <c r="OLZ18" s="191"/>
      <c r="OMA18" s="191"/>
      <c r="OMB18" s="191"/>
      <c r="OMC18" s="83"/>
      <c r="OMD18" s="212"/>
      <c r="OME18" s="212"/>
      <c r="OMF18" s="212"/>
      <c r="OMG18" s="191"/>
      <c r="OMH18" s="191"/>
      <c r="OMI18" s="191"/>
      <c r="OMJ18" s="191"/>
      <c r="OMK18" s="83"/>
      <c r="OML18" s="212"/>
      <c r="OMM18" s="212"/>
      <c r="OMN18" s="212"/>
      <c r="OMO18" s="191"/>
      <c r="OMP18" s="191"/>
      <c r="OMQ18" s="191"/>
      <c r="OMR18" s="191"/>
      <c r="OMS18" s="83"/>
      <c r="OMT18" s="212"/>
      <c r="OMU18" s="212"/>
      <c r="OMV18" s="212"/>
      <c r="OMW18" s="191"/>
      <c r="OMX18" s="191"/>
      <c r="OMY18" s="191"/>
      <c r="OMZ18" s="191"/>
      <c r="ONA18" s="83"/>
      <c r="ONB18" s="212"/>
      <c r="ONC18" s="212"/>
      <c r="OND18" s="212"/>
      <c r="ONE18" s="191"/>
      <c r="ONF18" s="191"/>
      <c r="ONG18" s="191"/>
      <c r="ONH18" s="191"/>
      <c r="ONI18" s="83"/>
      <c r="ONJ18" s="212"/>
      <c r="ONK18" s="212"/>
      <c r="ONL18" s="212"/>
      <c r="ONM18" s="191"/>
      <c r="ONN18" s="191"/>
      <c r="ONO18" s="191"/>
      <c r="ONP18" s="191"/>
      <c r="ONQ18" s="83"/>
      <c r="ONR18" s="212"/>
      <c r="ONS18" s="212"/>
      <c r="ONT18" s="212"/>
      <c r="ONU18" s="191"/>
      <c r="ONV18" s="191"/>
      <c r="ONW18" s="191"/>
      <c r="ONX18" s="191"/>
      <c r="ONY18" s="83"/>
      <c r="ONZ18" s="212"/>
      <c r="OOA18" s="212"/>
      <c r="OOB18" s="212"/>
      <c r="OOC18" s="191"/>
      <c r="OOD18" s="191"/>
      <c r="OOE18" s="191"/>
      <c r="OOF18" s="191"/>
      <c r="OOG18" s="83"/>
      <c r="OOH18" s="212"/>
      <c r="OOI18" s="212"/>
      <c r="OOJ18" s="212"/>
      <c r="OOK18" s="191"/>
      <c r="OOL18" s="191"/>
      <c r="OOM18" s="191"/>
      <c r="OON18" s="191"/>
      <c r="OOO18" s="83"/>
      <c r="OOP18" s="212"/>
      <c r="OOQ18" s="212"/>
      <c r="OOR18" s="212"/>
      <c r="OOS18" s="191"/>
      <c r="OOT18" s="191"/>
      <c r="OOU18" s="191"/>
      <c r="OOV18" s="191"/>
      <c r="OOW18" s="83"/>
      <c r="OOX18" s="212"/>
      <c r="OOY18" s="212"/>
      <c r="OOZ18" s="212"/>
      <c r="OPA18" s="191"/>
      <c r="OPB18" s="191"/>
      <c r="OPC18" s="191"/>
      <c r="OPD18" s="191"/>
      <c r="OPE18" s="83"/>
      <c r="OPF18" s="212"/>
      <c r="OPG18" s="212"/>
      <c r="OPH18" s="212"/>
      <c r="OPI18" s="191"/>
      <c r="OPJ18" s="191"/>
      <c r="OPK18" s="191"/>
      <c r="OPL18" s="191"/>
      <c r="OPM18" s="83"/>
      <c r="OPN18" s="212"/>
      <c r="OPO18" s="212"/>
      <c r="OPP18" s="212"/>
      <c r="OPQ18" s="191"/>
      <c r="OPR18" s="191"/>
      <c r="OPS18" s="191"/>
      <c r="OPT18" s="191"/>
      <c r="OPU18" s="83"/>
      <c r="OPV18" s="212"/>
      <c r="OPW18" s="212"/>
      <c r="OPX18" s="212"/>
      <c r="OPY18" s="191"/>
      <c r="OPZ18" s="191"/>
      <c r="OQA18" s="191"/>
      <c r="OQB18" s="191"/>
      <c r="OQC18" s="83"/>
      <c r="OQD18" s="212"/>
      <c r="OQE18" s="212"/>
      <c r="OQF18" s="212"/>
      <c r="OQG18" s="191"/>
      <c r="OQH18" s="191"/>
      <c r="OQI18" s="191"/>
      <c r="OQJ18" s="191"/>
      <c r="OQK18" s="83"/>
      <c r="OQL18" s="212"/>
      <c r="OQM18" s="212"/>
      <c r="OQN18" s="212"/>
      <c r="OQO18" s="191"/>
      <c r="OQP18" s="191"/>
      <c r="OQQ18" s="191"/>
      <c r="OQR18" s="191"/>
      <c r="OQS18" s="83"/>
      <c r="OQT18" s="212"/>
      <c r="OQU18" s="212"/>
      <c r="OQV18" s="212"/>
      <c r="OQW18" s="191"/>
      <c r="OQX18" s="191"/>
      <c r="OQY18" s="191"/>
      <c r="OQZ18" s="191"/>
      <c r="ORA18" s="83"/>
      <c r="ORB18" s="212"/>
      <c r="ORC18" s="212"/>
      <c r="ORD18" s="212"/>
      <c r="ORE18" s="191"/>
      <c r="ORF18" s="191"/>
      <c r="ORG18" s="191"/>
      <c r="ORH18" s="191"/>
      <c r="ORI18" s="83"/>
      <c r="ORJ18" s="212"/>
      <c r="ORK18" s="212"/>
      <c r="ORL18" s="212"/>
      <c r="ORM18" s="191"/>
      <c r="ORN18" s="191"/>
      <c r="ORO18" s="191"/>
      <c r="ORP18" s="191"/>
      <c r="ORQ18" s="83"/>
      <c r="ORR18" s="212"/>
      <c r="ORS18" s="212"/>
      <c r="ORT18" s="212"/>
      <c r="ORU18" s="191"/>
      <c r="ORV18" s="191"/>
      <c r="ORW18" s="191"/>
      <c r="ORX18" s="191"/>
      <c r="ORY18" s="83"/>
      <c r="ORZ18" s="212"/>
      <c r="OSA18" s="212"/>
      <c r="OSB18" s="212"/>
      <c r="OSC18" s="191"/>
      <c r="OSD18" s="191"/>
      <c r="OSE18" s="191"/>
      <c r="OSF18" s="191"/>
      <c r="OSG18" s="83"/>
      <c r="OSH18" s="212"/>
      <c r="OSI18" s="212"/>
      <c r="OSJ18" s="212"/>
      <c r="OSK18" s="191"/>
      <c r="OSL18" s="191"/>
      <c r="OSM18" s="191"/>
      <c r="OSN18" s="191"/>
      <c r="OSO18" s="83"/>
      <c r="OSP18" s="212"/>
      <c r="OSQ18" s="212"/>
      <c r="OSR18" s="212"/>
      <c r="OSS18" s="191"/>
      <c r="OST18" s="191"/>
      <c r="OSU18" s="191"/>
      <c r="OSV18" s="191"/>
      <c r="OSW18" s="83"/>
      <c r="OSX18" s="212"/>
      <c r="OSY18" s="212"/>
      <c r="OSZ18" s="212"/>
      <c r="OTA18" s="191"/>
      <c r="OTB18" s="191"/>
      <c r="OTC18" s="191"/>
      <c r="OTD18" s="191"/>
      <c r="OTE18" s="83"/>
      <c r="OTF18" s="212"/>
      <c r="OTG18" s="212"/>
      <c r="OTH18" s="212"/>
      <c r="OTI18" s="191"/>
      <c r="OTJ18" s="191"/>
      <c r="OTK18" s="191"/>
      <c r="OTL18" s="191"/>
      <c r="OTM18" s="83"/>
      <c r="OTN18" s="212"/>
      <c r="OTO18" s="212"/>
      <c r="OTP18" s="212"/>
      <c r="OTQ18" s="191"/>
      <c r="OTR18" s="191"/>
      <c r="OTS18" s="191"/>
      <c r="OTT18" s="191"/>
      <c r="OTU18" s="83"/>
      <c r="OTV18" s="212"/>
      <c r="OTW18" s="212"/>
      <c r="OTX18" s="212"/>
      <c r="OTY18" s="191"/>
      <c r="OTZ18" s="191"/>
      <c r="OUA18" s="191"/>
      <c r="OUB18" s="191"/>
      <c r="OUC18" s="83"/>
      <c r="OUD18" s="212"/>
      <c r="OUE18" s="212"/>
      <c r="OUF18" s="212"/>
      <c r="OUG18" s="191"/>
      <c r="OUH18" s="191"/>
      <c r="OUI18" s="191"/>
      <c r="OUJ18" s="191"/>
      <c r="OUK18" s="83"/>
      <c r="OUL18" s="212"/>
      <c r="OUM18" s="212"/>
      <c r="OUN18" s="212"/>
      <c r="OUO18" s="191"/>
      <c r="OUP18" s="191"/>
      <c r="OUQ18" s="191"/>
      <c r="OUR18" s="191"/>
      <c r="OUS18" s="83"/>
      <c r="OUT18" s="212"/>
      <c r="OUU18" s="212"/>
      <c r="OUV18" s="212"/>
      <c r="OUW18" s="191"/>
      <c r="OUX18" s="191"/>
      <c r="OUY18" s="191"/>
      <c r="OUZ18" s="191"/>
      <c r="OVA18" s="83"/>
      <c r="OVB18" s="212"/>
      <c r="OVC18" s="212"/>
      <c r="OVD18" s="212"/>
      <c r="OVE18" s="191"/>
      <c r="OVF18" s="191"/>
      <c r="OVG18" s="191"/>
      <c r="OVH18" s="191"/>
      <c r="OVI18" s="83"/>
      <c r="OVJ18" s="212"/>
      <c r="OVK18" s="212"/>
      <c r="OVL18" s="212"/>
      <c r="OVM18" s="191"/>
      <c r="OVN18" s="191"/>
      <c r="OVO18" s="191"/>
      <c r="OVP18" s="191"/>
      <c r="OVQ18" s="83"/>
      <c r="OVR18" s="212"/>
      <c r="OVS18" s="212"/>
      <c r="OVT18" s="212"/>
      <c r="OVU18" s="191"/>
      <c r="OVV18" s="191"/>
      <c r="OVW18" s="191"/>
      <c r="OVX18" s="191"/>
      <c r="OVY18" s="83"/>
      <c r="OVZ18" s="212"/>
      <c r="OWA18" s="212"/>
      <c r="OWB18" s="212"/>
      <c r="OWC18" s="191"/>
      <c r="OWD18" s="191"/>
      <c r="OWE18" s="191"/>
      <c r="OWF18" s="191"/>
      <c r="OWG18" s="83"/>
      <c r="OWH18" s="212"/>
      <c r="OWI18" s="212"/>
      <c r="OWJ18" s="212"/>
      <c r="OWK18" s="191"/>
      <c r="OWL18" s="191"/>
      <c r="OWM18" s="191"/>
      <c r="OWN18" s="191"/>
      <c r="OWO18" s="83"/>
      <c r="OWP18" s="212"/>
      <c r="OWQ18" s="212"/>
      <c r="OWR18" s="212"/>
      <c r="OWS18" s="191"/>
      <c r="OWT18" s="191"/>
      <c r="OWU18" s="191"/>
      <c r="OWV18" s="191"/>
      <c r="OWW18" s="83"/>
      <c r="OWX18" s="212"/>
      <c r="OWY18" s="212"/>
      <c r="OWZ18" s="212"/>
      <c r="OXA18" s="191"/>
      <c r="OXB18" s="191"/>
      <c r="OXC18" s="191"/>
      <c r="OXD18" s="191"/>
      <c r="OXE18" s="83"/>
      <c r="OXF18" s="212"/>
      <c r="OXG18" s="212"/>
      <c r="OXH18" s="212"/>
      <c r="OXI18" s="191"/>
      <c r="OXJ18" s="191"/>
      <c r="OXK18" s="191"/>
      <c r="OXL18" s="191"/>
      <c r="OXM18" s="83"/>
      <c r="OXN18" s="212"/>
      <c r="OXO18" s="212"/>
      <c r="OXP18" s="212"/>
      <c r="OXQ18" s="191"/>
      <c r="OXR18" s="191"/>
      <c r="OXS18" s="191"/>
      <c r="OXT18" s="191"/>
      <c r="OXU18" s="83"/>
      <c r="OXV18" s="212"/>
      <c r="OXW18" s="212"/>
      <c r="OXX18" s="212"/>
      <c r="OXY18" s="191"/>
      <c r="OXZ18" s="191"/>
      <c r="OYA18" s="191"/>
      <c r="OYB18" s="191"/>
      <c r="OYC18" s="83"/>
      <c r="OYD18" s="212"/>
      <c r="OYE18" s="212"/>
      <c r="OYF18" s="212"/>
      <c r="OYG18" s="191"/>
      <c r="OYH18" s="191"/>
      <c r="OYI18" s="191"/>
      <c r="OYJ18" s="191"/>
      <c r="OYK18" s="83"/>
      <c r="OYL18" s="212"/>
      <c r="OYM18" s="212"/>
      <c r="OYN18" s="212"/>
      <c r="OYO18" s="191"/>
      <c r="OYP18" s="191"/>
      <c r="OYQ18" s="191"/>
      <c r="OYR18" s="191"/>
      <c r="OYS18" s="83"/>
      <c r="OYT18" s="212"/>
      <c r="OYU18" s="212"/>
      <c r="OYV18" s="212"/>
      <c r="OYW18" s="191"/>
      <c r="OYX18" s="191"/>
      <c r="OYY18" s="191"/>
      <c r="OYZ18" s="191"/>
      <c r="OZA18" s="83"/>
      <c r="OZB18" s="212"/>
      <c r="OZC18" s="212"/>
      <c r="OZD18" s="212"/>
      <c r="OZE18" s="191"/>
      <c r="OZF18" s="191"/>
      <c r="OZG18" s="191"/>
      <c r="OZH18" s="191"/>
      <c r="OZI18" s="83"/>
      <c r="OZJ18" s="212"/>
      <c r="OZK18" s="212"/>
      <c r="OZL18" s="212"/>
      <c r="OZM18" s="191"/>
      <c r="OZN18" s="191"/>
      <c r="OZO18" s="191"/>
      <c r="OZP18" s="191"/>
      <c r="OZQ18" s="83"/>
      <c r="OZR18" s="212"/>
      <c r="OZS18" s="212"/>
      <c r="OZT18" s="212"/>
      <c r="OZU18" s="191"/>
      <c r="OZV18" s="191"/>
      <c r="OZW18" s="191"/>
      <c r="OZX18" s="191"/>
      <c r="OZY18" s="83"/>
      <c r="OZZ18" s="212"/>
      <c r="PAA18" s="212"/>
      <c r="PAB18" s="212"/>
      <c r="PAC18" s="191"/>
      <c r="PAD18" s="191"/>
      <c r="PAE18" s="191"/>
      <c r="PAF18" s="191"/>
      <c r="PAG18" s="83"/>
      <c r="PAH18" s="212"/>
      <c r="PAI18" s="212"/>
      <c r="PAJ18" s="212"/>
      <c r="PAK18" s="191"/>
      <c r="PAL18" s="191"/>
      <c r="PAM18" s="191"/>
      <c r="PAN18" s="191"/>
      <c r="PAO18" s="83"/>
      <c r="PAP18" s="212"/>
      <c r="PAQ18" s="212"/>
      <c r="PAR18" s="212"/>
      <c r="PAS18" s="191"/>
      <c r="PAT18" s="191"/>
      <c r="PAU18" s="191"/>
      <c r="PAV18" s="191"/>
      <c r="PAW18" s="83"/>
      <c r="PAX18" s="212"/>
      <c r="PAY18" s="212"/>
      <c r="PAZ18" s="212"/>
      <c r="PBA18" s="191"/>
      <c r="PBB18" s="191"/>
      <c r="PBC18" s="191"/>
      <c r="PBD18" s="191"/>
      <c r="PBE18" s="83"/>
      <c r="PBF18" s="212"/>
      <c r="PBG18" s="212"/>
      <c r="PBH18" s="212"/>
      <c r="PBI18" s="191"/>
      <c r="PBJ18" s="191"/>
      <c r="PBK18" s="191"/>
      <c r="PBL18" s="191"/>
      <c r="PBM18" s="83"/>
      <c r="PBN18" s="212"/>
      <c r="PBO18" s="212"/>
      <c r="PBP18" s="212"/>
      <c r="PBQ18" s="191"/>
      <c r="PBR18" s="191"/>
      <c r="PBS18" s="191"/>
      <c r="PBT18" s="191"/>
      <c r="PBU18" s="83"/>
      <c r="PBV18" s="212"/>
      <c r="PBW18" s="212"/>
      <c r="PBX18" s="212"/>
      <c r="PBY18" s="191"/>
      <c r="PBZ18" s="191"/>
      <c r="PCA18" s="191"/>
      <c r="PCB18" s="191"/>
      <c r="PCC18" s="83"/>
      <c r="PCD18" s="212"/>
      <c r="PCE18" s="212"/>
      <c r="PCF18" s="212"/>
      <c r="PCG18" s="191"/>
      <c r="PCH18" s="191"/>
      <c r="PCI18" s="191"/>
      <c r="PCJ18" s="191"/>
      <c r="PCK18" s="83"/>
      <c r="PCL18" s="212"/>
      <c r="PCM18" s="212"/>
      <c r="PCN18" s="212"/>
      <c r="PCO18" s="191"/>
      <c r="PCP18" s="191"/>
      <c r="PCQ18" s="191"/>
      <c r="PCR18" s="191"/>
      <c r="PCS18" s="83"/>
      <c r="PCT18" s="212"/>
      <c r="PCU18" s="212"/>
      <c r="PCV18" s="212"/>
      <c r="PCW18" s="191"/>
      <c r="PCX18" s="191"/>
      <c r="PCY18" s="191"/>
      <c r="PCZ18" s="191"/>
      <c r="PDA18" s="83"/>
      <c r="PDB18" s="212"/>
      <c r="PDC18" s="212"/>
      <c r="PDD18" s="212"/>
      <c r="PDE18" s="191"/>
      <c r="PDF18" s="191"/>
      <c r="PDG18" s="191"/>
      <c r="PDH18" s="191"/>
      <c r="PDI18" s="83"/>
      <c r="PDJ18" s="212"/>
      <c r="PDK18" s="212"/>
      <c r="PDL18" s="212"/>
      <c r="PDM18" s="191"/>
      <c r="PDN18" s="191"/>
      <c r="PDO18" s="191"/>
      <c r="PDP18" s="191"/>
      <c r="PDQ18" s="83"/>
      <c r="PDR18" s="212"/>
      <c r="PDS18" s="212"/>
      <c r="PDT18" s="212"/>
      <c r="PDU18" s="191"/>
      <c r="PDV18" s="191"/>
      <c r="PDW18" s="191"/>
      <c r="PDX18" s="191"/>
      <c r="PDY18" s="83"/>
      <c r="PDZ18" s="212"/>
      <c r="PEA18" s="212"/>
      <c r="PEB18" s="212"/>
      <c r="PEC18" s="191"/>
      <c r="PED18" s="191"/>
      <c r="PEE18" s="191"/>
      <c r="PEF18" s="191"/>
      <c r="PEG18" s="83"/>
      <c r="PEH18" s="212"/>
      <c r="PEI18" s="212"/>
      <c r="PEJ18" s="212"/>
      <c r="PEK18" s="191"/>
      <c r="PEL18" s="191"/>
      <c r="PEM18" s="191"/>
      <c r="PEN18" s="191"/>
      <c r="PEO18" s="83"/>
      <c r="PEP18" s="212"/>
      <c r="PEQ18" s="212"/>
      <c r="PER18" s="212"/>
      <c r="PES18" s="191"/>
      <c r="PET18" s="191"/>
      <c r="PEU18" s="191"/>
      <c r="PEV18" s="191"/>
      <c r="PEW18" s="83"/>
      <c r="PEX18" s="212"/>
      <c r="PEY18" s="212"/>
      <c r="PEZ18" s="212"/>
      <c r="PFA18" s="191"/>
      <c r="PFB18" s="191"/>
      <c r="PFC18" s="191"/>
      <c r="PFD18" s="191"/>
      <c r="PFE18" s="83"/>
      <c r="PFF18" s="212"/>
      <c r="PFG18" s="212"/>
      <c r="PFH18" s="212"/>
      <c r="PFI18" s="191"/>
      <c r="PFJ18" s="191"/>
      <c r="PFK18" s="191"/>
      <c r="PFL18" s="191"/>
      <c r="PFM18" s="83"/>
      <c r="PFN18" s="212"/>
      <c r="PFO18" s="212"/>
      <c r="PFP18" s="212"/>
      <c r="PFQ18" s="191"/>
      <c r="PFR18" s="191"/>
      <c r="PFS18" s="191"/>
      <c r="PFT18" s="191"/>
      <c r="PFU18" s="83"/>
      <c r="PFV18" s="212"/>
      <c r="PFW18" s="212"/>
      <c r="PFX18" s="212"/>
      <c r="PFY18" s="191"/>
      <c r="PFZ18" s="191"/>
      <c r="PGA18" s="191"/>
      <c r="PGB18" s="191"/>
      <c r="PGC18" s="83"/>
      <c r="PGD18" s="212"/>
      <c r="PGE18" s="212"/>
      <c r="PGF18" s="212"/>
      <c r="PGG18" s="191"/>
      <c r="PGH18" s="191"/>
      <c r="PGI18" s="191"/>
      <c r="PGJ18" s="191"/>
      <c r="PGK18" s="83"/>
      <c r="PGL18" s="212"/>
      <c r="PGM18" s="212"/>
      <c r="PGN18" s="212"/>
      <c r="PGO18" s="191"/>
      <c r="PGP18" s="191"/>
      <c r="PGQ18" s="191"/>
      <c r="PGR18" s="191"/>
      <c r="PGS18" s="83"/>
      <c r="PGT18" s="212"/>
      <c r="PGU18" s="212"/>
      <c r="PGV18" s="212"/>
      <c r="PGW18" s="191"/>
      <c r="PGX18" s="191"/>
      <c r="PGY18" s="191"/>
      <c r="PGZ18" s="191"/>
      <c r="PHA18" s="83"/>
      <c r="PHB18" s="212"/>
      <c r="PHC18" s="212"/>
      <c r="PHD18" s="212"/>
      <c r="PHE18" s="191"/>
      <c r="PHF18" s="191"/>
      <c r="PHG18" s="191"/>
      <c r="PHH18" s="191"/>
      <c r="PHI18" s="83"/>
      <c r="PHJ18" s="212"/>
      <c r="PHK18" s="212"/>
      <c r="PHL18" s="212"/>
      <c r="PHM18" s="191"/>
      <c r="PHN18" s="191"/>
      <c r="PHO18" s="191"/>
      <c r="PHP18" s="191"/>
      <c r="PHQ18" s="83"/>
      <c r="PHR18" s="212"/>
      <c r="PHS18" s="212"/>
      <c r="PHT18" s="212"/>
      <c r="PHU18" s="191"/>
      <c r="PHV18" s="191"/>
      <c r="PHW18" s="191"/>
      <c r="PHX18" s="191"/>
      <c r="PHY18" s="83"/>
      <c r="PHZ18" s="212"/>
      <c r="PIA18" s="212"/>
      <c r="PIB18" s="212"/>
      <c r="PIC18" s="191"/>
      <c r="PID18" s="191"/>
      <c r="PIE18" s="191"/>
      <c r="PIF18" s="191"/>
      <c r="PIG18" s="83"/>
      <c r="PIH18" s="212"/>
      <c r="PII18" s="212"/>
      <c r="PIJ18" s="212"/>
      <c r="PIK18" s="191"/>
      <c r="PIL18" s="191"/>
      <c r="PIM18" s="191"/>
      <c r="PIN18" s="191"/>
      <c r="PIO18" s="83"/>
      <c r="PIP18" s="212"/>
      <c r="PIQ18" s="212"/>
      <c r="PIR18" s="212"/>
      <c r="PIS18" s="191"/>
      <c r="PIT18" s="191"/>
      <c r="PIU18" s="191"/>
      <c r="PIV18" s="191"/>
      <c r="PIW18" s="83"/>
      <c r="PIX18" s="212"/>
      <c r="PIY18" s="212"/>
      <c r="PIZ18" s="212"/>
      <c r="PJA18" s="191"/>
      <c r="PJB18" s="191"/>
      <c r="PJC18" s="191"/>
      <c r="PJD18" s="191"/>
      <c r="PJE18" s="83"/>
      <c r="PJF18" s="212"/>
      <c r="PJG18" s="212"/>
      <c r="PJH18" s="212"/>
      <c r="PJI18" s="191"/>
      <c r="PJJ18" s="191"/>
      <c r="PJK18" s="191"/>
      <c r="PJL18" s="191"/>
      <c r="PJM18" s="83"/>
      <c r="PJN18" s="212"/>
      <c r="PJO18" s="212"/>
      <c r="PJP18" s="212"/>
      <c r="PJQ18" s="191"/>
      <c r="PJR18" s="191"/>
      <c r="PJS18" s="191"/>
      <c r="PJT18" s="191"/>
      <c r="PJU18" s="83"/>
      <c r="PJV18" s="212"/>
      <c r="PJW18" s="212"/>
      <c r="PJX18" s="212"/>
      <c r="PJY18" s="191"/>
      <c r="PJZ18" s="191"/>
      <c r="PKA18" s="191"/>
      <c r="PKB18" s="191"/>
      <c r="PKC18" s="83"/>
      <c r="PKD18" s="212"/>
      <c r="PKE18" s="212"/>
      <c r="PKF18" s="212"/>
      <c r="PKG18" s="191"/>
      <c r="PKH18" s="191"/>
      <c r="PKI18" s="191"/>
      <c r="PKJ18" s="191"/>
      <c r="PKK18" s="83"/>
      <c r="PKL18" s="212"/>
      <c r="PKM18" s="212"/>
      <c r="PKN18" s="212"/>
      <c r="PKO18" s="191"/>
      <c r="PKP18" s="191"/>
      <c r="PKQ18" s="191"/>
      <c r="PKR18" s="191"/>
      <c r="PKS18" s="83"/>
      <c r="PKT18" s="212"/>
      <c r="PKU18" s="212"/>
      <c r="PKV18" s="212"/>
      <c r="PKW18" s="191"/>
      <c r="PKX18" s="191"/>
      <c r="PKY18" s="191"/>
      <c r="PKZ18" s="191"/>
      <c r="PLA18" s="83"/>
      <c r="PLB18" s="212"/>
      <c r="PLC18" s="212"/>
      <c r="PLD18" s="212"/>
      <c r="PLE18" s="191"/>
      <c r="PLF18" s="191"/>
      <c r="PLG18" s="191"/>
      <c r="PLH18" s="191"/>
      <c r="PLI18" s="83"/>
      <c r="PLJ18" s="212"/>
      <c r="PLK18" s="212"/>
      <c r="PLL18" s="212"/>
      <c r="PLM18" s="191"/>
      <c r="PLN18" s="191"/>
      <c r="PLO18" s="191"/>
      <c r="PLP18" s="191"/>
      <c r="PLQ18" s="83"/>
      <c r="PLR18" s="212"/>
      <c r="PLS18" s="212"/>
      <c r="PLT18" s="212"/>
      <c r="PLU18" s="191"/>
      <c r="PLV18" s="191"/>
      <c r="PLW18" s="191"/>
      <c r="PLX18" s="191"/>
      <c r="PLY18" s="83"/>
      <c r="PLZ18" s="212"/>
      <c r="PMA18" s="212"/>
      <c r="PMB18" s="212"/>
      <c r="PMC18" s="191"/>
      <c r="PMD18" s="191"/>
      <c r="PME18" s="191"/>
      <c r="PMF18" s="191"/>
      <c r="PMG18" s="83"/>
      <c r="PMH18" s="212"/>
      <c r="PMI18" s="212"/>
      <c r="PMJ18" s="212"/>
      <c r="PMK18" s="191"/>
      <c r="PML18" s="191"/>
      <c r="PMM18" s="191"/>
      <c r="PMN18" s="191"/>
      <c r="PMO18" s="83"/>
      <c r="PMP18" s="212"/>
      <c r="PMQ18" s="212"/>
      <c r="PMR18" s="212"/>
      <c r="PMS18" s="191"/>
      <c r="PMT18" s="191"/>
      <c r="PMU18" s="191"/>
      <c r="PMV18" s="191"/>
      <c r="PMW18" s="83"/>
      <c r="PMX18" s="212"/>
      <c r="PMY18" s="212"/>
      <c r="PMZ18" s="212"/>
      <c r="PNA18" s="191"/>
      <c r="PNB18" s="191"/>
      <c r="PNC18" s="191"/>
      <c r="PND18" s="191"/>
      <c r="PNE18" s="83"/>
      <c r="PNF18" s="212"/>
      <c r="PNG18" s="212"/>
      <c r="PNH18" s="212"/>
      <c r="PNI18" s="191"/>
      <c r="PNJ18" s="191"/>
      <c r="PNK18" s="191"/>
      <c r="PNL18" s="191"/>
      <c r="PNM18" s="83"/>
      <c r="PNN18" s="212"/>
      <c r="PNO18" s="212"/>
      <c r="PNP18" s="212"/>
      <c r="PNQ18" s="191"/>
      <c r="PNR18" s="191"/>
      <c r="PNS18" s="191"/>
      <c r="PNT18" s="191"/>
      <c r="PNU18" s="83"/>
      <c r="PNV18" s="212"/>
      <c r="PNW18" s="212"/>
      <c r="PNX18" s="212"/>
      <c r="PNY18" s="191"/>
      <c r="PNZ18" s="191"/>
      <c r="POA18" s="191"/>
      <c r="POB18" s="191"/>
      <c r="POC18" s="83"/>
      <c r="POD18" s="212"/>
      <c r="POE18" s="212"/>
      <c r="POF18" s="212"/>
      <c r="POG18" s="191"/>
      <c r="POH18" s="191"/>
      <c r="POI18" s="191"/>
      <c r="POJ18" s="191"/>
      <c r="POK18" s="83"/>
      <c r="POL18" s="212"/>
      <c r="POM18" s="212"/>
      <c r="PON18" s="212"/>
      <c r="POO18" s="191"/>
      <c r="POP18" s="191"/>
      <c r="POQ18" s="191"/>
      <c r="POR18" s="191"/>
      <c r="POS18" s="83"/>
      <c r="POT18" s="212"/>
      <c r="POU18" s="212"/>
      <c r="POV18" s="212"/>
      <c r="POW18" s="191"/>
      <c r="POX18" s="191"/>
      <c r="POY18" s="191"/>
      <c r="POZ18" s="191"/>
      <c r="PPA18" s="83"/>
      <c r="PPB18" s="212"/>
      <c r="PPC18" s="212"/>
      <c r="PPD18" s="212"/>
      <c r="PPE18" s="191"/>
      <c r="PPF18" s="191"/>
      <c r="PPG18" s="191"/>
      <c r="PPH18" s="191"/>
      <c r="PPI18" s="83"/>
      <c r="PPJ18" s="212"/>
      <c r="PPK18" s="212"/>
      <c r="PPL18" s="212"/>
      <c r="PPM18" s="191"/>
      <c r="PPN18" s="191"/>
      <c r="PPO18" s="191"/>
      <c r="PPP18" s="191"/>
      <c r="PPQ18" s="83"/>
      <c r="PPR18" s="212"/>
      <c r="PPS18" s="212"/>
      <c r="PPT18" s="212"/>
      <c r="PPU18" s="191"/>
      <c r="PPV18" s="191"/>
      <c r="PPW18" s="191"/>
      <c r="PPX18" s="191"/>
      <c r="PPY18" s="83"/>
      <c r="PPZ18" s="212"/>
      <c r="PQA18" s="212"/>
      <c r="PQB18" s="212"/>
      <c r="PQC18" s="191"/>
      <c r="PQD18" s="191"/>
      <c r="PQE18" s="191"/>
      <c r="PQF18" s="191"/>
      <c r="PQG18" s="83"/>
      <c r="PQH18" s="212"/>
      <c r="PQI18" s="212"/>
      <c r="PQJ18" s="212"/>
      <c r="PQK18" s="191"/>
      <c r="PQL18" s="191"/>
      <c r="PQM18" s="191"/>
      <c r="PQN18" s="191"/>
      <c r="PQO18" s="83"/>
      <c r="PQP18" s="212"/>
      <c r="PQQ18" s="212"/>
      <c r="PQR18" s="212"/>
      <c r="PQS18" s="191"/>
      <c r="PQT18" s="191"/>
      <c r="PQU18" s="191"/>
      <c r="PQV18" s="191"/>
      <c r="PQW18" s="83"/>
      <c r="PQX18" s="212"/>
      <c r="PQY18" s="212"/>
      <c r="PQZ18" s="212"/>
      <c r="PRA18" s="191"/>
      <c r="PRB18" s="191"/>
      <c r="PRC18" s="191"/>
      <c r="PRD18" s="191"/>
      <c r="PRE18" s="83"/>
      <c r="PRF18" s="212"/>
      <c r="PRG18" s="212"/>
      <c r="PRH18" s="212"/>
      <c r="PRI18" s="191"/>
      <c r="PRJ18" s="191"/>
      <c r="PRK18" s="191"/>
      <c r="PRL18" s="191"/>
      <c r="PRM18" s="83"/>
      <c r="PRN18" s="212"/>
      <c r="PRO18" s="212"/>
      <c r="PRP18" s="212"/>
      <c r="PRQ18" s="191"/>
      <c r="PRR18" s="191"/>
      <c r="PRS18" s="191"/>
      <c r="PRT18" s="191"/>
      <c r="PRU18" s="83"/>
      <c r="PRV18" s="212"/>
      <c r="PRW18" s="212"/>
      <c r="PRX18" s="212"/>
      <c r="PRY18" s="191"/>
      <c r="PRZ18" s="191"/>
      <c r="PSA18" s="191"/>
      <c r="PSB18" s="191"/>
      <c r="PSC18" s="83"/>
      <c r="PSD18" s="212"/>
      <c r="PSE18" s="212"/>
      <c r="PSF18" s="212"/>
      <c r="PSG18" s="191"/>
      <c r="PSH18" s="191"/>
      <c r="PSI18" s="191"/>
      <c r="PSJ18" s="191"/>
      <c r="PSK18" s="83"/>
      <c r="PSL18" s="212"/>
      <c r="PSM18" s="212"/>
      <c r="PSN18" s="212"/>
      <c r="PSO18" s="191"/>
      <c r="PSP18" s="191"/>
      <c r="PSQ18" s="191"/>
      <c r="PSR18" s="191"/>
      <c r="PSS18" s="83"/>
      <c r="PST18" s="212"/>
      <c r="PSU18" s="212"/>
      <c r="PSV18" s="212"/>
      <c r="PSW18" s="191"/>
      <c r="PSX18" s="191"/>
      <c r="PSY18" s="191"/>
      <c r="PSZ18" s="191"/>
      <c r="PTA18" s="83"/>
      <c r="PTB18" s="212"/>
      <c r="PTC18" s="212"/>
      <c r="PTD18" s="212"/>
      <c r="PTE18" s="191"/>
      <c r="PTF18" s="191"/>
      <c r="PTG18" s="191"/>
      <c r="PTH18" s="191"/>
      <c r="PTI18" s="83"/>
      <c r="PTJ18" s="212"/>
      <c r="PTK18" s="212"/>
      <c r="PTL18" s="212"/>
      <c r="PTM18" s="191"/>
      <c r="PTN18" s="191"/>
      <c r="PTO18" s="191"/>
      <c r="PTP18" s="191"/>
      <c r="PTQ18" s="83"/>
      <c r="PTR18" s="212"/>
      <c r="PTS18" s="212"/>
      <c r="PTT18" s="212"/>
      <c r="PTU18" s="191"/>
      <c r="PTV18" s="191"/>
      <c r="PTW18" s="191"/>
      <c r="PTX18" s="191"/>
      <c r="PTY18" s="83"/>
      <c r="PTZ18" s="212"/>
      <c r="PUA18" s="212"/>
      <c r="PUB18" s="212"/>
      <c r="PUC18" s="191"/>
      <c r="PUD18" s="191"/>
      <c r="PUE18" s="191"/>
      <c r="PUF18" s="191"/>
      <c r="PUG18" s="83"/>
      <c r="PUH18" s="212"/>
      <c r="PUI18" s="212"/>
      <c r="PUJ18" s="212"/>
      <c r="PUK18" s="191"/>
      <c r="PUL18" s="191"/>
      <c r="PUM18" s="191"/>
      <c r="PUN18" s="191"/>
      <c r="PUO18" s="83"/>
      <c r="PUP18" s="212"/>
      <c r="PUQ18" s="212"/>
      <c r="PUR18" s="212"/>
      <c r="PUS18" s="191"/>
      <c r="PUT18" s="191"/>
      <c r="PUU18" s="191"/>
      <c r="PUV18" s="191"/>
      <c r="PUW18" s="83"/>
      <c r="PUX18" s="212"/>
      <c r="PUY18" s="212"/>
      <c r="PUZ18" s="212"/>
      <c r="PVA18" s="191"/>
      <c r="PVB18" s="191"/>
      <c r="PVC18" s="191"/>
      <c r="PVD18" s="191"/>
      <c r="PVE18" s="83"/>
      <c r="PVF18" s="212"/>
      <c r="PVG18" s="212"/>
      <c r="PVH18" s="212"/>
      <c r="PVI18" s="191"/>
      <c r="PVJ18" s="191"/>
      <c r="PVK18" s="191"/>
      <c r="PVL18" s="191"/>
      <c r="PVM18" s="83"/>
      <c r="PVN18" s="212"/>
      <c r="PVO18" s="212"/>
      <c r="PVP18" s="212"/>
      <c r="PVQ18" s="191"/>
      <c r="PVR18" s="191"/>
      <c r="PVS18" s="191"/>
      <c r="PVT18" s="191"/>
      <c r="PVU18" s="83"/>
      <c r="PVV18" s="212"/>
      <c r="PVW18" s="212"/>
      <c r="PVX18" s="212"/>
      <c r="PVY18" s="191"/>
      <c r="PVZ18" s="191"/>
      <c r="PWA18" s="191"/>
      <c r="PWB18" s="191"/>
      <c r="PWC18" s="83"/>
      <c r="PWD18" s="212"/>
      <c r="PWE18" s="212"/>
      <c r="PWF18" s="212"/>
      <c r="PWG18" s="191"/>
      <c r="PWH18" s="191"/>
      <c r="PWI18" s="191"/>
      <c r="PWJ18" s="191"/>
      <c r="PWK18" s="83"/>
      <c r="PWL18" s="212"/>
      <c r="PWM18" s="212"/>
      <c r="PWN18" s="212"/>
      <c r="PWO18" s="191"/>
      <c r="PWP18" s="191"/>
      <c r="PWQ18" s="191"/>
      <c r="PWR18" s="191"/>
      <c r="PWS18" s="83"/>
      <c r="PWT18" s="212"/>
      <c r="PWU18" s="212"/>
      <c r="PWV18" s="212"/>
      <c r="PWW18" s="191"/>
      <c r="PWX18" s="191"/>
      <c r="PWY18" s="191"/>
      <c r="PWZ18" s="191"/>
      <c r="PXA18" s="83"/>
      <c r="PXB18" s="212"/>
      <c r="PXC18" s="212"/>
      <c r="PXD18" s="212"/>
      <c r="PXE18" s="191"/>
      <c r="PXF18" s="191"/>
      <c r="PXG18" s="191"/>
      <c r="PXH18" s="191"/>
      <c r="PXI18" s="83"/>
      <c r="PXJ18" s="212"/>
      <c r="PXK18" s="212"/>
      <c r="PXL18" s="212"/>
      <c r="PXM18" s="191"/>
      <c r="PXN18" s="191"/>
      <c r="PXO18" s="191"/>
      <c r="PXP18" s="191"/>
      <c r="PXQ18" s="83"/>
      <c r="PXR18" s="212"/>
      <c r="PXS18" s="212"/>
      <c r="PXT18" s="212"/>
      <c r="PXU18" s="191"/>
      <c r="PXV18" s="191"/>
      <c r="PXW18" s="191"/>
      <c r="PXX18" s="191"/>
      <c r="PXY18" s="83"/>
      <c r="PXZ18" s="212"/>
      <c r="PYA18" s="212"/>
      <c r="PYB18" s="212"/>
      <c r="PYC18" s="191"/>
      <c r="PYD18" s="191"/>
      <c r="PYE18" s="191"/>
      <c r="PYF18" s="191"/>
      <c r="PYG18" s="83"/>
      <c r="PYH18" s="212"/>
      <c r="PYI18" s="212"/>
      <c r="PYJ18" s="212"/>
      <c r="PYK18" s="191"/>
      <c r="PYL18" s="191"/>
      <c r="PYM18" s="191"/>
      <c r="PYN18" s="191"/>
      <c r="PYO18" s="83"/>
      <c r="PYP18" s="212"/>
      <c r="PYQ18" s="212"/>
      <c r="PYR18" s="212"/>
      <c r="PYS18" s="191"/>
      <c r="PYT18" s="191"/>
      <c r="PYU18" s="191"/>
      <c r="PYV18" s="191"/>
      <c r="PYW18" s="83"/>
      <c r="PYX18" s="212"/>
      <c r="PYY18" s="212"/>
      <c r="PYZ18" s="212"/>
      <c r="PZA18" s="191"/>
      <c r="PZB18" s="191"/>
      <c r="PZC18" s="191"/>
      <c r="PZD18" s="191"/>
      <c r="PZE18" s="83"/>
      <c r="PZF18" s="212"/>
      <c r="PZG18" s="212"/>
      <c r="PZH18" s="212"/>
      <c r="PZI18" s="191"/>
      <c r="PZJ18" s="191"/>
      <c r="PZK18" s="191"/>
      <c r="PZL18" s="191"/>
      <c r="PZM18" s="83"/>
      <c r="PZN18" s="212"/>
      <c r="PZO18" s="212"/>
      <c r="PZP18" s="212"/>
      <c r="PZQ18" s="191"/>
      <c r="PZR18" s="191"/>
      <c r="PZS18" s="191"/>
      <c r="PZT18" s="191"/>
      <c r="PZU18" s="83"/>
      <c r="PZV18" s="212"/>
      <c r="PZW18" s="212"/>
      <c r="PZX18" s="212"/>
      <c r="PZY18" s="191"/>
      <c r="PZZ18" s="191"/>
      <c r="QAA18" s="191"/>
      <c r="QAB18" s="191"/>
      <c r="QAC18" s="83"/>
      <c r="QAD18" s="212"/>
      <c r="QAE18" s="212"/>
      <c r="QAF18" s="212"/>
      <c r="QAG18" s="191"/>
      <c r="QAH18" s="191"/>
      <c r="QAI18" s="191"/>
      <c r="QAJ18" s="191"/>
      <c r="QAK18" s="83"/>
      <c r="QAL18" s="212"/>
      <c r="QAM18" s="212"/>
      <c r="QAN18" s="212"/>
      <c r="QAO18" s="191"/>
      <c r="QAP18" s="191"/>
      <c r="QAQ18" s="191"/>
      <c r="QAR18" s="191"/>
      <c r="QAS18" s="83"/>
      <c r="QAT18" s="212"/>
      <c r="QAU18" s="212"/>
      <c r="QAV18" s="212"/>
      <c r="QAW18" s="191"/>
      <c r="QAX18" s="191"/>
      <c r="QAY18" s="191"/>
      <c r="QAZ18" s="191"/>
      <c r="QBA18" s="83"/>
      <c r="QBB18" s="212"/>
      <c r="QBC18" s="212"/>
      <c r="QBD18" s="212"/>
      <c r="QBE18" s="191"/>
      <c r="QBF18" s="191"/>
      <c r="QBG18" s="191"/>
      <c r="QBH18" s="191"/>
      <c r="QBI18" s="83"/>
      <c r="QBJ18" s="212"/>
      <c r="QBK18" s="212"/>
      <c r="QBL18" s="212"/>
      <c r="QBM18" s="191"/>
      <c r="QBN18" s="191"/>
      <c r="QBO18" s="191"/>
      <c r="QBP18" s="191"/>
      <c r="QBQ18" s="83"/>
      <c r="QBR18" s="212"/>
      <c r="QBS18" s="212"/>
      <c r="QBT18" s="212"/>
      <c r="QBU18" s="191"/>
      <c r="QBV18" s="191"/>
      <c r="QBW18" s="191"/>
      <c r="QBX18" s="191"/>
      <c r="QBY18" s="83"/>
      <c r="QBZ18" s="212"/>
      <c r="QCA18" s="212"/>
      <c r="QCB18" s="212"/>
      <c r="QCC18" s="191"/>
      <c r="QCD18" s="191"/>
      <c r="QCE18" s="191"/>
      <c r="QCF18" s="191"/>
      <c r="QCG18" s="83"/>
      <c r="QCH18" s="212"/>
      <c r="QCI18" s="212"/>
      <c r="QCJ18" s="212"/>
      <c r="QCK18" s="191"/>
      <c r="QCL18" s="191"/>
      <c r="QCM18" s="191"/>
      <c r="QCN18" s="191"/>
      <c r="QCO18" s="83"/>
      <c r="QCP18" s="212"/>
      <c r="QCQ18" s="212"/>
      <c r="QCR18" s="212"/>
      <c r="QCS18" s="191"/>
      <c r="QCT18" s="191"/>
      <c r="QCU18" s="191"/>
      <c r="QCV18" s="191"/>
      <c r="QCW18" s="83"/>
      <c r="QCX18" s="212"/>
      <c r="QCY18" s="212"/>
      <c r="QCZ18" s="212"/>
      <c r="QDA18" s="191"/>
      <c r="QDB18" s="191"/>
      <c r="QDC18" s="191"/>
      <c r="QDD18" s="191"/>
      <c r="QDE18" s="83"/>
      <c r="QDF18" s="212"/>
      <c r="QDG18" s="212"/>
      <c r="QDH18" s="212"/>
      <c r="QDI18" s="191"/>
      <c r="QDJ18" s="191"/>
      <c r="QDK18" s="191"/>
      <c r="QDL18" s="191"/>
      <c r="QDM18" s="83"/>
      <c r="QDN18" s="212"/>
      <c r="QDO18" s="212"/>
      <c r="QDP18" s="212"/>
      <c r="QDQ18" s="191"/>
      <c r="QDR18" s="191"/>
      <c r="QDS18" s="191"/>
      <c r="QDT18" s="191"/>
      <c r="QDU18" s="83"/>
      <c r="QDV18" s="212"/>
      <c r="QDW18" s="212"/>
      <c r="QDX18" s="212"/>
      <c r="QDY18" s="191"/>
      <c r="QDZ18" s="191"/>
      <c r="QEA18" s="191"/>
      <c r="QEB18" s="191"/>
      <c r="QEC18" s="83"/>
      <c r="QED18" s="212"/>
      <c r="QEE18" s="212"/>
      <c r="QEF18" s="212"/>
      <c r="QEG18" s="191"/>
      <c r="QEH18" s="191"/>
      <c r="QEI18" s="191"/>
      <c r="QEJ18" s="191"/>
      <c r="QEK18" s="83"/>
      <c r="QEL18" s="212"/>
      <c r="QEM18" s="212"/>
      <c r="QEN18" s="212"/>
      <c r="QEO18" s="191"/>
      <c r="QEP18" s="191"/>
      <c r="QEQ18" s="191"/>
      <c r="QER18" s="191"/>
      <c r="QES18" s="83"/>
      <c r="QET18" s="212"/>
      <c r="QEU18" s="212"/>
      <c r="QEV18" s="212"/>
      <c r="QEW18" s="191"/>
      <c r="QEX18" s="191"/>
      <c r="QEY18" s="191"/>
      <c r="QEZ18" s="191"/>
      <c r="QFA18" s="83"/>
      <c r="QFB18" s="212"/>
      <c r="QFC18" s="212"/>
      <c r="QFD18" s="212"/>
      <c r="QFE18" s="191"/>
      <c r="QFF18" s="191"/>
      <c r="QFG18" s="191"/>
      <c r="QFH18" s="191"/>
      <c r="QFI18" s="83"/>
      <c r="QFJ18" s="212"/>
      <c r="QFK18" s="212"/>
      <c r="QFL18" s="212"/>
      <c r="QFM18" s="191"/>
      <c r="QFN18" s="191"/>
      <c r="QFO18" s="191"/>
      <c r="QFP18" s="191"/>
      <c r="QFQ18" s="83"/>
      <c r="QFR18" s="212"/>
      <c r="QFS18" s="212"/>
      <c r="QFT18" s="212"/>
      <c r="QFU18" s="191"/>
      <c r="QFV18" s="191"/>
      <c r="QFW18" s="191"/>
      <c r="QFX18" s="191"/>
      <c r="QFY18" s="83"/>
      <c r="QFZ18" s="212"/>
      <c r="QGA18" s="212"/>
      <c r="QGB18" s="212"/>
      <c r="QGC18" s="191"/>
      <c r="QGD18" s="191"/>
      <c r="QGE18" s="191"/>
      <c r="QGF18" s="191"/>
      <c r="QGG18" s="83"/>
      <c r="QGH18" s="212"/>
      <c r="QGI18" s="212"/>
      <c r="QGJ18" s="212"/>
      <c r="QGK18" s="191"/>
      <c r="QGL18" s="191"/>
      <c r="QGM18" s="191"/>
      <c r="QGN18" s="191"/>
      <c r="QGO18" s="83"/>
      <c r="QGP18" s="212"/>
      <c r="QGQ18" s="212"/>
      <c r="QGR18" s="212"/>
      <c r="QGS18" s="191"/>
      <c r="QGT18" s="191"/>
      <c r="QGU18" s="191"/>
      <c r="QGV18" s="191"/>
      <c r="QGW18" s="83"/>
      <c r="QGX18" s="212"/>
      <c r="QGY18" s="212"/>
      <c r="QGZ18" s="212"/>
      <c r="QHA18" s="191"/>
      <c r="QHB18" s="191"/>
      <c r="QHC18" s="191"/>
      <c r="QHD18" s="191"/>
      <c r="QHE18" s="83"/>
      <c r="QHF18" s="212"/>
      <c r="QHG18" s="212"/>
      <c r="QHH18" s="212"/>
      <c r="QHI18" s="191"/>
      <c r="QHJ18" s="191"/>
      <c r="QHK18" s="191"/>
      <c r="QHL18" s="191"/>
      <c r="QHM18" s="83"/>
      <c r="QHN18" s="212"/>
      <c r="QHO18" s="212"/>
      <c r="QHP18" s="212"/>
      <c r="QHQ18" s="191"/>
      <c r="QHR18" s="191"/>
      <c r="QHS18" s="191"/>
      <c r="QHT18" s="191"/>
      <c r="QHU18" s="83"/>
      <c r="QHV18" s="212"/>
      <c r="QHW18" s="212"/>
      <c r="QHX18" s="212"/>
      <c r="QHY18" s="191"/>
      <c r="QHZ18" s="191"/>
      <c r="QIA18" s="191"/>
      <c r="QIB18" s="191"/>
      <c r="QIC18" s="83"/>
      <c r="QID18" s="212"/>
      <c r="QIE18" s="212"/>
      <c r="QIF18" s="212"/>
      <c r="QIG18" s="191"/>
      <c r="QIH18" s="191"/>
      <c r="QII18" s="191"/>
      <c r="QIJ18" s="191"/>
      <c r="QIK18" s="83"/>
      <c r="QIL18" s="212"/>
      <c r="QIM18" s="212"/>
      <c r="QIN18" s="212"/>
      <c r="QIO18" s="191"/>
      <c r="QIP18" s="191"/>
      <c r="QIQ18" s="191"/>
      <c r="QIR18" s="191"/>
      <c r="QIS18" s="83"/>
      <c r="QIT18" s="212"/>
      <c r="QIU18" s="212"/>
      <c r="QIV18" s="212"/>
      <c r="QIW18" s="191"/>
      <c r="QIX18" s="191"/>
      <c r="QIY18" s="191"/>
      <c r="QIZ18" s="191"/>
      <c r="QJA18" s="83"/>
      <c r="QJB18" s="212"/>
      <c r="QJC18" s="212"/>
      <c r="QJD18" s="212"/>
      <c r="QJE18" s="191"/>
      <c r="QJF18" s="191"/>
      <c r="QJG18" s="191"/>
      <c r="QJH18" s="191"/>
      <c r="QJI18" s="83"/>
      <c r="QJJ18" s="212"/>
      <c r="QJK18" s="212"/>
      <c r="QJL18" s="212"/>
      <c r="QJM18" s="191"/>
      <c r="QJN18" s="191"/>
      <c r="QJO18" s="191"/>
      <c r="QJP18" s="191"/>
      <c r="QJQ18" s="83"/>
      <c r="QJR18" s="212"/>
      <c r="QJS18" s="212"/>
      <c r="QJT18" s="212"/>
      <c r="QJU18" s="191"/>
      <c r="QJV18" s="191"/>
      <c r="QJW18" s="191"/>
      <c r="QJX18" s="191"/>
      <c r="QJY18" s="83"/>
      <c r="QJZ18" s="212"/>
      <c r="QKA18" s="212"/>
      <c r="QKB18" s="212"/>
      <c r="QKC18" s="191"/>
      <c r="QKD18" s="191"/>
      <c r="QKE18" s="191"/>
      <c r="QKF18" s="191"/>
      <c r="QKG18" s="83"/>
      <c r="QKH18" s="212"/>
      <c r="QKI18" s="212"/>
      <c r="QKJ18" s="212"/>
      <c r="QKK18" s="191"/>
      <c r="QKL18" s="191"/>
      <c r="QKM18" s="191"/>
      <c r="QKN18" s="191"/>
      <c r="QKO18" s="83"/>
      <c r="QKP18" s="212"/>
      <c r="QKQ18" s="212"/>
      <c r="QKR18" s="212"/>
      <c r="QKS18" s="191"/>
      <c r="QKT18" s="191"/>
      <c r="QKU18" s="191"/>
      <c r="QKV18" s="191"/>
      <c r="QKW18" s="83"/>
      <c r="QKX18" s="212"/>
      <c r="QKY18" s="212"/>
      <c r="QKZ18" s="212"/>
      <c r="QLA18" s="191"/>
      <c r="QLB18" s="191"/>
      <c r="QLC18" s="191"/>
      <c r="QLD18" s="191"/>
      <c r="QLE18" s="83"/>
      <c r="QLF18" s="212"/>
      <c r="QLG18" s="212"/>
      <c r="QLH18" s="212"/>
      <c r="QLI18" s="191"/>
      <c r="QLJ18" s="191"/>
      <c r="QLK18" s="191"/>
      <c r="QLL18" s="191"/>
      <c r="QLM18" s="83"/>
      <c r="QLN18" s="212"/>
      <c r="QLO18" s="212"/>
      <c r="QLP18" s="212"/>
      <c r="QLQ18" s="191"/>
      <c r="QLR18" s="191"/>
      <c r="QLS18" s="191"/>
      <c r="QLT18" s="191"/>
      <c r="QLU18" s="83"/>
      <c r="QLV18" s="212"/>
      <c r="QLW18" s="212"/>
      <c r="QLX18" s="212"/>
      <c r="QLY18" s="191"/>
      <c r="QLZ18" s="191"/>
      <c r="QMA18" s="191"/>
      <c r="QMB18" s="191"/>
      <c r="QMC18" s="83"/>
      <c r="QMD18" s="212"/>
      <c r="QME18" s="212"/>
      <c r="QMF18" s="212"/>
      <c r="QMG18" s="191"/>
      <c r="QMH18" s="191"/>
      <c r="QMI18" s="191"/>
      <c r="QMJ18" s="191"/>
      <c r="QMK18" s="83"/>
      <c r="QML18" s="212"/>
      <c r="QMM18" s="212"/>
      <c r="QMN18" s="212"/>
      <c r="QMO18" s="191"/>
      <c r="QMP18" s="191"/>
      <c r="QMQ18" s="191"/>
      <c r="QMR18" s="191"/>
      <c r="QMS18" s="83"/>
      <c r="QMT18" s="212"/>
      <c r="QMU18" s="212"/>
      <c r="QMV18" s="212"/>
      <c r="QMW18" s="191"/>
      <c r="QMX18" s="191"/>
      <c r="QMY18" s="191"/>
      <c r="QMZ18" s="191"/>
      <c r="QNA18" s="83"/>
      <c r="QNB18" s="212"/>
      <c r="QNC18" s="212"/>
      <c r="QND18" s="212"/>
      <c r="QNE18" s="191"/>
      <c r="QNF18" s="191"/>
      <c r="QNG18" s="191"/>
      <c r="QNH18" s="191"/>
      <c r="QNI18" s="83"/>
      <c r="QNJ18" s="212"/>
      <c r="QNK18" s="212"/>
      <c r="QNL18" s="212"/>
      <c r="QNM18" s="191"/>
      <c r="QNN18" s="191"/>
      <c r="QNO18" s="191"/>
      <c r="QNP18" s="191"/>
      <c r="QNQ18" s="83"/>
      <c r="QNR18" s="212"/>
      <c r="QNS18" s="212"/>
      <c r="QNT18" s="212"/>
      <c r="QNU18" s="191"/>
      <c r="QNV18" s="191"/>
      <c r="QNW18" s="191"/>
      <c r="QNX18" s="191"/>
      <c r="QNY18" s="83"/>
      <c r="QNZ18" s="212"/>
      <c r="QOA18" s="212"/>
      <c r="QOB18" s="212"/>
      <c r="QOC18" s="191"/>
      <c r="QOD18" s="191"/>
      <c r="QOE18" s="191"/>
      <c r="QOF18" s="191"/>
      <c r="QOG18" s="83"/>
      <c r="QOH18" s="212"/>
      <c r="QOI18" s="212"/>
      <c r="QOJ18" s="212"/>
      <c r="QOK18" s="191"/>
      <c r="QOL18" s="191"/>
      <c r="QOM18" s="191"/>
      <c r="QON18" s="191"/>
      <c r="QOO18" s="83"/>
      <c r="QOP18" s="212"/>
      <c r="QOQ18" s="212"/>
      <c r="QOR18" s="212"/>
      <c r="QOS18" s="191"/>
      <c r="QOT18" s="191"/>
      <c r="QOU18" s="191"/>
      <c r="QOV18" s="191"/>
      <c r="QOW18" s="83"/>
      <c r="QOX18" s="212"/>
      <c r="QOY18" s="212"/>
      <c r="QOZ18" s="212"/>
      <c r="QPA18" s="191"/>
      <c r="QPB18" s="191"/>
      <c r="QPC18" s="191"/>
      <c r="QPD18" s="191"/>
      <c r="QPE18" s="83"/>
      <c r="QPF18" s="212"/>
      <c r="QPG18" s="212"/>
      <c r="QPH18" s="212"/>
      <c r="QPI18" s="191"/>
      <c r="QPJ18" s="191"/>
      <c r="QPK18" s="191"/>
      <c r="QPL18" s="191"/>
      <c r="QPM18" s="83"/>
      <c r="QPN18" s="212"/>
      <c r="QPO18" s="212"/>
      <c r="QPP18" s="212"/>
      <c r="QPQ18" s="191"/>
      <c r="QPR18" s="191"/>
      <c r="QPS18" s="191"/>
      <c r="QPT18" s="191"/>
      <c r="QPU18" s="83"/>
      <c r="QPV18" s="212"/>
      <c r="QPW18" s="212"/>
      <c r="QPX18" s="212"/>
      <c r="QPY18" s="191"/>
      <c r="QPZ18" s="191"/>
      <c r="QQA18" s="191"/>
      <c r="QQB18" s="191"/>
      <c r="QQC18" s="83"/>
      <c r="QQD18" s="212"/>
      <c r="QQE18" s="212"/>
      <c r="QQF18" s="212"/>
      <c r="QQG18" s="191"/>
      <c r="QQH18" s="191"/>
      <c r="QQI18" s="191"/>
      <c r="QQJ18" s="191"/>
      <c r="QQK18" s="83"/>
      <c r="QQL18" s="212"/>
      <c r="QQM18" s="212"/>
      <c r="QQN18" s="212"/>
      <c r="QQO18" s="191"/>
      <c r="QQP18" s="191"/>
      <c r="QQQ18" s="191"/>
      <c r="QQR18" s="191"/>
      <c r="QQS18" s="83"/>
      <c r="QQT18" s="212"/>
      <c r="QQU18" s="212"/>
      <c r="QQV18" s="212"/>
      <c r="QQW18" s="191"/>
      <c r="QQX18" s="191"/>
      <c r="QQY18" s="191"/>
      <c r="QQZ18" s="191"/>
      <c r="QRA18" s="83"/>
      <c r="QRB18" s="212"/>
      <c r="QRC18" s="212"/>
      <c r="QRD18" s="212"/>
      <c r="QRE18" s="191"/>
      <c r="QRF18" s="191"/>
      <c r="QRG18" s="191"/>
      <c r="QRH18" s="191"/>
      <c r="QRI18" s="83"/>
      <c r="QRJ18" s="212"/>
      <c r="QRK18" s="212"/>
      <c r="QRL18" s="212"/>
      <c r="QRM18" s="191"/>
      <c r="QRN18" s="191"/>
      <c r="QRO18" s="191"/>
      <c r="QRP18" s="191"/>
      <c r="QRQ18" s="83"/>
      <c r="QRR18" s="212"/>
      <c r="QRS18" s="212"/>
      <c r="QRT18" s="212"/>
      <c r="QRU18" s="191"/>
      <c r="QRV18" s="191"/>
      <c r="QRW18" s="191"/>
      <c r="QRX18" s="191"/>
      <c r="QRY18" s="83"/>
      <c r="QRZ18" s="212"/>
      <c r="QSA18" s="212"/>
      <c r="QSB18" s="212"/>
      <c r="QSC18" s="191"/>
      <c r="QSD18" s="191"/>
      <c r="QSE18" s="191"/>
      <c r="QSF18" s="191"/>
      <c r="QSG18" s="83"/>
      <c r="QSH18" s="212"/>
      <c r="QSI18" s="212"/>
      <c r="QSJ18" s="212"/>
      <c r="QSK18" s="191"/>
      <c r="QSL18" s="191"/>
      <c r="QSM18" s="191"/>
      <c r="QSN18" s="191"/>
      <c r="QSO18" s="83"/>
      <c r="QSP18" s="212"/>
      <c r="QSQ18" s="212"/>
      <c r="QSR18" s="212"/>
      <c r="QSS18" s="191"/>
      <c r="QST18" s="191"/>
      <c r="QSU18" s="191"/>
      <c r="QSV18" s="191"/>
      <c r="QSW18" s="83"/>
      <c r="QSX18" s="212"/>
      <c r="QSY18" s="212"/>
      <c r="QSZ18" s="212"/>
      <c r="QTA18" s="191"/>
      <c r="QTB18" s="191"/>
      <c r="QTC18" s="191"/>
      <c r="QTD18" s="191"/>
      <c r="QTE18" s="83"/>
      <c r="QTF18" s="212"/>
      <c r="QTG18" s="212"/>
      <c r="QTH18" s="212"/>
      <c r="QTI18" s="191"/>
      <c r="QTJ18" s="191"/>
      <c r="QTK18" s="191"/>
      <c r="QTL18" s="191"/>
      <c r="QTM18" s="83"/>
      <c r="QTN18" s="212"/>
      <c r="QTO18" s="212"/>
      <c r="QTP18" s="212"/>
      <c r="QTQ18" s="191"/>
      <c r="QTR18" s="191"/>
      <c r="QTS18" s="191"/>
      <c r="QTT18" s="191"/>
      <c r="QTU18" s="83"/>
      <c r="QTV18" s="212"/>
      <c r="QTW18" s="212"/>
      <c r="QTX18" s="212"/>
      <c r="QTY18" s="191"/>
      <c r="QTZ18" s="191"/>
      <c r="QUA18" s="191"/>
      <c r="QUB18" s="191"/>
      <c r="QUC18" s="83"/>
      <c r="QUD18" s="212"/>
      <c r="QUE18" s="212"/>
      <c r="QUF18" s="212"/>
      <c r="QUG18" s="191"/>
      <c r="QUH18" s="191"/>
      <c r="QUI18" s="191"/>
      <c r="QUJ18" s="191"/>
      <c r="QUK18" s="83"/>
      <c r="QUL18" s="212"/>
      <c r="QUM18" s="212"/>
      <c r="QUN18" s="212"/>
      <c r="QUO18" s="191"/>
      <c r="QUP18" s="191"/>
      <c r="QUQ18" s="191"/>
      <c r="QUR18" s="191"/>
      <c r="QUS18" s="83"/>
      <c r="QUT18" s="212"/>
      <c r="QUU18" s="212"/>
      <c r="QUV18" s="212"/>
      <c r="QUW18" s="191"/>
      <c r="QUX18" s="191"/>
      <c r="QUY18" s="191"/>
      <c r="QUZ18" s="191"/>
      <c r="QVA18" s="83"/>
      <c r="QVB18" s="212"/>
      <c r="QVC18" s="212"/>
      <c r="QVD18" s="212"/>
      <c r="QVE18" s="191"/>
      <c r="QVF18" s="191"/>
      <c r="QVG18" s="191"/>
      <c r="QVH18" s="191"/>
      <c r="QVI18" s="83"/>
      <c r="QVJ18" s="212"/>
      <c r="QVK18" s="212"/>
      <c r="QVL18" s="212"/>
      <c r="QVM18" s="191"/>
      <c r="QVN18" s="191"/>
      <c r="QVO18" s="191"/>
      <c r="QVP18" s="191"/>
      <c r="QVQ18" s="83"/>
      <c r="QVR18" s="212"/>
      <c r="QVS18" s="212"/>
      <c r="QVT18" s="212"/>
      <c r="QVU18" s="191"/>
      <c r="QVV18" s="191"/>
      <c r="QVW18" s="191"/>
      <c r="QVX18" s="191"/>
      <c r="QVY18" s="83"/>
      <c r="QVZ18" s="212"/>
      <c r="QWA18" s="212"/>
      <c r="QWB18" s="212"/>
      <c r="QWC18" s="191"/>
      <c r="QWD18" s="191"/>
      <c r="QWE18" s="191"/>
      <c r="QWF18" s="191"/>
      <c r="QWG18" s="83"/>
      <c r="QWH18" s="212"/>
      <c r="QWI18" s="212"/>
      <c r="QWJ18" s="212"/>
      <c r="QWK18" s="191"/>
      <c r="QWL18" s="191"/>
      <c r="QWM18" s="191"/>
      <c r="QWN18" s="191"/>
      <c r="QWO18" s="83"/>
      <c r="QWP18" s="212"/>
      <c r="QWQ18" s="212"/>
      <c r="QWR18" s="212"/>
      <c r="QWS18" s="191"/>
      <c r="QWT18" s="191"/>
      <c r="QWU18" s="191"/>
      <c r="QWV18" s="191"/>
      <c r="QWW18" s="83"/>
      <c r="QWX18" s="212"/>
      <c r="QWY18" s="212"/>
      <c r="QWZ18" s="212"/>
      <c r="QXA18" s="191"/>
      <c r="QXB18" s="191"/>
      <c r="QXC18" s="191"/>
      <c r="QXD18" s="191"/>
      <c r="QXE18" s="83"/>
      <c r="QXF18" s="212"/>
      <c r="QXG18" s="212"/>
      <c r="QXH18" s="212"/>
      <c r="QXI18" s="191"/>
      <c r="QXJ18" s="191"/>
      <c r="QXK18" s="191"/>
      <c r="QXL18" s="191"/>
      <c r="QXM18" s="83"/>
      <c r="QXN18" s="212"/>
      <c r="QXO18" s="212"/>
      <c r="QXP18" s="212"/>
      <c r="QXQ18" s="191"/>
      <c r="QXR18" s="191"/>
      <c r="QXS18" s="191"/>
      <c r="QXT18" s="191"/>
      <c r="QXU18" s="83"/>
      <c r="QXV18" s="212"/>
      <c r="QXW18" s="212"/>
      <c r="QXX18" s="212"/>
      <c r="QXY18" s="191"/>
      <c r="QXZ18" s="191"/>
      <c r="QYA18" s="191"/>
      <c r="QYB18" s="191"/>
      <c r="QYC18" s="83"/>
      <c r="QYD18" s="212"/>
      <c r="QYE18" s="212"/>
      <c r="QYF18" s="212"/>
      <c r="QYG18" s="191"/>
      <c r="QYH18" s="191"/>
      <c r="QYI18" s="191"/>
      <c r="QYJ18" s="191"/>
      <c r="QYK18" s="83"/>
      <c r="QYL18" s="212"/>
      <c r="QYM18" s="212"/>
      <c r="QYN18" s="212"/>
      <c r="QYO18" s="191"/>
      <c r="QYP18" s="191"/>
      <c r="QYQ18" s="191"/>
      <c r="QYR18" s="191"/>
      <c r="QYS18" s="83"/>
      <c r="QYT18" s="212"/>
      <c r="QYU18" s="212"/>
      <c r="QYV18" s="212"/>
      <c r="QYW18" s="191"/>
      <c r="QYX18" s="191"/>
      <c r="QYY18" s="191"/>
      <c r="QYZ18" s="191"/>
      <c r="QZA18" s="83"/>
      <c r="QZB18" s="212"/>
      <c r="QZC18" s="212"/>
      <c r="QZD18" s="212"/>
      <c r="QZE18" s="191"/>
      <c r="QZF18" s="191"/>
      <c r="QZG18" s="191"/>
      <c r="QZH18" s="191"/>
      <c r="QZI18" s="83"/>
      <c r="QZJ18" s="212"/>
      <c r="QZK18" s="212"/>
      <c r="QZL18" s="212"/>
      <c r="QZM18" s="191"/>
      <c r="QZN18" s="191"/>
      <c r="QZO18" s="191"/>
      <c r="QZP18" s="191"/>
      <c r="QZQ18" s="83"/>
      <c r="QZR18" s="212"/>
      <c r="QZS18" s="212"/>
      <c r="QZT18" s="212"/>
      <c r="QZU18" s="191"/>
      <c r="QZV18" s="191"/>
      <c r="QZW18" s="191"/>
      <c r="QZX18" s="191"/>
      <c r="QZY18" s="83"/>
      <c r="QZZ18" s="212"/>
      <c r="RAA18" s="212"/>
      <c r="RAB18" s="212"/>
      <c r="RAC18" s="191"/>
      <c r="RAD18" s="191"/>
      <c r="RAE18" s="191"/>
      <c r="RAF18" s="191"/>
      <c r="RAG18" s="83"/>
      <c r="RAH18" s="212"/>
      <c r="RAI18" s="212"/>
      <c r="RAJ18" s="212"/>
      <c r="RAK18" s="191"/>
      <c r="RAL18" s="191"/>
      <c r="RAM18" s="191"/>
      <c r="RAN18" s="191"/>
      <c r="RAO18" s="83"/>
      <c r="RAP18" s="212"/>
      <c r="RAQ18" s="212"/>
      <c r="RAR18" s="212"/>
      <c r="RAS18" s="191"/>
      <c r="RAT18" s="191"/>
      <c r="RAU18" s="191"/>
      <c r="RAV18" s="191"/>
      <c r="RAW18" s="83"/>
      <c r="RAX18" s="212"/>
      <c r="RAY18" s="212"/>
      <c r="RAZ18" s="212"/>
      <c r="RBA18" s="191"/>
      <c r="RBB18" s="191"/>
      <c r="RBC18" s="191"/>
      <c r="RBD18" s="191"/>
      <c r="RBE18" s="83"/>
      <c r="RBF18" s="212"/>
      <c r="RBG18" s="212"/>
      <c r="RBH18" s="212"/>
      <c r="RBI18" s="191"/>
      <c r="RBJ18" s="191"/>
      <c r="RBK18" s="191"/>
      <c r="RBL18" s="191"/>
      <c r="RBM18" s="83"/>
      <c r="RBN18" s="212"/>
      <c r="RBO18" s="212"/>
      <c r="RBP18" s="212"/>
      <c r="RBQ18" s="191"/>
      <c r="RBR18" s="191"/>
      <c r="RBS18" s="191"/>
      <c r="RBT18" s="191"/>
      <c r="RBU18" s="83"/>
      <c r="RBV18" s="212"/>
      <c r="RBW18" s="212"/>
      <c r="RBX18" s="212"/>
      <c r="RBY18" s="191"/>
      <c r="RBZ18" s="191"/>
      <c r="RCA18" s="191"/>
      <c r="RCB18" s="191"/>
      <c r="RCC18" s="83"/>
      <c r="RCD18" s="212"/>
      <c r="RCE18" s="212"/>
      <c r="RCF18" s="212"/>
      <c r="RCG18" s="191"/>
      <c r="RCH18" s="191"/>
      <c r="RCI18" s="191"/>
      <c r="RCJ18" s="191"/>
      <c r="RCK18" s="83"/>
      <c r="RCL18" s="212"/>
      <c r="RCM18" s="212"/>
      <c r="RCN18" s="212"/>
      <c r="RCO18" s="191"/>
      <c r="RCP18" s="191"/>
      <c r="RCQ18" s="191"/>
      <c r="RCR18" s="191"/>
      <c r="RCS18" s="83"/>
      <c r="RCT18" s="212"/>
      <c r="RCU18" s="212"/>
      <c r="RCV18" s="212"/>
      <c r="RCW18" s="191"/>
      <c r="RCX18" s="191"/>
      <c r="RCY18" s="191"/>
      <c r="RCZ18" s="191"/>
      <c r="RDA18" s="83"/>
      <c r="RDB18" s="212"/>
      <c r="RDC18" s="212"/>
      <c r="RDD18" s="212"/>
      <c r="RDE18" s="191"/>
      <c r="RDF18" s="191"/>
      <c r="RDG18" s="191"/>
      <c r="RDH18" s="191"/>
      <c r="RDI18" s="83"/>
      <c r="RDJ18" s="212"/>
      <c r="RDK18" s="212"/>
      <c r="RDL18" s="212"/>
      <c r="RDM18" s="191"/>
      <c r="RDN18" s="191"/>
      <c r="RDO18" s="191"/>
      <c r="RDP18" s="191"/>
      <c r="RDQ18" s="83"/>
      <c r="RDR18" s="212"/>
      <c r="RDS18" s="212"/>
      <c r="RDT18" s="212"/>
      <c r="RDU18" s="191"/>
      <c r="RDV18" s="191"/>
      <c r="RDW18" s="191"/>
      <c r="RDX18" s="191"/>
      <c r="RDY18" s="83"/>
      <c r="RDZ18" s="212"/>
      <c r="REA18" s="212"/>
      <c r="REB18" s="212"/>
      <c r="REC18" s="191"/>
      <c r="RED18" s="191"/>
      <c r="REE18" s="191"/>
      <c r="REF18" s="191"/>
      <c r="REG18" s="83"/>
      <c r="REH18" s="212"/>
      <c r="REI18" s="212"/>
      <c r="REJ18" s="212"/>
      <c r="REK18" s="191"/>
      <c r="REL18" s="191"/>
      <c r="REM18" s="191"/>
      <c r="REN18" s="191"/>
      <c r="REO18" s="83"/>
      <c r="REP18" s="212"/>
      <c r="REQ18" s="212"/>
      <c r="RER18" s="212"/>
      <c r="RES18" s="191"/>
      <c r="RET18" s="191"/>
      <c r="REU18" s="191"/>
      <c r="REV18" s="191"/>
      <c r="REW18" s="83"/>
      <c r="REX18" s="212"/>
      <c r="REY18" s="212"/>
      <c r="REZ18" s="212"/>
      <c r="RFA18" s="191"/>
      <c r="RFB18" s="191"/>
      <c r="RFC18" s="191"/>
      <c r="RFD18" s="191"/>
      <c r="RFE18" s="83"/>
      <c r="RFF18" s="212"/>
      <c r="RFG18" s="212"/>
      <c r="RFH18" s="212"/>
      <c r="RFI18" s="191"/>
      <c r="RFJ18" s="191"/>
      <c r="RFK18" s="191"/>
      <c r="RFL18" s="191"/>
      <c r="RFM18" s="83"/>
      <c r="RFN18" s="212"/>
      <c r="RFO18" s="212"/>
      <c r="RFP18" s="212"/>
      <c r="RFQ18" s="191"/>
      <c r="RFR18" s="191"/>
      <c r="RFS18" s="191"/>
      <c r="RFT18" s="191"/>
      <c r="RFU18" s="83"/>
      <c r="RFV18" s="212"/>
      <c r="RFW18" s="212"/>
      <c r="RFX18" s="212"/>
      <c r="RFY18" s="191"/>
      <c r="RFZ18" s="191"/>
      <c r="RGA18" s="191"/>
      <c r="RGB18" s="191"/>
      <c r="RGC18" s="83"/>
      <c r="RGD18" s="212"/>
      <c r="RGE18" s="212"/>
      <c r="RGF18" s="212"/>
      <c r="RGG18" s="191"/>
      <c r="RGH18" s="191"/>
      <c r="RGI18" s="191"/>
      <c r="RGJ18" s="191"/>
      <c r="RGK18" s="83"/>
      <c r="RGL18" s="212"/>
      <c r="RGM18" s="212"/>
      <c r="RGN18" s="212"/>
      <c r="RGO18" s="191"/>
      <c r="RGP18" s="191"/>
      <c r="RGQ18" s="191"/>
      <c r="RGR18" s="191"/>
      <c r="RGS18" s="83"/>
      <c r="RGT18" s="212"/>
      <c r="RGU18" s="212"/>
      <c r="RGV18" s="212"/>
      <c r="RGW18" s="191"/>
      <c r="RGX18" s="191"/>
      <c r="RGY18" s="191"/>
      <c r="RGZ18" s="191"/>
      <c r="RHA18" s="83"/>
      <c r="RHB18" s="212"/>
      <c r="RHC18" s="212"/>
      <c r="RHD18" s="212"/>
      <c r="RHE18" s="191"/>
      <c r="RHF18" s="191"/>
      <c r="RHG18" s="191"/>
      <c r="RHH18" s="191"/>
      <c r="RHI18" s="83"/>
      <c r="RHJ18" s="212"/>
      <c r="RHK18" s="212"/>
      <c r="RHL18" s="212"/>
      <c r="RHM18" s="191"/>
      <c r="RHN18" s="191"/>
      <c r="RHO18" s="191"/>
      <c r="RHP18" s="191"/>
      <c r="RHQ18" s="83"/>
      <c r="RHR18" s="212"/>
      <c r="RHS18" s="212"/>
      <c r="RHT18" s="212"/>
      <c r="RHU18" s="191"/>
      <c r="RHV18" s="191"/>
      <c r="RHW18" s="191"/>
      <c r="RHX18" s="191"/>
      <c r="RHY18" s="83"/>
      <c r="RHZ18" s="212"/>
      <c r="RIA18" s="212"/>
      <c r="RIB18" s="212"/>
      <c r="RIC18" s="191"/>
      <c r="RID18" s="191"/>
      <c r="RIE18" s="191"/>
      <c r="RIF18" s="191"/>
      <c r="RIG18" s="83"/>
      <c r="RIH18" s="212"/>
      <c r="RII18" s="212"/>
      <c r="RIJ18" s="212"/>
      <c r="RIK18" s="191"/>
      <c r="RIL18" s="191"/>
      <c r="RIM18" s="191"/>
      <c r="RIN18" s="191"/>
      <c r="RIO18" s="83"/>
      <c r="RIP18" s="212"/>
      <c r="RIQ18" s="212"/>
      <c r="RIR18" s="212"/>
      <c r="RIS18" s="191"/>
      <c r="RIT18" s="191"/>
      <c r="RIU18" s="191"/>
      <c r="RIV18" s="191"/>
      <c r="RIW18" s="83"/>
      <c r="RIX18" s="212"/>
      <c r="RIY18" s="212"/>
      <c r="RIZ18" s="212"/>
      <c r="RJA18" s="191"/>
      <c r="RJB18" s="191"/>
      <c r="RJC18" s="191"/>
      <c r="RJD18" s="191"/>
      <c r="RJE18" s="83"/>
      <c r="RJF18" s="212"/>
      <c r="RJG18" s="212"/>
      <c r="RJH18" s="212"/>
      <c r="RJI18" s="191"/>
      <c r="RJJ18" s="191"/>
      <c r="RJK18" s="191"/>
      <c r="RJL18" s="191"/>
      <c r="RJM18" s="83"/>
      <c r="RJN18" s="212"/>
      <c r="RJO18" s="212"/>
      <c r="RJP18" s="212"/>
      <c r="RJQ18" s="191"/>
      <c r="RJR18" s="191"/>
      <c r="RJS18" s="191"/>
      <c r="RJT18" s="191"/>
      <c r="RJU18" s="83"/>
      <c r="RJV18" s="212"/>
      <c r="RJW18" s="212"/>
      <c r="RJX18" s="212"/>
      <c r="RJY18" s="191"/>
      <c r="RJZ18" s="191"/>
      <c r="RKA18" s="191"/>
      <c r="RKB18" s="191"/>
      <c r="RKC18" s="83"/>
      <c r="RKD18" s="212"/>
      <c r="RKE18" s="212"/>
      <c r="RKF18" s="212"/>
      <c r="RKG18" s="191"/>
      <c r="RKH18" s="191"/>
      <c r="RKI18" s="191"/>
      <c r="RKJ18" s="191"/>
      <c r="RKK18" s="83"/>
      <c r="RKL18" s="212"/>
      <c r="RKM18" s="212"/>
      <c r="RKN18" s="212"/>
      <c r="RKO18" s="191"/>
      <c r="RKP18" s="191"/>
      <c r="RKQ18" s="191"/>
      <c r="RKR18" s="191"/>
      <c r="RKS18" s="83"/>
      <c r="RKT18" s="212"/>
      <c r="RKU18" s="212"/>
      <c r="RKV18" s="212"/>
      <c r="RKW18" s="191"/>
      <c r="RKX18" s="191"/>
      <c r="RKY18" s="191"/>
      <c r="RKZ18" s="191"/>
      <c r="RLA18" s="83"/>
      <c r="RLB18" s="212"/>
      <c r="RLC18" s="212"/>
      <c r="RLD18" s="212"/>
      <c r="RLE18" s="191"/>
      <c r="RLF18" s="191"/>
      <c r="RLG18" s="191"/>
      <c r="RLH18" s="191"/>
      <c r="RLI18" s="83"/>
      <c r="RLJ18" s="212"/>
      <c r="RLK18" s="212"/>
      <c r="RLL18" s="212"/>
      <c r="RLM18" s="191"/>
      <c r="RLN18" s="191"/>
      <c r="RLO18" s="191"/>
      <c r="RLP18" s="191"/>
      <c r="RLQ18" s="83"/>
      <c r="RLR18" s="212"/>
      <c r="RLS18" s="212"/>
      <c r="RLT18" s="212"/>
      <c r="RLU18" s="191"/>
      <c r="RLV18" s="191"/>
      <c r="RLW18" s="191"/>
      <c r="RLX18" s="191"/>
      <c r="RLY18" s="83"/>
      <c r="RLZ18" s="212"/>
      <c r="RMA18" s="212"/>
      <c r="RMB18" s="212"/>
      <c r="RMC18" s="191"/>
      <c r="RMD18" s="191"/>
      <c r="RME18" s="191"/>
      <c r="RMF18" s="191"/>
      <c r="RMG18" s="83"/>
      <c r="RMH18" s="212"/>
      <c r="RMI18" s="212"/>
      <c r="RMJ18" s="212"/>
      <c r="RMK18" s="191"/>
      <c r="RML18" s="191"/>
      <c r="RMM18" s="191"/>
      <c r="RMN18" s="191"/>
      <c r="RMO18" s="83"/>
      <c r="RMP18" s="212"/>
      <c r="RMQ18" s="212"/>
      <c r="RMR18" s="212"/>
      <c r="RMS18" s="191"/>
      <c r="RMT18" s="191"/>
      <c r="RMU18" s="191"/>
      <c r="RMV18" s="191"/>
      <c r="RMW18" s="83"/>
      <c r="RMX18" s="212"/>
      <c r="RMY18" s="212"/>
      <c r="RMZ18" s="212"/>
      <c r="RNA18" s="191"/>
      <c r="RNB18" s="191"/>
      <c r="RNC18" s="191"/>
      <c r="RND18" s="191"/>
      <c r="RNE18" s="83"/>
      <c r="RNF18" s="212"/>
      <c r="RNG18" s="212"/>
      <c r="RNH18" s="212"/>
      <c r="RNI18" s="191"/>
      <c r="RNJ18" s="191"/>
      <c r="RNK18" s="191"/>
      <c r="RNL18" s="191"/>
      <c r="RNM18" s="83"/>
      <c r="RNN18" s="212"/>
      <c r="RNO18" s="212"/>
      <c r="RNP18" s="212"/>
      <c r="RNQ18" s="191"/>
      <c r="RNR18" s="191"/>
      <c r="RNS18" s="191"/>
      <c r="RNT18" s="191"/>
      <c r="RNU18" s="83"/>
      <c r="RNV18" s="212"/>
      <c r="RNW18" s="212"/>
      <c r="RNX18" s="212"/>
      <c r="RNY18" s="191"/>
      <c r="RNZ18" s="191"/>
      <c r="ROA18" s="191"/>
      <c r="ROB18" s="191"/>
      <c r="ROC18" s="83"/>
      <c r="ROD18" s="212"/>
      <c r="ROE18" s="212"/>
      <c r="ROF18" s="212"/>
      <c r="ROG18" s="191"/>
      <c r="ROH18" s="191"/>
      <c r="ROI18" s="191"/>
      <c r="ROJ18" s="191"/>
      <c r="ROK18" s="83"/>
      <c r="ROL18" s="212"/>
      <c r="ROM18" s="212"/>
      <c r="RON18" s="212"/>
      <c r="ROO18" s="191"/>
      <c r="ROP18" s="191"/>
      <c r="ROQ18" s="191"/>
      <c r="ROR18" s="191"/>
      <c r="ROS18" s="83"/>
      <c r="ROT18" s="212"/>
      <c r="ROU18" s="212"/>
      <c r="ROV18" s="212"/>
      <c r="ROW18" s="191"/>
      <c r="ROX18" s="191"/>
      <c r="ROY18" s="191"/>
      <c r="ROZ18" s="191"/>
      <c r="RPA18" s="83"/>
      <c r="RPB18" s="212"/>
      <c r="RPC18" s="212"/>
      <c r="RPD18" s="212"/>
      <c r="RPE18" s="191"/>
      <c r="RPF18" s="191"/>
      <c r="RPG18" s="191"/>
      <c r="RPH18" s="191"/>
      <c r="RPI18" s="83"/>
      <c r="RPJ18" s="212"/>
      <c r="RPK18" s="212"/>
      <c r="RPL18" s="212"/>
      <c r="RPM18" s="191"/>
      <c r="RPN18" s="191"/>
      <c r="RPO18" s="191"/>
      <c r="RPP18" s="191"/>
      <c r="RPQ18" s="83"/>
      <c r="RPR18" s="212"/>
      <c r="RPS18" s="212"/>
      <c r="RPT18" s="212"/>
      <c r="RPU18" s="191"/>
      <c r="RPV18" s="191"/>
      <c r="RPW18" s="191"/>
      <c r="RPX18" s="191"/>
      <c r="RPY18" s="83"/>
      <c r="RPZ18" s="212"/>
      <c r="RQA18" s="212"/>
      <c r="RQB18" s="212"/>
      <c r="RQC18" s="191"/>
      <c r="RQD18" s="191"/>
      <c r="RQE18" s="191"/>
      <c r="RQF18" s="191"/>
      <c r="RQG18" s="83"/>
      <c r="RQH18" s="212"/>
      <c r="RQI18" s="212"/>
      <c r="RQJ18" s="212"/>
      <c r="RQK18" s="191"/>
      <c r="RQL18" s="191"/>
      <c r="RQM18" s="191"/>
      <c r="RQN18" s="191"/>
      <c r="RQO18" s="83"/>
      <c r="RQP18" s="212"/>
      <c r="RQQ18" s="212"/>
      <c r="RQR18" s="212"/>
      <c r="RQS18" s="191"/>
      <c r="RQT18" s="191"/>
      <c r="RQU18" s="191"/>
      <c r="RQV18" s="191"/>
      <c r="RQW18" s="83"/>
      <c r="RQX18" s="212"/>
      <c r="RQY18" s="212"/>
      <c r="RQZ18" s="212"/>
      <c r="RRA18" s="191"/>
      <c r="RRB18" s="191"/>
      <c r="RRC18" s="191"/>
      <c r="RRD18" s="191"/>
      <c r="RRE18" s="83"/>
      <c r="RRF18" s="212"/>
      <c r="RRG18" s="212"/>
      <c r="RRH18" s="212"/>
      <c r="RRI18" s="191"/>
      <c r="RRJ18" s="191"/>
      <c r="RRK18" s="191"/>
      <c r="RRL18" s="191"/>
      <c r="RRM18" s="83"/>
      <c r="RRN18" s="212"/>
      <c r="RRO18" s="212"/>
      <c r="RRP18" s="212"/>
      <c r="RRQ18" s="191"/>
      <c r="RRR18" s="191"/>
      <c r="RRS18" s="191"/>
      <c r="RRT18" s="191"/>
      <c r="RRU18" s="83"/>
      <c r="RRV18" s="212"/>
      <c r="RRW18" s="212"/>
      <c r="RRX18" s="212"/>
      <c r="RRY18" s="191"/>
      <c r="RRZ18" s="191"/>
      <c r="RSA18" s="191"/>
      <c r="RSB18" s="191"/>
      <c r="RSC18" s="83"/>
      <c r="RSD18" s="212"/>
      <c r="RSE18" s="212"/>
      <c r="RSF18" s="212"/>
      <c r="RSG18" s="191"/>
      <c r="RSH18" s="191"/>
      <c r="RSI18" s="191"/>
      <c r="RSJ18" s="191"/>
      <c r="RSK18" s="83"/>
      <c r="RSL18" s="212"/>
      <c r="RSM18" s="212"/>
      <c r="RSN18" s="212"/>
      <c r="RSO18" s="191"/>
      <c r="RSP18" s="191"/>
      <c r="RSQ18" s="191"/>
      <c r="RSR18" s="191"/>
      <c r="RSS18" s="83"/>
      <c r="RST18" s="212"/>
      <c r="RSU18" s="212"/>
      <c r="RSV18" s="212"/>
      <c r="RSW18" s="191"/>
      <c r="RSX18" s="191"/>
      <c r="RSY18" s="191"/>
      <c r="RSZ18" s="191"/>
      <c r="RTA18" s="83"/>
      <c r="RTB18" s="212"/>
      <c r="RTC18" s="212"/>
      <c r="RTD18" s="212"/>
      <c r="RTE18" s="191"/>
      <c r="RTF18" s="191"/>
      <c r="RTG18" s="191"/>
      <c r="RTH18" s="191"/>
      <c r="RTI18" s="83"/>
      <c r="RTJ18" s="212"/>
      <c r="RTK18" s="212"/>
      <c r="RTL18" s="212"/>
      <c r="RTM18" s="191"/>
      <c r="RTN18" s="191"/>
      <c r="RTO18" s="191"/>
      <c r="RTP18" s="191"/>
      <c r="RTQ18" s="83"/>
      <c r="RTR18" s="212"/>
      <c r="RTS18" s="212"/>
      <c r="RTT18" s="212"/>
      <c r="RTU18" s="191"/>
      <c r="RTV18" s="191"/>
      <c r="RTW18" s="191"/>
      <c r="RTX18" s="191"/>
      <c r="RTY18" s="83"/>
      <c r="RTZ18" s="212"/>
      <c r="RUA18" s="212"/>
      <c r="RUB18" s="212"/>
      <c r="RUC18" s="191"/>
      <c r="RUD18" s="191"/>
      <c r="RUE18" s="191"/>
      <c r="RUF18" s="191"/>
      <c r="RUG18" s="83"/>
      <c r="RUH18" s="212"/>
      <c r="RUI18" s="212"/>
      <c r="RUJ18" s="212"/>
      <c r="RUK18" s="191"/>
      <c r="RUL18" s="191"/>
      <c r="RUM18" s="191"/>
      <c r="RUN18" s="191"/>
      <c r="RUO18" s="83"/>
      <c r="RUP18" s="212"/>
      <c r="RUQ18" s="212"/>
      <c r="RUR18" s="212"/>
      <c r="RUS18" s="191"/>
      <c r="RUT18" s="191"/>
      <c r="RUU18" s="191"/>
      <c r="RUV18" s="191"/>
      <c r="RUW18" s="83"/>
      <c r="RUX18" s="212"/>
      <c r="RUY18" s="212"/>
      <c r="RUZ18" s="212"/>
      <c r="RVA18" s="191"/>
      <c r="RVB18" s="191"/>
      <c r="RVC18" s="191"/>
      <c r="RVD18" s="191"/>
      <c r="RVE18" s="83"/>
      <c r="RVF18" s="212"/>
      <c r="RVG18" s="212"/>
      <c r="RVH18" s="212"/>
      <c r="RVI18" s="191"/>
      <c r="RVJ18" s="191"/>
      <c r="RVK18" s="191"/>
      <c r="RVL18" s="191"/>
      <c r="RVM18" s="83"/>
      <c r="RVN18" s="212"/>
      <c r="RVO18" s="212"/>
      <c r="RVP18" s="212"/>
      <c r="RVQ18" s="191"/>
      <c r="RVR18" s="191"/>
      <c r="RVS18" s="191"/>
      <c r="RVT18" s="191"/>
      <c r="RVU18" s="83"/>
      <c r="RVV18" s="212"/>
      <c r="RVW18" s="212"/>
      <c r="RVX18" s="212"/>
      <c r="RVY18" s="191"/>
      <c r="RVZ18" s="191"/>
      <c r="RWA18" s="191"/>
      <c r="RWB18" s="191"/>
      <c r="RWC18" s="83"/>
      <c r="RWD18" s="212"/>
      <c r="RWE18" s="212"/>
      <c r="RWF18" s="212"/>
      <c r="RWG18" s="191"/>
      <c r="RWH18" s="191"/>
      <c r="RWI18" s="191"/>
      <c r="RWJ18" s="191"/>
      <c r="RWK18" s="83"/>
      <c r="RWL18" s="212"/>
      <c r="RWM18" s="212"/>
      <c r="RWN18" s="212"/>
      <c r="RWO18" s="191"/>
      <c r="RWP18" s="191"/>
      <c r="RWQ18" s="191"/>
      <c r="RWR18" s="191"/>
      <c r="RWS18" s="83"/>
      <c r="RWT18" s="212"/>
      <c r="RWU18" s="212"/>
      <c r="RWV18" s="212"/>
      <c r="RWW18" s="191"/>
      <c r="RWX18" s="191"/>
      <c r="RWY18" s="191"/>
      <c r="RWZ18" s="191"/>
      <c r="RXA18" s="83"/>
      <c r="RXB18" s="212"/>
      <c r="RXC18" s="212"/>
      <c r="RXD18" s="212"/>
      <c r="RXE18" s="191"/>
      <c r="RXF18" s="191"/>
      <c r="RXG18" s="191"/>
      <c r="RXH18" s="191"/>
      <c r="RXI18" s="83"/>
      <c r="RXJ18" s="212"/>
      <c r="RXK18" s="212"/>
      <c r="RXL18" s="212"/>
      <c r="RXM18" s="191"/>
      <c r="RXN18" s="191"/>
      <c r="RXO18" s="191"/>
      <c r="RXP18" s="191"/>
      <c r="RXQ18" s="83"/>
      <c r="RXR18" s="212"/>
      <c r="RXS18" s="212"/>
      <c r="RXT18" s="212"/>
      <c r="RXU18" s="191"/>
      <c r="RXV18" s="191"/>
      <c r="RXW18" s="191"/>
      <c r="RXX18" s="191"/>
      <c r="RXY18" s="83"/>
      <c r="RXZ18" s="212"/>
      <c r="RYA18" s="212"/>
      <c r="RYB18" s="212"/>
      <c r="RYC18" s="191"/>
      <c r="RYD18" s="191"/>
      <c r="RYE18" s="191"/>
      <c r="RYF18" s="191"/>
      <c r="RYG18" s="83"/>
      <c r="RYH18" s="212"/>
      <c r="RYI18" s="212"/>
      <c r="RYJ18" s="212"/>
      <c r="RYK18" s="191"/>
      <c r="RYL18" s="191"/>
      <c r="RYM18" s="191"/>
      <c r="RYN18" s="191"/>
      <c r="RYO18" s="83"/>
      <c r="RYP18" s="212"/>
      <c r="RYQ18" s="212"/>
      <c r="RYR18" s="212"/>
      <c r="RYS18" s="191"/>
      <c r="RYT18" s="191"/>
      <c r="RYU18" s="191"/>
      <c r="RYV18" s="191"/>
      <c r="RYW18" s="83"/>
      <c r="RYX18" s="212"/>
      <c r="RYY18" s="212"/>
      <c r="RYZ18" s="212"/>
      <c r="RZA18" s="191"/>
      <c r="RZB18" s="191"/>
      <c r="RZC18" s="191"/>
      <c r="RZD18" s="191"/>
      <c r="RZE18" s="83"/>
      <c r="RZF18" s="212"/>
      <c r="RZG18" s="212"/>
      <c r="RZH18" s="212"/>
      <c r="RZI18" s="191"/>
      <c r="RZJ18" s="191"/>
      <c r="RZK18" s="191"/>
      <c r="RZL18" s="191"/>
      <c r="RZM18" s="83"/>
      <c r="RZN18" s="212"/>
      <c r="RZO18" s="212"/>
      <c r="RZP18" s="212"/>
      <c r="RZQ18" s="191"/>
      <c r="RZR18" s="191"/>
      <c r="RZS18" s="191"/>
      <c r="RZT18" s="191"/>
      <c r="RZU18" s="83"/>
      <c r="RZV18" s="212"/>
      <c r="RZW18" s="212"/>
      <c r="RZX18" s="212"/>
      <c r="RZY18" s="191"/>
      <c r="RZZ18" s="191"/>
      <c r="SAA18" s="191"/>
      <c r="SAB18" s="191"/>
      <c r="SAC18" s="83"/>
      <c r="SAD18" s="212"/>
      <c r="SAE18" s="212"/>
      <c r="SAF18" s="212"/>
      <c r="SAG18" s="191"/>
      <c r="SAH18" s="191"/>
      <c r="SAI18" s="191"/>
      <c r="SAJ18" s="191"/>
      <c r="SAK18" s="83"/>
      <c r="SAL18" s="212"/>
      <c r="SAM18" s="212"/>
      <c r="SAN18" s="212"/>
      <c r="SAO18" s="191"/>
      <c r="SAP18" s="191"/>
      <c r="SAQ18" s="191"/>
      <c r="SAR18" s="191"/>
      <c r="SAS18" s="83"/>
      <c r="SAT18" s="212"/>
      <c r="SAU18" s="212"/>
      <c r="SAV18" s="212"/>
      <c r="SAW18" s="191"/>
      <c r="SAX18" s="191"/>
      <c r="SAY18" s="191"/>
      <c r="SAZ18" s="191"/>
      <c r="SBA18" s="83"/>
      <c r="SBB18" s="212"/>
      <c r="SBC18" s="212"/>
      <c r="SBD18" s="212"/>
      <c r="SBE18" s="191"/>
      <c r="SBF18" s="191"/>
      <c r="SBG18" s="191"/>
      <c r="SBH18" s="191"/>
      <c r="SBI18" s="83"/>
      <c r="SBJ18" s="212"/>
      <c r="SBK18" s="212"/>
      <c r="SBL18" s="212"/>
      <c r="SBM18" s="191"/>
      <c r="SBN18" s="191"/>
      <c r="SBO18" s="191"/>
      <c r="SBP18" s="191"/>
      <c r="SBQ18" s="83"/>
      <c r="SBR18" s="212"/>
      <c r="SBS18" s="212"/>
      <c r="SBT18" s="212"/>
      <c r="SBU18" s="191"/>
      <c r="SBV18" s="191"/>
      <c r="SBW18" s="191"/>
      <c r="SBX18" s="191"/>
      <c r="SBY18" s="83"/>
      <c r="SBZ18" s="212"/>
      <c r="SCA18" s="212"/>
      <c r="SCB18" s="212"/>
      <c r="SCC18" s="191"/>
      <c r="SCD18" s="191"/>
      <c r="SCE18" s="191"/>
      <c r="SCF18" s="191"/>
      <c r="SCG18" s="83"/>
      <c r="SCH18" s="212"/>
      <c r="SCI18" s="212"/>
      <c r="SCJ18" s="212"/>
      <c r="SCK18" s="191"/>
      <c r="SCL18" s="191"/>
      <c r="SCM18" s="191"/>
      <c r="SCN18" s="191"/>
      <c r="SCO18" s="83"/>
      <c r="SCP18" s="212"/>
      <c r="SCQ18" s="212"/>
      <c r="SCR18" s="212"/>
      <c r="SCS18" s="191"/>
      <c r="SCT18" s="191"/>
      <c r="SCU18" s="191"/>
      <c r="SCV18" s="191"/>
      <c r="SCW18" s="83"/>
      <c r="SCX18" s="212"/>
      <c r="SCY18" s="212"/>
      <c r="SCZ18" s="212"/>
      <c r="SDA18" s="191"/>
      <c r="SDB18" s="191"/>
      <c r="SDC18" s="191"/>
      <c r="SDD18" s="191"/>
      <c r="SDE18" s="83"/>
      <c r="SDF18" s="212"/>
      <c r="SDG18" s="212"/>
      <c r="SDH18" s="212"/>
      <c r="SDI18" s="191"/>
      <c r="SDJ18" s="191"/>
      <c r="SDK18" s="191"/>
      <c r="SDL18" s="191"/>
      <c r="SDM18" s="83"/>
      <c r="SDN18" s="212"/>
      <c r="SDO18" s="212"/>
      <c r="SDP18" s="212"/>
      <c r="SDQ18" s="191"/>
      <c r="SDR18" s="191"/>
      <c r="SDS18" s="191"/>
      <c r="SDT18" s="191"/>
      <c r="SDU18" s="83"/>
      <c r="SDV18" s="212"/>
      <c r="SDW18" s="212"/>
      <c r="SDX18" s="212"/>
      <c r="SDY18" s="191"/>
      <c r="SDZ18" s="191"/>
      <c r="SEA18" s="191"/>
      <c r="SEB18" s="191"/>
      <c r="SEC18" s="83"/>
      <c r="SED18" s="212"/>
      <c r="SEE18" s="212"/>
      <c r="SEF18" s="212"/>
      <c r="SEG18" s="191"/>
      <c r="SEH18" s="191"/>
      <c r="SEI18" s="191"/>
      <c r="SEJ18" s="191"/>
      <c r="SEK18" s="83"/>
      <c r="SEL18" s="212"/>
      <c r="SEM18" s="212"/>
      <c r="SEN18" s="212"/>
      <c r="SEO18" s="191"/>
      <c r="SEP18" s="191"/>
      <c r="SEQ18" s="191"/>
      <c r="SER18" s="191"/>
      <c r="SES18" s="83"/>
      <c r="SET18" s="212"/>
      <c r="SEU18" s="212"/>
      <c r="SEV18" s="212"/>
      <c r="SEW18" s="191"/>
      <c r="SEX18" s="191"/>
      <c r="SEY18" s="191"/>
      <c r="SEZ18" s="191"/>
      <c r="SFA18" s="83"/>
      <c r="SFB18" s="212"/>
      <c r="SFC18" s="212"/>
      <c r="SFD18" s="212"/>
      <c r="SFE18" s="191"/>
      <c r="SFF18" s="191"/>
      <c r="SFG18" s="191"/>
      <c r="SFH18" s="191"/>
      <c r="SFI18" s="83"/>
      <c r="SFJ18" s="212"/>
      <c r="SFK18" s="212"/>
      <c r="SFL18" s="212"/>
      <c r="SFM18" s="191"/>
      <c r="SFN18" s="191"/>
      <c r="SFO18" s="191"/>
      <c r="SFP18" s="191"/>
      <c r="SFQ18" s="83"/>
      <c r="SFR18" s="212"/>
      <c r="SFS18" s="212"/>
      <c r="SFT18" s="212"/>
      <c r="SFU18" s="191"/>
      <c r="SFV18" s="191"/>
      <c r="SFW18" s="191"/>
      <c r="SFX18" s="191"/>
      <c r="SFY18" s="83"/>
      <c r="SFZ18" s="212"/>
      <c r="SGA18" s="212"/>
      <c r="SGB18" s="212"/>
      <c r="SGC18" s="191"/>
      <c r="SGD18" s="191"/>
      <c r="SGE18" s="191"/>
      <c r="SGF18" s="191"/>
      <c r="SGG18" s="83"/>
      <c r="SGH18" s="212"/>
      <c r="SGI18" s="212"/>
      <c r="SGJ18" s="212"/>
      <c r="SGK18" s="191"/>
      <c r="SGL18" s="191"/>
      <c r="SGM18" s="191"/>
      <c r="SGN18" s="191"/>
      <c r="SGO18" s="83"/>
      <c r="SGP18" s="212"/>
      <c r="SGQ18" s="212"/>
      <c r="SGR18" s="212"/>
      <c r="SGS18" s="191"/>
      <c r="SGT18" s="191"/>
      <c r="SGU18" s="191"/>
      <c r="SGV18" s="191"/>
      <c r="SGW18" s="83"/>
      <c r="SGX18" s="212"/>
      <c r="SGY18" s="212"/>
      <c r="SGZ18" s="212"/>
      <c r="SHA18" s="191"/>
      <c r="SHB18" s="191"/>
      <c r="SHC18" s="191"/>
      <c r="SHD18" s="191"/>
      <c r="SHE18" s="83"/>
      <c r="SHF18" s="212"/>
      <c r="SHG18" s="212"/>
      <c r="SHH18" s="212"/>
      <c r="SHI18" s="191"/>
      <c r="SHJ18" s="191"/>
      <c r="SHK18" s="191"/>
      <c r="SHL18" s="191"/>
      <c r="SHM18" s="83"/>
      <c r="SHN18" s="212"/>
      <c r="SHO18" s="212"/>
      <c r="SHP18" s="212"/>
      <c r="SHQ18" s="191"/>
      <c r="SHR18" s="191"/>
      <c r="SHS18" s="191"/>
      <c r="SHT18" s="191"/>
      <c r="SHU18" s="83"/>
      <c r="SHV18" s="212"/>
      <c r="SHW18" s="212"/>
      <c r="SHX18" s="212"/>
      <c r="SHY18" s="191"/>
      <c r="SHZ18" s="191"/>
      <c r="SIA18" s="191"/>
      <c r="SIB18" s="191"/>
      <c r="SIC18" s="83"/>
      <c r="SID18" s="212"/>
      <c r="SIE18" s="212"/>
      <c r="SIF18" s="212"/>
      <c r="SIG18" s="191"/>
      <c r="SIH18" s="191"/>
      <c r="SII18" s="191"/>
      <c r="SIJ18" s="191"/>
      <c r="SIK18" s="83"/>
      <c r="SIL18" s="212"/>
      <c r="SIM18" s="212"/>
      <c r="SIN18" s="212"/>
      <c r="SIO18" s="191"/>
      <c r="SIP18" s="191"/>
      <c r="SIQ18" s="191"/>
      <c r="SIR18" s="191"/>
      <c r="SIS18" s="83"/>
      <c r="SIT18" s="212"/>
      <c r="SIU18" s="212"/>
      <c r="SIV18" s="212"/>
      <c r="SIW18" s="191"/>
      <c r="SIX18" s="191"/>
      <c r="SIY18" s="191"/>
      <c r="SIZ18" s="191"/>
      <c r="SJA18" s="83"/>
      <c r="SJB18" s="212"/>
      <c r="SJC18" s="212"/>
      <c r="SJD18" s="212"/>
      <c r="SJE18" s="191"/>
      <c r="SJF18" s="191"/>
      <c r="SJG18" s="191"/>
      <c r="SJH18" s="191"/>
      <c r="SJI18" s="83"/>
      <c r="SJJ18" s="212"/>
      <c r="SJK18" s="212"/>
      <c r="SJL18" s="212"/>
      <c r="SJM18" s="191"/>
      <c r="SJN18" s="191"/>
      <c r="SJO18" s="191"/>
      <c r="SJP18" s="191"/>
      <c r="SJQ18" s="83"/>
      <c r="SJR18" s="212"/>
      <c r="SJS18" s="212"/>
      <c r="SJT18" s="212"/>
      <c r="SJU18" s="191"/>
      <c r="SJV18" s="191"/>
      <c r="SJW18" s="191"/>
      <c r="SJX18" s="191"/>
      <c r="SJY18" s="83"/>
      <c r="SJZ18" s="212"/>
      <c r="SKA18" s="212"/>
      <c r="SKB18" s="212"/>
      <c r="SKC18" s="191"/>
      <c r="SKD18" s="191"/>
      <c r="SKE18" s="191"/>
      <c r="SKF18" s="191"/>
      <c r="SKG18" s="83"/>
      <c r="SKH18" s="212"/>
      <c r="SKI18" s="212"/>
      <c r="SKJ18" s="212"/>
      <c r="SKK18" s="191"/>
      <c r="SKL18" s="191"/>
      <c r="SKM18" s="191"/>
      <c r="SKN18" s="191"/>
      <c r="SKO18" s="83"/>
      <c r="SKP18" s="212"/>
      <c r="SKQ18" s="212"/>
      <c r="SKR18" s="212"/>
      <c r="SKS18" s="191"/>
      <c r="SKT18" s="191"/>
      <c r="SKU18" s="191"/>
      <c r="SKV18" s="191"/>
      <c r="SKW18" s="83"/>
      <c r="SKX18" s="212"/>
      <c r="SKY18" s="212"/>
      <c r="SKZ18" s="212"/>
      <c r="SLA18" s="191"/>
      <c r="SLB18" s="191"/>
      <c r="SLC18" s="191"/>
      <c r="SLD18" s="191"/>
      <c r="SLE18" s="83"/>
      <c r="SLF18" s="212"/>
      <c r="SLG18" s="212"/>
      <c r="SLH18" s="212"/>
      <c r="SLI18" s="191"/>
      <c r="SLJ18" s="191"/>
      <c r="SLK18" s="191"/>
      <c r="SLL18" s="191"/>
      <c r="SLM18" s="83"/>
      <c r="SLN18" s="212"/>
      <c r="SLO18" s="212"/>
      <c r="SLP18" s="212"/>
      <c r="SLQ18" s="191"/>
      <c r="SLR18" s="191"/>
      <c r="SLS18" s="191"/>
      <c r="SLT18" s="191"/>
      <c r="SLU18" s="83"/>
      <c r="SLV18" s="212"/>
      <c r="SLW18" s="212"/>
      <c r="SLX18" s="212"/>
      <c r="SLY18" s="191"/>
      <c r="SLZ18" s="191"/>
      <c r="SMA18" s="191"/>
      <c r="SMB18" s="191"/>
      <c r="SMC18" s="83"/>
      <c r="SMD18" s="212"/>
      <c r="SME18" s="212"/>
      <c r="SMF18" s="212"/>
      <c r="SMG18" s="191"/>
      <c r="SMH18" s="191"/>
      <c r="SMI18" s="191"/>
      <c r="SMJ18" s="191"/>
      <c r="SMK18" s="83"/>
      <c r="SML18" s="212"/>
      <c r="SMM18" s="212"/>
      <c r="SMN18" s="212"/>
      <c r="SMO18" s="191"/>
      <c r="SMP18" s="191"/>
      <c r="SMQ18" s="191"/>
      <c r="SMR18" s="191"/>
      <c r="SMS18" s="83"/>
      <c r="SMT18" s="212"/>
      <c r="SMU18" s="212"/>
      <c r="SMV18" s="212"/>
      <c r="SMW18" s="191"/>
      <c r="SMX18" s="191"/>
      <c r="SMY18" s="191"/>
      <c r="SMZ18" s="191"/>
      <c r="SNA18" s="83"/>
      <c r="SNB18" s="212"/>
      <c r="SNC18" s="212"/>
      <c r="SND18" s="212"/>
      <c r="SNE18" s="191"/>
      <c r="SNF18" s="191"/>
      <c r="SNG18" s="191"/>
      <c r="SNH18" s="191"/>
      <c r="SNI18" s="83"/>
      <c r="SNJ18" s="212"/>
      <c r="SNK18" s="212"/>
      <c r="SNL18" s="212"/>
      <c r="SNM18" s="191"/>
      <c r="SNN18" s="191"/>
      <c r="SNO18" s="191"/>
      <c r="SNP18" s="191"/>
      <c r="SNQ18" s="83"/>
      <c r="SNR18" s="212"/>
      <c r="SNS18" s="212"/>
      <c r="SNT18" s="212"/>
      <c r="SNU18" s="191"/>
      <c r="SNV18" s="191"/>
      <c r="SNW18" s="191"/>
      <c r="SNX18" s="191"/>
      <c r="SNY18" s="83"/>
      <c r="SNZ18" s="212"/>
      <c r="SOA18" s="212"/>
      <c r="SOB18" s="212"/>
      <c r="SOC18" s="191"/>
      <c r="SOD18" s="191"/>
      <c r="SOE18" s="191"/>
      <c r="SOF18" s="191"/>
      <c r="SOG18" s="83"/>
      <c r="SOH18" s="212"/>
      <c r="SOI18" s="212"/>
      <c r="SOJ18" s="212"/>
      <c r="SOK18" s="191"/>
      <c r="SOL18" s="191"/>
      <c r="SOM18" s="191"/>
      <c r="SON18" s="191"/>
      <c r="SOO18" s="83"/>
      <c r="SOP18" s="212"/>
      <c r="SOQ18" s="212"/>
      <c r="SOR18" s="212"/>
      <c r="SOS18" s="191"/>
      <c r="SOT18" s="191"/>
      <c r="SOU18" s="191"/>
      <c r="SOV18" s="191"/>
      <c r="SOW18" s="83"/>
      <c r="SOX18" s="212"/>
      <c r="SOY18" s="212"/>
      <c r="SOZ18" s="212"/>
      <c r="SPA18" s="191"/>
      <c r="SPB18" s="191"/>
      <c r="SPC18" s="191"/>
      <c r="SPD18" s="191"/>
      <c r="SPE18" s="83"/>
      <c r="SPF18" s="212"/>
      <c r="SPG18" s="212"/>
      <c r="SPH18" s="212"/>
      <c r="SPI18" s="191"/>
      <c r="SPJ18" s="191"/>
      <c r="SPK18" s="191"/>
      <c r="SPL18" s="191"/>
      <c r="SPM18" s="83"/>
      <c r="SPN18" s="212"/>
      <c r="SPO18" s="212"/>
      <c r="SPP18" s="212"/>
      <c r="SPQ18" s="191"/>
      <c r="SPR18" s="191"/>
      <c r="SPS18" s="191"/>
      <c r="SPT18" s="191"/>
      <c r="SPU18" s="83"/>
      <c r="SPV18" s="212"/>
      <c r="SPW18" s="212"/>
      <c r="SPX18" s="212"/>
      <c r="SPY18" s="191"/>
      <c r="SPZ18" s="191"/>
      <c r="SQA18" s="191"/>
      <c r="SQB18" s="191"/>
      <c r="SQC18" s="83"/>
      <c r="SQD18" s="212"/>
      <c r="SQE18" s="212"/>
      <c r="SQF18" s="212"/>
      <c r="SQG18" s="191"/>
      <c r="SQH18" s="191"/>
      <c r="SQI18" s="191"/>
      <c r="SQJ18" s="191"/>
      <c r="SQK18" s="83"/>
      <c r="SQL18" s="212"/>
      <c r="SQM18" s="212"/>
      <c r="SQN18" s="212"/>
      <c r="SQO18" s="191"/>
      <c r="SQP18" s="191"/>
      <c r="SQQ18" s="191"/>
      <c r="SQR18" s="191"/>
      <c r="SQS18" s="83"/>
      <c r="SQT18" s="212"/>
      <c r="SQU18" s="212"/>
      <c r="SQV18" s="212"/>
      <c r="SQW18" s="191"/>
      <c r="SQX18" s="191"/>
      <c r="SQY18" s="191"/>
      <c r="SQZ18" s="191"/>
      <c r="SRA18" s="83"/>
      <c r="SRB18" s="212"/>
      <c r="SRC18" s="212"/>
      <c r="SRD18" s="212"/>
      <c r="SRE18" s="191"/>
      <c r="SRF18" s="191"/>
      <c r="SRG18" s="191"/>
      <c r="SRH18" s="191"/>
      <c r="SRI18" s="83"/>
      <c r="SRJ18" s="212"/>
      <c r="SRK18" s="212"/>
      <c r="SRL18" s="212"/>
      <c r="SRM18" s="191"/>
      <c r="SRN18" s="191"/>
      <c r="SRO18" s="191"/>
      <c r="SRP18" s="191"/>
      <c r="SRQ18" s="83"/>
      <c r="SRR18" s="212"/>
      <c r="SRS18" s="212"/>
      <c r="SRT18" s="212"/>
      <c r="SRU18" s="191"/>
      <c r="SRV18" s="191"/>
      <c r="SRW18" s="191"/>
      <c r="SRX18" s="191"/>
      <c r="SRY18" s="83"/>
      <c r="SRZ18" s="212"/>
      <c r="SSA18" s="212"/>
      <c r="SSB18" s="212"/>
      <c r="SSC18" s="191"/>
      <c r="SSD18" s="191"/>
      <c r="SSE18" s="191"/>
      <c r="SSF18" s="191"/>
      <c r="SSG18" s="83"/>
      <c r="SSH18" s="212"/>
      <c r="SSI18" s="212"/>
      <c r="SSJ18" s="212"/>
      <c r="SSK18" s="191"/>
      <c r="SSL18" s="191"/>
      <c r="SSM18" s="191"/>
      <c r="SSN18" s="191"/>
      <c r="SSO18" s="83"/>
      <c r="SSP18" s="212"/>
      <c r="SSQ18" s="212"/>
      <c r="SSR18" s="212"/>
      <c r="SSS18" s="191"/>
      <c r="SST18" s="191"/>
      <c r="SSU18" s="191"/>
      <c r="SSV18" s="191"/>
      <c r="SSW18" s="83"/>
      <c r="SSX18" s="212"/>
      <c r="SSY18" s="212"/>
      <c r="SSZ18" s="212"/>
      <c r="STA18" s="191"/>
      <c r="STB18" s="191"/>
      <c r="STC18" s="191"/>
      <c r="STD18" s="191"/>
      <c r="STE18" s="83"/>
      <c r="STF18" s="212"/>
      <c r="STG18" s="212"/>
      <c r="STH18" s="212"/>
      <c r="STI18" s="191"/>
      <c r="STJ18" s="191"/>
      <c r="STK18" s="191"/>
      <c r="STL18" s="191"/>
      <c r="STM18" s="83"/>
      <c r="STN18" s="212"/>
      <c r="STO18" s="212"/>
      <c r="STP18" s="212"/>
      <c r="STQ18" s="191"/>
      <c r="STR18" s="191"/>
      <c r="STS18" s="191"/>
      <c r="STT18" s="191"/>
      <c r="STU18" s="83"/>
      <c r="STV18" s="212"/>
      <c r="STW18" s="212"/>
      <c r="STX18" s="212"/>
      <c r="STY18" s="191"/>
      <c r="STZ18" s="191"/>
      <c r="SUA18" s="191"/>
      <c r="SUB18" s="191"/>
      <c r="SUC18" s="83"/>
      <c r="SUD18" s="212"/>
      <c r="SUE18" s="212"/>
      <c r="SUF18" s="212"/>
      <c r="SUG18" s="191"/>
      <c r="SUH18" s="191"/>
      <c r="SUI18" s="191"/>
      <c r="SUJ18" s="191"/>
      <c r="SUK18" s="83"/>
      <c r="SUL18" s="212"/>
      <c r="SUM18" s="212"/>
      <c r="SUN18" s="212"/>
      <c r="SUO18" s="191"/>
      <c r="SUP18" s="191"/>
      <c r="SUQ18" s="191"/>
      <c r="SUR18" s="191"/>
      <c r="SUS18" s="83"/>
      <c r="SUT18" s="212"/>
      <c r="SUU18" s="212"/>
      <c r="SUV18" s="212"/>
      <c r="SUW18" s="191"/>
      <c r="SUX18" s="191"/>
      <c r="SUY18" s="191"/>
      <c r="SUZ18" s="191"/>
      <c r="SVA18" s="83"/>
      <c r="SVB18" s="212"/>
      <c r="SVC18" s="212"/>
      <c r="SVD18" s="212"/>
      <c r="SVE18" s="191"/>
      <c r="SVF18" s="191"/>
      <c r="SVG18" s="191"/>
      <c r="SVH18" s="191"/>
      <c r="SVI18" s="83"/>
      <c r="SVJ18" s="212"/>
      <c r="SVK18" s="212"/>
      <c r="SVL18" s="212"/>
      <c r="SVM18" s="191"/>
      <c r="SVN18" s="191"/>
      <c r="SVO18" s="191"/>
      <c r="SVP18" s="191"/>
      <c r="SVQ18" s="83"/>
      <c r="SVR18" s="212"/>
      <c r="SVS18" s="212"/>
      <c r="SVT18" s="212"/>
      <c r="SVU18" s="191"/>
      <c r="SVV18" s="191"/>
      <c r="SVW18" s="191"/>
      <c r="SVX18" s="191"/>
      <c r="SVY18" s="83"/>
      <c r="SVZ18" s="212"/>
      <c r="SWA18" s="212"/>
      <c r="SWB18" s="212"/>
      <c r="SWC18" s="191"/>
      <c r="SWD18" s="191"/>
      <c r="SWE18" s="191"/>
      <c r="SWF18" s="191"/>
      <c r="SWG18" s="83"/>
      <c r="SWH18" s="212"/>
      <c r="SWI18" s="212"/>
      <c r="SWJ18" s="212"/>
      <c r="SWK18" s="191"/>
      <c r="SWL18" s="191"/>
      <c r="SWM18" s="191"/>
      <c r="SWN18" s="191"/>
      <c r="SWO18" s="83"/>
      <c r="SWP18" s="212"/>
      <c r="SWQ18" s="212"/>
      <c r="SWR18" s="212"/>
      <c r="SWS18" s="191"/>
      <c r="SWT18" s="191"/>
      <c r="SWU18" s="191"/>
      <c r="SWV18" s="191"/>
      <c r="SWW18" s="83"/>
      <c r="SWX18" s="212"/>
      <c r="SWY18" s="212"/>
      <c r="SWZ18" s="212"/>
      <c r="SXA18" s="191"/>
      <c r="SXB18" s="191"/>
      <c r="SXC18" s="191"/>
      <c r="SXD18" s="191"/>
      <c r="SXE18" s="83"/>
      <c r="SXF18" s="212"/>
      <c r="SXG18" s="212"/>
      <c r="SXH18" s="212"/>
      <c r="SXI18" s="191"/>
      <c r="SXJ18" s="191"/>
      <c r="SXK18" s="191"/>
      <c r="SXL18" s="191"/>
      <c r="SXM18" s="83"/>
      <c r="SXN18" s="212"/>
      <c r="SXO18" s="212"/>
      <c r="SXP18" s="212"/>
      <c r="SXQ18" s="191"/>
      <c r="SXR18" s="191"/>
      <c r="SXS18" s="191"/>
      <c r="SXT18" s="191"/>
      <c r="SXU18" s="83"/>
      <c r="SXV18" s="212"/>
      <c r="SXW18" s="212"/>
      <c r="SXX18" s="212"/>
      <c r="SXY18" s="191"/>
      <c r="SXZ18" s="191"/>
      <c r="SYA18" s="191"/>
      <c r="SYB18" s="191"/>
      <c r="SYC18" s="83"/>
      <c r="SYD18" s="212"/>
      <c r="SYE18" s="212"/>
      <c r="SYF18" s="212"/>
      <c r="SYG18" s="191"/>
      <c r="SYH18" s="191"/>
      <c r="SYI18" s="191"/>
      <c r="SYJ18" s="191"/>
      <c r="SYK18" s="83"/>
      <c r="SYL18" s="212"/>
      <c r="SYM18" s="212"/>
      <c r="SYN18" s="212"/>
      <c r="SYO18" s="191"/>
      <c r="SYP18" s="191"/>
      <c r="SYQ18" s="191"/>
      <c r="SYR18" s="191"/>
      <c r="SYS18" s="83"/>
      <c r="SYT18" s="212"/>
      <c r="SYU18" s="212"/>
      <c r="SYV18" s="212"/>
      <c r="SYW18" s="191"/>
      <c r="SYX18" s="191"/>
      <c r="SYY18" s="191"/>
      <c r="SYZ18" s="191"/>
      <c r="SZA18" s="83"/>
      <c r="SZB18" s="212"/>
      <c r="SZC18" s="212"/>
      <c r="SZD18" s="212"/>
      <c r="SZE18" s="191"/>
      <c r="SZF18" s="191"/>
      <c r="SZG18" s="191"/>
      <c r="SZH18" s="191"/>
      <c r="SZI18" s="83"/>
      <c r="SZJ18" s="212"/>
      <c r="SZK18" s="212"/>
      <c r="SZL18" s="212"/>
      <c r="SZM18" s="191"/>
      <c r="SZN18" s="191"/>
      <c r="SZO18" s="191"/>
      <c r="SZP18" s="191"/>
      <c r="SZQ18" s="83"/>
      <c r="SZR18" s="212"/>
      <c r="SZS18" s="212"/>
      <c r="SZT18" s="212"/>
      <c r="SZU18" s="191"/>
      <c r="SZV18" s="191"/>
      <c r="SZW18" s="191"/>
      <c r="SZX18" s="191"/>
      <c r="SZY18" s="83"/>
      <c r="SZZ18" s="212"/>
      <c r="TAA18" s="212"/>
      <c r="TAB18" s="212"/>
      <c r="TAC18" s="191"/>
      <c r="TAD18" s="191"/>
      <c r="TAE18" s="191"/>
      <c r="TAF18" s="191"/>
      <c r="TAG18" s="83"/>
      <c r="TAH18" s="212"/>
      <c r="TAI18" s="212"/>
      <c r="TAJ18" s="212"/>
      <c r="TAK18" s="191"/>
      <c r="TAL18" s="191"/>
      <c r="TAM18" s="191"/>
      <c r="TAN18" s="191"/>
      <c r="TAO18" s="83"/>
      <c r="TAP18" s="212"/>
      <c r="TAQ18" s="212"/>
      <c r="TAR18" s="212"/>
      <c r="TAS18" s="191"/>
      <c r="TAT18" s="191"/>
      <c r="TAU18" s="191"/>
      <c r="TAV18" s="191"/>
      <c r="TAW18" s="83"/>
      <c r="TAX18" s="212"/>
      <c r="TAY18" s="212"/>
      <c r="TAZ18" s="212"/>
      <c r="TBA18" s="191"/>
      <c r="TBB18" s="191"/>
      <c r="TBC18" s="191"/>
      <c r="TBD18" s="191"/>
      <c r="TBE18" s="83"/>
      <c r="TBF18" s="212"/>
      <c r="TBG18" s="212"/>
      <c r="TBH18" s="212"/>
      <c r="TBI18" s="191"/>
      <c r="TBJ18" s="191"/>
      <c r="TBK18" s="191"/>
      <c r="TBL18" s="191"/>
      <c r="TBM18" s="83"/>
      <c r="TBN18" s="212"/>
      <c r="TBO18" s="212"/>
      <c r="TBP18" s="212"/>
      <c r="TBQ18" s="191"/>
      <c r="TBR18" s="191"/>
      <c r="TBS18" s="191"/>
      <c r="TBT18" s="191"/>
      <c r="TBU18" s="83"/>
      <c r="TBV18" s="212"/>
      <c r="TBW18" s="212"/>
      <c r="TBX18" s="212"/>
      <c r="TBY18" s="191"/>
      <c r="TBZ18" s="191"/>
      <c r="TCA18" s="191"/>
      <c r="TCB18" s="191"/>
      <c r="TCC18" s="83"/>
      <c r="TCD18" s="212"/>
      <c r="TCE18" s="212"/>
      <c r="TCF18" s="212"/>
      <c r="TCG18" s="191"/>
      <c r="TCH18" s="191"/>
      <c r="TCI18" s="191"/>
      <c r="TCJ18" s="191"/>
      <c r="TCK18" s="83"/>
      <c r="TCL18" s="212"/>
      <c r="TCM18" s="212"/>
      <c r="TCN18" s="212"/>
      <c r="TCO18" s="191"/>
      <c r="TCP18" s="191"/>
      <c r="TCQ18" s="191"/>
      <c r="TCR18" s="191"/>
      <c r="TCS18" s="83"/>
      <c r="TCT18" s="212"/>
      <c r="TCU18" s="212"/>
      <c r="TCV18" s="212"/>
      <c r="TCW18" s="191"/>
      <c r="TCX18" s="191"/>
      <c r="TCY18" s="191"/>
      <c r="TCZ18" s="191"/>
      <c r="TDA18" s="83"/>
      <c r="TDB18" s="212"/>
      <c r="TDC18" s="212"/>
      <c r="TDD18" s="212"/>
      <c r="TDE18" s="191"/>
      <c r="TDF18" s="191"/>
      <c r="TDG18" s="191"/>
      <c r="TDH18" s="191"/>
      <c r="TDI18" s="83"/>
      <c r="TDJ18" s="212"/>
      <c r="TDK18" s="212"/>
      <c r="TDL18" s="212"/>
      <c r="TDM18" s="191"/>
      <c r="TDN18" s="191"/>
      <c r="TDO18" s="191"/>
      <c r="TDP18" s="191"/>
      <c r="TDQ18" s="83"/>
      <c r="TDR18" s="212"/>
      <c r="TDS18" s="212"/>
      <c r="TDT18" s="212"/>
      <c r="TDU18" s="191"/>
      <c r="TDV18" s="191"/>
      <c r="TDW18" s="191"/>
      <c r="TDX18" s="191"/>
      <c r="TDY18" s="83"/>
      <c r="TDZ18" s="212"/>
      <c r="TEA18" s="212"/>
      <c r="TEB18" s="212"/>
      <c r="TEC18" s="191"/>
      <c r="TED18" s="191"/>
      <c r="TEE18" s="191"/>
      <c r="TEF18" s="191"/>
      <c r="TEG18" s="83"/>
      <c r="TEH18" s="212"/>
      <c r="TEI18" s="212"/>
      <c r="TEJ18" s="212"/>
      <c r="TEK18" s="191"/>
      <c r="TEL18" s="191"/>
      <c r="TEM18" s="191"/>
      <c r="TEN18" s="191"/>
      <c r="TEO18" s="83"/>
      <c r="TEP18" s="212"/>
      <c r="TEQ18" s="212"/>
      <c r="TER18" s="212"/>
      <c r="TES18" s="191"/>
      <c r="TET18" s="191"/>
      <c r="TEU18" s="191"/>
      <c r="TEV18" s="191"/>
      <c r="TEW18" s="83"/>
      <c r="TEX18" s="212"/>
      <c r="TEY18" s="212"/>
      <c r="TEZ18" s="212"/>
      <c r="TFA18" s="191"/>
      <c r="TFB18" s="191"/>
      <c r="TFC18" s="191"/>
      <c r="TFD18" s="191"/>
      <c r="TFE18" s="83"/>
      <c r="TFF18" s="212"/>
      <c r="TFG18" s="212"/>
      <c r="TFH18" s="212"/>
      <c r="TFI18" s="191"/>
      <c r="TFJ18" s="191"/>
      <c r="TFK18" s="191"/>
      <c r="TFL18" s="191"/>
      <c r="TFM18" s="83"/>
      <c r="TFN18" s="212"/>
      <c r="TFO18" s="212"/>
      <c r="TFP18" s="212"/>
      <c r="TFQ18" s="191"/>
      <c r="TFR18" s="191"/>
      <c r="TFS18" s="191"/>
      <c r="TFT18" s="191"/>
      <c r="TFU18" s="83"/>
      <c r="TFV18" s="212"/>
      <c r="TFW18" s="212"/>
      <c r="TFX18" s="212"/>
      <c r="TFY18" s="191"/>
      <c r="TFZ18" s="191"/>
      <c r="TGA18" s="191"/>
      <c r="TGB18" s="191"/>
      <c r="TGC18" s="83"/>
      <c r="TGD18" s="212"/>
      <c r="TGE18" s="212"/>
      <c r="TGF18" s="212"/>
      <c r="TGG18" s="191"/>
      <c r="TGH18" s="191"/>
      <c r="TGI18" s="191"/>
      <c r="TGJ18" s="191"/>
      <c r="TGK18" s="83"/>
      <c r="TGL18" s="212"/>
      <c r="TGM18" s="212"/>
      <c r="TGN18" s="212"/>
      <c r="TGO18" s="191"/>
      <c r="TGP18" s="191"/>
      <c r="TGQ18" s="191"/>
      <c r="TGR18" s="191"/>
      <c r="TGS18" s="83"/>
      <c r="TGT18" s="212"/>
      <c r="TGU18" s="212"/>
      <c r="TGV18" s="212"/>
      <c r="TGW18" s="191"/>
      <c r="TGX18" s="191"/>
      <c r="TGY18" s="191"/>
      <c r="TGZ18" s="191"/>
      <c r="THA18" s="83"/>
      <c r="THB18" s="212"/>
      <c r="THC18" s="212"/>
      <c r="THD18" s="212"/>
      <c r="THE18" s="191"/>
      <c r="THF18" s="191"/>
      <c r="THG18" s="191"/>
      <c r="THH18" s="191"/>
      <c r="THI18" s="83"/>
      <c r="THJ18" s="212"/>
      <c r="THK18" s="212"/>
      <c r="THL18" s="212"/>
      <c r="THM18" s="191"/>
      <c r="THN18" s="191"/>
      <c r="THO18" s="191"/>
      <c r="THP18" s="191"/>
      <c r="THQ18" s="83"/>
      <c r="THR18" s="212"/>
      <c r="THS18" s="212"/>
      <c r="THT18" s="212"/>
      <c r="THU18" s="191"/>
      <c r="THV18" s="191"/>
      <c r="THW18" s="191"/>
      <c r="THX18" s="191"/>
      <c r="THY18" s="83"/>
      <c r="THZ18" s="212"/>
      <c r="TIA18" s="212"/>
      <c r="TIB18" s="212"/>
      <c r="TIC18" s="191"/>
      <c r="TID18" s="191"/>
      <c r="TIE18" s="191"/>
      <c r="TIF18" s="191"/>
      <c r="TIG18" s="83"/>
      <c r="TIH18" s="212"/>
      <c r="TII18" s="212"/>
      <c r="TIJ18" s="212"/>
      <c r="TIK18" s="191"/>
      <c r="TIL18" s="191"/>
      <c r="TIM18" s="191"/>
      <c r="TIN18" s="191"/>
      <c r="TIO18" s="83"/>
      <c r="TIP18" s="212"/>
      <c r="TIQ18" s="212"/>
      <c r="TIR18" s="212"/>
      <c r="TIS18" s="191"/>
      <c r="TIT18" s="191"/>
      <c r="TIU18" s="191"/>
      <c r="TIV18" s="191"/>
      <c r="TIW18" s="83"/>
      <c r="TIX18" s="212"/>
      <c r="TIY18" s="212"/>
      <c r="TIZ18" s="212"/>
      <c r="TJA18" s="191"/>
      <c r="TJB18" s="191"/>
      <c r="TJC18" s="191"/>
      <c r="TJD18" s="191"/>
      <c r="TJE18" s="83"/>
      <c r="TJF18" s="212"/>
      <c r="TJG18" s="212"/>
      <c r="TJH18" s="212"/>
      <c r="TJI18" s="191"/>
      <c r="TJJ18" s="191"/>
      <c r="TJK18" s="191"/>
      <c r="TJL18" s="191"/>
      <c r="TJM18" s="83"/>
      <c r="TJN18" s="212"/>
      <c r="TJO18" s="212"/>
      <c r="TJP18" s="212"/>
      <c r="TJQ18" s="191"/>
      <c r="TJR18" s="191"/>
      <c r="TJS18" s="191"/>
      <c r="TJT18" s="191"/>
      <c r="TJU18" s="83"/>
      <c r="TJV18" s="212"/>
      <c r="TJW18" s="212"/>
      <c r="TJX18" s="212"/>
      <c r="TJY18" s="191"/>
      <c r="TJZ18" s="191"/>
      <c r="TKA18" s="191"/>
      <c r="TKB18" s="191"/>
      <c r="TKC18" s="83"/>
      <c r="TKD18" s="212"/>
      <c r="TKE18" s="212"/>
      <c r="TKF18" s="212"/>
      <c r="TKG18" s="191"/>
      <c r="TKH18" s="191"/>
      <c r="TKI18" s="191"/>
      <c r="TKJ18" s="191"/>
      <c r="TKK18" s="83"/>
      <c r="TKL18" s="212"/>
      <c r="TKM18" s="212"/>
      <c r="TKN18" s="212"/>
      <c r="TKO18" s="191"/>
      <c r="TKP18" s="191"/>
      <c r="TKQ18" s="191"/>
      <c r="TKR18" s="191"/>
      <c r="TKS18" s="83"/>
      <c r="TKT18" s="212"/>
      <c r="TKU18" s="212"/>
      <c r="TKV18" s="212"/>
      <c r="TKW18" s="191"/>
      <c r="TKX18" s="191"/>
      <c r="TKY18" s="191"/>
      <c r="TKZ18" s="191"/>
      <c r="TLA18" s="83"/>
      <c r="TLB18" s="212"/>
      <c r="TLC18" s="212"/>
      <c r="TLD18" s="212"/>
      <c r="TLE18" s="191"/>
      <c r="TLF18" s="191"/>
      <c r="TLG18" s="191"/>
      <c r="TLH18" s="191"/>
      <c r="TLI18" s="83"/>
      <c r="TLJ18" s="212"/>
      <c r="TLK18" s="212"/>
      <c r="TLL18" s="212"/>
      <c r="TLM18" s="191"/>
      <c r="TLN18" s="191"/>
      <c r="TLO18" s="191"/>
      <c r="TLP18" s="191"/>
      <c r="TLQ18" s="83"/>
      <c r="TLR18" s="212"/>
      <c r="TLS18" s="212"/>
      <c r="TLT18" s="212"/>
      <c r="TLU18" s="191"/>
      <c r="TLV18" s="191"/>
      <c r="TLW18" s="191"/>
      <c r="TLX18" s="191"/>
      <c r="TLY18" s="83"/>
      <c r="TLZ18" s="212"/>
      <c r="TMA18" s="212"/>
      <c r="TMB18" s="212"/>
      <c r="TMC18" s="191"/>
      <c r="TMD18" s="191"/>
      <c r="TME18" s="191"/>
      <c r="TMF18" s="191"/>
      <c r="TMG18" s="83"/>
      <c r="TMH18" s="212"/>
      <c r="TMI18" s="212"/>
      <c r="TMJ18" s="212"/>
      <c r="TMK18" s="191"/>
      <c r="TML18" s="191"/>
      <c r="TMM18" s="191"/>
      <c r="TMN18" s="191"/>
      <c r="TMO18" s="83"/>
      <c r="TMP18" s="212"/>
      <c r="TMQ18" s="212"/>
      <c r="TMR18" s="212"/>
      <c r="TMS18" s="191"/>
      <c r="TMT18" s="191"/>
      <c r="TMU18" s="191"/>
      <c r="TMV18" s="191"/>
      <c r="TMW18" s="83"/>
      <c r="TMX18" s="212"/>
      <c r="TMY18" s="212"/>
      <c r="TMZ18" s="212"/>
      <c r="TNA18" s="191"/>
      <c r="TNB18" s="191"/>
      <c r="TNC18" s="191"/>
      <c r="TND18" s="191"/>
      <c r="TNE18" s="83"/>
      <c r="TNF18" s="212"/>
      <c r="TNG18" s="212"/>
      <c r="TNH18" s="212"/>
      <c r="TNI18" s="191"/>
      <c r="TNJ18" s="191"/>
      <c r="TNK18" s="191"/>
      <c r="TNL18" s="191"/>
      <c r="TNM18" s="83"/>
      <c r="TNN18" s="212"/>
      <c r="TNO18" s="212"/>
      <c r="TNP18" s="212"/>
      <c r="TNQ18" s="191"/>
      <c r="TNR18" s="191"/>
      <c r="TNS18" s="191"/>
      <c r="TNT18" s="191"/>
      <c r="TNU18" s="83"/>
      <c r="TNV18" s="212"/>
      <c r="TNW18" s="212"/>
      <c r="TNX18" s="212"/>
      <c r="TNY18" s="191"/>
      <c r="TNZ18" s="191"/>
      <c r="TOA18" s="191"/>
      <c r="TOB18" s="191"/>
      <c r="TOC18" s="83"/>
      <c r="TOD18" s="212"/>
      <c r="TOE18" s="212"/>
      <c r="TOF18" s="212"/>
      <c r="TOG18" s="191"/>
      <c r="TOH18" s="191"/>
      <c r="TOI18" s="191"/>
      <c r="TOJ18" s="191"/>
      <c r="TOK18" s="83"/>
      <c r="TOL18" s="212"/>
      <c r="TOM18" s="212"/>
      <c r="TON18" s="212"/>
      <c r="TOO18" s="191"/>
      <c r="TOP18" s="191"/>
      <c r="TOQ18" s="191"/>
      <c r="TOR18" s="191"/>
      <c r="TOS18" s="83"/>
      <c r="TOT18" s="212"/>
      <c r="TOU18" s="212"/>
      <c r="TOV18" s="212"/>
      <c r="TOW18" s="191"/>
      <c r="TOX18" s="191"/>
      <c r="TOY18" s="191"/>
      <c r="TOZ18" s="191"/>
      <c r="TPA18" s="83"/>
      <c r="TPB18" s="212"/>
      <c r="TPC18" s="212"/>
      <c r="TPD18" s="212"/>
      <c r="TPE18" s="191"/>
      <c r="TPF18" s="191"/>
      <c r="TPG18" s="191"/>
      <c r="TPH18" s="191"/>
      <c r="TPI18" s="83"/>
      <c r="TPJ18" s="212"/>
      <c r="TPK18" s="212"/>
      <c r="TPL18" s="212"/>
      <c r="TPM18" s="191"/>
      <c r="TPN18" s="191"/>
      <c r="TPO18" s="191"/>
      <c r="TPP18" s="191"/>
      <c r="TPQ18" s="83"/>
      <c r="TPR18" s="212"/>
      <c r="TPS18" s="212"/>
      <c r="TPT18" s="212"/>
      <c r="TPU18" s="191"/>
      <c r="TPV18" s="191"/>
      <c r="TPW18" s="191"/>
      <c r="TPX18" s="191"/>
      <c r="TPY18" s="83"/>
      <c r="TPZ18" s="212"/>
      <c r="TQA18" s="212"/>
      <c r="TQB18" s="212"/>
      <c r="TQC18" s="191"/>
      <c r="TQD18" s="191"/>
      <c r="TQE18" s="191"/>
      <c r="TQF18" s="191"/>
      <c r="TQG18" s="83"/>
      <c r="TQH18" s="212"/>
      <c r="TQI18" s="212"/>
      <c r="TQJ18" s="212"/>
      <c r="TQK18" s="191"/>
      <c r="TQL18" s="191"/>
      <c r="TQM18" s="191"/>
      <c r="TQN18" s="191"/>
      <c r="TQO18" s="83"/>
      <c r="TQP18" s="212"/>
      <c r="TQQ18" s="212"/>
      <c r="TQR18" s="212"/>
      <c r="TQS18" s="191"/>
      <c r="TQT18" s="191"/>
      <c r="TQU18" s="191"/>
      <c r="TQV18" s="191"/>
      <c r="TQW18" s="83"/>
      <c r="TQX18" s="212"/>
      <c r="TQY18" s="212"/>
      <c r="TQZ18" s="212"/>
      <c r="TRA18" s="191"/>
      <c r="TRB18" s="191"/>
      <c r="TRC18" s="191"/>
      <c r="TRD18" s="191"/>
      <c r="TRE18" s="83"/>
      <c r="TRF18" s="212"/>
      <c r="TRG18" s="212"/>
      <c r="TRH18" s="212"/>
      <c r="TRI18" s="191"/>
      <c r="TRJ18" s="191"/>
      <c r="TRK18" s="191"/>
      <c r="TRL18" s="191"/>
      <c r="TRM18" s="83"/>
      <c r="TRN18" s="212"/>
      <c r="TRO18" s="212"/>
      <c r="TRP18" s="212"/>
      <c r="TRQ18" s="191"/>
      <c r="TRR18" s="191"/>
      <c r="TRS18" s="191"/>
      <c r="TRT18" s="191"/>
      <c r="TRU18" s="83"/>
      <c r="TRV18" s="212"/>
      <c r="TRW18" s="212"/>
      <c r="TRX18" s="212"/>
      <c r="TRY18" s="191"/>
      <c r="TRZ18" s="191"/>
      <c r="TSA18" s="191"/>
      <c r="TSB18" s="191"/>
      <c r="TSC18" s="83"/>
      <c r="TSD18" s="212"/>
      <c r="TSE18" s="212"/>
      <c r="TSF18" s="212"/>
      <c r="TSG18" s="191"/>
      <c r="TSH18" s="191"/>
      <c r="TSI18" s="191"/>
      <c r="TSJ18" s="191"/>
      <c r="TSK18" s="83"/>
      <c r="TSL18" s="212"/>
      <c r="TSM18" s="212"/>
      <c r="TSN18" s="212"/>
      <c r="TSO18" s="191"/>
      <c r="TSP18" s="191"/>
      <c r="TSQ18" s="191"/>
      <c r="TSR18" s="191"/>
      <c r="TSS18" s="83"/>
      <c r="TST18" s="212"/>
      <c r="TSU18" s="212"/>
      <c r="TSV18" s="212"/>
      <c r="TSW18" s="191"/>
      <c r="TSX18" s="191"/>
      <c r="TSY18" s="191"/>
      <c r="TSZ18" s="191"/>
      <c r="TTA18" s="83"/>
      <c r="TTB18" s="212"/>
      <c r="TTC18" s="212"/>
      <c r="TTD18" s="212"/>
      <c r="TTE18" s="191"/>
      <c r="TTF18" s="191"/>
      <c r="TTG18" s="191"/>
      <c r="TTH18" s="191"/>
      <c r="TTI18" s="83"/>
      <c r="TTJ18" s="212"/>
      <c r="TTK18" s="212"/>
      <c r="TTL18" s="212"/>
      <c r="TTM18" s="191"/>
      <c r="TTN18" s="191"/>
      <c r="TTO18" s="191"/>
      <c r="TTP18" s="191"/>
      <c r="TTQ18" s="83"/>
      <c r="TTR18" s="212"/>
      <c r="TTS18" s="212"/>
      <c r="TTT18" s="212"/>
      <c r="TTU18" s="191"/>
      <c r="TTV18" s="191"/>
      <c r="TTW18" s="191"/>
      <c r="TTX18" s="191"/>
      <c r="TTY18" s="83"/>
      <c r="TTZ18" s="212"/>
      <c r="TUA18" s="212"/>
      <c r="TUB18" s="212"/>
      <c r="TUC18" s="191"/>
      <c r="TUD18" s="191"/>
      <c r="TUE18" s="191"/>
      <c r="TUF18" s="191"/>
      <c r="TUG18" s="83"/>
      <c r="TUH18" s="212"/>
      <c r="TUI18" s="212"/>
      <c r="TUJ18" s="212"/>
      <c r="TUK18" s="191"/>
      <c r="TUL18" s="191"/>
      <c r="TUM18" s="191"/>
      <c r="TUN18" s="191"/>
      <c r="TUO18" s="83"/>
      <c r="TUP18" s="212"/>
      <c r="TUQ18" s="212"/>
      <c r="TUR18" s="212"/>
      <c r="TUS18" s="191"/>
      <c r="TUT18" s="191"/>
      <c r="TUU18" s="191"/>
      <c r="TUV18" s="191"/>
      <c r="TUW18" s="83"/>
      <c r="TUX18" s="212"/>
      <c r="TUY18" s="212"/>
      <c r="TUZ18" s="212"/>
      <c r="TVA18" s="191"/>
      <c r="TVB18" s="191"/>
      <c r="TVC18" s="191"/>
      <c r="TVD18" s="191"/>
      <c r="TVE18" s="83"/>
      <c r="TVF18" s="212"/>
      <c r="TVG18" s="212"/>
      <c r="TVH18" s="212"/>
      <c r="TVI18" s="191"/>
      <c r="TVJ18" s="191"/>
      <c r="TVK18" s="191"/>
      <c r="TVL18" s="191"/>
      <c r="TVM18" s="83"/>
      <c r="TVN18" s="212"/>
      <c r="TVO18" s="212"/>
      <c r="TVP18" s="212"/>
      <c r="TVQ18" s="191"/>
      <c r="TVR18" s="191"/>
      <c r="TVS18" s="191"/>
      <c r="TVT18" s="191"/>
      <c r="TVU18" s="83"/>
      <c r="TVV18" s="212"/>
      <c r="TVW18" s="212"/>
      <c r="TVX18" s="212"/>
      <c r="TVY18" s="191"/>
      <c r="TVZ18" s="191"/>
      <c r="TWA18" s="191"/>
      <c r="TWB18" s="191"/>
      <c r="TWC18" s="83"/>
      <c r="TWD18" s="212"/>
      <c r="TWE18" s="212"/>
      <c r="TWF18" s="212"/>
      <c r="TWG18" s="191"/>
      <c r="TWH18" s="191"/>
      <c r="TWI18" s="191"/>
      <c r="TWJ18" s="191"/>
      <c r="TWK18" s="83"/>
      <c r="TWL18" s="212"/>
      <c r="TWM18" s="212"/>
      <c r="TWN18" s="212"/>
      <c r="TWO18" s="191"/>
      <c r="TWP18" s="191"/>
      <c r="TWQ18" s="191"/>
      <c r="TWR18" s="191"/>
      <c r="TWS18" s="83"/>
      <c r="TWT18" s="212"/>
      <c r="TWU18" s="212"/>
      <c r="TWV18" s="212"/>
      <c r="TWW18" s="191"/>
      <c r="TWX18" s="191"/>
      <c r="TWY18" s="191"/>
      <c r="TWZ18" s="191"/>
      <c r="TXA18" s="83"/>
      <c r="TXB18" s="212"/>
      <c r="TXC18" s="212"/>
      <c r="TXD18" s="212"/>
      <c r="TXE18" s="191"/>
      <c r="TXF18" s="191"/>
      <c r="TXG18" s="191"/>
      <c r="TXH18" s="191"/>
      <c r="TXI18" s="83"/>
      <c r="TXJ18" s="212"/>
      <c r="TXK18" s="212"/>
      <c r="TXL18" s="212"/>
      <c r="TXM18" s="191"/>
      <c r="TXN18" s="191"/>
      <c r="TXO18" s="191"/>
      <c r="TXP18" s="191"/>
      <c r="TXQ18" s="83"/>
      <c r="TXR18" s="212"/>
      <c r="TXS18" s="212"/>
      <c r="TXT18" s="212"/>
      <c r="TXU18" s="191"/>
      <c r="TXV18" s="191"/>
      <c r="TXW18" s="191"/>
      <c r="TXX18" s="191"/>
      <c r="TXY18" s="83"/>
      <c r="TXZ18" s="212"/>
      <c r="TYA18" s="212"/>
      <c r="TYB18" s="212"/>
      <c r="TYC18" s="191"/>
      <c r="TYD18" s="191"/>
      <c r="TYE18" s="191"/>
      <c r="TYF18" s="191"/>
      <c r="TYG18" s="83"/>
      <c r="TYH18" s="212"/>
      <c r="TYI18" s="212"/>
      <c r="TYJ18" s="212"/>
      <c r="TYK18" s="191"/>
      <c r="TYL18" s="191"/>
      <c r="TYM18" s="191"/>
      <c r="TYN18" s="191"/>
      <c r="TYO18" s="83"/>
      <c r="TYP18" s="212"/>
      <c r="TYQ18" s="212"/>
      <c r="TYR18" s="212"/>
      <c r="TYS18" s="191"/>
      <c r="TYT18" s="191"/>
      <c r="TYU18" s="191"/>
      <c r="TYV18" s="191"/>
      <c r="TYW18" s="83"/>
      <c r="TYX18" s="212"/>
      <c r="TYY18" s="212"/>
      <c r="TYZ18" s="212"/>
      <c r="TZA18" s="191"/>
      <c r="TZB18" s="191"/>
      <c r="TZC18" s="191"/>
      <c r="TZD18" s="191"/>
      <c r="TZE18" s="83"/>
      <c r="TZF18" s="212"/>
      <c r="TZG18" s="212"/>
      <c r="TZH18" s="212"/>
      <c r="TZI18" s="191"/>
      <c r="TZJ18" s="191"/>
      <c r="TZK18" s="191"/>
      <c r="TZL18" s="191"/>
      <c r="TZM18" s="83"/>
      <c r="TZN18" s="212"/>
      <c r="TZO18" s="212"/>
      <c r="TZP18" s="212"/>
      <c r="TZQ18" s="191"/>
      <c r="TZR18" s="191"/>
      <c r="TZS18" s="191"/>
      <c r="TZT18" s="191"/>
      <c r="TZU18" s="83"/>
      <c r="TZV18" s="212"/>
      <c r="TZW18" s="212"/>
      <c r="TZX18" s="212"/>
      <c r="TZY18" s="191"/>
      <c r="TZZ18" s="191"/>
      <c r="UAA18" s="191"/>
      <c r="UAB18" s="191"/>
      <c r="UAC18" s="83"/>
      <c r="UAD18" s="212"/>
      <c r="UAE18" s="212"/>
      <c r="UAF18" s="212"/>
      <c r="UAG18" s="191"/>
      <c r="UAH18" s="191"/>
      <c r="UAI18" s="191"/>
      <c r="UAJ18" s="191"/>
      <c r="UAK18" s="83"/>
      <c r="UAL18" s="212"/>
      <c r="UAM18" s="212"/>
      <c r="UAN18" s="212"/>
      <c r="UAO18" s="191"/>
      <c r="UAP18" s="191"/>
      <c r="UAQ18" s="191"/>
      <c r="UAR18" s="191"/>
      <c r="UAS18" s="83"/>
      <c r="UAT18" s="212"/>
      <c r="UAU18" s="212"/>
      <c r="UAV18" s="212"/>
      <c r="UAW18" s="191"/>
      <c r="UAX18" s="191"/>
      <c r="UAY18" s="191"/>
      <c r="UAZ18" s="191"/>
      <c r="UBA18" s="83"/>
      <c r="UBB18" s="212"/>
      <c r="UBC18" s="212"/>
      <c r="UBD18" s="212"/>
      <c r="UBE18" s="191"/>
      <c r="UBF18" s="191"/>
      <c r="UBG18" s="191"/>
      <c r="UBH18" s="191"/>
      <c r="UBI18" s="83"/>
      <c r="UBJ18" s="212"/>
      <c r="UBK18" s="212"/>
      <c r="UBL18" s="212"/>
      <c r="UBM18" s="191"/>
      <c r="UBN18" s="191"/>
      <c r="UBO18" s="191"/>
      <c r="UBP18" s="191"/>
      <c r="UBQ18" s="83"/>
      <c r="UBR18" s="212"/>
      <c r="UBS18" s="212"/>
      <c r="UBT18" s="212"/>
      <c r="UBU18" s="191"/>
      <c r="UBV18" s="191"/>
      <c r="UBW18" s="191"/>
      <c r="UBX18" s="191"/>
      <c r="UBY18" s="83"/>
      <c r="UBZ18" s="212"/>
      <c r="UCA18" s="212"/>
      <c r="UCB18" s="212"/>
      <c r="UCC18" s="191"/>
      <c r="UCD18" s="191"/>
      <c r="UCE18" s="191"/>
      <c r="UCF18" s="191"/>
      <c r="UCG18" s="83"/>
      <c r="UCH18" s="212"/>
      <c r="UCI18" s="212"/>
      <c r="UCJ18" s="212"/>
      <c r="UCK18" s="191"/>
      <c r="UCL18" s="191"/>
      <c r="UCM18" s="191"/>
      <c r="UCN18" s="191"/>
      <c r="UCO18" s="83"/>
      <c r="UCP18" s="212"/>
      <c r="UCQ18" s="212"/>
      <c r="UCR18" s="212"/>
      <c r="UCS18" s="191"/>
      <c r="UCT18" s="191"/>
      <c r="UCU18" s="191"/>
      <c r="UCV18" s="191"/>
      <c r="UCW18" s="83"/>
      <c r="UCX18" s="212"/>
      <c r="UCY18" s="212"/>
      <c r="UCZ18" s="212"/>
      <c r="UDA18" s="191"/>
      <c r="UDB18" s="191"/>
      <c r="UDC18" s="191"/>
      <c r="UDD18" s="191"/>
      <c r="UDE18" s="83"/>
      <c r="UDF18" s="212"/>
      <c r="UDG18" s="212"/>
      <c r="UDH18" s="212"/>
      <c r="UDI18" s="191"/>
      <c r="UDJ18" s="191"/>
      <c r="UDK18" s="191"/>
      <c r="UDL18" s="191"/>
      <c r="UDM18" s="83"/>
      <c r="UDN18" s="212"/>
      <c r="UDO18" s="212"/>
      <c r="UDP18" s="212"/>
      <c r="UDQ18" s="191"/>
      <c r="UDR18" s="191"/>
      <c r="UDS18" s="191"/>
      <c r="UDT18" s="191"/>
      <c r="UDU18" s="83"/>
      <c r="UDV18" s="212"/>
      <c r="UDW18" s="212"/>
      <c r="UDX18" s="212"/>
      <c r="UDY18" s="191"/>
      <c r="UDZ18" s="191"/>
      <c r="UEA18" s="191"/>
      <c r="UEB18" s="191"/>
      <c r="UEC18" s="83"/>
      <c r="UED18" s="212"/>
      <c r="UEE18" s="212"/>
      <c r="UEF18" s="212"/>
      <c r="UEG18" s="191"/>
      <c r="UEH18" s="191"/>
      <c r="UEI18" s="191"/>
      <c r="UEJ18" s="191"/>
      <c r="UEK18" s="83"/>
      <c r="UEL18" s="212"/>
      <c r="UEM18" s="212"/>
      <c r="UEN18" s="212"/>
      <c r="UEO18" s="191"/>
      <c r="UEP18" s="191"/>
      <c r="UEQ18" s="191"/>
      <c r="UER18" s="191"/>
      <c r="UES18" s="83"/>
      <c r="UET18" s="212"/>
      <c r="UEU18" s="212"/>
      <c r="UEV18" s="212"/>
      <c r="UEW18" s="191"/>
      <c r="UEX18" s="191"/>
      <c r="UEY18" s="191"/>
      <c r="UEZ18" s="191"/>
      <c r="UFA18" s="83"/>
      <c r="UFB18" s="212"/>
      <c r="UFC18" s="212"/>
      <c r="UFD18" s="212"/>
      <c r="UFE18" s="191"/>
      <c r="UFF18" s="191"/>
      <c r="UFG18" s="191"/>
      <c r="UFH18" s="191"/>
      <c r="UFI18" s="83"/>
      <c r="UFJ18" s="212"/>
      <c r="UFK18" s="212"/>
      <c r="UFL18" s="212"/>
      <c r="UFM18" s="191"/>
      <c r="UFN18" s="191"/>
      <c r="UFO18" s="191"/>
      <c r="UFP18" s="191"/>
      <c r="UFQ18" s="83"/>
      <c r="UFR18" s="212"/>
      <c r="UFS18" s="212"/>
      <c r="UFT18" s="212"/>
      <c r="UFU18" s="191"/>
      <c r="UFV18" s="191"/>
      <c r="UFW18" s="191"/>
      <c r="UFX18" s="191"/>
      <c r="UFY18" s="83"/>
      <c r="UFZ18" s="212"/>
      <c r="UGA18" s="212"/>
      <c r="UGB18" s="212"/>
      <c r="UGC18" s="191"/>
      <c r="UGD18" s="191"/>
      <c r="UGE18" s="191"/>
      <c r="UGF18" s="191"/>
      <c r="UGG18" s="83"/>
      <c r="UGH18" s="212"/>
      <c r="UGI18" s="212"/>
      <c r="UGJ18" s="212"/>
      <c r="UGK18" s="191"/>
      <c r="UGL18" s="191"/>
      <c r="UGM18" s="191"/>
      <c r="UGN18" s="191"/>
      <c r="UGO18" s="83"/>
      <c r="UGP18" s="212"/>
      <c r="UGQ18" s="212"/>
      <c r="UGR18" s="212"/>
      <c r="UGS18" s="191"/>
      <c r="UGT18" s="191"/>
      <c r="UGU18" s="191"/>
      <c r="UGV18" s="191"/>
      <c r="UGW18" s="83"/>
      <c r="UGX18" s="212"/>
      <c r="UGY18" s="212"/>
      <c r="UGZ18" s="212"/>
      <c r="UHA18" s="191"/>
      <c r="UHB18" s="191"/>
      <c r="UHC18" s="191"/>
      <c r="UHD18" s="191"/>
      <c r="UHE18" s="83"/>
      <c r="UHF18" s="212"/>
      <c r="UHG18" s="212"/>
      <c r="UHH18" s="212"/>
      <c r="UHI18" s="191"/>
      <c r="UHJ18" s="191"/>
      <c r="UHK18" s="191"/>
      <c r="UHL18" s="191"/>
      <c r="UHM18" s="83"/>
      <c r="UHN18" s="212"/>
      <c r="UHO18" s="212"/>
      <c r="UHP18" s="212"/>
      <c r="UHQ18" s="191"/>
      <c r="UHR18" s="191"/>
      <c r="UHS18" s="191"/>
      <c r="UHT18" s="191"/>
      <c r="UHU18" s="83"/>
      <c r="UHV18" s="212"/>
      <c r="UHW18" s="212"/>
      <c r="UHX18" s="212"/>
      <c r="UHY18" s="191"/>
      <c r="UHZ18" s="191"/>
      <c r="UIA18" s="191"/>
      <c r="UIB18" s="191"/>
      <c r="UIC18" s="83"/>
      <c r="UID18" s="212"/>
      <c r="UIE18" s="212"/>
      <c r="UIF18" s="212"/>
      <c r="UIG18" s="191"/>
      <c r="UIH18" s="191"/>
      <c r="UII18" s="191"/>
      <c r="UIJ18" s="191"/>
      <c r="UIK18" s="83"/>
      <c r="UIL18" s="212"/>
      <c r="UIM18" s="212"/>
      <c r="UIN18" s="212"/>
      <c r="UIO18" s="191"/>
      <c r="UIP18" s="191"/>
      <c r="UIQ18" s="191"/>
      <c r="UIR18" s="191"/>
      <c r="UIS18" s="83"/>
      <c r="UIT18" s="212"/>
      <c r="UIU18" s="212"/>
      <c r="UIV18" s="212"/>
      <c r="UIW18" s="191"/>
      <c r="UIX18" s="191"/>
      <c r="UIY18" s="191"/>
      <c r="UIZ18" s="191"/>
      <c r="UJA18" s="83"/>
      <c r="UJB18" s="212"/>
      <c r="UJC18" s="212"/>
      <c r="UJD18" s="212"/>
      <c r="UJE18" s="191"/>
      <c r="UJF18" s="191"/>
      <c r="UJG18" s="191"/>
      <c r="UJH18" s="191"/>
      <c r="UJI18" s="83"/>
      <c r="UJJ18" s="212"/>
      <c r="UJK18" s="212"/>
      <c r="UJL18" s="212"/>
      <c r="UJM18" s="191"/>
      <c r="UJN18" s="191"/>
      <c r="UJO18" s="191"/>
      <c r="UJP18" s="191"/>
      <c r="UJQ18" s="83"/>
      <c r="UJR18" s="212"/>
      <c r="UJS18" s="212"/>
      <c r="UJT18" s="212"/>
      <c r="UJU18" s="191"/>
      <c r="UJV18" s="191"/>
      <c r="UJW18" s="191"/>
      <c r="UJX18" s="191"/>
      <c r="UJY18" s="83"/>
      <c r="UJZ18" s="212"/>
      <c r="UKA18" s="212"/>
      <c r="UKB18" s="212"/>
      <c r="UKC18" s="191"/>
      <c r="UKD18" s="191"/>
      <c r="UKE18" s="191"/>
      <c r="UKF18" s="191"/>
      <c r="UKG18" s="83"/>
      <c r="UKH18" s="212"/>
      <c r="UKI18" s="212"/>
      <c r="UKJ18" s="212"/>
      <c r="UKK18" s="191"/>
      <c r="UKL18" s="191"/>
      <c r="UKM18" s="191"/>
      <c r="UKN18" s="191"/>
      <c r="UKO18" s="83"/>
      <c r="UKP18" s="212"/>
      <c r="UKQ18" s="212"/>
      <c r="UKR18" s="212"/>
      <c r="UKS18" s="191"/>
      <c r="UKT18" s="191"/>
      <c r="UKU18" s="191"/>
      <c r="UKV18" s="191"/>
      <c r="UKW18" s="83"/>
      <c r="UKX18" s="212"/>
      <c r="UKY18" s="212"/>
      <c r="UKZ18" s="212"/>
      <c r="ULA18" s="191"/>
      <c r="ULB18" s="191"/>
      <c r="ULC18" s="191"/>
      <c r="ULD18" s="191"/>
      <c r="ULE18" s="83"/>
      <c r="ULF18" s="212"/>
      <c r="ULG18" s="212"/>
      <c r="ULH18" s="212"/>
      <c r="ULI18" s="191"/>
      <c r="ULJ18" s="191"/>
      <c r="ULK18" s="191"/>
      <c r="ULL18" s="191"/>
      <c r="ULM18" s="83"/>
      <c r="ULN18" s="212"/>
      <c r="ULO18" s="212"/>
      <c r="ULP18" s="212"/>
      <c r="ULQ18" s="191"/>
      <c r="ULR18" s="191"/>
      <c r="ULS18" s="191"/>
      <c r="ULT18" s="191"/>
      <c r="ULU18" s="83"/>
      <c r="ULV18" s="212"/>
      <c r="ULW18" s="212"/>
      <c r="ULX18" s="212"/>
      <c r="ULY18" s="191"/>
      <c r="ULZ18" s="191"/>
      <c r="UMA18" s="191"/>
      <c r="UMB18" s="191"/>
      <c r="UMC18" s="83"/>
      <c r="UMD18" s="212"/>
      <c r="UME18" s="212"/>
      <c r="UMF18" s="212"/>
      <c r="UMG18" s="191"/>
      <c r="UMH18" s="191"/>
      <c r="UMI18" s="191"/>
      <c r="UMJ18" s="191"/>
      <c r="UMK18" s="83"/>
      <c r="UML18" s="212"/>
      <c r="UMM18" s="212"/>
      <c r="UMN18" s="212"/>
      <c r="UMO18" s="191"/>
      <c r="UMP18" s="191"/>
      <c r="UMQ18" s="191"/>
      <c r="UMR18" s="191"/>
      <c r="UMS18" s="83"/>
      <c r="UMT18" s="212"/>
      <c r="UMU18" s="212"/>
      <c r="UMV18" s="212"/>
      <c r="UMW18" s="191"/>
      <c r="UMX18" s="191"/>
      <c r="UMY18" s="191"/>
      <c r="UMZ18" s="191"/>
      <c r="UNA18" s="83"/>
      <c r="UNB18" s="212"/>
      <c r="UNC18" s="212"/>
      <c r="UND18" s="212"/>
      <c r="UNE18" s="191"/>
      <c r="UNF18" s="191"/>
      <c r="UNG18" s="191"/>
      <c r="UNH18" s="191"/>
      <c r="UNI18" s="83"/>
      <c r="UNJ18" s="212"/>
      <c r="UNK18" s="212"/>
      <c r="UNL18" s="212"/>
      <c r="UNM18" s="191"/>
      <c r="UNN18" s="191"/>
      <c r="UNO18" s="191"/>
      <c r="UNP18" s="191"/>
      <c r="UNQ18" s="83"/>
      <c r="UNR18" s="212"/>
      <c r="UNS18" s="212"/>
      <c r="UNT18" s="212"/>
      <c r="UNU18" s="191"/>
      <c r="UNV18" s="191"/>
      <c r="UNW18" s="191"/>
      <c r="UNX18" s="191"/>
      <c r="UNY18" s="83"/>
      <c r="UNZ18" s="212"/>
      <c r="UOA18" s="212"/>
      <c r="UOB18" s="212"/>
      <c r="UOC18" s="191"/>
      <c r="UOD18" s="191"/>
      <c r="UOE18" s="191"/>
      <c r="UOF18" s="191"/>
      <c r="UOG18" s="83"/>
      <c r="UOH18" s="212"/>
      <c r="UOI18" s="212"/>
      <c r="UOJ18" s="212"/>
      <c r="UOK18" s="191"/>
      <c r="UOL18" s="191"/>
      <c r="UOM18" s="191"/>
      <c r="UON18" s="191"/>
      <c r="UOO18" s="83"/>
      <c r="UOP18" s="212"/>
      <c r="UOQ18" s="212"/>
      <c r="UOR18" s="212"/>
      <c r="UOS18" s="191"/>
      <c r="UOT18" s="191"/>
      <c r="UOU18" s="191"/>
      <c r="UOV18" s="191"/>
      <c r="UOW18" s="83"/>
      <c r="UOX18" s="212"/>
      <c r="UOY18" s="212"/>
      <c r="UOZ18" s="212"/>
      <c r="UPA18" s="191"/>
      <c r="UPB18" s="191"/>
      <c r="UPC18" s="191"/>
      <c r="UPD18" s="191"/>
      <c r="UPE18" s="83"/>
      <c r="UPF18" s="212"/>
      <c r="UPG18" s="212"/>
      <c r="UPH18" s="212"/>
      <c r="UPI18" s="191"/>
      <c r="UPJ18" s="191"/>
      <c r="UPK18" s="191"/>
      <c r="UPL18" s="191"/>
      <c r="UPM18" s="83"/>
      <c r="UPN18" s="212"/>
      <c r="UPO18" s="212"/>
      <c r="UPP18" s="212"/>
      <c r="UPQ18" s="191"/>
      <c r="UPR18" s="191"/>
      <c r="UPS18" s="191"/>
      <c r="UPT18" s="191"/>
      <c r="UPU18" s="83"/>
      <c r="UPV18" s="212"/>
      <c r="UPW18" s="212"/>
      <c r="UPX18" s="212"/>
      <c r="UPY18" s="191"/>
      <c r="UPZ18" s="191"/>
      <c r="UQA18" s="191"/>
      <c r="UQB18" s="191"/>
      <c r="UQC18" s="83"/>
      <c r="UQD18" s="212"/>
      <c r="UQE18" s="212"/>
      <c r="UQF18" s="212"/>
      <c r="UQG18" s="191"/>
      <c r="UQH18" s="191"/>
      <c r="UQI18" s="191"/>
      <c r="UQJ18" s="191"/>
      <c r="UQK18" s="83"/>
      <c r="UQL18" s="212"/>
      <c r="UQM18" s="212"/>
      <c r="UQN18" s="212"/>
      <c r="UQO18" s="191"/>
      <c r="UQP18" s="191"/>
      <c r="UQQ18" s="191"/>
      <c r="UQR18" s="191"/>
      <c r="UQS18" s="83"/>
      <c r="UQT18" s="212"/>
      <c r="UQU18" s="212"/>
      <c r="UQV18" s="212"/>
      <c r="UQW18" s="191"/>
      <c r="UQX18" s="191"/>
      <c r="UQY18" s="191"/>
      <c r="UQZ18" s="191"/>
      <c r="URA18" s="83"/>
      <c r="URB18" s="212"/>
      <c r="URC18" s="212"/>
      <c r="URD18" s="212"/>
      <c r="URE18" s="191"/>
      <c r="URF18" s="191"/>
      <c r="URG18" s="191"/>
      <c r="URH18" s="191"/>
      <c r="URI18" s="83"/>
      <c r="URJ18" s="212"/>
      <c r="URK18" s="212"/>
      <c r="URL18" s="212"/>
      <c r="URM18" s="191"/>
      <c r="URN18" s="191"/>
      <c r="URO18" s="191"/>
      <c r="URP18" s="191"/>
      <c r="URQ18" s="83"/>
      <c r="URR18" s="212"/>
      <c r="URS18" s="212"/>
      <c r="URT18" s="212"/>
      <c r="URU18" s="191"/>
      <c r="URV18" s="191"/>
      <c r="URW18" s="191"/>
      <c r="URX18" s="191"/>
      <c r="URY18" s="83"/>
      <c r="URZ18" s="212"/>
      <c r="USA18" s="212"/>
      <c r="USB18" s="212"/>
      <c r="USC18" s="191"/>
      <c r="USD18" s="191"/>
      <c r="USE18" s="191"/>
      <c r="USF18" s="191"/>
      <c r="USG18" s="83"/>
      <c r="USH18" s="212"/>
      <c r="USI18" s="212"/>
      <c r="USJ18" s="212"/>
      <c r="USK18" s="191"/>
      <c r="USL18" s="191"/>
      <c r="USM18" s="191"/>
      <c r="USN18" s="191"/>
      <c r="USO18" s="83"/>
      <c r="USP18" s="212"/>
      <c r="USQ18" s="212"/>
      <c r="USR18" s="212"/>
      <c r="USS18" s="191"/>
      <c r="UST18" s="191"/>
      <c r="USU18" s="191"/>
      <c r="USV18" s="191"/>
      <c r="USW18" s="83"/>
      <c r="USX18" s="212"/>
      <c r="USY18" s="212"/>
      <c r="USZ18" s="212"/>
      <c r="UTA18" s="191"/>
      <c r="UTB18" s="191"/>
      <c r="UTC18" s="191"/>
      <c r="UTD18" s="191"/>
      <c r="UTE18" s="83"/>
      <c r="UTF18" s="212"/>
      <c r="UTG18" s="212"/>
      <c r="UTH18" s="212"/>
      <c r="UTI18" s="191"/>
      <c r="UTJ18" s="191"/>
      <c r="UTK18" s="191"/>
      <c r="UTL18" s="191"/>
      <c r="UTM18" s="83"/>
      <c r="UTN18" s="212"/>
      <c r="UTO18" s="212"/>
      <c r="UTP18" s="212"/>
      <c r="UTQ18" s="191"/>
      <c r="UTR18" s="191"/>
      <c r="UTS18" s="191"/>
      <c r="UTT18" s="191"/>
      <c r="UTU18" s="83"/>
      <c r="UTV18" s="212"/>
      <c r="UTW18" s="212"/>
      <c r="UTX18" s="212"/>
      <c r="UTY18" s="191"/>
      <c r="UTZ18" s="191"/>
      <c r="UUA18" s="191"/>
      <c r="UUB18" s="191"/>
      <c r="UUC18" s="83"/>
      <c r="UUD18" s="212"/>
      <c r="UUE18" s="212"/>
      <c r="UUF18" s="212"/>
      <c r="UUG18" s="191"/>
      <c r="UUH18" s="191"/>
      <c r="UUI18" s="191"/>
      <c r="UUJ18" s="191"/>
      <c r="UUK18" s="83"/>
      <c r="UUL18" s="212"/>
      <c r="UUM18" s="212"/>
      <c r="UUN18" s="212"/>
      <c r="UUO18" s="191"/>
      <c r="UUP18" s="191"/>
      <c r="UUQ18" s="191"/>
      <c r="UUR18" s="191"/>
      <c r="UUS18" s="83"/>
      <c r="UUT18" s="212"/>
      <c r="UUU18" s="212"/>
      <c r="UUV18" s="212"/>
      <c r="UUW18" s="191"/>
      <c r="UUX18" s="191"/>
      <c r="UUY18" s="191"/>
      <c r="UUZ18" s="191"/>
      <c r="UVA18" s="83"/>
      <c r="UVB18" s="212"/>
      <c r="UVC18" s="212"/>
      <c r="UVD18" s="212"/>
      <c r="UVE18" s="191"/>
      <c r="UVF18" s="191"/>
      <c r="UVG18" s="191"/>
      <c r="UVH18" s="191"/>
      <c r="UVI18" s="83"/>
      <c r="UVJ18" s="212"/>
      <c r="UVK18" s="212"/>
      <c r="UVL18" s="212"/>
      <c r="UVM18" s="191"/>
      <c r="UVN18" s="191"/>
      <c r="UVO18" s="191"/>
      <c r="UVP18" s="191"/>
      <c r="UVQ18" s="83"/>
      <c r="UVR18" s="212"/>
      <c r="UVS18" s="212"/>
      <c r="UVT18" s="212"/>
      <c r="UVU18" s="191"/>
      <c r="UVV18" s="191"/>
      <c r="UVW18" s="191"/>
      <c r="UVX18" s="191"/>
      <c r="UVY18" s="83"/>
      <c r="UVZ18" s="212"/>
      <c r="UWA18" s="212"/>
      <c r="UWB18" s="212"/>
      <c r="UWC18" s="191"/>
      <c r="UWD18" s="191"/>
      <c r="UWE18" s="191"/>
      <c r="UWF18" s="191"/>
      <c r="UWG18" s="83"/>
      <c r="UWH18" s="212"/>
      <c r="UWI18" s="212"/>
      <c r="UWJ18" s="212"/>
      <c r="UWK18" s="191"/>
      <c r="UWL18" s="191"/>
      <c r="UWM18" s="191"/>
      <c r="UWN18" s="191"/>
      <c r="UWO18" s="83"/>
      <c r="UWP18" s="212"/>
      <c r="UWQ18" s="212"/>
      <c r="UWR18" s="212"/>
      <c r="UWS18" s="191"/>
      <c r="UWT18" s="191"/>
      <c r="UWU18" s="191"/>
      <c r="UWV18" s="191"/>
      <c r="UWW18" s="83"/>
      <c r="UWX18" s="212"/>
      <c r="UWY18" s="212"/>
      <c r="UWZ18" s="212"/>
      <c r="UXA18" s="191"/>
      <c r="UXB18" s="191"/>
      <c r="UXC18" s="191"/>
      <c r="UXD18" s="191"/>
      <c r="UXE18" s="83"/>
      <c r="UXF18" s="212"/>
      <c r="UXG18" s="212"/>
      <c r="UXH18" s="212"/>
      <c r="UXI18" s="191"/>
      <c r="UXJ18" s="191"/>
      <c r="UXK18" s="191"/>
      <c r="UXL18" s="191"/>
      <c r="UXM18" s="83"/>
      <c r="UXN18" s="212"/>
      <c r="UXO18" s="212"/>
      <c r="UXP18" s="212"/>
      <c r="UXQ18" s="191"/>
      <c r="UXR18" s="191"/>
      <c r="UXS18" s="191"/>
      <c r="UXT18" s="191"/>
      <c r="UXU18" s="83"/>
      <c r="UXV18" s="212"/>
      <c r="UXW18" s="212"/>
      <c r="UXX18" s="212"/>
      <c r="UXY18" s="191"/>
      <c r="UXZ18" s="191"/>
      <c r="UYA18" s="191"/>
      <c r="UYB18" s="191"/>
      <c r="UYC18" s="83"/>
      <c r="UYD18" s="212"/>
      <c r="UYE18" s="212"/>
      <c r="UYF18" s="212"/>
      <c r="UYG18" s="191"/>
      <c r="UYH18" s="191"/>
      <c r="UYI18" s="191"/>
      <c r="UYJ18" s="191"/>
      <c r="UYK18" s="83"/>
      <c r="UYL18" s="212"/>
      <c r="UYM18" s="212"/>
      <c r="UYN18" s="212"/>
      <c r="UYO18" s="191"/>
      <c r="UYP18" s="191"/>
      <c r="UYQ18" s="191"/>
      <c r="UYR18" s="191"/>
      <c r="UYS18" s="83"/>
      <c r="UYT18" s="212"/>
      <c r="UYU18" s="212"/>
      <c r="UYV18" s="212"/>
      <c r="UYW18" s="191"/>
      <c r="UYX18" s="191"/>
      <c r="UYY18" s="191"/>
      <c r="UYZ18" s="191"/>
      <c r="UZA18" s="83"/>
      <c r="UZB18" s="212"/>
      <c r="UZC18" s="212"/>
      <c r="UZD18" s="212"/>
      <c r="UZE18" s="191"/>
      <c r="UZF18" s="191"/>
      <c r="UZG18" s="191"/>
      <c r="UZH18" s="191"/>
      <c r="UZI18" s="83"/>
      <c r="UZJ18" s="212"/>
      <c r="UZK18" s="212"/>
      <c r="UZL18" s="212"/>
      <c r="UZM18" s="191"/>
      <c r="UZN18" s="191"/>
      <c r="UZO18" s="191"/>
      <c r="UZP18" s="191"/>
      <c r="UZQ18" s="83"/>
      <c r="UZR18" s="212"/>
      <c r="UZS18" s="212"/>
      <c r="UZT18" s="212"/>
      <c r="UZU18" s="191"/>
      <c r="UZV18" s="191"/>
      <c r="UZW18" s="191"/>
      <c r="UZX18" s="191"/>
      <c r="UZY18" s="83"/>
      <c r="UZZ18" s="212"/>
      <c r="VAA18" s="212"/>
      <c r="VAB18" s="212"/>
      <c r="VAC18" s="191"/>
      <c r="VAD18" s="191"/>
      <c r="VAE18" s="191"/>
      <c r="VAF18" s="191"/>
      <c r="VAG18" s="83"/>
      <c r="VAH18" s="212"/>
      <c r="VAI18" s="212"/>
      <c r="VAJ18" s="212"/>
      <c r="VAK18" s="191"/>
      <c r="VAL18" s="191"/>
      <c r="VAM18" s="191"/>
      <c r="VAN18" s="191"/>
      <c r="VAO18" s="83"/>
      <c r="VAP18" s="212"/>
      <c r="VAQ18" s="212"/>
      <c r="VAR18" s="212"/>
      <c r="VAS18" s="191"/>
      <c r="VAT18" s="191"/>
      <c r="VAU18" s="191"/>
      <c r="VAV18" s="191"/>
      <c r="VAW18" s="83"/>
      <c r="VAX18" s="212"/>
      <c r="VAY18" s="212"/>
      <c r="VAZ18" s="212"/>
      <c r="VBA18" s="191"/>
      <c r="VBB18" s="191"/>
      <c r="VBC18" s="191"/>
      <c r="VBD18" s="191"/>
      <c r="VBE18" s="83"/>
      <c r="VBF18" s="212"/>
      <c r="VBG18" s="212"/>
      <c r="VBH18" s="212"/>
      <c r="VBI18" s="191"/>
      <c r="VBJ18" s="191"/>
      <c r="VBK18" s="191"/>
      <c r="VBL18" s="191"/>
      <c r="VBM18" s="83"/>
      <c r="VBN18" s="212"/>
      <c r="VBO18" s="212"/>
      <c r="VBP18" s="212"/>
      <c r="VBQ18" s="191"/>
      <c r="VBR18" s="191"/>
      <c r="VBS18" s="191"/>
      <c r="VBT18" s="191"/>
      <c r="VBU18" s="83"/>
      <c r="VBV18" s="212"/>
      <c r="VBW18" s="212"/>
      <c r="VBX18" s="212"/>
      <c r="VBY18" s="191"/>
      <c r="VBZ18" s="191"/>
      <c r="VCA18" s="191"/>
      <c r="VCB18" s="191"/>
      <c r="VCC18" s="83"/>
      <c r="VCD18" s="212"/>
      <c r="VCE18" s="212"/>
      <c r="VCF18" s="212"/>
      <c r="VCG18" s="191"/>
      <c r="VCH18" s="191"/>
      <c r="VCI18" s="191"/>
      <c r="VCJ18" s="191"/>
      <c r="VCK18" s="83"/>
      <c r="VCL18" s="212"/>
      <c r="VCM18" s="212"/>
      <c r="VCN18" s="212"/>
      <c r="VCO18" s="191"/>
      <c r="VCP18" s="191"/>
      <c r="VCQ18" s="191"/>
      <c r="VCR18" s="191"/>
      <c r="VCS18" s="83"/>
      <c r="VCT18" s="212"/>
      <c r="VCU18" s="212"/>
      <c r="VCV18" s="212"/>
      <c r="VCW18" s="191"/>
      <c r="VCX18" s="191"/>
      <c r="VCY18" s="191"/>
      <c r="VCZ18" s="191"/>
      <c r="VDA18" s="83"/>
      <c r="VDB18" s="212"/>
      <c r="VDC18" s="212"/>
      <c r="VDD18" s="212"/>
      <c r="VDE18" s="191"/>
      <c r="VDF18" s="191"/>
      <c r="VDG18" s="191"/>
      <c r="VDH18" s="191"/>
      <c r="VDI18" s="83"/>
      <c r="VDJ18" s="212"/>
      <c r="VDK18" s="212"/>
      <c r="VDL18" s="212"/>
      <c r="VDM18" s="191"/>
      <c r="VDN18" s="191"/>
      <c r="VDO18" s="191"/>
      <c r="VDP18" s="191"/>
      <c r="VDQ18" s="83"/>
      <c r="VDR18" s="212"/>
      <c r="VDS18" s="212"/>
      <c r="VDT18" s="212"/>
      <c r="VDU18" s="191"/>
      <c r="VDV18" s="191"/>
      <c r="VDW18" s="191"/>
      <c r="VDX18" s="191"/>
      <c r="VDY18" s="83"/>
      <c r="VDZ18" s="212"/>
      <c r="VEA18" s="212"/>
      <c r="VEB18" s="212"/>
      <c r="VEC18" s="191"/>
      <c r="VED18" s="191"/>
      <c r="VEE18" s="191"/>
      <c r="VEF18" s="191"/>
      <c r="VEG18" s="83"/>
      <c r="VEH18" s="212"/>
      <c r="VEI18" s="212"/>
      <c r="VEJ18" s="212"/>
      <c r="VEK18" s="191"/>
      <c r="VEL18" s="191"/>
      <c r="VEM18" s="191"/>
      <c r="VEN18" s="191"/>
      <c r="VEO18" s="83"/>
      <c r="VEP18" s="212"/>
      <c r="VEQ18" s="212"/>
      <c r="VER18" s="212"/>
      <c r="VES18" s="191"/>
      <c r="VET18" s="191"/>
      <c r="VEU18" s="191"/>
      <c r="VEV18" s="191"/>
      <c r="VEW18" s="83"/>
      <c r="VEX18" s="212"/>
      <c r="VEY18" s="212"/>
      <c r="VEZ18" s="212"/>
      <c r="VFA18" s="191"/>
      <c r="VFB18" s="191"/>
      <c r="VFC18" s="191"/>
      <c r="VFD18" s="191"/>
      <c r="VFE18" s="83"/>
      <c r="VFF18" s="212"/>
      <c r="VFG18" s="212"/>
      <c r="VFH18" s="212"/>
      <c r="VFI18" s="191"/>
      <c r="VFJ18" s="191"/>
      <c r="VFK18" s="191"/>
      <c r="VFL18" s="191"/>
      <c r="VFM18" s="83"/>
      <c r="VFN18" s="212"/>
      <c r="VFO18" s="212"/>
      <c r="VFP18" s="212"/>
      <c r="VFQ18" s="191"/>
      <c r="VFR18" s="191"/>
      <c r="VFS18" s="191"/>
      <c r="VFT18" s="191"/>
      <c r="VFU18" s="83"/>
      <c r="VFV18" s="212"/>
      <c r="VFW18" s="212"/>
      <c r="VFX18" s="212"/>
      <c r="VFY18" s="191"/>
      <c r="VFZ18" s="191"/>
      <c r="VGA18" s="191"/>
      <c r="VGB18" s="191"/>
      <c r="VGC18" s="83"/>
      <c r="VGD18" s="212"/>
      <c r="VGE18" s="212"/>
      <c r="VGF18" s="212"/>
      <c r="VGG18" s="191"/>
      <c r="VGH18" s="191"/>
      <c r="VGI18" s="191"/>
      <c r="VGJ18" s="191"/>
      <c r="VGK18" s="83"/>
      <c r="VGL18" s="212"/>
      <c r="VGM18" s="212"/>
      <c r="VGN18" s="212"/>
      <c r="VGO18" s="191"/>
      <c r="VGP18" s="191"/>
      <c r="VGQ18" s="191"/>
      <c r="VGR18" s="191"/>
      <c r="VGS18" s="83"/>
      <c r="VGT18" s="212"/>
      <c r="VGU18" s="212"/>
      <c r="VGV18" s="212"/>
      <c r="VGW18" s="191"/>
      <c r="VGX18" s="191"/>
      <c r="VGY18" s="191"/>
      <c r="VGZ18" s="191"/>
      <c r="VHA18" s="83"/>
      <c r="VHB18" s="212"/>
      <c r="VHC18" s="212"/>
      <c r="VHD18" s="212"/>
      <c r="VHE18" s="191"/>
      <c r="VHF18" s="191"/>
      <c r="VHG18" s="191"/>
      <c r="VHH18" s="191"/>
      <c r="VHI18" s="83"/>
      <c r="VHJ18" s="212"/>
      <c r="VHK18" s="212"/>
      <c r="VHL18" s="212"/>
      <c r="VHM18" s="191"/>
      <c r="VHN18" s="191"/>
      <c r="VHO18" s="191"/>
      <c r="VHP18" s="191"/>
      <c r="VHQ18" s="83"/>
      <c r="VHR18" s="212"/>
      <c r="VHS18" s="212"/>
      <c r="VHT18" s="212"/>
      <c r="VHU18" s="191"/>
      <c r="VHV18" s="191"/>
      <c r="VHW18" s="191"/>
      <c r="VHX18" s="191"/>
      <c r="VHY18" s="83"/>
      <c r="VHZ18" s="212"/>
      <c r="VIA18" s="212"/>
      <c r="VIB18" s="212"/>
      <c r="VIC18" s="191"/>
      <c r="VID18" s="191"/>
      <c r="VIE18" s="191"/>
      <c r="VIF18" s="191"/>
      <c r="VIG18" s="83"/>
      <c r="VIH18" s="212"/>
      <c r="VII18" s="212"/>
      <c r="VIJ18" s="212"/>
      <c r="VIK18" s="191"/>
      <c r="VIL18" s="191"/>
      <c r="VIM18" s="191"/>
      <c r="VIN18" s="191"/>
      <c r="VIO18" s="83"/>
      <c r="VIP18" s="212"/>
      <c r="VIQ18" s="212"/>
      <c r="VIR18" s="212"/>
      <c r="VIS18" s="191"/>
      <c r="VIT18" s="191"/>
      <c r="VIU18" s="191"/>
      <c r="VIV18" s="191"/>
      <c r="VIW18" s="83"/>
      <c r="VIX18" s="212"/>
      <c r="VIY18" s="212"/>
      <c r="VIZ18" s="212"/>
      <c r="VJA18" s="191"/>
      <c r="VJB18" s="191"/>
      <c r="VJC18" s="191"/>
      <c r="VJD18" s="191"/>
      <c r="VJE18" s="83"/>
      <c r="VJF18" s="212"/>
      <c r="VJG18" s="212"/>
      <c r="VJH18" s="212"/>
      <c r="VJI18" s="191"/>
      <c r="VJJ18" s="191"/>
      <c r="VJK18" s="191"/>
      <c r="VJL18" s="191"/>
      <c r="VJM18" s="83"/>
      <c r="VJN18" s="212"/>
      <c r="VJO18" s="212"/>
      <c r="VJP18" s="212"/>
      <c r="VJQ18" s="191"/>
      <c r="VJR18" s="191"/>
      <c r="VJS18" s="191"/>
      <c r="VJT18" s="191"/>
      <c r="VJU18" s="83"/>
      <c r="VJV18" s="212"/>
      <c r="VJW18" s="212"/>
      <c r="VJX18" s="212"/>
      <c r="VJY18" s="191"/>
      <c r="VJZ18" s="191"/>
      <c r="VKA18" s="191"/>
      <c r="VKB18" s="191"/>
      <c r="VKC18" s="83"/>
      <c r="VKD18" s="212"/>
      <c r="VKE18" s="212"/>
      <c r="VKF18" s="212"/>
      <c r="VKG18" s="191"/>
      <c r="VKH18" s="191"/>
      <c r="VKI18" s="191"/>
      <c r="VKJ18" s="191"/>
      <c r="VKK18" s="83"/>
      <c r="VKL18" s="212"/>
      <c r="VKM18" s="212"/>
      <c r="VKN18" s="212"/>
      <c r="VKO18" s="191"/>
      <c r="VKP18" s="191"/>
      <c r="VKQ18" s="191"/>
      <c r="VKR18" s="191"/>
      <c r="VKS18" s="83"/>
      <c r="VKT18" s="212"/>
      <c r="VKU18" s="212"/>
      <c r="VKV18" s="212"/>
      <c r="VKW18" s="191"/>
      <c r="VKX18" s="191"/>
      <c r="VKY18" s="191"/>
      <c r="VKZ18" s="191"/>
      <c r="VLA18" s="83"/>
      <c r="VLB18" s="212"/>
      <c r="VLC18" s="212"/>
      <c r="VLD18" s="212"/>
      <c r="VLE18" s="191"/>
      <c r="VLF18" s="191"/>
      <c r="VLG18" s="191"/>
      <c r="VLH18" s="191"/>
      <c r="VLI18" s="83"/>
      <c r="VLJ18" s="212"/>
      <c r="VLK18" s="212"/>
      <c r="VLL18" s="212"/>
      <c r="VLM18" s="191"/>
      <c r="VLN18" s="191"/>
      <c r="VLO18" s="191"/>
      <c r="VLP18" s="191"/>
      <c r="VLQ18" s="83"/>
      <c r="VLR18" s="212"/>
      <c r="VLS18" s="212"/>
      <c r="VLT18" s="212"/>
      <c r="VLU18" s="191"/>
      <c r="VLV18" s="191"/>
      <c r="VLW18" s="191"/>
      <c r="VLX18" s="191"/>
      <c r="VLY18" s="83"/>
      <c r="VLZ18" s="212"/>
      <c r="VMA18" s="212"/>
      <c r="VMB18" s="212"/>
      <c r="VMC18" s="191"/>
      <c r="VMD18" s="191"/>
      <c r="VME18" s="191"/>
      <c r="VMF18" s="191"/>
      <c r="VMG18" s="83"/>
      <c r="VMH18" s="212"/>
      <c r="VMI18" s="212"/>
      <c r="VMJ18" s="212"/>
      <c r="VMK18" s="191"/>
      <c r="VML18" s="191"/>
      <c r="VMM18" s="191"/>
      <c r="VMN18" s="191"/>
      <c r="VMO18" s="83"/>
      <c r="VMP18" s="212"/>
      <c r="VMQ18" s="212"/>
      <c r="VMR18" s="212"/>
      <c r="VMS18" s="191"/>
      <c r="VMT18" s="191"/>
      <c r="VMU18" s="191"/>
      <c r="VMV18" s="191"/>
      <c r="VMW18" s="83"/>
      <c r="VMX18" s="212"/>
      <c r="VMY18" s="212"/>
      <c r="VMZ18" s="212"/>
      <c r="VNA18" s="191"/>
      <c r="VNB18" s="191"/>
      <c r="VNC18" s="191"/>
      <c r="VND18" s="191"/>
      <c r="VNE18" s="83"/>
      <c r="VNF18" s="212"/>
      <c r="VNG18" s="212"/>
      <c r="VNH18" s="212"/>
      <c r="VNI18" s="191"/>
      <c r="VNJ18" s="191"/>
      <c r="VNK18" s="191"/>
      <c r="VNL18" s="191"/>
      <c r="VNM18" s="83"/>
      <c r="VNN18" s="212"/>
      <c r="VNO18" s="212"/>
      <c r="VNP18" s="212"/>
      <c r="VNQ18" s="191"/>
      <c r="VNR18" s="191"/>
      <c r="VNS18" s="191"/>
      <c r="VNT18" s="191"/>
      <c r="VNU18" s="83"/>
      <c r="VNV18" s="212"/>
      <c r="VNW18" s="212"/>
      <c r="VNX18" s="212"/>
      <c r="VNY18" s="191"/>
      <c r="VNZ18" s="191"/>
      <c r="VOA18" s="191"/>
      <c r="VOB18" s="191"/>
      <c r="VOC18" s="83"/>
      <c r="VOD18" s="212"/>
      <c r="VOE18" s="212"/>
      <c r="VOF18" s="212"/>
      <c r="VOG18" s="191"/>
      <c r="VOH18" s="191"/>
      <c r="VOI18" s="191"/>
      <c r="VOJ18" s="191"/>
      <c r="VOK18" s="83"/>
      <c r="VOL18" s="212"/>
      <c r="VOM18" s="212"/>
      <c r="VON18" s="212"/>
      <c r="VOO18" s="191"/>
      <c r="VOP18" s="191"/>
      <c r="VOQ18" s="191"/>
      <c r="VOR18" s="191"/>
      <c r="VOS18" s="83"/>
      <c r="VOT18" s="212"/>
      <c r="VOU18" s="212"/>
      <c r="VOV18" s="212"/>
      <c r="VOW18" s="191"/>
      <c r="VOX18" s="191"/>
      <c r="VOY18" s="191"/>
      <c r="VOZ18" s="191"/>
      <c r="VPA18" s="83"/>
      <c r="VPB18" s="212"/>
      <c r="VPC18" s="212"/>
      <c r="VPD18" s="212"/>
      <c r="VPE18" s="191"/>
      <c r="VPF18" s="191"/>
      <c r="VPG18" s="191"/>
      <c r="VPH18" s="191"/>
      <c r="VPI18" s="83"/>
      <c r="VPJ18" s="212"/>
      <c r="VPK18" s="212"/>
      <c r="VPL18" s="212"/>
      <c r="VPM18" s="191"/>
      <c r="VPN18" s="191"/>
      <c r="VPO18" s="191"/>
      <c r="VPP18" s="191"/>
      <c r="VPQ18" s="83"/>
      <c r="VPR18" s="212"/>
      <c r="VPS18" s="212"/>
      <c r="VPT18" s="212"/>
      <c r="VPU18" s="191"/>
      <c r="VPV18" s="191"/>
      <c r="VPW18" s="191"/>
      <c r="VPX18" s="191"/>
      <c r="VPY18" s="83"/>
      <c r="VPZ18" s="212"/>
      <c r="VQA18" s="212"/>
      <c r="VQB18" s="212"/>
      <c r="VQC18" s="191"/>
      <c r="VQD18" s="191"/>
      <c r="VQE18" s="191"/>
      <c r="VQF18" s="191"/>
      <c r="VQG18" s="83"/>
      <c r="VQH18" s="212"/>
      <c r="VQI18" s="212"/>
      <c r="VQJ18" s="212"/>
      <c r="VQK18" s="191"/>
      <c r="VQL18" s="191"/>
      <c r="VQM18" s="191"/>
      <c r="VQN18" s="191"/>
      <c r="VQO18" s="83"/>
      <c r="VQP18" s="212"/>
      <c r="VQQ18" s="212"/>
      <c r="VQR18" s="212"/>
      <c r="VQS18" s="191"/>
      <c r="VQT18" s="191"/>
      <c r="VQU18" s="191"/>
      <c r="VQV18" s="191"/>
      <c r="VQW18" s="83"/>
      <c r="VQX18" s="212"/>
      <c r="VQY18" s="212"/>
      <c r="VQZ18" s="212"/>
      <c r="VRA18" s="191"/>
      <c r="VRB18" s="191"/>
      <c r="VRC18" s="191"/>
      <c r="VRD18" s="191"/>
      <c r="VRE18" s="83"/>
      <c r="VRF18" s="212"/>
      <c r="VRG18" s="212"/>
      <c r="VRH18" s="212"/>
      <c r="VRI18" s="191"/>
      <c r="VRJ18" s="191"/>
      <c r="VRK18" s="191"/>
      <c r="VRL18" s="191"/>
      <c r="VRM18" s="83"/>
      <c r="VRN18" s="212"/>
      <c r="VRO18" s="212"/>
      <c r="VRP18" s="212"/>
      <c r="VRQ18" s="191"/>
      <c r="VRR18" s="191"/>
      <c r="VRS18" s="191"/>
      <c r="VRT18" s="191"/>
      <c r="VRU18" s="83"/>
      <c r="VRV18" s="212"/>
      <c r="VRW18" s="212"/>
      <c r="VRX18" s="212"/>
      <c r="VRY18" s="191"/>
      <c r="VRZ18" s="191"/>
      <c r="VSA18" s="191"/>
      <c r="VSB18" s="191"/>
      <c r="VSC18" s="83"/>
      <c r="VSD18" s="212"/>
      <c r="VSE18" s="212"/>
      <c r="VSF18" s="212"/>
      <c r="VSG18" s="191"/>
      <c r="VSH18" s="191"/>
      <c r="VSI18" s="191"/>
      <c r="VSJ18" s="191"/>
      <c r="VSK18" s="83"/>
      <c r="VSL18" s="212"/>
      <c r="VSM18" s="212"/>
      <c r="VSN18" s="212"/>
      <c r="VSO18" s="191"/>
      <c r="VSP18" s="191"/>
      <c r="VSQ18" s="191"/>
      <c r="VSR18" s="191"/>
      <c r="VSS18" s="83"/>
      <c r="VST18" s="212"/>
      <c r="VSU18" s="212"/>
      <c r="VSV18" s="212"/>
      <c r="VSW18" s="191"/>
      <c r="VSX18" s="191"/>
      <c r="VSY18" s="191"/>
      <c r="VSZ18" s="191"/>
      <c r="VTA18" s="83"/>
      <c r="VTB18" s="212"/>
      <c r="VTC18" s="212"/>
      <c r="VTD18" s="212"/>
      <c r="VTE18" s="191"/>
      <c r="VTF18" s="191"/>
      <c r="VTG18" s="191"/>
      <c r="VTH18" s="191"/>
      <c r="VTI18" s="83"/>
      <c r="VTJ18" s="212"/>
      <c r="VTK18" s="212"/>
      <c r="VTL18" s="212"/>
      <c r="VTM18" s="191"/>
      <c r="VTN18" s="191"/>
      <c r="VTO18" s="191"/>
      <c r="VTP18" s="191"/>
      <c r="VTQ18" s="83"/>
      <c r="VTR18" s="212"/>
      <c r="VTS18" s="212"/>
      <c r="VTT18" s="212"/>
      <c r="VTU18" s="191"/>
      <c r="VTV18" s="191"/>
      <c r="VTW18" s="191"/>
      <c r="VTX18" s="191"/>
      <c r="VTY18" s="83"/>
      <c r="VTZ18" s="212"/>
      <c r="VUA18" s="212"/>
      <c r="VUB18" s="212"/>
      <c r="VUC18" s="191"/>
      <c r="VUD18" s="191"/>
      <c r="VUE18" s="191"/>
      <c r="VUF18" s="191"/>
      <c r="VUG18" s="83"/>
      <c r="VUH18" s="212"/>
      <c r="VUI18" s="212"/>
      <c r="VUJ18" s="212"/>
      <c r="VUK18" s="191"/>
      <c r="VUL18" s="191"/>
      <c r="VUM18" s="191"/>
      <c r="VUN18" s="191"/>
      <c r="VUO18" s="83"/>
      <c r="VUP18" s="212"/>
      <c r="VUQ18" s="212"/>
      <c r="VUR18" s="212"/>
      <c r="VUS18" s="191"/>
      <c r="VUT18" s="191"/>
      <c r="VUU18" s="191"/>
      <c r="VUV18" s="191"/>
      <c r="VUW18" s="83"/>
      <c r="VUX18" s="212"/>
      <c r="VUY18" s="212"/>
      <c r="VUZ18" s="212"/>
      <c r="VVA18" s="191"/>
      <c r="VVB18" s="191"/>
      <c r="VVC18" s="191"/>
      <c r="VVD18" s="191"/>
      <c r="VVE18" s="83"/>
      <c r="VVF18" s="212"/>
      <c r="VVG18" s="212"/>
      <c r="VVH18" s="212"/>
      <c r="VVI18" s="191"/>
      <c r="VVJ18" s="191"/>
      <c r="VVK18" s="191"/>
      <c r="VVL18" s="191"/>
      <c r="VVM18" s="83"/>
      <c r="VVN18" s="212"/>
      <c r="VVO18" s="212"/>
      <c r="VVP18" s="212"/>
      <c r="VVQ18" s="191"/>
      <c r="VVR18" s="191"/>
      <c r="VVS18" s="191"/>
      <c r="VVT18" s="191"/>
      <c r="VVU18" s="83"/>
      <c r="VVV18" s="212"/>
      <c r="VVW18" s="212"/>
      <c r="VVX18" s="212"/>
      <c r="VVY18" s="191"/>
      <c r="VVZ18" s="191"/>
      <c r="VWA18" s="191"/>
      <c r="VWB18" s="191"/>
      <c r="VWC18" s="83"/>
      <c r="VWD18" s="212"/>
      <c r="VWE18" s="212"/>
      <c r="VWF18" s="212"/>
      <c r="VWG18" s="191"/>
      <c r="VWH18" s="191"/>
      <c r="VWI18" s="191"/>
      <c r="VWJ18" s="191"/>
      <c r="VWK18" s="83"/>
      <c r="VWL18" s="212"/>
      <c r="VWM18" s="212"/>
      <c r="VWN18" s="212"/>
      <c r="VWO18" s="191"/>
      <c r="VWP18" s="191"/>
      <c r="VWQ18" s="191"/>
      <c r="VWR18" s="191"/>
      <c r="VWS18" s="83"/>
      <c r="VWT18" s="212"/>
      <c r="VWU18" s="212"/>
      <c r="VWV18" s="212"/>
      <c r="VWW18" s="191"/>
      <c r="VWX18" s="191"/>
      <c r="VWY18" s="191"/>
      <c r="VWZ18" s="191"/>
      <c r="VXA18" s="83"/>
      <c r="VXB18" s="212"/>
      <c r="VXC18" s="212"/>
      <c r="VXD18" s="212"/>
      <c r="VXE18" s="191"/>
      <c r="VXF18" s="191"/>
      <c r="VXG18" s="191"/>
      <c r="VXH18" s="191"/>
      <c r="VXI18" s="83"/>
      <c r="VXJ18" s="212"/>
      <c r="VXK18" s="212"/>
      <c r="VXL18" s="212"/>
      <c r="VXM18" s="191"/>
      <c r="VXN18" s="191"/>
      <c r="VXO18" s="191"/>
      <c r="VXP18" s="191"/>
      <c r="VXQ18" s="83"/>
      <c r="VXR18" s="212"/>
      <c r="VXS18" s="212"/>
      <c r="VXT18" s="212"/>
      <c r="VXU18" s="191"/>
      <c r="VXV18" s="191"/>
      <c r="VXW18" s="191"/>
      <c r="VXX18" s="191"/>
      <c r="VXY18" s="83"/>
      <c r="VXZ18" s="212"/>
      <c r="VYA18" s="212"/>
      <c r="VYB18" s="212"/>
      <c r="VYC18" s="191"/>
      <c r="VYD18" s="191"/>
      <c r="VYE18" s="191"/>
      <c r="VYF18" s="191"/>
      <c r="VYG18" s="83"/>
      <c r="VYH18" s="212"/>
      <c r="VYI18" s="212"/>
      <c r="VYJ18" s="212"/>
      <c r="VYK18" s="191"/>
      <c r="VYL18" s="191"/>
      <c r="VYM18" s="191"/>
      <c r="VYN18" s="191"/>
      <c r="VYO18" s="83"/>
      <c r="VYP18" s="212"/>
      <c r="VYQ18" s="212"/>
      <c r="VYR18" s="212"/>
      <c r="VYS18" s="191"/>
      <c r="VYT18" s="191"/>
      <c r="VYU18" s="191"/>
      <c r="VYV18" s="191"/>
      <c r="VYW18" s="83"/>
      <c r="VYX18" s="212"/>
      <c r="VYY18" s="212"/>
      <c r="VYZ18" s="212"/>
      <c r="VZA18" s="191"/>
      <c r="VZB18" s="191"/>
      <c r="VZC18" s="191"/>
      <c r="VZD18" s="191"/>
      <c r="VZE18" s="83"/>
      <c r="VZF18" s="212"/>
      <c r="VZG18" s="212"/>
      <c r="VZH18" s="212"/>
      <c r="VZI18" s="191"/>
      <c r="VZJ18" s="191"/>
      <c r="VZK18" s="191"/>
      <c r="VZL18" s="191"/>
      <c r="VZM18" s="83"/>
      <c r="VZN18" s="212"/>
      <c r="VZO18" s="212"/>
      <c r="VZP18" s="212"/>
      <c r="VZQ18" s="191"/>
      <c r="VZR18" s="191"/>
      <c r="VZS18" s="191"/>
      <c r="VZT18" s="191"/>
      <c r="VZU18" s="83"/>
      <c r="VZV18" s="212"/>
      <c r="VZW18" s="212"/>
      <c r="VZX18" s="212"/>
      <c r="VZY18" s="191"/>
      <c r="VZZ18" s="191"/>
      <c r="WAA18" s="191"/>
      <c r="WAB18" s="191"/>
      <c r="WAC18" s="83"/>
      <c r="WAD18" s="212"/>
      <c r="WAE18" s="212"/>
      <c r="WAF18" s="212"/>
      <c r="WAG18" s="191"/>
      <c r="WAH18" s="191"/>
      <c r="WAI18" s="191"/>
      <c r="WAJ18" s="191"/>
      <c r="WAK18" s="83"/>
      <c r="WAL18" s="212"/>
      <c r="WAM18" s="212"/>
      <c r="WAN18" s="212"/>
      <c r="WAO18" s="191"/>
      <c r="WAP18" s="191"/>
      <c r="WAQ18" s="191"/>
      <c r="WAR18" s="191"/>
      <c r="WAS18" s="83"/>
      <c r="WAT18" s="212"/>
      <c r="WAU18" s="212"/>
      <c r="WAV18" s="212"/>
      <c r="WAW18" s="191"/>
      <c r="WAX18" s="191"/>
      <c r="WAY18" s="191"/>
      <c r="WAZ18" s="191"/>
      <c r="WBA18" s="83"/>
      <c r="WBB18" s="212"/>
      <c r="WBC18" s="212"/>
      <c r="WBD18" s="212"/>
      <c r="WBE18" s="191"/>
      <c r="WBF18" s="191"/>
      <c r="WBG18" s="191"/>
      <c r="WBH18" s="191"/>
      <c r="WBI18" s="83"/>
      <c r="WBJ18" s="212"/>
      <c r="WBK18" s="212"/>
      <c r="WBL18" s="212"/>
      <c r="WBM18" s="191"/>
      <c r="WBN18" s="191"/>
      <c r="WBO18" s="191"/>
      <c r="WBP18" s="191"/>
      <c r="WBQ18" s="83"/>
      <c r="WBR18" s="212"/>
      <c r="WBS18" s="212"/>
      <c r="WBT18" s="212"/>
      <c r="WBU18" s="191"/>
      <c r="WBV18" s="191"/>
      <c r="WBW18" s="191"/>
      <c r="WBX18" s="191"/>
      <c r="WBY18" s="83"/>
      <c r="WBZ18" s="212"/>
      <c r="WCA18" s="212"/>
      <c r="WCB18" s="212"/>
      <c r="WCC18" s="191"/>
      <c r="WCD18" s="191"/>
      <c r="WCE18" s="191"/>
      <c r="WCF18" s="191"/>
      <c r="WCG18" s="83"/>
      <c r="WCH18" s="212"/>
      <c r="WCI18" s="212"/>
      <c r="WCJ18" s="212"/>
      <c r="WCK18" s="191"/>
      <c r="WCL18" s="191"/>
      <c r="WCM18" s="191"/>
      <c r="WCN18" s="191"/>
      <c r="WCO18" s="83"/>
      <c r="WCP18" s="212"/>
      <c r="WCQ18" s="212"/>
      <c r="WCR18" s="212"/>
      <c r="WCS18" s="191"/>
      <c r="WCT18" s="191"/>
      <c r="WCU18" s="191"/>
      <c r="WCV18" s="191"/>
      <c r="WCW18" s="83"/>
      <c r="WCX18" s="212"/>
      <c r="WCY18" s="212"/>
      <c r="WCZ18" s="212"/>
      <c r="WDA18" s="191"/>
      <c r="WDB18" s="191"/>
      <c r="WDC18" s="191"/>
      <c r="WDD18" s="191"/>
      <c r="WDE18" s="83"/>
      <c r="WDF18" s="212"/>
      <c r="WDG18" s="212"/>
      <c r="WDH18" s="212"/>
      <c r="WDI18" s="191"/>
      <c r="WDJ18" s="191"/>
      <c r="WDK18" s="191"/>
      <c r="WDL18" s="191"/>
      <c r="WDM18" s="83"/>
      <c r="WDN18" s="212"/>
      <c r="WDO18" s="212"/>
      <c r="WDP18" s="212"/>
      <c r="WDQ18" s="191"/>
      <c r="WDR18" s="191"/>
      <c r="WDS18" s="191"/>
      <c r="WDT18" s="191"/>
      <c r="WDU18" s="83"/>
      <c r="WDV18" s="212"/>
      <c r="WDW18" s="212"/>
      <c r="WDX18" s="212"/>
      <c r="WDY18" s="191"/>
      <c r="WDZ18" s="191"/>
      <c r="WEA18" s="191"/>
      <c r="WEB18" s="191"/>
      <c r="WEC18" s="83"/>
      <c r="WED18" s="212"/>
      <c r="WEE18" s="212"/>
      <c r="WEF18" s="212"/>
      <c r="WEG18" s="191"/>
      <c r="WEH18" s="191"/>
      <c r="WEI18" s="191"/>
      <c r="WEJ18" s="191"/>
      <c r="WEK18" s="83"/>
      <c r="WEL18" s="212"/>
      <c r="WEM18" s="212"/>
      <c r="WEN18" s="212"/>
      <c r="WEO18" s="191"/>
      <c r="WEP18" s="191"/>
      <c r="WEQ18" s="191"/>
      <c r="WER18" s="191"/>
      <c r="WES18" s="83"/>
      <c r="WET18" s="212"/>
      <c r="WEU18" s="212"/>
      <c r="WEV18" s="212"/>
      <c r="WEW18" s="191"/>
      <c r="WEX18" s="191"/>
      <c r="WEY18" s="191"/>
      <c r="WEZ18" s="191"/>
      <c r="WFA18" s="83"/>
      <c r="WFB18" s="212"/>
      <c r="WFC18" s="212"/>
      <c r="WFD18" s="212"/>
      <c r="WFE18" s="191"/>
      <c r="WFF18" s="191"/>
      <c r="WFG18" s="191"/>
      <c r="WFH18" s="191"/>
      <c r="WFI18" s="83"/>
      <c r="WFJ18" s="212"/>
      <c r="WFK18" s="212"/>
      <c r="WFL18" s="212"/>
      <c r="WFM18" s="191"/>
      <c r="WFN18" s="191"/>
      <c r="WFO18" s="191"/>
      <c r="WFP18" s="191"/>
      <c r="WFQ18" s="83"/>
      <c r="WFR18" s="212"/>
      <c r="WFS18" s="212"/>
      <c r="WFT18" s="212"/>
      <c r="WFU18" s="191"/>
      <c r="WFV18" s="191"/>
      <c r="WFW18" s="191"/>
      <c r="WFX18" s="191"/>
      <c r="WFY18" s="83"/>
      <c r="WFZ18" s="212"/>
      <c r="WGA18" s="212"/>
      <c r="WGB18" s="212"/>
      <c r="WGC18" s="191"/>
      <c r="WGD18" s="191"/>
      <c r="WGE18" s="191"/>
      <c r="WGF18" s="191"/>
      <c r="WGG18" s="83"/>
      <c r="WGH18" s="212"/>
      <c r="WGI18" s="212"/>
      <c r="WGJ18" s="212"/>
      <c r="WGK18" s="191"/>
      <c r="WGL18" s="191"/>
      <c r="WGM18" s="191"/>
      <c r="WGN18" s="191"/>
      <c r="WGO18" s="83"/>
      <c r="WGP18" s="212"/>
      <c r="WGQ18" s="212"/>
      <c r="WGR18" s="212"/>
      <c r="WGS18" s="191"/>
      <c r="WGT18" s="191"/>
      <c r="WGU18" s="191"/>
      <c r="WGV18" s="191"/>
      <c r="WGW18" s="83"/>
      <c r="WGX18" s="212"/>
      <c r="WGY18" s="212"/>
      <c r="WGZ18" s="212"/>
      <c r="WHA18" s="191"/>
      <c r="WHB18" s="191"/>
      <c r="WHC18" s="191"/>
      <c r="WHD18" s="191"/>
      <c r="WHE18" s="83"/>
      <c r="WHF18" s="212"/>
      <c r="WHG18" s="212"/>
      <c r="WHH18" s="212"/>
      <c r="WHI18" s="191"/>
      <c r="WHJ18" s="191"/>
      <c r="WHK18" s="191"/>
      <c r="WHL18" s="191"/>
      <c r="WHM18" s="83"/>
      <c r="WHN18" s="212"/>
      <c r="WHO18" s="212"/>
      <c r="WHP18" s="212"/>
      <c r="WHQ18" s="191"/>
      <c r="WHR18" s="191"/>
      <c r="WHS18" s="191"/>
      <c r="WHT18" s="191"/>
      <c r="WHU18" s="83"/>
      <c r="WHV18" s="212"/>
      <c r="WHW18" s="212"/>
      <c r="WHX18" s="212"/>
      <c r="WHY18" s="191"/>
      <c r="WHZ18" s="191"/>
      <c r="WIA18" s="191"/>
      <c r="WIB18" s="191"/>
      <c r="WIC18" s="83"/>
      <c r="WID18" s="212"/>
      <c r="WIE18" s="212"/>
      <c r="WIF18" s="212"/>
      <c r="WIG18" s="191"/>
      <c r="WIH18" s="191"/>
      <c r="WII18" s="191"/>
      <c r="WIJ18" s="191"/>
      <c r="WIK18" s="83"/>
      <c r="WIL18" s="212"/>
      <c r="WIM18" s="212"/>
      <c r="WIN18" s="212"/>
      <c r="WIO18" s="191"/>
      <c r="WIP18" s="191"/>
      <c r="WIQ18" s="191"/>
      <c r="WIR18" s="191"/>
      <c r="WIS18" s="83"/>
      <c r="WIT18" s="212"/>
      <c r="WIU18" s="212"/>
      <c r="WIV18" s="212"/>
      <c r="WIW18" s="191"/>
      <c r="WIX18" s="191"/>
      <c r="WIY18" s="191"/>
      <c r="WIZ18" s="191"/>
      <c r="WJA18" s="83"/>
      <c r="WJB18" s="212"/>
      <c r="WJC18" s="212"/>
      <c r="WJD18" s="212"/>
      <c r="WJE18" s="191"/>
      <c r="WJF18" s="191"/>
      <c r="WJG18" s="191"/>
      <c r="WJH18" s="191"/>
      <c r="WJI18" s="83"/>
      <c r="WJJ18" s="212"/>
      <c r="WJK18" s="212"/>
      <c r="WJL18" s="212"/>
      <c r="WJM18" s="191"/>
      <c r="WJN18" s="191"/>
      <c r="WJO18" s="191"/>
      <c r="WJP18" s="191"/>
      <c r="WJQ18" s="83"/>
      <c r="WJR18" s="212"/>
      <c r="WJS18" s="212"/>
      <c r="WJT18" s="212"/>
      <c r="WJU18" s="191"/>
      <c r="WJV18" s="191"/>
      <c r="WJW18" s="191"/>
      <c r="WJX18" s="191"/>
      <c r="WJY18" s="83"/>
      <c r="WJZ18" s="212"/>
      <c r="WKA18" s="212"/>
      <c r="WKB18" s="212"/>
      <c r="WKC18" s="191"/>
      <c r="WKD18" s="191"/>
      <c r="WKE18" s="191"/>
      <c r="WKF18" s="191"/>
      <c r="WKG18" s="83"/>
      <c r="WKH18" s="212"/>
      <c r="WKI18" s="212"/>
      <c r="WKJ18" s="212"/>
      <c r="WKK18" s="191"/>
      <c r="WKL18" s="191"/>
      <c r="WKM18" s="191"/>
      <c r="WKN18" s="191"/>
      <c r="WKO18" s="83"/>
      <c r="WKP18" s="212"/>
      <c r="WKQ18" s="212"/>
      <c r="WKR18" s="212"/>
      <c r="WKS18" s="191"/>
      <c r="WKT18" s="191"/>
      <c r="WKU18" s="191"/>
      <c r="WKV18" s="191"/>
      <c r="WKW18" s="83"/>
      <c r="WKX18" s="212"/>
      <c r="WKY18" s="212"/>
      <c r="WKZ18" s="212"/>
      <c r="WLA18" s="191"/>
      <c r="WLB18" s="191"/>
      <c r="WLC18" s="191"/>
      <c r="WLD18" s="191"/>
      <c r="WLE18" s="83"/>
      <c r="WLF18" s="212"/>
      <c r="WLG18" s="212"/>
      <c r="WLH18" s="212"/>
      <c r="WLI18" s="191"/>
      <c r="WLJ18" s="191"/>
      <c r="WLK18" s="191"/>
      <c r="WLL18" s="191"/>
      <c r="WLM18" s="83"/>
      <c r="WLN18" s="212"/>
      <c r="WLO18" s="212"/>
      <c r="WLP18" s="212"/>
      <c r="WLQ18" s="191"/>
      <c r="WLR18" s="191"/>
      <c r="WLS18" s="191"/>
      <c r="WLT18" s="191"/>
      <c r="WLU18" s="83"/>
      <c r="WLV18" s="212"/>
      <c r="WLW18" s="212"/>
      <c r="WLX18" s="212"/>
      <c r="WLY18" s="191"/>
      <c r="WLZ18" s="191"/>
      <c r="WMA18" s="191"/>
      <c r="WMB18" s="191"/>
      <c r="WMC18" s="83"/>
      <c r="WMD18" s="212"/>
      <c r="WME18" s="212"/>
      <c r="WMF18" s="212"/>
      <c r="WMG18" s="191"/>
      <c r="WMH18" s="191"/>
      <c r="WMI18" s="191"/>
      <c r="WMJ18" s="191"/>
      <c r="WMK18" s="83"/>
      <c r="WML18" s="212"/>
      <c r="WMM18" s="212"/>
      <c r="WMN18" s="212"/>
      <c r="WMO18" s="191"/>
      <c r="WMP18" s="191"/>
      <c r="WMQ18" s="191"/>
      <c r="WMR18" s="191"/>
      <c r="WMS18" s="83"/>
      <c r="WMT18" s="212"/>
      <c r="WMU18" s="212"/>
      <c r="WMV18" s="212"/>
      <c r="WMW18" s="191"/>
      <c r="WMX18" s="191"/>
      <c r="WMY18" s="191"/>
      <c r="WMZ18" s="191"/>
      <c r="WNA18" s="83"/>
      <c r="WNB18" s="212"/>
      <c r="WNC18" s="212"/>
      <c r="WND18" s="212"/>
      <c r="WNE18" s="191"/>
      <c r="WNF18" s="191"/>
      <c r="WNG18" s="191"/>
      <c r="WNH18" s="191"/>
      <c r="WNI18" s="83"/>
      <c r="WNJ18" s="212"/>
      <c r="WNK18" s="212"/>
      <c r="WNL18" s="212"/>
      <c r="WNM18" s="191"/>
      <c r="WNN18" s="191"/>
      <c r="WNO18" s="191"/>
      <c r="WNP18" s="191"/>
      <c r="WNQ18" s="83"/>
      <c r="WNR18" s="212"/>
      <c r="WNS18" s="212"/>
      <c r="WNT18" s="212"/>
      <c r="WNU18" s="191"/>
      <c r="WNV18" s="191"/>
      <c r="WNW18" s="191"/>
      <c r="WNX18" s="191"/>
      <c r="WNY18" s="83"/>
      <c r="WNZ18" s="212"/>
      <c r="WOA18" s="212"/>
      <c r="WOB18" s="212"/>
      <c r="WOC18" s="191"/>
      <c r="WOD18" s="191"/>
      <c r="WOE18" s="191"/>
      <c r="WOF18" s="191"/>
      <c r="WOG18" s="83"/>
      <c r="WOH18" s="212"/>
      <c r="WOI18" s="212"/>
      <c r="WOJ18" s="212"/>
      <c r="WOK18" s="191"/>
      <c r="WOL18" s="191"/>
      <c r="WOM18" s="191"/>
      <c r="WON18" s="191"/>
      <c r="WOO18" s="83"/>
      <c r="WOP18" s="212"/>
      <c r="WOQ18" s="212"/>
      <c r="WOR18" s="212"/>
      <c r="WOS18" s="191"/>
      <c r="WOT18" s="191"/>
      <c r="WOU18" s="191"/>
      <c r="WOV18" s="191"/>
      <c r="WOW18" s="83"/>
      <c r="WOX18" s="212"/>
      <c r="WOY18" s="212"/>
      <c r="WOZ18" s="212"/>
      <c r="WPA18" s="191"/>
      <c r="WPB18" s="191"/>
      <c r="WPC18" s="191"/>
      <c r="WPD18" s="191"/>
      <c r="WPE18" s="83"/>
      <c r="WPF18" s="212"/>
      <c r="WPG18" s="212"/>
      <c r="WPH18" s="212"/>
      <c r="WPI18" s="191"/>
      <c r="WPJ18" s="191"/>
      <c r="WPK18" s="191"/>
      <c r="WPL18" s="191"/>
      <c r="WPM18" s="83"/>
      <c r="WPN18" s="212"/>
      <c r="WPO18" s="212"/>
      <c r="WPP18" s="212"/>
      <c r="WPQ18" s="191"/>
      <c r="WPR18" s="191"/>
      <c r="WPS18" s="191"/>
      <c r="WPT18" s="191"/>
      <c r="WPU18" s="83"/>
      <c r="WPV18" s="212"/>
      <c r="WPW18" s="212"/>
      <c r="WPX18" s="212"/>
      <c r="WPY18" s="191"/>
      <c r="WPZ18" s="191"/>
      <c r="WQA18" s="191"/>
      <c r="WQB18" s="191"/>
      <c r="WQC18" s="83"/>
      <c r="WQD18" s="212"/>
      <c r="WQE18" s="212"/>
      <c r="WQF18" s="212"/>
      <c r="WQG18" s="191"/>
      <c r="WQH18" s="191"/>
      <c r="WQI18" s="191"/>
      <c r="WQJ18" s="191"/>
      <c r="WQK18" s="83"/>
      <c r="WQL18" s="212"/>
      <c r="WQM18" s="212"/>
      <c r="WQN18" s="212"/>
      <c r="WQO18" s="191"/>
      <c r="WQP18" s="191"/>
      <c r="WQQ18" s="191"/>
      <c r="WQR18" s="191"/>
      <c r="WQS18" s="83"/>
      <c r="WQT18" s="212"/>
      <c r="WQU18" s="212"/>
      <c r="WQV18" s="212"/>
      <c r="WQW18" s="191"/>
      <c r="WQX18" s="191"/>
      <c r="WQY18" s="191"/>
      <c r="WQZ18" s="191"/>
      <c r="WRA18" s="83"/>
      <c r="WRB18" s="212"/>
      <c r="WRC18" s="212"/>
      <c r="WRD18" s="212"/>
      <c r="WRE18" s="191"/>
      <c r="WRF18" s="191"/>
      <c r="WRG18" s="191"/>
      <c r="WRH18" s="191"/>
      <c r="WRI18" s="83"/>
      <c r="WRJ18" s="212"/>
      <c r="WRK18" s="212"/>
      <c r="WRL18" s="212"/>
      <c r="WRM18" s="191"/>
      <c r="WRN18" s="191"/>
      <c r="WRO18" s="191"/>
      <c r="WRP18" s="191"/>
      <c r="WRQ18" s="83"/>
      <c r="WRR18" s="212"/>
      <c r="WRS18" s="212"/>
      <c r="WRT18" s="212"/>
      <c r="WRU18" s="191"/>
      <c r="WRV18" s="191"/>
      <c r="WRW18" s="191"/>
      <c r="WRX18" s="191"/>
      <c r="WRY18" s="83"/>
      <c r="WRZ18" s="212"/>
      <c r="WSA18" s="212"/>
      <c r="WSB18" s="212"/>
      <c r="WSC18" s="191"/>
      <c r="WSD18" s="191"/>
      <c r="WSE18" s="191"/>
      <c r="WSF18" s="191"/>
      <c r="WSG18" s="83"/>
      <c r="WSH18" s="212"/>
      <c r="WSI18" s="212"/>
      <c r="WSJ18" s="212"/>
      <c r="WSK18" s="191"/>
      <c r="WSL18" s="191"/>
      <c r="WSM18" s="191"/>
      <c r="WSN18" s="191"/>
      <c r="WSO18" s="83"/>
      <c r="WSP18" s="212"/>
      <c r="WSQ18" s="212"/>
      <c r="WSR18" s="212"/>
      <c r="WSS18" s="191"/>
      <c r="WST18" s="191"/>
      <c r="WSU18" s="191"/>
      <c r="WSV18" s="191"/>
      <c r="WSW18" s="83"/>
      <c r="WSX18" s="212"/>
      <c r="WSY18" s="212"/>
      <c r="WSZ18" s="212"/>
      <c r="WTA18" s="191"/>
      <c r="WTB18" s="191"/>
      <c r="WTC18" s="191"/>
      <c r="WTD18" s="191"/>
      <c r="WTE18" s="83"/>
      <c r="WTF18" s="212"/>
      <c r="WTG18" s="212"/>
      <c r="WTH18" s="212"/>
      <c r="WTI18" s="191"/>
      <c r="WTJ18" s="191"/>
      <c r="WTK18" s="191"/>
      <c r="WTL18" s="191"/>
      <c r="WTM18" s="83"/>
      <c r="WTN18" s="212"/>
      <c r="WTO18" s="212"/>
      <c r="WTP18" s="212"/>
      <c r="WTQ18" s="191"/>
      <c r="WTR18" s="191"/>
      <c r="WTS18" s="191"/>
      <c r="WTT18" s="191"/>
      <c r="WTU18" s="83"/>
      <c r="WTV18" s="212"/>
      <c r="WTW18" s="212"/>
      <c r="WTX18" s="212"/>
      <c r="WTY18" s="191"/>
      <c r="WTZ18" s="191"/>
      <c r="WUA18" s="191"/>
      <c r="WUB18" s="191"/>
      <c r="WUC18" s="83"/>
      <c r="WUD18" s="212"/>
      <c r="WUE18" s="212"/>
      <c r="WUF18" s="212"/>
      <c r="WUG18" s="191"/>
      <c r="WUH18" s="191"/>
      <c r="WUI18" s="191"/>
      <c r="WUJ18" s="191"/>
      <c r="WUK18" s="83"/>
      <c r="WUL18" s="212"/>
      <c r="WUM18" s="212"/>
      <c r="WUN18" s="212"/>
      <c r="WUO18" s="191"/>
      <c r="WUP18" s="191"/>
      <c r="WUQ18" s="191"/>
      <c r="WUR18" s="191"/>
      <c r="WUS18" s="83"/>
      <c r="WUT18" s="212"/>
      <c r="WUU18" s="212"/>
      <c r="WUV18" s="212"/>
      <c r="WUW18" s="191"/>
      <c r="WUX18" s="191"/>
      <c r="WUY18" s="191"/>
      <c r="WUZ18" s="191"/>
      <c r="WVA18" s="83"/>
      <c r="WVB18" s="212"/>
      <c r="WVC18" s="212"/>
      <c r="WVD18" s="212"/>
      <c r="WVE18" s="191"/>
      <c r="WVF18" s="191"/>
      <c r="WVG18" s="191"/>
      <c r="WVH18" s="191"/>
      <c r="WVI18" s="83"/>
      <c r="WVJ18" s="212"/>
      <c r="WVK18" s="212"/>
      <c r="WVL18" s="212"/>
      <c r="WVM18" s="191"/>
      <c r="WVN18" s="191"/>
      <c r="WVO18" s="191"/>
      <c r="WVP18" s="191"/>
      <c r="WVQ18" s="83"/>
      <c r="WVR18" s="212"/>
      <c r="WVS18" s="212"/>
      <c r="WVT18" s="212"/>
      <c r="WVU18" s="191"/>
      <c r="WVV18" s="191"/>
      <c r="WVW18" s="191"/>
      <c r="WVX18" s="191"/>
      <c r="WVY18" s="83"/>
      <c r="WVZ18" s="212"/>
      <c r="WWA18" s="212"/>
      <c r="WWB18" s="212"/>
      <c r="WWC18" s="191"/>
      <c r="WWD18" s="191"/>
      <c r="WWE18" s="191"/>
      <c r="WWF18" s="191"/>
      <c r="WWG18" s="83"/>
      <c r="WWH18" s="212"/>
      <c r="WWI18" s="212"/>
      <c r="WWJ18" s="212"/>
      <c r="WWK18" s="191"/>
      <c r="WWL18" s="191"/>
      <c r="WWM18" s="191"/>
      <c r="WWN18" s="191"/>
      <c r="WWO18" s="83"/>
      <c r="WWP18" s="212"/>
      <c r="WWQ18" s="212"/>
      <c r="WWR18" s="212"/>
      <c r="WWS18" s="191"/>
      <c r="WWT18" s="191"/>
      <c r="WWU18" s="191"/>
      <c r="WWV18" s="191"/>
      <c r="WWW18" s="83"/>
      <c r="WWX18" s="212"/>
      <c r="WWY18" s="212"/>
      <c r="WWZ18" s="212"/>
      <c r="WXA18" s="191"/>
      <c r="WXB18" s="191"/>
      <c r="WXC18" s="191"/>
      <c r="WXD18" s="191"/>
      <c r="WXE18" s="83"/>
      <c r="WXF18" s="212"/>
      <c r="WXG18" s="212"/>
      <c r="WXH18" s="212"/>
      <c r="WXI18" s="191"/>
      <c r="WXJ18" s="191"/>
      <c r="WXK18" s="191"/>
      <c r="WXL18" s="191"/>
      <c r="WXM18" s="83"/>
      <c r="WXN18" s="212"/>
      <c r="WXO18" s="212"/>
      <c r="WXP18" s="212"/>
      <c r="WXQ18" s="191"/>
      <c r="WXR18" s="191"/>
      <c r="WXS18" s="191"/>
      <c r="WXT18" s="191"/>
      <c r="WXU18" s="83"/>
      <c r="WXV18" s="212"/>
      <c r="WXW18" s="212"/>
      <c r="WXX18" s="212"/>
      <c r="WXY18" s="191"/>
      <c r="WXZ18" s="191"/>
      <c r="WYA18" s="191"/>
      <c r="WYB18" s="191"/>
      <c r="WYC18" s="83"/>
      <c r="WYD18" s="212"/>
      <c r="WYE18" s="212"/>
      <c r="WYF18" s="212"/>
      <c r="WYG18" s="191"/>
      <c r="WYH18" s="191"/>
      <c r="WYI18" s="191"/>
      <c r="WYJ18" s="191"/>
      <c r="WYK18" s="83"/>
      <c r="WYL18" s="212"/>
      <c r="WYM18" s="212"/>
      <c r="WYN18" s="212"/>
      <c r="WYO18" s="191"/>
      <c r="WYP18" s="191"/>
      <c r="WYQ18" s="191"/>
      <c r="WYR18" s="191"/>
      <c r="WYS18" s="83"/>
      <c r="WYT18" s="212"/>
      <c r="WYU18" s="212"/>
      <c r="WYV18" s="212"/>
      <c r="WYW18" s="191"/>
      <c r="WYX18" s="191"/>
      <c r="WYY18" s="191"/>
      <c r="WYZ18" s="191"/>
      <c r="WZA18" s="83"/>
      <c r="WZB18" s="212"/>
      <c r="WZC18" s="212"/>
      <c r="WZD18" s="212"/>
      <c r="WZE18" s="191"/>
      <c r="WZF18" s="191"/>
      <c r="WZG18" s="191"/>
      <c r="WZH18" s="191"/>
      <c r="WZI18" s="83"/>
      <c r="WZJ18" s="212"/>
      <c r="WZK18" s="212"/>
      <c r="WZL18" s="212"/>
      <c r="WZM18" s="191"/>
      <c r="WZN18" s="191"/>
      <c r="WZO18" s="191"/>
      <c r="WZP18" s="191"/>
      <c r="WZQ18" s="83"/>
      <c r="WZR18" s="212"/>
      <c r="WZS18" s="212"/>
      <c r="WZT18" s="212"/>
      <c r="WZU18" s="191"/>
      <c r="WZV18" s="191"/>
      <c r="WZW18" s="191"/>
      <c r="WZX18" s="191"/>
      <c r="WZY18" s="83"/>
      <c r="WZZ18" s="212"/>
      <c r="XAA18" s="212"/>
      <c r="XAB18" s="212"/>
      <c r="XAC18" s="191"/>
      <c r="XAD18" s="191"/>
      <c r="XAE18" s="191"/>
      <c r="XAF18" s="191"/>
      <c r="XAG18" s="83"/>
      <c r="XAH18" s="212"/>
      <c r="XAI18" s="212"/>
      <c r="XAJ18" s="212"/>
      <c r="XAK18" s="191"/>
      <c r="XAL18" s="191"/>
      <c r="XAM18" s="191"/>
      <c r="XAN18" s="191"/>
      <c r="XAO18" s="83"/>
      <c r="XAP18" s="212"/>
      <c r="XAQ18" s="212"/>
      <c r="XAR18" s="212"/>
      <c r="XAS18" s="191"/>
      <c r="XAT18" s="191"/>
      <c r="XAU18" s="191"/>
      <c r="XAV18" s="191"/>
      <c r="XAW18" s="83"/>
      <c r="XAX18" s="212"/>
      <c r="XAY18" s="212"/>
      <c r="XAZ18" s="212"/>
      <c r="XBA18" s="191"/>
      <c r="XBB18" s="191"/>
      <c r="XBC18" s="191"/>
      <c r="XBD18" s="191"/>
      <c r="XBE18" s="83"/>
      <c r="XBF18" s="212"/>
      <c r="XBG18" s="212"/>
      <c r="XBH18" s="212"/>
      <c r="XBI18" s="191"/>
      <c r="XBJ18" s="191"/>
      <c r="XBK18" s="191"/>
      <c r="XBL18" s="191"/>
      <c r="XBM18" s="83"/>
      <c r="XBN18" s="212"/>
      <c r="XBO18" s="212"/>
      <c r="XBP18" s="212"/>
      <c r="XBQ18" s="191"/>
      <c r="XBR18" s="191"/>
      <c r="XBS18" s="191"/>
      <c r="XBT18" s="191"/>
      <c r="XBU18" s="83"/>
      <c r="XBV18" s="212"/>
      <c r="XBW18" s="212"/>
      <c r="XBX18" s="212"/>
      <c r="XBY18" s="191"/>
      <c r="XBZ18" s="191"/>
      <c r="XCA18" s="191"/>
      <c r="XCB18" s="191"/>
      <c r="XCC18" s="83"/>
      <c r="XCD18" s="212"/>
      <c r="XCE18" s="212"/>
      <c r="XCF18" s="212"/>
      <c r="XCG18" s="191"/>
      <c r="XCH18" s="191"/>
      <c r="XCI18" s="191"/>
      <c r="XCJ18" s="191"/>
      <c r="XCK18" s="83"/>
      <c r="XCL18" s="212"/>
      <c r="XCM18" s="212"/>
      <c r="XCN18" s="212"/>
      <c r="XCO18" s="191"/>
      <c r="XCP18" s="191"/>
      <c r="XCQ18" s="191"/>
      <c r="XCR18" s="191"/>
      <c r="XCS18" s="83"/>
      <c r="XCT18" s="212"/>
      <c r="XCU18" s="212"/>
      <c r="XCV18" s="212"/>
      <c r="XCW18" s="191"/>
      <c r="XCX18" s="191"/>
      <c r="XCY18" s="191"/>
      <c r="XCZ18" s="191"/>
      <c r="XDA18" s="83"/>
      <c r="XDB18" s="212"/>
      <c r="XDC18" s="212"/>
      <c r="XDD18" s="212"/>
      <c r="XDE18" s="191"/>
      <c r="XDF18" s="191"/>
      <c r="XDG18" s="191"/>
      <c r="XDH18" s="191"/>
      <c r="XDI18" s="83"/>
      <c r="XDJ18" s="212"/>
      <c r="XDK18" s="212"/>
      <c r="XDL18" s="212"/>
      <c r="XDM18" s="191"/>
      <c r="XDN18" s="191"/>
      <c r="XDO18" s="191"/>
      <c r="XDP18" s="191"/>
      <c r="XDQ18" s="83"/>
      <c r="XDR18" s="212"/>
      <c r="XDS18" s="212"/>
      <c r="XDT18" s="212"/>
      <c r="XDU18" s="191"/>
      <c r="XDV18" s="191"/>
      <c r="XDW18" s="191"/>
      <c r="XDX18" s="191"/>
      <c r="XDY18" s="83"/>
      <c r="XDZ18" s="212"/>
      <c r="XEA18" s="212"/>
      <c r="XEB18" s="212"/>
      <c r="XEC18" s="191"/>
      <c r="XED18" s="191"/>
      <c r="XEE18" s="191"/>
      <c r="XEF18" s="191"/>
      <c r="XEG18" s="83"/>
      <c r="XEH18" s="212"/>
      <c r="XEI18" s="212"/>
      <c r="XEJ18" s="212"/>
      <c r="XEK18" s="191"/>
      <c r="XEL18" s="191"/>
      <c r="XEM18" s="191"/>
      <c r="XEN18" s="191"/>
      <c r="XEO18" s="83"/>
      <c r="XEP18" s="212"/>
      <c r="XEQ18" s="212"/>
      <c r="XER18" s="212"/>
      <c r="XES18" s="191"/>
      <c r="XET18" s="191"/>
      <c r="XEU18" s="191"/>
      <c r="XEV18" s="191"/>
      <c r="XEW18" s="83"/>
      <c r="XEX18" s="212"/>
      <c r="XEY18" s="212"/>
      <c r="XEZ18" s="212"/>
      <c r="XFA18" s="191"/>
      <c r="XFB18" s="191"/>
      <c r="XFC18" s="191"/>
      <c r="XFD18" s="191"/>
    </row>
    <row r="19" spans="1:16384" ht="24" customHeight="1">
      <c r="A19" s="83"/>
      <c r="B19" s="212"/>
      <c r="C19" s="212"/>
      <c r="D19" s="212"/>
      <c r="E19" s="191"/>
      <c r="F19" s="191"/>
      <c r="G19" s="191"/>
      <c r="H19" s="191"/>
      <c r="I19" s="83"/>
      <c r="J19" s="212"/>
      <c r="K19" s="212"/>
      <c r="L19" s="212"/>
      <c r="M19" s="191"/>
      <c r="N19" s="191"/>
      <c r="O19" s="191"/>
      <c r="P19" s="191"/>
      <c r="Q19" s="83"/>
      <c r="R19" s="212"/>
      <c r="S19" s="212"/>
      <c r="T19" s="212"/>
      <c r="U19" s="191"/>
      <c r="V19" s="191"/>
      <c r="W19" s="191"/>
      <c r="X19" s="191"/>
      <c r="Y19" s="83"/>
      <c r="Z19" s="212"/>
      <c r="AA19" s="212"/>
      <c r="AB19" s="212"/>
      <c r="AC19" s="191"/>
      <c r="AD19" s="191"/>
      <c r="AE19" s="191"/>
      <c r="AF19" s="191"/>
      <c r="AG19" s="83"/>
      <c r="AH19" s="212"/>
      <c r="AI19" s="212"/>
      <c r="AJ19" s="212"/>
      <c r="AK19" s="191"/>
      <c r="AL19" s="191"/>
      <c r="AM19" s="191"/>
      <c r="AN19" s="191"/>
      <c r="AO19" s="83"/>
      <c r="AP19" s="212"/>
      <c r="AQ19" s="212"/>
      <c r="AR19" s="212"/>
      <c r="AS19" s="191"/>
      <c r="AT19" s="191"/>
      <c r="AU19" s="191"/>
      <c r="AV19" s="191"/>
      <c r="AW19" s="83"/>
      <c r="AX19" s="212"/>
      <c r="AY19" s="212"/>
      <c r="AZ19" s="212"/>
      <c r="BA19" s="191"/>
      <c r="BB19" s="191"/>
      <c r="BC19" s="191"/>
      <c r="BD19" s="191"/>
      <c r="BE19" s="83"/>
      <c r="BF19" s="212"/>
      <c r="BG19" s="212"/>
      <c r="BH19" s="212"/>
      <c r="BI19" s="191"/>
      <c r="BJ19" s="191"/>
      <c r="BK19" s="191"/>
      <c r="BL19" s="191"/>
      <c r="BM19" s="83"/>
      <c r="BN19" s="212"/>
      <c r="BO19" s="212"/>
      <c r="BP19" s="212"/>
      <c r="BQ19" s="191"/>
      <c r="BR19" s="191"/>
      <c r="BS19" s="191"/>
      <c r="BT19" s="191"/>
      <c r="BU19" s="83"/>
      <c r="BV19" s="212"/>
      <c r="BW19" s="212"/>
      <c r="BX19" s="212"/>
      <c r="BY19" s="191"/>
      <c r="BZ19" s="191"/>
      <c r="CA19" s="191"/>
      <c r="CB19" s="191"/>
      <c r="CC19" s="83"/>
      <c r="CD19" s="212"/>
      <c r="CE19" s="212"/>
      <c r="CF19" s="212"/>
      <c r="CG19" s="191"/>
      <c r="CH19" s="191"/>
      <c r="CI19" s="191"/>
      <c r="CJ19" s="191"/>
      <c r="CK19" s="83"/>
      <c r="CL19" s="212"/>
      <c r="CM19" s="212"/>
      <c r="CN19" s="212"/>
      <c r="CO19" s="191"/>
      <c r="CP19" s="191"/>
      <c r="CQ19" s="191"/>
      <c r="CR19" s="191"/>
      <c r="CS19" s="83"/>
      <c r="CT19" s="212"/>
      <c r="CU19" s="212"/>
      <c r="CV19" s="212"/>
      <c r="CW19" s="191"/>
      <c r="CX19" s="191"/>
      <c r="CY19" s="191"/>
      <c r="CZ19" s="191"/>
      <c r="DA19" s="83"/>
      <c r="DB19" s="212"/>
      <c r="DC19" s="212"/>
      <c r="DD19" s="212"/>
      <c r="DE19" s="191"/>
      <c r="DF19" s="191"/>
      <c r="DG19" s="191"/>
      <c r="DH19" s="191"/>
      <c r="DI19" s="83"/>
      <c r="DJ19" s="212"/>
      <c r="DK19" s="212"/>
      <c r="DL19" s="212"/>
      <c r="DM19" s="191"/>
      <c r="DN19" s="191"/>
      <c r="DO19" s="191"/>
      <c r="DP19" s="191"/>
      <c r="DQ19" s="83"/>
      <c r="DR19" s="212"/>
      <c r="DS19" s="212"/>
      <c r="DT19" s="212"/>
      <c r="DU19" s="191"/>
      <c r="DV19" s="191"/>
      <c r="DW19" s="191"/>
      <c r="DX19" s="191"/>
      <c r="DY19" s="83"/>
      <c r="DZ19" s="212"/>
      <c r="EA19" s="212"/>
      <c r="EB19" s="212"/>
      <c r="EC19" s="191"/>
      <c r="ED19" s="191"/>
      <c r="EE19" s="191"/>
      <c r="EF19" s="191"/>
      <c r="EG19" s="83"/>
      <c r="EH19" s="212"/>
      <c r="EI19" s="212"/>
      <c r="EJ19" s="212"/>
      <c r="EK19" s="191"/>
      <c r="EL19" s="191"/>
      <c r="EM19" s="191"/>
      <c r="EN19" s="191"/>
      <c r="EO19" s="83"/>
      <c r="EP19" s="212"/>
      <c r="EQ19" s="212"/>
      <c r="ER19" s="212"/>
      <c r="ES19" s="191"/>
      <c r="ET19" s="191"/>
      <c r="EU19" s="191"/>
      <c r="EV19" s="191"/>
      <c r="EW19" s="83"/>
      <c r="EX19" s="212"/>
      <c r="EY19" s="212"/>
      <c r="EZ19" s="212"/>
      <c r="FA19" s="191"/>
      <c r="FB19" s="191"/>
      <c r="FC19" s="191"/>
      <c r="FD19" s="191"/>
      <c r="FE19" s="83"/>
      <c r="FF19" s="212"/>
      <c r="FG19" s="212"/>
      <c r="FH19" s="212"/>
      <c r="FI19" s="191"/>
      <c r="FJ19" s="191"/>
      <c r="FK19" s="191"/>
      <c r="FL19" s="191"/>
      <c r="FM19" s="83"/>
      <c r="FN19" s="212"/>
      <c r="FO19" s="212"/>
      <c r="FP19" s="212"/>
      <c r="FQ19" s="191"/>
      <c r="FR19" s="191"/>
      <c r="FS19" s="191"/>
      <c r="FT19" s="191"/>
      <c r="FU19" s="83"/>
      <c r="FV19" s="212"/>
      <c r="FW19" s="212"/>
      <c r="FX19" s="212"/>
      <c r="FY19" s="191"/>
      <c r="FZ19" s="191"/>
      <c r="GA19" s="191"/>
      <c r="GB19" s="191"/>
      <c r="GC19" s="83"/>
      <c r="GD19" s="212"/>
      <c r="GE19" s="212"/>
      <c r="GF19" s="212"/>
      <c r="GG19" s="191"/>
      <c r="GH19" s="191"/>
      <c r="GI19" s="191"/>
      <c r="GJ19" s="191"/>
      <c r="GK19" s="83"/>
      <c r="GL19" s="212"/>
      <c r="GM19" s="212"/>
      <c r="GN19" s="212"/>
      <c r="GO19" s="191"/>
      <c r="GP19" s="191"/>
      <c r="GQ19" s="191"/>
      <c r="GR19" s="191"/>
      <c r="GS19" s="83"/>
      <c r="GT19" s="212"/>
      <c r="GU19" s="212"/>
      <c r="GV19" s="212"/>
      <c r="GW19" s="191"/>
      <c r="GX19" s="191"/>
      <c r="GY19" s="191"/>
      <c r="GZ19" s="191"/>
      <c r="HA19" s="83"/>
      <c r="HB19" s="212"/>
      <c r="HC19" s="212"/>
      <c r="HD19" s="212"/>
      <c r="HE19" s="191"/>
      <c r="HF19" s="191"/>
      <c r="HG19" s="191"/>
      <c r="HH19" s="191"/>
      <c r="HI19" s="83"/>
      <c r="HJ19" s="212"/>
      <c r="HK19" s="212"/>
      <c r="HL19" s="212"/>
      <c r="HM19" s="191"/>
      <c r="HN19" s="191"/>
      <c r="HO19" s="191"/>
      <c r="HP19" s="191"/>
      <c r="HQ19" s="83"/>
      <c r="HR19" s="212"/>
      <c r="HS19" s="212"/>
      <c r="HT19" s="212"/>
      <c r="HU19" s="191"/>
      <c r="HV19" s="191"/>
      <c r="HW19" s="191"/>
      <c r="HX19" s="191"/>
      <c r="HY19" s="83"/>
      <c r="HZ19" s="212"/>
      <c r="IA19" s="212"/>
      <c r="IB19" s="212"/>
      <c r="IC19" s="191"/>
      <c r="ID19" s="191"/>
      <c r="IE19" s="191"/>
      <c r="IF19" s="191"/>
      <c r="IG19" s="83"/>
      <c r="IH19" s="212"/>
      <c r="II19" s="212"/>
      <c r="IJ19" s="212"/>
      <c r="IK19" s="191"/>
      <c r="IL19" s="191"/>
      <c r="IM19" s="191"/>
      <c r="IN19" s="191"/>
      <c r="IO19" s="83"/>
      <c r="IP19" s="212"/>
      <c r="IQ19" s="212"/>
      <c r="IR19" s="212"/>
      <c r="IS19" s="191"/>
      <c r="IT19" s="191"/>
      <c r="IU19" s="191"/>
      <c r="IV19" s="191"/>
      <c r="IW19" s="83"/>
      <c r="IX19" s="212"/>
      <c r="IY19" s="212"/>
      <c r="IZ19" s="212"/>
      <c r="JA19" s="191"/>
      <c r="JB19" s="191"/>
      <c r="JC19" s="191"/>
      <c r="JD19" s="191"/>
      <c r="JE19" s="83"/>
      <c r="JF19" s="212"/>
      <c r="JG19" s="212"/>
      <c r="JH19" s="212"/>
      <c r="JI19" s="191"/>
      <c r="JJ19" s="191"/>
      <c r="JK19" s="191"/>
      <c r="JL19" s="191"/>
      <c r="JM19" s="83"/>
      <c r="JN19" s="212"/>
      <c r="JO19" s="212"/>
      <c r="JP19" s="212"/>
      <c r="JQ19" s="191"/>
      <c r="JR19" s="191"/>
      <c r="JS19" s="191"/>
      <c r="JT19" s="191"/>
      <c r="JU19" s="83"/>
      <c r="JV19" s="212"/>
      <c r="JW19" s="212"/>
      <c r="JX19" s="212"/>
      <c r="JY19" s="191"/>
      <c r="JZ19" s="191"/>
      <c r="KA19" s="191"/>
      <c r="KB19" s="191"/>
      <c r="KC19" s="83"/>
      <c r="KD19" s="212"/>
      <c r="KE19" s="212"/>
      <c r="KF19" s="212"/>
      <c r="KG19" s="191"/>
      <c r="KH19" s="191"/>
      <c r="KI19" s="191"/>
      <c r="KJ19" s="191"/>
      <c r="KK19" s="83"/>
      <c r="KL19" s="212"/>
      <c r="KM19" s="212"/>
      <c r="KN19" s="212"/>
      <c r="KO19" s="191"/>
      <c r="KP19" s="191"/>
      <c r="KQ19" s="191"/>
      <c r="KR19" s="191"/>
      <c r="KS19" s="83"/>
      <c r="KT19" s="212"/>
      <c r="KU19" s="212"/>
      <c r="KV19" s="212"/>
      <c r="KW19" s="191"/>
      <c r="KX19" s="191"/>
      <c r="KY19" s="191"/>
      <c r="KZ19" s="191"/>
      <c r="LA19" s="83"/>
      <c r="LB19" s="212"/>
      <c r="LC19" s="212"/>
      <c r="LD19" s="212"/>
      <c r="LE19" s="191"/>
      <c r="LF19" s="191"/>
      <c r="LG19" s="191"/>
      <c r="LH19" s="191"/>
      <c r="LI19" s="83"/>
      <c r="LJ19" s="212"/>
      <c r="LK19" s="212"/>
      <c r="LL19" s="212"/>
      <c r="LM19" s="191"/>
      <c r="LN19" s="191"/>
      <c r="LO19" s="191"/>
      <c r="LP19" s="191"/>
      <c r="LQ19" s="83"/>
      <c r="LR19" s="212"/>
      <c r="LS19" s="212"/>
      <c r="LT19" s="212"/>
      <c r="LU19" s="191"/>
      <c r="LV19" s="191"/>
      <c r="LW19" s="191"/>
      <c r="LX19" s="191"/>
      <c r="LY19" s="83"/>
      <c r="LZ19" s="212"/>
      <c r="MA19" s="212"/>
      <c r="MB19" s="212"/>
      <c r="MC19" s="191"/>
      <c r="MD19" s="191"/>
      <c r="ME19" s="191"/>
      <c r="MF19" s="191"/>
      <c r="MG19" s="83"/>
      <c r="MH19" s="212"/>
      <c r="MI19" s="212"/>
      <c r="MJ19" s="212"/>
      <c r="MK19" s="191"/>
      <c r="ML19" s="191"/>
      <c r="MM19" s="191"/>
      <c r="MN19" s="191"/>
      <c r="MO19" s="83"/>
      <c r="MP19" s="212"/>
      <c r="MQ19" s="212"/>
      <c r="MR19" s="212"/>
      <c r="MS19" s="191"/>
      <c r="MT19" s="191"/>
      <c r="MU19" s="191"/>
      <c r="MV19" s="191"/>
      <c r="MW19" s="83"/>
      <c r="MX19" s="212"/>
      <c r="MY19" s="212"/>
      <c r="MZ19" s="212"/>
      <c r="NA19" s="191"/>
      <c r="NB19" s="191"/>
      <c r="NC19" s="191"/>
      <c r="ND19" s="191"/>
      <c r="NE19" s="83"/>
      <c r="NF19" s="212"/>
      <c r="NG19" s="212"/>
      <c r="NH19" s="212"/>
      <c r="NI19" s="191"/>
      <c r="NJ19" s="191"/>
      <c r="NK19" s="191"/>
      <c r="NL19" s="191"/>
      <c r="NM19" s="83"/>
      <c r="NN19" s="212"/>
      <c r="NO19" s="212"/>
      <c r="NP19" s="212"/>
      <c r="NQ19" s="191"/>
      <c r="NR19" s="191"/>
      <c r="NS19" s="191"/>
      <c r="NT19" s="191"/>
      <c r="NU19" s="83"/>
      <c r="NV19" s="212"/>
      <c r="NW19" s="212"/>
      <c r="NX19" s="212"/>
      <c r="NY19" s="191"/>
      <c r="NZ19" s="191"/>
      <c r="OA19" s="191"/>
      <c r="OB19" s="191"/>
      <c r="OC19" s="83"/>
      <c r="OD19" s="212"/>
      <c r="OE19" s="212"/>
      <c r="OF19" s="212"/>
      <c r="OG19" s="191"/>
      <c r="OH19" s="191"/>
      <c r="OI19" s="191"/>
      <c r="OJ19" s="191"/>
      <c r="OK19" s="83"/>
      <c r="OL19" s="212"/>
      <c r="OM19" s="212"/>
      <c r="ON19" s="212"/>
      <c r="OO19" s="191"/>
      <c r="OP19" s="191"/>
      <c r="OQ19" s="191"/>
      <c r="OR19" s="191"/>
      <c r="OS19" s="83"/>
      <c r="OT19" s="212"/>
      <c r="OU19" s="212"/>
      <c r="OV19" s="212"/>
      <c r="OW19" s="191"/>
      <c r="OX19" s="191"/>
      <c r="OY19" s="191"/>
      <c r="OZ19" s="191"/>
      <c r="PA19" s="83"/>
      <c r="PB19" s="212"/>
      <c r="PC19" s="212"/>
      <c r="PD19" s="212"/>
      <c r="PE19" s="191"/>
      <c r="PF19" s="191"/>
      <c r="PG19" s="191"/>
      <c r="PH19" s="191"/>
      <c r="PI19" s="83"/>
      <c r="PJ19" s="212"/>
      <c r="PK19" s="212"/>
      <c r="PL19" s="212"/>
      <c r="PM19" s="191"/>
      <c r="PN19" s="191"/>
      <c r="PO19" s="191"/>
      <c r="PP19" s="191"/>
      <c r="PQ19" s="83"/>
      <c r="PR19" s="212"/>
      <c r="PS19" s="212"/>
      <c r="PT19" s="212"/>
      <c r="PU19" s="191"/>
      <c r="PV19" s="191"/>
      <c r="PW19" s="191"/>
      <c r="PX19" s="191"/>
      <c r="PY19" s="83"/>
      <c r="PZ19" s="212"/>
      <c r="QA19" s="212"/>
      <c r="QB19" s="212"/>
      <c r="QC19" s="191"/>
      <c r="QD19" s="191"/>
      <c r="QE19" s="191"/>
      <c r="QF19" s="191"/>
      <c r="QG19" s="83"/>
      <c r="QH19" s="212"/>
      <c r="QI19" s="212"/>
      <c r="QJ19" s="212"/>
      <c r="QK19" s="191"/>
      <c r="QL19" s="191"/>
      <c r="QM19" s="191"/>
      <c r="QN19" s="191"/>
      <c r="QO19" s="83"/>
      <c r="QP19" s="212"/>
      <c r="QQ19" s="212"/>
      <c r="QR19" s="212"/>
      <c r="QS19" s="191"/>
      <c r="QT19" s="191"/>
      <c r="QU19" s="191"/>
      <c r="QV19" s="191"/>
      <c r="QW19" s="83"/>
      <c r="QX19" s="212"/>
      <c r="QY19" s="212"/>
      <c r="QZ19" s="212"/>
      <c r="RA19" s="191"/>
      <c r="RB19" s="191"/>
      <c r="RC19" s="191"/>
      <c r="RD19" s="191"/>
      <c r="RE19" s="83"/>
      <c r="RF19" s="212"/>
      <c r="RG19" s="212"/>
      <c r="RH19" s="212"/>
      <c r="RI19" s="191"/>
      <c r="RJ19" s="191"/>
      <c r="RK19" s="191"/>
      <c r="RL19" s="191"/>
      <c r="RM19" s="83"/>
      <c r="RN19" s="212"/>
      <c r="RO19" s="212"/>
      <c r="RP19" s="212"/>
      <c r="RQ19" s="191"/>
      <c r="RR19" s="191"/>
      <c r="RS19" s="191"/>
      <c r="RT19" s="191"/>
      <c r="RU19" s="83"/>
      <c r="RV19" s="212"/>
      <c r="RW19" s="212"/>
      <c r="RX19" s="212"/>
      <c r="RY19" s="191"/>
      <c r="RZ19" s="191"/>
      <c r="SA19" s="191"/>
      <c r="SB19" s="191"/>
      <c r="SC19" s="83"/>
      <c r="SD19" s="212"/>
      <c r="SE19" s="212"/>
      <c r="SF19" s="212"/>
      <c r="SG19" s="191"/>
      <c r="SH19" s="191"/>
      <c r="SI19" s="191"/>
      <c r="SJ19" s="191"/>
      <c r="SK19" s="83"/>
      <c r="SL19" s="212"/>
      <c r="SM19" s="212"/>
      <c r="SN19" s="212"/>
      <c r="SO19" s="191"/>
      <c r="SP19" s="191"/>
      <c r="SQ19" s="191"/>
      <c r="SR19" s="191"/>
      <c r="SS19" s="83"/>
      <c r="ST19" s="212"/>
      <c r="SU19" s="212"/>
      <c r="SV19" s="212"/>
      <c r="SW19" s="191"/>
      <c r="SX19" s="191"/>
      <c r="SY19" s="191"/>
      <c r="SZ19" s="191"/>
      <c r="TA19" s="83"/>
      <c r="TB19" s="212"/>
      <c r="TC19" s="212"/>
      <c r="TD19" s="212"/>
      <c r="TE19" s="191"/>
      <c r="TF19" s="191"/>
      <c r="TG19" s="191"/>
      <c r="TH19" s="191"/>
      <c r="TI19" s="83"/>
      <c r="TJ19" s="212"/>
      <c r="TK19" s="212"/>
      <c r="TL19" s="212"/>
      <c r="TM19" s="191"/>
      <c r="TN19" s="191"/>
      <c r="TO19" s="191"/>
      <c r="TP19" s="191"/>
      <c r="TQ19" s="83"/>
      <c r="TR19" s="212"/>
      <c r="TS19" s="212"/>
      <c r="TT19" s="212"/>
      <c r="TU19" s="191"/>
      <c r="TV19" s="191"/>
      <c r="TW19" s="191"/>
      <c r="TX19" s="191"/>
      <c r="TY19" s="83"/>
      <c r="TZ19" s="212"/>
      <c r="UA19" s="212"/>
      <c r="UB19" s="212"/>
      <c r="UC19" s="191"/>
      <c r="UD19" s="191"/>
      <c r="UE19" s="191"/>
      <c r="UF19" s="191"/>
      <c r="UG19" s="83"/>
      <c r="UH19" s="212"/>
      <c r="UI19" s="212"/>
      <c r="UJ19" s="212"/>
      <c r="UK19" s="191"/>
      <c r="UL19" s="191"/>
      <c r="UM19" s="191"/>
      <c r="UN19" s="191"/>
      <c r="UO19" s="83"/>
      <c r="UP19" s="212"/>
      <c r="UQ19" s="212"/>
      <c r="UR19" s="212"/>
      <c r="US19" s="191"/>
      <c r="UT19" s="191"/>
      <c r="UU19" s="191"/>
      <c r="UV19" s="191"/>
      <c r="UW19" s="83"/>
      <c r="UX19" s="212"/>
      <c r="UY19" s="212"/>
      <c r="UZ19" s="212"/>
      <c r="VA19" s="191"/>
      <c r="VB19" s="191"/>
      <c r="VC19" s="191"/>
      <c r="VD19" s="191"/>
      <c r="VE19" s="83"/>
      <c r="VF19" s="212"/>
      <c r="VG19" s="212"/>
      <c r="VH19" s="212"/>
      <c r="VI19" s="191"/>
      <c r="VJ19" s="191"/>
      <c r="VK19" s="191"/>
      <c r="VL19" s="191"/>
      <c r="VM19" s="83"/>
      <c r="VN19" s="212"/>
      <c r="VO19" s="212"/>
      <c r="VP19" s="212"/>
      <c r="VQ19" s="191"/>
      <c r="VR19" s="191"/>
      <c r="VS19" s="191"/>
      <c r="VT19" s="191"/>
      <c r="VU19" s="83"/>
      <c r="VV19" s="212"/>
      <c r="VW19" s="212"/>
      <c r="VX19" s="212"/>
      <c r="VY19" s="191"/>
      <c r="VZ19" s="191"/>
      <c r="WA19" s="191"/>
      <c r="WB19" s="191"/>
      <c r="WC19" s="83"/>
      <c r="WD19" s="212"/>
      <c r="WE19" s="212"/>
      <c r="WF19" s="212"/>
      <c r="WG19" s="191"/>
      <c r="WH19" s="191"/>
      <c r="WI19" s="191"/>
      <c r="WJ19" s="191"/>
      <c r="WK19" s="83"/>
      <c r="WL19" s="212"/>
      <c r="WM19" s="212"/>
      <c r="WN19" s="212"/>
      <c r="WO19" s="191"/>
      <c r="WP19" s="191"/>
      <c r="WQ19" s="191"/>
      <c r="WR19" s="191"/>
      <c r="WS19" s="83"/>
      <c r="WT19" s="212"/>
      <c r="WU19" s="212"/>
      <c r="WV19" s="212"/>
      <c r="WW19" s="191"/>
      <c r="WX19" s="191"/>
      <c r="WY19" s="191"/>
      <c r="WZ19" s="191"/>
      <c r="XA19" s="83"/>
      <c r="XB19" s="212"/>
      <c r="XC19" s="212"/>
      <c r="XD19" s="212"/>
      <c r="XE19" s="191"/>
      <c r="XF19" s="191"/>
      <c r="XG19" s="191"/>
      <c r="XH19" s="191"/>
      <c r="XI19" s="83"/>
      <c r="XJ19" s="212"/>
      <c r="XK19" s="212"/>
      <c r="XL19" s="212"/>
      <c r="XM19" s="191"/>
      <c r="XN19" s="191"/>
      <c r="XO19" s="191"/>
      <c r="XP19" s="191"/>
      <c r="XQ19" s="83"/>
      <c r="XR19" s="212"/>
      <c r="XS19" s="212"/>
      <c r="XT19" s="212"/>
      <c r="XU19" s="191"/>
      <c r="XV19" s="191"/>
      <c r="XW19" s="191"/>
      <c r="XX19" s="191"/>
      <c r="XY19" s="83"/>
      <c r="XZ19" s="212"/>
      <c r="YA19" s="212"/>
      <c r="YB19" s="212"/>
      <c r="YC19" s="191"/>
      <c r="YD19" s="191"/>
      <c r="YE19" s="191"/>
      <c r="YF19" s="191"/>
      <c r="YG19" s="83"/>
      <c r="YH19" s="212"/>
      <c r="YI19" s="212"/>
      <c r="YJ19" s="212"/>
      <c r="YK19" s="191"/>
      <c r="YL19" s="191"/>
      <c r="YM19" s="191"/>
      <c r="YN19" s="191"/>
      <c r="YO19" s="83"/>
      <c r="YP19" s="212"/>
      <c r="YQ19" s="212"/>
      <c r="YR19" s="212"/>
      <c r="YS19" s="191"/>
      <c r="YT19" s="191"/>
      <c r="YU19" s="191"/>
      <c r="YV19" s="191"/>
      <c r="YW19" s="83"/>
      <c r="YX19" s="212"/>
      <c r="YY19" s="212"/>
      <c r="YZ19" s="212"/>
      <c r="ZA19" s="191"/>
      <c r="ZB19" s="191"/>
      <c r="ZC19" s="191"/>
      <c r="ZD19" s="191"/>
      <c r="ZE19" s="83"/>
      <c r="ZF19" s="212"/>
      <c r="ZG19" s="212"/>
      <c r="ZH19" s="212"/>
      <c r="ZI19" s="191"/>
      <c r="ZJ19" s="191"/>
      <c r="ZK19" s="191"/>
      <c r="ZL19" s="191"/>
      <c r="ZM19" s="83"/>
      <c r="ZN19" s="212"/>
      <c r="ZO19" s="212"/>
      <c r="ZP19" s="212"/>
      <c r="ZQ19" s="191"/>
      <c r="ZR19" s="191"/>
      <c r="ZS19" s="191"/>
      <c r="ZT19" s="191"/>
      <c r="ZU19" s="83"/>
      <c r="ZV19" s="212"/>
      <c r="ZW19" s="212"/>
      <c r="ZX19" s="212"/>
      <c r="ZY19" s="191"/>
      <c r="ZZ19" s="191"/>
      <c r="AAA19" s="191"/>
      <c r="AAB19" s="191"/>
      <c r="AAC19" s="83"/>
      <c r="AAD19" s="212"/>
      <c r="AAE19" s="212"/>
      <c r="AAF19" s="212"/>
      <c r="AAG19" s="191"/>
      <c r="AAH19" s="191"/>
      <c r="AAI19" s="191"/>
      <c r="AAJ19" s="191"/>
      <c r="AAK19" s="83"/>
      <c r="AAL19" s="212"/>
      <c r="AAM19" s="212"/>
      <c r="AAN19" s="212"/>
      <c r="AAO19" s="191"/>
      <c r="AAP19" s="191"/>
      <c r="AAQ19" s="191"/>
      <c r="AAR19" s="191"/>
      <c r="AAS19" s="83"/>
      <c r="AAT19" s="212"/>
      <c r="AAU19" s="212"/>
      <c r="AAV19" s="212"/>
      <c r="AAW19" s="191"/>
      <c r="AAX19" s="191"/>
      <c r="AAY19" s="191"/>
      <c r="AAZ19" s="191"/>
      <c r="ABA19" s="83"/>
      <c r="ABB19" s="212"/>
      <c r="ABC19" s="212"/>
      <c r="ABD19" s="212"/>
      <c r="ABE19" s="191"/>
      <c r="ABF19" s="191"/>
      <c r="ABG19" s="191"/>
      <c r="ABH19" s="191"/>
      <c r="ABI19" s="83"/>
      <c r="ABJ19" s="212"/>
      <c r="ABK19" s="212"/>
      <c r="ABL19" s="212"/>
      <c r="ABM19" s="191"/>
      <c r="ABN19" s="191"/>
      <c r="ABO19" s="191"/>
      <c r="ABP19" s="191"/>
      <c r="ABQ19" s="83"/>
      <c r="ABR19" s="212"/>
      <c r="ABS19" s="212"/>
      <c r="ABT19" s="212"/>
      <c r="ABU19" s="191"/>
      <c r="ABV19" s="191"/>
      <c r="ABW19" s="191"/>
      <c r="ABX19" s="191"/>
      <c r="ABY19" s="83"/>
      <c r="ABZ19" s="212"/>
      <c r="ACA19" s="212"/>
      <c r="ACB19" s="212"/>
      <c r="ACC19" s="191"/>
      <c r="ACD19" s="191"/>
      <c r="ACE19" s="191"/>
      <c r="ACF19" s="191"/>
      <c r="ACG19" s="83"/>
      <c r="ACH19" s="212"/>
      <c r="ACI19" s="212"/>
      <c r="ACJ19" s="212"/>
      <c r="ACK19" s="191"/>
      <c r="ACL19" s="191"/>
      <c r="ACM19" s="191"/>
      <c r="ACN19" s="191"/>
      <c r="ACO19" s="83"/>
      <c r="ACP19" s="212"/>
      <c r="ACQ19" s="212"/>
      <c r="ACR19" s="212"/>
      <c r="ACS19" s="191"/>
      <c r="ACT19" s="191"/>
      <c r="ACU19" s="191"/>
      <c r="ACV19" s="191"/>
      <c r="ACW19" s="83"/>
      <c r="ACX19" s="212"/>
      <c r="ACY19" s="212"/>
      <c r="ACZ19" s="212"/>
      <c r="ADA19" s="191"/>
      <c r="ADB19" s="191"/>
      <c r="ADC19" s="191"/>
      <c r="ADD19" s="191"/>
      <c r="ADE19" s="83"/>
      <c r="ADF19" s="212"/>
      <c r="ADG19" s="212"/>
      <c r="ADH19" s="212"/>
      <c r="ADI19" s="191"/>
      <c r="ADJ19" s="191"/>
      <c r="ADK19" s="191"/>
      <c r="ADL19" s="191"/>
      <c r="ADM19" s="83"/>
      <c r="ADN19" s="212"/>
      <c r="ADO19" s="212"/>
      <c r="ADP19" s="212"/>
      <c r="ADQ19" s="191"/>
      <c r="ADR19" s="191"/>
      <c r="ADS19" s="191"/>
      <c r="ADT19" s="191"/>
      <c r="ADU19" s="83"/>
      <c r="ADV19" s="212"/>
      <c r="ADW19" s="212"/>
      <c r="ADX19" s="212"/>
      <c r="ADY19" s="191"/>
      <c r="ADZ19" s="191"/>
      <c r="AEA19" s="191"/>
      <c r="AEB19" s="191"/>
      <c r="AEC19" s="83"/>
      <c r="AED19" s="212"/>
      <c r="AEE19" s="212"/>
      <c r="AEF19" s="212"/>
      <c r="AEG19" s="191"/>
      <c r="AEH19" s="191"/>
      <c r="AEI19" s="191"/>
      <c r="AEJ19" s="191"/>
      <c r="AEK19" s="83"/>
      <c r="AEL19" s="212"/>
      <c r="AEM19" s="212"/>
      <c r="AEN19" s="212"/>
      <c r="AEO19" s="191"/>
      <c r="AEP19" s="191"/>
      <c r="AEQ19" s="191"/>
      <c r="AER19" s="191"/>
      <c r="AES19" s="83"/>
      <c r="AET19" s="212"/>
      <c r="AEU19" s="212"/>
      <c r="AEV19" s="212"/>
      <c r="AEW19" s="191"/>
      <c r="AEX19" s="191"/>
      <c r="AEY19" s="191"/>
      <c r="AEZ19" s="191"/>
      <c r="AFA19" s="83"/>
      <c r="AFB19" s="212"/>
      <c r="AFC19" s="212"/>
      <c r="AFD19" s="212"/>
      <c r="AFE19" s="191"/>
      <c r="AFF19" s="191"/>
      <c r="AFG19" s="191"/>
      <c r="AFH19" s="191"/>
      <c r="AFI19" s="83"/>
      <c r="AFJ19" s="212"/>
      <c r="AFK19" s="212"/>
      <c r="AFL19" s="212"/>
      <c r="AFM19" s="191"/>
      <c r="AFN19" s="191"/>
      <c r="AFO19" s="191"/>
      <c r="AFP19" s="191"/>
      <c r="AFQ19" s="83"/>
      <c r="AFR19" s="212"/>
      <c r="AFS19" s="212"/>
      <c r="AFT19" s="212"/>
      <c r="AFU19" s="191"/>
      <c r="AFV19" s="191"/>
      <c r="AFW19" s="191"/>
      <c r="AFX19" s="191"/>
      <c r="AFY19" s="83"/>
      <c r="AFZ19" s="212"/>
      <c r="AGA19" s="212"/>
      <c r="AGB19" s="212"/>
      <c r="AGC19" s="191"/>
      <c r="AGD19" s="191"/>
      <c r="AGE19" s="191"/>
      <c r="AGF19" s="191"/>
      <c r="AGG19" s="83"/>
      <c r="AGH19" s="212"/>
      <c r="AGI19" s="212"/>
      <c r="AGJ19" s="212"/>
      <c r="AGK19" s="191"/>
      <c r="AGL19" s="191"/>
      <c r="AGM19" s="191"/>
      <c r="AGN19" s="191"/>
      <c r="AGO19" s="83"/>
      <c r="AGP19" s="212"/>
      <c r="AGQ19" s="212"/>
      <c r="AGR19" s="212"/>
      <c r="AGS19" s="191"/>
      <c r="AGT19" s="191"/>
      <c r="AGU19" s="191"/>
      <c r="AGV19" s="191"/>
      <c r="AGW19" s="83"/>
      <c r="AGX19" s="212"/>
      <c r="AGY19" s="212"/>
      <c r="AGZ19" s="212"/>
      <c r="AHA19" s="191"/>
      <c r="AHB19" s="191"/>
      <c r="AHC19" s="191"/>
      <c r="AHD19" s="191"/>
      <c r="AHE19" s="83"/>
      <c r="AHF19" s="212"/>
      <c r="AHG19" s="212"/>
      <c r="AHH19" s="212"/>
      <c r="AHI19" s="191"/>
      <c r="AHJ19" s="191"/>
      <c r="AHK19" s="191"/>
      <c r="AHL19" s="191"/>
      <c r="AHM19" s="83"/>
      <c r="AHN19" s="212"/>
      <c r="AHO19" s="212"/>
      <c r="AHP19" s="212"/>
      <c r="AHQ19" s="191"/>
      <c r="AHR19" s="191"/>
      <c r="AHS19" s="191"/>
      <c r="AHT19" s="191"/>
      <c r="AHU19" s="83"/>
      <c r="AHV19" s="212"/>
      <c r="AHW19" s="212"/>
      <c r="AHX19" s="212"/>
      <c r="AHY19" s="191"/>
      <c r="AHZ19" s="191"/>
      <c r="AIA19" s="191"/>
      <c r="AIB19" s="191"/>
      <c r="AIC19" s="83"/>
      <c r="AID19" s="212"/>
      <c r="AIE19" s="212"/>
      <c r="AIF19" s="212"/>
      <c r="AIG19" s="191"/>
      <c r="AIH19" s="191"/>
      <c r="AII19" s="191"/>
      <c r="AIJ19" s="191"/>
      <c r="AIK19" s="83"/>
      <c r="AIL19" s="212"/>
      <c r="AIM19" s="212"/>
      <c r="AIN19" s="212"/>
      <c r="AIO19" s="191"/>
      <c r="AIP19" s="191"/>
      <c r="AIQ19" s="191"/>
      <c r="AIR19" s="191"/>
      <c r="AIS19" s="83"/>
      <c r="AIT19" s="212"/>
      <c r="AIU19" s="212"/>
      <c r="AIV19" s="212"/>
      <c r="AIW19" s="191"/>
      <c r="AIX19" s="191"/>
      <c r="AIY19" s="191"/>
      <c r="AIZ19" s="191"/>
      <c r="AJA19" s="83"/>
      <c r="AJB19" s="212"/>
      <c r="AJC19" s="212"/>
      <c r="AJD19" s="212"/>
      <c r="AJE19" s="191"/>
      <c r="AJF19" s="191"/>
      <c r="AJG19" s="191"/>
      <c r="AJH19" s="191"/>
      <c r="AJI19" s="83"/>
      <c r="AJJ19" s="212"/>
      <c r="AJK19" s="212"/>
      <c r="AJL19" s="212"/>
      <c r="AJM19" s="191"/>
      <c r="AJN19" s="191"/>
      <c r="AJO19" s="191"/>
      <c r="AJP19" s="191"/>
      <c r="AJQ19" s="83"/>
      <c r="AJR19" s="212"/>
      <c r="AJS19" s="212"/>
      <c r="AJT19" s="212"/>
      <c r="AJU19" s="191"/>
      <c r="AJV19" s="191"/>
      <c r="AJW19" s="191"/>
      <c r="AJX19" s="191"/>
      <c r="AJY19" s="83"/>
      <c r="AJZ19" s="212"/>
      <c r="AKA19" s="212"/>
      <c r="AKB19" s="212"/>
      <c r="AKC19" s="191"/>
      <c r="AKD19" s="191"/>
      <c r="AKE19" s="191"/>
      <c r="AKF19" s="191"/>
      <c r="AKG19" s="83"/>
      <c r="AKH19" s="212"/>
      <c r="AKI19" s="212"/>
      <c r="AKJ19" s="212"/>
      <c r="AKK19" s="191"/>
      <c r="AKL19" s="191"/>
      <c r="AKM19" s="191"/>
      <c r="AKN19" s="191"/>
      <c r="AKO19" s="83"/>
      <c r="AKP19" s="212"/>
      <c r="AKQ19" s="212"/>
      <c r="AKR19" s="212"/>
      <c r="AKS19" s="191"/>
      <c r="AKT19" s="191"/>
      <c r="AKU19" s="191"/>
      <c r="AKV19" s="191"/>
      <c r="AKW19" s="83"/>
      <c r="AKX19" s="212"/>
      <c r="AKY19" s="212"/>
      <c r="AKZ19" s="212"/>
      <c r="ALA19" s="191"/>
      <c r="ALB19" s="191"/>
      <c r="ALC19" s="191"/>
      <c r="ALD19" s="191"/>
      <c r="ALE19" s="83"/>
      <c r="ALF19" s="212"/>
      <c r="ALG19" s="212"/>
      <c r="ALH19" s="212"/>
      <c r="ALI19" s="191"/>
      <c r="ALJ19" s="191"/>
      <c r="ALK19" s="191"/>
      <c r="ALL19" s="191"/>
      <c r="ALM19" s="83"/>
      <c r="ALN19" s="212"/>
      <c r="ALO19" s="212"/>
      <c r="ALP19" s="212"/>
      <c r="ALQ19" s="191"/>
      <c r="ALR19" s="191"/>
      <c r="ALS19" s="191"/>
      <c r="ALT19" s="191"/>
      <c r="ALU19" s="83"/>
      <c r="ALV19" s="212"/>
      <c r="ALW19" s="212"/>
      <c r="ALX19" s="212"/>
      <c r="ALY19" s="191"/>
      <c r="ALZ19" s="191"/>
      <c r="AMA19" s="191"/>
      <c r="AMB19" s="191"/>
      <c r="AMC19" s="83"/>
      <c r="AMD19" s="212"/>
      <c r="AME19" s="212"/>
      <c r="AMF19" s="212"/>
      <c r="AMG19" s="191"/>
      <c r="AMH19" s="191"/>
      <c r="AMI19" s="191"/>
      <c r="AMJ19" s="191"/>
      <c r="AMK19" s="83"/>
      <c r="AML19" s="212"/>
      <c r="AMM19" s="212"/>
      <c r="AMN19" s="212"/>
      <c r="AMO19" s="191"/>
      <c r="AMP19" s="191"/>
      <c r="AMQ19" s="191"/>
      <c r="AMR19" s="191"/>
      <c r="AMS19" s="83"/>
      <c r="AMT19" s="212"/>
      <c r="AMU19" s="212"/>
      <c r="AMV19" s="212"/>
      <c r="AMW19" s="191"/>
      <c r="AMX19" s="191"/>
      <c r="AMY19" s="191"/>
      <c r="AMZ19" s="191"/>
      <c r="ANA19" s="83"/>
      <c r="ANB19" s="212"/>
      <c r="ANC19" s="212"/>
      <c r="AND19" s="212"/>
      <c r="ANE19" s="191"/>
      <c r="ANF19" s="191"/>
      <c r="ANG19" s="191"/>
      <c r="ANH19" s="191"/>
      <c r="ANI19" s="83"/>
      <c r="ANJ19" s="212"/>
      <c r="ANK19" s="212"/>
      <c r="ANL19" s="212"/>
      <c r="ANM19" s="191"/>
      <c r="ANN19" s="191"/>
      <c r="ANO19" s="191"/>
      <c r="ANP19" s="191"/>
      <c r="ANQ19" s="83"/>
      <c r="ANR19" s="212"/>
      <c r="ANS19" s="212"/>
      <c r="ANT19" s="212"/>
      <c r="ANU19" s="191"/>
      <c r="ANV19" s="191"/>
      <c r="ANW19" s="191"/>
      <c r="ANX19" s="191"/>
      <c r="ANY19" s="83"/>
      <c r="ANZ19" s="212"/>
      <c r="AOA19" s="212"/>
      <c r="AOB19" s="212"/>
      <c r="AOC19" s="191"/>
      <c r="AOD19" s="191"/>
      <c r="AOE19" s="191"/>
      <c r="AOF19" s="191"/>
      <c r="AOG19" s="83"/>
      <c r="AOH19" s="212"/>
      <c r="AOI19" s="212"/>
      <c r="AOJ19" s="212"/>
      <c r="AOK19" s="191"/>
      <c r="AOL19" s="191"/>
      <c r="AOM19" s="191"/>
      <c r="AON19" s="191"/>
      <c r="AOO19" s="83"/>
      <c r="AOP19" s="212"/>
      <c r="AOQ19" s="212"/>
      <c r="AOR19" s="212"/>
      <c r="AOS19" s="191"/>
      <c r="AOT19" s="191"/>
      <c r="AOU19" s="191"/>
      <c r="AOV19" s="191"/>
      <c r="AOW19" s="83"/>
      <c r="AOX19" s="212"/>
      <c r="AOY19" s="212"/>
      <c r="AOZ19" s="212"/>
      <c r="APA19" s="191"/>
      <c r="APB19" s="191"/>
      <c r="APC19" s="191"/>
      <c r="APD19" s="191"/>
      <c r="APE19" s="83"/>
      <c r="APF19" s="212"/>
      <c r="APG19" s="212"/>
      <c r="APH19" s="212"/>
      <c r="API19" s="191"/>
      <c r="APJ19" s="191"/>
      <c r="APK19" s="191"/>
      <c r="APL19" s="191"/>
      <c r="APM19" s="83"/>
      <c r="APN19" s="212"/>
      <c r="APO19" s="212"/>
      <c r="APP19" s="212"/>
      <c r="APQ19" s="191"/>
      <c r="APR19" s="191"/>
      <c r="APS19" s="191"/>
      <c r="APT19" s="191"/>
      <c r="APU19" s="83"/>
      <c r="APV19" s="212"/>
      <c r="APW19" s="212"/>
      <c r="APX19" s="212"/>
      <c r="APY19" s="191"/>
      <c r="APZ19" s="191"/>
      <c r="AQA19" s="191"/>
      <c r="AQB19" s="191"/>
      <c r="AQC19" s="83"/>
      <c r="AQD19" s="212"/>
      <c r="AQE19" s="212"/>
      <c r="AQF19" s="212"/>
      <c r="AQG19" s="191"/>
      <c r="AQH19" s="191"/>
      <c r="AQI19" s="191"/>
      <c r="AQJ19" s="191"/>
      <c r="AQK19" s="83"/>
      <c r="AQL19" s="212"/>
      <c r="AQM19" s="212"/>
      <c r="AQN19" s="212"/>
      <c r="AQO19" s="191"/>
      <c r="AQP19" s="191"/>
      <c r="AQQ19" s="191"/>
      <c r="AQR19" s="191"/>
      <c r="AQS19" s="83"/>
      <c r="AQT19" s="212"/>
      <c r="AQU19" s="212"/>
      <c r="AQV19" s="212"/>
      <c r="AQW19" s="191"/>
      <c r="AQX19" s="191"/>
      <c r="AQY19" s="191"/>
      <c r="AQZ19" s="191"/>
      <c r="ARA19" s="83"/>
      <c r="ARB19" s="212"/>
      <c r="ARC19" s="212"/>
      <c r="ARD19" s="212"/>
      <c r="ARE19" s="191"/>
      <c r="ARF19" s="191"/>
      <c r="ARG19" s="191"/>
      <c r="ARH19" s="191"/>
      <c r="ARI19" s="83"/>
      <c r="ARJ19" s="212"/>
      <c r="ARK19" s="212"/>
      <c r="ARL19" s="212"/>
      <c r="ARM19" s="191"/>
      <c r="ARN19" s="191"/>
      <c r="ARO19" s="191"/>
      <c r="ARP19" s="191"/>
      <c r="ARQ19" s="83"/>
      <c r="ARR19" s="212"/>
      <c r="ARS19" s="212"/>
      <c r="ART19" s="212"/>
      <c r="ARU19" s="191"/>
      <c r="ARV19" s="191"/>
      <c r="ARW19" s="191"/>
      <c r="ARX19" s="191"/>
      <c r="ARY19" s="83"/>
      <c r="ARZ19" s="212"/>
      <c r="ASA19" s="212"/>
      <c r="ASB19" s="212"/>
      <c r="ASC19" s="191"/>
      <c r="ASD19" s="191"/>
      <c r="ASE19" s="191"/>
      <c r="ASF19" s="191"/>
      <c r="ASG19" s="83"/>
      <c r="ASH19" s="212"/>
      <c r="ASI19" s="212"/>
      <c r="ASJ19" s="212"/>
      <c r="ASK19" s="191"/>
      <c r="ASL19" s="191"/>
      <c r="ASM19" s="191"/>
      <c r="ASN19" s="191"/>
      <c r="ASO19" s="83"/>
      <c r="ASP19" s="212"/>
      <c r="ASQ19" s="212"/>
      <c r="ASR19" s="212"/>
      <c r="ASS19" s="191"/>
      <c r="AST19" s="191"/>
      <c r="ASU19" s="191"/>
      <c r="ASV19" s="191"/>
      <c r="ASW19" s="83"/>
      <c r="ASX19" s="212"/>
      <c r="ASY19" s="212"/>
      <c r="ASZ19" s="212"/>
      <c r="ATA19" s="191"/>
      <c r="ATB19" s="191"/>
      <c r="ATC19" s="191"/>
      <c r="ATD19" s="191"/>
      <c r="ATE19" s="83"/>
      <c r="ATF19" s="212"/>
      <c r="ATG19" s="212"/>
      <c r="ATH19" s="212"/>
      <c r="ATI19" s="191"/>
      <c r="ATJ19" s="191"/>
      <c r="ATK19" s="191"/>
      <c r="ATL19" s="191"/>
      <c r="ATM19" s="83"/>
      <c r="ATN19" s="212"/>
      <c r="ATO19" s="212"/>
      <c r="ATP19" s="212"/>
      <c r="ATQ19" s="191"/>
      <c r="ATR19" s="191"/>
      <c r="ATS19" s="191"/>
      <c r="ATT19" s="191"/>
      <c r="ATU19" s="83"/>
      <c r="ATV19" s="212"/>
      <c r="ATW19" s="212"/>
      <c r="ATX19" s="212"/>
      <c r="ATY19" s="191"/>
      <c r="ATZ19" s="191"/>
      <c r="AUA19" s="191"/>
      <c r="AUB19" s="191"/>
      <c r="AUC19" s="83"/>
      <c r="AUD19" s="212"/>
      <c r="AUE19" s="212"/>
      <c r="AUF19" s="212"/>
      <c r="AUG19" s="191"/>
      <c r="AUH19" s="191"/>
      <c r="AUI19" s="191"/>
      <c r="AUJ19" s="191"/>
      <c r="AUK19" s="83"/>
      <c r="AUL19" s="212"/>
      <c r="AUM19" s="212"/>
      <c r="AUN19" s="212"/>
      <c r="AUO19" s="191"/>
      <c r="AUP19" s="191"/>
      <c r="AUQ19" s="191"/>
      <c r="AUR19" s="191"/>
      <c r="AUS19" s="83"/>
      <c r="AUT19" s="212"/>
      <c r="AUU19" s="212"/>
      <c r="AUV19" s="212"/>
      <c r="AUW19" s="191"/>
      <c r="AUX19" s="191"/>
      <c r="AUY19" s="191"/>
      <c r="AUZ19" s="191"/>
      <c r="AVA19" s="83"/>
      <c r="AVB19" s="212"/>
      <c r="AVC19" s="212"/>
      <c r="AVD19" s="212"/>
      <c r="AVE19" s="191"/>
      <c r="AVF19" s="191"/>
      <c r="AVG19" s="191"/>
      <c r="AVH19" s="191"/>
      <c r="AVI19" s="83"/>
      <c r="AVJ19" s="212"/>
      <c r="AVK19" s="212"/>
      <c r="AVL19" s="212"/>
      <c r="AVM19" s="191"/>
      <c r="AVN19" s="191"/>
      <c r="AVO19" s="191"/>
      <c r="AVP19" s="191"/>
      <c r="AVQ19" s="83"/>
      <c r="AVR19" s="212"/>
      <c r="AVS19" s="212"/>
      <c r="AVT19" s="212"/>
      <c r="AVU19" s="191"/>
      <c r="AVV19" s="191"/>
      <c r="AVW19" s="191"/>
      <c r="AVX19" s="191"/>
      <c r="AVY19" s="83"/>
      <c r="AVZ19" s="212"/>
      <c r="AWA19" s="212"/>
      <c r="AWB19" s="212"/>
      <c r="AWC19" s="191"/>
      <c r="AWD19" s="191"/>
      <c r="AWE19" s="191"/>
      <c r="AWF19" s="191"/>
      <c r="AWG19" s="83"/>
      <c r="AWH19" s="212"/>
      <c r="AWI19" s="212"/>
      <c r="AWJ19" s="212"/>
      <c r="AWK19" s="191"/>
      <c r="AWL19" s="191"/>
      <c r="AWM19" s="191"/>
      <c r="AWN19" s="191"/>
      <c r="AWO19" s="83"/>
      <c r="AWP19" s="212"/>
      <c r="AWQ19" s="212"/>
      <c r="AWR19" s="212"/>
      <c r="AWS19" s="191"/>
      <c r="AWT19" s="191"/>
      <c r="AWU19" s="191"/>
      <c r="AWV19" s="191"/>
      <c r="AWW19" s="83"/>
      <c r="AWX19" s="212"/>
      <c r="AWY19" s="212"/>
      <c r="AWZ19" s="212"/>
      <c r="AXA19" s="191"/>
      <c r="AXB19" s="191"/>
      <c r="AXC19" s="191"/>
      <c r="AXD19" s="191"/>
      <c r="AXE19" s="83"/>
      <c r="AXF19" s="212"/>
      <c r="AXG19" s="212"/>
      <c r="AXH19" s="212"/>
      <c r="AXI19" s="191"/>
      <c r="AXJ19" s="191"/>
      <c r="AXK19" s="191"/>
      <c r="AXL19" s="191"/>
      <c r="AXM19" s="83"/>
      <c r="AXN19" s="212"/>
      <c r="AXO19" s="212"/>
      <c r="AXP19" s="212"/>
      <c r="AXQ19" s="191"/>
      <c r="AXR19" s="191"/>
      <c r="AXS19" s="191"/>
      <c r="AXT19" s="191"/>
      <c r="AXU19" s="83"/>
      <c r="AXV19" s="212"/>
      <c r="AXW19" s="212"/>
      <c r="AXX19" s="212"/>
      <c r="AXY19" s="191"/>
      <c r="AXZ19" s="191"/>
      <c r="AYA19" s="191"/>
      <c r="AYB19" s="191"/>
      <c r="AYC19" s="83"/>
      <c r="AYD19" s="212"/>
      <c r="AYE19" s="212"/>
      <c r="AYF19" s="212"/>
      <c r="AYG19" s="191"/>
      <c r="AYH19" s="191"/>
      <c r="AYI19" s="191"/>
      <c r="AYJ19" s="191"/>
      <c r="AYK19" s="83"/>
      <c r="AYL19" s="212"/>
      <c r="AYM19" s="212"/>
      <c r="AYN19" s="212"/>
      <c r="AYO19" s="191"/>
      <c r="AYP19" s="191"/>
      <c r="AYQ19" s="191"/>
      <c r="AYR19" s="191"/>
      <c r="AYS19" s="83"/>
      <c r="AYT19" s="212"/>
      <c r="AYU19" s="212"/>
      <c r="AYV19" s="212"/>
      <c r="AYW19" s="191"/>
      <c r="AYX19" s="191"/>
      <c r="AYY19" s="191"/>
      <c r="AYZ19" s="191"/>
      <c r="AZA19" s="83"/>
      <c r="AZB19" s="212"/>
      <c r="AZC19" s="212"/>
      <c r="AZD19" s="212"/>
      <c r="AZE19" s="191"/>
      <c r="AZF19" s="191"/>
      <c r="AZG19" s="191"/>
      <c r="AZH19" s="191"/>
      <c r="AZI19" s="83"/>
      <c r="AZJ19" s="212"/>
      <c r="AZK19" s="212"/>
      <c r="AZL19" s="212"/>
      <c r="AZM19" s="191"/>
      <c r="AZN19" s="191"/>
      <c r="AZO19" s="191"/>
      <c r="AZP19" s="191"/>
      <c r="AZQ19" s="83"/>
      <c r="AZR19" s="212"/>
      <c r="AZS19" s="212"/>
      <c r="AZT19" s="212"/>
      <c r="AZU19" s="191"/>
      <c r="AZV19" s="191"/>
      <c r="AZW19" s="191"/>
      <c r="AZX19" s="191"/>
      <c r="AZY19" s="83"/>
      <c r="AZZ19" s="212"/>
      <c r="BAA19" s="212"/>
      <c r="BAB19" s="212"/>
      <c r="BAC19" s="191"/>
      <c r="BAD19" s="191"/>
      <c r="BAE19" s="191"/>
      <c r="BAF19" s="191"/>
      <c r="BAG19" s="83"/>
      <c r="BAH19" s="212"/>
      <c r="BAI19" s="212"/>
      <c r="BAJ19" s="212"/>
      <c r="BAK19" s="191"/>
      <c r="BAL19" s="191"/>
      <c r="BAM19" s="191"/>
      <c r="BAN19" s="191"/>
      <c r="BAO19" s="83"/>
      <c r="BAP19" s="212"/>
      <c r="BAQ19" s="212"/>
      <c r="BAR19" s="212"/>
      <c r="BAS19" s="191"/>
      <c r="BAT19" s="191"/>
      <c r="BAU19" s="191"/>
      <c r="BAV19" s="191"/>
      <c r="BAW19" s="83"/>
      <c r="BAX19" s="212"/>
      <c r="BAY19" s="212"/>
      <c r="BAZ19" s="212"/>
      <c r="BBA19" s="191"/>
      <c r="BBB19" s="191"/>
      <c r="BBC19" s="191"/>
      <c r="BBD19" s="191"/>
      <c r="BBE19" s="83"/>
      <c r="BBF19" s="212"/>
      <c r="BBG19" s="212"/>
      <c r="BBH19" s="212"/>
      <c r="BBI19" s="191"/>
      <c r="BBJ19" s="191"/>
      <c r="BBK19" s="191"/>
      <c r="BBL19" s="191"/>
      <c r="BBM19" s="83"/>
      <c r="BBN19" s="212"/>
      <c r="BBO19" s="212"/>
      <c r="BBP19" s="212"/>
      <c r="BBQ19" s="191"/>
      <c r="BBR19" s="191"/>
      <c r="BBS19" s="191"/>
      <c r="BBT19" s="191"/>
      <c r="BBU19" s="83"/>
      <c r="BBV19" s="212"/>
      <c r="BBW19" s="212"/>
      <c r="BBX19" s="212"/>
      <c r="BBY19" s="191"/>
      <c r="BBZ19" s="191"/>
      <c r="BCA19" s="191"/>
      <c r="BCB19" s="191"/>
      <c r="BCC19" s="83"/>
      <c r="BCD19" s="212"/>
      <c r="BCE19" s="212"/>
      <c r="BCF19" s="212"/>
      <c r="BCG19" s="191"/>
      <c r="BCH19" s="191"/>
      <c r="BCI19" s="191"/>
      <c r="BCJ19" s="191"/>
      <c r="BCK19" s="83"/>
      <c r="BCL19" s="212"/>
      <c r="BCM19" s="212"/>
      <c r="BCN19" s="212"/>
      <c r="BCO19" s="191"/>
      <c r="BCP19" s="191"/>
      <c r="BCQ19" s="191"/>
      <c r="BCR19" s="191"/>
      <c r="BCS19" s="83"/>
      <c r="BCT19" s="212"/>
      <c r="BCU19" s="212"/>
      <c r="BCV19" s="212"/>
      <c r="BCW19" s="191"/>
      <c r="BCX19" s="191"/>
      <c r="BCY19" s="191"/>
      <c r="BCZ19" s="191"/>
      <c r="BDA19" s="83"/>
      <c r="BDB19" s="212"/>
      <c r="BDC19" s="212"/>
      <c r="BDD19" s="212"/>
      <c r="BDE19" s="191"/>
      <c r="BDF19" s="191"/>
      <c r="BDG19" s="191"/>
      <c r="BDH19" s="191"/>
      <c r="BDI19" s="83"/>
      <c r="BDJ19" s="212"/>
      <c r="BDK19" s="212"/>
      <c r="BDL19" s="212"/>
      <c r="BDM19" s="191"/>
      <c r="BDN19" s="191"/>
      <c r="BDO19" s="191"/>
      <c r="BDP19" s="191"/>
      <c r="BDQ19" s="83"/>
      <c r="BDR19" s="212"/>
      <c r="BDS19" s="212"/>
      <c r="BDT19" s="212"/>
      <c r="BDU19" s="191"/>
      <c r="BDV19" s="191"/>
      <c r="BDW19" s="191"/>
      <c r="BDX19" s="191"/>
      <c r="BDY19" s="83"/>
      <c r="BDZ19" s="212"/>
      <c r="BEA19" s="212"/>
      <c r="BEB19" s="212"/>
      <c r="BEC19" s="191"/>
      <c r="BED19" s="191"/>
      <c r="BEE19" s="191"/>
      <c r="BEF19" s="191"/>
      <c r="BEG19" s="83"/>
      <c r="BEH19" s="212"/>
      <c r="BEI19" s="212"/>
      <c r="BEJ19" s="212"/>
      <c r="BEK19" s="191"/>
      <c r="BEL19" s="191"/>
      <c r="BEM19" s="191"/>
      <c r="BEN19" s="191"/>
      <c r="BEO19" s="83"/>
      <c r="BEP19" s="212"/>
      <c r="BEQ19" s="212"/>
      <c r="BER19" s="212"/>
      <c r="BES19" s="191"/>
      <c r="BET19" s="191"/>
      <c r="BEU19" s="191"/>
      <c r="BEV19" s="191"/>
      <c r="BEW19" s="83"/>
      <c r="BEX19" s="212"/>
      <c r="BEY19" s="212"/>
      <c r="BEZ19" s="212"/>
      <c r="BFA19" s="191"/>
      <c r="BFB19" s="191"/>
      <c r="BFC19" s="191"/>
      <c r="BFD19" s="191"/>
      <c r="BFE19" s="83"/>
      <c r="BFF19" s="212"/>
      <c r="BFG19" s="212"/>
      <c r="BFH19" s="212"/>
      <c r="BFI19" s="191"/>
      <c r="BFJ19" s="191"/>
      <c r="BFK19" s="191"/>
      <c r="BFL19" s="191"/>
      <c r="BFM19" s="83"/>
      <c r="BFN19" s="212"/>
      <c r="BFO19" s="212"/>
      <c r="BFP19" s="212"/>
      <c r="BFQ19" s="191"/>
      <c r="BFR19" s="191"/>
      <c r="BFS19" s="191"/>
      <c r="BFT19" s="191"/>
      <c r="BFU19" s="83"/>
      <c r="BFV19" s="212"/>
      <c r="BFW19" s="212"/>
      <c r="BFX19" s="212"/>
      <c r="BFY19" s="191"/>
      <c r="BFZ19" s="191"/>
      <c r="BGA19" s="191"/>
      <c r="BGB19" s="191"/>
      <c r="BGC19" s="83"/>
      <c r="BGD19" s="212"/>
      <c r="BGE19" s="212"/>
      <c r="BGF19" s="212"/>
      <c r="BGG19" s="191"/>
      <c r="BGH19" s="191"/>
      <c r="BGI19" s="191"/>
      <c r="BGJ19" s="191"/>
      <c r="BGK19" s="83"/>
      <c r="BGL19" s="212"/>
      <c r="BGM19" s="212"/>
      <c r="BGN19" s="212"/>
      <c r="BGO19" s="191"/>
      <c r="BGP19" s="191"/>
      <c r="BGQ19" s="191"/>
      <c r="BGR19" s="191"/>
      <c r="BGS19" s="83"/>
      <c r="BGT19" s="212"/>
      <c r="BGU19" s="212"/>
      <c r="BGV19" s="212"/>
      <c r="BGW19" s="191"/>
      <c r="BGX19" s="191"/>
      <c r="BGY19" s="191"/>
      <c r="BGZ19" s="191"/>
      <c r="BHA19" s="83"/>
      <c r="BHB19" s="212"/>
      <c r="BHC19" s="212"/>
      <c r="BHD19" s="212"/>
      <c r="BHE19" s="191"/>
      <c r="BHF19" s="191"/>
      <c r="BHG19" s="191"/>
      <c r="BHH19" s="191"/>
      <c r="BHI19" s="83"/>
      <c r="BHJ19" s="212"/>
      <c r="BHK19" s="212"/>
      <c r="BHL19" s="212"/>
      <c r="BHM19" s="191"/>
      <c r="BHN19" s="191"/>
      <c r="BHO19" s="191"/>
      <c r="BHP19" s="191"/>
      <c r="BHQ19" s="83"/>
      <c r="BHR19" s="212"/>
      <c r="BHS19" s="212"/>
      <c r="BHT19" s="212"/>
      <c r="BHU19" s="191"/>
      <c r="BHV19" s="191"/>
      <c r="BHW19" s="191"/>
      <c r="BHX19" s="191"/>
      <c r="BHY19" s="83"/>
      <c r="BHZ19" s="212"/>
      <c r="BIA19" s="212"/>
      <c r="BIB19" s="212"/>
      <c r="BIC19" s="191"/>
      <c r="BID19" s="191"/>
      <c r="BIE19" s="191"/>
      <c r="BIF19" s="191"/>
      <c r="BIG19" s="83"/>
      <c r="BIH19" s="212"/>
      <c r="BII19" s="212"/>
      <c r="BIJ19" s="212"/>
      <c r="BIK19" s="191"/>
      <c r="BIL19" s="191"/>
      <c r="BIM19" s="191"/>
      <c r="BIN19" s="191"/>
      <c r="BIO19" s="83"/>
      <c r="BIP19" s="212"/>
      <c r="BIQ19" s="212"/>
      <c r="BIR19" s="212"/>
      <c r="BIS19" s="191"/>
      <c r="BIT19" s="191"/>
      <c r="BIU19" s="191"/>
      <c r="BIV19" s="191"/>
      <c r="BIW19" s="83"/>
      <c r="BIX19" s="212"/>
      <c r="BIY19" s="212"/>
      <c r="BIZ19" s="212"/>
      <c r="BJA19" s="191"/>
      <c r="BJB19" s="191"/>
      <c r="BJC19" s="191"/>
      <c r="BJD19" s="191"/>
      <c r="BJE19" s="83"/>
      <c r="BJF19" s="212"/>
      <c r="BJG19" s="212"/>
      <c r="BJH19" s="212"/>
      <c r="BJI19" s="191"/>
      <c r="BJJ19" s="191"/>
      <c r="BJK19" s="191"/>
      <c r="BJL19" s="191"/>
      <c r="BJM19" s="83"/>
      <c r="BJN19" s="212"/>
      <c r="BJO19" s="212"/>
      <c r="BJP19" s="212"/>
      <c r="BJQ19" s="191"/>
      <c r="BJR19" s="191"/>
      <c r="BJS19" s="191"/>
      <c r="BJT19" s="191"/>
      <c r="BJU19" s="83"/>
      <c r="BJV19" s="212"/>
      <c r="BJW19" s="212"/>
      <c r="BJX19" s="212"/>
      <c r="BJY19" s="191"/>
      <c r="BJZ19" s="191"/>
      <c r="BKA19" s="191"/>
      <c r="BKB19" s="191"/>
      <c r="BKC19" s="83"/>
      <c r="BKD19" s="212"/>
      <c r="BKE19" s="212"/>
      <c r="BKF19" s="212"/>
      <c r="BKG19" s="191"/>
      <c r="BKH19" s="191"/>
      <c r="BKI19" s="191"/>
      <c r="BKJ19" s="191"/>
      <c r="BKK19" s="83"/>
      <c r="BKL19" s="212"/>
      <c r="BKM19" s="212"/>
      <c r="BKN19" s="212"/>
      <c r="BKO19" s="191"/>
      <c r="BKP19" s="191"/>
      <c r="BKQ19" s="191"/>
      <c r="BKR19" s="191"/>
      <c r="BKS19" s="83"/>
      <c r="BKT19" s="212"/>
      <c r="BKU19" s="212"/>
      <c r="BKV19" s="212"/>
      <c r="BKW19" s="191"/>
      <c r="BKX19" s="191"/>
      <c r="BKY19" s="191"/>
      <c r="BKZ19" s="191"/>
      <c r="BLA19" s="83"/>
      <c r="BLB19" s="212"/>
      <c r="BLC19" s="212"/>
      <c r="BLD19" s="212"/>
      <c r="BLE19" s="191"/>
      <c r="BLF19" s="191"/>
      <c r="BLG19" s="191"/>
      <c r="BLH19" s="191"/>
      <c r="BLI19" s="83"/>
      <c r="BLJ19" s="212"/>
      <c r="BLK19" s="212"/>
      <c r="BLL19" s="212"/>
      <c r="BLM19" s="191"/>
      <c r="BLN19" s="191"/>
      <c r="BLO19" s="191"/>
      <c r="BLP19" s="191"/>
      <c r="BLQ19" s="83"/>
      <c r="BLR19" s="212"/>
      <c r="BLS19" s="212"/>
      <c r="BLT19" s="212"/>
      <c r="BLU19" s="191"/>
      <c r="BLV19" s="191"/>
      <c r="BLW19" s="191"/>
      <c r="BLX19" s="191"/>
      <c r="BLY19" s="83"/>
      <c r="BLZ19" s="212"/>
      <c r="BMA19" s="212"/>
      <c r="BMB19" s="212"/>
      <c r="BMC19" s="191"/>
      <c r="BMD19" s="191"/>
      <c r="BME19" s="191"/>
      <c r="BMF19" s="191"/>
      <c r="BMG19" s="83"/>
      <c r="BMH19" s="212"/>
      <c r="BMI19" s="212"/>
      <c r="BMJ19" s="212"/>
      <c r="BMK19" s="191"/>
      <c r="BML19" s="191"/>
      <c r="BMM19" s="191"/>
      <c r="BMN19" s="191"/>
      <c r="BMO19" s="83"/>
      <c r="BMP19" s="212"/>
      <c r="BMQ19" s="212"/>
      <c r="BMR19" s="212"/>
      <c r="BMS19" s="191"/>
      <c r="BMT19" s="191"/>
      <c r="BMU19" s="191"/>
      <c r="BMV19" s="191"/>
      <c r="BMW19" s="83"/>
      <c r="BMX19" s="212"/>
      <c r="BMY19" s="212"/>
      <c r="BMZ19" s="212"/>
      <c r="BNA19" s="191"/>
      <c r="BNB19" s="191"/>
      <c r="BNC19" s="191"/>
      <c r="BND19" s="191"/>
      <c r="BNE19" s="83"/>
      <c r="BNF19" s="212"/>
      <c r="BNG19" s="212"/>
      <c r="BNH19" s="212"/>
      <c r="BNI19" s="191"/>
      <c r="BNJ19" s="191"/>
      <c r="BNK19" s="191"/>
      <c r="BNL19" s="191"/>
      <c r="BNM19" s="83"/>
      <c r="BNN19" s="212"/>
      <c r="BNO19" s="212"/>
      <c r="BNP19" s="212"/>
      <c r="BNQ19" s="191"/>
      <c r="BNR19" s="191"/>
      <c r="BNS19" s="191"/>
      <c r="BNT19" s="191"/>
      <c r="BNU19" s="83"/>
      <c r="BNV19" s="212"/>
      <c r="BNW19" s="212"/>
      <c r="BNX19" s="212"/>
      <c r="BNY19" s="191"/>
      <c r="BNZ19" s="191"/>
      <c r="BOA19" s="191"/>
      <c r="BOB19" s="191"/>
      <c r="BOC19" s="83"/>
      <c r="BOD19" s="212"/>
      <c r="BOE19" s="212"/>
      <c r="BOF19" s="212"/>
      <c r="BOG19" s="191"/>
      <c r="BOH19" s="191"/>
      <c r="BOI19" s="191"/>
      <c r="BOJ19" s="191"/>
      <c r="BOK19" s="83"/>
      <c r="BOL19" s="212"/>
      <c r="BOM19" s="212"/>
      <c r="BON19" s="212"/>
      <c r="BOO19" s="191"/>
      <c r="BOP19" s="191"/>
      <c r="BOQ19" s="191"/>
      <c r="BOR19" s="191"/>
      <c r="BOS19" s="83"/>
      <c r="BOT19" s="212"/>
      <c r="BOU19" s="212"/>
      <c r="BOV19" s="212"/>
      <c r="BOW19" s="191"/>
      <c r="BOX19" s="191"/>
      <c r="BOY19" s="191"/>
      <c r="BOZ19" s="191"/>
      <c r="BPA19" s="83"/>
      <c r="BPB19" s="212"/>
      <c r="BPC19" s="212"/>
      <c r="BPD19" s="212"/>
      <c r="BPE19" s="191"/>
      <c r="BPF19" s="191"/>
      <c r="BPG19" s="191"/>
      <c r="BPH19" s="191"/>
      <c r="BPI19" s="83"/>
      <c r="BPJ19" s="212"/>
      <c r="BPK19" s="212"/>
      <c r="BPL19" s="212"/>
      <c r="BPM19" s="191"/>
      <c r="BPN19" s="191"/>
      <c r="BPO19" s="191"/>
      <c r="BPP19" s="191"/>
      <c r="BPQ19" s="83"/>
      <c r="BPR19" s="212"/>
      <c r="BPS19" s="212"/>
      <c r="BPT19" s="212"/>
      <c r="BPU19" s="191"/>
      <c r="BPV19" s="191"/>
      <c r="BPW19" s="191"/>
      <c r="BPX19" s="191"/>
      <c r="BPY19" s="83"/>
      <c r="BPZ19" s="212"/>
      <c r="BQA19" s="212"/>
      <c r="BQB19" s="212"/>
      <c r="BQC19" s="191"/>
      <c r="BQD19" s="191"/>
      <c r="BQE19" s="191"/>
      <c r="BQF19" s="191"/>
      <c r="BQG19" s="83"/>
      <c r="BQH19" s="212"/>
      <c r="BQI19" s="212"/>
      <c r="BQJ19" s="212"/>
      <c r="BQK19" s="191"/>
      <c r="BQL19" s="191"/>
      <c r="BQM19" s="191"/>
      <c r="BQN19" s="191"/>
      <c r="BQO19" s="83"/>
      <c r="BQP19" s="212"/>
      <c r="BQQ19" s="212"/>
      <c r="BQR19" s="212"/>
      <c r="BQS19" s="191"/>
      <c r="BQT19" s="191"/>
      <c r="BQU19" s="191"/>
      <c r="BQV19" s="191"/>
      <c r="BQW19" s="83"/>
      <c r="BQX19" s="212"/>
      <c r="BQY19" s="212"/>
      <c r="BQZ19" s="212"/>
      <c r="BRA19" s="191"/>
      <c r="BRB19" s="191"/>
      <c r="BRC19" s="191"/>
      <c r="BRD19" s="191"/>
      <c r="BRE19" s="83"/>
      <c r="BRF19" s="212"/>
      <c r="BRG19" s="212"/>
      <c r="BRH19" s="212"/>
      <c r="BRI19" s="191"/>
      <c r="BRJ19" s="191"/>
      <c r="BRK19" s="191"/>
      <c r="BRL19" s="191"/>
      <c r="BRM19" s="83"/>
      <c r="BRN19" s="212"/>
      <c r="BRO19" s="212"/>
      <c r="BRP19" s="212"/>
      <c r="BRQ19" s="191"/>
      <c r="BRR19" s="191"/>
      <c r="BRS19" s="191"/>
      <c r="BRT19" s="191"/>
      <c r="BRU19" s="83"/>
      <c r="BRV19" s="212"/>
      <c r="BRW19" s="212"/>
      <c r="BRX19" s="212"/>
      <c r="BRY19" s="191"/>
      <c r="BRZ19" s="191"/>
      <c r="BSA19" s="191"/>
      <c r="BSB19" s="191"/>
      <c r="BSC19" s="83"/>
      <c r="BSD19" s="212"/>
      <c r="BSE19" s="212"/>
      <c r="BSF19" s="212"/>
      <c r="BSG19" s="191"/>
      <c r="BSH19" s="191"/>
      <c r="BSI19" s="191"/>
      <c r="BSJ19" s="191"/>
      <c r="BSK19" s="83"/>
      <c r="BSL19" s="212"/>
      <c r="BSM19" s="212"/>
      <c r="BSN19" s="212"/>
      <c r="BSO19" s="191"/>
      <c r="BSP19" s="191"/>
      <c r="BSQ19" s="191"/>
      <c r="BSR19" s="191"/>
      <c r="BSS19" s="83"/>
      <c r="BST19" s="212"/>
      <c r="BSU19" s="212"/>
      <c r="BSV19" s="212"/>
      <c r="BSW19" s="191"/>
      <c r="BSX19" s="191"/>
      <c r="BSY19" s="191"/>
      <c r="BSZ19" s="191"/>
      <c r="BTA19" s="83"/>
      <c r="BTB19" s="212"/>
      <c r="BTC19" s="212"/>
      <c r="BTD19" s="212"/>
      <c r="BTE19" s="191"/>
      <c r="BTF19" s="191"/>
      <c r="BTG19" s="191"/>
      <c r="BTH19" s="191"/>
      <c r="BTI19" s="83"/>
      <c r="BTJ19" s="212"/>
      <c r="BTK19" s="212"/>
      <c r="BTL19" s="212"/>
      <c r="BTM19" s="191"/>
      <c r="BTN19" s="191"/>
      <c r="BTO19" s="191"/>
      <c r="BTP19" s="191"/>
      <c r="BTQ19" s="83"/>
      <c r="BTR19" s="212"/>
      <c r="BTS19" s="212"/>
      <c r="BTT19" s="212"/>
      <c r="BTU19" s="191"/>
      <c r="BTV19" s="191"/>
      <c r="BTW19" s="191"/>
      <c r="BTX19" s="191"/>
      <c r="BTY19" s="83"/>
      <c r="BTZ19" s="212"/>
      <c r="BUA19" s="212"/>
      <c r="BUB19" s="212"/>
      <c r="BUC19" s="191"/>
      <c r="BUD19" s="191"/>
      <c r="BUE19" s="191"/>
      <c r="BUF19" s="191"/>
      <c r="BUG19" s="83"/>
      <c r="BUH19" s="212"/>
      <c r="BUI19" s="212"/>
      <c r="BUJ19" s="212"/>
      <c r="BUK19" s="191"/>
      <c r="BUL19" s="191"/>
      <c r="BUM19" s="191"/>
      <c r="BUN19" s="191"/>
      <c r="BUO19" s="83"/>
      <c r="BUP19" s="212"/>
      <c r="BUQ19" s="212"/>
      <c r="BUR19" s="212"/>
      <c r="BUS19" s="191"/>
      <c r="BUT19" s="191"/>
      <c r="BUU19" s="191"/>
      <c r="BUV19" s="191"/>
      <c r="BUW19" s="83"/>
      <c r="BUX19" s="212"/>
      <c r="BUY19" s="212"/>
      <c r="BUZ19" s="212"/>
      <c r="BVA19" s="191"/>
      <c r="BVB19" s="191"/>
      <c r="BVC19" s="191"/>
      <c r="BVD19" s="191"/>
      <c r="BVE19" s="83"/>
      <c r="BVF19" s="212"/>
      <c r="BVG19" s="212"/>
      <c r="BVH19" s="212"/>
      <c r="BVI19" s="191"/>
      <c r="BVJ19" s="191"/>
      <c r="BVK19" s="191"/>
      <c r="BVL19" s="191"/>
      <c r="BVM19" s="83"/>
      <c r="BVN19" s="212"/>
      <c r="BVO19" s="212"/>
      <c r="BVP19" s="212"/>
      <c r="BVQ19" s="191"/>
      <c r="BVR19" s="191"/>
      <c r="BVS19" s="191"/>
      <c r="BVT19" s="191"/>
      <c r="BVU19" s="83"/>
      <c r="BVV19" s="212"/>
      <c r="BVW19" s="212"/>
      <c r="BVX19" s="212"/>
      <c r="BVY19" s="191"/>
      <c r="BVZ19" s="191"/>
      <c r="BWA19" s="191"/>
      <c r="BWB19" s="191"/>
      <c r="BWC19" s="83"/>
      <c r="BWD19" s="212"/>
      <c r="BWE19" s="212"/>
      <c r="BWF19" s="212"/>
      <c r="BWG19" s="191"/>
      <c r="BWH19" s="191"/>
      <c r="BWI19" s="191"/>
      <c r="BWJ19" s="191"/>
      <c r="BWK19" s="83"/>
      <c r="BWL19" s="212"/>
      <c r="BWM19" s="212"/>
      <c r="BWN19" s="212"/>
      <c r="BWO19" s="191"/>
      <c r="BWP19" s="191"/>
      <c r="BWQ19" s="191"/>
      <c r="BWR19" s="191"/>
      <c r="BWS19" s="83"/>
      <c r="BWT19" s="212"/>
      <c r="BWU19" s="212"/>
      <c r="BWV19" s="212"/>
      <c r="BWW19" s="191"/>
      <c r="BWX19" s="191"/>
      <c r="BWY19" s="191"/>
      <c r="BWZ19" s="191"/>
      <c r="BXA19" s="83"/>
      <c r="BXB19" s="212"/>
      <c r="BXC19" s="212"/>
      <c r="BXD19" s="212"/>
      <c r="BXE19" s="191"/>
      <c r="BXF19" s="191"/>
      <c r="BXG19" s="191"/>
      <c r="BXH19" s="191"/>
      <c r="BXI19" s="83"/>
      <c r="BXJ19" s="212"/>
      <c r="BXK19" s="212"/>
      <c r="BXL19" s="212"/>
      <c r="BXM19" s="191"/>
      <c r="BXN19" s="191"/>
      <c r="BXO19" s="191"/>
      <c r="BXP19" s="191"/>
      <c r="BXQ19" s="83"/>
      <c r="BXR19" s="212"/>
      <c r="BXS19" s="212"/>
      <c r="BXT19" s="212"/>
      <c r="BXU19" s="191"/>
      <c r="BXV19" s="191"/>
      <c r="BXW19" s="191"/>
      <c r="BXX19" s="191"/>
      <c r="BXY19" s="83"/>
      <c r="BXZ19" s="212"/>
      <c r="BYA19" s="212"/>
      <c r="BYB19" s="212"/>
      <c r="BYC19" s="191"/>
      <c r="BYD19" s="191"/>
      <c r="BYE19" s="191"/>
      <c r="BYF19" s="191"/>
      <c r="BYG19" s="83"/>
      <c r="BYH19" s="212"/>
      <c r="BYI19" s="212"/>
      <c r="BYJ19" s="212"/>
      <c r="BYK19" s="191"/>
      <c r="BYL19" s="191"/>
      <c r="BYM19" s="191"/>
      <c r="BYN19" s="191"/>
      <c r="BYO19" s="83"/>
      <c r="BYP19" s="212"/>
      <c r="BYQ19" s="212"/>
      <c r="BYR19" s="212"/>
      <c r="BYS19" s="191"/>
      <c r="BYT19" s="191"/>
      <c r="BYU19" s="191"/>
      <c r="BYV19" s="191"/>
      <c r="BYW19" s="83"/>
      <c r="BYX19" s="212"/>
      <c r="BYY19" s="212"/>
      <c r="BYZ19" s="212"/>
      <c r="BZA19" s="191"/>
      <c r="BZB19" s="191"/>
      <c r="BZC19" s="191"/>
      <c r="BZD19" s="191"/>
      <c r="BZE19" s="83"/>
      <c r="BZF19" s="212"/>
      <c r="BZG19" s="212"/>
      <c r="BZH19" s="212"/>
      <c r="BZI19" s="191"/>
      <c r="BZJ19" s="191"/>
      <c r="BZK19" s="191"/>
      <c r="BZL19" s="191"/>
      <c r="BZM19" s="83"/>
      <c r="BZN19" s="212"/>
      <c r="BZO19" s="212"/>
      <c r="BZP19" s="212"/>
      <c r="BZQ19" s="191"/>
      <c r="BZR19" s="191"/>
      <c r="BZS19" s="191"/>
      <c r="BZT19" s="191"/>
      <c r="BZU19" s="83"/>
      <c r="BZV19" s="212"/>
      <c r="BZW19" s="212"/>
      <c r="BZX19" s="212"/>
      <c r="BZY19" s="191"/>
      <c r="BZZ19" s="191"/>
      <c r="CAA19" s="191"/>
      <c r="CAB19" s="191"/>
      <c r="CAC19" s="83"/>
      <c r="CAD19" s="212"/>
      <c r="CAE19" s="212"/>
      <c r="CAF19" s="212"/>
      <c r="CAG19" s="191"/>
      <c r="CAH19" s="191"/>
      <c r="CAI19" s="191"/>
      <c r="CAJ19" s="191"/>
      <c r="CAK19" s="83"/>
      <c r="CAL19" s="212"/>
      <c r="CAM19" s="212"/>
      <c r="CAN19" s="212"/>
      <c r="CAO19" s="191"/>
      <c r="CAP19" s="191"/>
      <c r="CAQ19" s="191"/>
      <c r="CAR19" s="191"/>
      <c r="CAS19" s="83"/>
      <c r="CAT19" s="212"/>
      <c r="CAU19" s="212"/>
      <c r="CAV19" s="212"/>
      <c r="CAW19" s="191"/>
      <c r="CAX19" s="191"/>
      <c r="CAY19" s="191"/>
      <c r="CAZ19" s="191"/>
      <c r="CBA19" s="83"/>
      <c r="CBB19" s="212"/>
      <c r="CBC19" s="212"/>
      <c r="CBD19" s="212"/>
      <c r="CBE19" s="191"/>
      <c r="CBF19" s="191"/>
      <c r="CBG19" s="191"/>
      <c r="CBH19" s="191"/>
      <c r="CBI19" s="83"/>
      <c r="CBJ19" s="212"/>
      <c r="CBK19" s="212"/>
      <c r="CBL19" s="212"/>
      <c r="CBM19" s="191"/>
      <c r="CBN19" s="191"/>
      <c r="CBO19" s="191"/>
      <c r="CBP19" s="191"/>
      <c r="CBQ19" s="83"/>
      <c r="CBR19" s="212"/>
      <c r="CBS19" s="212"/>
      <c r="CBT19" s="212"/>
      <c r="CBU19" s="191"/>
      <c r="CBV19" s="191"/>
      <c r="CBW19" s="191"/>
      <c r="CBX19" s="191"/>
      <c r="CBY19" s="83"/>
      <c r="CBZ19" s="212"/>
      <c r="CCA19" s="212"/>
      <c r="CCB19" s="212"/>
      <c r="CCC19" s="191"/>
      <c r="CCD19" s="191"/>
      <c r="CCE19" s="191"/>
      <c r="CCF19" s="191"/>
      <c r="CCG19" s="83"/>
      <c r="CCH19" s="212"/>
      <c r="CCI19" s="212"/>
      <c r="CCJ19" s="212"/>
      <c r="CCK19" s="191"/>
      <c r="CCL19" s="191"/>
      <c r="CCM19" s="191"/>
      <c r="CCN19" s="191"/>
      <c r="CCO19" s="83"/>
      <c r="CCP19" s="212"/>
      <c r="CCQ19" s="212"/>
      <c r="CCR19" s="212"/>
      <c r="CCS19" s="191"/>
      <c r="CCT19" s="191"/>
      <c r="CCU19" s="191"/>
      <c r="CCV19" s="191"/>
      <c r="CCW19" s="83"/>
      <c r="CCX19" s="212"/>
      <c r="CCY19" s="212"/>
      <c r="CCZ19" s="212"/>
      <c r="CDA19" s="191"/>
      <c r="CDB19" s="191"/>
      <c r="CDC19" s="191"/>
      <c r="CDD19" s="191"/>
      <c r="CDE19" s="83"/>
      <c r="CDF19" s="212"/>
      <c r="CDG19" s="212"/>
      <c r="CDH19" s="212"/>
      <c r="CDI19" s="191"/>
      <c r="CDJ19" s="191"/>
      <c r="CDK19" s="191"/>
      <c r="CDL19" s="191"/>
      <c r="CDM19" s="83"/>
      <c r="CDN19" s="212"/>
      <c r="CDO19" s="212"/>
      <c r="CDP19" s="212"/>
      <c r="CDQ19" s="191"/>
      <c r="CDR19" s="191"/>
      <c r="CDS19" s="191"/>
      <c r="CDT19" s="191"/>
      <c r="CDU19" s="83"/>
      <c r="CDV19" s="212"/>
      <c r="CDW19" s="212"/>
      <c r="CDX19" s="212"/>
      <c r="CDY19" s="191"/>
      <c r="CDZ19" s="191"/>
      <c r="CEA19" s="191"/>
      <c r="CEB19" s="191"/>
      <c r="CEC19" s="83"/>
      <c r="CED19" s="212"/>
      <c r="CEE19" s="212"/>
      <c r="CEF19" s="212"/>
      <c r="CEG19" s="191"/>
      <c r="CEH19" s="191"/>
      <c r="CEI19" s="191"/>
      <c r="CEJ19" s="191"/>
      <c r="CEK19" s="83"/>
      <c r="CEL19" s="212"/>
      <c r="CEM19" s="212"/>
      <c r="CEN19" s="212"/>
      <c r="CEO19" s="191"/>
      <c r="CEP19" s="191"/>
      <c r="CEQ19" s="191"/>
      <c r="CER19" s="191"/>
      <c r="CES19" s="83"/>
      <c r="CET19" s="212"/>
      <c r="CEU19" s="212"/>
      <c r="CEV19" s="212"/>
      <c r="CEW19" s="191"/>
      <c r="CEX19" s="191"/>
      <c r="CEY19" s="191"/>
      <c r="CEZ19" s="191"/>
      <c r="CFA19" s="83"/>
      <c r="CFB19" s="212"/>
      <c r="CFC19" s="212"/>
      <c r="CFD19" s="212"/>
      <c r="CFE19" s="191"/>
      <c r="CFF19" s="191"/>
      <c r="CFG19" s="191"/>
      <c r="CFH19" s="191"/>
      <c r="CFI19" s="83"/>
      <c r="CFJ19" s="212"/>
      <c r="CFK19" s="212"/>
      <c r="CFL19" s="212"/>
      <c r="CFM19" s="191"/>
      <c r="CFN19" s="191"/>
      <c r="CFO19" s="191"/>
      <c r="CFP19" s="191"/>
      <c r="CFQ19" s="83"/>
      <c r="CFR19" s="212"/>
      <c r="CFS19" s="212"/>
      <c r="CFT19" s="212"/>
      <c r="CFU19" s="191"/>
      <c r="CFV19" s="191"/>
      <c r="CFW19" s="191"/>
      <c r="CFX19" s="191"/>
      <c r="CFY19" s="83"/>
      <c r="CFZ19" s="212"/>
      <c r="CGA19" s="212"/>
      <c r="CGB19" s="212"/>
      <c r="CGC19" s="191"/>
      <c r="CGD19" s="191"/>
      <c r="CGE19" s="191"/>
      <c r="CGF19" s="191"/>
      <c r="CGG19" s="83"/>
      <c r="CGH19" s="212"/>
      <c r="CGI19" s="212"/>
      <c r="CGJ19" s="212"/>
      <c r="CGK19" s="191"/>
      <c r="CGL19" s="191"/>
      <c r="CGM19" s="191"/>
      <c r="CGN19" s="191"/>
      <c r="CGO19" s="83"/>
      <c r="CGP19" s="212"/>
      <c r="CGQ19" s="212"/>
      <c r="CGR19" s="212"/>
      <c r="CGS19" s="191"/>
      <c r="CGT19" s="191"/>
      <c r="CGU19" s="191"/>
      <c r="CGV19" s="191"/>
      <c r="CGW19" s="83"/>
      <c r="CGX19" s="212"/>
      <c r="CGY19" s="212"/>
      <c r="CGZ19" s="212"/>
      <c r="CHA19" s="191"/>
      <c r="CHB19" s="191"/>
      <c r="CHC19" s="191"/>
      <c r="CHD19" s="191"/>
      <c r="CHE19" s="83"/>
      <c r="CHF19" s="212"/>
      <c r="CHG19" s="212"/>
      <c r="CHH19" s="212"/>
      <c r="CHI19" s="191"/>
      <c r="CHJ19" s="191"/>
      <c r="CHK19" s="191"/>
      <c r="CHL19" s="191"/>
      <c r="CHM19" s="83"/>
      <c r="CHN19" s="212"/>
      <c r="CHO19" s="212"/>
      <c r="CHP19" s="212"/>
      <c r="CHQ19" s="191"/>
      <c r="CHR19" s="191"/>
      <c r="CHS19" s="191"/>
      <c r="CHT19" s="191"/>
      <c r="CHU19" s="83"/>
      <c r="CHV19" s="212"/>
      <c r="CHW19" s="212"/>
      <c r="CHX19" s="212"/>
      <c r="CHY19" s="191"/>
      <c r="CHZ19" s="191"/>
      <c r="CIA19" s="191"/>
      <c r="CIB19" s="191"/>
      <c r="CIC19" s="83"/>
      <c r="CID19" s="212"/>
      <c r="CIE19" s="212"/>
      <c r="CIF19" s="212"/>
      <c r="CIG19" s="191"/>
      <c r="CIH19" s="191"/>
      <c r="CII19" s="191"/>
      <c r="CIJ19" s="191"/>
      <c r="CIK19" s="83"/>
      <c r="CIL19" s="212"/>
      <c r="CIM19" s="212"/>
      <c r="CIN19" s="212"/>
      <c r="CIO19" s="191"/>
      <c r="CIP19" s="191"/>
      <c r="CIQ19" s="191"/>
      <c r="CIR19" s="191"/>
      <c r="CIS19" s="83"/>
      <c r="CIT19" s="212"/>
      <c r="CIU19" s="212"/>
      <c r="CIV19" s="212"/>
      <c r="CIW19" s="191"/>
      <c r="CIX19" s="191"/>
      <c r="CIY19" s="191"/>
      <c r="CIZ19" s="191"/>
      <c r="CJA19" s="83"/>
      <c r="CJB19" s="212"/>
      <c r="CJC19" s="212"/>
      <c r="CJD19" s="212"/>
      <c r="CJE19" s="191"/>
      <c r="CJF19" s="191"/>
      <c r="CJG19" s="191"/>
      <c r="CJH19" s="191"/>
      <c r="CJI19" s="83"/>
      <c r="CJJ19" s="212"/>
      <c r="CJK19" s="212"/>
      <c r="CJL19" s="212"/>
      <c r="CJM19" s="191"/>
      <c r="CJN19" s="191"/>
      <c r="CJO19" s="191"/>
      <c r="CJP19" s="191"/>
      <c r="CJQ19" s="83"/>
      <c r="CJR19" s="212"/>
      <c r="CJS19" s="212"/>
      <c r="CJT19" s="212"/>
      <c r="CJU19" s="191"/>
      <c r="CJV19" s="191"/>
      <c r="CJW19" s="191"/>
      <c r="CJX19" s="191"/>
      <c r="CJY19" s="83"/>
      <c r="CJZ19" s="212"/>
      <c r="CKA19" s="212"/>
      <c r="CKB19" s="212"/>
      <c r="CKC19" s="191"/>
      <c r="CKD19" s="191"/>
      <c r="CKE19" s="191"/>
      <c r="CKF19" s="191"/>
      <c r="CKG19" s="83"/>
      <c r="CKH19" s="212"/>
      <c r="CKI19" s="212"/>
      <c r="CKJ19" s="212"/>
      <c r="CKK19" s="191"/>
      <c r="CKL19" s="191"/>
      <c r="CKM19" s="191"/>
      <c r="CKN19" s="191"/>
      <c r="CKO19" s="83"/>
      <c r="CKP19" s="212"/>
      <c r="CKQ19" s="212"/>
      <c r="CKR19" s="212"/>
      <c r="CKS19" s="191"/>
      <c r="CKT19" s="191"/>
      <c r="CKU19" s="191"/>
      <c r="CKV19" s="191"/>
      <c r="CKW19" s="83"/>
      <c r="CKX19" s="212"/>
      <c r="CKY19" s="212"/>
      <c r="CKZ19" s="212"/>
      <c r="CLA19" s="191"/>
      <c r="CLB19" s="191"/>
      <c r="CLC19" s="191"/>
      <c r="CLD19" s="191"/>
      <c r="CLE19" s="83"/>
      <c r="CLF19" s="212"/>
      <c r="CLG19" s="212"/>
      <c r="CLH19" s="212"/>
      <c r="CLI19" s="191"/>
      <c r="CLJ19" s="191"/>
      <c r="CLK19" s="191"/>
      <c r="CLL19" s="191"/>
      <c r="CLM19" s="83"/>
      <c r="CLN19" s="212"/>
      <c r="CLO19" s="212"/>
      <c r="CLP19" s="212"/>
      <c r="CLQ19" s="191"/>
      <c r="CLR19" s="191"/>
      <c r="CLS19" s="191"/>
      <c r="CLT19" s="191"/>
      <c r="CLU19" s="83"/>
      <c r="CLV19" s="212"/>
      <c r="CLW19" s="212"/>
      <c r="CLX19" s="212"/>
      <c r="CLY19" s="191"/>
      <c r="CLZ19" s="191"/>
      <c r="CMA19" s="191"/>
      <c r="CMB19" s="191"/>
      <c r="CMC19" s="83"/>
      <c r="CMD19" s="212"/>
      <c r="CME19" s="212"/>
      <c r="CMF19" s="212"/>
      <c r="CMG19" s="191"/>
      <c r="CMH19" s="191"/>
      <c r="CMI19" s="191"/>
      <c r="CMJ19" s="191"/>
      <c r="CMK19" s="83"/>
      <c r="CML19" s="212"/>
      <c r="CMM19" s="212"/>
      <c r="CMN19" s="212"/>
      <c r="CMO19" s="191"/>
      <c r="CMP19" s="191"/>
      <c r="CMQ19" s="191"/>
      <c r="CMR19" s="191"/>
      <c r="CMS19" s="83"/>
      <c r="CMT19" s="212"/>
      <c r="CMU19" s="212"/>
      <c r="CMV19" s="212"/>
      <c r="CMW19" s="191"/>
      <c r="CMX19" s="191"/>
      <c r="CMY19" s="191"/>
      <c r="CMZ19" s="191"/>
      <c r="CNA19" s="83"/>
      <c r="CNB19" s="212"/>
      <c r="CNC19" s="212"/>
      <c r="CND19" s="212"/>
      <c r="CNE19" s="191"/>
      <c r="CNF19" s="191"/>
      <c r="CNG19" s="191"/>
      <c r="CNH19" s="191"/>
      <c r="CNI19" s="83"/>
      <c r="CNJ19" s="212"/>
      <c r="CNK19" s="212"/>
      <c r="CNL19" s="212"/>
      <c r="CNM19" s="191"/>
      <c r="CNN19" s="191"/>
      <c r="CNO19" s="191"/>
      <c r="CNP19" s="191"/>
      <c r="CNQ19" s="83"/>
      <c r="CNR19" s="212"/>
      <c r="CNS19" s="212"/>
      <c r="CNT19" s="212"/>
      <c r="CNU19" s="191"/>
      <c r="CNV19" s="191"/>
      <c r="CNW19" s="191"/>
      <c r="CNX19" s="191"/>
      <c r="CNY19" s="83"/>
      <c r="CNZ19" s="212"/>
      <c r="COA19" s="212"/>
      <c r="COB19" s="212"/>
      <c r="COC19" s="191"/>
      <c r="COD19" s="191"/>
      <c r="COE19" s="191"/>
      <c r="COF19" s="191"/>
      <c r="COG19" s="83"/>
      <c r="COH19" s="212"/>
      <c r="COI19" s="212"/>
      <c r="COJ19" s="212"/>
      <c r="COK19" s="191"/>
      <c r="COL19" s="191"/>
      <c r="COM19" s="191"/>
      <c r="CON19" s="191"/>
      <c r="COO19" s="83"/>
      <c r="COP19" s="212"/>
      <c r="COQ19" s="212"/>
      <c r="COR19" s="212"/>
      <c r="COS19" s="191"/>
      <c r="COT19" s="191"/>
      <c r="COU19" s="191"/>
      <c r="COV19" s="191"/>
      <c r="COW19" s="83"/>
      <c r="COX19" s="212"/>
      <c r="COY19" s="212"/>
      <c r="COZ19" s="212"/>
      <c r="CPA19" s="191"/>
      <c r="CPB19" s="191"/>
      <c r="CPC19" s="191"/>
      <c r="CPD19" s="191"/>
      <c r="CPE19" s="83"/>
      <c r="CPF19" s="212"/>
      <c r="CPG19" s="212"/>
      <c r="CPH19" s="212"/>
      <c r="CPI19" s="191"/>
      <c r="CPJ19" s="191"/>
      <c r="CPK19" s="191"/>
      <c r="CPL19" s="191"/>
      <c r="CPM19" s="83"/>
      <c r="CPN19" s="212"/>
      <c r="CPO19" s="212"/>
      <c r="CPP19" s="212"/>
      <c r="CPQ19" s="191"/>
      <c r="CPR19" s="191"/>
      <c r="CPS19" s="191"/>
      <c r="CPT19" s="191"/>
      <c r="CPU19" s="83"/>
      <c r="CPV19" s="212"/>
      <c r="CPW19" s="212"/>
      <c r="CPX19" s="212"/>
      <c r="CPY19" s="191"/>
      <c r="CPZ19" s="191"/>
      <c r="CQA19" s="191"/>
      <c r="CQB19" s="191"/>
      <c r="CQC19" s="83"/>
      <c r="CQD19" s="212"/>
      <c r="CQE19" s="212"/>
      <c r="CQF19" s="212"/>
      <c r="CQG19" s="191"/>
      <c r="CQH19" s="191"/>
      <c r="CQI19" s="191"/>
      <c r="CQJ19" s="191"/>
      <c r="CQK19" s="83"/>
      <c r="CQL19" s="212"/>
      <c r="CQM19" s="212"/>
      <c r="CQN19" s="212"/>
      <c r="CQO19" s="191"/>
      <c r="CQP19" s="191"/>
      <c r="CQQ19" s="191"/>
      <c r="CQR19" s="191"/>
      <c r="CQS19" s="83"/>
      <c r="CQT19" s="212"/>
      <c r="CQU19" s="212"/>
      <c r="CQV19" s="212"/>
      <c r="CQW19" s="191"/>
      <c r="CQX19" s="191"/>
      <c r="CQY19" s="191"/>
      <c r="CQZ19" s="191"/>
      <c r="CRA19" s="83"/>
      <c r="CRB19" s="212"/>
      <c r="CRC19" s="212"/>
      <c r="CRD19" s="212"/>
      <c r="CRE19" s="191"/>
      <c r="CRF19" s="191"/>
      <c r="CRG19" s="191"/>
      <c r="CRH19" s="191"/>
      <c r="CRI19" s="83"/>
      <c r="CRJ19" s="212"/>
      <c r="CRK19" s="212"/>
      <c r="CRL19" s="212"/>
      <c r="CRM19" s="191"/>
      <c r="CRN19" s="191"/>
      <c r="CRO19" s="191"/>
      <c r="CRP19" s="191"/>
      <c r="CRQ19" s="83"/>
      <c r="CRR19" s="212"/>
      <c r="CRS19" s="212"/>
      <c r="CRT19" s="212"/>
      <c r="CRU19" s="191"/>
      <c r="CRV19" s="191"/>
      <c r="CRW19" s="191"/>
      <c r="CRX19" s="191"/>
      <c r="CRY19" s="83"/>
      <c r="CRZ19" s="212"/>
      <c r="CSA19" s="212"/>
      <c r="CSB19" s="212"/>
      <c r="CSC19" s="191"/>
      <c r="CSD19" s="191"/>
      <c r="CSE19" s="191"/>
      <c r="CSF19" s="191"/>
      <c r="CSG19" s="83"/>
      <c r="CSH19" s="212"/>
      <c r="CSI19" s="212"/>
      <c r="CSJ19" s="212"/>
      <c r="CSK19" s="191"/>
      <c r="CSL19" s="191"/>
      <c r="CSM19" s="191"/>
      <c r="CSN19" s="191"/>
      <c r="CSO19" s="83"/>
      <c r="CSP19" s="212"/>
      <c r="CSQ19" s="212"/>
      <c r="CSR19" s="212"/>
      <c r="CSS19" s="191"/>
      <c r="CST19" s="191"/>
      <c r="CSU19" s="191"/>
      <c r="CSV19" s="191"/>
      <c r="CSW19" s="83"/>
      <c r="CSX19" s="212"/>
      <c r="CSY19" s="212"/>
      <c r="CSZ19" s="212"/>
      <c r="CTA19" s="191"/>
      <c r="CTB19" s="191"/>
      <c r="CTC19" s="191"/>
      <c r="CTD19" s="191"/>
      <c r="CTE19" s="83"/>
      <c r="CTF19" s="212"/>
      <c r="CTG19" s="212"/>
      <c r="CTH19" s="212"/>
      <c r="CTI19" s="191"/>
      <c r="CTJ19" s="191"/>
      <c r="CTK19" s="191"/>
      <c r="CTL19" s="191"/>
      <c r="CTM19" s="83"/>
      <c r="CTN19" s="212"/>
      <c r="CTO19" s="212"/>
      <c r="CTP19" s="212"/>
      <c r="CTQ19" s="191"/>
      <c r="CTR19" s="191"/>
      <c r="CTS19" s="191"/>
      <c r="CTT19" s="191"/>
      <c r="CTU19" s="83"/>
      <c r="CTV19" s="212"/>
      <c r="CTW19" s="212"/>
      <c r="CTX19" s="212"/>
      <c r="CTY19" s="191"/>
      <c r="CTZ19" s="191"/>
      <c r="CUA19" s="191"/>
      <c r="CUB19" s="191"/>
      <c r="CUC19" s="83"/>
      <c r="CUD19" s="212"/>
      <c r="CUE19" s="212"/>
      <c r="CUF19" s="212"/>
      <c r="CUG19" s="191"/>
      <c r="CUH19" s="191"/>
      <c r="CUI19" s="191"/>
      <c r="CUJ19" s="191"/>
      <c r="CUK19" s="83"/>
      <c r="CUL19" s="212"/>
      <c r="CUM19" s="212"/>
      <c r="CUN19" s="212"/>
      <c r="CUO19" s="191"/>
      <c r="CUP19" s="191"/>
      <c r="CUQ19" s="191"/>
      <c r="CUR19" s="191"/>
      <c r="CUS19" s="83"/>
      <c r="CUT19" s="212"/>
      <c r="CUU19" s="212"/>
      <c r="CUV19" s="212"/>
      <c r="CUW19" s="191"/>
      <c r="CUX19" s="191"/>
      <c r="CUY19" s="191"/>
      <c r="CUZ19" s="191"/>
      <c r="CVA19" s="83"/>
      <c r="CVB19" s="212"/>
      <c r="CVC19" s="212"/>
      <c r="CVD19" s="212"/>
      <c r="CVE19" s="191"/>
      <c r="CVF19" s="191"/>
      <c r="CVG19" s="191"/>
      <c r="CVH19" s="191"/>
      <c r="CVI19" s="83"/>
      <c r="CVJ19" s="212"/>
      <c r="CVK19" s="212"/>
      <c r="CVL19" s="212"/>
      <c r="CVM19" s="191"/>
      <c r="CVN19" s="191"/>
      <c r="CVO19" s="191"/>
      <c r="CVP19" s="191"/>
      <c r="CVQ19" s="83"/>
      <c r="CVR19" s="212"/>
      <c r="CVS19" s="212"/>
      <c r="CVT19" s="212"/>
      <c r="CVU19" s="191"/>
      <c r="CVV19" s="191"/>
      <c r="CVW19" s="191"/>
      <c r="CVX19" s="191"/>
      <c r="CVY19" s="83"/>
      <c r="CVZ19" s="212"/>
      <c r="CWA19" s="212"/>
      <c r="CWB19" s="212"/>
      <c r="CWC19" s="191"/>
      <c r="CWD19" s="191"/>
      <c r="CWE19" s="191"/>
      <c r="CWF19" s="191"/>
      <c r="CWG19" s="83"/>
      <c r="CWH19" s="212"/>
      <c r="CWI19" s="212"/>
      <c r="CWJ19" s="212"/>
      <c r="CWK19" s="191"/>
      <c r="CWL19" s="191"/>
      <c r="CWM19" s="191"/>
      <c r="CWN19" s="191"/>
      <c r="CWO19" s="83"/>
      <c r="CWP19" s="212"/>
      <c r="CWQ19" s="212"/>
      <c r="CWR19" s="212"/>
      <c r="CWS19" s="191"/>
      <c r="CWT19" s="191"/>
      <c r="CWU19" s="191"/>
      <c r="CWV19" s="191"/>
      <c r="CWW19" s="83"/>
      <c r="CWX19" s="212"/>
      <c r="CWY19" s="212"/>
      <c r="CWZ19" s="212"/>
      <c r="CXA19" s="191"/>
      <c r="CXB19" s="191"/>
      <c r="CXC19" s="191"/>
      <c r="CXD19" s="191"/>
      <c r="CXE19" s="83"/>
      <c r="CXF19" s="212"/>
      <c r="CXG19" s="212"/>
      <c r="CXH19" s="212"/>
      <c r="CXI19" s="191"/>
      <c r="CXJ19" s="191"/>
      <c r="CXK19" s="191"/>
      <c r="CXL19" s="191"/>
      <c r="CXM19" s="83"/>
      <c r="CXN19" s="212"/>
      <c r="CXO19" s="212"/>
      <c r="CXP19" s="212"/>
      <c r="CXQ19" s="191"/>
      <c r="CXR19" s="191"/>
      <c r="CXS19" s="191"/>
      <c r="CXT19" s="191"/>
      <c r="CXU19" s="83"/>
      <c r="CXV19" s="212"/>
      <c r="CXW19" s="212"/>
      <c r="CXX19" s="212"/>
      <c r="CXY19" s="191"/>
      <c r="CXZ19" s="191"/>
      <c r="CYA19" s="191"/>
      <c r="CYB19" s="191"/>
      <c r="CYC19" s="83"/>
      <c r="CYD19" s="212"/>
      <c r="CYE19" s="212"/>
      <c r="CYF19" s="212"/>
      <c r="CYG19" s="191"/>
      <c r="CYH19" s="191"/>
      <c r="CYI19" s="191"/>
      <c r="CYJ19" s="191"/>
      <c r="CYK19" s="83"/>
      <c r="CYL19" s="212"/>
      <c r="CYM19" s="212"/>
      <c r="CYN19" s="212"/>
      <c r="CYO19" s="191"/>
      <c r="CYP19" s="191"/>
      <c r="CYQ19" s="191"/>
      <c r="CYR19" s="191"/>
      <c r="CYS19" s="83"/>
      <c r="CYT19" s="212"/>
      <c r="CYU19" s="212"/>
      <c r="CYV19" s="212"/>
      <c r="CYW19" s="191"/>
      <c r="CYX19" s="191"/>
      <c r="CYY19" s="191"/>
      <c r="CYZ19" s="191"/>
      <c r="CZA19" s="83"/>
      <c r="CZB19" s="212"/>
      <c r="CZC19" s="212"/>
      <c r="CZD19" s="212"/>
      <c r="CZE19" s="191"/>
      <c r="CZF19" s="191"/>
      <c r="CZG19" s="191"/>
      <c r="CZH19" s="191"/>
      <c r="CZI19" s="83"/>
      <c r="CZJ19" s="212"/>
      <c r="CZK19" s="212"/>
      <c r="CZL19" s="212"/>
      <c r="CZM19" s="191"/>
      <c r="CZN19" s="191"/>
      <c r="CZO19" s="191"/>
      <c r="CZP19" s="191"/>
      <c r="CZQ19" s="83"/>
      <c r="CZR19" s="212"/>
      <c r="CZS19" s="212"/>
      <c r="CZT19" s="212"/>
      <c r="CZU19" s="191"/>
      <c r="CZV19" s="191"/>
      <c r="CZW19" s="191"/>
      <c r="CZX19" s="191"/>
      <c r="CZY19" s="83"/>
      <c r="CZZ19" s="212"/>
      <c r="DAA19" s="212"/>
      <c r="DAB19" s="212"/>
      <c r="DAC19" s="191"/>
      <c r="DAD19" s="191"/>
      <c r="DAE19" s="191"/>
      <c r="DAF19" s="191"/>
      <c r="DAG19" s="83"/>
      <c r="DAH19" s="212"/>
      <c r="DAI19" s="212"/>
      <c r="DAJ19" s="212"/>
      <c r="DAK19" s="191"/>
      <c r="DAL19" s="191"/>
      <c r="DAM19" s="191"/>
      <c r="DAN19" s="191"/>
      <c r="DAO19" s="83"/>
      <c r="DAP19" s="212"/>
      <c r="DAQ19" s="212"/>
      <c r="DAR19" s="212"/>
      <c r="DAS19" s="191"/>
      <c r="DAT19" s="191"/>
      <c r="DAU19" s="191"/>
      <c r="DAV19" s="191"/>
      <c r="DAW19" s="83"/>
      <c r="DAX19" s="212"/>
      <c r="DAY19" s="212"/>
      <c r="DAZ19" s="212"/>
      <c r="DBA19" s="191"/>
      <c r="DBB19" s="191"/>
      <c r="DBC19" s="191"/>
      <c r="DBD19" s="191"/>
      <c r="DBE19" s="83"/>
      <c r="DBF19" s="212"/>
      <c r="DBG19" s="212"/>
      <c r="DBH19" s="212"/>
      <c r="DBI19" s="191"/>
      <c r="DBJ19" s="191"/>
      <c r="DBK19" s="191"/>
      <c r="DBL19" s="191"/>
      <c r="DBM19" s="83"/>
      <c r="DBN19" s="212"/>
      <c r="DBO19" s="212"/>
      <c r="DBP19" s="212"/>
      <c r="DBQ19" s="191"/>
      <c r="DBR19" s="191"/>
      <c r="DBS19" s="191"/>
      <c r="DBT19" s="191"/>
      <c r="DBU19" s="83"/>
      <c r="DBV19" s="212"/>
      <c r="DBW19" s="212"/>
      <c r="DBX19" s="212"/>
      <c r="DBY19" s="191"/>
      <c r="DBZ19" s="191"/>
      <c r="DCA19" s="191"/>
      <c r="DCB19" s="191"/>
      <c r="DCC19" s="83"/>
      <c r="DCD19" s="212"/>
      <c r="DCE19" s="212"/>
      <c r="DCF19" s="212"/>
      <c r="DCG19" s="191"/>
      <c r="DCH19" s="191"/>
      <c r="DCI19" s="191"/>
      <c r="DCJ19" s="191"/>
      <c r="DCK19" s="83"/>
      <c r="DCL19" s="212"/>
      <c r="DCM19" s="212"/>
      <c r="DCN19" s="212"/>
      <c r="DCO19" s="191"/>
      <c r="DCP19" s="191"/>
      <c r="DCQ19" s="191"/>
      <c r="DCR19" s="191"/>
      <c r="DCS19" s="83"/>
      <c r="DCT19" s="212"/>
      <c r="DCU19" s="212"/>
      <c r="DCV19" s="212"/>
      <c r="DCW19" s="191"/>
      <c r="DCX19" s="191"/>
      <c r="DCY19" s="191"/>
      <c r="DCZ19" s="191"/>
      <c r="DDA19" s="83"/>
      <c r="DDB19" s="212"/>
      <c r="DDC19" s="212"/>
      <c r="DDD19" s="212"/>
      <c r="DDE19" s="191"/>
      <c r="DDF19" s="191"/>
      <c r="DDG19" s="191"/>
      <c r="DDH19" s="191"/>
      <c r="DDI19" s="83"/>
      <c r="DDJ19" s="212"/>
      <c r="DDK19" s="212"/>
      <c r="DDL19" s="212"/>
      <c r="DDM19" s="191"/>
      <c r="DDN19" s="191"/>
      <c r="DDO19" s="191"/>
      <c r="DDP19" s="191"/>
      <c r="DDQ19" s="83"/>
      <c r="DDR19" s="212"/>
      <c r="DDS19" s="212"/>
      <c r="DDT19" s="212"/>
      <c r="DDU19" s="191"/>
      <c r="DDV19" s="191"/>
      <c r="DDW19" s="191"/>
      <c r="DDX19" s="191"/>
      <c r="DDY19" s="83"/>
      <c r="DDZ19" s="212"/>
      <c r="DEA19" s="212"/>
      <c r="DEB19" s="212"/>
      <c r="DEC19" s="191"/>
      <c r="DED19" s="191"/>
      <c r="DEE19" s="191"/>
      <c r="DEF19" s="191"/>
      <c r="DEG19" s="83"/>
      <c r="DEH19" s="212"/>
      <c r="DEI19" s="212"/>
      <c r="DEJ19" s="212"/>
      <c r="DEK19" s="191"/>
      <c r="DEL19" s="191"/>
      <c r="DEM19" s="191"/>
      <c r="DEN19" s="191"/>
      <c r="DEO19" s="83"/>
      <c r="DEP19" s="212"/>
      <c r="DEQ19" s="212"/>
      <c r="DER19" s="212"/>
      <c r="DES19" s="191"/>
      <c r="DET19" s="191"/>
      <c r="DEU19" s="191"/>
      <c r="DEV19" s="191"/>
      <c r="DEW19" s="83"/>
      <c r="DEX19" s="212"/>
      <c r="DEY19" s="212"/>
      <c r="DEZ19" s="212"/>
      <c r="DFA19" s="191"/>
      <c r="DFB19" s="191"/>
      <c r="DFC19" s="191"/>
      <c r="DFD19" s="191"/>
      <c r="DFE19" s="83"/>
      <c r="DFF19" s="212"/>
      <c r="DFG19" s="212"/>
      <c r="DFH19" s="212"/>
      <c r="DFI19" s="191"/>
      <c r="DFJ19" s="191"/>
      <c r="DFK19" s="191"/>
      <c r="DFL19" s="191"/>
      <c r="DFM19" s="83"/>
      <c r="DFN19" s="212"/>
      <c r="DFO19" s="212"/>
      <c r="DFP19" s="212"/>
      <c r="DFQ19" s="191"/>
      <c r="DFR19" s="191"/>
      <c r="DFS19" s="191"/>
      <c r="DFT19" s="191"/>
      <c r="DFU19" s="83"/>
      <c r="DFV19" s="212"/>
      <c r="DFW19" s="212"/>
      <c r="DFX19" s="212"/>
      <c r="DFY19" s="191"/>
      <c r="DFZ19" s="191"/>
      <c r="DGA19" s="191"/>
      <c r="DGB19" s="191"/>
      <c r="DGC19" s="83"/>
      <c r="DGD19" s="212"/>
      <c r="DGE19" s="212"/>
      <c r="DGF19" s="212"/>
      <c r="DGG19" s="191"/>
      <c r="DGH19" s="191"/>
      <c r="DGI19" s="191"/>
      <c r="DGJ19" s="191"/>
      <c r="DGK19" s="83"/>
      <c r="DGL19" s="212"/>
      <c r="DGM19" s="212"/>
      <c r="DGN19" s="212"/>
      <c r="DGO19" s="191"/>
      <c r="DGP19" s="191"/>
      <c r="DGQ19" s="191"/>
      <c r="DGR19" s="191"/>
      <c r="DGS19" s="83"/>
      <c r="DGT19" s="212"/>
      <c r="DGU19" s="212"/>
      <c r="DGV19" s="212"/>
      <c r="DGW19" s="191"/>
      <c r="DGX19" s="191"/>
      <c r="DGY19" s="191"/>
      <c r="DGZ19" s="191"/>
      <c r="DHA19" s="83"/>
      <c r="DHB19" s="212"/>
      <c r="DHC19" s="212"/>
      <c r="DHD19" s="212"/>
      <c r="DHE19" s="191"/>
      <c r="DHF19" s="191"/>
      <c r="DHG19" s="191"/>
      <c r="DHH19" s="191"/>
      <c r="DHI19" s="83"/>
      <c r="DHJ19" s="212"/>
      <c r="DHK19" s="212"/>
      <c r="DHL19" s="212"/>
      <c r="DHM19" s="191"/>
      <c r="DHN19" s="191"/>
      <c r="DHO19" s="191"/>
      <c r="DHP19" s="191"/>
      <c r="DHQ19" s="83"/>
      <c r="DHR19" s="212"/>
      <c r="DHS19" s="212"/>
      <c r="DHT19" s="212"/>
      <c r="DHU19" s="191"/>
      <c r="DHV19" s="191"/>
      <c r="DHW19" s="191"/>
      <c r="DHX19" s="191"/>
      <c r="DHY19" s="83"/>
      <c r="DHZ19" s="212"/>
      <c r="DIA19" s="212"/>
      <c r="DIB19" s="212"/>
      <c r="DIC19" s="191"/>
      <c r="DID19" s="191"/>
      <c r="DIE19" s="191"/>
      <c r="DIF19" s="191"/>
      <c r="DIG19" s="83"/>
      <c r="DIH19" s="212"/>
      <c r="DII19" s="212"/>
      <c r="DIJ19" s="212"/>
      <c r="DIK19" s="191"/>
      <c r="DIL19" s="191"/>
      <c r="DIM19" s="191"/>
      <c r="DIN19" s="191"/>
      <c r="DIO19" s="83"/>
      <c r="DIP19" s="212"/>
      <c r="DIQ19" s="212"/>
      <c r="DIR19" s="212"/>
      <c r="DIS19" s="191"/>
      <c r="DIT19" s="191"/>
      <c r="DIU19" s="191"/>
      <c r="DIV19" s="191"/>
      <c r="DIW19" s="83"/>
      <c r="DIX19" s="212"/>
      <c r="DIY19" s="212"/>
      <c r="DIZ19" s="212"/>
      <c r="DJA19" s="191"/>
      <c r="DJB19" s="191"/>
      <c r="DJC19" s="191"/>
      <c r="DJD19" s="191"/>
      <c r="DJE19" s="83"/>
      <c r="DJF19" s="212"/>
      <c r="DJG19" s="212"/>
      <c r="DJH19" s="212"/>
      <c r="DJI19" s="191"/>
      <c r="DJJ19" s="191"/>
      <c r="DJK19" s="191"/>
      <c r="DJL19" s="191"/>
      <c r="DJM19" s="83"/>
      <c r="DJN19" s="212"/>
      <c r="DJO19" s="212"/>
      <c r="DJP19" s="212"/>
      <c r="DJQ19" s="191"/>
      <c r="DJR19" s="191"/>
      <c r="DJS19" s="191"/>
      <c r="DJT19" s="191"/>
      <c r="DJU19" s="83"/>
      <c r="DJV19" s="212"/>
      <c r="DJW19" s="212"/>
      <c r="DJX19" s="212"/>
      <c r="DJY19" s="191"/>
      <c r="DJZ19" s="191"/>
      <c r="DKA19" s="191"/>
      <c r="DKB19" s="191"/>
      <c r="DKC19" s="83"/>
      <c r="DKD19" s="212"/>
      <c r="DKE19" s="212"/>
      <c r="DKF19" s="212"/>
      <c r="DKG19" s="191"/>
      <c r="DKH19" s="191"/>
      <c r="DKI19" s="191"/>
      <c r="DKJ19" s="191"/>
      <c r="DKK19" s="83"/>
      <c r="DKL19" s="212"/>
      <c r="DKM19" s="212"/>
      <c r="DKN19" s="212"/>
      <c r="DKO19" s="191"/>
      <c r="DKP19" s="191"/>
      <c r="DKQ19" s="191"/>
      <c r="DKR19" s="191"/>
      <c r="DKS19" s="83"/>
      <c r="DKT19" s="212"/>
      <c r="DKU19" s="212"/>
      <c r="DKV19" s="212"/>
      <c r="DKW19" s="191"/>
      <c r="DKX19" s="191"/>
      <c r="DKY19" s="191"/>
      <c r="DKZ19" s="191"/>
      <c r="DLA19" s="83"/>
      <c r="DLB19" s="212"/>
      <c r="DLC19" s="212"/>
      <c r="DLD19" s="212"/>
      <c r="DLE19" s="191"/>
      <c r="DLF19" s="191"/>
      <c r="DLG19" s="191"/>
      <c r="DLH19" s="191"/>
      <c r="DLI19" s="83"/>
      <c r="DLJ19" s="212"/>
      <c r="DLK19" s="212"/>
      <c r="DLL19" s="212"/>
      <c r="DLM19" s="191"/>
      <c r="DLN19" s="191"/>
      <c r="DLO19" s="191"/>
      <c r="DLP19" s="191"/>
      <c r="DLQ19" s="83"/>
      <c r="DLR19" s="212"/>
      <c r="DLS19" s="212"/>
      <c r="DLT19" s="212"/>
      <c r="DLU19" s="191"/>
      <c r="DLV19" s="191"/>
      <c r="DLW19" s="191"/>
      <c r="DLX19" s="191"/>
      <c r="DLY19" s="83"/>
      <c r="DLZ19" s="212"/>
      <c r="DMA19" s="212"/>
      <c r="DMB19" s="212"/>
      <c r="DMC19" s="191"/>
      <c r="DMD19" s="191"/>
      <c r="DME19" s="191"/>
      <c r="DMF19" s="191"/>
      <c r="DMG19" s="83"/>
      <c r="DMH19" s="212"/>
      <c r="DMI19" s="212"/>
      <c r="DMJ19" s="212"/>
      <c r="DMK19" s="191"/>
      <c r="DML19" s="191"/>
      <c r="DMM19" s="191"/>
      <c r="DMN19" s="191"/>
      <c r="DMO19" s="83"/>
      <c r="DMP19" s="212"/>
      <c r="DMQ19" s="212"/>
      <c r="DMR19" s="212"/>
      <c r="DMS19" s="191"/>
      <c r="DMT19" s="191"/>
      <c r="DMU19" s="191"/>
      <c r="DMV19" s="191"/>
      <c r="DMW19" s="83"/>
      <c r="DMX19" s="212"/>
      <c r="DMY19" s="212"/>
      <c r="DMZ19" s="212"/>
      <c r="DNA19" s="191"/>
      <c r="DNB19" s="191"/>
      <c r="DNC19" s="191"/>
      <c r="DND19" s="191"/>
      <c r="DNE19" s="83"/>
      <c r="DNF19" s="212"/>
      <c r="DNG19" s="212"/>
      <c r="DNH19" s="212"/>
      <c r="DNI19" s="191"/>
      <c r="DNJ19" s="191"/>
      <c r="DNK19" s="191"/>
      <c r="DNL19" s="191"/>
      <c r="DNM19" s="83"/>
      <c r="DNN19" s="212"/>
      <c r="DNO19" s="212"/>
      <c r="DNP19" s="212"/>
      <c r="DNQ19" s="191"/>
      <c r="DNR19" s="191"/>
      <c r="DNS19" s="191"/>
      <c r="DNT19" s="191"/>
      <c r="DNU19" s="83"/>
      <c r="DNV19" s="212"/>
      <c r="DNW19" s="212"/>
      <c r="DNX19" s="212"/>
      <c r="DNY19" s="191"/>
      <c r="DNZ19" s="191"/>
      <c r="DOA19" s="191"/>
      <c r="DOB19" s="191"/>
      <c r="DOC19" s="83"/>
      <c r="DOD19" s="212"/>
      <c r="DOE19" s="212"/>
      <c r="DOF19" s="212"/>
      <c r="DOG19" s="191"/>
      <c r="DOH19" s="191"/>
      <c r="DOI19" s="191"/>
      <c r="DOJ19" s="191"/>
      <c r="DOK19" s="83"/>
      <c r="DOL19" s="212"/>
      <c r="DOM19" s="212"/>
      <c r="DON19" s="212"/>
      <c r="DOO19" s="191"/>
      <c r="DOP19" s="191"/>
      <c r="DOQ19" s="191"/>
      <c r="DOR19" s="191"/>
      <c r="DOS19" s="83"/>
      <c r="DOT19" s="212"/>
      <c r="DOU19" s="212"/>
      <c r="DOV19" s="212"/>
      <c r="DOW19" s="191"/>
      <c r="DOX19" s="191"/>
      <c r="DOY19" s="191"/>
      <c r="DOZ19" s="191"/>
      <c r="DPA19" s="83"/>
      <c r="DPB19" s="212"/>
      <c r="DPC19" s="212"/>
      <c r="DPD19" s="212"/>
      <c r="DPE19" s="191"/>
      <c r="DPF19" s="191"/>
      <c r="DPG19" s="191"/>
      <c r="DPH19" s="191"/>
      <c r="DPI19" s="83"/>
      <c r="DPJ19" s="212"/>
      <c r="DPK19" s="212"/>
      <c r="DPL19" s="212"/>
      <c r="DPM19" s="191"/>
      <c r="DPN19" s="191"/>
      <c r="DPO19" s="191"/>
      <c r="DPP19" s="191"/>
      <c r="DPQ19" s="83"/>
      <c r="DPR19" s="212"/>
      <c r="DPS19" s="212"/>
      <c r="DPT19" s="212"/>
      <c r="DPU19" s="191"/>
      <c r="DPV19" s="191"/>
      <c r="DPW19" s="191"/>
      <c r="DPX19" s="191"/>
      <c r="DPY19" s="83"/>
      <c r="DPZ19" s="212"/>
      <c r="DQA19" s="212"/>
      <c r="DQB19" s="212"/>
      <c r="DQC19" s="191"/>
      <c r="DQD19" s="191"/>
      <c r="DQE19" s="191"/>
      <c r="DQF19" s="191"/>
      <c r="DQG19" s="83"/>
      <c r="DQH19" s="212"/>
      <c r="DQI19" s="212"/>
      <c r="DQJ19" s="212"/>
      <c r="DQK19" s="191"/>
      <c r="DQL19" s="191"/>
      <c r="DQM19" s="191"/>
      <c r="DQN19" s="191"/>
      <c r="DQO19" s="83"/>
      <c r="DQP19" s="212"/>
      <c r="DQQ19" s="212"/>
      <c r="DQR19" s="212"/>
      <c r="DQS19" s="191"/>
      <c r="DQT19" s="191"/>
      <c r="DQU19" s="191"/>
      <c r="DQV19" s="191"/>
      <c r="DQW19" s="83"/>
      <c r="DQX19" s="212"/>
      <c r="DQY19" s="212"/>
      <c r="DQZ19" s="212"/>
      <c r="DRA19" s="191"/>
      <c r="DRB19" s="191"/>
      <c r="DRC19" s="191"/>
      <c r="DRD19" s="191"/>
      <c r="DRE19" s="83"/>
      <c r="DRF19" s="212"/>
      <c r="DRG19" s="212"/>
      <c r="DRH19" s="212"/>
      <c r="DRI19" s="191"/>
      <c r="DRJ19" s="191"/>
      <c r="DRK19" s="191"/>
      <c r="DRL19" s="191"/>
      <c r="DRM19" s="83"/>
      <c r="DRN19" s="212"/>
      <c r="DRO19" s="212"/>
      <c r="DRP19" s="212"/>
      <c r="DRQ19" s="191"/>
      <c r="DRR19" s="191"/>
      <c r="DRS19" s="191"/>
      <c r="DRT19" s="191"/>
      <c r="DRU19" s="83"/>
      <c r="DRV19" s="212"/>
      <c r="DRW19" s="212"/>
      <c r="DRX19" s="212"/>
      <c r="DRY19" s="191"/>
      <c r="DRZ19" s="191"/>
      <c r="DSA19" s="191"/>
      <c r="DSB19" s="191"/>
      <c r="DSC19" s="83"/>
      <c r="DSD19" s="212"/>
      <c r="DSE19" s="212"/>
      <c r="DSF19" s="212"/>
      <c r="DSG19" s="191"/>
      <c r="DSH19" s="191"/>
      <c r="DSI19" s="191"/>
      <c r="DSJ19" s="191"/>
      <c r="DSK19" s="83"/>
      <c r="DSL19" s="212"/>
      <c r="DSM19" s="212"/>
      <c r="DSN19" s="212"/>
      <c r="DSO19" s="191"/>
      <c r="DSP19" s="191"/>
      <c r="DSQ19" s="191"/>
      <c r="DSR19" s="191"/>
      <c r="DSS19" s="83"/>
      <c r="DST19" s="212"/>
      <c r="DSU19" s="212"/>
      <c r="DSV19" s="212"/>
      <c r="DSW19" s="191"/>
      <c r="DSX19" s="191"/>
      <c r="DSY19" s="191"/>
      <c r="DSZ19" s="191"/>
      <c r="DTA19" s="83"/>
      <c r="DTB19" s="212"/>
      <c r="DTC19" s="212"/>
      <c r="DTD19" s="212"/>
      <c r="DTE19" s="191"/>
      <c r="DTF19" s="191"/>
      <c r="DTG19" s="191"/>
      <c r="DTH19" s="191"/>
      <c r="DTI19" s="83"/>
      <c r="DTJ19" s="212"/>
      <c r="DTK19" s="212"/>
      <c r="DTL19" s="212"/>
      <c r="DTM19" s="191"/>
      <c r="DTN19" s="191"/>
      <c r="DTO19" s="191"/>
      <c r="DTP19" s="191"/>
      <c r="DTQ19" s="83"/>
      <c r="DTR19" s="212"/>
      <c r="DTS19" s="212"/>
      <c r="DTT19" s="212"/>
      <c r="DTU19" s="191"/>
      <c r="DTV19" s="191"/>
      <c r="DTW19" s="191"/>
      <c r="DTX19" s="191"/>
      <c r="DTY19" s="83"/>
      <c r="DTZ19" s="212"/>
      <c r="DUA19" s="212"/>
      <c r="DUB19" s="212"/>
      <c r="DUC19" s="191"/>
      <c r="DUD19" s="191"/>
      <c r="DUE19" s="191"/>
      <c r="DUF19" s="191"/>
      <c r="DUG19" s="83"/>
      <c r="DUH19" s="212"/>
      <c r="DUI19" s="212"/>
      <c r="DUJ19" s="212"/>
      <c r="DUK19" s="191"/>
      <c r="DUL19" s="191"/>
      <c r="DUM19" s="191"/>
      <c r="DUN19" s="191"/>
      <c r="DUO19" s="83"/>
      <c r="DUP19" s="212"/>
      <c r="DUQ19" s="212"/>
      <c r="DUR19" s="212"/>
      <c r="DUS19" s="191"/>
      <c r="DUT19" s="191"/>
      <c r="DUU19" s="191"/>
      <c r="DUV19" s="191"/>
      <c r="DUW19" s="83"/>
      <c r="DUX19" s="212"/>
      <c r="DUY19" s="212"/>
      <c r="DUZ19" s="212"/>
      <c r="DVA19" s="191"/>
      <c r="DVB19" s="191"/>
      <c r="DVC19" s="191"/>
      <c r="DVD19" s="191"/>
      <c r="DVE19" s="83"/>
      <c r="DVF19" s="212"/>
      <c r="DVG19" s="212"/>
      <c r="DVH19" s="212"/>
      <c r="DVI19" s="191"/>
      <c r="DVJ19" s="191"/>
      <c r="DVK19" s="191"/>
      <c r="DVL19" s="191"/>
      <c r="DVM19" s="83"/>
      <c r="DVN19" s="212"/>
      <c r="DVO19" s="212"/>
      <c r="DVP19" s="212"/>
      <c r="DVQ19" s="191"/>
      <c r="DVR19" s="191"/>
      <c r="DVS19" s="191"/>
      <c r="DVT19" s="191"/>
      <c r="DVU19" s="83"/>
      <c r="DVV19" s="212"/>
      <c r="DVW19" s="212"/>
      <c r="DVX19" s="212"/>
      <c r="DVY19" s="191"/>
      <c r="DVZ19" s="191"/>
      <c r="DWA19" s="191"/>
      <c r="DWB19" s="191"/>
      <c r="DWC19" s="83"/>
      <c r="DWD19" s="212"/>
      <c r="DWE19" s="212"/>
      <c r="DWF19" s="212"/>
      <c r="DWG19" s="191"/>
      <c r="DWH19" s="191"/>
      <c r="DWI19" s="191"/>
      <c r="DWJ19" s="191"/>
      <c r="DWK19" s="83"/>
      <c r="DWL19" s="212"/>
      <c r="DWM19" s="212"/>
      <c r="DWN19" s="212"/>
      <c r="DWO19" s="191"/>
      <c r="DWP19" s="191"/>
      <c r="DWQ19" s="191"/>
      <c r="DWR19" s="191"/>
      <c r="DWS19" s="83"/>
      <c r="DWT19" s="212"/>
      <c r="DWU19" s="212"/>
      <c r="DWV19" s="212"/>
      <c r="DWW19" s="191"/>
      <c r="DWX19" s="191"/>
      <c r="DWY19" s="191"/>
      <c r="DWZ19" s="191"/>
      <c r="DXA19" s="83"/>
      <c r="DXB19" s="212"/>
      <c r="DXC19" s="212"/>
      <c r="DXD19" s="212"/>
      <c r="DXE19" s="191"/>
      <c r="DXF19" s="191"/>
      <c r="DXG19" s="191"/>
      <c r="DXH19" s="191"/>
      <c r="DXI19" s="83"/>
      <c r="DXJ19" s="212"/>
      <c r="DXK19" s="212"/>
      <c r="DXL19" s="212"/>
      <c r="DXM19" s="191"/>
      <c r="DXN19" s="191"/>
      <c r="DXO19" s="191"/>
      <c r="DXP19" s="191"/>
      <c r="DXQ19" s="83"/>
      <c r="DXR19" s="212"/>
      <c r="DXS19" s="212"/>
      <c r="DXT19" s="212"/>
      <c r="DXU19" s="191"/>
      <c r="DXV19" s="191"/>
      <c r="DXW19" s="191"/>
      <c r="DXX19" s="191"/>
      <c r="DXY19" s="83"/>
      <c r="DXZ19" s="212"/>
      <c r="DYA19" s="212"/>
      <c r="DYB19" s="212"/>
      <c r="DYC19" s="191"/>
      <c r="DYD19" s="191"/>
      <c r="DYE19" s="191"/>
      <c r="DYF19" s="191"/>
      <c r="DYG19" s="83"/>
      <c r="DYH19" s="212"/>
      <c r="DYI19" s="212"/>
      <c r="DYJ19" s="212"/>
      <c r="DYK19" s="191"/>
      <c r="DYL19" s="191"/>
      <c r="DYM19" s="191"/>
      <c r="DYN19" s="191"/>
      <c r="DYO19" s="83"/>
      <c r="DYP19" s="212"/>
      <c r="DYQ19" s="212"/>
      <c r="DYR19" s="212"/>
      <c r="DYS19" s="191"/>
      <c r="DYT19" s="191"/>
      <c r="DYU19" s="191"/>
      <c r="DYV19" s="191"/>
      <c r="DYW19" s="83"/>
      <c r="DYX19" s="212"/>
      <c r="DYY19" s="212"/>
      <c r="DYZ19" s="212"/>
      <c r="DZA19" s="191"/>
      <c r="DZB19" s="191"/>
      <c r="DZC19" s="191"/>
      <c r="DZD19" s="191"/>
      <c r="DZE19" s="83"/>
      <c r="DZF19" s="212"/>
      <c r="DZG19" s="212"/>
      <c r="DZH19" s="212"/>
      <c r="DZI19" s="191"/>
      <c r="DZJ19" s="191"/>
      <c r="DZK19" s="191"/>
      <c r="DZL19" s="191"/>
      <c r="DZM19" s="83"/>
      <c r="DZN19" s="212"/>
      <c r="DZO19" s="212"/>
      <c r="DZP19" s="212"/>
      <c r="DZQ19" s="191"/>
      <c r="DZR19" s="191"/>
      <c r="DZS19" s="191"/>
      <c r="DZT19" s="191"/>
      <c r="DZU19" s="83"/>
      <c r="DZV19" s="212"/>
      <c r="DZW19" s="212"/>
      <c r="DZX19" s="212"/>
      <c r="DZY19" s="191"/>
      <c r="DZZ19" s="191"/>
      <c r="EAA19" s="191"/>
      <c r="EAB19" s="191"/>
      <c r="EAC19" s="83"/>
      <c r="EAD19" s="212"/>
      <c r="EAE19" s="212"/>
      <c r="EAF19" s="212"/>
      <c r="EAG19" s="191"/>
      <c r="EAH19" s="191"/>
      <c r="EAI19" s="191"/>
      <c r="EAJ19" s="191"/>
      <c r="EAK19" s="83"/>
      <c r="EAL19" s="212"/>
      <c r="EAM19" s="212"/>
      <c r="EAN19" s="212"/>
      <c r="EAO19" s="191"/>
      <c r="EAP19" s="191"/>
      <c r="EAQ19" s="191"/>
      <c r="EAR19" s="191"/>
      <c r="EAS19" s="83"/>
      <c r="EAT19" s="212"/>
      <c r="EAU19" s="212"/>
      <c r="EAV19" s="212"/>
      <c r="EAW19" s="191"/>
      <c r="EAX19" s="191"/>
      <c r="EAY19" s="191"/>
      <c r="EAZ19" s="191"/>
      <c r="EBA19" s="83"/>
      <c r="EBB19" s="212"/>
      <c r="EBC19" s="212"/>
      <c r="EBD19" s="212"/>
      <c r="EBE19" s="191"/>
      <c r="EBF19" s="191"/>
      <c r="EBG19" s="191"/>
      <c r="EBH19" s="191"/>
      <c r="EBI19" s="83"/>
      <c r="EBJ19" s="212"/>
      <c r="EBK19" s="212"/>
      <c r="EBL19" s="212"/>
      <c r="EBM19" s="191"/>
      <c r="EBN19" s="191"/>
      <c r="EBO19" s="191"/>
      <c r="EBP19" s="191"/>
      <c r="EBQ19" s="83"/>
      <c r="EBR19" s="212"/>
      <c r="EBS19" s="212"/>
      <c r="EBT19" s="212"/>
      <c r="EBU19" s="191"/>
      <c r="EBV19" s="191"/>
      <c r="EBW19" s="191"/>
      <c r="EBX19" s="191"/>
      <c r="EBY19" s="83"/>
      <c r="EBZ19" s="212"/>
      <c r="ECA19" s="212"/>
      <c r="ECB19" s="212"/>
      <c r="ECC19" s="191"/>
      <c r="ECD19" s="191"/>
      <c r="ECE19" s="191"/>
      <c r="ECF19" s="191"/>
      <c r="ECG19" s="83"/>
      <c r="ECH19" s="212"/>
      <c r="ECI19" s="212"/>
      <c r="ECJ19" s="212"/>
      <c r="ECK19" s="191"/>
      <c r="ECL19" s="191"/>
      <c r="ECM19" s="191"/>
      <c r="ECN19" s="191"/>
      <c r="ECO19" s="83"/>
      <c r="ECP19" s="212"/>
      <c r="ECQ19" s="212"/>
      <c r="ECR19" s="212"/>
      <c r="ECS19" s="191"/>
      <c r="ECT19" s="191"/>
      <c r="ECU19" s="191"/>
      <c r="ECV19" s="191"/>
      <c r="ECW19" s="83"/>
      <c r="ECX19" s="212"/>
      <c r="ECY19" s="212"/>
      <c r="ECZ19" s="212"/>
      <c r="EDA19" s="191"/>
      <c r="EDB19" s="191"/>
      <c r="EDC19" s="191"/>
      <c r="EDD19" s="191"/>
      <c r="EDE19" s="83"/>
      <c r="EDF19" s="212"/>
      <c r="EDG19" s="212"/>
      <c r="EDH19" s="212"/>
      <c r="EDI19" s="191"/>
      <c r="EDJ19" s="191"/>
      <c r="EDK19" s="191"/>
      <c r="EDL19" s="191"/>
      <c r="EDM19" s="83"/>
      <c r="EDN19" s="212"/>
      <c r="EDO19" s="212"/>
      <c r="EDP19" s="212"/>
      <c r="EDQ19" s="191"/>
      <c r="EDR19" s="191"/>
      <c r="EDS19" s="191"/>
      <c r="EDT19" s="191"/>
      <c r="EDU19" s="83"/>
      <c r="EDV19" s="212"/>
      <c r="EDW19" s="212"/>
      <c r="EDX19" s="212"/>
      <c r="EDY19" s="191"/>
      <c r="EDZ19" s="191"/>
      <c r="EEA19" s="191"/>
      <c r="EEB19" s="191"/>
      <c r="EEC19" s="83"/>
      <c r="EED19" s="212"/>
      <c r="EEE19" s="212"/>
      <c r="EEF19" s="212"/>
      <c r="EEG19" s="191"/>
      <c r="EEH19" s="191"/>
      <c r="EEI19" s="191"/>
      <c r="EEJ19" s="191"/>
      <c r="EEK19" s="83"/>
      <c r="EEL19" s="212"/>
      <c r="EEM19" s="212"/>
      <c r="EEN19" s="212"/>
      <c r="EEO19" s="191"/>
      <c r="EEP19" s="191"/>
      <c r="EEQ19" s="191"/>
      <c r="EER19" s="191"/>
      <c r="EES19" s="83"/>
      <c r="EET19" s="212"/>
      <c r="EEU19" s="212"/>
      <c r="EEV19" s="212"/>
      <c r="EEW19" s="191"/>
      <c r="EEX19" s="191"/>
      <c r="EEY19" s="191"/>
      <c r="EEZ19" s="191"/>
      <c r="EFA19" s="83"/>
      <c r="EFB19" s="212"/>
      <c r="EFC19" s="212"/>
      <c r="EFD19" s="212"/>
      <c r="EFE19" s="191"/>
      <c r="EFF19" s="191"/>
      <c r="EFG19" s="191"/>
      <c r="EFH19" s="191"/>
      <c r="EFI19" s="83"/>
      <c r="EFJ19" s="212"/>
      <c r="EFK19" s="212"/>
      <c r="EFL19" s="212"/>
      <c r="EFM19" s="191"/>
      <c r="EFN19" s="191"/>
      <c r="EFO19" s="191"/>
      <c r="EFP19" s="191"/>
      <c r="EFQ19" s="83"/>
      <c r="EFR19" s="212"/>
      <c r="EFS19" s="212"/>
      <c r="EFT19" s="212"/>
      <c r="EFU19" s="191"/>
      <c r="EFV19" s="191"/>
      <c r="EFW19" s="191"/>
      <c r="EFX19" s="191"/>
      <c r="EFY19" s="83"/>
      <c r="EFZ19" s="212"/>
      <c r="EGA19" s="212"/>
      <c r="EGB19" s="212"/>
      <c r="EGC19" s="191"/>
      <c r="EGD19" s="191"/>
      <c r="EGE19" s="191"/>
      <c r="EGF19" s="191"/>
      <c r="EGG19" s="83"/>
      <c r="EGH19" s="212"/>
      <c r="EGI19" s="212"/>
      <c r="EGJ19" s="212"/>
      <c r="EGK19" s="191"/>
      <c r="EGL19" s="191"/>
      <c r="EGM19" s="191"/>
      <c r="EGN19" s="191"/>
      <c r="EGO19" s="83"/>
      <c r="EGP19" s="212"/>
      <c r="EGQ19" s="212"/>
      <c r="EGR19" s="212"/>
      <c r="EGS19" s="191"/>
      <c r="EGT19" s="191"/>
      <c r="EGU19" s="191"/>
      <c r="EGV19" s="191"/>
      <c r="EGW19" s="83"/>
      <c r="EGX19" s="212"/>
      <c r="EGY19" s="212"/>
      <c r="EGZ19" s="212"/>
      <c r="EHA19" s="191"/>
      <c r="EHB19" s="191"/>
      <c r="EHC19" s="191"/>
      <c r="EHD19" s="191"/>
      <c r="EHE19" s="83"/>
      <c r="EHF19" s="212"/>
      <c r="EHG19" s="212"/>
      <c r="EHH19" s="212"/>
      <c r="EHI19" s="191"/>
      <c r="EHJ19" s="191"/>
      <c r="EHK19" s="191"/>
      <c r="EHL19" s="191"/>
      <c r="EHM19" s="83"/>
      <c r="EHN19" s="212"/>
      <c r="EHO19" s="212"/>
      <c r="EHP19" s="212"/>
      <c r="EHQ19" s="191"/>
      <c r="EHR19" s="191"/>
      <c r="EHS19" s="191"/>
      <c r="EHT19" s="191"/>
      <c r="EHU19" s="83"/>
      <c r="EHV19" s="212"/>
      <c r="EHW19" s="212"/>
      <c r="EHX19" s="212"/>
      <c r="EHY19" s="191"/>
      <c r="EHZ19" s="191"/>
      <c r="EIA19" s="191"/>
      <c r="EIB19" s="191"/>
      <c r="EIC19" s="83"/>
      <c r="EID19" s="212"/>
      <c r="EIE19" s="212"/>
      <c r="EIF19" s="212"/>
      <c r="EIG19" s="191"/>
      <c r="EIH19" s="191"/>
      <c r="EII19" s="191"/>
      <c r="EIJ19" s="191"/>
      <c r="EIK19" s="83"/>
      <c r="EIL19" s="212"/>
      <c r="EIM19" s="212"/>
      <c r="EIN19" s="212"/>
      <c r="EIO19" s="191"/>
      <c r="EIP19" s="191"/>
      <c r="EIQ19" s="191"/>
      <c r="EIR19" s="191"/>
      <c r="EIS19" s="83"/>
      <c r="EIT19" s="212"/>
      <c r="EIU19" s="212"/>
      <c r="EIV19" s="212"/>
      <c r="EIW19" s="191"/>
      <c r="EIX19" s="191"/>
      <c r="EIY19" s="191"/>
      <c r="EIZ19" s="191"/>
      <c r="EJA19" s="83"/>
      <c r="EJB19" s="212"/>
      <c r="EJC19" s="212"/>
      <c r="EJD19" s="212"/>
      <c r="EJE19" s="191"/>
      <c r="EJF19" s="191"/>
      <c r="EJG19" s="191"/>
      <c r="EJH19" s="191"/>
      <c r="EJI19" s="83"/>
      <c r="EJJ19" s="212"/>
      <c r="EJK19" s="212"/>
      <c r="EJL19" s="212"/>
      <c r="EJM19" s="191"/>
      <c r="EJN19" s="191"/>
      <c r="EJO19" s="191"/>
      <c r="EJP19" s="191"/>
      <c r="EJQ19" s="83"/>
      <c r="EJR19" s="212"/>
      <c r="EJS19" s="212"/>
      <c r="EJT19" s="212"/>
      <c r="EJU19" s="191"/>
      <c r="EJV19" s="191"/>
      <c r="EJW19" s="191"/>
      <c r="EJX19" s="191"/>
      <c r="EJY19" s="83"/>
      <c r="EJZ19" s="212"/>
      <c r="EKA19" s="212"/>
      <c r="EKB19" s="212"/>
      <c r="EKC19" s="191"/>
      <c r="EKD19" s="191"/>
      <c r="EKE19" s="191"/>
      <c r="EKF19" s="191"/>
      <c r="EKG19" s="83"/>
      <c r="EKH19" s="212"/>
      <c r="EKI19" s="212"/>
      <c r="EKJ19" s="212"/>
      <c r="EKK19" s="191"/>
      <c r="EKL19" s="191"/>
      <c r="EKM19" s="191"/>
      <c r="EKN19" s="191"/>
      <c r="EKO19" s="83"/>
      <c r="EKP19" s="212"/>
      <c r="EKQ19" s="212"/>
      <c r="EKR19" s="212"/>
      <c r="EKS19" s="191"/>
      <c r="EKT19" s="191"/>
      <c r="EKU19" s="191"/>
      <c r="EKV19" s="191"/>
      <c r="EKW19" s="83"/>
      <c r="EKX19" s="212"/>
      <c r="EKY19" s="212"/>
      <c r="EKZ19" s="212"/>
      <c r="ELA19" s="191"/>
      <c r="ELB19" s="191"/>
      <c r="ELC19" s="191"/>
      <c r="ELD19" s="191"/>
      <c r="ELE19" s="83"/>
      <c r="ELF19" s="212"/>
      <c r="ELG19" s="212"/>
      <c r="ELH19" s="212"/>
      <c r="ELI19" s="191"/>
      <c r="ELJ19" s="191"/>
      <c r="ELK19" s="191"/>
      <c r="ELL19" s="191"/>
      <c r="ELM19" s="83"/>
      <c r="ELN19" s="212"/>
      <c r="ELO19" s="212"/>
      <c r="ELP19" s="212"/>
      <c r="ELQ19" s="191"/>
      <c r="ELR19" s="191"/>
      <c r="ELS19" s="191"/>
      <c r="ELT19" s="191"/>
      <c r="ELU19" s="83"/>
      <c r="ELV19" s="212"/>
      <c r="ELW19" s="212"/>
      <c r="ELX19" s="212"/>
      <c r="ELY19" s="191"/>
      <c r="ELZ19" s="191"/>
      <c r="EMA19" s="191"/>
      <c r="EMB19" s="191"/>
      <c r="EMC19" s="83"/>
      <c r="EMD19" s="212"/>
      <c r="EME19" s="212"/>
      <c r="EMF19" s="212"/>
      <c r="EMG19" s="191"/>
      <c r="EMH19" s="191"/>
      <c r="EMI19" s="191"/>
      <c r="EMJ19" s="191"/>
      <c r="EMK19" s="83"/>
      <c r="EML19" s="212"/>
      <c r="EMM19" s="212"/>
      <c r="EMN19" s="212"/>
      <c r="EMO19" s="191"/>
      <c r="EMP19" s="191"/>
      <c r="EMQ19" s="191"/>
      <c r="EMR19" s="191"/>
      <c r="EMS19" s="83"/>
      <c r="EMT19" s="212"/>
      <c r="EMU19" s="212"/>
      <c r="EMV19" s="212"/>
      <c r="EMW19" s="191"/>
      <c r="EMX19" s="191"/>
      <c r="EMY19" s="191"/>
      <c r="EMZ19" s="191"/>
      <c r="ENA19" s="83"/>
      <c r="ENB19" s="212"/>
      <c r="ENC19" s="212"/>
      <c r="END19" s="212"/>
      <c r="ENE19" s="191"/>
      <c r="ENF19" s="191"/>
      <c r="ENG19" s="191"/>
      <c r="ENH19" s="191"/>
      <c r="ENI19" s="83"/>
      <c r="ENJ19" s="212"/>
      <c r="ENK19" s="212"/>
      <c r="ENL19" s="212"/>
      <c r="ENM19" s="191"/>
      <c r="ENN19" s="191"/>
      <c r="ENO19" s="191"/>
      <c r="ENP19" s="191"/>
      <c r="ENQ19" s="83"/>
      <c r="ENR19" s="212"/>
      <c r="ENS19" s="212"/>
      <c r="ENT19" s="212"/>
      <c r="ENU19" s="191"/>
      <c r="ENV19" s="191"/>
      <c r="ENW19" s="191"/>
      <c r="ENX19" s="191"/>
      <c r="ENY19" s="83"/>
      <c r="ENZ19" s="212"/>
      <c r="EOA19" s="212"/>
      <c r="EOB19" s="212"/>
      <c r="EOC19" s="191"/>
      <c r="EOD19" s="191"/>
      <c r="EOE19" s="191"/>
      <c r="EOF19" s="191"/>
      <c r="EOG19" s="83"/>
      <c r="EOH19" s="212"/>
      <c r="EOI19" s="212"/>
      <c r="EOJ19" s="212"/>
      <c r="EOK19" s="191"/>
      <c r="EOL19" s="191"/>
      <c r="EOM19" s="191"/>
      <c r="EON19" s="191"/>
      <c r="EOO19" s="83"/>
      <c r="EOP19" s="212"/>
      <c r="EOQ19" s="212"/>
      <c r="EOR19" s="212"/>
      <c r="EOS19" s="191"/>
      <c r="EOT19" s="191"/>
      <c r="EOU19" s="191"/>
      <c r="EOV19" s="191"/>
      <c r="EOW19" s="83"/>
      <c r="EOX19" s="212"/>
      <c r="EOY19" s="212"/>
      <c r="EOZ19" s="212"/>
      <c r="EPA19" s="191"/>
      <c r="EPB19" s="191"/>
      <c r="EPC19" s="191"/>
      <c r="EPD19" s="191"/>
      <c r="EPE19" s="83"/>
      <c r="EPF19" s="212"/>
      <c r="EPG19" s="212"/>
      <c r="EPH19" s="212"/>
      <c r="EPI19" s="191"/>
      <c r="EPJ19" s="191"/>
      <c r="EPK19" s="191"/>
      <c r="EPL19" s="191"/>
      <c r="EPM19" s="83"/>
      <c r="EPN19" s="212"/>
      <c r="EPO19" s="212"/>
      <c r="EPP19" s="212"/>
      <c r="EPQ19" s="191"/>
      <c r="EPR19" s="191"/>
      <c r="EPS19" s="191"/>
      <c r="EPT19" s="191"/>
      <c r="EPU19" s="83"/>
      <c r="EPV19" s="212"/>
      <c r="EPW19" s="212"/>
      <c r="EPX19" s="212"/>
      <c r="EPY19" s="191"/>
      <c r="EPZ19" s="191"/>
      <c r="EQA19" s="191"/>
      <c r="EQB19" s="191"/>
      <c r="EQC19" s="83"/>
      <c r="EQD19" s="212"/>
      <c r="EQE19" s="212"/>
      <c r="EQF19" s="212"/>
      <c r="EQG19" s="191"/>
      <c r="EQH19" s="191"/>
      <c r="EQI19" s="191"/>
      <c r="EQJ19" s="191"/>
      <c r="EQK19" s="83"/>
      <c r="EQL19" s="212"/>
      <c r="EQM19" s="212"/>
      <c r="EQN19" s="212"/>
      <c r="EQO19" s="191"/>
      <c r="EQP19" s="191"/>
      <c r="EQQ19" s="191"/>
      <c r="EQR19" s="191"/>
      <c r="EQS19" s="83"/>
      <c r="EQT19" s="212"/>
      <c r="EQU19" s="212"/>
      <c r="EQV19" s="212"/>
      <c r="EQW19" s="191"/>
      <c r="EQX19" s="191"/>
      <c r="EQY19" s="191"/>
      <c r="EQZ19" s="191"/>
      <c r="ERA19" s="83"/>
      <c r="ERB19" s="212"/>
      <c r="ERC19" s="212"/>
      <c r="ERD19" s="212"/>
      <c r="ERE19" s="191"/>
      <c r="ERF19" s="191"/>
      <c r="ERG19" s="191"/>
      <c r="ERH19" s="191"/>
      <c r="ERI19" s="83"/>
      <c r="ERJ19" s="212"/>
      <c r="ERK19" s="212"/>
      <c r="ERL19" s="212"/>
      <c r="ERM19" s="191"/>
      <c r="ERN19" s="191"/>
      <c r="ERO19" s="191"/>
      <c r="ERP19" s="191"/>
      <c r="ERQ19" s="83"/>
      <c r="ERR19" s="212"/>
      <c r="ERS19" s="212"/>
      <c r="ERT19" s="212"/>
      <c r="ERU19" s="191"/>
      <c r="ERV19" s="191"/>
      <c r="ERW19" s="191"/>
      <c r="ERX19" s="191"/>
      <c r="ERY19" s="83"/>
      <c r="ERZ19" s="212"/>
      <c r="ESA19" s="212"/>
      <c r="ESB19" s="212"/>
      <c r="ESC19" s="191"/>
      <c r="ESD19" s="191"/>
      <c r="ESE19" s="191"/>
      <c r="ESF19" s="191"/>
      <c r="ESG19" s="83"/>
      <c r="ESH19" s="212"/>
      <c r="ESI19" s="212"/>
      <c r="ESJ19" s="212"/>
      <c r="ESK19" s="191"/>
      <c r="ESL19" s="191"/>
      <c r="ESM19" s="191"/>
      <c r="ESN19" s="191"/>
      <c r="ESO19" s="83"/>
      <c r="ESP19" s="212"/>
      <c r="ESQ19" s="212"/>
      <c r="ESR19" s="212"/>
      <c r="ESS19" s="191"/>
      <c r="EST19" s="191"/>
      <c r="ESU19" s="191"/>
      <c r="ESV19" s="191"/>
      <c r="ESW19" s="83"/>
      <c r="ESX19" s="212"/>
      <c r="ESY19" s="212"/>
      <c r="ESZ19" s="212"/>
      <c r="ETA19" s="191"/>
      <c r="ETB19" s="191"/>
      <c r="ETC19" s="191"/>
      <c r="ETD19" s="191"/>
      <c r="ETE19" s="83"/>
      <c r="ETF19" s="212"/>
      <c r="ETG19" s="212"/>
      <c r="ETH19" s="212"/>
      <c r="ETI19" s="191"/>
      <c r="ETJ19" s="191"/>
      <c r="ETK19" s="191"/>
      <c r="ETL19" s="191"/>
      <c r="ETM19" s="83"/>
      <c r="ETN19" s="212"/>
      <c r="ETO19" s="212"/>
      <c r="ETP19" s="212"/>
      <c r="ETQ19" s="191"/>
      <c r="ETR19" s="191"/>
      <c r="ETS19" s="191"/>
      <c r="ETT19" s="191"/>
      <c r="ETU19" s="83"/>
      <c r="ETV19" s="212"/>
      <c r="ETW19" s="212"/>
      <c r="ETX19" s="212"/>
      <c r="ETY19" s="191"/>
      <c r="ETZ19" s="191"/>
      <c r="EUA19" s="191"/>
      <c r="EUB19" s="191"/>
      <c r="EUC19" s="83"/>
      <c r="EUD19" s="212"/>
      <c r="EUE19" s="212"/>
      <c r="EUF19" s="212"/>
      <c r="EUG19" s="191"/>
      <c r="EUH19" s="191"/>
      <c r="EUI19" s="191"/>
      <c r="EUJ19" s="191"/>
      <c r="EUK19" s="83"/>
      <c r="EUL19" s="212"/>
      <c r="EUM19" s="212"/>
      <c r="EUN19" s="212"/>
      <c r="EUO19" s="191"/>
      <c r="EUP19" s="191"/>
      <c r="EUQ19" s="191"/>
      <c r="EUR19" s="191"/>
      <c r="EUS19" s="83"/>
      <c r="EUT19" s="212"/>
      <c r="EUU19" s="212"/>
      <c r="EUV19" s="212"/>
      <c r="EUW19" s="191"/>
      <c r="EUX19" s="191"/>
      <c r="EUY19" s="191"/>
      <c r="EUZ19" s="191"/>
      <c r="EVA19" s="83"/>
      <c r="EVB19" s="212"/>
      <c r="EVC19" s="212"/>
      <c r="EVD19" s="212"/>
      <c r="EVE19" s="191"/>
      <c r="EVF19" s="191"/>
      <c r="EVG19" s="191"/>
      <c r="EVH19" s="191"/>
      <c r="EVI19" s="83"/>
      <c r="EVJ19" s="212"/>
      <c r="EVK19" s="212"/>
      <c r="EVL19" s="212"/>
      <c r="EVM19" s="191"/>
      <c r="EVN19" s="191"/>
      <c r="EVO19" s="191"/>
      <c r="EVP19" s="191"/>
      <c r="EVQ19" s="83"/>
      <c r="EVR19" s="212"/>
      <c r="EVS19" s="212"/>
      <c r="EVT19" s="212"/>
      <c r="EVU19" s="191"/>
      <c r="EVV19" s="191"/>
      <c r="EVW19" s="191"/>
      <c r="EVX19" s="191"/>
      <c r="EVY19" s="83"/>
      <c r="EVZ19" s="212"/>
      <c r="EWA19" s="212"/>
      <c r="EWB19" s="212"/>
      <c r="EWC19" s="191"/>
      <c r="EWD19" s="191"/>
      <c r="EWE19" s="191"/>
      <c r="EWF19" s="191"/>
      <c r="EWG19" s="83"/>
      <c r="EWH19" s="212"/>
      <c r="EWI19" s="212"/>
      <c r="EWJ19" s="212"/>
      <c r="EWK19" s="191"/>
      <c r="EWL19" s="191"/>
      <c r="EWM19" s="191"/>
      <c r="EWN19" s="191"/>
      <c r="EWO19" s="83"/>
      <c r="EWP19" s="212"/>
      <c r="EWQ19" s="212"/>
      <c r="EWR19" s="212"/>
      <c r="EWS19" s="191"/>
      <c r="EWT19" s="191"/>
      <c r="EWU19" s="191"/>
      <c r="EWV19" s="191"/>
      <c r="EWW19" s="83"/>
      <c r="EWX19" s="212"/>
      <c r="EWY19" s="212"/>
      <c r="EWZ19" s="212"/>
      <c r="EXA19" s="191"/>
      <c r="EXB19" s="191"/>
      <c r="EXC19" s="191"/>
      <c r="EXD19" s="191"/>
      <c r="EXE19" s="83"/>
      <c r="EXF19" s="212"/>
      <c r="EXG19" s="212"/>
      <c r="EXH19" s="212"/>
      <c r="EXI19" s="191"/>
      <c r="EXJ19" s="191"/>
      <c r="EXK19" s="191"/>
      <c r="EXL19" s="191"/>
      <c r="EXM19" s="83"/>
      <c r="EXN19" s="212"/>
      <c r="EXO19" s="212"/>
      <c r="EXP19" s="212"/>
      <c r="EXQ19" s="191"/>
      <c r="EXR19" s="191"/>
      <c r="EXS19" s="191"/>
      <c r="EXT19" s="191"/>
      <c r="EXU19" s="83"/>
      <c r="EXV19" s="212"/>
      <c r="EXW19" s="212"/>
      <c r="EXX19" s="212"/>
      <c r="EXY19" s="191"/>
      <c r="EXZ19" s="191"/>
      <c r="EYA19" s="191"/>
      <c r="EYB19" s="191"/>
      <c r="EYC19" s="83"/>
      <c r="EYD19" s="212"/>
      <c r="EYE19" s="212"/>
      <c r="EYF19" s="212"/>
      <c r="EYG19" s="191"/>
      <c r="EYH19" s="191"/>
      <c r="EYI19" s="191"/>
      <c r="EYJ19" s="191"/>
      <c r="EYK19" s="83"/>
      <c r="EYL19" s="212"/>
      <c r="EYM19" s="212"/>
      <c r="EYN19" s="212"/>
      <c r="EYO19" s="191"/>
      <c r="EYP19" s="191"/>
      <c r="EYQ19" s="191"/>
      <c r="EYR19" s="191"/>
      <c r="EYS19" s="83"/>
      <c r="EYT19" s="212"/>
      <c r="EYU19" s="212"/>
      <c r="EYV19" s="212"/>
      <c r="EYW19" s="191"/>
      <c r="EYX19" s="191"/>
      <c r="EYY19" s="191"/>
      <c r="EYZ19" s="191"/>
      <c r="EZA19" s="83"/>
      <c r="EZB19" s="212"/>
      <c r="EZC19" s="212"/>
      <c r="EZD19" s="212"/>
      <c r="EZE19" s="191"/>
      <c r="EZF19" s="191"/>
      <c r="EZG19" s="191"/>
      <c r="EZH19" s="191"/>
      <c r="EZI19" s="83"/>
      <c r="EZJ19" s="212"/>
      <c r="EZK19" s="212"/>
      <c r="EZL19" s="212"/>
      <c r="EZM19" s="191"/>
      <c r="EZN19" s="191"/>
      <c r="EZO19" s="191"/>
      <c r="EZP19" s="191"/>
      <c r="EZQ19" s="83"/>
      <c r="EZR19" s="212"/>
      <c r="EZS19" s="212"/>
      <c r="EZT19" s="212"/>
      <c r="EZU19" s="191"/>
      <c r="EZV19" s="191"/>
      <c r="EZW19" s="191"/>
      <c r="EZX19" s="191"/>
      <c r="EZY19" s="83"/>
      <c r="EZZ19" s="212"/>
      <c r="FAA19" s="212"/>
      <c r="FAB19" s="212"/>
      <c r="FAC19" s="191"/>
      <c r="FAD19" s="191"/>
      <c r="FAE19" s="191"/>
      <c r="FAF19" s="191"/>
      <c r="FAG19" s="83"/>
      <c r="FAH19" s="212"/>
      <c r="FAI19" s="212"/>
      <c r="FAJ19" s="212"/>
      <c r="FAK19" s="191"/>
      <c r="FAL19" s="191"/>
      <c r="FAM19" s="191"/>
      <c r="FAN19" s="191"/>
      <c r="FAO19" s="83"/>
      <c r="FAP19" s="212"/>
      <c r="FAQ19" s="212"/>
      <c r="FAR19" s="212"/>
      <c r="FAS19" s="191"/>
      <c r="FAT19" s="191"/>
      <c r="FAU19" s="191"/>
      <c r="FAV19" s="191"/>
      <c r="FAW19" s="83"/>
      <c r="FAX19" s="212"/>
      <c r="FAY19" s="212"/>
      <c r="FAZ19" s="212"/>
      <c r="FBA19" s="191"/>
      <c r="FBB19" s="191"/>
      <c r="FBC19" s="191"/>
      <c r="FBD19" s="191"/>
      <c r="FBE19" s="83"/>
      <c r="FBF19" s="212"/>
      <c r="FBG19" s="212"/>
      <c r="FBH19" s="212"/>
      <c r="FBI19" s="191"/>
      <c r="FBJ19" s="191"/>
      <c r="FBK19" s="191"/>
      <c r="FBL19" s="191"/>
      <c r="FBM19" s="83"/>
      <c r="FBN19" s="212"/>
      <c r="FBO19" s="212"/>
      <c r="FBP19" s="212"/>
      <c r="FBQ19" s="191"/>
      <c r="FBR19" s="191"/>
      <c r="FBS19" s="191"/>
      <c r="FBT19" s="191"/>
      <c r="FBU19" s="83"/>
      <c r="FBV19" s="212"/>
      <c r="FBW19" s="212"/>
      <c r="FBX19" s="212"/>
      <c r="FBY19" s="191"/>
      <c r="FBZ19" s="191"/>
      <c r="FCA19" s="191"/>
      <c r="FCB19" s="191"/>
      <c r="FCC19" s="83"/>
      <c r="FCD19" s="212"/>
      <c r="FCE19" s="212"/>
      <c r="FCF19" s="212"/>
      <c r="FCG19" s="191"/>
      <c r="FCH19" s="191"/>
      <c r="FCI19" s="191"/>
      <c r="FCJ19" s="191"/>
      <c r="FCK19" s="83"/>
      <c r="FCL19" s="212"/>
      <c r="FCM19" s="212"/>
      <c r="FCN19" s="212"/>
      <c r="FCO19" s="191"/>
      <c r="FCP19" s="191"/>
      <c r="FCQ19" s="191"/>
      <c r="FCR19" s="191"/>
      <c r="FCS19" s="83"/>
      <c r="FCT19" s="212"/>
      <c r="FCU19" s="212"/>
      <c r="FCV19" s="212"/>
      <c r="FCW19" s="191"/>
      <c r="FCX19" s="191"/>
      <c r="FCY19" s="191"/>
      <c r="FCZ19" s="191"/>
      <c r="FDA19" s="83"/>
      <c r="FDB19" s="212"/>
      <c r="FDC19" s="212"/>
      <c r="FDD19" s="212"/>
      <c r="FDE19" s="191"/>
      <c r="FDF19" s="191"/>
      <c r="FDG19" s="191"/>
      <c r="FDH19" s="191"/>
      <c r="FDI19" s="83"/>
      <c r="FDJ19" s="212"/>
      <c r="FDK19" s="212"/>
      <c r="FDL19" s="212"/>
      <c r="FDM19" s="191"/>
      <c r="FDN19" s="191"/>
      <c r="FDO19" s="191"/>
      <c r="FDP19" s="191"/>
      <c r="FDQ19" s="83"/>
      <c r="FDR19" s="212"/>
      <c r="FDS19" s="212"/>
      <c r="FDT19" s="212"/>
      <c r="FDU19" s="191"/>
      <c r="FDV19" s="191"/>
      <c r="FDW19" s="191"/>
      <c r="FDX19" s="191"/>
      <c r="FDY19" s="83"/>
      <c r="FDZ19" s="212"/>
      <c r="FEA19" s="212"/>
      <c r="FEB19" s="212"/>
      <c r="FEC19" s="191"/>
      <c r="FED19" s="191"/>
      <c r="FEE19" s="191"/>
      <c r="FEF19" s="191"/>
      <c r="FEG19" s="83"/>
      <c r="FEH19" s="212"/>
      <c r="FEI19" s="212"/>
      <c r="FEJ19" s="212"/>
      <c r="FEK19" s="191"/>
      <c r="FEL19" s="191"/>
      <c r="FEM19" s="191"/>
      <c r="FEN19" s="191"/>
      <c r="FEO19" s="83"/>
      <c r="FEP19" s="212"/>
      <c r="FEQ19" s="212"/>
      <c r="FER19" s="212"/>
      <c r="FES19" s="191"/>
      <c r="FET19" s="191"/>
      <c r="FEU19" s="191"/>
      <c r="FEV19" s="191"/>
      <c r="FEW19" s="83"/>
      <c r="FEX19" s="212"/>
      <c r="FEY19" s="212"/>
      <c r="FEZ19" s="212"/>
      <c r="FFA19" s="191"/>
      <c r="FFB19" s="191"/>
      <c r="FFC19" s="191"/>
      <c r="FFD19" s="191"/>
      <c r="FFE19" s="83"/>
      <c r="FFF19" s="212"/>
      <c r="FFG19" s="212"/>
      <c r="FFH19" s="212"/>
      <c r="FFI19" s="191"/>
      <c r="FFJ19" s="191"/>
      <c r="FFK19" s="191"/>
      <c r="FFL19" s="191"/>
      <c r="FFM19" s="83"/>
      <c r="FFN19" s="212"/>
      <c r="FFO19" s="212"/>
      <c r="FFP19" s="212"/>
      <c r="FFQ19" s="191"/>
      <c r="FFR19" s="191"/>
      <c r="FFS19" s="191"/>
      <c r="FFT19" s="191"/>
      <c r="FFU19" s="83"/>
      <c r="FFV19" s="212"/>
      <c r="FFW19" s="212"/>
      <c r="FFX19" s="212"/>
      <c r="FFY19" s="191"/>
      <c r="FFZ19" s="191"/>
      <c r="FGA19" s="191"/>
      <c r="FGB19" s="191"/>
      <c r="FGC19" s="83"/>
      <c r="FGD19" s="212"/>
      <c r="FGE19" s="212"/>
      <c r="FGF19" s="212"/>
      <c r="FGG19" s="191"/>
      <c r="FGH19" s="191"/>
      <c r="FGI19" s="191"/>
      <c r="FGJ19" s="191"/>
      <c r="FGK19" s="83"/>
      <c r="FGL19" s="212"/>
      <c r="FGM19" s="212"/>
      <c r="FGN19" s="212"/>
      <c r="FGO19" s="191"/>
      <c r="FGP19" s="191"/>
      <c r="FGQ19" s="191"/>
      <c r="FGR19" s="191"/>
      <c r="FGS19" s="83"/>
      <c r="FGT19" s="212"/>
      <c r="FGU19" s="212"/>
      <c r="FGV19" s="212"/>
      <c r="FGW19" s="191"/>
      <c r="FGX19" s="191"/>
      <c r="FGY19" s="191"/>
      <c r="FGZ19" s="191"/>
      <c r="FHA19" s="83"/>
      <c r="FHB19" s="212"/>
      <c r="FHC19" s="212"/>
      <c r="FHD19" s="212"/>
      <c r="FHE19" s="191"/>
      <c r="FHF19" s="191"/>
      <c r="FHG19" s="191"/>
      <c r="FHH19" s="191"/>
      <c r="FHI19" s="83"/>
      <c r="FHJ19" s="212"/>
      <c r="FHK19" s="212"/>
      <c r="FHL19" s="212"/>
      <c r="FHM19" s="191"/>
      <c r="FHN19" s="191"/>
      <c r="FHO19" s="191"/>
      <c r="FHP19" s="191"/>
      <c r="FHQ19" s="83"/>
      <c r="FHR19" s="212"/>
      <c r="FHS19" s="212"/>
      <c r="FHT19" s="212"/>
      <c r="FHU19" s="191"/>
      <c r="FHV19" s="191"/>
      <c r="FHW19" s="191"/>
      <c r="FHX19" s="191"/>
      <c r="FHY19" s="83"/>
      <c r="FHZ19" s="212"/>
      <c r="FIA19" s="212"/>
      <c r="FIB19" s="212"/>
      <c r="FIC19" s="191"/>
      <c r="FID19" s="191"/>
      <c r="FIE19" s="191"/>
      <c r="FIF19" s="191"/>
      <c r="FIG19" s="83"/>
      <c r="FIH19" s="212"/>
      <c r="FII19" s="212"/>
      <c r="FIJ19" s="212"/>
      <c r="FIK19" s="191"/>
      <c r="FIL19" s="191"/>
      <c r="FIM19" s="191"/>
      <c r="FIN19" s="191"/>
      <c r="FIO19" s="83"/>
      <c r="FIP19" s="212"/>
      <c r="FIQ19" s="212"/>
      <c r="FIR19" s="212"/>
      <c r="FIS19" s="191"/>
      <c r="FIT19" s="191"/>
      <c r="FIU19" s="191"/>
      <c r="FIV19" s="191"/>
      <c r="FIW19" s="83"/>
      <c r="FIX19" s="212"/>
      <c r="FIY19" s="212"/>
      <c r="FIZ19" s="212"/>
      <c r="FJA19" s="191"/>
      <c r="FJB19" s="191"/>
      <c r="FJC19" s="191"/>
      <c r="FJD19" s="191"/>
      <c r="FJE19" s="83"/>
      <c r="FJF19" s="212"/>
      <c r="FJG19" s="212"/>
      <c r="FJH19" s="212"/>
      <c r="FJI19" s="191"/>
      <c r="FJJ19" s="191"/>
      <c r="FJK19" s="191"/>
      <c r="FJL19" s="191"/>
      <c r="FJM19" s="83"/>
      <c r="FJN19" s="212"/>
      <c r="FJO19" s="212"/>
      <c r="FJP19" s="212"/>
      <c r="FJQ19" s="191"/>
      <c r="FJR19" s="191"/>
      <c r="FJS19" s="191"/>
      <c r="FJT19" s="191"/>
      <c r="FJU19" s="83"/>
      <c r="FJV19" s="212"/>
      <c r="FJW19" s="212"/>
      <c r="FJX19" s="212"/>
      <c r="FJY19" s="191"/>
      <c r="FJZ19" s="191"/>
      <c r="FKA19" s="191"/>
      <c r="FKB19" s="191"/>
      <c r="FKC19" s="83"/>
      <c r="FKD19" s="212"/>
      <c r="FKE19" s="212"/>
      <c r="FKF19" s="212"/>
      <c r="FKG19" s="191"/>
      <c r="FKH19" s="191"/>
      <c r="FKI19" s="191"/>
      <c r="FKJ19" s="191"/>
      <c r="FKK19" s="83"/>
      <c r="FKL19" s="212"/>
      <c r="FKM19" s="212"/>
      <c r="FKN19" s="212"/>
      <c r="FKO19" s="191"/>
      <c r="FKP19" s="191"/>
      <c r="FKQ19" s="191"/>
      <c r="FKR19" s="191"/>
      <c r="FKS19" s="83"/>
      <c r="FKT19" s="212"/>
      <c r="FKU19" s="212"/>
      <c r="FKV19" s="212"/>
      <c r="FKW19" s="191"/>
      <c r="FKX19" s="191"/>
      <c r="FKY19" s="191"/>
      <c r="FKZ19" s="191"/>
      <c r="FLA19" s="83"/>
      <c r="FLB19" s="212"/>
      <c r="FLC19" s="212"/>
      <c r="FLD19" s="212"/>
      <c r="FLE19" s="191"/>
      <c r="FLF19" s="191"/>
      <c r="FLG19" s="191"/>
      <c r="FLH19" s="191"/>
      <c r="FLI19" s="83"/>
      <c r="FLJ19" s="212"/>
      <c r="FLK19" s="212"/>
      <c r="FLL19" s="212"/>
      <c r="FLM19" s="191"/>
      <c r="FLN19" s="191"/>
      <c r="FLO19" s="191"/>
      <c r="FLP19" s="191"/>
      <c r="FLQ19" s="83"/>
      <c r="FLR19" s="212"/>
      <c r="FLS19" s="212"/>
      <c r="FLT19" s="212"/>
      <c r="FLU19" s="191"/>
      <c r="FLV19" s="191"/>
      <c r="FLW19" s="191"/>
      <c r="FLX19" s="191"/>
      <c r="FLY19" s="83"/>
      <c r="FLZ19" s="212"/>
      <c r="FMA19" s="212"/>
      <c r="FMB19" s="212"/>
      <c r="FMC19" s="191"/>
      <c r="FMD19" s="191"/>
      <c r="FME19" s="191"/>
      <c r="FMF19" s="191"/>
      <c r="FMG19" s="83"/>
      <c r="FMH19" s="212"/>
      <c r="FMI19" s="212"/>
      <c r="FMJ19" s="212"/>
      <c r="FMK19" s="191"/>
      <c r="FML19" s="191"/>
      <c r="FMM19" s="191"/>
      <c r="FMN19" s="191"/>
      <c r="FMO19" s="83"/>
      <c r="FMP19" s="212"/>
      <c r="FMQ19" s="212"/>
      <c r="FMR19" s="212"/>
      <c r="FMS19" s="191"/>
      <c r="FMT19" s="191"/>
      <c r="FMU19" s="191"/>
      <c r="FMV19" s="191"/>
      <c r="FMW19" s="83"/>
      <c r="FMX19" s="212"/>
      <c r="FMY19" s="212"/>
      <c r="FMZ19" s="212"/>
      <c r="FNA19" s="191"/>
      <c r="FNB19" s="191"/>
      <c r="FNC19" s="191"/>
      <c r="FND19" s="191"/>
      <c r="FNE19" s="83"/>
      <c r="FNF19" s="212"/>
      <c r="FNG19" s="212"/>
      <c r="FNH19" s="212"/>
      <c r="FNI19" s="191"/>
      <c r="FNJ19" s="191"/>
      <c r="FNK19" s="191"/>
      <c r="FNL19" s="191"/>
      <c r="FNM19" s="83"/>
      <c r="FNN19" s="212"/>
      <c r="FNO19" s="212"/>
      <c r="FNP19" s="212"/>
      <c r="FNQ19" s="191"/>
      <c r="FNR19" s="191"/>
      <c r="FNS19" s="191"/>
      <c r="FNT19" s="191"/>
      <c r="FNU19" s="83"/>
      <c r="FNV19" s="212"/>
      <c r="FNW19" s="212"/>
      <c r="FNX19" s="212"/>
      <c r="FNY19" s="191"/>
      <c r="FNZ19" s="191"/>
      <c r="FOA19" s="191"/>
      <c r="FOB19" s="191"/>
      <c r="FOC19" s="83"/>
      <c r="FOD19" s="212"/>
      <c r="FOE19" s="212"/>
      <c r="FOF19" s="212"/>
      <c r="FOG19" s="191"/>
      <c r="FOH19" s="191"/>
      <c r="FOI19" s="191"/>
      <c r="FOJ19" s="191"/>
      <c r="FOK19" s="83"/>
      <c r="FOL19" s="212"/>
      <c r="FOM19" s="212"/>
      <c r="FON19" s="212"/>
      <c r="FOO19" s="191"/>
      <c r="FOP19" s="191"/>
      <c r="FOQ19" s="191"/>
      <c r="FOR19" s="191"/>
      <c r="FOS19" s="83"/>
      <c r="FOT19" s="212"/>
      <c r="FOU19" s="212"/>
      <c r="FOV19" s="212"/>
      <c r="FOW19" s="191"/>
      <c r="FOX19" s="191"/>
      <c r="FOY19" s="191"/>
      <c r="FOZ19" s="191"/>
      <c r="FPA19" s="83"/>
      <c r="FPB19" s="212"/>
      <c r="FPC19" s="212"/>
      <c r="FPD19" s="212"/>
      <c r="FPE19" s="191"/>
      <c r="FPF19" s="191"/>
      <c r="FPG19" s="191"/>
      <c r="FPH19" s="191"/>
      <c r="FPI19" s="83"/>
      <c r="FPJ19" s="212"/>
      <c r="FPK19" s="212"/>
      <c r="FPL19" s="212"/>
      <c r="FPM19" s="191"/>
      <c r="FPN19" s="191"/>
      <c r="FPO19" s="191"/>
      <c r="FPP19" s="191"/>
      <c r="FPQ19" s="83"/>
      <c r="FPR19" s="212"/>
      <c r="FPS19" s="212"/>
      <c r="FPT19" s="212"/>
      <c r="FPU19" s="191"/>
      <c r="FPV19" s="191"/>
      <c r="FPW19" s="191"/>
      <c r="FPX19" s="191"/>
      <c r="FPY19" s="83"/>
      <c r="FPZ19" s="212"/>
      <c r="FQA19" s="212"/>
      <c r="FQB19" s="212"/>
      <c r="FQC19" s="191"/>
      <c r="FQD19" s="191"/>
      <c r="FQE19" s="191"/>
      <c r="FQF19" s="191"/>
      <c r="FQG19" s="83"/>
      <c r="FQH19" s="212"/>
      <c r="FQI19" s="212"/>
      <c r="FQJ19" s="212"/>
      <c r="FQK19" s="191"/>
      <c r="FQL19" s="191"/>
      <c r="FQM19" s="191"/>
      <c r="FQN19" s="191"/>
      <c r="FQO19" s="83"/>
      <c r="FQP19" s="212"/>
      <c r="FQQ19" s="212"/>
      <c r="FQR19" s="212"/>
      <c r="FQS19" s="191"/>
      <c r="FQT19" s="191"/>
      <c r="FQU19" s="191"/>
      <c r="FQV19" s="191"/>
      <c r="FQW19" s="83"/>
      <c r="FQX19" s="212"/>
      <c r="FQY19" s="212"/>
      <c r="FQZ19" s="212"/>
      <c r="FRA19" s="191"/>
      <c r="FRB19" s="191"/>
      <c r="FRC19" s="191"/>
      <c r="FRD19" s="191"/>
      <c r="FRE19" s="83"/>
      <c r="FRF19" s="212"/>
      <c r="FRG19" s="212"/>
      <c r="FRH19" s="212"/>
      <c r="FRI19" s="191"/>
      <c r="FRJ19" s="191"/>
      <c r="FRK19" s="191"/>
      <c r="FRL19" s="191"/>
      <c r="FRM19" s="83"/>
      <c r="FRN19" s="212"/>
      <c r="FRO19" s="212"/>
      <c r="FRP19" s="212"/>
      <c r="FRQ19" s="191"/>
      <c r="FRR19" s="191"/>
      <c r="FRS19" s="191"/>
      <c r="FRT19" s="191"/>
      <c r="FRU19" s="83"/>
      <c r="FRV19" s="212"/>
      <c r="FRW19" s="212"/>
      <c r="FRX19" s="212"/>
      <c r="FRY19" s="191"/>
      <c r="FRZ19" s="191"/>
      <c r="FSA19" s="191"/>
      <c r="FSB19" s="191"/>
      <c r="FSC19" s="83"/>
      <c r="FSD19" s="212"/>
      <c r="FSE19" s="212"/>
      <c r="FSF19" s="212"/>
      <c r="FSG19" s="191"/>
      <c r="FSH19" s="191"/>
      <c r="FSI19" s="191"/>
      <c r="FSJ19" s="191"/>
      <c r="FSK19" s="83"/>
      <c r="FSL19" s="212"/>
      <c r="FSM19" s="212"/>
      <c r="FSN19" s="212"/>
      <c r="FSO19" s="191"/>
      <c r="FSP19" s="191"/>
      <c r="FSQ19" s="191"/>
      <c r="FSR19" s="191"/>
      <c r="FSS19" s="83"/>
      <c r="FST19" s="212"/>
      <c r="FSU19" s="212"/>
      <c r="FSV19" s="212"/>
      <c r="FSW19" s="191"/>
      <c r="FSX19" s="191"/>
      <c r="FSY19" s="191"/>
      <c r="FSZ19" s="191"/>
      <c r="FTA19" s="83"/>
      <c r="FTB19" s="212"/>
      <c r="FTC19" s="212"/>
      <c r="FTD19" s="212"/>
      <c r="FTE19" s="191"/>
      <c r="FTF19" s="191"/>
      <c r="FTG19" s="191"/>
      <c r="FTH19" s="191"/>
      <c r="FTI19" s="83"/>
      <c r="FTJ19" s="212"/>
      <c r="FTK19" s="212"/>
      <c r="FTL19" s="212"/>
      <c r="FTM19" s="191"/>
      <c r="FTN19" s="191"/>
      <c r="FTO19" s="191"/>
      <c r="FTP19" s="191"/>
      <c r="FTQ19" s="83"/>
      <c r="FTR19" s="212"/>
      <c r="FTS19" s="212"/>
      <c r="FTT19" s="212"/>
      <c r="FTU19" s="191"/>
      <c r="FTV19" s="191"/>
      <c r="FTW19" s="191"/>
      <c r="FTX19" s="191"/>
      <c r="FTY19" s="83"/>
      <c r="FTZ19" s="212"/>
      <c r="FUA19" s="212"/>
      <c r="FUB19" s="212"/>
      <c r="FUC19" s="191"/>
      <c r="FUD19" s="191"/>
      <c r="FUE19" s="191"/>
      <c r="FUF19" s="191"/>
      <c r="FUG19" s="83"/>
      <c r="FUH19" s="212"/>
      <c r="FUI19" s="212"/>
      <c r="FUJ19" s="212"/>
      <c r="FUK19" s="191"/>
      <c r="FUL19" s="191"/>
      <c r="FUM19" s="191"/>
      <c r="FUN19" s="191"/>
      <c r="FUO19" s="83"/>
      <c r="FUP19" s="212"/>
      <c r="FUQ19" s="212"/>
      <c r="FUR19" s="212"/>
      <c r="FUS19" s="191"/>
      <c r="FUT19" s="191"/>
      <c r="FUU19" s="191"/>
      <c r="FUV19" s="191"/>
      <c r="FUW19" s="83"/>
      <c r="FUX19" s="212"/>
      <c r="FUY19" s="212"/>
      <c r="FUZ19" s="212"/>
      <c r="FVA19" s="191"/>
      <c r="FVB19" s="191"/>
      <c r="FVC19" s="191"/>
      <c r="FVD19" s="191"/>
      <c r="FVE19" s="83"/>
      <c r="FVF19" s="212"/>
      <c r="FVG19" s="212"/>
      <c r="FVH19" s="212"/>
      <c r="FVI19" s="191"/>
      <c r="FVJ19" s="191"/>
      <c r="FVK19" s="191"/>
      <c r="FVL19" s="191"/>
      <c r="FVM19" s="83"/>
      <c r="FVN19" s="212"/>
      <c r="FVO19" s="212"/>
      <c r="FVP19" s="212"/>
      <c r="FVQ19" s="191"/>
      <c r="FVR19" s="191"/>
      <c r="FVS19" s="191"/>
      <c r="FVT19" s="191"/>
      <c r="FVU19" s="83"/>
      <c r="FVV19" s="212"/>
      <c r="FVW19" s="212"/>
      <c r="FVX19" s="212"/>
      <c r="FVY19" s="191"/>
      <c r="FVZ19" s="191"/>
      <c r="FWA19" s="191"/>
      <c r="FWB19" s="191"/>
      <c r="FWC19" s="83"/>
      <c r="FWD19" s="212"/>
      <c r="FWE19" s="212"/>
      <c r="FWF19" s="212"/>
      <c r="FWG19" s="191"/>
      <c r="FWH19" s="191"/>
      <c r="FWI19" s="191"/>
      <c r="FWJ19" s="191"/>
      <c r="FWK19" s="83"/>
      <c r="FWL19" s="212"/>
      <c r="FWM19" s="212"/>
      <c r="FWN19" s="212"/>
      <c r="FWO19" s="191"/>
      <c r="FWP19" s="191"/>
      <c r="FWQ19" s="191"/>
      <c r="FWR19" s="191"/>
      <c r="FWS19" s="83"/>
      <c r="FWT19" s="212"/>
      <c r="FWU19" s="212"/>
      <c r="FWV19" s="212"/>
      <c r="FWW19" s="191"/>
      <c r="FWX19" s="191"/>
      <c r="FWY19" s="191"/>
      <c r="FWZ19" s="191"/>
      <c r="FXA19" s="83"/>
      <c r="FXB19" s="212"/>
      <c r="FXC19" s="212"/>
      <c r="FXD19" s="212"/>
      <c r="FXE19" s="191"/>
      <c r="FXF19" s="191"/>
      <c r="FXG19" s="191"/>
      <c r="FXH19" s="191"/>
      <c r="FXI19" s="83"/>
      <c r="FXJ19" s="212"/>
      <c r="FXK19" s="212"/>
      <c r="FXL19" s="212"/>
      <c r="FXM19" s="191"/>
      <c r="FXN19" s="191"/>
      <c r="FXO19" s="191"/>
      <c r="FXP19" s="191"/>
      <c r="FXQ19" s="83"/>
      <c r="FXR19" s="212"/>
      <c r="FXS19" s="212"/>
      <c r="FXT19" s="212"/>
      <c r="FXU19" s="191"/>
      <c r="FXV19" s="191"/>
      <c r="FXW19" s="191"/>
      <c r="FXX19" s="191"/>
      <c r="FXY19" s="83"/>
      <c r="FXZ19" s="212"/>
      <c r="FYA19" s="212"/>
      <c r="FYB19" s="212"/>
      <c r="FYC19" s="191"/>
      <c r="FYD19" s="191"/>
      <c r="FYE19" s="191"/>
      <c r="FYF19" s="191"/>
      <c r="FYG19" s="83"/>
      <c r="FYH19" s="212"/>
      <c r="FYI19" s="212"/>
      <c r="FYJ19" s="212"/>
      <c r="FYK19" s="191"/>
      <c r="FYL19" s="191"/>
      <c r="FYM19" s="191"/>
      <c r="FYN19" s="191"/>
      <c r="FYO19" s="83"/>
      <c r="FYP19" s="212"/>
      <c r="FYQ19" s="212"/>
      <c r="FYR19" s="212"/>
      <c r="FYS19" s="191"/>
      <c r="FYT19" s="191"/>
      <c r="FYU19" s="191"/>
      <c r="FYV19" s="191"/>
      <c r="FYW19" s="83"/>
      <c r="FYX19" s="212"/>
      <c r="FYY19" s="212"/>
      <c r="FYZ19" s="212"/>
      <c r="FZA19" s="191"/>
      <c r="FZB19" s="191"/>
      <c r="FZC19" s="191"/>
      <c r="FZD19" s="191"/>
      <c r="FZE19" s="83"/>
      <c r="FZF19" s="212"/>
      <c r="FZG19" s="212"/>
      <c r="FZH19" s="212"/>
      <c r="FZI19" s="191"/>
      <c r="FZJ19" s="191"/>
      <c r="FZK19" s="191"/>
      <c r="FZL19" s="191"/>
      <c r="FZM19" s="83"/>
      <c r="FZN19" s="212"/>
      <c r="FZO19" s="212"/>
      <c r="FZP19" s="212"/>
      <c r="FZQ19" s="191"/>
      <c r="FZR19" s="191"/>
      <c r="FZS19" s="191"/>
      <c r="FZT19" s="191"/>
      <c r="FZU19" s="83"/>
      <c r="FZV19" s="212"/>
      <c r="FZW19" s="212"/>
      <c r="FZX19" s="212"/>
      <c r="FZY19" s="191"/>
      <c r="FZZ19" s="191"/>
      <c r="GAA19" s="191"/>
      <c r="GAB19" s="191"/>
      <c r="GAC19" s="83"/>
      <c r="GAD19" s="212"/>
      <c r="GAE19" s="212"/>
      <c r="GAF19" s="212"/>
      <c r="GAG19" s="191"/>
      <c r="GAH19" s="191"/>
      <c r="GAI19" s="191"/>
      <c r="GAJ19" s="191"/>
      <c r="GAK19" s="83"/>
      <c r="GAL19" s="212"/>
      <c r="GAM19" s="212"/>
      <c r="GAN19" s="212"/>
      <c r="GAO19" s="191"/>
      <c r="GAP19" s="191"/>
      <c r="GAQ19" s="191"/>
      <c r="GAR19" s="191"/>
      <c r="GAS19" s="83"/>
      <c r="GAT19" s="212"/>
      <c r="GAU19" s="212"/>
      <c r="GAV19" s="212"/>
      <c r="GAW19" s="191"/>
      <c r="GAX19" s="191"/>
      <c r="GAY19" s="191"/>
      <c r="GAZ19" s="191"/>
      <c r="GBA19" s="83"/>
      <c r="GBB19" s="212"/>
      <c r="GBC19" s="212"/>
      <c r="GBD19" s="212"/>
      <c r="GBE19" s="191"/>
      <c r="GBF19" s="191"/>
      <c r="GBG19" s="191"/>
      <c r="GBH19" s="191"/>
      <c r="GBI19" s="83"/>
      <c r="GBJ19" s="212"/>
      <c r="GBK19" s="212"/>
      <c r="GBL19" s="212"/>
      <c r="GBM19" s="191"/>
      <c r="GBN19" s="191"/>
      <c r="GBO19" s="191"/>
      <c r="GBP19" s="191"/>
      <c r="GBQ19" s="83"/>
      <c r="GBR19" s="212"/>
      <c r="GBS19" s="212"/>
      <c r="GBT19" s="212"/>
      <c r="GBU19" s="191"/>
      <c r="GBV19" s="191"/>
      <c r="GBW19" s="191"/>
      <c r="GBX19" s="191"/>
      <c r="GBY19" s="83"/>
      <c r="GBZ19" s="212"/>
      <c r="GCA19" s="212"/>
      <c r="GCB19" s="212"/>
      <c r="GCC19" s="191"/>
      <c r="GCD19" s="191"/>
      <c r="GCE19" s="191"/>
      <c r="GCF19" s="191"/>
      <c r="GCG19" s="83"/>
      <c r="GCH19" s="212"/>
      <c r="GCI19" s="212"/>
      <c r="GCJ19" s="212"/>
      <c r="GCK19" s="191"/>
      <c r="GCL19" s="191"/>
      <c r="GCM19" s="191"/>
      <c r="GCN19" s="191"/>
      <c r="GCO19" s="83"/>
      <c r="GCP19" s="212"/>
      <c r="GCQ19" s="212"/>
      <c r="GCR19" s="212"/>
      <c r="GCS19" s="191"/>
      <c r="GCT19" s="191"/>
      <c r="GCU19" s="191"/>
      <c r="GCV19" s="191"/>
      <c r="GCW19" s="83"/>
      <c r="GCX19" s="212"/>
      <c r="GCY19" s="212"/>
      <c r="GCZ19" s="212"/>
      <c r="GDA19" s="191"/>
      <c r="GDB19" s="191"/>
      <c r="GDC19" s="191"/>
      <c r="GDD19" s="191"/>
      <c r="GDE19" s="83"/>
      <c r="GDF19" s="212"/>
      <c r="GDG19" s="212"/>
      <c r="GDH19" s="212"/>
      <c r="GDI19" s="191"/>
      <c r="GDJ19" s="191"/>
      <c r="GDK19" s="191"/>
      <c r="GDL19" s="191"/>
      <c r="GDM19" s="83"/>
      <c r="GDN19" s="212"/>
      <c r="GDO19" s="212"/>
      <c r="GDP19" s="212"/>
      <c r="GDQ19" s="191"/>
      <c r="GDR19" s="191"/>
      <c r="GDS19" s="191"/>
      <c r="GDT19" s="191"/>
      <c r="GDU19" s="83"/>
      <c r="GDV19" s="212"/>
      <c r="GDW19" s="212"/>
      <c r="GDX19" s="212"/>
      <c r="GDY19" s="191"/>
      <c r="GDZ19" s="191"/>
      <c r="GEA19" s="191"/>
      <c r="GEB19" s="191"/>
      <c r="GEC19" s="83"/>
      <c r="GED19" s="212"/>
      <c r="GEE19" s="212"/>
      <c r="GEF19" s="212"/>
      <c r="GEG19" s="191"/>
      <c r="GEH19" s="191"/>
      <c r="GEI19" s="191"/>
      <c r="GEJ19" s="191"/>
      <c r="GEK19" s="83"/>
      <c r="GEL19" s="212"/>
      <c r="GEM19" s="212"/>
      <c r="GEN19" s="212"/>
      <c r="GEO19" s="191"/>
      <c r="GEP19" s="191"/>
      <c r="GEQ19" s="191"/>
      <c r="GER19" s="191"/>
      <c r="GES19" s="83"/>
      <c r="GET19" s="212"/>
      <c r="GEU19" s="212"/>
      <c r="GEV19" s="212"/>
      <c r="GEW19" s="191"/>
      <c r="GEX19" s="191"/>
      <c r="GEY19" s="191"/>
      <c r="GEZ19" s="191"/>
      <c r="GFA19" s="83"/>
      <c r="GFB19" s="212"/>
      <c r="GFC19" s="212"/>
      <c r="GFD19" s="212"/>
      <c r="GFE19" s="191"/>
      <c r="GFF19" s="191"/>
      <c r="GFG19" s="191"/>
      <c r="GFH19" s="191"/>
      <c r="GFI19" s="83"/>
      <c r="GFJ19" s="212"/>
      <c r="GFK19" s="212"/>
      <c r="GFL19" s="212"/>
      <c r="GFM19" s="191"/>
      <c r="GFN19" s="191"/>
      <c r="GFO19" s="191"/>
      <c r="GFP19" s="191"/>
      <c r="GFQ19" s="83"/>
      <c r="GFR19" s="212"/>
      <c r="GFS19" s="212"/>
      <c r="GFT19" s="212"/>
      <c r="GFU19" s="191"/>
      <c r="GFV19" s="191"/>
      <c r="GFW19" s="191"/>
      <c r="GFX19" s="191"/>
      <c r="GFY19" s="83"/>
      <c r="GFZ19" s="212"/>
      <c r="GGA19" s="212"/>
      <c r="GGB19" s="212"/>
      <c r="GGC19" s="191"/>
      <c r="GGD19" s="191"/>
      <c r="GGE19" s="191"/>
      <c r="GGF19" s="191"/>
      <c r="GGG19" s="83"/>
      <c r="GGH19" s="212"/>
      <c r="GGI19" s="212"/>
      <c r="GGJ19" s="212"/>
      <c r="GGK19" s="191"/>
      <c r="GGL19" s="191"/>
      <c r="GGM19" s="191"/>
      <c r="GGN19" s="191"/>
      <c r="GGO19" s="83"/>
      <c r="GGP19" s="212"/>
      <c r="GGQ19" s="212"/>
      <c r="GGR19" s="212"/>
      <c r="GGS19" s="191"/>
      <c r="GGT19" s="191"/>
      <c r="GGU19" s="191"/>
      <c r="GGV19" s="191"/>
      <c r="GGW19" s="83"/>
      <c r="GGX19" s="212"/>
      <c r="GGY19" s="212"/>
      <c r="GGZ19" s="212"/>
      <c r="GHA19" s="191"/>
      <c r="GHB19" s="191"/>
      <c r="GHC19" s="191"/>
      <c r="GHD19" s="191"/>
      <c r="GHE19" s="83"/>
      <c r="GHF19" s="212"/>
      <c r="GHG19" s="212"/>
      <c r="GHH19" s="212"/>
      <c r="GHI19" s="191"/>
      <c r="GHJ19" s="191"/>
      <c r="GHK19" s="191"/>
      <c r="GHL19" s="191"/>
      <c r="GHM19" s="83"/>
      <c r="GHN19" s="212"/>
      <c r="GHO19" s="212"/>
      <c r="GHP19" s="212"/>
      <c r="GHQ19" s="191"/>
      <c r="GHR19" s="191"/>
      <c r="GHS19" s="191"/>
      <c r="GHT19" s="191"/>
      <c r="GHU19" s="83"/>
      <c r="GHV19" s="212"/>
      <c r="GHW19" s="212"/>
      <c r="GHX19" s="212"/>
      <c r="GHY19" s="191"/>
      <c r="GHZ19" s="191"/>
      <c r="GIA19" s="191"/>
      <c r="GIB19" s="191"/>
      <c r="GIC19" s="83"/>
      <c r="GID19" s="212"/>
      <c r="GIE19" s="212"/>
      <c r="GIF19" s="212"/>
      <c r="GIG19" s="191"/>
      <c r="GIH19" s="191"/>
      <c r="GII19" s="191"/>
      <c r="GIJ19" s="191"/>
      <c r="GIK19" s="83"/>
      <c r="GIL19" s="212"/>
      <c r="GIM19" s="212"/>
      <c r="GIN19" s="212"/>
      <c r="GIO19" s="191"/>
      <c r="GIP19" s="191"/>
      <c r="GIQ19" s="191"/>
      <c r="GIR19" s="191"/>
      <c r="GIS19" s="83"/>
      <c r="GIT19" s="212"/>
      <c r="GIU19" s="212"/>
      <c r="GIV19" s="212"/>
      <c r="GIW19" s="191"/>
      <c r="GIX19" s="191"/>
      <c r="GIY19" s="191"/>
      <c r="GIZ19" s="191"/>
      <c r="GJA19" s="83"/>
      <c r="GJB19" s="212"/>
      <c r="GJC19" s="212"/>
      <c r="GJD19" s="212"/>
      <c r="GJE19" s="191"/>
      <c r="GJF19" s="191"/>
      <c r="GJG19" s="191"/>
      <c r="GJH19" s="191"/>
      <c r="GJI19" s="83"/>
      <c r="GJJ19" s="212"/>
      <c r="GJK19" s="212"/>
      <c r="GJL19" s="212"/>
      <c r="GJM19" s="191"/>
      <c r="GJN19" s="191"/>
      <c r="GJO19" s="191"/>
      <c r="GJP19" s="191"/>
      <c r="GJQ19" s="83"/>
      <c r="GJR19" s="212"/>
      <c r="GJS19" s="212"/>
      <c r="GJT19" s="212"/>
      <c r="GJU19" s="191"/>
      <c r="GJV19" s="191"/>
      <c r="GJW19" s="191"/>
      <c r="GJX19" s="191"/>
      <c r="GJY19" s="83"/>
      <c r="GJZ19" s="212"/>
      <c r="GKA19" s="212"/>
      <c r="GKB19" s="212"/>
      <c r="GKC19" s="191"/>
      <c r="GKD19" s="191"/>
      <c r="GKE19" s="191"/>
      <c r="GKF19" s="191"/>
      <c r="GKG19" s="83"/>
      <c r="GKH19" s="212"/>
      <c r="GKI19" s="212"/>
      <c r="GKJ19" s="212"/>
      <c r="GKK19" s="191"/>
      <c r="GKL19" s="191"/>
      <c r="GKM19" s="191"/>
      <c r="GKN19" s="191"/>
      <c r="GKO19" s="83"/>
      <c r="GKP19" s="212"/>
      <c r="GKQ19" s="212"/>
      <c r="GKR19" s="212"/>
      <c r="GKS19" s="191"/>
      <c r="GKT19" s="191"/>
      <c r="GKU19" s="191"/>
      <c r="GKV19" s="191"/>
      <c r="GKW19" s="83"/>
      <c r="GKX19" s="212"/>
      <c r="GKY19" s="212"/>
      <c r="GKZ19" s="212"/>
      <c r="GLA19" s="191"/>
      <c r="GLB19" s="191"/>
      <c r="GLC19" s="191"/>
      <c r="GLD19" s="191"/>
      <c r="GLE19" s="83"/>
      <c r="GLF19" s="212"/>
      <c r="GLG19" s="212"/>
      <c r="GLH19" s="212"/>
      <c r="GLI19" s="191"/>
      <c r="GLJ19" s="191"/>
      <c r="GLK19" s="191"/>
      <c r="GLL19" s="191"/>
      <c r="GLM19" s="83"/>
      <c r="GLN19" s="212"/>
      <c r="GLO19" s="212"/>
      <c r="GLP19" s="212"/>
      <c r="GLQ19" s="191"/>
      <c r="GLR19" s="191"/>
      <c r="GLS19" s="191"/>
      <c r="GLT19" s="191"/>
      <c r="GLU19" s="83"/>
      <c r="GLV19" s="212"/>
      <c r="GLW19" s="212"/>
      <c r="GLX19" s="212"/>
      <c r="GLY19" s="191"/>
      <c r="GLZ19" s="191"/>
      <c r="GMA19" s="191"/>
      <c r="GMB19" s="191"/>
      <c r="GMC19" s="83"/>
      <c r="GMD19" s="212"/>
      <c r="GME19" s="212"/>
      <c r="GMF19" s="212"/>
      <c r="GMG19" s="191"/>
      <c r="GMH19" s="191"/>
      <c r="GMI19" s="191"/>
      <c r="GMJ19" s="191"/>
      <c r="GMK19" s="83"/>
      <c r="GML19" s="212"/>
      <c r="GMM19" s="212"/>
      <c r="GMN19" s="212"/>
      <c r="GMO19" s="191"/>
      <c r="GMP19" s="191"/>
      <c r="GMQ19" s="191"/>
      <c r="GMR19" s="191"/>
      <c r="GMS19" s="83"/>
      <c r="GMT19" s="212"/>
      <c r="GMU19" s="212"/>
      <c r="GMV19" s="212"/>
      <c r="GMW19" s="191"/>
      <c r="GMX19" s="191"/>
      <c r="GMY19" s="191"/>
      <c r="GMZ19" s="191"/>
      <c r="GNA19" s="83"/>
      <c r="GNB19" s="212"/>
      <c r="GNC19" s="212"/>
      <c r="GND19" s="212"/>
      <c r="GNE19" s="191"/>
      <c r="GNF19" s="191"/>
      <c r="GNG19" s="191"/>
      <c r="GNH19" s="191"/>
      <c r="GNI19" s="83"/>
      <c r="GNJ19" s="212"/>
      <c r="GNK19" s="212"/>
      <c r="GNL19" s="212"/>
      <c r="GNM19" s="191"/>
      <c r="GNN19" s="191"/>
      <c r="GNO19" s="191"/>
      <c r="GNP19" s="191"/>
      <c r="GNQ19" s="83"/>
      <c r="GNR19" s="212"/>
      <c r="GNS19" s="212"/>
      <c r="GNT19" s="212"/>
      <c r="GNU19" s="191"/>
      <c r="GNV19" s="191"/>
      <c r="GNW19" s="191"/>
      <c r="GNX19" s="191"/>
      <c r="GNY19" s="83"/>
      <c r="GNZ19" s="212"/>
      <c r="GOA19" s="212"/>
      <c r="GOB19" s="212"/>
      <c r="GOC19" s="191"/>
      <c r="GOD19" s="191"/>
      <c r="GOE19" s="191"/>
      <c r="GOF19" s="191"/>
      <c r="GOG19" s="83"/>
      <c r="GOH19" s="212"/>
      <c r="GOI19" s="212"/>
      <c r="GOJ19" s="212"/>
      <c r="GOK19" s="191"/>
      <c r="GOL19" s="191"/>
      <c r="GOM19" s="191"/>
      <c r="GON19" s="191"/>
      <c r="GOO19" s="83"/>
      <c r="GOP19" s="212"/>
      <c r="GOQ19" s="212"/>
      <c r="GOR19" s="212"/>
      <c r="GOS19" s="191"/>
      <c r="GOT19" s="191"/>
      <c r="GOU19" s="191"/>
      <c r="GOV19" s="191"/>
      <c r="GOW19" s="83"/>
      <c r="GOX19" s="212"/>
      <c r="GOY19" s="212"/>
      <c r="GOZ19" s="212"/>
      <c r="GPA19" s="191"/>
      <c r="GPB19" s="191"/>
      <c r="GPC19" s="191"/>
      <c r="GPD19" s="191"/>
      <c r="GPE19" s="83"/>
      <c r="GPF19" s="212"/>
      <c r="GPG19" s="212"/>
      <c r="GPH19" s="212"/>
      <c r="GPI19" s="191"/>
      <c r="GPJ19" s="191"/>
      <c r="GPK19" s="191"/>
      <c r="GPL19" s="191"/>
      <c r="GPM19" s="83"/>
      <c r="GPN19" s="212"/>
      <c r="GPO19" s="212"/>
      <c r="GPP19" s="212"/>
      <c r="GPQ19" s="191"/>
      <c r="GPR19" s="191"/>
      <c r="GPS19" s="191"/>
      <c r="GPT19" s="191"/>
      <c r="GPU19" s="83"/>
      <c r="GPV19" s="212"/>
      <c r="GPW19" s="212"/>
      <c r="GPX19" s="212"/>
      <c r="GPY19" s="191"/>
      <c r="GPZ19" s="191"/>
      <c r="GQA19" s="191"/>
      <c r="GQB19" s="191"/>
      <c r="GQC19" s="83"/>
      <c r="GQD19" s="212"/>
      <c r="GQE19" s="212"/>
      <c r="GQF19" s="212"/>
      <c r="GQG19" s="191"/>
      <c r="GQH19" s="191"/>
      <c r="GQI19" s="191"/>
      <c r="GQJ19" s="191"/>
      <c r="GQK19" s="83"/>
      <c r="GQL19" s="212"/>
      <c r="GQM19" s="212"/>
      <c r="GQN19" s="212"/>
      <c r="GQO19" s="191"/>
      <c r="GQP19" s="191"/>
      <c r="GQQ19" s="191"/>
      <c r="GQR19" s="191"/>
      <c r="GQS19" s="83"/>
      <c r="GQT19" s="212"/>
      <c r="GQU19" s="212"/>
      <c r="GQV19" s="212"/>
      <c r="GQW19" s="191"/>
      <c r="GQX19" s="191"/>
      <c r="GQY19" s="191"/>
      <c r="GQZ19" s="191"/>
      <c r="GRA19" s="83"/>
      <c r="GRB19" s="212"/>
      <c r="GRC19" s="212"/>
      <c r="GRD19" s="212"/>
      <c r="GRE19" s="191"/>
      <c r="GRF19" s="191"/>
      <c r="GRG19" s="191"/>
      <c r="GRH19" s="191"/>
      <c r="GRI19" s="83"/>
      <c r="GRJ19" s="212"/>
      <c r="GRK19" s="212"/>
      <c r="GRL19" s="212"/>
      <c r="GRM19" s="191"/>
      <c r="GRN19" s="191"/>
      <c r="GRO19" s="191"/>
      <c r="GRP19" s="191"/>
      <c r="GRQ19" s="83"/>
      <c r="GRR19" s="212"/>
      <c r="GRS19" s="212"/>
      <c r="GRT19" s="212"/>
      <c r="GRU19" s="191"/>
      <c r="GRV19" s="191"/>
      <c r="GRW19" s="191"/>
      <c r="GRX19" s="191"/>
      <c r="GRY19" s="83"/>
      <c r="GRZ19" s="212"/>
      <c r="GSA19" s="212"/>
      <c r="GSB19" s="212"/>
      <c r="GSC19" s="191"/>
      <c r="GSD19" s="191"/>
      <c r="GSE19" s="191"/>
      <c r="GSF19" s="191"/>
      <c r="GSG19" s="83"/>
      <c r="GSH19" s="212"/>
      <c r="GSI19" s="212"/>
      <c r="GSJ19" s="212"/>
      <c r="GSK19" s="191"/>
      <c r="GSL19" s="191"/>
      <c r="GSM19" s="191"/>
      <c r="GSN19" s="191"/>
      <c r="GSO19" s="83"/>
      <c r="GSP19" s="212"/>
      <c r="GSQ19" s="212"/>
      <c r="GSR19" s="212"/>
      <c r="GSS19" s="191"/>
      <c r="GST19" s="191"/>
      <c r="GSU19" s="191"/>
      <c r="GSV19" s="191"/>
      <c r="GSW19" s="83"/>
      <c r="GSX19" s="212"/>
      <c r="GSY19" s="212"/>
      <c r="GSZ19" s="212"/>
      <c r="GTA19" s="191"/>
      <c r="GTB19" s="191"/>
      <c r="GTC19" s="191"/>
      <c r="GTD19" s="191"/>
      <c r="GTE19" s="83"/>
      <c r="GTF19" s="212"/>
      <c r="GTG19" s="212"/>
      <c r="GTH19" s="212"/>
      <c r="GTI19" s="191"/>
      <c r="GTJ19" s="191"/>
      <c r="GTK19" s="191"/>
      <c r="GTL19" s="191"/>
      <c r="GTM19" s="83"/>
      <c r="GTN19" s="212"/>
      <c r="GTO19" s="212"/>
      <c r="GTP19" s="212"/>
      <c r="GTQ19" s="191"/>
      <c r="GTR19" s="191"/>
      <c r="GTS19" s="191"/>
      <c r="GTT19" s="191"/>
      <c r="GTU19" s="83"/>
      <c r="GTV19" s="212"/>
      <c r="GTW19" s="212"/>
      <c r="GTX19" s="212"/>
      <c r="GTY19" s="191"/>
      <c r="GTZ19" s="191"/>
      <c r="GUA19" s="191"/>
      <c r="GUB19" s="191"/>
      <c r="GUC19" s="83"/>
      <c r="GUD19" s="212"/>
      <c r="GUE19" s="212"/>
      <c r="GUF19" s="212"/>
      <c r="GUG19" s="191"/>
      <c r="GUH19" s="191"/>
      <c r="GUI19" s="191"/>
      <c r="GUJ19" s="191"/>
      <c r="GUK19" s="83"/>
      <c r="GUL19" s="212"/>
      <c r="GUM19" s="212"/>
      <c r="GUN19" s="212"/>
      <c r="GUO19" s="191"/>
      <c r="GUP19" s="191"/>
      <c r="GUQ19" s="191"/>
      <c r="GUR19" s="191"/>
      <c r="GUS19" s="83"/>
      <c r="GUT19" s="212"/>
      <c r="GUU19" s="212"/>
      <c r="GUV19" s="212"/>
      <c r="GUW19" s="191"/>
      <c r="GUX19" s="191"/>
      <c r="GUY19" s="191"/>
      <c r="GUZ19" s="191"/>
      <c r="GVA19" s="83"/>
      <c r="GVB19" s="212"/>
      <c r="GVC19" s="212"/>
      <c r="GVD19" s="212"/>
      <c r="GVE19" s="191"/>
      <c r="GVF19" s="191"/>
      <c r="GVG19" s="191"/>
      <c r="GVH19" s="191"/>
      <c r="GVI19" s="83"/>
      <c r="GVJ19" s="212"/>
      <c r="GVK19" s="212"/>
      <c r="GVL19" s="212"/>
      <c r="GVM19" s="191"/>
      <c r="GVN19" s="191"/>
      <c r="GVO19" s="191"/>
      <c r="GVP19" s="191"/>
      <c r="GVQ19" s="83"/>
      <c r="GVR19" s="212"/>
      <c r="GVS19" s="212"/>
      <c r="GVT19" s="212"/>
      <c r="GVU19" s="191"/>
      <c r="GVV19" s="191"/>
      <c r="GVW19" s="191"/>
      <c r="GVX19" s="191"/>
      <c r="GVY19" s="83"/>
      <c r="GVZ19" s="212"/>
      <c r="GWA19" s="212"/>
      <c r="GWB19" s="212"/>
      <c r="GWC19" s="191"/>
      <c r="GWD19" s="191"/>
      <c r="GWE19" s="191"/>
      <c r="GWF19" s="191"/>
      <c r="GWG19" s="83"/>
      <c r="GWH19" s="212"/>
      <c r="GWI19" s="212"/>
      <c r="GWJ19" s="212"/>
      <c r="GWK19" s="191"/>
      <c r="GWL19" s="191"/>
      <c r="GWM19" s="191"/>
      <c r="GWN19" s="191"/>
      <c r="GWO19" s="83"/>
      <c r="GWP19" s="212"/>
      <c r="GWQ19" s="212"/>
      <c r="GWR19" s="212"/>
      <c r="GWS19" s="191"/>
      <c r="GWT19" s="191"/>
      <c r="GWU19" s="191"/>
      <c r="GWV19" s="191"/>
      <c r="GWW19" s="83"/>
      <c r="GWX19" s="212"/>
      <c r="GWY19" s="212"/>
      <c r="GWZ19" s="212"/>
      <c r="GXA19" s="191"/>
      <c r="GXB19" s="191"/>
      <c r="GXC19" s="191"/>
      <c r="GXD19" s="191"/>
      <c r="GXE19" s="83"/>
      <c r="GXF19" s="212"/>
      <c r="GXG19" s="212"/>
      <c r="GXH19" s="212"/>
      <c r="GXI19" s="191"/>
      <c r="GXJ19" s="191"/>
      <c r="GXK19" s="191"/>
      <c r="GXL19" s="191"/>
      <c r="GXM19" s="83"/>
      <c r="GXN19" s="212"/>
      <c r="GXO19" s="212"/>
      <c r="GXP19" s="212"/>
      <c r="GXQ19" s="191"/>
      <c r="GXR19" s="191"/>
      <c r="GXS19" s="191"/>
      <c r="GXT19" s="191"/>
      <c r="GXU19" s="83"/>
      <c r="GXV19" s="212"/>
      <c r="GXW19" s="212"/>
      <c r="GXX19" s="212"/>
      <c r="GXY19" s="191"/>
      <c r="GXZ19" s="191"/>
      <c r="GYA19" s="191"/>
      <c r="GYB19" s="191"/>
      <c r="GYC19" s="83"/>
      <c r="GYD19" s="212"/>
      <c r="GYE19" s="212"/>
      <c r="GYF19" s="212"/>
      <c r="GYG19" s="191"/>
      <c r="GYH19" s="191"/>
      <c r="GYI19" s="191"/>
      <c r="GYJ19" s="191"/>
      <c r="GYK19" s="83"/>
      <c r="GYL19" s="212"/>
      <c r="GYM19" s="212"/>
      <c r="GYN19" s="212"/>
      <c r="GYO19" s="191"/>
      <c r="GYP19" s="191"/>
      <c r="GYQ19" s="191"/>
      <c r="GYR19" s="191"/>
      <c r="GYS19" s="83"/>
      <c r="GYT19" s="212"/>
      <c r="GYU19" s="212"/>
      <c r="GYV19" s="212"/>
      <c r="GYW19" s="191"/>
      <c r="GYX19" s="191"/>
      <c r="GYY19" s="191"/>
      <c r="GYZ19" s="191"/>
      <c r="GZA19" s="83"/>
      <c r="GZB19" s="212"/>
      <c r="GZC19" s="212"/>
      <c r="GZD19" s="212"/>
      <c r="GZE19" s="191"/>
      <c r="GZF19" s="191"/>
      <c r="GZG19" s="191"/>
      <c r="GZH19" s="191"/>
      <c r="GZI19" s="83"/>
      <c r="GZJ19" s="212"/>
      <c r="GZK19" s="212"/>
      <c r="GZL19" s="212"/>
      <c r="GZM19" s="191"/>
      <c r="GZN19" s="191"/>
      <c r="GZO19" s="191"/>
      <c r="GZP19" s="191"/>
      <c r="GZQ19" s="83"/>
      <c r="GZR19" s="212"/>
      <c r="GZS19" s="212"/>
      <c r="GZT19" s="212"/>
      <c r="GZU19" s="191"/>
      <c r="GZV19" s="191"/>
      <c r="GZW19" s="191"/>
      <c r="GZX19" s="191"/>
      <c r="GZY19" s="83"/>
      <c r="GZZ19" s="212"/>
      <c r="HAA19" s="212"/>
      <c r="HAB19" s="212"/>
      <c r="HAC19" s="191"/>
      <c r="HAD19" s="191"/>
      <c r="HAE19" s="191"/>
      <c r="HAF19" s="191"/>
      <c r="HAG19" s="83"/>
      <c r="HAH19" s="212"/>
      <c r="HAI19" s="212"/>
      <c r="HAJ19" s="212"/>
      <c r="HAK19" s="191"/>
      <c r="HAL19" s="191"/>
      <c r="HAM19" s="191"/>
      <c r="HAN19" s="191"/>
      <c r="HAO19" s="83"/>
      <c r="HAP19" s="212"/>
      <c r="HAQ19" s="212"/>
      <c r="HAR19" s="212"/>
      <c r="HAS19" s="191"/>
      <c r="HAT19" s="191"/>
      <c r="HAU19" s="191"/>
      <c r="HAV19" s="191"/>
      <c r="HAW19" s="83"/>
      <c r="HAX19" s="212"/>
      <c r="HAY19" s="212"/>
      <c r="HAZ19" s="212"/>
      <c r="HBA19" s="191"/>
      <c r="HBB19" s="191"/>
      <c r="HBC19" s="191"/>
      <c r="HBD19" s="191"/>
      <c r="HBE19" s="83"/>
      <c r="HBF19" s="212"/>
      <c r="HBG19" s="212"/>
      <c r="HBH19" s="212"/>
      <c r="HBI19" s="191"/>
      <c r="HBJ19" s="191"/>
      <c r="HBK19" s="191"/>
      <c r="HBL19" s="191"/>
      <c r="HBM19" s="83"/>
      <c r="HBN19" s="212"/>
      <c r="HBO19" s="212"/>
      <c r="HBP19" s="212"/>
      <c r="HBQ19" s="191"/>
      <c r="HBR19" s="191"/>
      <c r="HBS19" s="191"/>
      <c r="HBT19" s="191"/>
      <c r="HBU19" s="83"/>
      <c r="HBV19" s="212"/>
      <c r="HBW19" s="212"/>
      <c r="HBX19" s="212"/>
      <c r="HBY19" s="191"/>
      <c r="HBZ19" s="191"/>
      <c r="HCA19" s="191"/>
      <c r="HCB19" s="191"/>
      <c r="HCC19" s="83"/>
      <c r="HCD19" s="212"/>
      <c r="HCE19" s="212"/>
      <c r="HCF19" s="212"/>
      <c r="HCG19" s="191"/>
      <c r="HCH19" s="191"/>
      <c r="HCI19" s="191"/>
      <c r="HCJ19" s="191"/>
      <c r="HCK19" s="83"/>
      <c r="HCL19" s="212"/>
      <c r="HCM19" s="212"/>
      <c r="HCN19" s="212"/>
      <c r="HCO19" s="191"/>
      <c r="HCP19" s="191"/>
      <c r="HCQ19" s="191"/>
      <c r="HCR19" s="191"/>
      <c r="HCS19" s="83"/>
      <c r="HCT19" s="212"/>
      <c r="HCU19" s="212"/>
      <c r="HCV19" s="212"/>
      <c r="HCW19" s="191"/>
      <c r="HCX19" s="191"/>
      <c r="HCY19" s="191"/>
      <c r="HCZ19" s="191"/>
      <c r="HDA19" s="83"/>
      <c r="HDB19" s="212"/>
      <c r="HDC19" s="212"/>
      <c r="HDD19" s="212"/>
      <c r="HDE19" s="191"/>
      <c r="HDF19" s="191"/>
      <c r="HDG19" s="191"/>
      <c r="HDH19" s="191"/>
      <c r="HDI19" s="83"/>
      <c r="HDJ19" s="212"/>
      <c r="HDK19" s="212"/>
      <c r="HDL19" s="212"/>
      <c r="HDM19" s="191"/>
      <c r="HDN19" s="191"/>
      <c r="HDO19" s="191"/>
      <c r="HDP19" s="191"/>
      <c r="HDQ19" s="83"/>
      <c r="HDR19" s="212"/>
      <c r="HDS19" s="212"/>
      <c r="HDT19" s="212"/>
      <c r="HDU19" s="191"/>
      <c r="HDV19" s="191"/>
      <c r="HDW19" s="191"/>
      <c r="HDX19" s="191"/>
      <c r="HDY19" s="83"/>
      <c r="HDZ19" s="212"/>
      <c r="HEA19" s="212"/>
      <c r="HEB19" s="212"/>
      <c r="HEC19" s="191"/>
      <c r="HED19" s="191"/>
      <c r="HEE19" s="191"/>
      <c r="HEF19" s="191"/>
      <c r="HEG19" s="83"/>
      <c r="HEH19" s="212"/>
      <c r="HEI19" s="212"/>
      <c r="HEJ19" s="212"/>
      <c r="HEK19" s="191"/>
      <c r="HEL19" s="191"/>
      <c r="HEM19" s="191"/>
      <c r="HEN19" s="191"/>
      <c r="HEO19" s="83"/>
      <c r="HEP19" s="212"/>
      <c r="HEQ19" s="212"/>
      <c r="HER19" s="212"/>
      <c r="HES19" s="191"/>
      <c r="HET19" s="191"/>
      <c r="HEU19" s="191"/>
      <c r="HEV19" s="191"/>
      <c r="HEW19" s="83"/>
      <c r="HEX19" s="212"/>
      <c r="HEY19" s="212"/>
      <c r="HEZ19" s="212"/>
      <c r="HFA19" s="191"/>
      <c r="HFB19" s="191"/>
      <c r="HFC19" s="191"/>
      <c r="HFD19" s="191"/>
      <c r="HFE19" s="83"/>
      <c r="HFF19" s="212"/>
      <c r="HFG19" s="212"/>
      <c r="HFH19" s="212"/>
      <c r="HFI19" s="191"/>
      <c r="HFJ19" s="191"/>
      <c r="HFK19" s="191"/>
      <c r="HFL19" s="191"/>
      <c r="HFM19" s="83"/>
      <c r="HFN19" s="212"/>
      <c r="HFO19" s="212"/>
      <c r="HFP19" s="212"/>
      <c r="HFQ19" s="191"/>
      <c r="HFR19" s="191"/>
      <c r="HFS19" s="191"/>
      <c r="HFT19" s="191"/>
      <c r="HFU19" s="83"/>
      <c r="HFV19" s="212"/>
      <c r="HFW19" s="212"/>
      <c r="HFX19" s="212"/>
      <c r="HFY19" s="191"/>
      <c r="HFZ19" s="191"/>
      <c r="HGA19" s="191"/>
      <c r="HGB19" s="191"/>
      <c r="HGC19" s="83"/>
      <c r="HGD19" s="212"/>
      <c r="HGE19" s="212"/>
      <c r="HGF19" s="212"/>
      <c r="HGG19" s="191"/>
      <c r="HGH19" s="191"/>
      <c r="HGI19" s="191"/>
      <c r="HGJ19" s="191"/>
      <c r="HGK19" s="83"/>
      <c r="HGL19" s="212"/>
      <c r="HGM19" s="212"/>
      <c r="HGN19" s="212"/>
      <c r="HGO19" s="191"/>
      <c r="HGP19" s="191"/>
      <c r="HGQ19" s="191"/>
      <c r="HGR19" s="191"/>
      <c r="HGS19" s="83"/>
      <c r="HGT19" s="212"/>
      <c r="HGU19" s="212"/>
      <c r="HGV19" s="212"/>
      <c r="HGW19" s="191"/>
      <c r="HGX19" s="191"/>
      <c r="HGY19" s="191"/>
      <c r="HGZ19" s="191"/>
      <c r="HHA19" s="83"/>
      <c r="HHB19" s="212"/>
      <c r="HHC19" s="212"/>
      <c r="HHD19" s="212"/>
      <c r="HHE19" s="191"/>
      <c r="HHF19" s="191"/>
      <c r="HHG19" s="191"/>
      <c r="HHH19" s="191"/>
      <c r="HHI19" s="83"/>
      <c r="HHJ19" s="212"/>
      <c r="HHK19" s="212"/>
      <c r="HHL19" s="212"/>
      <c r="HHM19" s="191"/>
      <c r="HHN19" s="191"/>
      <c r="HHO19" s="191"/>
      <c r="HHP19" s="191"/>
      <c r="HHQ19" s="83"/>
      <c r="HHR19" s="212"/>
      <c r="HHS19" s="212"/>
      <c r="HHT19" s="212"/>
      <c r="HHU19" s="191"/>
      <c r="HHV19" s="191"/>
      <c r="HHW19" s="191"/>
      <c r="HHX19" s="191"/>
      <c r="HHY19" s="83"/>
      <c r="HHZ19" s="212"/>
      <c r="HIA19" s="212"/>
      <c r="HIB19" s="212"/>
      <c r="HIC19" s="191"/>
      <c r="HID19" s="191"/>
      <c r="HIE19" s="191"/>
      <c r="HIF19" s="191"/>
      <c r="HIG19" s="83"/>
      <c r="HIH19" s="212"/>
      <c r="HII19" s="212"/>
      <c r="HIJ19" s="212"/>
      <c r="HIK19" s="191"/>
      <c r="HIL19" s="191"/>
      <c r="HIM19" s="191"/>
      <c r="HIN19" s="191"/>
      <c r="HIO19" s="83"/>
      <c r="HIP19" s="212"/>
      <c r="HIQ19" s="212"/>
      <c r="HIR19" s="212"/>
      <c r="HIS19" s="191"/>
      <c r="HIT19" s="191"/>
      <c r="HIU19" s="191"/>
      <c r="HIV19" s="191"/>
      <c r="HIW19" s="83"/>
      <c r="HIX19" s="212"/>
      <c r="HIY19" s="212"/>
      <c r="HIZ19" s="212"/>
      <c r="HJA19" s="191"/>
      <c r="HJB19" s="191"/>
      <c r="HJC19" s="191"/>
      <c r="HJD19" s="191"/>
      <c r="HJE19" s="83"/>
      <c r="HJF19" s="212"/>
      <c r="HJG19" s="212"/>
      <c r="HJH19" s="212"/>
      <c r="HJI19" s="191"/>
      <c r="HJJ19" s="191"/>
      <c r="HJK19" s="191"/>
      <c r="HJL19" s="191"/>
      <c r="HJM19" s="83"/>
      <c r="HJN19" s="212"/>
      <c r="HJO19" s="212"/>
      <c r="HJP19" s="212"/>
      <c r="HJQ19" s="191"/>
      <c r="HJR19" s="191"/>
      <c r="HJS19" s="191"/>
      <c r="HJT19" s="191"/>
      <c r="HJU19" s="83"/>
      <c r="HJV19" s="212"/>
      <c r="HJW19" s="212"/>
      <c r="HJX19" s="212"/>
      <c r="HJY19" s="191"/>
      <c r="HJZ19" s="191"/>
      <c r="HKA19" s="191"/>
      <c r="HKB19" s="191"/>
      <c r="HKC19" s="83"/>
      <c r="HKD19" s="212"/>
      <c r="HKE19" s="212"/>
      <c r="HKF19" s="212"/>
      <c r="HKG19" s="191"/>
      <c r="HKH19" s="191"/>
      <c r="HKI19" s="191"/>
      <c r="HKJ19" s="191"/>
      <c r="HKK19" s="83"/>
      <c r="HKL19" s="212"/>
      <c r="HKM19" s="212"/>
      <c r="HKN19" s="212"/>
      <c r="HKO19" s="191"/>
      <c r="HKP19" s="191"/>
      <c r="HKQ19" s="191"/>
      <c r="HKR19" s="191"/>
      <c r="HKS19" s="83"/>
      <c r="HKT19" s="212"/>
      <c r="HKU19" s="212"/>
      <c r="HKV19" s="212"/>
      <c r="HKW19" s="191"/>
      <c r="HKX19" s="191"/>
      <c r="HKY19" s="191"/>
      <c r="HKZ19" s="191"/>
      <c r="HLA19" s="83"/>
      <c r="HLB19" s="212"/>
      <c r="HLC19" s="212"/>
      <c r="HLD19" s="212"/>
      <c r="HLE19" s="191"/>
      <c r="HLF19" s="191"/>
      <c r="HLG19" s="191"/>
      <c r="HLH19" s="191"/>
      <c r="HLI19" s="83"/>
      <c r="HLJ19" s="212"/>
      <c r="HLK19" s="212"/>
      <c r="HLL19" s="212"/>
      <c r="HLM19" s="191"/>
      <c r="HLN19" s="191"/>
      <c r="HLO19" s="191"/>
      <c r="HLP19" s="191"/>
      <c r="HLQ19" s="83"/>
      <c r="HLR19" s="212"/>
      <c r="HLS19" s="212"/>
      <c r="HLT19" s="212"/>
      <c r="HLU19" s="191"/>
      <c r="HLV19" s="191"/>
      <c r="HLW19" s="191"/>
      <c r="HLX19" s="191"/>
      <c r="HLY19" s="83"/>
      <c r="HLZ19" s="212"/>
      <c r="HMA19" s="212"/>
      <c r="HMB19" s="212"/>
      <c r="HMC19" s="191"/>
      <c r="HMD19" s="191"/>
      <c r="HME19" s="191"/>
      <c r="HMF19" s="191"/>
      <c r="HMG19" s="83"/>
      <c r="HMH19" s="212"/>
      <c r="HMI19" s="212"/>
      <c r="HMJ19" s="212"/>
      <c r="HMK19" s="191"/>
      <c r="HML19" s="191"/>
      <c r="HMM19" s="191"/>
      <c r="HMN19" s="191"/>
      <c r="HMO19" s="83"/>
      <c r="HMP19" s="212"/>
      <c r="HMQ19" s="212"/>
      <c r="HMR19" s="212"/>
      <c r="HMS19" s="191"/>
      <c r="HMT19" s="191"/>
      <c r="HMU19" s="191"/>
      <c r="HMV19" s="191"/>
      <c r="HMW19" s="83"/>
      <c r="HMX19" s="212"/>
      <c r="HMY19" s="212"/>
      <c r="HMZ19" s="212"/>
      <c r="HNA19" s="191"/>
      <c r="HNB19" s="191"/>
      <c r="HNC19" s="191"/>
      <c r="HND19" s="191"/>
      <c r="HNE19" s="83"/>
      <c r="HNF19" s="212"/>
      <c r="HNG19" s="212"/>
      <c r="HNH19" s="212"/>
      <c r="HNI19" s="191"/>
      <c r="HNJ19" s="191"/>
      <c r="HNK19" s="191"/>
      <c r="HNL19" s="191"/>
      <c r="HNM19" s="83"/>
      <c r="HNN19" s="212"/>
      <c r="HNO19" s="212"/>
      <c r="HNP19" s="212"/>
      <c r="HNQ19" s="191"/>
      <c r="HNR19" s="191"/>
      <c r="HNS19" s="191"/>
      <c r="HNT19" s="191"/>
      <c r="HNU19" s="83"/>
      <c r="HNV19" s="212"/>
      <c r="HNW19" s="212"/>
      <c r="HNX19" s="212"/>
      <c r="HNY19" s="191"/>
      <c r="HNZ19" s="191"/>
      <c r="HOA19" s="191"/>
      <c r="HOB19" s="191"/>
      <c r="HOC19" s="83"/>
      <c r="HOD19" s="212"/>
      <c r="HOE19" s="212"/>
      <c r="HOF19" s="212"/>
      <c r="HOG19" s="191"/>
      <c r="HOH19" s="191"/>
      <c r="HOI19" s="191"/>
      <c r="HOJ19" s="191"/>
      <c r="HOK19" s="83"/>
      <c r="HOL19" s="212"/>
      <c r="HOM19" s="212"/>
      <c r="HON19" s="212"/>
      <c r="HOO19" s="191"/>
      <c r="HOP19" s="191"/>
      <c r="HOQ19" s="191"/>
      <c r="HOR19" s="191"/>
      <c r="HOS19" s="83"/>
      <c r="HOT19" s="212"/>
      <c r="HOU19" s="212"/>
      <c r="HOV19" s="212"/>
      <c r="HOW19" s="191"/>
      <c r="HOX19" s="191"/>
      <c r="HOY19" s="191"/>
      <c r="HOZ19" s="191"/>
      <c r="HPA19" s="83"/>
      <c r="HPB19" s="212"/>
      <c r="HPC19" s="212"/>
      <c r="HPD19" s="212"/>
      <c r="HPE19" s="191"/>
      <c r="HPF19" s="191"/>
      <c r="HPG19" s="191"/>
      <c r="HPH19" s="191"/>
      <c r="HPI19" s="83"/>
      <c r="HPJ19" s="212"/>
      <c r="HPK19" s="212"/>
      <c r="HPL19" s="212"/>
      <c r="HPM19" s="191"/>
      <c r="HPN19" s="191"/>
      <c r="HPO19" s="191"/>
      <c r="HPP19" s="191"/>
      <c r="HPQ19" s="83"/>
      <c r="HPR19" s="212"/>
      <c r="HPS19" s="212"/>
      <c r="HPT19" s="212"/>
      <c r="HPU19" s="191"/>
      <c r="HPV19" s="191"/>
      <c r="HPW19" s="191"/>
      <c r="HPX19" s="191"/>
      <c r="HPY19" s="83"/>
      <c r="HPZ19" s="212"/>
      <c r="HQA19" s="212"/>
      <c r="HQB19" s="212"/>
      <c r="HQC19" s="191"/>
      <c r="HQD19" s="191"/>
      <c r="HQE19" s="191"/>
      <c r="HQF19" s="191"/>
      <c r="HQG19" s="83"/>
      <c r="HQH19" s="212"/>
      <c r="HQI19" s="212"/>
      <c r="HQJ19" s="212"/>
      <c r="HQK19" s="191"/>
      <c r="HQL19" s="191"/>
      <c r="HQM19" s="191"/>
      <c r="HQN19" s="191"/>
      <c r="HQO19" s="83"/>
      <c r="HQP19" s="212"/>
      <c r="HQQ19" s="212"/>
      <c r="HQR19" s="212"/>
      <c r="HQS19" s="191"/>
      <c r="HQT19" s="191"/>
      <c r="HQU19" s="191"/>
      <c r="HQV19" s="191"/>
      <c r="HQW19" s="83"/>
      <c r="HQX19" s="212"/>
      <c r="HQY19" s="212"/>
      <c r="HQZ19" s="212"/>
      <c r="HRA19" s="191"/>
      <c r="HRB19" s="191"/>
      <c r="HRC19" s="191"/>
      <c r="HRD19" s="191"/>
      <c r="HRE19" s="83"/>
      <c r="HRF19" s="212"/>
      <c r="HRG19" s="212"/>
      <c r="HRH19" s="212"/>
      <c r="HRI19" s="191"/>
      <c r="HRJ19" s="191"/>
      <c r="HRK19" s="191"/>
      <c r="HRL19" s="191"/>
      <c r="HRM19" s="83"/>
      <c r="HRN19" s="212"/>
      <c r="HRO19" s="212"/>
      <c r="HRP19" s="212"/>
      <c r="HRQ19" s="191"/>
      <c r="HRR19" s="191"/>
      <c r="HRS19" s="191"/>
      <c r="HRT19" s="191"/>
      <c r="HRU19" s="83"/>
      <c r="HRV19" s="212"/>
      <c r="HRW19" s="212"/>
      <c r="HRX19" s="212"/>
      <c r="HRY19" s="191"/>
      <c r="HRZ19" s="191"/>
      <c r="HSA19" s="191"/>
      <c r="HSB19" s="191"/>
      <c r="HSC19" s="83"/>
      <c r="HSD19" s="212"/>
      <c r="HSE19" s="212"/>
      <c r="HSF19" s="212"/>
      <c r="HSG19" s="191"/>
      <c r="HSH19" s="191"/>
      <c r="HSI19" s="191"/>
      <c r="HSJ19" s="191"/>
      <c r="HSK19" s="83"/>
      <c r="HSL19" s="212"/>
      <c r="HSM19" s="212"/>
      <c r="HSN19" s="212"/>
      <c r="HSO19" s="191"/>
      <c r="HSP19" s="191"/>
      <c r="HSQ19" s="191"/>
      <c r="HSR19" s="191"/>
      <c r="HSS19" s="83"/>
      <c r="HST19" s="212"/>
      <c r="HSU19" s="212"/>
      <c r="HSV19" s="212"/>
      <c r="HSW19" s="191"/>
      <c r="HSX19" s="191"/>
      <c r="HSY19" s="191"/>
      <c r="HSZ19" s="191"/>
      <c r="HTA19" s="83"/>
      <c r="HTB19" s="212"/>
      <c r="HTC19" s="212"/>
      <c r="HTD19" s="212"/>
      <c r="HTE19" s="191"/>
      <c r="HTF19" s="191"/>
      <c r="HTG19" s="191"/>
      <c r="HTH19" s="191"/>
      <c r="HTI19" s="83"/>
      <c r="HTJ19" s="212"/>
      <c r="HTK19" s="212"/>
      <c r="HTL19" s="212"/>
      <c r="HTM19" s="191"/>
      <c r="HTN19" s="191"/>
      <c r="HTO19" s="191"/>
      <c r="HTP19" s="191"/>
      <c r="HTQ19" s="83"/>
      <c r="HTR19" s="212"/>
      <c r="HTS19" s="212"/>
      <c r="HTT19" s="212"/>
      <c r="HTU19" s="191"/>
      <c r="HTV19" s="191"/>
      <c r="HTW19" s="191"/>
      <c r="HTX19" s="191"/>
      <c r="HTY19" s="83"/>
      <c r="HTZ19" s="212"/>
      <c r="HUA19" s="212"/>
      <c r="HUB19" s="212"/>
      <c r="HUC19" s="191"/>
      <c r="HUD19" s="191"/>
      <c r="HUE19" s="191"/>
      <c r="HUF19" s="191"/>
      <c r="HUG19" s="83"/>
      <c r="HUH19" s="212"/>
      <c r="HUI19" s="212"/>
      <c r="HUJ19" s="212"/>
      <c r="HUK19" s="191"/>
      <c r="HUL19" s="191"/>
      <c r="HUM19" s="191"/>
      <c r="HUN19" s="191"/>
      <c r="HUO19" s="83"/>
      <c r="HUP19" s="212"/>
      <c r="HUQ19" s="212"/>
      <c r="HUR19" s="212"/>
      <c r="HUS19" s="191"/>
      <c r="HUT19" s="191"/>
      <c r="HUU19" s="191"/>
      <c r="HUV19" s="191"/>
      <c r="HUW19" s="83"/>
      <c r="HUX19" s="212"/>
      <c r="HUY19" s="212"/>
      <c r="HUZ19" s="212"/>
      <c r="HVA19" s="191"/>
      <c r="HVB19" s="191"/>
      <c r="HVC19" s="191"/>
      <c r="HVD19" s="191"/>
      <c r="HVE19" s="83"/>
      <c r="HVF19" s="212"/>
      <c r="HVG19" s="212"/>
      <c r="HVH19" s="212"/>
      <c r="HVI19" s="191"/>
      <c r="HVJ19" s="191"/>
      <c r="HVK19" s="191"/>
      <c r="HVL19" s="191"/>
      <c r="HVM19" s="83"/>
      <c r="HVN19" s="212"/>
      <c r="HVO19" s="212"/>
      <c r="HVP19" s="212"/>
      <c r="HVQ19" s="191"/>
      <c r="HVR19" s="191"/>
      <c r="HVS19" s="191"/>
      <c r="HVT19" s="191"/>
      <c r="HVU19" s="83"/>
      <c r="HVV19" s="212"/>
      <c r="HVW19" s="212"/>
      <c r="HVX19" s="212"/>
      <c r="HVY19" s="191"/>
      <c r="HVZ19" s="191"/>
      <c r="HWA19" s="191"/>
      <c r="HWB19" s="191"/>
      <c r="HWC19" s="83"/>
      <c r="HWD19" s="212"/>
      <c r="HWE19" s="212"/>
      <c r="HWF19" s="212"/>
      <c r="HWG19" s="191"/>
      <c r="HWH19" s="191"/>
      <c r="HWI19" s="191"/>
      <c r="HWJ19" s="191"/>
      <c r="HWK19" s="83"/>
      <c r="HWL19" s="212"/>
      <c r="HWM19" s="212"/>
      <c r="HWN19" s="212"/>
      <c r="HWO19" s="191"/>
      <c r="HWP19" s="191"/>
      <c r="HWQ19" s="191"/>
      <c r="HWR19" s="191"/>
      <c r="HWS19" s="83"/>
      <c r="HWT19" s="212"/>
      <c r="HWU19" s="212"/>
      <c r="HWV19" s="212"/>
      <c r="HWW19" s="191"/>
      <c r="HWX19" s="191"/>
      <c r="HWY19" s="191"/>
      <c r="HWZ19" s="191"/>
      <c r="HXA19" s="83"/>
      <c r="HXB19" s="212"/>
      <c r="HXC19" s="212"/>
      <c r="HXD19" s="212"/>
      <c r="HXE19" s="191"/>
      <c r="HXF19" s="191"/>
      <c r="HXG19" s="191"/>
      <c r="HXH19" s="191"/>
      <c r="HXI19" s="83"/>
      <c r="HXJ19" s="212"/>
      <c r="HXK19" s="212"/>
      <c r="HXL19" s="212"/>
      <c r="HXM19" s="191"/>
      <c r="HXN19" s="191"/>
      <c r="HXO19" s="191"/>
      <c r="HXP19" s="191"/>
      <c r="HXQ19" s="83"/>
      <c r="HXR19" s="212"/>
      <c r="HXS19" s="212"/>
      <c r="HXT19" s="212"/>
      <c r="HXU19" s="191"/>
      <c r="HXV19" s="191"/>
      <c r="HXW19" s="191"/>
      <c r="HXX19" s="191"/>
      <c r="HXY19" s="83"/>
      <c r="HXZ19" s="212"/>
      <c r="HYA19" s="212"/>
      <c r="HYB19" s="212"/>
      <c r="HYC19" s="191"/>
      <c r="HYD19" s="191"/>
      <c r="HYE19" s="191"/>
      <c r="HYF19" s="191"/>
      <c r="HYG19" s="83"/>
      <c r="HYH19" s="212"/>
      <c r="HYI19" s="212"/>
      <c r="HYJ19" s="212"/>
      <c r="HYK19" s="191"/>
      <c r="HYL19" s="191"/>
      <c r="HYM19" s="191"/>
      <c r="HYN19" s="191"/>
      <c r="HYO19" s="83"/>
      <c r="HYP19" s="212"/>
      <c r="HYQ19" s="212"/>
      <c r="HYR19" s="212"/>
      <c r="HYS19" s="191"/>
      <c r="HYT19" s="191"/>
      <c r="HYU19" s="191"/>
      <c r="HYV19" s="191"/>
      <c r="HYW19" s="83"/>
      <c r="HYX19" s="212"/>
      <c r="HYY19" s="212"/>
      <c r="HYZ19" s="212"/>
      <c r="HZA19" s="191"/>
      <c r="HZB19" s="191"/>
      <c r="HZC19" s="191"/>
      <c r="HZD19" s="191"/>
      <c r="HZE19" s="83"/>
      <c r="HZF19" s="212"/>
      <c r="HZG19" s="212"/>
      <c r="HZH19" s="212"/>
      <c r="HZI19" s="191"/>
      <c r="HZJ19" s="191"/>
      <c r="HZK19" s="191"/>
      <c r="HZL19" s="191"/>
      <c r="HZM19" s="83"/>
      <c r="HZN19" s="212"/>
      <c r="HZO19" s="212"/>
      <c r="HZP19" s="212"/>
      <c r="HZQ19" s="191"/>
      <c r="HZR19" s="191"/>
      <c r="HZS19" s="191"/>
      <c r="HZT19" s="191"/>
      <c r="HZU19" s="83"/>
      <c r="HZV19" s="212"/>
      <c r="HZW19" s="212"/>
      <c r="HZX19" s="212"/>
      <c r="HZY19" s="191"/>
      <c r="HZZ19" s="191"/>
      <c r="IAA19" s="191"/>
      <c r="IAB19" s="191"/>
      <c r="IAC19" s="83"/>
      <c r="IAD19" s="212"/>
      <c r="IAE19" s="212"/>
      <c r="IAF19" s="212"/>
      <c r="IAG19" s="191"/>
      <c r="IAH19" s="191"/>
      <c r="IAI19" s="191"/>
      <c r="IAJ19" s="191"/>
      <c r="IAK19" s="83"/>
      <c r="IAL19" s="212"/>
      <c r="IAM19" s="212"/>
      <c r="IAN19" s="212"/>
      <c r="IAO19" s="191"/>
      <c r="IAP19" s="191"/>
      <c r="IAQ19" s="191"/>
      <c r="IAR19" s="191"/>
      <c r="IAS19" s="83"/>
      <c r="IAT19" s="212"/>
      <c r="IAU19" s="212"/>
      <c r="IAV19" s="212"/>
      <c r="IAW19" s="191"/>
      <c r="IAX19" s="191"/>
      <c r="IAY19" s="191"/>
      <c r="IAZ19" s="191"/>
      <c r="IBA19" s="83"/>
      <c r="IBB19" s="212"/>
      <c r="IBC19" s="212"/>
      <c r="IBD19" s="212"/>
      <c r="IBE19" s="191"/>
      <c r="IBF19" s="191"/>
      <c r="IBG19" s="191"/>
      <c r="IBH19" s="191"/>
      <c r="IBI19" s="83"/>
      <c r="IBJ19" s="212"/>
      <c r="IBK19" s="212"/>
      <c r="IBL19" s="212"/>
      <c r="IBM19" s="191"/>
      <c r="IBN19" s="191"/>
      <c r="IBO19" s="191"/>
      <c r="IBP19" s="191"/>
      <c r="IBQ19" s="83"/>
      <c r="IBR19" s="212"/>
      <c r="IBS19" s="212"/>
      <c r="IBT19" s="212"/>
      <c r="IBU19" s="191"/>
      <c r="IBV19" s="191"/>
      <c r="IBW19" s="191"/>
      <c r="IBX19" s="191"/>
      <c r="IBY19" s="83"/>
      <c r="IBZ19" s="212"/>
      <c r="ICA19" s="212"/>
      <c r="ICB19" s="212"/>
      <c r="ICC19" s="191"/>
      <c r="ICD19" s="191"/>
      <c r="ICE19" s="191"/>
      <c r="ICF19" s="191"/>
      <c r="ICG19" s="83"/>
      <c r="ICH19" s="212"/>
      <c r="ICI19" s="212"/>
      <c r="ICJ19" s="212"/>
      <c r="ICK19" s="191"/>
      <c r="ICL19" s="191"/>
      <c r="ICM19" s="191"/>
      <c r="ICN19" s="191"/>
      <c r="ICO19" s="83"/>
      <c r="ICP19" s="212"/>
      <c r="ICQ19" s="212"/>
      <c r="ICR19" s="212"/>
      <c r="ICS19" s="191"/>
      <c r="ICT19" s="191"/>
      <c r="ICU19" s="191"/>
      <c r="ICV19" s="191"/>
      <c r="ICW19" s="83"/>
      <c r="ICX19" s="212"/>
      <c r="ICY19" s="212"/>
      <c r="ICZ19" s="212"/>
      <c r="IDA19" s="191"/>
      <c r="IDB19" s="191"/>
      <c r="IDC19" s="191"/>
      <c r="IDD19" s="191"/>
      <c r="IDE19" s="83"/>
      <c r="IDF19" s="212"/>
      <c r="IDG19" s="212"/>
      <c r="IDH19" s="212"/>
      <c r="IDI19" s="191"/>
      <c r="IDJ19" s="191"/>
      <c r="IDK19" s="191"/>
      <c r="IDL19" s="191"/>
      <c r="IDM19" s="83"/>
      <c r="IDN19" s="212"/>
      <c r="IDO19" s="212"/>
      <c r="IDP19" s="212"/>
      <c r="IDQ19" s="191"/>
      <c r="IDR19" s="191"/>
      <c r="IDS19" s="191"/>
      <c r="IDT19" s="191"/>
      <c r="IDU19" s="83"/>
      <c r="IDV19" s="212"/>
      <c r="IDW19" s="212"/>
      <c r="IDX19" s="212"/>
      <c r="IDY19" s="191"/>
      <c r="IDZ19" s="191"/>
      <c r="IEA19" s="191"/>
      <c r="IEB19" s="191"/>
      <c r="IEC19" s="83"/>
      <c r="IED19" s="212"/>
      <c r="IEE19" s="212"/>
      <c r="IEF19" s="212"/>
      <c r="IEG19" s="191"/>
      <c r="IEH19" s="191"/>
      <c r="IEI19" s="191"/>
      <c r="IEJ19" s="191"/>
      <c r="IEK19" s="83"/>
      <c r="IEL19" s="212"/>
      <c r="IEM19" s="212"/>
      <c r="IEN19" s="212"/>
      <c r="IEO19" s="191"/>
      <c r="IEP19" s="191"/>
      <c r="IEQ19" s="191"/>
      <c r="IER19" s="191"/>
      <c r="IES19" s="83"/>
      <c r="IET19" s="212"/>
      <c r="IEU19" s="212"/>
      <c r="IEV19" s="212"/>
      <c r="IEW19" s="191"/>
      <c r="IEX19" s="191"/>
      <c r="IEY19" s="191"/>
      <c r="IEZ19" s="191"/>
      <c r="IFA19" s="83"/>
      <c r="IFB19" s="212"/>
      <c r="IFC19" s="212"/>
      <c r="IFD19" s="212"/>
      <c r="IFE19" s="191"/>
      <c r="IFF19" s="191"/>
      <c r="IFG19" s="191"/>
      <c r="IFH19" s="191"/>
      <c r="IFI19" s="83"/>
      <c r="IFJ19" s="212"/>
      <c r="IFK19" s="212"/>
      <c r="IFL19" s="212"/>
      <c r="IFM19" s="191"/>
      <c r="IFN19" s="191"/>
      <c r="IFO19" s="191"/>
      <c r="IFP19" s="191"/>
      <c r="IFQ19" s="83"/>
      <c r="IFR19" s="212"/>
      <c r="IFS19" s="212"/>
      <c r="IFT19" s="212"/>
      <c r="IFU19" s="191"/>
      <c r="IFV19" s="191"/>
      <c r="IFW19" s="191"/>
      <c r="IFX19" s="191"/>
      <c r="IFY19" s="83"/>
      <c r="IFZ19" s="212"/>
      <c r="IGA19" s="212"/>
      <c r="IGB19" s="212"/>
      <c r="IGC19" s="191"/>
      <c r="IGD19" s="191"/>
      <c r="IGE19" s="191"/>
      <c r="IGF19" s="191"/>
      <c r="IGG19" s="83"/>
      <c r="IGH19" s="212"/>
      <c r="IGI19" s="212"/>
      <c r="IGJ19" s="212"/>
      <c r="IGK19" s="191"/>
      <c r="IGL19" s="191"/>
      <c r="IGM19" s="191"/>
      <c r="IGN19" s="191"/>
      <c r="IGO19" s="83"/>
      <c r="IGP19" s="212"/>
      <c r="IGQ19" s="212"/>
      <c r="IGR19" s="212"/>
      <c r="IGS19" s="191"/>
      <c r="IGT19" s="191"/>
      <c r="IGU19" s="191"/>
      <c r="IGV19" s="191"/>
      <c r="IGW19" s="83"/>
      <c r="IGX19" s="212"/>
      <c r="IGY19" s="212"/>
      <c r="IGZ19" s="212"/>
      <c r="IHA19" s="191"/>
      <c r="IHB19" s="191"/>
      <c r="IHC19" s="191"/>
      <c r="IHD19" s="191"/>
      <c r="IHE19" s="83"/>
      <c r="IHF19" s="212"/>
      <c r="IHG19" s="212"/>
      <c r="IHH19" s="212"/>
      <c r="IHI19" s="191"/>
      <c r="IHJ19" s="191"/>
      <c r="IHK19" s="191"/>
      <c r="IHL19" s="191"/>
      <c r="IHM19" s="83"/>
      <c r="IHN19" s="212"/>
      <c r="IHO19" s="212"/>
      <c r="IHP19" s="212"/>
      <c r="IHQ19" s="191"/>
      <c r="IHR19" s="191"/>
      <c r="IHS19" s="191"/>
      <c r="IHT19" s="191"/>
      <c r="IHU19" s="83"/>
      <c r="IHV19" s="212"/>
      <c r="IHW19" s="212"/>
      <c r="IHX19" s="212"/>
      <c r="IHY19" s="191"/>
      <c r="IHZ19" s="191"/>
      <c r="IIA19" s="191"/>
      <c r="IIB19" s="191"/>
      <c r="IIC19" s="83"/>
      <c r="IID19" s="212"/>
      <c r="IIE19" s="212"/>
      <c r="IIF19" s="212"/>
      <c r="IIG19" s="191"/>
      <c r="IIH19" s="191"/>
      <c r="III19" s="191"/>
      <c r="IIJ19" s="191"/>
      <c r="IIK19" s="83"/>
      <c r="IIL19" s="212"/>
      <c r="IIM19" s="212"/>
      <c r="IIN19" s="212"/>
      <c r="IIO19" s="191"/>
      <c r="IIP19" s="191"/>
      <c r="IIQ19" s="191"/>
      <c r="IIR19" s="191"/>
      <c r="IIS19" s="83"/>
      <c r="IIT19" s="212"/>
      <c r="IIU19" s="212"/>
      <c r="IIV19" s="212"/>
      <c r="IIW19" s="191"/>
      <c r="IIX19" s="191"/>
      <c r="IIY19" s="191"/>
      <c r="IIZ19" s="191"/>
      <c r="IJA19" s="83"/>
      <c r="IJB19" s="212"/>
      <c r="IJC19" s="212"/>
      <c r="IJD19" s="212"/>
      <c r="IJE19" s="191"/>
      <c r="IJF19" s="191"/>
      <c r="IJG19" s="191"/>
      <c r="IJH19" s="191"/>
      <c r="IJI19" s="83"/>
      <c r="IJJ19" s="212"/>
      <c r="IJK19" s="212"/>
      <c r="IJL19" s="212"/>
      <c r="IJM19" s="191"/>
      <c r="IJN19" s="191"/>
      <c r="IJO19" s="191"/>
      <c r="IJP19" s="191"/>
      <c r="IJQ19" s="83"/>
      <c r="IJR19" s="212"/>
      <c r="IJS19" s="212"/>
      <c r="IJT19" s="212"/>
      <c r="IJU19" s="191"/>
      <c r="IJV19" s="191"/>
      <c r="IJW19" s="191"/>
      <c r="IJX19" s="191"/>
      <c r="IJY19" s="83"/>
      <c r="IJZ19" s="212"/>
      <c r="IKA19" s="212"/>
      <c r="IKB19" s="212"/>
      <c r="IKC19" s="191"/>
      <c r="IKD19" s="191"/>
      <c r="IKE19" s="191"/>
      <c r="IKF19" s="191"/>
      <c r="IKG19" s="83"/>
      <c r="IKH19" s="212"/>
      <c r="IKI19" s="212"/>
      <c r="IKJ19" s="212"/>
      <c r="IKK19" s="191"/>
      <c r="IKL19" s="191"/>
      <c r="IKM19" s="191"/>
      <c r="IKN19" s="191"/>
      <c r="IKO19" s="83"/>
      <c r="IKP19" s="212"/>
      <c r="IKQ19" s="212"/>
      <c r="IKR19" s="212"/>
      <c r="IKS19" s="191"/>
      <c r="IKT19" s="191"/>
      <c r="IKU19" s="191"/>
      <c r="IKV19" s="191"/>
      <c r="IKW19" s="83"/>
      <c r="IKX19" s="212"/>
      <c r="IKY19" s="212"/>
      <c r="IKZ19" s="212"/>
      <c r="ILA19" s="191"/>
      <c r="ILB19" s="191"/>
      <c r="ILC19" s="191"/>
      <c r="ILD19" s="191"/>
      <c r="ILE19" s="83"/>
      <c r="ILF19" s="212"/>
      <c r="ILG19" s="212"/>
      <c r="ILH19" s="212"/>
      <c r="ILI19" s="191"/>
      <c r="ILJ19" s="191"/>
      <c r="ILK19" s="191"/>
      <c r="ILL19" s="191"/>
      <c r="ILM19" s="83"/>
      <c r="ILN19" s="212"/>
      <c r="ILO19" s="212"/>
      <c r="ILP19" s="212"/>
      <c r="ILQ19" s="191"/>
      <c r="ILR19" s="191"/>
      <c r="ILS19" s="191"/>
      <c r="ILT19" s="191"/>
      <c r="ILU19" s="83"/>
      <c r="ILV19" s="212"/>
      <c r="ILW19" s="212"/>
      <c r="ILX19" s="212"/>
      <c r="ILY19" s="191"/>
      <c r="ILZ19" s="191"/>
      <c r="IMA19" s="191"/>
      <c r="IMB19" s="191"/>
      <c r="IMC19" s="83"/>
      <c r="IMD19" s="212"/>
      <c r="IME19" s="212"/>
      <c r="IMF19" s="212"/>
      <c r="IMG19" s="191"/>
      <c r="IMH19" s="191"/>
      <c r="IMI19" s="191"/>
      <c r="IMJ19" s="191"/>
      <c r="IMK19" s="83"/>
      <c r="IML19" s="212"/>
      <c r="IMM19" s="212"/>
      <c r="IMN19" s="212"/>
      <c r="IMO19" s="191"/>
      <c r="IMP19" s="191"/>
      <c r="IMQ19" s="191"/>
      <c r="IMR19" s="191"/>
      <c r="IMS19" s="83"/>
      <c r="IMT19" s="212"/>
      <c r="IMU19" s="212"/>
      <c r="IMV19" s="212"/>
      <c r="IMW19" s="191"/>
      <c r="IMX19" s="191"/>
      <c r="IMY19" s="191"/>
      <c r="IMZ19" s="191"/>
      <c r="INA19" s="83"/>
      <c r="INB19" s="212"/>
      <c r="INC19" s="212"/>
      <c r="IND19" s="212"/>
      <c r="INE19" s="191"/>
      <c r="INF19" s="191"/>
      <c r="ING19" s="191"/>
      <c r="INH19" s="191"/>
      <c r="INI19" s="83"/>
      <c r="INJ19" s="212"/>
      <c r="INK19" s="212"/>
      <c r="INL19" s="212"/>
      <c r="INM19" s="191"/>
      <c r="INN19" s="191"/>
      <c r="INO19" s="191"/>
      <c r="INP19" s="191"/>
      <c r="INQ19" s="83"/>
      <c r="INR19" s="212"/>
      <c r="INS19" s="212"/>
      <c r="INT19" s="212"/>
      <c r="INU19" s="191"/>
      <c r="INV19" s="191"/>
      <c r="INW19" s="191"/>
      <c r="INX19" s="191"/>
      <c r="INY19" s="83"/>
      <c r="INZ19" s="212"/>
      <c r="IOA19" s="212"/>
      <c r="IOB19" s="212"/>
      <c r="IOC19" s="191"/>
      <c r="IOD19" s="191"/>
      <c r="IOE19" s="191"/>
      <c r="IOF19" s="191"/>
      <c r="IOG19" s="83"/>
      <c r="IOH19" s="212"/>
      <c r="IOI19" s="212"/>
      <c r="IOJ19" s="212"/>
      <c r="IOK19" s="191"/>
      <c r="IOL19" s="191"/>
      <c r="IOM19" s="191"/>
      <c r="ION19" s="191"/>
      <c r="IOO19" s="83"/>
      <c r="IOP19" s="212"/>
      <c r="IOQ19" s="212"/>
      <c r="IOR19" s="212"/>
      <c r="IOS19" s="191"/>
      <c r="IOT19" s="191"/>
      <c r="IOU19" s="191"/>
      <c r="IOV19" s="191"/>
      <c r="IOW19" s="83"/>
      <c r="IOX19" s="212"/>
      <c r="IOY19" s="212"/>
      <c r="IOZ19" s="212"/>
      <c r="IPA19" s="191"/>
      <c r="IPB19" s="191"/>
      <c r="IPC19" s="191"/>
      <c r="IPD19" s="191"/>
      <c r="IPE19" s="83"/>
      <c r="IPF19" s="212"/>
      <c r="IPG19" s="212"/>
      <c r="IPH19" s="212"/>
      <c r="IPI19" s="191"/>
      <c r="IPJ19" s="191"/>
      <c r="IPK19" s="191"/>
      <c r="IPL19" s="191"/>
      <c r="IPM19" s="83"/>
      <c r="IPN19" s="212"/>
      <c r="IPO19" s="212"/>
      <c r="IPP19" s="212"/>
      <c r="IPQ19" s="191"/>
      <c r="IPR19" s="191"/>
      <c r="IPS19" s="191"/>
      <c r="IPT19" s="191"/>
      <c r="IPU19" s="83"/>
      <c r="IPV19" s="212"/>
      <c r="IPW19" s="212"/>
      <c r="IPX19" s="212"/>
      <c r="IPY19" s="191"/>
      <c r="IPZ19" s="191"/>
      <c r="IQA19" s="191"/>
      <c r="IQB19" s="191"/>
      <c r="IQC19" s="83"/>
      <c r="IQD19" s="212"/>
      <c r="IQE19" s="212"/>
      <c r="IQF19" s="212"/>
      <c r="IQG19" s="191"/>
      <c r="IQH19" s="191"/>
      <c r="IQI19" s="191"/>
      <c r="IQJ19" s="191"/>
      <c r="IQK19" s="83"/>
      <c r="IQL19" s="212"/>
      <c r="IQM19" s="212"/>
      <c r="IQN19" s="212"/>
      <c r="IQO19" s="191"/>
      <c r="IQP19" s="191"/>
      <c r="IQQ19" s="191"/>
      <c r="IQR19" s="191"/>
      <c r="IQS19" s="83"/>
      <c r="IQT19" s="212"/>
      <c r="IQU19" s="212"/>
      <c r="IQV19" s="212"/>
      <c r="IQW19" s="191"/>
      <c r="IQX19" s="191"/>
      <c r="IQY19" s="191"/>
      <c r="IQZ19" s="191"/>
      <c r="IRA19" s="83"/>
      <c r="IRB19" s="212"/>
      <c r="IRC19" s="212"/>
      <c r="IRD19" s="212"/>
      <c r="IRE19" s="191"/>
      <c r="IRF19" s="191"/>
      <c r="IRG19" s="191"/>
      <c r="IRH19" s="191"/>
      <c r="IRI19" s="83"/>
      <c r="IRJ19" s="212"/>
      <c r="IRK19" s="212"/>
      <c r="IRL19" s="212"/>
      <c r="IRM19" s="191"/>
      <c r="IRN19" s="191"/>
      <c r="IRO19" s="191"/>
      <c r="IRP19" s="191"/>
      <c r="IRQ19" s="83"/>
      <c r="IRR19" s="212"/>
      <c r="IRS19" s="212"/>
      <c r="IRT19" s="212"/>
      <c r="IRU19" s="191"/>
      <c r="IRV19" s="191"/>
      <c r="IRW19" s="191"/>
      <c r="IRX19" s="191"/>
      <c r="IRY19" s="83"/>
      <c r="IRZ19" s="212"/>
      <c r="ISA19" s="212"/>
      <c r="ISB19" s="212"/>
      <c r="ISC19" s="191"/>
      <c r="ISD19" s="191"/>
      <c r="ISE19" s="191"/>
      <c r="ISF19" s="191"/>
      <c r="ISG19" s="83"/>
      <c r="ISH19" s="212"/>
      <c r="ISI19" s="212"/>
      <c r="ISJ19" s="212"/>
      <c r="ISK19" s="191"/>
      <c r="ISL19" s="191"/>
      <c r="ISM19" s="191"/>
      <c r="ISN19" s="191"/>
      <c r="ISO19" s="83"/>
      <c r="ISP19" s="212"/>
      <c r="ISQ19" s="212"/>
      <c r="ISR19" s="212"/>
      <c r="ISS19" s="191"/>
      <c r="IST19" s="191"/>
      <c r="ISU19" s="191"/>
      <c r="ISV19" s="191"/>
      <c r="ISW19" s="83"/>
      <c r="ISX19" s="212"/>
      <c r="ISY19" s="212"/>
      <c r="ISZ19" s="212"/>
      <c r="ITA19" s="191"/>
      <c r="ITB19" s="191"/>
      <c r="ITC19" s="191"/>
      <c r="ITD19" s="191"/>
      <c r="ITE19" s="83"/>
      <c r="ITF19" s="212"/>
      <c r="ITG19" s="212"/>
      <c r="ITH19" s="212"/>
      <c r="ITI19" s="191"/>
      <c r="ITJ19" s="191"/>
      <c r="ITK19" s="191"/>
      <c r="ITL19" s="191"/>
      <c r="ITM19" s="83"/>
      <c r="ITN19" s="212"/>
      <c r="ITO19" s="212"/>
      <c r="ITP19" s="212"/>
      <c r="ITQ19" s="191"/>
      <c r="ITR19" s="191"/>
      <c r="ITS19" s="191"/>
      <c r="ITT19" s="191"/>
      <c r="ITU19" s="83"/>
      <c r="ITV19" s="212"/>
      <c r="ITW19" s="212"/>
      <c r="ITX19" s="212"/>
      <c r="ITY19" s="191"/>
      <c r="ITZ19" s="191"/>
      <c r="IUA19" s="191"/>
      <c r="IUB19" s="191"/>
      <c r="IUC19" s="83"/>
      <c r="IUD19" s="212"/>
      <c r="IUE19" s="212"/>
      <c r="IUF19" s="212"/>
      <c r="IUG19" s="191"/>
      <c r="IUH19" s="191"/>
      <c r="IUI19" s="191"/>
      <c r="IUJ19" s="191"/>
      <c r="IUK19" s="83"/>
      <c r="IUL19" s="212"/>
      <c r="IUM19" s="212"/>
      <c r="IUN19" s="212"/>
      <c r="IUO19" s="191"/>
      <c r="IUP19" s="191"/>
      <c r="IUQ19" s="191"/>
      <c r="IUR19" s="191"/>
      <c r="IUS19" s="83"/>
      <c r="IUT19" s="212"/>
      <c r="IUU19" s="212"/>
      <c r="IUV19" s="212"/>
      <c r="IUW19" s="191"/>
      <c r="IUX19" s="191"/>
      <c r="IUY19" s="191"/>
      <c r="IUZ19" s="191"/>
      <c r="IVA19" s="83"/>
      <c r="IVB19" s="212"/>
      <c r="IVC19" s="212"/>
      <c r="IVD19" s="212"/>
      <c r="IVE19" s="191"/>
      <c r="IVF19" s="191"/>
      <c r="IVG19" s="191"/>
      <c r="IVH19" s="191"/>
      <c r="IVI19" s="83"/>
      <c r="IVJ19" s="212"/>
      <c r="IVK19" s="212"/>
      <c r="IVL19" s="212"/>
      <c r="IVM19" s="191"/>
      <c r="IVN19" s="191"/>
      <c r="IVO19" s="191"/>
      <c r="IVP19" s="191"/>
      <c r="IVQ19" s="83"/>
      <c r="IVR19" s="212"/>
      <c r="IVS19" s="212"/>
      <c r="IVT19" s="212"/>
      <c r="IVU19" s="191"/>
      <c r="IVV19" s="191"/>
      <c r="IVW19" s="191"/>
      <c r="IVX19" s="191"/>
      <c r="IVY19" s="83"/>
      <c r="IVZ19" s="212"/>
      <c r="IWA19" s="212"/>
      <c r="IWB19" s="212"/>
      <c r="IWC19" s="191"/>
      <c r="IWD19" s="191"/>
      <c r="IWE19" s="191"/>
      <c r="IWF19" s="191"/>
      <c r="IWG19" s="83"/>
      <c r="IWH19" s="212"/>
      <c r="IWI19" s="212"/>
      <c r="IWJ19" s="212"/>
      <c r="IWK19" s="191"/>
      <c r="IWL19" s="191"/>
      <c r="IWM19" s="191"/>
      <c r="IWN19" s="191"/>
      <c r="IWO19" s="83"/>
      <c r="IWP19" s="212"/>
      <c r="IWQ19" s="212"/>
      <c r="IWR19" s="212"/>
      <c r="IWS19" s="191"/>
      <c r="IWT19" s="191"/>
      <c r="IWU19" s="191"/>
      <c r="IWV19" s="191"/>
      <c r="IWW19" s="83"/>
      <c r="IWX19" s="212"/>
      <c r="IWY19" s="212"/>
      <c r="IWZ19" s="212"/>
      <c r="IXA19" s="191"/>
      <c r="IXB19" s="191"/>
      <c r="IXC19" s="191"/>
      <c r="IXD19" s="191"/>
      <c r="IXE19" s="83"/>
      <c r="IXF19" s="212"/>
      <c r="IXG19" s="212"/>
      <c r="IXH19" s="212"/>
      <c r="IXI19" s="191"/>
      <c r="IXJ19" s="191"/>
      <c r="IXK19" s="191"/>
      <c r="IXL19" s="191"/>
      <c r="IXM19" s="83"/>
      <c r="IXN19" s="212"/>
      <c r="IXO19" s="212"/>
      <c r="IXP19" s="212"/>
      <c r="IXQ19" s="191"/>
      <c r="IXR19" s="191"/>
      <c r="IXS19" s="191"/>
      <c r="IXT19" s="191"/>
      <c r="IXU19" s="83"/>
      <c r="IXV19" s="212"/>
      <c r="IXW19" s="212"/>
      <c r="IXX19" s="212"/>
      <c r="IXY19" s="191"/>
      <c r="IXZ19" s="191"/>
      <c r="IYA19" s="191"/>
      <c r="IYB19" s="191"/>
      <c r="IYC19" s="83"/>
      <c r="IYD19" s="212"/>
      <c r="IYE19" s="212"/>
      <c r="IYF19" s="212"/>
      <c r="IYG19" s="191"/>
      <c r="IYH19" s="191"/>
      <c r="IYI19" s="191"/>
      <c r="IYJ19" s="191"/>
      <c r="IYK19" s="83"/>
      <c r="IYL19" s="212"/>
      <c r="IYM19" s="212"/>
      <c r="IYN19" s="212"/>
      <c r="IYO19" s="191"/>
      <c r="IYP19" s="191"/>
      <c r="IYQ19" s="191"/>
      <c r="IYR19" s="191"/>
      <c r="IYS19" s="83"/>
      <c r="IYT19" s="212"/>
      <c r="IYU19" s="212"/>
      <c r="IYV19" s="212"/>
      <c r="IYW19" s="191"/>
      <c r="IYX19" s="191"/>
      <c r="IYY19" s="191"/>
      <c r="IYZ19" s="191"/>
      <c r="IZA19" s="83"/>
      <c r="IZB19" s="212"/>
      <c r="IZC19" s="212"/>
      <c r="IZD19" s="212"/>
      <c r="IZE19" s="191"/>
      <c r="IZF19" s="191"/>
      <c r="IZG19" s="191"/>
      <c r="IZH19" s="191"/>
      <c r="IZI19" s="83"/>
      <c r="IZJ19" s="212"/>
      <c r="IZK19" s="212"/>
      <c r="IZL19" s="212"/>
      <c r="IZM19" s="191"/>
      <c r="IZN19" s="191"/>
      <c r="IZO19" s="191"/>
      <c r="IZP19" s="191"/>
      <c r="IZQ19" s="83"/>
      <c r="IZR19" s="212"/>
      <c r="IZS19" s="212"/>
      <c r="IZT19" s="212"/>
      <c r="IZU19" s="191"/>
      <c r="IZV19" s="191"/>
      <c r="IZW19" s="191"/>
      <c r="IZX19" s="191"/>
      <c r="IZY19" s="83"/>
      <c r="IZZ19" s="212"/>
      <c r="JAA19" s="212"/>
      <c r="JAB19" s="212"/>
      <c r="JAC19" s="191"/>
      <c r="JAD19" s="191"/>
      <c r="JAE19" s="191"/>
      <c r="JAF19" s="191"/>
      <c r="JAG19" s="83"/>
      <c r="JAH19" s="212"/>
      <c r="JAI19" s="212"/>
      <c r="JAJ19" s="212"/>
      <c r="JAK19" s="191"/>
      <c r="JAL19" s="191"/>
      <c r="JAM19" s="191"/>
      <c r="JAN19" s="191"/>
      <c r="JAO19" s="83"/>
      <c r="JAP19" s="212"/>
      <c r="JAQ19" s="212"/>
      <c r="JAR19" s="212"/>
      <c r="JAS19" s="191"/>
      <c r="JAT19" s="191"/>
      <c r="JAU19" s="191"/>
      <c r="JAV19" s="191"/>
      <c r="JAW19" s="83"/>
      <c r="JAX19" s="212"/>
      <c r="JAY19" s="212"/>
      <c r="JAZ19" s="212"/>
      <c r="JBA19" s="191"/>
      <c r="JBB19" s="191"/>
      <c r="JBC19" s="191"/>
      <c r="JBD19" s="191"/>
      <c r="JBE19" s="83"/>
      <c r="JBF19" s="212"/>
      <c r="JBG19" s="212"/>
      <c r="JBH19" s="212"/>
      <c r="JBI19" s="191"/>
      <c r="JBJ19" s="191"/>
      <c r="JBK19" s="191"/>
      <c r="JBL19" s="191"/>
      <c r="JBM19" s="83"/>
      <c r="JBN19" s="212"/>
      <c r="JBO19" s="212"/>
      <c r="JBP19" s="212"/>
      <c r="JBQ19" s="191"/>
      <c r="JBR19" s="191"/>
      <c r="JBS19" s="191"/>
      <c r="JBT19" s="191"/>
      <c r="JBU19" s="83"/>
      <c r="JBV19" s="212"/>
      <c r="JBW19" s="212"/>
      <c r="JBX19" s="212"/>
      <c r="JBY19" s="191"/>
      <c r="JBZ19" s="191"/>
      <c r="JCA19" s="191"/>
      <c r="JCB19" s="191"/>
      <c r="JCC19" s="83"/>
      <c r="JCD19" s="212"/>
      <c r="JCE19" s="212"/>
      <c r="JCF19" s="212"/>
      <c r="JCG19" s="191"/>
      <c r="JCH19" s="191"/>
      <c r="JCI19" s="191"/>
      <c r="JCJ19" s="191"/>
      <c r="JCK19" s="83"/>
      <c r="JCL19" s="212"/>
      <c r="JCM19" s="212"/>
      <c r="JCN19" s="212"/>
      <c r="JCO19" s="191"/>
      <c r="JCP19" s="191"/>
      <c r="JCQ19" s="191"/>
      <c r="JCR19" s="191"/>
      <c r="JCS19" s="83"/>
      <c r="JCT19" s="212"/>
      <c r="JCU19" s="212"/>
      <c r="JCV19" s="212"/>
      <c r="JCW19" s="191"/>
      <c r="JCX19" s="191"/>
      <c r="JCY19" s="191"/>
      <c r="JCZ19" s="191"/>
      <c r="JDA19" s="83"/>
      <c r="JDB19" s="212"/>
      <c r="JDC19" s="212"/>
      <c r="JDD19" s="212"/>
      <c r="JDE19" s="191"/>
      <c r="JDF19" s="191"/>
      <c r="JDG19" s="191"/>
      <c r="JDH19" s="191"/>
      <c r="JDI19" s="83"/>
      <c r="JDJ19" s="212"/>
      <c r="JDK19" s="212"/>
      <c r="JDL19" s="212"/>
      <c r="JDM19" s="191"/>
      <c r="JDN19" s="191"/>
      <c r="JDO19" s="191"/>
      <c r="JDP19" s="191"/>
      <c r="JDQ19" s="83"/>
      <c r="JDR19" s="212"/>
      <c r="JDS19" s="212"/>
      <c r="JDT19" s="212"/>
      <c r="JDU19" s="191"/>
      <c r="JDV19" s="191"/>
      <c r="JDW19" s="191"/>
      <c r="JDX19" s="191"/>
      <c r="JDY19" s="83"/>
      <c r="JDZ19" s="212"/>
      <c r="JEA19" s="212"/>
      <c r="JEB19" s="212"/>
      <c r="JEC19" s="191"/>
      <c r="JED19" s="191"/>
      <c r="JEE19" s="191"/>
      <c r="JEF19" s="191"/>
      <c r="JEG19" s="83"/>
      <c r="JEH19" s="212"/>
      <c r="JEI19" s="212"/>
      <c r="JEJ19" s="212"/>
      <c r="JEK19" s="191"/>
      <c r="JEL19" s="191"/>
      <c r="JEM19" s="191"/>
      <c r="JEN19" s="191"/>
      <c r="JEO19" s="83"/>
      <c r="JEP19" s="212"/>
      <c r="JEQ19" s="212"/>
      <c r="JER19" s="212"/>
      <c r="JES19" s="191"/>
      <c r="JET19" s="191"/>
      <c r="JEU19" s="191"/>
      <c r="JEV19" s="191"/>
      <c r="JEW19" s="83"/>
      <c r="JEX19" s="212"/>
      <c r="JEY19" s="212"/>
      <c r="JEZ19" s="212"/>
      <c r="JFA19" s="191"/>
      <c r="JFB19" s="191"/>
      <c r="JFC19" s="191"/>
      <c r="JFD19" s="191"/>
      <c r="JFE19" s="83"/>
      <c r="JFF19" s="212"/>
      <c r="JFG19" s="212"/>
      <c r="JFH19" s="212"/>
      <c r="JFI19" s="191"/>
      <c r="JFJ19" s="191"/>
      <c r="JFK19" s="191"/>
      <c r="JFL19" s="191"/>
      <c r="JFM19" s="83"/>
      <c r="JFN19" s="212"/>
      <c r="JFO19" s="212"/>
      <c r="JFP19" s="212"/>
      <c r="JFQ19" s="191"/>
      <c r="JFR19" s="191"/>
      <c r="JFS19" s="191"/>
      <c r="JFT19" s="191"/>
      <c r="JFU19" s="83"/>
      <c r="JFV19" s="212"/>
      <c r="JFW19" s="212"/>
      <c r="JFX19" s="212"/>
      <c r="JFY19" s="191"/>
      <c r="JFZ19" s="191"/>
      <c r="JGA19" s="191"/>
      <c r="JGB19" s="191"/>
      <c r="JGC19" s="83"/>
      <c r="JGD19" s="212"/>
      <c r="JGE19" s="212"/>
      <c r="JGF19" s="212"/>
      <c r="JGG19" s="191"/>
      <c r="JGH19" s="191"/>
      <c r="JGI19" s="191"/>
      <c r="JGJ19" s="191"/>
      <c r="JGK19" s="83"/>
      <c r="JGL19" s="212"/>
      <c r="JGM19" s="212"/>
      <c r="JGN19" s="212"/>
      <c r="JGO19" s="191"/>
      <c r="JGP19" s="191"/>
      <c r="JGQ19" s="191"/>
      <c r="JGR19" s="191"/>
      <c r="JGS19" s="83"/>
      <c r="JGT19" s="212"/>
      <c r="JGU19" s="212"/>
      <c r="JGV19" s="212"/>
      <c r="JGW19" s="191"/>
      <c r="JGX19" s="191"/>
      <c r="JGY19" s="191"/>
      <c r="JGZ19" s="191"/>
      <c r="JHA19" s="83"/>
      <c r="JHB19" s="212"/>
      <c r="JHC19" s="212"/>
      <c r="JHD19" s="212"/>
      <c r="JHE19" s="191"/>
      <c r="JHF19" s="191"/>
      <c r="JHG19" s="191"/>
      <c r="JHH19" s="191"/>
      <c r="JHI19" s="83"/>
      <c r="JHJ19" s="212"/>
      <c r="JHK19" s="212"/>
      <c r="JHL19" s="212"/>
      <c r="JHM19" s="191"/>
      <c r="JHN19" s="191"/>
      <c r="JHO19" s="191"/>
      <c r="JHP19" s="191"/>
      <c r="JHQ19" s="83"/>
      <c r="JHR19" s="212"/>
      <c r="JHS19" s="212"/>
      <c r="JHT19" s="212"/>
      <c r="JHU19" s="191"/>
      <c r="JHV19" s="191"/>
      <c r="JHW19" s="191"/>
      <c r="JHX19" s="191"/>
      <c r="JHY19" s="83"/>
      <c r="JHZ19" s="212"/>
      <c r="JIA19" s="212"/>
      <c r="JIB19" s="212"/>
      <c r="JIC19" s="191"/>
      <c r="JID19" s="191"/>
      <c r="JIE19" s="191"/>
      <c r="JIF19" s="191"/>
      <c r="JIG19" s="83"/>
      <c r="JIH19" s="212"/>
      <c r="JII19" s="212"/>
      <c r="JIJ19" s="212"/>
      <c r="JIK19" s="191"/>
      <c r="JIL19" s="191"/>
      <c r="JIM19" s="191"/>
      <c r="JIN19" s="191"/>
      <c r="JIO19" s="83"/>
      <c r="JIP19" s="212"/>
      <c r="JIQ19" s="212"/>
      <c r="JIR19" s="212"/>
      <c r="JIS19" s="191"/>
      <c r="JIT19" s="191"/>
      <c r="JIU19" s="191"/>
      <c r="JIV19" s="191"/>
      <c r="JIW19" s="83"/>
      <c r="JIX19" s="212"/>
      <c r="JIY19" s="212"/>
      <c r="JIZ19" s="212"/>
      <c r="JJA19" s="191"/>
      <c r="JJB19" s="191"/>
      <c r="JJC19" s="191"/>
      <c r="JJD19" s="191"/>
      <c r="JJE19" s="83"/>
      <c r="JJF19" s="212"/>
      <c r="JJG19" s="212"/>
      <c r="JJH19" s="212"/>
      <c r="JJI19" s="191"/>
      <c r="JJJ19" s="191"/>
      <c r="JJK19" s="191"/>
      <c r="JJL19" s="191"/>
      <c r="JJM19" s="83"/>
      <c r="JJN19" s="212"/>
      <c r="JJO19" s="212"/>
      <c r="JJP19" s="212"/>
      <c r="JJQ19" s="191"/>
      <c r="JJR19" s="191"/>
      <c r="JJS19" s="191"/>
      <c r="JJT19" s="191"/>
      <c r="JJU19" s="83"/>
      <c r="JJV19" s="212"/>
      <c r="JJW19" s="212"/>
      <c r="JJX19" s="212"/>
      <c r="JJY19" s="191"/>
      <c r="JJZ19" s="191"/>
      <c r="JKA19" s="191"/>
      <c r="JKB19" s="191"/>
      <c r="JKC19" s="83"/>
      <c r="JKD19" s="212"/>
      <c r="JKE19" s="212"/>
      <c r="JKF19" s="212"/>
      <c r="JKG19" s="191"/>
      <c r="JKH19" s="191"/>
      <c r="JKI19" s="191"/>
      <c r="JKJ19" s="191"/>
      <c r="JKK19" s="83"/>
      <c r="JKL19" s="212"/>
      <c r="JKM19" s="212"/>
      <c r="JKN19" s="212"/>
      <c r="JKO19" s="191"/>
      <c r="JKP19" s="191"/>
      <c r="JKQ19" s="191"/>
      <c r="JKR19" s="191"/>
      <c r="JKS19" s="83"/>
      <c r="JKT19" s="212"/>
      <c r="JKU19" s="212"/>
      <c r="JKV19" s="212"/>
      <c r="JKW19" s="191"/>
      <c r="JKX19" s="191"/>
      <c r="JKY19" s="191"/>
      <c r="JKZ19" s="191"/>
      <c r="JLA19" s="83"/>
      <c r="JLB19" s="212"/>
      <c r="JLC19" s="212"/>
      <c r="JLD19" s="212"/>
      <c r="JLE19" s="191"/>
      <c r="JLF19" s="191"/>
      <c r="JLG19" s="191"/>
      <c r="JLH19" s="191"/>
      <c r="JLI19" s="83"/>
      <c r="JLJ19" s="212"/>
      <c r="JLK19" s="212"/>
      <c r="JLL19" s="212"/>
      <c r="JLM19" s="191"/>
      <c r="JLN19" s="191"/>
      <c r="JLO19" s="191"/>
      <c r="JLP19" s="191"/>
      <c r="JLQ19" s="83"/>
      <c r="JLR19" s="212"/>
      <c r="JLS19" s="212"/>
      <c r="JLT19" s="212"/>
      <c r="JLU19" s="191"/>
      <c r="JLV19" s="191"/>
      <c r="JLW19" s="191"/>
      <c r="JLX19" s="191"/>
      <c r="JLY19" s="83"/>
      <c r="JLZ19" s="212"/>
      <c r="JMA19" s="212"/>
      <c r="JMB19" s="212"/>
      <c r="JMC19" s="191"/>
      <c r="JMD19" s="191"/>
      <c r="JME19" s="191"/>
      <c r="JMF19" s="191"/>
      <c r="JMG19" s="83"/>
      <c r="JMH19" s="212"/>
      <c r="JMI19" s="212"/>
      <c r="JMJ19" s="212"/>
      <c r="JMK19" s="191"/>
      <c r="JML19" s="191"/>
      <c r="JMM19" s="191"/>
      <c r="JMN19" s="191"/>
      <c r="JMO19" s="83"/>
      <c r="JMP19" s="212"/>
      <c r="JMQ19" s="212"/>
      <c r="JMR19" s="212"/>
      <c r="JMS19" s="191"/>
      <c r="JMT19" s="191"/>
      <c r="JMU19" s="191"/>
      <c r="JMV19" s="191"/>
      <c r="JMW19" s="83"/>
      <c r="JMX19" s="212"/>
      <c r="JMY19" s="212"/>
      <c r="JMZ19" s="212"/>
      <c r="JNA19" s="191"/>
      <c r="JNB19" s="191"/>
      <c r="JNC19" s="191"/>
      <c r="JND19" s="191"/>
      <c r="JNE19" s="83"/>
      <c r="JNF19" s="212"/>
      <c r="JNG19" s="212"/>
      <c r="JNH19" s="212"/>
      <c r="JNI19" s="191"/>
      <c r="JNJ19" s="191"/>
      <c r="JNK19" s="191"/>
      <c r="JNL19" s="191"/>
      <c r="JNM19" s="83"/>
      <c r="JNN19" s="212"/>
      <c r="JNO19" s="212"/>
      <c r="JNP19" s="212"/>
      <c r="JNQ19" s="191"/>
      <c r="JNR19" s="191"/>
      <c r="JNS19" s="191"/>
      <c r="JNT19" s="191"/>
      <c r="JNU19" s="83"/>
      <c r="JNV19" s="212"/>
      <c r="JNW19" s="212"/>
      <c r="JNX19" s="212"/>
      <c r="JNY19" s="191"/>
      <c r="JNZ19" s="191"/>
      <c r="JOA19" s="191"/>
      <c r="JOB19" s="191"/>
      <c r="JOC19" s="83"/>
      <c r="JOD19" s="212"/>
      <c r="JOE19" s="212"/>
      <c r="JOF19" s="212"/>
      <c r="JOG19" s="191"/>
      <c r="JOH19" s="191"/>
      <c r="JOI19" s="191"/>
      <c r="JOJ19" s="191"/>
      <c r="JOK19" s="83"/>
      <c r="JOL19" s="212"/>
      <c r="JOM19" s="212"/>
      <c r="JON19" s="212"/>
      <c r="JOO19" s="191"/>
      <c r="JOP19" s="191"/>
      <c r="JOQ19" s="191"/>
      <c r="JOR19" s="191"/>
      <c r="JOS19" s="83"/>
      <c r="JOT19" s="212"/>
      <c r="JOU19" s="212"/>
      <c r="JOV19" s="212"/>
      <c r="JOW19" s="191"/>
      <c r="JOX19" s="191"/>
      <c r="JOY19" s="191"/>
      <c r="JOZ19" s="191"/>
      <c r="JPA19" s="83"/>
      <c r="JPB19" s="212"/>
      <c r="JPC19" s="212"/>
      <c r="JPD19" s="212"/>
      <c r="JPE19" s="191"/>
      <c r="JPF19" s="191"/>
      <c r="JPG19" s="191"/>
      <c r="JPH19" s="191"/>
      <c r="JPI19" s="83"/>
      <c r="JPJ19" s="212"/>
      <c r="JPK19" s="212"/>
      <c r="JPL19" s="212"/>
      <c r="JPM19" s="191"/>
      <c r="JPN19" s="191"/>
      <c r="JPO19" s="191"/>
      <c r="JPP19" s="191"/>
      <c r="JPQ19" s="83"/>
      <c r="JPR19" s="212"/>
      <c r="JPS19" s="212"/>
      <c r="JPT19" s="212"/>
      <c r="JPU19" s="191"/>
      <c r="JPV19" s="191"/>
      <c r="JPW19" s="191"/>
      <c r="JPX19" s="191"/>
      <c r="JPY19" s="83"/>
      <c r="JPZ19" s="212"/>
      <c r="JQA19" s="212"/>
      <c r="JQB19" s="212"/>
      <c r="JQC19" s="191"/>
      <c r="JQD19" s="191"/>
      <c r="JQE19" s="191"/>
      <c r="JQF19" s="191"/>
      <c r="JQG19" s="83"/>
      <c r="JQH19" s="212"/>
      <c r="JQI19" s="212"/>
      <c r="JQJ19" s="212"/>
      <c r="JQK19" s="191"/>
      <c r="JQL19" s="191"/>
      <c r="JQM19" s="191"/>
      <c r="JQN19" s="191"/>
      <c r="JQO19" s="83"/>
      <c r="JQP19" s="212"/>
      <c r="JQQ19" s="212"/>
      <c r="JQR19" s="212"/>
      <c r="JQS19" s="191"/>
      <c r="JQT19" s="191"/>
      <c r="JQU19" s="191"/>
      <c r="JQV19" s="191"/>
      <c r="JQW19" s="83"/>
      <c r="JQX19" s="212"/>
      <c r="JQY19" s="212"/>
      <c r="JQZ19" s="212"/>
      <c r="JRA19" s="191"/>
      <c r="JRB19" s="191"/>
      <c r="JRC19" s="191"/>
      <c r="JRD19" s="191"/>
      <c r="JRE19" s="83"/>
      <c r="JRF19" s="212"/>
      <c r="JRG19" s="212"/>
      <c r="JRH19" s="212"/>
      <c r="JRI19" s="191"/>
      <c r="JRJ19" s="191"/>
      <c r="JRK19" s="191"/>
      <c r="JRL19" s="191"/>
      <c r="JRM19" s="83"/>
      <c r="JRN19" s="212"/>
      <c r="JRO19" s="212"/>
      <c r="JRP19" s="212"/>
      <c r="JRQ19" s="191"/>
      <c r="JRR19" s="191"/>
      <c r="JRS19" s="191"/>
      <c r="JRT19" s="191"/>
      <c r="JRU19" s="83"/>
      <c r="JRV19" s="212"/>
      <c r="JRW19" s="212"/>
      <c r="JRX19" s="212"/>
      <c r="JRY19" s="191"/>
      <c r="JRZ19" s="191"/>
      <c r="JSA19" s="191"/>
      <c r="JSB19" s="191"/>
      <c r="JSC19" s="83"/>
      <c r="JSD19" s="212"/>
      <c r="JSE19" s="212"/>
      <c r="JSF19" s="212"/>
      <c r="JSG19" s="191"/>
      <c r="JSH19" s="191"/>
      <c r="JSI19" s="191"/>
      <c r="JSJ19" s="191"/>
      <c r="JSK19" s="83"/>
      <c r="JSL19" s="212"/>
      <c r="JSM19" s="212"/>
      <c r="JSN19" s="212"/>
      <c r="JSO19" s="191"/>
      <c r="JSP19" s="191"/>
      <c r="JSQ19" s="191"/>
      <c r="JSR19" s="191"/>
      <c r="JSS19" s="83"/>
      <c r="JST19" s="212"/>
      <c r="JSU19" s="212"/>
      <c r="JSV19" s="212"/>
      <c r="JSW19" s="191"/>
      <c r="JSX19" s="191"/>
      <c r="JSY19" s="191"/>
      <c r="JSZ19" s="191"/>
      <c r="JTA19" s="83"/>
      <c r="JTB19" s="212"/>
      <c r="JTC19" s="212"/>
      <c r="JTD19" s="212"/>
      <c r="JTE19" s="191"/>
      <c r="JTF19" s="191"/>
      <c r="JTG19" s="191"/>
      <c r="JTH19" s="191"/>
      <c r="JTI19" s="83"/>
      <c r="JTJ19" s="212"/>
      <c r="JTK19" s="212"/>
      <c r="JTL19" s="212"/>
      <c r="JTM19" s="191"/>
      <c r="JTN19" s="191"/>
      <c r="JTO19" s="191"/>
      <c r="JTP19" s="191"/>
      <c r="JTQ19" s="83"/>
      <c r="JTR19" s="212"/>
      <c r="JTS19" s="212"/>
      <c r="JTT19" s="212"/>
      <c r="JTU19" s="191"/>
      <c r="JTV19" s="191"/>
      <c r="JTW19" s="191"/>
      <c r="JTX19" s="191"/>
      <c r="JTY19" s="83"/>
      <c r="JTZ19" s="212"/>
      <c r="JUA19" s="212"/>
      <c r="JUB19" s="212"/>
      <c r="JUC19" s="191"/>
      <c r="JUD19" s="191"/>
      <c r="JUE19" s="191"/>
      <c r="JUF19" s="191"/>
      <c r="JUG19" s="83"/>
      <c r="JUH19" s="212"/>
      <c r="JUI19" s="212"/>
      <c r="JUJ19" s="212"/>
      <c r="JUK19" s="191"/>
      <c r="JUL19" s="191"/>
      <c r="JUM19" s="191"/>
      <c r="JUN19" s="191"/>
      <c r="JUO19" s="83"/>
      <c r="JUP19" s="212"/>
      <c r="JUQ19" s="212"/>
      <c r="JUR19" s="212"/>
      <c r="JUS19" s="191"/>
      <c r="JUT19" s="191"/>
      <c r="JUU19" s="191"/>
      <c r="JUV19" s="191"/>
      <c r="JUW19" s="83"/>
      <c r="JUX19" s="212"/>
      <c r="JUY19" s="212"/>
      <c r="JUZ19" s="212"/>
      <c r="JVA19" s="191"/>
      <c r="JVB19" s="191"/>
      <c r="JVC19" s="191"/>
      <c r="JVD19" s="191"/>
      <c r="JVE19" s="83"/>
      <c r="JVF19" s="212"/>
      <c r="JVG19" s="212"/>
      <c r="JVH19" s="212"/>
      <c r="JVI19" s="191"/>
      <c r="JVJ19" s="191"/>
      <c r="JVK19" s="191"/>
      <c r="JVL19" s="191"/>
      <c r="JVM19" s="83"/>
      <c r="JVN19" s="212"/>
      <c r="JVO19" s="212"/>
      <c r="JVP19" s="212"/>
      <c r="JVQ19" s="191"/>
      <c r="JVR19" s="191"/>
      <c r="JVS19" s="191"/>
      <c r="JVT19" s="191"/>
      <c r="JVU19" s="83"/>
      <c r="JVV19" s="212"/>
      <c r="JVW19" s="212"/>
      <c r="JVX19" s="212"/>
      <c r="JVY19" s="191"/>
      <c r="JVZ19" s="191"/>
      <c r="JWA19" s="191"/>
      <c r="JWB19" s="191"/>
      <c r="JWC19" s="83"/>
      <c r="JWD19" s="212"/>
      <c r="JWE19" s="212"/>
      <c r="JWF19" s="212"/>
      <c r="JWG19" s="191"/>
      <c r="JWH19" s="191"/>
      <c r="JWI19" s="191"/>
      <c r="JWJ19" s="191"/>
      <c r="JWK19" s="83"/>
      <c r="JWL19" s="212"/>
      <c r="JWM19" s="212"/>
      <c r="JWN19" s="212"/>
      <c r="JWO19" s="191"/>
      <c r="JWP19" s="191"/>
      <c r="JWQ19" s="191"/>
      <c r="JWR19" s="191"/>
      <c r="JWS19" s="83"/>
      <c r="JWT19" s="212"/>
      <c r="JWU19" s="212"/>
      <c r="JWV19" s="212"/>
      <c r="JWW19" s="191"/>
      <c r="JWX19" s="191"/>
      <c r="JWY19" s="191"/>
      <c r="JWZ19" s="191"/>
      <c r="JXA19" s="83"/>
      <c r="JXB19" s="212"/>
      <c r="JXC19" s="212"/>
      <c r="JXD19" s="212"/>
      <c r="JXE19" s="191"/>
      <c r="JXF19" s="191"/>
      <c r="JXG19" s="191"/>
      <c r="JXH19" s="191"/>
      <c r="JXI19" s="83"/>
      <c r="JXJ19" s="212"/>
      <c r="JXK19" s="212"/>
      <c r="JXL19" s="212"/>
      <c r="JXM19" s="191"/>
      <c r="JXN19" s="191"/>
      <c r="JXO19" s="191"/>
      <c r="JXP19" s="191"/>
      <c r="JXQ19" s="83"/>
      <c r="JXR19" s="212"/>
      <c r="JXS19" s="212"/>
      <c r="JXT19" s="212"/>
      <c r="JXU19" s="191"/>
      <c r="JXV19" s="191"/>
      <c r="JXW19" s="191"/>
      <c r="JXX19" s="191"/>
      <c r="JXY19" s="83"/>
      <c r="JXZ19" s="212"/>
      <c r="JYA19" s="212"/>
      <c r="JYB19" s="212"/>
      <c r="JYC19" s="191"/>
      <c r="JYD19" s="191"/>
      <c r="JYE19" s="191"/>
      <c r="JYF19" s="191"/>
      <c r="JYG19" s="83"/>
      <c r="JYH19" s="212"/>
      <c r="JYI19" s="212"/>
      <c r="JYJ19" s="212"/>
      <c r="JYK19" s="191"/>
      <c r="JYL19" s="191"/>
      <c r="JYM19" s="191"/>
      <c r="JYN19" s="191"/>
      <c r="JYO19" s="83"/>
      <c r="JYP19" s="212"/>
      <c r="JYQ19" s="212"/>
      <c r="JYR19" s="212"/>
      <c r="JYS19" s="191"/>
      <c r="JYT19" s="191"/>
      <c r="JYU19" s="191"/>
      <c r="JYV19" s="191"/>
      <c r="JYW19" s="83"/>
      <c r="JYX19" s="212"/>
      <c r="JYY19" s="212"/>
      <c r="JYZ19" s="212"/>
      <c r="JZA19" s="191"/>
      <c r="JZB19" s="191"/>
      <c r="JZC19" s="191"/>
      <c r="JZD19" s="191"/>
      <c r="JZE19" s="83"/>
      <c r="JZF19" s="212"/>
      <c r="JZG19" s="212"/>
      <c r="JZH19" s="212"/>
      <c r="JZI19" s="191"/>
      <c r="JZJ19" s="191"/>
      <c r="JZK19" s="191"/>
      <c r="JZL19" s="191"/>
      <c r="JZM19" s="83"/>
      <c r="JZN19" s="212"/>
      <c r="JZO19" s="212"/>
      <c r="JZP19" s="212"/>
      <c r="JZQ19" s="191"/>
      <c r="JZR19" s="191"/>
      <c r="JZS19" s="191"/>
      <c r="JZT19" s="191"/>
      <c r="JZU19" s="83"/>
      <c r="JZV19" s="212"/>
      <c r="JZW19" s="212"/>
      <c r="JZX19" s="212"/>
      <c r="JZY19" s="191"/>
      <c r="JZZ19" s="191"/>
      <c r="KAA19" s="191"/>
      <c r="KAB19" s="191"/>
      <c r="KAC19" s="83"/>
      <c r="KAD19" s="212"/>
      <c r="KAE19" s="212"/>
      <c r="KAF19" s="212"/>
      <c r="KAG19" s="191"/>
      <c r="KAH19" s="191"/>
      <c r="KAI19" s="191"/>
      <c r="KAJ19" s="191"/>
      <c r="KAK19" s="83"/>
      <c r="KAL19" s="212"/>
      <c r="KAM19" s="212"/>
      <c r="KAN19" s="212"/>
      <c r="KAO19" s="191"/>
      <c r="KAP19" s="191"/>
      <c r="KAQ19" s="191"/>
      <c r="KAR19" s="191"/>
      <c r="KAS19" s="83"/>
      <c r="KAT19" s="212"/>
      <c r="KAU19" s="212"/>
      <c r="KAV19" s="212"/>
      <c r="KAW19" s="191"/>
      <c r="KAX19" s="191"/>
      <c r="KAY19" s="191"/>
      <c r="KAZ19" s="191"/>
      <c r="KBA19" s="83"/>
      <c r="KBB19" s="212"/>
      <c r="KBC19" s="212"/>
      <c r="KBD19" s="212"/>
      <c r="KBE19" s="191"/>
      <c r="KBF19" s="191"/>
      <c r="KBG19" s="191"/>
      <c r="KBH19" s="191"/>
      <c r="KBI19" s="83"/>
      <c r="KBJ19" s="212"/>
      <c r="KBK19" s="212"/>
      <c r="KBL19" s="212"/>
      <c r="KBM19" s="191"/>
      <c r="KBN19" s="191"/>
      <c r="KBO19" s="191"/>
      <c r="KBP19" s="191"/>
      <c r="KBQ19" s="83"/>
      <c r="KBR19" s="212"/>
      <c r="KBS19" s="212"/>
      <c r="KBT19" s="212"/>
      <c r="KBU19" s="191"/>
      <c r="KBV19" s="191"/>
      <c r="KBW19" s="191"/>
      <c r="KBX19" s="191"/>
      <c r="KBY19" s="83"/>
      <c r="KBZ19" s="212"/>
      <c r="KCA19" s="212"/>
      <c r="KCB19" s="212"/>
      <c r="KCC19" s="191"/>
      <c r="KCD19" s="191"/>
      <c r="KCE19" s="191"/>
      <c r="KCF19" s="191"/>
      <c r="KCG19" s="83"/>
      <c r="KCH19" s="212"/>
      <c r="KCI19" s="212"/>
      <c r="KCJ19" s="212"/>
      <c r="KCK19" s="191"/>
      <c r="KCL19" s="191"/>
      <c r="KCM19" s="191"/>
      <c r="KCN19" s="191"/>
      <c r="KCO19" s="83"/>
      <c r="KCP19" s="212"/>
      <c r="KCQ19" s="212"/>
      <c r="KCR19" s="212"/>
      <c r="KCS19" s="191"/>
      <c r="KCT19" s="191"/>
      <c r="KCU19" s="191"/>
      <c r="KCV19" s="191"/>
      <c r="KCW19" s="83"/>
      <c r="KCX19" s="212"/>
      <c r="KCY19" s="212"/>
      <c r="KCZ19" s="212"/>
      <c r="KDA19" s="191"/>
      <c r="KDB19" s="191"/>
      <c r="KDC19" s="191"/>
      <c r="KDD19" s="191"/>
      <c r="KDE19" s="83"/>
      <c r="KDF19" s="212"/>
      <c r="KDG19" s="212"/>
      <c r="KDH19" s="212"/>
      <c r="KDI19" s="191"/>
      <c r="KDJ19" s="191"/>
      <c r="KDK19" s="191"/>
      <c r="KDL19" s="191"/>
      <c r="KDM19" s="83"/>
      <c r="KDN19" s="212"/>
      <c r="KDO19" s="212"/>
      <c r="KDP19" s="212"/>
      <c r="KDQ19" s="191"/>
      <c r="KDR19" s="191"/>
      <c r="KDS19" s="191"/>
      <c r="KDT19" s="191"/>
      <c r="KDU19" s="83"/>
      <c r="KDV19" s="212"/>
      <c r="KDW19" s="212"/>
      <c r="KDX19" s="212"/>
      <c r="KDY19" s="191"/>
      <c r="KDZ19" s="191"/>
      <c r="KEA19" s="191"/>
      <c r="KEB19" s="191"/>
      <c r="KEC19" s="83"/>
      <c r="KED19" s="212"/>
      <c r="KEE19" s="212"/>
      <c r="KEF19" s="212"/>
      <c r="KEG19" s="191"/>
      <c r="KEH19" s="191"/>
      <c r="KEI19" s="191"/>
      <c r="KEJ19" s="191"/>
      <c r="KEK19" s="83"/>
      <c r="KEL19" s="212"/>
      <c r="KEM19" s="212"/>
      <c r="KEN19" s="212"/>
      <c r="KEO19" s="191"/>
      <c r="KEP19" s="191"/>
      <c r="KEQ19" s="191"/>
      <c r="KER19" s="191"/>
      <c r="KES19" s="83"/>
      <c r="KET19" s="212"/>
      <c r="KEU19" s="212"/>
      <c r="KEV19" s="212"/>
      <c r="KEW19" s="191"/>
      <c r="KEX19" s="191"/>
      <c r="KEY19" s="191"/>
      <c r="KEZ19" s="191"/>
      <c r="KFA19" s="83"/>
      <c r="KFB19" s="212"/>
      <c r="KFC19" s="212"/>
      <c r="KFD19" s="212"/>
      <c r="KFE19" s="191"/>
      <c r="KFF19" s="191"/>
      <c r="KFG19" s="191"/>
      <c r="KFH19" s="191"/>
      <c r="KFI19" s="83"/>
      <c r="KFJ19" s="212"/>
      <c r="KFK19" s="212"/>
      <c r="KFL19" s="212"/>
      <c r="KFM19" s="191"/>
      <c r="KFN19" s="191"/>
      <c r="KFO19" s="191"/>
      <c r="KFP19" s="191"/>
      <c r="KFQ19" s="83"/>
      <c r="KFR19" s="212"/>
      <c r="KFS19" s="212"/>
      <c r="KFT19" s="212"/>
      <c r="KFU19" s="191"/>
      <c r="KFV19" s="191"/>
      <c r="KFW19" s="191"/>
      <c r="KFX19" s="191"/>
      <c r="KFY19" s="83"/>
      <c r="KFZ19" s="212"/>
      <c r="KGA19" s="212"/>
      <c r="KGB19" s="212"/>
      <c r="KGC19" s="191"/>
      <c r="KGD19" s="191"/>
      <c r="KGE19" s="191"/>
      <c r="KGF19" s="191"/>
      <c r="KGG19" s="83"/>
      <c r="KGH19" s="212"/>
      <c r="KGI19" s="212"/>
      <c r="KGJ19" s="212"/>
      <c r="KGK19" s="191"/>
      <c r="KGL19" s="191"/>
      <c r="KGM19" s="191"/>
      <c r="KGN19" s="191"/>
      <c r="KGO19" s="83"/>
      <c r="KGP19" s="212"/>
      <c r="KGQ19" s="212"/>
      <c r="KGR19" s="212"/>
      <c r="KGS19" s="191"/>
      <c r="KGT19" s="191"/>
      <c r="KGU19" s="191"/>
      <c r="KGV19" s="191"/>
      <c r="KGW19" s="83"/>
      <c r="KGX19" s="212"/>
      <c r="KGY19" s="212"/>
      <c r="KGZ19" s="212"/>
      <c r="KHA19" s="191"/>
      <c r="KHB19" s="191"/>
      <c r="KHC19" s="191"/>
      <c r="KHD19" s="191"/>
      <c r="KHE19" s="83"/>
      <c r="KHF19" s="212"/>
      <c r="KHG19" s="212"/>
      <c r="KHH19" s="212"/>
      <c r="KHI19" s="191"/>
      <c r="KHJ19" s="191"/>
      <c r="KHK19" s="191"/>
      <c r="KHL19" s="191"/>
      <c r="KHM19" s="83"/>
      <c r="KHN19" s="212"/>
      <c r="KHO19" s="212"/>
      <c r="KHP19" s="212"/>
      <c r="KHQ19" s="191"/>
      <c r="KHR19" s="191"/>
      <c r="KHS19" s="191"/>
      <c r="KHT19" s="191"/>
      <c r="KHU19" s="83"/>
      <c r="KHV19" s="212"/>
      <c r="KHW19" s="212"/>
      <c r="KHX19" s="212"/>
      <c r="KHY19" s="191"/>
      <c r="KHZ19" s="191"/>
      <c r="KIA19" s="191"/>
      <c r="KIB19" s="191"/>
      <c r="KIC19" s="83"/>
      <c r="KID19" s="212"/>
      <c r="KIE19" s="212"/>
      <c r="KIF19" s="212"/>
      <c r="KIG19" s="191"/>
      <c r="KIH19" s="191"/>
      <c r="KII19" s="191"/>
      <c r="KIJ19" s="191"/>
      <c r="KIK19" s="83"/>
      <c r="KIL19" s="212"/>
      <c r="KIM19" s="212"/>
      <c r="KIN19" s="212"/>
      <c r="KIO19" s="191"/>
      <c r="KIP19" s="191"/>
      <c r="KIQ19" s="191"/>
      <c r="KIR19" s="191"/>
      <c r="KIS19" s="83"/>
      <c r="KIT19" s="212"/>
      <c r="KIU19" s="212"/>
      <c r="KIV19" s="212"/>
      <c r="KIW19" s="191"/>
      <c r="KIX19" s="191"/>
      <c r="KIY19" s="191"/>
      <c r="KIZ19" s="191"/>
      <c r="KJA19" s="83"/>
      <c r="KJB19" s="212"/>
      <c r="KJC19" s="212"/>
      <c r="KJD19" s="212"/>
      <c r="KJE19" s="191"/>
      <c r="KJF19" s="191"/>
      <c r="KJG19" s="191"/>
      <c r="KJH19" s="191"/>
      <c r="KJI19" s="83"/>
      <c r="KJJ19" s="212"/>
      <c r="KJK19" s="212"/>
      <c r="KJL19" s="212"/>
      <c r="KJM19" s="191"/>
      <c r="KJN19" s="191"/>
      <c r="KJO19" s="191"/>
      <c r="KJP19" s="191"/>
      <c r="KJQ19" s="83"/>
      <c r="KJR19" s="212"/>
      <c r="KJS19" s="212"/>
      <c r="KJT19" s="212"/>
      <c r="KJU19" s="191"/>
      <c r="KJV19" s="191"/>
      <c r="KJW19" s="191"/>
      <c r="KJX19" s="191"/>
      <c r="KJY19" s="83"/>
      <c r="KJZ19" s="212"/>
      <c r="KKA19" s="212"/>
      <c r="KKB19" s="212"/>
      <c r="KKC19" s="191"/>
      <c r="KKD19" s="191"/>
      <c r="KKE19" s="191"/>
      <c r="KKF19" s="191"/>
      <c r="KKG19" s="83"/>
      <c r="KKH19" s="212"/>
      <c r="KKI19" s="212"/>
      <c r="KKJ19" s="212"/>
      <c r="KKK19" s="191"/>
      <c r="KKL19" s="191"/>
      <c r="KKM19" s="191"/>
      <c r="KKN19" s="191"/>
      <c r="KKO19" s="83"/>
      <c r="KKP19" s="212"/>
      <c r="KKQ19" s="212"/>
      <c r="KKR19" s="212"/>
      <c r="KKS19" s="191"/>
      <c r="KKT19" s="191"/>
      <c r="KKU19" s="191"/>
      <c r="KKV19" s="191"/>
      <c r="KKW19" s="83"/>
      <c r="KKX19" s="212"/>
      <c r="KKY19" s="212"/>
      <c r="KKZ19" s="212"/>
      <c r="KLA19" s="191"/>
      <c r="KLB19" s="191"/>
      <c r="KLC19" s="191"/>
      <c r="KLD19" s="191"/>
      <c r="KLE19" s="83"/>
      <c r="KLF19" s="212"/>
      <c r="KLG19" s="212"/>
      <c r="KLH19" s="212"/>
      <c r="KLI19" s="191"/>
      <c r="KLJ19" s="191"/>
      <c r="KLK19" s="191"/>
      <c r="KLL19" s="191"/>
      <c r="KLM19" s="83"/>
      <c r="KLN19" s="212"/>
      <c r="KLO19" s="212"/>
      <c r="KLP19" s="212"/>
      <c r="KLQ19" s="191"/>
      <c r="KLR19" s="191"/>
      <c r="KLS19" s="191"/>
      <c r="KLT19" s="191"/>
      <c r="KLU19" s="83"/>
      <c r="KLV19" s="212"/>
      <c r="KLW19" s="212"/>
      <c r="KLX19" s="212"/>
      <c r="KLY19" s="191"/>
      <c r="KLZ19" s="191"/>
      <c r="KMA19" s="191"/>
      <c r="KMB19" s="191"/>
      <c r="KMC19" s="83"/>
      <c r="KMD19" s="212"/>
      <c r="KME19" s="212"/>
      <c r="KMF19" s="212"/>
      <c r="KMG19" s="191"/>
      <c r="KMH19" s="191"/>
      <c r="KMI19" s="191"/>
      <c r="KMJ19" s="191"/>
      <c r="KMK19" s="83"/>
      <c r="KML19" s="212"/>
      <c r="KMM19" s="212"/>
      <c r="KMN19" s="212"/>
      <c r="KMO19" s="191"/>
      <c r="KMP19" s="191"/>
      <c r="KMQ19" s="191"/>
      <c r="KMR19" s="191"/>
      <c r="KMS19" s="83"/>
      <c r="KMT19" s="212"/>
      <c r="KMU19" s="212"/>
      <c r="KMV19" s="212"/>
      <c r="KMW19" s="191"/>
      <c r="KMX19" s="191"/>
      <c r="KMY19" s="191"/>
      <c r="KMZ19" s="191"/>
      <c r="KNA19" s="83"/>
      <c r="KNB19" s="212"/>
      <c r="KNC19" s="212"/>
      <c r="KND19" s="212"/>
      <c r="KNE19" s="191"/>
      <c r="KNF19" s="191"/>
      <c r="KNG19" s="191"/>
      <c r="KNH19" s="191"/>
      <c r="KNI19" s="83"/>
      <c r="KNJ19" s="212"/>
      <c r="KNK19" s="212"/>
      <c r="KNL19" s="212"/>
      <c r="KNM19" s="191"/>
      <c r="KNN19" s="191"/>
      <c r="KNO19" s="191"/>
      <c r="KNP19" s="191"/>
      <c r="KNQ19" s="83"/>
      <c r="KNR19" s="212"/>
      <c r="KNS19" s="212"/>
      <c r="KNT19" s="212"/>
      <c r="KNU19" s="191"/>
      <c r="KNV19" s="191"/>
      <c r="KNW19" s="191"/>
      <c r="KNX19" s="191"/>
      <c r="KNY19" s="83"/>
      <c r="KNZ19" s="212"/>
      <c r="KOA19" s="212"/>
      <c r="KOB19" s="212"/>
      <c r="KOC19" s="191"/>
      <c r="KOD19" s="191"/>
      <c r="KOE19" s="191"/>
      <c r="KOF19" s="191"/>
      <c r="KOG19" s="83"/>
      <c r="KOH19" s="212"/>
      <c r="KOI19" s="212"/>
      <c r="KOJ19" s="212"/>
      <c r="KOK19" s="191"/>
      <c r="KOL19" s="191"/>
      <c r="KOM19" s="191"/>
      <c r="KON19" s="191"/>
      <c r="KOO19" s="83"/>
      <c r="KOP19" s="212"/>
      <c r="KOQ19" s="212"/>
      <c r="KOR19" s="212"/>
      <c r="KOS19" s="191"/>
      <c r="KOT19" s="191"/>
      <c r="KOU19" s="191"/>
      <c r="KOV19" s="191"/>
      <c r="KOW19" s="83"/>
      <c r="KOX19" s="212"/>
      <c r="KOY19" s="212"/>
      <c r="KOZ19" s="212"/>
      <c r="KPA19" s="191"/>
      <c r="KPB19" s="191"/>
      <c r="KPC19" s="191"/>
      <c r="KPD19" s="191"/>
      <c r="KPE19" s="83"/>
      <c r="KPF19" s="212"/>
      <c r="KPG19" s="212"/>
      <c r="KPH19" s="212"/>
      <c r="KPI19" s="191"/>
      <c r="KPJ19" s="191"/>
      <c r="KPK19" s="191"/>
      <c r="KPL19" s="191"/>
      <c r="KPM19" s="83"/>
      <c r="KPN19" s="212"/>
      <c r="KPO19" s="212"/>
      <c r="KPP19" s="212"/>
      <c r="KPQ19" s="191"/>
      <c r="KPR19" s="191"/>
      <c r="KPS19" s="191"/>
      <c r="KPT19" s="191"/>
      <c r="KPU19" s="83"/>
      <c r="KPV19" s="212"/>
      <c r="KPW19" s="212"/>
      <c r="KPX19" s="212"/>
      <c r="KPY19" s="191"/>
      <c r="KPZ19" s="191"/>
      <c r="KQA19" s="191"/>
      <c r="KQB19" s="191"/>
      <c r="KQC19" s="83"/>
      <c r="KQD19" s="212"/>
      <c r="KQE19" s="212"/>
      <c r="KQF19" s="212"/>
      <c r="KQG19" s="191"/>
      <c r="KQH19" s="191"/>
      <c r="KQI19" s="191"/>
      <c r="KQJ19" s="191"/>
      <c r="KQK19" s="83"/>
      <c r="KQL19" s="212"/>
      <c r="KQM19" s="212"/>
      <c r="KQN19" s="212"/>
      <c r="KQO19" s="191"/>
      <c r="KQP19" s="191"/>
      <c r="KQQ19" s="191"/>
      <c r="KQR19" s="191"/>
      <c r="KQS19" s="83"/>
      <c r="KQT19" s="212"/>
      <c r="KQU19" s="212"/>
      <c r="KQV19" s="212"/>
      <c r="KQW19" s="191"/>
      <c r="KQX19" s="191"/>
      <c r="KQY19" s="191"/>
      <c r="KQZ19" s="191"/>
      <c r="KRA19" s="83"/>
      <c r="KRB19" s="212"/>
      <c r="KRC19" s="212"/>
      <c r="KRD19" s="212"/>
      <c r="KRE19" s="191"/>
      <c r="KRF19" s="191"/>
      <c r="KRG19" s="191"/>
      <c r="KRH19" s="191"/>
      <c r="KRI19" s="83"/>
      <c r="KRJ19" s="212"/>
      <c r="KRK19" s="212"/>
      <c r="KRL19" s="212"/>
      <c r="KRM19" s="191"/>
      <c r="KRN19" s="191"/>
      <c r="KRO19" s="191"/>
      <c r="KRP19" s="191"/>
      <c r="KRQ19" s="83"/>
      <c r="KRR19" s="212"/>
      <c r="KRS19" s="212"/>
      <c r="KRT19" s="212"/>
      <c r="KRU19" s="191"/>
      <c r="KRV19" s="191"/>
      <c r="KRW19" s="191"/>
      <c r="KRX19" s="191"/>
      <c r="KRY19" s="83"/>
      <c r="KRZ19" s="212"/>
      <c r="KSA19" s="212"/>
      <c r="KSB19" s="212"/>
      <c r="KSC19" s="191"/>
      <c r="KSD19" s="191"/>
      <c r="KSE19" s="191"/>
      <c r="KSF19" s="191"/>
      <c r="KSG19" s="83"/>
      <c r="KSH19" s="212"/>
      <c r="KSI19" s="212"/>
      <c r="KSJ19" s="212"/>
      <c r="KSK19" s="191"/>
      <c r="KSL19" s="191"/>
      <c r="KSM19" s="191"/>
      <c r="KSN19" s="191"/>
      <c r="KSO19" s="83"/>
      <c r="KSP19" s="212"/>
      <c r="KSQ19" s="212"/>
      <c r="KSR19" s="212"/>
      <c r="KSS19" s="191"/>
      <c r="KST19" s="191"/>
      <c r="KSU19" s="191"/>
      <c r="KSV19" s="191"/>
      <c r="KSW19" s="83"/>
      <c r="KSX19" s="212"/>
      <c r="KSY19" s="212"/>
      <c r="KSZ19" s="212"/>
      <c r="KTA19" s="191"/>
      <c r="KTB19" s="191"/>
      <c r="KTC19" s="191"/>
      <c r="KTD19" s="191"/>
      <c r="KTE19" s="83"/>
      <c r="KTF19" s="212"/>
      <c r="KTG19" s="212"/>
      <c r="KTH19" s="212"/>
      <c r="KTI19" s="191"/>
      <c r="KTJ19" s="191"/>
      <c r="KTK19" s="191"/>
      <c r="KTL19" s="191"/>
      <c r="KTM19" s="83"/>
      <c r="KTN19" s="212"/>
      <c r="KTO19" s="212"/>
      <c r="KTP19" s="212"/>
      <c r="KTQ19" s="191"/>
      <c r="KTR19" s="191"/>
      <c r="KTS19" s="191"/>
      <c r="KTT19" s="191"/>
      <c r="KTU19" s="83"/>
      <c r="KTV19" s="212"/>
      <c r="KTW19" s="212"/>
      <c r="KTX19" s="212"/>
      <c r="KTY19" s="191"/>
      <c r="KTZ19" s="191"/>
      <c r="KUA19" s="191"/>
      <c r="KUB19" s="191"/>
      <c r="KUC19" s="83"/>
      <c r="KUD19" s="212"/>
      <c r="KUE19" s="212"/>
      <c r="KUF19" s="212"/>
      <c r="KUG19" s="191"/>
      <c r="KUH19" s="191"/>
      <c r="KUI19" s="191"/>
      <c r="KUJ19" s="191"/>
      <c r="KUK19" s="83"/>
      <c r="KUL19" s="212"/>
      <c r="KUM19" s="212"/>
      <c r="KUN19" s="212"/>
      <c r="KUO19" s="191"/>
      <c r="KUP19" s="191"/>
      <c r="KUQ19" s="191"/>
      <c r="KUR19" s="191"/>
      <c r="KUS19" s="83"/>
      <c r="KUT19" s="212"/>
      <c r="KUU19" s="212"/>
      <c r="KUV19" s="212"/>
      <c r="KUW19" s="191"/>
      <c r="KUX19" s="191"/>
      <c r="KUY19" s="191"/>
      <c r="KUZ19" s="191"/>
      <c r="KVA19" s="83"/>
      <c r="KVB19" s="212"/>
      <c r="KVC19" s="212"/>
      <c r="KVD19" s="212"/>
      <c r="KVE19" s="191"/>
      <c r="KVF19" s="191"/>
      <c r="KVG19" s="191"/>
      <c r="KVH19" s="191"/>
      <c r="KVI19" s="83"/>
      <c r="KVJ19" s="212"/>
      <c r="KVK19" s="212"/>
      <c r="KVL19" s="212"/>
      <c r="KVM19" s="191"/>
      <c r="KVN19" s="191"/>
      <c r="KVO19" s="191"/>
      <c r="KVP19" s="191"/>
      <c r="KVQ19" s="83"/>
      <c r="KVR19" s="212"/>
      <c r="KVS19" s="212"/>
      <c r="KVT19" s="212"/>
      <c r="KVU19" s="191"/>
      <c r="KVV19" s="191"/>
      <c r="KVW19" s="191"/>
      <c r="KVX19" s="191"/>
      <c r="KVY19" s="83"/>
      <c r="KVZ19" s="212"/>
      <c r="KWA19" s="212"/>
      <c r="KWB19" s="212"/>
      <c r="KWC19" s="191"/>
      <c r="KWD19" s="191"/>
      <c r="KWE19" s="191"/>
      <c r="KWF19" s="191"/>
      <c r="KWG19" s="83"/>
      <c r="KWH19" s="212"/>
      <c r="KWI19" s="212"/>
      <c r="KWJ19" s="212"/>
      <c r="KWK19" s="191"/>
      <c r="KWL19" s="191"/>
      <c r="KWM19" s="191"/>
      <c r="KWN19" s="191"/>
      <c r="KWO19" s="83"/>
      <c r="KWP19" s="212"/>
      <c r="KWQ19" s="212"/>
      <c r="KWR19" s="212"/>
      <c r="KWS19" s="191"/>
      <c r="KWT19" s="191"/>
      <c r="KWU19" s="191"/>
      <c r="KWV19" s="191"/>
      <c r="KWW19" s="83"/>
      <c r="KWX19" s="212"/>
      <c r="KWY19" s="212"/>
      <c r="KWZ19" s="212"/>
      <c r="KXA19" s="191"/>
      <c r="KXB19" s="191"/>
      <c r="KXC19" s="191"/>
      <c r="KXD19" s="191"/>
      <c r="KXE19" s="83"/>
      <c r="KXF19" s="212"/>
      <c r="KXG19" s="212"/>
      <c r="KXH19" s="212"/>
      <c r="KXI19" s="191"/>
      <c r="KXJ19" s="191"/>
      <c r="KXK19" s="191"/>
      <c r="KXL19" s="191"/>
      <c r="KXM19" s="83"/>
      <c r="KXN19" s="212"/>
      <c r="KXO19" s="212"/>
      <c r="KXP19" s="212"/>
      <c r="KXQ19" s="191"/>
      <c r="KXR19" s="191"/>
      <c r="KXS19" s="191"/>
      <c r="KXT19" s="191"/>
      <c r="KXU19" s="83"/>
      <c r="KXV19" s="212"/>
      <c r="KXW19" s="212"/>
      <c r="KXX19" s="212"/>
      <c r="KXY19" s="191"/>
      <c r="KXZ19" s="191"/>
      <c r="KYA19" s="191"/>
      <c r="KYB19" s="191"/>
      <c r="KYC19" s="83"/>
      <c r="KYD19" s="212"/>
      <c r="KYE19" s="212"/>
      <c r="KYF19" s="212"/>
      <c r="KYG19" s="191"/>
      <c r="KYH19" s="191"/>
      <c r="KYI19" s="191"/>
      <c r="KYJ19" s="191"/>
      <c r="KYK19" s="83"/>
      <c r="KYL19" s="212"/>
      <c r="KYM19" s="212"/>
      <c r="KYN19" s="212"/>
      <c r="KYO19" s="191"/>
      <c r="KYP19" s="191"/>
      <c r="KYQ19" s="191"/>
      <c r="KYR19" s="191"/>
      <c r="KYS19" s="83"/>
      <c r="KYT19" s="212"/>
      <c r="KYU19" s="212"/>
      <c r="KYV19" s="212"/>
      <c r="KYW19" s="191"/>
      <c r="KYX19" s="191"/>
      <c r="KYY19" s="191"/>
      <c r="KYZ19" s="191"/>
      <c r="KZA19" s="83"/>
      <c r="KZB19" s="212"/>
      <c r="KZC19" s="212"/>
      <c r="KZD19" s="212"/>
      <c r="KZE19" s="191"/>
      <c r="KZF19" s="191"/>
      <c r="KZG19" s="191"/>
      <c r="KZH19" s="191"/>
      <c r="KZI19" s="83"/>
      <c r="KZJ19" s="212"/>
      <c r="KZK19" s="212"/>
      <c r="KZL19" s="212"/>
      <c r="KZM19" s="191"/>
      <c r="KZN19" s="191"/>
      <c r="KZO19" s="191"/>
      <c r="KZP19" s="191"/>
      <c r="KZQ19" s="83"/>
      <c r="KZR19" s="212"/>
      <c r="KZS19" s="212"/>
      <c r="KZT19" s="212"/>
      <c r="KZU19" s="191"/>
      <c r="KZV19" s="191"/>
      <c r="KZW19" s="191"/>
      <c r="KZX19" s="191"/>
      <c r="KZY19" s="83"/>
      <c r="KZZ19" s="212"/>
      <c r="LAA19" s="212"/>
      <c r="LAB19" s="212"/>
      <c r="LAC19" s="191"/>
      <c r="LAD19" s="191"/>
      <c r="LAE19" s="191"/>
      <c r="LAF19" s="191"/>
      <c r="LAG19" s="83"/>
      <c r="LAH19" s="212"/>
      <c r="LAI19" s="212"/>
      <c r="LAJ19" s="212"/>
      <c r="LAK19" s="191"/>
      <c r="LAL19" s="191"/>
      <c r="LAM19" s="191"/>
      <c r="LAN19" s="191"/>
      <c r="LAO19" s="83"/>
      <c r="LAP19" s="212"/>
      <c r="LAQ19" s="212"/>
      <c r="LAR19" s="212"/>
      <c r="LAS19" s="191"/>
      <c r="LAT19" s="191"/>
      <c r="LAU19" s="191"/>
      <c r="LAV19" s="191"/>
      <c r="LAW19" s="83"/>
      <c r="LAX19" s="212"/>
      <c r="LAY19" s="212"/>
      <c r="LAZ19" s="212"/>
      <c r="LBA19" s="191"/>
      <c r="LBB19" s="191"/>
      <c r="LBC19" s="191"/>
      <c r="LBD19" s="191"/>
      <c r="LBE19" s="83"/>
      <c r="LBF19" s="212"/>
      <c r="LBG19" s="212"/>
      <c r="LBH19" s="212"/>
      <c r="LBI19" s="191"/>
      <c r="LBJ19" s="191"/>
      <c r="LBK19" s="191"/>
      <c r="LBL19" s="191"/>
      <c r="LBM19" s="83"/>
      <c r="LBN19" s="212"/>
      <c r="LBO19" s="212"/>
      <c r="LBP19" s="212"/>
      <c r="LBQ19" s="191"/>
      <c r="LBR19" s="191"/>
      <c r="LBS19" s="191"/>
      <c r="LBT19" s="191"/>
      <c r="LBU19" s="83"/>
      <c r="LBV19" s="212"/>
      <c r="LBW19" s="212"/>
      <c r="LBX19" s="212"/>
      <c r="LBY19" s="191"/>
      <c r="LBZ19" s="191"/>
      <c r="LCA19" s="191"/>
      <c r="LCB19" s="191"/>
      <c r="LCC19" s="83"/>
      <c r="LCD19" s="212"/>
      <c r="LCE19" s="212"/>
      <c r="LCF19" s="212"/>
      <c r="LCG19" s="191"/>
      <c r="LCH19" s="191"/>
      <c r="LCI19" s="191"/>
      <c r="LCJ19" s="191"/>
      <c r="LCK19" s="83"/>
      <c r="LCL19" s="212"/>
      <c r="LCM19" s="212"/>
      <c r="LCN19" s="212"/>
      <c r="LCO19" s="191"/>
      <c r="LCP19" s="191"/>
      <c r="LCQ19" s="191"/>
      <c r="LCR19" s="191"/>
      <c r="LCS19" s="83"/>
      <c r="LCT19" s="212"/>
      <c r="LCU19" s="212"/>
      <c r="LCV19" s="212"/>
      <c r="LCW19" s="191"/>
      <c r="LCX19" s="191"/>
      <c r="LCY19" s="191"/>
      <c r="LCZ19" s="191"/>
      <c r="LDA19" s="83"/>
      <c r="LDB19" s="212"/>
      <c r="LDC19" s="212"/>
      <c r="LDD19" s="212"/>
      <c r="LDE19" s="191"/>
      <c r="LDF19" s="191"/>
      <c r="LDG19" s="191"/>
      <c r="LDH19" s="191"/>
      <c r="LDI19" s="83"/>
      <c r="LDJ19" s="212"/>
      <c r="LDK19" s="212"/>
      <c r="LDL19" s="212"/>
      <c r="LDM19" s="191"/>
      <c r="LDN19" s="191"/>
      <c r="LDO19" s="191"/>
      <c r="LDP19" s="191"/>
      <c r="LDQ19" s="83"/>
      <c r="LDR19" s="212"/>
      <c r="LDS19" s="212"/>
      <c r="LDT19" s="212"/>
      <c r="LDU19" s="191"/>
      <c r="LDV19" s="191"/>
      <c r="LDW19" s="191"/>
      <c r="LDX19" s="191"/>
      <c r="LDY19" s="83"/>
      <c r="LDZ19" s="212"/>
      <c r="LEA19" s="212"/>
      <c r="LEB19" s="212"/>
      <c r="LEC19" s="191"/>
      <c r="LED19" s="191"/>
      <c r="LEE19" s="191"/>
      <c r="LEF19" s="191"/>
      <c r="LEG19" s="83"/>
      <c r="LEH19" s="212"/>
      <c r="LEI19" s="212"/>
      <c r="LEJ19" s="212"/>
      <c r="LEK19" s="191"/>
      <c r="LEL19" s="191"/>
      <c r="LEM19" s="191"/>
      <c r="LEN19" s="191"/>
      <c r="LEO19" s="83"/>
      <c r="LEP19" s="212"/>
      <c r="LEQ19" s="212"/>
      <c r="LER19" s="212"/>
      <c r="LES19" s="191"/>
      <c r="LET19" s="191"/>
      <c r="LEU19" s="191"/>
      <c r="LEV19" s="191"/>
      <c r="LEW19" s="83"/>
      <c r="LEX19" s="212"/>
      <c r="LEY19" s="212"/>
      <c r="LEZ19" s="212"/>
      <c r="LFA19" s="191"/>
      <c r="LFB19" s="191"/>
      <c r="LFC19" s="191"/>
      <c r="LFD19" s="191"/>
      <c r="LFE19" s="83"/>
      <c r="LFF19" s="212"/>
      <c r="LFG19" s="212"/>
      <c r="LFH19" s="212"/>
      <c r="LFI19" s="191"/>
      <c r="LFJ19" s="191"/>
      <c r="LFK19" s="191"/>
      <c r="LFL19" s="191"/>
      <c r="LFM19" s="83"/>
      <c r="LFN19" s="212"/>
      <c r="LFO19" s="212"/>
      <c r="LFP19" s="212"/>
      <c r="LFQ19" s="191"/>
      <c r="LFR19" s="191"/>
      <c r="LFS19" s="191"/>
      <c r="LFT19" s="191"/>
      <c r="LFU19" s="83"/>
      <c r="LFV19" s="212"/>
      <c r="LFW19" s="212"/>
      <c r="LFX19" s="212"/>
      <c r="LFY19" s="191"/>
      <c r="LFZ19" s="191"/>
      <c r="LGA19" s="191"/>
      <c r="LGB19" s="191"/>
      <c r="LGC19" s="83"/>
      <c r="LGD19" s="212"/>
      <c r="LGE19" s="212"/>
      <c r="LGF19" s="212"/>
      <c r="LGG19" s="191"/>
      <c r="LGH19" s="191"/>
      <c r="LGI19" s="191"/>
      <c r="LGJ19" s="191"/>
      <c r="LGK19" s="83"/>
      <c r="LGL19" s="212"/>
      <c r="LGM19" s="212"/>
      <c r="LGN19" s="212"/>
      <c r="LGO19" s="191"/>
      <c r="LGP19" s="191"/>
      <c r="LGQ19" s="191"/>
      <c r="LGR19" s="191"/>
      <c r="LGS19" s="83"/>
      <c r="LGT19" s="212"/>
      <c r="LGU19" s="212"/>
      <c r="LGV19" s="212"/>
      <c r="LGW19" s="191"/>
      <c r="LGX19" s="191"/>
      <c r="LGY19" s="191"/>
      <c r="LGZ19" s="191"/>
      <c r="LHA19" s="83"/>
      <c r="LHB19" s="212"/>
      <c r="LHC19" s="212"/>
      <c r="LHD19" s="212"/>
      <c r="LHE19" s="191"/>
      <c r="LHF19" s="191"/>
      <c r="LHG19" s="191"/>
      <c r="LHH19" s="191"/>
      <c r="LHI19" s="83"/>
      <c r="LHJ19" s="212"/>
      <c r="LHK19" s="212"/>
      <c r="LHL19" s="212"/>
      <c r="LHM19" s="191"/>
      <c r="LHN19" s="191"/>
      <c r="LHO19" s="191"/>
      <c r="LHP19" s="191"/>
      <c r="LHQ19" s="83"/>
      <c r="LHR19" s="212"/>
      <c r="LHS19" s="212"/>
      <c r="LHT19" s="212"/>
      <c r="LHU19" s="191"/>
      <c r="LHV19" s="191"/>
      <c r="LHW19" s="191"/>
      <c r="LHX19" s="191"/>
      <c r="LHY19" s="83"/>
      <c r="LHZ19" s="212"/>
      <c r="LIA19" s="212"/>
      <c r="LIB19" s="212"/>
      <c r="LIC19" s="191"/>
      <c r="LID19" s="191"/>
      <c r="LIE19" s="191"/>
      <c r="LIF19" s="191"/>
      <c r="LIG19" s="83"/>
      <c r="LIH19" s="212"/>
      <c r="LII19" s="212"/>
      <c r="LIJ19" s="212"/>
      <c r="LIK19" s="191"/>
      <c r="LIL19" s="191"/>
      <c r="LIM19" s="191"/>
      <c r="LIN19" s="191"/>
      <c r="LIO19" s="83"/>
      <c r="LIP19" s="212"/>
      <c r="LIQ19" s="212"/>
      <c r="LIR19" s="212"/>
      <c r="LIS19" s="191"/>
      <c r="LIT19" s="191"/>
      <c r="LIU19" s="191"/>
      <c r="LIV19" s="191"/>
      <c r="LIW19" s="83"/>
      <c r="LIX19" s="212"/>
      <c r="LIY19" s="212"/>
      <c r="LIZ19" s="212"/>
      <c r="LJA19" s="191"/>
      <c r="LJB19" s="191"/>
      <c r="LJC19" s="191"/>
      <c r="LJD19" s="191"/>
      <c r="LJE19" s="83"/>
      <c r="LJF19" s="212"/>
      <c r="LJG19" s="212"/>
      <c r="LJH19" s="212"/>
      <c r="LJI19" s="191"/>
      <c r="LJJ19" s="191"/>
      <c r="LJK19" s="191"/>
      <c r="LJL19" s="191"/>
      <c r="LJM19" s="83"/>
      <c r="LJN19" s="212"/>
      <c r="LJO19" s="212"/>
      <c r="LJP19" s="212"/>
      <c r="LJQ19" s="191"/>
      <c r="LJR19" s="191"/>
      <c r="LJS19" s="191"/>
      <c r="LJT19" s="191"/>
      <c r="LJU19" s="83"/>
      <c r="LJV19" s="212"/>
      <c r="LJW19" s="212"/>
      <c r="LJX19" s="212"/>
      <c r="LJY19" s="191"/>
      <c r="LJZ19" s="191"/>
      <c r="LKA19" s="191"/>
      <c r="LKB19" s="191"/>
      <c r="LKC19" s="83"/>
      <c r="LKD19" s="212"/>
      <c r="LKE19" s="212"/>
      <c r="LKF19" s="212"/>
      <c r="LKG19" s="191"/>
      <c r="LKH19" s="191"/>
      <c r="LKI19" s="191"/>
      <c r="LKJ19" s="191"/>
      <c r="LKK19" s="83"/>
      <c r="LKL19" s="212"/>
      <c r="LKM19" s="212"/>
      <c r="LKN19" s="212"/>
      <c r="LKO19" s="191"/>
      <c r="LKP19" s="191"/>
      <c r="LKQ19" s="191"/>
      <c r="LKR19" s="191"/>
      <c r="LKS19" s="83"/>
      <c r="LKT19" s="212"/>
      <c r="LKU19" s="212"/>
      <c r="LKV19" s="212"/>
      <c r="LKW19" s="191"/>
      <c r="LKX19" s="191"/>
      <c r="LKY19" s="191"/>
      <c r="LKZ19" s="191"/>
      <c r="LLA19" s="83"/>
      <c r="LLB19" s="212"/>
      <c r="LLC19" s="212"/>
      <c r="LLD19" s="212"/>
      <c r="LLE19" s="191"/>
      <c r="LLF19" s="191"/>
      <c r="LLG19" s="191"/>
      <c r="LLH19" s="191"/>
      <c r="LLI19" s="83"/>
      <c r="LLJ19" s="212"/>
      <c r="LLK19" s="212"/>
      <c r="LLL19" s="212"/>
      <c r="LLM19" s="191"/>
      <c r="LLN19" s="191"/>
      <c r="LLO19" s="191"/>
      <c r="LLP19" s="191"/>
      <c r="LLQ19" s="83"/>
      <c r="LLR19" s="212"/>
      <c r="LLS19" s="212"/>
      <c r="LLT19" s="212"/>
      <c r="LLU19" s="191"/>
      <c r="LLV19" s="191"/>
      <c r="LLW19" s="191"/>
      <c r="LLX19" s="191"/>
      <c r="LLY19" s="83"/>
      <c r="LLZ19" s="212"/>
      <c r="LMA19" s="212"/>
      <c r="LMB19" s="212"/>
      <c r="LMC19" s="191"/>
      <c r="LMD19" s="191"/>
      <c r="LME19" s="191"/>
      <c r="LMF19" s="191"/>
      <c r="LMG19" s="83"/>
      <c r="LMH19" s="212"/>
      <c r="LMI19" s="212"/>
      <c r="LMJ19" s="212"/>
      <c r="LMK19" s="191"/>
      <c r="LML19" s="191"/>
      <c r="LMM19" s="191"/>
      <c r="LMN19" s="191"/>
      <c r="LMO19" s="83"/>
      <c r="LMP19" s="212"/>
      <c r="LMQ19" s="212"/>
      <c r="LMR19" s="212"/>
      <c r="LMS19" s="191"/>
      <c r="LMT19" s="191"/>
      <c r="LMU19" s="191"/>
      <c r="LMV19" s="191"/>
      <c r="LMW19" s="83"/>
      <c r="LMX19" s="212"/>
      <c r="LMY19" s="212"/>
      <c r="LMZ19" s="212"/>
      <c r="LNA19" s="191"/>
      <c r="LNB19" s="191"/>
      <c r="LNC19" s="191"/>
      <c r="LND19" s="191"/>
      <c r="LNE19" s="83"/>
      <c r="LNF19" s="212"/>
      <c r="LNG19" s="212"/>
      <c r="LNH19" s="212"/>
      <c r="LNI19" s="191"/>
      <c r="LNJ19" s="191"/>
      <c r="LNK19" s="191"/>
      <c r="LNL19" s="191"/>
      <c r="LNM19" s="83"/>
      <c r="LNN19" s="212"/>
      <c r="LNO19" s="212"/>
      <c r="LNP19" s="212"/>
      <c r="LNQ19" s="191"/>
      <c r="LNR19" s="191"/>
      <c r="LNS19" s="191"/>
      <c r="LNT19" s="191"/>
      <c r="LNU19" s="83"/>
      <c r="LNV19" s="212"/>
      <c r="LNW19" s="212"/>
      <c r="LNX19" s="212"/>
      <c r="LNY19" s="191"/>
      <c r="LNZ19" s="191"/>
      <c r="LOA19" s="191"/>
      <c r="LOB19" s="191"/>
      <c r="LOC19" s="83"/>
      <c r="LOD19" s="212"/>
      <c r="LOE19" s="212"/>
      <c r="LOF19" s="212"/>
      <c r="LOG19" s="191"/>
      <c r="LOH19" s="191"/>
      <c r="LOI19" s="191"/>
      <c r="LOJ19" s="191"/>
      <c r="LOK19" s="83"/>
      <c r="LOL19" s="212"/>
      <c r="LOM19" s="212"/>
      <c r="LON19" s="212"/>
      <c r="LOO19" s="191"/>
      <c r="LOP19" s="191"/>
      <c r="LOQ19" s="191"/>
      <c r="LOR19" s="191"/>
      <c r="LOS19" s="83"/>
      <c r="LOT19" s="212"/>
      <c r="LOU19" s="212"/>
      <c r="LOV19" s="212"/>
      <c r="LOW19" s="191"/>
      <c r="LOX19" s="191"/>
      <c r="LOY19" s="191"/>
      <c r="LOZ19" s="191"/>
      <c r="LPA19" s="83"/>
      <c r="LPB19" s="212"/>
      <c r="LPC19" s="212"/>
      <c r="LPD19" s="212"/>
      <c r="LPE19" s="191"/>
      <c r="LPF19" s="191"/>
      <c r="LPG19" s="191"/>
      <c r="LPH19" s="191"/>
      <c r="LPI19" s="83"/>
      <c r="LPJ19" s="212"/>
      <c r="LPK19" s="212"/>
      <c r="LPL19" s="212"/>
      <c r="LPM19" s="191"/>
      <c r="LPN19" s="191"/>
      <c r="LPO19" s="191"/>
      <c r="LPP19" s="191"/>
      <c r="LPQ19" s="83"/>
      <c r="LPR19" s="212"/>
      <c r="LPS19" s="212"/>
      <c r="LPT19" s="212"/>
      <c r="LPU19" s="191"/>
      <c r="LPV19" s="191"/>
      <c r="LPW19" s="191"/>
      <c r="LPX19" s="191"/>
      <c r="LPY19" s="83"/>
      <c r="LPZ19" s="212"/>
      <c r="LQA19" s="212"/>
      <c r="LQB19" s="212"/>
      <c r="LQC19" s="191"/>
      <c r="LQD19" s="191"/>
      <c r="LQE19" s="191"/>
      <c r="LQF19" s="191"/>
      <c r="LQG19" s="83"/>
      <c r="LQH19" s="212"/>
      <c r="LQI19" s="212"/>
      <c r="LQJ19" s="212"/>
      <c r="LQK19" s="191"/>
      <c r="LQL19" s="191"/>
      <c r="LQM19" s="191"/>
      <c r="LQN19" s="191"/>
      <c r="LQO19" s="83"/>
      <c r="LQP19" s="212"/>
      <c r="LQQ19" s="212"/>
      <c r="LQR19" s="212"/>
      <c r="LQS19" s="191"/>
      <c r="LQT19" s="191"/>
      <c r="LQU19" s="191"/>
      <c r="LQV19" s="191"/>
      <c r="LQW19" s="83"/>
      <c r="LQX19" s="212"/>
      <c r="LQY19" s="212"/>
      <c r="LQZ19" s="212"/>
      <c r="LRA19" s="191"/>
      <c r="LRB19" s="191"/>
      <c r="LRC19" s="191"/>
      <c r="LRD19" s="191"/>
      <c r="LRE19" s="83"/>
      <c r="LRF19" s="212"/>
      <c r="LRG19" s="212"/>
      <c r="LRH19" s="212"/>
      <c r="LRI19" s="191"/>
      <c r="LRJ19" s="191"/>
      <c r="LRK19" s="191"/>
      <c r="LRL19" s="191"/>
      <c r="LRM19" s="83"/>
      <c r="LRN19" s="212"/>
      <c r="LRO19" s="212"/>
      <c r="LRP19" s="212"/>
      <c r="LRQ19" s="191"/>
      <c r="LRR19" s="191"/>
      <c r="LRS19" s="191"/>
      <c r="LRT19" s="191"/>
      <c r="LRU19" s="83"/>
      <c r="LRV19" s="212"/>
      <c r="LRW19" s="212"/>
      <c r="LRX19" s="212"/>
      <c r="LRY19" s="191"/>
      <c r="LRZ19" s="191"/>
      <c r="LSA19" s="191"/>
      <c r="LSB19" s="191"/>
      <c r="LSC19" s="83"/>
      <c r="LSD19" s="212"/>
      <c r="LSE19" s="212"/>
      <c r="LSF19" s="212"/>
      <c r="LSG19" s="191"/>
      <c r="LSH19" s="191"/>
      <c r="LSI19" s="191"/>
      <c r="LSJ19" s="191"/>
      <c r="LSK19" s="83"/>
      <c r="LSL19" s="212"/>
      <c r="LSM19" s="212"/>
      <c r="LSN19" s="212"/>
      <c r="LSO19" s="191"/>
      <c r="LSP19" s="191"/>
      <c r="LSQ19" s="191"/>
      <c r="LSR19" s="191"/>
      <c r="LSS19" s="83"/>
      <c r="LST19" s="212"/>
      <c r="LSU19" s="212"/>
      <c r="LSV19" s="212"/>
      <c r="LSW19" s="191"/>
      <c r="LSX19" s="191"/>
      <c r="LSY19" s="191"/>
      <c r="LSZ19" s="191"/>
      <c r="LTA19" s="83"/>
      <c r="LTB19" s="212"/>
      <c r="LTC19" s="212"/>
      <c r="LTD19" s="212"/>
      <c r="LTE19" s="191"/>
      <c r="LTF19" s="191"/>
      <c r="LTG19" s="191"/>
      <c r="LTH19" s="191"/>
      <c r="LTI19" s="83"/>
      <c r="LTJ19" s="212"/>
      <c r="LTK19" s="212"/>
      <c r="LTL19" s="212"/>
      <c r="LTM19" s="191"/>
      <c r="LTN19" s="191"/>
      <c r="LTO19" s="191"/>
      <c r="LTP19" s="191"/>
      <c r="LTQ19" s="83"/>
      <c r="LTR19" s="212"/>
      <c r="LTS19" s="212"/>
      <c r="LTT19" s="212"/>
      <c r="LTU19" s="191"/>
      <c r="LTV19" s="191"/>
      <c r="LTW19" s="191"/>
      <c r="LTX19" s="191"/>
      <c r="LTY19" s="83"/>
      <c r="LTZ19" s="212"/>
      <c r="LUA19" s="212"/>
      <c r="LUB19" s="212"/>
      <c r="LUC19" s="191"/>
      <c r="LUD19" s="191"/>
      <c r="LUE19" s="191"/>
      <c r="LUF19" s="191"/>
      <c r="LUG19" s="83"/>
      <c r="LUH19" s="212"/>
      <c r="LUI19" s="212"/>
      <c r="LUJ19" s="212"/>
      <c r="LUK19" s="191"/>
      <c r="LUL19" s="191"/>
      <c r="LUM19" s="191"/>
      <c r="LUN19" s="191"/>
      <c r="LUO19" s="83"/>
      <c r="LUP19" s="212"/>
      <c r="LUQ19" s="212"/>
      <c r="LUR19" s="212"/>
      <c r="LUS19" s="191"/>
      <c r="LUT19" s="191"/>
      <c r="LUU19" s="191"/>
      <c r="LUV19" s="191"/>
      <c r="LUW19" s="83"/>
      <c r="LUX19" s="212"/>
      <c r="LUY19" s="212"/>
      <c r="LUZ19" s="212"/>
      <c r="LVA19" s="191"/>
      <c r="LVB19" s="191"/>
      <c r="LVC19" s="191"/>
      <c r="LVD19" s="191"/>
      <c r="LVE19" s="83"/>
      <c r="LVF19" s="212"/>
      <c r="LVG19" s="212"/>
      <c r="LVH19" s="212"/>
      <c r="LVI19" s="191"/>
      <c r="LVJ19" s="191"/>
      <c r="LVK19" s="191"/>
      <c r="LVL19" s="191"/>
      <c r="LVM19" s="83"/>
      <c r="LVN19" s="212"/>
      <c r="LVO19" s="212"/>
      <c r="LVP19" s="212"/>
      <c r="LVQ19" s="191"/>
      <c r="LVR19" s="191"/>
      <c r="LVS19" s="191"/>
      <c r="LVT19" s="191"/>
      <c r="LVU19" s="83"/>
      <c r="LVV19" s="212"/>
      <c r="LVW19" s="212"/>
      <c r="LVX19" s="212"/>
      <c r="LVY19" s="191"/>
      <c r="LVZ19" s="191"/>
      <c r="LWA19" s="191"/>
      <c r="LWB19" s="191"/>
      <c r="LWC19" s="83"/>
      <c r="LWD19" s="212"/>
      <c r="LWE19" s="212"/>
      <c r="LWF19" s="212"/>
      <c r="LWG19" s="191"/>
      <c r="LWH19" s="191"/>
      <c r="LWI19" s="191"/>
      <c r="LWJ19" s="191"/>
      <c r="LWK19" s="83"/>
      <c r="LWL19" s="212"/>
      <c r="LWM19" s="212"/>
      <c r="LWN19" s="212"/>
      <c r="LWO19" s="191"/>
      <c r="LWP19" s="191"/>
      <c r="LWQ19" s="191"/>
      <c r="LWR19" s="191"/>
      <c r="LWS19" s="83"/>
      <c r="LWT19" s="212"/>
      <c r="LWU19" s="212"/>
      <c r="LWV19" s="212"/>
      <c r="LWW19" s="191"/>
      <c r="LWX19" s="191"/>
      <c r="LWY19" s="191"/>
      <c r="LWZ19" s="191"/>
      <c r="LXA19" s="83"/>
      <c r="LXB19" s="212"/>
      <c r="LXC19" s="212"/>
      <c r="LXD19" s="212"/>
      <c r="LXE19" s="191"/>
      <c r="LXF19" s="191"/>
      <c r="LXG19" s="191"/>
      <c r="LXH19" s="191"/>
      <c r="LXI19" s="83"/>
      <c r="LXJ19" s="212"/>
      <c r="LXK19" s="212"/>
      <c r="LXL19" s="212"/>
      <c r="LXM19" s="191"/>
      <c r="LXN19" s="191"/>
      <c r="LXO19" s="191"/>
      <c r="LXP19" s="191"/>
      <c r="LXQ19" s="83"/>
      <c r="LXR19" s="212"/>
      <c r="LXS19" s="212"/>
      <c r="LXT19" s="212"/>
      <c r="LXU19" s="191"/>
      <c r="LXV19" s="191"/>
      <c r="LXW19" s="191"/>
      <c r="LXX19" s="191"/>
      <c r="LXY19" s="83"/>
      <c r="LXZ19" s="212"/>
      <c r="LYA19" s="212"/>
      <c r="LYB19" s="212"/>
      <c r="LYC19" s="191"/>
      <c r="LYD19" s="191"/>
      <c r="LYE19" s="191"/>
      <c r="LYF19" s="191"/>
      <c r="LYG19" s="83"/>
      <c r="LYH19" s="212"/>
      <c r="LYI19" s="212"/>
      <c r="LYJ19" s="212"/>
      <c r="LYK19" s="191"/>
      <c r="LYL19" s="191"/>
      <c r="LYM19" s="191"/>
      <c r="LYN19" s="191"/>
      <c r="LYO19" s="83"/>
      <c r="LYP19" s="212"/>
      <c r="LYQ19" s="212"/>
      <c r="LYR19" s="212"/>
      <c r="LYS19" s="191"/>
      <c r="LYT19" s="191"/>
      <c r="LYU19" s="191"/>
      <c r="LYV19" s="191"/>
      <c r="LYW19" s="83"/>
      <c r="LYX19" s="212"/>
      <c r="LYY19" s="212"/>
      <c r="LYZ19" s="212"/>
      <c r="LZA19" s="191"/>
      <c r="LZB19" s="191"/>
      <c r="LZC19" s="191"/>
      <c r="LZD19" s="191"/>
      <c r="LZE19" s="83"/>
      <c r="LZF19" s="212"/>
      <c r="LZG19" s="212"/>
      <c r="LZH19" s="212"/>
      <c r="LZI19" s="191"/>
      <c r="LZJ19" s="191"/>
      <c r="LZK19" s="191"/>
      <c r="LZL19" s="191"/>
      <c r="LZM19" s="83"/>
      <c r="LZN19" s="212"/>
      <c r="LZO19" s="212"/>
      <c r="LZP19" s="212"/>
      <c r="LZQ19" s="191"/>
      <c r="LZR19" s="191"/>
      <c r="LZS19" s="191"/>
      <c r="LZT19" s="191"/>
      <c r="LZU19" s="83"/>
      <c r="LZV19" s="212"/>
      <c r="LZW19" s="212"/>
      <c r="LZX19" s="212"/>
      <c r="LZY19" s="191"/>
      <c r="LZZ19" s="191"/>
      <c r="MAA19" s="191"/>
      <c r="MAB19" s="191"/>
      <c r="MAC19" s="83"/>
      <c r="MAD19" s="212"/>
      <c r="MAE19" s="212"/>
      <c r="MAF19" s="212"/>
      <c r="MAG19" s="191"/>
      <c r="MAH19" s="191"/>
      <c r="MAI19" s="191"/>
      <c r="MAJ19" s="191"/>
      <c r="MAK19" s="83"/>
      <c r="MAL19" s="212"/>
      <c r="MAM19" s="212"/>
      <c r="MAN19" s="212"/>
      <c r="MAO19" s="191"/>
      <c r="MAP19" s="191"/>
      <c r="MAQ19" s="191"/>
      <c r="MAR19" s="191"/>
      <c r="MAS19" s="83"/>
      <c r="MAT19" s="212"/>
      <c r="MAU19" s="212"/>
      <c r="MAV19" s="212"/>
      <c r="MAW19" s="191"/>
      <c r="MAX19" s="191"/>
      <c r="MAY19" s="191"/>
      <c r="MAZ19" s="191"/>
      <c r="MBA19" s="83"/>
      <c r="MBB19" s="212"/>
      <c r="MBC19" s="212"/>
      <c r="MBD19" s="212"/>
      <c r="MBE19" s="191"/>
      <c r="MBF19" s="191"/>
      <c r="MBG19" s="191"/>
      <c r="MBH19" s="191"/>
      <c r="MBI19" s="83"/>
      <c r="MBJ19" s="212"/>
      <c r="MBK19" s="212"/>
      <c r="MBL19" s="212"/>
      <c r="MBM19" s="191"/>
      <c r="MBN19" s="191"/>
      <c r="MBO19" s="191"/>
      <c r="MBP19" s="191"/>
      <c r="MBQ19" s="83"/>
      <c r="MBR19" s="212"/>
      <c r="MBS19" s="212"/>
      <c r="MBT19" s="212"/>
      <c r="MBU19" s="191"/>
      <c r="MBV19" s="191"/>
      <c r="MBW19" s="191"/>
      <c r="MBX19" s="191"/>
      <c r="MBY19" s="83"/>
      <c r="MBZ19" s="212"/>
      <c r="MCA19" s="212"/>
      <c r="MCB19" s="212"/>
      <c r="MCC19" s="191"/>
      <c r="MCD19" s="191"/>
      <c r="MCE19" s="191"/>
      <c r="MCF19" s="191"/>
      <c r="MCG19" s="83"/>
      <c r="MCH19" s="212"/>
      <c r="MCI19" s="212"/>
      <c r="MCJ19" s="212"/>
      <c r="MCK19" s="191"/>
      <c r="MCL19" s="191"/>
      <c r="MCM19" s="191"/>
      <c r="MCN19" s="191"/>
      <c r="MCO19" s="83"/>
      <c r="MCP19" s="212"/>
      <c r="MCQ19" s="212"/>
      <c r="MCR19" s="212"/>
      <c r="MCS19" s="191"/>
      <c r="MCT19" s="191"/>
      <c r="MCU19" s="191"/>
      <c r="MCV19" s="191"/>
      <c r="MCW19" s="83"/>
      <c r="MCX19" s="212"/>
      <c r="MCY19" s="212"/>
      <c r="MCZ19" s="212"/>
      <c r="MDA19" s="191"/>
      <c r="MDB19" s="191"/>
      <c r="MDC19" s="191"/>
      <c r="MDD19" s="191"/>
      <c r="MDE19" s="83"/>
      <c r="MDF19" s="212"/>
      <c r="MDG19" s="212"/>
      <c r="MDH19" s="212"/>
      <c r="MDI19" s="191"/>
      <c r="MDJ19" s="191"/>
      <c r="MDK19" s="191"/>
      <c r="MDL19" s="191"/>
      <c r="MDM19" s="83"/>
      <c r="MDN19" s="212"/>
      <c r="MDO19" s="212"/>
      <c r="MDP19" s="212"/>
      <c r="MDQ19" s="191"/>
      <c r="MDR19" s="191"/>
      <c r="MDS19" s="191"/>
      <c r="MDT19" s="191"/>
      <c r="MDU19" s="83"/>
      <c r="MDV19" s="212"/>
      <c r="MDW19" s="212"/>
      <c r="MDX19" s="212"/>
      <c r="MDY19" s="191"/>
      <c r="MDZ19" s="191"/>
      <c r="MEA19" s="191"/>
      <c r="MEB19" s="191"/>
      <c r="MEC19" s="83"/>
      <c r="MED19" s="212"/>
      <c r="MEE19" s="212"/>
      <c r="MEF19" s="212"/>
      <c r="MEG19" s="191"/>
      <c r="MEH19" s="191"/>
      <c r="MEI19" s="191"/>
      <c r="MEJ19" s="191"/>
      <c r="MEK19" s="83"/>
      <c r="MEL19" s="212"/>
      <c r="MEM19" s="212"/>
      <c r="MEN19" s="212"/>
      <c r="MEO19" s="191"/>
      <c r="MEP19" s="191"/>
      <c r="MEQ19" s="191"/>
      <c r="MER19" s="191"/>
      <c r="MES19" s="83"/>
      <c r="MET19" s="212"/>
      <c r="MEU19" s="212"/>
      <c r="MEV19" s="212"/>
      <c r="MEW19" s="191"/>
      <c r="MEX19" s="191"/>
      <c r="MEY19" s="191"/>
      <c r="MEZ19" s="191"/>
      <c r="MFA19" s="83"/>
      <c r="MFB19" s="212"/>
      <c r="MFC19" s="212"/>
      <c r="MFD19" s="212"/>
      <c r="MFE19" s="191"/>
      <c r="MFF19" s="191"/>
      <c r="MFG19" s="191"/>
      <c r="MFH19" s="191"/>
      <c r="MFI19" s="83"/>
      <c r="MFJ19" s="212"/>
      <c r="MFK19" s="212"/>
      <c r="MFL19" s="212"/>
      <c r="MFM19" s="191"/>
      <c r="MFN19" s="191"/>
      <c r="MFO19" s="191"/>
      <c r="MFP19" s="191"/>
      <c r="MFQ19" s="83"/>
      <c r="MFR19" s="212"/>
      <c r="MFS19" s="212"/>
      <c r="MFT19" s="212"/>
      <c r="MFU19" s="191"/>
      <c r="MFV19" s="191"/>
      <c r="MFW19" s="191"/>
      <c r="MFX19" s="191"/>
      <c r="MFY19" s="83"/>
      <c r="MFZ19" s="212"/>
      <c r="MGA19" s="212"/>
      <c r="MGB19" s="212"/>
      <c r="MGC19" s="191"/>
      <c r="MGD19" s="191"/>
      <c r="MGE19" s="191"/>
      <c r="MGF19" s="191"/>
      <c r="MGG19" s="83"/>
      <c r="MGH19" s="212"/>
      <c r="MGI19" s="212"/>
      <c r="MGJ19" s="212"/>
      <c r="MGK19" s="191"/>
      <c r="MGL19" s="191"/>
      <c r="MGM19" s="191"/>
      <c r="MGN19" s="191"/>
      <c r="MGO19" s="83"/>
      <c r="MGP19" s="212"/>
      <c r="MGQ19" s="212"/>
      <c r="MGR19" s="212"/>
      <c r="MGS19" s="191"/>
      <c r="MGT19" s="191"/>
      <c r="MGU19" s="191"/>
      <c r="MGV19" s="191"/>
      <c r="MGW19" s="83"/>
      <c r="MGX19" s="212"/>
      <c r="MGY19" s="212"/>
      <c r="MGZ19" s="212"/>
      <c r="MHA19" s="191"/>
      <c r="MHB19" s="191"/>
      <c r="MHC19" s="191"/>
      <c r="MHD19" s="191"/>
      <c r="MHE19" s="83"/>
      <c r="MHF19" s="212"/>
      <c r="MHG19" s="212"/>
      <c r="MHH19" s="212"/>
      <c r="MHI19" s="191"/>
      <c r="MHJ19" s="191"/>
      <c r="MHK19" s="191"/>
      <c r="MHL19" s="191"/>
      <c r="MHM19" s="83"/>
      <c r="MHN19" s="212"/>
      <c r="MHO19" s="212"/>
      <c r="MHP19" s="212"/>
      <c r="MHQ19" s="191"/>
      <c r="MHR19" s="191"/>
      <c r="MHS19" s="191"/>
      <c r="MHT19" s="191"/>
      <c r="MHU19" s="83"/>
      <c r="MHV19" s="212"/>
      <c r="MHW19" s="212"/>
      <c r="MHX19" s="212"/>
      <c r="MHY19" s="191"/>
      <c r="MHZ19" s="191"/>
      <c r="MIA19" s="191"/>
      <c r="MIB19" s="191"/>
      <c r="MIC19" s="83"/>
      <c r="MID19" s="212"/>
      <c r="MIE19" s="212"/>
      <c r="MIF19" s="212"/>
      <c r="MIG19" s="191"/>
      <c r="MIH19" s="191"/>
      <c r="MII19" s="191"/>
      <c r="MIJ19" s="191"/>
      <c r="MIK19" s="83"/>
      <c r="MIL19" s="212"/>
      <c r="MIM19" s="212"/>
      <c r="MIN19" s="212"/>
      <c r="MIO19" s="191"/>
      <c r="MIP19" s="191"/>
      <c r="MIQ19" s="191"/>
      <c r="MIR19" s="191"/>
      <c r="MIS19" s="83"/>
      <c r="MIT19" s="212"/>
      <c r="MIU19" s="212"/>
      <c r="MIV19" s="212"/>
      <c r="MIW19" s="191"/>
      <c r="MIX19" s="191"/>
      <c r="MIY19" s="191"/>
      <c r="MIZ19" s="191"/>
      <c r="MJA19" s="83"/>
      <c r="MJB19" s="212"/>
      <c r="MJC19" s="212"/>
      <c r="MJD19" s="212"/>
      <c r="MJE19" s="191"/>
      <c r="MJF19" s="191"/>
      <c r="MJG19" s="191"/>
      <c r="MJH19" s="191"/>
      <c r="MJI19" s="83"/>
      <c r="MJJ19" s="212"/>
      <c r="MJK19" s="212"/>
      <c r="MJL19" s="212"/>
      <c r="MJM19" s="191"/>
      <c r="MJN19" s="191"/>
      <c r="MJO19" s="191"/>
      <c r="MJP19" s="191"/>
      <c r="MJQ19" s="83"/>
      <c r="MJR19" s="212"/>
      <c r="MJS19" s="212"/>
      <c r="MJT19" s="212"/>
      <c r="MJU19" s="191"/>
      <c r="MJV19" s="191"/>
      <c r="MJW19" s="191"/>
      <c r="MJX19" s="191"/>
      <c r="MJY19" s="83"/>
      <c r="MJZ19" s="212"/>
      <c r="MKA19" s="212"/>
      <c r="MKB19" s="212"/>
      <c r="MKC19" s="191"/>
      <c r="MKD19" s="191"/>
      <c r="MKE19" s="191"/>
      <c r="MKF19" s="191"/>
      <c r="MKG19" s="83"/>
      <c r="MKH19" s="212"/>
      <c r="MKI19" s="212"/>
      <c r="MKJ19" s="212"/>
      <c r="MKK19" s="191"/>
      <c r="MKL19" s="191"/>
      <c r="MKM19" s="191"/>
      <c r="MKN19" s="191"/>
      <c r="MKO19" s="83"/>
      <c r="MKP19" s="212"/>
      <c r="MKQ19" s="212"/>
      <c r="MKR19" s="212"/>
      <c r="MKS19" s="191"/>
      <c r="MKT19" s="191"/>
      <c r="MKU19" s="191"/>
      <c r="MKV19" s="191"/>
      <c r="MKW19" s="83"/>
      <c r="MKX19" s="212"/>
      <c r="MKY19" s="212"/>
      <c r="MKZ19" s="212"/>
      <c r="MLA19" s="191"/>
      <c r="MLB19" s="191"/>
      <c r="MLC19" s="191"/>
      <c r="MLD19" s="191"/>
      <c r="MLE19" s="83"/>
      <c r="MLF19" s="212"/>
      <c r="MLG19" s="212"/>
      <c r="MLH19" s="212"/>
      <c r="MLI19" s="191"/>
      <c r="MLJ19" s="191"/>
      <c r="MLK19" s="191"/>
      <c r="MLL19" s="191"/>
      <c r="MLM19" s="83"/>
      <c r="MLN19" s="212"/>
      <c r="MLO19" s="212"/>
      <c r="MLP19" s="212"/>
      <c r="MLQ19" s="191"/>
      <c r="MLR19" s="191"/>
      <c r="MLS19" s="191"/>
      <c r="MLT19" s="191"/>
      <c r="MLU19" s="83"/>
      <c r="MLV19" s="212"/>
      <c r="MLW19" s="212"/>
      <c r="MLX19" s="212"/>
      <c r="MLY19" s="191"/>
      <c r="MLZ19" s="191"/>
      <c r="MMA19" s="191"/>
      <c r="MMB19" s="191"/>
      <c r="MMC19" s="83"/>
      <c r="MMD19" s="212"/>
      <c r="MME19" s="212"/>
      <c r="MMF19" s="212"/>
      <c r="MMG19" s="191"/>
      <c r="MMH19" s="191"/>
      <c r="MMI19" s="191"/>
      <c r="MMJ19" s="191"/>
      <c r="MMK19" s="83"/>
      <c r="MML19" s="212"/>
      <c r="MMM19" s="212"/>
      <c r="MMN19" s="212"/>
      <c r="MMO19" s="191"/>
      <c r="MMP19" s="191"/>
      <c r="MMQ19" s="191"/>
      <c r="MMR19" s="191"/>
      <c r="MMS19" s="83"/>
      <c r="MMT19" s="212"/>
      <c r="MMU19" s="212"/>
      <c r="MMV19" s="212"/>
      <c r="MMW19" s="191"/>
      <c r="MMX19" s="191"/>
      <c r="MMY19" s="191"/>
      <c r="MMZ19" s="191"/>
      <c r="MNA19" s="83"/>
      <c r="MNB19" s="212"/>
      <c r="MNC19" s="212"/>
      <c r="MND19" s="212"/>
      <c r="MNE19" s="191"/>
      <c r="MNF19" s="191"/>
      <c r="MNG19" s="191"/>
      <c r="MNH19" s="191"/>
      <c r="MNI19" s="83"/>
      <c r="MNJ19" s="212"/>
      <c r="MNK19" s="212"/>
      <c r="MNL19" s="212"/>
      <c r="MNM19" s="191"/>
      <c r="MNN19" s="191"/>
      <c r="MNO19" s="191"/>
      <c r="MNP19" s="191"/>
      <c r="MNQ19" s="83"/>
      <c r="MNR19" s="212"/>
      <c r="MNS19" s="212"/>
      <c r="MNT19" s="212"/>
      <c r="MNU19" s="191"/>
      <c r="MNV19" s="191"/>
      <c r="MNW19" s="191"/>
      <c r="MNX19" s="191"/>
      <c r="MNY19" s="83"/>
      <c r="MNZ19" s="212"/>
      <c r="MOA19" s="212"/>
      <c r="MOB19" s="212"/>
      <c r="MOC19" s="191"/>
      <c r="MOD19" s="191"/>
      <c r="MOE19" s="191"/>
      <c r="MOF19" s="191"/>
      <c r="MOG19" s="83"/>
      <c r="MOH19" s="212"/>
      <c r="MOI19" s="212"/>
      <c r="MOJ19" s="212"/>
      <c r="MOK19" s="191"/>
      <c r="MOL19" s="191"/>
      <c r="MOM19" s="191"/>
      <c r="MON19" s="191"/>
      <c r="MOO19" s="83"/>
      <c r="MOP19" s="212"/>
      <c r="MOQ19" s="212"/>
      <c r="MOR19" s="212"/>
      <c r="MOS19" s="191"/>
      <c r="MOT19" s="191"/>
      <c r="MOU19" s="191"/>
      <c r="MOV19" s="191"/>
      <c r="MOW19" s="83"/>
      <c r="MOX19" s="212"/>
      <c r="MOY19" s="212"/>
      <c r="MOZ19" s="212"/>
      <c r="MPA19" s="191"/>
      <c r="MPB19" s="191"/>
      <c r="MPC19" s="191"/>
      <c r="MPD19" s="191"/>
      <c r="MPE19" s="83"/>
      <c r="MPF19" s="212"/>
      <c r="MPG19" s="212"/>
      <c r="MPH19" s="212"/>
      <c r="MPI19" s="191"/>
      <c r="MPJ19" s="191"/>
      <c r="MPK19" s="191"/>
      <c r="MPL19" s="191"/>
      <c r="MPM19" s="83"/>
      <c r="MPN19" s="212"/>
      <c r="MPO19" s="212"/>
      <c r="MPP19" s="212"/>
      <c r="MPQ19" s="191"/>
      <c r="MPR19" s="191"/>
      <c r="MPS19" s="191"/>
      <c r="MPT19" s="191"/>
      <c r="MPU19" s="83"/>
      <c r="MPV19" s="212"/>
      <c r="MPW19" s="212"/>
      <c r="MPX19" s="212"/>
      <c r="MPY19" s="191"/>
      <c r="MPZ19" s="191"/>
      <c r="MQA19" s="191"/>
      <c r="MQB19" s="191"/>
      <c r="MQC19" s="83"/>
      <c r="MQD19" s="212"/>
      <c r="MQE19" s="212"/>
      <c r="MQF19" s="212"/>
      <c r="MQG19" s="191"/>
      <c r="MQH19" s="191"/>
      <c r="MQI19" s="191"/>
      <c r="MQJ19" s="191"/>
      <c r="MQK19" s="83"/>
      <c r="MQL19" s="212"/>
      <c r="MQM19" s="212"/>
      <c r="MQN19" s="212"/>
      <c r="MQO19" s="191"/>
      <c r="MQP19" s="191"/>
      <c r="MQQ19" s="191"/>
      <c r="MQR19" s="191"/>
      <c r="MQS19" s="83"/>
      <c r="MQT19" s="212"/>
      <c r="MQU19" s="212"/>
      <c r="MQV19" s="212"/>
      <c r="MQW19" s="191"/>
      <c r="MQX19" s="191"/>
      <c r="MQY19" s="191"/>
      <c r="MQZ19" s="191"/>
      <c r="MRA19" s="83"/>
      <c r="MRB19" s="212"/>
      <c r="MRC19" s="212"/>
      <c r="MRD19" s="212"/>
      <c r="MRE19" s="191"/>
      <c r="MRF19" s="191"/>
      <c r="MRG19" s="191"/>
      <c r="MRH19" s="191"/>
      <c r="MRI19" s="83"/>
      <c r="MRJ19" s="212"/>
      <c r="MRK19" s="212"/>
      <c r="MRL19" s="212"/>
      <c r="MRM19" s="191"/>
      <c r="MRN19" s="191"/>
      <c r="MRO19" s="191"/>
      <c r="MRP19" s="191"/>
      <c r="MRQ19" s="83"/>
      <c r="MRR19" s="212"/>
      <c r="MRS19" s="212"/>
      <c r="MRT19" s="212"/>
      <c r="MRU19" s="191"/>
      <c r="MRV19" s="191"/>
      <c r="MRW19" s="191"/>
      <c r="MRX19" s="191"/>
      <c r="MRY19" s="83"/>
      <c r="MRZ19" s="212"/>
      <c r="MSA19" s="212"/>
      <c r="MSB19" s="212"/>
      <c r="MSC19" s="191"/>
      <c r="MSD19" s="191"/>
      <c r="MSE19" s="191"/>
      <c r="MSF19" s="191"/>
      <c r="MSG19" s="83"/>
      <c r="MSH19" s="212"/>
      <c r="MSI19" s="212"/>
      <c r="MSJ19" s="212"/>
      <c r="MSK19" s="191"/>
      <c r="MSL19" s="191"/>
      <c r="MSM19" s="191"/>
      <c r="MSN19" s="191"/>
      <c r="MSO19" s="83"/>
      <c r="MSP19" s="212"/>
      <c r="MSQ19" s="212"/>
      <c r="MSR19" s="212"/>
      <c r="MSS19" s="191"/>
      <c r="MST19" s="191"/>
      <c r="MSU19" s="191"/>
      <c r="MSV19" s="191"/>
      <c r="MSW19" s="83"/>
      <c r="MSX19" s="212"/>
      <c r="MSY19" s="212"/>
      <c r="MSZ19" s="212"/>
      <c r="MTA19" s="191"/>
      <c r="MTB19" s="191"/>
      <c r="MTC19" s="191"/>
      <c r="MTD19" s="191"/>
      <c r="MTE19" s="83"/>
      <c r="MTF19" s="212"/>
      <c r="MTG19" s="212"/>
      <c r="MTH19" s="212"/>
      <c r="MTI19" s="191"/>
      <c r="MTJ19" s="191"/>
      <c r="MTK19" s="191"/>
      <c r="MTL19" s="191"/>
      <c r="MTM19" s="83"/>
      <c r="MTN19" s="212"/>
      <c r="MTO19" s="212"/>
      <c r="MTP19" s="212"/>
      <c r="MTQ19" s="191"/>
      <c r="MTR19" s="191"/>
      <c r="MTS19" s="191"/>
      <c r="MTT19" s="191"/>
      <c r="MTU19" s="83"/>
      <c r="MTV19" s="212"/>
      <c r="MTW19" s="212"/>
      <c r="MTX19" s="212"/>
      <c r="MTY19" s="191"/>
      <c r="MTZ19" s="191"/>
      <c r="MUA19" s="191"/>
      <c r="MUB19" s="191"/>
      <c r="MUC19" s="83"/>
      <c r="MUD19" s="212"/>
      <c r="MUE19" s="212"/>
      <c r="MUF19" s="212"/>
      <c r="MUG19" s="191"/>
      <c r="MUH19" s="191"/>
      <c r="MUI19" s="191"/>
      <c r="MUJ19" s="191"/>
      <c r="MUK19" s="83"/>
      <c r="MUL19" s="212"/>
      <c r="MUM19" s="212"/>
      <c r="MUN19" s="212"/>
      <c r="MUO19" s="191"/>
      <c r="MUP19" s="191"/>
      <c r="MUQ19" s="191"/>
      <c r="MUR19" s="191"/>
      <c r="MUS19" s="83"/>
      <c r="MUT19" s="212"/>
      <c r="MUU19" s="212"/>
      <c r="MUV19" s="212"/>
      <c r="MUW19" s="191"/>
      <c r="MUX19" s="191"/>
      <c r="MUY19" s="191"/>
      <c r="MUZ19" s="191"/>
      <c r="MVA19" s="83"/>
      <c r="MVB19" s="212"/>
      <c r="MVC19" s="212"/>
      <c r="MVD19" s="212"/>
      <c r="MVE19" s="191"/>
      <c r="MVF19" s="191"/>
      <c r="MVG19" s="191"/>
      <c r="MVH19" s="191"/>
      <c r="MVI19" s="83"/>
      <c r="MVJ19" s="212"/>
      <c r="MVK19" s="212"/>
      <c r="MVL19" s="212"/>
      <c r="MVM19" s="191"/>
      <c r="MVN19" s="191"/>
      <c r="MVO19" s="191"/>
      <c r="MVP19" s="191"/>
      <c r="MVQ19" s="83"/>
      <c r="MVR19" s="212"/>
      <c r="MVS19" s="212"/>
      <c r="MVT19" s="212"/>
      <c r="MVU19" s="191"/>
      <c r="MVV19" s="191"/>
      <c r="MVW19" s="191"/>
      <c r="MVX19" s="191"/>
      <c r="MVY19" s="83"/>
      <c r="MVZ19" s="212"/>
      <c r="MWA19" s="212"/>
      <c r="MWB19" s="212"/>
      <c r="MWC19" s="191"/>
      <c r="MWD19" s="191"/>
      <c r="MWE19" s="191"/>
      <c r="MWF19" s="191"/>
      <c r="MWG19" s="83"/>
      <c r="MWH19" s="212"/>
      <c r="MWI19" s="212"/>
      <c r="MWJ19" s="212"/>
      <c r="MWK19" s="191"/>
      <c r="MWL19" s="191"/>
      <c r="MWM19" s="191"/>
      <c r="MWN19" s="191"/>
      <c r="MWO19" s="83"/>
      <c r="MWP19" s="212"/>
      <c r="MWQ19" s="212"/>
      <c r="MWR19" s="212"/>
      <c r="MWS19" s="191"/>
      <c r="MWT19" s="191"/>
      <c r="MWU19" s="191"/>
      <c r="MWV19" s="191"/>
      <c r="MWW19" s="83"/>
      <c r="MWX19" s="212"/>
      <c r="MWY19" s="212"/>
      <c r="MWZ19" s="212"/>
      <c r="MXA19" s="191"/>
      <c r="MXB19" s="191"/>
      <c r="MXC19" s="191"/>
      <c r="MXD19" s="191"/>
      <c r="MXE19" s="83"/>
      <c r="MXF19" s="212"/>
      <c r="MXG19" s="212"/>
      <c r="MXH19" s="212"/>
      <c r="MXI19" s="191"/>
      <c r="MXJ19" s="191"/>
      <c r="MXK19" s="191"/>
      <c r="MXL19" s="191"/>
      <c r="MXM19" s="83"/>
      <c r="MXN19" s="212"/>
      <c r="MXO19" s="212"/>
      <c r="MXP19" s="212"/>
      <c r="MXQ19" s="191"/>
      <c r="MXR19" s="191"/>
      <c r="MXS19" s="191"/>
      <c r="MXT19" s="191"/>
      <c r="MXU19" s="83"/>
      <c r="MXV19" s="212"/>
      <c r="MXW19" s="212"/>
      <c r="MXX19" s="212"/>
      <c r="MXY19" s="191"/>
      <c r="MXZ19" s="191"/>
      <c r="MYA19" s="191"/>
      <c r="MYB19" s="191"/>
      <c r="MYC19" s="83"/>
      <c r="MYD19" s="212"/>
      <c r="MYE19" s="212"/>
      <c r="MYF19" s="212"/>
      <c r="MYG19" s="191"/>
      <c r="MYH19" s="191"/>
      <c r="MYI19" s="191"/>
      <c r="MYJ19" s="191"/>
      <c r="MYK19" s="83"/>
      <c r="MYL19" s="212"/>
      <c r="MYM19" s="212"/>
      <c r="MYN19" s="212"/>
      <c r="MYO19" s="191"/>
      <c r="MYP19" s="191"/>
      <c r="MYQ19" s="191"/>
      <c r="MYR19" s="191"/>
      <c r="MYS19" s="83"/>
      <c r="MYT19" s="212"/>
      <c r="MYU19" s="212"/>
      <c r="MYV19" s="212"/>
      <c r="MYW19" s="191"/>
      <c r="MYX19" s="191"/>
      <c r="MYY19" s="191"/>
      <c r="MYZ19" s="191"/>
      <c r="MZA19" s="83"/>
      <c r="MZB19" s="212"/>
      <c r="MZC19" s="212"/>
      <c r="MZD19" s="212"/>
      <c r="MZE19" s="191"/>
      <c r="MZF19" s="191"/>
      <c r="MZG19" s="191"/>
      <c r="MZH19" s="191"/>
      <c r="MZI19" s="83"/>
      <c r="MZJ19" s="212"/>
      <c r="MZK19" s="212"/>
      <c r="MZL19" s="212"/>
      <c r="MZM19" s="191"/>
      <c r="MZN19" s="191"/>
      <c r="MZO19" s="191"/>
      <c r="MZP19" s="191"/>
      <c r="MZQ19" s="83"/>
      <c r="MZR19" s="212"/>
      <c r="MZS19" s="212"/>
      <c r="MZT19" s="212"/>
      <c r="MZU19" s="191"/>
      <c r="MZV19" s="191"/>
      <c r="MZW19" s="191"/>
      <c r="MZX19" s="191"/>
      <c r="MZY19" s="83"/>
      <c r="MZZ19" s="212"/>
      <c r="NAA19" s="212"/>
      <c r="NAB19" s="212"/>
      <c r="NAC19" s="191"/>
      <c r="NAD19" s="191"/>
      <c r="NAE19" s="191"/>
      <c r="NAF19" s="191"/>
      <c r="NAG19" s="83"/>
      <c r="NAH19" s="212"/>
      <c r="NAI19" s="212"/>
      <c r="NAJ19" s="212"/>
      <c r="NAK19" s="191"/>
      <c r="NAL19" s="191"/>
      <c r="NAM19" s="191"/>
      <c r="NAN19" s="191"/>
      <c r="NAO19" s="83"/>
      <c r="NAP19" s="212"/>
      <c r="NAQ19" s="212"/>
      <c r="NAR19" s="212"/>
      <c r="NAS19" s="191"/>
      <c r="NAT19" s="191"/>
      <c r="NAU19" s="191"/>
      <c r="NAV19" s="191"/>
      <c r="NAW19" s="83"/>
      <c r="NAX19" s="212"/>
      <c r="NAY19" s="212"/>
      <c r="NAZ19" s="212"/>
      <c r="NBA19" s="191"/>
      <c r="NBB19" s="191"/>
      <c r="NBC19" s="191"/>
      <c r="NBD19" s="191"/>
      <c r="NBE19" s="83"/>
      <c r="NBF19" s="212"/>
      <c r="NBG19" s="212"/>
      <c r="NBH19" s="212"/>
      <c r="NBI19" s="191"/>
      <c r="NBJ19" s="191"/>
      <c r="NBK19" s="191"/>
      <c r="NBL19" s="191"/>
      <c r="NBM19" s="83"/>
      <c r="NBN19" s="212"/>
      <c r="NBO19" s="212"/>
      <c r="NBP19" s="212"/>
      <c r="NBQ19" s="191"/>
      <c r="NBR19" s="191"/>
      <c r="NBS19" s="191"/>
      <c r="NBT19" s="191"/>
      <c r="NBU19" s="83"/>
      <c r="NBV19" s="212"/>
      <c r="NBW19" s="212"/>
      <c r="NBX19" s="212"/>
      <c r="NBY19" s="191"/>
      <c r="NBZ19" s="191"/>
      <c r="NCA19" s="191"/>
      <c r="NCB19" s="191"/>
      <c r="NCC19" s="83"/>
      <c r="NCD19" s="212"/>
      <c r="NCE19" s="212"/>
      <c r="NCF19" s="212"/>
      <c r="NCG19" s="191"/>
      <c r="NCH19" s="191"/>
      <c r="NCI19" s="191"/>
      <c r="NCJ19" s="191"/>
      <c r="NCK19" s="83"/>
      <c r="NCL19" s="212"/>
      <c r="NCM19" s="212"/>
      <c r="NCN19" s="212"/>
      <c r="NCO19" s="191"/>
      <c r="NCP19" s="191"/>
      <c r="NCQ19" s="191"/>
      <c r="NCR19" s="191"/>
      <c r="NCS19" s="83"/>
      <c r="NCT19" s="212"/>
      <c r="NCU19" s="212"/>
      <c r="NCV19" s="212"/>
      <c r="NCW19" s="191"/>
      <c r="NCX19" s="191"/>
      <c r="NCY19" s="191"/>
      <c r="NCZ19" s="191"/>
      <c r="NDA19" s="83"/>
      <c r="NDB19" s="212"/>
      <c r="NDC19" s="212"/>
      <c r="NDD19" s="212"/>
      <c r="NDE19" s="191"/>
      <c r="NDF19" s="191"/>
      <c r="NDG19" s="191"/>
      <c r="NDH19" s="191"/>
      <c r="NDI19" s="83"/>
      <c r="NDJ19" s="212"/>
      <c r="NDK19" s="212"/>
      <c r="NDL19" s="212"/>
      <c r="NDM19" s="191"/>
      <c r="NDN19" s="191"/>
      <c r="NDO19" s="191"/>
      <c r="NDP19" s="191"/>
      <c r="NDQ19" s="83"/>
      <c r="NDR19" s="212"/>
      <c r="NDS19" s="212"/>
      <c r="NDT19" s="212"/>
      <c r="NDU19" s="191"/>
      <c r="NDV19" s="191"/>
      <c r="NDW19" s="191"/>
      <c r="NDX19" s="191"/>
      <c r="NDY19" s="83"/>
      <c r="NDZ19" s="212"/>
      <c r="NEA19" s="212"/>
      <c r="NEB19" s="212"/>
      <c r="NEC19" s="191"/>
      <c r="NED19" s="191"/>
      <c r="NEE19" s="191"/>
      <c r="NEF19" s="191"/>
      <c r="NEG19" s="83"/>
      <c r="NEH19" s="212"/>
      <c r="NEI19" s="212"/>
      <c r="NEJ19" s="212"/>
      <c r="NEK19" s="191"/>
      <c r="NEL19" s="191"/>
      <c r="NEM19" s="191"/>
      <c r="NEN19" s="191"/>
      <c r="NEO19" s="83"/>
      <c r="NEP19" s="212"/>
      <c r="NEQ19" s="212"/>
      <c r="NER19" s="212"/>
      <c r="NES19" s="191"/>
      <c r="NET19" s="191"/>
      <c r="NEU19" s="191"/>
      <c r="NEV19" s="191"/>
      <c r="NEW19" s="83"/>
      <c r="NEX19" s="212"/>
      <c r="NEY19" s="212"/>
      <c r="NEZ19" s="212"/>
      <c r="NFA19" s="191"/>
      <c r="NFB19" s="191"/>
      <c r="NFC19" s="191"/>
      <c r="NFD19" s="191"/>
      <c r="NFE19" s="83"/>
      <c r="NFF19" s="212"/>
      <c r="NFG19" s="212"/>
      <c r="NFH19" s="212"/>
      <c r="NFI19" s="191"/>
      <c r="NFJ19" s="191"/>
      <c r="NFK19" s="191"/>
      <c r="NFL19" s="191"/>
      <c r="NFM19" s="83"/>
      <c r="NFN19" s="212"/>
      <c r="NFO19" s="212"/>
      <c r="NFP19" s="212"/>
      <c r="NFQ19" s="191"/>
      <c r="NFR19" s="191"/>
      <c r="NFS19" s="191"/>
      <c r="NFT19" s="191"/>
      <c r="NFU19" s="83"/>
      <c r="NFV19" s="212"/>
      <c r="NFW19" s="212"/>
      <c r="NFX19" s="212"/>
      <c r="NFY19" s="191"/>
      <c r="NFZ19" s="191"/>
      <c r="NGA19" s="191"/>
      <c r="NGB19" s="191"/>
      <c r="NGC19" s="83"/>
      <c r="NGD19" s="212"/>
      <c r="NGE19" s="212"/>
      <c r="NGF19" s="212"/>
      <c r="NGG19" s="191"/>
      <c r="NGH19" s="191"/>
      <c r="NGI19" s="191"/>
      <c r="NGJ19" s="191"/>
      <c r="NGK19" s="83"/>
      <c r="NGL19" s="212"/>
      <c r="NGM19" s="212"/>
      <c r="NGN19" s="212"/>
      <c r="NGO19" s="191"/>
      <c r="NGP19" s="191"/>
      <c r="NGQ19" s="191"/>
      <c r="NGR19" s="191"/>
      <c r="NGS19" s="83"/>
      <c r="NGT19" s="212"/>
      <c r="NGU19" s="212"/>
      <c r="NGV19" s="212"/>
      <c r="NGW19" s="191"/>
      <c r="NGX19" s="191"/>
      <c r="NGY19" s="191"/>
      <c r="NGZ19" s="191"/>
      <c r="NHA19" s="83"/>
      <c r="NHB19" s="212"/>
      <c r="NHC19" s="212"/>
      <c r="NHD19" s="212"/>
      <c r="NHE19" s="191"/>
      <c r="NHF19" s="191"/>
      <c r="NHG19" s="191"/>
      <c r="NHH19" s="191"/>
      <c r="NHI19" s="83"/>
      <c r="NHJ19" s="212"/>
      <c r="NHK19" s="212"/>
      <c r="NHL19" s="212"/>
      <c r="NHM19" s="191"/>
      <c r="NHN19" s="191"/>
      <c r="NHO19" s="191"/>
      <c r="NHP19" s="191"/>
      <c r="NHQ19" s="83"/>
      <c r="NHR19" s="212"/>
      <c r="NHS19" s="212"/>
      <c r="NHT19" s="212"/>
      <c r="NHU19" s="191"/>
      <c r="NHV19" s="191"/>
      <c r="NHW19" s="191"/>
      <c r="NHX19" s="191"/>
      <c r="NHY19" s="83"/>
      <c r="NHZ19" s="212"/>
      <c r="NIA19" s="212"/>
      <c r="NIB19" s="212"/>
      <c r="NIC19" s="191"/>
      <c r="NID19" s="191"/>
      <c r="NIE19" s="191"/>
      <c r="NIF19" s="191"/>
      <c r="NIG19" s="83"/>
      <c r="NIH19" s="212"/>
      <c r="NII19" s="212"/>
      <c r="NIJ19" s="212"/>
      <c r="NIK19" s="191"/>
      <c r="NIL19" s="191"/>
      <c r="NIM19" s="191"/>
      <c r="NIN19" s="191"/>
      <c r="NIO19" s="83"/>
      <c r="NIP19" s="212"/>
      <c r="NIQ19" s="212"/>
      <c r="NIR19" s="212"/>
      <c r="NIS19" s="191"/>
      <c r="NIT19" s="191"/>
      <c r="NIU19" s="191"/>
      <c r="NIV19" s="191"/>
      <c r="NIW19" s="83"/>
      <c r="NIX19" s="212"/>
      <c r="NIY19" s="212"/>
      <c r="NIZ19" s="212"/>
      <c r="NJA19" s="191"/>
      <c r="NJB19" s="191"/>
      <c r="NJC19" s="191"/>
      <c r="NJD19" s="191"/>
      <c r="NJE19" s="83"/>
      <c r="NJF19" s="212"/>
      <c r="NJG19" s="212"/>
      <c r="NJH19" s="212"/>
      <c r="NJI19" s="191"/>
      <c r="NJJ19" s="191"/>
      <c r="NJK19" s="191"/>
      <c r="NJL19" s="191"/>
      <c r="NJM19" s="83"/>
      <c r="NJN19" s="212"/>
      <c r="NJO19" s="212"/>
      <c r="NJP19" s="212"/>
      <c r="NJQ19" s="191"/>
      <c r="NJR19" s="191"/>
      <c r="NJS19" s="191"/>
      <c r="NJT19" s="191"/>
      <c r="NJU19" s="83"/>
      <c r="NJV19" s="212"/>
      <c r="NJW19" s="212"/>
      <c r="NJX19" s="212"/>
      <c r="NJY19" s="191"/>
      <c r="NJZ19" s="191"/>
      <c r="NKA19" s="191"/>
      <c r="NKB19" s="191"/>
      <c r="NKC19" s="83"/>
      <c r="NKD19" s="212"/>
      <c r="NKE19" s="212"/>
      <c r="NKF19" s="212"/>
      <c r="NKG19" s="191"/>
      <c r="NKH19" s="191"/>
      <c r="NKI19" s="191"/>
      <c r="NKJ19" s="191"/>
      <c r="NKK19" s="83"/>
      <c r="NKL19" s="212"/>
      <c r="NKM19" s="212"/>
      <c r="NKN19" s="212"/>
      <c r="NKO19" s="191"/>
      <c r="NKP19" s="191"/>
      <c r="NKQ19" s="191"/>
      <c r="NKR19" s="191"/>
      <c r="NKS19" s="83"/>
      <c r="NKT19" s="212"/>
      <c r="NKU19" s="212"/>
      <c r="NKV19" s="212"/>
      <c r="NKW19" s="191"/>
      <c r="NKX19" s="191"/>
      <c r="NKY19" s="191"/>
      <c r="NKZ19" s="191"/>
      <c r="NLA19" s="83"/>
      <c r="NLB19" s="212"/>
      <c r="NLC19" s="212"/>
      <c r="NLD19" s="212"/>
      <c r="NLE19" s="191"/>
      <c r="NLF19" s="191"/>
      <c r="NLG19" s="191"/>
      <c r="NLH19" s="191"/>
      <c r="NLI19" s="83"/>
      <c r="NLJ19" s="212"/>
      <c r="NLK19" s="212"/>
      <c r="NLL19" s="212"/>
      <c r="NLM19" s="191"/>
      <c r="NLN19" s="191"/>
      <c r="NLO19" s="191"/>
      <c r="NLP19" s="191"/>
      <c r="NLQ19" s="83"/>
      <c r="NLR19" s="212"/>
      <c r="NLS19" s="212"/>
      <c r="NLT19" s="212"/>
      <c r="NLU19" s="191"/>
      <c r="NLV19" s="191"/>
      <c r="NLW19" s="191"/>
      <c r="NLX19" s="191"/>
      <c r="NLY19" s="83"/>
      <c r="NLZ19" s="212"/>
      <c r="NMA19" s="212"/>
      <c r="NMB19" s="212"/>
      <c r="NMC19" s="191"/>
      <c r="NMD19" s="191"/>
      <c r="NME19" s="191"/>
      <c r="NMF19" s="191"/>
      <c r="NMG19" s="83"/>
      <c r="NMH19" s="212"/>
      <c r="NMI19" s="212"/>
      <c r="NMJ19" s="212"/>
      <c r="NMK19" s="191"/>
      <c r="NML19" s="191"/>
      <c r="NMM19" s="191"/>
      <c r="NMN19" s="191"/>
      <c r="NMO19" s="83"/>
      <c r="NMP19" s="212"/>
      <c r="NMQ19" s="212"/>
      <c r="NMR19" s="212"/>
      <c r="NMS19" s="191"/>
      <c r="NMT19" s="191"/>
      <c r="NMU19" s="191"/>
      <c r="NMV19" s="191"/>
      <c r="NMW19" s="83"/>
      <c r="NMX19" s="212"/>
      <c r="NMY19" s="212"/>
      <c r="NMZ19" s="212"/>
      <c r="NNA19" s="191"/>
      <c r="NNB19" s="191"/>
      <c r="NNC19" s="191"/>
      <c r="NND19" s="191"/>
      <c r="NNE19" s="83"/>
      <c r="NNF19" s="212"/>
      <c r="NNG19" s="212"/>
      <c r="NNH19" s="212"/>
      <c r="NNI19" s="191"/>
      <c r="NNJ19" s="191"/>
      <c r="NNK19" s="191"/>
      <c r="NNL19" s="191"/>
      <c r="NNM19" s="83"/>
      <c r="NNN19" s="212"/>
      <c r="NNO19" s="212"/>
      <c r="NNP19" s="212"/>
      <c r="NNQ19" s="191"/>
      <c r="NNR19" s="191"/>
      <c r="NNS19" s="191"/>
      <c r="NNT19" s="191"/>
      <c r="NNU19" s="83"/>
      <c r="NNV19" s="212"/>
      <c r="NNW19" s="212"/>
      <c r="NNX19" s="212"/>
      <c r="NNY19" s="191"/>
      <c r="NNZ19" s="191"/>
      <c r="NOA19" s="191"/>
      <c r="NOB19" s="191"/>
      <c r="NOC19" s="83"/>
      <c r="NOD19" s="212"/>
      <c r="NOE19" s="212"/>
      <c r="NOF19" s="212"/>
      <c r="NOG19" s="191"/>
      <c r="NOH19" s="191"/>
      <c r="NOI19" s="191"/>
      <c r="NOJ19" s="191"/>
      <c r="NOK19" s="83"/>
      <c r="NOL19" s="212"/>
      <c r="NOM19" s="212"/>
      <c r="NON19" s="212"/>
      <c r="NOO19" s="191"/>
      <c r="NOP19" s="191"/>
      <c r="NOQ19" s="191"/>
      <c r="NOR19" s="191"/>
      <c r="NOS19" s="83"/>
      <c r="NOT19" s="212"/>
      <c r="NOU19" s="212"/>
      <c r="NOV19" s="212"/>
      <c r="NOW19" s="191"/>
      <c r="NOX19" s="191"/>
      <c r="NOY19" s="191"/>
      <c r="NOZ19" s="191"/>
      <c r="NPA19" s="83"/>
      <c r="NPB19" s="212"/>
      <c r="NPC19" s="212"/>
      <c r="NPD19" s="212"/>
      <c r="NPE19" s="191"/>
      <c r="NPF19" s="191"/>
      <c r="NPG19" s="191"/>
      <c r="NPH19" s="191"/>
      <c r="NPI19" s="83"/>
      <c r="NPJ19" s="212"/>
      <c r="NPK19" s="212"/>
      <c r="NPL19" s="212"/>
      <c r="NPM19" s="191"/>
      <c r="NPN19" s="191"/>
      <c r="NPO19" s="191"/>
      <c r="NPP19" s="191"/>
      <c r="NPQ19" s="83"/>
      <c r="NPR19" s="212"/>
      <c r="NPS19" s="212"/>
      <c r="NPT19" s="212"/>
      <c r="NPU19" s="191"/>
      <c r="NPV19" s="191"/>
      <c r="NPW19" s="191"/>
      <c r="NPX19" s="191"/>
      <c r="NPY19" s="83"/>
      <c r="NPZ19" s="212"/>
      <c r="NQA19" s="212"/>
      <c r="NQB19" s="212"/>
      <c r="NQC19" s="191"/>
      <c r="NQD19" s="191"/>
      <c r="NQE19" s="191"/>
      <c r="NQF19" s="191"/>
      <c r="NQG19" s="83"/>
      <c r="NQH19" s="212"/>
      <c r="NQI19" s="212"/>
      <c r="NQJ19" s="212"/>
      <c r="NQK19" s="191"/>
      <c r="NQL19" s="191"/>
      <c r="NQM19" s="191"/>
      <c r="NQN19" s="191"/>
      <c r="NQO19" s="83"/>
      <c r="NQP19" s="212"/>
      <c r="NQQ19" s="212"/>
      <c r="NQR19" s="212"/>
      <c r="NQS19" s="191"/>
      <c r="NQT19" s="191"/>
      <c r="NQU19" s="191"/>
      <c r="NQV19" s="191"/>
      <c r="NQW19" s="83"/>
      <c r="NQX19" s="212"/>
      <c r="NQY19" s="212"/>
      <c r="NQZ19" s="212"/>
      <c r="NRA19" s="191"/>
      <c r="NRB19" s="191"/>
      <c r="NRC19" s="191"/>
      <c r="NRD19" s="191"/>
      <c r="NRE19" s="83"/>
      <c r="NRF19" s="212"/>
      <c r="NRG19" s="212"/>
      <c r="NRH19" s="212"/>
      <c r="NRI19" s="191"/>
      <c r="NRJ19" s="191"/>
      <c r="NRK19" s="191"/>
      <c r="NRL19" s="191"/>
      <c r="NRM19" s="83"/>
      <c r="NRN19" s="212"/>
      <c r="NRO19" s="212"/>
      <c r="NRP19" s="212"/>
      <c r="NRQ19" s="191"/>
      <c r="NRR19" s="191"/>
      <c r="NRS19" s="191"/>
      <c r="NRT19" s="191"/>
      <c r="NRU19" s="83"/>
      <c r="NRV19" s="212"/>
      <c r="NRW19" s="212"/>
      <c r="NRX19" s="212"/>
      <c r="NRY19" s="191"/>
      <c r="NRZ19" s="191"/>
      <c r="NSA19" s="191"/>
      <c r="NSB19" s="191"/>
      <c r="NSC19" s="83"/>
      <c r="NSD19" s="212"/>
      <c r="NSE19" s="212"/>
      <c r="NSF19" s="212"/>
      <c r="NSG19" s="191"/>
      <c r="NSH19" s="191"/>
      <c r="NSI19" s="191"/>
      <c r="NSJ19" s="191"/>
      <c r="NSK19" s="83"/>
      <c r="NSL19" s="212"/>
      <c r="NSM19" s="212"/>
      <c r="NSN19" s="212"/>
      <c r="NSO19" s="191"/>
      <c r="NSP19" s="191"/>
      <c r="NSQ19" s="191"/>
      <c r="NSR19" s="191"/>
      <c r="NSS19" s="83"/>
      <c r="NST19" s="212"/>
      <c r="NSU19" s="212"/>
      <c r="NSV19" s="212"/>
      <c r="NSW19" s="191"/>
      <c r="NSX19" s="191"/>
      <c r="NSY19" s="191"/>
      <c r="NSZ19" s="191"/>
      <c r="NTA19" s="83"/>
      <c r="NTB19" s="212"/>
      <c r="NTC19" s="212"/>
      <c r="NTD19" s="212"/>
      <c r="NTE19" s="191"/>
      <c r="NTF19" s="191"/>
      <c r="NTG19" s="191"/>
      <c r="NTH19" s="191"/>
      <c r="NTI19" s="83"/>
      <c r="NTJ19" s="212"/>
      <c r="NTK19" s="212"/>
      <c r="NTL19" s="212"/>
      <c r="NTM19" s="191"/>
      <c r="NTN19" s="191"/>
      <c r="NTO19" s="191"/>
      <c r="NTP19" s="191"/>
      <c r="NTQ19" s="83"/>
      <c r="NTR19" s="212"/>
      <c r="NTS19" s="212"/>
      <c r="NTT19" s="212"/>
      <c r="NTU19" s="191"/>
      <c r="NTV19" s="191"/>
      <c r="NTW19" s="191"/>
      <c r="NTX19" s="191"/>
      <c r="NTY19" s="83"/>
      <c r="NTZ19" s="212"/>
      <c r="NUA19" s="212"/>
      <c r="NUB19" s="212"/>
      <c r="NUC19" s="191"/>
      <c r="NUD19" s="191"/>
      <c r="NUE19" s="191"/>
      <c r="NUF19" s="191"/>
      <c r="NUG19" s="83"/>
      <c r="NUH19" s="212"/>
      <c r="NUI19" s="212"/>
      <c r="NUJ19" s="212"/>
      <c r="NUK19" s="191"/>
      <c r="NUL19" s="191"/>
      <c r="NUM19" s="191"/>
      <c r="NUN19" s="191"/>
      <c r="NUO19" s="83"/>
      <c r="NUP19" s="212"/>
      <c r="NUQ19" s="212"/>
      <c r="NUR19" s="212"/>
      <c r="NUS19" s="191"/>
      <c r="NUT19" s="191"/>
      <c r="NUU19" s="191"/>
      <c r="NUV19" s="191"/>
      <c r="NUW19" s="83"/>
      <c r="NUX19" s="212"/>
      <c r="NUY19" s="212"/>
      <c r="NUZ19" s="212"/>
      <c r="NVA19" s="191"/>
      <c r="NVB19" s="191"/>
      <c r="NVC19" s="191"/>
      <c r="NVD19" s="191"/>
      <c r="NVE19" s="83"/>
      <c r="NVF19" s="212"/>
      <c r="NVG19" s="212"/>
      <c r="NVH19" s="212"/>
      <c r="NVI19" s="191"/>
      <c r="NVJ19" s="191"/>
      <c r="NVK19" s="191"/>
      <c r="NVL19" s="191"/>
      <c r="NVM19" s="83"/>
      <c r="NVN19" s="212"/>
      <c r="NVO19" s="212"/>
      <c r="NVP19" s="212"/>
      <c r="NVQ19" s="191"/>
      <c r="NVR19" s="191"/>
      <c r="NVS19" s="191"/>
      <c r="NVT19" s="191"/>
      <c r="NVU19" s="83"/>
      <c r="NVV19" s="212"/>
      <c r="NVW19" s="212"/>
      <c r="NVX19" s="212"/>
      <c r="NVY19" s="191"/>
      <c r="NVZ19" s="191"/>
      <c r="NWA19" s="191"/>
      <c r="NWB19" s="191"/>
      <c r="NWC19" s="83"/>
      <c r="NWD19" s="212"/>
      <c r="NWE19" s="212"/>
      <c r="NWF19" s="212"/>
      <c r="NWG19" s="191"/>
      <c r="NWH19" s="191"/>
      <c r="NWI19" s="191"/>
      <c r="NWJ19" s="191"/>
      <c r="NWK19" s="83"/>
      <c r="NWL19" s="212"/>
      <c r="NWM19" s="212"/>
      <c r="NWN19" s="212"/>
      <c r="NWO19" s="191"/>
      <c r="NWP19" s="191"/>
      <c r="NWQ19" s="191"/>
      <c r="NWR19" s="191"/>
      <c r="NWS19" s="83"/>
      <c r="NWT19" s="212"/>
      <c r="NWU19" s="212"/>
      <c r="NWV19" s="212"/>
      <c r="NWW19" s="191"/>
      <c r="NWX19" s="191"/>
      <c r="NWY19" s="191"/>
      <c r="NWZ19" s="191"/>
      <c r="NXA19" s="83"/>
      <c r="NXB19" s="212"/>
      <c r="NXC19" s="212"/>
      <c r="NXD19" s="212"/>
      <c r="NXE19" s="191"/>
      <c r="NXF19" s="191"/>
      <c r="NXG19" s="191"/>
      <c r="NXH19" s="191"/>
      <c r="NXI19" s="83"/>
      <c r="NXJ19" s="212"/>
      <c r="NXK19" s="212"/>
      <c r="NXL19" s="212"/>
      <c r="NXM19" s="191"/>
      <c r="NXN19" s="191"/>
      <c r="NXO19" s="191"/>
      <c r="NXP19" s="191"/>
      <c r="NXQ19" s="83"/>
      <c r="NXR19" s="212"/>
      <c r="NXS19" s="212"/>
      <c r="NXT19" s="212"/>
      <c r="NXU19" s="191"/>
      <c r="NXV19" s="191"/>
      <c r="NXW19" s="191"/>
      <c r="NXX19" s="191"/>
      <c r="NXY19" s="83"/>
      <c r="NXZ19" s="212"/>
      <c r="NYA19" s="212"/>
      <c r="NYB19" s="212"/>
      <c r="NYC19" s="191"/>
      <c r="NYD19" s="191"/>
      <c r="NYE19" s="191"/>
      <c r="NYF19" s="191"/>
      <c r="NYG19" s="83"/>
      <c r="NYH19" s="212"/>
      <c r="NYI19" s="212"/>
      <c r="NYJ19" s="212"/>
      <c r="NYK19" s="191"/>
      <c r="NYL19" s="191"/>
      <c r="NYM19" s="191"/>
      <c r="NYN19" s="191"/>
      <c r="NYO19" s="83"/>
      <c r="NYP19" s="212"/>
      <c r="NYQ19" s="212"/>
      <c r="NYR19" s="212"/>
      <c r="NYS19" s="191"/>
      <c r="NYT19" s="191"/>
      <c r="NYU19" s="191"/>
      <c r="NYV19" s="191"/>
      <c r="NYW19" s="83"/>
      <c r="NYX19" s="212"/>
      <c r="NYY19" s="212"/>
      <c r="NYZ19" s="212"/>
      <c r="NZA19" s="191"/>
      <c r="NZB19" s="191"/>
      <c r="NZC19" s="191"/>
      <c r="NZD19" s="191"/>
      <c r="NZE19" s="83"/>
      <c r="NZF19" s="212"/>
      <c r="NZG19" s="212"/>
      <c r="NZH19" s="212"/>
      <c r="NZI19" s="191"/>
      <c r="NZJ19" s="191"/>
      <c r="NZK19" s="191"/>
      <c r="NZL19" s="191"/>
      <c r="NZM19" s="83"/>
      <c r="NZN19" s="212"/>
      <c r="NZO19" s="212"/>
      <c r="NZP19" s="212"/>
      <c r="NZQ19" s="191"/>
      <c r="NZR19" s="191"/>
      <c r="NZS19" s="191"/>
      <c r="NZT19" s="191"/>
      <c r="NZU19" s="83"/>
      <c r="NZV19" s="212"/>
      <c r="NZW19" s="212"/>
      <c r="NZX19" s="212"/>
      <c r="NZY19" s="191"/>
      <c r="NZZ19" s="191"/>
      <c r="OAA19" s="191"/>
      <c r="OAB19" s="191"/>
      <c r="OAC19" s="83"/>
      <c r="OAD19" s="212"/>
      <c r="OAE19" s="212"/>
      <c r="OAF19" s="212"/>
      <c r="OAG19" s="191"/>
      <c r="OAH19" s="191"/>
      <c r="OAI19" s="191"/>
      <c r="OAJ19" s="191"/>
      <c r="OAK19" s="83"/>
      <c r="OAL19" s="212"/>
      <c r="OAM19" s="212"/>
      <c r="OAN19" s="212"/>
      <c r="OAO19" s="191"/>
      <c r="OAP19" s="191"/>
      <c r="OAQ19" s="191"/>
      <c r="OAR19" s="191"/>
      <c r="OAS19" s="83"/>
      <c r="OAT19" s="212"/>
      <c r="OAU19" s="212"/>
      <c r="OAV19" s="212"/>
      <c r="OAW19" s="191"/>
      <c r="OAX19" s="191"/>
      <c r="OAY19" s="191"/>
      <c r="OAZ19" s="191"/>
      <c r="OBA19" s="83"/>
      <c r="OBB19" s="212"/>
      <c r="OBC19" s="212"/>
      <c r="OBD19" s="212"/>
      <c r="OBE19" s="191"/>
      <c r="OBF19" s="191"/>
      <c r="OBG19" s="191"/>
      <c r="OBH19" s="191"/>
      <c r="OBI19" s="83"/>
      <c r="OBJ19" s="212"/>
      <c r="OBK19" s="212"/>
      <c r="OBL19" s="212"/>
      <c r="OBM19" s="191"/>
      <c r="OBN19" s="191"/>
      <c r="OBO19" s="191"/>
      <c r="OBP19" s="191"/>
      <c r="OBQ19" s="83"/>
      <c r="OBR19" s="212"/>
      <c r="OBS19" s="212"/>
      <c r="OBT19" s="212"/>
      <c r="OBU19" s="191"/>
      <c r="OBV19" s="191"/>
      <c r="OBW19" s="191"/>
      <c r="OBX19" s="191"/>
      <c r="OBY19" s="83"/>
      <c r="OBZ19" s="212"/>
      <c r="OCA19" s="212"/>
      <c r="OCB19" s="212"/>
      <c r="OCC19" s="191"/>
      <c r="OCD19" s="191"/>
      <c r="OCE19" s="191"/>
      <c r="OCF19" s="191"/>
      <c r="OCG19" s="83"/>
      <c r="OCH19" s="212"/>
      <c r="OCI19" s="212"/>
      <c r="OCJ19" s="212"/>
      <c r="OCK19" s="191"/>
      <c r="OCL19" s="191"/>
      <c r="OCM19" s="191"/>
      <c r="OCN19" s="191"/>
      <c r="OCO19" s="83"/>
      <c r="OCP19" s="212"/>
      <c r="OCQ19" s="212"/>
      <c r="OCR19" s="212"/>
      <c r="OCS19" s="191"/>
      <c r="OCT19" s="191"/>
      <c r="OCU19" s="191"/>
      <c r="OCV19" s="191"/>
      <c r="OCW19" s="83"/>
      <c r="OCX19" s="212"/>
      <c r="OCY19" s="212"/>
      <c r="OCZ19" s="212"/>
      <c r="ODA19" s="191"/>
      <c r="ODB19" s="191"/>
      <c r="ODC19" s="191"/>
      <c r="ODD19" s="191"/>
      <c r="ODE19" s="83"/>
      <c r="ODF19" s="212"/>
      <c r="ODG19" s="212"/>
      <c r="ODH19" s="212"/>
      <c r="ODI19" s="191"/>
      <c r="ODJ19" s="191"/>
      <c r="ODK19" s="191"/>
      <c r="ODL19" s="191"/>
      <c r="ODM19" s="83"/>
      <c r="ODN19" s="212"/>
      <c r="ODO19" s="212"/>
      <c r="ODP19" s="212"/>
      <c r="ODQ19" s="191"/>
      <c r="ODR19" s="191"/>
      <c r="ODS19" s="191"/>
      <c r="ODT19" s="191"/>
      <c r="ODU19" s="83"/>
      <c r="ODV19" s="212"/>
      <c r="ODW19" s="212"/>
      <c r="ODX19" s="212"/>
      <c r="ODY19" s="191"/>
      <c r="ODZ19" s="191"/>
      <c r="OEA19" s="191"/>
      <c r="OEB19" s="191"/>
      <c r="OEC19" s="83"/>
      <c r="OED19" s="212"/>
      <c r="OEE19" s="212"/>
      <c r="OEF19" s="212"/>
      <c r="OEG19" s="191"/>
      <c r="OEH19" s="191"/>
      <c r="OEI19" s="191"/>
      <c r="OEJ19" s="191"/>
      <c r="OEK19" s="83"/>
      <c r="OEL19" s="212"/>
      <c r="OEM19" s="212"/>
      <c r="OEN19" s="212"/>
      <c r="OEO19" s="191"/>
      <c r="OEP19" s="191"/>
      <c r="OEQ19" s="191"/>
      <c r="OER19" s="191"/>
      <c r="OES19" s="83"/>
      <c r="OET19" s="212"/>
      <c r="OEU19" s="212"/>
      <c r="OEV19" s="212"/>
      <c r="OEW19" s="191"/>
      <c r="OEX19" s="191"/>
      <c r="OEY19" s="191"/>
      <c r="OEZ19" s="191"/>
      <c r="OFA19" s="83"/>
      <c r="OFB19" s="212"/>
      <c r="OFC19" s="212"/>
      <c r="OFD19" s="212"/>
      <c r="OFE19" s="191"/>
      <c r="OFF19" s="191"/>
      <c r="OFG19" s="191"/>
      <c r="OFH19" s="191"/>
      <c r="OFI19" s="83"/>
      <c r="OFJ19" s="212"/>
      <c r="OFK19" s="212"/>
      <c r="OFL19" s="212"/>
      <c r="OFM19" s="191"/>
      <c r="OFN19" s="191"/>
      <c r="OFO19" s="191"/>
      <c r="OFP19" s="191"/>
      <c r="OFQ19" s="83"/>
      <c r="OFR19" s="212"/>
      <c r="OFS19" s="212"/>
      <c r="OFT19" s="212"/>
      <c r="OFU19" s="191"/>
      <c r="OFV19" s="191"/>
      <c r="OFW19" s="191"/>
      <c r="OFX19" s="191"/>
      <c r="OFY19" s="83"/>
      <c r="OFZ19" s="212"/>
      <c r="OGA19" s="212"/>
      <c r="OGB19" s="212"/>
      <c r="OGC19" s="191"/>
      <c r="OGD19" s="191"/>
      <c r="OGE19" s="191"/>
      <c r="OGF19" s="191"/>
      <c r="OGG19" s="83"/>
      <c r="OGH19" s="212"/>
      <c r="OGI19" s="212"/>
      <c r="OGJ19" s="212"/>
      <c r="OGK19" s="191"/>
      <c r="OGL19" s="191"/>
      <c r="OGM19" s="191"/>
      <c r="OGN19" s="191"/>
      <c r="OGO19" s="83"/>
      <c r="OGP19" s="212"/>
      <c r="OGQ19" s="212"/>
      <c r="OGR19" s="212"/>
      <c r="OGS19" s="191"/>
      <c r="OGT19" s="191"/>
      <c r="OGU19" s="191"/>
      <c r="OGV19" s="191"/>
      <c r="OGW19" s="83"/>
      <c r="OGX19" s="212"/>
      <c r="OGY19" s="212"/>
      <c r="OGZ19" s="212"/>
      <c r="OHA19" s="191"/>
      <c r="OHB19" s="191"/>
      <c r="OHC19" s="191"/>
      <c r="OHD19" s="191"/>
      <c r="OHE19" s="83"/>
      <c r="OHF19" s="212"/>
      <c r="OHG19" s="212"/>
      <c r="OHH19" s="212"/>
      <c r="OHI19" s="191"/>
      <c r="OHJ19" s="191"/>
      <c r="OHK19" s="191"/>
      <c r="OHL19" s="191"/>
      <c r="OHM19" s="83"/>
      <c r="OHN19" s="212"/>
      <c r="OHO19" s="212"/>
      <c r="OHP19" s="212"/>
      <c r="OHQ19" s="191"/>
      <c r="OHR19" s="191"/>
      <c r="OHS19" s="191"/>
      <c r="OHT19" s="191"/>
      <c r="OHU19" s="83"/>
      <c r="OHV19" s="212"/>
      <c r="OHW19" s="212"/>
      <c r="OHX19" s="212"/>
      <c r="OHY19" s="191"/>
      <c r="OHZ19" s="191"/>
      <c r="OIA19" s="191"/>
      <c r="OIB19" s="191"/>
      <c r="OIC19" s="83"/>
      <c r="OID19" s="212"/>
      <c r="OIE19" s="212"/>
      <c r="OIF19" s="212"/>
      <c r="OIG19" s="191"/>
      <c r="OIH19" s="191"/>
      <c r="OII19" s="191"/>
      <c r="OIJ19" s="191"/>
      <c r="OIK19" s="83"/>
      <c r="OIL19" s="212"/>
      <c r="OIM19" s="212"/>
      <c r="OIN19" s="212"/>
      <c r="OIO19" s="191"/>
      <c r="OIP19" s="191"/>
      <c r="OIQ19" s="191"/>
      <c r="OIR19" s="191"/>
      <c r="OIS19" s="83"/>
      <c r="OIT19" s="212"/>
      <c r="OIU19" s="212"/>
      <c r="OIV19" s="212"/>
      <c r="OIW19" s="191"/>
      <c r="OIX19" s="191"/>
      <c r="OIY19" s="191"/>
      <c r="OIZ19" s="191"/>
      <c r="OJA19" s="83"/>
      <c r="OJB19" s="212"/>
      <c r="OJC19" s="212"/>
      <c r="OJD19" s="212"/>
      <c r="OJE19" s="191"/>
      <c r="OJF19" s="191"/>
      <c r="OJG19" s="191"/>
      <c r="OJH19" s="191"/>
      <c r="OJI19" s="83"/>
      <c r="OJJ19" s="212"/>
      <c r="OJK19" s="212"/>
      <c r="OJL19" s="212"/>
      <c r="OJM19" s="191"/>
      <c r="OJN19" s="191"/>
      <c r="OJO19" s="191"/>
      <c r="OJP19" s="191"/>
      <c r="OJQ19" s="83"/>
      <c r="OJR19" s="212"/>
      <c r="OJS19" s="212"/>
      <c r="OJT19" s="212"/>
      <c r="OJU19" s="191"/>
      <c r="OJV19" s="191"/>
      <c r="OJW19" s="191"/>
      <c r="OJX19" s="191"/>
      <c r="OJY19" s="83"/>
      <c r="OJZ19" s="212"/>
      <c r="OKA19" s="212"/>
      <c r="OKB19" s="212"/>
      <c r="OKC19" s="191"/>
      <c r="OKD19" s="191"/>
      <c r="OKE19" s="191"/>
      <c r="OKF19" s="191"/>
      <c r="OKG19" s="83"/>
      <c r="OKH19" s="212"/>
      <c r="OKI19" s="212"/>
      <c r="OKJ19" s="212"/>
      <c r="OKK19" s="191"/>
      <c r="OKL19" s="191"/>
      <c r="OKM19" s="191"/>
      <c r="OKN19" s="191"/>
      <c r="OKO19" s="83"/>
      <c r="OKP19" s="212"/>
      <c r="OKQ19" s="212"/>
      <c r="OKR19" s="212"/>
      <c r="OKS19" s="191"/>
      <c r="OKT19" s="191"/>
      <c r="OKU19" s="191"/>
      <c r="OKV19" s="191"/>
      <c r="OKW19" s="83"/>
      <c r="OKX19" s="212"/>
      <c r="OKY19" s="212"/>
      <c r="OKZ19" s="212"/>
      <c r="OLA19" s="191"/>
      <c r="OLB19" s="191"/>
      <c r="OLC19" s="191"/>
      <c r="OLD19" s="191"/>
      <c r="OLE19" s="83"/>
      <c r="OLF19" s="212"/>
      <c r="OLG19" s="212"/>
      <c r="OLH19" s="212"/>
      <c r="OLI19" s="191"/>
      <c r="OLJ19" s="191"/>
      <c r="OLK19" s="191"/>
      <c r="OLL19" s="191"/>
      <c r="OLM19" s="83"/>
      <c r="OLN19" s="212"/>
      <c r="OLO19" s="212"/>
      <c r="OLP19" s="212"/>
      <c r="OLQ19" s="191"/>
      <c r="OLR19" s="191"/>
      <c r="OLS19" s="191"/>
      <c r="OLT19" s="191"/>
      <c r="OLU19" s="83"/>
      <c r="OLV19" s="212"/>
      <c r="OLW19" s="212"/>
      <c r="OLX19" s="212"/>
      <c r="OLY19" s="191"/>
      <c r="OLZ19" s="191"/>
      <c r="OMA19" s="191"/>
      <c r="OMB19" s="191"/>
      <c r="OMC19" s="83"/>
      <c r="OMD19" s="212"/>
      <c r="OME19" s="212"/>
      <c r="OMF19" s="212"/>
      <c r="OMG19" s="191"/>
      <c r="OMH19" s="191"/>
      <c r="OMI19" s="191"/>
      <c r="OMJ19" s="191"/>
      <c r="OMK19" s="83"/>
      <c r="OML19" s="212"/>
      <c r="OMM19" s="212"/>
      <c r="OMN19" s="212"/>
      <c r="OMO19" s="191"/>
      <c r="OMP19" s="191"/>
      <c r="OMQ19" s="191"/>
      <c r="OMR19" s="191"/>
      <c r="OMS19" s="83"/>
      <c r="OMT19" s="212"/>
      <c r="OMU19" s="212"/>
      <c r="OMV19" s="212"/>
      <c r="OMW19" s="191"/>
      <c r="OMX19" s="191"/>
      <c r="OMY19" s="191"/>
      <c r="OMZ19" s="191"/>
      <c r="ONA19" s="83"/>
      <c r="ONB19" s="212"/>
      <c r="ONC19" s="212"/>
      <c r="OND19" s="212"/>
      <c r="ONE19" s="191"/>
      <c r="ONF19" s="191"/>
      <c r="ONG19" s="191"/>
      <c r="ONH19" s="191"/>
      <c r="ONI19" s="83"/>
      <c r="ONJ19" s="212"/>
      <c r="ONK19" s="212"/>
      <c r="ONL19" s="212"/>
      <c r="ONM19" s="191"/>
      <c r="ONN19" s="191"/>
      <c r="ONO19" s="191"/>
      <c r="ONP19" s="191"/>
      <c r="ONQ19" s="83"/>
      <c r="ONR19" s="212"/>
      <c r="ONS19" s="212"/>
      <c r="ONT19" s="212"/>
      <c r="ONU19" s="191"/>
      <c r="ONV19" s="191"/>
      <c r="ONW19" s="191"/>
      <c r="ONX19" s="191"/>
      <c r="ONY19" s="83"/>
      <c r="ONZ19" s="212"/>
      <c r="OOA19" s="212"/>
      <c r="OOB19" s="212"/>
      <c r="OOC19" s="191"/>
      <c r="OOD19" s="191"/>
      <c r="OOE19" s="191"/>
      <c r="OOF19" s="191"/>
      <c r="OOG19" s="83"/>
      <c r="OOH19" s="212"/>
      <c r="OOI19" s="212"/>
      <c r="OOJ19" s="212"/>
      <c r="OOK19" s="191"/>
      <c r="OOL19" s="191"/>
      <c r="OOM19" s="191"/>
      <c r="OON19" s="191"/>
      <c r="OOO19" s="83"/>
      <c r="OOP19" s="212"/>
      <c r="OOQ19" s="212"/>
      <c r="OOR19" s="212"/>
      <c r="OOS19" s="191"/>
      <c r="OOT19" s="191"/>
      <c r="OOU19" s="191"/>
      <c r="OOV19" s="191"/>
      <c r="OOW19" s="83"/>
      <c r="OOX19" s="212"/>
      <c r="OOY19" s="212"/>
      <c r="OOZ19" s="212"/>
      <c r="OPA19" s="191"/>
      <c r="OPB19" s="191"/>
      <c r="OPC19" s="191"/>
      <c r="OPD19" s="191"/>
      <c r="OPE19" s="83"/>
      <c r="OPF19" s="212"/>
      <c r="OPG19" s="212"/>
      <c r="OPH19" s="212"/>
      <c r="OPI19" s="191"/>
      <c r="OPJ19" s="191"/>
      <c r="OPK19" s="191"/>
      <c r="OPL19" s="191"/>
      <c r="OPM19" s="83"/>
      <c r="OPN19" s="212"/>
      <c r="OPO19" s="212"/>
      <c r="OPP19" s="212"/>
      <c r="OPQ19" s="191"/>
      <c r="OPR19" s="191"/>
      <c r="OPS19" s="191"/>
      <c r="OPT19" s="191"/>
      <c r="OPU19" s="83"/>
      <c r="OPV19" s="212"/>
      <c r="OPW19" s="212"/>
      <c r="OPX19" s="212"/>
      <c r="OPY19" s="191"/>
      <c r="OPZ19" s="191"/>
      <c r="OQA19" s="191"/>
      <c r="OQB19" s="191"/>
      <c r="OQC19" s="83"/>
      <c r="OQD19" s="212"/>
      <c r="OQE19" s="212"/>
      <c r="OQF19" s="212"/>
      <c r="OQG19" s="191"/>
      <c r="OQH19" s="191"/>
      <c r="OQI19" s="191"/>
      <c r="OQJ19" s="191"/>
      <c r="OQK19" s="83"/>
      <c r="OQL19" s="212"/>
      <c r="OQM19" s="212"/>
      <c r="OQN19" s="212"/>
      <c r="OQO19" s="191"/>
      <c r="OQP19" s="191"/>
      <c r="OQQ19" s="191"/>
      <c r="OQR19" s="191"/>
      <c r="OQS19" s="83"/>
      <c r="OQT19" s="212"/>
      <c r="OQU19" s="212"/>
      <c r="OQV19" s="212"/>
      <c r="OQW19" s="191"/>
      <c r="OQX19" s="191"/>
      <c r="OQY19" s="191"/>
      <c r="OQZ19" s="191"/>
      <c r="ORA19" s="83"/>
      <c r="ORB19" s="212"/>
      <c r="ORC19" s="212"/>
      <c r="ORD19" s="212"/>
      <c r="ORE19" s="191"/>
      <c r="ORF19" s="191"/>
      <c r="ORG19" s="191"/>
      <c r="ORH19" s="191"/>
      <c r="ORI19" s="83"/>
      <c r="ORJ19" s="212"/>
      <c r="ORK19" s="212"/>
      <c r="ORL19" s="212"/>
      <c r="ORM19" s="191"/>
      <c r="ORN19" s="191"/>
      <c r="ORO19" s="191"/>
      <c r="ORP19" s="191"/>
      <c r="ORQ19" s="83"/>
      <c r="ORR19" s="212"/>
      <c r="ORS19" s="212"/>
      <c r="ORT19" s="212"/>
      <c r="ORU19" s="191"/>
      <c r="ORV19" s="191"/>
      <c r="ORW19" s="191"/>
      <c r="ORX19" s="191"/>
      <c r="ORY19" s="83"/>
      <c r="ORZ19" s="212"/>
      <c r="OSA19" s="212"/>
      <c r="OSB19" s="212"/>
      <c r="OSC19" s="191"/>
      <c r="OSD19" s="191"/>
      <c r="OSE19" s="191"/>
      <c r="OSF19" s="191"/>
      <c r="OSG19" s="83"/>
      <c r="OSH19" s="212"/>
      <c r="OSI19" s="212"/>
      <c r="OSJ19" s="212"/>
      <c r="OSK19" s="191"/>
      <c r="OSL19" s="191"/>
      <c r="OSM19" s="191"/>
      <c r="OSN19" s="191"/>
      <c r="OSO19" s="83"/>
      <c r="OSP19" s="212"/>
      <c r="OSQ19" s="212"/>
      <c r="OSR19" s="212"/>
      <c r="OSS19" s="191"/>
      <c r="OST19" s="191"/>
      <c r="OSU19" s="191"/>
      <c r="OSV19" s="191"/>
      <c r="OSW19" s="83"/>
      <c r="OSX19" s="212"/>
      <c r="OSY19" s="212"/>
      <c r="OSZ19" s="212"/>
      <c r="OTA19" s="191"/>
      <c r="OTB19" s="191"/>
      <c r="OTC19" s="191"/>
      <c r="OTD19" s="191"/>
      <c r="OTE19" s="83"/>
      <c r="OTF19" s="212"/>
      <c r="OTG19" s="212"/>
      <c r="OTH19" s="212"/>
      <c r="OTI19" s="191"/>
      <c r="OTJ19" s="191"/>
      <c r="OTK19" s="191"/>
      <c r="OTL19" s="191"/>
      <c r="OTM19" s="83"/>
      <c r="OTN19" s="212"/>
      <c r="OTO19" s="212"/>
      <c r="OTP19" s="212"/>
      <c r="OTQ19" s="191"/>
      <c r="OTR19" s="191"/>
      <c r="OTS19" s="191"/>
      <c r="OTT19" s="191"/>
      <c r="OTU19" s="83"/>
      <c r="OTV19" s="212"/>
      <c r="OTW19" s="212"/>
      <c r="OTX19" s="212"/>
      <c r="OTY19" s="191"/>
      <c r="OTZ19" s="191"/>
      <c r="OUA19" s="191"/>
      <c r="OUB19" s="191"/>
      <c r="OUC19" s="83"/>
      <c r="OUD19" s="212"/>
      <c r="OUE19" s="212"/>
      <c r="OUF19" s="212"/>
      <c r="OUG19" s="191"/>
      <c r="OUH19" s="191"/>
      <c r="OUI19" s="191"/>
      <c r="OUJ19" s="191"/>
      <c r="OUK19" s="83"/>
      <c r="OUL19" s="212"/>
      <c r="OUM19" s="212"/>
      <c r="OUN19" s="212"/>
      <c r="OUO19" s="191"/>
      <c r="OUP19" s="191"/>
      <c r="OUQ19" s="191"/>
      <c r="OUR19" s="191"/>
      <c r="OUS19" s="83"/>
      <c r="OUT19" s="212"/>
      <c r="OUU19" s="212"/>
      <c r="OUV19" s="212"/>
      <c r="OUW19" s="191"/>
      <c r="OUX19" s="191"/>
      <c r="OUY19" s="191"/>
      <c r="OUZ19" s="191"/>
      <c r="OVA19" s="83"/>
      <c r="OVB19" s="212"/>
      <c r="OVC19" s="212"/>
      <c r="OVD19" s="212"/>
      <c r="OVE19" s="191"/>
      <c r="OVF19" s="191"/>
      <c r="OVG19" s="191"/>
      <c r="OVH19" s="191"/>
      <c r="OVI19" s="83"/>
      <c r="OVJ19" s="212"/>
      <c r="OVK19" s="212"/>
      <c r="OVL19" s="212"/>
      <c r="OVM19" s="191"/>
      <c r="OVN19" s="191"/>
      <c r="OVO19" s="191"/>
      <c r="OVP19" s="191"/>
      <c r="OVQ19" s="83"/>
      <c r="OVR19" s="212"/>
      <c r="OVS19" s="212"/>
      <c r="OVT19" s="212"/>
      <c r="OVU19" s="191"/>
      <c r="OVV19" s="191"/>
      <c r="OVW19" s="191"/>
      <c r="OVX19" s="191"/>
      <c r="OVY19" s="83"/>
      <c r="OVZ19" s="212"/>
      <c r="OWA19" s="212"/>
      <c r="OWB19" s="212"/>
      <c r="OWC19" s="191"/>
      <c r="OWD19" s="191"/>
      <c r="OWE19" s="191"/>
      <c r="OWF19" s="191"/>
      <c r="OWG19" s="83"/>
      <c r="OWH19" s="212"/>
      <c r="OWI19" s="212"/>
      <c r="OWJ19" s="212"/>
      <c r="OWK19" s="191"/>
      <c r="OWL19" s="191"/>
      <c r="OWM19" s="191"/>
      <c r="OWN19" s="191"/>
      <c r="OWO19" s="83"/>
      <c r="OWP19" s="212"/>
      <c r="OWQ19" s="212"/>
      <c r="OWR19" s="212"/>
      <c r="OWS19" s="191"/>
      <c r="OWT19" s="191"/>
      <c r="OWU19" s="191"/>
      <c r="OWV19" s="191"/>
      <c r="OWW19" s="83"/>
      <c r="OWX19" s="212"/>
      <c r="OWY19" s="212"/>
      <c r="OWZ19" s="212"/>
      <c r="OXA19" s="191"/>
      <c r="OXB19" s="191"/>
      <c r="OXC19" s="191"/>
      <c r="OXD19" s="191"/>
      <c r="OXE19" s="83"/>
      <c r="OXF19" s="212"/>
      <c r="OXG19" s="212"/>
      <c r="OXH19" s="212"/>
      <c r="OXI19" s="191"/>
      <c r="OXJ19" s="191"/>
      <c r="OXK19" s="191"/>
      <c r="OXL19" s="191"/>
      <c r="OXM19" s="83"/>
      <c r="OXN19" s="212"/>
      <c r="OXO19" s="212"/>
      <c r="OXP19" s="212"/>
      <c r="OXQ19" s="191"/>
      <c r="OXR19" s="191"/>
      <c r="OXS19" s="191"/>
      <c r="OXT19" s="191"/>
      <c r="OXU19" s="83"/>
      <c r="OXV19" s="212"/>
      <c r="OXW19" s="212"/>
      <c r="OXX19" s="212"/>
      <c r="OXY19" s="191"/>
      <c r="OXZ19" s="191"/>
      <c r="OYA19" s="191"/>
      <c r="OYB19" s="191"/>
      <c r="OYC19" s="83"/>
      <c r="OYD19" s="212"/>
      <c r="OYE19" s="212"/>
      <c r="OYF19" s="212"/>
      <c r="OYG19" s="191"/>
      <c r="OYH19" s="191"/>
      <c r="OYI19" s="191"/>
      <c r="OYJ19" s="191"/>
      <c r="OYK19" s="83"/>
      <c r="OYL19" s="212"/>
      <c r="OYM19" s="212"/>
      <c r="OYN19" s="212"/>
      <c r="OYO19" s="191"/>
      <c r="OYP19" s="191"/>
      <c r="OYQ19" s="191"/>
      <c r="OYR19" s="191"/>
      <c r="OYS19" s="83"/>
      <c r="OYT19" s="212"/>
      <c r="OYU19" s="212"/>
      <c r="OYV19" s="212"/>
      <c r="OYW19" s="191"/>
      <c r="OYX19" s="191"/>
      <c r="OYY19" s="191"/>
      <c r="OYZ19" s="191"/>
      <c r="OZA19" s="83"/>
      <c r="OZB19" s="212"/>
      <c r="OZC19" s="212"/>
      <c r="OZD19" s="212"/>
      <c r="OZE19" s="191"/>
      <c r="OZF19" s="191"/>
      <c r="OZG19" s="191"/>
      <c r="OZH19" s="191"/>
      <c r="OZI19" s="83"/>
      <c r="OZJ19" s="212"/>
      <c r="OZK19" s="212"/>
      <c r="OZL19" s="212"/>
      <c r="OZM19" s="191"/>
      <c r="OZN19" s="191"/>
      <c r="OZO19" s="191"/>
      <c r="OZP19" s="191"/>
      <c r="OZQ19" s="83"/>
      <c r="OZR19" s="212"/>
      <c r="OZS19" s="212"/>
      <c r="OZT19" s="212"/>
      <c r="OZU19" s="191"/>
      <c r="OZV19" s="191"/>
      <c r="OZW19" s="191"/>
      <c r="OZX19" s="191"/>
      <c r="OZY19" s="83"/>
      <c r="OZZ19" s="212"/>
      <c r="PAA19" s="212"/>
      <c r="PAB19" s="212"/>
      <c r="PAC19" s="191"/>
      <c r="PAD19" s="191"/>
      <c r="PAE19" s="191"/>
      <c r="PAF19" s="191"/>
      <c r="PAG19" s="83"/>
      <c r="PAH19" s="212"/>
      <c r="PAI19" s="212"/>
      <c r="PAJ19" s="212"/>
      <c r="PAK19" s="191"/>
      <c r="PAL19" s="191"/>
      <c r="PAM19" s="191"/>
      <c r="PAN19" s="191"/>
      <c r="PAO19" s="83"/>
      <c r="PAP19" s="212"/>
      <c r="PAQ19" s="212"/>
      <c r="PAR19" s="212"/>
      <c r="PAS19" s="191"/>
      <c r="PAT19" s="191"/>
      <c r="PAU19" s="191"/>
      <c r="PAV19" s="191"/>
      <c r="PAW19" s="83"/>
      <c r="PAX19" s="212"/>
      <c r="PAY19" s="212"/>
      <c r="PAZ19" s="212"/>
      <c r="PBA19" s="191"/>
      <c r="PBB19" s="191"/>
      <c r="PBC19" s="191"/>
      <c r="PBD19" s="191"/>
      <c r="PBE19" s="83"/>
      <c r="PBF19" s="212"/>
      <c r="PBG19" s="212"/>
      <c r="PBH19" s="212"/>
      <c r="PBI19" s="191"/>
      <c r="PBJ19" s="191"/>
      <c r="PBK19" s="191"/>
      <c r="PBL19" s="191"/>
      <c r="PBM19" s="83"/>
      <c r="PBN19" s="212"/>
      <c r="PBO19" s="212"/>
      <c r="PBP19" s="212"/>
      <c r="PBQ19" s="191"/>
      <c r="PBR19" s="191"/>
      <c r="PBS19" s="191"/>
      <c r="PBT19" s="191"/>
      <c r="PBU19" s="83"/>
      <c r="PBV19" s="212"/>
      <c r="PBW19" s="212"/>
      <c r="PBX19" s="212"/>
      <c r="PBY19" s="191"/>
      <c r="PBZ19" s="191"/>
      <c r="PCA19" s="191"/>
      <c r="PCB19" s="191"/>
      <c r="PCC19" s="83"/>
      <c r="PCD19" s="212"/>
      <c r="PCE19" s="212"/>
      <c r="PCF19" s="212"/>
      <c r="PCG19" s="191"/>
      <c r="PCH19" s="191"/>
      <c r="PCI19" s="191"/>
      <c r="PCJ19" s="191"/>
      <c r="PCK19" s="83"/>
      <c r="PCL19" s="212"/>
      <c r="PCM19" s="212"/>
      <c r="PCN19" s="212"/>
      <c r="PCO19" s="191"/>
      <c r="PCP19" s="191"/>
      <c r="PCQ19" s="191"/>
      <c r="PCR19" s="191"/>
      <c r="PCS19" s="83"/>
      <c r="PCT19" s="212"/>
      <c r="PCU19" s="212"/>
      <c r="PCV19" s="212"/>
      <c r="PCW19" s="191"/>
      <c r="PCX19" s="191"/>
      <c r="PCY19" s="191"/>
      <c r="PCZ19" s="191"/>
      <c r="PDA19" s="83"/>
      <c r="PDB19" s="212"/>
      <c r="PDC19" s="212"/>
      <c r="PDD19" s="212"/>
      <c r="PDE19" s="191"/>
      <c r="PDF19" s="191"/>
      <c r="PDG19" s="191"/>
      <c r="PDH19" s="191"/>
      <c r="PDI19" s="83"/>
      <c r="PDJ19" s="212"/>
      <c r="PDK19" s="212"/>
      <c r="PDL19" s="212"/>
      <c r="PDM19" s="191"/>
      <c r="PDN19" s="191"/>
      <c r="PDO19" s="191"/>
      <c r="PDP19" s="191"/>
      <c r="PDQ19" s="83"/>
      <c r="PDR19" s="212"/>
      <c r="PDS19" s="212"/>
      <c r="PDT19" s="212"/>
      <c r="PDU19" s="191"/>
      <c r="PDV19" s="191"/>
      <c r="PDW19" s="191"/>
      <c r="PDX19" s="191"/>
      <c r="PDY19" s="83"/>
      <c r="PDZ19" s="212"/>
      <c r="PEA19" s="212"/>
      <c r="PEB19" s="212"/>
      <c r="PEC19" s="191"/>
      <c r="PED19" s="191"/>
      <c r="PEE19" s="191"/>
      <c r="PEF19" s="191"/>
      <c r="PEG19" s="83"/>
      <c r="PEH19" s="212"/>
      <c r="PEI19" s="212"/>
      <c r="PEJ19" s="212"/>
      <c r="PEK19" s="191"/>
      <c r="PEL19" s="191"/>
      <c r="PEM19" s="191"/>
      <c r="PEN19" s="191"/>
      <c r="PEO19" s="83"/>
      <c r="PEP19" s="212"/>
      <c r="PEQ19" s="212"/>
      <c r="PER19" s="212"/>
      <c r="PES19" s="191"/>
      <c r="PET19" s="191"/>
      <c r="PEU19" s="191"/>
      <c r="PEV19" s="191"/>
      <c r="PEW19" s="83"/>
      <c r="PEX19" s="212"/>
      <c r="PEY19" s="212"/>
      <c r="PEZ19" s="212"/>
      <c r="PFA19" s="191"/>
      <c r="PFB19" s="191"/>
      <c r="PFC19" s="191"/>
      <c r="PFD19" s="191"/>
      <c r="PFE19" s="83"/>
      <c r="PFF19" s="212"/>
      <c r="PFG19" s="212"/>
      <c r="PFH19" s="212"/>
      <c r="PFI19" s="191"/>
      <c r="PFJ19" s="191"/>
      <c r="PFK19" s="191"/>
      <c r="PFL19" s="191"/>
      <c r="PFM19" s="83"/>
      <c r="PFN19" s="212"/>
      <c r="PFO19" s="212"/>
      <c r="PFP19" s="212"/>
      <c r="PFQ19" s="191"/>
      <c r="PFR19" s="191"/>
      <c r="PFS19" s="191"/>
      <c r="PFT19" s="191"/>
      <c r="PFU19" s="83"/>
      <c r="PFV19" s="212"/>
      <c r="PFW19" s="212"/>
      <c r="PFX19" s="212"/>
      <c r="PFY19" s="191"/>
      <c r="PFZ19" s="191"/>
      <c r="PGA19" s="191"/>
      <c r="PGB19" s="191"/>
      <c r="PGC19" s="83"/>
      <c r="PGD19" s="212"/>
      <c r="PGE19" s="212"/>
      <c r="PGF19" s="212"/>
      <c r="PGG19" s="191"/>
      <c r="PGH19" s="191"/>
      <c r="PGI19" s="191"/>
      <c r="PGJ19" s="191"/>
      <c r="PGK19" s="83"/>
      <c r="PGL19" s="212"/>
      <c r="PGM19" s="212"/>
      <c r="PGN19" s="212"/>
      <c r="PGO19" s="191"/>
      <c r="PGP19" s="191"/>
      <c r="PGQ19" s="191"/>
      <c r="PGR19" s="191"/>
      <c r="PGS19" s="83"/>
      <c r="PGT19" s="212"/>
      <c r="PGU19" s="212"/>
      <c r="PGV19" s="212"/>
      <c r="PGW19" s="191"/>
      <c r="PGX19" s="191"/>
      <c r="PGY19" s="191"/>
      <c r="PGZ19" s="191"/>
      <c r="PHA19" s="83"/>
      <c r="PHB19" s="212"/>
      <c r="PHC19" s="212"/>
      <c r="PHD19" s="212"/>
      <c r="PHE19" s="191"/>
      <c r="PHF19" s="191"/>
      <c r="PHG19" s="191"/>
      <c r="PHH19" s="191"/>
      <c r="PHI19" s="83"/>
      <c r="PHJ19" s="212"/>
      <c r="PHK19" s="212"/>
      <c r="PHL19" s="212"/>
      <c r="PHM19" s="191"/>
      <c r="PHN19" s="191"/>
      <c r="PHO19" s="191"/>
      <c r="PHP19" s="191"/>
      <c r="PHQ19" s="83"/>
      <c r="PHR19" s="212"/>
      <c r="PHS19" s="212"/>
      <c r="PHT19" s="212"/>
      <c r="PHU19" s="191"/>
      <c r="PHV19" s="191"/>
      <c r="PHW19" s="191"/>
      <c r="PHX19" s="191"/>
      <c r="PHY19" s="83"/>
      <c r="PHZ19" s="212"/>
      <c r="PIA19" s="212"/>
      <c r="PIB19" s="212"/>
      <c r="PIC19" s="191"/>
      <c r="PID19" s="191"/>
      <c r="PIE19" s="191"/>
      <c r="PIF19" s="191"/>
      <c r="PIG19" s="83"/>
      <c r="PIH19" s="212"/>
      <c r="PII19" s="212"/>
      <c r="PIJ19" s="212"/>
      <c r="PIK19" s="191"/>
      <c r="PIL19" s="191"/>
      <c r="PIM19" s="191"/>
      <c r="PIN19" s="191"/>
      <c r="PIO19" s="83"/>
      <c r="PIP19" s="212"/>
      <c r="PIQ19" s="212"/>
      <c r="PIR19" s="212"/>
      <c r="PIS19" s="191"/>
      <c r="PIT19" s="191"/>
      <c r="PIU19" s="191"/>
      <c r="PIV19" s="191"/>
      <c r="PIW19" s="83"/>
      <c r="PIX19" s="212"/>
      <c r="PIY19" s="212"/>
      <c r="PIZ19" s="212"/>
      <c r="PJA19" s="191"/>
      <c r="PJB19" s="191"/>
      <c r="PJC19" s="191"/>
      <c r="PJD19" s="191"/>
      <c r="PJE19" s="83"/>
      <c r="PJF19" s="212"/>
      <c r="PJG19" s="212"/>
      <c r="PJH19" s="212"/>
      <c r="PJI19" s="191"/>
      <c r="PJJ19" s="191"/>
      <c r="PJK19" s="191"/>
      <c r="PJL19" s="191"/>
      <c r="PJM19" s="83"/>
      <c r="PJN19" s="212"/>
      <c r="PJO19" s="212"/>
      <c r="PJP19" s="212"/>
      <c r="PJQ19" s="191"/>
      <c r="PJR19" s="191"/>
      <c r="PJS19" s="191"/>
      <c r="PJT19" s="191"/>
      <c r="PJU19" s="83"/>
      <c r="PJV19" s="212"/>
      <c r="PJW19" s="212"/>
      <c r="PJX19" s="212"/>
      <c r="PJY19" s="191"/>
      <c r="PJZ19" s="191"/>
      <c r="PKA19" s="191"/>
      <c r="PKB19" s="191"/>
      <c r="PKC19" s="83"/>
      <c r="PKD19" s="212"/>
      <c r="PKE19" s="212"/>
      <c r="PKF19" s="212"/>
      <c r="PKG19" s="191"/>
      <c r="PKH19" s="191"/>
      <c r="PKI19" s="191"/>
      <c r="PKJ19" s="191"/>
      <c r="PKK19" s="83"/>
      <c r="PKL19" s="212"/>
      <c r="PKM19" s="212"/>
      <c r="PKN19" s="212"/>
      <c r="PKO19" s="191"/>
      <c r="PKP19" s="191"/>
      <c r="PKQ19" s="191"/>
      <c r="PKR19" s="191"/>
      <c r="PKS19" s="83"/>
      <c r="PKT19" s="212"/>
      <c r="PKU19" s="212"/>
      <c r="PKV19" s="212"/>
      <c r="PKW19" s="191"/>
      <c r="PKX19" s="191"/>
      <c r="PKY19" s="191"/>
      <c r="PKZ19" s="191"/>
      <c r="PLA19" s="83"/>
      <c r="PLB19" s="212"/>
      <c r="PLC19" s="212"/>
      <c r="PLD19" s="212"/>
      <c r="PLE19" s="191"/>
      <c r="PLF19" s="191"/>
      <c r="PLG19" s="191"/>
      <c r="PLH19" s="191"/>
      <c r="PLI19" s="83"/>
      <c r="PLJ19" s="212"/>
      <c r="PLK19" s="212"/>
      <c r="PLL19" s="212"/>
      <c r="PLM19" s="191"/>
      <c r="PLN19" s="191"/>
      <c r="PLO19" s="191"/>
      <c r="PLP19" s="191"/>
      <c r="PLQ19" s="83"/>
      <c r="PLR19" s="212"/>
      <c r="PLS19" s="212"/>
      <c r="PLT19" s="212"/>
      <c r="PLU19" s="191"/>
      <c r="PLV19" s="191"/>
      <c r="PLW19" s="191"/>
      <c r="PLX19" s="191"/>
      <c r="PLY19" s="83"/>
      <c r="PLZ19" s="212"/>
      <c r="PMA19" s="212"/>
      <c r="PMB19" s="212"/>
      <c r="PMC19" s="191"/>
      <c r="PMD19" s="191"/>
      <c r="PME19" s="191"/>
      <c r="PMF19" s="191"/>
      <c r="PMG19" s="83"/>
      <c r="PMH19" s="212"/>
      <c r="PMI19" s="212"/>
      <c r="PMJ19" s="212"/>
      <c r="PMK19" s="191"/>
      <c r="PML19" s="191"/>
      <c r="PMM19" s="191"/>
      <c r="PMN19" s="191"/>
      <c r="PMO19" s="83"/>
      <c r="PMP19" s="212"/>
      <c r="PMQ19" s="212"/>
      <c r="PMR19" s="212"/>
      <c r="PMS19" s="191"/>
      <c r="PMT19" s="191"/>
      <c r="PMU19" s="191"/>
      <c r="PMV19" s="191"/>
      <c r="PMW19" s="83"/>
      <c r="PMX19" s="212"/>
      <c r="PMY19" s="212"/>
      <c r="PMZ19" s="212"/>
      <c r="PNA19" s="191"/>
      <c r="PNB19" s="191"/>
      <c r="PNC19" s="191"/>
      <c r="PND19" s="191"/>
      <c r="PNE19" s="83"/>
      <c r="PNF19" s="212"/>
      <c r="PNG19" s="212"/>
      <c r="PNH19" s="212"/>
      <c r="PNI19" s="191"/>
      <c r="PNJ19" s="191"/>
      <c r="PNK19" s="191"/>
      <c r="PNL19" s="191"/>
      <c r="PNM19" s="83"/>
      <c r="PNN19" s="212"/>
      <c r="PNO19" s="212"/>
      <c r="PNP19" s="212"/>
      <c r="PNQ19" s="191"/>
      <c r="PNR19" s="191"/>
      <c r="PNS19" s="191"/>
      <c r="PNT19" s="191"/>
      <c r="PNU19" s="83"/>
      <c r="PNV19" s="212"/>
      <c r="PNW19" s="212"/>
      <c r="PNX19" s="212"/>
      <c r="PNY19" s="191"/>
      <c r="PNZ19" s="191"/>
      <c r="POA19" s="191"/>
      <c r="POB19" s="191"/>
      <c r="POC19" s="83"/>
      <c r="POD19" s="212"/>
      <c r="POE19" s="212"/>
      <c r="POF19" s="212"/>
      <c r="POG19" s="191"/>
      <c r="POH19" s="191"/>
      <c r="POI19" s="191"/>
      <c r="POJ19" s="191"/>
      <c r="POK19" s="83"/>
      <c r="POL19" s="212"/>
      <c r="POM19" s="212"/>
      <c r="PON19" s="212"/>
      <c r="POO19" s="191"/>
      <c r="POP19" s="191"/>
      <c r="POQ19" s="191"/>
      <c r="POR19" s="191"/>
      <c r="POS19" s="83"/>
      <c r="POT19" s="212"/>
      <c r="POU19" s="212"/>
      <c r="POV19" s="212"/>
      <c r="POW19" s="191"/>
      <c r="POX19" s="191"/>
      <c r="POY19" s="191"/>
      <c r="POZ19" s="191"/>
      <c r="PPA19" s="83"/>
      <c r="PPB19" s="212"/>
      <c r="PPC19" s="212"/>
      <c r="PPD19" s="212"/>
      <c r="PPE19" s="191"/>
      <c r="PPF19" s="191"/>
      <c r="PPG19" s="191"/>
      <c r="PPH19" s="191"/>
      <c r="PPI19" s="83"/>
      <c r="PPJ19" s="212"/>
      <c r="PPK19" s="212"/>
      <c r="PPL19" s="212"/>
      <c r="PPM19" s="191"/>
      <c r="PPN19" s="191"/>
      <c r="PPO19" s="191"/>
      <c r="PPP19" s="191"/>
      <c r="PPQ19" s="83"/>
      <c r="PPR19" s="212"/>
      <c r="PPS19" s="212"/>
      <c r="PPT19" s="212"/>
      <c r="PPU19" s="191"/>
      <c r="PPV19" s="191"/>
      <c r="PPW19" s="191"/>
      <c r="PPX19" s="191"/>
      <c r="PPY19" s="83"/>
      <c r="PPZ19" s="212"/>
      <c r="PQA19" s="212"/>
      <c r="PQB19" s="212"/>
      <c r="PQC19" s="191"/>
      <c r="PQD19" s="191"/>
      <c r="PQE19" s="191"/>
      <c r="PQF19" s="191"/>
      <c r="PQG19" s="83"/>
      <c r="PQH19" s="212"/>
      <c r="PQI19" s="212"/>
      <c r="PQJ19" s="212"/>
      <c r="PQK19" s="191"/>
      <c r="PQL19" s="191"/>
      <c r="PQM19" s="191"/>
      <c r="PQN19" s="191"/>
      <c r="PQO19" s="83"/>
      <c r="PQP19" s="212"/>
      <c r="PQQ19" s="212"/>
      <c r="PQR19" s="212"/>
      <c r="PQS19" s="191"/>
      <c r="PQT19" s="191"/>
      <c r="PQU19" s="191"/>
      <c r="PQV19" s="191"/>
      <c r="PQW19" s="83"/>
      <c r="PQX19" s="212"/>
      <c r="PQY19" s="212"/>
      <c r="PQZ19" s="212"/>
      <c r="PRA19" s="191"/>
      <c r="PRB19" s="191"/>
      <c r="PRC19" s="191"/>
      <c r="PRD19" s="191"/>
      <c r="PRE19" s="83"/>
      <c r="PRF19" s="212"/>
      <c r="PRG19" s="212"/>
      <c r="PRH19" s="212"/>
      <c r="PRI19" s="191"/>
      <c r="PRJ19" s="191"/>
      <c r="PRK19" s="191"/>
      <c r="PRL19" s="191"/>
      <c r="PRM19" s="83"/>
      <c r="PRN19" s="212"/>
      <c r="PRO19" s="212"/>
      <c r="PRP19" s="212"/>
      <c r="PRQ19" s="191"/>
      <c r="PRR19" s="191"/>
      <c r="PRS19" s="191"/>
      <c r="PRT19" s="191"/>
      <c r="PRU19" s="83"/>
      <c r="PRV19" s="212"/>
      <c r="PRW19" s="212"/>
      <c r="PRX19" s="212"/>
      <c r="PRY19" s="191"/>
      <c r="PRZ19" s="191"/>
      <c r="PSA19" s="191"/>
      <c r="PSB19" s="191"/>
      <c r="PSC19" s="83"/>
      <c r="PSD19" s="212"/>
      <c r="PSE19" s="212"/>
      <c r="PSF19" s="212"/>
      <c r="PSG19" s="191"/>
      <c r="PSH19" s="191"/>
      <c r="PSI19" s="191"/>
      <c r="PSJ19" s="191"/>
      <c r="PSK19" s="83"/>
      <c r="PSL19" s="212"/>
      <c r="PSM19" s="212"/>
      <c r="PSN19" s="212"/>
      <c r="PSO19" s="191"/>
      <c r="PSP19" s="191"/>
      <c r="PSQ19" s="191"/>
      <c r="PSR19" s="191"/>
      <c r="PSS19" s="83"/>
      <c r="PST19" s="212"/>
      <c r="PSU19" s="212"/>
      <c r="PSV19" s="212"/>
      <c r="PSW19" s="191"/>
      <c r="PSX19" s="191"/>
      <c r="PSY19" s="191"/>
      <c r="PSZ19" s="191"/>
      <c r="PTA19" s="83"/>
      <c r="PTB19" s="212"/>
      <c r="PTC19" s="212"/>
      <c r="PTD19" s="212"/>
      <c r="PTE19" s="191"/>
      <c r="PTF19" s="191"/>
      <c r="PTG19" s="191"/>
      <c r="PTH19" s="191"/>
      <c r="PTI19" s="83"/>
      <c r="PTJ19" s="212"/>
      <c r="PTK19" s="212"/>
      <c r="PTL19" s="212"/>
      <c r="PTM19" s="191"/>
      <c r="PTN19" s="191"/>
      <c r="PTO19" s="191"/>
      <c r="PTP19" s="191"/>
      <c r="PTQ19" s="83"/>
      <c r="PTR19" s="212"/>
      <c r="PTS19" s="212"/>
      <c r="PTT19" s="212"/>
      <c r="PTU19" s="191"/>
      <c r="PTV19" s="191"/>
      <c r="PTW19" s="191"/>
      <c r="PTX19" s="191"/>
      <c r="PTY19" s="83"/>
      <c r="PTZ19" s="212"/>
      <c r="PUA19" s="212"/>
      <c r="PUB19" s="212"/>
      <c r="PUC19" s="191"/>
      <c r="PUD19" s="191"/>
      <c r="PUE19" s="191"/>
      <c r="PUF19" s="191"/>
      <c r="PUG19" s="83"/>
      <c r="PUH19" s="212"/>
      <c r="PUI19" s="212"/>
      <c r="PUJ19" s="212"/>
      <c r="PUK19" s="191"/>
      <c r="PUL19" s="191"/>
      <c r="PUM19" s="191"/>
      <c r="PUN19" s="191"/>
      <c r="PUO19" s="83"/>
      <c r="PUP19" s="212"/>
      <c r="PUQ19" s="212"/>
      <c r="PUR19" s="212"/>
      <c r="PUS19" s="191"/>
      <c r="PUT19" s="191"/>
      <c r="PUU19" s="191"/>
      <c r="PUV19" s="191"/>
      <c r="PUW19" s="83"/>
      <c r="PUX19" s="212"/>
      <c r="PUY19" s="212"/>
      <c r="PUZ19" s="212"/>
      <c r="PVA19" s="191"/>
      <c r="PVB19" s="191"/>
      <c r="PVC19" s="191"/>
      <c r="PVD19" s="191"/>
      <c r="PVE19" s="83"/>
      <c r="PVF19" s="212"/>
      <c r="PVG19" s="212"/>
      <c r="PVH19" s="212"/>
      <c r="PVI19" s="191"/>
      <c r="PVJ19" s="191"/>
      <c r="PVK19" s="191"/>
      <c r="PVL19" s="191"/>
      <c r="PVM19" s="83"/>
      <c r="PVN19" s="212"/>
      <c r="PVO19" s="212"/>
      <c r="PVP19" s="212"/>
      <c r="PVQ19" s="191"/>
      <c r="PVR19" s="191"/>
      <c r="PVS19" s="191"/>
      <c r="PVT19" s="191"/>
      <c r="PVU19" s="83"/>
      <c r="PVV19" s="212"/>
      <c r="PVW19" s="212"/>
      <c r="PVX19" s="212"/>
      <c r="PVY19" s="191"/>
      <c r="PVZ19" s="191"/>
      <c r="PWA19" s="191"/>
      <c r="PWB19" s="191"/>
      <c r="PWC19" s="83"/>
      <c r="PWD19" s="212"/>
      <c r="PWE19" s="212"/>
      <c r="PWF19" s="212"/>
      <c r="PWG19" s="191"/>
      <c r="PWH19" s="191"/>
      <c r="PWI19" s="191"/>
      <c r="PWJ19" s="191"/>
      <c r="PWK19" s="83"/>
      <c r="PWL19" s="212"/>
      <c r="PWM19" s="212"/>
      <c r="PWN19" s="212"/>
      <c r="PWO19" s="191"/>
      <c r="PWP19" s="191"/>
      <c r="PWQ19" s="191"/>
      <c r="PWR19" s="191"/>
      <c r="PWS19" s="83"/>
      <c r="PWT19" s="212"/>
      <c r="PWU19" s="212"/>
      <c r="PWV19" s="212"/>
      <c r="PWW19" s="191"/>
      <c r="PWX19" s="191"/>
      <c r="PWY19" s="191"/>
      <c r="PWZ19" s="191"/>
      <c r="PXA19" s="83"/>
      <c r="PXB19" s="212"/>
      <c r="PXC19" s="212"/>
      <c r="PXD19" s="212"/>
      <c r="PXE19" s="191"/>
      <c r="PXF19" s="191"/>
      <c r="PXG19" s="191"/>
      <c r="PXH19" s="191"/>
      <c r="PXI19" s="83"/>
      <c r="PXJ19" s="212"/>
      <c r="PXK19" s="212"/>
      <c r="PXL19" s="212"/>
      <c r="PXM19" s="191"/>
      <c r="PXN19" s="191"/>
      <c r="PXO19" s="191"/>
      <c r="PXP19" s="191"/>
      <c r="PXQ19" s="83"/>
      <c r="PXR19" s="212"/>
      <c r="PXS19" s="212"/>
      <c r="PXT19" s="212"/>
      <c r="PXU19" s="191"/>
      <c r="PXV19" s="191"/>
      <c r="PXW19" s="191"/>
      <c r="PXX19" s="191"/>
      <c r="PXY19" s="83"/>
      <c r="PXZ19" s="212"/>
      <c r="PYA19" s="212"/>
      <c r="PYB19" s="212"/>
      <c r="PYC19" s="191"/>
      <c r="PYD19" s="191"/>
      <c r="PYE19" s="191"/>
      <c r="PYF19" s="191"/>
      <c r="PYG19" s="83"/>
      <c r="PYH19" s="212"/>
      <c r="PYI19" s="212"/>
      <c r="PYJ19" s="212"/>
      <c r="PYK19" s="191"/>
      <c r="PYL19" s="191"/>
      <c r="PYM19" s="191"/>
      <c r="PYN19" s="191"/>
      <c r="PYO19" s="83"/>
      <c r="PYP19" s="212"/>
      <c r="PYQ19" s="212"/>
      <c r="PYR19" s="212"/>
      <c r="PYS19" s="191"/>
      <c r="PYT19" s="191"/>
      <c r="PYU19" s="191"/>
      <c r="PYV19" s="191"/>
      <c r="PYW19" s="83"/>
      <c r="PYX19" s="212"/>
      <c r="PYY19" s="212"/>
      <c r="PYZ19" s="212"/>
      <c r="PZA19" s="191"/>
      <c r="PZB19" s="191"/>
      <c r="PZC19" s="191"/>
      <c r="PZD19" s="191"/>
      <c r="PZE19" s="83"/>
      <c r="PZF19" s="212"/>
      <c r="PZG19" s="212"/>
      <c r="PZH19" s="212"/>
      <c r="PZI19" s="191"/>
      <c r="PZJ19" s="191"/>
      <c r="PZK19" s="191"/>
      <c r="PZL19" s="191"/>
      <c r="PZM19" s="83"/>
      <c r="PZN19" s="212"/>
      <c r="PZO19" s="212"/>
      <c r="PZP19" s="212"/>
      <c r="PZQ19" s="191"/>
      <c r="PZR19" s="191"/>
      <c r="PZS19" s="191"/>
      <c r="PZT19" s="191"/>
      <c r="PZU19" s="83"/>
      <c r="PZV19" s="212"/>
      <c r="PZW19" s="212"/>
      <c r="PZX19" s="212"/>
      <c r="PZY19" s="191"/>
      <c r="PZZ19" s="191"/>
      <c r="QAA19" s="191"/>
      <c r="QAB19" s="191"/>
      <c r="QAC19" s="83"/>
      <c r="QAD19" s="212"/>
      <c r="QAE19" s="212"/>
      <c r="QAF19" s="212"/>
      <c r="QAG19" s="191"/>
      <c r="QAH19" s="191"/>
      <c r="QAI19" s="191"/>
      <c r="QAJ19" s="191"/>
      <c r="QAK19" s="83"/>
      <c r="QAL19" s="212"/>
      <c r="QAM19" s="212"/>
      <c r="QAN19" s="212"/>
      <c r="QAO19" s="191"/>
      <c r="QAP19" s="191"/>
      <c r="QAQ19" s="191"/>
      <c r="QAR19" s="191"/>
      <c r="QAS19" s="83"/>
      <c r="QAT19" s="212"/>
      <c r="QAU19" s="212"/>
      <c r="QAV19" s="212"/>
      <c r="QAW19" s="191"/>
      <c r="QAX19" s="191"/>
      <c r="QAY19" s="191"/>
      <c r="QAZ19" s="191"/>
      <c r="QBA19" s="83"/>
      <c r="QBB19" s="212"/>
      <c r="QBC19" s="212"/>
      <c r="QBD19" s="212"/>
      <c r="QBE19" s="191"/>
      <c r="QBF19" s="191"/>
      <c r="QBG19" s="191"/>
      <c r="QBH19" s="191"/>
      <c r="QBI19" s="83"/>
      <c r="QBJ19" s="212"/>
      <c r="QBK19" s="212"/>
      <c r="QBL19" s="212"/>
      <c r="QBM19" s="191"/>
      <c r="QBN19" s="191"/>
      <c r="QBO19" s="191"/>
      <c r="QBP19" s="191"/>
      <c r="QBQ19" s="83"/>
      <c r="QBR19" s="212"/>
      <c r="QBS19" s="212"/>
      <c r="QBT19" s="212"/>
      <c r="QBU19" s="191"/>
      <c r="QBV19" s="191"/>
      <c r="QBW19" s="191"/>
      <c r="QBX19" s="191"/>
      <c r="QBY19" s="83"/>
      <c r="QBZ19" s="212"/>
      <c r="QCA19" s="212"/>
      <c r="QCB19" s="212"/>
      <c r="QCC19" s="191"/>
      <c r="QCD19" s="191"/>
      <c r="QCE19" s="191"/>
      <c r="QCF19" s="191"/>
      <c r="QCG19" s="83"/>
      <c r="QCH19" s="212"/>
      <c r="QCI19" s="212"/>
      <c r="QCJ19" s="212"/>
      <c r="QCK19" s="191"/>
      <c r="QCL19" s="191"/>
      <c r="QCM19" s="191"/>
      <c r="QCN19" s="191"/>
      <c r="QCO19" s="83"/>
      <c r="QCP19" s="212"/>
      <c r="QCQ19" s="212"/>
      <c r="QCR19" s="212"/>
      <c r="QCS19" s="191"/>
      <c r="QCT19" s="191"/>
      <c r="QCU19" s="191"/>
      <c r="QCV19" s="191"/>
      <c r="QCW19" s="83"/>
      <c r="QCX19" s="212"/>
      <c r="QCY19" s="212"/>
      <c r="QCZ19" s="212"/>
      <c r="QDA19" s="191"/>
      <c r="QDB19" s="191"/>
      <c r="QDC19" s="191"/>
      <c r="QDD19" s="191"/>
      <c r="QDE19" s="83"/>
      <c r="QDF19" s="212"/>
      <c r="QDG19" s="212"/>
      <c r="QDH19" s="212"/>
      <c r="QDI19" s="191"/>
      <c r="QDJ19" s="191"/>
      <c r="QDK19" s="191"/>
      <c r="QDL19" s="191"/>
      <c r="QDM19" s="83"/>
      <c r="QDN19" s="212"/>
      <c r="QDO19" s="212"/>
      <c r="QDP19" s="212"/>
      <c r="QDQ19" s="191"/>
      <c r="QDR19" s="191"/>
      <c r="QDS19" s="191"/>
      <c r="QDT19" s="191"/>
      <c r="QDU19" s="83"/>
      <c r="QDV19" s="212"/>
      <c r="QDW19" s="212"/>
      <c r="QDX19" s="212"/>
      <c r="QDY19" s="191"/>
      <c r="QDZ19" s="191"/>
      <c r="QEA19" s="191"/>
      <c r="QEB19" s="191"/>
      <c r="QEC19" s="83"/>
      <c r="QED19" s="212"/>
      <c r="QEE19" s="212"/>
      <c r="QEF19" s="212"/>
      <c r="QEG19" s="191"/>
      <c r="QEH19" s="191"/>
      <c r="QEI19" s="191"/>
      <c r="QEJ19" s="191"/>
      <c r="QEK19" s="83"/>
      <c r="QEL19" s="212"/>
      <c r="QEM19" s="212"/>
      <c r="QEN19" s="212"/>
      <c r="QEO19" s="191"/>
      <c r="QEP19" s="191"/>
      <c r="QEQ19" s="191"/>
      <c r="QER19" s="191"/>
      <c r="QES19" s="83"/>
      <c r="QET19" s="212"/>
      <c r="QEU19" s="212"/>
      <c r="QEV19" s="212"/>
      <c r="QEW19" s="191"/>
      <c r="QEX19" s="191"/>
      <c r="QEY19" s="191"/>
      <c r="QEZ19" s="191"/>
      <c r="QFA19" s="83"/>
      <c r="QFB19" s="212"/>
      <c r="QFC19" s="212"/>
      <c r="QFD19" s="212"/>
      <c r="QFE19" s="191"/>
      <c r="QFF19" s="191"/>
      <c r="QFG19" s="191"/>
      <c r="QFH19" s="191"/>
      <c r="QFI19" s="83"/>
      <c r="QFJ19" s="212"/>
      <c r="QFK19" s="212"/>
      <c r="QFL19" s="212"/>
      <c r="QFM19" s="191"/>
      <c r="QFN19" s="191"/>
      <c r="QFO19" s="191"/>
      <c r="QFP19" s="191"/>
      <c r="QFQ19" s="83"/>
      <c r="QFR19" s="212"/>
      <c r="QFS19" s="212"/>
      <c r="QFT19" s="212"/>
      <c r="QFU19" s="191"/>
      <c r="QFV19" s="191"/>
      <c r="QFW19" s="191"/>
      <c r="QFX19" s="191"/>
      <c r="QFY19" s="83"/>
      <c r="QFZ19" s="212"/>
      <c r="QGA19" s="212"/>
      <c r="QGB19" s="212"/>
      <c r="QGC19" s="191"/>
      <c r="QGD19" s="191"/>
      <c r="QGE19" s="191"/>
      <c r="QGF19" s="191"/>
      <c r="QGG19" s="83"/>
      <c r="QGH19" s="212"/>
      <c r="QGI19" s="212"/>
      <c r="QGJ19" s="212"/>
      <c r="QGK19" s="191"/>
      <c r="QGL19" s="191"/>
      <c r="QGM19" s="191"/>
      <c r="QGN19" s="191"/>
      <c r="QGO19" s="83"/>
      <c r="QGP19" s="212"/>
      <c r="QGQ19" s="212"/>
      <c r="QGR19" s="212"/>
      <c r="QGS19" s="191"/>
      <c r="QGT19" s="191"/>
      <c r="QGU19" s="191"/>
      <c r="QGV19" s="191"/>
      <c r="QGW19" s="83"/>
      <c r="QGX19" s="212"/>
      <c r="QGY19" s="212"/>
      <c r="QGZ19" s="212"/>
      <c r="QHA19" s="191"/>
      <c r="QHB19" s="191"/>
      <c r="QHC19" s="191"/>
      <c r="QHD19" s="191"/>
      <c r="QHE19" s="83"/>
      <c r="QHF19" s="212"/>
      <c r="QHG19" s="212"/>
      <c r="QHH19" s="212"/>
      <c r="QHI19" s="191"/>
      <c r="QHJ19" s="191"/>
      <c r="QHK19" s="191"/>
      <c r="QHL19" s="191"/>
      <c r="QHM19" s="83"/>
      <c r="QHN19" s="212"/>
      <c r="QHO19" s="212"/>
      <c r="QHP19" s="212"/>
      <c r="QHQ19" s="191"/>
      <c r="QHR19" s="191"/>
      <c r="QHS19" s="191"/>
      <c r="QHT19" s="191"/>
      <c r="QHU19" s="83"/>
      <c r="QHV19" s="212"/>
      <c r="QHW19" s="212"/>
      <c r="QHX19" s="212"/>
      <c r="QHY19" s="191"/>
      <c r="QHZ19" s="191"/>
      <c r="QIA19" s="191"/>
      <c r="QIB19" s="191"/>
      <c r="QIC19" s="83"/>
      <c r="QID19" s="212"/>
      <c r="QIE19" s="212"/>
      <c r="QIF19" s="212"/>
      <c r="QIG19" s="191"/>
      <c r="QIH19" s="191"/>
      <c r="QII19" s="191"/>
      <c r="QIJ19" s="191"/>
      <c r="QIK19" s="83"/>
      <c r="QIL19" s="212"/>
      <c r="QIM19" s="212"/>
      <c r="QIN19" s="212"/>
      <c r="QIO19" s="191"/>
      <c r="QIP19" s="191"/>
      <c r="QIQ19" s="191"/>
      <c r="QIR19" s="191"/>
      <c r="QIS19" s="83"/>
      <c r="QIT19" s="212"/>
      <c r="QIU19" s="212"/>
      <c r="QIV19" s="212"/>
      <c r="QIW19" s="191"/>
      <c r="QIX19" s="191"/>
      <c r="QIY19" s="191"/>
      <c r="QIZ19" s="191"/>
      <c r="QJA19" s="83"/>
      <c r="QJB19" s="212"/>
      <c r="QJC19" s="212"/>
      <c r="QJD19" s="212"/>
      <c r="QJE19" s="191"/>
      <c r="QJF19" s="191"/>
      <c r="QJG19" s="191"/>
      <c r="QJH19" s="191"/>
      <c r="QJI19" s="83"/>
      <c r="QJJ19" s="212"/>
      <c r="QJK19" s="212"/>
      <c r="QJL19" s="212"/>
      <c r="QJM19" s="191"/>
      <c r="QJN19" s="191"/>
      <c r="QJO19" s="191"/>
      <c r="QJP19" s="191"/>
      <c r="QJQ19" s="83"/>
      <c r="QJR19" s="212"/>
      <c r="QJS19" s="212"/>
      <c r="QJT19" s="212"/>
      <c r="QJU19" s="191"/>
      <c r="QJV19" s="191"/>
      <c r="QJW19" s="191"/>
      <c r="QJX19" s="191"/>
      <c r="QJY19" s="83"/>
      <c r="QJZ19" s="212"/>
      <c r="QKA19" s="212"/>
      <c r="QKB19" s="212"/>
      <c r="QKC19" s="191"/>
      <c r="QKD19" s="191"/>
      <c r="QKE19" s="191"/>
      <c r="QKF19" s="191"/>
      <c r="QKG19" s="83"/>
      <c r="QKH19" s="212"/>
      <c r="QKI19" s="212"/>
      <c r="QKJ19" s="212"/>
      <c r="QKK19" s="191"/>
      <c r="QKL19" s="191"/>
      <c r="QKM19" s="191"/>
      <c r="QKN19" s="191"/>
      <c r="QKO19" s="83"/>
      <c r="QKP19" s="212"/>
      <c r="QKQ19" s="212"/>
      <c r="QKR19" s="212"/>
      <c r="QKS19" s="191"/>
      <c r="QKT19" s="191"/>
      <c r="QKU19" s="191"/>
      <c r="QKV19" s="191"/>
      <c r="QKW19" s="83"/>
      <c r="QKX19" s="212"/>
      <c r="QKY19" s="212"/>
      <c r="QKZ19" s="212"/>
      <c r="QLA19" s="191"/>
      <c r="QLB19" s="191"/>
      <c r="QLC19" s="191"/>
      <c r="QLD19" s="191"/>
      <c r="QLE19" s="83"/>
      <c r="QLF19" s="212"/>
      <c r="QLG19" s="212"/>
      <c r="QLH19" s="212"/>
      <c r="QLI19" s="191"/>
      <c r="QLJ19" s="191"/>
      <c r="QLK19" s="191"/>
      <c r="QLL19" s="191"/>
      <c r="QLM19" s="83"/>
      <c r="QLN19" s="212"/>
      <c r="QLO19" s="212"/>
      <c r="QLP19" s="212"/>
      <c r="QLQ19" s="191"/>
      <c r="QLR19" s="191"/>
      <c r="QLS19" s="191"/>
      <c r="QLT19" s="191"/>
      <c r="QLU19" s="83"/>
      <c r="QLV19" s="212"/>
      <c r="QLW19" s="212"/>
      <c r="QLX19" s="212"/>
      <c r="QLY19" s="191"/>
      <c r="QLZ19" s="191"/>
      <c r="QMA19" s="191"/>
      <c r="QMB19" s="191"/>
      <c r="QMC19" s="83"/>
      <c r="QMD19" s="212"/>
      <c r="QME19" s="212"/>
      <c r="QMF19" s="212"/>
      <c r="QMG19" s="191"/>
      <c r="QMH19" s="191"/>
      <c r="QMI19" s="191"/>
      <c r="QMJ19" s="191"/>
      <c r="QMK19" s="83"/>
      <c r="QML19" s="212"/>
      <c r="QMM19" s="212"/>
      <c r="QMN19" s="212"/>
      <c r="QMO19" s="191"/>
      <c r="QMP19" s="191"/>
      <c r="QMQ19" s="191"/>
      <c r="QMR19" s="191"/>
      <c r="QMS19" s="83"/>
      <c r="QMT19" s="212"/>
      <c r="QMU19" s="212"/>
      <c r="QMV19" s="212"/>
      <c r="QMW19" s="191"/>
      <c r="QMX19" s="191"/>
      <c r="QMY19" s="191"/>
      <c r="QMZ19" s="191"/>
      <c r="QNA19" s="83"/>
      <c r="QNB19" s="212"/>
      <c r="QNC19" s="212"/>
      <c r="QND19" s="212"/>
      <c r="QNE19" s="191"/>
      <c r="QNF19" s="191"/>
      <c r="QNG19" s="191"/>
      <c r="QNH19" s="191"/>
      <c r="QNI19" s="83"/>
      <c r="QNJ19" s="212"/>
      <c r="QNK19" s="212"/>
      <c r="QNL19" s="212"/>
      <c r="QNM19" s="191"/>
      <c r="QNN19" s="191"/>
      <c r="QNO19" s="191"/>
      <c r="QNP19" s="191"/>
      <c r="QNQ19" s="83"/>
      <c r="QNR19" s="212"/>
      <c r="QNS19" s="212"/>
      <c r="QNT19" s="212"/>
      <c r="QNU19" s="191"/>
      <c r="QNV19" s="191"/>
      <c r="QNW19" s="191"/>
      <c r="QNX19" s="191"/>
      <c r="QNY19" s="83"/>
      <c r="QNZ19" s="212"/>
      <c r="QOA19" s="212"/>
      <c r="QOB19" s="212"/>
      <c r="QOC19" s="191"/>
      <c r="QOD19" s="191"/>
      <c r="QOE19" s="191"/>
      <c r="QOF19" s="191"/>
      <c r="QOG19" s="83"/>
      <c r="QOH19" s="212"/>
      <c r="QOI19" s="212"/>
      <c r="QOJ19" s="212"/>
      <c r="QOK19" s="191"/>
      <c r="QOL19" s="191"/>
      <c r="QOM19" s="191"/>
      <c r="QON19" s="191"/>
      <c r="QOO19" s="83"/>
      <c r="QOP19" s="212"/>
      <c r="QOQ19" s="212"/>
      <c r="QOR19" s="212"/>
      <c r="QOS19" s="191"/>
      <c r="QOT19" s="191"/>
      <c r="QOU19" s="191"/>
      <c r="QOV19" s="191"/>
      <c r="QOW19" s="83"/>
      <c r="QOX19" s="212"/>
      <c r="QOY19" s="212"/>
      <c r="QOZ19" s="212"/>
      <c r="QPA19" s="191"/>
      <c r="QPB19" s="191"/>
      <c r="QPC19" s="191"/>
      <c r="QPD19" s="191"/>
      <c r="QPE19" s="83"/>
      <c r="QPF19" s="212"/>
      <c r="QPG19" s="212"/>
      <c r="QPH19" s="212"/>
      <c r="QPI19" s="191"/>
      <c r="QPJ19" s="191"/>
      <c r="QPK19" s="191"/>
      <c r="QPL19" s="191"/>
      <c r="QPM19" s="83"/>
      <c r="QPN19" s="212"/>
      <c r="QPO19" s="212"/>
      <c r="QPP19" s="212"/>
      <c r="QPQ19" s="191"/>
      <c r="QPR19" s="191"/>
      <c r="QPS19" s="191"/>
      <c r="QPT19" s="191"/>
      <c r="QPU19" s="83"/>
      <c r="QPV19" s="212"/>
      <c r="QPW19" s="212"/>
      <c r="QPX19" s="212"/>
      <c r="QPY19" s="191"/>
      <c r="QPZ19" s="191"/>
      <c r="QQA19" s="191"/>
      <c r="QQB19" s="191"/>
      <c r="QQC19" s="83"/>
      <c r="QQD19" s="212"/>
      <c r="QQE19" s="212"/>
      <c r="QQF19" s="212"/>
      <c r="QQG19" s="191"/>
      <c r="QQH19" s="191"/>
      <c r="QQI19" s="191"/>
      <c r="QQJ19" s="191"/>
      <c r="QQK19" s="83"/>
      <c r="QQL19" s="212"/>
      <c r="QQM19" s="212"/>
      <c r="QQN19" s="212"/>
      <c r="QQO19" s="191"/>
      <c r="QQP19" s="191"/>
      <c r="QQQ19" s="191"/>
      <c r="QQR19" s="191"/>
      <c r="QQS19" s="83"/>
      <c r="QQT19" s="212"/>
      <c r="QQU19" s="212"/>
      <c r="QQV19" s="212"/>
      <c r="QQW19" s="191"/>
      <c r="QQX19" s="191"/>
      <c r="QQY19" s="191"/>
      <c r="QQZ19" s="191"/>
      <c r="QRA19" s="83"/>
      <c r="QRB19" s="212"/>
      <c r="QRC19" s="212"/>
      <c r="QRD19" s="212"/>
      <c r="QRE19" s="191"/>
      <c r="QRF19" s="191"/>
      <c r="QRG19" s="191"/>
      <c r="QRH19" s="191"/>
      <c r="QRI19" s="83"/>
      <c r="QRJ19" s="212"/>
      <c r="QRK19" s="212"/>
      <c r="QRL19" s="212"/>
      <c r="QRM19" s="191"/>
      <c r="QRN19" s="191"/>
      <c r="QRO19" s="191"/>
      <c r="QRP19" s="191"/>
      <c r="QRQ19" s="83"/>
      <c r="QRR19" s="212"/>
      <c r="QRS19" s="212"/>
      <c r="QRT19" s="212"/>
      <c r="QRU19" s="191"/>
      <c r="QRV19" s="191"/>
      <c r="QRW19" s="191"/>
      <c r="QRX19" s="191"/>
      <c r="QRY19" s="83"/>
      <c r="QRZ19" s="212"/>
      <c r="QSA19" s="212"/>
      <c r="QSB19" s="212"/>
      <c r="QSC19" s="191"/>
      <c r="QSD19" s="191"/>
      <c r="QSE19" s="191"/>
      <c r="QSF19" s="191"/>
      <c r="QSG19" s="83"/>
      <c r="QSH19" s="212"/>
      <c r="QSI19" s="212"/>
      <c r="QSJ19" s="212"/>
      <c r="QSK19" s="191"/>
      <c r="QSL19" s="191"/>
      <c r="QSM19" s="191"/>
      <c r="QSN19" s="191"/>
      <c r="QSO19" s="83"/>
      <c r="QSP19" s="212"/>
      <c r="QSQ19" s="212"/>
      <c r="QSR19" s="212"/>
      <c r="QSS19" s="191"/>
      <c r="QST19" s="191"/>
      <c r="QSU19" s="191"/>
      <c r="QSV19" s="191"/>
      <c r="QSW19" s="83"/>
      <c r="QSX19" s="212"/>
      <c r="QSY19" s="212"/>
      <c r="QSZ19" s="212"/>
      <c r="QTA19" s="191"/>
      <c r="QTB19" s="191"/>
      <c r="QTC19" s="191"/>
      <c r="QTD19" s="191"/>
      <c r="QTE19" s="83"/>
      <c r="QTF19" s="212"/>
      <c r="QTG19" s="212"/>
      <c r="QTH19" s="212"/>
      <c r="QTI19" s="191"/>
      <c r="QTJ19" s="191"/>
      <c r="QTK19" s="191"/>
      <c r="QTL19" s="191"/>
      <c r="QTM19" s="83"/>
      <c r="QTN19" s="212"/>
      <c r="QTO19" s="212"/>
      <c r="QTP19" s="212"/>
      <c r="QTQ19" s="191"/>
      <c r="QTR19" s="191"/>
      <c r="QTS19" s="191"/>
      <c r="QTT19" s="191"/>
      <c r="QTU19" s="83"/>
      <c r="QTV19" s="212"/>
      <c r="QTW19" s="212"/>
      <c r="QTX19" s="212"/>
      <c r="QTY19" s="191"/>
      <c r="QTZ19" s="191"/>
      <c r="QUA19" s="191"/>
      <c r="QUB19" s="191"/>
      <c r="QUC19" s="83"/>
      <c r="QUD19" s="212"/>
      <c r="QUE19" s="212"/>
      <c r="QUF19" s="212"/>
      <c r="QUG19" s="191"/>
      <c r="QUH19" s="191"/>
      <c r="QUI19" s="191"/>
      <c r="QUJ19" s="191"/>
      <c r="QUK19" s="83"/>
      <c r="QUL19" s="212"/>
      <c r="QUM19" s="212"/>
      <c r="QUN19" s="212"/>
      <c r="QUO19" s="191"/>
      <c r="QUP19" s="191"/>
      <c r="QUQ19" s="191"/>
      <c r="QUR19" s="191"/>
      <c r="QUS19" s="83"/>
      <c r="QUT19" s="212"/>
      <c r="QUU19" s="212"/>
      <c r="QUV19" s="212"/>
      <c r="QUW19" s="191"/>
      <c r="QUX19" s="191"/>
      <c r="QUY19" s="191"/>
      <c r="QUZ19" s="191"/>
      <c r="QVA19" s="83"/>
      <c r="QVB19" s="212"/>
      <c r="QVC19" s="212"/>
      <c r="QVD19" s="212"/>
      <c r="QVE19" s="191"/>
      <c r="QVF19" s="191"/>
      <c r="QVG19" s="191"/>
      <c r="QVH19" s="191"/>
      <c r="QVI19" s="83"/>
      <c r="QVJ19" s="212"/>
      <c r="QVK19" s="212"/>
      <c r="QVL19" s="212"/>
      <c r="QVM19" s="191"/>
      <c r="QVN19" s="191"/>
      <c r="QVO19" s="191"/>
      <c r="QVP19" s="191"/>
      <c r="QVQ19" s="83"/>
      <c r="QVR19" s="212"/>
      <c r="QVS19" s="212"/>
      <c r="QVT19" s="212"/>
      <c r="QVU19" s="191"/>
      <c r="QVV19" s="191"/>
      <c r="QVW19" s="191"/>
      <c r="QVX19" s="191"/>
      <c r="QVY19" s="83"/>
      <c r="QVZ19" s="212"/>
      <c r="QWA19" s="212"/>
      <c r="QWB19" s="212"/>
      <c r="QWC19" s="191"/>
      <c r="QWD19" s="191"/>
      <c r="QWE19" s="191"/>
      <c r="QWF19" s="191"/>
      <c r="QWG19" s="83"/>
      <c r="QWH19" s="212"/>
      <c r="QWI19" s="212"/>
      <c r="QWJ19" s="212"/>
      <c r="QWK19" s="191"/>
      <c r="QWL19" s="191"/>
      <c r="QWM19" s="191"/>
      <c r="QWN19" s="191"/>
      <c r="QWO19" s="83"/>
      <c r="QWP19" s="212"/>
      <c r="QWQ19" s="212"/>
      <c r="QWR19" s="212"/>
      <c r="QWS19" s="191"/>
      <c r="QWT19" s="191"/>
      <c r="QWU19" s="191"/>
      <c r="QWV19" s="191"/>
      <c r="QWW19" s="83"/>
      <c r="QWX19" s="212"/>
      <c r="QWY19" s="212"/>
      <c r="QWZ19" s="212"/>
      <c r="QXA19" s="191"/>
      <c r="QXB19" s="191"/>
      <c r="QXC19" s="191"/>
      <c r="QXD19" s="191"/>
      <c r="QXE19" s="83"/>
      <c r="QXF19" s="212"/>
      <c r="QXG19" s="212"/>
      <c r="QXH19" s="212"/>
      <c r="QXI19" s="191"/>
      <c r="QXJ19" s="191"/>
      <c r="QXK19" s="191"/>
      <c r="QXL19" s="191"/>
      <c r="QXM19" s="83"/>
      <c r="QXN19" s="212"/>
      <c r="QXO19" s="212"/>
      <c r="QXP19" s="212"/>
      <c r="QXQ19" s="191"/>
      <c r="QXR19" s="191"/>
      <c r="QXS19" s="191"/>
      <c r="QXT19" s="191"/>
      <c r="QXU19" s="83"/>
      <c r="QXV19" s="212"/>
      <c r="QXW19" s="212"/>
      <c r="QXX19" s="212"/>
      <c r="QXY19" s="191"/>
      <c r="QXZ19" s="191"/>
      <c r="QYA19" s="191"/>
      <c r="QYB19" s="191"/>
      <c r="QYC19" s="83"/>
      <c r="QYD19" s="212"/>
      <c r="QYE19" s="212"/>
      <c r="QYF19" s="212"/>
      <c r="QYG19" s="191"/>
      <c r="QYH19" s="191"/>
      <c r="QYI19" s="191"/>
      <c r="QYJ19" s="191"/>
      <c r="QYK19" s="83"/>
      <c r="QYL19" s="212"/>
      <c r="QYM19" s="212"/>
      <c r="QYN19" s="212"/>
      <c r="QYO19" s="191"/>
      <c r="QYP19" s="191"/>
      <c r="QYQ19" s="191"/>
      <c r="QYR19" s="191"/>
      <c r="QYS19" s="83"/>
      <c r="QYT19" s="212"/>
      <c r="QYU19" s="212"/>
      <c r="QYV19" s="212"/>
      <c r="QYW19" s="191"/>
      <c r="QYX19" s="191"/>
      <c r="QYY19" s="191"/>
      <c r="QYZ19" s="191"/>
      <c r="QZA19" s="83"/>
      <c r="QZB19" s="212"/>
      <c r="QZC19" s="212"/>
      <c r="QZD19" s="212"/>
      <c r="QZE19" s="191"/>
      <c r="QZF19" s="191"/>
      <c r="QZG19" s="191"/>
      <c r="QZH19" s="191"/>
      <c r="QZI19" s="83"/>
      <c r="QZJ19" s="212"/>
      <c r="QZK19" s="212"/>
      <c r="QZL19" s="212"/>
      <c r="QZM19" s="191"/>
      <c r="QZN19" s="191"/>
      <c r="QZO19" s="191"/>
      <c r="QZP19" s="191"/>
      <c r="QZQ19" s="83"/>
      <c r="QZR19" s="212"/>
      <c r="QZS19" s="212"/>
      <c r="QZT19" s="212"/>
      <c r="QZU19" s="191"/>
      <c r="QZV19" s="191"/>
      <c r="QZW19" s="191"/>
      <c r="QZX19" s="191"/>
      <c r="QZY19" s="83"/>
      <c r="QZZ19" s="212"/>
      <c r="RAA19" s="212"/>
      <c r="RAB19" s="212"/>
      <c r="RAC19" s="191"/>
      <c r="RAD19" s="191"/>
      <c r="RAE19" s="191"/>
      <c r="RAF19" s="191"/>
      <c r="RAG19" s="83"/>
      <c r="RAH19" s="212"/>
      <c r="RAI19" s="212"/>
      <c r="RAJ19" s="212"/>
      <c r="RAK19" s="191"/>
      <c r="RAL19" s="191"/>
      <c r="RAM19" s="191"/>
      <c r="RAN19" s="191"/>
      <c r="RAO19" s="83"/>
      <c r="RAP19" s="212"/>
      <c r="RAQ19" s="212"/>
      <c r="RAR19" s="212"/>
      <c r="RAS19" s="191"/>
      <c r="RAT19" s="191"/>
      <c r="RAU19" s="191"/>
      <c r="RAV19" s="191"/>
      <c r="RAW19" s="83"/>
      <c r="RAX19" s="212"/>
      <c r="RAY19" s="212"/>
      <c r="RAZ19" s="212"/>
      <c r="RBA19" s="191"/>
      <c r="RBB19" s="191"/>
      <c r="RBC19" s="191"/>
      <c r="RBD19" s="191"/>
      <c r="RBE19" s="83"/>
      <c r="RBF19" s="212"/>
      <c r="RBG19" s="212"/>
      <c r="RBH19" s="212"/>
      <c r="RBI19" s="191"/>
      <c r="RBJ19" s="191"/>
      <c r="RBK19" s="191"/>
      <c r="RBL19" s="191"/>
      <c r="RBM19" s="83"/>
      <c r="RBN19" s="212"/>
      <c r="RBO19" s="212"/>
      <c r="RBP19" s="212"/>
      <c r="RBQ19" s="191"/>
      <c r="RBR19" s="191"/>
      <c r="RBS19" s="191"/>
      <c r="RBT19" s="191"/>
      <c r="RBU19" s="83"/>
      <c r="RBV19" s="212"/>
      <c r="RBW19" s="212"/>
      <c r="RBX19" s="212"/>
      <c r="RBY19" s="191"/>
      <c r="RBZ19" s="191"/>
      <c r="RCA19" s="191"/>
      <c r="RCB19" s="191"/>
      <c r="RCC19" s="83"/>
      <c r="RCD19" s="212"/>
      <c r="RCE19" s="212"/>
      <c r="RCF19" s="212"/>
      <c r="RCG19" s="191"/>
      <c r="RCH19" s="191"/>
      <c r="RCI19" s="191"/>
      <c r="RCJ19" s="191"/>
      <c r="RCK19" s="83"/>
      <c r="RCL19" s="212"/>
      <c r="RCM19" s="212"/>
      <c r="RCN19" s="212"/>
      <c r="RCO19" s="191"/>
      <c r="RCP19" s="191"/>
      <c r="RCQ19" s="191"/>
      <c r="RCR19" s="191"/>
      <c r="RCS19" s="83"/>
      <c r="RCT19" s="212"/>
      <c r="RCU19" s="212"/>
      <c r="RCV19" s="212"/>
      <c r="RCW19" s="191"/>
      <c r="RCX19" s="191"/>
      <c r="RCY19" s="191"/>
      <c r="RCZ19" s="191"/>
      <c r="RDA19" s="83"/>
      <c r="RDB19" s="212"/>
      <c r="RDC19" s="212"/>
      <c r="RDD19" s="212"/>
      <c r="RDE19" s="191"/>
      <c r="RDF19" s="191"/>
      <c r="RDG19" s="191"/>
      <c r="RDH19" s="191"/>
      <c r="RDI19" s="83"/>
      <c r="RDJ19" s="212"/>
      <c r="RDK19" s="212"/>
      <c r="RDL19" s="212"/>
      <c r="RDM19" s="191"/>
      <c r="RDN19" s="191"/>
      <c r="RDO19" s="191"/>
      <c r="RDP19" s="191"/>
      <c r="RDQ19" s="83"/>
      <c r="RDR19" s="212"/>
      <c r="RDS19" s="212"/>
      <c r="RDT19" s="212"/>
      <c r="RDU19" s="191"/>
      <c r="RDV19" s="191"/>
      <c r="RDW19" s="191"/>
      <c r="RDX19" s="191"/>
      <c r="RDY19" s="83"/>
      <c r="RDZ19" s="212"/>
      <c r="REA19" s="212"/>
      <c r="REB19" s="212"/>
      <c r="REC19" s="191"/>
      <c r="RED19" s="191"/>
      <c r="REE19" s="191"/>
      <c r="REF19" s="191"/>
      <c r="REG19" s="83"/>
      <c r="REH19" s="212"/>
      <c r="REI19" s="212"/>
      <c r="REJ19" s="212"/>
      <c r="REK19" s="191"/>
      <c r="REL19" s="191"/>
      <c r="REM19" s="191"/>
      <c r="REN19" s="191"/>
      <c r="REO19" s="83"/>
      <c r="REP19" s="212"/>
      <c r="REQ19" s="212"/>
      <c r="RER19" s="212"/>
      <c r="RES19" s="191"/>
      <c r="RET19" s="191"/>
      <c r="REU19" s="191"/>
      <c r="REV19" s="191"/>
      <c r="REW19" s="83"/>
      <c r="REX19" s="212"/>
      <c r="REY19" s="212"/>
      <c r="REZ19" s="212"/>
      <c r="RFA19" s="191"/>
      <c r="RFB19" s="191"/>
      <c r="RFC19" s="191"/>
      <c r="RFD19" s="191"/>
      <c r="RFE19" s="83"/>
      <c r="RFF19" s="212"/>
      <c r="RFG19" s="212"/>
      <c r="RFH19" s="212"/>
      <c r="RFI19" s="191"/>
      <c r="RFJ19" s="191"/>
      <c r="RFK19" s="191"/>
      <c r="RFL19" s="191"/>
      <c r="RFM19" s="83"/>
      <c r="RFN19" s="212"/>
      <c r="RFO19" s="212"/>
      <c r="RFP19" s="212"/>
      <c r="RFQ19" s="191"/>
      <c r="RFR19" s="191"/>
      <c r="RFS19" s="191"/>
      <c r="RFT19" s="191"/>
      <c r="RFU19" s="83"/>
      <c r="RFV19" s="212"/>
      <c r="RFW19" s="212"/>
      <c r="RFX19" s="212"/>
      <c r="RFY19" s="191"/>
      <c r="RFZ19" s="191"/>
      <c r="RGA19" s="191"/>
      <c r="RGB19" s="191"/>
      <c r="RGC19" s="83"/>
      <c r="RGD19" s="212"/>
      <c r="RGE19" s="212"/>
      <c r="RGF19" s="212"/>
      <c r="RGG19" s="191"/>
      <c r="RGH19" s="191"/>
      <c r="RGI19" s="191"/>
      <c r="RGJ19" s="191"/>
      <c r="RGK19" s="83"/>
      <c r="RGL19" s="212"/>
      <c r="RGM19" s="212"/>
      <c r="RGN19" s="212"/>
      <c r="RGO19" s="191"/>
      <c r="RGP19" s="191"/>
      <c r="RGQ19" s="191"/>
      <c r="RGR19" s="191"/>
      <c r="RGS19" s="83"/>
      <c r="RGT19" s="212"/>
      <c r="RGU19" s="212"/>
      <c r="RGV19" s="212"/>
      <c r="RGW19" s="191"/>
      <c r="RGX19" s="191"/>
      <c r="RGY19" s="191"/>
      <c r="RGZ19" s="191"/>
      <c r="RHA19" s="83"/>
      <c r="RHB19" s="212"/>
      <c r="RHC19" s="212"/>
      <c r="RHD19" s="212"/>
      <c r="RHE19" s="191"/>
      <c r="RHF19" s="191"/>
      <c r="RHG19" s="191"/>
      <c r="RHH19" s="191"/>
      <c r="RHI19" s="83"/>
      <c r="RHJ19" s="212"/>
      <c r="RHK19" s="212"/>
      <c r="RHL19" s="212"/>
      <c r="RHM19" s="191"/>
      <c r="RHN19" s="191"/>
      <c r="RHO19" s="191"/>
      <c r="RHP19" s="191"/>
      <c r="RHQ19" s="83"/>
      <c r="RHR19" s="212"/>
      <c r="RHS19" s="212"/>
      <c r="RHT19" s="212"/>
      <c r="RHU19" s="191"/>
      <c r="RHV19" s="191"/>
      <c r="RHW19" s="191"/>
      <c r="RHX19" s="191"/>
      <c r="RHY19" s="83"/>
      <c r="RHZ19" s="212"/>
      <c r="RIA19" s="212"/>
      <c r="RIB19" s="212"/>
      <c r="RIC19" s="191"/>
      <c r="RID19" s="191"/>
      <c r="RIE19" s="191"/>
      <c r="RIF19" s="191"/>
      <c r="RIG19" s="83"/>
      <c r="RIH19" s="212"/>
      <c r="RII19" s="212"/>
      <c r="RIJ19" s="212"/>
      <c r="RIK19" s="191"/>
      <c r="RIL19" s="191"/>
      <c r="RIM19" s="191"/>
      <c r="RIN19" s="191"/>
      <c r="RIO19" s="83"/>
      <c r="RIP19" s="212"/>
      <c r="RIQ19" s="212"/>
      <c r="RIR19" s="212"/>
      <c r="RIS19" s="191"/>
      <c r="RIT19" s="191"/>
      <c r="RIU19" s="191"/>
      <c r="RIV19" s="191"/>
      <c r="RIW19" s="83"/>
      <c r="RIX19" s="212"/>
      <c r="RIY19" s="212"/>
      <c r="RIZ19" s="212"/>
      <c r="RJA19" s="191"/>
      <c r="RJB19" s="191"/>
      <c r="RJC19" s="191"/>
      <c r="RJD19" s="191"/>
      <c r="RJE19" s="83"/>
      <c r="RJF19" s="212"/>
      <c r="RJG19" s="212"/>
      <c r="RJH19" s="212"/>
      <c r="RJI19" s="191"/>
      <c r="RJJ19" s="191"/>
      <c r="RJK19" s="191"/>
      <c r="RJL19" s="191"/>
      <c r="RJM19" s="83"/>
      <c r="RJN19" s="212"/>
      <c r="RJO19" s="212"/>
      <c r="RJP19" s="212"/>
      <c r="RJQ19" s="191"/>
      <c r="RJR19" s="191"/>
      <c r="RJS19" s="191"/>
      <c r="RJT19" s="191"/>
      <c r="RJU19" s="83"/>
      <c r="RJV19" s="212"/>
      <c r="RJW19" s="212"/>
      <c r="RJX19" s="212"/>
      <c r="RJY19" s="191"/>
      <c r="RJZ19" s="191"/>
      <c r="RKA19" s="191"/>
      <c r="RKB19" s="191"/>
      <c r="RKC19" s="83"/>
      <c r="RKD19" s="212"/>
      <c r="RKE19" s="212"/>
      <c r="RKF19" s="212"/>
      <c r="RKG19" s="191"/>
      <c r="RKH19" s="191"/>
      <c r="RKI19" s="191"/>
      <c r="RKJ19" s="191"/>
      <c r="RKK19" s="83"/>
      <c r="RKL19" s="212"/>
      <c r="RKM19" s="212"/>
      <c r="RKN19" s="212"/>
      <c r="RKO19" s="191"/>
      <c r="RKP19" s="191"/>
      <c r="RKQ19" s="191"/>
      <c r="RKR19" s="191"/>
      <c r="RKS19" s="83"/>
      <c r="RKT19" s="212"/>
      <c r="RKU19" s="212"/>
      <c r="RKV19" s="212"/>
      <c r="RKW19" s="191"/>
      <c r="RKX19" s="191"/>
      <c r="RKY19" s="191"/>
      <c r="RKZ19" s="191"/>
      <c r="RLA19" s="83"/>
      <c r="RLB19" s="212"/>
      <c r="RLC19" s="212"/>
      <c r="RLD19" s="212"/>
      <c r="RLE19" s="191"/>
      <c r="RLF19" s="191"/>
      <c r="RLG19" s="191"/>
      <c r="RLH19" s="191"/>
      <c r="RLI19" s="83"/>
      <c r="RLJ19" s="212"/>
      <c r="RLK19" s="212"/>
      <c r="RLL19" s="212"/>
      <c r="RLM19" s="191"/>
      <c r="RLN19" s="191"/>
      <c r="RLO19" s="191"/>
      <c r="RLP19" s="191"/>
      <c r="RLQ19" s="83"/>
      <c r="RLR19" s="212"/>
      <c r="RLS19" s="212"/>
      <c r="RLT19" s="212"/>
      <c r="RLU19" s="191"/>
      <c r="RLV19" s="191"/>
      <c r="RLW19" s="191"/>
      <c r="RLX19" s="191"/>
      <c r="RLY19" s="83"/>
      <c r="RLZ19" s="212"/>
      <c r="RMA19" s="212"/>
      <c r="RMB19" s="212"/>
      <c r="RMC19" s="191"/>
      <c r="RMD19" s="191"/>
      <c r="RME19" s="191"/>
      <c r="RMF19" s="191"/>
      <c r="RMG19" s="83"/>
      <c r="RMH19" s="212"/>
      <c r="RMI19" s="212"/>
      <c r="RMJ19" s="212"/>
      <c r="RMK19" s="191"/>
      <c r="RML19" s="191"/>
      <c r="RMM19" s="191"/>
      <c r="RMN19" s="191"/>
      <c r="RMO19" s="83"/>
      <c r="RMP19" s="212"/>
      <c r="RMQ19" s="212"/>
      <c r="RMR19" s="212"/>
      <c r="RMS19" s="191"/>
      <c r="RMT19" s="191"/>
      <c r="RMU19" s="191"/>
      <c r="RMV19" s="191"/>
      <c r="RMW19" s="83"/>
      <c r="RMX19" s="212"/>
      <c r="RMY19" s="212"/>
      <c r="RMZ19" s="212"/>
      <c r="RNA19" s="191"/>
      <c r="RNB19" s="191"/>
      <c r="RNC19" s="191"/>
      <c r="RND19" s="191"/>
      <c r="RNE19" s="83"/>
      <c r="RNF19" s="212"/>
      <c r="RNG19" s="212"/>
      <c r="RNH19" s="212"/>
      <c r="RNI19" s="191"/>
      <c r="RNJ19" s="191"/>
      <c r="RNK19" s="191"/>
      <c r="RNL19" s="191"/>
      <c r="RNM19" s="83"/>
      <c r="RNN19" s="212"/>
      <c r="RNO19" s="212"/>
      <c r="RNP19" s="212"/>
      <c r="RNQ19" s="191"/>
      <c r="RNR19" s="191"/>
      <c r="RNS19" s="191"/>
      <c r="RNT19" s="191"/>
      <c r="RNU19" s="83"/>
      <c r="RNV19" s="212"/>
      <c r="RNW19" s="212"/>
      <c r="RNX19" s="212"/>
      <c r="RNY19" s="191"/>
      <c r="RNZ19" s="191"/>
      <c r="ROA19" s="191"/>
      <c r="ROB19" s="191"/>
      <c r="ROC19" s="83"/>
      <c r="ROD19" s="212"/>
      <c r="ROE19" s="212"/>
      <c r="ROF19" s="212"/>
      <c r="ROG19" s="191"/>
      <c r="ROH19" s="191"/>
      <c r="ROI19" s="191"/>
      <c r="ROJ19" s="191"/>
      <c r="ROK19" s="83"/>
      <c r="ROL19" s="212"/>
      <c r="ROM19" s="212"/>
      <c r="RON19" s="212"/>
      <c r="ROO19" s="191"/>
      <c r="ROP19" s="191"/>
      <c r="ROQ19" s="191"/>
      <c r="ROR19" s="191"/>
      <c r="ROS19" s="83"/>
      <c r="ROT19" s="212"/>
      <c r="ROU19" s="212"/>
      <c r="ROV19" s="212"/>
      <c r="ROW19" s="191"/>
      <c r="ROX19" s="191"/>
      <c r="ROY19" s="191"/>
      <c r="ROZ19" s="191"/>
      <c r="RPA19" s="83"/>
      <c r="RPB19" s="212"/>
      <c r="RPC19" s="212"/>
      <c r="RPD19" s="212"/>
      <c r="RPE19" s="191"/>
      <c r="RPF19" s="191"/>
      <c r="RPG19" s="191"/>
      <c r="RPH19" s="191"/>
      <c r="RPI19" s="83"/>
      <c r="RPJ19" s="212"/>
      <c r="RPK19" s="212"/>
      <c r="RPL19" s="212"/>
      <c r="RPM19" s="191"/>
      <c r="RPN19" s="191"/>
      <c r="RPO19" s="191"/>
      <c r="RPP19" s="191"/>
      <c r="RPQ19" s="83"/>
      <c r="RPR19" s="212"/>
      <c r="RPS19" s="212"/>
      <c r="RPT19" s="212"/>
      <c r="RPU19" s="191"/>
      <c r="RPV19" s="191"/>
      <c r="RPW19" s="191"/>
      <c r="RPX19" s="191"/>
      <c r="RPY19" s="83"/>
      <c r="RPZ19" s="212"/>
      <c r="RQA19" s="212"/>
      <c r="RQB19" s="212"/>
      <c r="RQC19" s="191"/>
      <c r="RQD19" s="191"/>
      <c r="RQE19" s="191"/>
      <c r="RQF19" s="191"/>
      <c r="RQG19" s="83"/>
      <c r="RQH19" s="212"/>
      <c r="RQI19" s="212"/>
      <c r="RQJ19" s="212"/>
      <c r="RQK19" s="191"/>
      <c r="RQL19" s="191"/>
      <c r="RQM19" s="191"/>
      <c r="RQN19" s="191"/>
      <c r="RQO19" s="83"/>
      <c r="RQP19" s="212"/>
      <c r="RQQ19" s="212"/>
      <c r="RQR19" s="212"/>
      <c r="RQS19" s="191"/>
      <c r="RQT19" s="191"/>
      <c r="RQU19" s="191"/>
      <c r="RQV19" s="191"/>
      <c r="RQW19" s="83"/>
      <c r="RQX19" s="212"/>
      <c r="RQY19" s="212"/>
      <c r="RQZ19" s="212"/>
      <c r="RRA19" s="191"/>
      <c r="RRB19" s="191"/>
      <c r="RRC19" s="191"/>
      <c r="RRD19" s="191"/>
      <c r="RRE19" s="83"/>
      <c r="RRF19" s="212"/>
      <c r="RRG19" s="212"/>
      <c r="RRH19" s="212"/>
      <c r="RRI19" s="191"/>
      <c r="RRJ19" s="191"/>
      <c r="RRK19" s="191"/>
      <c r="RRL19" s="191"/>
      <c r="RRM19" s="83"/>
      <c r="RRN19" s="212"/>
      <c r="RRO19" s="212"/>
      <c r="RRP19" s="212"/>
      <c r="RRQ19" s="191"/>
      <c r="RRR19" s="191"/>
      <c r="RRS19" s="191"/>
      <c r="RRT19" s="191"/>
      <c r="RRU19" s="83"/>
      <c r="RRV19" s="212"/>
      <c r="RRW19" s="212"/>
      <c r="RRX19" s="212"/>
      <c r="RRY19" s="191"/>
      <c r="RRZ19" s="191"/>
      <c r="RSA19" s="191"/>
      <c r="RSB19" s="191"/>
      <c r="RSC19" s="83"/>
      <c r="RSD19" s="212"/>
      <c r="RSE19" s="212"/>
      <c r="RSF19" s="212"/>
      <c r="RSG19" s="191"/>
      <c r="RSH19" s="191"/>
      <c r="RSI19" s="191"/>
      <c r="RSJ19" s="191"/>
      <c r="RSK19" s="83"/>
      <c r="RSL19" s="212"/>
      <c r="RSM19" s="212"/>
      <c r="RSN19" s="212"/>
      <c r="RSO19" s="191"/>
      <c r="RSP19" s="191"/>
      <c r="RSQ19" s="191"/>
      <c r="RSR19" s="191"/>
      <c r="RSS19" s="83"/>
      <c r="RST19" s="212"/>
      <c r="RSU19" s="212"/>
      <c r="RSV19" s="212"/>
      <c r="RSW19" s="191"/>
      <c r="RSX19" s="191"/>
      <c r="RSY19" s="191"/>
      <c r="RSZ19" s="191"/>
      <c r="RTA19" s="83"/>
      <c r="RTB19" s="212"/>
      <c r="RTC19" s="212"/>
      <c r="RTD19" s="212"/>
      <c r="RTE19" s="191"/>
      <c r="RTF19" s="191"/>
      <c r="RTG19" s="191"/>
      <c r="RTH19" s="191"/>
      <c r="RTI19" s="83"/>
      <c r="RTJ19" s="212"/>
      <c r="RTK19" s="212"/>
      <c r="RTL19" s="212"/>
      <c r="RTM19" s="191"/>
      <c r="RTN19" s="191"/>
      <c r="RTO19" s="191"/>
      <c r="RTP19" s="191"/>
      <c r="RTQ19" s="83"/>
      <c r="RTR19" s="212"/>
      <c r="RTS19" s="212"/>
      <c r="RTT19" s="212"/>
      <c r="RTU19" s="191"/>
      <c r="RTV19" s="191"/>
      <c r="RTW19" s="191"/>
      <c r="RTX19" s="191"/>
      <c r="RTY19" s="83"/>
      <c r="RTZ19" s="212"/>
      <c r="RUA19" s="212"/>
      <c r="RUB19" s="212"/>
      <c r="RUC19" s="191"/>
      <c r="RUD19" s="191"/>
      <c r="RUE19" s="191"/>
      <c r="RUF19" s="191"/>
      <c r="RUG19" s="83"/>
      <c r="RUH19" s="212"/>
      <c r="RUI19" s="212"/>
      <c r="RUJ19" s="212"/>
      <c r="RUK19" s="191"/>
      <c r="RUL19" s="191"/>
      <c r="RUM19" s="191"/>
      <c r="RUN19" s="191"/>
      <c r="RUO19" s="83"/>
      <c r="RUP19" s="212"/>
      <c r="RUQ19" s="212"/>
      <c r="RUR19" s="212"/>
      <c r="RUS19" s="191"/>
      <c r="RUT19" s="191"/>
      <c r="RUU19" s="191"/>
      <c r="RUV19" s="191"/>
      <c r="RUW19" s="83"/>
      <c r="RUX19" s="212"/>
      <c r="RUY19" s="212"/>
      <c r="RUZ19" s="212"/>
      <c r="RVA19" s="191"/>
      <c r="RVB19" s="191"/>
      <c r="RVC19" s="191"/>
      <c r="RVD19" s="191"/>
      <c r="RVE19" s="83"/>
      <c r="RVF19" s="212"/>
      <c r="RVG19" s="212"/>
      <c r="RVH19" s="212"/>
      <c r="RVI19" s="191"/>
      <c r="RVJ19" s="191"/>
      <c r="RVK19" s="191"/>
      <c r="RVL19" s="191"/>
      <c r="RVM19" s="83"/>
      <c r="RVN19" s="212"/>
      <c r="RVO19" s="212"/>
      <c r="RVP19" s="212"/>
      <c r="RVQ19" s="191"/>
      <c r="RVR19" s="191"/>
      <c r="RVS19" s="191"/>
      <c r="RVT19" s="191"/>
      <c r="RVU19" s="83"/>
      <c r="RVV19" s="212"/>
      <c r="RVW19" s="212"/>
      <c r="RVX19" s="212"/>
      <c r="RVY19" s="191"/>
      <c r="RVZ19" s="191"/>
      <c r="RWA19" s="191"/>
      <c r="RWB19" s="191"/>
      <c r="RWC19" s="83"/>
      <c r="RWD19" s="212"/>
      <c r="RWE19" s="212"/>
      <c r="RWF19" s="212"/>
      <c r="RWG19" s="191"/>
      <c r="RWH19" s="191"/>
      <c r="RWI19" s="191"/>
      <c r="RWJ19" s="191"/>
      <c r="RWK19" s="83"/>
      <c r="RWL19" s="212"/>
      <c r="RWM19" s="212"/>
      <c r="RWN19" s="212"/>
      <c r="RWO19" s="191"/>
      <c r="RWP19" s="191"/>
      <c r="RWQ19" s="191"/>
      <c r="RWR19" s="191"/>
      <c r="RWS19" s="83"/>
      <c r="RWT19" s="212"/>
      <c r="RWU19" s="212"/>
      <c r="RWV19" s="212"/>
      <c r="RWW19" s="191"/>
      <c r="RWX19" s="191"/>
      <c r="RWY19" s="191"/>
      <c r="RWZ19" s="191"/>
      <c r="RXA19" s="83"/>
      <c r="RXB19" s="212"/>
      <c r="RXC19" s="212"/>
      <c r="RXD19" s="212"/>
      <c r="RXE19" s="191"/>
      <c r="RXF19" s="191"/>
      <c r="RXG19" s="191"/>
      <c r="RXH19" s="191"/>
      <c r="RXI19" s="83"/>
      <c r="RXJ19" s="212"/>
      <c r="RXK19" s="212"/>
      <c r="RXL19" s="212"/>
      <c r="RXM19" s="191"/>
      <c r="RXN19" s="191"/>
      <c r="RXO19" s="191"/>
      <c r="RXP19" s="191"/>
      <c r="RXQ19" s="83"/>
      <c r="RXR19" s="212"/>
      <c r="RXS19" s="212"/>
      <c r="RXT19" s="212"/>
      <c r="RXU19" s="191"/>
      <c r="RXV19" s="191"/>
      <c r="RXW19" s="191"/>
      <c r="RXX19" s="191"/>
      <c r="RXY19" s="83"/>
      <c r="RXZ19" s="212"/>
      <c r="RYA19" s="212"/>
      <c r="RYB19" s="212"/>
      <c r="RYC19" s="191"/>
      <c r="RYD19" s="191"/>
      <c r="RYE19" s="191"/>
      <c r="RYF19" s="191"/>
      <c r="RYG19" s="83"/>
      <c r="RYH19" s="212"/>
      <c r="RYI19" s="212"/>
      <c r="RYJ19" s="212"/>
      <c r="RYK19" s="191"/>
      <c r="RYL19" s="191"/>
      <c r="RYM19" s="191"/>
      <c r="RYN19" s="191"/>
      <c r="RYO19" s="83"/>
      <c r="RYP19" s="212"/>
      <c r="RYQ19" s="212"/>
      <c r="RYR19" s="212"/>
      <c r="RYS19" s="191"/>
      <c r="RYT19" s="191"/>
      <c r="RYU19" s="191"/>
      <c r="RYV19" s="191"/>
      <c r="RYW19" s="83"/>
      <c r="RYX19" s="212"/>
      <c r="RYY19" s="212"/>
      <c r="RYZ19" s="212"/>
      <c r="RZA19" s="191"/>
      <c r="RZB19" s="191"/>
      <c r="RZC19" s="191"/>
      <c r="RZD19" s="191"/>
      <c r="RZE19" s="83"/>
      <c r="RZF19" s="212"/>
      <c r="RZG19" s="212"/>
      <c r="RZH19" s="212"/>
      <c r="RZI19" s="191"/>
      <c r="RZJ19" s="191"/>
      <c r="RZK19" s="191"/>
      <c r="RZL19" s="191"/>
      <c r="RZM19" s="83"/>
      <c r="RZN19" s="212"/>
      <c r="RZO19" s="212"/>
      <c r="RZP19" s="212"/>
      <c r="RZQ19" s="191"/>
      <c r="RZR19" s="191"/>
      <c r="RZS19" s="191"/>
      <c r="RZT19" s="191"/>
      <c r="RZU19" s="83"/>
      <c r="RZV19" s="212"/>
      <c r="RZW19" s="212"/>
      <c r="RZX19" s="212"/>
      <c r="RZY19" s="191"/>
      <c r="RZZ19" s="191"/>
      <c r="SAA19" s="191"/>
      <c r="SAB19" s="191"/>
      <c r="SAC19" s="83"/>
      <c r="SAD19" s="212"/>
      <c r="SAE19" s="212"/>
      <c r="SAF19" s="212"/>
      <c r="SAG19" s="191"/>
      <c r="SAH19" s="191"/>
      <c r="SAI19" s="191"/>
      <c r="SAJ19" s="191"/>
      <c r="SAK19" s="83"/>
      <c r="SAL19" s="212"/>
      <c r="SAM19" s="212"/>
      <c r="SAN19" s="212"/>
      <c r="SAO19" s="191"/>
      <c r="SAP19" s="191"/>
      <c r="SAQ19" s="191"/>
      <c r="SAR19" s="191"/>
      <c r="SAS19" s="83"/>
      <c r="SAT19" s="212"/>
      <c r="SAU19" s="212"/>
      <c r="SAV19" s="212"/>
      <c r="SAW19" s="191"/>
      <c r="SAX19" s="191"/>
      <c r="SAY19" s="191"/>
      <c r="SAZ19" s="191"/>
      <c r="SBA19" s="83"/>
      <c r="SBB19" s="212"/>
      <c r="SBC19" s="212"/>
      <c r="SBD19" s="212"/>
      <c r="SBE19" s="191"/>
      <c r="SBF19" s="191"/>
      <c r="SBG19" s="191"/>
      <c r="SBH19" s="191"/>
      <c r="SBI19" s="83"/>
      <c r="SBJ19" s="212"/>
      <c r="SBK19" s="212"/>
      <c r="SBL19" s="212"/>
      <c r="SBM19" s="191"/>
      <c r="SBN19" s="191"/>
      <c r="SBO19" s="191"/>
      <c r="SBP19" s="191"/>
      <c r="SBQ19" s="83"/>
      <c r="SBR19" s="212"/>
      <c r="SBS19" s="212"/>
      <c r="SBT19" s="212"/>
      <c r="SBU19" s="191"/>
      <c r="SBV19" s="191"/>
      <c r="SBW19" s="191"/>
      <c r="SBX19" s="191"/>
      <c r="SBY19" s="83"/>
      <c r="SBZ19" s="212"/>
      <c r="SCA19" s="212"/>
      <c r="SCB19" s="212"/>
      <c r="SCC19" s="191"/>
      <c r="SCD19" s="191"/>
      <c r="SCE19" s="191"/>
      <c r="SCF19" s="191"/>
      <c r="SCG19" s="83"/>
      <c r="SCH19" s="212"/>
      <c r="SCI19" s="212"/>
      <c r="SCJ19" s="212"/>
      <c r="SCK19" s="191"/>
      <c r="SCL19" s="191"/>
      <c r="SCM19" s="191"/>
      <c r="SCN19" s="191"/>
      <c r="SCO19" s="83"/>
      <c r="SCP19" s="212"/>
      <c r="SCQ19" s="212"/>
      <c r="SCR19" s="212"/>
      <c r="SCS19" s="191"/>
      <c r="SCT19" s="191"/>
      <c r="SCU19" s="191"/>
      <c r="SCV19" s="191"/>
      <c r="SCW19" s="83"/>
      <c r="SCX19" s="212"/>
      <c r="SCY19" s="212"/>
      <c r="SCZ19" s="212"/>
      <c r="SDA19" s="191"/>
      <c r="SDB19" s="191"/>
      <c r="SDC19" s="191"/>
      <c r="SDD19" s="191"/>
      <c r="SDE19" s="83"/>
      <c r="SDF19" s="212"/>
      <c r="SDG19" s="212"/>
      <c r="SDH19" s="212"/>
      <c r="SDI19" s="191"/>
      <c r="SDJ19" s="191"/>
      <c r="SDK19" s="191"/>
      <c r="SDL19" s="191"/>
      <c r="SDM19" s="83"/>
      <c r="SDN19" s="212"/>
      <c r="SDO19" s="212"/>
      <c r="SDP19" s="212"/>
      <c r="SDQ19" s="191"/>
      <c r="SDR19" s="191"/>
      <c r="SDS19" s="191"/>
      <c r="SDT19" s="191"/>
      <c r="SDU19" s="83"/>
      <c r="SDV19" s="212"/>
      <c r="SDW19" s="212"/>
      <c r="SDX19" s="212"/>
      <c r="SDY19" s="191"/>
      <c r="SDZ19" s="191"/>
      <c r="SEA19" s="191"/>
      <c r="SEB19" s="191"/>
      <c r="SEC19" s="83"/>
      <c r="SED19" s="212"/>
      <c r="SEE19" s="212"/>
      <c r="SEF19" s="212"/>
      <c r="SEG19" s="191"/>
      <c r="SEH19" s="191"/>
      <c r="SEI19" s="191"/>
      <c r="SEJ19" s="191"/>
      <c r="SEK19" s="83"/>
      <c r="SEL19" s="212"/>
      <c r="SEM19" s="212"/>
      <c r="SEN19" s="212"/>
      <c r="SEO19" s="191"/>
      <c r="SEP19" s="191"/>
      <c r="SEQ19" s="191"/>
      <c r="SER19" s="191"/>
      <c r="SES19" s="83"/>
      <c r="SET19" s="212"/>
      <c r="SEU19" s="212"/>
      <c r="SEV19" s="212"/>
      <c r="SEW19" s="191"/>
      <c r="SEX19" s="191"/>
      <c r="SEY19" s="191"/>
      <c r="SEZ19" s="191"/>
      <c r="SFA19" s="83"/>
      <c r="SFB19" s="212"/>
      <c r="SFC19" s="212"/>
      <c r="SFD19" s="212"/>
      <c r="SFE19" s="191"/>
      <c r="SFF19" s="191"/>
      <c r="SFG19" s="191"/>
      <c r="SFH19" s="191"/>
      <c r="SFI19" s="83"/>
      <c r="SFJ19" s="212"/>
      <c r="SFK19" s="212"/>
      <c r="SFL19" s="212"/>
      <c r="SFM19" s="191"/>
      <c r="SFN19" s="191"/>
      <c r="SFO19" s="191"/>
      <c r="SFP19" s="191"/>
      <c r="SFQ19" s="83"/>
      <c r="SFR19" s="212"/>
      <c r="SFS19" s="212"/>
      <c r="SFT19" s="212"/>
      <c r="SFU19" s="191"/>
      <c r="SFV19" s="191"/>
      <c r="SFW19" s="191"/>
      <c r="SFX19" s="191"/>
      <c r="SFY19" s="83"/>
      <c r="SFZ19" s="212"/>
      <c r="SGA19" s="212"/>
      <c r="SGB19" s="212"/>
      <c r="SGC19" s="191"/>
      <c r="SGD19" s="191"/>
      <c r="SGE19" s="191"/>
      <c r="SGF19" s="191"/>
      <c r="SGG19" s="83"/>
      <c r="SGH19" s="212"/>
      <c r="SGI19" s="212"/>
      <c r="SGJ19" s="212"/>
      <c r="SGK19" s="191"/>
      <c r="SGL19" s="191"/>
      <c r="SGM19" s="191"/>
      <c r="SGN19" s="191"/>
      <c r="SGO19" s="83"/>
      <c r="SGP19" s="212"/>
      <c r="SGQ19" s="212"/>
      <c r="SGR19" s="212"/>
      <c r="SGS19" s="191"/>
      <c r="SGT19" s="191"/>
      <c r="SGU19" s="191"/>
      <c r="SGV19" s="191"/>
      <c r="SGW19" s="83"/>
      <c r="SGX19" s="212"/>
      <c r="SGY19" s="212"/>
      <c r="SGZ19" s="212"/>
      <c r="SHA19" s="191"/>
      <c r="SHB19" s="191"/>
      <c r="SHC19" s="191"/>
      <c r="SHD19" s="191"/>
      <c r="SHE19" s="83"/>
      <c r="SHF19" s="212"/>
      <c r="SHG19" s="212"/>
      <c r="SHH19" s="212"/>
      <c r="SHI19" s="191"/>
      <c r="SHJ19" s="191"/>
      <c r="SHK19" s="191"/>
      <c r="SHL19" s="191"/>
      <c r="SHM19" s="83"/>
      <c r="SHN19" s="212"/>
      <c r="SHO19" s="212"/>
      <c r="SHP19" s="212"/>
      <c r="SHQ19" s="191"/>
      <c r="SHR19" s="191"/>
      <c r="SHS19" s="191"/>
      <c r="SHT19" s="191"/>
      <c r="SHU19" s="83"/>
      <c r="SHV19" s="212"/>
      <c r="SHW19" s="212"/>
      <c r="SHX19" s="212"/>
      <c r="SHY19" s="191"/>
      <c r="SHZ19" s="191"/>
      <c r="SIA19" s="191"/>
      <c r="SIB19" s="191"/>
      <c r="SIC19" s="83"/>
      <c r="SID19" s="212"/>
      <c r="SIE19" s="212"/>
      <c r="SIF19" s="212"/>
      <c r="SIG19" s="191"/>
      <c r="SIH19" s="191"/>
      <c r="SII19" s="191"/>
      <c r="SIJ19" s="191"/>
      <c r="SIK19" s="83"/>
      <c r="SIL19" s="212"/>
      <c r="SIM19" s="212"/>
      <c r="SIN19" s="212"/>
      <c r="SIO19" s="191"/>
      <c r="SIP19" s="191"/>
      <c r="SIQ19" s="191"/>
      <c r="SIR19" s="191"/>
      <c r="SIS19" s="83"/>
      <c r="SIT19" s="212"/>
      <c r="SIU19" s="212"/>
      <c r="SIV19" s="212"/>
      <c r="SIW19" s="191"/>
      <c r="SIX19" s="191"/>
      <c r="SIY19" s="191"/>
      <c r="SIZ19" s="191"/>
      <c r="SJA19" s="83"/>
      <c r="SJB19" s="212"/>
      <c r="SJC19" s="212"/>
      <c r="SJD19" s="212"/>
      <c r="SJE19" s="191"/>
      <c r="SJF19" s="191"/>
      <c r="SJG19" s="191"/>
      <c r="SJH19" s="191"/>
      <c r="SJI19" s="83"/>
      <c r="SJJ19" s="212"/>
      <c r="SJK19" s="212"/>
      <c r="SJL19" s="212"/>
      <c r="SJM19" s="191"/>
      <c r="SJN19" s="191"/>
      <c r="SJO19" s="191"/>
      <c r="SJP19" s="191"/>
      <c r="SJQ19" s="83"/>
      <c r="SJR19" s="212"/>
      <c r="SJS19" s="212"/>
      <c r="SJT19" s="212"/>
      <c r="SJU19" s="191"/>
      <c r="SJV19" s="191"/>
      <c r="SJW19" s="191"/>
      <c r="SJX19" s="191"/>
      <c r="SJY19" s="83"/>
      <c r="SJZ19" s="212"/>
      <c r="SKA19" s="212"/>
      <c r="SKB19" s="212"/>
      <c r="SKC19" s="191"/>
      <c r="SKD19" s="191"/>
      <c r="SKE19" s="191"/>
      <c r="SKF19" s="191"/>
      <c r="SKG19" s="83"/>
      <c r="SKH19" s="212"/>
      <c r="SKI19" s="212"/>
      <c r="SKJ19" s="212"/>
      <c r="SKK19" s="191"/>
      <c r="SKL19" s="191"/>
      <c r="SKM19" s="191"/>
      <c r="SKN19" s="191"/>
      <c r="SKO19" s="83"/>
      <c r="SKP19" s="212"/>
      <c r="SKQ19" s="212"/>
      <c r="SKR19" s="212"/>
      <c r="SKS19" s="191"/>
      <c r="SKT19" s="191"/>
      <c r="SKU19" s="191"/>
      <c r="SKV19" s="191"/>
      <c r="SKW19" s="83"/>
      <c r="SKX19" s="212"/>
      <c r="SKY19" s="212"/>
      <c r="SKZ19" s="212"/>
      <c r="SLA19" s="191"/>
      <c r="SLB19" s="191"/>
      <c r="SLC19" s="191"/>
      <c r="SLD19" s="191"/>
      <c r="SLE19" s="83"/>
      <c r="SLF19" s="212"/>
      <c r="SLG19" s="212"/>
      <c r="SLH19" s="212"/>
      <c r="SLI19" s="191"/>
      <c r="SLJ19" s="191"/>
      <c r="SLK19" s="191"/>
      <c r="SLL19" s="191"/>
      <c r="SLM19" s="83"/>
      <c r="SLN19" s="212"/>
      <c r="SLO19" s="212"/>
      <c r="SLP19" s="212"/>
      <c r="SLQ19" s="191"/>
      <c r="SLR19" s="191"/>
      <c r="SLS19" s="191"/>
      <c r="SLT19" s="191"/>
      <c r="SLU19" s="83"/>
      <c r="SLV19" s="212"/>
      <c r="SLW19" s="212"/>
      <c r="SLX19" s="212"/>
      <c r="SLY19" s="191"/>
      <c r="SLZ19" s="191"/>
      <c r="SMA19" s="191"/>
      <c r="SMB19" s="191"/>
      <c r="SMC19" s="83"/>
      <c r="SMD19" s="212"/>
      <c r="SME19" s="212"/>
      <c r="SMF19" s="212"/>
      <c r="SMG19" s="191"/>
      <c r="SMH19" s="191"/>
      <c r="SMI19" s="191"/>
      <c r="SMJ19" s="191"/>
      <c r="SMK19" s="83"/>
      <c r="SML19" s="212"/>
      <c r="SMM19" s="212"/>
      <c r="SMN19" s="212"/>
      <c r="SMO19" s="191"/>
      <c r="SMP19" s="191"/>
      <c r="SMQ19" s="191"/>
      <c r="SMR19" s="191"/>
      <c r="SMS19" s="83"/>
      <c r="SMT19" s="212"/>
      <c r="SMU19" s="212"/>
      <c r="SMV19" s="212"/>
      <c r="SMW19" s="191"/>
      <c r="SMX19" s="191"/>
      <c r="SMY19" s="191"/>
      <c r="SMZ19" s="191"/>
      <c r="SNA19" s="83"/>
      <c r="SNB19" s="212"/>
      <c r="SNC19" s="212"/>
      <c r="SND19" s="212"/>
      <c r="SNE19" s="191"/>
      <c r="SNF19" s="191"/>
      <c r="SNG19" s="191"/>
      <c r="SNH19" s="191"/>
      <c r="SNI19" s="83"/>
      <c r="SNJ19" s="212"/>
      <c r="SNK19" s="212"/>
      <c r="SNL19" s="212"/>
      <c r="SNM19" s="191"/>
      <c r="SNN19" s="191"/>
      <c r="SNO19" s="191"/>
      <c r="SNP19" s="191"/>
      <c r="SNQ19" s="83"/>
      <c r="SNR19" s="212"/>
      <c r="SNS19" s="212"/>
      <c r="SNT19" s="212"/>
      <c r="SNU19" s="191"/>
      <c r="SNV19" s="191"/>
      <c r="SNW19" s="191"/>
      <c r="SNX19" s="191"/>
      <c r="SNY19" s="83"/>
      <c r="SNZ19" s="212"/>
      <c r="SOA19" s="212"/>
      <c r="SOB19" s="212"/>
      <c r="SOC19" s="191"/>
      <c r="SOD19" s="191"/>
      <c r="SOE19" s="191"/>
      <c r="SOF19" s="191"/>
      <c r="SOG19" s="83"/>
      <c r="SOH19" s="212"/>
      <c r="SOI19" s="212"/>
      <c r="SOJ19" s="212"/>
      <c r="SOK19" s="191"/>
      <c r="SOL19" s="191"/>
      <c r="SOM19" s="191"/>
      <c r="SON19" s="191"/>
      <c r="SOO19" s="83"/>
      <c r="SOP19" s="212"/>
      <c r="SOQ19" s="212"/>
      <c r="SOR19" s="212"/>
      <c r="SOS19" s="191"/>
      <c r="SOT19" s="191"/>
      <c r="SOU19" s="191"/>
      <c r="SOV19" s="191"/>
      <c r="SOW19" s="83"/>
      <c r="SOX19" s="212"/>
      <c r="SOY19" s="212"/>
      <c r="SOZ19" s="212"/>
      <c r="SPA19" s="191"/>
      <c r="SPB19" s="191"/>
      <c r="SPC19" s="191"/>
      <c r="SPD19" s="191"/>
      <c r="SPE19" s="83"/>
      <c r="SPF19" s="212"/>
      <c r="SPG19" s="212"/>
      <c r="SPH19" s="212"/>
      <c r="SPI19" s="191"/>
      <c r="SPJ19" s="191"/>
      <c r="SPK19" s="191"/>
      <c r="SPL19" s="191"/>
      <c r="SPM19" s="83"/>
      <c r="SPN19" s="212"/>
      <c r="SPO19" s="212"/>
      <c r="SPP19" s="212"/>
      <c r="SPQ19" s="191"/>
      <c r="SPR19" s="191"/>
      <c r="SPS19" s="191"/>
      <c r="SPT19" s="191"/>
      <c r="SPU19" s="83"/>
      <c r="SPV19" s="212"/>
      <c r="SPW19" s="212"/>
      <c r="SPX19" s="212"/>
      <c r="SPY19" s="191"/>
      <c r="SPZ19" s="191"/>
      <c r="SQA19" s="191"/>
      <c r="SQB19" s="191"/>
      <c r="SQC19" s="83"/>
      <c r="SQD19" s="212"/>
      <c r="SQE19" s="212"/>
      <c r="SQF19" s="212"/>
      <c r="SQG19" s="191"/>
      <c r="SQH19" s="191"/>
      <c r="SQI19" s="191"/>
      <c r="SQJ19" s="191"/>
      <c r="SQK19" s="83"/>
      <c r="SQL19" s="212"/>
      <c r="SQM19" s="212"/>
      <c r="SQN19" s="212"/>
      <c r="SQO19" s="191"/>
      <c r="SQP19" s="191"/>
      <c r="SQQ19" s="191"/>
      <c r="SQR19" s="191"/>
      <c r="SQS19" s="83"/>
      <c r="SQT19" s="212"/>
      <c r="SQU19" s="212"/>
      <c r="SQV19" s="212"/>
      <c r="SQW19" s="191"/>
      <c r="SQX19" s="191"/>
      <c r="SQY19" s="191"/>
      <c r="SQZ19" s="191"/>
      <c r="SRA19" s="83"/>
      <c r="SRB19" s="212"/>
      <c r="SRC19" s="212"/>
      <c r="SRD19" s="212"/>
      <c r="SRE19" s="191"/>
      <c r="SRF19" s="191"/>
      <c r="SRG19" s="191"/>
      <c r="SRH19" s="191"/>
      <c r="SRI19" s="83"/>
      <c r="SRJ19" s="212"/>
      <c r="SRK19" s="212"/>
      <c r="SRL19" s="212"/>
      <c r="SRM19" s="191"/>
      <c r="SRN19" s="191"/>
      <c r="SRO19" s="191"/>
      <c r="SRP19" s="191"/>
      <c r="SRQ19" s="83"/>
      <c r="SRR19" s="212"/>
      <c r="SRS19" s="212"/>
      <c r="SRT19" s="212"/>
      <c r="SRU19" s="191"/>
      <c r="SRV19" s="191"/>
      <c r="SRW19" s="191"/>
      <c r="SRX19" s="191"/>
      <c r="SRY19" s="83"/>
      <c r="SRZ19" s="212"/>
      <c r="SSA19" s="212"/>
      <c r="SSB19" s="212"/>
      <c r="SSC19" s="191"/>
      <c r="SSD19" s="191"/>
      <c r="SSE19" s="191"/>
      <c r="SSF19" s="191"/>
      <c r="SSG19" s="83"/>
      <c r="SSH19" s="212"/>
      <c r="SSI19" s="212"/>
      <c r="SSJ19" s="212"/>
      <c r="SSK19" s="191"/>
      <c r="SSL19" s="191"/>
      <c r="SSM19" s="191"/>
      <c r="SSN19" s="191"/>
      <c r="SSO19" s="83"/>
      <c r="SSP19" s="212"/>
      <c r="SSQ19" s="212"/>
      <c r="SSR19" s="212"/>
      <c r="SSS19" s="191"/>
      <c r="SST19" s="191"/>
      <c r="SSU19" s="191"/>
      <c r="SSV19" s="191"/>
      <c r="SSW19" s="83"/>
      <c r="SSX19" s="212"/>
      <c r="SSY19" s="212"/>
      <c r="SSZ19" s="212"/>
      <c r="STA19" s="191"/>
      <c r="STB19" s="191"/>
      <c r="STC19" s="191"/>
      <c r="STD19" s="191"/>
      <c r="STE19" s="83"/>
      <c r="STF19" s="212"/>
      <c r="STG19" s="212"/>
      <c r="STH19" s="212"/>
      <c r="STI19" s="191"/>
      <c r="STJ19" s="191"/>
      <c r="STK19" s="191"/>
      <c r="STL19" s="191"/>
      <c r="STM19" s="83"/>
      <c r="STN19" s="212"/>
      <c r="STO19" s="212"/>
      <c r="STP19" s="212"/>
      <c r="STQ19" s="191"/>
      <c r="STR19" s="191"/>
      <c r="STS19" s="191"/>
      <c r="STT19" s="191"/>
      <c r="STU19" s="83"/>
      <c r="STV19" s="212"/>
      <c r="STW19" s="212"/>
      <c r="STX19" s="212"/>
      <c r="STY19" s="191"/>
      <c r="STZ19" s="191"/>
      <c r="SUA19" s="191"/>
      <c r="SUB19" s="191"/>
      <c r="SUC19" s="83"/>
      <c r="SUD19" s="212"/>
      <c r="SUE19" s="212"/>
      <c r="SUF19" s="212"/>
      <c r="SUG19" s="191"/>
      <c r="SUH19" s="191"/>
      <c r="SUI19" s="191"/>
      <c r="SUJ19" s="191"/>
      <c r="SUK19" s="83"/>
      <c r="SUL19" s="212"/>
      <c r="SUM19" s="212"/>
      <c r="SUN19" s="212"/>
      <c r="SUO19" s="191"/>
      <c r="SUP19" s="191"/>
      <c r="SUQ19" s="191"/>
      <c r="SUR19" s="191"/>
      <c r="SUS19" s="83"/>
      <c r="SUT19" s="212"/>
      <c r="SUU19" s="212"/>
      <c r="SUV19" s="212"/>
      <c r="SUW19" s="191"/>
      <c r="SUX19" s="191"/>
      <c r="SUY19" s="191"/>
      <c r="SUZ19" s="191"/>
      <c r="SVA19" s="83"/>
      <c r="SVB19" s="212"/>
      <c r="SVC19" s="212"/>
      <c r="SVD19" s="212"/>
      <c r="SVE19" s="191"/>
      <c r="SVF19" s="191"/>
      <c r="SVG19" s="191"/>
      <c r="SVH19" s="191"/>
      <c r="SVI19" s="83"/>
      <c r="SVJ19" s="212"/>
      <c r="SVK19" s="212"/>
      <c r="SVL19" s="212"/>
      <c r="SVM19" s="191"/>
      <c r="SVN19" s="191"/>
      <c r="SVO19" s="191"/>
      <c r="SVP19" s="191"/>
      <c r="SVQ19" s="83"/>
      <c r="SVR19" s="212"/>
      <c r="SVS19" s="212"/>
      <c r="SVT19" s="212"/>
      <c r="SVU19" s="191"/>
      <c r="SVV19" s="191"/>
      <c r="SVW19" s="191"/>
      <c r="SVX19" s="191"/>
      <c r="SVY19" s="83"/>
      <c r="SVZ19" s="212"/>
      <c r="SWA19" s="212"/>
      <c r="SWB19" s="212"/>
      <c r="SWC19" s="191"/>
      <c r="SWD19" s="191"/>
      <c r="SWE19" s="191"/>
      <c r="SWF19" s="191"/>
      <c r="SWG19" s="83"/>
      <c r="SWH19" s="212"/>
      <c r="SWI19" s="212"/>
      <c r="SWJ19" s="212"/>
      <c r="SWK19" s="191"/>
      <c r="SWL19" s="191"/>
      <c r="SWM19" s="191"/>
      <c r="SWN19" s="191"/>
      <c r="SWO19" s="83"/>
      <c r="SWP19" s="212"/>
      <c r="SWQ19" s="212"/>
      <c r="SWR19" s="212"/>
      <c r="SWS19" s="191"/>
      <c r="SWT19" s="191"/>
      <c r="SWU19" s="191"/>
      <c r="SWV19" s="191"/>
      <c r="SWW19" s="83"/>
      <c r="SWX19" s="212"/>
      <c r="SWY19" s="212"/>
      <c r="SWZ19" s="212"/>
      <c r="SXA19" s="191"/>
      <c r="SXB19" s="191"/>
      <c r="SXC19" s="191"/>
      <c r="SXD19" s="191"/>
      <c r="SXE19" s="83"/>
      <c r="SXF19" s="212"/>
      <c r="SXG19" s="212"/>
      <c r="SXH19" s="212"/>
      <c r="SXI19" s="191"/>
      <c r="SXJ19" s="191"/>
      <c r="SXK19" s="191"/>
      <c r="SXL19" s="191"/>
      <c r="SXM19" s="83"/>
      <c r="SXN19" s="212"/>
      <c r="SXO19" s="212"/>
      <c r="SXP19" s="212"/>
      <c r="SXQ19" s="191"/>
      <c r="SXR19" s="191"/>
      <c r="SXS19" s="191"/>
      <c r="SXT19" s="191"/>
      <c r="SXU19" s="83"/>
      <c r="SXV19" s="212"/>
      <c r="SXW19" s="212"/>
      <c r="SXX19" s="212"/>
      <c r="SXY19" s="191"/>
      <c r="SXZ19" s="191"/>
      <c r="SYA19" s="191"/>
      <c r="SYB19" s="191"/>
      <c r="SYC19" s="83"/>
      <c r="SYD19" s="212"/>
      <c r="SYE19" s="212"/>
      <c r="SYF19" s="212"/>
      <c r="SYG19" s="191"/>
      <c r="SYH19" s="191"/>
      <c r="SYI19" s="191"/>
      <c r="SYJ19" s="191"/>
      <c r="SYK19" s="83"/>
      <c r="SYL19" s="212"/>
      <c r="SYM19" s="212"/>
      <c r="SYN19" s="212"/>
      <c r="SYO19" s="191"/>
      <c r="SYP19" s="191"/>
      <c r="SYQ19" s="191"/>
      <c r="SYR19" s="191"/>
      <c r="SYS19" s="83"/>
      <c r="SYT19" s="212"/>
      <c r="SYU19" s="212"/>
      <c r="SYV19" s="212"/>
      <c r="SYW19" s="191"/>
      <c r="SYX19" s="191"/>
      <c r="SYY19" s="191"/>
      <c r="SYZ19" s="191"/>
      <c r="SZA19" s="83"/>
      <c r="SZB19" s="212"/>
      <c r="SZC19" s="212"/>
      <c r="SZD19" s="212"/>
      <c r="SZE19" s="191"/>
      <c r="SZF19" s="191"/>
      <c r="SZG19" s="191"/>
      <c r="SZH19" s="191"/>
      <c r="SZI19" s="83"/>
      <c r="SZJ19" s="212"/>
      <c r="SZK19" s="212"/>
      <c r="SZL19" s="212"/>
      <c r="SZM19" s="191"/>
      <c r="SZN19" s="191"/>
      <c r="SZO19" s="191"/>
      <c r="SZP19" s="191"/>
      <c r="SZQ19" s="83"/>
      <c r="SZR19" s="212"/>
      <c r="SZS19" s="212"/>
      <c r="SZT19" s="212"/>
      <c r="SZU19" s="191"/>
      <c r="SZV19" s="191"/>
      <c r="SZW19" s="191"/>
      <c r="SZX19" s="191"/>
      <c r="SZY19" s="83"/>
      <c r="SZZ19" s="212"/>
      <c r="TAA19" s="212"/>
      <c r="TAB19" s="212"/>
      <c r="TAC19" s="191"/>
      <c r="TAD19" s="191"/>
      <c r="TAE19" s="191"/>
      <c r="TAF19" s="191"/>
      <c r="TAG19" s="83"/>
      <c r="TAH19" s="212"/>
      <c r="TAI19" s="212"/>
      <c r="TAJ19" s="212"/>
      <c r="TAK19" s="191"/>
      <c r="TAL19" s="191"/>
      <c r="TAM19" s="191"/>
      <c r="TAN19" s="191"/>
      <c r="TAO19" s="83"/>
      <c r="TAP19" s="212"/>
      <c r="TAQ19" s="212"/>
      <c r="TAR19" s="212"/>
      <c r="TAS19" s="191"/>
      <c r="TAT19" s="191"/>
      <c r="TAU19" s="191"/>
      <c r="TAV19" s="191"/>
      <c r="TAW19" s="83"/>
      <c r="TAX19" s="212"/>
      <c r="TAY19" s="212"/>
      <c r="TAZ19" s="212"/>
      <c r="TBA19" s="191"/>
      <c r="TBB19" s="191"/>
      <c r="TBC19" s="191"/>
      <c r="TBD19" s="191"/>
      <c r="TBE19" s="83"/>
      <c r="TBF19" s="212"/>
      <c r="TBG19" s="212"/>
      <c r="TBH19" s="212"/>
      <c r="TBI19" s="191"/>
      <c r="TBJ19" s="191"/>
      <c r="TBK19" s="191"/>
      <c r="TBL19" s="191"/>
      <c r="TBM19" s="83"/>
      <c r="TBN19" s="212"/>
      <c r="TBO19" s="212"/>
      <c r="TBP19" s="212"/>
      <c r="TBQ19" s="191"/>
      <c r="TBR19" s="191"/>
      <c r="TBS19" s="191"/>
      <c r="TBT19" s="191"/>
      <c r="TBU19" s="83"/>
      <c r="TBV19" s="212"/>
      <c r="TBW19" s="212"/>
      <c r="TBX19" s="212"/>
      <c r="TBY19" s="191"/>
      <c r="TBZ19" s="191"/>
      <c r="TCA19" s="191"/>
      <c r="TCB19" s="191"/>
      <c r="TCC19" s="83"/>
      <c r="TCD19" s="212"/>
      <c r="TCE19" s="212"/>
      <c r="TCF19" s="212"/>
      <c r="TCG19" s="191"/>
      <c r="TCH19" s="191"/>
      <c r="TCI19" s="191"/>
      <c r="TCJ19" s="191"/>
      <c r="TCK19" s="83"/>
      <c r="TCL19" s="212"/>
      <c r="TCM19" s="212"/>
      <c r="TCN19" s="212"/>
      <c r="TCO19" s="191"/>
      <c r="TCP19" s="191"/>
      <c r="TCQ19" s="191"/>
      <c r="TCR19" s="191"/>
      <c r="TCS19" s="83"/>
      <c r="TCT19" s="212"/>
      <c r="TCU19" s="212"/>
      <c r="TCV19" s="212"/>
      <c r="TCW19" s="191"/>
      <c r="TCX19" s="191"/>
      <c r="TCY19" s="191"/>
      <c r="TCZ19" s="191"/>
      <c r="TDA19" s="83"/>
      <c r="TDB19" s="212"/>
      <c r="TDC19" s="212"/>
      <c r="TDD19" s="212"/>
      <c r="TDE19" s="191"/>
      <c r="TDF19" s="191"/>
      <c r="TDG19" s="191"/>
      <c r="TDH19" s="191"/>
      <c r="TDI19" s="83"/>
      <c r="TDJ19" s="212"/>
      <c r="TDK19" s="212"/>
      <c r="TDL19" s="212"/>
      <c r="TDM19" s="191"/>
      <c r="TDN19" s="191"/>
      <c r="TDO19" s="191"/>
      <c r="TDP19" s="191"/>
      <c r="TDQ19" s="83"/>
      <c r="TDR19" s="212"/>
      <c r="TDS19" s="212"/>
      <c r="TDT19" s="212"/>
      <c r="TDU19" s="191"/>
      <c r="TDV19" s="191"/>
      <c r="TDW19" s="191"/>
      <c r="TDX19" s="191"/>
      <c r="TDY19" s="83"/>
      <c r="TDZ19" s="212"/>
      <c r="TEA19" s="212"/>
      <c r="TEB19" s="212"/>
      <c r="TEC19" s="191"/>
      <c r="TED19" s="191"/>
      <c r="TEE19" s="191"/>
      <c r="TEF19" s="191"/>
      <c r="TEG19" s="83"/>
      <c r="TEH19" s="212"/>
      <c r="TEI19" s="212"/>
      <c r="TEJ19" s="212"/>
      <c r="TEK19" s="191"/>
      <c r="TEL19" s="191"/>
      <c r="TEM19" s="191"/>
      <c r="TEN19" s="191"/>
      <c r="TEO19" s="83"/>
      <c r="TEP19" s="212"/>
      <c r="TEQ19" s="212"/>
      <c r="TER19" s="212"/>
      <c r="TES19" s="191"/>
      <c r="TET19" s="191"/>
      <c r="TEU19" s="191"/>
      <c r="TEV19" s="191"/>
      <c r="TEW19" s="83"/>
      <c r="TEX19" s="212"/>
      <c r="TEY19" s="212"/>
      <c r="TEZ19" s="212"/>
      <c r="TFA19" s="191"/>
      <c r="TFB19" s="191"/>
      <c r="TFC19" s="191"/>
      <c r="TFD19" s="191"/>
      <c r="TFE19" s="83"/>
      <c r="TFF19" s="212"/>
      <c r="TFG19" s="212"/>
      <c r="TFH19" s="212"/>
      <c r="TFI19" s="191"/>
      <c r="TFJ19" s="191"/>
      <c r="TFK19" s="191"/>
      <c r="TFL19" s="191"/>
      <c r="TFM19" s="83"/>
      <c r="TFN19" s="212"/>
      <c r="TFO19" s="212"/>
      <c r="TFP19" s="212"/>
      <c r="TFQ19" s="191"/>
      <c r="TFR19" s="191"/>
      <c r="TFS19" s="191"/>
      <c r="TFT19" s="191"/>
      <c r="TFU19" s="83"/>
      <c r="TFV19" s="212"/>
      <c r="TFW19" s="212"/>
      <c r="TFX19" s="212"/>
      <c r="TFY19" s="191"/>
      <c r="TFZ19" s="191"/>
      <c r="TGA19" s="191"/>
      <c r="TGB19" s="191"/>
      <c r="TGC19" s="83"/>
      <c r="TGD19" s="212"/>
      <c r="TGE19" s="212"/>
      <c r="TGF19" s="212"/>
      <c r="TGG19" s="191"/>
      <c r="TGH19" s="191"/>
      <c r="TGI19" s="191"/>
      <c r="TGJ19" s="191"/>
      <c r="TGK19" s="83"/>
      <c r="TGL19" s="212"/>
      <c r="TGM19" s="212"/>
      <c r="TGN19" s="212"/>
      <c r="TGO19" s="191"/>
      <c r="TGP19" s="191"/>
      <c r="TGQ19" s="191"/>
      <c r="TGR19" s="191"/>
      <c r="TGS19" s="83"/>
      <c r="TGT19" s="212"/>
      <c r="TGU19" s="212"/>
      <c r="TGV19" s="212"/>
      <c r="TGW19" s="191"/>
      <c r="TGX19" s="191"/>
      <c r="TGY19" s="191"/>
      <c r="TGZ19" s="191"/>
      <c r="THA19" s="83"/>
      <c r="THB19" s="212"/>
      <c r="THC19" s="212"/>
      <c r="THD19" s="212"/>
      <c r="THE19" s="191"/>
      <c r="THF19" s="191"/>
      <c r="THG19" s="191"/>
      <c r="THH19" s="191"/>
      <c r="THI19" s="83"/>
      <c r="THJ19" s="212"/>
      <c r="THK19" s="212"/>
      <c r="THL19" s="212"/>
      <c r="THM19" s="191"/>
      <c r="THN19" s="191"/>
      <c r="THO19" s="191"/>
      <c r="THP19" s="191"/>
      <c r="THQ19" s="83"/>
      <c r="THR19" s="212"/>
      <c r="THS19" s="212"/>
      <c r="THT19" s="212"/>
      <c r="THU19" s="191"/>
      <c r="THV19" s="191"/>
      <c r="THW19" s="191"/>
      <c r="THX19" s="191"/>
      <c r="THY19" s="83"/>
      <c r="THZ19" s="212"/>
      <c r="TIA19" s="212"/>
      <c r="TIB19" s="212"/>
      <c r="TIC19" s="191"/>
      <c r="TID19" s="191"/>
      <c r="TIE19" s="191"/>
      <c r="TIF19" s="191"/>
      <c r="TIG19" s="83"/>
      <c r="TIH19" s="212"/>
      <c r="TII19" s="212"/>
      <c r="TIJ19" s="212"/>
      <c r="TIK19" s="191"/>
      <c r="TIL19" s="191"/>
      <c r="TIM19" s="191"/>
      <c r="TIN19" s="191"/>
      <c r="TIO19" s="83"/>
      <c r="TIP19" s="212"/>
      <c r="TIQ19" s="212"/>
      <c r="TIR19" s="212"/>
      <c r="TIS19" s="191"/>
      <c r="TIT19" s="191"/>
      <c r="TIU19" s="191"/>
      <c r="TIV19" s="191"/>
      <c r="TIW19" s="83"/>
      <c r="TIX19" s="212"/>
      <c r="TIY19" s="212"/>
      <c r="TIZ19" s="212"/>
      <c r="TJA19" s="191"/>
      <c r="TJB19" s="191"/>
      <c r="TJC19" s="191"/>
      <c r="TJD19" s="191"/>
      <c r="TJE19" s="83"/>
      <c r="TJF19" s="212"/>
      <c r="TJG19" s="212"/>
      <c r="TJH19" s="212"/>
      <c r="TJI19" s="191"/>
      <c r="TJJ19" s="191"/>
      <c r="TJK19" s="191"/>
      <c r="TJL19" s="191"/>
      <c r="TJM19" s="83"/>
      <c r="TJN19" s="212"/>
      <c r="TJO19" s="212"/>
      <c r="TJP19" s="212"/>
      <c r="TJQ19" s="191"/>
      <c r="TJR19" s="191"/>
      <c r="TJS19" s="191"/>
      <c r="TJT19" s="191"/>
      <c r="TJU19" s="83"/>
      <c r="TJV19" s="212"/>
      <c r="TJW19" s="212"/>
      <c r="TJX19" s="212"/>
      <c r="TJY19" s="191"/>
      <c r="TJZ19" s="191"/>
      <c r="TKA19" s="191"/>
      <c r="TKB19" s="191"/>
      <c r="TKC19" s="83"/>
      <c r="TKD19" s="212"/>
      <c r="TKE19" s="212"/>
      <c r="TKF19" s="212"/>
      <c r="TKG19" s="191"/>
      <c r="TKH19" s="191"/>
      <c r="TKI19" s="191"/>
      <c r="TKJ19" s="191"/>
      <c r="TKK19" s="83"/>
      <c r="TKL19" s="212"/>
      <c r="TKM19" s="212"/>
      <c r="TKN19" s="212"/>
      <c r="TKO19" s="191"/>
      <c r="TKP19" s="191"/>
      <c r="TKQ19" s="191"/>
      <c r="TKR19" s="191"/>
      <c r="TKS19" s="83"/>
      <c r="TKT19" s="212"/>
      <c r="TKU19" s="212"/>
      <c r="TKV19" s="212"/>
      <c r="TKW19" s="191"/>
      <c r="TKX19" s="191"/>
      <c r="TKY19" s="191"/>
      <c r="TKZ19" s="191"/>
      <c r="TLA19" s="83"/>
      <c r="TLB19" s="212"/>
      <c r="TLC19" s="212"/>
      <c r="TLD19" s="212"/>
      <c r="TLE19" s="191"/>
      <c r="TLF19" s="191"/>
      <c r="TLG19" s="191"/>
      <c r="TLH19" s="191"/>
      <c r="TLI19" s="83"/>
      <c r="TLJ19" s="212"/>
      <c r="TLK19" s="212"/>
      <c r="TLL19" s="212"/>
      <c r="TLM19" s="191"/>
      <c r="TLN19" s="191"/>
      <c r="TLO19" s="191"/>
      <c r="TLP19" s="191"/>
      <c r="TLQ19" s="83"/>
      <c r="TLR19" s="212"/>
      <c r="TLS19" s="212"/>
      <c r="TLT19" s="212"/>
      <c r="TLU19" s="191"/>
      <c r="TLV19" s="191"/>
      <c r="TLW19" s="191"/>
      <c r="TLX19" s="191"/>
      <c r="TLY19" s="83"/>
      <c r="TLZ19" s="212"/>
      <c r="TMA19" s="212"/>
      <c r="TMB19" s="212"/>
      <c r="TMC19" s="191"/>
      <c r="TMD19" s="191"/>
      <c r="TME19" s="191"/>
      <c r="TMF19" s="191"/>
      <c r="TMG19" s="83"/>
      <c r="TMH19" s="212"/>
      <c r="TMI19" s="212"/>
      <c r="TMJ19" s="212"/>
      <c r="TMK19" s="191"/>
      <c r="TML19" s="191"/>
      <c r="TMM19" s="191"/>
      <c r="TMN19" s="191"/>
      <c r="TMO19" s="83"/>
      <c r="TMP19" s="212"/>
      <c r="TMQ19" s="212"/>
      <c r="TMR19" s="212"/>
      <c r="TMS19" s="191"/>
      <c r="TMT19" s="191"/>
      <c r="TMU19" s="191"/>
      <c r="TMV19" s="191"/>
      <c r="TMW19" s="83"/>
      <c r="TMX19" s="212"/>
      <c r="TMY19" s="212"/>
      <c r="TMZ19" s="212"/>
      <c r="TNA19" s="191"/>
      <c r="TNB19" s="191"/>
      <c r="TNC19" s="191"/>
      <c r="TND19" s="191"/>
      <c r="TNE19" s="83"/>
      <c r="TNF19" s="212"/>
      <c r="TNG19" s="212"/>
      <c r="TNH19" s="212"/>
      <c r="TNI19" s="191"/>
      <c r="TNJ19" s="191"/>
      <c r="TNK19" s="191"/>
      <c r="TNL19" s="191"/>
      <c r="TNM19" s="83"/>
      <c r="TNN19" s="212"/>
      <c r="TNO19" s="212"/>
      <c r="TNP19" s="212"/>
      <c r="TNQ19" s="191"/>
      <c r="TNR19" s="191"/>
      <c r="TNS19" s="191"/>
      <c r="TNT19" s="191"/>
      <c r="TNU19" s="83"/>
      <c r="TNV19" s="212"/>
      <c r="TNW19" s="212"/>
      <c r="TNX19" s="212"/>
      <c r="TNY19" s="191"/>
      <c r="TNZ19" s="191"/>
      <c r="TOA19" s="191"/>
      <c r="TOB19" s="191"/>
      <c r="TOC19" s="83"/>
      <c r="TOD19" s="212"/>
      <c r="TOE19" s="212"/>
      <c r="TOF19" s="212"/>
      <c r="TOG19" s="191"/>
      <c r="TOH19" s="191"/>
      <c r="TOI19" s="191"/>
      <c r="TOJ19" s="191"/>
      <c r="TOK19" s="83"/>
      <c r="TOL19" s="212"/>
      <c r="TOM19" s="212"/>
      <c r="TON19" s="212"/>
      <c r="TOO19" s="191"/>
      <c r="TOP19" s="191"/>
      <c r="TOQ19" s="191"/>
      <c r="TOR19" s="191"/>
      <c r="TOS19" s="83"/>
      <c r="TOT19" s="212"/>
      <c r="TOU19" s="212"/>
      <c r="TOV19" s="212"/>
      <c r="TOW19" s="191"/>
      <c r="TOX19" s="191"/>
      <c r="TOY19" s="191"/>
      <c r="TOZ19" s="191"/>
      <c r="TPA19" s="83"/>
      <c r="TPB19" s="212"/>
      <c r="TPC19" s="212"/>
      <c r="TPD19" s="212"/>
      <c r="TPE19" s="191"/>
      <c r="TPF19" s="191"/>
      <c r="TPG19" s="191"/>
      <c r="TPH19" s="191"/>
      <c r="TPI19" s="83"/>
      <c r="TPJ19" s="212"/>
      <c r="TPK19" s="212"/>
      <c r="TPL19" s="212"/>
      <c r="TPM19" s="191"/>
      <c r="TPN19" s="191"/>
      <c r="TPO19" s="191"/>
      <c r="TPP19" s="191"/>
      <c r="TPQ19" s="83"/>
      <c r="TPR19" s="212"/>
      <c r="TPS19" s="212"/>
      <c r="TPT19" s="212"/>
      <c r="TPU19" s="191"/>
      <c r="TPV19" s="191"/>
      <c r="TPW19" s="191"/>
      <c r="TPX19" s="191"/>
      <c r="TPY19" s="83"/>
      <c r="TPZ19" s="212"/>
      <c r="TQA19" s="212"/>
      <c r="TQB19" s="212"/>
      <c r="TQC19" s="191"/>
      <c r="TQD19" s="191"/>
      <c r="TQE19" s="191"/>
      <c r="TQF19" s="191"/>
      <c r="TQG19" s="83"/>
      <c r="TQH19" s="212"/>
      <c r="TQI19" s="212"/>
      <c r="TQJ19" s="212"/>
      <c r="TQK19" s="191"/>
      <c r="TQL19" s="191"/>
      <c r="TQM19" s="191"/>
      <c r="TQN19" s="191"/>
      <c r="TQO19" s="83"/>
      <c r="TQP19" s="212"/>
      <c r="TQQ19" s="212"/>
      <c r="TQR19" s="212"/>
      <c r="TQS19" s="191"/>
      <c r="TQT19" s="191"/>
      <c r="TQU19" s="191"/>
      <c r="TQV19" s="191"/>
      <c r="TQW19" s="83"/>
      <c r="TQX19" s="212"/>
      <c r="TQY19" s="212"/>
      <c r="TQZ19" s="212"/>
      <c r="TRA19" s="191"/>
      <c r="TRB19" s="191"/>
      <c r="TRC19" s="191"/>
      <c r="TRD19" s="191"/>
      <c r="TRE19" s="83"/>
      <c r="TRF19" s="212"/>
      <c r="TRG19" s="212"/>
      <c r="TRH19" s="212"/>
      <c r="TRI19" s="191"/>
      <c r="TRJ19" s="191"/>
      <c r="TRK19" s="191"/>
      <c r="TRL19" s="191"/>
      <c r="TRM19" s="83"/>
      <c r="TRN19" s="212"/>
      <c r="TRO19" s="212"/>
      <c r="TRP19" s="212"/>
      <c r="TRQ19" s="191"/>
      <c r="TRR19" s="191"/>
      <c r="TRS19" s="191"/>
      <c r="TRT19" s="191"/>
      <c r="TRU19" s="83"/>
      <c r="TRV19" s="212"/>
      <c r="TRW19" s="212"/>
      <c r="TRX19" s="212"/>
      <c r="TRY19" s="191"/>
      <c r="TRZ19" s="191"/>
      <c r="TSA19" s="191"/>
      <c r="TSB19" s="191"/>
      <c r="TSC19" s="83"/>
      <c r="TSD19" s="212"/>
      <c r="TSE19" s="212"/>
      <c r="TSF19" s="212"/>
      <c r="TSG19" s="191"/>
      <c r="TSH19" s="191"/>
      <c r="TSI19" s="191"/>
      <c r="TSJ19" s="191"/>
      <c r="TSK19" s="83"/>
      <c r="TSL19" s="212"/>
      <c r="TSM19" s="212"/>
      <c r="TSN19" s="212"/>
      <c r="TSO19" s="191"/>
      <c r="TSP19" s="191"/>
      <c r="TSQ19" s="191"/>
      <c r="TSR19" s="191"/>
      <c r="TSS19" s="83"/>
      <c r="TST19" s="212"/>
      <c r="TSU19" s="212"/>
      <c r="TSV19" s="212"/>
      <c r="TSW19" s="191"/>
      <c r="TSX19" s="191"/>
      <c r="TSY19" s="191"/>
      <c r="TSZ19" s="191"/>
      <c r="TTA19" s="83"/>
      <c r="TTB19" s="212"/>
      <c r="TTC19" s="212"/>
      <c r="TTD19" s="212"/>
      <c r="TTE19" s="191"/>
      <c r="TTF19" s="191"/>
      <c r="TTG19" s="191"/>
      <c r="TTH19" s="191"/>
      <c r="TTI19" s="83"/>
      <c r="TTJ19" s="212"/>
      <c r="TTK19" s="212"/>
      <c r="TTL19" s="212"/>
      <c r="TTM19" s="191"/>
      <c r="TTN19" s="191"/>
      <c r="TTO19" s="191"/>
      <c r="TTP19" s="191"/>
      <c r="TTQ19" s="83"/>
      <c r="TTR19" s="212"/>
      <c r="TTS19" s="212"/>
      <c r="TTT19" s="212"/>
      <c r="TTU19" s="191"/>
      <c r="TTV19" s="191"/>
      <c r="TTW19" s="191"/>
      <c r="TTX19" s="191"/>
      <c r="TTY19" s="83"/>
      <c r="TTZ19" s="212"/>
      <c r="TUA19" s="212"/>
      <c r="TUB19" s="212"/>
      <c r="TUC19" s="191"/>
      <c r="TUD19" s="191"/>
      <c r="TUE19" s="191"/>
      <c r="TUF19" s="191"/>
      <c r="TUG19" s="83"/>
      <c r="TUH19" s="212"/>
      <c r="TUI19" s="212"/>
      <c r="TUJ19" s="212"/>
      <c r="TUK19" s="191"/>
      <c r="TUL19" s="191"/>
      <c r="TUM19" s="191"/>
      <c r="TUN19" s="191"/>
      <c r="TUO19" s="83"/>
      <c r="TUP19" s="212"/>
      <c r="TUQ19" s="212"/>
      <c r="TUR19" s="212"/>
      <c r="TUS19" s="191"/>
      <c r="TUT19" s="191"/>
      <c r="TUU19" s="191"/>
      <c r="TUV19" s="191"/>
      <c r="TUW19" s="83"/>
      <c r="TUX19" s="212"/>
      <c r="TUY19" s="212"/>
      <c r="TUZ19" s="212"/>
      <c r="TVA19" s="191"/>
      <c r="TVB19" s="191"/>
      <c r="TVC19" s="191"/>
      <c r="TVD19" s="191"/>
      <c r="TVE19" s="83"/>
      <c r="TVF19" s="212"/>
      <c r="TVG19" s="212"/>
      <c r="TVH19" s="212"/>
      <c r="TVI19" s="191"/>
      <c r="TVJ19" s="191"/>
      <c r="TVK19" s="191"/>
      <c r="TVL19" s="191"/>
      <c r="TVM19" s="83"/>
      <c r="TVN19" s="212"/>
      <c r="TVO19" s="212"/>
      <c r="TVP19" s="212"/>
      <c r="TVQ19" s="191"/>
      <c r="TVR19" s="191"/>
      <c r="TVS19" s="191"/>
      <c r="TVT19" s="191"/>
      <c r="TVU19" s="83"/>
      <c r="TVV19" s="212"/>
      <c r="TVW19" s="212"/>
      <c r="TVX19" s="212"/>
      <c r="TVY19" s="191"/>
      <c r="TVZ19" s="191"/>
      <c r="TWA19" s="191"/>
      <c r="TWB19" s="191"/>
      <c r="TWC19" s="83"/>
      <c r="TWD19" s="212"/>
      <c r="TWE19" s="212"/>
      <c r="TWF19" s="212"/>
      <c r="TWG19" s="191"/>
      <c r="TWH19" s="191"/>
      <c r="TWI19" s="191"/>
      <c r="TWJ19" s="191"/>
      <c r="TWK19" s="83"/>
      <c r="TWL19" s="212"/>
      <c r="TWM19" s="212"/>
      <c r="TWN19" s="212"/>
      <c r="TWO19" s="191"/>
      <c r="TWP19" s="191"/>
      <c r="TWQ19" s="191"/>
      <c r="TWR19" s="191"/>
      <c r="TWS19" s="83"/>
      <c r="TWT19" s="212"/>
      <c r="TWU19" s="212"/>
      <c r="TWV19" s="212"/>
      <c r="TWW19" s="191"/>
      <c r="TWX19" s="191"/>
      <c r="TWY19" s="191"/>
      <c r="TWZ19" s="191"/>
      <c r="TXA19" s="83"/>
      <c r="TXB19" s="212"/>
      <c r="TXC19" s="212"/>
      <c r="TXD19" s="212"/>
      <c r="TXE19" s="191"/>
      <c r="TXF19" s="191"/>
      <c r="TXG19" s="191"/>
      <c r="TXH19" s="191"/>
      <c r="TXI19" s="83"/>
      <c r="TXJ19" s="212"/>
      <c r="TXK19" s="212"/>
      <c r="TXL19" s="212"/>
      <c r="TXM19" s="191"/>
      <c r="TXN19" s="191"/>
      <c r="TXO19" s="191"/>
      <c r="TXP19" s="191"/>
      <c r="TXQ19" s="83"/>
      <c r="TXR19" s="212"/>
      <c r="TXS19" s="212"/>
      <c r="TXT19" s="212"/>
      <c r="TXU19" s="191"/>
      <c r="TXV19" s="191"/>
      <c r="TXW19" s="191"/>
      <c r="TXX19" s="191"/>
      <c r="TXY19" s="83"/>
      <c r="TXZ19" s="212"/>
      <c r="TYA19" s="212"/>
      <c r="TYB19" s="212"/>
      <c r="TYC19" s="191"/>
      <c r="TYD19" s="191"/>
      <c r="TYE19" s="191"/>
      <c r="TYF19" s="191"/>
      <c r="TYG19" s="83"/>
      <c r="TYH19" s="212"/>
      <c r="TYI19" s="212"/>
      <c r="TYJ19" s="212"/>
      <c r="TYK19" s="191"/>
      <c r="TYL19" s="191"/>
      <c r="TYM19" s="191"/>
      <c r="TYN19" s="191"/>
      <c r="TYO19" s="83"/>
      <c r="TYP19" s="212"/>
      <c r="TYQ19" s="212"/>
      <c r="TYR19" s="212"/>
      <c r="TYS19" s="191"/>
      <c r="TYT19" s="191"/>
      <c r="TYU19" s="191"/>
      <c r="TYV19" s="191"/>
      <c r="TYW19" s="83"/>
      <c r="TYX19" s="212"/>
      <c r="TYY19" s="212"/>
      <c r="TYZ19" s="212"/>
      <c r="TZA19" s="191"/>
      <c r="TZB19" s="191"/>
      <c r="TZC19" s="191"/>
      <c r="TZD19" s="191"/>
      <c r="TZE19" s="83"/>
      <c r="TZF19" s="212"/>
      <c r="TZG19" s="212"/>
      <c r="TZH19" s="212"/>
      <c r="TZI19" s="191"/>
      <c r="TZJ19" s="191"/>
      <c r="TZK19" s="191"/>
      <c r="TZL19" s="191"/>
      <c r="TZM19" s="83"/>
      <c r="TZN19" s="212"/>
      <c r="TZO19" s="212"/>
      <c r="TZP19" s="212"/>
      <c r="TZQ19" s="191"/>
      <c r="TZR19" s="191"/>
      <c r="TZS19" s="191"/>
      <c r="TZT19" s="191"/>
      <c r="TZU19" s="83"/>
      <c r="TZV19" s="212"/>
      <c r="TZW19" s="212"/>
      <c r="TZX19" s="212"/>
      <c r="TZY19" s="191"/>
      <c r="TZZ19" s="191"/>
      <c r="UAA19" s="191"/>
      <c r="UAB19" s="191"/>
      <c r="UAC19" s="83"/>
      <c r="UAD19" s="212"/>
      <c r="UAE19" s="212"/>
      <c r="UAF19" s="212"/>
      <c r="UAG19" s="191"/>
      <c r="UAH19" s="191"/>
      <c r="UAI19" s="191"/>
      <c r="UAJ19" s="191"/>
      <c r="UAK19" s="83"/>
      <c r="UAL19" s="212"/>
      <c r="UAM19" s="212"/>
      <c r="UAN19" s="212"/>
      <c r="UAO19" s="191"/>
      <c r="UAP19" s="191"/>
      <c r="UAQ19" s="191"/>
      <c r="UAR19" s="191"/>
      <c r="UAS19" s="83"/>
      <c r="UAT19" s="212"/>
      <c r="UAU19" s="212"/>
      <c r="UAV19" s="212"/>
      <c r="UAW19" s="191"/>
      <c r="UAX19" s="191"/>
      <c r="UAY19" s="191"/>
      <c r="UAZ19" s="191"/>
      <c r="UBA19" s="83"/>
      <c r="UBB19" s="212"/>
      <c r="UBC19" s="212"/>
      <c r="UBD19" s="212"/>
      <c r="UBE19" s="191"/>
      <c r="UBF19" s="191"/>
      <c r="UBG19" s="191"/>
      <c r="UBH19" s="191"/>
      <c r="UBI19" s="83"/>
      <c r="UBJ19" s="212"/>
      <c r="UBK19" s="212"/>
      <c r="UBL19" s="212"/>
      <c r="UBM19" s="191"/>
      <c r="UBN19" s="191"/>
      <c r="UBO19" s="191"/>
      <c r="UBP19" s="191"/>
      <c r="UBQ19" s="83"/>
      <c r="UBR19" s="212"/>
      <c r="UBS19" s="212"/>
      <c r="UBT19" s="212"/>
      <c r="UBU19" s="191"/>
      <c r="UBV19" s="191"/>
      <c r="UBW19" s="191"/>
      <c r="UBX19" s="191"/>
      <c r="UBY19" s="83"/>
      <c r="UBZ19" s="212"/>
      <c r="UCA19" s="212"/>
      <c r="UCB19" s="212"/>
      <c r="UCC19" s="191"/>
      <c r="UCD19" s="191"/>
      <c r="UCE19" s="191"/>
      <c r="UCF19" s="191"/>
      <c r="UCG19" s="83"/>
      <c r="UCH19" s="212"/>
      <c r="UCI19" s="212"/>
      <c r="UCJ19" s="212"/>
      <c r="UCK19" s="191"/>
      <c r="UCL19" s="191"/>
      <c r="UCM19" s="191"/>
      <c r="UCN19" s="191"/>
      <c r="UCO19" s="83"/>
      <c r="UCP19" s="212"/>
      <c r="UCQ19" s="212"/>
      <c r="UCR19" s="212"/>
      <c r="UCS19" s="191"/>
      <c r="UCT19" s="191"/>
      <c r="UCU19" s="191"/>
      <c r="UCV19" s="191"/>
      <c r="UCW19" s="83"/>
      <c r="UCX19" s="212"/>
      <c r="UCY19" s="212"/>
      <c r="UCZ19" s="212"/>
      <c r="UDA19" s="191"/>
      <c r="UDB19" s="191"/>
      <c r="UDC19" s="191"/>
      <c r="UDD19" s="191"/>
      <c r="UDE19" s="83"/>
      <c r="UDF19" s="212"/>
      <c r="UDG19" s="212"/>
      <c r="UDH19" s="212"/>
      <c r="UDI19" s="191"/>
      <c r="UDJ19" s="191"/>
      <c r="UDK19" s="191"/>
      <c r="UDL19" s="191"/>
      <c r="UDM19" s="83"/>
      <c r="UDN19" s="212"/>
      <c r="UDO19" s="212"/>
      <c r="UDP19" s="212"/>
      <c r="UDQ19" s="191"/>
      <c r="UDR19" s="191"/>
      <c r="UDS19" s="191"/>
      <c r="UDT19" s="191"/>
      <c r="UDU19" s="83"/>
      <c r="UDV19" s="212"/>
      <c r="UDW19" s="212"/>
      <c r="UDX19" s="212"/>
      <c r="UDY19" s="191"/>
      <c r="UDZ19" s="191"/>
      <c r="UEA19" s="191"/>
      <c r="UEB19" s="191"/>
      <c r="UEC19" s="83"/>
      <c r="UED19" s="212"/>
      <c r="UEE19" s="212"/>
      <c r="UEF19" s="212"/>
      <c r="UEG19" s="191"/>
      <c r="UEH19" s="191"/>
      <c r="UEI19" s="191"/>
      <c r="UEJ19" s="191"/>
      <c r="UEK19" s="83"/>
      <c r="UEL19" s="212"/>
      <c r="UEM19" s="212"/>
      <c r="UEN19" s="212"/>
      <c r="UEO19" s="191"/>
      <c r="UEP19" s="191"/>
      <c r="UEQ19" s="191"/>
      <c r="UER19" s="191"/>
      <c r="UES19" s="83"/>
      <c r="UET19" s="212"/>
      <c r="UEU19" s="212"/>
      <c r="UEV19" s="212"/>
      <c r="UEW19" s="191"/>
      <c r="UEX19" s="191"/>
      <c r="UEY19" s="191"/>
      <c r="UEZ19" s="191"/>
      <c r="UFA19" s="83"/>
      <c r="UFB19" s="212"/>
      <c r="UFC19" s="212"/>
      <c r="UFD19" s="212"/>
      <c r="UFE19" s="191"/>
      <c r="UFF19" s="191"/>
      <c r="UFG19" s="191"/>
      <c r="UFH19" s="191"/>
      <c r="UFI19" s="83"/>
      <c r="UFJ19" s="212"/>
      <c r="UFK19" s="212"/>
      <c r="UFL19" s="212"/>
      <c r="UFM19" s="191"/>
      <c r="UFN19" s="191"/>
      <c r="UFO19" s="191"/>
      <c r="UFP19" s="191"/>
      <c r="UFQ19" s="83"/>
      <c r="UFR19" s="212"/>
      <c r="UFS19" s="212"/>
      <c r="UFT19" s="212"/>
      <c r="UFU19" s="191"/>
      <c r="UFV19" s="191"/>
      <c r="UFW19" s="191"/>
      <c r="UFX19" s="191"/>
      <c r="UFY19" s="83"/>
      <c r="UFZ19" s="212"/>
      <c r="UGA19" s="212"/>
      <c r="UGB19" s="212"/>
      <c r="UGC19" s="191"/>
      <c r="UGD19" s="191"/>
      <c r="UGE19" s="191"/>
      <c r="UGF19" s="191"/>
      <c r="UGG19" s="83"/>
      <c r="UGH19" s="212"/>
      <c r="UGI19" s="212"/>
      <c r="UGJ19" s="212"/>
      <c r="UGK19" s="191"/>
      <c r="UGL19" s="191"/>
      <c r="UGM19" s="191"/>
      <c r="UGN19" s="191"/>
      <c r="UGO19" s="83"/>
      <c r="UGP19" s="212"/>
      <c r="UGQ19" s="212"/>
      <c r="UGR19" s="212"/>
      <c r="UGS19" s="191"/>
      <c r="UGT19" s="191"/>
      <c r="UGU19" s="191"/>
      <c r="UGV19" s="191"/>
      <c r="UGW19" s="83"/>
      <c r="UGX19" s="212"/>
      <c r="UGY19" s="212"/>
      <c r="UGZ19" s="212"/>
      <c r="UHA19" s="191"/>
      <c r="UHB19" s="191"/>
      <c r="UHC19" s="191"/>
      <c r="UHD19" s="191"/>
      <c r="UHE19" s="83"/>
      <c r="UHF19" s="212"/>
      <c r="UHG19" s="212"/>
      <c r="UHH19" s="212"/>
      <c r="UHI19" s="191"/>
      <c r="UHJ19" s="191"/>
      <c r="UHK19" s="191"/>
      <c r="UHL19" s="191"/>
      <c r="UHM19" s="83"/>
      <c r="UHN19" s="212"/>
      <c r="UHO19" s="212"/>
      <c r="UHP19" s="212"/>
      <c r="UHQ19" s="191"/>
      <c r="UHR19" s="191"/>
      <c r="UHS19" s="191"/>
      <c r="UHT19" s="191"/>
      <c r="UHU19" s="83"/>
      <c r="UHV19" s="212"/>
      <c r="UHW19" s="212"/>
      <c r="UHX19" s="212"/>
      <c r="UHY19" s="191"/>
      <c r="UHZ19" s="191"/>
      <c r="UIA19" s="191"/>
      <c r="UIB19" s="191"/>
      <c r="UIC19" s="83"/>
      <c r="UID19" s="212"/>
      <c r="UIE19" s="212"/>
      <c r="UIF19" s="212"/>
      <c r="UIG19" s="191"/>
      <c r="UIH19" s="191"/>
      <c r="UII19" s="191"/>
      <c r="UIJ19" s="191"/>
      <c r="UIK19" s="83"/>
      <c r="UIL19" s="212"/>
      <c r="UIM19" s="212"/>
      <c r="UIN19" s="212"/>
      <c r="UIO19" s="191"/>
      <c r="UIP19" s="191"/>
      <c r="UIQ19" s="191"/>
      <c r="UIR19" s="191"/>
      <c r="UIS19" s="83"/>
      <c r="UIT19" s="212"/>
      <c r="UIU19" s="212"/>
      <c r="UIV19" s="212"/>
      <c r="UIW19" s="191"/>
      <c r="UIX19" s="191"/>
      <c r="UIY19" s="191"/>
      <c r="UIZ19" s="191"/>
      <c r="UJA19" s="83"/>
      <c r="UJB19" s="212"/>
      <c r="UJC19" s="212"/>
      <c r="UJD19" s="212"/>
      <c r="UJE19" s="191"/>
      <c r="UJF19" s="191"/>
      <c r="UJG19" s="191"/>
      <c r="UJH19" s="191"/>
      <c r="UJI19" s="83"/>
      <c r="UJJ19" s="212"/>
      <c r="UJK19" s="212"/>
      <c r="UJL19" s="212"/>
      <c r="UJM19" s="191"/>
      <c r="UJN19" s="191"/>
      <c r="UJO19" s="191"/>
      <c r="UJP19" s="191"/>
      <c r="UJQ19" s="83"/>
      <c r="UJR19" s="212"/>
      <c r="UJS19" s="212"/>
      <c r="UJT19" s="212"/>
      <c r="UJU19" s="191"/>
      <c r="UJV19" s="191"/>
      <c r="UJW19" s="191"/>
      <c r="UJX19" s="191"/>
      <c r="UJY19" s="83"/>
      <c r="UJZ19" s="212"/>
      <c r="UKA19" s="212"/>
      <c r="UKB19" s="212"/>
      <c r="UKC19" s="191"/>
      <c r="UKD19" s="191"/>
      <c r="UKE19" s="191"/>
      <c r="UKF19" s="191"/>
      <c r="UKG19" s="83"/>
      <c r="UKH19" s="212"/>
      <c r="UKI19" s="212"/>
      <c r="UKJ19" s="212"/>
      <c r="UKK19" s="191"/>
      <c r="UKL19" s="191"/>
      <c r="UKM19" s="191"/>
      <c r="UKN19" s="191"/>
      <c r="UKO19" s="83"/>
      <c r="UKP19" s="212"/>
      <c r="UKQ19" s="212"/>
      <c r="UKR19" s="212"/>
      <c r="UKS19" s="191"/>
      <c r="UKT19" s="191"/>
      <c r="UKU19" s="191"/>
      <c r="UKV19" s="191"/>
      <c r="UKW19" s="83"/>
      <c r="UKX19" s="212"/>
      <c r="UKY19" s="212"/>
      <c r="UKZ19" s="212"/>
      <c r="ULA19" s="191"/>
      <c r="ULB19" s="191"/>
      <c r="ULC19" s="191"/>
      <c r="ULD19" s="191"/>
      <c r="ULE19" s="83"/>
      <c r="ULF19" s="212"/>
      <c r="ULG19" s="212"/>
      <c r="ULH19" s="212"/>
      <c r="ULI19" s="191"/>
      <c r="ULJ19" s="191"/>
      <c r="ULK19" s="191"/>
      <c r="ULL19" s="191"/>
      <c r="ULM19" s="83"/>
      <c r="ULN19" s="212"/>
      <c r="ULO19" s="212"/>
      <c r="ULP19" s="212"/>
      <c r="ULQ19" s="191"/>
      <c r="ULR19" s="191"/>
      <c r="ULS19" s="191"/>
      <c r="ULT19" s="191"/>
      <c r="ULU19" s="83"/>
      <c r="ULV19" s="212"/>
      <c r="ULW19" s="212"/>
      <c r="ULX19" s="212"/>
      <c r="ULY19" s="191"/>
      <c r="ULZ19" s="191"/>
      <c r="UMA19" s="191"/>
      <c r="UMB19" s="191"/>
      <c r="UMC19" s="83"/>
      <c r="UMD19" s="212"/>
      <c r="UME19" s="212"/>
      <c r="UMF19" s="212"/>
      <c r="UMG19" s="191"/>
      <c r="UMH19" s="191"/>
      <c r="UMI19" s="191"/>
      <c r="UMJ19" s="191"/>
      <c r="UMK19" s="83"/>
      <c r="UML19" s="212"/>
      <c r="UMM19" s="212"/>
      <c r="UMN19" s="212"/>
      <c r="UMO19" s="191"/>
      <c r="UMP19" s="191"/>
      <c r="UMQ19" s="191"/>
      <c r="UMR19" s="191"/>
      <c r="UMS19" s="83"/>
      <c r="UMT19" s="212"/>
      <c r="UMU19" s="212"/>
      <c r="UMV19" s="212"/>
      <c r="UMW19" s="191"/>
      <c r="UMX19" s="191"/>
      <c r="UMY19" s="191"/>
      <c r="UMZ19" s="191"/>
      <c r="UNA19" s="83"/>
      <c r="UNB19" s="212"/>
      <c r="UNC19" s="212"/>
      <c r="UND19" s="212"/>
      <c r="UNE19" s="191"/>
      <c r="UNF19" s="191"/>
      <c r="UNG19" s="191"/>
      <c r="UNH19" s="191"/>
      <c r="UNI19" s="83"/>
      <c r="UNJ19" s="212"/>
      <c r="UNK19" s="212"/>
      <c r="UNL19" s="212"/>
      <c r="UNM19" s="191"/>
      <c r="UNN19" s="191"/>
      <c r="UNO19" s="191"/>
      <c r="UNP19" s="191"/>
      <c r="UNQ19" s="83"/>
      <c r="UNR19" s="212"/>
      <c r="UNS19" s="212"/>
      <c r="UNT19" s="212"/>
      <c r="UNU19" s="191"/>
      <c r="UNV19" s="191"/>
      <c r="UNW19" s="191"/>
      <c r="UNX19" s="191"/>
      <c r="UNY19" s="83"/>
      <c r="UNZ19" s="212"/>
      <c r="UOA19" s="212"/>
      <c r="UOB19" s="212"/>
      <c r="UOC19" s="191"/>
      <c r="UOD19" s="191"/>
      <c r="UOE19" s="191"/>
      <c r="UOF19" s="191"/>
      <c r="UOG19" s="83"/>
      <c r="UOH19" s="212"/>
      <c r="UOI19" s="212"/>
      <c r="UOJ19" s="212"/>
      <c r="UOK19" s="191"/>
      <c r="UOL19" s="191"/>
      <c r="UOM19" s="191"/>
      <c r="UON19" s="191"/>
      <c r="UOO19" s="83"/>
      <c r="UOP19" s="212"/>
      <c r="UOQ19" s="212"/>
      <c r="UOR19" s="212"/>
      <c r="UOS19" s="191"/>
      <c r="UOT19" s="191"/>
      <c r="UOU19" s="191"/>
      <c r="UOV19" s="191"/>
      <c r="UOW19" s="83"/>
      <c r="UOX19" s="212"/>
      <c r="UOY19" s="212"/>
      <c r="UOZ19" s="212"/>
      <c r="UPA19" s="191"/>
      <c r="UPB19" s="191"/>
      <c r="UPC19" s="191"/>
      <c r="UPD19" s="191"/>
      <c r="UPE19" s="83"/>
      <c r="UPF19" s="212"/>
      <c r="UPG19" s="212"/>
      <c r="UPH19" s="212"/>
      <c r="UPI19" s="191"/>
      <c r="UPJ19" s="191"/>
      <c r="UPK19" s="191"/>
      <c r="UPL19" s="191"/>
      <c r="UPM19" s="83"/>
      <c r="UPN19" s="212"/>
      <c r="UPO19" s="212"/>
      <c r="UPP19" s="212"/>
      <c r="UPQ19" s="191"/>
      <c r="UPR19" s="191"/>
      <c r="UPS19" s="191"/>
      <c r="UPT19" s="191"/>
      <c r="UPU19" s="83"/>
      <c r="UPV19" s="212"/>
      <c r="UPW19" s="212"/>
      <c r="UPX19" s="212"/>
      <c r="UPY19" s="191"/>
      <c r="UPZ19" s="191"/>
      <c r="UQA19" s="191"/>
      <c r="UQB19" s="191"/>
      <c r="UQC19" s="83"/>
      <c r="UQD19" s="212"/>
      <c r="UQE19" s="212"/>
      <c r="UQF19" s="212"/>
      <c r="UQG19" s="191"/>
      <c r="UQH19" s="191"/>
      <c r="UQI19" s="191"/>
      <c r="UQJ19" s="191"/>
      <c r="UQK19" s="83"/>
      <c r="UQL19" s="212"/>
      <c r="UQM19" s="212"/>
      <c r="UQN19" s="212"/>
      <c r="UQO19" s="191"/>
      <c r="UQP19" s="191"/>
      <c r="UQQ19" s="191"/>
      <c r="UQR19" s="191"/>
      <c r="UQS19" s="83"/>
      <c r="UQT19" s="212"/>
      <c r="UQU19" s="212"/>
      <c r="UQV19" s="212"/>
      <c r="UQW19" s="191"/>
      <c r="UQX19" s="191"/>
      <c r="UQY19" s="191"/>
      <c r="UQZ19" s="191"/>
      <c r="URA19" s="83"/>
      <c r="URB19" s="212"/>
      <c r="URC19" s="212"/>
      <c r="URD19" s="212"/>
      <c r="URE19" s="191"/>
      <c r="URF19" s="191"/>
      <c r="URG19" s="191"/>
      <c r="URH19" s="191"/>
      <c r="URI19" s="83"/>
      <c r="URJ19" s="212"/>
      <c r="URK19" s="212"/>
      <c r="URL19" s="212"/>
      <c r="URM19" s="191"/>
      <c r="URN19" s="191"/>
      <c r="URO19" s="191"/>
      <c r="URP19" s="191"/>
      <c r="URQ19" s="83"/>
      <c r="URR19" s="212"/>
      <c r="URS19" s="212"/>
      <c r="URT19" s="212"/>
      <c r="URU19" s="191"/>
      <c r="URV19" s="191"/>
      <c r="URW19" s="191"/>
      <c r="URX19" s="191"/>
      <c r="URY19" s="83"/>
      <c r="URZ19" s="212"/>
      <c r="USA19" s="212"/>
      <c r="USB19" s="212"/>
      <c r="USC19" s="191"/>
      <c r="USD19" s="191"/>
      <c r="USE19" s="191"/>
      <c r="USF19" s="191"/>
      <c r="USG19" s="83"/>
      <c r="USH19" s="212"/>
      <c r="USI19" s="212"/>
      <c r="USJ19" s="212"/>
      <c r="USK19" s="191"/>
      <c r="USL19" s="191"/>
      <c r="USM19" s="191"/>
      <c r="USN19" s="191"/>
      <c r="USO19" s="83"/>
      <c r="USP19" s="212"/>
      <c r="USQ19" s="212"/>
      <c r="USR19" s="212"/>
      <c r="USS19" s="191"/>
      <c r="UST19" s="191"/>
      <c r="USU19" s="191"/>
      <c r="USV19" s="191"/>
      <c r="USW19" s="83"/>
      <c r="USX19" s="212"/>
      <c r="USY19" s="212"/>
      <c r="USZ19" s="212"/>
      <c r="UTA19" s="191"/>
      <c r="UTB19" s="191"/>
      <c r="UTC19" s="191"/>
      <c r="UTD19" s="191"/>
      <c r="UTE19" s="83"/>
      <c r="UTF19" s="212"/>
      <c r="UTG19" s="212"/>
      <c r="UTH19" s="212"/>
      <c r="UTI19" s="191"/>
      <c r="UTJ19" s="191"/>
      <c r="UTK19" s="191"/>
      <c r="UTL19" s="191"/>
      <c r="UTM19" s="83"/>
      <c r="UTN19" s="212"/>
      <c r="UTO19" s="212"/>
      <c r="UTP19" s="212"/>
      <c r="UTQ19" s="191"/>
      <c r="UTR19" s="191"/>
      <c r="UTS19" s="191"/>
      <c r="UTT19" s="191"/>
      <c r="UTU19" s="83"/>
      <c r="UTV19" s="212"/>
      <c r="UTW19" s="212"/>
      <c r="UTX19" s="212"/>
      <c r="UTY19" s="191"/>
      <c r="UTZ19" s="191"/>
      <c r="UUA19" s="191"/>
      <c r="UUB19" s="191"/>
      <c r="UUC19" s="83"/>
      <c r="UUD19" s="212"/>
      <c r="UUE19" s="212"/>
      <c r="UUF19" s="212"/>
      <c r="UUG19" s="191"/>
      <c r="UUH19" s="191"/>
      <c r="UUI19" s="191"/>
      <c r="UUJ19" s="191"/>
      <c r="UUK19" s="83"/>
      <c r="UUL19" s="212"/>
      <c r="UUM19" s="212"/>
      <c r="UUN19" s="212"/>
      <c r="UUO19" s="191"/>
      <c r="UUP19" s="191"/>
      <c r="UUQ19" s="191"/>
      <c r="UUR19" s="191"/>
      <c r="UUS19" s="83"/>
      <c r="UUT19" s="212"/>
      <c r="UUU19" s="212"/>
      <c r="UUV19" s="212"/>
      <c r="UUW19" s="191"/>
      <c r="UUX19" s="191"/>
      <c r="UUY19" s="191"/>
      <c r="UUZ19" s="191"/>
      <c r="UVA19" s="83"/>
      <c r="UVB19" s="212"/>
      <c r="UVC19" s="212"/>
      <c r="UVD19" s="212"/>
      <c r="UVE19" s="191"/>
      <c r="UVF19" s="191"/>
      <c r="UVG19" s="191"/>
      <c r="UVH19" s="191"/>
      <c r="UVI19" s="83"/>
      <c r="UVJ19" s="212"/>
      <c r="UVK19" s="212"/>
      <c r="UVL19" s="212"/>
      <c r="UVM19" s="191"/>
      <c r="UVN19" s="191"/>
      <c r="UVO19" s="191"/>
      <c r="UVP19" s="191"/>
      <c r="UVQ19" s="83"/>
      <c r="UVR19" s="212"/>
      <c r="UVS19" s="212"/>
      <c r="UVT19" s="212"/>
      <c r="UVU19" s="191"/>
      <c r="UVV19" s="191"/>
      <c r="UVW19" s="191"/>
      <c r="UVX19" s="191"/>
      <c r="UVY19" s="83"/>
      <c r="UVZ19" s="212"/>
      <c r="UWA19" s="212"/>
      <c r="UWB19" s="212"/>
      <c r="UWC19" s="191"/>
      <c r="UWD19" s="191"/>
      <c r="UWE19" s="191"/>
      <c r="UWF19" s="191"/>
      <c r="UWG19" s="83"/>
      <c r="UWH19" s="212"/>
      <c r="UWI19" s="212"/>
      <c r="UWJ19" s="212"/>
      <c r="UWK19" s="191"/>
      <c r="UWL19" s="191"/>
      <c r="UWM19" s="191"/>
      <c r="UWN19" s="191"/>
      <c r="UWO19" s="83"/>
      <c r="UWP19" s="212"/>
      <c r="UWQ19" s="212"/>
      <c r="UWR19" s="212"/>
      <c r="UWS19" s="191"/>
      <c r="UWT19" s="191"/>
      <c r="UWU19" s="191"/>
      <c r="UWV19" s="191"/>
      <c r="UWW19" s="83"/>
      <c r="UWX19" s="212"/>
      <c r="UWY19" s="212"/>
      <c r="UWZ19" s="212"/>
      <c r="UXA19" s="191"/>
      <c r="UXB19" s="191"/>
      <c r="UXC19" s="191"/>
      <c r="UXD19" s="191"/>
      <c r="UXE19" s="83"/>
      <c r="UXF19" s="212"/>
      <c r="UXG19" s="212"/>
      <c r="UXH19" s="212"/>
      <c r="UXI19" s="191"/>
      <c r="UXJ19" s="191"/>
      <c r="UXK19" s="191"/>
      <c r="UXL19" s="191"/>
      <c r="UXM19" s="83"/>
      <c r="UXN19" s="212"/>
      <c r="UXO19" s="212"/>
      <c r="UXP19" s="212"/>
      <c r="UXQ19" s="191"/>
      <c r="UXR19" s="191"/>
      <c r="UXS19" s="191"/>
      <c r="UXT19" s="191"/>
      <c r="UXU19" s="83"/>
      <c r="UXV19" s="212"/>
      <c r="UXW19" s="212"/>
      <c r="UXX19" s="212"/>
      <c r="UXY19" s="191"/>
      <c r="UXZ19" s="191"/>
      <c r="UYA19" s="191"/>
      <c r="UYB19" s="191"/>
      <c r="UYC19" s="83"/>
      <c r="UYD19" s="212"/>
      <c r="UYE19" s="212"/>
      <c r="UYF19" s="212"/>
      <c r="UYG19" s="191"/>
      <c r="UYH19" s="191"/>
      <c r="UYI19" s="191"/>
      <c r="UYJ19" s="191"/>
      <c r="UYK19" s="83"/>
      <c r="UYL19" s="212"/>
      <c r="UYM19" s="212"/>
      <c r="UYN19" s="212"/>
      <c r="UYO19" s="191"/>
      <c r="UYP19" s="191"/>
      <c r="UYQ19" s="191"/>
      <c r="UYR19" s="191"/>
      <c r="UYS19" s="83"/>
      <c r="UYT19" s="212"/>
      <c r="UYU19" s="212"/>
      <c r="UYV19" s="212"/>
      <c r="UYW19" s="191"/>
      <c r="UYX19" s="191"/>
      <c r="UYY19" s="191"/>
      <c r="UYZ19" s="191"/>
      <c r="UZA19" s="83"/>
      <c r="UZB19" s="212"/>
      <c r="UZC19" s="212"/>
      <c r="UZD19" s="212"/>
      <c r="UZE19" s="191"/>
      <c r="UZF19" s="191"/>
      <c r="UZG19" s="191"/>
      <c r="UZH19" s="191"/>
      <c r="UZI19" s="83"/>
      <c r="UZJ19" s="212"/>
      <c r="UZK19" s="212"/>
      <c r="UZL19" s="212"/>
      <c r="UZM19" s="191"/>
      <c r="UZN19" s="191"/>
      <c r="UZO19" s="191"/>
      <c r="UZP19" s="191"/>
      <c r="UZQ19" s="83"/>
      <c r="UZR19" s="212"/>
      <c r="UZS19" s="212"/>
      <c r="UZT19" s="212"/>
      <c r="UZU19" s="191"/>
      <c r="UZV19" s="191"/>
      <c r="UZW19" s="191"/>
      <c r="UZX19" s="191"/>
      <c r="UZY19" s="83"/>
      <c r="UZZ19" s="212"/>
      <c r="VAA19" s="212"/>
      <c r="VAB19" s="212"/>
      <c r="VAC19" s="191"/>
      <c r="VAD19" s="191"/>
      <c r="VAE19" s="191"/>
      <c r="VAF19" s="191"/>
      <c r="VAG19" s="83"/>
      <c r="VAH19" s="212"/>
      <c r="VAI19" s="212"/>
      <c r="VAJ19" s="212"/>
      <c r="VAK19" s="191"/>
      <c r="VAL19" s="191"/>
      <c r="VAM19" s="191"/>
      <c r="VAN19" s="191"/>
      <c r="VAO19" s="83"/>
      <c r="VAP19" s="212"/>
      <c r="VAQ19" s="212"/>
      <c r="VAR19" s="212"/>
      <c r="VAS19" s="191"/>
      <c r="VAT19" s="191"/>
      <c r="VAU19" s="191"/>
      <c r="VAV19" s="191"/>
      <c r="VAW19" s="83"/>
      <c r="VAX19" s="212"/>
      <c r="VAY19" s="212"/>
      <c r="VAZ19" s="212"/>
      <c r="VBA19" s="191"/>
      <c r="VBB19" s="191"/>
      <c r="VBC19" s="191"/>
      <c r="VBD19" s="191"/>
      <c r="VBE19" s="83"/>
      <c r="VBF19" s="212"/>
      <c r="VBG19" s="212"/>
      <c r="VBH19" s="212"/>
      <c r="VBI19" s="191"/>
      <c r="VBJ19" s="191"/>
      <c r="VBK19" s="191"/>
      <c r="VBL19" s="191"/>
      <c r="VBM19" s="83"/>
      <c r="VBN19" s="212"/>
      <c r="VBO19" s="212"/>
      <c r="VBP19" s="212"/>
      <c r="VBQ19" s="191"/>
      <c r="VBR19" s="191"/>
      <c r="VBS19" s="191"/>
      <c r="VBT19" s="191"/>
      <c r="VBU19" s="83"/>
      <c r="VBV19" s="212"/>
      <c r="VBW19" s="212"/>
      <c r="VBX19" s="212"/>
      <c r="VBY19" s="191"/>
      <c r="VBZ19" s="191"/>
      <c r="VCA19" s="191"/>
      <c r="VCB19" s="191"/>
      <c r="VCC19" s="83"/>
      <c r="VCD19" s="212"/>
      <c r="VCE19" s="212"/>
      <c r="VCF19" s="212"/>
      <c r="VCG19" s="191"/>
      <c r="VCH19" s="191"/>
      <c r="VCI19" s="191"/>
      <c r="VCJ19" s="191"/>
      <c r="VCK19" s="83"/>
      <c r="VCL19" s="212"/>
      <c r="VCM19" s="212"/>
      <c r="VCN19" s="212"/>
      <c r="VCO19" s="191"/>
      <c r="VCP19" s="191"/>
      <c r="VCQ19" s="191"/>
      <c r="VCR19" s="191"/>
      <c r="VCS19" s="83"/>
      <c r="VCT19" s="212"/>
      <c r="VCU19" s="212"/>
      <c r="VCV19" s="212"/>
      <c r="VCW19" s="191"/>
      <c r="VCX19" s="191"/>
      <c r="VCY19" s="191"/>
      <c r="VCZ19" s="191"/>
      <c r="VDA19" s="83"/>
      <c r="VDB19" s="212"/>
      <c r="VDC19" s="212"/>
      <c r="VDD19" s="212"/>
      <c r="VDE19" s="191"/>
      <c r="VDF19" s="191"/>
      <c r="VDG19" s="191"/>
      <c r="VDH19" s="191"/>
      <c r="VDI19" s="83"/>
      <c r="VDJ19" s="212"/>
      <c r="VDK19" s="212"/>
      <c r="VDL19" s="212"/>
      <c r="VDM19" s="191"/>
      <c r="VDN19" s="191"/>
      <c r="VDO19" s="191"/>
      <c r="VDP19" s="191"/>
      <c r="VDQ19" s="83"/>
      <c r="VDR19" s="212"/>
      <c r="VDS19" s="212"/>
      <c r="VDT19" s="212"/>
      <c r="VDU19" s="191"/>
      <c r="VDV19" s="191"/>
      <c r="VDW19" s="191"/>
      <c r="VDX19" s="191"/>
      <c r="VDY19" s="83"/>
      <c r="VDZ19" s="212"/>
      <c r="VEA19" s="212"/>
      <c r="VEB19" s="212"/>
      <c r="VEC19" s="191"/>
      <c r="VED19" s="191"/>
      <c r="VEE19" s="191"/>
      <c r="VEF19" s="191"/>
      <c r="VEG19" s="83"/>
      <c r="VEH19" s="212"/>
      <c r="VEI19" s="212"/>
      <c r="VEJ19" s="212"/>
      <c r="VEK19" s="191"/>
      <c r="VEL19" s="191"/>
      <c r="VEM19" s="191"/>
      <c r="VEN19" s="191"/>
      <c r="VEO19" s="83"/>
      <c r="VEP19" s="212"/>
      <c r="VEQ19" s="212"/>
      <c r="VER19" s="212"/>
      <c r="VES19" s="191"/>
      <c r="VET19" s="191"/>
      <c r="VEU19" s="191"/>
      <c r="VEV19" s="191"/>
      <c r="VEW19" s="83"/>
      <c r="VEX19" s="212"/>
      <c r="VEY19" s="212"/>
      <c r="VEZ19" s="212"/>
      <c r="VFA19" s="191"/>
      <c r="VFB19" s="191"/>
      <c r="VFC19" s="191"/>
      <c r="VFD19" s="191"/>
      <c r="VFE19" s="83"/>
      <c r="VFF19" s="212"/>
      <c r="VFG19" s="212"/>
      <c r="VFH19" s="212"/>
      <c r="VFI19" s="191"/>
      <c r="VFJ19" s="191"/>
      <c r="VFK19" s="191"/>
      <c r="VFL19" s="191"/>
      <c r="VFM19" s="83"/>
      <c r="VFN19" s="212"/>
      <c r="VFO19" s="212"/>
      <c r="VFP19" s="212"/>
      <c r="VFQ19" s="191"/>
      <c r="VFR19" s="191"/>
      <c r="VFS19" s="191"/>
      <c r="VFT19" s="191"/>
      <c r="VFU19" s="83"/>
      <c r="VFV19" s="212"/>
      <c r="VFW19" s="212"/>
      <c r="VFX19" s="212"/>
      <c r="VFY19" s="191"/>
      <c r="VFZ19" s="191"/>
      <c r="VGA19" s="191"/>
      <c r="VGB19" s="191"/>
      <c r="VGC19" s="83"/>
      <c r="VGD19" s="212"/>
      <c r="VGE19" s="212"/>
      <c r="VGF19" s="212"/>
      <c r="VGG19" s="191"/>
      <c r="VGH19" s="191"/>
      <c r="VGI19" s="191"/>
      <c r="VGJ19" s="191"/>
      <c r="VGK19" s="83"/>
      <c r="VGL19" s="212"/>
      <c r="VGM19" s="212"/>
      <c r="VGN19" s="212"/>
      <c r="VGO19" s="191"/>
      <c r="VGP19" s="191"/>
      <c r="VGQ19" s="191"/>
      <c r="VGR19" s="191"/>
      <c r="VGS19" s="83"/>
      <c r="VGT19" s="212"/>
      <c r="VGU19" s="212"/>
      <c r="VGV19" s="212"/>
      <c r="VGW19" s="191"/>
      <c r="VGX19" s="191"/>
      <c r="VGY19" s="191"/>
      <c r="VGZ19" s="191"/>
      <c r="VHA19" s="83"/>
      <c r="VHB19" s="212"/>
      <c r="VHC19" s="212"/>
      <c r="VHD19" s="212"/>
      <c r="VHE19" s="191"/>
      <c r="VHF19" s="191"/>
      <c r="VHG19" s="191"/>
      <c r="VHH19" s="191"/>
      <c r="VHI19" s="83"/>
      <c r="VHJ19" s="212"/>
      <c r="VHK19" s="212"/>
      <c r="VHL19" s="212"/>
      <c r="VHM19" s="191"/>
      <c r="VHN19" s="191"/>
      <c r="VHO19" s="191"/>
      <c r="VHP19" s="191"/>
      <c r="VHQ19" s="83"/>
      <c r="VHR19" s="212"/>
      <c r="VHS19" s="212"/>
      <c r="VHT19" s="212"/>
      <c r="VHU19" s="191"/>
      <c r="VHV19" s="191"/>
      <c r="VHW19" s="191"/>
      <c r="VHX19" s="191"/>
      <c r="VHY19" s="83"/>
      <c r="VHZ19" s="212"/>
      <c r="VIA19" s="212"/>
      <c r="VIB19" s="212"/>
      <c r="VIC19" s="191"/>
      <c r="VID19" s="191"/>
      <c r="VIE19" s="191"/>
      <c r="VIF19" s="191"/>
      <c r="VIG19" s="83"/>
      <c r="VIH19" s="212"/>
      <c r="VII19" s="212"/>
      <c r="VIJ19" s="212"/>
      <c r="VIK19" s="191"/>
      <c r="VIL19" s="191"/>
      <c r="VIM19" s="191"/>
      <c r="VIN19" s="191"/>
      <c r="VIO19" s="83"/>
      <c r="VIP19" s="212"/>
      <c r="VIQ19" s="212"/>
      <c r="VIR19" s="212"/>
      <c r="VIS19" s="191"/>
      <c r="VIT19" s="191"/>
      <c r="VIU19" s="191"/>
      <c r="VIV19" s="191"/>
      <c r="VIW19" s="83"/>
      <c r="VIX19" s="212"/>
      <c r="VIY19" s="212"/>
      <c r="VIZ19" s="212"/>
      <c r="VJA19" s="191"/>
      <c r="VJB19" s="191"/>
      <c r="VJC19" s="191"/>
      <c r="VJD19" s="191"/>
      <c r="VJE19" s="83"/>
      <c r="VJF19" s="212"/>
      <c r="VJG19" s="212"/>
      <c r="VJH19" s="212"/>
      <c r="VJI19" s="191"/>
      <c r="VJJ19" s="191"/>
      <c r="VJK19" s="191"/>
      <c r="VJL19" s="191"/>
      <c r="VJM19" s="83"/>
      <c r="VJN19" s="212"/>
      <c r="VJO19" s="212"/>
      <c r="VJP19" s="212"/>
      <c r="VJQ19" s="191"/>
      <c r="VJR19" s="191"/>
      <c r="VJS19" s="191"/>
      <c r="VJT19" s="191"/>
      <c r="VJU19" s="83"/>
      <c r="VJV19" s="212"/>
      <c r="VJW19" s="212"/>
      <c r="VJX19" s="212"/>
      <c r="VJY19" s="191"/>
      <c r="VJZ19" s="191"/>
      <c r="VKA19" s="191"/>
      <c r="VKB19" s="191"/>
      <c r="VKC19" s="83"/>
      <c r="VKD19" s="212"/>
      <c r="VKE19" s="212"/>
      <c r="VKF19" s="212"/>
      <c r="VKG19" s="191"/>
      <c r="VKH19" s="191"/>
      <c r="VKI19" s="191"/>
      <c r="VKJ19" s="191"/>
      <c r="VKK19" s="83"/>
      <c r="VKL19" s="212"/>
      <c r="VKM19" s="212"/>
      <c r="VKN19" s="212"/>
      <c r="VKO19" s="191"/>
      <c r="VKP19" s="191"/>
      <c r="VKQ19" s="191"/>
      <c r="VKR19" s="191"/>
      <c r="VKS19" s="83"/>
      <c r="VKT19" s="212"/>
      <c r="VKU19" s="212"/>
      <c r="VKV19" s="212"/>
      <c r="VKW19" s="191"/>
      <c r="VKX19" s="191"/>
      <c r="VKY19" s="191"/>
      <c r="VKZ19" s="191"/>
      <c r="VLA19" s="83"/>
      <c r="VLB19" s="212"/>
      <c r="VLC19" s="212"/>
      <c r="VLD19" s="212"/>
      <c r="VLE19" s="191"/>
      <c r="VLF19" s="191"/>
      <c r="VLG19" s="191"/>
      <c r="VLH19" s="191"/>
      <c r="VLI19" s="83"/>
      <c r="VLJ19" s="212"/>
      <c r="VLK19" s="212"/>
      <c r="VLL19" s="212"/>
      <c r="VLM19" s="191"/>
      <c r="VLN19" s="191"/>
      <c r="VLO19" s="191"/>
      <c r="VLP19" s="191"/>
      <c r="VLQ19" s="83"/>
      <c r="VLR19" s="212"/>
      <c r="VLS19" s="212"/>
      <c r="VLT19" s="212"/>
      <c r="VLU19" s="191"/>
      <c r="VLV19" s="191"/>
      <c r="VLW19" s="191"/>
      <c r="VLX19" s="191"/>
      <c r="VLY19" s="83"/>
      <c r="VLZ19" s="212"/>
      <c r="VMA19" s="212"/>
      <c r="VMB19" s="212"/>
      <c r="VMC19" s="191"/>
      <c r="VMD19" s="191"/>
      <c r="VME19" s="191"/>
      <c r="VMF19" s="191"/>
      <c r="VMG19" s="83"/>
      <c r="VMH19" s="212"/>
      <c r="VMI19" s="212"/>
      <c r="VMJ19" s="212"/>
      <c r="VMK19" s="191"/>
      <c r="VML19" s="191"/>
      <c r="VMM19" s="191"/>
      <c r="VMN19" s="191"/>
      <c r="VMO19" s="83"/>
      <c r="VMP19" s="212"/>
      <c r="VMQ19" s="212"/>
      <c r="VMR19" s="212"/>
      <c r="VMS19" s="191"/>
      <c r="VMT19" s="191"/>
      <c r="VMU19" s="191"/>
      <c r="VMV19" s="191"/>
      <c r="VMW19" s="83"/>
      <c r="VMX19" s="212"/>
      <c r="VMY19" s="212"/>
      <c r="VMZ19" s="212"/>
      <c r="VNA19" s="191"/>
      <c r="VNB19" s="191"/>
      <c r="VNC19" s="191"/>
      <c r="VND19" s="191"/>
      <c r="VNE19" s="83"/>
      <c r="VNF19" s="212"/>
      <c r="VNG19" s="212"/>
      <c r="VNH19" s="212"/>
      <c r="VNI19" s="191"/>
      <c r="VNJ19" s="191"/>
      <c r="VNK19" s="191"/>
      <c r="VNL19" s="191"/>
      <c r="VNM19" s="83"/>
      <c r="VNN19" s="212"/>
      <c r="VNO19" s="212"/>
      <c r="VNP19" s="212"/>
      <c r="VNQ19" s="191"/>
      <c r="VNR19" s="191"/>
      <c r="VNS19" s="191"/>
      <c r="VNT19" s="191"/>
      <c r="VNU19" s="83"/>
      <c r="VNV19" s="212"/>
      <c r="VNW19" s="212"/>
      <c r="VNX19" s="212"/>
      <c r="VNY19" s="191"/>
      <c r="VNZ19" s="191"/>
      <c r="VOA19" s="191"/>
      <c r="VOB19" s="191"/>
      <c r="VOC19" s="83"/>
      <c r="VOD19" s="212"/>
      <c r="VOE19" s="212"/>
      <c r="VOF19" s="212"/>
      <c r="VOG19" s="191"/>
      <c r="VOH19" s="191"/>
      <c r="VOI19" s="191"/>
      <c r="VOJ19" s="191"/>
      <c r="VOK19" s="83"/>
      <c r="VOL19" s="212"/>
      <c r="VOM19" s="212"/>
      <c r="VON19" s="212"/>
      <c r="VOO19" s="191"/>
      <c r="VOP19" s="191"/>
      <c r="VOQ19" s="191"/>
      <c r="VOR19" s="191"/>
      <c r="VOS19" s="83"/>
      <c r="VOT19" s="212"/>
      <c r="VOU19" s="212"/>
      <c r="VOV19" s="212"/>
      <c r="VOW19" s="191"/>
      <c r="VOX19" s="191"/>
      <c r="VOY19" s="191"/>
      <c r="VOZ19" s="191"/>
      <c r="VPA19" s="83"/>
      <c r="VPB19" s="212"/>
      <c r="VPC19" s="212"/>
      <c r="VPD19" s="212"/>
      <c r="VPE19" s="191"/>
      <c r="VPF19" s="191"/>
      <c r="VPG19" s="191"/>
      <c r="VPH19" s="191"/>
      <c r="VPI19" s="83"/>
      <c r="VPJ19" s="212"/>
      <c r="VPK19" s="212"/>
      <c r="VPL19" s="212"/>
      <c r="VPM19" s="191"/>
      <c r="VPN19" s="191"/>
      <c r="VPO19" s="191"/>
      <c r="VPP19" s="191"/>
      <c r="VPQ19" s="83"/>
      <c r="VPR19" s="212"/>
      <c r="VPS19" s="212"/>
      <c r="VPT19" s="212"/>
      <c r="VPU19" s="191"/>
      <c r="VPV19" s="191"/>
      <c r="VPW19" s="191"/>
      <c r="VPX19" s="191"/>
      <c r="VPY19" s="83"/>
      <c r="VPZ19" s="212"/>
      <c r="VQA19" s="212"/>
      <c r="VQB19" s="212"/>
      <c r="VQC19" s="191"/>
      <c r="VQD19" s="191"/>
      <c r="VQE19" s="191"/>
      <c r="VQF19" s="191"/>
      <c r="VQG19" s="83"/>
      <c r="VQH19" s="212"/>
      <c r="VQI19" s="212"/>
      <c r="VQJ19" s="212"/>
      <c r="VQK19" s="191"/>
      <c r="VQL19" s="191"/>
      <c r="VQM19" s="191"/>
      <c r="VQN19" s="191"/>
      <c r="VQO19" s="83"/>
      <c r="VQP19" s="212"/>
      <c r="VQQ19" s="212"/>
      <c r="VQR19" s="212"/>
      <c r="VQS19" s="191"/>
      <c r="VQT19" s="191"/>
      <c r="VQU19" s="191"/>
      <c r="VQV19" s="191"/>
      <c r="VQW19" s="83"/>
      <c r="VQX19" s="212"/>
      <c r="VQY19" s="212"/>
      <c r="VQZ19" s="212"/>
      <c r="VRA19" s="191"/>
      <c r="VRB19" s="191"/>
      <c r="VRC19" s="191"/>
      <c r="VRD19" s="191"/>
      <c r="VRE19" s="83"/>
      <c r="VRF19" s="212"/>
      <c r="VRG19" s="212"/>
      <c r="VRH19" s="212"/>
      <c r="VRI19" s="191"/>
      <c r="VRJ19" s="191"/>
      <c r="VRK19" s="191"/>
      <c r="VRL19" s="191"/>
      <c r="VRM19" s="83"/>
      <c r="VRN19" s="212"/>
      <c r="VRO19" s="212"/>
      <c r="VRP19" s="212"/>
      <c r="VRQ19" s="191"/>
      <c r="VRR19" s="191"/>
      <c r="VRS19" s="191"/>
      <c r="VRT19" s="191"/>
      <c r="VRU19" s="83"/>
      <c r="VRV19" s="212"/>
      <c r="VRW19" s="212"/>
      <c r="VRX19" s="212"/>
      <c r="VRY19" s="191"/>
      <c r="VRZ19" s="191"/>
      <c r="VSA19" s="191"/>
      <c r="VSB19" s="191"/>
      <c r="VSC19" s="83"/>
      <c r="VSD19" s="212"/>
      <c r="VSE19" s="212"/>
      <c r="VSF19" s="212"/>
      <c r="VSG19" s="191"/>
      <c r="VSH19" s="191"/>
      <c r="VSI19" s="191"/>
      <c r="VSJ19" s="191"/>
      <c r="VSK19" s="83"/>
      <c r="VSL19" s="212"/>
      <c r="VSM19" s="212"/>
      <c r="VSN19" s="212"/>
      <c r="VSO19" s="191"/>
      <c r="VSP19" s="191"/>
      <c r="VSQ19" s="191"/>
      <c r="VSR19" s="191"/>
      <c r="VSS19" s="83"/>
      <c r="VST19" s="212"/>
      <c r="VSU19" s="212"/>
      <c r="VSV19" s="212"/>
      <c r="VSW19" s="191"/>
      <c r="VSX19" s="191"/>
      <c r="VSY19" s="191"/>
      <c r="VSZ19" s="191"/>
      <c r="VTA19" s="83"/>
      <c r="VTB19" s="212"/>
      <c r="VTC19" s="212"/>
      <c r="VTD19" s="212"/>
      <c r="VTE19" s="191"/>
      <c r="VTF19" s="191"/>
      <c r="VTG19" s="191"/>
      <c r="VTH19" s="191"/>
      <c r="VTI19" s="83"/>
      <c r="VTJ19" s="212"/>
      <c r="VTK19" s="212"/>
      <c r="VTL19" s="212"/>
      <c r="VTM19" s="191"/>
      <c r="VTN19" s="191"/>
      <c r="VTO19" s="191"/>
      <c r="VTP19" s="191"/>
      <c r="VTQ19" s="83"/>
      <c r="VTR19" s="212"/>
      <c r="VTS19" s="212"/>
      <c r="VTT19" s="212"/>
      <c r="VTU19" s="191"/>
      <c r="VTV19" s="191"/>
      <c r="VTW19" s="191"/>
      <c r="VTX19" s="191"/>
      <c r="VTY19" s="83"/>
      <c r="VTZ19" s="212"/>
      <c r="VUA19" s="212"/>
      <c r="VUB19" s="212"/>
      <c r="VUC19" s="191"/>
      <c r="VUD19" s="191"/>
      <c r="VUE19" s="191"/>
      <c r="VUF19" s="191"/>
      <c r="VUG19" s="83"/>
      <c r="VUH19" s="212"/>
      <c r="VUI19" s="212"/>
      <c r="VUJ19" s="212"/>
      <c r="VUK19" s="191"/>
      <c r="VUL19" s="191"/>
      <c r="VUM19" s="191"/>
      <c r="VUN19" s="191"/>
      <c r="VUO19" s="83"/>
      <c r="VUP19" s="212"/>
      <c r="VUQ19" s="212"/>
      <c r="VUR19" s="212"/>
      <c r="VUS19" s="191"/>
      <c r="VUT19" s="191"/>
      <c r="VUU19" s="191"/>
      <c r="VUV19" s="191"/>
      <c r="VUW19" s="83"/>
      <c r="VUX19" s="212"/>
      <c r="VUY19" s="212"/>
      <c r="VUZ19" s="212"/>
      <c r="VVA19" s="191"/>
      <c r="VVB19" s="191"/>
      <c r="VVC19" s="191"/>
      <c r="VVD19" s="191"/>
      <c r="VVE19" s="83"/>
      <c r="VVF19" s="212"/>
      <c r="VVG19" s="212"/>
      <c r="VVH19" s="212"/>
      <c r="VVI19" s="191"/>
      <c r="VVJ19" s="191"/>
      <c r="VVK19" s="191"/>
      <c r="VVL19" s="191"/>
      <c r="VVM19" s="83"/>
      <c r="VVN19" s="212"/>
      <c r="VVO19" s="212"/>
      <c r="VVP19" s="212"/>
      <c r="VVQ19" s="191"/>
      <c r="VVR19" s="191"/>
      <c r="VVS19" s="191"/>
      <c r="VVT19" s="191"/>
      <c r="VVU19" s="83"/>
      <c r="VVV19" s="212"/>
      <c r="VVW19" s="212"/>
      <c r="VVX19" s="212"/>
      <c r="VVY19" s="191"/>
      <c r="VVZ19" s="191"/>
      <c r="VWA19" s="191"/>
      <c r="VWB19" s="191"/>
      <c r="VWC19" s="83"/>
      <c r="VWD19" s="212"/>
      <c r="VWE19" s="212"/>
      <c r="VWF19" s="212"/>
      <c r="VWG19" s="191"/>
      <c r="VWH19" s="191"/>
      <c r="VWI19" s="191"/>
      <c r="VWJ19" s="191"/>
      <c r="VWK19" s="83"/>
      <c r="VWL19" s="212"/>
      <c r="VWM19" s="212"/>
      <c r="VWN19" s="212"/>
      <c r="VWO19" s="191"/>
      <c r="VWP19" s="191"/>
      <c r="VWQ19" s="191"/>
      <c r="VWR19" s="191"/>
      <c r="VWS19" s="83"/>
      <c r="VWT19" s="212"/>
      <c r="VWU19" s="212"/>
      <c r="VWV19" s="212"/>
      <c r="VWW19" s="191"/>
      <c r="VWX19" s="191"/>
      <c r="VWY19" s="191"/>
      <c r="VWZ19" s="191"/>
      <c r="VXA19" s="83"/>
      <c r="VXB19" s="212"/>
      <c r="VXC19" s="212"/>
      <c r="VXD19" s="212"/>
      <c r="VXE19" s="191"/>
      <c r="VXF19" s="191"/>
      <c r="VXG19" s="191"/>
      <c r="VXH19" s="191"/>
      <c r="VXI19" s="83"/>
      <c r="VXJ19" s="212"/>
      <c r="VXK19" s="212"/>
      <c r="VXL19" s="212"/>
      <c r="VXM19" s="191"/>
      <c r="VXN19" s="191"/>
      <c r="VXO19" s="191"/>
      <c r="VXP19" s="191"/>
      <c r="VXQ19" s="83"/>
      <c r="VXR19" s="212"/>
      <c r="VXS19" s="212"/>
      <c r="VXT19" s="212"/>
      <c r="VXU19" s="191"/>
      <c r="VXV19" s="191"/>
      <c r="VXW19" s="191"/>
      <c r="VXX19" s="191"/>
      <c r="VXY19" s="83"/>
      <c r="VXZ19" s="212"/>
      <c r="VYA19" s="212"/>
      <c r="VYB19" s="212"/>
      <c r="VYC19" s="191"/>
      <c r="VYD19" s="191"/>
      <c r="VYE19" s="191"/>
      <c r="VYF19" s="191"/>
      <c r="VYG19" s="83"/>
      <c r="VYH19" s="212"/>
      <c r="VYI19" s="212"/>
      <c r="VYJ19" s="212"/>
      <c r="VYK19" s="191"/>
      <c r="VYL19" s="191"/>
      <c r="VYM19" s="191"/>
      <c r="VYN19" s="191"/>
      <c r="VYO19" s="83"/>
      <c r="VYP19" s="212"/>
      <c r="VYQ19" s="212"/>
      <c r="VYR19" s="212"/>
      <c r="VYS19" s="191"/>
      <c r="VYT19" s="191"/>
      <c r="VYU19" s="191"/>
      <c r="VYV19" s="191"/>
      <c r="VYW19" s="83"/>
      <c r="VYX19" s="212"/>
      <c r="VYY19" s="212"/>
      <c r="VYZ19" s="212"/>
      <c r="VZA19" s="191"/>
      <c r="VZB19" s="191"/>
      <c r="VZC19" s="191"/>
      <c r="VZD19" s="191"/>
      <c r="VZE19" s="83"/>
      <c r="VZF19" s="212"/>
      <c r="VZG19" s="212"/>
      <c r="VZH19" s="212"/>
      <c r="VZI19" s="191"/>
      <c r="VZJ19" s="191"/>
      <c r="VZK19" s="191"/>
      <c r="VZL19" s="191"/>
      <c r="VZM19" s="83"/>
      <c r="VZN19" s="212"/>
      <c r="VZO19" s="212"/>
      <c r="VZP19" s="212"/>
      <c r="VZQ19" s="191"/>
      <c r="VZR19" s="191"/>
      <c r="VZS19" s="191"/>
      <c r="VZT19" s="191"/>
      <c r="VZU19" s="83"/>
      <c r="VZV19" s="212"/>
      <c r="VZW19" s="212"/>
      <c r="VZX19" s="212"/>
      <c r="VZY19" s="191"/>
      <c r="VZZ19" s="191"/>
      <c r="WAA19" s="191"/>
      <c r="WAB19" s="191"/>
      <c r="WAC19" s="83"/>
      <c r="WAD19" s="212"/>
      <c r="WAE19" s="212"/>
      <c r="WAF19" s="212"/>
      <c r="WAG19" s="191"/>
      <c r="WAH19" s="191"/>
      <c r="WAI19" s="191"/>
      <c r="WAJ19" s="191"/>
      <c r="WAK19" s="83"/>
      <c r="WAL19" s="212"/>
      <c r="WAM19" s="212"/>
      <c r="WAN19" s="212"/>
      <c r="WAO19" s="191"/>
      <c r="WAP19" s="191"/>
      <c r="WAQ19" s="191"/>
      <c r="WAR19" s="191"/>
      <c r="WAS19" s="83"/>
      <c r="WAT19" s="212"/>
      <c r="WAU19" s="212"/>
      <c r="WAV19" s="212"/>
      <c r="WAW19" s="191"/>
      <c r="WAX19" s="191"/>
      <c r="WAY19" s="191"/>
      <c r="WAZ19" s="191"/>
      <c r="WBA19" s="83"/>
      <c r="WBB19" s="212"/>
      <c r="WBC19" s="212"/>
      <c r="WBD19" s="212"/>
      <c r="WBE19" s="191"/>
      <c r="WBF19" s="191"/>
      <c r="WBG19" s="191"/>
      <c r="WBH19" s="191"/>
      <c r="WBI19" s="83"/>
      <c r="WBJ19" s="212"/>
      <c r="WBK19" s="212"/>
      <c r="WBL19" s="212"/>
      <c r="WBM19" s="191"/>
      <c r="WBN19" s="191"/>
      <c r="WBO19" s="191"/>
      <c r="WBP19" s="191"/>
      <c r="WBQ19" s="83"/>
      <c r="WBR19" s="212"/>
      <c r="WBS19" s="212"/>
      <c r="WBT19" s="212"/>
      <c r="WBU19" s="191"/>
      <c r="WBV19" s="191"/>
      <c r="WBW19" s="191"/>
      <c r="WBX19" s="191"/>
      <c r="WBY19" s="83"/>
      <c r="WBZ19" s="212"/>
      <c r="WCA19" s="212"/>
      <c r="WCB19" s="212"/>
      <c r="WCC19" s="191"/>
      <c r="WCD19" s="191"/>
      <c r="WCE19" s="191"/>
      <c r="WCF19" s="191"/>
      <c r="WCG19" s="83"/>
      <c r="WCH19" s="212"/>
      <c r="WCI19" s="212"/>
      <c r="WCJ19" s="212"/>
      <c r="WCK19" s="191"/>
      <c r="WCL19" s="191"/>
      <c r="WCM19" s="191"/>
      <c r="WCN19" s="191"/>
      <c r="WCO19" s="83"/>
      <c r="WCP19" s="212"/>
      <c r="WCQ19" s="212"/>
      <c r="WCR19" s="212"/>
      <c r="WCS19" s="191"/>
      <c r="WCT19" s="191"/>
      <c r="WCU19" s="191"/>
      <c r="WCV19" s="191"/>
      <c r="WCW19" s="83"/>
      <c r="WCX19" s="212"/>
      <c r="WCY19" s="212"/>
      <c r="WCZ19" s="212"/>
      <c r="WDA19" s="191"/>
      <c r="WDB19" s="191"/>
      <c r="WDC19" s="191"/>
      <c r="WDD19" s="191"/>
      <c r="WDE19" s="83"/>
      <c r="WDF19" s="212"/>
      <c r="WDG19" s="212"/>
      <c r="WDH19" s="212"/>
      <c r="WDI19" s="191"/>
      <c r="WDJ19" s="191"/>
      <c r="WDK19" s="191"/>
      <c r="WDL19" s="191"/>
      <c r="WDM19" s="83"/>
      <c r="WDN19" s="212"/>
      <c r="WDO19" s="212"/>
      <c r="WDP19" s="212"/>
      <c r="WDQ19" s="191"/>
      <c r="WDR19" s="191"/>
      <c r="WDS19" s="191"/>
      <c r="WDT19" s="191"/>
      <c r="WDU19" s="83"/>
      <c r="WDV19" s="212"/>
      <c r="WDW19" s="212"/>
      <c r="WDX19" s="212"/>
      <c r="WDY19" s="191"/>
      <c r="WDZ19" s="191"/>
      <c r="WEA19" s="191"/>
      <c r="WEB19" s="191"/>
      <c r="WEC19" s="83"/>
      <c r="WED19" s="212"/>
      <c r="WEE19" s="212"/>
      <c r="WEF19" s="212"/>
      <c r="WEG19" s="191"/>
      <c r="WEH19" s="191"/>
      <c r="WEI19" s="191"/>
      <c r="WEJ19" s="191"/>
      <c r="WEK19" s="83"/>
      <c r="WEL19" s="212"/>
      <c r="WEM19" s="212"/>
      <c r="WEN19" s="212"/>
      <c r="WEO19" s="191"/>
      <c r="WEP19" s="191"/>
      <c r="WEQ19" s="191"/>
      <c r="WER19" s="191"/>
      <c r="WES19" s="83"/>
      <c r="WET19" s="212"/>
      <c r="WEU19" s="212"/>
      <c r="WEV19" s="212"/>
      <c r="WEW19" s="191"/>
      <c r="WEX19" s="191"/>
      <c r="WEY19" s="191"/>
      <c r="WEZ19" s="191"/>
      <c r="WFA19" s="83"/>
      <c r="WFB19" s="212"/>
      <c r="WFC19" s="212"/>
      <c r="WFD19" s="212"/>
      <c r="WFE19" s="191"/>
      <c r="WFF19" s="191"/>
      <c r="WFG19" s="191"/>
      <c r="WFH19" s="191"/>
      <c r="WFI19" s="83"/>
      <c r="WFJ19" s="212"/>
      <c r="WFK19" s="212"/>
      <c r="WFL19" s="212"/>
      <c r="WFM19" s="191"/>
      <c r="WFN19" s="191"/>
      <c r="WFO19" s="191"/>
      <c r="WFP19" s="191"/>
      <c r="WFQ19" s="83"/>
      <c r="WFR19" s="212"/>
      <c r="WFS19" s="212"/>
      <c r="WFT19" s="212"/>
      <c r="WFU19" s="191"/>
      <c r="WFV19" s="191"/>
      <c r="WFW19" s="191"/>
      <c r="WFX19" s="191"/>
      <c r="WFY19" s="83"/>
      <c r="WFZ19" s="212"/>
      <c r="WGA19" s="212"/>
      <c r="WGB19" s="212"/>
      <c r="WGC19" s="191"/>
      <c r="WGD19" s="191"/>
      <c r="WGE19" s="191"/>
      <c r="WGF19" s="191"/>
      <c r="WGG19" s="83"/>
      <c r="WGH19" s="212"/>
      <c r="WGI19" s="212"/>
      <c r="WGJ19" s="212"/>
      <c r="WGK19" s="191"/>
      <c r="WGL19" s="191"/>
      <c r="WGM19" s="191"/>
      <c r="WGN19" s="191"/>
      <c r="WGO19" s="83"/>
      <c r="WGP19" s="212"/>
      <c r="WGQ19" s="212"/>
      <c r="WGR19" s="212"/>
      <c r="WGS19" s="191"/>
      <c r="WGT19" s="191"/>
      <c r="WGU19" s="191"/>
      <c r="WGV19" s="191"/>
      <c r="WGW19" s="83"/>
      <c r="WGX19" s="212"/>
      <c r="WGY19" s="212"/>
      <c r="WGZ19" s="212"/>
      <c r="WHA19" s="191"/>
      <c r="WHB19" s="191"/>
      <c r="WHC19" s="191"/>
      <c r="WHD19" s="191"/>
      <c r="WHE19" s="83"/>
      <c r="WHF19" s="212"/>
      <c r="WHG19" s="212"/>
      <c r="WHH19" s="212"/>
      <c r="WHI19" s="191"/>
      <c r="WHJ19" s="191"/>
      <c r="WHK19" s="191"/>
      <c r="WHL19" s="191"/>
      <c r="WHM19" s="83"/>
      <c r="WHN19" s="212"/>
      <c r="WHO19" s="212"/>
      <c r="WHP19" s="212"/>
      <c r="WHQ19" s="191"/>
      <c r="WHR19" s="191"/>
      <c r="WHS19" s="191"/>
      <c r="WHT19" s="191"/>
      <c r="WHU19" s="83"/>
      <c r="WHV19" s="212"/>
      <c r="WHW19" s="212"/>
      <c r="WHX19" s="212"/>
      <c r="WHY19" s="191"/>
      <c r="WHZ19" s="191"/>
      <c r="WIA19" s="191"/>
      <c r="WIB19" s="191"/>
      <c r="WIC19" s="83"/>
      <c r="WID19" s="212"/>
      <c r="WIE19" s="212"/>
      <c r="WIF19" s="212"/>
      <c r="WIG19" s="191"/>
      <c r="WIH19" s="191"/>
      <c r="WII19" s="191"/>
      <c r="WIJ19" s="191"/>
      <c r="WIK19" s="83"/>
      <c r="WIL19" s="212"/>
      <c r="WIM19" s="212"/>
      <c r="WIN19" s="212"/>
      <c r="WIO19" s="191"/>
      <c r="WIP19" s="191"/>
      <c r="WIQ19" s="191"/>
      <c r="WIR19" s="191"/>
      <c r="WIS19" s="83"/>
      <c r="WIT19" s="212"/>
      <c r="WIU19" s="212"/>
      <c r="WIV19" s="212"/>
      <c r="WIW19" s="191"/>
      <c r="WIX19" s="191"/>
      <c r="WIY19" s="191"/>
      <c r="WIZ19" s="191"/>
      <c r="WJA19" s="83"/>
      <c r="WJB19" s="212"/>
      <c r="WJC19" s="212"/>
      <c r="WJD19" s="212"/>
      <c r="WJE19" s="191"/>
      <c r="WJF19" s="191"/>
      <c r="WJG19" s="191"/>
      <c r="WJH19" s="191"/>
      <c r="WJI19" s="83"/>
      <c r="WJJ19" s="212"/>
      <c r="WJK19" s="212"/>
      <c r="WJL19" s="212"/>
      <c r="WJM19" s="191"/>
      <c r="WJN19" s="191"/>
      <c r="WJO19" s="191"/>
      <c r="WJP19" s="191"/>
      <c r="WJQ19" s="83"/>
      <c r="WJR19" s="212"/>
      <c r="WJS19" s="212"/>
      <c r="WJT19" s="212"/>
      <c r="WJU19" s="191"/>
      <c r="WJV19" s="191"/>
      <c r="WJW19" s="191"/>
      <c r="WJX19" s="191"/>
      <c r="WJY19" s="83"/>
      <c r="WJZ19" s="212"/>
      <c r="WKA19" s="212"/>
      <c r="WKB19" s="212"/>
      <c r="WKC19" s="191"/>
      <c r="WKD19" s="191"/>
      <c r="WKE19" s="191"/>
      <c r="WKF19" s="191"/>
      <c r="WKG19" s="83"/>
      <c r="WKH19" s="212"/>
      <c r="WKI19" s="212"/>
      <c r="WKJ19" s="212"/>
      <c r="WKK19" s="191"/>
      <c r="WKL19" s="191"/>
      <c r="WKM19" s="191"/>
      <c r="WKN19" s="191"/>
      <c r="WKO19" s="83"/>
      <c r="WKP19" s="212"/>
      <c r="WKQ19" s="212"/>
      <c r="WKR19" s="212"/>
      <c r="WKS19" s="191"/>
      <c r="WKT19" s="191"/>
      <c r="WKU19" s="191"/>
      <c r="WKV19" s="191"/>
      <c r="WKW19" s="83"/>
      <c r="WKX19" s="212"/>
      <c r="WKY19" s="212"/>
      <c r="WKZ19" s="212"/>
      <c r="WLA19" s="191"/>
      <c r="WLB19" s="191"/>
      <c r="WLC19" s="191"/>
      <c r="WLD19" s="191"/>
      <c r="WLE19" s="83"/>
      <c r="WLF19" s="212"/>
      <c r="WLG19" s="212"/>
      <c r="WLH19" s="212"/>
      <c r="WLI19" s="191"/>
      <c r="WLJ19" s="191"/>
      <c r="WLK19" s="191"/>
      <c r="WLL19" s="191"/>
      <c r="WLM19" s="83"/>
      <c r="WLN19" s="212"/>
      <c r="WLO19" s="212"/>
      <c r="WLP19" s="212"/>
      <c r="WLQ19" s="191"/>
      <c r="WLR19" s="191"/>
      <c r="WLS19" s="191"/>
      <c r="WLT19" s="191"/>
      <c r="WLU19" s="83"/>
      <c r="WLV19" s="212"/>
      <c r="WLW19" s="212"/>
      <c r="WLX19" s="212"/>
      <c r="WLY19" s="191"/>
      <c r="WLZ19" s="191"/>
      <c r="WMA19" s="191"/>
      <c r="WMB19" s="191"/>
      <c r="WMC19" s="83"/>
      <c r="WMD19" s="212"/>
      <c r="WME19" s="212"/>
      <c r="WMF19" s="212"/>
      <c r="WMG19" s="191"/>
      <c r="WMH19" s="191"/>
      <c r="WMI19" s="191"/>
      <c r="WMJ19" s="191"/>
      <c r="WMK19" s="83"/>
      <c r="WML19" s="212"/>
      <c r="WMM19" s="212"/>
      <c r="WMN19" s="212"/>
      <c r="WMO19" s="191"/>
      <c r="WMP19" s="191"/>
      <c r="WMQ19" s="191"/>
      <c r="WMR19" s="191"/>
      <c r="WMS19" s="83"/>
      <c r="WMT19" s="212"/>
      <c r="WMU19" s="212"/>
      <c r="WMV19" s="212"/>
      <c r="WMW19" s="191"/>
      <c r="WMX19" s="191"/>
      <c r="WMY19" s="191"/>
      <c r="WMZ19" s="191"/>
      <c r="WNA19" s="83"/>
      <c r="WNB19" s="212"/>
      <c r="WNC19" s="212"/>
      <c r="WND19" s="212"/>
      <c r="WNE19" s="191"/>
      <c r="WNF19" s="191"/>
      <c r="WNG19" s="191"/>
      <c r="WNH19" s="191"/>
      <c r="WNI19" s="83"/>
      <c r="WNJ19" s="212"/>
      <c r="WNK19" s="212"/>
      <c r="WNL19" s="212"/>
      <c r="WNM19" s="191"/>
      <c r="WNN19" s="191"/>
      <c r="WNO19" s="191"/>
      <c r="WNP19" s="191"/>
      <c r="WNQ19" s="83"/>
      <c r="WNR19" s="212"/>
      <c r="WNS19" s="212"/>
      <c r="WNT19" s="212"/>
      <c r="WNU19" s="191"/>
      <c r="WNV19" s="191"/>
      <c r="WNW19" s="191"/>
      <c r="WNX19" s="191"/>
      <c r="WNY19" s="83"/>
      <c r="WNZ19" s="212"/>
      <c r="WOA19" s="212"/>
      <c r="WOB19" s="212"/>
      <c r="WOC19" s="191"/>
      <c r="WOD19" s="191"/>
      <c r="WOE19" s="191"/>
      <c r="WOF19" s="191"/>
      <c r="WOG19" s="83"/>
      <c r="WOH19" s="212"/>
      <c r="WOI19" s="212"/>
      <c r="WOJ19" s="212"/>
      <c r="WOK19" s="191"/>
      <c r="WOL19" s="191"/>
      <c r="WOM19" s="191"/>
      <c r="WON19" s="191"/>
      <c r="WOO19" s="83"/>
      <c r="WOP19" s="212"/>
      <c r="WOQ19" s="212"/>
      <c r="WOR19" s="212"/>
      <c r="WOS19" s="191"/>
      <c r="WOT19" s="191"/>
      <c r="WOU19" s="191"/>
      <c r="WOV19" s="191"/>
      <c r="WOW19" s="83"/>
      <c r="WOX19" s="212"/>
      <c r="WOY19" s="212"/>
      <c r="WOZ19" s="212"/>
      <c r="WPA19" s="191"/>
      <c r="WPB19" s="191"/>
      <c r="WPC19" s="191"/>
      <c r="WPD19" s="191"/>
      <c r="WPE19" s="83"/>
      <c r="WPF19" s="212"/>
      <c r="WPG19" s="212"/>
      <c r="WPH19" s="212"/>
      <c r="WPI19" s="191"/>
      <c r="WPJ19" s="191"/>
      <c r="WPK19" s="191"/>
      <c r="WPL19" s="191"/>
      <c r="WPM19" s="83"/>
      <c r="WPN19" s="212"/>
      <c r="WPO19" s="212"/>
      <c r="WPP19" s="212"/>
      <c r="WPQ19" s="191"/>
      <c r="WPR19" s="191"/>
      <c r="WPS19" s="191"/>
      <c r="WPT19" s="191"/>
      <c r="WPU19" s="83"/>
      <c r="WPV19" s="212"/>
      <c r="WPW19" s="212"/>
      <c r="WPX19" s="212"/>
      <c r="WPY19" s="191"/>
      <c r="WPZ19" s="191"/>
      <c r="WQA19" s="191"/>
      <c r="WQB19" s="191"/>
      <c r="WQC19" s="83"/>
      <c r="WQD19" s="212"/>
      <c r="WQE19" s="212"/>
      <c r="WQF19" s="212"/>
      <c r="WQG19" s="191"/>
      <c r="WQH19" s="191"/>
      <c r="WQI19" s="191"/>
      <c r="WQJ19" s="191"/>
      <c r="WQK19" s="83"/>
      <c r="WQL19" s="212"/>
      <c r="WQM19" s="212"/>
      <c r="WQN19" s="212"/>
      <c r="WQO19" s="191"/>
      <c r="WQP19" s="191"/>
      <c r="WQQ19" s="191"/>
      <c r="WQR19" s="191"/>
      <c r="WQS19" s="83"/>
      <c r="WQT19" s="212"/>
      <c r="WQU19" s="212"/>
      <c r="WQV19" s="212"/>
      <c r="WQW19" s="191"/>
      <c r="WQX19" s="191"/>
      <c r="WQY19" s="191"/>
      <c r="WQZ19" s="191"/>
      <c r="WRA19" s="83"/>
      <c r="WRB19" s="212"/>
      <c r="WRC19" s="212"/>
      <c r="WRD19" s="212"/>
      <c r="WRE19" s="191"/>
      <c r="WRF19" s="191"/>
      <c r="WRG19" s="191"/>
      <c r="WRH19" s="191"/>
      <c r="WRI19" s="83"/>
      <c r="WRJ19" s="212"/>
      <c r="WRK19" s="212"/>
      <c r="WRL19" s="212"/>
      <c r="WRM19" s="191"/>
      <c r="WRN19" s="191"/>
      <c r="WRO19" s="191"/>
      <c r="WRP19" s="191"/>
      <c r="WRQ19" s="83"/>
      <c r="WRR19" s="212"/>
      <c r="WRS19" s="212"/>
      <c r="WRT19" s="212"/>
      <c r="WRU19" s="191"/>
      <c r="WRV19" s="191"/>
      <c r="WRW19" s="191"/>
      <c r="WRX19" s="191"/>
      <c r="WRY19" s="83"/>
      <c r="WRZ19" s="212"/>
      <c r="WSA19" s="212"/>
      <c r="WSB19" s="212"/>
      <c r="WSC19" s="191"/>
      <c r="WSD19" s="191"/>
      <c r="WSE19" s="191"/>
      <c r="WSF19" s="191"/>
      <c r="WSG19" s="83"/>
      <c r="WSH19" s="212"/>
      <c r="WSI19" s="212"/>
      <c r="WSJ19" s="212"/>
      <c r="WSK19" s="191"/>
      <c r="WSL19" s="191"/>
      <c r="WSM19" s="191"/>
      <c r="WSN19" s="191"/>
      <c r="WSO19" s="83"/>
      <c r="WSP19" s="212"/>
      <c r="WSQ19" s="212"/>
      <c r="WSR19" s="212"/>
      <c r="WSS19" s="191"/>
      <c r="WST19" s="191"/>
      <c r="WSU19" s="191"/>
      <c r="WSV19" s="191"/>
      <c r="WSW19" s="83"/>
      <c r="WSX19" s="212"/>
      <c r="WSY19" s="212"/>
      <c r="WSZ19" s="212"/>
      <c r="WTA19" s="191"/>
      <c r="WTB19" s="191"/>
      <c r="WTC19" s="191"/>
      <c r="WTD19" s="191"/>
      <c r="WTE19" s="83"/>
      <c r="WTF19" s="212"/>
      <c r="WTG19" s="212"/>
      <c r="WTH19" s="212"/>
      <c r="WTI19" s="191"/>
      <c r="WTJ19" s="191"/>
      <c r="WTK19" s="191"/>
      <c r="WTL19" s="191"/>
      <c r="WTM19" s="83"/>
      <c r="WTN19" s="212"/>
      <c r="WTO19" s="212"/>
      <c r="WTP19" s="212"/>
      <c r="WTQ19" s="191"/>
      <c r="WTR19" s="191"/>
      <c r="WTS19" s="191"/>
      <c r="WTT19" s="191"/>
      <c r="WTU19" s="83"/>
      <c r="WTV19" s="212"/>
      <c r="WTW19" s="212"/>
      <c r="WTX19" s="212"/>
      <c r="WTY19" s="191"/>
      <c r="WTZ19" s="191"/>
      <c r="WUA19" s="191"/>
      <c r="WUB19" s="191"/>
      <c r="WUC19" s="83"/>
      <c r="WUD19" s="212"/>
      <c r="WUE19" s="212"/>
      <c r="WUF19" s="212"/>
      <c r="WUG19" s="191"/>
      <c r="WUH19" s="191"/>
      <c r="WUI19" s="191"/>
      <c r="WUJ19" s="191"/>
      <c r="WUK19" s="83"/>
      <c r="WUL19" s="212"/>
      <c r="WUM19" s="212"/>
      <c r="WUN19" s="212"/>
      <c r="WUO19" s="191"/>
      <c r="WUP19" s="191"/>
      <c r="WUQ19" s="191"/>
      <c r="WUR19" s="191"/>
      <c r="WUS19" s="83"/>
      <c r="WUT19" s="212"/>
      <c r="WUU19" s="212"/>
      <c r="WUV19" s="212"/>
      <c r="WUW19" s="191"/>
      <c r="WUX19" s="191"/>
      <c r="WUY19" s="191"/>
      <c r="WUZ19" s="191"/>
      <c r="WVA19" s="83"/>
      <c r="WVB19" s="212"/>
      <c r="WVC19" s="212"/>
      <c r="WVD19" s="212"/>
      <c r="WVE19" s="191"/>
      <c r="WVF19" s="191"/>
      <c r="WVG19" s="191"/>
      <c r="WVH19" s="191"/>
      <c r="WVI19" s="83"/>
      <c r="WVJ19" s="212"/>
      <c r="WVK19" s="212"/>
      <c r="WVL19" s="212"/>
      <c r="WVM19" s="191"/>
      <c r="WVN19" s="191"/>
      <c r="WVO19" s="191"/>
      <c r="WVP19" s="191"/>
      <c r="WVQ19" s="83"/>
      <c r="WVR19" s="212"/>
      <c r="WVS19" s="212"/>
      <c r="WVT19" s="212"/>
      <c r="WVU19" s="191"/>
      <c r="WVV19" s="191"/>
      <c r="WVW19" s="191"/>
      <c r="WVX19" s="191"/>
      <c r="WVY19" s="83"/>
      <c r="WVZ19" s="212"/>
      <c r="WWA19" s="212"/>
      <c r="WWB19" s="212"/>
      <c r="WWC19" s="191"/>
      <c r="WWD19" s="191"/>
      <c r="WWE19" s="191"/>
      <c r="WWF19" s="191"/>
      <c r="WWG19" s="83"/>
      <c r="WWH19" s="212"/>
      <c r="WWI19" s="212"/>
      <c r="WWJ19" s="212"/>
      <c r="WWK19" s="191"/>
      <c r="WWL19" s="191"/>
      <c r="WWM19" s="191"/>
      <c r="WWN19" s="191"/>
      <c r="WWO19" s="83"/>
      <c r="WWP19" s="212"/>
      <c r="WWQ19" s="212"/>
      <c r="WWR19" s="212"/>
      <c r="WWS19" s="191"/>
      <c r="WWT19" s="191"/>
      <c r="WWU19" s="191"/>
      <c r="WWV19" s="191"/>
      <c r="WWW19" s="83"/>
      <c r="WWX19" s="212"/>
      <c r="WWY19" s="212"/>
      <c r="WWZ19" s="212"/>
      <c r="WXA19" s="191"/>
      <c r="WXB19" s="191"/>
      <c r="WXC19" s="191"/>
      <c r="WXD19" s="191"/>
      <c r="WXE19" s="83"/>
      <c r="WXF19" s="212"/>
      <c r="WXG19" s="212"/>
      <c r="WXH19" s="212"/>
      <c r="WXI19" s="191"/>
      <c r="WXJ19" s="191"/>
      <c r="WXK19" s="191"/>
      <c r="WXL19" s="191"/>
      <c r="WXM19" s="83"/>
      <c r="WXN19" s="212"/>
      <c r="WXO19" s="212"/>
      <c r="WXP19" s="212"/>
      <c r="WXQ19" s="191"/>
      <c r="WXR19" s="191"/>
      <c r="WXS19" s="191"/>
      <c r="WXT19" s="191"/>
      <c r="WXU19" s="83"/>
      <c r="WXV19" s="212"/>
      <c r="WXW19" s="212"/>
      <c r="WXX19" s="212"/>
      <c r="WXY19" s="191"/>
      <c r="WXZ19" s="191"/>
      <c r="WYA19" s="191"/>
      <c r="WYB19" s="191"/>
      <c r="WYC19" s="83"/>
      <c r="WYD19" s="212"/>
      <c r="WYE19" s="212"/>
      <c r="WYF19" s="212"/>
      <c r="WYG19" s="191"/>
      <c r="WYH19" s="191"/>
      <c r="WYI19" s="191"/>
      <c r="WYJ19" s="191"/>
      <c r="WYK19" s="83"/>
      <c r="WYL19" s="212"/>
      <c r="WYM19" s="212"/>
      <c r="WYN19" s="212"/>
      <c r="WYO19" s="191"/>
      <c r="WYP19" s="191"/>
      <c r="WYQ19" s="191"/>
      <c r="WYR19" s="191"/>
      <c r="WYS19" s="83"/>
      <c r="WYT19" s="212"/>
      <c r="WYU19" s="212"/>
      <c r="WYV19" s="212"/>
      <c r="WYW19" s="191"/>
      <c r="WYX19" s="191"/>
      <c r="WYY19" s="191"/>
      <c r="WYZ19" s="191"/>
      <c r="WZA19" s="83"/>
      <c r="WZB19" s="212"/>
      <c r="WZC19" s="212"/>
      <c r="WZD19" s="212"/>
      <c r="WZE19" s="191"/>
      <c r="WZF19" s="191"/>
      <c r="WZG19" s="191"/>
      <c r="WZH19" s="191"/>
      <c r="WZI19" s="83"/>
      <c r="WZJ19" s="212"/>
      <c r="WZK19" s="212"/>
      <c r="WZL19" s="212"/>
      <c r="WZM19" s="191"/>
      <c r="WZN19" s="191"/>
      <c r="WZO19" s="191"/>
      <c r="WZP19" s="191"/>
      <c r="WZQ19" s="83"/>
      <c r="WZR19" s="212"/>
      <c r="WZS19" s="212"/>
      <c r="WZT19" s="212"/>
      <c r="WZU19" s="191"/>
      <c r="WZV19" s="191"/>
      <c r="WZW19" s="191"/>
      <c r="WZX19" s="191"/>
      <c r="WZY19" s="83"/>
      <c r="WZZ19" s="212"/>
      <c r="XAA19" s="212"/>
      <c r="XAB19" s="212"/>
      <c r="XAC19" s="191"/>
      <c r="XAD19" s="191"/>
      <c r="XAE19" s="191"/>
      <c r="XAF19" s="191"/>
      <c r="XAG19" s="83"/>
      <c r="XAH19" s="212"/>
      <c r="XAI19" s="212"/>
      <c r="XAJ19" s="212"/>
      <c r="XAK19" s="191"/>
      <c r="XAL19" s="191"/>
      <c r="XAM19" s="191"/>
      <c r="XAN19" s="191"/>
      <c r="XAO19" s="83"/>
      <c r="XAP19" s="212"/>
      <c r="XAQ19" s="212"/>
      <c r="XAR19" s="212"/>
      <c r="XAS19" s="191"/>
      <c r="XAT19" s="191"/>
      <c r="XAU19" s="191"/>
      <c r="XAV19" s="191"/>
      <c r="XAW19" s="83"/>
      <c r="XAX19" s="212"/>
      <c r="XAY19" s="212"/>
      <c r="XAZ19" s="212"/>
      <c r="XBA19" s="191"/>
      <c r="XBB19" s="191"/>
      <c r="XBC19" s="191"/>
      <c r="XBD19" s="191"/>
      <c r="XBE19" s="83"/>
      <c r="XBF19" s="212"/>
      <c r="XBG19" s="212"/>
      <c r="XBH19" s="212"/>
      <c r="XBI19" s="191"/>
      <c r="XBJ19" s="191"/>
      <c r="XBK19" s="191"/>
      <c r="XBL19" s="191"/>
      <c r="XBM19" s="83"/>
      <c r="XBN19" s="212"/>
      <c r="XBO19" s="212"/>
      <c r="XBP19" s="212"/>
      <c r="XBQ19" s="191"/>
      <c r="XBR19" s="191"/>
      <c r="XBS19" s="191"/>
      <c r="XBT19" s="191"/>
      <c r="XBU19" s="83"/>
      <c r="XBV19" s="212"/>
      <c r="XBW19" s="212"/>
      <c r="XBX19" s="212"/>
      <c r="XBY19" s="191"/>
      <c r="XBZ19" s="191"/>
      <c r="XCA19" s="191"/>
      <c r="XCB19" s="191"/>
      <c r="XCC19" s="83"/>
      <c r="XCD19" s="212"/>
      <c r="XCE19" s="212"/>
      <c r="XCF19" s="212"/>
      <c r="XCG19" s="191"/>
      <c r="XCH19" s="191"/>
      <c r="XCI19" s="191"/>
      <c r="XCJ19" s="191"/>
      <c r="XCK19" s="83"/>
      <c r="XCL19" s="212"/>
      <c r="XCM19" s="212"/>
      <c r="XCN19" s="212"/>
      <c r="XCO19" s="191"/>
      <c r="XCP19" s="191"/>
      <c r="XCQ19" s="191"/>
      <c r="XCR19" s="191"/>
      <c r="XCS19" s="83"/>
      <c r="XCT19" s="212"/>
      <c r="XCU19" s="212"/>
      <c r="XCV19" s="212"/>
      <c r="XCW19" s="191"/>
      <c r="XCX19" s="191"/>
      <c r="XCY19" s="191"/>
      <c r="XCZ19" s="191"/>
      <c r="XDA19" s="83"/>
      <c r="XDB19" s="212"/>
      <c r="XDC19" s="212"/>
      <c r="XDD19" s="212"/>
      <c r="XDE19" s="191"/>
      <c r="XDF19" s="191"/>
      <c r="XDG19" s="191"/>
      <c r="XDH19" s="191"/>
      <c r="XDI19" s="83"/>
      <c r="XDJ19" s="212"/>
      <c r="XDK19" s="212"/>
      <c r="XDL19" s="212"/>
      <c r="XDM19" s="191"/>
      <c r="XDN19" s="191"/>
      <c r="XDO19" s="191"/>
      <c r="XDP19" s="191"/>
      <c r="XDQ19" s="83"/>
      <c r="XDR19" s="212"/>
      <c r="XDS19" s="212"/>
      <c r="XDT19" s="212"/>
      <c r="XDU19" s="191"/>
      <c r="XDV19" s="191"/>
      <c r="XDW19" s="191"/>
      <c r="XDX19" s="191"/>
      <c r="XDY19" s="83"/>
      <c r="XDZ19" s="212"/>
      <c r="XEA19" s="212"/>
      <c r="XEB19" s="212"/>
      <c r="XEC19" s="191"/>
      <c r="XED19" s="191"/>
      <c r="XEE19" s="191"/>
      <c r="XEF19" s="191"/>
      <c r="XEG19" s="83"/>
      <c r="XEH19" s="212"/>
      <c r="XEI19" s="212"/>
      <c r="XEJ19" s="212"/>
      <c r="XEK19" s="191"/>
      <c r="XEL19" s="191"/>
      <c r="XEM19" s="191"/>
      <c r="XEN19" s="191"/>
      <c r="XEO19" s="83"/>
      <c r="XEP19" s="212"/>
      <c r="XEQ19" s="212"/>
      <c r="XER19" s="212"/>
      <c r="XES19" s="191"/>
      <c r="XET19" s="191"/>
      <c r="XEU19" s="191"/>
      <c r="XEV19" s="191"/>
      <c r="XEW19" s="83"/>
      <c r="XEX19" s="212"/>
      <c r="XEY19" s="212"/>
      <c r="XEZ19" s="212"/>
      <c r="XFA19" s="191"/>
      <c r="XFB19" s="191"/>
      <c r="XFC19" s="191"/>
      <c r="XFD19" s="191"/>
    </row>
    <row r="20" spans="1:16384" ht="24" customHeight="1">
      <c r="A20" s="83"/>
      <c r="B20" s="212"/>
      <c r="C20" s="212"/>
      <c r="D20" s="212"/>
      <c r="E20" s="191"/>
      <c r="F20" s="191"/>
      <c r="G20" s="191"/>
      <c r="H20" s="191"/>
      <c r="I20" s="83"/>
      <c r="J20" s="212"/>
      <c r="K20" s="212"/>
      <c r="L20" s="212"/>
      <c r="M20" s="191"/>
      <c r="N20" s="191"/>
      <c r="O20" s="191"/>
      <c r="P20" s="191"/>
      <c r="Q20" s="83"/>
      <c r="R20" s="212"/>
      <c r="S20" s="212"/>
      <c r="T20" s="212"/>
      <c r="U20" s="191"/>
      <c r="V20" s="191"/>
      <c r="W20" s="191"/>
      <c r="X20" s="191"/>
      <c r="Y20" s="83"/>
      <c r="Z20" s="212"/>
      <c r="AA20" s="212"/>
      <c r="AB20" s="212"/>
      <c r="AC20" s="191"/>
      <c r="AD20" s="191"/>
      <c r="AE20" s="191"/>
      <c r="AF20" s="191"/>
      <c r="AG20" s="83"/>
      <c r="AH20" s="212"/>
      <c r="AI20" s="212"/>
      <c r="AJ20" s="212"/>
      <c r="AK20" s="191"/>
      <c r="AL20" s="191"/>
      <c r="AM20" s="191"/>
      <c r="AN20" s="191"/>
      <c r="AO20" s="83"/>
      <c r="AP20" s="212"/>
      <c r="AQ20" s="212"/>
      <c r="AR20" s="212"/>
      <c r="AS20" s="191"/>
      <c r="AT20" s="191"/>
      <c r="AU20" s="191"/>
      <c r="AV20" s="191"/>
      <c r="AW20" s="83"/>
      <c r="AX20" s="212"/>
      <c r="AY20" s="212"/>
      <c r="AZ20" s="212"/>
      <c r="BA20" s="191"/>
      <c r="BB20" s="191"/>
      <c r="BC20" s="191"/>
      <c r="BD20" s="191"/>
      <c r="BE20" s="83"/>
      <c r="BF20" s="212"/>
      <c r="BG20" s="212"/>
      <c r="BH20" s="212"/>
      <c r="BI20" s="191"/>
      <c r="BJ20" s="191"/>
      <c r="BK20" s="191"/>
      <c r="BL20" s="191"/>
      <c r="BM20" s="83"/>
      <c r="BN20" s="212"/>
      <c r="BO20" s="212"/>
      <c r="BP20" s="212"/>
      <c r="BQ20" s="191"/>
      <c r="BR20" s="191"/>
      <c r="BS20" s="191"/>
      <c r="BT20" s="191"/>
      <c r="BU20" s="83"/>
      <c r="BV20" s="212"/>
      <c r="BW20" s="212"/>
      <c r="BX20" s="212"/>
      <c r="BY20" s="191"/>
      <c r="BZ20" s="191"/>
      <c r="CA20" s="191"/>
      <c r="CB20" s="191"/>
      <c r="CC20" s="83"/>
      <c r="CD20" s="212"/>
      <c r="CE20" s="212"/>
      <c r="CF20" s="212"/>
      <c r="CG20" s="191"/>
      <c r="CH20" s="191"/>
      <c r="CI20" s="191"/>
      <c r="CJ20" s="191"/>
      <c r="CK20" s="83"/>
      <c r="CL20" s="212"/>
      <c r="CM20" s="212"/>
      <c r="CN20" s="212"/>
      <c r="CO20" s="191"/>
      <c r="CP20" s="191"/>
      <c r="CQ20" s="191"/>
      <c r="CR20" s="191"/>
      <c r="CS20" s="83"/>
      <c r="CT20" s="212"/>
      <c r="CU20" s="212"/>
      <c r="CV20" s="212"/>
      <c r="CW20" s="191"/>
      <c r="CX20" s="191"/>
      <c r="CY20" s="191"/>
      <c r="CZ20" s="191"/>
      <c r="DA20" s="83"/>
      <c r="DB20" s="212"/>
      <c r="DC20" s="212"/>
      <c r="DD20" s="212"/>
      <c r="DE20" s="191"/>
      <c r="DF20" s="191"/>
      <c r="DG20" s="191"/>
      <c r="DH20" s="191"/>
      <c r="DI20" s="83"/>
      <c r="DJ20" s="212"/>
      <c r="DK20" s="212"/>
      <c r="DL20" s="212"/>
      <c r="DM20" s="191"/>
      <c r="DN20" s="191"/>
      <c r="DO20" s="191"/>
      <c r="DP20" s="191"/>
      <c r="DQ20" s="83"/>
      <c r="DR20" s="212"/>
      <c r="DS20" s="212"/>
      <c r="DT20" s="212"/>
      <c r="DU20" s="191"/>
      <c r="DV20" s="191"/>
      <c r="DW20" s="191"/>
      <c r="DX20" s="191"/>
      <c r="DY20" s="83"/>
      <c r="DZ20" s="212"/>
      <c r="EA20" s="212"/>
      <c r="EB20" s="212"/>
      <c r="EC20" s="191"/>
      <c r="ED20" s="191"/>
      <c r="EE20" s="191"/>
      <c r="EF20" s="191"/>
      <c r="EG20" s="83"/>
      <c r="EH20" s="212"/>
      <c r="EI20" s="212"/>
      <c r="EJ20" s="212"/>
      <c r="EK20" s="191"/>
      <c r="EL20" s="191"/>
      <c r="EM20" s="191"/>
      <c r="EN20" s="191"/>
      <c r="EO20" s="83"/>
      <c r="EP20" s="212"/>
      <c r="EQ20" s="212"/>
      <c r="ER20" s="212"/>
      <c r="ES20" s="191"/>
      <c r="ET20" s="191"/>
      <c r="EU20" s="191"/>
      <c r="EV20" s="191"/>
      <c r="EW20" s="83"/>
      <c r="EX20" s="212"/>
      <c r="EY20" s="212"/>
      <c r="EZ20" s="212"/>
      <c r="FA20" s="191"/>
      <c r="FB20" s="191"/>
      <c r="FC20" s="191"/>
      <c r="FD20" s="191"/>
      <c r="FE20" s="83"/>
      <c r="FF20" s="212"/>
      <c r="FG20" s="212"/>
      <c r="FH20" s="212"/>
      <c r="FI20" s="191"/>
      <c r="FJ20" s="191"/>
      <c r="FK20" s="191"/>
      <c r="FL20" s="191"/>
      <c r="FM20" s="83"/>
      <c r="FN20" s="212"/>
      <c r="FO20" s="212"/>
      <c r="FP20" s="212"/>
      <c r="FQ20" s="191"/>
      <c r="FR20" s="191"/>
      <c r="FS20" s="191"/>
      <c r="FT20" s="191"/>
      <c r="FU20" s="83"/>
      <c r="FV20" s="212"/>
      <c r="FW20" s="212"/>
      <c r="FX20" s="212"/>
      <c r="FY20" s="191"/>
      <c r="FZ20" s="191"/>
      <c r="GA20" s="191"/>
      <c r="GB20" s="191"/>
      <c r="GC20" s="83"/>
      <c r="GD20" s="212"/>
      <c r="GE20" s="212"/>
      <c r="GF20" s="212"/>
      <c r="GG20" s="191"/>
      <c r="GH20" s="191"/>
      <c r="GI20" s="191"/>
      <c r="GJ20" s="191"/>
      <c r="GK20" s="83"/>
      <c r="GL20" s="212"/>
      <c r="GM20" s="212"/>
      <c r="GN20" s="212"/>
      <c r="GO20" s="191"/>
      <c r="GP20" s="191"/>
      <c r="GQ20" s="191"/>
      <c r="GR20" s="191"/>
      <c r="GS20" s="83"/>
      <c r="GT20" s="212"/>
      <c r="GU20" s="212"/>
      <c r="GV20" s="212"/>
      <c r="GW20" s="191"/>
      <c r="GX20" s="191"/>
      <c r="GY20" s="191"/>
      <c r="GZ20" s="191"/>
      <c r="HA20" s="83"/>
      <c r="HB20" s="212"/>
      <c r="HC20" s="212"/>
      <c r="HD20" s="212"/>
      <c r="HE20" s="191"/>
      <c r="HF20" s="191"/>
      <c r="HG20" s="191"/>
      <c r="HH20" s="191"/>
      <c r="HI20" s="83"/>
      <c r="HJ20" s="212"/>
      <c r="HK20" s="212"/>
      <c r="HL20" s="212"/>
      <c r="HM20" s="191"/>
      <c r="HN20" s="191"/>
      <c r="HO20" s="191"/>
      <c r="HP20" s="191"/>
      <c r="HQ20" s="83"/>
      <c r="HR20" s="212"/>
      <c r="HS20" s="212"/>
      <c r="HT20" s="212"/>
      <c r="HU20" s="191"/>
      <c r="HV20" s="191"/>
      <c r="HW20" s="191"/>
      <c r="HX20" s="191"/>
      <c r="HY20" s="83"/>
      <c r="HZ20" s="212"/>
      <c r="IA20" s="212"/>
      <c r="IB20" s="212"/>
      <c r="IC20" s="191"/>
      <c r="ID20" s="191"/>
      <c r="IE20" s="191"/>
      <c r="IF20" s="191"/>
      <c r="IG20" s="83"/>
      <c r="IH20" s="212"/>
      <c r="II20" s="212"/>
      <c r="IJ20" s="212"/>
      <c r="IK20" s="191"/>
      <c r="IL20" s="191"/>
      <c r="IM20" s="191"/>
      <c r="IN20" s="191"/>
      <c r="IO20" s="83"/>
      <c r="IP20" s="212"/>
      <c r="IQ20" s="212"/>
      <c r="IR20" s="212"/>
      <c r="IS20" s="191"/>
      <c r="IT20" s="191"/>
      <c r="IU20" s="191"/>
      <c r="IV20" s="191"/>
      <c r="IW20" s="83"/>
      <c r="IX20" s="212"/>
      <c r="IY20" s="212"/>
      <c r="IZ20" s="212"/>
      <c r="JA20" s="191"/>
      <c r="JB20" s="191"/>
      <c r="JC20" s="191"/>
      <c r="JD20" s="191"/>
      <c r="JE20" s="83"/>
      <c r="JF20" s="212"/>
      <c r="JG20" s="212"/>
      <c r="JH20" s="212"/>
      <c r="JI20" s="191"/>
      <c r="JJ20" s="191"/>
      <c r="JK20" s="191"/>
      <c r="JL20" s="191"/>
      <c r="JM20" s="83"/>
      <c r="JN20" s="212"/>
      <c r="JO20" s="212"/>
      <c r="JP20" s="212"/>
      <c r="JQ20" s="191"/>
      <c r="JR20" s="191"/>
      <c r="JS20" s="191"/>
      <c r="JT20" s="191"/>
      <c r="JU20" s="83"/>
      <c r="JV20" s="212"/>
      <c r="JW20" s="212"/>
      <c r="JX20" s="212"/>
      <c r="JY20" s="191"/>
      <c r="JZ20" s="191"/>
      <c r="KA20" s="191"/>
      <c r="KB20" s="191"/>
      <c r="KC20" s="83"/>
      <c r="KD20" s="212"/>
      <c r="KE20" s="212"/>
      <c r="KF20" s="212"/>
      <c r="KG20" s="191"/>
      <c r="KH20" s="191"/>
      <c r="KI20" s="191"/>
      <c r="KJ20" s="191"/>
      <c r="KK20" s="83"/>
      <c r="KL20" s="212"/>
      <c r="KM20" s="212"/>
      <c r="KN20" s="212"/>
      <c r="KO20" s="191"/>
      <c r="KP20" s="191"/>
      <c r="KQ20" s="191"/>
      <c r="KR20" s="191"/>
      <c r="KS20" s="83"/>
      <c r="KT20" s="212"/>
      <c r="KU20" s="212"/>
      <c r="KV20" s="212"/>
      <c r="KW20" s="191"/>
      <c r="KX20" s="191"/>
      <c r="KY20" s="191"/>
      <c r="KZ20" s="191"/>
      <c r="LA20" s="83"/>
      <c r="LB20" s="212"/>
      <c r="LC20" s="212"/>
      <c r="LD20" s="212"/>
      <c r="LE20" s="191"/>
      <c r="LF20" s="191"/>
      <c r="LG20" s="191"/>
      <c r="LH20" s="191"/>
      <c r="LI20" s="83"/>
      <c r="LJ20" s="212"/>
      <c r="LK20" s="212"/>
      <c r="LL20" s="212"/>
      <c r="LM20" s="191"/>
      <c r="LN20" s="191"/>
      <c r="LO20" s="191"/>
      <c r="LP20" s="191"/>
      <c r="LQ20" s="83"/>
      <c r="LR20" s="212"/>
      <c r="LS20" s="212"/>
      <c r="LT20" s="212"/>
      <c r="LU20" s="191"/>
      <c r="LV20" s="191"/>
      <c r="LW20" s="191"/>
      <c r="LX20" s="191"/>
      <c r="LY20" s="83"/>
      <c r="LZ20" s="212"/>
      <c r="MA20" s="212"/>
      <c r="MB20" s="212"/>
      <c r="MC20" s="191"/>
      <c r="MD20" s="191"/>
      <c r="ME20" s="191"/>
      <c r="MF20" s="191"/>
      <c r="MG20" s="83"/>
      <c r="MH20" s="212"/>
      <c r="MI20" s="212"/>
      <c r="MJ20" s="212"/>
      <c r="MK20" s="191"/>
      <c r="ML20" s="191"/>
      <c r="MM20" s="191"/>
      <c r="MN20" s="191"/>
      <c r="MO20" s="83"/>
      <c r="MP20" s="212"/>
      <c r="MQ20" s="212"/>
      <c r="MR20" s="212"/>
      <c r="MS20" s="191"/>
      <c r="MT20" s="191"/>
      <c r="MU20" s="191"/>
      <c r="MV20" s="191"/>
      <c r="MW20" s="83"/>
      <c r="MX20" s="212"/>
      <c r="MY20" s="212"/>
      <c r="MZ20" s="212"/>
      <c r="NA20" s="191"/>
      <c r="NB20" s="191"/>
      <c r="NC20" s="191"/>
      <c r="ND20" s="191"/>
      <c r="NE20" s="83"/>
      <c r="NF20" s="212"/>
      <c r="NG20" s="212"/>
      <c r="NH20" s="212"/>
      <c r="NI20" s="191"/>
      <c r="NJ20" s="191"/>
      <c r="NK20" s="191"/>
      <c r="NL20" s="191"/>
      <c r="NM20" s="83"/>
      <c r="NN20" s="212"/>
      <c r="NO20" s="212"/>
      <c r="NP20" s="212"/>
      <c r="NQ20" s="191"/>
      <c r="NR20" s="191"/>
      <c r="NS20" s="191"/>
      <c r="NT20" s="191"/>
      <c r="NU20" s="83"/>
      <c r="NV20" s="212"/>
      <c r="NW20" s="212"/>
      <c r="NX20" s="212"/>
      <c r="NY20" s="191"/>
      <c r="NZ20" s="191"/>
      <c r="OA20" s="191"/>
      <c r="OB20" s="191"/>
      <c r="OC20" s="83"/>
      <c r="OD20" s="212"/>
      <c r="OE20" s="212"/>
      <c r="OF20" s="212"/>
      <c r="OG20" s="191"/>
      <c r="OH20" s="191"/>
      <c r="OI20" s="191"/>
      <c r="OJ20" s="191"/>
      <c r="OK20" s="83"/>
      <c r="OL20" s="212"/>
      <c r="OM20" s="212"/>
      <c r="ON20" s="212"/>
      <c r="OO20" s="191"/>
      <c r="OP20" s="191"/>
      <c r="OQ20" s="191"/>
      <c r="OR20" s="191"/>
      <c r="OS20" s="83"/>
      <c r="OT20" s="212"/>
      <c r="OU20" s="212"/>
      <c r="OV20" s="212"/>
      <c r="OW20" s="191"/>
      <c r="OX20" s="191"/>
      <c r="OY20" s="191"/>
      <c r="OZ20" s="191"/>
      <c r="PA20" s="83"/>
      <c r="PB20" s="212"/>
      <c r="PC20" s="212"/>
      <c r="PD20" s="212"/>
      <c r="PE20" s="191"/>
      <c r="PF20" s="191"/>
      <c r="PG20" s="191"/>
      <c r="PH20" s="191"/>
      <c r="PI20" s="83"/>
      <c r="PJ20" s="212"/>
      <c r="PK20" s="212"/>
      <c r="PL20" s="212"/>
      <c r="PM20" s="191"/>
      <c r="PN20" s="191"/>
      <c r="PO20" s="191"/>
      <c r="PP20" s="191"/>
      <c r="PQ20" s="83"/>
      <c r="PR20" s="212"/>
      <c r="PS20" s="212"/>
      <c r="PT20" s="212"/>
      <c r="PU20" s="191"/>
      <c r="PV20" s="191"/>
      <c r="PW20" s="191"/>
      <c r="PX20" s="191"/>
      <c r="PY20" s="83"/>
      <c r="PZ20" s="212"/>
      <c r="QA20" s="212"/>
      <c r="QB20" s="212"/>
      <c r="QC20" s="191"/>
      <c r="QD20" s="191"/>
      <c r="QE20" s="191"/>
      <c r="QF20" s="191"/>
      <c r="QG20" s="83"/>
      <c r="QH20" s="212"/>
      <c r="QI20" s="212"/>
      <c r="QJ20" s="212"/>
      <c r="QK20" s="191"/>
      <c r="QL20" s="191"/>
      <c r="QM20" s="191"/>
      <c r="QN20" s="191"/>
      <c r="QO20" s="83"/>
      <c r="QP20" s="212"/>
      <c r="QQ20" s="212"/>
      <c r="QR20" s="212"/>
      <c r="QS20" s="191"/>
      <c r="QT20" s="191"/>
      <c r="QU20" s="191"/>
      <c r="QV20" s="191"/>
      <c r="QW20" s="83"/>
      <c r="QX20" s="212"/>
      <c r="QY20" s="212"/>
      <c r="QZ20" s="212"/>
      <c r="RA20" s="191"/>
      <c r="RB20" s="191"/>
      <c r="RC20" s="191"/>
      <c r="RD20" s="191"/>
      <c r="RE20" s="83"/>
      <c r="RF20" s="212"/>
      <c r="RG20" s="212"/>
      <c r="RH20" s="212"/>
      <c r="RI20" s="191"/>
      <c r="RJ20" s="191"/>
      <c r="RK20" s="191"/>
      <c r="RL20" s="191"/>
      <c r="RM20" s="83"/>
      <c r="RN20" s="212"/>
      <c r="RO20" s="212"/>
      <c r="RP20" s="212"/>
      <c r="RQ20" s="191"/>
      <c r="RR20" s="191"/>
      <c r="RS20" s="191"/>
      <c r="RT20" s="191"/>
      <c r="RU20" s="83"/>
      <c r="RV20" s="212"/>
      <c r="RW20" s="212"/>
      <c r="RX20" s="212"/>
      <c r="RY20" s="191"/>
      <c r="RZ20" s="191"/>
      <c r="SA20" s="191"/>
      <c r="SB20" s="191"/>
      <c r="SC20" s="83"/>
      <c r="SD20" s="212"/>
      <c r="SE20" s="212"/>
      <c r="SF20" s="212"/>
      <c r="SG20" s="191"/>
      <c r="SH20" s="191"/>
      <c r="SI20" s="191"/>
      <c r="SJ20" s="191"/>
      <c r="SK20" s="83"/>
      <c r="SL20" s="212"/>
      <c r="SM20" s="212"/>
      <c r="SN20" s="212"/>
      <c r="SO20" s="191"/>
      <c r="SP20" s="191"/>
      <c r="SQ20" s="191"/>
      <c r="SR20" s="191"/>
      <c r="SS20" s="83"/>
      <c r="ST20" s="212"/>
      <c r="SU20" s="212"/>
      <c r="SV20" s="212"/>
      <c r="SW20" s="191"/>
      <c r="SX20" s="191"/>
      <c r="SY20" s="191"/>
      <c r="SZ20" s="191"/>
      <c r="TA20" s="83"/>
      <c r="TB20" s="212"/>
      <c r="TC20" s="212"/>
      <c r="TD20" s="212"/>
      <c r="TE20" s="191"/>
      <c r="TF20" s="191"/>
      <c r="TG20" s="191"/>
      <c r="TH20" s="191"/>
      <c r="TI20" s="83"/>
      <c r="TJ20" s="212"/>
      <c r="TK20" s="212"/>
      <c r="TL20" s="212"/>
      <c r="TM20" s="191"/>
      <c r="TN20" s="191"/>
      <c r="TO20" s="191"/>
      <c r="TP20" s="191"/>
      <c r="TQ20" s="83"/>
      <c r="TR20" s="212"/>
      <c r="TS20" s="212"/>
      <c r="TT20" s="212"/>
      <c r="TU20" s="191"/>
      <c r="TV20" s="191"/>
      <c r="TW20" s="191"/>
      <c r="TX20" s="191"/>
      <c r="TY20" s="83"/>
      <c r="TZ20" s="212"/>
      <c r="UA20" s="212"/>
      <c r="UB20" s="212"/>
      <c r="UC20" s="191"/>
      <c r="UD20" s="191"/>
      <c r="UE20" s="191"/>
      <c r="UF20" s="191"/>
      <c r="UG20" s="83"/>
      <c r="UH20" s="212"/>
      <c r="UI20" s="212"/>
      <c r="UJ20" s="212"/>
      <c r="UK20" s="191"/>
      <c r="UL20" s="191"/>
      <c r="UM20" s="191"/>
      <c r="UN20" s="191"/>
      <c r="UO20" s="83"/>
      <c r="UP20" s="212"/>
      <c r="UQ20" s="212"/>
      <c r="UR20" s="212"/>
      <c r="US20" s="191"/>
      <c r="UT20" s="191"/>
      <c r="UU20" s="191"/>
      <c r="UV20" s="191"/>
      <c r="UW20" s="83"/>
      <c r="UX20" s="212"/>
      <c r="UY20" s="212"/>
      <c r="UZ20" s="212"/>
      <c r="VA20" s="191"/>
      <c r="VB20" s="191"/>
      <c r="VC20" s="191"/>
      <c r="VD20" s="191"/>
      <c r="VE20" s="83"/>
      <c r="VF20" s="212"/>
      <c r="VG20" s="212"/>
      <c r="VH20" s="212"/>
      <c r="VI20" s="191"/>
      <c r="VJ20" s="191"/>
      <c r="VK20" s="191"/>
      <c r="VL20" s="191"/>
      <c r="VM20" s="83"/>
      <c r="VN20" s="212"/>
      <c r="VO20" s="212"/>
      <c r="VP20" s="212"/>
      <c r="VQ20" s="191"/>
      <c r="VR20" s="191"/>
      <c r="VS20" s="191"/>
      <c r="VT20" s="191"/>
      <c r="VU20" s="83"/>
      <c r="VV20" s="212"/>
      <c r="VW20" s="212"/>
      <c r="VX20" s="212"/>
      <c r="VY20" s="191"/>
      <c r="VZ20" s="191"/>
      <c r="WA20" s="191"/>
      <c r="WB20" s="191"/>
      <c r="WC20" s="83"/>
      <c r="WD20" s="212"/>
      <c r="WE20" s="212"/>
      <c r="WF20" s="212"/>
      <c r="WG20" s="191"/>
      <c r="WH20" s="191"/>
      <c r="WI20" s="191"/>
      <c r="WJ20" s="191"/>
      <c r="WK20" s="83"/>
      <c r="WL20" s="212"/>
      <c r="WM20" s="212"/>
      <c r="WN20" s="212"/>
      <c r="WO20" s="191"/>
      <c r="WP20" s="191"/>
      <c r="WQ20" s="191"/>
      <c r="WR20" s="191"/>
      <c r="WS20" s="83"/>
      <c r="WT20" s="212"/>
      <c r="WU20" s="212"/>
      <c r="WV20" s="212"/>
      <c r="WW20" s="191"/>
      <c r="WX20" s="191"/>
      <c r="WY20" s="191"/>
      <c r="WZ20" s="191"/>
      <c r="XA20" s="83"/>
      <c r="XB20" s="212"/>
      <c r="XC20" s="212"/>
      <c r="XD20" s="212"/>
      <c r="XE20" s="191"/>
      <c r="XF20" s="191"/>
      <c r="XG20" s="191"/>
      <c r="XH20" s="191"/>
      <c r="XI20" s="83"/>
      <c r="XJ20" s="212"/>
      <c r="XK20" s="212"/>
      <c r="XL20" s="212"/>
      <c r="XM20" s="191"/>
      <c r="XN20" s="191"/>
      <c r="XO20" s="191"/>
      <c r="XP20" s="191"/>
      <c r="XQ20" s="83"/>
      <c r="XR20" s="212"/>
      <c r="XS20" s="212"/>
      <c r="XT20" s="212"/>
      <c r="XU20" s="191"/>
      <c r="XV20" s="191"/>
      <c r="XW20" s="191"/>
      <c r="XX20" s="191"/>
      <c r="XY20" s="83"/>
      <c r="XZ20" s="212"/>
      <c r="YA20" s="212"/>
      <c r="YB20" s="212"/>
      <c r="YC20" s="191"/>
      <c r="YD20" s="191"/>
      <c r="YE20" s="191"/>
      <c r="YF20" s="191"/>
      <c r="YG20" s="83"/>
      <c r="YH20" s="212"/>
      <c r="YI20" s="212"/>
      <c r="YJ20" s="212"/>
      <c r="YK20" s="191"/>
      <c r="YL20" s="191"/>
      <c r="YM20" s="191"/>
      <c r="YN20" s="191"/>
      <c r="YO20" s="83"/>
      <c r="YP20" s="212"/>
      <c r="YQ20" s="212"/>
      <c r="YR20" s="212"/>
      <c r="YS20" s="191"/>
      <c r="YT20" s="191"/>
      <c r="YU20" s="191"/>
      <c r="YV20" s="191"/>
      <c r="YW20" s="83"/>
      <c r="YX20" s="212"/>
      <c r="YY20" s="212"/>
      <c r="YZ20" s="212"/>
      <c r="ZA20" s="191"/>
      <c r="ZB20" s="191"/>
      <c r="ZC20" s="191"/>
      <c r="ZD20" s="191"/>
      <c r="ZE20" s="83"/>
      <c r="ZF20" s="212"/>
      <c r="ZG20" s="212"/>
      <c r="ZH20" s="212"/>
      <c r="ZI20" s="191"/>
      <c r="ZJ20" s="191"/>
      <c r="ZK20" s="191"/>
      <c r="ZL20" s="191"/>
      <c r="ZM20" s="83"/>
      <c r="ZN20" s="212"/>
      <c r="ZO20" s="212"/>
      <c r="ZP20" s="212"/>
      <c r="ZQ20" s="191"/>
      <c r="ZR20" s="191"/>
      <c r="ZS20" s="191"/>
      <c r="ZT20" s="191"/>
      <c r="ZU20" s="83"/>
      <c r="ZV20" s="212"/>
      <c r="ZW20" s="212"/>
      <c r="ZX20" s="212"/>
      <c r="ZY20" s="191"/>
      <c r="ZZ20" s="191"/>
      <c r="AAA20" s="191"/>
      <c r="AAB20" s="191"/>
      <c r="AAC20" s="83"/>
      <c r="AAD20" s="212"/>
      <c r="AAE20" s="212"/>
      <c r="AAF20" s="212"/>
      <c r="AAG20" s="191"/>
      <c r="AAH20" s="191"/>
      <c r="AAI20" s="191"/>
      <c r="AAJ20" s="191"/>
      <c r="AAK20" s="83"/>
      <c r="AAL20" s="212"/>
      <c r="AAM20" s="212"/>
      <c r="AAN20" s="212"/>
      <c r="AAO20" s="191"/>
      <c r="AAP20" s="191"/>
      <c r="AAQ20" s="191"/>
      <c r="AAR20" s="191"/>
      <c r="AAS20" s="83"/>
      <c r="AAT20" s="212"/>
      <c r="AAU20" s="212"/>
      <c r="AAV20" s="212"/>
      <c r="AAW20" s="191"/>
      <c r="AAX20" s="191"/>
      <c r="AAY20" s="191"/>
      <c r="AAZ20" s="191"/>
      <c r="ABA20" s="83"/>
      <c r="ABB20" s="212"/>
      <c r="ABC20" s="212"/>
      <c r="ABD20" s="212"/>
      <c r="ABE20" s="191"/>
      <c r="ABF20" s="191"/>
      <c r="ABG20" s="191"/>
      <c r="ABH20" s="191"/>
      <c r="ABI20" s="83"/>
      <c r="ABJ20" s="212"/>
      <c r="ABK20" s="212"/>
      <c r="ABL20" s="212"/>
      <c r="ABM20" s="191"/>
      <c r="ABN20" s="191"/>
      <c r="ABO20" s="191"/>
      <c r="ABP20" s="191"/>
      <c r="ABQ20" s="83"/>
      <c r="ABR20" s="212"/>
      <c r="ABS20" s="212"/>
      <c r="ABT20" s="212"/>
      <c r="ABU20" s="191"/>
      <c r="ABV20" s="191"/>
      <c r="ABW20" s="191"/>
      <c r="ABX20" s="191"/>
      <c r="ABY20" s="83"/>
      <c r="ABZ20" s="212"/>
      <c r="ACA20" s="212"/>
      <c r="ACB20" s="212"/>
      <c r="ACC20" s="191"/>
      <c r="ACD20" s="191"/>
      <c r="ACE20" s="191"/>
      <c r="ACF20" s="191"/>
      <c r="ACG20" s="83"/>
      <c r="ACH20" s="212"/>
      <c r="ACI20" s="212"/>
      <c r="ACJ20" s="212"/>
      <c r="ACK20" s="191"/>
      <c r="ACL20" s="191"/>
      <c r="ACM20" s="191"/>
      <c r="ACN20" s="191"/>
      <c r="ACO20" s="83"/>
      <c r="ACP20" s="212"/>
      <c r="ACQ20" s="212"/>
      <c r="ACR20" s="212"/>
      <c r="ACS20" s="191"/>
      <c r="ACT20" s="191"/>
      <c r="ACU20" s="191"/>
      <c r="ACV20" s="191"/>
      <c r="ACW20" s="83"/>
      <c r="ACX20" s="212"/>
      <c r="ACY20" s="212"/>
      <c r="ACZ20" s="212"/>
      <c r="ADA20" s="191"/>
      <c r="ADB20" s="191"/>
      <c r="ADC20" s="191"/>
      <c r="ADD20" s="191"/>
      <c r="ADE20" s="83"/>
      <c r="ADF20" s="212"/>
      <c r="ADG20" s="212"/>
      <c r="ADH20" s="212"/>
      <c r="ADI20" s="191"/>
      <c r="ADJ20" s="191"/>
      <c r="ADK20" s="191"/>
      <c r="ADL20" s="191"/>
      <c r="ADM20" s="83"/>
      <c r="ADN20" s="212"/>
      <c r="ADO20" s="212"/>
      <c r="ADP20" s="212"/>
      <c r="ADQ20" s="191"/>
      <c r="ADR20" s="191"/>
      <c r="ADS20" s="191"/>
      <c r="ADT20" s="191"/>
      <c r="ADU20" s="83"/>
      <c r="ADV20" s="212"/>
      <c r="ADW20" s="212"/>
      <c r="ADX20" s="212"/>
      <c r="ADY20" s="191"/>
      <c r="ADZ20" s="191"/>
      <c r="AEA20" s="191"/>
      <c r="AEB20" s="191"/>
      <c r="AEC20" s="83"/>
      <c r="AED20" s="212"/>
      <c r="AEE20" s="212"/>
      <c r="AEF20" s="212"/>
      <c r="AEG20" s="191"/>
      <c r="AEH20" s="191"/>
      <c r="AEI20" s="191"/>
      <c r="AEJ20" s="191"/>
      <c r="AEK20" s="83"/>
      <c r="AEL20" s="212"/>
      <c r="AEM20" s="212"/>
      <c r="AEN20" s="212"/>
      <c r="AEO20" s="191"/>
      <c r="AEP20" s="191"/>
      <c r="AEQ20" s="191"/>
      <c r="AER20" s="191"/>
      <c r="AES20" s="83"/>
      <c r="AET20" s="212"/>
      <c r="AEU20" s="212"/>
      <c r="AEV20" s="212"/>
      <c r="AEW20" s="191"/>
      <c r="AEX20" s="191"/>
      <c r="AEY20" s="191"/>
      <c r="AEZ20" s="191"/>
      <c r="AFA20" s="83"/>
      <c r="AFB20" s="212"/>
      <c r="AFC20" s="212"/>
      <c r="AFD20" s="212"/>
      <c r="AFE20" s="191"/>
      <c r="AFF20" s="191"/>
      <c r="AFG20" s="191"/>
      <c r="AFH20" s="191"/>
      <c r="AFI20" s="83"/>
      <c r="AFJ20" s="212"/>
      <c r="AFK20" s="212"/>
      <c r="AFL20" s="212"/>
      <c r="AFM20" s="191"/>
      <c r="AFN20" s="191"/>
      <c r="AFO20" s="191"/>
      <c r="AFP20" s="191"/>
      <c r="AFQ20" s="83"/>
      <c r="AFR20" s="212"/>
      <c r="AFS20" s="212"/>
      <c r="AFT20" s="212"/>
      <c r="AFU20" s="191"/>
      <c r="AFV20" s="191"/>
      <c r="AFW20" s="191"/>
      <c r="AFX20" s="191"/>
      <c r="AFY20" s="83"/>
      <c r="AFZ20" s="212"/>
      <c r="AGA20" s="212"/>
      <c r="AGB20" s="212"/>
      <c r="AGC20" s="191"/>
      <c r="AGD20" s="191"/>
      <c r="AGE20" s="191"/>
      <c r="AGF20" s="191"/>
      <c r="AGG20" s="83"/>
      <c r="AGH20" s="212"/>
      <c r="AGI20" s="212"/>
      <c r="AGJ20" s="212"/>
      <c r="AGK20" s="191"/>
      <c r="AGL20" s="191"/>
      <c r="AGM20" s="191"/>
      <c r="AGN20" s="191"/>
      <c r="AGO20" s="83"/>
      <c r="AGP20" s="212"/>
      <c r="AGQ20" s="212"/>
      <c r="AGR20" s="212"/>
      <c r="AGS20" s="191"/>
      <c r="AGT20" s="191"/>
      <c r="AGU20" s="191"/>
      <c r="AGV20" s="191"/>
      <c r="AGW20" s="83"/>
      <c r="AGX20" s="212"/>
      <c r="AGY20" s="212"/>
      <c r="AGZ20" s="212"/>
      <c r="AHA20" s="191"/>
      <c r="AHB20" s="191"/>
      <c r="AHC20" s="191"/>
      <c r="AHD20" s="191"/>
      <c r="AHE20" s="83"/>
      <c r="AHF20" s="212"/>
      <c r="AHG20" s="212"/>
      <c r="AHH20" s="212"/>
      <c r="AHI20" s="191"/>
      <c r="AHJ20" s="191"/>
      <c r="AHK20" s="191"/>
      <c r="AHL20" s="191"/>
      <c r="AHM20" s="83"/>
      <c r="AHN20" s="212"/>
      <c r="AHO20" s="212"/>
      <c r="AHP20" s="212"/>
      <c r="AHQ20" s="191"/>
      <c r="AHR20" s="191"/>
      <c r="AHS20" s="191"/>
      <c r="AHT20" s="191"/>
      <c r="AHU20" s="83"/>
      <c r="AHV20" s="212"/>
      <c r="AHW20" s="212"/>
      <c r="AHX20" s="212"/>
      <c r="AHY20" s="191"/>
      <c r="AHZ20" s="191"/>
      <c r="AIA20" s="191"/>
      <c r="AIB20" s="191"/>
      <c r="AIC20" s="83"/>
      <c r="AID20" s="212"/>
      <c r="AIE20" s="212"/>
      <c r="AIF20" s="212"/>
      <c r="AIG20" s="191"/>
      <c r="AIH20" s="191"/>
      <c r="AII20" s="191"/>
      <c r="AIJ20" s="191"/>
      <c r="AIK20" s="83"/>
      <c r="AIL20" s="212"/>
      <c r="AIM20" s="212"/>
      <c r="AIN20" s="212"/>
      <c r="AIO20" s="191"/>
      <c r="AIP20" s="191"/>
      <c r="AIQ20" s="191"/>
      <c r="AIR20" s="191"/>
      <c r="AIS20" s="83"/>
      <c r="AIT20" s="212"/>
      <c r="AIU20" s="212"/>
      <c r="AIV20" s="212"/>
      <c r="AIW20" s="191"/>
      <c r="AIX20" s="191"/>
      <c r="AIY20" s="191"/>
      <c r="AIZ20" s="191"/>
      <c r="AJA20" s="83"/>
      <c r="AJB20" s="212"/>
      <c r="AJC20" s="212"/>
      <c r="AJD20" s="212"/>
      <c r="AJE20" s="191"/>
      <c r="AJF20" s="191"/>
      <c r="AJG20" s="191"/>
      <c r="AJH20" s="191"/>
      <c r="AJI20" s="83"/>
      <c r="AJJ20" s="212"/>
      <c r="AJK20" s="212"/>
      <c r="AJL20" s="212"/>
      <c r="AJM20" s="191"/>
      <c r="AJN20" s="191"/>
      <c r="AJO20" s="191"/>
      <c r="AJP20" s="191"/>
      <c r="AJQ20" s="83"/>
      <c r="AJR20" s="212"/>
      <c r="AJS20" s="212"/>
      <c r="AJT20" s="212"/>
      <c r="AJU20" s="191"/>
      <c r="AJV20" s="191"/>
      <c r="AJW20" s="191"/>
      <c r="AJX20" s="191"/>
      <c r="AJY20" s="83"/>
      <c r="AJZ20" s="212"/>
      <c r="AKA20" s="212"/>
      <c r="AKB20" s="212"/>
      <c r="AKC20" s="191"/>
      <c r="AKD20" s="191"/>
      <c r="AKE20" s="191"/>
      <c r="AKF20" s="191"/>
      <c r="AKG20" s="83"/>
      <c r="AKH20" s="212"/>
      <c r="AKI20" s="212"/>
      <c r="AKJ20" s="212"/>
      <c r="AKK20" s="191"/>
      <c r="AKL20" s="191"/>
      <c r="AKM20" s="191"/>
      <c r="AKN20" s="191"/>
      <c r="AKO20" s="83"/>
      <c r="AKP20" s="212"/>
      <c r="AKQ20" s="212"/>
      <c r="AKR20" s="212"/>
      <c r="AKS20" s="191"/>
      <c r="AKT20" s="191"/>
      <c r="AKU20" s="191"/>
      <c r="AKV20" s="191"/>
      <c r="AKW20" s="83"/>
      <c r="AKX20" s="212"/>
      <c r="AKY20" s="212"/>
      <c r="AKZ20" s="212"/>
      <c r="ALA20" s="191"/>
      <c r="ALB20" s="191"/>
      <c r="ALC20" s="191"/>
      <c r="ALD20" s="191"/>
      <c r="ALE20" s="83"/>
      <c r="ALF20" s="212"/>
      <c r="ALG20" s="212"/>
      <c r="ALH20" s="212"/>
      <c r="ALI20" s="191"/>
      <c r="ALJ20" s="191"/>
      <c r="ALK20" s="191"/>
      <c r="ALL20" s="191"/>
      <c r="ALM20" s="83"/>
      <c r="ALN20" s="212"/>
      <c r="ALO20" s="212"/>
      <c r="ALP20" s="212"/>
      <c r="ALQ20" s="191"/>
      <c r="ALR20" s="191"/>
      <c r="ALS20" s="191"/>
      <c r="ALT20" s="191"/>
      <c r="ALU20" s="83"/>
      <c r="ALV20" s="212"/>
      <c r="ALW20" s="212"/>
      <c r="ALX20" s="212"/>
      <c r="ALY20" s="191"/>
      <c r="ALZ20" s="191"/>
      <c r="AMA20" s="191"/>
      <c r="AMB20" s="191"/>
      <c r="AMC20" s="83"/>
      <c r="AMD20" s="212"/>
      <c r="AME20" s="212"/>
      <c r="AMF20" s="212"/>
      <c r="AMG20" s="191"/>
      <c r="AMH20" s="191"/>
      <c r="AMI20" s="191"/>
      <c r="AMJ20" s="191"/>
      <c r="AMK20" s="83"/>
      <c r="AML20" s="212"/>
      <c r="AMM20" s="212"/>
      <c r="AMN20" s="212"/>
      <c r="AMO20" s="191"/>
      <c r="AMP20" s="191"/>
      <c r="AMQ20" s="191"/>
      <c r="AMR20" s="191"/>
      <c r="AMS20" s="83"/>
      <c r="AMT20" s="212"/>
      <c r="AMU20" s="212"/>
      <c r="AMV20" s="212"/>
      <c r="AMW20" s="191"/>
      <c r="AMX20" s="191"/>
      <c r="AMY20" s="191"/>
      <c r="AMZ20" s="191"/>
      <c r="ANA20" s="83"/>
      <c r="ANB20" s="212"/>
      <c r="ANC20" s="212"/>
      <c r="AND20" s="212"/>
      <c r="ANE20" s="191"/>
      <c r="ANF20" s="191"/>
      <c r="ANG20" s="191"/>
      <c r="ANH20" s="191"/>
      <c r="ANI20" s="83"/>
      <c r="ANJ20" s="212"/>
      <c r="ANK20" s="212"/>
      <c r="ANL20" s="212"/>
      <c r="ANM20" s="191"/>
      <c r="ANN20" s="191"/>
      <c r="ANO20" s="191"/>
      <c r="ANP20" s="191"/>
      <c r="ANQ20" s="83"/>
      <c r="ANR20" s="212"/>
      <c r="ANS20" s="212"/>
      <c r="ANT20" s="212"/>
      <c r="ANU20" s="191"/>
      <c r="ANV20" s="191"/>
      <c r="ANW20" s="191"/>
      <c r="ANX20" s="191"/>
      <c r="ANY20" s="83"/>
      <c r="ANZ20" s="212"/>
      <c r="AOA20" s="212"/>
      <c r="AOB20" s="212"/>
      <c r="AOC20" s="191"/>
      <c r="AOD20" s="191"/>
      <c r="AOE20" s="191"/>
      <c r="AOF20" s="191"/>
      <c r="AOG20" s="83"/>
      <c r="AOH20" s="212"/>
      <c r="AOI20" s="212"/>
      <c r="AOJ20" s="212"/>
      <c r="AOK20" s="191"/>
      <c r="AOL20" s="191"/>
      <c r="AOM20" s="191"/>
      <c r="AON20" s="191"/>
      <c r="AOO20" s="83"/>
      <c r="AOP20" s="212"/>
      <c r="AOQ20" s="212"/>
      <c r="AOR20" s="212"/>
      <c r="AOS20" s="191"/>
      <c r="AOT20" s="191"/>
      <c r="AOU20" s="191"/>
      <c r="AOV20" s="191"/>
      <c r="AOW20" s="83"/>
      <c r="AOX20" s="212"/>
      <c r="AOY20" s="212"/>
      <c r="AOZ20" s="212"/>
      <c r="APA20" s="191"/>
      <c r="APB20" s="191"/>
      <c r="APC20" s="191"/>
      <c r="APD20" s="191"/>
      <c r="APE20" s="83"/>
      <c r="APF20" s="212"/>
      <c r="APG20" s="212"/>
      <c r="APH20" s="212"/>
      <c r="API20" s="191"/>
      <c r="APJ20" s="191"/>
      <c r="APK20" s="191"/>
      <c r="APL20" s="191"/>
      <c r="APM20" s="83"/>
      <c r="APN20" s="212"/>
      <c r="APO20" s="212"/>
      <c r="APP20" s="212"/>
      <c r="APQ20" s="191"/>
      <c r="APR20" s="191"/>
      <c r="APS20" s="191"/>
      <c r="APT20" s="191"/>
      <c r="APU20" s="83"/>
      <c r="APV20" s="212"/>
      <c r="APW20" s="212"/>
      <c r="APX20" s="212"/>
      <c r="APY20" s="191"/>
      <c r="APZ20" s="191"/>
      <c r="AQA20" s="191"/>
      <c r="AQB20" s="191"/>
      <c r="AQC20" s="83"/>
      <c r="AQD20" s="212"/>
      <c r="AQE20" s="212"/>
      <c r="AQF20" s="212"/>
      <c r="AQG20" s="191"/>
      <c r="AQH20" s="191"/>
      <c r="AQI20" s="191"/>
      <c r="AQJ20" s="191"/>
      <c r="AQK20" s="83"/>
      <c r="AQL20" s="212"/>
      <c r="AQM20" s="212"/>
      <c r="AQN20" s="212"/>
      <c r="AQO20" s="191"/>
      <c r="AQP20" s="191"/>
      <c r="AQQ20" s="191"/>
      <c r="AQR20" s="191"/>
      <c r="AQS20" s="83"/>
      <c r="AQT20" s="212"/>
      <c r="AQU20" s="212"/>
      <c r="AQV20" s="212"/>
      <c r="AQW20" s="191"/>
      <c r="AQX20" s="191"/>
      <c r="AQY20" s="191"/>
      <c r="AQZ20" s="191"/>
      <c r="ARA20" s="83"/>
      <c r="ARB20" s="212"/>
      <c r="ARC20" s="212"/>
      <c r="ARD20" s="212"/>
      <c r="ARE20" s="191"/>
      <c r="ARF20" s="191"/>
      <c r="ARG20" s="191"/>
      <c r="ARH20" s="191"/>
      <c r="ARI20" s="83"/>
      <c r="ARJ20" s="212"/>
      <c r="ARK20" s="212"/>
      <c r="ARL20" s="212"/>
      <c r="ARM20" s="191"/>
      <c r="ARN20" s="191"/>
      <c r="ARO20" s="191"/>
      <c r="ARP20" s="191"/>
      <c r="ARQ20" s="83"/>
      <c r="ARR20" s="212"/>
      <c r="ARS20" s="212"/>
      <c r="ART20" s="212"/>
      <c r="ARU20" s="191"/>
      <c r="ARV20" s="191"/>
      <c r="ARW20" s="191"/>
      <c r="ARX20" s="191"/>
      <c r="ARY20" s="83"/>
      <c r="ARZ20" s="212"/>
      <c r="ASA20" s="212"/>
      <c r="ASB20" s="212"/>
      <c r="ASC20" s="191"/>
      <c r="ASD20" s="191"/>
      <c r="ASE20" s="191"/>
      <c r="ASF20" s="191"/>
      <c r="ASG20" s="83"/>
      <c r="ASH20" s="212"/>
      <c r="ASI20" s="212"/>
      <c r="ASJ20" s="212"/>
      <c r="ASK20" s="191"/>
      <c r="ASL20" s="191"/>
      <c r="ASM20" s="191"/>
      <c r="ASN20" s="191"/>
      <c r="ASO20" s="83"/>
      <c r="ASP20" s="212"/>
      <c r="ASQ20" s="212"/>
      <c r="ASR20" s="212"/>
      <c r="ASS20" s="191"/>
      <c r="AST20" s="191"/>
      <c r="ASU20" s="191"/>
      <c r="ASV20" s="191"/>
      <c r="ASW20" s="83"/>
      <c r="ASX20" s="212"/>
      <c r="ASY20" s="212"/>
      <c r="ASZ20" s="212"/>
      <c r="ATA20" s="191"/>
      <c r="ATB20" s="191"/>
      <c r="ATC20" s="191"/>
      <c r="ATD20" s="191"/>
      <c r="ATE20" s="83"/>
      <c r="ATF20" s="212"/>
      <c r="ATG20" s="212"/>
      <c r="ATH20" s="212"/>
      <c r="ATI20" s="191"/>
      <c r="ATJ20" s="191"/>
      <c r="ATK20" s="191"/>
      <c r="ATL20" s="191"/>
      <c r="ATM20" s="83"/>
      <c r="ATN20" s="212"/>
      <c r="ATO20" s="212"/>
      <c r="ATP20" s="212"/>
      <c r="ATQ20" s="191"/>
      <c r="ATR20" s="191"/>
      <c r="ATS20" s="191"/>
      <c r="ATT20" s="191"/>
      <c r="ATU20" s="83"/>
      <c r="ATV20" s="212"/>
      <c r="ATW20" s="212"/>
      <c r="ATX20" s="212"/>
      <c r="ATY20" s="191"/>
      <c r="ATZ20" s="191"/>
      <c r="AUA20" s="191"/>
      <c r="AUB20" s="191"/>
      <c r="AUC20" s="83"/>
      <c r="AUD20" s="212"/>
      <c r="AUE20" s="212"/>
      <c r="AUF20" s="212"/>
      <c r="AUG20" s="191"/>
      <c r="AUH20" s="191"/>
      <c r="AUI20" s="191"/>
      <c r="AUJ20" s="191"/>
      <c r="AUK20" s="83"/>
      <c r="AUL20" s="212"/>
      <c r="AUM20" s="212"/>
      <c r="AUN20" s="212"/>
      <c r="AUO20" s="191"/>
      <c r="AUP20" s="191"/>
      <c r="AUQ20" s="191"/>
      <c r="AUR20" s="191"/>
      <c r="AUS20" s="83"/>
      <c r="AUT20" s="212"/>
      <c r="AUU20" s="212"/>
      <c r="AUV20" s="212"/>
      <c r="AUW20" s="191"/>
      <c r="AUX20" s="191"/>
      <c r="AUY20" s="191"/>
      <c r="AUZ20" s="191"/>
      <c r="AVA20" s="83"/>
      <c r="AVB20" s="212"/>
      <c r="AVC20" s="212"/>
      <c r="AVD20" s="212"/>
      <c r="AVE20" s="191"/>
      <c r="AVF20" s="191"/>
      <c r="AVG20" s="191"/>
      <c r="AVH20" s="191"/>
      <c r="AVI20" s="83"/>
      <c r="AVJ20" s="212"/>
      <c r="AVK20" s="212"/>
      <c r="AVL20" s="212"/>
      <c r="AVM20" s="191"/>
      <c r="AVN20" s="191"/>
      <c r="AVO20" s="191"/>
      <c r="AVP20" s="191"/>
      <c r="AVQ20" s="83"/>
      <c r="AVR20" s="212"/>
      <c r="AVS20" s="212"/>
      <c r="AVT20" s="212"/>
      <c r="AVU20" s="191"/>
      <c r="AVV20" s="191"/>
      <c r="AVW20" s="191"/>
      <c r="AVX20" s="191"/>
      <c r="AVY20" s="83"/>
      <c r="AVZ20" s="212"/>
      <c r="AWA20" s="212"/>
      <c r="AWB20" s="212"/>
      <c r="AWC20" s="191"/>
      <c r="AWD20" s="191"/>
      <c r="AWE20" s="191"/>
      <c r="AWF20" s="191"/>
      <c r="AWG20" s="83"/>
      <c r="AWH20" s="212"/>
      <c r="AWI20" s="212"/>
      <c r="AWJ20" s="212"/>
      <c r="AWK20" s="191"/>
      <c r="AWL20" s="191"/>
      <c r="AWM20" s="191"/>
      <c r="AWN20" s="191"/>
      <c r="AWO20" s="83"/>
      <c r="AWP20" s="212"/>
      <c r="AWQ20" s="212"/>
      <c r="AWR20" s="212"/>
      <c r="AWS20" s="191"/>
      <c r="AWT20" s="191"/>
      <c r="AWU20" s="191"/>
      <c r="AWV20" s="191"/>
      <c r="AWW20" s="83"/>
      <c r="AWX20" s="212"/>
      <c r="AWY20" s="212"/>
      <c r="AWZ20" s="212"/>
      <c r="AXA20" s="191"/>
      <c r="AXB20" s="191"/>
      <c r="AXC20" s="191"/>
      <c r="AXD20" s="191"/>
      <c r="AXE20" s="83"/>
      <c r="AXF20" s="212"/>
      <c r="AXG20" s="212"/>
      <c r="AXH20" s="212"/>
      <c r="AXI20" s="191"/>
      <c r="AXJ20" s="191"/>
      <c r="AXK20" s="191"/>
      <c r="AXL20" s="191"/>
      <c r="AXM20" s="83"/>
      <c r="AXN20" s="212"/>
      <c r="AXO20" s="212"/>
      <c r="AXP20" s="212"/>
      <c r="AXQ20" s="191"/>
      <c r="AXR20" s="191"/>
      <c r="AXS20" s="191"/>
      <c r="AXT20" s="191"/>
      <c r="AXU20" s="83"/>
      <c r="AXV20" s="212"/>
      <c r="AXW20" s="212"/>
      <c r="AXX20" s="212"/>
      <c r="AXY20" s="191"/>
      <c r="AXZ20" s="191"/>
      <c r="AYA20" s="191"/>
      <c r="AYB20" s="191"/>
      <c r="AYC20" s="83"/>
      <c r="AYD20" s="212"/>
      <c r="AYE20" s="212"/>
      <c r="AYF20" s="212"/>
      <c r="AYG20" s="191"/>
      <c r="AYH20" s="191"/>
      <c r="AYI20" s="191"/>
      <c r="AYJ20" s="191"/>
      <c r="AYK20" s="83"/>
      <c r="AYL20" s="212"/>
      <c r="AYM20" s="212"/>
      <c r="AYN20" s="212"/>
      <c r="AYO20" s="191"/>
      <c r="AYP20" s="191"/>
      <c r="AYQ20" s="191"/>
      <c r="AYR20" s="191"/>
      <c r="AYS20" s="83"/>
      <c r="AYT20" s="212"/>
      <c r="AYU20" s="212"/>
      <c r="AYV20" s="212"/>
      <c r="AYW20" s="191"/>
      <c r="AYX20" s="191"/>
      <c r="AYY20" s="191"/>
      <c r="AYZ20" s="191"/>
      <c r="AZA20" s="83"/>
      <c r="AZB20" s="212"/>
      <c r="AZC20" s="212"/>
      <c r="AZD20" s="212"/>
      <c r="AZE20" s="191"/>
      <c r="AZF20" s="191"/>
      <c r="AZG20" s="191"/>
      <c r="AZH20" s="191"/>
      <c r="AZI20" s="83"/>
      <c r="AZJ20" s="212"/>
      <c r="AZK20" s="212"/>
      <c r="AZL20" s="212"/>
      <c r="AZM20" s="191"/>
      <c r="AZN20" s="191"/>
      <c r="AZO20" s="191"/>
      <c r="AZP20" s="191"/>
      <c r="AZQ20" s="83"/>
      <c r="AZR20" s="212"/>
      <c r="AZS20" s="212"/>
      <c r="AZT20" s="212"/>
      <c r="AZU20" s="191"/>
      <c r="AZV20" s="191"/>
      <c r="AZW20" s="191"/>
      <c r="AZX20" s="191"/>
      <c r="AZY20" s="83"/>
      <c r="AZZ20" s="212"/>
      <c r="BAA20" s="212"/>
      <c r="BAB20" s="212"/>
      <c r="BAC20" s="191"/>
      <c r="BAD20" s="191"/>
      <c r="BAE20" s="191"/>
      <c r="BAF20" s="191"/>
      <c r="BAG20" s="83"/>
      <c r="BAH20" s="212"/>
      <c r="BAI20" s="212"/>
      <c r="BAJ20" s="212"/>
      <c r="BAK20" s="191"/>
      <c r="BAL20" s="191"/>
      <c r="BAM20" s="191"/>
      <c r="BAN20" s="191"/>
      <c r="BAO20" s="83"/>
      <c r="BAP20" s="212"/>
      <c r="BAQ20" s="212"/>
      <c r="BAR20" s="212"/>
      <c r="BAS20" s="191"/>
      <c r="BAT20" s="191"/>
      <c r="BAU20" s="191"/>
      <c r="BAV20" s="191"/>
      <c r="BAW20" s="83"/>
      <c r="BAX20" s="212"/>
      <c r="BAY20" s="212"/>
      <c r="BAZ20" s="212"/>
      <c r="BBA20" s="191"/>
      <c r="BBB20" s="191"/>
      <c r="BBC20" s="191"/>
      <c r="BBD20" s="191"/>
      <c r="BBE20" s="83"/>
      <c r="BBF20" s="212"/>
      <c r="BBG20" s="212"/>
      <c r="BBH20" s="212"/>
      <c r="BBI20" s="191"/>
      <c r="BBJ20" s="191"/>
      <c r="BBK20" s="191"/>
      <c r="BBL20" s="191"/>
      <c r="BBM20" s="83"/>
      <c r="BBN20" s="212"/>
      <c r="BBO20" s="212"/>
      <c r="BBP20" s="212"/>
      <c r="BBQ20" s="191"/>
      <c r="BBR20" s="191"/>
      <c r="BBS20" s="191"/>
      <c r="BBT20" s="191"/>
      <c r="BBU20" s="83"/>
      <c r="BBV20" s="212"/>
      <c r="BBW20" s="212"/>
      <c r="BBX20" s="212"/>
      <c r="BBY20" s="191"/>
      <c r="BBZ20" s="191"/>
      <c r="BCA20" s="191"/>
      <c r="BCB20" s="191"/>
      <c r="BCC20" s="83"/>
      <c r="BCD20" s="212"/>
      <c r="BCE20" s="212"/>
      <c r="BCF20" s="212"/>
      <c r="BCG20" s="191"/>
      <c r="BCH20" s="191"/>
      <c r="BCI20" s="191"/>
      <c r="BCJ20" s="191"/>
      <c r="BCK20" s="83"/>
      <c r="BCL20" s="212"/>
      <c r="BCM20" s="212"/>
      <c r="BCN20" s="212"/>
      <c r="BCO20" s="191"/>
      <c r="BCP20" s="191"/>
      <c r="BCQ20" s="191"/>
      <c r="BCR20" s="191"/>
      <c r="BCS20" s="83"/>
      <c r="BCT20" s="212"/>
      <c r="BCU20" s="212"/>
      <c r="BCV20" s="212"/>
      <c r="BCW20" s="191"/>
      <c r="BCX20" s="191"/>
      <c r="BCY20" s="191"/>
      <c r="BCZ20" s="191"/>
      <c r="BDA20" s="83"/>
      <c r="BDB20" s="212"/>
      <c r="BDC20" s="212"/>
      <c r="BDD20" s="212"/>
      <c r="BDE20" s="191"/>
      <c r="BDF20" s="191"/>
      <c r="BDG20" s="191"/>
      <c r="BDH20" s="191"/>
      <c r="BDI20" s="83"/>
      <c r="BDJ20" s="212"/>
      <c r="BDK20" s="212"/>
      <c r="BDL20" s="212"/>
      <c r="BDM20" s="191"/>
      <c r="BDN20" s="191"/>
      <c r="BDO20" s="191"/>
      <c r="BDP20" s="191"/>
      <c r="BDQ20" s="83"/>
      <c r="BDR20" s="212"/>
      <c r="BDS20" s="212"/>
      <c r="BDT20" s="212"/>
      <c r="BDU20" s="191"/>
      <c r="BDV20" s="191"/>
      <c r="BDW20" s="191"/>
      <c r="BDX20" s="191"/>
      <c r="BDY20" s="83"/>
      <c r="BDZ20" s="212"/>
      <c r="BEA20" s="212"/>
      <c r="BEB20" s="212"/>
      <c r="BEC20" s="191"/>
      <c r="BED20" s="191"/>
      <c r="BEE20" s="191"/>
      <c r="BEF20" s="191"/>
      <c r="BEG20" s="83"/>
      <c r="BEH20" s="212"/>
      <c r="BEI20" s="212"/>
      <c r="BEJ20" s="212"/>
      <c r="BEK20" s="191"/>
      <c r="BEL20" s="191"/>
      <c r="BEM20" s="191"/>
      <c r="BEN20" s="191"/>
      <c r="BEO20" s="83"/>
      <c r="BEP20" s="212"/>
      <c r="BEQ20" s="212"/>
      <c r="BER20" s="212"/>
      <c r="BES20" s="191"/>
      <c r="BET20" s="191"/>
      <c r="BEU20" s="191"/>
      <c r="BEV20" s="191"/>
      <c r="BEW20" s="83"/>
      <c r="BEX20" s="212"/>
      <c r="BEY20" s="212"/>
      <c r="BEZ20" s="212"/>
      <c r="BFA20" s="191"/>
      <c r="BFB20" s="191"/>
      <c r="BFC20" s="191"/>
      <c r="BFD20" s="191"/>
      <c r="BFE20" s="83"/>
      <c r="BFF20" s="212"/>
      <c r="BFG20" s="212"/>
      <c r="BFH20" s="212"/>
      <c r="BFI20" s="191"/>
      <c r="BFJ20" s="191"/>
      <c r="BFK20" s="191"/>
      <c r="BFL20" s="191"/>
      <c r="BFM20" s="83"/>
      <c r="BFN20" s="212"/>
      <c r="BFO20" s="212"/>
      <c r="BFP20" s="212"/>
      <c r="BFQ20" s="191"/>
      <c r="BFR20" s="191"/>
      <c r="BFS20" s="191"/>
      <c r="BFT20" s="191"/>
      <c r="BFU20" s="83"/>
      <c r="BFV20" s="212"/>
      <c r="BFW20" s="212"/>
      <c r="BFX20" s="212"/>
      <c r="BFY20" s="191"/>
      <c r="BFZ20" s="191"/>
      <c r="BGA20" s="191"/>
      <c r="BGB20" s="191"/>
      <c r="BGC20" s="83"/>
      <c r="BGD20" s="212"/>
      <c r="BGE20" s="212"/>
      <c r="BGF20" s="212"/>
      <c r="BGG20" s="191"/>
      <c r="BGH20" s="191"/>
      <c r="BGI20" s="191"/>
      <c r="BGJ20" s="191"/>
      <c r="BGK20" s="83"/>
      <c r="BGL20" s="212"/>
      <c r="BGM20" s="212"/>
      <c r="BGN20" s="212"/>
      <c r="BGO20" s="191"/>
      <c r="BGP20" s="191"/>
      <c r="BGQ20" s="191"/>
      <c r="BGR20" s="191"/>
      <c r="BGS20" s="83"/>
      <c r="BGT20" s="212"/>
      <c r="BGU20" s="212"/>
      <c r="BGV20" s="212"/>
      <c r="BGW20" s="191"/>
      <c r="BGX20" s="191"/>
      <c r="BGY20" s="191"/>
      <c r="BGZ20" s="191"/>
      <c r="BHA20" s="83"/>
      <c r="BHB20" s="212"/>
      <c r="BHC20" s="212"/>
      <c r="BHD20" s="212"/>
      <c r="BHE20" s="191"/>
      <c r="BHF20" s="191"/>
      <c r="BHG20" s="191"/>
      <c r="BHH20" s="191"/>
      <c r="BHI20" s="83"/>
      <c r="BHJ20" s="212"/>
      <c r="BHK20" s="212"/>
      <c r="BHL20" s="212"/>
      <c r="BHM20" s="191"/>
      <c r="BHN20" s="191"/>
      <c r="BHO20" s="191"/>
      <c r="BHP20" s="191"/>
      <c r="BHQ20" s="83"/>
      <c r="BHR20" s="212"/>
      <c r="BHS20" s="212"/>
      <c r="BHT20" s="212"/>
      <c r="BHU20" s="191"/>
      <c r="BHV20" s="191"/>
      <c r="BHW20" s="191"/>
      <c r="BHX20" s="191"/>
      <c r="BHY20" s="83"/>
      <c r="BHZ20" s="212"/>
      <c r="BIA20" s="212"/>
      <c r="BIB20" s="212"/>
      <c r="BIC20" s="191"/>
      <c r="BID20" s="191"/>
      <c r="BIE20" s="191"/>
      <c r="BIF20" s="191"/>
      <c r="BIG20" s="83"/>
      <c r="BIH20" s="212"/>
      <c r="BII20" s="212"/>
      <c r="BIJ20" s="212"/>
      <c r="BIK20" s="191"/>
      <c r="BIL20" s="191"/>
      <c r="BIM20" s="191"/>
      <c r="BIN20" s="191"/>
      <c r="BIO20" s="83"/>
      <c r="BIP20" s="212"/>
      <c r="BIQ20" s="212"/>
      <c r="BIR20" s="212"/>
      <c r="BIS20" s="191"/>
      <c r="BIT20" s="191"/>
      <c r="BIU20" s="191"/>
      <c r="BIV20" s="191"/>
      <c r="BIW20" s="83"/>
      <c r="BIX20" s="212"/>
      <c r="BIY20" s="212"/>
      <c r="BIZ20" s="212"/>
      <c r="BJA20" s="191"/>
      <c r="BJB20" s="191"/>
      <c r="BJC20" s="191"/>
      <c r="BJD20" s="191"/>
      <c r="BJE20" s="83"/>
      <c r="BJF20" s="212"/>
      <c r="BJG20" s="212"/>
      <c r="BJH20" s="212"/>
      <c r="BJI20" s="191"/>
      <c r="BJJ20" s="191"/>
      <c r="BJK20" s="191"/>
      <c r="BJL20" s="191"/>
      <c r="BJM20" s="83"/>
      <c r="BJN20" s="212"/>
      <c r="BJO20" s="212"/>
      <c r="BJP20" s="212"/>
      <c r="BJQ20" s="191"/>
      <c r="BJR20" s="191"/>
      <c r="BJS20" s="191"/>
      <c r="BJT20" s="191"/>
      <c r="BJU20" s="83"/>
      <c r="BJV20" s="212"/>
      <c r="BJW20" s="212"/>
      <c r="BJX20" s="212"/>
      <c r="BJY20" s="191"/>
      <c r="BJZ20" s="191"/>
      <c r="BKA20" s="191"/>
      <c r="BKB20" s="191"/>
      <c r="BKC20" s="83"/>
      <c r="BKD20" s="212"/>
      <c r="BKE20" s="212"/>
      <c r="BKF20" s="212"/>
      <c r="BKG20" s="191"/>
      <c r="BKH20" s="191"/>
      <c r="BKI20" s="191"/>
      <c r="BKJ20" s="191"/>
      <c r="BKK20" s="83"/>
      <c r="BKL20" s="212"/>
      <c r="BKM20" s="212"/>
      <c r="BKN20" s="212"/>
      <c r="BKO20" s="191"/>
      <c r="BKP20" s="191"/>
      <c r="BKQ20" s="191"/>
      <c r="BKR20" s="191"/>
      <c r="BKS20" s="83"/>
      <c r="BKT20" s="212"/>
      <c r="BKU20" s="212"/>
      <c r="BKV20" s="212"/>
      <c r="BKW20" s="191"/>
      <c r="BKX20" s="191"/>
      <c r="BKY20" s="191"/>
      <c r="BKZ20" s="191"/>
      <c r="BLA20" s="83"/>
      <c r="BLB20" s="212"/>
      <c r="BLC20" s="212"/>
      <c r="BLD20" s="212"/>
      <c r="BLE20" s="191"/>
      <c r="BLF20" s="191"/>
      <c r="BLG20" s="191"/>
      <c r="BLH20" s="191"/>
      <c r="BLI20" s="83"/>
      <c r="BLJ20" s="212"/>
      <c r="BLK20" s="212"/>
      <c r="BLL20" s="212"/>
      <c r="BLM20" s="191"/>
      <c r="BLN20" s="191"/>
      <c r="BLO20" s="191"/>
      <c r="BLP20" s="191"/>
      <c r="BLQ20" s="83"/>
      <c r="BLR20" s="212"/>
      <c r="BLS20" s="212"/>
      <c r="BLT20" s="212"/>
      <c r="BLU20" s="191"/>
      <c r="BLV20" s="191"/>
      <c r="BLW20" s="191"/>
      <c r="BLX20" s="191"/>
      <c r="BLY20" s="83"/>
      <c r="BLZ20" s="212"/>
      <c r="BMA20" s="212"/>
      <c r="BMB20" s="212"/>
      <c r="BMC20" s="191"/>
      <c r="BMD20" s="191"/>
      <c r="BME20" s="191"/>
      <c r="BMF20" s="191"/>
      <c r="BMG20" s="83"/>
      <c r="BMH20" s="212"/>
      <c r="BMI20" s="212"/>
      <c r="BMJ20" s="212"/>
      <c r="BMK20" s="191"/>
      <c r="BML20" s="191"/>
      <c r="BMM20" s="191"/>
      <c r="BMN20" s="191"/>
      <c r="BMO20" s="83"/>
      <c r="BMP20" s="212"/>
      <c r="BMQ20" s="212"/>
      <c r="BMR20" s="212"/>
      <c r="BMS20" s="191"/>
      <c r="BMT20" s="191"/>
      <c r="BMU20" s="191"/>
      <c r="BMV20" s="191"/>
      <c r="BMW20" s="83"/>
      <c r="BMX20" s="212"/>
      <c r="BMY20" s="212"/>
      <c r="BMZ20" s="212"/>
      <c r="BNA20" s="191"/>
      <c r="BNB20" s="191"/>
      <c r="BNC20" s="191"/>
      <c r="BND20" s="191"/>
      <c r="BNE20" s="83"/>
      <c r="BNF20" s="212"/>
      <c r="BNG20" s="212"/>
      <c r="BNH20" s="212"/>
      <c r="BNI20" s="191"/>
      <c r="BNJ20" s="191"/>
      <c r="BNK20" s="191"/>
      <c r="BNL20" s="191"/>
      <c r="BNM20" s="83"/>
      <c r="BNN20" s="212"/>
      <c r="BNO20" s="212"/>
      <c r="BNP20" s="212"/>
      <c r="BNQ20" s="191"/>
      <c r="BNR20" s="191"/>
      <c r="BNS20" s="191"/>
      <c r="BNT20" s="191"/>
      <c r="BNU20" s="83"/>
      <c r="BNV20" s="212"/>
      <c r="BNW20" s="212"/>
      <c r="BNX20" s="212"/>
      <c r="BNY20" s="191"/>
      <c r="BNZ20" s="191"/>
      <c r="BOA20" s="191"/>
      <c r="BOB20" s="191"/>
      <c r="BOC20" s="83"/>
      <c r="BOD20" s="212"/>
      <c r="BOE20" s="212"/>
      <c r="BOF20" s="212"/>
      <c r="BOG20" s="191"/>
      <c r="BOH20" s="191"/>
      <c r="BOI20" s="191"/>
      <c r="BOJ20" s="191"/>
      <c r="BOK20" s="83"/>
      <c r="BOL20" s="212"/>
      <c r="BOM20" s="212"/>
      <c r="BON20" s="212"/>
      <c r="BOO20" s="191"/>
      <c r="BOP20" s="191"/>
      <c r="BOQ20" s="191"/>
      <c r="BOR20" s="191"/>
      <c r="BOS20" s="83"/>
      <c r="BOT20" s="212"/>
      <c r="BOU20" s="212"/>
      <c r="BOV20" s="212"/>
      <c r="BOW20" s="191"/>
      <c r="BOX20" s="191"/>
      <c r="BOY20" s="191"/>
      <c r="BOZ20" s="191"/>
      <c r="BPA20" s="83"/>
      <c r="BPB20" s="212"/>
      <c r="BPC20" s="212"/>
      <c r="BPD20" s="212"/>
      <c r="BPE20" s="191"/>
      <c r="BPF20" s="191"/>
      <c r="BPG20" s="191"/>
      <c r="BPH20" s="191"/>
      <c r="BPI20" s="83"/>
      <c r="BPJ20" s="212"/>
      <c r="BPK20" s="212"/>
      <c r="BPL20" s="212"/>
      <c r="BPM20" s="191"/>
      <c r="BPN20" s="191"/>
      <c r="BPO20" s="191"/>
      <c r="BPP20" s="191"/>
      <c r="BPQ20" s="83"/>
      <c r="BPR20" s="212"/>
      <c r="BPS20" s="212"/>
      <c r="BPT20" s="212"/>
      <c r="BPU20" s="191"/>
      <c r="BPV20" s="191"/>
      <c r="BPW20" s="191"/>
      <c r="BPX20" s="191"/>
      <c r="BPY20" s="83"/>
      <c r="BPZ20" s="212"/>
      <c r="BQA20" s="212"/>
      <c r="BQB20" s="212"/>
      <c r="BQC20" s="191"/>
      <c r="BQD20" s="191"/>
      <c r="BQE20" s="191"/>
      <c r="BQF20" s="191"/>
      <c r="BQG20" s="83"/>
      <c r="BQH20" s="212"/>
      <c r="BQI20" s="212"/>
      <c r="BQJ20" s="212"/>
      <c r="BQK20" s="191"/>
      <c r="BQL20" s="191"/>
      <c r="BQM20" s="191"/>
      <c r="BQN20" s="191"/>
      <c r="BQO20" s="83"/>
      <c r="BQP20" s="212"/>
      <c r="BQQ20" s="212"/>
      <c r="BQR20" s="212"/>
      <c r="BQS20" s="191"/>
      <c r="BQT20" s="191"/>
      <c r="BQU20" s="191"/>
      <c r="BQV20" s="191"/>
      <c r="BQW20" s="83"/>
      <c r="BQX20" s="212"/>
      <c r="BQY20" s="212"/>
      <c r="BQZ20" s="212"/>
      <c r="BRA20" s="191"/>
      <c r="BRB20" s="191"/>
      <c r="BRC20" s="191"/>
      <c r="BRD20" s="191"/>
      <c r="BRE20" s="83"/>
      <c r="BRF20" s="212"/>
      <c r="BRG20" s="212"/>
      <c r="BRH20" s="212"/>
      <c r="BRI20" s="191"/>
      <c r="BRJ20" s="191"/>
      <c r="BRK20" s="191"/>
      <c r="BRL20" s="191"/>
      <c r="BRM20" s="83"/>
      <c r="BRN20" s="212"/>
      <c r="BRO20" s="212"/>
      <c r="BRP20" s="212"/>
      <c r="BRQ20" s="191"/>
      <c r="BRR20" s="191"/>
      <c r="BRS20" s="191"/>
      <c r="BRT20" s="191"/>
      <c r="BRU20" s="83"/>
      <c r="BRV20" s="212"/>
      <c r="BRW20" s="212"/>
      <c r="BRX20" s="212"/>
      <c r="BRY20" s="191"/>
      <c r="BRZ20" s="191"/>
      <c r="BSA20" s="191"/>
      <c r="BSB20" s="191"/>
      <c r="BSC20" s="83"/>
      <c r="BSD20" s="212"/>
      <c r="BSE20" s="212"/>
      <c r="BSF20" s="212"/>
      <c r="BSG20" s="191"/>
      <c r="BSH20" s="191"/>
      <c r="BSI20" s="191"/>
      <c r="BSJ20" s="191"/>
      <c r="BSK20" s="83"/>
      <c r="BSL20" s="212"/>
      <c r="BSM20" s="212"/>
      <c r="BSN20" s="212"/>
      <c r="BSO20" s="191"/>
      <c r="BSP20" s="191"/>
      <c r="BSQ20" s="191"/>
      <c r="BSR20" s="191"/>
      <c r="BSS20" s="83"/>
      <c r="BST20" s="212"/>
      <c r="BSU20" s="212"/>
      <c r="BSV20" s="212"/>
      <c r="BSW20" s="191"/>
      <c r="BSX20" s="191"/>
      <c r="BSY20" s="191"/>
      <c r="BSZ20" s="191"/>
      <c r="BTA20" s="83"/>
      <c r="BTB20" s="212"/>
      <c r="BTC20" s="212"/>
      <c r="BTD20" s="212"/>
      <c r="BTE20" s="191"/>
      <c r="BTF20" s="191"/>
      <c r="BTG20" s="191"/>
      <c r="BTH20" s="191"/>
      <c r="BTI20" s="83"/>
      <c r="BTJ20" s="212"/>
      <c r="BTK20" s="212"/>
      <c r="BTL20" s="212"/>
      <c r="BTM20" s="191"/>
      <c r="BTN20" s="191"/>
      <c r="BTO20" s="191"/>
      <c r="BTP20" s="191"/>
      <c r="BTQ20" s="83"/>
      <c r="BTR20" s="212"/>
      <c r="BTS20" s="212"/>
      <c r="BTT20" s="212"/>
      <c r="BTU20" s="191"/>
      <c r="BTV20" s="191"/>
      <c r="BTW20" s="191"/>
      <c r="BTX20" s="191"/>
      <c r="BTY20" s="83"/>
      <c r="BTZ20" s="212"/>
      <c r="BUA20" s="212"/>
      <c r="BUB20" s="212"/>
      <c r="BUC20" s="191"/>
      <c r="BUD20" s="191"/>
      <c r="BUE20" s="191"/>
      <c r="BUF20" s="191"/>
      <c r="BUG20" s="83"/>
      <c r="BUH20" s="212"/>
      <c r="BUI20" s="212"/>
      <c r="BUJ20" s="212"/>
      <c r="BUK20" s="191"/>
      <c r="BUL20" s="191"/>
      <c r="BUM20" s="191"/>
      <c r="BUN20" s="191"/>
      <c r="BUO20" s="83"/>
      <c r="BUP20" s="212"/>
      <c r="BUQ20" s="212"/>
      <c r="BUR20" s="212"/>
      <c r="BUS20" s="191"/>
      <c r="BUT20" s="191"/>
      <c r="BUU20" s="191"/>
      <c r="BUV20" s="191"/>
      <c r="BUW20" s="83"/>
      <c r="BUX20" s="212"/>
      <c r="BUY20" s="212"/>
      <c r="BUZ20" s="212"/>
      <c r="BVA20" s="191"/>
      <c r="BVB20" s="191"/>
      <c r="BVC20" s="191"/>
      <c r="BVD20" s="191"/>
      <c r="BVE20" s="83"/>
      <c r="BVF20" s="212"/>
      <c r="BVG20" s="212"/>
      <c r="BVH20" s="212"/>
      <c r="BVI20" s="191"/>
      <c r="BVJ20" s="191"/>
      <c r="BVK20" s="191"/>
      <c r="BVL20" s="191"/>
      <c r="BVM20" s="83"/>
      <c r="BVN20" s="212"/>
      <c r="BVO20" s="212"/>
      <c r="BVP20" s="212"/>
      <c r="BVQ20" s="191"/>
      <c r="BVR20" s="191"/>
      <c r="BVS20" s="191"/>
      <c r="BVT20" s="191"/>
      <c r="BVU20" s="83"/>
      <c r="BVV20" s="212"/>
      <c r="BVW20" s="212"/>
      <c r="BVX20" s="212"/>
      <c r="BVY20" s="191"/>
      <c r="BVZ20" s="191"/>
      <c r="BWA20" s="191"/>
      <c r="BWB20" s="191"/>
      <c r="BWC20" s="83"/>
      <c r="BWD20" s="212"/>
      <c r="BWE20" s="212"/>
      <c r="BWF20" s="212"/>
      <c r="BWG20" s="191"/>
      <c r="BWH20" s="191"/>
      <c r="BWI20" s="191"/>
      <c r="BWJ20" s="191"/>
      <c r="BWK20" s="83"/>
      <c r="BWL20" s="212"/>
      <c r="BWM20" s="212"/>
      <c r="BWN20" s="212"/>
      <c r="BWO20" s="191"/>
      <c r="BWP20" s="191"/>
      <c r="BWQ20" s="191"/>
      <c r="BWR20" s="191"/>
      <c r="BWS20" s="83"/>
      <c r="BWT20" s="212"/>
      <c r="BWU20" s="212"/>
      <c r="BWV20" s="212"/>
      <c r="BWW20" s="191"/>
      <c r="BWX20" s="191"/>
      <c r="BWY20" s="191"/>
      <c r="BWZ20" s="191"/>
      <c r="BXA20" s="83"/>
      <c r="BXB20" s="212"/>
      <c r="BXC20" s="212"/>
      <c r="BXD20" s="212"/>
      <c r="BXE20" s="191"/>
      <c r="BXF20" s="191"/>
      <c r="BXG20" s="191"/>
      <c r="BXH20" s="191"/>
      <c r="BXI20" s="83"/>
      <c r="BXJ20" s="212"/>
      <c r="BXK20" s="212"/>
      <c r="BXL20" s="212"/>
      <c r="BXM20" s="191"/>
      <c r="BXN20" s="191"/>
      <c r="BXO20" s="191"/>
      <c r="BXP20" s="191"/>
      <c r="BXQ20" s="83"/>
      <c r="BXR20" s="212"/>
      <c r="BXS20" s="212"/>
      <c r="BXT20" s="212"/>
      <c r="BXU20" s="191"/>
      <c r="BXV20" s="191"/>
      <c r="BXW20" s="191"/>
      <c r="BXX20" s="191"/>
      <c r="BXY20" s="83"/>
      <c r="BXZ20" s="212"/>
      <c r="BYA20" s="212"/>
      <c r="BYB20" s="212"/>
      <c r="BYC20" s="191"/>
      <c r="BYD20" s="191"/>
      <c r="BYE20" s="191"/>
      <c r="BYF20" s="191"/>
      <c r="BYG20" s="83"/>
      <c r="BYH20" s="212"/>
      <c r="BYI20" s="212"/>
      <c r="BYJ20" s="212"/>
      <c r="BYK20" s="191"/>
      <c r="BYL20" s="191"/>
      <c r="BYM20" s="191"/>
      <c r="BYN20" s="191"/>
      <c r="BYO20" s="83"/>
      <c r="BYP20" s="212"/>
      <c r="BYQ20" s="212"/>
      <c r="BYR20" s="212"/>
      <c r="BYS20" s="191"/>
      <c r="BYT20" s="191"/>
      <c r="BYU20" s="191"/>
      <c r="BYV20" s="191"/>
      <c r="BYW20" s="83"/>
      <c r="BYX20" s="212"/>
      <c r="BYY20" s="212"/>
      <c r="BYZ20" s="212"/>
      <c r="BZA20" s="191"/>
      <c r="BZB20" s="191"/>
      <c r="BZC20" s="191"/>
      <c r="BZD20" s="191"/>
      <c r="BZE20" s="83"/>
      <c r="BZF20" s="212"/>
      <c r="BZG20" s="212"/>
      <c r="BZH20" s="212"/>
      <c r="BZI20" s="191"/>
      <c r="BZJ20" s="191"/>
      <c r="BZK20" s="191"/>
      <c r="BZL20" s="191"/>
      <c r="BZM20" s="83"/>
      <c r="BZN20" s="212"/>
      <c r="BZO20" s="212"/>
      <c r="BZP20" s="212"/>
      <c r="BZQ20" s="191"/>
      <c r="BZR20" s="191"/>
      <c r="BZS20" s="191"/>
      <c r="BZT20" s="191"/>
      <c r="BZU20" s="83"/>
      <c r="BZV20" s="212"/>
      <c r="BZW20" s="212"/>
      <c r="BZX20" s="212"/>
      <c r="BZY20" s="191"/>
      <c r="BZZ20" s="191"/>
      <c r="CAA20" s="191"/>
      <c r="CAB20" s="191"/>
      <c r="CAC20" s="83"/>
      <c r="CAD20" s="212"/>
      <c r="CAE20" s="212"/>
      <c r="CAF20" s="212"/>
      <c r="CAG20" s="191"/>
      <c r="CAH20" s="191"/>
      <c r="CAI20" s="191"/>
      <c r="CAJ20" s="191"/>
      <c r="CAK20" s="83"/>
      <c r="CAL20" s="212"/>
      <c r="CAM20" s="212"/>
      <c r="CAN20" s="212"/>
      <c r="CAO20" s="191"/>
      <c r="CAP20" s="191"/>
      <c r="CAQ20" s="191"/>
      <c r="CAR20" s="191"/>
      <c r="CAS20" s="83"/>
      <c r="CAT20" s="212"/>
      <c r="CAU20" s="212"/>
      <c r="CAV20" s="212"/>
      <c r="CAW20" s="191"/>
      <c r="CAX20" s="191"/>
      <c r="CAY20" s="191"/>
      <c r="CAZ20" s="191"/>
      <c r="CBA20" s="83"/>
      <c r="CBB20" s="212"/>
      <c r="CBC20" s="212"/>
      <c r="CBD20" s="212"/>
      <c r="CBE20" s="191"/>
      <c r="CBF20" s="191"/>
      <c r="CBG20" s="191"/>
      <c r="CBH20" s="191"/>
      <c r="CBI20" s="83"/>
      <c r="CBJ20" s="212"/>
      <c r="CBK20" s="212"/>
      <c r="CBL20" s="212"/>
      <c r="CBM20" s="191"/>
      <c r="CBN20" s="191"/>
      <c r="CBO20" s="191"/>
      <c r="CBP20" s="191"/>
      <c r="CBQ20" s="83"/>
      <c r="CBR20" s="212"/>
      <c r="CBS20" s="212"/>
      <c r="CBT20" s="212"/>
      <c r="CBU20" s="191"/>
      <c r="CBV20" s="191"/>
      <c r="CBW20" s="191"/>
      <c r="CBX20" s="191"/>
      <c r="CBY20" s="83"/>
      <c r="CBZ20" s="212"/>
      <c r="CCA20" s="212"/>
      <c r="CCB20" s="212"/>
      <c r="CCC20" s="191"/>
      <c r="CCD20" s="191"/>
      <c r="CCE20" s="191"/>
      <c r="CCF20" s="191"/>
      <c r="CCG20" s="83"/>
      <c r="CCH20" s="212"/>
      <c r="CCI20" s="212"/>
      <c r="CCJ20" s="212"/>
      <c r="CCK20" s="191"/>
      <c r="CCL20" s="191"/>
      <c r="CCM20" s="191"/>
      <c r="CCN20" s="191"/>
      <c r="CCO20" s="83"/>
      <c r="CCP20" s="212"/>
      <c r="CCQ20" s="212"/>
      <c r="CCR20" s="212"/>
      <c r="CCS20" s="191"/>
      <c r="CCT20" s="191"/>
      <c r="CCU20" s="191"/>
      <c r="CCV20" s="191"/>
      <c r="CCW20" s="83"/>
      <c r="CCX20" s="212"/>
      <c r="CCY20" s="212"/>
      <c r="CCZ20" s="212"/>
      <c r="CDA20" s="191"/>
      <c r="CDB20" s="191"/>
      <c r="CDC20" s="191"/>
      <c r="CDD20" s="191"/>
      <c r="CDE20" s="83"/>
      <c r="CDF20" s="212"/>
      <c r="CDG20" s="212"/>
      <c r="CDH20" s="212"/>
      <c r="CDI20" s="191"/>
      <c r="CDJ20" s="191"/>
      <c r="CDK20" s="191"/>
      <c r="CDL20" s="191"/>
      <c r="CDM20" s="83"/>
      <c r="CDN20" s="212"/>
      <c r="CDO20" s="212"/>
      <c r="CDP20" s="212"/>
      <c r="CDQ20" s="191"/>
      <c r="CDR20" s="191"/>
      <c r="CDS20" s="191"/>
      <c r="CDT20" s="191"/>
      <c r="CDU20" s="83"/>
      <c r="CDV20" s="212"/>
      <c r="CDW20" s="212"/>
      <c r="CDX20" s="212"/>
      <c r="CDY20" s="191"/>
      <c r="CDZ20" s="191"/>
      <c r="CEA20" s="191"/>
      <c r="CEB20" s="191"/>
      <c r="CEC20" s="83"/>
      <c r="CED20" s="212"/>
      <c r="CEE20" s="212"/>
      <c r="CEF20" s="212"/>
      <c r="CEG20" s="191"/>
      <c r="CEH20" s="191"/>
      <c r="CEI20" s="191"/>
      <c r="CEJ20" s="191"/>
      <c r="CEK20" s="83"/>
      <c r="CEL20" s="212"/>
      <c r="CEM20" s="212"/>
      <c r="CEN20" s="212"/>
      <c r="CEO20" s="191"/>
      <c r="CEP20" s="191"/>
      <c r="CEQ20" s="191"/>
      <c r="CER20" s="191"/>
      <c r="CES20" s="83"/>
      <c r="CET20" s="212"/>
      <c r="CEU20" s="212"/>
      <c r="CEV20" s="212"/>
      <c r="CEW20" s="191"/>
      <c r="CEX20" s="191"/>
      <c r="CEY20" s="191"/>
      <c r="CEZ20" s="191"/>
      <c r="CFA20" s="83"/>
      <c r="CFB20" s="212"/>
      <c r="CFC20" s="212"/>
      <c r="CFD20" s="212"/>
      <c r="CFE20" s="191"/>
      <c r="CFF20" s="191"/>
      <c r="CFG20" s="191"/>
      <c r="CFH20" s="191"/>
      <c r="CFI20" s="83"/>
      <c r="CFJ20" s="212"/>
      <c r="CFK20" s="212"/>
      <c r="CFL20" s="212"/>
      <c r="CFM20" s="191"/>
      <c r="CFN20" s="191"/>
      <c r="CFO20" s="191"/>
      <c r="CFP20" s="191"/>
      <c r="CFQ20" s="83"/>
      <c r="CFR20" s="212"/>
      <c r="CFS20" s="212"/>
      <c r="CFT20" s="212"/>
      <c r="CFU20" s="191"/>
      <c r="CFV20" s="191"/>
      <c r="CFW20" s="191"/>
      <c r="CFX20" s="191"/>
      <c r="CFY20" s="83"/>
      <c r="CFZ20" s="212"/>
      <c r="CGA20" s="212"/>
      <c r="CGB20" s="212"/>
      <c r="CGC20" s="191"/>
      <c r="CGD20" s="191"/>
      <c r="CGE20" s="191"/>
      <c r="CGF20" s="191"/>
      <c r="CGG20" s="83"/>
      <c r="CGH20" s="212"/>
      <c r="CGI20" s="212"/>
      <c r="CGJ20" s="212"/>
      <c r="CGK20" s="191"/>
      <c r="CGL20" s="191"/>
      <c r="CGM20" s="191"/>
      <c r="CGN20" s="191"/>
      <c r="CGO20" s="83"/>
      <c r="CGP20" s="212"/>
      <c r="CGQ20" s="212"/>
      <c r="CGR20" s="212"/>
      <c r="CGS20" s="191"/>
      <c r="CGT20" s="191"/>
      <c r="CGU20" s="191"/>
      <c r="CGV20" s="191"/>
      <c r="CGW20" s="83"/>
      <c r="CGX20" s="212"/>
      <c r="CGY20" s="212"/>
      <c r="CGZ20" s="212"/>
      <c r="CHA20" s="191"/>
      <c r="CHB20" s="191"/>
      <c r="CHC20" s="191"/>
      <c r="CHD20" s="191"/>
      <c r="CHE20" s="83"/>
      <c r="CHF20" s="212"/>
      <c r="CHG20" s="212"/>
      <c r="CHH20" s="212"/>
      <c r="CHI20" s="191"/>
      <c r="CHJ20" s="191"/>
      <c r="CHK20" s="191"/>
      <c r="CHL20" s="191"/>
      <c r="CHM20" s="83"/>
      <c r="CHN20" s="212"/>
      <c r="CHO20" s="212"/>
      <c r="CHP20" s="212"/>
      <c r="CHQ20" s="191"/>
      <c r="CHR20" s="191"/>
      <c r="CHS20" s="191"/>
      <c r="CHT20" s="191"/>
      <c r="CHU20" s="83"/>
      <c r="CHV20" s="212"/>
      <c r="CHW20" s="212"/>
      <c r="CHX20" s="212"/>
      <c r="CHY20" s="191"/>
      <c r="CHZ20" s="191"/>
      <c r="CIA20" s="191"/>
      <c r="CIB20" s="191"/>
      <c r="CIC20" s="83"/>
      <c r="CID20" s="212"/>
      <c r="CIE20" s="212"/>
      <c r="CIF20" s="212"/>
      <c r="CIG20" s="191"/>
      <c r="CIH20" s="191"/>
      <c r="CII20" s="191"/>
      <c r="CIJ20" s="191"/>
      <c r="CIK20" s="83"/>
      <c r="CIL20" s="212"/>
      <c r="CIM20" s="212"/>
      <c r="CIN20" s="212"/>
      <c r="CIO20" s="191"/>
      <c r="CIP20" s="191"/>
      <c r="CIQ20" s="191"/>
      <c r="CIR20" s="191"/>
      <c r="CIS20" s="83"/>
      <c r="CIT20" s="212"/>
      <c r="CIU20" s="212"/>
      <c r="CIV20" s="212"/>
      <c r="CIW20" s="191"/>
      <c r="CIX20" s="191"/>
      <c r="CIY20" s="191"/>
      <c r="CIZ20" s="191"/>
      <c r="CJA20" s="83"/>
      <c r="CJB20" s="212"/>
      <c r="CJC20" s="212"/>
      <c r="CJD20" s="212"/>
      <c r="CJE20" s="191"/>
      <c r="CJF20" s="191"/>
      <c r="CJG20" s="191"/>
      <c r="CJH20" s="191"/>
      <c r="CJI20" s="83"/>
      <c r="CJJ20" s="212"/>
      <c r="CJK20" s="212"/>
      <c r="CJL20" s="212"/>
      <c r="CJM20" s="191"/>
      <c r="CJN20" s="191"/>
      <c r="CJO20" s="191"/>
      <c r="CJP20" s="191"/>
      <c r="CJQ20" s="83"/>
      <c r="CJR20" s="212"/>
      <c r="CJS20" s="212"/>
      <c r="CJT20" s="212"/>
      <c r="CJU20" s="191"/>
      <c r="CJV20" s="191"/>
      <c r="CJW20" s="191"/>
      <c r="CJX20" s="191"/>
      <c r="CJY20" s="83"/>
      <c r="CJZ20" s="212"/>
      <c r="CKA20" s="212"/>
      <c r="CKB20" s="212"/>
      <c r="CKC20" s="191"/>
      <c r="CKD20" s="191"/>
      <c r="CKE20" s="191"/>
      <c r="CKF20" s="191"/>
      <c r="CKG20" s="83"/>
      <c r="CKH20" s="212"/>
      <c r="CKI20" s="212"/>
      <c r="CKJ20" s="212"/>
      <c r="CKK20" s="191"/>
      <c r="CKL20" s="191"/>
      <c r="CKM20" s="191"/>
      <c r="CKN20" s="191"/>
      <c r="CKO20" s="83"/>
      <c r="CKP20" s="212"/>
      <c r="CKQ20" s="212"/>
      <c r="CKR20" s="212"/>
      <c r="CKS20" s="191"/>
      <c r="CKT20" s="191"/>
      <c r="CKU20" s="191"/>
      <c r="CKV20" s="191"/>
      <c r="CKW20" s="83"/>
      <c r="CKX20" s="212"/>
      <c r="CKY20" s="212"/>
      <c r="CKZ20" s="212"/>
      <c r="CLA20" s="191"/>
      <c r="CLB20" s="191"/>
      <c r="CLC20" s="191"/>
      <c r="CLD20" s="191"/>
      <c r="CLE20" s="83"/>
      <c r="CLF20" s="212"/>
      <c r="CLG20" s="212"/>
      <c r="CLH20" s="212"/>
      <c r="CLI20" s="191"/>
      <c r="CLJ20" s="191"/>
      <c r="CLK20" s="191"/>
      <c r="CLL20" s="191"/>
      <c r="CLM20" s="83"/>
      <c r="CLN20" s="212"/>
      <c r="CLO20" s="212"/>
      <c r="CLP20" s="212"/>
      <c r="CLQ20" s="191"/>
      <c r="CLR20" s="191"/>
      <c r="CLS20" s="191"/>
      <c r="CLT20" s="191"/>
      <c r="CLU20" s="83"/>
      <c r="CLV20" s="212"/>
      <c r="CLW20" s="212"/>
      <c r="CLX20" s="212"/>
      <c r="CLY20" s="191"/>
      <c r="CLZ20" s="191"/>
      <c r="CMA20" s="191"/>
      <c r="CMB20" s="191"/>
      <c r="CMC20" s="83"/>
      <c r="CMD20" s="212"/>
      <c r="CME20" s="212"/>
      <c r="CMF20" s="212"/>
      <c r="CMG20" s="191"/>
      <c r="CMH20" s="191"/>
      <c r="CMI20" s="191"/>
      <c r="CMJ20" s="191"/>
      <c r="CMK20" s="83"/>
      <c r="CML20" s="212"/>
      <c r="CMM20" s="212"/>
      <c r="CMN20" s="212"/>
      <c r="CMO20" s="191"/>
      <c r="CMP20" s="191"/>
      <c r="CMQ20" s="191"/>
      <c r="CMR20" s="191"/>
      <c r="CMS20" s="83"/>
      <c r="CMT20" s="212"/>
      <c r="CMU20" s="212"/>
      <c r="CMV20" s="212"/>
      <c r="CMW20" s="191"/>
      <c r="CMX20" s="191"/>
      <c r="CMY20" s="191"/>
      <c r="CMZ20" s="191"/>
      <c r="CNA20" s="83"/>
      <c r="CNB20" s="212"/>
      <c r="CNC20" s="212"/>
      <c r="CND20" s="212"/>
      <c r="CNE20" s="191"/>
      <c r="CNF20" s="191"/>
      <c r="CNG20" s="191"/>
      <c r="CNH20" s="191"/>
      <c r="CNI20" s="83"/>
      <c r="CNJ20" s="212"/>
      <c r="CNK20" s="212"/>
      <c r="CNL20" s="212"/>
      <c r="CNM20" s="191"/>
      <c r="CNN20" s="191"/>
      <c r="CNO20" s="191"/>
      <c r="CNP20" s="191"/>
      <c r="CNQ20" s="83"/>
      <c r="CNR20" s="212"/>
      <c r="CNS20" s="212"/>
      <c r="CNT20" s="212"/>
      <c r="CNU20" s="191"/>
      <c r="CNV20" s="191"/>
      <c r="CNW20" s="191"/>
      <c r="CNX20" s="191"/>
      <c r="CNY20" s="83"/>
      <c r="CNZ20" s="212"/>
      <c r="COA20" s="212"/>
      <c r="COB20" s="212"/>
      <c r="COC20" s="191"/>
      <c r="COD20" s="191"/>
      <c r="COE20" s="191"/>
      <c r="COF20" s="191"/>
      <c r="COG20" s="83"/>
      <c r="COH20" s="212"/>
      <c r="COI20" s="212"/>
      <c r="COJ20" s="212"/>
      <c r="COK20" s="191"/>
      <c r="COL20" s="191"/>
      <c r="COM20" s="191"/>
      <c r="CON20" s="191"/>
      <c r="COO20" s="83"/>
      <c r="COP20" s="212"/>
      <c r="COQ20" s="212"/>
      <c r="COR20" s="212"/>
      <c r="COS20" s="191"/>
      <c r="COT20" s="191"/>
      <c r="COU20" s="191"/>
      <c r="COV20" s="191"/>
      <c r="COW20" s="83"/>
      <c r="COX20" s="212"/>
      <c r="COY20" s="212"/>
      <c r="COZ20" s="212"/>
      <c r="CPA20" s="191"/>
      <c r="CPB20" s="191"/>
      <c r="CPC20" s="191"/>
      <c r="CPD20" s="191"/>
      <c r="CPE20" s="83"/>
      <c r="CPF20" s="212"/>
      <c r="CPG20" s="212"/>
      <c r="CPH20" s="212"/>
      <c r="CPI20" s="191"/>
      <c r="CPJ20" s="191"/>
      <c r="CPK20" s="191"/>
      <c r="CPL20" s="191"/>
      <c r="CPM20" s="83"/>
      <c r="CPN20" s="212"/>
      <c r="CPO20" s="212"/>
      <c r="CPP20" s="212"/>
      <c r="CPQ20" s="191"/>
      <c r="CPR20" s="191"/>
      <c r="CPS20" s="191"/>
      <c r="CPT20" s="191"/>
      <c r="CPU20" s="83"/>
      <c r="CPV20" s="212"/>
      <c r="CPW20" s="212"/>
      <c r="CPX20" s="212"/>
      <c r="CPY20" s="191"/>
      <c r="CPZ20" s="191"/>
      <c r="CQA20" s="191"/>
      <c r="CQB20" s="191"/>
      <c r="CQC20" s="83"/>
      <c r="CQD20" s="212"/>
      <c r="CQE20" s="212"/>
      <c r="CQF20" s="212"/>
      <c r="CQG20" s="191"/>
      <c r="CQH20" s="191"/>
      <c r="CQI20" s="191"/>
      <c r="CQJ20" s="191"/>
      <c r="CQK20" s="83"/>
      <c r="CQL20" s="212"/>
      <c r="CQM20" s="212"/>
      <c r="CQN20" s="212"/>
      <c r="CQO20" s="191"/>
      <c r="CQP20" s="191"/>
      <c r="CQQ20" s="191"/>
      <c r="CQR20" s="191"/>
      <c r="CQS20" s="83"/>
      <c r="CQT20" s="212"/>
      <c r="CQU20" s="212"/>
      <c r="CQV20" s="212"/>
      <c r="CQW20" s="191"/>
      <c r="CQX20" s="191"/>
      <c r="CQY20" s="191"/>
      <c r="CQZ20" s="191"/>
      <c r="CRA20" s="83"/>
      <c r="CRB20" s="212"/>
      <c r="CRC20" s="212"/>
      <c r="CRD20" s="212"/>
      <c r="CRE20" s="191"/>
      <c r="CRF20" s="191"/>
      <c r="CRG20" s="191"/>
      <c r="CRH20" s="191"/>
      <c r="CRI20" s="83"/>
      <c r="CRJ20" s="212"/>
      <c r="CRK20" s="212"/>
      <c r="CRL20" s="212"/>
      <c r="CRM20" s="191"/>
      <c r="CRN20" s="191"/>
      <c r="CRO20" s="191"/>
      <c r="CRP20" s="191"/>
      <c r="CRQ20" s="83"/>
      <c r="CRR20" s="212"/>
      <c r="CRS20" s="212"/>
      <c r="CRT20" s="212"/>
      <c r="CRU20" s="191"/>
      <c r="CRV20" s="191"/>
      <c r="CRW20" s="191"/>
      <c r="CRX20" s="191"/>
      <c r="CRY20" s="83"/>
      <c r="CRZ20" s="212"/>
      <c r="CSA20" s="212"/>
      <c r="CSB20" s="212"/>
      <c r="CSC20" s="191"/>
      <c r="CSD20" s="191"/>
      <c r="CSE20" s="191"/>
      <c r="CSF20" s="191"/>
      <c r="CSG20" s="83"/>
      <c r="CSH20" s="212"/>
      <c r="CSI20" s="212"/>
      <c r="CSJ20" s="212"/>
      <c r="CSK20" s="191"/>
      <c r="CSL20" s="191"/>
      <c r="CSM20" s="191"/>
      <c r="CSN20" s="191"/>
      <c r="CSO20" s="83"/>
      <c r="CSP20" s="212"/>
      <c r="CSQ20" s="212"/>
      <c r="CSR20" s="212"/>
      <c r="CSS20" s="191"/>
      <c r="CST20" s="191"/>
      <c r="CSU20" s="191"/>
      <c r="CSV20" s="191"/>
      <c r="CSW20" s="83"/>
      <c r="CSX20" s="212"/>
      <c r="CSY20" s="212"/>
      <c r="CSZ20" s="212"/>
      <c r="CTA20" s="191"/>
      <c r="CTB20" s="191"/>
      <c r="CTC20" s="191"/>
      <c r="CTD20" s="191"/>
      <c r="CTE20" s="83"/>
      <c r="CTF20" s="212"/>
      <c r="CTG20" s="212"/>
      <c r="CTH20" s="212"/>
      <c r="CTI20" s="191"/>
      <c r="CTJ20" s="191"/>
      <c r="CTK20" s="191"/>
      <c r="CTL20" s="191"/>
      <c r="CTM20" s="83"/>
      <c r="CTN20" s="212"/>
      <c r="CTO20" s="212"/>
      <c r="CTP20" s="212"/>
      <c r="CTQ20" s="191"/>
      <c r="CTR20" s="191"/>
      <c r="CTS20" s="191"/>
      <c r="CTT20" s="191"/>
      <c r="CTU20" s="83"/>
      <c r="CTV20" s="212"/>
      <c r="CTW20" s="212"/>
      <c r="CTX20" s="212"/>
      <c r="CTY20" s="191"/>
      <c r="CTZ20" s="191"/>
      <c r="CUA20" s="191"/>
      <c r="CUB20" s="191"/>
      <c r="CUC20" s="83"/>
      <c r="CUD20" s="212"/>
      <c r="CUE20" s="212"/>
      <c r="CUF20" s="212"/>
      <c r="CUG20" s="191"/>
      <c r="CUH20" s="191"/>
      <c r="CUI20" s="191"/>
      <c r="CUJ20" s="191"/>
      <c r="CUK20" s="83"/>
      <c r="CUL20" s="212"/>
      <c r="CUM20" s="212"/>
      <c r="CUN20" s="212"/>
      <c r="CUO20" s="191"/>
      <c r="CUP20" s="191"/>
      <c r="CUQ20" s="191"/>
      <c r="CUR20" s="191"/>
      <c r="CUS20" s="83"/>
      <c r="CUT20" s="212"/>
      <c r="CUU20" s="212"/>
      <c r="CUV20" s="212"/>
      <c r="CUW20" s="191"/>
      <c r="CUX20" s="191"/>
      <c r="CUY20" s="191"/>
      <c r="CUZ20" s="191"/>
      <c r="CVA20" s="83"/>
      <c r="CVB20" s="212"/>
      <c r="CVC20" s="212"/>
      <c r="CVD20" s="212"/>
      <c r="CVE20" s="191"/>
      <c r="CVF20" s="191"/>
      <c r="CVG20" s="191"/>
      <c r="CVH20" s="191"/>
      <c r="CVI20" s="83"/>
      <c r="CVJ20" s="212"/>
      <c r="CVK20" s="212"/>
      <c r="CVL20" s="212"/>
      <c r="CVM20" s="191"/>
      <c r="CVN20" s="191"/>
      <c r="CVO20" s="191"/>
      <c r="CVP20" s="191"/>
      <c r="CVQ20" s="83"/>
      <c r="CVR20" s="212"/>
      <c r="CVS20" s="212"/>
      <c r="CVT20" s="212"/>
      <c r="CVU20" s="191"/>
      <c r="CVV20" s="191"/>
      <c r="CVW20" s="191"/>
      <c r="CVX20" s="191"/>
      <c r="CVY20" s="83"/>
      <c r="CVZ20" s="212"/>
      <c r="CWA20" s="212"/>
      <c r="CWB20" s="212"/>
      <c r="CWC20" s="191"/>
      <c r="CWD20" s="191"/>
      <c r="CWE20" s="191"/>
      <c r="CWF20" s="191"/>
      <c r="CWG20" s="83"/>
      <c r="CWH20" s="212"/>
      <c r="CWI20" s="212"/>
      <c r="CWJ20" s="212"/>
      <c r="CWK20" s="191"/>
      <c r="CWL20" s="191"/>
      <c r="CWM20" s="191"/>
      <c r="CWN20" s="191"/>
      <c r="CWO20" s="83"/>
      <c r="CWP20" s="212"/>
      <c r="CWQ20" s="212"/>
      <c r="CWR20" s="212"/>
      <c r="CWS20" s="191"/>
      <c r="CWT20" s="191"/>
      <c r="CWU20" s="191"/>
      <c r="CWV20" s="191"/>
      <c r="CWW20" s="83"/>
      <c r="CWX20" s="212"/>
      <c r="CWY20" s="212"/>
      <c r="CWZ20" s="212"/>
      <c r="CXA20" s="191"/>
      <c r="CXB20" s="191"/>
      <c r="CXC20" s="191"/>
      <c r="CXD20" s="191"/>
      <c r="CXE20" s="83"/>
      <c r="CXF20" s="212"/>
      <c r="CXG20" s="212"/>
      <c r="CXH20" s="212"/>
      <c r="CXI20" s="191"/>
      <c r="CXJ20" s="191"/>
      <c r="CXK20" s="191"/>
      <c r="CXL20" s="191"/>
      <c r="CXM20" s="83"/>
      <c r="CXN20" s="212"/>
      <c r="CXO20" s="212"/>
      <c r="CXP20" s="212"/>
      <c r="CXQ20" s="191"/>
      <c r="CXR20" s="191"/>
      <c r="CXS20" s="191"/>
      <c r="CXT20" s="191"/>
      <c r="CXU20" s="83"/>
      <c r="CXV20" s="212"/>
      <c r="CXW20" s="212"/>
      <c r="CXX20" s="212"/>
      <c r="CXY20" s="191"/>
      <c r="CXZ20" s="191"/>
      <c r="CYA20" s="191"/>
      <c r="CYB20" s="191"/>
      <c r="CYC20" s="83"/>
      <c r="CYD20" s="212"/>
      <c r="CYE20" s="212"/>
      <c r="CYF20" s="212"/>
      <c r="CYG20" s="191"/>
      <c r="CYH20" s="191"/>
      <c r="CYI20" s="191"/>
      <c r="CYJ20" s="191"/>
      <c r="CYK20" s="83"/>
      <c r="CYL20" s="212"/>
      <c r="CYM20" s="212"/>
      <c r="CYN20" s="212"/>
      <c r="CYO20" s="191"/>
      <c r="CYP20" s="191"/>
      <c r="CYQ20" s="191"/>
      <c r="CYR20" s="191"/>
      <c r="CYS20" s="83"/>
      <c r="CYT20" s="212"/>
      <c r="CYU20" s="212"/>
      <c r="CYV20" s="212"/>
      <c r="CYW20" s="191"/>
      <c r="CYX20" s="191"/>
      <c r="CYY20" s="191"/>
      <c r="CYZ20" s="191"/>
      <c r="CZA20" s="83"/>
      <c r="CZB20" s="212"/>
      <c r="CZC20" s="212"/>
      <c r="CZD20" s="212"/>
      <c r="CZE20" s="191"/>
      <c r="CZF20" s="191"/>
      <c r="CZG20" s="191"/>
      <c r="CZH20" s="191"/>
      <c r="CZI20" s="83"/>
      <c r="CZJ20" s="212"/>
      <c r="CZK20" s="212"/>
      <c r="CZL20" s="212"/>
      <c r="CZM20" s="191"/>
      <c r="CZN20" s="191"/>
      <c r="CZO20" s="191"/>
      <c r="CZP20" s="191"/>
      <c r="CZQ20" s="83"/>
      <c r="CZR20" s="212"/>
      <c r="CZS20" s="212"/>
      <c r="CZT20" s="212"/>
      <c r="CZU20" s="191"/>
      <c r="CZV20" s="191"/>
      <c r="CZW20" s="191"/>
      <c r="CZX20" s="191"/>
      <c r="CZY20" s="83"/>
      <c r="CZZ20" s="212"/>
      <c r="DAA20" s="212"/>
      <c r="DAB20" s="212"/>
      <c r="DAC20" s="191"/>
      <c r="DAD20" s="191"/>
      <c r="DAE20" s="191"/>
      <c r="DAF20" s="191"/>
      <c r="DAG20" s="83"/>
      <c r="DAH20" s="212"/>
      <c r="DAI20" s="212"/>
      <c r="DAJ20" s="212"/>
      <c r="DAK20" s="191"/>
      <c r="DAL20" s="191"/>
      <c r="DAM20" s="191"/>
      <c r="DAN20" s="191"/>
      <c r="DAO20" s="83"/>
      <c r="DAP20" s="212"/>
      <c r="DAQ20" s="212"/>
      <c r="DAR20" s="212"/>
      <c r="DAS20" s="191"/>
      <c r="DAT20" s="191"/>
      <c r="DAU20" s="191"/>
      <c r="DAV20" s="191"/>
      <c r="DAW20" s="83"/>
      <c r="DAX20" s="212"/>
      <c r="DAY20" s="212"/>
      <c r="DAZ20" s="212"/>
      <c r="DBA20" s="191"/>
      <c r="DBB20" s="191"/>
      <c r="DBC20" s="191"/>
      <c r="DBD20" s="191"/>
      <c r="DBE20" s="83"/>
      <c r="DBF20" s="212"/>
      <c r="DBG20" s="212"/>
      <c r="DBH20" s="212"/>
      <c r="DBI20" s="191"/>
      <c r="DBJ20" s="191"/>
      <c r="DBK20" s="191"/>
      <c r="DBL20" s="191"/>
      <c r="DBM20" s="83"/>
      <c r="DBN20" s="212"/>
      <c r="DBO20" s="212"/>
      <c r="DBP20" s="212"/>
      <c r="DBQ20" s="191"/>
      <c r="DBR20" s="191"/>
      <c r="DBS20" s="191"/>
      <c r="DBT20" s="191"/>
      <c r="DBU20" s="83"/>
      <c r="DBV20" s="212"/>
      <c r="DBW20" s="212"/>
      <c r="DBX20" s="212"/>
      <c r="DBY20" s="191"/>
      <c r="DBZ20" s="191"/>
      <c r="DCA20" s="191"/>
      <c r="DCB20" s="191"/>
      <c r="DCC20" s="83"/>
      <c r="DCD20" s="212"/>
      <c r="DCE20" s="212"/>
      <c r="DCF20" s="212"/>
      <c r="DCG20" s="191"/>
      <c r="DCH20" s="191"/>
      <c r="DCI20" s="191"/>
      <c r="DCJ20" s="191"/>
      <c r="DCK20" s="83"/>
      <c r="DCL20" s="212"/>
      <c r="DCM20" s="212"/>
      <c r="DCN20" s="212"/>
      <c r="DCO20" s="191"/>
      <c r="DCP20" s="191"/>
      <c r="DCQ20" s="191"/>
      <c r="DCR20" s="191"/>
      <c r="DCS20" s="83"/>
      <c r="DCT20" s="212"/>
      <c r="DCU20" s="212"/>
      <c r="DCV20" s="212"/>
      <c r="DCW20" s="191"/>
      <c r="DCX20" s="191"/>
      <c r="DCY20" s="191"/>
      <c r="DCZ20" s="191"/>
      <c r="DDA20" s="83"/>
      <c r="DDB20" s="212"/>
      <c r="DDC20" s="212"/>
      <c r="DDD20" s="212"/>
      <c r="DDE20" s="191"/>
      <c r="DDF20" s="191"/>
      <c r="DDG20" s="191"/>
      <c r="DDH20" s="191"/>
      <c r="DDI20" s="83"/>
      <c r="DDJ20" s="212"/>
      <c r="DDK20" s="212"/>
      <c r="DDL20" s="212"/>
      <c r="DDM20" s="191"/>
      <c r="DDN20" s="191"/>
      <c r="DDO20" s="191"/>
      <c r="DDP20" s="191"/>
      <c r="DDQ20" s="83"/>
      <c r="DDR20" s="212"/>
      <c r="DDS20" s="212"/>
      <c r="DDT20" s="212"/>
      <c r="DDU20" s="191"/>
      <c r="DDV20" s="191"/>
      <c r="DDW20" s="191"/>
      <c r="DDX20" s="191"/>
      <c r="DDY20" s="83"/>
      <c r="DDZ20" s="212"/>
      <c r="DEA20" s="212"/>
      <c r="DEB20" s="212"/>
      <c r="DEC20" s="191"/>
      <c r="DED20" s="191"/>
      <c r="DEE20" s="191"/>
      <c r="DEF20" s="191"/>
      <c r="DEG20" s="83"/>
      <c r="DEH20" s="212"/>
      <c r="DEI20" s="212"/>
      <c r="DEJ20" s="212"/>
      <c r="DEK20" s="191"/>
      <c r="DEL20" s="191"/>
      <c r="DEM20" s="191"/>
      <c r="DEN20" s="191"/>
      <c r="DEO20" s="83"/>
      <c r="DEP20" s="212"/>
      <c r="DEQ20" s="212"/>
      <c r="DER20" s="212"/>
      <c r="DES20" s="191"/>
      <c r="DET20" s="191"/>
      <c r="DEU20" s="191"/>
      <c r="DEV20" s="191"/>
      <c r="DEW20" s="83"/>
      <c r="DEX20" s="212"/>
      <c r="DEY20" s="212"/>
      <c r="DEZ20" s="212"/>
      <c r="DFA20" s="191"/>
      <c r="DFB20" s="191"/>
      <c r="DFC20" s="191"/>
      <c r="DFD20" s="191"/>
      <c r="DFE20" s="83"/>
      <c r="DFF20" s="212"/>
      <c r="DFG20" s="212"/>
      <c r="DFH20" s="212"/>
      <c r="DFI20" s="191"/>
      <c r="DFJ20" s="191"/>
      <c r="DFK20" s="191"/>
      <c r="DFL20" s="191"/>
      <c r="DFM20" s="83"/>
      <c r="DFN20" s="212"/>
      <c r="DFO20" s="212"/>
      <c r="DFP20" s="212"/>
      <c r="DFQ20" s="191"/>
      <c r="DFR20" s="191"/>
      <c r="DFS20" s="191"/>
      <c r="DFT20" s="191"/>
      <c r="DFU20" s="83"/>
      <c r="DFV20" s="212"/>
      <c r="DFW20" s="212"/>
      <c r="DFX20" s="212"/>
      <c r="DFY20" s="191"/>
      <c r="DFZ20" s="191"/>
      <c r="DGA20" s="191"/>
      <c r="DGB20" s="191"/>
      <c r="DGC20" s="83"/>
      <c r="DGD20" s="212"/>
      <c r="DGE20" s="212"/>
      <c r="DGF20" s="212"/>
      <c r="DGG20" s="191"/>
      <c r="DGH20" s="191"/>
      <c r="DGI20" s="191"/>
      <c r="DGJ20" s="191"/>
      <c r="DGK20" s="83"/>
      <c r="DGL20" s="212"/>
      <c r="DGM20" s="212"/>
      <c r="DGN20" s="212"/>
      <c r="DGO20" s="191"/>
      <c r="DGP20" s="191"/>
      <c r="DGQ20" s="191"/>
      <c r="DGR20" s="191"/>
      <c r="DGS20" s="83"/>
      <c r="DGT20" s="212"/>
      <c r="DGU20" s="212"/>
      <c r="DGV20" s="212"/>
      <c r="DGW20" s="191"/>
      <c r="DGX20" s="191"/>
      <c r="DGY20" s="191"/>
      <c r="DGZ20" s="191"/>
      <c r="DHA20" s="83"/>
      <c r="DHB20" s="212"/>
      <c r="DHC20" s="212"/>
      <c r="DHD20" s="212"/>
      <c r="DHE20" s="191"/>
      <c r="DHF20" s="191"/>
      <c r="DHG20" s="191"/>
      <c r="DHH20" s="191"/>
      <c r="DHI20" s="83"/>
      <c r="DHJ20" s="212"/>
      <c r="DHK20" s="212"/>
      <c r="DHL20" s="212"/>
      <c r="DHM20" s="191"/>
      <c r="DHN20" s="191"/>
      <c r="DHO20" s="191"/>
      <c r="DHP20" s="191"/>
      <c r="DHQ20" s="83"/>
      <c r="DHR20" s="212"/>
      <c r="DHS20" s="212"/>
      <c r="DHT20" s="212"/>
      <c r="DHU20" s="191"/>
      <c r="DHV20" s="191"/>
      <c r="DHW20" s="191"/>
      <c r="DHX20" s="191"/>
      <c r="DHY20" s="83"/>
      <c r="DHZ20" s="212"/>
      <c r="DIA20" s="212"/>
      <c r="DIB20" s="212"/>
      <c r="DIC20" s="191"/>
      <c r="DID20" s="191"/>
      <c r="DIE20" s="191"/>
      <c r="DIF20" s="191"/>
      <c r="DIG20" s="83"/>
      <c r="DIH20" s="212"/>
      <c r="DII20" s="212"/>
      <c r="DIJ20" s="212"/>
      <c r="DIK20" s="191"/>
      <c r="DIL20" s="191"/>
      <c r="DIM20" s="191"/>
      <c r="DIN20" s="191"/>
      <c r="DIO20" s="83"/>
      <c r="DIP20" s="212"/>
      <c r="DIQ20" s="212"/>
      <c r="DIR20" s="212"/>
      <c r="DIS20" s="191"/>
      <c r="DIT20" s="191"/>
      <c r="DIU20" s="191"/>
      <c r="DIV20" s="191"/>
      <c r="DIW20" s="83"/>
      <c r="DIX20" s="212"/>
      <c r="DIY20" s="212"/>
      <c r="DIZ20" s="212"/>
      <c r="DJA20" s="191"/>
      <c r="DJB20" s="191"/>
      <c r="DJC20" s="191"/>
      <c r="DJD20" s="191"/>
      <c r="DJE20" s="83"/>
      <c r="DJF20" s="212"/>
      <c r="DJG20" s="212"/>
      <c r="DJH20" s="212"/>
      <c r="DJI20" s="191"/>
      <c r="DJJ20" s="191"/>
      <c r="DJK20" s="191"/>
      <c r="DJL20" s="191"/>
      <c r="DJM20" s="83"/>
      <c r="DJN20" s="212"/>
      <c r="DJO20" s="212"/>
      <c r="DJP20" s="212"/>
      <c r="DJQ20" s="191"/>
      <c r="DJR20" s="191"/>
      <c r="DJS20" s="191"/>
      <c r="DJT20" s="191"/>
      <c r="DJU20" s="83"/>
      <c r="DJV20" s="212"/>
      <c r="DJW20" s="212"/>
      <c r="DJX20" s="212"/>
      <c r="DJY20" s="191"/>
      <c r="DJZ20" s="191"/>
      <c r="DKA20" s="191"/>
      <c r="DKB20" s="191"/>
      <c r="DKC20" s="83"/>
      <c r="DKD20" s="212"/>
      <c r="DKE20" s="212"/>
      <c r="DKF20" s="212"/>
      <c r="DKG20" s="191"/>
      <c r="DKH20" s="191"/>
      <c r="DKI20" s="191"/>
      <c r="DKJ20" s="191"/>
      <c r="DKK20" s="83"/>
      <c r="DKL20" s="212"/>
      <c r="DKM20" s="212"/>
      <c r="DKN20" s="212"/>
      <c r="DKO20" s="191"/>
      <c r="DKP20" s="191"/>
      <c r="DKQ20" s="191"/>
      <c r="DKR20" s="191"/>
      <c r="DKS20" s="83"/>
      <c r="DKT20" s="212"/>
      <c r="DKU20" s="212"/>
      <c r="DKV20" s="212"/>
      <c r="DKW20" s="191"/>
      <c r="DKX20" s="191"/>
      <c r="DKY20" s="191"/>
      <c r="DKZ20" s="191"/>
      <c r="DLA20" s="83"/>
      <c r="DLB20" s="212"/>
      <c r="DLC20" s="212"/>
      <c r="DLD20" s="212"/>
      <c r="DLE20" s="191"/>
      <c r="DLF20" s="191"/>
      <c r="DLG20" s="191"/>
      <c r="DLH20" s="191"/>
      <c r="DLI20" s="83"/>
      <c r="DLJ20" s="212"/>
      <c r="DLK20" s="212"/>
      <c r="DLL20" s="212"/>
      <c r="DLM20" s="191"/>
      <c r="DLN20" s="191"/>
      <c r="DLO20" s="191"/>
      <c r="DLP20" s="191"/>
      <c r="DLQ20" s="83"/>
      <c r="DLR20" s="212"/>
      <c r="DLS20" s="212"/>
      <c r="DLT20" s="212"/>
      <c r="DLU20" s="191"/>
      <c r="DLV20" s="191"/>
      <c r="DLW20" s="191"/>
      <c r="DLX20" s="191"/>
      <c r="DLY20" s="83"/>
      <c r="DLZ20" s="212"/>
      <c r="DMA20" s="212"/>
      <c r="DMB20" s="212"/>
      <c r="DMC20" s="191"/>
      <c r="DMD20" s="191"/>
      <c r="DME20" s="191"/>
      <c r="DMF20" s="191"/>
      <c r="DMG20" s="83"/>
      <c r="DMH20" s="212"/>
      <c r="DMI20" s="212"/>
      <c r="DMJ20" s="212"/>
      <c r="DMK20" s="191"/>
      <c r="DML20" s="191"/>
      <c r="DMM20" s="191"/>
      <c r="DMN20" s="191"/>
      <c r="DMO20" s="83"/>
      <c r="DMP20" s="212"/>
      <c r="DMQ20" s="212"/>
      <c r="DMR20" s="212"/>
      <c r="DMS20" s="191"/>
      <c r="DMT20" s="191"/>
      <c r="DMU20" s="191"/>
      <c r="DMV20" s="191"/>
      <c r="DMW20" s="83"/>
      <c r="DMX20" s="212"/>
      <c r="DMY20" s="212"/>
      <c r="DMZ20" s="212"/>
      <c r="DNA20" s="191"/>
      <c r="DNB20" s="191"/>
      <c r="DNC20" s="191"/>
      <c r="DND20" s="191"/>
      <c r="DNE20" s="83"/>
      <c r="DNF20" s="212"/>
      <c r="DNG20" s="212"/>
      <c r="DNH20" s="212"/>
      <c r="DNI20" s="191"/>
      <c r="DNJ20" s="191"/>
      <c r="DNK20" s="191"/>
      <c r="DNL20" s="191"/>
      <c r="DNM20" s="83"/>
      <c r="DNN20" s="212"/>
      <c r="DNO20" s="212"/>
      <c r="DNP20" s="212"/>
      <c r="DNQ20" s="191"/>
      <c r="DNR20" s="191"/>
      <c r="DNS20" s="191"/>
      <c r="DNT20" s="191"/>
      <c r="DNU20" s="83"/>
      <c r="DNV20" s="212"/>
      <c r="DNW20" s="212"/>
      <c r="DNX20" s="212"/>
      <c r="DNY20" s="191"/>
      <c r="DNZ20" s="191"/>
      <c r="DOA20" s="191"/>
      <c r="DOB20" s="191"/>
      <c r="DOC20" s="83"/>
      <c r="DOD20" s="212"/>
      <c r="DOE20" s="212"/>
      <c r="DOF20" s="212"/>
      <c r="DOG20" s="191"/>
      <c r="DOH20" s="191"/>
      <c r="DOI20" s="191"/>
      <c r="DOJ20" s="191"/>
      <c r="DOK20" s="83"/>
      <c r="DOL20" s="212"/>
      <c r="DOM20" s="212"/>
      <c r="DON20" s="212"/>
      <c r="DOO20" s="191"/>
      <c r="DOP20" s="191"/>
      <c r="DOQ20" s="191"/>
      <c r="DOR20" s="191"/>
      <c r="DOS20" s="83"/>
      <c r="DOT20" s="212"/>
      <c r="DOU20" s="212"/>
      <c r="DOV20" s="212"/>
      <c r="DOW20" s="191"/>
      <c r="DOX20" s="191"/>
      <c r="DOY20" s="191"/>
      <c r="DOZ20" s="191"/>
      <c r="DPA20" s="83"/>
      <c r="DPB20" s="212"/>
      <c r="DPC20" s="212"/>
      <c r="DPD20" s="212"/>
      <c r="DPE20" s="191"/>
      <c r="DPF20" s="191"/>
      <c r="DPG20" s="191"/>
      <c r="DPH20" s="191"/>
      <c r="DPI20" s="83"/>
      <c r="DPJ20" s="212"/>
      <c r="DPK20" s="212"/>
      <c r="DPL20" s="212"/>
      <c r="DPM20" s="191"/>
      <c r="DPN20" s="191"/>
      <c r="DPO20" s="191"/>
      <c r="DPP20" s="191"/>
      <c r="DPQ20" s="83"/>
      <c r="DPR20" s="212"/>
      <c r="DPS20" s="212"/>
      <c r="DPT20" s="212"/>
      <c r="DPU20" s="191"/>
      <c r="DPV20" s="191"/>
      <c r="DPW20" s="191"/>
      <c r="DPX20" s="191"/>
      <c r="DPY20" s="83"/>
      <c r="DPZ20" s="212"/>
      <c r="DQA20" s="212"/>
      <c r="DQB20" s="212"/>
      <c r="DQC20" s="191"/>
      <c r="DQD20" s="191"/>
      <c r="DQE20" s="191"/>
      <c r="DQF20" s="191"/>
      <c r="DQG20" s="83"/>
      <c r="DQH20" s="212"/>
      <c r="DQI20" s="212"/>
      <c r="DQJ20" s="212"/>
      <c r="DQK20" s="191"/>
      <c r="DQL20" s="191"/>
      <c r="DQM20" s="191"/>
      <c r="DQN20" s="191"/>
      <c r="DQO20" s="83"/>
      <c r="DQP20" s="212"/>
      <c r="DQQ20" s="212"/>
      <c r="DQR20" s="212"/>
      <c r="DQS20" s="191"/>
      <c r="DQT20" s="191"/>
      <c r="DQU20" s="191"/>
      <c r="DQV20" s="191"/>
      <c r="DQW20" s="83"/>
      <c r="DQX20" s="212"/>
      <c r="DQY20" s="212"/>
      <c r="DQZ20" s="212"/>
      <c r="DRA20" s="191"/>
      <c r="DRB20" s="191"/>
      <c r="DRC20" s="191"/>
      <c r="DRD20" s="191"/>
      <c r="DRE20" s="83"/>
      <c r="DRF20" s="212"/>
      <c r="DRG20" s="212"/>
      <c r="DRH20" s="212"/>
      <c r="DRI20" s="191"/>
      <c r="DRJ20" s="191"/>
      <c r="DRK20" s="191"/>
      <c r="DRL20" s="191"/>
      <c r="DRM20" s="83"/>
      <c r="DRN20" s="212"/>
      <c r="DRO20" s="212"/>
      <c r="DRP20" s="212"/>
      <c r="DRQ20" s="191"/>
      <c r="DRR20" s="191"/>
      <c r="DRS20" s="191"/>
      <c r="DRT20" s="191"/>
      <c r="DRU20" s="83"/>
      <c r="DRV20" s="212"/>
      <c r="DRW20" s="212"/>
      <c r="DRX20" s="212"/>
      <c r="DRY20" s="191"/>
      <c r="DRZ20" s="191"/>
      <c r="DSA20" s="191"/>
      <c r="DSB20" s="191"/>
      <c r="DSC20" s="83"/>
      <c r="DSD20" s="212"/>
      <c r="DSE20" s="212"/>
      <c r="DSF20" s="212"/>
      <c r="DSG20" s="191"/>
      <c r="DSH20" s="191"/>
      <c r="DSI20" s="191"/>
      <c r="DSJ20" s="191"/>
      <c r="DSK20" s="83"/>
      <c r="DSL20" s="212"/>
      <c r="DSM20" s="212"/>
      <c r="DSN20" s="212"/>
      <c r="DSO20" s="191"/>
      <c r="DSP20" s="191"/>
      <c r="DSQ20" s="191"/>
      <c r="DSR20" s="191"/>
      <c r="DSS20" s="83"/>
      <c r="DST20" s="212"/>
      <c r="DSU20" s="212"/>
      <c r="DSV20" s="212"/>
      <c r="DSW20" s="191"/>
      <c r="DSX20" s="191"/>
      <c r="DSY20" s="191"/>
      <c r="DSZ20" s="191"/>
      <c r="DTA20" s="83"/>
      <c r="DTB20" s="212"/>
      <c r="DTC20" s="212"/>
      <c r="DTD20" s="212"/>
      <c r="DTE20" s="191"/>
      <c r="DTF20" s="191"/>
      <c r="DTG20" s="191"/>
      <c r="DTH20" s="191"/>
      <c r="DTI20" s="83"/>
      <c r="DTJ20" s="212"/>
      <c r="DTK20" s="212"/>
      <c r="DTL20" s="212"/>
      <c r="DTM20" s="191"/>
      <c r="DTN20" s="191"/>
      <c r="DTO20" s="191"/>
      <c r="DTP20" s="191"/>
      <c r="DTQ20" s="83"/>
      <c r="DTR20" s="212"/>
      <c r="DTS20" s="212"/>
      <c r="DTT20" s="212"/>
      <c r="DTU20" s="191"/>
      <c r="DTV20" s="191"/>
      <c r="DTW20" s="191"/>
      <c r="DTX20" s="191"/>
      <c r="DTY20" s="83"/>
      <c r="DTZ20" s="212"/>
      <c r="DUA20" s="212"/>
      <c r="DUB20" s="212"/>
      <c r="DUC20" s="191"/>
      <c r="DUD20" s="191"/>
      <c r="DUE20" s="191"/>
      <c r="DUF20" s="191"/>
      <c r="DUG20" s="83"/>
      <c r="DUH20" s="212"/>
      <c r="DUI20" s="212"/>
      <c r="DUJ20" s="212"/>
      <c r="DUK20" s="191"/>
      <c r="DUL20" s="191"/>
      <c r="DUM20" s="191"/>
      <c r="DUN20" s="191"/>
      <c r="DUO20" s="83"/>
      <c r="DUP20" s="212"/>
      <c r="DUQ20" s="212"/>
      <c r="DUR20" s="212"/>
      <c r="DUS20" s="191"/>
      <c r="DUT20" s="191"/>
      <c r="DUU20" s="191"/>
      <c r="DUV20" s="191"/>
      <c r="DUW20" s="83"/>
      <c r="DUX20" s="212"/>
      <c r="DUY20" s="212"/>
      <c r="DUZ20" s="212"/>
      <c r="DVA20" s="191"/>
      <c r="DVB20" s="191"/>
      <c r="DVC20" s="191"/>
      <c r="DVD20" s="191"/>
      <c r="DVE20" s="83"/>
      <c r="DVF20" s="212"/>
      <c r="DVG20" s="212"/>
      <c r="DVH20" s="212"/>
      <c r="DVI20" s="191"/>
      <c r="DVJ20" s="191"/>
      <c r="DVK20" s="191"/>
      <c r="DVL20" s="191"/>
      <c r="DVM20" s="83"/>
      <c r="DVN20" s="212"/>
      <c r="DVO20" s="212"/>
      <c r="DVP20" s="212"/>
      <c r="DVQ20" s="191"/>
      <c r="DVR20" s="191"/>
      <c r="DVS20" s="191"/>
      <c r="DVT20" s="191"/>
      <c r="DVU20" s="83"/>
      <c r="DVV20" s="212"/>
      <c r="DVW20" s="212"/>
      <c r="DVX20" s="212"/>
      <c r="DVY20" s="191"/>
      <c r="DVZ20" s="191"/>
      <c r="DWA20" s="191"/>
      <c r="DWB20" s="191"/>
      <c r="DWC20" s="83"/>
      <c r="DWD20" s="212"/>
      <c r="DWE20" s="212"/>
      <c r="DWF20" s="212"/>
      <c r="DWG20" s="191"/>
      <c r="DWH20" s="191"/>
      <c r="DWI20" s="191"/>
      <c r="DWJ20" s="191"/>
      <c r="DWK20" s="83"/>
      <c r="DWL20" s="212"/>
      <c r="DWM20" s="212"/>
      <c r="DWN20" s="212"/>
      <c r="DWO20" s="191"/>
      <c r="DWP20" s="191"/>
      <c r="DWQ20" s="191"/>
      <c r="DWR20" s="191"/>
      <c r="DWS20" s="83"/>
      <c r="DWT20" s="212"/>
      <c r="DWU20" s="212"/>
      <c r="DWV20" s="212"/>
      <c r="DWW20" s="191"/>
      <c r="DWX20" s="191"/>
      <c r="DWY20" s="191"/>
      <c r="DWZ20" s="191"/>
      <c r="DXA20" s="83"/>
      <c r="DXB20" s="212"/>
      <c r="DXC20" s="212"/>
      <c r="DXD20" s="212"/>
      <c r="DXE20" s="191"/>
      <c r="DXF20" s="191"/>
      <c r="DXG20" s="191"/>
      <c r="DXH20" s="191"/>
      <c r="DXI20" s="83"/>
      <c r="DXJ20" s="212"/>
      <c r="DXK20" s="212"/>
      <c r="DXL20" s="212"/>
      <c r="DXM20" s="191"/>
      <c r="DXN20" s="191"/>
      <c r="DXO20" s="191"/>
      <c r="DXP20" s="191"/>
      <c r="DXQ20" s="83"/>
      <c r="DXR20" s="212"/>
      <c r="DXS20" s="212"/>
      <c r="DXT20" s="212"/>
      <c r="DXU20" s="191"/>
      <c r="DXV20" s="191"/>
      <c r="DXW20" s="191"/>
      <c r="DXX20" s="191"/>
      <c r="DXY20" s="83"/>
      <c r="DXZ20" s="212"/>
      <c r="DYA20" s="212"/>
      <c r="DYB20" s="212"/>
      <c r="DYC20" s="191"/>
      <c r="DYD20" s="191"/>
      <c r="DYE20" s="191"/>
      <c r="DYF20" s="191"/>
      <c r="DYG20" s="83"/>
      <c r="DYH20" s="212"/>
      <c r="DYI20" s="212"/>
      <c r="DYJ20" s="212"/>
      <c r="DYK20" s="191"/>
      <c r="DYL20" s="191"/>
      <c r="DYM20" s="191"/>
      <c r="DYN20" s="191"/>
      <c r="DYO20" s="83"/>
      <c r="DYP20" s="212"/>
      <c r="DYQ20" s="212"/>
      <c r="DYR20" s="212"/>
      <c r="DYS20" s="191"/>
      <c r="DYT20" s="191"/>
      <c r="DYU20" s="191"/>
      <c r="DYV20" s="191"/>
      <c r="DYW20" s="83"/>
      <c r="DYX20" s="212"/>
      <c r="DYY20" s="212"/>
      <c r="DYZ20" s="212"/>
      <c r="DZA20" s="191"/>
      <c r="DZB20" s="191"/>
      <c r="DZC20" s="191"/>
      <c r="DZD20" s="191"/>
      <c r="DZE20" s="83"/>
      <c r="DZF20" s="212"/>
      <c r="DZG20" s="212"/>
      <c r="DZH20" s="212"/>
      <c r="DZI20" s="191"/>
      <c r="DZJ20" s="191"/>
      <c r="DZK20" s="191"/>
      <c r="DZL20" s="191"/>
      <c r="DZM20" s="83"/>
      <c r="DZN20" s="212"/>
      <c r="DZO20" s="212"/>
      <c r="DZP20" s="212"/>
      <c r="DZQ20" s="191"/>
      <c r="DZR20" s="191"/>
      <c r="DZS20" s="191"/>
      <c r="DZT20" s="191"/>
      <c r="DZU20" s="83"/>
      <c r="DZV20" s="212"/>
      <c r="DZW20" s="212"/>
      <c r="DZX20" s="212"/>
      <c r="DZY20" s="191"/>
      <c r="DZZ20" s="191"/>
      <c r="EAA20" s="191"/>
      <c r="EAB20" s="191"/>
      <c r="EAC20" s="83"/>
      <c r="EAD20" s="212"/>
      <c r="EAE20" s="212"/>
      <c r="EAF20" s="212"/>
      <c r="EAG20" s="191"/>
      <c r="EAH20" s="191"/>
      <c r="EAI20" s="191"/>
      <c r="EAJ20" s="191"/>
      <c r="EAK20" s="83"/>
      <c r="EAL20" s="212"/>
      <c r="EAM20" s="212"/>
      <c r="EAN20" s="212"/>
      <c r="EAO20" s="191"/>
      <c r="EAP20" s="191"/>
      <c r="EAQ20" s="191"/>
      <c r="EAR20" s="191"/>
      <c r="EAS20" s="83"/>
      <c r="EAT20" s="212"/>
      <c r="EAU20" s="212"/>
      <c r="EAV20" s="212"/>
      <c r="EAW20" s="191"/>
      <c r="EAX20" s="191"/>
      <c r="EAY20" s="191"/>
      <c r="EAZ20" s="191"/>
      <c r="EBA20" s="83"/>
      <c r="EBB20" s="212"/>
      <c r="EBC20" s="212"/>
      <c r="EBD20" s="212"/>
      <c r="EBE20" s="191"/>
      <c r="EBF20" s="191"/>
      <c r="EBG20" s="191"/>
      <c r="EBH20" s="191"/>
      <c r="EBI20" s="83"/>
      <c r="EBJ20" s="212"/>
      <c r="EBK20" s="212"/>
      <c r="EBL20" s="212"/>
      <c r="EBM20" s="191"/>
      <c r="EBN20" s="191"/>
      <c r="EBO20" s="191"/>
      <c r="EBP20" s="191"/>
      <c r="EBQ20" s="83"/>
      <c r="EBR20" s="212"/>
      <c r="EBS20" s="212"/>
      <c r="EBT20" s="212"/>
      <c r="EBU20" s="191"/>
      <c r="EBV20" s="191"/>
      <c r="EBW20" s="191"/>
      <c r="EBX20" s="191"/>
      <c r="EBY20" s="83"/>
      <c r="EBZ20" s="212"/>
      <c r="ECA20" s="212"/>
      <c r="ECB20" s="212"/>
      <c r="ECC20" s="191"/>
      <c r="ECD20" s="191"/>
      <c r="ECE20" s="191"/>
      <c r="ECF20" s="191"/>
      <c r="ECG20" s="83"/>
      <c r="ECH20" s="212"/>
      <c r="ECI20" s="212"/>
      <c r="ECJ20" s="212"/>
      <c r="ECK20" s="191"/>
      <c r="ECL20" s="191"/>
      <c r="ECM20" s="191"/>
      <c r="ECN20" s="191"/>
      <c r="ECO20" s="83"/>
      <c r="ECP20" s="212"/>
      <c r="ECQ20" s="212"/>
      <c r="ECR20" s="212"/>
      <c r="ECS20" s="191"/>
      <c r="ECT20" s="191"/>
      <c r="ECU20" s="191"/>
      <c r="ECV20" s="191"/>
      <c r="ECW20" s="83"/>
      <c r="ECX20" s="212"/>
      <c r="ECY20" s="212"/>
      <c r="ECZ20" s="212"/>
      <c r="EDA20" s="191"/>
      <c r="EDB20" s="191"/>
      <c r="EDC20" s="191"/>
      <c r="EDD20" s="191"/>
      <c r="EDE20" s="83"/>
      <c r="EDF20" s="212"/>
      <c r="EDG20" s="212"/>
      <c r="EDH20" s="212"/>
      <c r="EDI20" s="191"/>
      <c r="EDJ20" s="191"/>
      <c r="EDK20" s="191"/>
      <c r="EDL20" s="191"/>
      <c r="EDM20" s="83"/>
      <c r="EDN20" s="212"/>
      <c r="EDO20" s="212"/>
      <c r="EDP20" s="212"/>
      <c r="EDQ20" s="191"/>
      <c r="EDR20" s="191"/>
      <c r="EDS20" s="191"/>
      <c r="EDT20" s="191"/>
      <c r="EDU20" s="83"/>
      <c r="EDV20" s="212"/>
      <c r="EDW20" s="212"/>
      <c r="EDX20" s="212"/>
      <c r="EDY20" s="191"/>
      <c r="EDZ20" s="191"/>
      <c r="EEA20" s="191"/>
      <c r="EEB20" s="191"/>
      <c r="EEC20" s="83"/>
      <c r="EED20" s="212"/>
      <c r="EEE20" s="212"/>
      <c r="EEF20" s="212"/>
      <c r="EEG20" s="191"/>
      <c r="EEH20" s="191"/>
      <c r="EEI20" s="191"/>
      <c r="EEJ20" s="191"/>
      <c r="EEK20" s="83"/>
      <c r="EEL20" s="212"/>
      <c r="EEM20" s="212"/>
      <c r="EEN20" s="212"/>
      <c r="EEO20" s="191"/>
      <c r="EEP20" s="191"/>
      <c r="EEQ20" s="191"/>
      <c r="EER20" s="191"/>
      <c r="EES20" s="83"/>
      <c r="EET20" s="212"/>
      <c r="EEU20" s="212"/>
      <c r="EEV20" s="212"/>
      <c r="EEW20" s="191"/>
      <c r="EEX20" s="191"/>
      <c r="EEY20" s="191"/>
      <c r="EEZ20" s="191"/>
      <c r="EFA20" s="83"/>
      <c r="EFB20" s="212"/>
      <c r="EFC20" s="212"/>
      <c r="EFD20" s="212"/>
      <c r="EFE20" s="191"/>
      <c r="EFF20" s="191"/>
      <c r="EFG20" s="191"/>
      <c r="EFH20" s="191"/>
      <c r="EFI20" s="83"/>
      <c r="EFJ20" s="212"/>
      <c r="EFK20" s="212"/>
      <c r="EFL20" s="212"/>
      <c r="EFM20" s="191"/>
      <c r="EFN20" s="191"/>
      <c r="EFO20" s="191"/>
      <c r="EFP20" s="191"/>
      <c r="EFQ20" s="83"/>
      <c r="EFR20" s="212"/>
      <c r="EFS20" s="212"/>
      <c r="EFT20" s="212"/>
      <c r="EFU20" s="191"/>
      <c r="EFV20" s="191"/>
      <c r="EFW20" s="191"/>
      <c r="EFX20" s="191"/>
      <c r="EFY20" s="83"/>
      <c r="EFZ20" s="212"/>
      <c r="EGA20" s="212"/>
      <c r="EGB20" s="212"/>
      <c r="EGC20" s="191"/>
      <c r="EGD20" s="191"/>
      <c r="EGE20" s="191"/>
      <c r="EGF20" s="191"/>
      <c r="EGG20" s="83"/>
      <c r="EGH20" s="212"/>
      <c r="EGI20" s="212"/>
      <c r="EGJ20" s="212"/>
      <c r="EGK20" s="191"/>
      <c r="EGL20" s="191"/>
      <c r="EGM20" s="191"/>
      <c r="EGN20" s="191"/>
      <c r="EGO20" s="83"/>
      <c r="EGP20" s="212"/>
      <c r="EGQ20" s="212"/>
      <c r="EGR20" s="212"/>
      <c r="EGS20" s="191"/>
      <c r="EGT20" s="191"/>
      <c r="EGU20" s="191"/>
      <c r="EGV20" s="191"/>
      <c r="EGW20" s="83"/>
      <c r="EGX20" s="212"/>
      <c r="EGY20" s="212"/>
      <c r="EGZ20" s="212"/>
      <c r="EHA20" s="191"/>
      <c r="EHB20" s="191"/>
      <c r="EHC20" s="191"/>
      <c r="EHD20" s="191"/>
      <c r="EHE20" s="83"/>
      <c r="EHF20" s="212"/>
      <c r="EHG20" s="212"/>
      <c r="EHH20" s="212"/>
      <c r="EHI20" s="191"/>
      <c r="EHJ20" s="191"/>
      <c r="EHK20" s="191"/>
      <c r="EHL20" s="191"/>
      <c r="EHM20" s="83"/>
      <c r="EHN20" s="212"/>
      <c r="EHO20" s="212"/>
      <c r="EHP20" s="212"/>
      <c r="EHQ20" s="191"/>
      <c r="EHR20" s="191"/>
      <c r="EHS20" s="191"/>
      <c r="EHT20" s="191"/>
      <c r="EHU20" s="83"/>
      <c r="EHV20" s="212"/>
      <c r="EHW20" s="212"/>
      <c r="EHX20" s="212"/>
      <c r="EHY20" s="191"/>
      <c r="EHZ20" s="191"/>
      <c r="EIA20" s="191"/>
      <c r="EIB20" s="191"/>
      <c r="EIC20" s="83"/>
      <c r="EID20" s="212"/>
      <c r="EIE20" s="212"/>
      <c r="EIF20" s="212"/>
      <c r="EIG20" s="191"/>
      <c r="EIH20" s="191"/>
      <c r="EII20" s="191"/>
      <c r="EIJ20" s="191"/>
      <c r="EIK20" s="83"/>
      <c r="EIL20" s="212"/>
      <c r="EIM20" s="212"/>
      <c r="EIN20" s="212"/>
      <c r="EIO20" s="191"/>
      <c r="EIP20" s="191"/>
      <c r="EIQ20" s="191"/>
      <c r="EIR20" s="191"/>
      <c r="EIS20" s="83"/>
      <c r="EIT20" s="212"/>
      <c r="EIU20" s="212"/>
      <c r="EIV20" s="212"/>
      <c r="EIW20" s="191"/>
      <c r="EIX20" s="191"/>
      <c r="EIY20" s="191"/>
      <c r="EIZ20" s="191"/>
      <c r="EJA20" s="83"/>
      <c r="EJB20" s="212"/>
      <c r="EJC20" s="212"/>
      <c r="EJD20" s="212"/>
      <c r="EJE20" s="191"/>
      <c r="EJF20" s="191"/>
      <c r="EJG20" s="191"/>
      <c r="EJH20" s="191"/>
      <c r="EJI20" s="83"/>
      <c r="EJJ20" s="212"/>
      <c r="EJK20" s="212"/>
      <c r="EJL20" s="212"/>
      <c r="EJM20" s="191"/>
      <c r="EJN20" s="191"/>
      <c r="EJO20" s="191"/>
      <c r="EJP20" s="191"/>
      <c r="EJQ20" s="83"/>
      <c r="EJR20" s="212"/>
      <c r="EJS20" s="212"/>
      <c r="EJT20" s="212"/>
      <c r="EJU20" s="191"/>
      <c r="EJV20" s="191"/>
      <c r="EJW20" s="191"/>
      <c r="EJX20" s="191"/>
      <c r="EJY20" s="83"/>
      <c r="EJZ20" s="212"/>
      <c r="EKA20" s="212"/>
      <c r="EKB20" s="212"/>
      <c r="EKC20" s="191"/>
      <c r="EKD20" s="191"/>
      <c r="EKE20" s="191"/>
      <c r="EKF20" s="191"/>
      <c r="EKG20" s="83"/>
      <c r="EKH20" s="212"/>
      <c r="EKI20" s="212"/>
      <c r="EKJ20" s="212"/>
      <c r="EKK20" s="191"/>
      <c r="EKL20" s="191"/>
      <c r="EKM20" s="191"/>
      <c r="EKN20" s="191"/>
      <c r="EKO20" s="83"/>
      <c r="EKP20" s="212"/>
      <c r="EKQ20" s="212"/>
      <c r="EKR20" s="212"/>
      <c r="EKS20" s="191"/>
      <c r="EKT20" s="191"/>
      <c r="EKU20" s="191"/>
      <c r="EKV20" s="191"/>
      <c r="EKW20" s="83"/>
      <c r="EKX20" s="212"/>
      <c r="EKY20" s="212"/>
      <c r="EKZ20" s="212"/>
      <c r="ELA20" s="191"/>
      <c r="ELB20" s="191"/>
      <c r="ELC20" s="191"/>
      <c r="ELD20" s="191"/>
      <c r="ELE20" s="83"/>
      <c r="ELF20" s="212"/>
      <c r="ELG20" s="212"/>
      <c r="ELH20" s="212"/>
      <c r="ELI20" s="191"/>
      <c r="ELJ20" s="191"/>
      <c r="ELK20" s="191"/>
      <c r="ELL20" s="191"/>
      <c r="ELM20" s="83"/>
      <c r="ELN20" s="212"/>
      <c r="ELO20" s="212"/>
      <c r="ELP20" s="212"/>
      <c r="ELQ20" s="191"/>
      <c r="ELR20" s="191"/>
      <c r="ELS20" s="191"/>
      <c r="ELT20" s="191"/>
      <c r="ELU20" s="83"/>
      <c r="ELV20" s="212"/>
      <c r="ELW20" s="212"/>
      <c r="ELX20" s="212"/>
      <c r="ELY20" s="191"/>
      <c r="ELZ20" s="191"/>
      <c r="EMA20" s="191"/>
      <c r="EMB20" s="191"/>
      <c r="EMC20" s="83"/>
      <c r="EMD20" s="212"/>
      <c r="EME20" s="212"/>
      <c r="EMF20" s="212"/>
      <c r="EMG20" s="191"/>
      <c r="EMH20" s="191"/>
      <c r="EMI20" s="191"/>
      <c r="EMJ20" s="191"/>
      <c r="EMK20" s="83"/>
      <c r="EML20" s="212"/>
      <c r="EMM20" s="212"/>
      <c r="EMN20" s="212"/>
      <c r="EMO20" s="191"/>
      <c r="EMP20" s="191"/>
      <c r="EMQ20" s="191"/>
      <c r="EMR20" s="191"/>
      <c r="EMS20" s="83"/>
      <c r="EMT20" s="212"/>
      <c r="EMU20" s="212"/>
      <c r="EMV20" s="212"/>
      <c r="EMW20" s="191"/>
      <c r="EMX20" s="191"/>
      <c r="EMY20" s="191"/>
      <c r="EMZ20" s="191"/>
      <c r="ENA20" s="83"/>
      <c r="ENB20" s="212"/>
      <c r="ENC20" s="212"/>
      <c r="END20" s="212"/>
      <c r="ENE20" s="191"/>
      <c r="ENF20" s="191"/>
      <c r="ENG20" s="191"/>
      <c r="ENH20" s="191"/>
      <c r="ENI20" s="83"/>
      <c r="ENJ20" s="212"/>
      <c r="ENK20" s="212"/>
      <c r="ENL20" s="212"/>
      <c r="ENM20" s="191"/>
      <c r="ENN20" s="191"/>
      <c r="ENO20" s="191"/>
      <c r="ENP20" s="191"/>
      <c r="ENQ20" s="83"/>
      <c r="ENR20" s="212"/>
      <c r="ENS20" s="212"/>
      <c r="ENT20" s="212"/>
      <c r="ENU20" s="191"/>
      <c r="ENV20" s="191"/>
      <c r="ENW20" s="191"/>
      <c r="ENX20" s="191"/>
      <c r="ENY20" s="83"/>
      <c r="ENZ20" s="212"/>
      <c r="EOA20" s="212"/>
      <c r="EOB20" s="212"/>
      <c r="EOC20" s="191"/>
      <c r="EOD20" s="191"/>
      <c r="EOE20" s="191"/>
      <c r="EOF20" s="191"/>
      <c r="EOG20" s="83"/>
      <c r="EOH20" s="212"/>
      <c r="EOI20" s="212"/>
      <c r="EOJ20" s="212"/>
      <c r="EOK20" s="191"/>
      <c r="EOL20" s="191"/>
      <c r="EOM20" s="191"/>
      <c r="EON20" s="191"/>
      <c r="EOO20" s="83"/>
      <c r="EOP20" s="212"/>
      <c r="EOQ20" s="212"/>
      <c r="EOR20" s="212"/>
      <c r="EOS20" s="191"/>
      <c r="EOT20" s="191"/>
      <c r="EOU20" s="191"/>
      <c r="EOV20" s="191"/>
      <c r="EOW20" s="83"/>
      <c r="EOX20" s="212"/>
      <c r="EOY20" s="212"/>
      <c r="EOZ20" s="212"/>
      <c r="EPA20" s="191"/>
      <c r="EPB20" s="191"/>
      <c r="EPC20" s="191"/>
      <c r="EPD20" s="191"/>
      <c r="EPE20" s="83"/>
      <c r="EPF20" s="212"/>
      <c r="EPG20" s="212"/>
      <c r="EPH20" s="212"/>
      <c r="EPI20" s="191"/>
      <c r="EPJ20" s="191"/>
      <c r="EPK20" s="191"/>
      <c r="EPL20" s="191"/>
      <c r="EPM20" s="83"/>
      <c r="EPN20" s="212"/>
      <c r="EPO20" s="212"/>
      <c r="EPP20" s="212"/>
      <c r="EPQ20" s="191"/>
      <c r="EPR20" s="191"/>
      <c r="EPS20" s="191"/>
      <c r="EPT20" s="191"/>
      <c r="EPU20" s="83"/>
      <c r="EPV20" s="212"/>
      <c r="EPW20" s="212"/>
      <c r="EPX20" s="212"/>
      <c r="EPY20" s="191"/>
      <c r="EPZ20" s="191"/>
      <c r="EQA20" s="191"/>
      <c r="EQB20" s="191"/>
      <c r="EQC20" s="83"/>
      <c r="EQD20" s="212"/>
      <c r="EQE20" s="212"/>
      <c r="EQF20" s="212"/>
      <c r="EQG20" s="191"/>
      <c r="EQH20" s="191"/>
      <c r="EQI20" s="191"/>
      <c r="EQJ20" s="191"/>
      <c r="EQK20" s="83"/>
      <c r="EQL20" s="212"/>
      <c r="EQM20" s="212"/>
      <c r="EQN20" s="212"/>
      <c r="EQO20" s="191"/>
      <c r="EQP20" s="191"/>
      <c r="EQQ20" s="191"/>
      <c r="EQR20" s="191"/>
      <c r="EQS20" s="83"/>
      <c r="EQT20" s="212"/>
      <c r="EQU20" s="212"/>
      <c r="EQV20" s="212"/>
      <c r="EQW20" s="191"/>
      <c r="EQX20" s="191"/>
      <c r="EQY20" s="191"/>
      <c r="EQZ20" s="191"/>
      <c r="ERA20" s="83"/>
      <c r="ERB20" s="212"/>
      <c r="ERC20" s="212"/>
      <c r="ERD20" s="212"/>
      <c r="ERE20" s="191"/>
      <c r="ERF20" s="191"/>
      <c r="ERG20" s="191"/>
      <c r="ERH20" s="191"/>
      <c r="ERI20" s="83"/>
      <c r="ERJ20" s="212"/>
      <c r="ERK20" s="212"/>
      <c r="ERL20" s="212"/>
      <c r="ERM20" s="191"/>
      <c r="ERN20" s="191"/>
      <c r="ERO20" s="191"/>
      <c r="ERP20" s="191"/>
      <c r="ERQ20" s="83"/>
      <c r="ERR20" s="212"/>
      <c r="ERS20" s="212"/>
      <c r="ERT20" s="212"/>
      <c r="ERU20" s="191"/>
      <c r="ERV20" s="191"/>
      <c r="ERW20" s="191"/>
      <c r="ERX20" s="191"/>
      <c r="ERY20" s="83"/>
      <c r="ERZ20" s="212"/>
      <c r="ESA20" s="212"/>
      <c r="ESB20" s="212"/>
      <c r="ESC20" s="191"/>
      <c r="ESD20" s="191"/>
      <c r="ESE20" s="191"/>
      <c r="ESF20" s="191"/>
      <c r="ESG20" s="83"/>
      <c r="ESH20" s="212"/>
      <c r="ESI20" s="212"/>
      <c r="ESJ20" s="212"/>
      <c r="ESK20" s="191"/>
      <c r="ESL20" s="191"/>
      <c r="ESM20" s="191"/>
      <c r="ESN20" s="191"/>
      <c r="ESO20" s="83"/>
      <c r="ESP20" s="212"/>
      <c r="ESQ20" s="212"/>
      <c r="ESR20" s="212"/>
      <c r="ESS20" s="191"/>
      <c r="EST20" s="191"/>
      <c r="ESU20" s="191"/>
      <c r="ESV20" s="191"/>
      <c r="ESW20" s="83"/>
      <c r="ESX20" s="212"/>
      <c r="ESY20" s="212"/>
      <c r="ESZ20" s="212"/>
      <c r="ETA20" s="191"/>
      <c r="ETB20" s="191"/>
      <c r="ETC20" s="191"/>
      <c r="ETD20" s="191"/>
      <c r="ETE20" s="83"/>
      <c r="ETF20" s="212"/>
      <c r="ETG20" s="212"/>
      <c r="ETH20" s="212"/>
      <c r="ETI20" s="191"/>
      <c r="ETJ20" s="191"/>
      <c r="ETK20" s="191"/>
      <c r="ETL20" s="191"/>
      <c r="ETM20" s="83"/>
      <c r="ETN20" s="212"/>
      <c r="ETO20" s="212"/>
      <c r="ETP20" s="212"/>
      <c r="ETQ20" s="191"/>
      <c r="ETR20" s="191"/>
      <c r="ETS20" s="191"/>
      <c r="ETT20" s="191"/>
      <c r="ETU20" s="83"/>
      <c r="ETV20" s="212"/>
      <c r="ETW20" s="212"/>
      <c r="ETX20" s="212"/>
      <c r="ETY20" s="191"/>
      <c r="ETZ20" s="191"/>
      <c r="EUA20" s="191"/>
      <c r="EUB20" s="191"/>
      <c r="EUC20" s="83"/>
      <c r="EUD20" s="212"/>
      <c r="EUE20" s="212"/>
      <c r="EUF20" s="212"/>
      <c r="EUG20" s="191"/>
      <c r="EUH20" s="191"/>
      <c r="EUI20" s="191"/>
      <c r="EUJ20" s="191"/>
      <c r="EUK20" s="83"/>
      <c r="EUL20" s="212"/>
      <c r="EUM20" s="212"/>
      <c r="EUN20" s="212"/>
      <c r="EUO20" s="191"/>
      <c r="EUP20" s="191"/>
      <c r="EUQ20" s="191"/>
      <c r="EUR20" s="191"/>
      <c r="EUS20" s="83"/>
      <c r="EUT20" s="212"/>
      <c r="EUU20" s="212"/>
      <c r="EUV20" s="212"/>
      <c r="EUW20" s="191"/>
      <c r="EUX20" s="191"/>
      <c r="EUY20" s="191"/>
      <c r="EUZ20" s="191"/>
      <c r="EVA20" s="83"/>
      <c r="EVB20" s="212"/>
      <c r="EVC20" s="212"/>
      <c r="EVD20" s="212"/>
      <c r="EVE20" s="191"/>
      <c r="EVF20" s="191"/>
      <c r="EVG20" s="191"/>
      <c r="EVH20" s="191"/>
      <c r="EVI20" s="83"/>
      <c r="EVJ20" s="212"/>
      <c r="EVK20" s="212"/>
      <c r="EVL20" s="212"/>
      <c r="EVM20" s="191"/>
      <c r="EVN20" s="191"/>
      <c r="EVO20" s="191"/>
      <c r="EVP20" s="191"/>
      <c r="EVQ20" s="83"/>
      <c r="EVR20" s="212"/>
      <c r="EVS20" s="212"/>
      <c r="EVT20" s="212"/>
      <c r="EVU20" s="191"/>
      <c r="EVV20" s="191"/>
      <c r="EVW20" s="191"/>
      <c r="EVX20" s="191"/>
      <c r="EVY20" s="83"/>
      <c r="EVZ20" s="212"/>
      <c r="EWA20" s="212"/>
      <c r="EWB20" s="212"/>
      <c r="EWC20" s="191"/>
      <c r="EWD20" s="191"/>
      <c r="EWE20" s="191"/>
      <c r="EWF20" s="191"/>
      <c r="EWG20" s="83"/>
      <c r="EWH20" s="212"/>
      <c r="EWI20" s="212"/>
      <c r="EWJ20" s="212"/>
      <c r="EWK20" s="191"/>
      <c r="EWL20" s="191"/>
      <c r="EWM20" s="191"/>
      <c r="EWN20" s="191"/>
      <c r="EWO20" s="83"/>
      <c r="EWP20" s="212"/>
      <c r="EWQ20" s="212"/>
      <c r="EWR20" s="212"/>
      <c r="EWS20" s="191"/>
      <c r="EWT20" s="191"/>
      <c r="EWU20" s="191"/>
      <c r="EWV20" s="191"/>
      <c r="EWW20" s="83"/>
      <c r="EWX20" s="212"/>
      <c r="EWY20" s="212"/>
      <c r="EWZ20" s="212"/>
      <c r="EXA20" s="191"/>
      <c r="EXB20" s="191"/>
      <c r="EXC20" s="191"/>
      <c r="EXD20" s="191"/>
      <c r="EXE20" s="83"/>
      <c r="EXF20" s="212"/>
      <c r="EXG20" s="212"/>
      <c r="EXH20" s="212"/>
      <c r="EXI20" s="191"/>
      <c r="EXJ20" s="191"/>
      <c r="EXK20" s="191"/>
      <c r="EXL20" s="191"/>
      <c r="EXM20" s="83"/>
      <c r="EXN20" s="212"/>
      <c r="EXO20" s="212"/>
      <c r="EXP20" s="212"/>
      <c r="EXQ20" s="191"/>
      <c r="EXR20" s="191"/>
      <c r="EXS20" s="191"/>
      <c r="EXT20" s="191"/>
      <c r="EXU20" s="83"/>
      <c r="EXV20" s="212"/>
      <c r="EXW20" s="212"/>
      <c r="EXX20" s="212"/>
      <c r="EXY20" s="191"/>
      <c r="EXZ20" s="191"/>
      <c r="EYA20" s="191"/>
      <c r="EYB20" s="191"/>
      <c r="EYC20" s="83"/>
      <c r="EYD20" s="212"/>
      <c r="EYE20" s="212"/>
      <c r="EYF20" s="212"/>
      <c r="EYG20" s="191"/>
      <c r="EYH20" s="191"/>
      <c r="EYI20" s="191"/>
      <c r="EYJ20" s="191"/>
      <c r="EYK20" s="83"/>
      <c r="EYL20" s="212"/>
      <c r="EYM20" s="212"/>
      <c r="EYN20" s="212"/>
      <c r="EYO20" s="191"/>
      <c r="EYP20" s="191"/>
      <c r="EYQ20" s="191"/>
      <c r="EYR20" s="191"/>
      <c r="EYS20" s="83"/>
      <c r="EYT20" s="212"/>
      <c r="EYU20" s="212"/>
      <c r="EYV20" s="212"/>
      <c r="EYW20" s="191"/>
      <c r="EYX20" s="191"/>
      <c r="EYY20" s="191"/>
      <c r="EYZ20" s="191"/>
      <c r="EZA20" s="83"/>
      <c r="EZB20" s="212"/>
      <c r="EZC20" s="212"/>
      <c r="EZD20" s="212"/>
      <c r="EZE20" s="191"/>
      <c r="EZF20" s="191"/>
      <c r="EZG20" s="191"/>
      <c r="EZH20" s="191"/>
      <c r="EZI20" s="83"/>
      <c r="EZJ20" s="212"/>
      <c r="EZK20" s="212"/>
      <c r="EZL20" s="212"/>
      <c r="EZM20" s="191"/>
      <c r="EZN20" s="191"/>
      <c r="EZO20" s="191"/>
      <c r="EZP20" s="191"/>
      <c r="EZQ20" s="83"/>
      <c r="EZR20" s="212"/>
      <c r="EZS20" s="212"/>
      <c r="EZT20" s="212"/>
      <c r="EZU20" s="191"/>
      <c r="EZV20" s="191"/>
      <c r="EZW20" s="191"/>
      <c r="EZX20" s="191"/>
      <c r="EZY20" s="83"/>
      <c r="EZZ20" s="212"/>
      <c r="FAA20" s="212"/>
      <c r="FAB20" s="212"/>
      <c r="FAC20" s="191"/>
      <c r="FAD20" s="191"/>
      <c r="FAE20" s="191"/>
      <c r="FAF20" s="191"/>
      <c r="FAG20" s="83"/>
      <c r="FAH20" s="212"/>
      <c r="FAI20" s="212"/>
      <c r="FAJ20" s="212"/>
      <c r="FAK20" s="191"/>
      <c r="FAL20" s="191"/>
      <c r="FAM20" s="191"/>
      <c r="FAN20" s="191"/>
      <c r="FAO20" s="83"/>
      <c r="FAP20" s="212"/>
      <c r="FAQ20" s="212"/>
      <c r="FAR20" s="212"/>
      <c r="FAS20" s="191"/>
      <c r="FAT20" s="191"/>
      <c r="FAU20" s="191"/>
      <c r="FAV20" s="191"/>
      <c r="FAW20" s="83"/>
      <c r="FAX20" s="212"/>
      <c r="FAY20" s="212"/>
      <c r="FAZ20" s="212"/>
      <c r="FBA20" s="191"/>
      <c r="FBB20" s="191"/>
      <c r="FBC20" s="191"/>
      <c r="FBD20" s="191"/>
      <c r="FBE20" s="83"/>
      <c r="FBF20" s="212"/>
      <c r="FBG20" s="212"/>
      <c r="FBH20" s="212"/>
      <c r="FBI20" s="191"/>
      <c r="FBJ20" s="191"/>
      <c r="FBK20" s="191"/>
      <c r="FBL20" s="191"/>
      <c r="FBM20" s="83"/>
      <c r="FBN20" s="212"/>
      <c r="FBO20" s="212"/>
      <c r="FBP20" s="212"/>
      <c r="FBQ20" s="191"/>
      <c r="FBR20" s="191"/>
      <c r="FBS20" s="191"/>
      <c r="FBT20" s="191"/>
      <c r="FBU20" s="83"/>
      <c r="FBV20" s="212"/>
      <c r="FBW20" s="212"/>
      <c r="FBX20" s="212"/>
      <c r="FBY20" s="191"/>
      <c r="FBZ20" s="191"/>
      <c r="FCA20" s="191"/>
      <c r="FCB20" s="191"/>
      <c r="FCC20" s="83"/>
      <c r="FCD20" s="212"/>
      <c r="FCE20" s="212"/>
      <c r="FCF20" s="212"/>
      <c r="FCG20" s="191"/>
      <c r="FCH20" s="191"/>
      <c r="FCI20" s="191"/>
      <c r="FCJ20" s="191"/>
      <c r="FCK20" s="83"/>
      <c r="FCL20" s="212"/>
      <c r="FCM20" s="212"/>
      <c r="FCN20" s="212"/>
      <c r="FCO20" s="191"/>
      <c r="FCP20" s="191"/>
      <c r="FCQ20" s="191"/>
      <c r="FCR20" s="191"/>
      <c r="FCS20" s="83"/>
      <c r="FCT20" s="212"/>
      <c r="FCU20" s="212"/>
      <c r="FCV20" s="212"/>
      <c r="FCW20" s="191"/>
      <c r="FCX20" s="191"/>
      <c r="FCY20" s="191"/>
      <c r="FCZ20" s="191"/>
      <c r="FDA20" s="83"/>
      <c r="FDB20" s="212"/>
      <c r="FDC20" s="212"/>
      <c r="FDD20" s="212"/>
      <c r="FDE20" s="191"/>
      <c r="FDF20" s="191"/>
      <c r="FDG20" s="191"/>
      <c r="FDH20" s="191"/>
      <c r="FDI20" s="83"/>
      <c r="FDJ20" s="212"/>
      <c r="FDK20" s="212"/>
      <c r="FDL20" s="212"/>
      <c r="FDM20" s="191"/>
      <c r="FDN20" s="191"/>
      <c r="FDO20" s="191"/>
      <c r="FDP20" s="191"/>
      <c r="FDQ20" s="83"/>
      <c r="FDR20" s="212"/>
      <c r="FDS20" s="212"/>
      <c r="FDT20" s="212"/>
      <c r="FDU20" s="191"/>
      <c r="FDV20" s="191"/>
      <c r="FDW20" s="191"/>
      <c r="FDX20" s="191"/>
      <c r="FDY20" s="83"/>
      <c r="FDZ20" s="212"/>
      <c r="FEA20" s="212"/>
      <c r="FEB20" s="212"/>
      <c r="FEC20" s="191"/>
      <c r="FED20" s="191"/>
      <c r="FEE20" s="191"/>
      <c r="FEF20" s="191"/>
      <c r="FEG20" s="83"/>
      <c r="FEH20" s="212"/>
      <c r="FEI20" s="212"/>
      <c r="FEJ20" s="212"/>
      <c r="FEK20" s="191"/>
      <c r="FEL20" s="191"/>
      <c r="FEM20" s="191"/>
      <c r="FEN20" s="191"/>
      <c r="FEO20" s="83"/>
      <c r="FEP20" s="212"/>
      <c r="FEQ20" s="212"/>
      <c r="FER20" s="212"/>
      <c r="FES20" s="191"/>
      <c r="FET20" s="191"/>
      <c r="FEU20" s="191"/>
      <c r="FEV20" s="191"/>
      <c r="FEW20" s="83"/>
      <c r="FEX20" s="212"/>
      <c r="FEY20" s="212"/>
      <c r="FEZ20" s="212"/>
      <c r="FFA20" s="191"/>
      <c r="FFB20" s="191"/>
      <c r="FFC20" s="191"/>
      <c r="FFD20" s="191"/>
      <c r="FFE20" s="83"/>
      <c r="FFF20" s="212"/>
      <c r="FFG20" s="212"/>
      <c r="FFH20" s="212"/>
      <c r="FFI20" s="191"/>
      <c r="FFJ20" s="191"/>
      <c r="FFK20" s="191"/>
      <c r="FFL20" s="191"/>
      <c r="FFM20" s="83"/>
      <c r="FFN20" s="212"/>
      <c r="FFO20" s="212"/>
      <c r="FFP20" s="212"/>
      <c r="FFQ20" s="191"/>
      <c r="FFR20" s="191"/>
      <c r="FFS20" s="191"/>
      <c r="FFT20" s="191"/>
      <c r="FFU20" s="83"/>
      <c r="FFV20" s="212"/>
      <c r="FFW20" s="212"/>
      <c r="FFX20" s="212"/>
      <c r="FFY20" s="191"/>
      <c r="FFZ20" s="191"/>
      <c r="FGA20" s="191"/>
      <c r="FGB20" s="191"/>
      <c r="FGC20" s="83"/>
      <c r="FGD20" s="212"/>
      <c r="FGE20" s="212"/>
      <c r="FGF20" s="212"/>
      <c r="FGG20" s="191"/>
      <c r="FGH20" s="191"/>
      <c r="FGI20" s="191"/>
      <c r="FGJ20" s="191"/>
      <c r="FGK20" s="83"/>
      <c r="FGL20" s="212"/>
      <c r="FGM20" s="212"/>
      <c r="FGN20" s="212"/>
      <c r="FGO20" s="191"/>
      <c r="FGP20" s="191"/>
      <c r="FGQ20" s="191"/>
      <c r="FGR20" s="191"/>
      <c r="FGS20" s="83"/>
      <c r="FGT20" s="212"/>
      <c r="FGU20" s="212"/>
      <c r="FGV20" s="212"/>
      <c r="FGW20" s="191"/>
      <c r="FGX20" s="191"/>
      <c r="FGY20" s="191"/>
      <c r="FGZ20" s="191"/>
      <c r="FHA20" s="83"/>
      <c r="FHB20" s="212"/>
      <c r="FHC20" s="212"/>
      <c r="FHD20" s="212"/>
      <c r="FHE20" s="191"/>
      <c r="FHF20" s="191"/>
      <c r="FHG20" s="191"/>
      <c r="FHH20" s="191"/>
      <c r="FHI20" s="83"/>
      <c r="FHJ20" s="212"/>
      <c r="FHK20" s="212"/>
      <c r="FHL20" s="212"/>
      <c r="FHM20" s="191"/>
      <c r="FHN20" s="191"/>
      <c r="FHO20" s="191"/>
      <c r="FHP20" s="191"/>
      <c r="FHQ20" s="83"/>
      <c r="FHR20" s="212"/>
      <c r="FHS20" s="212"/>
      <c r="FHT20" s="212"/>
      <c r="FHU20" s="191"/>
      <c r="FHV20" s="191"/>
      <c r="FHW20" s="191"/>
      <c r="FHX20" s="191"/>
      <c r="FHY20" s="83"/>
      <c r="FHZ20" s="212"/>
      <c r="FIA20" s="212"/>
      <c r="FIB20" s="212"/>
      <c r="FIC20" s="191"/>
      <c r="FID20" s="191"/>
      <c r="FIE20" s="191"/>
      <c r="FIF20" s="191"/>
      <c r="FIG20" s="83"/>
      <c r="FIH20" s="212"/>
      <c r="FII20" s="212"/>
      <c r="FIJ20" s="212"/>
      <c r="FIK20" s="191"/>
      <c r="FIL20" s="191"/>
      <c r="FIM20" s="191"/>
      <c r="FIN20" s="191"/>
      <c r="FIO20" s="83"/>
      <c r="FIP20" s="212"/>
      <c r="FIQ20" s="212"/>
      <c r="FIR20" s="212"/>
      <c r="FIS20" s="191"/>
      <c r="FIT20" s="191"/>
      <c r="FIU20" s="191"/>
      <c r="FIV20" s="191"/>
      <c r="FIW20" s="83"/>
      <c r="FIX20" s="212"/>
      <c r="FIY20" s="212"/>
      <c r="FIZ20" s="212"/>
      <c r="FJA20" s="191"/>
      <c r="FJB20" s="191"/>
      <c r="FJC20" s="191"/>
      <c r="FJD20" s="191"/>
      <c r="FJE20" s="83"/>
      <c r="FJF20" s="212"/>
      <c r="FJG20" s="212"/>
      <c r="FJH20" s="212"/>
      <c r="FJI20" s="191"/>
      <c r="FJJ20" s="191"/>
      <c r="FJK20" s="191"/>
      <c r="FJL20" s="191"/>
      <c r="FJM20" s="83"/>
      <c r="FJN20" s="212"/>
      <c r="FJO20" s="212"/>
      <c r="FJP20" s="212"/>
      <c r="FJQ20" s="191"/>
      <c r="FJR20" s="191"/>
      <c r="FJS20" s="191"/>
      <c r="FJT20" s="191"/>
      <c r="FJU20" s="83"/>
      <c r="FJV20" s="212"/>
      <c r="FJW20" s="212"/>
      <c r="FJX20" s="212"/>
      <c r="FJY20" s="191"/>
      <c r="FJZ20" s="191"/>
      <c r="FKA20" s="191"/>
      <c r="FKB20" s="191"/>
      <c r="FKC20" s="83"/>
      <c r="FKD20" s="212"/>
      <c r="FKE20" s="212"/>
      <c r="FKF20" s="212"/>
      <c r="FKG20" s="191"/>
      <c r="FKH20" s="191"/>
      <c r="FKI20" s="191"/>
      <c r="FKJ20" s="191"/>
      <c r="FKK20" s="83"/>
      <c r="FKL20" s="212"/>
      <c r="FKM20" s="212"/>
      <c r="FKN20" s="212"/>
      <c r="FKO20" s="191"/>
      <c r="FKP20" s="191"/>
      <c r="FKQ20" s="191"/>
      <c r="FKR20" s="191"/>
      <c r="FKS20" s="83"/>
      <c r="FKT20" s="212"/>
      <c r="FKU20" s="212"/>
      <c r="FKV20" s="212"/>
      <c r="FKW20" s="191"/>
      <c r="FKX20" s="191"/>
      <c r="FKY20" s="191"/>
      <c r="FKZ20" s="191"/>
      <c r="FLA20" s="83"/>
      <c r="FLB20" s="212"/>
      <c r="FLC20" s="212"/>
      <c r="FLD20" s="212"/>
      <c r="FLE20" s="191"/>
      <c r="FLF20" s="191"/>
      <c r="FLG20" s="191"/>
      <c r="FLH20" s="191"/>
      <c r="FLI20" s="83"/>
      <c r="FLJ20" s="212"/>
      <c r="FLK20" s="212"/>
      <c r="FLL20" s="212"/>
      <c r="FLM20" s="191"/>
      <c r="FLN20" s="191"/>
      <c r="FLO20" s="191"/>
      <c r="FLP20" s="191"/>
      <c r="FLQ20" s="83"/>
      <c r="FLR20" s="212"/>
      <c r="FLS20" s="212"/>
      <c r="FLT20" s="212"/>
      <c r="FLU20" s="191"/>
      <c r="FLV20" s="191"/>
      <c r="FLW20" s="191"/>
      <c r="FLX20" s="191"/>
      <c r="FLY20" s="83"/>
      <c r="FLZ20" s="212"/>
      <c r="FMA20" s="212"/>
      <c r="FMB20" s="212"/>
      <c r="FMC20" s="191"/>
      <c r="FMD20" s="191"/>
      <c r="FME20" s="191"/>
      <c r="FMF20" s="191"/>
      <c r="FMG20" s="83"/>
      <c r="FMH20" s="212"/>
      <c r="FMI20" s="212"/>
      <c r="FMJ20" s="212"/>
      <c r="FMK20" s="191"/>
      <c r="FML20" s="191"/>
      <c r="FMM20" s="191"/>
      <c r="FMN20" s="191"/>
      <c r="FMO20" s="83"/>
      <c r="FMP20" s="212"/>
      <c r="FMQ20" s="212"/>
      <c r="FMR20" s="212"/>
      <c r="FMS20" s="191"/>
      <c r="FMT20" s="191"/>
      <c r="FMU20" s="191"/>
      <c r="FMV20" s="191"/>
      <c r="FMW20" s="83"/>
      <c r="FMX20" s="212"/>
      <c r="FMY20" s="212"/>
      <c r="FMZ20" s="212"/>
      <c r="FNA20" s="191"/>
      <c r="FNB20" s="191"/>
      <c r="FNC20" s="191"/>
      <c r="FND20" s="191"/>
      <c r="FNE20" s="83"/>
      <c r="FNF20" s="212"/>
      <c r="FNG20" s="212"/>
      <c r="FNH20" s="212"/>
      <c r="FNI20" s="191"/>
      <c r="FNJ20" s="191"/>
      <c r="FNK20" s="191"/>
      <c r="FNL20" s="191"/>
      <c r="FNM20" s="83"/>
      <c r="FNN20" s="212"/>
      <c r="FNO20" s="212"/>
      <c r="FNP20" s="212"/>
      <c r="FNQ20" s="191"/>
      <c r="FNR20" s="191"/>
      <c r="FNS20" s="191"/>
      <c r="FNT20" s="191"/>
      <c r="FNU20" s="83"/>
      <c r="FNV20" s="212"/>
      <c r="FNW20" s="212"/>
      <c r="FNX20" s="212"/>
      <c r="FNY20" s="191"/>
      <c r="FNZ20" s="191"/>
      <c r="FOA20" s="191"/>
      <c r="FOB20" s="191"/>
      <c r="FOC20" s="83"/>
      <c r="FOD20" s="212"/>
      <c r="FOE20" s="212"/>
      <c r="FOF20" s="212"/>
      <c r="FOG20" s="191"/>
      <c r="FOH20" s="191"/>
      <c r="FOI20" s="191"/>
      <c r="FOJ20" s="191"/>
      <c r="FOK20" s="83"/>
      <c r="FOL20" s="212"/>
      <c r="FOM20" s="212"/>
      <c r="FON20" s="212"/>
      <c r="FOO20" s="191"/>
      <c r="FOP20" s="191"/>
      <c r="FOQ20" s="191"/>
      <c r="FOR20" s="191"/>
      <c r="FOS20" s="83"/>
      <c r="FOT20" s="212"/>
      <c r="FOU20" s="212"/>
      <c r="FOV20" s="212"/>
      <c r="FOW20" s="191"/>
      <c r="FOX20" s="191"/>
      <c r="FOY20" s="191"/>
      <c r="FOZ20" s="191"/>
      <c r="FPA20" s="83"/>
      <c r="FPB20" s="212"/>
      <c r="FPC20" s="212"/>
      <c r="FPD20" s="212"/>
      <c r="FPE20" s="191"/>
      <c r="FPF20" s="191"/>
      <c r="FPG20" s="191"/>
      <c r="FPH20" s="191"/>
      <c r="FPI20" s="83"/>
      <c r="FPJ20" s="212"/>
      <c r="FPK20" s="212"/>
      <c r="FPL20" s="212"/>
      <c r="FPM20" s="191"/>
      <c r="FPN20" s="191"/>
      <c r="FPO20" s="191"/>
      <c r="FPP20" s="191"/>
      <c r="FPQ20" s="83"/>
      <c r="FPR20" s="212"/>
      <c r="FPS20" s="212"/>
      <c r="FPT20" s="212"/>
      <c r="FPU20" s="191"/>
      <c r="FPV20" s="191"/>
      <c r="FPW20" s="191"/>
      <c r="FPX20" s="191"/>
      <c r="FPY20" s="83"/>
      <c r="FPZ20" s="212"/>
      <c r="FQA20" s="212"/>
      <c r="FQB20" s="212"/>
      <c r="FQC20" s="191"/>
      <c r="FQD20" s="191"/>
      <c r="FQE20" s="191"/>
      <c r="FQF20" s="191"/>
      <c r="FQG20" s="83"/>
      <c r="FQH20" s="212"/>
      <c r="FQI20" s="212"/>
      <c r="FQJ20" s="212"/>
      <c r="FQK20" s="191"/>
      <c r="FQL20" s="191"/>
      <c r="FQM20" s="191"/>
      <c r="FQN20" s="191"/>
      <c r="FQO20" s="83"/>
      <c r="FQP20" s="212"/>
      <c r="FQQ20" s="212"/>
      <c r="FQR20" s="212"/>
      <c r="FQS20" s="191"/>
      <c r="FQT20" s="191"/>
      <c r="FQU20" s="191"/>
      <c r="FQV20" s="191"/>
      <c r="FQW20" s="83"/>
      <c r="FQX20" s="212"/>
      <c r="FQY20" s="212"/>
      <c r="FQZ20" s="212"/>
      <c r="FRA20" s="191"/>
      <c r="FRB20" s="191"/>
      <c r="FRC20" s="191"/>
      <c r="FRD20" s="191"/>
      <c r="FRE20" s="83"/>
      <c r="FRF20" s="212"/>
      <c r="FRG20" s="212"/>
      <c r="FRH20" s="212"/>
      <c r="FRI20" s="191"/>
      <c r="FRJ20" s="191"/>
      <c r="FRK20" s="191"/>
      <c r="FRL20" s="191"/>
      <c r="FRM20" s="83"/>
      <c r="FRN20" s="212"/>
      <c r="FRO20" s="212"/>
      <c r="FRP20" s="212"/>
      <c r="FRQ20" s="191"/>
      <c r="FRR20" s="191"/>
      <c r="FRS20" s="191"/>
      <c r="FRT20" s="191"/>
      <c r="FRU20" s="83"/>
      <c r="FRV20" s="212"/>
      <c r="FRW20" s="212"/>
      <c r="FRX20" s="212"/>
      <c r="FRY20" s="191"/>
      <c r="FRZ20" s="191"/>
      <c r="FSA20" s="191"/>
      <c r="FSB20" s="191"/>
      <c r="FSC20" s="83"/>
      <c r="FSD20" s="212"/>
      <c r="FSE20" s="212"/>
      <c r="FSF20" s="212"/>
      <c r="FSG20" s="191"/>
      <c r="FSH20" s="191"/>
      <c r="FSI20" s="191"/>
      <c r="FSJ20" s="191"/>
      <c r="FSK20" s="83"/>
      <c r="FSL20" s="212"/>
      <c r="FSM20" s="212"/>
      <c r="FSN20" s="212"/>
      <c r="FSO20" s="191"/>
      <c r="FSP20" s="191"/>
      <c r="FSQ20" s="191"/>
      <c r="FSR20" s="191"/>
      <c r="FSS20" s="83"/>
      <c r="FST20" s="212"/>
      <c r="FSU20" s="212"/>
      <c r="FSV20" s="212"/>
      <c r="FSW20" s="191"/>
      <c r="FSX20" s="191"/>
      <c r="FSY20" s="191"/>
      <c r="FSZ20" s="191"/>
      <c r="FTA20" s="83"/>
      <c r="FTB20" s="212"/>
      <c r="FTC20" s="212"/>
      <c r="FTD20" s="212"/>
      <c r="FTE20" s="191"/>
      <c r="FTF20" s="191"/>
      <c r="FTG20" s="191"/>
      <c r="FTH20" s="191"/>
      <c r="FTI20" s="83"/>
      <c r="FTJ20" s="212"/>
      <c r="FTK20" s="212"/>
      <c r="FTL20" s="212"/>
      <c r="FTM20" s="191"/>
      <c r="FTN20" s="191"/>
      <c r="FTO20" s="191"/>
      <c r="FTP20" s="191"/>
      <c r="FTQ20" s="83"/>
      <c r="FTR20" s="212"/>
      <c r="FTS20" s="212"/>
      <c r="FTT20" s="212"/>
      <c r="FTU20" s="191"/>
      <c r="FTV20" s="191"/>
      <c r="FTW20" s="191"/>
      <c r="FTX20" s="191"/>
      <c r="FTY20" s="83"/>
      <c r="FTZ20" s="212"/>
      <c r="FUA20" s="212"/>
      <c r="FUB20" s="212"/>
      <c r="FUC20" s="191"/>
      <c r="FUD20" s="191"/>
      <c r="FUE20" s="191"/>
      <c r="FUF20" s="191"/>
      <c r="FUG20" s="83"/>
      <c r="FUH20" s="212"/>
      <c r="FUI20" s="212"/>
      <c r="FUJ20" s="212"/>
      <c r="FUK20" s="191"/>
      <c r="FUL20" s="191"/>
      <c r="FUM20" s="191"/>
      <c r="FUN20" s="191"/>
      <c r="FUO20" s="83"/>
      <c r="FUP20" s="212"/>
      <c r="FUQ20" s="212"/>
      <c r="FUR20" s="212"/>
      <c r="FUS20" s="191"/>
      <c r="FUT20" s="191"/>
      <c r="FUU20" s="191"/>
      <c r="FUV20" s="191"/>
      <c r="FUW20" s="83"/>
      <c r="FUX20" s="212"/>
      <c r="FUY20" s="212"/>
      <c r="FUZ20" s="212"/>
      <c r="FVA20" s="191"/>
      <c r="FVB20" s="191"/>
      <c r="FVC20" s="191"/>
      <c r="FVD20" s="191"/>
      <c r="FVE20" s="83"/>
      <c r="FVF20" s="212"/>
      <c r="FVG20" s="212"/>
      <c r="FVH20" s="212"/>
      <c r="FVI20" s="191"/>
      <c r="FVJ20" s="191"/>
      <c r="FVK20" s="191"/>
      <c r="FVL20" s="191"/>
      <c r="FVM20" s="83"/>
      <c r="FVN20" s="212"/>
      <c r="FVO20" s="212"/>
      <c r="FVP20" s="212"/>
      <c r="FVQ20" s="191"/>
      <c r="FVR20" s="191"/>
      <c r="FVS20" s="191"/>
      <c r="FVT20" s="191"/>
      <c r="FVU20" s="83"/>
      <c r="FVV20" s="212"/>
      <c r="FVW20" s="212"/>
      <c r="FVX20" s="212"/>
      <c r="FVY20" s="191"/>
      <c r="FVZ20" s="191"/>
      <c r="FWA20" s="191"/>
      <c r="FWB20" s="191"/>
      <c r="FWC20" s="83"/>
      <c r="FWD20" s="212"/>
      <c r="FWE20" s="212"/>
      <c r="FWF20" s="212"/>
      <c r="FWG20" s="191"/>
      <c r="FWH20" s="191"/>
      <c r="FWI20" s="191"/>
      <c r="FWJ20" s="191"/>
      <c r="FWK20" s="83"/>
      <c r="FWL20" s="212"/>
      <c r="FWM20" s="212"/>
      <c r="FWN20" s="212"/>
      <c r="FWO20" s="191"/>
      <c r="FWP20" s="191"/>
      <c r="FWQ20" s="191"/>
      <c r="FWR20" s="191"/>
      <c r="FWS20" s="83"/>
      <c r="FWT20" s="212"/>
      <c r="FWU20" s="212"/>
      <c r="FWV20" s="212"/>
      <c r="FWW20" s="191"/>
      <c r="FWX20" s="191"/>
      <c r="FWY20" s="191"/>
      <c r="FWZ20" s="191"/>
      <c r="FXA20" s="83"/>
      <c r="FXB20" s="212"/>
      <c r="FXC20" s="212"/>
      <c r="FXD20" s="212"/>
      <c r="FXE20" s="191"/>
      <c r="FXF20" s="191"/>
      <c r="FXG20" s="191"/>
      <c r="FXH20" s="191"/>
      <c r="FXI20" s="83"/>
      <c r="FXJ20" s="212"/>
      <c r="FXK20" s="212"/>
      <c r="FXL20" s="212"/>
      <c r="FXM20" s="191"/>
      <c r="FXN20" s="191"/>
      <c r="FXO20" s="191"/>
      <c r="FXP20" s="191"/>
      <c r="FXQ20" s="83"/>
      <c r="FXR20" s="212"/>
      <c r="FXS20" s="212"/>
      <c r="FXT20" s="212"/>
      <c r="FXU20" s="191"/>
      <c r="FXV20" s="191"/>
      <c r="FXW20" s="191"/>
      <c r="FXX20" s="191"/>
      <c r="FXY20" s="83"/>
      <c r="FXZ20" s="212"/>
      <c r="FYA20" s="212"/>
      <c r="FYB20" s="212"/>
      <c r="FYC20" s="191"/>
      <c r="FYD20" s="191"/>
      <c r="FYE20" s="191"/>
      <c r="FYF20" s="191"/>
      <c r="FYG20" s="83"/>
      <c r="FYH20" s="212"/>
      <c r="FYI20" s="212"/>
      <c r="FYJ20" s="212"/>
      <c r="FYK20" s="191"/>
      <c r="FYL20" s="191"/>
      <c r="FYM20" s="191"/>
      <c r="FYN20" s="191"/>
      <c r="FYO20" s="83"/>
      <c r="FYP20" s="212"/>
      <c r="FYQ20" s="212"/>
      <c r="FYR20" s="212"/>
      <c r="FYS20" s="191"/>
      <c r="FYT20" s="191"/>
      <c r="FYU20" s="191"/>
      <c r="FYV20" s="191"/>
      <c r="FYW20" s="83"/>
      <c r="FYX20" s="212"/>
      <c r="FYY20" s="212"/>
      <c r="FYZ20" s="212"/>
      <c r="FZA20" s="191"/>
      <c r="FZB20" s="191"/>
      <c r="FZC20" s="191"/>
      <c r="FZD20" s="191"/>
      <c r="FZE20" s="83"/>
      <c r="FZF20" s="212"/>
      <c r="FZG20" s="212"/>
      <c r="FZH20" s="212"/>
      <c r="FZI20" s="191"/>
      <c r="FZJ20" s="191"/>
      <c r="FZK20" s="191"/>
      <c r="FZL20" s="191"/>
      <c r="FZM20" s="83"/>
      <c r="FZN20" s="212"/>
      <c r="FZO20" s="212"/>
      <c r="FZP20" s="212"/>
      <c r="FZQ20" s="191"/>
      <c r="FZR20" s="191"/>
      <c r="FZS20" s="191"/>
      <c r="FZT20" s="191"/>
      <c r="FZU20" s="83"/>
      <c r="FZV20" s="212"/>
      <c r="FZW20" s="212"/>
      <c r="FZX20" s="212"/>
      <c r="FZY20" s="191"/>
      <c r="FZZ20" s="191"/>
      <c r="GAA20" s="191"/>
      <c r="GAB20" s="191"/>
      <c r="GAC20" s="83"/>
      <c r="GAD20" s="212"/>
      <c r="GAE20" s="212"/>
      <c r="GAF20" s="212"/>
      <c r="GAG20" s="191"/>
      <c r="GAH20" s="191"/>
      <c r="GAI20" s="191"/>
      <c r="GAJ20" s="191"/>
      <c r="GAK20" s="83"/>
      <c r="GAL20" s="212"/>
      <c r="GAM20" s="212"/>
      <c r="GAN20" s="212"/>
      <c r="GAO20" s="191"/>
      <c r="GAP20" s="191"/>
      <c r="GAQ20" s="191"/>
      <c r="GAR20" s="191"/>
      <c r="GAS20" s="83"/>
      <c r="GAT20" s="212"/>
      <c r="GAU20" s="212"/>
      <c r="GAV20" s="212"/>
      <c r="GAW20" s="191"/>
      <c r="GAX20" s="191"/>
      <c r="GAY20" s="191"/>
      <c r="GAZ20" s="191"/>
      <c r="GBA20" s="83"/>
      <c r="GBB20" s="212"/>
      <c r="GBC20" s="212"/>
      <c r="GBD20" s="212"/>
      <c r="GBE20" s="191"/>
      <c r="GBF20" s="191"/>
      <c r="GBG20" s="191"/>
      <c r="GBH20" s="191"/>
      <c r="GBI20" s="83"/>
      <c r="GBJ20" s="212"/>
      <c r="GBK20" s="212"/>
      <c r="GBL20" s="212"/>
      <c r="GBM20" s="191"/>
      <c r="GBN20" s="191"/>
      <c r="GBO20" s="191"/>
      <c r="GBP20" s="191"/>
      <c r="GBQ20" s="83"/>
      <c r="GBR20" s="212"/>
      <c r="GBS20" s="212"/>
      <c r="GBT20" s="212"/>
      <c r="GBU20" s="191"/>
      <c r="GBV20" s="191"/>
      <c r="GBW20" s="191"/>
      <c r="GBX20" s="191"/>
      <c r="GBY20" s="83"/>
      <c r="GBZ20" s="212"/>
      <c r="GCA20" s="212"/>
      <c r="GCB20" s="212"/>
      <c r="GCC20" s="191"/>
      <c r="GCD20" s="191"/>
      <c r="GCE20" s="191"/>
      <c r="GCF20" s="191"/>
      <c r="GCG20" s="83"/>
      <c r="GCH20" s="212"/>
      <c r="GCI20" s="212"/>
      <c r="GCJ20" s="212"/>
      <c r="GCK20" s="191"/>
      <c r="GCL20" s="191"/>
      <c r="GCM20" s="191"/>
      <c r="GCN20" s="191"/>
      <c r="GCO20" s="83"/>
      <c r="GCP20" s="212"/>
      <c r="GCQ20" s="212"/>
      <c r="GCR20" s="212"/>
      <c r="GCS20" s="191"/>
      <c r="GCT20" s="191"/>
      <c r="GCU20" s="191"/>
      <c r="GCV20" s="191"/>
      <c r="GCW20" s="83"/>
      <c r="GCX20" s="212"/>
      <c r="GCY20" s="212"/>
      <c r="GCZ20" s="212"/>
      <c r="GDA20" s="191"/>
      <c r="GDB20" s="191"/>
      <c r="GDC20" s="191"/>
      <c r="GDD20" s="191"/>
      <c r="GDE20" s="83"/>
      <c r="GDF20" s="212"/>
      <c r="GDG20" s="212"/>
      <c r="GDH20" s="212"/>
      <c r="GDI20" s="191"/>
      <c r="GDJ20" s="191"/>
      <c r="GDK20" s="191"/>
      <c r="GDL20" s="191"/>
      <c r="GDM20" s="83"/>
      <c r="GDN20" s="212"/>
      <c r="GDO20" s="212"/>
      <c r="GDP20" s="212"/>
      <c r="GDQ20" s="191"/>
      <c r="GDR20" s="191"/>
      <c r="GDS20" s="191"/>
      <c r="GDT20" s="191"/>
      <c r="GDU20" s="83"/>
      <c r="GDV20" s="212"/>
      <c r="GDW20" s="212"/>
      <c r="GDX20" s="212"/>
      <c r="GDY20" s="191"/>
      <c r="GDZ20" s="191"/>
      <c r="GEA20" s="191"/>
      <c r="GEB20" s="191"/>
      <c r="GEC20" s="83"/>
      <c r="GED20" s="212"/>
      <c r="GEE20" s="212"/>
      <c r="GEF20" s="212"/>
      <c r="GEG20" s="191"/>
      <c r="GEH20" s="191"/>
      <c r="GEI20" s="191"/>
      <c r="GEJ20" s="191"/>
      <c r="GEK20" s="83"/>
      <c r="GEL20" s="212"/>
      <c r="GEM20" s="212"/>
      <c r="GEN20" s="212"/>
      <c r="GEO20" s="191"/>
      <c r="GEP20" s="191"/>
      <c r="GEQ20" s="191"/>
      <c r="GER20" s="191"/>
      <c r="GES20" s="83"/>
      <c r="GET20" s="212"/>
      <c r="GEU20" s="212"/>
      <c r="GEV20" s="212"/>
      <c r="GEW20" s="191"/>
      <c r="GEX20" s="191"/>
      <c r="GEY20" s="191"/>
      <c r="GEZ20" s="191"/>
      <c r="GFA20" s="83"/>
      <c r="GFB20" s="212"/>
      <c r="GFC20" s="212"/>
      <c r="GFD20" s="212"/>
      <c r="GFE20" s="191"/>
      <c r="GFF20" s="191"/>
      <c r="GFG20" s="191"/>
      <c r="GFH20" s="191"/>
      <c r="GFI20" s="83"/>
      <c r="GFJ20" s="212"/>
      <c r="GFK20" s="212"/>
      <c r="GFL20" s="212"/>
      <c r="GFM20" s="191"/>
      <c r="GFN20" s="191"/>
      <c r="GFO20" s="191"/>
      <c r="GFP20" s="191"/>
      <c r="GFQ20" s="83"/>
      <c r="GFR20" s="212"/>
      <c r="GFS20" s="212"/>
      <c r="GFT20" s="212"/>
      <c r="GFU20" s="191"/>
      <c r="GFV20" s="191"/>
      <c r="GFW20" s="191"/>
      <c r="GFX20" s="191"/>
      <c r="GFY20" s="83"/>
      <c r="GFZ20" s="212"/>
      <c r="GGA20" s="212"/>
      <c r="GGB20" s="212"/>
      <c r="GGC20" s="191"/>
      <c r="GGD20" s="191"/>
      <c r="GGE20" s="191"/>
      <c r="GGF20" s="191"/>
      <c r="GGG20" s="83"/>
      <c r="GGH20" s="212"/>
      <c r="GGI20" s="212"/>
      <c r="GGJ20" s="212"/>
      <c r="GGK20" s="191"/>
      <c r="GGL20" s="191"/>
      <c r="GGM20" s="191"/>
      <c r="GGN20" s="191"/>
      <c r="GGO20" s="83"/>
      <c r="GGP20" s="212"/>
      <c r="GGQ20" s="212"/>
      <c r="GGR20" s="212"/>
      <c r="GGS20" s="191"/>
      <c r="GGT20" s="191"/>
      <c r="GGU20" s="191"/>
      <c r="GGV20" s="191"/>
      <c r="GGW20" s="83"/>
      <c r="GGX20" s="212"/>
      <c r="GGY20" s="212"/>
      <c r="GGZ20" s="212"/>
      <c r="GHA20" s="191"/>
      <c r="GHB20" s="191"/>
      <c r="GHC20" s="191"/>
      <c r="GHD20" s="191"/>
      <c r="GHE20" s="83"/>
      <c r="GHF20" s="212"/>
      <c r="GHG20" s="212"/>
      <c r="GHH20" s="212"/>
      <c r="GHI20" s="191"/>
      <c r="GHJ20" s="191"/>
      <c r="GHK20" s="191"/>
      <c r="GHL20" s="191"/>
      <c r="GHM20" s="83"/>
      <c r="GHN20" s="212"/>
      <c r="GHO20" s="212"/>
      <c r="GHP20" s="212"/>
      <c r="GHQ20" s="191"/>
      <c r="GHR20" s="191"/>
      <c r="GHS20" s="191"/>
      <c r="GHT20" s="191"/>
      <c r="GHU20" s="83"/>
      <c r="GHV20" s="212"/>
      <c r="GHW20" s="212"/>
      <c r="GHX20" s="212"/>
      <c r="GHY20" s="191"/>
      <c r="GHZ20" s="191"/>
      <c r="GIA20" s="191"/>
      <c r="GIB20" s="191"/>
      <c r="GIC20" s="83"/>
      <c r="GID20" s="212"/>
      <c r="GIE20" s="212"/>
      <c r="GIF20" s="212"/>
      <c r="GIG20" s="191"/>
      <c r="GIH20" s="191"/>
      <c r="GII20" s="191"/>
      <c r="GIJ20" s="191"/>
      <c r="GIK20" s="83"/>
      <c r="GIL20" s="212"/>
      <c r="GIM20" s="212"/>
      <c r="GIN20" s="212"/>
      <c r="GIO20" s="191"/>
      <c r="GIP20" s="191"/>
      <c r="GIQ20" s="191"/>
      <c r="GIR20" s="191"/>
      <c r="GIS20" s="83"/>
      <c r="GIT20" s="212"/>
      <c r="GIU20" s="212"/>
      <c r="GIV20" s="212"/>
      <c r="GIW20" s="191"/>
      <c r="GIX20" s="191"/>
      <c r="GIY20" s="191"/>
      <c r="GIZ20" s="191"/>
      <c r="GJA20" s="83"/>
      <c r="GJB20" s="212"/>
      <c r="GJC20" s="212"/>
      <c r="GJD20" s="212"/>
      <c r="GJE20" s="191"/>
      <c r="GJF20" s="191"/>
      <c r="GJG20" s="191"/>
      <c r="GJH20" s="191"/>
      <c r="GJI20" s="83"/>
      <c r="GJJ20" s="212"/>
      <c r="GJK20" s="212"/>
      <c r="GJL20" s="212"/>
      <c r="GJM20" s="191"/>
      <c r="GJN20" s="191"/>
      <c r="GJO20" s="191"/>
      <c r="GJP20" s="191"/>
      <c r="GJQ20" s="83"/>
      <c r="GJR20" s="212"/>
      <c r="GJS20" s="212"/>
      <c r="GJT20" s="212"/>
      <c r="GJU20" s="191"/>
      <c r="GJV20" s="191"/>
      <c r="GJW20" s="191"/>
      <c r="GJX20" s="191"/>
      <c r="GJY20" s="83"/>
      <c r="GJZ20" s="212"/>
      <c r="GKA20" s="212"/>
      <c r="GKB20" s="212"/>
      <c r="GKC20" s="191"/>
      <c r="GKD20" s="191"/>
      <c r="GKE20" s="191"/>
      <c r="GKF20" s="191"/>
      <c r="GKG20" s="83"/>
      <c r="GKH20" s="212"/>
      <c r="GKI20" s="212"/>
      <c r="GKJ20" s="212"/>
      <c r="GKK20" s="191"/>
      <c r="GKL20" s="191"/>
      <c r="GKM20" s="191"/>
      <c r="GKN20" s="191"/>
      <c r="GKO20" s="83"/>
      <c r="GKP20" s="212"/>
      <c r="GKQ20" s="212"/>
      <c r="GKR20" s="212"/>
      <c r="GKS20" s="191"/>
      <c r="GKT20" s="191"/>
      <c r="GKU20" s="191"/>
      <c r="GKV20" s="191"/>
      <c r="GKW20" s="83"/>
      <c r="GKX20" s="212"/>
      <c r="GKY20" s="212"/>
      <c r="GKZ20" s="212"/>
      <c r="GLA20" s="191"/>
      <c r="GLB20" s="191"/>
      <c r="GLC20" s="191"/>
      <c r="GLD20" s="191"/>
      <c r="GLE20" s="83"/>
      <c r="GLF20" s="212"/>
      <c r="GLG20" s="212"/>
      <c r="GLH20" s="212"/>
      <c r="GLI20" s="191"/>
      <c r="GLJ20" s="191"/>
      <c r="GLK20" s="191"/>
      <c r="GLL20" s="191"/>
      <c r="GLM20" s="83"/>
      <c r="GLN20" s="212"/>
      <c r="GLO20" s="212"/>
      <c r="GLP20" s="212"/>
      <c r="GLQ20" s="191"/>
      <c r="GLR20" s="191"/>
      <c r="GLS20" s="191"/>
      <c r="GLT20" s="191"/>
      <c r="GLU20" s="83"/>
      <c r="GLV20" s="212"/>
      <c r="GLW20" s="212"/>
      <c r="GLX20" s="212"/>
      <c r="GLY20" s="191"/>
      <c r="GLZ20" s="191"/>
      <c r="GMA20" s="191"/>
      <c r="GMB20" s="191"/>
      <c r="GMC20" s="83"/>
      <c r="GMD20" s="212"/>
      <c r="GME20" s="212"/>
      <c r="GMF20" s="212"/>
      <c r="GMG20" s="191"/>
      <c r="GMH20" s="191"/>
      <c r="GMI20" s="191"/>
      <c r="GMJ20" s="191"/>
      <c r="GMK20" s="83"/>
      <c r="GML20" s="212"/>
      <c r="GMM20" s="212"/>
      <c r="GMN20" s="212"/>
      <c r="GMO20" s="191"/>
      <c r="GMP20" s="191"/>
      <c r="GMQ20" s="191"/>
      <c r="GMR20" s="191"/>
      <c r="GMS20" s="83"/>
      <c r="GMT20" s="212"/>
      <c r="GMU20" s="212"/>
      <c r="GMV20" s="212"/>
      <c r="GMW20" s="191"/>
      <c r="GMX20" s="191"/>
      <c r="GMY20" s="191"/>
      <c r="GMZ20" s="191"/>
      <c r="GNA20" s="83"/>
      <c r="GNB20" s="212"/>
      <c r="GNC20" s="212"/>
      <c r="GND20" s="212"/>
      <c r="GNE20" s="191"/>
      <c r="GNF20" s="191"/>
      <c r="GNG20" s="191"/>
      <c r="GNH20" s="191"/>
      <c r="GNI20" s="83"/>
      <c r="GNJ20" s="212"/>
      <c r="GNK20" s="212"/>
      <c r="GNL20" s="212"/>
      <c r="GNM20" s="191"/>
      <c r="GNN20" s="191"/>
      <c r="GNO20" s="191"/>
      <c r="GNP20" s="191"/>
      <c r="GNQ20" s="83"/>
      <c r="GNR20" s="212"/>
      <c r="GNS20" s="212"/>
      <c r="GNT20" s="212"/>
      <c r="GNU20" s="191"/>
      <c r="GNV20" s="191"/>
      <c r="GNW20" s="191"/>
      <c r="GNX20" s="191"/>
      <c r="GNY20" s="83"/>
      <c r="GNZ20" s="212"/>
      <c r="GOA20" s="212"/>
      <c r="GOB20" s="212"/>
      <c r="GOC20" s="191"/>
      <c r="GOD20" s="191"/>
      <c r="GOE20" s="191"/>
      <c r="GOF20" s="191"/>
      <c r="GOG20" s="83"/>
      <c r="GOH20" s="212"/>
      <c r="GOI20" s="212"/>
      <c r="GOJ20" s="212"/>
      <c r="GOK20" s="191"/>
      <c r="GOL20" s="191"/>
      <c r="GOM20" s="191"/>
      <c r="GON20" s="191"/>
      <c r="GOO20" s="83"/>
      <c r="GOP20" s="212"/>
      <c r="GOQ20" s="212"/>
      <c r="GOR20" s="212"/>
      <c r="GOS20" s="191"/>
      <c r="GOT20" s="191"/>
      <c r="GOU20" s="191"/>
      <c r="GOV20" s="191"/>
      <c r="GOW20" s="83"/>
      <c r="GOX20" s="212"/>
      <c r="GOY20" s="212"/>
      <c r="GOZ20" s="212"/>
      <c r="GPA20" s="191"/>
      <c r="GPB20" s="191"/>
      <c r="GPC20" s="191"/>
      <c r="GPD20" s="191"/>
      <c r="GPE20" s="83"/>
      <c r="GPF20" s="212"/>
      <c r="GPG20" s="212"/>
      <c r="GPH20" s="212"/>
      <c r="GPI20" s="191"/>
      <c r="GPJ20" s="191"/>
      <c r="GPK20" s="191"/>
      <c r="GPL20" s="191"/>
      <c r="GPM20" s="83"/>
      <c r="GPN20" s="212"/>
      <c r="GPO20" s="212"/>
      <c r="GPP20" s="212"/>
      <c r="GPQ20" s="191"/>
      <c r="GPR20" s="191"/>
      <c r="GPS20" s="191"/>
      <c r="GPT20" s="191"/>
      <c r="GPU20" s="83"/>
      <c r="GPV20" s="212"/>
      <c r="GPW20" s="212"/>
      <c r="GPX20" s="212"/>
      <c r="GPY20" s="191"/>
      <c r="GPZ20" s="191"/>
      <c r="GQA20" s="191"/>
      <c r="GQB20" s="191"/>
      <c r="GQC20" s="83"/>
      <c r="GQD20" s="212"/>
      <c r="GQE20" s="212"/>
      <c r="GQF20" s="212"/>
      <c r="GQG20" s="191"/>
      <c r="GQH20" s="191"/>
      <c r="GQI20" s="191"/>
      <c r="GQJ20" s="191"/>
      <c r="GQK20" s="83"/>
      <c r="GQL20" s="212"/>
      <c r="GQM20" s="212"/>
      <c r="GQN20" s="212"/>
      <c r="GQO20" s="191"/>
      <c r="GQP20" s="191"/>
      <c r="GQQ20" s="191"/>
      <c r="GQR20" s="191"/>
      <c r="GQS20" s="83"/>
      <c r="GQT20" s="212"/>
      <c r="GQU20" s="212"/>
      <c r="GQV20" s="212"/>
      <c r="GQW20" s="191"/>
      <c r="GQX20" s="191"/>
      <c r="GQY20" s="191"/>
      <c r="GQZ20" s="191"/>
      <c r="GRA20" s="83"/>
      <c r="GRB20" s="212"/>
      <c r="GRC20" s="212"/>
      <c r="GRD20" s="212"/>
      <c r="GRE20" s="191"/>
      <c r="GRF20" s="191"/>
      <c r="GRG20" s="191"/>
      <c r="GRH20" s="191"/>
      <c r="GRI20" s="83"/>
      <c r="GRJ20" s="212"/>
      <c r="GRK20" s="212"/>
      <c r="GRL20" s="212"/>
      <c r="GRM20" s="191"/>
      <c r="GRN20" s="191"/>
      <c r="GRO20" s="191"/>
      <c r="GRP20" s="191"/>
      <c r="GRQ20" s="83"/>
      <c r="GRR20" s="212"/>
      <c r="GRS20" s="212"/>
      <c r="GRT20" s="212"/>
      <c r="GRU20" s="191"/>
      <c r="GRV20" s="191"/>
      <c r="GRW20" s="191"/>
      <c r="GRX20" s="191"/>
      <c r="GRY20" s="83"/>
      <c r="GRZ20" s="212"/>
      <c r="GSA20" s="212"/>
      <c r="GSB20" s="212"/>
      <c r="GSC20" s="191"/>
      <c r="GSD20" s="191"/>
      <c r="GSE20" s="191"/>
      <c r="GSF20" s="191"/>
      <c r="GSG20" s="83"/>
      <c r="GSH20" s="212"/>
      <c r="GSI20" s="212"/>
      <c r="GSJ20" s="212"/>
      <c r="GSK20" s="191"/>
      <c r="GSL20" s="191"/>
      <c r="GSM20" s="191"/>
      <c r="GSN20" s="191"/>
      <c r="GSO20" s="83"/>
      <c r="GSP20" s="212"/>
      <c r="GSQ20" s="212"/>
      <c r="GSR20" s="212"/>
      <c r="GSS20" s="191"/>
      <c r="GST20" s="191"/>
      <c r="GSU20" s="191"/>
      <c r="GSV20" s="191"/>
      <c r="GSW20" s="83"/>
      <c r="GSX20" s="212"/>
      <c r="GSY20" s="212"/>
      <c r="GSZ20" s="212"/>
      <c r="GTA20" s="191"/>
      <c r="GTB20" s="191"/>
      <c r="GTC20" s="191"/>
      <c r="GTD20" s="191"/>
      <c r="GTE20" s="83"/>
      <c r="GTF20" s="212"/>
      <c r="GTG20" s="212"/>
      <c r="GTH20" s="212"/>
      <c r="GTI20" s="191"/>
      <c r="GTJ20" s="191"/>
      <c r="GTK20" s="191"/>
      <c r="GTL20" s="191"/>
      <c r="GTM20" s="83"/>
      <c r="GTN20" s="212"/>
      <c r="GTO20" s="212"/>
      <c r="GTP20" s="212"/>
      <c r="GTQ20" s="191"/>
      <c r="GTR20" s="191"/>
      <c r="GTS20" s="191"/>
      <c r="GTT20" s="191"/>
      <c r="GTU20" s="83"/>
      <c r="GTV20" s="212"/>
      <c r="GTW20" s="212"/>
      <c r="GTX20" s="212"/>
      <c r="GTY20" s="191"/>
      <c r="GTZ20" s="191"/>
      <c r="GUA20" s="191"/>
      <c r="GUB20" s="191"/>
      <c r="GUC20" s="83"/>
      <c r="GUD20" s="212"/>
      <c r="GUE20" s="212"/>
      <c r="GUF20" s="212"/>
      <c r="GUG20" s="191"/>
      <c r="GUH20" s="191"/>
      <c r="GUI20" s="191"/>
      <c r="GUJ20" s="191"/>
      <c r="GUK20" s="83"/>
      <c r="GUL20" s="212"/>
      <c r="GUM20" s="212"/>
      <c r="GUN20" s="212"/>
      <c r="GUO20" s="191"/>
      <c r="GUP20" s="191"/>
      <c r="GUQ20" s="191"/>
      <c r="GUR20" s="191"/>
      <c r="GUS20" s="83"/>
      <c r="GUT20" s="212"/>
      <c r="GUU20" s="212"/>
      <c r="GUV20" s="212"/>
      <c r="GUW20" s="191"/>
      <c r="GUX20" s="191"/>
      <c r="GUY20" s="191"/>
      <c r="GUZ20" s="191"/>
      <c r="GVA20" s="83"/>
      <c r="GVB20" s="212"/>
      <c r="GVC20" s="212"/>
      <c r="GVD20" s="212"/>
      <c r="GVE20" s="191"/>
      <c r="GVF20" s="191"/>
      <c r="GVG20" s="191"/>
      <c r="GVH20" s="191"/>
      <c r="GVI20" s="83"/>
      <c r="GVJ20" s="212"/>
      <c r="GVK20" s="212"/>
      <c r="GVL20" s="212"/>
      <c r="GVM20" s="191"/>
      <c r="GVN20" s="191"/>
      <c r="GVO20" s="191"/>
      <c r="GVP20" s="191"/>
      <c r="GVQ20" s="83"/>
      <c r="GVR20" s="212"/>
      <c r="GVS20" s="212"/>
      <c r="GVT20" s="212"/>
      <c r="GVU20" s="191"/>
      <c r="GVV20" s="191"/>
      <c r="GVW20" s="191"/>
      <c r="GVX20" s="191"/>
      <c r="GVY20" s="83"/>
      <c r="GVZ20" s="212"/>
      <c r="GWA20" s="212"/>
      <c r="GWB20" s="212"/>
      <c r="GWC20" s="191"/>
      <c r="GWD20" s="191"/>
      <c r="GWE20" s="191"/>
      <c r="GWF20" s="191"/>
      <c r="GWG20" s="83"/>
      <c r="GWH20" s="212"/>
      <c r="GWI20" s="212"/>
      <c r="GWJ20" s="212"/>
      <c r="GWK20" s="191"/>
      <c r="GWL20" s="191"/>
      <c r="GWM20" s="191"/>
      <c r="GWN20" s="191"/>
      <c r="GWO20" s="83"/>
      <c r="GWP20" s="212"/>
      <c r="GWQ20" s="212"/>
      <c r="GWR20" s="212"/>
      <c r="GWS20" s="191"/>
      <c r="GWT20" s="191"/>
      <c r="GWU20" s="191"/>
      <c r="GWV20" s="191"/>
      <c r="GWW20" s="83"/>
      <c r="GWX20" s="212"/>
      <c r="GWY20" s="212"/>
      <c r="GWZ20" s="212"/>
      <c r="GXA20" s="191"/>
      <c r="GXB20" s="191"/>
      <c r="GXC20" s="191"/>
      <c r="GXD20" s="191"/>
      <c r="GXE20" s="83"/>
      <c r="GXF20" s="212"/>
      <c r="GXG20" s="212"/>
      <c r="GXH20" s="212"/>
      <c r="GXI20" s="191"/>
      <c r="GXJ20" s="191"/>
      <c r="GXK20" s="191"/>
      <c r="GXL20" s="191"/>
      <c r="GXM20" s="83"/>
      <c r="GXN20" s="212"/>
      <c r="GXO20" s="212"/>
      <c r="GXP20" s="212"/>
      <c r="GXQ20" s="191"/>
      <c r="GXR20" s="191"/>
      <c r="GXS20" s="191"/>
      <c r="GXT20" s="191"/>
      <c r="GXU20" s="83"/>
      <c r="GXV20" s="212"/>
      <c r="GXW20" s="212"/>
      <c r="GXX20" s="212"/>
      <c r="GXY20" s="191"/>
      <c r="GXZ20" s="191"/>
      <c r="GYA20" s="191"/>
      <c r="GYB20" s="191"/>
      <c r="GYC20" s="83"/>
      <c r="GYD20" s="212"/>
      <c r="GYE20" s="212"/>
      <c r="GYF20" s="212"/>
      <c r="GYG20" s="191"/>
      <c r="GYH20" s="191"/>
      <c r="GYI20" s="191"/>
      <c r="GYJ20" s="191"/>
      <c r="GYK20" s="83"/>
      <c r="GYL20" s="212"/>
      <c r="GYM20" s="212"/>
      <c r="GYN20" s="212"/>
      <c r="GYO20" s="191"/>
      <c r="GYP20" s="191"/>
      <c r="GYQ20" s="191"/>
      <c r="GYR20" s="191"/>
      <c r="GYS20" s="83"/>
      <c r="GYT20" s="212"/>
      <c r="GYU20" s="212"/>
      <c r="GYV20" s="212"/>
      <c r="GYW20" s="191"/>
      <c r="GYX20" s="191"/>
      <c r="GYY20" s="191"/>
      <c r="GYZ20" s="191"/>
      <c r="GZA20" s="83"/>
      <c r="GZB20" s="212"/>
      <c r="GZC20" s="212"/>
      <c r="GZD20" s="212"/>
      <c r="GZE20" s="191"/>
      <c r="GZF20" s="191"/>
      <c r="GZG20" s="191"/>
      <c r="GZH20" s="191"/>
      <c r="GZI20" s="83"/>
      <c r="GZJ20" s="212"/>
      <c r="GZK20" s="212"/>
      <c r="GZL20" s="212"/>
      <c r="GZM20" s="191"/>
      <c r="GZN20" s="191"/>
      <c r="GZO20" s="191"/>
      <c r="GZP20" s="191"/>
      <c r="GZQ20" s="83"/>
      <c r="GZR20" s="212"/>
      <c r="GZS20" s="212"/>
      <c r="GZT20" s="212"/>
      <c r="GZU20" s="191"/>
      <c r="GZV20" s="191"/>
      <c r="GZW20" s="191"/>
      <c r="GZX20" s="191"/>
      <c r="GZY20" s="83"/>
      <c r="GZZ20" s="212"/>
      <c r="HAA20" s="212"/>
      <c r="HAB20" s="212"/>
      <c r="HAC20" s="191"/>
      <c r="HAD20" s="191"/>
      <c r="HAE20" s="191"/>
      <c r="HAF20" s="191"/>
      <c r="HAG20" s="83"/>
      <c r="HAH20" s="212"/>
      <c r="HAI20" s="212"/>
      <c r="HAJ20" s="212"/>
      <c r="HAK20" s="191"/>
      <c r="HAL20" s="191"/>
      <c r="HAM20" s="191"/>
      <c r="HAN20" s="191"/>
      <c r="HAO20" s="83"/>
      <c r="HAP20" s="212"/>
      <c r="HAQ20" s="212"/>
      <c r="HAR20" s="212"/>
      <c r="HAS20" s="191"/>
      <c r="HAT20" s="191"/>
      <c r="HAU20" s="191"/>
      <c r="HAV20" s="191"/>
      <c r="HAW20" s="83"/>
      <c r="HAX20" s="212"/>
      <c r="HAY20" s="212"/>
      <c r="HAZ20" s="212"/>
      <c r="HBA20" s="191"/>
      <c r="HBB20" s="191"/>
      <c r="HBC20" s="191"/>
      <c r="HBD20" s="191"/>
      <c r="HBE20" s="83"/>
      <c r="HBF20" s="212"/>
      <c r="HBG20" s="212"/>
      <c r="HBH20" s="212"/>
      <c r="HBI20" s="191"/>
      <c r="HBJ20" s="191"/>
      <c r="HBK20" s="191"/>
      <c r="HBL20" s="191"/>
      <c r="HBM20" s="83"/>
      <c r="HBN20" s="212"/>
      <c r="HBO20" s="212"/>
      <c r="HBP20" s="212"/>
      <c r="HBQ20" s="191"/>
      <c r="HBR20" s="191"/>
      <c r="HBS20" s="191"/>
      <c r="HBT20" s="191"/>
      <c r="HBU20" s="83"/>
      <c r="HBV20" s="212"/>
      <c r="HBW20" s="212"/>
      <c r="HBX20" s="212"/>
      <c r="HBY20" s="191"/>
      <c r="HBZ20" s="191"/>
      <c r="HCA20" s="191"/>
      <c r="HCB20" s="191"/>
      <c r="HCC20" s="83"/>
      <c r="HCD20" s="212"/>
      <c r="HCE20" s="212"/>
      <c r="HCF20" s="212"/>
      <c r="HCG20" s="191"/>
      <c r="HCH20" s="191"/>
      <c r="HCI20" s="191"/>
      <c r="HCJ20" s="191"/>
      <c r="HCK20" s="83"/>
      <c r="HCL20" s="212"/>
      <c r="HCM20" s="212"/>
      <c r="HCN20" s="212"/>
      <c r="HCO20" s="191"/>
      <c r="HCP20" s="191"/>
      <c r="HCQ20" s="191"/>
      <c r="HCR20" s="191"/>
      <c r="HCS20" s="83"/>
      <c r="HCT20" s="212"/>
      <c r="HCU20" s="212"/>
      <c r="HCV20" s="212"/>
      <c r="HCW20" s="191"/>
      <c r="HCX20" s="191"/>
      <c r="HCY20" s="191"/>
      <c r="HCZ20" s="191"/>
      <c r="HDA20" s="83"/>
      <c r="HDB20" s="212"/>
      <c r="HDC20" s="212"/>
      <c r="HDD20" s="212"/>
      <c r="HDE20" s="191"/>
      <c r="HDF20" s="191"/>
      <c r="HDG20" s="191"/>
      <c r="HDH20" s="191"/>
      <c r="HDI20" s="83"/>
      <c r="HDJ20" s="212"/>
      <c r="HDK20" s="212"/>
      <c r="HDL20" s="212"/>
      <c r="HDM20" s="191"/>
      <c r="HDN20" s="191"/>
      <c r="HDO20" s="191"/>
      <c r="HDP20" s="191"/>
      <c r="HDQ20" s="83"/>
      <c r="HDR20" s="212"/>
      <c r="HDS20" s="212"/>
      <c r="HDT20" s="212"/>
      <c r="HDU20" s="191"/>
      <c r="HDV20" s="191"/>
      <c r="HDW20" s="191"/>
      <c r="HDX20" s="191"/>
      <c r="HDY20" s="83"/>
      <c r="HDZ20" s="212"/>
      <c r="HEA20" s="212"/>
      <c r="HEB20" s="212"/>
      <c r="HEC20" s="191"/>
      <c r="HED20" s="191"/>
      <c r="HEE20" s="191"/>
      <c r="HEF20" s="191"/>
      <c r="HEG20" s="83"/>
      <c r="HEH20" s="212"/>
      <c r="HEI20" s="212"/>
      <c r="HEJ20" s="212"/>
      <c r="HEK20" s="191"/>
      <c r="HEL20" s="191"/>
      <c r="HEM20" s="191"/>
      <c r="HEN20" s="191"/>
      <c r="HEO20" s="83"/>
      <c r="HEP20" s="212"/>
      <c r="HEQ20" s="212"/>
      <c r="HER20" s="212"/>
      <c r="HES20" s="191"/>
      <c r="HET20" s="191"/>
      <c r="HEU20" s="191"/>
      <c r="HEV20" s="191"/>
      <c r="HEW20" s="83"/>
      <c r="HEX20" s="212"/>
      <c r="HEY20" s="212"/>
      <c r="HEZ20" s="212"/>
      <c r="HFA20" s="191"/>
      <c r="HFB20" s="191"/>
      <c r="HFC20" s="191"/>
      <c r="HFD20" s="191"/>
      <c r="HFE20" s="83"/>
      <c r="HFF20" s="212"/>
      <c r="HFG20" s="212"/>
      <c r="HFH20" s="212"/>
      <c r="HFI20" s="191"/>
      <c r="HFJ20" s="191"/>
      <c r="HFK20" s="191"/>
      <c r="HFL20" s="191"/>
      <c r="HFM20" s="83"/>
      <c r="HFN20" s="212"/>
      <c r="HFO20" s="212"/>
      <c r="HFP20" s="212"/>
      <c r="HFQ20" s="191"/>
      <c r="HFR20" s="191"/>
      <c r="HFS20" s="191"/>
      <c r="HFT20" s="191"/>
      <c r="HFU20" s="83"/>
      <c r="HFV20" s="212"/>
      <c r="HFW20" s="212"/>
      <c r="HFX20" s="212"/>
      <c r="HFY20" s="191"/>
      <c r="HFZ20" s="191"/>
      <c r="HGA20" s="191"/>
      <c r="HGB20" s="191"/>
      <c r="HGC20" s="83"/>
      <c r="HGD20" s="212"/>
      <c r="HGE20" s="212"/>
      <c r="HGF20" s="212"/>
      <c r="HGG20" s="191"/>
      <c r="HGH20" s="191"/>
      <c r="HGI20" s="191"/>
      <c r="HGJ20" s="191"/>
      <c r="HGK20" s="83"/>
      <c r="HGL20" s="212"/>
      <c r="HGM20" s="212"/>
      <c r="HGN20" s="212"/>
      <c r="HGO20" s="191"/>
      <c r="HGP20" s="191"/>
      <c r="HGQ20" s="191"/>
      <c r="HGR20" s="191"/>
      <c r="HGS20" s="83"/>
      <c r="HGT20" s="212"/>
      <c r="HGU20" s="212"/>
      <c r="HGV20" s="212"/>
      <c r="HGW20" s="191"/>
      <c r="HGX20" s="191"/>
      <c r="HGY20" s="191"/>
      <c r="HGZ20" s="191"/>
      <c r="HHA20" s="83"/>
      <c r="HHB20" s="212"/>
      <c r="HHC20" s="212"/>
      <c r="HHD20" s="212"/>
      <c r="HHE20" s="191"/>
      <c r="HHF20" s="191"/>
      <c r="HHG20" s="191"/>
      <c r="HHH20" s="191"/>
      <c r="HHI20" s="83"/>
      <c r="HHJ20" s="212"/>
      <c r="HHK20" s="212"/>
      <c r="HHL20" s="212"/>
      <c r="HHM20" s="191"/>
      <c r="HHN20" s="191"/>
      <c r="HHO20" s="191"/>
      <c r="HHP20" s="191"/>
      <c r="HHQ20" s="83"/>
      <c r="HHR20" s="212"/>
      <c r="HHS20" s="212"/>
      <c r="HHT20" s="212"/>
      <c r="HHU20" s="191"/>
      <c r="HHV20" s="191"/>
      <c r="HHW20" s="191"/>
      <c r="HHX20" s="191"/>
      <c r="HHY20" s="83"/>
      <c r="HHZ20" s="212"/>
      <c r="HIA20" s="212"/>
      <c r="HIB20" s="212"/>
      <c r="HIC20" s="191"/>
      <c r="HID20" s="191"/>
      <c r="HIE20" s="191"/>
      <c r="HIF20" s="191"/>
      <c r="HIG20" s="83"/>
      <c r="HIH20" s="212"/>
      <c r="HII20" s="212"/>
      <c r="HIJ20" s="212"/>
      <c r="HIK20" s="191"/>
      <c r="HIL20" s="191"/>
      <c r="HIM20" s="191"/>
      <c r="HIN20" s="191"/>
      <c r="HIO20" s="83"/>
      <c r="HIP20" s="212"/>
      <c r="HIQ20" s="212"/>
      <c r="HIR20" s="212"/>
      <c r="HIS20" s="191"/>
      <c r="HIT20" s="191"/>
      <c r="HIU20" s="191"/>
      <c r="HIV20" s="191"/>
      <c r="HIW20" s="83"/>
      <c r="HIX20" s="212"/>
      <c r="HIY20" s="212"/>
      <c r="HIZ20" s="212"/>
      <c r="HJA20" s="191"/>
      <c r="HJB20" s="191"/>
      <c r="HJC20" s="191"/>
      <c r="HJD20" s="191"/>
      <c r="HJE20" s="83"/>
      <c r="HJF20" s="212"/>
      <c r="HJG20" s="212"/>
      <c r="HJH20" s="212"/>
      <c r="HJI20" s="191"/>
      <c r="HJJ20" s="191"/>
      <c r="HJK20" s="191"/>
      <c r="HJL20" s="191"/>
      <c r="HJM20" s="83"/>
      <c r="HJN20" s="212"/>
      <c r="HJO20" s="212"/>
      <c r="HJP20" s="212"/>
      <c r="HJQ20" s="191"/>
      <c r="HJR20" s="191"/>
      <c r="HJS20" s="191"/>
      <c r="HJT20" s="191"/>
      <c r="HJU20" s="83"/>
      <c r="HJV20" s="212"/>
      <c r="HJW20" s="212"/>
      <c r="HJX20" s="212"/>
      <c r="HJY20" s="191"/>
      <c r="HJZ20" s="191"/>
      <c r="HKA20" s="191"/>
      <c r="HKB20" s="191"/>
      <c r="HKC20" s="83"/>
      <c r="HKD20" s="212"/>
      <c r="HKE20" s="212"/>
      <c r="HKF20" s="212"/>
      <c r="HKG20" s="191"/>
      <c r="HKH20" s="191"/>
      <c r="HKI20" s="191"/>
      <c r="HKJ20" s="191"/>
      <c r="HKK20" s="83"/>
      <c r="HKL20" s="212"/>
      <c r="HKM20" s="212"/>
      <c r="HKN20" s="212"/>
      <c r="HKO20" s="191"/>
      <c r="HKP20" s="191"/>
      <c r="HKQ20" s="191"/>
      <c r="HKR20" s="191"/>
      <c r="HKS20" s="83"/>
      <c r="HKT20" s="212"/>
      <c r="HKU20" s="212"/>
      <c r="HKV20" s="212"/>
      <c r="HKW20" s="191"/>
      <c r="HKX20" s="191"/>
      <c r="HKY20" s="191"/>
      <c r="HKZ20" s="191"/>
      <c r="HLA20" s="83"/>
      <c r="HLB20" s="212"/>
      <c r="HLC20" s="212"/>
      <c r="HLD20" s="212"/>
      <c r="HLE20" s="191"/>
      <c r="HLF20" s="191"/>
      <c r="HLG20" s="191"/>
      <c r="HLH20" s="191"/>
      <c r="HLI20" s="83"/>
      <c r="HLJ20" s="212"/>
      <c r="HLK20" s="212"/>
      <c r="HLL20" s="212"/>
      <c r="HLM20" s="191"/>
      <c r="HLN20" s="191"/>
      <c r="HLO20" s="191"/>
      <c r="HLP20" s="191"/>
      <c r="HLQ20" s="83"/>
      <c r="HLR20" s="212"/>
      <c r="HLS20" s="212"/>
      <c r="HLT20" s="212"/>
      <c r="HLU20" s="191"/>
      <c r="HLV20" s="191"/>
      <c r="HLW20" s="191"/>
      <c r="HLX20" s="191"/>
      <c r="HLY20" s="83"/>
      <c r="HLZ20" s="212"/>
      <c r="HMA20" s="212"/>
      <c r="HMB20" s="212"/>
      <c r="HMC20" s="191"/>
      <c r="HMD20" s="191"/>
      <c r="HME20" s="191"/>
      <c r="HMF20" s="191"/>
      <c r="HMG20" s="83"/>
      <c r="HMH20" s="212"/>
      <c r="HMI20" s="212"/>
      <c r="HMJ20" s="212"/>
      <c r="HMK20" s="191"/>
      <c r="HML20" s="191"/>
      <c r="HMM20" s="191"/>
      <c r="HMN20" s="191"/>
      <c r="HMO20" s="83"/>
      <c r="HMP20" s="212"/>
      <c r="HMQ20" s="212"/>
      <c r="HMR20" s="212"/>
      <c r="HMS20" s="191"/>
      <c r="HMT20" s="191"/>
      <c r="HMU20" s="191"/>
      <c r="HMV20" s="191"/>
      <c r="HMW20" s="83"/>
      <c r="HMX20" s="212"/>
      <c r="HMY20" s="212"/>
      <c r="HMZ20" s="212"/>
      <c r="HNA20" s="191"/>
      <c r="HNB20" s="191"/>
      <c r="HNC20" s="191"/>
      <c r="HND20" s="191"/>
      <c r="HNE20" s="83"/>
      <c r="HNF20" s="212"/>
      <c r="HNG20" s="212"/>
      <c r="HNH20" s="212"/>
      <c r="HNI20" s="191"/>
      <c r="HNJ20" s="191"/>
      <c r="HNK20" s="191"/>
      <c r="HNL20" s="191"/>
      <c r="HNM20" s="83"/>
      <c r="HNN20" s="212"/>
      <c r="HNO20" s="212"/>
      <c r="HNP20" s="212"/>
      <c r="HNQ20" s="191"/>
      <c r="HNR20" s="191"/>
      <c r="HNS20" s="191"/>
      <c r="HNT20" s="191"/>
      <c r="HNU20" s="83"/>
      <c r="HNV20" s="212"/>
      <c r="HNW20" s="212"/>
      <c r="HNX20" s="212"/>
      <c r="HNY20" s="191"/>
      <c r="HNZ20" s="191"/>
      <c r="HOA20" s="191"/>
      <c r="HOB20" s="191"/>
      <c r="HOC20" s="83"/>
      <c r="HOD20" s="212"/>
      <c r="HOE20" s="212"/>
      <c r="HOF20" s="212"/>
      <c r="HOG20" s="191"/>
      <c r="HOH20" s="191"/>
      <c r="HOI20" s="191"/>
      <c r="HOJ20" s="191"/>
      <c r="HOK20" s="83"/>
      <c r="HOL20" s="212"/>
      <c r="HOM20" s="212"/>
      <c r="HON20" s="212"/>
      <c r="HOO20" s="191"/>
      <c r="HOP20" s="191"/>
      <c r="HOQ20" s="191"/>
      <c r="HOR20" s="191"/>
      <c r="HOS20" s="83"/>
      <c r="HOT20" s="212"/>
      <c r="HOU20" s="212"/>
      <c r="HOV20" s="212"/>
      <c r="HOW20" s="191"/>
      <c r="HOX20" s="191"/>
      <c r="HOY20" s="191"/>
      <c r="HOZ20" s="191"/>
      <c r="HPA20" s="83"/>
      <c r="HPB20" s="212"/>
      <c r="HPC20" s="212"/>
      <c r="HPD20" s="212"/>
      <c r="HPE20" s="191"/>
      <c r="HPF20" s="191"/>
      <c r="HPG20" s="191"/>
      <c r="HPH20" s="191"/>
      <c r="HPI20" s="83"/>
      <c r="HPJ20" s="212"/>
      <c r="HPK20" s="212"/>
      <c r="HPL20" s="212"/>
      <c r="HPM20" s="191"/>
      <c r="HPN20" s="191"/>
      <c r="HPO20" s="191"/>
      <c r="HPP20" s="191"/>
      <c r="HPQ20" s="83"/>
      <c r="HPR20" s="212"/>
      <c r="HPS20" s="212"/>
      <c r="HPT20" s="212"/>
      <c r="HPU20" s="191"/>
      <c r="HPV20" s="191"/>
      <c r="HPW20" s="191"/>
      <c r="HPX20" s="191"/>
      <c r="HPY20" s="83"/>
      <c r="HPZ20" s="212"/>
      <c r="HQA20" s="212"/>
      <c r="HQB20" s="212"/>
      <c r="HQC20" s="191"/>
      <c r="HQD20" s="191"/>
      <c r="HQE20" s="191"/>
      <c r="HQF20" s="191"/>
      <c r="HQG20" s="83"/>
      <c r="HQH20" s="212"/>
      <c r="HQI20" s="212"/>
      <c r="HQJ20" s="212"/>
      <c r="HQK20" s="191"/>
      <c r="HQL20" s="191"/>
      <c r="HQM20" s="191"/>
      <c r="HQN20" s="191"/>
      <c r="HQO20" s="83"/>
      <c r="HQP20" s="212"/>
      <c r="HQQ20" s="212"/>
      <c r="HQR20" s="212"/>
      <c r="HQS20" s="191"/>
      <c r="HQT20" s="191"/>
      <c r="HQU20" s="191"/>
      <c r="HQV20" s="191"/>
      <c r="HQW20" s="83"/>
      <c r="HQX20" s="212"/>
      <c r="HQY20" s="212"/>
      <c r="HQZ20" s="212"/>
      <c r="HRA20" s="191"/>
      <c r="HRB20" s="191"/>
      <c r="HRC20" s="191"/>
      <c r="HRD20" s="191"/>
      <c r="HRE20" s="83"/>
      <c r="HRF20" s="212"/>
      <c r="HRG20" s="212"/>
      <c r="HRH20" s="212"/>
      <c r="HRI20" s="191"/>
      <c r="HRJ20" s="191"/>
      <c r="HRK20" s="191"/>
      <c r="HRL20" s="191"/>
      <c r="HRM20" s="83"/>
      <c r="HRN20" s="212"/>
      <c r="HRO20" s="212"/>
      <c r="HRP20" s="212"/>
      <c r="HRQ20" s="191"/>
      <c r="HRR20" s="191"/>
      <c r="HRS20" s="191"/>
      <c r="HRT20" s="191"/>
      <c r="HRU20" s="83"/>
      <c r="HRV20" s="212"/>
      <c r="HRW20" s="212"/>
      <c r="HRX20" s="212"/>
      <c r="HRY20" s="191"/>
      <c r="HRZ20" s="191"/>
      <c r="HSA20" s="191"/>
      <c r="HSB20" s="191"/>
      <c r="HSC20" s="83"/>
      <c r="HSD20" s="212"/>
      <c r="HSE20" s="212"/>
      <c r="HSF20" s="212"/>
      <c r="HSG20" s="191"/>
      <c r="HSH20" s="191"/>
      <c r="HSI20" s="191"/>
      <c r="HSJ20" s="191"/>
      <c r="HSK20" s="83"/>
      <c r="HSL20" s="212"/>
      <c r="HSM20" s="212"/>
      <c r="HSN20" s="212"/>
      <c r="HSO20" s="191"/>
      <c r="HSP20" s="191"/>
      <c r="HSQ20" s="191"/>
      <c r="HSR20" s="191"/>
      <c r="HSS20" s="83"/>
      <c r="HST20" s="212"/>
      <c r="HSU20" s="212"/>
      <c r="HSV20" s="212"/>
      <c r="HSW20" s="191"/>
      <c r="HSX20" s="191"/>
      <c r="HSY20" s="191"/>
      <c r="HSZ20" s="191"/>
      <c r="HTA20" s="83"/>
      <c r="HTB20" s="212"/>
      <c r="HTC20" s="212"/>
      <c r="HTD20" s="212"/>
      <c r="HTE20" s="191"/>
      <c r="HTF20" s="191"/>
      <c r="HTG20" s="191"/>
      <c r="HTH20" s="191"/>
      <c r="HTI20" s="83"/>
      <c r="HTJ20" s="212"/>
      <c r="HTK20" s="212"/>
      <c r="HTL20" s="212"/>
      <c r="HTM20" s="191"/>
      <c r="HTN20" s="191"/>
      <c r="HTO20" s="191"/>
      <c r="HTP20" s="191"/>
      <c r="HTQ20" s="83"/>
      <c r="HTR20" s="212"/>
      <c r="HTS20" s="212"/>
      <c r="HTT20" s="212"/>
      <c r="HTU20" s="191"/>
      <c r="HTV20" s="191"/>
      <c r="HTW20" s="191"/>
      <c r="HTX20" s="191"/>
      <c r="HTY20" s="83"/>
      <c r="HTZ20" s="212"/>
      <c r="HUA20" s="212"/>
      <c r="HUB20" s="212"/>
      <c r="HUC20" s="191"/>
      <c r="HUD20" s="191"/>
      <c r="HUE20" s="191"/>
      <c r="HUF20" s="191"/>
      <c r="HUG20" s="83"/>
      <c r="HUH20" s="212"/>
      <c r="HUI20" s="212"/>
      <c r="HUJ20" s="212"/>
      <c r="HUK20" s="191"/>
      <c r="HUL20" s="191"/>
      <c r="HUM20" s="191"/>
      <c r="HUN20" s="191"/>
      <c r="HUO20" s="83"/>
      <c r="HUP20" s="212"/>
      <c r="HUQ20" s="212"/>
      <c r="HUR20" s="212"/>
      <c r="HUS20" s="191"/>
      <c r="HUT20" s="191"/>
      <c r="HUU20" s="191"/>
      <c r="HUV20" s="191"/>
      <c r="HUW20" s="83"/>
      <c r="HUX20" s="212"/>
      <c r="HUY20" s="212"/>
      <c r="HUZ20" s="212"/>
      <c r="HVA20" s="191"/>
      <c r="HVB20" s="191"/>
      <c r="HVC20" s="191"/>
      <c r="HVD20" s="191"/>
      <c r="HVE20" s="83"/>
      <c r="HVF20" s="212"/>
      <c r="HVG20" s="212"/>
      <c r="HVH20" s="212"/>
      <c r="HVI20" s="191"/>
      <c r="HVJ20" s="191"/>
      <c r="HVK20" s="191"/>
      <c r="HVL20" s="191"/>
      <c r="HVM20" s="83"/>
      <c r="HVN20" s="212"/>
      <c r="HVO20" s="212"/>
      <c r="HVP20" s="212"/>
      <c r="HVQ20" s="191"/>
      <c r="HVR20" s="191"/>
      <c r="HVS20" s="191"/>
      <c r="HVT20" s="191"/>
      <c r="HVU20" s="83"/>
      <c r="HVV20" s="212"/>
      <c r="HVW20" s="212"/>
      <c r="HVX20" s="212"/>
      <c r="HVY20" s="191"/>
      <c r="HVZ20" s="191"/>
      <c r="HWA20" s="191"/>
      <c r="HWB20" s="191"/>
      <c r="HWC20" s="83"/>
      <c r="HWD20" s="212"/>
      <c r="HWE20" s="212"/>
      <c r="HWF20" s="212"/>
      <c r="HWG20" s="191"/>
      <c r="HWH20" s="191"/>
      <c r="HWI20" s="191"/>
      <c r="HWJ20" s="191"/>
      <c r="HWK20" s="83"/>
      <c r="HWL20" s="212"/>
      <c r="HWM20" s="212"/>
      <c r="HWN20" s="212"/>
      <c r="HWO20" s="191"/>
      <c r="HWP20" s="191"/>
      <c r="HWQ20" s="191"/>
      <c r="HWR20" s="191"/>
      <c r="HWS20" s="83"/>
      <c r="HWT20" s="212"/>
      <c r="HWU20" s="212"/>
      <c r="HWV20" s="212"/>
      <c r="HWW20" s="191"/>
      <c r="HWX20" s="191"/>
      <c r="HWY20" s="191"/>
      <c r="HWZ20" s="191"/>
      <c r="HXA20" s="83"/>
      <c r="HXB20" s="212"/>
      <c r="HXC20" s="212"/>
      <c r="HXD20" s="212"/>
      <c r="HXE20" s="191"/>
      <c r="HXF20" s="191"/>
      <c r="HXG20" s="191"/>
      <c r="HXH20" s="191"/>
      <c r="HXI20" s="83"/>
      <c r="HXJ20" s="212"/>
      <c r="HXK20" s="212"/>
      <c r="HXL20" s="212"/>
      <c r="HXM20" s="191"/>
      <c r="HXN20" s="191"/>
      <c r="HXO20" s="191"/>
      <c r="HXP20" s="191"/>
      <c r="HXQ20" s="83"/>
      <c r="HXR20" s="212"/>
      <c r="HXS20" s="212"/>
      <c r="HXT20" s="212"/>
      <c r="HXU20" s="191"/>
      <c r="HXV20" s="191"/>
      <c r="HXW20" s="191"/>
      <c r="HXX20" s="191"/>
      <c r="HXY20" s="83"/>
      <c r="HXZ20" s="212"/>
      <c r="HYA20" s="212"/>
      <c r="HYB20" s="212"/>
      <c r="HYC20" s="191"/>
      <c r="HYD20" s="191"/>
      <c r="HYE20" s="191"/>
      <c r="HYF20" s="191"/>
      <c r="HYG20" s="83"/>
      <c r="HYH20" s="212"/>
      <c r="HYI20" s="212"/>
      <c r="HYJ20" s="212"/>
      <c r="HYK20" s="191"/>
      <c r="HYL20" s="191"/>
      <c r="HYM20" s="191"/>
      <c r="HYN20" s="191"/>
      <c r="HYO20" s="83"/>
      <c r="HYP20" s="212"/>
      <c r="HYQ20" s="212"/>
      <c r="HYR20" s="212"/>
      <c r="HYS20" s="191"/>
      <c r="HYT20" s="191"/>
      <c r="HYU20" s="191"/>
      <c r="HYV20" s="191"/>
      <c r="HYW20" s="83"/>
      <c r="HYX20" s="212"/>
      <c r="HYY20" s="212"/>
      <c r="HYZ20" s="212"/>
      <c r="HZA20" s="191"/>
      <c r="HZB20" s="191"/>
      <c r="HZC20" s="191"/>
      <c r="HZD20" s="191"/>
      <c r="HZE20" s="83"/>
      <c r="HZF20" s="212"/>
      <c r="HZG20" s="212"/>
      <c r="HZH20" s="212"/>
      <c r="HZI20" s="191"/>
      <c r="HZJ20" s="191"/>
      <c r="HZK20" s="191"/>
      <c r="HZL20" s="191"/>
      <c r="HZM20" s="83"/>
      <c r="HZN20" s="212"/>
      <c r="HZO20" s="212"/>
      <c r="HZP20" s="212"/>
      <c r="HZQ20" s="191"/>
      <c r="HZR20" s="191"/>
      <c r="HZS20" s="191"/>
      <c r="HZT20" s="191"/>
      <c r="HZU20" s="83"/>
      <c r="HZV20" s="212"/>
      <c r="HZW20" s="212"/>
      <c r="HZX20" s="212"/>
      <c r="HZY20" s="191"/>
      <c r="HZZ20" s="191"/>
      <c r="IAA20" s="191"/>
      <c r="IAB20" s="191"/>
      <c r="IAC20" s="83"/>
      <c r="IAD20" s="212"/>
      <c r="IAE20" s="212"/>
      <c r="IAF20" s="212"/>
      <c r="IAG20" s="191"/>
      <c r="IAH20" s="191"/>
      <c r="IAI20" s="191"/>
      <c r="IAJ20" s="191"/>
      <c r="IAK20" s="83"/>
      <c r="IAL20" s="212"/>
      <c r="IAM20" s="212"/>
      <c r="IAN20" s="212"/>
      <c r="IAO20" s="191"/>
      <c r="IAP20" s="191"/>
      <c r="IAQ20" s="191"/>
      <c r="IAR20" s="191"/>
      <c r="IAS20" s="83"/>
      <c r="IAT20" s="212"/>
      <c r="IAU20" s="212"/>
      <c r="IAV20" s="212"/>
      <c r="IAW20" s="191"/>
      <c r="IAX20" s="191"/>
      <c r="IAY20" s="191"/>
      <c r="IAZ20" s="191"/>
      <c r="IBA20" s="83"/>
      <c r="IBB20" s="212"/>
      <c r="IBC20" s="212"/>
      <c r="IBD20" s="212"/>
      <c r="IBE20" s="191"/>
      <c r="IBF20" s="191"/>
      <c r="IBG20" s="191"/>
      <c r="IBH20" s="191"/>
      <c r="IBI20" s="83"/>
      <c r="IBJ20" s="212"/>
      <c r="IBK20" s="212"/>
      <c r="IBL20" s="212"/>
      <c r="IBM20" s="191"/>
      <c r="IBN20" s="191"/>
      <c r="IBO20" s="191"/>
      <c r="IBP20" s="191"/>
      <c r="IBQ20" s="83"/>
      <c r="IBR20" s="212"/>
      <c r="IBS20" s="212"/>
      <c r="IBT20" s="212"/>
      <c r="IBU20" s="191"/>
      <c r="IBV20" s="191"/>
      <c r="IBW20" s="191"/>
      <c r="IBX20" s="191"/>
      <c r="IBY20" s="83"/>
      <c r="IBZ20" s="212"/>
      <c r="ICA20" s="212"/>
      <c r="ICB20" s="212"/>
      <c r="ICC20" s="191"/>
      <c r="ICD20" s="191"/>
      <c r="ICE20" s="191"/>
      <c r="ICF20" s="191"/>
      <c r="ICG20" s="83"/>
      <c r="ICH20" s="212"/>
      <c r="ICI20" s="212"/>
      <c r="ICJ20" s="212"/>
      <c r="ICK20" s="191"/>
      <c r="ICL20" s="191"/>
      <c r="ICM20" s="191"/>
      <c r="ICN20" s="191"/>
      <c r="ICO20" s="83"/>
      <c r="ICP20" s="212"/>
      <c r="ICQ20" s="212"/>
      <c r="ICR20" s="212"/>
      <c r="ICS20" s="191"/>
      <c r="ICT20" s="191"/>
      <c r="ICU20" s="191"/>
      <c r="ICV20" s="191"/>
      <c r="ICW20" s="83"/>
      <c r="ICX20" s="212"/>
      <c r="ICY20" s="212"/>
      <c r="ICZ20" s="212"/>
      <c r="IDA20" s="191"/>
      <c r="IDB20" s="191"/>
      <c r="IDC20" s="191"/>
      <c r="IDD20" s="191"/>
      <c r="IDE20" s="83"/>
      <c r="IDF20" s="212"/>
      <c r="IDG20" s="212"/>
      <c r="IDH20" s="212"/>
      <c r="IDI20" s="191"/>
      <c r="IDJ20" s="191"/>
      <c r="IDK20" s="191"/>
      <c r="IDL20" s="191"/>
      <c r="IDM20" s="83"/>
      <c r="IDN20" s="212"/>
      <c r="IDO20" s="212"/>
      <c r="IDP20" s="212"/>
      <c r="IDQ20" s="191"/>
      <c r="IDR20" s="191"/>
      <c r="IDS20" s="191"/>
      <c r="IDT20" s="191"/>
      <c r="IDU20" s="83"/>
      <c r="IDV20" s="212"/>
      <c r="IDW20" s="212"/>
      <c r="IDX20" s="212"/>
      <c r="IDY20" s="191"/>
      <c r="IDZ20" s="191"/>
      <c r="IEA20" s="191"/>
      <c r="IEB20" s="191"/>
      <c r="IEC20" s="83"/>
      <c r="IED20" s="212"/>
      <c r="IEE20" s="212"/>
      <c r="IEF20" s="212"/>
      <c r="IEG20" s="191"/>
      <c r="IEH20" s="191"/>
      <c r="IEI20" s="191"/>
      <c r="IEJ20" s="191"/>
      <c r="IEK20" s="83"/>
      <c r="IEL20" s="212"/>
      <c r="IEM20" s="212"/>
      <c r="IEN20" s="212"/>
      <c r="IEO20" s="191"/>
      <c r="IEP20" s="191"/>
      <c r="IEQ20" s="191"/>
      <c r="IER20" s="191"/>
      <c r="IES20" s="83"/>
      <c r="IET20" s="212"/>
      <c r="IEU20" s="212"/>
      <c r="IEV20" s="212"/>
      <c r="IEW20" s="191"/>
      <c r="IEX20" s="191"/>
      <c r="IEY20" s="191"/>
      <c r="IEZ20" s="191"/>
      <c r="IFA20" s="83"/>
      <c r="IFB20" s="212"/>
      <c r="IFC20" s="212"/>
      <c r="IFD20" s="212"/>
      <c r="IFE20" s="191"/>
      <c r="IFF20" s="191"/>
      <c r="IFG20" s="191"/>
      <c r="IFH20" s="191"/>
      <c r="IFI20" s="83"/>
      <c r="IFJ20" s="212"/>
      <c r="IFK20" s="212"/>
      <c r="IFL20" s="212"/>
      <c r="IFM20" s="191"/>
      <c r="IFN20" s="191"/>
      <c r="IFO20" s="191"/>
      <c r="IFP20" s="191"/>
      <c r="IFQ20" s="83"/>
      <c r="IFR20" s="212"/>
      <c r="IFS20" s="212"/>
      <c r="IFT20" s="212"/>
      <c r="IFU20" s="191"/>
      <c r="IFV20" s="191"/>
      <c r="IFW20" s="191"/>
      <c r="IFX20" s="191"/>
      <c r="IFY20" s="83"/>
      <c r="IFZ20" s="212"/>
      <c r="IGA20" s="212"/>
      <c r="IGB20" s="212"/>
      <c r="IGC20" s="191"/>
      <c r="IGD20" s="191"/>
      <c r="IGE20" s="191"/>
      <c r="IGF20" s="191"/>
      <c r="IGG20" s="83"/>
      <c r="IGH20" s="212"/>
      <c r="IGI20" s="212"/>
      <c r="IGJ20" s="212"/>
      <c r="IGK20" s="191"/>
      <c r="IGL20" s="191"/>
      <c r="IGM20" s="191"/>
      <c r="IGN20" s="191"/>
      <c r="IGO20" s="83"/>
      <c r="IGP20" s="212"/>
      <c r="IGQ20" s="212"/>
      <c r="IGR20" s="212"/>
      <c r="IGS20" s="191"/>
      <c r="IGT20" s="191"/>
      <c r="IGU20" s="191"/>
      <c r="IGV20" s="191"/>
      <c r="IGW20" s="83"/>
      <c r="IGX20" s="212"/>
      <c r="IGY20" s="212"/>
      <c r="IGZ20" s="212"/>
      <c r="IHA20" s="191"/>
      <c r="IHB20" s="191"/>
      <c r="IHC20" s="191"/>
      <c r="IHD20" s="191"/>
      <c r="IHE20" s="83"/>
      <c r="IHF20" s="212"/>
      <c r="IHG20" s="212"/>
      <c r="IHH20" s="212"/>
      <c r="IHI20" s="191"/>
      <c r="IHJ20" s="191"/>
      <c r="IHK20" s="191"/>
      <c r="IHL20" s="191"/>
      <c r="IHM20" s="83"/>
      <c r="IHN20" s="212"/>
      <c r="IHO20" s="212"/>
      <c r="IHP20" s="212"/>
      <c r="IHQ20" s="191"/>
      <c r="IHR20" s="191"/>
      <c r="IHS20" s="191"/>
      <c r="IHT20" s="191"/>
      <c r="IHU20" s="83"/>
      <c r="IHV20" s="212"/>
      <c r="IHW20" s="212"/>
      <c r="IHX20" s="212"/>
      <c r="IHY20" s="191"/>
      <c r="IHZ20" s="191"/>
      <c r="IIA20" s="191"/>
      <c r="IIB20" s="191"/>
      <c r="IIC20" s="83"/>
      <c r="IID20" s="212"/>
      <c r="IIE20" s="212"/>
      <c r="IIF20" s="212"/>
      <c r="IIG20" s="191"/>
      <c r="IIH20" s="191"/>
      <c r="III20" s="191"/>
      <c r="IIJ20" s="191"/>
      <c r="IIK20" s="83"/>
      <c r="IIL20" s="212"/>
      <c r="IIM20" s="212"/>
      <c r="IIN20" s="212"/>
      <c r="IIO20" s="191"/>
      <c r="IIP20" s="191"/>
      <c r="IIQ20" s="191"/>
      <c r="IIR20" s="191"/>
      <c r="IIS20" s="83"/>
      <c r="IIT20" s="212"/>
      <c r="IIU20" s="212"/>
      <c r="IIV20" s="212"/>
      <c r="IIW20" s="191"/>
      <c r="IIX20" s="191"/>
      <c r="IIY20" s="191"/>
      <c r="IIZ20" s="191"/>
      <c r="IJA20" s="83"/>
      <c r="IJB20" s="212"/>
      <c r="IJC20" s="212"/>
      <c r="IJD20" s="212"/>
      <c r="IJE20" s="191"/>
      <c r="IJF20" s="191"/>
      <c r="IJG20" s="191"/>
      <c r="IJH20" s="191"/>
      <c r="IJI20" s="83"/>
      <c r="IJJ20" s="212"/>
      <c r="IJK20" s="212"/>
      <c r="IJL20" s="212"/>
      <c r="IJM20" s="191"/>
      <c r="IJN20" s="191"/>
      <c r="IJO20" s="191"/>
      <c r="IJP20" s="191"/>
      <c r="IJQ20" s="83"/>
      <c r="IJR20" s="212"/>
      <c r="IJS20" s="212"/>
      <c r="IJT20" s="212"/>
      <c r="IJU20" s="191"/>
      <c r="IJV20" s="191"/>
      <c r="IJW20" s="191"/>
      <c r="IJX20" s="191"/>
      <c r="IJY20" s="83"/>
      <c r="IJZ20" s="212"/>
      <c r="IKA20" s="212"/>
      <c r="IKB20" s="212"/>
      <c r="IKC20" s="191"/>
      <c r="IKD20" s="191"/>
      <c r="IKE20" s="191"/>
      <c r="IKF20" s="191"/>
      <c r="IKG20" s="83"/>
      <c r="IKH20" s="212"/>
      <c r="IKI20" s="212"/>
      <c r="IKJ20" s="212"/>
      <c r="IKK20" s="191"/>
      <c r="IKL20" s="191"/>
      <c r="IKM20" s="191"/>
      <c r="IKN20" s="191"/>
      <c r="IKO20" s="83"/>
      <c r="IKP20" s="212"/>
      <c r="IKQ20" s="212"/>
      <c r="IKR20" s="212"/>
      <c r="IKS20" s="191"/>
      <c r="IKT20" s="191"/>
      <c r="IKU20" s="191"/>
      <c r="IKV20" s="191"/>
      <c r="IKW20" s="83"/>
      <c r="IKX20" s="212"/>
      <c r="IKY20" s="212"/>
      <c r="IKZ20" s="212"/>
      <c r="ILA20" s="191"/>
      <c r="ILB20" s="191"/>
      <c r="ILC20" s="191"/>
      <c r="ILD20" s="191"/>
      <c r="ILE20" s="83"/>
      <c r="ILF20" s="212"/>
      <c r="ILG20" s="212"/>
      <c r="ILH20" s="212"/>
      <c r="ILI20" s="191"/>
      <c r="ILJ20" s="191"/>
      <c r="ILK20" s="191"/>
      <c r="ILL20" s="191"/>
      <c r="ILM20" s="83"/>
      <c r="ILN20" s="212"/>
      <c r="ILO20" s="212"/>
      <c r="ILP20" s="212"/>
      <c r="ILQ20" s="191"/>
      <c r="ILR20" s="191"/>
      <c r="ILS20" s="191"/>
      <c r="ILT20" s="191"/>
      <c r="ILU20" s="83"/>
      <c r="ILV20" s="212"/>
      <c r="ILW20" s="212"/>
      <c r="ILX20" s="212"/>
      <c r="ILY20" s="191"/>
      <c r="ILZ20" s="191"/>
      <c r="IMA20" s="191"/>
      <c r="IMB20" s="191"/>
      <c r="IMC20" s="83"/>
      <c r="IMD20" s="212"/>
      <c r="IME20" s="212"/>
      <c r="IMF20" s="212"/>
      <c r="IMG20" s="191"/>
      <c r="IMH20" s="191"/>
      <c r="IMI20" s="191"/>
      <c r="IMJ20" s="191"/>
      <c r="IMK20" s="83"/>
      <c r="IML20" s="212"/>
      <c r="IMM20" s="212"/>
      <c r="IMN20" s="212"/>
      <c r="IMO20" s="191"/>
      <c r="IMP20" s="191"/>
      <c r="IMQ20" s="191"/>
      <c r="IMR20" s="191"/>
      <c r="IMS20" s="83"/>
      <c r="IMT20" s="212"/>
      <c r="IMU20" s="212"/>
      <c r="IMV20" s="212"/>
      <c r="IMW20" s="191"/>
      <c r="IMX20" s="191"/>
      <c r="IMY20" s="191"/>
      <c r="IMZ20" s="191"/>
      <c r="INA20" s="83"/>
      <c r="INB20" s="212"/>
      <c r="INC20" s="212"/>
      <c r="IND20" s="212"/>
      <c r="INE20" s="191"/>
      <c r="INF20" s="191"/>
      <c r="ING20" s="191"/>
      <c r="INH20" s="191"/>
      <c r="INI20" s="83"/>
      <c r="INJ20" s="212"/>
      <c r="INK20" s="212"/>
      <c r="INL20" s="212"/>
      <c r="INM20" s="191"/>
      <c r="INN20" s="191"/>
      <c r="INO20" s="191"/>
      <c r="INP20" s="191"/>
      <c r="INQ20" s="83"/>
      <c r="INR20" s="212"/>
      <c r="INS20" s="212"/>
      <c r="INT20" s="212"/>
      <c r="INU20" s="191"/>
      <c r="INV20" s="191"/>
      <c r="INW20" s="191"/>
      <c r="INX20" s="191"/>
      <c r="INY20" s="83"/>
      <c r="INZ20" s="212"/>
      <c r="IOA20" s="212"/>
      <c r="IOB20" s="212"/>
      <c r="IOC20" s="191"/>
      <c r="IOD20" s="191"/>
      <c r="IOE20" s="191"/>
      <c r="IOF20" s="191"/>
      <c r="IOG20" s="83"/>
      <c r="IOH20" s="212"/>
      <c r="IOI20" s="212"/>
      <c r="IOJ20" s="212"/>
      <c r="IOK20" s="191"/>
      <c r="IOL20" s="191"/>
      <c r="IOM20" s="191"/>
      <c r="ION20" s="191"/>
      <c r="IOO20" s="83"/>
      <c r="IOP20" s="212"/>
      <c r="IOQ20" s="212"/>
      <c r="IOR20" s="212"/>
      <c r="IOS20" s="191"/>
      <c r="IOT20" s="191"/>
      <c r="IOU20" s="191"/>
      <c r="IOV20" s="191"/>
      <c r="IOW20" s="83"/>
      <c r="IOX20" s="212"/>
      <c r="IOY20" s="212"/>
      <c r="IOZ20" s="212"/>
      <c r="IPA20" s="191"/>
      <c r="IPB20" s="191"/>
      <c r="IPC20" s="191"/>
      <c r="IPD20" s="191"/>
      <c r="IPE20" s="83"/>
      <c r="IPF20" s="212"/>
      <c r="IPG20" s="212"/>
      <c r="IPH20" s="212"/>
      <c r="IPI20" s="191"/>
      <c r="IPJ20" s="191"/>
      <c r="IPK20" s="191"/>
      <c r="IPL20" s="191"/>
      <c r="IPM20" s="83"/>
      <c r="IPN20" s="212"/>
      <c r="IPO20" s="212"/>
      <c r="IPP20" s="212"/>
      <c r="IPQ20" s="191"/>
      <c r="IPR20" s="191"/>
      <c r="IPS20" s="191"/>
      <c r="IPT20" s="191"/>
      <c r="IPU20" s="83"/>
      <c r="IPV20" s="212"/>
      <c r="IPW20" s="212"/>
      <c r="IPX20" s="212"/>
      <c r="IPY20" s="191"/>
      <c r="IPZ20" s="191"/>
      <c r="IQA20" s="191"/>
      <c r="IQB20" s="191"/>
      <c r="IQC20" s="83"/>
      <c r="IQD20" s="212"/>
      <c r="IQE20" s="212"/>
      <c r="IQF20" s="212"/>
      <c r="IQG20" s="191"/>
      <c r="IQH20" s="191"/>
      <c r="IQI20" s="191"/>
      <c r="IQJ20" s="191"/>
      <c r="IQK20" s="83"/>
      <c r="IQL20" s="212"/>
      <c r="IQM20" s="212"/>
      <c r="IQN20" s="212"/>
      <c r="IQO20" s="191"/>
      <c r="IQP20" s="191"/>
      <c r="IQQ20" s="191"/>
      <c r="IQR20" s="191"/>
      <c r="IQS20" s="83"/>
      <c r="IQT20" s="212"/>
      <c r="IQU20" s="212"/>
      <c r="IQV20" s="212"/>
      <c r="IQW20" s="191"/>
      <c r="IQX20" s="191"/>
      <c r="IQY20" s="191"/>
      <c r="IQZ20" s="191"/>
      <c r="IRA20" s="83"/>
      <c r="IRB20" s="212"/>
      <c r="IRC20" s="212"/>
      <c r="IRD20" s="212"/>
      <c r="IRE20" s="191"/>
      <c r="IRF20" s="191"/>
      <c r="IRG20" s="191"/>
      <c r="IRH20" s="191"/>
      <c r="IRI20" s="83"/>
      <c r="IRJ20" s="212"/>
      <c r="IRK20" s="212"/>
      <c r="IRL20" s="212"/>
      <c r="IRM20" s="191"/>
      <c r="IRN20" s="191"/>
      <c r="IRO20" s="191"/>
      <c r="IRP20" s="191"/>
      <c r="IRQ20" s="83"/>
      <c r="IRR20" s="212"/>
      <c r="IRS20" s="212"/>
      <c r="IRT20" s="212"/>
      <c r="IRU20" s="191"/>
      <c r="IRV20" s="191"/>
      <c r="IRW20" s="191"/>
      <c r="IRX20" s="191"/>
      <c r="IRY20" s="83"/>
      <c r="IRZ20" s="212"/>
      <c r="ISA20" s="212"/>
      <c r="ISB20" s="212"/>
      <c r="ISC20" s="191"/>
      <c r="ISD20" s="191"/>
      <c r="ISE20" s="191"/>
      <c r="ISF20" s="191"/>
      <c r="ISG20" s="83"/>
      <c r="ISH20" s="212"/>
      <c r="ISI20" s="212"/>
      <c r="ISJ20" s="212"/>
      <c r="ISK20" s="191"/>
      <c r="ISL20" s="191"/>
      <c r="ISM20" s="191"/>
      <c r="ISN20" s="191"/>
      <c r="ISO20" s="83"/>
      <c r="ISP20" s="212"/>
      <c r="ISQ20" s="212"/>
      <c r="ISR20" s="212"/>
      <c r="ISS20" s="191"/>
      <c r="IST20" s="191"/>
      <c r="ISU20" s="191"/>
      <c r="ISV20" s="191"/>
      <c r="ISW20" s="83"/>
      <c r="ISX20" s="212"/>
      <c r="ISY20" s="212"/>
      <c r="ISZ20" s="212"/>
      <c r="ITA20" s="191"/>
      <c r="ITB20" s="191"/>
      <c r="ITC20" s="191"/>
      <c r="ITD20" s="191"/>
      <c r="ITE20" s="83"/>
      <c r="ITF20" s="212"/>
      <c r="ITG20" s="212"/>
      <c r="ITH20" s="212"/>
      <c r="ITI20" s="191"/>
      <c r="ITJ20" s="191"/>
      <c r="ITK20" s="191"/>
      <c r="ITL20" s="191"/>
      <c r="ITM20" s="83"/>
      <c r="ITN20" s="212"/>
      <c r="ITO20" s="212"/>
      <c r="ITP20" s="212"/>
      <c r="ITQ20" s="191"/>
      <c r="ITR20" s="191"/>
      <c r="ITS20" s="191"/>
      <c r="ITT20" s="191"/>
      <c r="ITU20" s="83"/>
      <c r="ITV20" s="212"/>
      <c r="ITW20" s="212"/>
      <c r="ITX20" s="212"/>
      <c r="ITY20" s="191"/>
      <c r="ITZ20" s="191"/>
      <c r="IUA20" s="191"/>
      <c r="IUB20" s="191"/>
      <c r="IUC20" s="83"/>
      <c r="IUD20" s="212"/>
      <c r="IUE20" s="212"/>
      <c r="IUF20" s="212"/>
      <c r="IUG20" s="191"/>
      <c r="IUH20" s="191"/>
      <c r="IUI20" s="191"/>
      <c r="IUJ20" s="191"/>
      <c r="IUK20" s="83"/>
      <c r="IUL20" s="212"/>
      <c r="IUM20" s="212"/>
      <c r="IUN20" s="212"/>
      <c r="IUO20" s="191"/>
      <c r="IUP20" s="191"/>
      <c r="IUQ20" s="191"/>
      <c r="IUR20" s="191"/>
      <c r="IUS20" s="83"/>
      <c r="IUT20" s="212"/>
      <c r="IUU20" s="212"/>
      <c r="IUV20" s="212"/>
      <c r="IUW20" s="191"/>
      <c r="IUX20" s="191"/>
      <c r="IUY20" s="191"/>
      <c r="IUZ20" s="191"/>
      <c r="IVA20" s="83"/>
      <c r="IVB20" s="212"/>
      <c r="IVC20" s="212"/>
      <c r="IVD20" s="212"/>
      <c r="IVE20" s="191"/>
      <c r="IVF20" s="191"/>
      <c r="IVG20" s="191"/>
      <c r="IVH20" s="191"/>
      <c r="IVI20" s="83"/>
      <c r="IVJ20" s="212"/>
      <c r="IVK20" s="212"/>
      <c r="IVL20" s="212"/>
      <c r="IVM20" s="191"/>
      <c r="IVN20" s="191"/>
      <c r="IVO20" s="191"/>
      <c r="IVP20" s="191"/>
      <c r="IVQ20" s="83"/>
      <c r="IVR20" s="212"/>
      <c r="IVS20" s="212"/>
      <c r="IVT20" s="212"/>
      <c r="IVU20" s="191"/>
      <c r="IVV20" s="191"/>
      <c r="IVW20" s="191"/>
      <c r="IVX20" s="191"/>
      <c r="IVY20" s="83"/>
      <c r="IVZ20" s="212"/>
      <c r="IWA20" s="212"/>
      <c r="IWB20" s="212"/>
      <c r="IWC20" s="191"/>
      <c r="IWD20" s="191"/>
      <c r="IWE20" s="191"/>
      <c r="IWF20" s="191"/>
      <c r="IWG20" s="83"/>
      <c r="IWH20" s="212"/>
      <c r="IWI20" s="212"/>
      <c r="IWJ20" s="212"/>
      <c r="IWK20" s="191"/>
      <c r="IWL20" s="191"/>
      <c r="IWM20" s="191"/>
      <c r="IWN20" s="191"/>
      <c r="IWO20" s="83"/>
      <c r="IWP20" s="212"/>
      <c r="IWQ20" s="212"/>
      <c r="IWR20" s="212"/>
      <c r="IWS20" s="191"/>
      <c r="IWT20" s="191"/>
      <c r="IWU20" s="191"/>
      <c r="IWV20" s="191"/>
      <c r="IWW20" s="83"/>
      <c r="IWX20" s="212"/>
      <c r="IWY20" s="212"/>
      <c r="IWZ20" s="212"/>
      <c r="IXA20" s="191"/>
      <c r="IXB20" s="191"/>
      <c r="IXC20" s="191"/>
      <c r="IXD20" s="191"/>
      <c r="IXE20" s="83"/>
      <c r="IXF20" s="212"/>
      <c r="IXG20" s="212"/>
      <c r="IXH20" s="212"/>
      <c r="IXI20" s="191"/>
      <c r="IXJ20" s="191"/>
      <c r="IXK20" s="191"/>
      <c r="IXL20" s="191"/>
      <c r="IXM20" s="83"/>
      <c r="IXN20" s="212"/>
      <c r="IXO20" s="212"/>
      <c r="IXP20" s="212"/>
      <c r="IXQ20" s="191"/>
      <c r="IXR20" s="191"/>
      <c r="IXS20" s="191"/>
      <c r="IXT20" s="191"/>
      <c r="IXU20" s="83"/>
      <c r="IXV20" s="212"/>
      <c r="IXW20" s="212"/>
      <c r="IXX20" s="212"/>
      <c r="IXY20" s="191"/>
      <c r="IXZ20" s="191"/>
      <c r="IYA20" s="191"/>
      <c r="IYB20" s="191"/>
      <c r="IYC20" s="83"/>
      <c r="IYD20" s="212"/>
      <c r="IYE20" s="212"/>
      <c r="IYF20" s="212"/>
      <c r="IYG20" s="191"/>
      <c r="IYH20" s="191"/>
      <c r="IYI20" s="191"/>
      <c r="IYJ20" s="191"/>
      <c r="IYK20" s="83"/>
      <c r="IYL20" s="212"/>
      <c r="IYM20" s="212"/>
      <c r="IYN20" s="212"/>
      <c r="IYO20" s="191"/>
      <c r="IYP20" s="191"/>
      <c r="IYQ20" s="191"/>
      <c r="IYR20" s="191"/>
      <c r="IYS20" s="83"/>
      <c r="IYT20" s="212"/>
      <c r="IYU20" s="212"/>
      <c r="IYV20" s="212"/>
      <c r="IYW20" s="191"/>
      <c r="IYX20" s="191"/>
      <c r="IYY20" s="191"/>
      <c r="IYZ20" s="191"/>
      <c r="IZA20" s="83"/>
      <c r="IZB20" s="212"/>
      <c r="IZC20" s="212"/>
      <c r="IZD20" s="212"/>
      <c r="IZE20" s="191"/>
      <c r="IZF20" s="191"/>
      <c r="IZG20" s="191"/>
      <c r="IZH20" s="191"/>
      <c r="IZI20" s="83"/>
      <c r="IZJ20" s="212"/>
      <c r="IZK20" s="212"/>
      <c r="IZL20" s="212"/>
      <c r="IZM20" s="191"/>
      <c r="IZN20" s="191"/>
      <c r="IZO20" s="191"/>
      <c r="IZP20" s="191"/>
      <c r="IZQ20" s="83"/>
      <c r="IZR20" s="212"/>
      <c r="IZS20" s="212"/>
      <c r="IZT20" s="212"/>
      <c r="IZU20" s="191"/>
      <c r="IZV20" s="191"/>
      <c r="IZW20" s="191"/>
      <c r="IZX20" s="191"/>
      <c r="IZY20" s="83"/>
      <c r="IZZ20" s="212"/>
      <c r="JAA20" s="212"/>
      <c r="JAB20" s="212"/>
      <c r="JAC20" s="191"/>
      <c r="JAD20" s="191"/>
      <c r="JAE20" s="191"/>
      <c r="JAF20" s="191"/>
      <c r="JAG20" s="83"/>
      <c r="JAH20" s="212"/>
      <c r="JAI20" s="212"/>
      <c r="JAJ20" s="212"/>
      <c r="JAK20" s="191"/>
      <c r="JAL20" s="191"/>
      <c r="JAM20" s="191"/>
      <c r="JAN20" s="191"/>
      <c r="JAO20" s="83"/>
      <c r="JAP20" s="212"/>
      <c r="JAQ20" s="212"/>
      <c r="JAR20" s="212"/>
      <c r="JAS20" s="191"/>
      <c r="JAT20" s="191"/>
      <c r="JAU20" s="191"/>
      <c r="JAV20" s="191"/>
      <c r="JAW20" s="83"/>
      <c r="JAX20" s="212"/>
      <c r="JAY20" s="212"/>
      <c r="JAZ20" s="212"/>
      <c r="JBA20" s="191"/>
      <c r="JBB20" s="191"/>
      <c r="JBC20" s="191"/>
      <c r="JBD20" s="191"/>
      <c r="JBE20" s="83"/>
      <c r="JBF20" s="212"/>
      <c r="JBG20" s="212"/>
      <c r="JBH20" s="212"/>
      <c r="JBI20" s="191"/>
      <c r="JBJ20" s="191"/>
      <c r="JBK20" s="191"/>
      <c r="JBL20" s="191"/>
      <c r="JBM20" s="83"/>
      <c r="JBN20" s="212"/>
      <c r="JBO20" s="212"/>
      <c r="JBP20" s="212"/>
      <c r="JBQ20" s="191"/>
      <c r="JBR20" s="191"/>
      <c r="JBS20" s="191"/>
      <c r="JBT20" s="191"/>
      <c r="JBU20" s="83"/>
      <c r="JBV20" s="212"/>
      <c r="JBW20" s="212"/>
      <c r="JBX20" s="212"/>
      <c r="JBY20" s="191"/>
      <c r="JBZ20" s="191"/>
      <c r="JCA20" s="191"/>
      <c r="JCB20" s="191"/>
      <c r="JCC20" s="83"/>
      <c r="JCD20" s="212"/>
      <c r="JCE20" s="212"/>
      <c r="JCF20" s="212"/>
      <c r="JCG20" s="191"/>
      <c r="JCH20" s="191"/>
      <c r="JCI20" s="191"/>
      <c r="JCJ20" s="191"/>
      <c r="JCK20" s="83"/>
      <c r="JCL20" s="212"/>
      <c r="JCM20" s="212"/>
      <c r="JCN20" s="212"/>
      <c r="JCO20" s="191"/>
      <c r="JCP20" s="191"/>
      <c r="JCQ20" s="191"/>
      <c r="JCR20" s="191"/>
      <c r="JCS20" s="83"/>
      <c r="JCT20" s="212"/>
      <c r="JCU20" s="212"/>
      <c r="JCV20" s="212"/>
      <c r="JCW20" s="191"/>
      <c r="JCX20" s="191"/>
      <c r="JCY20" s="191"/>
      <c r="JCZ20" s="191"/>
      <c r="JDA20" s="83"/>
      <c r="JDB20" s="212"/>
      <c r="JDC20" s="212"/>
      <c r="JDD20" s="212"/>
      <c r="JDE20" s="191"/>
      <c r="JDF20" s="191"/>
      <c r="JDG20" s="191"/>
      <c r="JDH20" s="191"/>
      <c r="JDI20" s="83"/>
      <c r="JDJ20" s="212"/>
      <c r="JDK20" s="212"/>
      <c r="JDL20" s="212"/>
      <c r="JDM20" s="191"/>
      <c r="JDN20" s="191"/>
      <c r="JDO20" s="191"/>
      <c r="JDP20" s="191"/>
      <c r="JDQ20" s="83"/>
      <c r="JDR20" s="212"/>
      <c r="JDS20" s="212"/>
      <c r="JDT20" s="212"/>
      <c r="JDU20" s="191"/>
      <c r="JDV20" s="191"/>
      <c r="JDW20" s="191"/>
      <c r="JDX20" s="191"/>
      <c r="JDY20" s="83"/>
      <c r="JDZ20" s="212"/>
      <c r="JEA20" s="212"/>
      <c r="JEB20" s="212"/>
      <c r="JEC20" s="191"/>
      <c r="JED20" s="191"/>
      <c r="JEE20" s="191"/>
      <c r="JEF20" s="191"/>
      <c r="JEG20" s="83"/>
      <c r="JEH20" s="212"/>
      <c r="JEI20" s="212"/>
      <c r="JEJ20" s="212"/>
      <c r="JEK20" s="191"/>
      <c r="JEL20" s="191"/>
      <c r="JEM20" s="191"/>
      <c r="JEN20" s="191"/>
      <c r="JEO20" s="83"/>
      <c r="JEP20" s="212"/>
      <c r="JEQ20" s="212"/>
      <c r="JER20" s="212"/>
      <c r="JES20" s="191"/>
      <c r="JET20" s="191"/>
      <c r="JEU20" s="191"/>
      <c r="JEV20" s="191"/>
      <c r="JEW20" s="83"/>
      <c r="JEX20" s="212"/>
      <c r="JEY20" s="212"/>
      <c r="JEZ20" s="212"/>
      <c r="JFA20" s="191"/>
      <c r="JFB20" s="191"/>
      <c r="JFC20" s="191"/>
      <c r="JFD20" s="191"/>
      <c r="JFE20" s="83"/>
      <c r="JFF20" s="212"/>
      <c r="JFG20" s="212"/>
      <c r="JFH20" s="212"/>
      <c r="JFI20" s="191"/>
      <c r="JFJ20" s="191"/>
      <c r="JFK20" s="191"/>
      <c r="JFL20" s="191"/>
      <c r="JFM20" s="83"/>
      <c r="JFN20" s="212"/>
      <c r="JFO20" s="212"/>
      <c r="JFP20" s="212"/>
      <c r="JFQ20" s="191"/>
      <c r="JFR20" s="191"/>
      <c r="JFS20" s="191"/>
      <c r="JFT20" s="191"/>
      <c r="JFU20" s="83"/>
      <c r="JFV20" s="212"/>
      <c r="JFW20" s="212"/>
      <c r="JFX20" s="212"/>
      <c r="JFY20" s="191"/>
      <c r="JFZ20" s="191"/>
      <c r="JGA20" s="191"/>
      <c r="JGB20" s="191"/>
      <c r="JGC20" s="83"/>
      <c r="JGD20" s="212"/>
      <c r="JGE20" s="212"/>
      <c r="JGF20" s="212"/>
      <c r="JGG20" s="191"/>
      <c r="JGH20" s="191"/>
      <c r="JGI20" s="191"/>
      <c r="JGJ20" s="191"/>
      <c r="JGK20" s="83"/>
      <c r="JGL20" s="212"/>
      <c r="JGM20" s="212"/>
      <c r="JGN20" s="212"/>
      <c r="JGO20" s="191"/>
      <c r="JGP20" s="191"/>
      <c r="JGQ20" s="191"/>
      <c r="JGR20" s="191"/>
      <c r="JGS20" s="83"/>
      <c r="JGT20" s="212"/>
      <c r="JGU20" s="212"/>
      <c r="JGV20" s="212"/>
      <c r="JGW20" s="191"/>
      <c r="JGX20" s="191"/>
      <c r="JGY20" s="191"/>
      <c r="JGZ20" s="191"/>
      <c r="JHA20" s="83"/>
      <c r="JHB20" s="212"/>
      <c r="JHC20" s="212"/>
      <c r="JHD20" s="212"/>
      <c r="JHE20" s="191"/>
      <c r="JHF20" s="191"/>
      <c r="JHG20" s="191"/>
      <c r="JHH20" s="191"/>
      <c r="JHI20" s="83"/>
      <c r="JHJ20" s="212"/>
      <c r="JHK20" s="212"/>
      <c r="JHL20" s="212"/>
      <c r="JHM20" s="191"/>
      <c r="JHN20" s="191"/>
      <c r="JHO20" s="191"/>
      <c r="JHP20" s="191"/>
      <c r="JHQ20" s="83"/>
      <c r="JHR20" s="212"/>
      <c r="JHS20" s="212"/>
      <c r="JHT20" s="212"/>
      <c r="JHU20" s="191"/>
      <c r="JHV20" s="191"/>
      <c r="JHW20" s="191"/>
      <c r="JHX20" s="191"/>
      <c r="JHY20" s="83"/>
      <c r="JHZ20" s="212"/>
      <c r="JIA20" s="212"/>
      <c r="JIB20" s="212"/>
      <c r="JIC20" s="191"/>
      <c r="JID20" s="191"/>
      <c r="JIE20" s="191"/>
      <c r="JIF20" s="191"/>
      <c r="JIG20" s="83"/>
      <c r="JIH20" s="212"/>
      <c r="JII20" s="212"/>
      <c r="JIJ20" s="212"/>
      <c r="JIK20" s="191"/>
      <c r="JIL20" s="191"/>
      <c r="JIM20" s="191"/>
      <c r="JIN20" s="191"/>
      <c r="JIO20" s="83"/>
      <c r="JIP20" s="212"/>
      <c r="JIQ20" s="212"/>
      <c r="JIR20" s="212"/>
      <c r="JIS20" s="191"/>
      <c r="JIT20" s="191"/>
      <c r="JIU20" s="191"/>
      <c r="JIV20" s="191"/>
      <c r="JIW20" s="83"/>
      <c r="JIX20" s="212"/>
      <c r="JIY20" s="212"/>
      <c r="JIZ20" s="212"/>
      <c r="JJA20" s="191"/>
      <c r="JJB20" s="191"/>
      <c r="JJC20" s="191"/>
      <c r="JJD20" s="191"/>
      <c r="JJE20" s="83"/>
      <c r="JJF20" s="212"/>
      <c r="JJG20" s="212"/>
      <c r="JJH20" s="212"/>
      <c r="JJI20" s="191"/>
      <c r="JJJ20" s="191"/>
      <c r="JJK20" s="191"/>
      <c r="JJL20" s="191"/>
      <c r="JJM20" s="83"/>
      <c r="JJN20" s="212"/>
      <c r="JJO20" s="212"/>
      <c r="JJP20" s="212"/>
      <c r="JJQ20" s="191"/>
      <c r="JJR20" s="191"/>
      <c r="JJS20" s="191"/>
      <c r="JJT20" s="191"/>
      <c r="JJU20" s="83"/>
      <c r="JJV20" s="212"/>
      <c r="JJW20" s="212"/>
      <c r="JJX20" s="212"/>
      <c r="JJY20" s="191"/>
      <c r="JJZ20" s="191"/>
      <c r="JKA20" s="191"/>
      <c r="JKB20" s="191"/>
      <c r="JKC20" s="83"/>
      <c r="JKD20" s="212"/>
      <c r="JKE20" s="212"/>
      <c r="JKF20" s="212"/>
      <c r="JKG20" s="191"/>
      <c r="JKH20" s="191"/>
      <c r="JKI20" s="191"/>
      <c r="JKJ20" s="191"/>
      <c r="JKK20" s="83"/>
      <c r="JKL20" s="212"/>
      <c r="JKM20" s="212"/>
      <c r="JKN20" s="212"/>
      <c r="JKO20" s="191"/>
      <c r="JKP20" s="191"/>
      <c r="JKQ20" s="191"/>
      <c r="JKR20" s="191"/>
      <c r="JKS20" s="83"/>
      <c r="JKT20" s="212"/>
      <c r="JKU20" s="212"/>
      <c r="JKV20" s="212"/>
      <c r="JKW20" s="191"/>
      <c r="JKX20" s="191"/>
      <c r="JKY20" s="191"/>
      <c r="JKZ20" s="191"/>
      <c r="JLA20" s="83"/>
      <c r="JLB20" s="212"/>
      <c r="JLC20" s="212"/>
      <c r="JLD20" s="212"/>
      <c r="JLE20" s="191"/>
      <c r="JLF20" s="191"/>
      <c r="JLG20" s="191"/>
      <c r="JLH20" s="191"/>
      <c r="JLI20" s="83"/>
      <c r="JLJ20" s="212"/>
      <c r="JLK20" s="212"/>
      <c r="JLL20" s="212"/>
      <c r="JLM20" s="191"/>
      <c r="JLN20" s="191"/>
      <c r="JLO20" s="191"/>
      <c r="JLP20" s="191"/>
      <c r="JLQ20" s="83"/>
      <c r="JLR20" s="212"/>
      <c r="JLS20" s="212"/>
      <c r="JLT20" s="212"/>
      <c r="JLU20" s="191"/>
      <c r="JLV20" s="191"/>
      <c r="JLW20" s="191"/>
      <c r="JLX20" s="191"/>
      <c r="JLY20" s="83"/>
      <c r="JLZ20" s="212"/>
      <c r="JMA20" s="212"/>
      <c r="JMB20" s="212"/>
      <c r="JMC20" s="191"/>
      <c r="JMD20" s="191"/>
      <c r="JME20" s="191"/>
      <c r="JMF20" s="191"/>
      <c r="JMG20" s="83"/>
      <c r="JMH20" s="212"/>
      <c r="JMI20" s="212"/>
      <c r="JMJ20" s="212"/>
      <c r="JMK20" s="191"/>
      <c r="JML20" s="191"/>
      <c r="JMM20" s="191"/>
      <c r="JMN20" s="191"/>
      <c r="JMO20" s="83"/>
      <c r="JMP20" s="212"/>
      <c r="JMQ20" s="212"/>
      <c r="JMR20" s="212"/>
      <c r="JMS20" s="191"/>
      <c r="JMT20" s="191"/>
      <c r="JMU20" s="191"/>
      <c r="JMV20" s="191"/>
      <c r="JMW20" s="83"/>
      <c r="JMX20" s="212"/>
      <c r="JMY20" s="212"/>
      <c r="JMZ20" s="212"/>
      <c r="JNA20" s="191"/>
      <c r="JNB20" s="191"/>
      <c r="JNC20" s="191"/>
      <c r="JND20" s="191"/>
      <c r="JNE20" s="83"/>
      <c r="JNF20" s="212"/>
      <c r="JNG20" s="212"/>
      <c r="JNH20" s="212"/>
      <c r="JNI20" s="191"/>
      <c r="JNJ20" s="191"/>
      <c r="JNK20" s="191"/>
      <c r="JNL20" s="191"/>
      <c r="JNM20" s="83"/>
      <c r="JNN20" s="212"/>
      <c r="JNO20" s="212"/>
      <c r="JNP20" s="212"/>
      <c r="JNQ20" s="191"/>
      <c r="JNR20" s="191"/>
      <c r="JNS20" s="191"/>
      <c r="JNT20" s="191"/>
      <c r="JNU20" s="83"/>
      <c r="JNV20" s="212"/>
      <c r="JNW20" s="212"/>
      <c r="JNX20" s="212"/>
      <c r="JNY20" s="191"/>
      <c r="JNZ20" s="191"/>
      <c r="JOA20" s="191"/>
      <c r="JOB20" s="191"/>
      <c r="JOC20" s="83"/>
      <c r="JOD20" s="212"/>
      <c r="JOE20" s="212"/>
      <c r="JOF20" s="212"/>
      <c r="JOG20" s="191"/>
      <c r="JOH20" s="191"/>
      <c r="JOI20" s="191"/>
      <c r="JOJ20" s="191"/>
      <c r="JOK20" s="83"/>
      <c r="JOL20" s="212"/>
      <c r="JOM20" s="212"/>
      <c r="JON20" s="212"/>
      <c r="JOO20" s="191"/>
      <c r="JOP20" s="191"/>
      <c r="JOQ20" s="191"/>
      <c r="JOR20" s="191"/>
      <c r="JOS20" s="83"/>
      <c r="JOT20" s="212"/>
      <c r="JOU20" s="212"/>
      <c r="JOV20" s="212"/>
      <c r="JOW20" s="191"/>
      <c r="JOX20" s="191"/>
      <c r="JOY20" s="191"/>
      <c r="JOZ20" s="191"/>
      <c r="JPA20" s="83"/>
      <c r="JPB20" s="212"/>
      <c r="JPC20" s="212"/>
      <c r="JPD20" s="212"/>
      <c r="JPE20" s="191"/>
      <c r="JPF20" s="191"/>
      <c r="JPG20" s="191"/>
      <c r="JPH20" s="191"/>
      <c r="JPI20" s="83"/>
      <c r="JPJ20" s="212"/>
      <c r="JPK20" s="212"/>
      <c r="JPL20" s="212"/>
      <c r="JPM20" s="191"/>
      <c r="JPN20" s="191"/>
      <c r="JPO20" s="191"/>
      <c r="JPP20" s="191"/>
      <c r="JPQ20" s="83"/>
      <c r="JPR20" s="212"/>
      <c r="JPS20" s="212"/>
      <c r="JPT20" s="212"/>
      <c r="JPU20" s="191"/>
      <c r="JPV20" s="191"/>
      <c r="JPW20" s="191"/>
      <c r="JPX20" s="191"/>
      <c r="JPY20" s="83"/>
      <c r="JPZ20" s="212"/>
      <c r="JQA20" s="212"/>
      <c r="JQB20" s="212"/>
      <c r="JQC20" s="191"/>
      <c r="JQD20" s="191"/>
      <c r="JQE20" s="191"/>
      <c r="JQF20" s="191"/>
      <c r="JQG20" s="83"/>
      <c r="JQH20" s="212"/>
      <c r="JQI20" s="212"/>
      <c r="JQJ20" s="212"/>
      <c r="JQK20" s="191"/>
      <c r="JQL20" s="191"/>
      <c r="JQM20" s="191"/>
      <c r="JQN20" s="191"/>
      <c r="JQO20" s="83"/>
      <c r="JQP20" s="212"/>
      <c r="JQQ20" s="212"/>
      <c r="JQR20" s="212"/>
      <c r="JQS20" s="191"/>
      <c r="JQT20" s="191"/>
      <c r="JQU20" s="191"/>
      <c r="JQV20" s="191"/>
      <c r="JQW20" s="83"/>
      <c r="JQX20" s="212"/>
      <c r="JQY20" s="212"/>
      <c r="JQZ20" s="212"/>
      <c r="JRA20" s="191"/>
      <c r="JRB20" s="191"/>
      <c r="JRC20" s="191"/>
      <c r="JRD20" s="191"/>
      <c r="JRE20" s="83"/>
      <c r="JRF20" s="212"/>
      <c r="JRG20" s="212"/>
      <c r="JRH20" s="212"/>
      <c r="JRI20" s="191"/>
      <c r="JRJ20" s="191"/>
      <c r="JRK20" s="191"/>
      <c r="JRL20" s="191"/>
      <c r="JRM20" s="83"/>
      <c r="JRN20" s="212"/>
      <c r="JRO20" s="212"/>
      <c r="JRP20" s="212"/>
      <c r="JRQ20" s="191"/>
      <c r="JRR20" s="191"/>
      <c r="JRS20" s="191"/>
      <c r="JRT20" s="191"/>
      <c r="JRU20" s="83"/>
      <c r="JRV20" s="212"/>
      <c r="JRW20" s="212"/>
      <c r="JRX20" s="212"/>
      <c r="JRY20" s="191"/>
      <c r="JRZ20" s="191"/>
      <c r="JSA20" s="191"/>
      <c r="JSB20" s="191"/>
      <c r="JSC20" s="83"/>
      <c r="JSD20" s="212"/>
      <c r="JSE20" s="212"/>
      <c r="JSF20" s="212"/>
      <c r="JSG20" s="191"/>
      <c r="JSH20" s="191"/>
      <c r="JSI20" s="191"/>
      <c r="JSJ20" s="191"/>
      <c r="JSK20" s="83"/>
      <c r="JSL20" s="212"/>
      <c r="JSM20" s="212"/>
      <c r="JSN20" s="212"/>
      <c r="JSO20" s="191"/>
      <c r="JSP20" s="191"/>
      <c r="JSQ20" s="191"/>
      <c r="JSR20" s="191"/>
      <c r="JSS20" s="83"/>
      <c r="JST20" s="212"/>
      <c r="JSU20" s="212"/>
      <c r="JSV20" s="212"/>
      <c r="JSW20" s="191"/>
      <c r="JSX20" s="191"/>
      <c r="JSY20" s="191"/>
      <c r="JSZ20" s="191"/>
      <c r="JTA20" s="83"/>
      <c r="JTB20" s="212"/>
      <c r="JTC20" s="212"/>
      <c r="JTD20" s="212"/>
      <c r="JTE20" s="191"/>
      <c r="JTF20" s="191"/>
      <c r="JTG20" s="191"/>
      <c r="JTH20" s="191"/>
      <c r="JTI20" s="83"/>
      <c r="JTJ20" s="212"/>
      <c r="JTK20" s="212"/>
      <c r="JTL20" s="212"/>
      <c r="JTM20" s="191"/>
      <c r="JTN20" s="191"/>
      <c r="JTO20" s="191"/>
      <c r="JTP20" s="191"/>
      <c r="JTQ20" s="83"/>
      <c r="JTR20" s="212"/>
      <c r="JTS20" s="212"/>
      <c r="JTT20" s="212"/>
      <c r="JTU20" s="191"/>
      <c r="JTV20" s="191"/>
      <c r="JTW20" s="191"/>
      <c r="JTX20" s="191"/>
      <c r="JTY20" s="83"/>
      <c r="JTZ20" s="212"/>
      <c r="JUA20" s="212"/>
      <c r="JUB20" s="212"/>
      <c r="JUC20" s="191"/>
      <c r="JUD20" s="191"/>
      <c r="JUE20" s="191"/>
      <c r="JUF20" s="191"/>
      <c r="JUG20" s="83"/>
      <c r="JUH20" s="212"/>
      <c r="JUI20" s="212"/>
      <c r="JUJ20" s="212"/>
      <c r="JUK20" s="191"/>
      <c r="JUL20" s="191"/>
      <c r="JUM20" s="191"/>
      <c r="JUN20" s="191"/>
      <c r="JUO20" s="83"/>
      <c r="JUP20" s="212"/>
      <c r="JUQ20" s="212"/>
      <c r="JUR20" s="212"/>
      <c r="JUS20" s="191"/>
      <c r="JUT20" s="191"/>
      <c r="JUU20" s="191"/>
      <c r="JUV20" s="191"/>
      <c r="JUW20" s="83"/>
      <c r="JUX20" s="212"/>
      <c r="JUY20" s="212"/>
      <c r="JUZ20" s="212"/>
      <c r="JVA20" s="191"/>
      <c r="JVB20" s="191"/>
      <c r="JVC20" s="191"/>
      <c r="JVD20" s="191"/>
      <c r="JVE20" s="83"/>
      <c r="JVF20" s="212"/>
      <c r="JVG20" s="212"/>
      <c r="JVH20" s="212"/>
      <c r="JVI20" s="191"/>
      <c r="JVJ20" s="191"/>
      <c r="JVK20" s="191"/>
      <c r="JVL20" s="191"/>
      <c r="JVM20" s="83"/>
      <c r="JVN20" s="212"/>
      <c r="JVO20" s="212"/>
      <c r="JVP20" s="212"/>
      <c r="JVQ20" s="191"/>
      <c r="JVR20" s="191"/>
      <c r="JVS20" s="191"/>
      <c r="JVT20" s="191"/>
      <c r="JVU20" s="83"/>
      <c r="JVV20" s="212"/>
      <c r="JVW20" s="212"/>
      <c r="JVX20" s="212"/>
      <c r="JVY20" s="191"/>
      <c r="JVZ20" s="191"/>
      <c r="JWA20" s="191"/>
      <c r="JWB20" s="191"/>
      <c r="JWC20" s="83"/>
      <c r="JWD20" s="212"/>
      <c r="JWE20" s="212"/>
      <c r="JWF20" s="212"/>
      <c r="JWG20" s="191"/>
      <c r="JWH20" s="191"/>
      <c r="JWI20" s="191"/>
      <c r="JWJ20" s="191"/>
      <c r="JWK20" s="83"/>
      <c r="JWL20" s="212"/>
      <c r="JWM20" s="212"/>
      <c r="JWN20" s="212"/>
      <c r="JWO20" s="191"/>
      <c r="JWP20" s="191"/>
      <c r="JWQ20" s="191"/>
      <c r="JWR20" s="191"/>
      <c r="JWS20" s="83"/>
      <c r="JWT20" s="212"/>
      <c r="JWU20" s="212"/>
      <c r="JWV20" s="212"/>
      <c r="JWW20" s="191"/>
      <c r="JWX20" s="191"/>
      <c r="JWY20" s="191"/>
      <c r="JWZ20" s="191"/>
      <c r="JXA20" s="83"/>
      <c r="JXB20" s="212"/>
      <c r="JXC20" s="212"/>
      <c r="JXD20" s="212"/>
      <c r="JXE20" s="191"/>
      <c r="JXF20" s="191"/>
      <c r="JXG20" s="191"/>
      <c r="JXH20" s="191"/>
      <c r="JXI20" s="83"/>
      <c r="JXJ20" s="212"/>
      <c r="JXK20" s="212"/>
      <c r="JXL20" s="212"/>
      <c r="JXM20" s="191"/>
      <c r="JXN20" s="191"/>
      <c r="JXO20" s="191"/>
      <c r="JXP20" s="191"/>
      <c r="JXQ20" s="83"/>
      <c r="JXR20" s="212"/>
      <c r="JXS20" s="212"/>
      <c r="JXT20" s="212"/>
      <c r="JXU20" s="191"/>
      <c r="JXV20" s="191"/>
      <c r="JXW20" s="191"/>
      <c r="JXX20" s="191"/>
      <c r="JXY20" s="83"/>
      <c r="JXZ20" s="212"/>
      <c r="JYA20" s="212"/>
      <c r="JYB20" s="212"/>
      <c r="JYC20" s="191"/>
      <c r="JYD20" s="191"/>
      <c r="JYE20" s="191"/>
      <c r="JYF20" s="191"/>
      <c r="JYG20" s="83"/>
      <c r="JYH20" s="212"/>
      <c r="JYI20" s="212"/>
      <c r="JYJ20" s="212"/>
      <c r="JYK20" s="191"/>
      <c r="JYL20" s="191"/>
      <c r="JYM20" s="191"/>
      <c r="JYN20" s="191"/>
      <c r="JYO20" s="83"/>
      <c r="JYP20" s="212"/>
      <c r="JYQ20" s="212"/>
      <c r="JYR20" s="212"/>
      <c r="JYS20" s="191"/>
      <c r="JYT20" s="191"/>
      <c r="JYU20" s="191"/>
      <c r="JYV20" s="191"/>
      <c r="JYW20" s="83"/>
      <c r="JYX20" s="212"/>
      <c r="JYY20" s="212"/>
      <c r="JYZ20" s="212"/>
      <c r="JZA20" s="191"/>
      <c r="JZB20" s="191"/>
      <c r="JZC20" s="191"/>
      <c r="JZD20" s="191"/>
      <c r="JZE20" s="83"/>
      <c r="JZF20" s="212"/>
      <c r="JZG20" s="212"/>
      <c r="JZH20" s="212"/>
      <c r="JZI20" s="191"/>
      <c r="JZJ20" s="191"/>
      <c r="JZK20" s="191"/>
      <c r="JZL20" s="191"/>
      <c r="JZM20" s="83"/>
      <c r="JZN20" s="212"/>
      <c r="JZO20" s="212"/>
      <c r="JZP20" s="212"/>
      <c r="JZQ20" s="191"/>
      <c r="JZR20" s="191"/>
      <c r="JZS20" s="191"/>
      <c r="JZT20" s="191"/>
      <c r="JZU20" s="83"/>
      <c r="JZV20" s="212"/>
      <c r="JZW20" s="212"/>
      <c r="JZX20" s="212"/>
      <c r="JZY20" s="191"/>
      <c r="JZZ20" s="191"/>
      <c r="KAA20" s="191"/>
      <c r="KAB20" s="191"/>
      <c r="KAC20" s="83"/>
      <c r="KAD20" s="212"/>
      <c r="KAE20" s="212"/>
      <c r="KAF20" s="212"/>
      <c r="KAG20" s="191"/>
      <c r="KAH20" s="191"/>
      <c r="KAI20" s="191"/>
      <c r="KAJ20" s="191"/>
      <c r="KAK20" s="83"/>
      <c r="KAL20" s="212"/>
      <c r="KAM20" s="212"/>
      <c r="KAN20" s="212"/>
      <c r="KAO20" s="191"/>
      <c r="KAP20" s="191"/>
      <c r="KAQ20" s="191"/>
      <c r="KAR20" s="191"/>
      <c r="KAS20" s="83"/>
      <c r="KAT20" s="212"/>
      <c r="KAU20" s="212"/>
      <c r="KAV20" s="212"/>
      <c r="KAW20" s="191"/>
      <c r="KAX20" s="191"/>
      <c r="KAY20" s="191"/>
      <c r="KAZ20" s="191"/>
      <c r="KBA20" s="83"/>
      <c r="KBB20" s="212"/>
      <c r="KBC20" s="212"/>
      <c r="KBD20" s="212"/>
      <c r="KBE20" s="191"/>
      <c r="KBF20" s="191"/>
      <c r="KBG20" s="191"/>
      <c r="KBH20" s="191"/>
      <c r="KBI20" s="83"/>
      <c r="KBJ20" s="212"/>
      <c r="KBK20" s="212"/>
      <c r="KBL20" s="212"/>
      <c r="KBM20" s="191"/>
      <c r="KBN20" s="191"/>
      <c r="KBO20" s="191"/>
      <c r="KBP20" s="191"/>
      <c r="KBQ20" s="83"/>
      <c r="KBR20" s="212"/>
      <c r="KBS20" s="212"/>
      <c r="KBT20" s="212"/>
      <c r="KBU20" s="191"/>
      <c r="KBV20" s="191"/>
      <c r="KBW20" s="191"/>
      <c r="KBX20" s="191"/>
      <c r="KBY20" s="83"/>
      <c r="KBZ20" s="212"/>
      <c r="KCA20" s="212"/>
      <c r="KCB20" s="212"/>
      <c r="KCC20" s="191"/>
      <c r="KCD20" s="191"/>
      <c r="KCE20" s="191"/>
      <c r="KCF20" s="191"/>
      <c r="KCG20" s="83"/>
      <c r="KCH20" s="212"/>
      <c r="KCI20" s="212"/>
      <c r="KCJ20" s="212"/>
      <c r="KCK20" s="191"/>
      <c r="KCL20" s="191"/>
      <c r="KCM20" s="191"/>
      <c r="KCN20" s="191"/>
      <c r="KCO20" s="83"/>
      <c r="KCP20" s="212"/>
      <c r="KCQ20" s="212"/>
      <c r="KCR20" s="212"/>
      <c r="KCS20" s="191"/>
      <c r="KCT20" s="191"/>
      <c r="KCU20" s="191"/>
      <c r="KCV20" s="191"/>
      <c r="KCW20" s="83"/>
      <c r="KCX20" s="212"/>
      <c r="KCY20" s="212"/>
      <c r="KCZ20" s="212"/>
      <c r="KDA20" s="191"/>
      <c r="KDB20" s="191"/>
      <c r="KDC20" s="191"/>
      <c r="KDD20" s="191"/>
      <c r="KDE20" s="83"/>
      <c r="KDF20" s="212"/>
      <c r="KDG20" s="212"/>
      <c r="KDH20" s="212"/>
      <c r="KDI20" s="191"/>
      <c r="KDJ20" s="191"/>
      <c r="KDK20" s="191"/>
      <c r="KDL20" s="191"/>
      <c r="KDM20" s="83"/>
      <c r="KDN20" s="212"/>
      <c r="KDO20" s="212"/>
      <c r="KDP20" s="212"/>
      <c r="KDQ20" s="191"/>
      <c r="KDR20" s="191"/>
      <c r="KDS20" s="191"/>
      <c r="KDT20" s="191"/>
      <c r="KDU20" s="83"/>
      <c r="KDV20" s="212"/>
      <c r="KDW20" s="212"/>
      <c r="KDX20" s="212"/>
      <c r="KDY20" s="191"/>
      <c r="KDZ20" s="191"/>
      <c r="KEA20" s="191"/>
      <c r="KEB20" s="191"/>
      <c r="KEC20" s="83"/>
      <c r="KED20" s="212"/>
      <c r="KEE20" s="212"/>
      <c r="KEF20" s="212"/>
      <c r="KEG20" s="191"/>
      <c r="KEH20" s="191"/>
      <c r="KEI20" s="191"/>
      <c r="KEJ20" s="191"/>
      <c r="KEK20" s="83"/>
      <c r="KEL20" s="212"/>
      <c r="KEM20" s="212"/>
      <c r="KEN20" s="212"/>
      <c r="KEO20" s="191"/>
      <c r="KEP20" s="191"/>
      <c r="KEQ20" s="191"/>
      <c r="KER20" s="191"/>
      <c r="KES20" s="83"/>
      <c r="KET20" s="212"/>
      <c r="KEU20" s="212"/>
      <c r="KEV20" s="212"/>
      <c r="KEW20" s="191"/>
      <c r="KEX20" s="191"/>
      <c r="KEY20" s="191"/>
      <c r="KEZ20" s="191"/>
      <c r="KFA20" s="83"/>
      <c r="KFB20" s="212"/>
      <c r="KFC20" s="212"/>
      <c r="KFD20" s="212"/>
      <c r="KFE20" s="191"/>
      <c r="KFF20" s="191"/>
      <c r="KFG20" s="191"/>
      <c r="KFH20" s="191"/>
      <c r="KFI20" s="83"/>
      <c r="KFJ20" s="212"/>
      <c r="KFK20" s="212"/>
      <c r="KFL20" s="212"/>
      <c r="KFM20" s="191"/>
      <c r="KFN20" s="191"/>
      <c r="KFO20" s="191"/>
      <c r="KFP20" s="191"/>
      <c r="KFQ20" s="83"/>
      <c r="KFR20" s="212"/>
      <c r="KFS20" s="212"/>
      <c r="KFT20" s="212"/>
      <c r="KFU20" s="191"/>
      <c r="KFV20" s="191"/>
      <c r="KFW20" s="191"/>
      <c r="KFX20" s="191"/>
      <c r="KFY20" s="83"/>
      <c r="KFZ20" s="212"/>
      <c r="KGA20" s="212"/>
      <c r="KGB20" s="212"/>
      <c r="KGC20" s="191"/>
      <c r="KGD20" s="191"/>
      <c r="KGE20" s="191"/>
      <c r="KGF20" s="191"/>
      <c r="KGG20" s="83"/>
      <c r="KGH20" s="212"/>
      <c r="KGI20" s="212"/>
      <c r="KGJ20" s="212"/>
      <c r="KGK20" s="191"/>
      <c r="KGL20" s="191"/>
      <c r="KGM20" s="191"/>
      <c r="KGN20" s="191"/>
      <c r="KGO20" s="83"/>
      <c r="KGP20" s="212"/>
      <c r="KGQ20" s="212"/>
      <c r="KGR20" s="212"/>
      <c r="KGS20" s="191"/>
      <c r="KGT20" s="191"/>
      <c r="KGU20" s="191"/>
      <c r="KGV20" s="191"/>
      <c r="KGW20" s="83"/>
      <c r="KGX20" s="212"/>
      <c r="KGY20" s="212"/>
      <c r="KGZ20" s="212"/>
      <c r="KHA20" s="191"/>
      <c r="KHB20" s="191"/>
      <c r="KHC20" s="191"/>
      <c r="KHD20" s="191"/>
      <c r="KHE20" s="83"/>
      <c r="KHF20" s="212"/>
      <c r="KHG20" s="212"/>
      <c r="KHH20" s="212"/>
      <c r="KHI20" s="191"/>
      <c r="KHJ20" s="191"/>
      <c r="KHK20" s="191"/>
      <c r="KHL20" s="191"/>
      <c r="KHM20" s="83"/>
      <c r="KHN20" s="212"/>
      <c r="KHO20" s="212"/>
      <c r="KHP20" s="212"/>
      <c r="KHQ20" s="191"/>
      <c r="KHR20" s="191"/>
      <c r="KHS20" s="191"/>
      <c r="KHT20" s="191"/>
      <c r="KHU20" s="83"/>
      <c r="KHV20" s="212"/>
      <c r="KHW20" s="212"/>
      <c r="KHX20" s="212"/>
      <c r="KHY20" s="191"/>
      <c r="KHZ20" s="191"/>
      <c r="KIA20" s="191"/>
      <c r="KIB20" s="191"/>
      <c r="KIC20" s="83"/>
      <c r="KID20" s="212"/>
      <c r="KIE20" s="212"/>
      <c r="KIF20" s="212"/>
      <c r="KIG20" s="191"/>
      <c r="KIH20" s="191"/>
      <c r="KII20" s="191"/>
      <c r="KIJ20" s="191"/>
      <c r="KIK20" s="83"/>
      <c r="KIL20" s="212"/>
      <c r="KIM20" s="212"/>
      <c r="KIN20" s="212"/>
      <c r="KIO20" s="191"/>
      <c r="KIP20" s="191"/>
      <c r="KIQ20" s="191"/>
      <c r="KIR20" s="191"/>
      <c r="KIS20" s="83"/>
      <c r="KIT20" s="212"/>
      <c r="KIU20" s="212"/>
      <c r="KIV20" s="212"/>
      <c r="KIW20" s="191"/>
      <c r="KIX20" s="191"/>
      <c r="KIY20" s="191"/>
      <c r="KIZ20" s="191"/>
      <c r="KJA20" s="83"/>
      <c r="KJB20" s="212"/>
      <c r="KJC20" s="212"/>
      <c r="KJD20" s="212"/>
      <c r="KJE20" s="191"/>
      <c r="KJF20" s="191"/>
      <c r="KJG20" s="191"/>
      <c r="KJH20" s="191"/>
      <c r="KJI20" s="83"/>
      <c r="KJJ20" s="212"/>
      <c r="KJK20" s="212"/>
      <c r="KJL20" s="212"/>
      <c r="KJM20" s="191"/>
      <c r="KJN20" s="191"/>
      <c r="KJO20" s="191"/>
      <c r="KJP20" s="191"/>
      <c r="KJQ20" s="83"/>
      <c r="KJR20" s="212"/>
      <c r="KJS20" s="212"/>
      <c r="KJT20" s="212"/>
      <c r="KJU20" s="191"/>
      <c r="KJV20" s="191"/>
      <c r="KJW20" s="191"/>
      <c r="KJX20" s="191"/>
      <c r="KJY20" s="83"/>
      <c r="KJZ20" s="212"/>
      <c r="KKA20" s="212"/>
      <c r="KKB20" s="212"/>
      <c r="KKC20" s="191"/>
      <c r="KKD20" s="191"/>
      <c r="KKE20" s="191"/>
      <c r="KKF20" s="191"/>
      <c r="KKG20" s="83"/>
      <c r="KKH20" s="212"/>
      <c r="KKI20" s="212"/>
      <c r="KKJ20" s="212"/>
      <c r="KKK20" s="191"/>
      <c r="KKL20" s="191"/>
      <c r="KKM20" s="191"/>
      <c r="KKN20" s="191"/>
      <c r="KKO20" s="83"/>
      <c r="KKP20" s="212"/>
      <c r="KKQ20" s="212"/>
      <c r="KKR20" s="212"/>
      <c r="KKS20" s="191"/>
      <c r="KKT20" s="191"/>
      <c r="KKU20" s="191"/>
      <c r="KKV20" s="191"/>
      <c r="KKW20" s="83"/>
      <c r="KKX20" s="212"/>
      <c r="KKY20" s="212"/>
      <c r="KKZ20" s="212"/>
      <c r="KLA20" s="191"/>
      <c r="KLB20" s="191"/>
      <c r="KLC20" s="191"/>
      <c r="KLD20" s="191"/>
      <c r="KLE20" s="83"/>
      <c r="KLF20" s="212"/>
      <c r="KLG20" s="212"/>
      <c r="KLH20" s="212"/>
      <c r="KLI20" s="191"/>
      <c r="KLJ20" s="191"/>
      <c r="KLK20" s="191"/>
      <c r="KLL20" s="191"/>
      <c r="KLM20" s="83"/>
      <c r="KLN20" s="212"/>
      <c r="KLO20" s="212"/>
      <c r="KLP20" s="212"/>
      <c r="KLQ20" s="191"/>
      <c r="KLR20" s="191"/>
      <c r="KLS20" s="191"/>
      <c r="KLT20" s="191"/>
      <c r="KLU20" s="83"/>
      <c r="KLV20" s="212"/>
      <c r="KLW20" s="212"/>
      <c r="KLX20" s="212"/>
      <c r="KLY20" s="191"/>
      <c r="KLZ20" s="191"/>
      <c r="KMA20" s="191"/>
      <c r="KMB20" s="191"/>
      <c r="KMC20" s="83"/>
      <c r="KMD20" s="212"/>
      <c r="KME20" s="212"/>
      <c r="KMF20" s="212"/>
      <c r="KMG20" s="191"/>
      <c r="KMH20" s="191"/>
      <c r="KMI20" s="191"/>
      <c r="KMJ20" s="191"/>
      <c r="KMK20" s="83"/>
      <c r="KML20" s="212"/>
      <c r="KMM20" s="212"/>
      <c r="KMN20" s="212"/>
      <c r="KMO20" s="191"/>
      <c r="KMP20" s="191"/>
      <c r="KMQ20" s="191"/>
      <c r="KMR20" s="191"/>
      <c r="KMS20" s="83"/>
      <c r="KMT20" s="212"/>
      <c r="KMU20" s="212"/>
      <c r="KMV20" s="212"/>
      <c r="KMW20" s="191"/>
      <c r="KMX20" s="191"/>
      <c r="KMY20" s="191"/>
      <c r="KMZ20" s="191"/>
      <c r="KNA20" s="83"/>
      <c r="KNB20" s="212"/>
      <c r="KNC20" s="212"/>
      <c r="KND20" s="212"/>
      <c r="KNE20" s="191"/>
      <c r="KNF20" s="191"/>
      <c r="KNG20" s="191"/>
      <c r="KNH20" s="191"/>
      <c r="KNI20" s="83"/>
      <c r="KNJ20" s="212"/>
      <c r="KNK20" s="212"/>
      <c r="KNL20" s="212"/>
      <c r="KNM20" s="191"/>
      <c r="KNN20" s="191"/>
      <c r="KNO20" s="191"/>
      <c r="KNP20" s="191"/>
      <c r="KNQ20" s="83"/>
      <c r="KNR20" s="212"/>
      <c r="KNS20" s="212"/>
      <c r="KNT20" s="212"/>
      <c r="KNU20" s="191"/>
      <c r="KNV20" s="191"/>
      <c r="KNW20" s="191"/>
      <c r="KNX20" s="191"/>
      <c r="KNY20" s="83"/>
      <c r="KNZ20" s="212"/>
      <c r="KOA20" s="212"/>
      <c r="KOB20" s="212"/>
      <c r="KOC20" s="191"/>
      <c r="KOD20" s="191"/>
      <c r="KOE20" s="191"/>
      <c r="KOF20" s="191"/>
      <c r="KOG20" s="83"/>
      <c r="KOH20" s="212"/>
      <c r="KOI20" s="212"/>
      <c r="KOJ20" s="212"/>
      <c r="KOK20" s="191"/>
      <c r="KOL20" s="191"/>
      <c r="KOM20" s="191"/>
      <c r="KON20" s="191"/>
      <c r="KOO20" s="83"/>
      <c r="KOP20" s="212"/>
      <c r="KOQ20" s="212"/>
      <c r="KOR20" s="212"/>
      <c r="KOS20" s="191"/>
      <c r="KOT20" s="191"/>
      <c r="KOU20" s="191"/>
      <c r="KOV20" s="191"/>
      <c r="KOW20" s="83"/>
      <c r="KOX20" s="212"/>
      <c r="KOY20" s="212"/>
      <c r="KOZ20" s="212"/>
      <c r="KPA20" s="191"/>
      <c r="KPB20" s="191"/>
      <c r="KPC20" s="191"/>
      <c r="KPD20" s="191"/>
      <c r="KPE20" s="83"/>
      <c r="KPF20" s="212"/>
      <c r="KPG20" s="212"/>
      <c r="KPH20" s="212"/>
      <c r="KPI20" s="191"/>
      <c r="KPJ20" s="191"/>
      <c r="KPK20" s="191"/>
      <c r="KPL20" s="191"/>
      <c r="KPM20" s="83"/>
      <c r="KPN20" s="212"/>
      <c r="KPO20" s="212"/>
      <c r="KPP20" s="212"/>
      <c r="KPQ20" s="191"/>
      <c r="KPR20" s="191"/>
      <c r="KPS20" s="191"/>
      <c r="KPT20" s="191"/>
      <c r="KPU20" s="83"/>
      <c r="KPV20" s="212"/>
      <c r="KPW20" s="212"/>
      <c r="KPX20" s="212"/>
      <c r="KPY20" s="191"/>
      <c r="KPZ20" s="191"/>
      <c r="KQA20" s="191"/>
      <c r="KQB20" s="191"/>
      <c r="KQC20" s="83"/>
      <c r="KQD20" s="212"/>
      <c r="KQE20" s="212"/>
      <c r="KQF20" s="212"/>
      <c r="KQG20" s="191"/>
      <c r="KQH20" s="191"/>
      <c r="KQI20" s="191"/>
      <c r="KQJ20" s="191"/>
      <c r="KQK20" s="83"/>
      <c r="KQL20" s="212"/>
      <c r="KQM20" s="212"/>
      <c r="KQN20" s="212"/>
      <c r="KQO20" s="191"/>
      <c r="KQP20" s="191"/>
      <c r="KQQ20" s="191"/>
      <c r="KQR20" s="191"/>
      <c r="KQS20" s="83"/>
      <c r="KQT20" s="212"/>
      <c r="KQU20" s="212"/>
      <c r="KQV20" s="212"/>
      <c r="KQW20" s="191"/>
      <c r="KQX20" s="191"/>
      <c r="KQY20" s="191"/>
      <c r="KQZ20" s="191"/>
      <c r="KRA20" s="83"/>
      <c r="KRB20" s="212"/>
      <c r="KRC20" s="212"/>
      <c r="KRD20" s="212"/>
      <c r="KRE20" s="191"/>
      <c r="KRF20" s="191"/>
      <c r="KRG20" s="191"/>
      <c r="KRH20" s="191"/>
      <c r="KRI20" s="83"/>
      <c r="KRJ20" s="212"/>
      <c r="KRK20" s="212"/>
      <c r="KRL20" s="212"/>
      <c r="KRM20" s="191"/>
      <c r="KRN20" s="191"/>
      <c r="KRO20" s="191"/>
      <c r="KRP20" s="191"/>
      <c r="KRQ20" s="83"/>
      <c r="KRR20" s="212"/>
      <c r="KRS20" s="212"/>
      <c r="KRT20" s="212"/>
      <c r="KRU20" s="191"/>
      <c r="KRV20" s="191"/>
      <c r="KRW20" s="191"/>
      <c r="KRX20" s="191"/>
      <c r="KRY20" s="83"/>
      <c r="KRZ20" s="212"/>
      <c r="KSA20" s="212"/>
      <c r="KSB20" s="212"/>
      <c r="KSC20" s="191"/>
      <c r="KSD20" s="191"/>
      <c r="KSE20" s="191"/>
      <c r="KSF20" s="191"/>
      <c r="KSG20" s="83"/>
      <c r="KSH20" s="212"/>
      <c r="KSI20" s="212"/>
      <c r="KSJ20" s="212"/>
      <c r="KSK20" s="191"/>
      <c r="KSL20" s="191"/>
      <c r="KSM20" s="191"/>
      <c r="KSN20" s="191"/>
      <c r="KSO20" s="83"/>
      <c r="KSP20" s="212"/>
      <c r="KSQ20" s="212"/>
      <c r="KSR20" s="212"/>
      <c r="KSS20" s="191"/>
      <c r="KST20" s="191"/>
      <c r="KSU20" s="191"/>
      <c r="KSV20" s="191"/>
      <c r="KSW20" s="83"/>
      <c r="KSX20" s="212"/>
      <c r="KSY20" s="212"/>
      <c r="KSZ20" s="212"/>
      <c r="KTA20" s="191"/>
      <c r="KTB20" s="191"/>
      <c r="KTC20" s="191"/>
      <c r="KTD20" s="191"/>
      <c r="KTE20" s="83"/>
      <c r="KTF20" s="212"/>
      <c r="KTG20" s="212"/>
      <c r="KTH20" s="212"/>
      <c r="KTI20" s="191"/>
      <c r="KTJ20" s="191"/>
      <c r="KTK20" s="191"/>
      <c r="KTL20" s="191"/>
      <c r="KTM20" s="83"/>
      <c r="KTN20" s="212"/>
      <c r="KTO20" s="212"/>
      <c r="KTP20" s="212"/>
      <c r="KTQ20" s="191"/>
      <c r="KTR20" s="191"/>
      <c r="KTS20" s="191"/>
      <c r="KTT20" s="191"/>
      <c r="KTU20" s="83"/>
      <c r="KTV20" s="212"/>
      <c r="KTW20" s="212"/>
      <c r="KTX20" s="212"/>
      <c r="KTY20" s="191"/>
      <c r="KTZ20" s="191"/>
      <c r="KUA20" s="191"/>
      <c r="KUB20" s="191"/>
      <c r="KUC20" s="83"/>
      <c r="KUD20" s="212"/>
      <c r="KUE20" s="212"/>
      <c r="KUF20" s="212"/>
      <c r="KUG20" s="191"/>
      <c r="KUH20" s="191"/>
      <c r="KUI20" s="191"/>
      <c r="KUJ20" s="191"/>
      <c r="KUK20" s="83"/>
      <c r="KUL20" s="212"/>
      <c r="KUM20" s="212"/>
      <c r="KUN20" s="212"/>
      <c r="KUO20" s="191"/>
      <c r="KUP20" s="191"/>
      <c r="KUQ20" s="191"/>
      <c r="KUR20" s="191"/>
      <c r="KUS20" s="83"/>
      <c r="KUT20" s="212"/>
      <c r="KUU20" s="212"/>
      <c r="KUV20" s="212"/>
      <c r="KUW20" s="191"/>
      <c r="KUX20" s="191"/>
      <c r="KUY20" s="191"/>
      <c r="KUZ20" s="191"/>
      <c r="KVA20" s="83"/>
      <c r="KVB20" s="212"/>
      <c r="KVC20" s="212"/>
      <c r="KVD20" s="212"/>
      <c r="KVE20" s="191"/>
      <c r="KVF20" s="191"/>
      <c r="KVG20" s="191"/>
      <c r="KVH20" s="191"/>
      <c r="KVI20" s="83"/>
      <c r="KVJ20" s="212"/>
      <c r="KVK20" s="212"/>
      <c r="KVL20" s="212"/>
      <c r="KVM20" s="191"/>
      <c r="KVN20" s="191"/>
      <c r="KVO20" s="191"/>
      <c r="KVP20" s="191"/>
      <c r="KVQ20" s="83"/>
      <c r="KVR20" s="212"/>
      <c r="KVS20" s="212"/>
      <c r="KVT20" s="212"/>
      <c r="KVU20" s="191"/>
      <c r="KVV20" s="191"/>
      <c r="KVW20" s="191"/>
      <c r="KVX20" s="191"/>
      <c r="KVY20" s="83"/>
      <c r="KVZ20" s="212"/>
      <c r="KWA20" s="212"/>
      <c r="KWB20" s="212"/>
      <c r="KWC20" s="191"/>
      <c r="KWD20" s="191"/>
      <c r="KWE20" s="191"/>
      <c r="KWF20" s="191"/>
      <c r="KWG20" s="83"/>
      <c r="KWH20" s="212"/>
      <c r="KWI20" s="212"/>
      <c r="KWJ20" s="212"/>
      <c r="KWK20" s="191"/>
      <c r="KWL20" s="191"/>
      <c r="KWM20" s="191"/>
      <c r="KWN20" s="191"/>
      <c r="KWO20" s="83"/>
      <c r="KWP20" s="212"/>
      <c r="KWQ20" s="212"/>
      <c r="KWR20" s="212"/>
      <c r="KWS20" s="191"/>
      <c r="KWT20" s="191"/>
      <c r="KWU20" s="191"/>
      <c r="KWV20" s="191"/>
      <c r="KWW20" s="83"/>
      <c r="KWX20" s="212"/>
      <c r="KWY20" s="212"/>
      <c r="KWZ20" s="212"/>
      <c r="KXA20" s="191"/>
      <c r="KXB20" s="191"/>
      <c r="KXC20" s="191"/>
      <c r="KXD20" s="191"/>
      <c r="KXE20" s="83"/>
      <c r="KXF20" s="212"/>
      <c r="KXG20" s="212"/>
      <c r="KXH20" s="212"/>
      <c r="KXI20" s="191"/>
      <c r="KXJ20" s="191"/>
      <c r="KXK20" s="191"/>
      <c r="KXL20" s="191"/>
      <c r="KXM20" s="83"/>
      <c r="KXN20" s="212"/>
      <c r="KXO20" s="212"/>
      <c r="KXP20" s="212"/>
      <c r="KXQ20" s="191"/>
      <c r="KXR20" s="191"/>
      <c r="KXS20" s="191"/>
      <c r="KXT20" s="191"/>
      <c r="KXU20" s="83"/>
      <c r="KXV20" s="212"/>
      <c r="KXW20" s="212"/>
      <c r="KXX20" s="212"/>
      <c r="KXY20" s="191"/>
      <c r="KXZ20" s="191"/>
      <c r="KYA20" s="191"/>
      <c r="KYB20" s="191"/>
      <c r="KYC20" s="83"/>
      <c r="KYD20" s="212"/>
      <c r="KYE20" s="212"/>
      <c r="KYF20" s="212"/>
      <c r="KYG20" s="191"/>
      <c r="KYH20" s="191"/>
      <c r="KYI20" s="191"/>
      <c r="KYJ20" s="191"/>
      <c r="KYK20" s="83"/>
      <c r="KYL20" s="212"/>
      <c r="KYM20" s="212"/>
      <c r="KYN20" s="212"/>
      <c r="KYO20" s="191"/>
      <c r="KYP20" s="191"/>
      <c r="KYQ20" s="191"/>
      <c r="KYR20" s="191"/>
      <c r="KYS20" s="83"/>
      <c r="KYT20" s="212"/>
      <c r="KYU20" s="212"/>
      <c r="KYV20" s="212"/>
      <c r="KYW20" s="191"/>
      <c r="KYX20" s="191"/>
      <c r="KYY20" s="191"/>
      <c r="KYZ20" s="191"/>
      <c r="KZA20" s="83"/>
      <c r="KZB20" s="212"/>
      <c r="KZC20" s="212"/>
      <c r="KZD20" s="212"/>
      <c r="KZE20" s="191"/>
      <c r="KZF20" s="191"/>
      <c r="KZG20" s="191"/>
      <c r="KZH20" s="191"/>
      <c r="KZI20" s="83"/>
      <c r="KZJ20" s="212"/>
      <c r="KZK20" s="212"/>
      <c r="KZL20" s="212"/>
      <c r="KZM20" s="191"/>
      <c r="KZN20" s="191"/>
      <c r="KZO20" s="191"/>
      <c r="KZP20" s="191"/>
      <c r="KZQ20" s="83"/>
      <c r="KZR20" s="212"/>
      <c r="KZS20" s="212"/>
      <c r="KZT20" s="212"/>
      <c r="KZU20" s="191"/>
      <c r="KZV20" s="191"/>
      <c r="KZW20" s="191"/>
      <c r="KZX20" s="191"/>
      <c r="KZY20" s="83"/>
      <c r="KZZ20" s="212"/>
      <c r="LAA20" s="212"/>
      <c r="LAB20" s="212"/>
      <c r="LAC20" s="191"/>
      <c r="LAD20" s="191"/>
      <c r="LAE20" s="191"/>
      <c r="LAF20" s="191"/>
      <c r="LAG20" s="83"/>
      <c r="LAH20" s="212"/>
      <c r="LAI20" s="212"/>
      <c r="LAJ20" s="212"/>
      <c r="LAK20" s="191"/>
      <c r="LAL20" s="191"/>
      <c r="LAM20" s="191"/>
      <c r="LAN20" s="191"/>
      <c r="LAO20" s="83"/>
      <c r="LAP20" s="212"/>
      <c r="LAQ20" s="212"/>
      <c r="LAR20" s="212"/>
      <c r="LAS20" s="191"/>
      <c r="LAT20" s="191"/>
      <c r="LAU20" s="191"/>
      <c r="LAV20" s="191"/>
      <c r="LAW20" s="83"/>
      <c r="LAX20" s="212"/>
      <c r="LAY20" s="212"/>
      <c r="LAZ20" s="212"/>
      <c r="LBA20" s="191"/>
      <c r="LBB20" s="191"/>
      <c r="LBC20" s="191"/>
      <c r="LBD20" s="191"/>
      <c r="LBE20" s="83"/>
      <c r="LBF20" s="212"/>
      <c r="LBG20" s="212"/>
      <c r="LBH20" s="212"/>
      <c r="LBI20" s="191"/>
      <c r="LBJ20" s="191"/>
      <c r="LBK20" s="191"/>
      <c r="LBL20" s="191"/>
      <c r="LBM20" s="83"/>
      <c r="LBN20" s="212"/>
      <c r="LBO20" s="212"/>
      <c r="LBP20" s="212"/>
      <c r="LBQ20" s="191"/>
      <c r="LBR20" s="191"/>
      <c r="LBS20" s="191"/>
      <c r="LBT20" s="191"/>
      <c r="LBU20" s="83"/>
      <c r="LBV20" s="212"/>
      <c r="LBW20" s="212"/>
      <c r="LBX20" s="212"/>
      <c r="LBY20" s="191"/>
      <c r="LBZ20" s="191"/>
      <c r="LCA20" s="191"/>
      <c r="LCB20" s="191"/>
      <c r="LCC20" s="83"/>
      <c r="LCD20" s="212"/>
      <c r="LCE20" s="212"/>
      <c r="LCF20" s="212"/>
      <c r="LCG20" s="191"/>
      <c r="LCH20" s="191"/>
      <c r="LCI20" s="191"/>
      <c r="LCJ20" s="191"/>
      <c r="LCK20" s="83"/>
      <c r="LCL20" s="212"/>
      <c r="LCM20" s="212"/>
      <c r="LCN20" s="212"/>
      <c r="LCO20" s="191"/>
      <c r="LCP20" s="191"/>
      <c r="LCQ20" s="191"/>
      <c r="LCR20" s="191"/>
      <c r="LCS20" s="83"/>
      <c r="LCT20" s="212"/>
      <c r="LCU20" s="212"/>
      <c r="LCV20" s="212"/>
      <c r="LCW20" s="191"/>
      <c r="LCX20" s="191"/>
      <c r="LCY20" s="191"/>
      <c r="LCZ20" s="191"/>
      <c r="LDA20" s="83"/>
      <c r="LDB20" s="212"/>
      <c r="LDC20" s="212"/>
      <c r="LDD20" s="212"/>
      <c r="LDE20" s="191"/>
      <c r="LDF20" s="191"/>
      <c r="LDG20" s="191"/>
      <c r="LDH20" s="191"/>
      <c r="LDI20" s="83"/>
      <c r="LDJ20" s="212"/>
      <c r="LDK20" s="212"/>
      <c r="LDL20" s="212"/>
      <c r="LDM20" s="191"/>
      <c r="LDN20" s="191"/>
      <c r="LDO20" s="191"/>
      <c r="LDP20" s="191"/>
      <c r="LDQ20" s="83"/>
      <c r="LDR20" s="212"/>
      <c r="LDS20" s="212"/>
      <c r="LDT20" s="212"/>
      <c r="LDU20" s="191"/>
      <c r="LDV20" s="191"/>
      <c r="LDW20" s="191"/>
      <c r="LDX20" s="191"/>
      <c r="LDY20" s="83"/>
      <c r="LDZ20" s="212"/>
      <c r="LEA20" s="212"/>
      <c r="LEB20" s="212"/>
      <c r="LEC20" s="191"/>
      <c r="LED20" s="191"/>
      <c r="LEE20" s="191"/>
      <c r="LEF20" s="191"/>
      <c r="LEG20" s="83"/>
      <c r="LEH20" s="212"/>
      <c r="LEI20" s="212"/>
      <c r="LEJ20" s="212"/>
      <c r="LEK20" s="191"/>
      <c r="LEL20" s="191"/>
      <c r="LEM20" s="191"/>
      <c r="LEN20" s="191"/>
      <c r="LEO20" s="83"/>
      <c r="LEP20" s="212"/>
      <c r="LEQ20" s="212"/>
      <c r="LER20" s="212"/>
      <c r="LES20" s="191"/>
      <c r="LET20" s="191"/>
      <c r="LEU20" s="191"/>
      <c r="LEV20" s="191"/>
      <c r="LEW20" s="83"/>
      <c r="LEX20" s="212"/>
      <c r="LEY20" s="212"/>
      <c r="LEZ20" s="212"/>
      <c r="LFA20" s="191"/>
      <c r="LFB20" s="191"/>
      <c r="LFC20" s="191"/>
      <c r="LFD20" s="191"/>
      <c r="LFE20" s="83"/>
      <c r="LFF20" s="212"/>
      <c r="LFG20" s="212"/>
      <c r="LFH20" s="212"/>
      <c r="LFI20" s="191"/>
      <c r="LFJ20" s="191"/>
      <c r="LFK20" s="191"/>
      <c r="LFL20" s="191"/>
      <c r="LFM20" s="83"/>
      <c r="LFN20" s="212"/>
      <c r="LFO20" s="212"/>
      <c r="LFP20" s="212"/>
      <c r="LFQ20" s="191"/>
      <c r="LFR20" s="191"/>
      <c r="LFS20" s="191"/>
      <c r="LFT20" s="191"/>
      <c r="LFU20" s="83"/>
      <c r="LFV20" s="212"/>
      <c r="LFW20" s="212"/>
      <c r="LFX20" s="212"/>
      <c r="LFY20" s="191"/>
      <c r="LFZ20" s="191"/>
      <c r="LGA20" s="191"/>
      <c r="LGB20" s="191"/>
      <c r="LGC20" s="83"/>
      <c r="LGD20" s="212"/>
      <c r="LGE20" s="212"/>
      <c r="LGF20" s="212"/>
      <c r="LGG20" s="191"/>
      <c r="LGH20" s="191"/>
      <c r="LGI20" s="191"/>
      <c r="LGJ20" s="191"/>
      <c r="LGK20" s="83"/>
      <c r="LGL20" s="212"/>
      <c r="LGM20" s="212"/>
      <c r="LGN20" s="212"/>
      <c r="LGO20" s="191"/>
      <c r="LGP20" s="191"/>
      <c r="LGQ20" s="191"/>
      <c r="LGR20" s="191"/>
      <c r="LGS20" s="83"/>
      <c r="LGT20" s="212"/>
      <c r="LGU20" s="212"/>
      <c r="LGV20" s="212"/>
      <c r="LGW20" s="191"/>
      <c r="LGX20" s="191"/>
      <c r="LGY20" s="191"/>
      <c r="LGZ20" s="191"/>
      <c r="LHA20" s="83"/>
      <c r="LHB20" s="212"/>
      <c r="LHC20" s="212"/>
      <c r="LHD20" s="212"/>
      <c r="LHE20" s="191"/>
      <c r="LHF20" s="191"/>
      <c r="LHG20" s="191"/>
      <c r="LHH20" s="191"/>
      <c r="LHI20" s="83"/>
      <c r="LHJ20" s="212"/>
      <c r="LHK20" s="212"/>
      <c r="LHL20" s="212"/>
      <c r="LHM20" s="191"/>
      <c r="LHN20" s="191"/>
      <c r="LHO20" s="191"/>
      <c r="LHP20" s="191"/>
      <c r="LHQ20" s="83"/>
      <c r="LHR20" s="212"/>
      <c r="LHS20" s="212"/>
      <c r="LHT20" s="212"/>
      <c r="LHU20" s="191"/>
      <c r="LHV20" s="191"/>
      <c r="LHW20" s="191"/>
      <c r="LHX20" s="191"/>
      <c r="LHY20" s="83"/>
      <c r="LHZ20" s="212"/>
      <c r="LIA20" s="212"/>
      <c r="LIB20" s="212"/>
      <c r="LIC20" s="191"/>
      <c r="LID20" s="191"/>
      <c r="LIE20" s="191"/>
      <c r="LIF20" s="191"/>
      <c r="LIG20" s="83"/>
      <c r="LIH20" s="212"/>
      <c r="LII20" s="212"/>
      <c r="LIJ20" s="212"/>
      <c r="LIK20" s="191"/>
      <c r="LIL20" s="191"/>
      <c r="LIM20" s="191"/>
      <c r="LIN20" s="191"/>
      <c r="LIO20" s="83"/>
      <c r="LIP20" s="212"/>
      <c r="LIQ20" s="212"/>
      <c r="LIR20" s="212"/>
      <c r="LIS20" s="191"/>
      <c r="LIT20" s="191"/>
      <c r="LIU20" s="191"/>
      <c r="LIV20" s="191"/>
      <c r="LIW20" s="83"/>
      <c r="LIX20" s="212"/>
      <c r="LIY20" s="212"/>
      <c r="LIZ20" s="212"/>
      <c r="LJA20" s="191"/>
      <c r="LJB20" s="191"/>
      <c r="LJC20" s="191"/>
      <c r="LJD20" s="191"/>
      <c r="LJE20" s="83"/>
      <c r="LJF20" s="212"/>
      <c r="LJG20" s="212"/>
      <c r="LJH20" s="212"/>
      <c r="LJI20" s="191"/>
      <c r="LJJ20" s="191"/>
      <c r="LJK20" s="191"/>
      <c r="LJL20" s="191"/>
      <c r="LJM20" s="83"/>
      <c r="LJN20" s="212"/>
      <c r="LJO20" s="212"/>
      <c r="LJP20" s="212"/>
      <c r="LJQ20" s="191"/>
      <c r="LJR20" s="191"/>
      <c r="LJS20" s="191"/>
      <c r="LJT20" s="191"/>
      <c r="LJU20" s="83"/>
      <c r="LJV20" s="212"/>
      <c r="LJW20" s="212"/>
      <c r="LJX20" s="212"/>
      <c r="LJY20" s="191"/>
      <c r="LJZ20" s="191"/>
      <c r="LKA20" s="191"/>
      <c r="LKB20" s="191"/>
      <c r="LKC20" s="83"/>
      <c r="LKD20" s="212"/>
      <c r="LKE20" s="212"/>
      <c r="LKF20" s="212"/>
      <c r="LKG20" s="191"/>
      <c r="LKH20" s="191"/>
      <c r="LKI20" s="191"/>
      <c r="LKJ20" s="191"/>
      <c r="LKK20" s="83"/>
      <c r="LKL20" s="212"/>
      <c r="LKM20" s="212"/>
      <c r="LKN20" s="212"/>
      <c r="LKO20" s="191"/>
      <c r="LKP20" s="191"/>
      <c r="LKQ20" s="191"/>
      <c r="LKR20" s="191"/>
      <c r="LKS20" s="83"/>
      <c r="LKT20" s="212"/>
      <c r="LKU20" s="212"/>
      <c r="LKV20" s="212"/>
      <c r="LKW20" s="191"/>
      <c r="LKX20" s="191"/>
      <c r="LKY20" s="191"/>
      <c r="LKZ20" s="191"/>
      <c r="LLA20" s="83"/>
      <c r="LLB20" s="212"/>
      <c r="LLC20" s="212"/>
      <c r="LLD20" s="212"/>
      <c r="LLE20" s="191"/>
      <c r="LLF20" s="191"/>
      <c r="LLG20" s="191"/>
      <c r="LLH20" s="191"/>
      <c r="LLI20" s="83"/>
      <c r="LLJ20" s="212"/>
      <c r="LLK20" s="212"/>
      <c r="LLL20" s="212"/>
      <c r="LLM20" s="191"/>
      <c r="LLN20" s="191"/>
      <c r="LLO20" s="191"/>
      <c r="LLP20" s="191"/>
      <c r="LLQ20" s="83"/>
      <c r="LLR20" s="212"/>
      <c r="LLS20" s="212"/>
      <c r="LLT20" s="212"/>
      <c r="LLU20" s="191"/>
      <c r="LLV20" s="191"/>
      <c r="LLW20" s="191"/>
      <c r="LLX20" s="191"/>
      <c r="LLY20" s="83"/>
      <c r="LLZ20" s="212"/>
      <c r="LMA20" s="212"/>
      <c r="LMB20" s="212"/>
      <c r="LMC20" s="191"/>
      <c r="LMD20" s="191"/>
      <c r="LME20" s="191"/>
      <c r="LMF20" s="191"/>
      <c r="LMG20" s="83"/>
      <c r="LMH20" s="212"/>
      <c r="LMI20" s="212"/>
      <c r="LMJ20" s="212"/>
      <c r="LMK20" s="191"/>
      <c r="LML20" s="191"/>
      <c r="LMM20" s="191"/>
      <c r="LMN20" s="191"/>
      <c r="LMO20" s="83"/>
      <c r="LMP20" s="212"/>
      <c r="LMQ20" s="212"/>
      <c r="LMR20" s="212"/>
      <c r="LMS20" s="191"/>
      <c r="LMT20" s="191"/>
      <c r="LMU20" s="191"/>
      <c r="LMV20" s="191"/>
      <c r="LMW20" s="83"/>
      <c r="LMX20" s="212"/>
      <c r="LMY20" s="212"/>
      <c r="LMZ20" s="212"/>
      <c r="LNA20" s="191"/>
      <c r="LNB20" s="191"/>
      <c r="LNC20" s="191"/>
      <c r="LND20" s="191"/>
      <c r="LNE20" s="83"/>
      <c r="LNF20" s="212"/>
      <c r="LNG20" s="212"/>
      <c r="LNH20" s="212"/>
      <c r="LNI20" s="191"/>
      <c r="LNJ20" s="191"/>
      <c r="LNK20" s="191"/>
      <c r="LNL20" s="191"/>
      <c r="LNM20" s="83"/>
      <c r="LNN20" s="212"/>
      <c r="LNO20" s="212"/>
      <c r="LNP20" s="212"/>
      <c r="LNQ20" s="191"/>
      <c r="LNR20" s="191"/>
      <c r="LNS20" s="191"/>
      <c r="LNT20" s="191"/>
      <c r="LNU20" s="83"/>
      <c r="LNV20" s="212"/>
      <c r="LNW20" s="212"/>
      <c r="LNX20" s="212"/>
      <c r="LNY20" s="191"/>
      <c r="LNZ20" s="191"/>
      <c r="LOA20" s="191"/>
      <c r="LOB20" s="191"/>
      <c r="LOC20" s="83"/>
      <c r="LOD20" s="212"/>
      <c r="LOE20" s="212"/>
      <c r="LOF20" s="212"/>
      <c r="LOG20" s="191"/>
      <c r="LOH20" s="191"/>
      <c r="LOI20" s="191"/>
      <c r="LOJ20" s="191"/>
      <c r="LOK20" s="83"/>
      <c r="LOL20" s="212"/>
      <c r="LOM20" s="212"/>
      <c r="LON20" s="212"/>
      <c r="LOO20" s="191"/>
      <c r="LOP20" s="191"/>
      <c r="LOQ20" s="191"/>
      <c r="LOR20" s="191"/>
      <c r="LOS20" s="83"/>
      <c r="LOT20" s="212"/>
      <c r="LOU20" s="212"/>
      <c r="LOV20" s="212"/>
      <c r="LOW20" s="191"/>
      <c r="LOX20" s="191"/>
      <c r="LOY20" s="191"/>
      <c r="LOZ20" s="191"/>
      <c r="LPA20" s="83"/>
      <c r="LPB20" s="212"/>
      <c r="LPC20" s="212"/>
      <c r="LPD20" s="212"/>
      <c r="LPE20" s="191"/>
      <c r="LPF20" s="191"/>
      <c r="LPG20" s="191"/>
      <c r="LPH20" s="191"/>
      <c r="LPI20" s="83"/>
      <c r="LPJ20" s="212"/>
      <c r="LPK20" s="212"/>
      <c r="LPL20" s="212"/>
      <c r="LPM20" s="191"/>
      <c r="LPN20" s="191"/>
      <c r="LPO20" s="191"/>
      <c r="LPP20" s="191"/>
      <c r="LPQ20" s="83"/>
      <c r="LPR20" s="212"/>
      <c r="LPS20" s="212"/>
      <c r="LPT20" s="212"/>
      <c r="LPU20" s="191"/>
      <c r="LPV20" s="191"/>
      <c r="LPW20" s="191"/>
      <c r="LPX20" s="191"/>
      <c r="LPY20" s="83"/>
      <c r="LPZ20" s="212"/>
      <c r="LQA20" s="212"/>
      <c r="LQB20" s="212"/>
      <c r="LQC20" s="191"/>
      <c r="LQD20" s="191"/>
      <c r="LQE20" s="191"/>
      <c r="LQF20" s="191"/>
      <c r="LQG20" s="83"/>
      <c r="LQH20" s="212"/>
      <c r="LQI20" s="212"/>
      <c r="LQJ20" s="212"/>
      <c r="LQK20" s="191"/>
      <c r="LQL20" s="191"/>
      <c r="LQM20" s="191"/>
      <c r="LQN20" s="191"/>
      <c r="LQO20" s="83"/>
      <c r="LQP20" s="212"/>
      <c r="LQQ20" s="212"/>
      <c r="LQR20" s="212"/>
      <c r="LQS20" s="191"/>
      <c r="LQT20" s="191"/>
      <c r="LQU20" s="191"/>
      <c r="LQV20" s="191"/>
      <c r="LQW20" s="83"/>
      <c r="LQX20" s="212"/>
      <c r="LQY20" s="212"/>
      <c r="LQZ20" s="212"/>
      <c r="LRA20" s="191"/>
      <c r="LRB20" s="191"/>
      <c r="LRC20" s="191"/>
      <c r="LRD20" s="191"/>
      <c r="LRE20" s="83"/>
      <c r="LRF20" s="212"/>
      <c r="LRG20" s="212"/>
      <c r="LRH20" s="212"/>
      <c r="LRI20" s="191"/>
      <c r="LRJ20" s="191"/>
      <c r="LRK20" s="191"/>
      <c r="LRL20" s="191"/>
      <c r="LRM20" s="83"/>
      <c r="LRN20" s="212"/>
      <c r="LRO20" s="212"/>
      <c r="LRP20" s="212"/>
      <c r="LRQ20" s="191"/>
      <c r="LRR20" s="191"/>
      <c r="LRS20" s="191"/>
      <c r="LRT20" s="191"/>
      <c r="LRU20" s="83"/>
      <c r="LRV20" s="212"/>
      <c r="LRW20" s="212"/>
      <c r="LRX20" s="212"/>
      <c r="LRY20" s="191"/>
      <c r="LRZ20" s="191"/>
      <c r="LSA20" s="191"/>
      <c r="LSB20" s="191"/>
      <c r="LSC20" s="83"/>
      <c r="LSD20" s="212"/>
      <c r="LSE20" s="212"/>
      <c r="LSF20" s="212"/>
      <c r="LSG20" s="191"/>
      <c r="LSH20" s="191"/>
      <c r="LSI20" s="191"/>
      <c r="LSJ20" s="191"/>
      <c r="LSK20" s="83"/>
      <c r="LSL20" s="212"/>
      <c r="LSM20" s="212"/>
      <c r="LSN20" s="212"/>
      <c r="LSO20" s="191"/>
      <c r="LSP20" s="191"/>
      <c r="LSQ20" s="191"/>
      <c r="LSR20" s="191"/>
      <c r="LSS20" s="83"/>
      <c r="LST20" s="212"/>
      <c r="LSU20" s="212"/>
      <c r="LSV20" s="212"/>
      <c r="LSW20" s="191"/>
      <c r="LSX20" s="191"/>
      <c r="LSY20" s="191"/>
      <c r="LSZ20" s="191"/>
      <c r="LTA20" s="83"/>
      <c r="LTB20" s="212"/>
      <c r="LTC20" s="212"/>
      <c r="LTD20" s="212"/>
      <c r="LTE20" s="191"/>
      <c r="LTF20" s="191"/>
      <c r="LTG20" s="191"/>
      <c r="LTH20" s="191"/>
      <c r="LTI20" s="83"/>
      <c r="LTJ20" s="212"/>
      <c r="LTK20" s="212"/>
      <c r="LTL20" s="212"/>
      <c r="LTM20" s="191"/>
      <c r="LTN20" s="191"/>
      <c r="LTO20" s="191"/>
      <c r="LTP20" s="191"/>
      <c r="LTQ20" s="83"/>
      <c r="LTR20" s="212"/>
      <c r="LTS20" s="212"/>
      <c r="LTT20" s="212"/>
      <c r="LTU20" s="191"/>
      <c r="LTV20" s="191"/>
      <c r="LTW20" s="191"/>
      <c r="LTX20" s="191"/>
      <c r="LTY20" s="83"/>
      <c r="LTZ20" s="212"/>
      <c r="LUA20" s="212"/>
      <c r="LUB20" s="212"/>
      <c r="LUC20" s="191"/>
      <c r="LUD20" s="191"/>
      <c r="LUE20" s="191"/>
      <c r="LUF20" s="191"/>
      <c r="LUG20" s="83"/>
      <c r="LUH20" s="212"/>
      <c r="LUI20" s="212"/>
      <c r="LUJ20" s="212"/>
      <c r="LUK20" s="191"/>
      <c r="LUL20" s="191"/>
      <c r="LUM20" s="191"/>
      <c r="LUN20" s="191"/>
      <c r="LUO20" s="83"/>
      <c r="LUP20" s="212"/>
      <c r="LUQ20" s="212"/>
      <c r="LUR20" s="212"/>
      <c r="LUS20" s="191"/>
      <c r="LUT20" s="191"/>
      <c r="LUU20" s="191"/>
      <c r="LUV20" s="191"/>
      <c r="LUW20" s="83"/>
      <c r="LUX20" s="212"/>
      <c r="LUY20" s="212"/>
      <c r="LUZ20" s="212"/>
      <c r="LVA20" s="191"/>
      <c r="LVB20" s="191"/>
      <c r="LVC20" s="191"/>
      <c r="LVD20" s="191"/>
      <c r="LVE20" s="83"/>
      <c r="LVF20" s="212"/>
      <c r="LVG20" s="212"/>
      <c r="LVH20" s="212"/>
      <c r="LVI20" s="191"/>
      <c r="LVJ20" s="191"/>
      <c r="LVK20" s="191"/>
      <c r="LVL20" s="191"/>
      <c r="LVM20" s="83"/>
      <c r="LVN20" s="212"/>
      <c r="LVO20" s="212"/>
      <c r="LVP20" s="212"/>
      <c r="LVQ20" s="191"/>
      <c r="LVR20" s="191"/>
      <c r="LVS20" s="191"/>
      <c r="LVT20" s="191"/>
      <c r="LVU20" s="83"/>
      <c r="LVV20" s="212"/>
      <c r="LVW20" s="212"/>
      <c r="LVX20" s="212"/>
      <c r="LVY20" s="191"/>
      <c r="LVZ20" s="191"/>
      <c r="LWA20" s="191"/>
      <c r="LWB20" s="191"/>
      <c r="LWC20" s="83"/>
      <c r="LWD20" s="212"/>
      <c r="LWE20" s="212"/>
      <c r="LWF20" s="212"/>
      <c r="LWG20" s="191"/>
      <c r="LWH20" s="191"/>
      <c r="LWI20" s="191"/>
      <c r="LWJ20" s="191"/>
      <c r="LWK20" s="83"/>
      <c r="LWL20" s="212"/>
      <c r="LWM20" s="212"/>
      <c r="LWN20" s="212"/>
      <c r="LWO20" s="191"/>
      <c r="LWP20" s="191"/>
      <c r="LWQ20" s="191"/>
      <c r="LWR20" s="191"/>
      <c r="LWS20" s="83"/>
      <c r="LWT20" s="212"/>
      <c r="LWU20" s="212"/>
      <c r="LWV20" s="212"/>
      <c r="LWW20" s="191"/>
      <c r="LWX20" s="191"/>
      <c r="LWY20" s="191"/>
      <c r="LWZ20" s="191"/>
      <c r="LXA20" s="83"/>
      <c r="LXB20" s="212"/>
      <c r="LXC20" s="212"/>
      <c r="LXD20" s="212"/>
      <c r="LXE20" s="191"/>
      <c r="LXF20" s="191"/>
      <c r="LXG20" s="191"/>
      <c r="LXH20" s="191"/>
      <c r="LXI20" s="83"/>
      <c r="LXJ20" s="212"/>
      <c r="LXK20" s="212"/>
      <c r="LXL20" s="212"/>
      <c r="LXM20" s="191"/>
      <c r="LXN20" s="191"/>
      <c r="LXO20" s="191"/>
      <c r="LXP20" s="191"/>
      <c r="LXQ20" s="83"/>
      <c r="LXR20" s="212"/>
      <c r="LXS20" s="212"/>
      <c r="LXT20" s="212"/>
      <c r="LXU20" s="191"/>
      <c r="LXV20" s="191"/>
      <c r="LXW20" s="191"/>
      <c r="LXX20" s="191"/>
      <c r="LXY20" s="83"/>
      <c r="LXZ20" s="212"/>
      <c r="LYA20" s="212"/>
      <c r="LYB20" s="212"/>
      <c r="LYC20" s="191"/>
      <c r="LYD20" s="191"/>
      <c r="LYE20" s="191"/>
      <c r="LYF20" s="191"/>
      <c r="LYG20" s="83"/>
      <c r="LYH20" s="212"/>
      <c r="LYI20" s="212"/>
      <c r="LYJ20" s="212"/>
      <c r="LYK20" s="191"/>
      <c r="LYL20" s="191"/>
      <c r="LYM20" s="191"/>
      <c r="LYN20" s="191"/>
      <c r="LYO20" s="83"/>
      <c r="LYP20" s="212"/>
      <c r="LYQ20" s="212"/>
      <c r="LYR20" s="212"/>
      <c r="LYS20" s="191"/>
      <c r="LYT20" s="191"/>
      <c r="LYU20" s="191"/>
      <c r="LYV20" s="191"/>
      <c r="LYW20" s="83"/>
      <c r="LYX20" s="212"/>
      <c r="LYY20" s="212"/>
      <c r="LYZ20" s="212"/>
      <c r="LZA20" s="191"/>
      <c r="LZB20" s="191"/>
      <c r="LZC20" s="191"/>
      <c r="LZD20" s="191"/>
      <c r="LZE20" s="83"/>
      <c r="LZF20" s="212"/>
      <c r="LZG20" s="212"/>
      <c r="LZH20" s="212"/>
      <c r="LZI20" s="191"/>
      <c r="LZJ20" s="191"/>
      <c r="LZK20" s="191"/>
      <c r="LZL20" s="191"/>
      <c r="LZM20" s="83"/>
      <c r="LZN20" s="212"/>
      <c r="LZO20" s="212"/>
      <c r="LZP20" s="212"/>
      <c r="LZQ20" s="191"/>
      <c r="LZR20" s="191"/>
      <c r="LZS20" s="191"/>
      <c r="LZT20" s="191"/>
      <c r="LZU20" s="83"/>
      <c r="LZV20" s="212"/>
      <c r="LZW20" s="212"/>
      <c r="LZX20" s="212"/>
      <c r="LZY20" s="191"/>
      <c r="LZZ20" s="191"/>
      <c r="MAA20" s="191"/>
      <c r="MAB20" s="191"/>
      <c r="MAC20" s="83"/>
      <c r="MAD20" s="212"/>
      <c r="MAE20" s="212"/>
      <c r="MAF20" s="212"/>
      <c r="MAG20" s="191"/>
      <c r="MAH20" s="191"/>
      <c r="MAI20" s="191"/>
      <c r="MAJ20" s="191"/>
      <c r="MAK20" s="83"/>
      <c r="MAL20" s="212"/>
      <c r="MAM20" s="212"/>
      <c r="MAN20" s="212"/>
      <c r="MAO20" s="191"/>
      <c r="MAP20" s="191"/>
      <c r="MAQ20" s="191"/>
      <c r="MAR20" s="191"/>
      <c r="MAS20" s="83"/>
      <c r="MAT20" s="212"/>
      <c r="MAU20" s="212"/>
      <c r="MAV20" s="212"/>
      <c r="MAW20" s="191"/>
      <c r="MAX20" s="191"/>
      <c r="MAY20" s="191"/>
      <c r="MAZ20" s="191"/>
      <c r="MBA20" s="83"/>
      <c r="MBB20" s="212"/>
      <c r="MBC20" s="212"/>
      <c r="MBD20" s="212"/>
      <c r="MBE20" s="191"/>
      <c r="MBF20" s="191"/>
      <c r="MBG20" s="191"/>
      <c r="MBH20" s="191"/>
      <c r="MBI20" s="83"/>
      <c r="MBJ20" s="212"/>
      <c r="MBK20" s="212"/>
      <c r="MBL20" s="212"/>
      <c r="MBM20" s="191"/>
      <c r="MBN20" s="191"/>
      <c r="MBO20" s="191"/>
      <c r="MBP20" s="191"/>
      <c r="MBQ20" s="83"/>
      <c r="MBR20" s="212"/>
      <c r="MBS20" s="212"/>
      <c r="MBT20" s="212"/>
      <c r="MBU20" s="191"/>
      <c r="MBV20" s="191"/>
      <c r="MBW20" s="191"/>
      <c r="MBX20" s="191"/>
      <c r="MBY20" s="83"/>
      <c r="MBZ20" s="212"/>
      <c r="MCA20" s="212"/>
      <c r="MCB20" s="212"/>
      <c r="MCC20" s="191"/>
      <c r="MCD20" s="191"/>
      <c r="MCE20" s="191"/>
      <c r="MCF20" s="191"/>
      <c r="MCG20" s="83"/>
      <c r="MCH20" s="212"/>
      <c r="MCI20" s="212"/>
      <c r="MCJ20" s="212"/>
      <c r="MCK20" s="191"/>
      <c r="MCL20" s="191"/>
      <c r="MCM20" s="191"/>
      <c r="MCN20" s="191"/>
      <c r="MCO20" s="83"/>
      <c r="MCP20" s="212"/>
      <c r="MCQ20" s="212"/>
      <c r="MCR20" s="212"/>
      <c r="MCS20" s="191"/>
      <c r="MCT20" s="191"/>
      <c r="MCU20" s="191"/>
      <c r="MCV20" s="191"/>
      <c r="MCW20" s="83"/>
      <c r="MCX20" s="212"/>
      <c r="MCY20" s="212"/>
      <c r="MCZ20" s="212"/>
      <c r="MDA20" s="191"/>
      <c r="MDB20" s="191"/>
      <c r="MDC20" s="191"/>
      <c r="MDD20" s="191"/>
      <c r="MDE20" s="83"/>
      <c r="MDF20" s="212"/>
      <c r="MDG20" s="212"/>
      <c r="MDH20" s="212"/>
      <c r="MDI20" s="191"/>
      <c r="MDJ20" s="191"/>
      <c r="MDK20" s="191"/>
      <c r="MDL20" s="191"/>
      <c r="MDM20" s="83"/>
      <c r="MDN20" s="212"/>
      <c r="MDO20" s="212"/>
      <c r="MDP20" s="212"/>
      <c r="MDQ20" s="191"/>
      <c r="MDR20" s="191"/>
      <c r="MDS20" s="191"/>
      <c r="MDT20" s="191"/>
      <c r="MDU20" s="83"/>
      <c r="MDV20" s="212"/>
      <c r="MDW20" s="212"/>
      <c r="MDX20" s="212"/>
      <c r="MDY20" s="191"/>
      <c r="MDZ20" s="191"/>
      <c r="MEA20" s="191"/>
      <c r="MEB20" s="191"/>
      <c r="MEC20" s="83"/>
      <c r="MED20" s="212"/>
      <c r="MEE20" s="212"/>
      <c r="MEF20" s="212"/>
      <c r="MEG20" s="191"/>
      <c r="MEH20" s="191"/>
      <c r="MEI20" s="191"/>
      <c r="MEJ20" s="191"/>
      <c r="MEK20" s="83"/>
      <c r="MEL20" s="212"/>
      <c r="MEM20" s="212"/>
      <c r="MEN20" s="212"/>
      <c r="MEO20" s="191"/>
      <c r="MEP20" s="191"/>
      <c r="MEQ20" s="191"/>
      <c r="MER20" s="191"/>
      <c r="MES20" s="83"/>
      <c r="MET20" s="212"/>
      <c r="MEU20" s="212"/>
      <c r="MEV20" s="212"/>
      <c r="MEW20" s="191"/>
      <c r="MEX20" s="191"/>
      <c r="MEY20" s="191"/>
      <c r="MEZ20" s="191"/>
      <c r="MFA20" s="83"/>
      <c r="MFB20" s="212"/>
      <c r="MFC20" s="212"/>
      <c r="MFD20" s="212"/>
      <c r="MFE20" s="191"/>
      <c r="MFF20" s="191"/>
      <c r="MFG20" s="191"/>
      <c r="MFH20" s="191"/>
      <c r="MFI20" s="83"/>
      <c r="MFJ20" s="212"/>
      <c r="MFK20" s="212"/>
      <c r="MFL20" s="212"/>
      <c r="MFM20" s="191"/>
      <c r="MFN20" s="191"/>
      <c r="MFO20" s="191"/>
      <c r="MFP20" s="191"/>
      <c r="MFQ20" s="83"/>
      <c r="MFR20" s="212"/>
      <c r="MFS20" s="212"/>
      <c r="MFT20" s="212"/>
      <c r="MFU20" s="191"/>
      <c r="MFV20" s="191"/>
      <c r="MFW20" s="191"/>
      <c r="MFX20" s="191"/>
      <c r="MFY20" s="83"/>
      <c r="MFZ20" s="212"/>
      <c r="MGA20" s="212"/>
      <c r="MGB20" s="212"/>
      <c r="MGC20" s="191"/>
      <c r="MGD20" s="191"/>
      <c r="MGE20" s="191"/>
      <c r="MGF20" s="191"/>
      <c r="MGG20" s="83"/>
      <c r="MGH20" s="212"/>
      <c r="MGI20" s="212"/>
      <c r="MGJ20" s="212"/>
      <c r="MGK20" s="191"/>
      <c r="MGL20" s="191"/>
      <c r="MGM20" s="191"/>
      <c r="MGN20" s="191"/>
      <c r="MGO20" s="83"/>
      <c r="MGP20" s="212"/>
      <c r="MGQ20" s="212"/>
      <c r="MGR20" s="212"/>
      <c r="MGS20" s="191"/>
      <c r="MGT20" s="191"/>
      <c r="MGU20" s="191"/>
      <c r="MGV20" s="191"/>
      <c r="MGW20" s="83"/>
      <c r="MGX20" s="212"/>
      <c r="MGY20" s="212"/>
      <c r="MGZ20" s="212"/>
      <c r="MHA20" s="191"/>
      <c r="MHB20" s="191"/>
      <c r="MHC20" s="191"/>
      <c r="MHD20" s="191"/>
      <c r="MHE20" s="83"/>
      <c r="MHF20" s="212"/>
      <c r="MHG20" s="212"/>
      <c r="MHH20" s="212"/>
      <c r="MHI20" s="191"/>
      <c r="MHJ20" s="191"/>
      <c r="MHK20" s="191"/>
      <c r="MHL20" s="191"/>
      <c r="MHM20" s="83"/>
      <c r="MHN20" s="212"/>
      <c r="MHO20" s="212"/>
      <c r="MHP20" s="212"/>
      <c r="MHQ20" s="191"/>
      <c r="MHR20" s="191"/>
      <c r="MHS20" s="191"/>
      <c r="MHT20" s="191"/>
      <c r="MHU20" s="83"/>
      <c r="MHV20" s="212"/>
      <c r="MHW20" s="212"/>
      <c r="MHX20" s="212"/>
      <c r="MHY20" s="191"/>
      <c r="MHZ20" s="191"/>
      <c r="MIA20" s="191"/>
      <c r="MIB20" s="191"/>
      <c r="MIC20" s="83"/>
      <c r="MID20" s="212"/>
      <c r="MIE20" s="212"/>
      <c r="MIF20" s="212"/>
      <c r="MIG20" s="191"/>
      <c r="MIH20" s="191"/>
      <c r="MII20" s="191"/>
      <c r="MIJ20" s="191"/>
      <c r="MIK20" s="83"/>
      <c r="MIL20" s="212"/>
      <c r="MIM20" s="212"/>
      <c r="MIN20" s="212"/>
      <c r="MIO20" s="191"/>
      <c r="MIP20" s="191"/>
      <c r="MIQ20" s="191"/>
      <c r="MIR20" s="191"/>
      <c r="MIS20" s="83"/>
      <c r="MIT20" s="212"/>
      <c r="MIU20" s="212"/>
      <c r="MIV20" s="212"/>
      <c r="MIW20" s="191"/>
      <c r="MIX20" s="191"/>
      <c r="MIY20" s="191"/>
      <c r="MIZ20" s="191"/>
      <c r="MJA20" s="83"/>
      <c r="MJB20" s="212"/>
      <c r="MJC20" s="212"/>
      <c r="MJD20" s="212"/>
      <c r="MJE20" s="191"/>
      <c r="MJF20" s="191"/>
      <c r="MJG20" s="191"/>
      <c r="MJH20" s="191"/>
      <c r="MJI20" s="83"/>
      <c r="MJJ20" s="212"/>
      <c r="MJK20" s="212"/>
      <c r="MJL20" s="212"/>
      <c r="MJM20" s="191"/>
      <c r="MJN20" s="191"/>
      <c r="MJO20" s="191"/>
      <c r="MJP20" s="191"/>
      <c r="MJQ20" s="83"/>
      <c r="MJR20" s="212"/>
      <c r="MJS20" s="212"/>
      <c r="MJT20" s="212"/>
      <c r="MJU20" s="191"/>
      <c r="MJV20" s="191"/>
      <c r="MJW20" s="191"/>
      <c r="MJX20" s="191"/>
      <c r="MJY20" s="83"/>
      <c r="MJZ20" s="212"/>
      <c r="MKA20" s="212"/>
      <c r="MKB20" s="212"/>
      <c r="MKC20" s="191"/>
      <c r="MKD20" s="191"/>
      <c r="MKE20" s="191"/>
      <c r="MKF20" s="191"/>
      <c r="MKG20" s="83"/>
      <c r="MKH20" s="212"/>
      <c r="MKI20" s="212"/>
      <c r="MKJ20" s="212"/>
      <c r="MKK20" s="191"/>
      <c r="MKL20" s="191"/>
      <c r="MKM20" s="191"/>
      <c r="MKN20" s="191"/>
      <c r="MKO20" s="83"/>
      <c r="MKP20" s="212"/>
      <c r="MKQ20" s="212"/>
      <c r="MKR20" s="212"/>
      <c r="MKS20" s="191"/>
      <c r="MKT20" s="191"/>
      <c r="MKU20" s="191"/>
      <c r="MKV20" s="191"/>
      <c r="MKW20" s="83"/>
      <c r="MKX20" s="212"/>
      <c r="MKY20" s="212"/>
      <c r="MKZ20" s="212"/>
      <c r="MLA20" s="191"/>
      <c r="MLB20" s="191"/>
      <c r="MLC20" s="191"/>
      <c r="MLD20" s="191"/>
      <c r="MLE20" s="83"/>
      <c r="MLF20" s="212"/>
      <c r="MLG20" s="212"/>
      <c r="MLH20" s="212"/>
      <c r="MLI20" s="191"/>
      <c r="MLJ20" s="191"/>
      <c r="MLK20" s="191"/>
      <c r="MLL20" s="191"/>
      <c r="MLM20" s="83"/>
      <c r="MLN20" s="212"/>
      <c r="MLO20" s="212"/>
      <c r="MLP20" s="212"/>
      <c r="MLQ20" s="191"/>
      <c r="MLR20" s="191"/>
      <c r="MLS20" s="191"/>
      <c r="MLT20" s="191"/>
      <c r="MLU20" s="83"/>
      <c r="MLV20" s="212"/>
      <c r="MLW20" s="212"/>
      <c r="MLX20" s="212"/>
      <c r="MLY20" s="191"/>
      <c r="MLZ20" s="191"/>
      <c r="MMA20" s="191"/>
      <c r="MMB20" s="191"/>
      <c r="MMC20" s="83"/>
      <c r="MMD20" s="212"/>
      <c r="MME20" s="212"/>
      <c r="MMF20" s="212"/>
      <c r="MMG20" s="191"/>
      <c r="MMH20" s="191"/>
      <c r="MMI20" s="191"/>
      <c r="MMJ20" s="191"/>
      <c r="MMK20" s="83"/>
      <c r="MML20" s="212"/>
      <c r="MMM20" s="212"/>
      <c r="MMN20" s="212"/>
      <c r="MMO20" s="191"/>
      <c r="MMP20" s="191"/>
      <c r="MMQ20" s="191"/>
      <c r="MMR20" s="191"/>
      <c r="MMS20" s="83"/>
      <c r="MMT20" s="212"/>
      <c r="MMU20" s="212"/>
      <c r="MMV20" s="212"/>
      <c r="MMW20" s="191"/>
      <c r="MMX20" s="191"/>
      <c r="MMY20" s="191"/>
      <c r="MMZ20" s="191"/>
      <c r="MNA20" s="83"/>
      <c r="MNB20" s="212"/>
      <c r="MNC20" s="212"/>
      <c r="MND20" s="212"/>
      <c r="MNE20" s="191"/>
      <c r="MNF20" s="191"/>
      <c r="MNG20" s="191"/>
      <c r="MNH20" s="191"/>
      <c r="MNI20" s="83"/>
      <c r="MNJ20" s="212"/>
      <c r="MNK20" s="212"/>
      <c r="MNL20" s="212"/>
      <c r="MNM20" s="191"/>
      <c r="MNN20" s="191"/>
      <c r="MNO20" s="191"/>
      <c r="MNP20" s="191"/>
      <c r="MNQ20" s="83"/>
      <c r="MNR20" s="212"/>
      <c r="MNS20" s="212"/>
      <c r="MNT20" s="212"/>
      <c r="MNU20" s="191"/>
      <c r="MNV20" s="191"/>
      <c r="MNW20" s="191"/>
      <c r="MNX20" s="191"/>
      <c r="MNY20" s="83"/>
      <c r="MNZ20" s="212"/>
      <c r="MOA20" s="212"/>
      <c r="MOB20" s="212"/>
      <c r="MOC20" s="191"/>
      <c r="MOD20" s="191"/>
      <c r="MOE20" s="191"/>
      <c r="MOF20" s="191"/>
      <c r="MOG20" s="83"/>
      <c r="MOH20" s="212"/>
      <c r="MOI20" s="212"/>
      <c r="MOJ20" s="212"/>
      <c r="MOK20" s="191"/>
      <c r="MOL20" s="191"/>
      <c r="MOM20" s="191"/>
      <c r="MON20" s="191"/>
      <c r="MOO20" s="83"/>
      <c r="MOP20" s="212"/>
      <c r="MOQ20" s="212"/>
      <c r="MOR20" s="212"/>
      <c r="MOS20" s="191"/>
      <c r="MOT20" s="191"/>
      <c r="MOU20" s="191"/>
      <c r="MOV20" s="191"/>
      <c r="MOW20" s="83"/>
      <c r="MOX20" s="212"/>
      <c r="MOY20" s="212"/>
      <c r="MOZ20" s="212"/>
      <c r="MPA20" s="191"/>
      <c r="MPB20" s="191"/>
      <c r="MPC20" s="191"/>
      <c r="MPD20" s="191"/>
      <c r="MPE20" s="83"/>
      <c r="MPF20" s="212"/>
      <c r="MPG20" s="212"/>
      <c r="MPH20" s="212"/>
      <c r="MPI20" s="191"/>
      <c r="MPJ20" s="191"/>
      <c r="MPK20" s="191"/>
      <c r="MPL20" s="191"/>
      <c r="MPM20" s="83"/>
      <c r="MPN20" s="212"/>
      <c r="MPO20" s="212"/>
      <c r="MPP20" s="212"/>
      <c r="MPQ20" s="191"/>
      <c r="MPR20" s="191"/>
      <c r="MPS20" s="191"/>
      <c r="MPT20" s="191"/>
      <c r="MPU20" s="83"/>
      <c r="MPV20" s="212"/>
      <c r="MPW20" s="212"/>
      <c r="MPX20" s="212"/>
      <c r="MPY20" s="191"/>
      <c r="MPZ20" s="191"/>
      <c r="MQA20" s="191"/>
      <c r="MQB20" s="191"/>
      <c r="MQC20" s="83"/>
      <c r="MQD20" s="212"/>
      <c r="MQE20" s="212"/>
      <c r="MQF20" s="212"/>
      <c r="MQG20" s="191"/>
      <c r="MQH20" s="191"/>
      <c r="MQI20" s="191"/>
      <c r="MQJ20" s="191"/>
      <c r="MQK20" s="83"/>
      <c r="MQL20" s="212"/>
      <c r="MQM20" s="212"/>
      <c r="MQN20" s="212"/>
      <c r="MQO20" s="191"/>
      <c r="MQP20" s="191"/>
      <c r="MQQ20" s="191"/>
      <c r="MQR20" s="191"/>
      <c r="MQS20" s="83"/>
      <c r="MQT20" s="212"/>
      <c r="MQU20" s="212"/>
      <c r="MQV20" s="212"/>
      <c r="MQW20" s="191"/>
      <c r="MQX20" s="191"/>
      <c r="MQY20" s="191"/>
      <c r="MQZ20" s="191"/>
      <c r="MRA20" s="83"/>
      <c r="MRB20" s="212"/>
      <c r="MRC20" s="212"/>
      <c r="MRD20" s="212"/>
      <c r="MRE20" s="191"/>
      <c r="MRF20" s="191"/>
      <c r="MRG20" s="191"/>
      <c r="MRH20" s="191"/>
      <c r="MRI20" s="83"/>
      <c r="MRJ20" s="212"/>
      <c r="MRK20" s="212"/>
      <c r="MRL20" s="212"/>
      <c r="MRM20" s="191"/>
      <c r="MRN20" s="191"/>
      <c r="MRO20" s="191"/>
      <c r="MRP20" s="191"/>
      <c r="MRQ20" s="83"/>
      <c r="MRR20" s="212"/>
      <c r="MRS20" s="212"/>
      <c r="MRT20" s="212"/>
      <c r="MRU20" s="191"/>
      <c r="MRV20" s="191"/>
      <c r="MRW20" s="191"/>
      <c r="MRX20" s="191"/>
      <c r="MRY20" s="83"/>
      <c r="MRZ20" s="212"/>
      <c r="MSA20" s="212"/>
      <c r="MSB20" s="212"/>
      <c r="MSC20" s="191"/>
      <c r="MSD20" s="191"/>
      <c r="MSE20" s="191"/>
      <c r="MSF20" s="191"/>
      <c r="MSG20" s="83"/>
      <c r="MSH20" s="212"/>
      <c r="MSI20" s="212"/>
      <c r="MSJ20" s="212"/>
      <c r="MSK20" s="191"/>
      <c r="MSL20" s="191"/>
      <c r="MSM20" s="191"/>
      <c r="MSN20" s="191"/>
      <c r="MSO20" s="83"/>
      <c r="MSP20" s="212"/>
      <c r="MSQ20" s="212"/>
      <c r="MSR20" s="212"/>
      <c r="MSS20" s="191"/>
      <c r="MST20" s="191"/>
      <c r="MSU20" s="191"/>
      <c r="MSV20" s="191"/>
      <c r="MSW20" s="83"/>
      <c r="MSX20" s="212"/>
      <c r="MSY20" s="212"/>
      <c r="MSZ20" s="212"/>
      <c r="MTA20" s="191"/>
      <c r="MTB20" s="191"/>
      <c r="MTC20" s="191"/>
      <c r="MTD20" s="191"/>
      <c r="MTE20" s="83"/>
      <c r="MTF20" s="212"/>
      <c r="MTG20" s="212"/>
      <c r="MTH20" s="212"/>
      <c r="MTI20" s="191"/>
      <c r="MTJ20" s="191"/>
      <c r="MTK20" s="191"/>
      <c r="MTL20" s="191"/>
      <c r="MTM20" s="83"/>
      <c r="MTN20" s="212"/>
      <c r="MTO20" s="212"/>
      <c r="MTP20" s="212"/>
      <c r="MTQ20" s="191"/>
      <c r="MTR20" s="191"/>
      <c r="MTS20" s="191"/>
      <c r="MTT20" s="191"/>
      <c r="MTU20" s="83"/>
      <c r="MTV20" s="212"/>
      <c r="MTW20" s="212"/>
      <c r="MTX20" s="212"/>
      <c r="MTY20" s="191"/>
      <c r="MTZ20" s="191"/>
      <c r="MUA20" s="191"/>
      <c r="MUB20" s="191"/>
      <c r="MUC20" s="83"/>
      <c r="MUD20" s="212"/>
      <c r="MUE20" s="212"/>
      <c r="MUF20" s="212"/>
      <c r="MUG20" s="191"/>
      <c r="MUH20" s="191"/>
      <c r="MUI20" s="191"/>
      <c r="MUJ20" s="191"/>
      <c r="MUK20" s="83"/>
      <c r="MUL20" s="212"/>
      <c r="MUM20" s="212"/>
      <c r="MUN20" s="212"/>
      <c r="MUO20" s="191"/>
      <c r="MUP20" s="191"/>
      <c r="MUQ20" s="191"/>
      <c r="MUR20" s="191"/>
      <c r="MUS20" s="83"/>
      <c r="MUT20" s="212"/>
      <c r="MUU20" s="212"/>
      <c r="MUV20" s="212"/>
      <c r="MUW20" s="191"/>
      <c r="MUX20" s="191"/>
      <c r="MUY20" s="191"/>
      <c r="MUZ20" s="191"/>
      <c r="MVA20" s="83"/>
      <c r="MVB20" s="212"/>
      <c r="MVC20" s="212"/>
      <c r="MVD20" s="212"/>
      <c r="MVE20" s="191"/>
      <c r="MVF20" s="191"/>
      <c r="MVG20" s="191"/>
      <c r="MVH20" s="191"/>
      <c r="MVI20" s="83"/>
      <c r="MVJ20" s="212"/>
      <c r="MVK20" s="212"/>
      <c r="MVL20" s="212"/>
      <c r="MVM20" s="191"/>
      <c r="MVN20" s="191"/>
      <c r="MVO20" s="191"/>
      <c r="MVP20" s="191"/>
      <c r="MVQ20" s="83"/>
      <c r="MVR20" s="212"/>
      <c r="MVS20" s="212"/>
      <c r="MVT20" s="212"/>
      <c r="MVU20" s="191"/>
      <c r="MVV20" s="191"/>
      <c r="MVW20" s="191"/>
      <c r="MVX20" s="191"/>
      <c r="MVY20" s="83"/>
      <c r="MVZ20" s="212"/>
      <c r="MWA20" s="212"/>
      <c r="MWB20" s="212"/>
      <c r="MWC20" s="191"/>
      <c r="MWD20" s="191"/>
      <c r="MWE20" s="191"/>
      <c r="MWF20" s="191"/>
      <c r="MWG20" s="83"/>
      <c r="MWH20" s="212"/>
      <c r="MWI20" s="212"/>
      <c r="MWJ20" s="212"/>
      <c r="MWK20" s="191"/>
      <c r="MWL20" s="191"/>
      <c r="MWM20" s="191"/>
      <c r="MWN20" s="191"/>
      <c r="MWO20" s="83"/>
      <c r="MWP20" s="212"/>
      <c r="MWQ20" s="212"/>
      <c r="MWR20" s="212"/>
      <c r="MWS20" s="191"/>
      <c r="MWT20" s="191"/>
      <c r="MWU20" s="191"/>
      <c r="MWV20" s="191"/>
      <c r="MWW20" s="83"/>
      <c r="MWX20" s="212"/>
      <c r="MWY20" s="212"/>
      <c r="MWZ20" s="212"/>
      <c r="MXA20" s="191"/>
      <c r="MXB20" s="191"/>
      <c r="MXC20" s="191"/>
      <c r="MXD20" s="191"/>
      <c r="MXE20" s="83"/>
      <c r="MXF20" s="212"/>
      <c r="MXG20" s="212"/>
      <c r="MXH20" s="212"/>
      <c r="MXI20" s="191"/>
      <c r="MXJ20" s="191"/>
      <c r="MXK20" s="191"/>
      <c r="MXL20" s="191"/>
      <c r="MXM20" s="83"/>
      <c r="MXN20" s="212"/>
      <c r="MXO20" s="212"/>
      <c r="MXP20" s="212"/>
      <c r="MXQ20" s="191"/>
      <c r="MXR20" s="191"/>
      <c r="MXS20" s="191"/>
      <c r="MXT20" s="191"/>
      <c r="MXU20" s="83"/>
      <c r="MXV20" s="212"/>
      <c r="MXW20" s="212"/>
      <c r="MXX20" s="212"/>
      <c r="MXY20" s="191"/>
      <c r="MXZ20" s="191"/>
      <c r="MYA20" s="191"/>
      <c r="MYB20" s="191"/>
      <c r="MYC20" s="83"/>
      <c r="MYD20" s="212"/>
      <c r="MYE20" s="212"/>
      <c r="MYF20" s="212"/>
      <c r="MYG20" s="191"/>
      <c r="MYH20" s="191"/>
      <c r="MYI20" s="191"/>
      <c r="MYJ20" s="191"/>
      <c r="MYK20" s="83"/>
      <c r="MYL20" s="212"/>
      <c r="MYM20" s="212"/>
      <c r="MYN20" s="212"/>
      <c r="MYO20" s="191"/>
      <c r="MYP20" s="191"/>
      <c r="MYQ20" s="191"/>
      <c r="MYR20" s="191"/>
      <c r="MYS20" s="83"/>
      <c r="MYT20" s="212"/>
      <c r="MYU20" s="212"/>
      <c r="MYV20" s="212"/>
      <c r="MYW20" s="191"/>
      <c r="MYX20" s="191"/>
      <c r="MYY20" s="191"/>
      <c r="MYZ20" s="191"/>
      <c r="MZA20" s="83"/>
      <c r="MZB20" s="212"/>
      <c r="MZC20" s="212"/>
      <c r="MZD20" s="212"/>
      <c r="MZE20" s="191"/>
      <c r="MZF20" s="191"/>
      <c r="MZG20" s="191"/>
      <c r="MZH20" s="191"/>
      <c r="MZI20" s="83"/>
      <c r="MZJ20" s="212"/>
      <c r="MZK20" s="212"/>
      <c r="MZL20" s="212"/>
      <c r="MZM20" s="191"/>
      <c r="MZN20" s="191"/>
      <c r="MZO20" s="191"/>
      <c r="MZP20" s="191"/>
      <c r="MZQ20" s="83"/>
      <c r="MZR20" s="212"/>
      <c r="MZS20" s="212"/>
      <c r="MZT20" s="212"/>
      <c r="MZU20" s="191"/>
      <c r="MZV20" s="191"/>
      <c r="MZW20" s="191"/>
      <c r="MZX20" s="191"/>
      <c r="MZY20" s="83"/>
      <c r="MZZ20" s="212"/>
      <c r="NAA20" s="212"/>
      <c r="NAB20" s="212"/>
      <c r="NAC20" s="191"/>
      <c r="NAD20" s="191"/>
      <c r="NAE20" s="191"/>
      <c r="NAF20" s="191"/>
      <c r="NAG20" s="83"/>
      <c r="NAH20" s="212"/>
      <c r="NAI20" s="212"/>
      <c r="NAJ20" s="212"/>
      <c r="NAK20" s="191"/>
      <c r="NAL20" s="191"/>
      <c r="NAM20" s="191"/>
      <c r="NAN20" s="191"/>
      <c r="NAO20" s="83"/>
      <c r="NAP20" s="212"/>
      <c r="NAQ20" s="212"/>
      <c r="NAR20" s="212"/>
      <c r="NAS20" s="191"/>
      <c r="NAT20" s="191"/>
      <c r="NAU20" s="191"/>
      <c r="NAV20" s="191"/>
      <c r="NAW20" s="83"/>
      <c r="NAX20" s="212"/>
      <c r="NAY20" s="212"/>
      <c r="NAZ20" s="212"/>
      <c r="NBA20" s="191"/>
      <c r="NBB20" s="191"/>
      <c r="NBC20" s="191"/>
      <c r="NBD20" s="191"/>
      <c r="NBE20" s="83"/>
      <c r="NBF20" s="212"/>
      <c r="NBG20" s="212"/>
      <c r="NBH20" s="212"/>
      <c r="NBI20" s="191"/>
      <c r="NBJ20" s="191"/>
      <c r="NBK20" s="191"/>
      <c r="NBL20" s="191"/>
      <c r="NBM20" s="83"/>
      <c r="NBN20" s="212"/>
      <c r="NBO20" s="212"/>
      <c r="NBP20" s="212"/>
      <c r="NBQ20" s="191"/>
      <c r="NBR20" s="191"/>
      <c r="NBS20" s="191"/>
      <c r="NBT20" s="191"/>
      <c r="NBU20" s="83"/>
      <c r="NBV20" s="212"/>
      <c r="NBW20" s="212"/>
      <c r="NBX20" s="212"/>
      <c r="NBY20" s="191"/>
      <c r="NBZ20" s="191"/>
      <c r="NCA20" s="191"/>
      <c r="NCB20" s="191"/>
      <c r="NCC20" s="83"/>
      <c r="NCD20" s="212"/>
      <c r="NCE20" s="212"/>
      <c r="NCF20" s="212"/>
      <c r="NCG20" s="191"/>
      <c r="NCH20" s="191"/>
      <c r="NCI20" s="191"/>
      <c r="NCJ20" s="191"/>
      <c r="NCK20" s="83"/>
      <c r="NCL20" s="212"/>
      <c r="NCM20" s="212"/>
      <c r="NCN20" s="212"/>
      <c r="NCO20" s="191"/>
      <c r="NCP20" s="191"/>
      <c r="NCQ20" s="191"/>
      <c r="NCR20" s="191"/>
      <c r="NCS20" s="83"/>
      <c r="NCT20" s="212"/>
      <c r="NCU20" s="212"/>
      <c r="NCV20" s="212"/>
      <c r="NCW20" s="191"/>
      <c r="NCX20" s="191"/>
      <c r="NCY20" s="191"/>
      <c r="NCZ20" s="191"/>
      <c r="NDA20" s="83"/>
      <c r="NDB20" s="212"/>
      <c r="NDC20" s="212"/>
      <c r="NDD20" s="212"/>
      <c r="NDE20" s="191"/>
      <c r="NDF20" s="191"/>
      <c r="NDG20" s="191"/>
      <c r="NDH20" s="191"/>
      <c r="NDI20" s="83"/>
      <c r="NDJ20" s="212"/>
      <c r="NDK20" s="212"/>
      <c r="NDL20" s="212"/>
      <c r="NDM20" s="191"/>
      <c r="NDN20" s="191"/>
      <c r="NDO20" s="191"/>
      <c r="NDP20" s="191"/>
      <c r="NDQ20" s="83"/>
      <c r="NDR20" s="212"/>
      <c r="NDS20" s="212"/>
      <c r="NDT20" s="212"/>
      <c r="NDU20" s="191"/>
      <c r="NDV20" s="191"/>
      <c r="NDW20" s="191"/>
      <c r="NDX20" s="191"/>
      <c r="NDY20" s="83"/>
      <c r="NDZ20" s="212"/>
      <c r="NEA20" s="212"/>
      <c r="NEB20" s="212"/>
      <c r="NEC20" s="191"/>
      <c r="NED20" s="191"/>
      <c r="NEE20" s="191"/>
      <c r="NEF20" s="191"/>
      <c r="NEG20" s="83"/>
      <c r="NEH20" s="212"/>
      <c r="NEI20" s="212"/>
      <c r="NEJ20" s="212"/>
      <c r="NEK20" s="191"/>
      <c r="NEL20" s="191"/>
      <c r="NEM20" s="191"/>
      <c r="NEN20" s="191"/>
      <c r="NEO20" s="83"/>
      <c r="NEP20" s="212"/>
      <c r="NEQ20" s="212"/>
      <c r="NER20" s="212"/>
      <c r="NES20" s="191"/>
      <c r="NET20" s="191"/>
      <c r="NEU20" s="191"/>
      <c r="NEV20" s="191"/>
      <c r="NEW20" s="83"/>
      <c r="NEX20" s="212"/>
      <c r="NEY20" s="212"/>
      <c r="NEZ20" s="212"/>
      <c r="NFA20" s="191"/>
      <c r="NFB20" s="191"/>
      <c r="NFC20" s="191"/>
      <c r="NFD20" s="191"/>
      <c r="NFE20" s="83"/>
      <c r="NFF20" s="212"/>
      <c r="NFG20" s="212"/>
      <c r="NFH20" s="212"/>
      <c r="NFI20" s="191"/>
      <c r="NFJ20" s="191"/>
      <c r="NFK20" s="191"/>
      <c r="NFL20" s="191"/>
      <c r="NFM20" s="83"/>
      <c r="NFN20" s="212"/>
      <c r="NFO20" s="212"/>
      <c r="NFP20" s="212"/>
      <c r="NFQ20" s="191"/>
      <c r="NFR20" s="191"/>
      <c r="NFS20" s="191"/>
      <c r="NFT20" s="191"/>
      <c r="NFU20" s="83"/>
      <c r="NFV20" s="212"/>
      <c r="NFW20" s="212"/>
      <c r="NFX20" s="212"/>
      <c r="NFY20" s="191"/>
      <c r="NFZ20" s="191"/>
      <c r="NGA20" s="191"/>
      <c r="NGB20" s="191"/>
      <c r="NGC20" s="83"/>
      <c r="NGD20" s="212"/>
      <c r="NGE20" s="212"/>
      <c r="NGF20" s="212"/>
      <c r="NGG20" s="191"/>
      <c r="NGH20" s="191"/>
      <c r="NGI20" s="191"/>
      <c r="NGJ20" s="191"/>
      <c r="NGK20" s="83"/>
      <c r="NGL20" s="212"/>
      <c r="NGM20" s="212"/>
      <c r="NGN20" s="212"/>
      <c r="NGO20" s="191"/>
      <c r="NGP20" s="191"/>
      <c r="NGQ20" s="191"/>
      <c r="NGR20" s="191"/>
      <c r="NGS20" s="83"/>
      <c r="NGT20" s="212"/>
      <c r="NGU20" s="212"/>
      <c r="NGV20" s="212"/>
      <c r="NGW20" s="191"/>
      <c r="NGX20" s="191"/>
      <c r="NGY20" s="191"/>
      <c r="NGZ20" s="191"/>
      <c r="NHA20" s="83"/>
      <c r="NHB20" s="212"/>
      <c r="NHC20" s="212"/>
      <c r="NHD20" s="212"/>
      <c r="NHE20" s="191"/>
      <c r="NHF20" s="191"/>
      <c r="NHG20" s="191"/>
      <c r="NHH20" s="191"/>
      <c r="NHI20" s="83"/>
      <c r="NHJ20" s="212"/>
      <c r="NHK20" s="212"/>
      <c r="NHL20" s="212"/>
      <c r="NHM20" s="191"/>
      <c r="NHN20" s="191"/>
      <c r="NHO20" s="191"/>
      <c r="NHP20" s="191"/>
      <c r="NHQ20" s="83"/>
      <c r="NHR20" s="212"/>
      <c r="NHS20" s="212"/>
      <c r="NHT20" s="212"/>
      <c r="NHU20" s="191"/>
      <c r="NHV20" s="191"/>
      <c r="NHW20" s="191"/>
      <c r="NHX20" s="191"/>
      <c r="NHY20" s="83"/>
      <c r="NHZ20" s="212"/>
      <c r="NIA20" s="212"/>
      <c r="NIB20" s="212"/>
      <c r="NIC20" s="191"/>
      <c r="NID20" s="191"/>
      <c r="NIE20" s="191"/>
      <c r="NIF20" s="191"/>
      <c r="NIG20" s="83"/>
      <c r="NIH20" s="212"/>
      <c r="NII20" s="212"/>
      <c r="NIJ20" s="212"/>
      <c r="NIK20" s="191"/>
      <c r="NIL20" s="191"/>
      <c r="NIM20" s="191"/>
      <c r="NIN20" s="191"/>
      <c r="NIO20" s="83"/>
      <c r="NIP20" s="212"/>
      <c r="NIQ20" s="212"/>
      <c r="NIR20" s="212"/>
      <c r="NIS20" s="191"/>
      <c r="NIT20" s="191"/>
      <c r="NIU20" s="191"/>
      <c r="NIV20" s="191"/>
      <c r="NIW20" s="83"/>
      <c r="NIX20" s="212"/>
      <c r="NIY20" s="212"/>
      <c r="NIZ20" s="212"/>
      <c r="NJA20" s="191"/>
      <c r="NJB20" s="191"/>
      <c r="NJC20" s="191"/>
      <c r="NJD20" s="191"/>
      <c r="NJE20" s="83"/>
      <c r="NJF20" s="212"/>
      <c r="NJG20" s="212"/>
      <c r="NJH20" s="212"/>
      <c r="NJI20" s="191"/>
      <c r="NJJ20" s="191"/>
      <c r="NJK20" s="191"/>
      <c r="NJL20" s="191"/>
      <c r="NJM20" s="83"/>
      <c r="NJN20" s="212"/>
      <c r="NJO20" s="212"/>
      <c r="NJP20" s="212"/>
      <c r="NJQ20" s="191"/>
      <c r="NJR20" s="191"/>
      <c r="NJS20" s="191"/>
      <c r="NJT20" s="191"/>
      <c r="NJU20" s="83"/>
      <c r="NJV20" s="212"/>
      <c r="NJW20" s="212"/>
      <c r="NJX20" s="212"/>
      <c r="NJY20" s="191"/>
      <c r="NJZ20" s="191"/>
      <c r="NKA20" s="191"/>
      <c r="NKB20" s="191"/>
      <c r="NKC20" s="83"/>
      <c r="NKD20" s="212"/>
      <c r="NKE20" s="212"/>
      <c r="NKF20" s="212"/>
      <c r="NKG20" s="191"/>
      <c r="NKH20" s="191"/>
      <c r="NKI20" s="191"/>
      <c r="NKJ20" s="191"/>
      <c r="NKK20" s="83"/>
      <c r="NKL20" s="212"/>
      <c r="NKM20" s="212"/>
      <c r="NKN20" s="212"/>
      <c r="NKO20" s="191"/>
      <c r="NKP20" s="191"/>
      <c r="NKQ20" s="191"/>
      <c r="NKR20" s="191"/>
      <c r="NKS20" s="83"/>
      <c r="NKT20" s="212"/>
      <c r="NKU20" s="212"/>
      <c r="NKV20" s="212"/>
      <c r="NKW20" s="191"/>
      <c r="NKX20" s="191"/>
      <c r="NKY20" s="191"/>
      <c r="NKZ20" s="191"/>
      <c r="NLA20" s="83"/>
      <c r="NLB20" s="212"/>
      <c r="NLC20" s="212"/>
      <c r="NLD20" s="212"/>
      <c r="NLE20" s="191"/>
      <c r="NLF20" s="191"/>
      <c r="NLG20" s="191"/>
      <c r="NLH20" s="191"/>
      <c r="NLI20" s="83"/>
      <c r="NLJ20" s="212"/>
      <c r="NLK20" s="212"/>
      <c r="NLL20" s="212"/>
      <c r="NLM20" s="191"/>
      <c r="NLN20" s="191"/>
      <c r="NLO20" s="191"/>
      <c r="NLP20" s="191"/>
      <c r="NLQ20" s="83"/>
      <c r="NLR20" s="212"/>
      <c r="NLS20" s="212"/>
      <c r="NLT20" s="212"/>
      <c r="NLU20" s="191"/>
      <c r="NLV20" s="191"/>
      <c r="NLW20" s="191"/>
      <c r="NLX20" s="191"/>
      <c r="NLY20" s="83"/>
      <c r="NLZ20" s="212"/>
      <c r="NMA20" s="212"/>
      <c r="NMB20" s="212"/>
      <c r="NMC20" s="191"/>
      <c r="NMD20" s="191"/>
      <c r="NME20" s="191"/>
      <c r="NMF20" s="191"/>
      <c r="NMG20" s="83"/>
      <c r="NMH20" s="212"/>
      <c r="NMI20" s="212"/>
      <c r="NMJ20" s="212"/>
      <c r="NMK20" s="191"/>
      <c r="NML20" s="191"/>
      <c r="NMM20" s="191"/>
      <c r="NMN20" s="191"/>
      <c r="NMO20" s="83"/>
      <c r="NMP20" s="212"/>
      <c r="NMQ20" s="212"/>
      <c r="NMR20" s="212"/>
      <c r="NMS20" s="191"/>
      <c r="NMT20" s="191"/>
      <c r="NMU20" s="191"/>
      <c r="NMV20" s="191"/>
      <c r="NMW20" s="83"/>
      <c r="NMX20" s="212"/>
      <c r="NMY20" s="212"/>
      <c r="NMZ20" s="212"/>
      <c r="NNA20" s="191"/>
      <c r="NNB20" s="191"/>
      <c r="NNC20" s="191"/>
      <c r="NND20" s="191"/>
      <c r="NNE20" s="83"/>
      <c r="NNF20" s="212"/>
      <c r="NNG20" s="212"/>
      <c r="NNH20" s="212"/>
      <c r="NNI20" s="191"/>
      <c r="NNJ20" s="191"/>
      <c r="NNK20" s="191"/>
      <c r="NNL20" s="191"/>
      <c r="NNM20" s="83"/>
      <c r="NNN20" s="212"/>
      <c r="NNO20" s="212"/>
      <c r="NNP20" s="212"/>
      <c r="NNQ20" s="191"/>
      <c r="NNR20" s="191"/>
      <c r="NNS20" s="191"/>
      <c r="NNT20" s="191"/>
      <c r="NNU20" s="83"/>
      <c r="NNV20" s="212"/>
      <c r="NNW20" s="212"/>
      <c r="NNX20" s="212"/>
      <c r="NNY20" s="191"/>
      <c r="NNZ20" s="191"/>
      <c r="NOA20" s="191"/>
      <c r="NOB20" s="191"/>
      <c r="NOC20" s="83"/>
      <c r="NOD20" s="212"/>
      <c r="NOE20" s="212"/>
      <c r="NOF20" s="212"/>
      <c r="NOG20" s="191"/>
      <c r="NOH20" s="191"/>
      <c r="NOI20" s="191"/>
      <c r="NOJ20" s="191"/>
      <c r="NOK20" s="83"/>
      <c r="NOL20" s="212"/>
      <c r="NOM20" s="212"/>
      <c r="NON20" s="212"/>
      <c r="NOO20" s="191"/>
      <c r="NOP20" s="191"/>
      <c r="NOQ20" s="191"/>
      <c r="NOR20" s="191"/>
      <c r="NOS20" s="83"/>
      <c r="NOT20" s="212"/>
      <c r="NOU20" s="212"/>
      <c r="NOV20" s="212"/>
      <c r="NOW20" s="191"/>
      <c r="NOX20" s="191"/>
      <c r="NOY20" s="191"/>
      <c r="NOZ20" s="191"/>
      <c r="NPA20" s="83"/>
      <c r="NPB20" s="212"/>
      <c r="NPC20" s="212"/>
      <c r="NPD20" s="212"/>
      <c r="NPE20" s="191"/>
      <c r="NPF20" s="191"/>
      <c r="NPG20" s="191"/>
      <c r="NPH20" s="191"/>
      <c r="NPI20" s="83"/>
      <c r="NPJ20" s="212"/>
      <c r="NPK20" s="212"/>
      <c r="NPL20" s="212"/>
      <c r="NPM20" s="191"/>
      <c r="NPN20" s="191"/>
      <c r="NPO20" s="191"/>
      <c r="NPP20" s="191"/>
      <c r="NPQ20" s="83"/>
      <c r="NPR20" s="212"/>
      <c r="NPS20" s="212"/>
      <c r="NPT20" s="212"/>
      <c r="NPU20" s="191"/>
      <c r="NPV20" s="191"/>
      <c r="NPW20" s="191"/>
      <c r="NPX20" s="191"/>
      <c r="NPY20" s="83"/>
      <c r="NPZ20" s="212"/>
      <c r="NQA20" s="212"/>
      <c r="NQB20" s="212"/>
      <c r="NQC20" s="191"/>
      <c r="NQD20" s="191"/>
      <c r="NQE20" s="191"/>
      <c r="NQF20" s="191"/>
      <c r="NQG20" s="83"/>
      <c r="NQH20" s="212"/>
      <c r="NQI20" s="212"/>
      <c r="NQJ20" s="212"/>
      <c r="NQK20" s="191"/>
      <c r="NQL20" s="191"/>
      <c r="NQM20" s="191"/>
      <c r="NQN20" s="191"/>
      <c r="NQO20" s="83"/>
      <c r="NQP20" s="212"/>
      <c r="NQQ20" s="212"/>
      <c r="NQR20" s="212"/>
      <c r="NQS20" s="191"/>
      <c r="NQT20" s="191"/>
      <c r="NQU20" s="191"/>
      <c r="NQV20" s="191"/>
      <c r="NQW20" s="83"/>
      <c r="NQX20" s="212"/>
      <c r="NQY20" s="212"/>
      <c r="NQZ20" s="212"/>
      <c r="NRA20" s="191"/>
      <c r="NRB20" s="191"/>
      <c r="NRC20" s="191"/>
      <c r="NRD20" s="191"/>
      <c r="NRE20" s="83"/>
      <c r="NRF20" s="212"/>
      <c r="NRG20" s="212"/>
      <c r="NRH20" s="212"/>
      <c r="NRI20" s="191"/>
      <c r="NRJ20" s="191"/>
      <c r="NRK20" s="191"/>
      <c r="NRL20" s="191"/>
      <c r="NRM20" s="83"/>
      <c r="NRN20" s="212"/>
      <c r="NRO20" s="212"/>
      <c r="NRP20" s="212"/>
      <c r="NRQ20" s="191"/>
      <c r="NRR20" s="191"/>
      <c r="NRS20" s="191"/>
      <c r="NRT20" s="191"/>
      <c r="NRU20" s="83"/>
      <c r="NRV20" s="212"/>
      <c r="NRW20" s="212"/>
      <c r="NRX20" s="212"/>
      <c r="NRY20" s="191"/>
      <c r="NRZ20" s="191"/>
      <c r="NSA20" s="191"/>
      <c r="NSB20" s="191"/>
      <c r="NSC20" s="83"/>
      <c r="NSD20" s="212"/>
      <c r="NSE20" s="212"/>
      <c r="NSF20" s="212"/>
      <c r="NSG20" s="191"/>
      <c r="NSH20" s="191"/>
      <c r="NSI20" s="191"/>
      <c r="NSJ20" s="191"/>
      <c r="NSK20" s="83"/>
      <c r="NSL20" s="212"/>
      <c r="NSM20" s="212"/>
      <c r="NSN20" s="212"/>
      <c r="NSO20" s="191"/>
      <c r="NSP20" s="191"/>
      <c r="NSQ20" s="191"/>
      <c r="NSR20" s="191"/>
      <c r="NSS20" s="83"/>
      <c r="NST20" s="212"/>
      <c r="NSU20" s="212"/>
      <c r="NSV20" s="212"/>
      <c r="NSW20" s="191"/>
      <c r="NSX20" s="191"/>
      <c r="NSY20" s="191"/>
      <c r="NSZ20" s="191"/>
      <c r="NTA20" s="83"/>
      <c r="NTB20" s="212"/>
      <c r="NTC20" s="212"/>
      <c r="NTD20" s="212"/>
      <c r="NTE20" s="191"/>
      <c r="NTF20" s="191"/>
      <c r="NTG20" s="191"/>
      <c r="NTH20" s="191"/>
      <c r="NTI20" s="83"/>
      <c r="NTJ20" s="212"/>
      <c r="NTK20" s="212"/>
      <c r="NTL20" s="212"/>
      <c r="NTM20" s="191"/>
      <c r="NTN20" s="191"/>
      <c r="NTO20" s="191"/>
      <c r="NTP20" s="191"/>
      <c r="NTQ20" s="83"/>
      <c r="NTR20" s="212"/>
      <c r="NTS20" s="212"/>
      <c r="NTT20" s="212"/>
      <c r="NTU20" s="191"/>
      <c r="NTV20" s="191"/>
      <c r="NTW20" s="191"/>
      <c r="NTX20" s="191"/>
      <c r="NTY20" s="83"/>
      <c r="NTZ20" s="212"/>
      <c r="NUA20" s="212"/>
      <c r="NUB20" s="212"/>
      <c r="NUC20" s="191"/>
      <c r="NUD20" s="191"/>
      <c r="NUE20" s="191"/>
      <c r="NUF20" s="191"/>
      <c r="NUG20" s="83"/>
      <c r="NUH20" s="212"/>
      <c r="NUI20" s="212"/>
      <c r="NUJ20" s="212"/>
      <c r="NUK20" s="191"/>
      <c r="NUL20" s="191"/>
      <c r="NUM20" s="191"/>
      <c r="NUN20" s="191"/>
      <c r="NUO20" s="83"/>
      <c r="NUP20" s="212"/>
      <c r="NUQ20" s="212"/>
      <c r="NUR20" s="212"/>
      <c r="NUS20" s="191"/>
      <c r="NUT20" s="191"/>
      <c r="NUU20" s="191"/>
      <c r="NUV20" s="191"/>
      <c r="NUW20" s="83"/>
      <c r="NUX20" s="212"/>
      <c r="NUY20" s="212"/>
      <c r="NUZ20" s="212"/>
      <c r="NVA20" s="191"/>
      <c r="NVB20" s="191"/>
      <c r="NVC20" s="191"/>
      <c r="NVD20" s="191"/>
      <c r="NVE20" s="83"/>
      <c r="NVF20" s="212"/>
      <c r="NVG20" s="212"/>
      <c r="NVH20" s="212"/>
      <c r="NVI20" s="191"/>
      <c r="NVJ20" s="191"/>
      <c r="NVK20" s="191"/>
      <c r="NVL20" s="191"/>
      <c r="NVM20" s="83"/>
      <c r="NVN20" s="212"/>
      <c r="NVO20" s="212"/>
      <c r="NVP20" s="212"/>
      <c r="NVQ20" s="191"/>
      <c r="NVR20" s="191"/>
      <c r="NVS20" s="191"/>
      <c r="NVT20" s="191"/>
      <c r="NVU20" s="83"/>
      <c r="NVV20" s="212"/>
      <c r="NVW20" s="212"/>
      <c r="NVX20" s="212"/>
      <c r="NVY20" s="191"/>
      <c r="NVZ20" s="191"/>
      <c r="NWA20" s="191"/>
      <c r="NWB20" s="191"/>
      <c r="NWC20" s="83"/>
      <c r="NWD20" s="212"/>
      <c r="NWE20" s="212"/>
      <c r="NWF20" s="212"/>
      <c r="NWG20" s="191"/>
      <c r="NWH20" s="191"/>
      <c r="NWI20" s="191"/>
      <c r="NWJ20" s="191"/>
      <c r="NWK20" s="83"/>
      <c r="NWL20" s="212"/>
      <c r="NWM20" s="212"/>
      <c r="NWN20" s="212"/>
      <c r="NWO20" s="191"/>
      <c r="NWP20" s="191"/>
      <c r="NWQ20" s="191"/>
      <c r="NWR20" s="191"/>
      <c r="NWS20" s="83"/>
      <c r="NWT20" s="212"/>
      <c r="NWU20" s="212"/>
      <c r="NWV20" s="212"/>
      <c r="NWW20" s="191"/>
      <c r="NWX20" s="191"/>
      <c r="NWY20" s="191"/>
      <c r="NWZ20" s="191"/>
      <c r="NXA20" s="83"/>
      <c r="NXB20" s="212"/>
      <c r="NXC20" s="212"/>
      <c r="NXD20" s="212"/>
      <c r="NXE20" s="191"/>
      <c r="NXF20" s="191"/>
      <c r="NXG20" s="191"/>
      <c r="NXH20" s="191"/>
      <c r="NXI20" s="83"/>
      <c r="NXJ20" s="212"/>
      <c r="NXK20" s="212"/>
      <c r="NXL20" s="212"/>
      <c r="NXM20" s="191"/>
      <c r="NXN20" s="191"/>
      <c r="NXO20" s="191"/>
      <c r="NXP20" s="191"/>
      <c r="NXQ20" s="83"/>
      <c r="NXR20" s="212"/>
      <c r="NXS20" s="212"/>
      <c r="NXT20" s="212"/>
      <c r="NXU20" s="191"/>
      <c r="NXV20" s="191"/>
      <c r="NXW20" s="191"/>
      <c r="NXX20" s="191"/>
      <c r="NXY20" s="83"/>
      <c r="NXZ20" s="212"/>
      <c r="NYA20" s="212"/>
      <c r="NYB20" s="212"/>
      <c r="NYC20" s="191"/>
      <c r="NYD20" s="191"/>
      <c r="NYE20" s="191"/>
      <c r="NYF20" s="191"/>
      <c r="NYG20" s="83"/>
      <c r="NYH20" s="212"/>
      <c r="NYI20" s="212"/>
      <c r="NYJ20" s="212"/>
      <c r="NYK20" s="191"/>
      <c r="NYL20" s="191"/>
      <c r="NYM20" s="191"/>
      <c r="NYN20" s="191"/>
      <c r="NYO20" s="83"/>
      <c r="NYP20" s="212"/>
      <c r="NYQ20" s="212"/>
      <c r="NYR20" s="212"/>
      <c r="NYS20" s="191"/>
      <c r="NYT20" s="191"/>
      <c r="NYU20" s="191"/>
      <c r="NYV20" s="191"/>
      <c r="NYW20" s="83"/>
      <c r="NYX20" s="212"/>
      <c r="NYY20" s="212"/>
      <c r="NYZ20" s="212"/>
      <c r="NZA20" s="191"/>
      <c r="NZB20" s="191"/>
      <c r="NZC20" s="191"/>
      <c r="NZD20" s="191"/>
      <c r="NZE20" s="83"/>
      <c r="NZF20" s="212"/>
      <c r="NZG20" s="212"/>
      <c r="NZH20" s="212"/>
      <c r="NZI20" s="191"/>
      <c r="NZJ20" s="191"/>
      <c r="NZK20" s="191"/>
      <c r="NZL20" s="191"/>
      <c r="NZM20" s="83"/>
      <c r="NZN20" s="212"/>
      <c r="NZO20" s="212"/>
      <c r="NZP20" s="212"/>
      <c r="NZQ20" s="191"/>
      <c r="NZR20" s="191"/>
      <c r="NZS20" s="191"/>
      <c r="NZT20" s="191"/>
      <c r="NZU20" s="83"/>
      <c r="NZV20" s="212"/>
      <c r="NZW20" s="212"/>
      <c r="NZX20" s="212"/>
      <c r="NZY20" s="191"/>
      <c r="NZZ20" s="191"/>
      <c r="OAA20" s="191"/>
      <c r="OAB20" s="191"/>
      <c r="OAC20" s="83"/>
      <c r="OAD20" s="212"/>
      <c r="OAE20" s="212"/>
      <c r="OAF20" s="212"/>
      <c r="OAG20" s="191"/>
      <c r="OAH20" s="191"/>
      <c r="OAI20" s="191"/>
      <c r="OAJ20" s="191"/>
      <c r="OAK20" s="83"/>
      <c r="OAL20" s="212"/>
      <c r="OAM20" s="212"/>
      <c r="OAN20" s="212"/>
      <c r="OAO20" s="191"/>
      <c r="OAP20" s="191"/>
      <c r="OAQ20" s="191"/>
      <c r="OAR20" s="191"/>
      <c r="OAS20" s="83"/>
      <c r="OAT20" s="212"/>
      <c r="OAU20" s="212"/>
      <c r="OAV20" s="212"/>
      <c r="OAW20" s="191"/>
      <c r="OAX20" s="191"/>
      <c r="OAY20" s="191"/>
      <c r="OAZ20" s="191"/>
      <c r="OBA20" s="83"/>
      <c r="OBB20" s="212"/>
      <c r="OBC20" s="212"/>
      <c r="OBD20" s="212"/>
      <c r="OBE20" s="191"/>
      <c r="OBF20" s="191"/>
      <c r="OBG20" s="191"/>
      <c r="OBH20" s="191"/>
      <c r="OBI20" s="83"/>
      <c r="OBJ20" s="212"/>
      <c r="OBK20" s="212"/>
      <c r="OBL20" s="212"/>
      <c r="OBM20" s="191"/>
      <c r="OBN20" s="191"/>
      <c r="OBO20" s="191"/>
      <c r="OBP20" s="191"/>
      <c r="OBQ20" s="83"/>
      <c r="OBR20" s="212"/>
      <c r="OBS20" s="212"/>
      <c r="OBT20" s="212"/>
      <c r="OBU20" s="191"/>
      <c r="OBV20" s="191"/>
      <c r="OBW20" s="191"/>
      <c r="OBX20" s="191"/>
      <c r="OBY20" s="83"/>
      <c r="OBZ20" s="212"/>
      <c r="OCA20" s="212"/>
      <c r="OCB20" s="212"/>
      <c r="OCC20" s="191"/>
      <c r="OCD20" s="191"/>
      <c r="OCE20" s="191"/>
      <c r="OCF20" s="191"/>
      <c r="OCG20" s="83"/>
      <c r="OCH20" s="212"/>
      <c r="OCI20" s="212"/>
      <c r="OCJ20" s="212"/>
      <c r="OCK20" s="191"/>
      <c r="OCL20" s="191"/>
      <c r="OCM20" s="191"/>
      <c r="OCN20" s="191"/>
      <c r="OCO20" s="83"/>
      <c r="OCP20" s="212"/>
      <c r="OCQ20" s="212"/>
      <c r="OCR20" s="212"/>
      <c r="OCS20" s="191"/>
      <c r="OCT20" s="191"/>
      <c r="OCU20" s="191"/>
      <c r="OCV20" s="191"/>
      <c r="OCW20" s="83"/>
      <c r="OCX20" s="212"/>
      <c r="OCY20" s="212"/>
      <c r="OCZ20" s="212"/>
      <c r="ODA20" s="191"/>
      <c r="ODB20" s="191"/>
      <c r="ODC20" s="191"/>
      <c r="ODD20" s="191"/>
      <c r="ODE20" s="83"/>
      <c r="ODF20" s="212"/>
      <c r="ODG20" s="212"/>
      <c r="ODH20" s="212"/>
      <c r="ODI20" s="191"/>
      <c r="ODJ20" s="191"/>
      <c r="ODK20" s="191"/>
      <c r="ODL20" s="191"/>
      <c r="ODM20" s="83"/>
      <c r="ODN20" s="212"/>
      <c r="ODO20" s="212"/>
      <c r="ODP20" s="212"/>
      <c r="ODQ20" s="191"/>
      <c r="ODR20" s="191"/>
      <c r="ODS20" s="191"/>
      <c r="ODT20" s="191"/>
      <c r="ODU20" s="83"/>
      <c r="ODV20" s="212"/>
      <c r="ODW20" s="212"/>
      <c r="ODX20" s="212"/>
      <c r="ODY20" s="191"/>
      <c r="ODZ20" s="191"/>
      <c r="OEA20" s="191"/>
      <c r="OEB20" s="191"/>
      <c r="OEC20" s="83"/>
      <c r="OED20" s="212"/>
      <c r="OEE20" s="212"/>
      <c r="OEF20" s="212"/>
      <c r="OEG20" s="191"/>
      <c r="OEH20" s="191"/>
      <c r="OEI20" s="191"/>
      <c r="OEJ20" s="191"/>
      <c r="OEK20" s="83"/>
      <c r="OEL20" s="212"/>
      <c r="OEM20" s="212"/>
      <c r="OEN20" s="212"/>
      <c r="OEO20" s="191"/>
      <c r="OEP20" s="191"/>
      <c r="OEQ20" s="191"/>
      <c r="OER20" s="191"/>
      <c r="OES20" s="83"/>
      <c r="OET20" s="212"/>
      <c r="OEU20" s="212"/>
      <c r="OEV20" s="212"/>
      <c r="OEW20" s="191"/>
      <c r="OEX20" s="191"/>
      <c r="OEY20" s="191"/>
      <c r="OEZ20" s="191"/>
      <c r="OFA20" s="83"/>
      <c r="OFB20" s="212"/>
      <c r="OFC20" s="212"/>
      <c r="OFD20" s="212"/>
      <c r="OFE20" s="191"/>
      <c r="OFF20" s="191"/>
      <c r="OFG20" s="191"/>
      <c r="OFH20" s="191"/>
      <c r="OFI20" s="83"/>
      <c r="OFJ20" s="212"/>
      <c r="OFK20" s="212"/>
      <c r="OFL20" s="212"/>
      <c r="OFM20" s="191"/>
      <c r="OFN20" s="191"/>
      <c r="OFO20" s="191"/>
      <c r="OFP20" s="191"/>
      <c r="OFQ20" s="83"/>
      <c r="OFR20" s="212"/>
      <c r="OFS20" s="212"/>
      <c r="OFT20" s="212"/>
      <c r="OFU20" s="191"/>
      <c r="OFV20" s="191"/>
      <c r="OFW20" s="191"/>
      <c r="OFX20" s="191"/>
      <c r="OFY20" s="83"/>
      <c r="OFZ20" s="212"/>
      <c r="OGA20" s="212"/>
      <c r="OGB20" s="212"/>
      <c r="OGC20" s="191"/>
      <c r="OGD20" s="191"/>
      <c r="OGE20" s="191"/>
      <c r="OGF20" s="191"/>
      <c r="OGG20" s="83"/>
      <c r="OGH20" s="212"/>
      <c r="OGI20" s="212"/>
      <c r="OGJ20" s="212"/>
      <c r="OGK20" s="191"/>
      <c r="OGL20" s="191"/>
      <c r="OGM20" s="191"/>
      <c r="OGN20" s="191"/>
      <c r="OGO20" s="83"/>
      <c r="OGP20" s="212"/>
      <c r="OGQ20" s="212"/>
      <c r="OGR20" s="212"/>
      <c r="OGS20" s="191"/>
      <c r="OGT20" s="191"/>
      <c r="OGU20" s="191"/>
      <c r="OGV20" s="191"/>
      <c r="OGW20" s="83"/>
      <c r="OGX20" s="212"/>
      <c r="OGY20" s="212"/>
      <c r="OGZ20" s="212"/>
      <c r="OHA20" s="191"/>
      <c r="OHB20" s="191"/>
      <c r="OHC20" s="191"/>
      <c r="OHD20" s="191"/>
      <c r="OHE20" s="83"/>
      <c r="OHF20" s="212"/>
      <c r="OHG20" s="212"/>
      <c r="OHH20" s="212"/>
      <c r="OHI20" s="191"/>
      <c r="OHJ20" s="191"/>
      <c r="OHK20" s="191"/>
      <c r="OHL20" s="191"/>
      <c r="OHM20" s="83"/>
      <c r="OHN20" s="212"/>
      <c r="OHO20" s="212"/>
      <c r="OHP20" s="212"/>
      <c r="OHQ20" s="191"/>
      <c r="OHR20" s="191"/>
      <c r="OHS20" s="191"/>
      <c r="OHT20" s="191"/>
      <c r="OHU20" s="83"/>
      <c r="OHV20" s="212"/>
      <c r="OHW20" s="212"/>
      <c r="OHX20" s="212"/>
      <c r="OHY20" s="191"/>
      <c r="OHZ20" s="191"/>
      <c r="OIA20" s="191"/>
      <c r="OIB20" s="191"/>
      <c r="OIC20" s="83"/>
      <c r="OID20" s="212"/>
      <c r="OIE20" s="212"/>
      <c r="OIF20" s="212"/>
      <c r="OIG20" s="191"/>
      <c r="OIH20" s="191"/>
      <c r="OII20" s="191"/>
      <c r="OIJ20" s="191"/>
      <c r="OIK20" s="83"/>
      <c r="OIL20" s="212"/>
      <c r="OIM20" s="212"/>
      <c r="OIN20" s="212"/>
      <c r="OIO20" s="191"/>
      <c r="OIP20" s="191"/>
      <c r="OIQ20" s="191"/>
      <c r="OIR20" s="191"/>
      <c r="OIS20" s="83"/>
      <c r="OIT20" s="212"/>
      <c r="OIU20" s="212"/>
      <c r="OIV20" s="212"/>
      <c r="OIW20" s="191"/>
      <c r="OIX20" s="191"/>
      <c r="OIY20" s="191"/>
      <c r="OIZ20" s="191"/>
      <c r="OJA20" s="83"/>
      <c r="OJB20" s="212"/>
      <c r="OJC20" s="212"/>
      <c r="OJD20" s="212"/>
      <c r="OJE20" s="191"/>
      <c r="OJF20" s="191"/>
      <c r="OJG20" s="191"/>
      <c r="OJH20" s="191"/>
      <c r="OJI20" s="83"/>
      <c r="OJJ20" s="212"/>
      <c r="OJK20" s="212"/>
      <c r="OJL20" s="212"/>
      <c r="OJM20" s="191"/>
      <c r="OJN20" s="191"/>
      <c r="OJO20" s="191"/>
      <c r="OJP20" s="191"/>
      <c r="OJQ20" s="83"/>
      <c r="OJR20" s="212"/>
      <c r="OJS20" s="212"/>
      <c r="OJT20" s="212"/>
      <c r="OJU20" s="191"/>
      <c r="OJV20" s="191"/>
      <c r="OJW20" s="191"/>
      <c r="OJX20" s="191"/>
      <c r="OJY20" s="83"/>
      <c r="OJZ20" s="212"/>
      <c r="OKA20" s="212"/>
      <c r="OKB20" s="212"/>
      <c r="OKC20" s="191"/>
      <c r="OKD20" s="191"/>
      <c r="OKE20" s="191"/>
      <c r="OKF20" s="191"/>
      <c r="OKG20" s="83"/>
      <c r="OKH20" s="212"/>
      <c r="OKI20" s="212"/>
      <c r="OKJ20" s="212"/>
      <c r="OKK20" s="191"/>
      <c r="OKL20" s="191"/>
      <c r="OKM20" s="191"/>
      <c r="OKN20" s="191"/>
      <c r="OKO20" s="83"/>
      <c r="OKP20" s="212"/>
      <c r="OKQ20" s="212"/>
      <c r="OKR20" s="212"/>
      <c r="OKS20" s="191"/>
      <c r="OKT20" s="191"/>
      <c r="OKU20" s="191"/>
      <c r="OKV20" s="191"/>
      <c r="OKW20" s="83"/>
      <c r="OKX20" s="212"/>
      <c r="OKY20" s="212"/>
      <c r="OKZ20" s="212"/>
      <c r="OLA20" s="191"/>
      <c r="OLB20" s="191"/>
      <c r="OLC20" s="191"/>
      <c r="OLD20" s="191"/>
      <c r="OLE20" s="83"/>
      <c r="OLF20" s="212"/>
      <c r="OLG20" s="212"/>
      <c r="OLH20" s="212"/>
      <c r="OLI20" s="191"/>
      <c r="OLJ20" s="191"/>
      <c r="OLK20" s="191"/>
      <c r="OLL20" s="191"/>
      <c r="OLM20" s="83"/>
      <c r="OLN20" s="212"/>
      <c r="OLO20" s="212"/>
      <c r="OLP20" s="212"/>
      <c r="OLQ20" s="191"/>
      <c r="OLR20" s="191"/>
      <c r="OLS20" s="191"/>
      <c r="OLT20" s="191"/>
      <c r="OLU20" s="83"/>
      <c r="OLV20" s="212"/>
      <c r="OLW20" s="212"/>
      <c r="OLX20" s="212"/>
      <c r="OLY20" s="191"/>
      <c r="OLZ20" s="191"/>
      <c r="OMA20" s="191"/>
      <c r="OMB20" s="191"/>
      <c r="OMC20" s="83"/>
      <c r="OMD20" s="212"/>
      <c r="OME20" s="212"/>
      <c r="OMF20" s="212"/>
      <c r="OMG20" s="191"/>
      <c r="OMH20" s="191"/>
      <c r="OMI20" s="191"/>
      <c r="OMJ20" s="191"/>
      <c r="OMK20" s="83"/>
      <c r="OML20" s="212"/>
      <c r="OMM20" s="212"/>
      <c r="OMN20" s="212"/>
      <c r="OMO20" s="191"/>
      <c r="OMP20" s="191"/>
      <c r="OMQ20" s="191"/>
      <c r="OMR20" s="191"/>
      <c r="OMS20" s="83"/>
      <c r="OMT20" s="212"/>
      <c r="OMU20" s="212"/>
      <c r="OMV20" s="212"/>
      <c r="OMW20" s="191"/>
      <c r="OMX20" s="191"/>
      <c r="OMY20" s="191"/>
      <c r="OMZ20" s="191"/>
      <c r="ONA20" s="83"/>
      <c r="ONB20" s="212"/>
      <c r="ONC20" s="212"/>
      <c r="OND20" s="212"/>
      <c r="ONE20" s="191"/>
      <c r="ONF20" s="191"/>
      <c r="ONG20" s="191"/>
      <c r="ONH20" s="191"/>
      <c r="ONI20" s="83"/>
      <c r="ONJ20" s="212"/>
      <c r="ONK20" s="212"/>
      <c r="ONL20" s="212"/>
      <c r="ONM20" s="191"/>
      <c r="ONN20" s="191"/>
      <c r="ONO20" s="191"/>
      <c r="ONP20" s="191"/>
      <c r="ONQ20" s="83"/>
      <c r="ONR20" s="212"/>
      <c r="ONS20" s="212"/>
      <c r="ONT20" s="212"/>
      <c r="ONU20" s="191"/>
      <c r="ONV20" s="191"/>
      <c r="ONW20" s="191"/>
      <c r="ONX20" s="191"/>
      <c r="ONY20" s="83"/>
      <c r="ONZ20" s="212"/>
      <c r="OOA20" s="212"/>
      <c r="OOB20" s="212"/>
      <c r="OOC20" s="191"/>
      <c r="OOD20" s="191"/>
      <c r="OOE20" s="191"/>
      <c r="OOF20" s="191"/>
      <c r="OOG20" s="83"/>
      <c r="OOH20" s="212"/>
      <c r="OOI20" s="212"/>
      <c r="OOJ20" s="212"/>
      <c r="OOK20" s="191"/>
      <c r="OOL20" s="191"/>
      <c r="OOM20" s="191"/>
      <c r="OON20" s="191"/>
      <c r="OOO20" s="83"/>
      <c r="OOP20" s="212"/>
      <c r="OOQ20" s="212"/>
      <c r="OOR20" s="212"/>
      <c r="OOS20" s="191"/>
      <c r="OOT20" s="191"/>
      <c r="OOU20" s="191"/>
      <c r="OOV20" s="191"/>
      <c r="OOW20" s="83"/>
      <c r="OOX20" s="212"/>
      <c r="OOY20" s="212"/>
      <c r="OOZ20" s="212"/>
      <c r="OPA20" s="191"/>
      <c r="OPB20" s="191"/>
      <c r="OPC20" s="191"/>
      <c r="OPD20" s="191"/>
      <c r="OPE20" s="83"/>
      <c r="OPF20" s="212"/>
      <c r="OPG20" s="212"/>
      <c r="OPH20" s="212"/>
      <c r="OPI20" s="191"/>
      <c r="OPJ20" s="191"/>
      <c r="OPK20" s="191"/>
      <c r="OPL20" s="191"/>
      <c r="OPM20" s="83"/>
      <c r="OPN20" s="212"/>
      <c r="OPO20" s="212"/>
      <c r="OPP20" s="212"/>
      <c r="OPQ20" s="191"/>
      <c r="OPR20" s="191"/>
      <c r="OPS20" s="191"/>
      <c r="OPT20" s="191"/>
      <c r="OPU20" s="83"/>
      <c r="OPV20" s="212"/>
      <c r="OPW20" s="212"/>
      <c r="OPX20" s="212"/>
      <c r="OPY20" s="191"/>
      <c r="OPZ20" s="191"/>
      <c r="OQA20" s="191"/>
      <c r="OQB20" s="191"/>
      <c r="OQC20" s="83"/>
      <c r="OQD20" s="212"/>
      <c r="OQE20" s="212"/>
      <c r="OQF20" s="212"/>
      <c r="OQG20" s="191"/>
      <c r="OQH20" s="191"/>
      <c r="OQI20" s="191"/>
      <c r="OQJ20" s="191"/>
      <c r="OQK20" s="83"/>
      <c r="OQL20" s="212"/>
      <c r="OQM20" s="212"/>
      <c r="OQN20" s="212"/>
      <c r="OQO20" s="191"/>
      <c r="OQP20" s="191"/>
      <c r="OQQ20" s="191"/>
      <c r="OQR20" s="191"/>
      <c r="OQS20" s="83"/>
      <c r="OQT20" s="212"/>
      <c r="OQU20" s="212"/>
      <c r="OQV20" s="212"/>
      <c r="OQW20" s="191"/>
      <c r="OQX20" s="191"/>
      <c r="OQY20" s="191"/>
      <c r="OQZ20" s="191"/>
      <c r="ORA20" s="83"/>
      <c r="ORB20" s="212"/>
      <c r="ORC20" s="212"/>
      <c r="ORD20" s="212"/>
      <c r="ORE20" s="191"/>
      <c r="ORF20" s="191"/>
      <c r="ORG20" s="191"/>
      <c r="ORH20" s="191"/>
      <c r="ORI20" s="83"/>
      <c r="ORJ20" s="212"/>
      <c r="ORK20" s="212"/>
      <c r="ORL20" s="212"/>
      <c r="ORM20" s="191"/>
      <c r="ORN20" s="191"/>
      <c r="ORO20" s="191"/>
      <c r="ORP20" s="191"/>
      <c r="ORQ20" s="83"/>
      <c r="ORR20" s="212"/>
      <c r="ORS20" s="212"/>
      <c r="ORT20" s="212"/>
      <c r="ORU20" s="191"/>
      <c r="ORV20" s="191"/>
      <c r="ORW20" s="191"/>
      <c r="ORX20" s="191"/>
      <c r="ORY20" s="83"/>
      <c r="ORZ20" s="212"/>
      <c r="OSA20" s="212"/>
      <c r="OSB20" s="212"/>
      <c r="OSC20" s="191"/>
      <c r="OSD20" s="191"/>
      <c r="OSE20" s="191"/>
      <c r="OSF20" s="191"/>
      <c r="OSG20" s="83"/>
      <c r="OSH20" s="212"/>
      <c r="OSI20" s="212"/>
      <c r="OSJ20" s="212"/>
      <c r="OSK20" s="191"/>
      <c r="OSL20" s="191"/>
      <c r="OSM20" s="191"/>
      <c r="OSN20" s="191"/>
      <c r="OSO20" s="83"/>
      <c r="OSP20" s="212"/>
      <c r="OSQ20" s="212"/>
      <c r="OSR20" s="212"/>
      <c r="OSS20" s="191"/>
      <c r="OST20" s="191"/>
      <c r="OSU20" s="191"/>
      <c r="OSV20" s="191"/>
      <c r="OSW20" s="83"/>
      <c r="OSX20" s="212"/>
      <c r="OSY20" s="212"/>
      <c r="OSZ20" s="212"/>
      <c r="OTA20" s="191"/>
      <c r="OTB20" s="191"/>
      <c r="OTC20" s="191"/>
      <c r="OTD20" s="191"/>
      <c r="OTE20" s="83"/>
      <c r="OTF20" s="212"/>
      <c r="OTG20" s="212"/>
      <c r="OTH20" s="212"/>
      <c r="OTI20" s="191"/>
      <c r="OTJ20" s="191"/>
      <c r="OTK20" s="191"/>
      <c r="OTL20" s="191"/>
      <c r="OTM20" s="83"/>
      <c r="OTN20" s="212"/>
      <c r="OTO20" s="212"/>
      <c r="OTP20" s="212"/>
      <c r="OTQ20" s="191"/>
      <c r="OTR20" s="191"/>
      <c r="OTS20" s="191"/>
      <c r="OTT20" s="191"/>
      <c r="OTU20" s="83"/>
      <c r="OTV20" s="212"/>
      <c r="OTW20" s="212"/>
      <c r="OTX20" s="212"/>
      <c r="OTY20" s="191"/>
      <c r="OTZ20" s="191"/>
      <c r="OUA20" s="191"/>
      <c r="OUB20" s="191"/>
      <c r="OUC20" s="83"/>
      <c r="OUD20" s="212"/>
      <c r="OUE20" s="212"/>
      <c r="OUF20" s="212"/>
      <c r="OUG20" s="191"/>
      <c r="OUH20" s="191"/>
      <c r="OUI20" s="191"/>
      <c r="OUJ20" s="191"/>
      <c r="OUK20" s="83"/>
      <c r="OUL20" s="212"/>
      <c r="OUM20" s="212"/>
      <c r="OUN20" s="212"/>
      <c r="OUO20" s="191"/>
      <c r="OUP20" s="191"/>
      <c r="OUQ20" s="191"/>
      <c r="OUR20" s="191"/>
      <c r="OUS20" s="83"/>
      <c r="OUT20" s="212"/>
      <c r="OUU20" s="212"/>
      <c r="OUV20" s="212"/>
      <c r="OUW20" s="191"/>
      <c r="OUX20" s="191"/>
      <c r="OUY20" s="191"/>
      <c r="OUZ20" s="191"/>
      <c r="OVA20" s="83"/>
      <c r="OVB20" s="212"/>
      <c r="OVC20" s="212"/>
      <c r="OVD20" s="212"/>
      <c r="OVE20" s="191"/>
      <c r="OVF20" s="191"/>
      <c r="OVG20" s="191"/>
      <c r="OVH20" s="191"/>
      <c r="OVI20" s="83"/>
      <c r="OVJ20" s="212"/>
      <c r="OVK20" s="212"/>
      <c r="OVL20" s="212"/>
      <c r="OVM20" s="191"/>
      <c r="OVN20" s="191"/>
      <c r="OVO20" s="191"/>
      <c r="OVP20" s="191"/>
      <c r="OVQ20" s="83"/>
      <c r="OVR20" s="212"/>
      <c r="OVS20" s="212"/>
      <c r="OVT20" s="212"/>
      <c r="OVU20" s="191"/>
      <c r="OVV20" s="191"/>
      <c r="OVW20" s="191"/>
      <c r="OVX20" s="191"/>
      <c r="OVY20" s="83"/>
      <c r="OVZ20" s="212"/>
      <c r="OWA20" s="212"/>
      <c r="OWB20" s="212"/>
      <c r="OWC20" s="191"/>
      <c r="OWD20" s="191"/>
      <c r="OWE20" s="191"/>
      <c r="OWF20" s="191"/>
      <c r="OWG20" s="83"/>
      <c r="OWH20" s="212"/>
      <c r="OWI20" s="212"/>
      <c r="OWJ20" s="212"/>
      <c r="OWK20" s="191"/>
      <c r="OWL20" s="191"/>
      <c r="OWM20" s="191"/>
      <c r="OWN20" s="191"/>
      <c r="OWO20" s="83"/>
      <c r="OWP20" s="212"/>
      <c r="OWQ20" s="212"/>
      <c r="OWR20" s="212"/>
      <c r="OWS20" s="191"/>
      <c r="OWT20" s="191"/>
      <c r="OWU20" s="191"/>
      <c r="OWV20" s="191"/>
      <c r="OWW20" s="83"/>
      <c r="OWX20" s="212"/>
      <c r="OWY20" s="212"/>
      <c r="OWZ20" s="212"/>
      <c r="OXA20" s="191"/>
      <c r="OXB20" s="191"/>
      <c r="OXC20" s="191"/>
      <c r="OXD20" s="191"/>
      <c r="OXE20" s="83"/>
      <c r="OXF20" s="212"/>
      <c r="OXG20" s="212"/>
      <c r="OXH20" s="212"/>
      <c r="OXI20" s="191"/>
      <c r="OXJ20" s="191"/>
      <c r="OXK20" s="191"/>
      <c r="OXL20" s="191"/>
      <c r="OXM20" s="83"/>
      <c r="OXN20" s="212"/>
      <c r="OXO20" s="212"/>
      <c r="OXP20" s="212"/>
      <c r="OXQ20" s="191"/>
      <c r="OXR20" s="191"/>
      <c r="OXS20" s="191"/>
      <c r="OXT20" s="191"/>
      <c r="OXU20" s="83"/>
      <c r="OXV20" s="212"/>
      <c r="OXW20" s="212"/>
      <c r="OXX20" s="212"/>
      <c r="OXY20" s="191"/>
      <c r="OXZ20" s="191"/>
      <c r="OYA20" s="191"/>
      <c r="OYB20" s="191"/>
      <c r="OYC20" s="83"/>
      <c r="OYD20" s="212"/>
      <c r="OYE20" s="212"/>
      <c r="OYF20" s="212"/>
      <c r="OYG20" s="191"/>
      <c r="OYH20" s="191"/>
      <c r="OYI20" s="191"/>
      <c r="OYJ20" s="191"/>
      <c r="OYK20" s="83"/>
      <c r="OYL20" s="212"/>
      <c r="OYM20" s="212"/>
      <c r="OYN20" s="212"/>
      <c r="OYO20" s="191"/>
      <c r="OYP20" s="191"/>
      <c r="OYQ20" s="191"/>
      <c r="OYR20" s="191"/>
      <c r="OYS20" s="83"/>
      <c r="OYT20" s="212"/>
      <c r="OYU20" s="212"/>
      <c r="OYV20" s="212"/>
      <c r="OYW20" s="191"/>
      <c r="OYX20" s="191"/>
      <c r="OYY20" s="191"/>
      <c r="OYZ20" s="191"/>
      <c r="OZA20" s="83"/>
      <c r="OZB20" s="212"/>
      <c r="OZC20" s="212"/>
      <c r="OZD20" s="212"/>
      <c r="OZE20" s="191"/>
      <c r="OZF20" s="191"/>
      <c r="OZG20" s="191"/>
      <c r="OZH20" s="191"/>
      <c r="OZI20" s="83"/>
      <c r="OZJ20" s="212"/>
      <c r="OZK20" s="212"/>
      <c r="OZL20" s="212"/>
      <c r="OZM20" s="191"/>
      <c r="OZN20" s="191"/>
      <c r="OZO20" s="191"/>
      <c r="OZP20" s="191"/>
      <c r="OZQ20" s="83"/>
      <c r="OZR20" s="212"/>
      <c r="OZS20" s="212"/>
      <c r="OZT20" s="212"/>
      <c r="OZU20" s="191"/>
      <c r="OZV20" s="191"/>
      <c r="OZW20" s="191"/>
      <c r="OZX20" s="191"/>
      <c r="OZY20" s="83"/>
      <c r="OZZ20" s="212"/>
      <c r="PAA20" s="212"/>
      <c r="PAB20" s="212"/>
      <c r="PAC20" s="191"/>
      <c r="PAD20" s="191"/>
      <c r="PAE20" s="191"/>
      <c r="PAF20" s="191"/>
      <c r="PAG20" s="83"/>
      <c r="PAH20" s="212"/>
      <c r="PAI20" s="212"/>
      <c r="PAJ20" s="212"/>
      <c r="PAK20" s="191"/>
      <c r="PAL20" s="191"/>
      <c r="PAM20" s="191"/>
      <c r="PAN20" s="191"/>
      <c r="PAO20" s="83"/>
      <c r="PAP20" s="212"/>
      <c r="PAQ20" s="212"/>
      <c r="PAR20" s="212"/>
      <c r="PAS20" s="191"/>
      <c r="PAT20" s="191"/>
      <c r="PAU20" s="191"/>
      <c r="PAV20" s="191"/>
      <c r="PAW20" s="83"/>
      <c r="PAX20" s="212"/>
      <c r="PAY20" s="212"/>
      <c r="PAZ20" s="212"/>
      <c r="PBA20" s="191"/>
      <c r="PBB20" s="191"/>
      <c r="PBC20" s="191"/>
      <c r="PBD20" s="191"/>
      <c r="PBE20" s="83"/>
      <c r="PBF20" s="212"/>
      <c r="PBG20" s="212"/>
      <c r="PBH20" s="212"/>
      <c r="PBI20" s="191"/>
      <c r="PBJ20" s="191"/>
      <c r="PBK20" s="191"/>
      <c r="PBL20" s="191"/>
      <c r="PBM20" s="83"/>
      <c r="PBN20" s="212"/>
      <c r="PBO20" s="212"/>
      <c r="PBP20" s="212"/>
      <c r="PBQ20" s="191"/>
      <c r="PBR20" s="191"/>
      <c r="PBS20" s="191"/>
      <c r="PBT20" s="191"/>
      <c r="PBU20" s="83"/>
      <c r="PBV20" s="212"/>
      <c r="PBW20" s="212"/>
      <c r="PBX20" s="212"/>
      <c r="PBY20" s="191"/>
      <c r="PBZ20" s="191"/>
      <c r="PCA20" s="191"/>
      <c r="PCB20" s="191"/>
      <c r="PCC20" s="83"/>
      <c r="PCD20" s="212"/>
      <c r="PCE20" s="212"/>
      <c r="PCF20" s="212"/>
      <c r="PCG20" s="191"/>
      <c r="PCH20" s="191"/>
      <c r="PCI20" s="191"/>
      <c r="PCJ20" s="191"/>
      <c r="PCK20" s="83"/>
      <c r="PCL20" s="212"/>
      <c r="PCM20" s="212"/>
      <c r="PCN20" s="212"/>
      <c r="PCO20" s="191"/>
      <c r="PCP20" s="191"/>
      <c r="PCQ20" s="191"/>
      <c r="PCR20" s="191"/>
      <c r="PCS20" s="83"/>
      <c r="PCT20" s="212"/>
      <c r="PCU20" s="212"/>
      <c r="PCV20" s="212"/>
      <c r="PCW20" s="191"/>
      <c r="PCX20" s="191"/>
      <c r="PCY20" s="191"/>
      <c r="PCZ20" s="191"/>
      <c r="PDA20" s="83"/>
      <c r="PDB20" s="212"/>
      <c r="PDC20" s="212"/>
      <c r="PDD20" s="212"/>
      <c r="PDE20" s="191"/>
      <c r="PDF20" s="191"/>
      <c r="PDG20" s="191"/>
      <c r="PDH20" s="191"/>
      <c r="PDI20" s="83"/>
      <c r="PDJ20" s="212"/>
      <c r="PDK20" s="212"/>
      <c r="PDL20" s="212"/>
      <c r="PDM20" s="191"/>
      <c r="PDN20" s="191"/>
      <c r="PDO20" s="191"/>
      <c r="PDP20" s="191"/>
      <c r="PDQ20" s="83"/>
      <c r="PDR20" s="212"/>
      <c r="PDS20" s="212"/>
      <c r="PDT20" s="212"/>
      <c r="PDU20" s="191"/>
      <c r="PDV20" s="191"/>
      <c r="PDW20" s="191"/>
      <c r="PDX20" s="191"/>
      <c r="PDY20" s="83"/>
      <c r="PDZ20" s="212"/>
      <c r="PEA20" s="212"/>
      <c r="PEB20" s="212"/>
      <c r="PEC20" s="191"/>
      <c r="PED20" s="191"/>
      <c r="PEE20" s="191"/>
      <c r="PEF20" s="191"/>
      <c r="PEG20" s="83"/>
      <c r="PEH20" s="212"/>
      <c r="PEI20" s="212"/>
      <c r="PEJ20" s="212"/>
      <c r="PEK20" s="191"/>
      <c r="PEL20" s="191"/>
      <c r="PEM20" s="191"/>
      <c r="PEN20" s="191"/>
      <c r="PEO20" s="83"/>
      <c r="PEP20" s="212"/>
      <c r="PEQ20" s="212"/>
      <c r="PER20" s="212"/>
      <c r="PES20" s="191"/>
      <c r="PET20" s="191"/>
      <c r="PEU20" s="191"/>
      <c r="PEV20" s="191"/>
      <c r="PEW20" s="83"/>
      <c r="PEX20" s="212"/>
      <c r="PEY20" s="212"/>
      <c r="PEZ20" s="212"/>
      <c r="PFA20" s="191"/>
      <c r="PFB20" s="191"/>
      <c r="PFC20" s="191"/>
      <c r="PFD20" s="191"/>
      <c r="PFE20" s="83"/>
      <c r="PFF20" s="212"/>
      <c r="PFG20" s="212"/>
      <c r="PFH20" s="212"/>
      <c r="PFI20" s="191"/>
      <c r="PFJ20" s="191"/>
      <c r="PFK20" s="191"/>
      <c r="PFL20" s="191"/>
      <c r="PFM20" s="83"/>
      <c r="PFN20" s="212"/>
      <c r="PFO20" s="212"/>
      <c r="PFP20" s="212"/>
      <c r="PFQ20" s="191"/>
      <c r="PFR20" s="191"/>
      <c r="PFS20" s="191"/>
      <c r="PFT20" s="191"/>
      <c r="PFU20" s="83"/>
      <c r="PFV20" s="212"/>
      <c r="PFW20" s="212"/>
      <c r="PFX20" s="212"/>
      <c r="PFY20" s="191"/>
      <c r="PFZ20" s="191"/>
      <c r="PGA20" s="191"/>
      <c r="PGB20" s="191"/>
      <c r="PGC20" s="83"/>
      <c r="PGD20" s="212"/>
      <c r="PGE20" s="212"/>
      <c r="PGF20" s="212"/>
      <c r="PGG20" s="191"/>
      <c r="PGH20" s="191"/>
      <c r="PGI20" s="191"/>
      <c r="PGJ20" s="191"/>
      <c r="PGK20" s="83"/>
      <c r="PGL20" s="212"/>
      <c r="PGM20" s="212"/>
      <c r="PGN20" s="212"/>
      <c r="PGO20" s="191"/>
      <c r="PGP20" s="191"/>
      <c r="PGQ20" s="191"/>
      <c r="PGR20" s="191"/>
      <c r="PGS20" s="83"/>
      <c r="PGT20" s="212"/>
      <c r="PGU20" s="212"/>
      <c r="PGV20" s="212"/>
      <c r="PGW20" s="191"/>
      <c r="PGX20" s="191"/>
      <c r="PGY20" s="191"/>
      <c r="PGZ20" s="191"/>
      <c r="PHA20" s="83"/>
      <c r="PHB20" s="212"/>
      <c r="PHC20" s="212"/>
      <c r="PHD20" s="212"/>
      <c r="PHE20" s="191"/>
      <c r="PHF20" s="191"/>
      <c r="PHG20" s="191"/>
      <c r="PHH20" s="191"/>
      <c r="PHI20" s="83"/>
      <c r="PHJ20" s="212"/>
      <c r="PHK20" s="212"/>
      <c r="PHL20" s="212"/>
      <c r="PHM20" s="191"/>
      <c r="PHN20" s="191"/>
      <c r="PHO20" s="191"/>
      <c r="PHP20" s="191"/>
      <c r="PHQ20" s="83"/>
      <c r="PHR20" s="212"/>
      <c r="PHS20" s="212"/>
      <c r="PHT20" s="212"/>
      <c r="PHU20" s="191"/>
      <c r="PHV20" s="191"/>
      <c r="PHW20" s="191"/>
      <c r="PHX20" s="191"/>
      <c r="PHY20" s="83"/>
      <c r="PHZ20" s="212"/>
      <c r="PIA20" s="212"/>
      <c r="PIB20" s="212"/>
      <c r="PIC20" s="191"/>
      <c r="PID20" s="191"/>
      <c r="PIE20" s="191"/>
      <c r="PIF20" s="191"/>
      <c r="PIG20" s="83"/>
      <c r="PIH20" s="212"/>
      <c r="PII20" s="212"/>
      <c r="PIJ20" s="212"/>
      <c r="PIK20" s="191"/>
      <c r="PIL20" s="191"/>
      <c r="PIM20" s="191"/>
      <c r="PIN20" s="191"/>
      <c r="PIO20" s="83"/>
      <c r="PIP20" s="212"/>
      <c r="PIQ20" s="212"/>
      <c r="PIR20" s="212"/>
      <c r="PIS20" s="191"/>
      <c r="PIT20" s="191"/>
      <c r="PIU20" s="191"/>
      <c r="PIV20" s="191"/>
      <c r="PIW20" s="83"/>
      <c r="PIX20" s="212"/>
      <c r="PIY20" s="212"/>
      <c r="PIZ20" s="212"/>
      <c r="PJA20" s="191"/>
      <c r="PJB20" s="191"/>
      <c r="PJC20" s="191"/>
      <c r="PJD20" s="191"/>
      <c r="PJE20" s="83"/>
      <c r="PJF20" s="212"/>
      <c r="PJG20" s="212"/>
      <c r="PJH20" s="212"/>
      <c r="PJI20" s="191"/>
      <c r="PJJ20" s="191"/>
      <c r="PJK20" s="191"/>
      <c r="PJL20" s="191"/>
      <c r="PJM20" s="83"/>
      <c r="PJN20" s="212"/>
      <c r="PJO20" s="212"/>
      <c r="PJP20" s="212"/>
      <c r="PJQ20" s="191"/>
      <c r="PJR20" s="191"/>
      <c r="PJS20" s="191"/>
      <c r="PJT20" s="191"/>
      <c r="PJU20" s="83"/>
      <c r="PJV20" s="212"/>
      <c r="PJW20" s="212"/>
      <c r="PJX20" s="212"/>
      <c r="PJY20" s="191"/>
      <c r="PJZ20" s="191"/>
      <c r="PKA20" s="191"/>
      <c r="PKB20" s="191"/>
      <c r="PKC20" s="83"/>
      <c r="PKD20" s="212"/>
      <c r="PKE20" s="212"/>
      <c r="PKF20" s="212"/>
      <c r="PKG20" s="191"/>
      <c r="PKH20" s="191"/>
      <c r="PKI20" s="191"/>
      <c r="PKJ20" s="191"/>
      <c r="PKK20" s="83"/>
      <c r="PKL20" s="212"/>
      <c r="PKM20" s="212"/>
      <c r="PKN20" s="212"/>
      <c r="PKO20" s="191"/>
      <c r="PKP20" s="191"/>
      <c r="PKQ20" s="191"/>
      <c r="PKR20" s="191"/>
      <c r="PKS20" s="83"/>
      <c r="PKT20" s="212"/>
      <c r="PKU20" s="212"/>
      <c r="PKV20" s="212"/>
      <c r="PKW20" s="191"/>
      <c r="PKX20" s="191"/>
      <c r="PKY20" s="191"/>
      <c r="PKZ20" s="191"/>
      <c r="PLA20" s="83"/>
      <c r="PLB20" s="212"/>
      <c r="PLC20" s="212"/>
      <c r="PLD20" s="212"/>
      <c r="PLE20" s="191"/>
      <c r="PLF20" s="191"/>
      <c r="PLG20" s="191"/>
      <c r="PLH20" s="191"/>
      <c r="PLI20" s="83"/>
      <c r="PLJ20" s="212"/>
      <c r="PLK20" s="212"/>
      <c r="PLL20" s="212"/>
      <c r="PLM20" s="191"/>
      <c r="PLN20" s="191"/>
      <c r="PLO20" s="191"/>
      <c r="PLP20" s="191"/>
      <c r="PLQ20" s="83"/>
      <c r="PLR20" s="212"/>
      <c r="PLS20" s="212"/>
      <c r="PLT20" s="212"/>
      <c r="PLU20" s="191"/>
      <c r="PLV20" s="191"/>
      <c r="PLW20" s="191"/>
      <c r="PLX20" s="191"/>
      <c r="PLY20" s="83"/>
      <c r="PLZ20" s="212"/>
      <c r="PMA20" s="212"/>
      <c r="PMB20" s="212"/>
      <c r="PMC20" s="191"/>
      <c r="PMD20" s="191"/>
      <c r="PME20" s="191"/>
      <c r="PMF20" s="191"/>
      <c r="PMG20" s="83"/>
      <c r="PMH20" s="212"/>
      <c r="PMI20" s="212"/>
      <c r="PMJ20" s="212"/>
      <c r="PMK20" s="191"/>
      <c r="PML20" s="191"/>
      <c r="PMM20" s="191"/>
      <c r="PMN20" s="191"/>
      <c r="PMO20" s="83"/>
      <c r="PMP20" s="212"/>
      <c r="PMQ20" s="212"/>
      <c r="PMR20" s="212"/>
      <c r="PMS20" s="191"/>
      <c r="PMT20" s="191"/>
      <c r="PMU20" s="191"/>
      <c r="PMV20" s="191"/>
      <c r="PMW20" s="83"/>
      <c r="PMX20" s="212"/>
      <c r="PMY20" s="212"/>
      <c r="PMZ20" s="212"/>
      <c r="PNA20" s="191"/>
      <c r="PNB20" s="191"/>
      <c r="PNC20" s="191"/>
      <c r="PND20" s="191"/>
      <c r="PNE20" s="83"/>
      <c r="PNF20" s="212"/>
      <c r="PNG20" s="212"/>
      <c r="PNH20" s="212"/>
      <c r="PNI20" s="191"/>
      <c r="PNJ20" s="191"/>
      <c r="PNK20" s="191"/>
      <c r="PNL20" s="191"/>
      <c r="PNM20" s="83"/>
      <c r="PNN20" s="212"/>
      <c r="PNO20" s="212"/>
      <c r="PNP20" s="212"/>
      <c r="PNQ20" s="191"/>
      <c r="PNR20" s="191"/>
      <c r="PNS20" s="191"/>
      <c r="PNT20" s="191"/>
      <c r="PNU20" s="83"/>
      <c r="PNV20" s="212"/>
      <c r="PNW20" s="212"/>
      <c r="PNX20" s="212"/>
      <c r="PNY20" s="191"/>
      <c r="PNZ20" s="191"/>
      <c r="POA20" s="191"/>
      <c r="POB20" s="191"/>
      <c r="POC20" s="83"/>
      <c r="POD20" s="212"/>
      <c r="POE20" s="212"/>
      <c r="POF20" s="212"/>
      <c r="POG20" s="191"/>
      <c r="POH20" s="191"/>
      <c r="POI20" s="191"/>
      <c r="POJ20" s="191"/>
      <c r="POK20" s="83"/>
      <c r="POL20" s="212"/>
      <c r="POM20" s="212"/>
      <c r="PON20" s="212"/>
      <c r="POO20" s="191"/>
      <c r="POP20" s="191"/>
      <c r="POQ20" s="191"/>
      <c r="POR20" s="191"/>
      <c r="POS20" s="83"/>
      <c r="POT20" s="212"/>
      <c r="POU20" s="212"/>
      <c r="POV20" s="212"/>
      <c r="POW20" s="191"/>
      <c r="POX20" s="191"/>
      <c r="POY20" s="191"/>
      <c r="POZ20" s="191"/>
      <c r="PPA20" s="83"/>
      <c r="PPB20" s="212"/>
      <c r="PPC20" s="212"/>
      <c r="PPD20" s="212"/>
      <c r="PPE20" s="191"/>
      <c r="PPF20" s="191"/>
      <c r="PPG20" s="191"/>
      <c r="PPH20" s="191"/>
      <c r="PPI20" s="83"/>
      <c r="PPJ20" s="212"/>
      <c r="PPK20" s="212"/>
      <c r="PPL20" s="212"/>
      <c r="PPM20" s="191"/>
      <c r="PPN20" s="191"/>
      <c r="PPO20" s="191"/>
      <c r="PPP20" s="191"/>
      <c r="PPQ20" s="83"/>
      <c r="PPR20" s="212"/>
      <c r="PPS20" s="212"/>
      <c r="PPT20" s="212"/>
      <c r="PPU20" s="191"/>
      <c r="PPV20" s="191"/>
      <c r="PPW20" s="191"/>
      <c r="PPX20" s="191"/>
      <c r="PPY20" s="83"/>
      <c r="PPZ20" s="212"/>
      <c r="PQA20" s="212"/>
      <c r="PQB20" s="212"/>
      <c r="PQC20" s="191"/>
      <c r="PQD20" s="191"/>
      <c r="PQE20" s="191"/>
      <c r="PQF20" s="191"/>
      <c r="PQG20" s="83"/>
      <c r="PQH20" s="212"/>
      <c r="PQI20" s="212"/>
      <c r="PQJ20" s="212"/>
      <c r="PQK20" s="191"/>
      <c r="PQL20" s="191"/>
      <c r="PQM20" s="191"/>
      <c r="PQN20" s="191"/>
      <c r="PQO20" s="83"/>
      <c r="PQP20" s="212"/>
      <c r="PQQ20" s="212"/>
      <c r="PQR20" s="212"/>
      <c r="PQS20" s="191"/>
      <c r="PQT20" s="191"/>
      <c r="PQU20" s="191"/>
      <c r="PQV20" s="191"/>
      <c r="PQW20" s="83"/>
      <c r="PQX20" s="212"/>
      <c r="PQY20" s="212"/>
      <c r="PQZ20" s="212"/>
      <c r="PRA20" s="191"/>
      <c r="PRB20" s="191"/>
      <c r="PRC20" s="191"/>
      <c r="PRD20" s="191"/>
      <c r="PRE20" s="83"/>
      <c r="PRF20" s="212"/>
      <c r="PRG20" s="212"/>
      <c r="PRH20" s="212"/>
      <c r="PRI20" s="191"/>
      <c r="PRJ20" s="191"/>
      <c r="PRK20" s="191"/>
      <c r="PRL20" s="191"/>
      <c r="PRM20" s="83"/>
      <c r="PRN20" s="212"/>
      <c r="PRO20" s="212"/>
      <c r="PRP20" s="212"/>
      <c r="PRQ20" s="191"/>
      <c r="PRR20" s="191"/>
      <c r="PRS20" s="191"/>
      <c r="PRT20" s="191"/>
      <c r="PRU20" s="83"/>
      <c r="PRV20" s="212"/>
      <c r="PRW20" s="212"/>
      <c r="PRX20" s="212"/>
      <c r="PRY20" s="191"/>
      <c r="PRZ20" s="191"/>
      <c r="PSA20" s="191"/>
      <c r="PSB20" s="191"/>
      <c r="PSC20" s="83"/>
      <c r="PSD20" s="212"/>
      <c r="PSE20" s="212"/>
      <c r="PSF20" s="212"/>
      <c r="PSG20" s="191"/>
      <c r="PSH20" s="191"/>
      <c r="PSI20" s="191"/>
      <c r="PSJ20" s="191"/>
      <c r="PSK20" s="83"/>
      <c r="PSL20" s="212"/>
      <c r="PSM20" s="212"/>
      <c r="PSN20" s="212"/>
      <c r="PSO20" s="191"/>
      <c r="PSP20" s="191"/>
      <c r="PSQ20" s="191"/>
      <c r="PSR20" s="191"/>
      <c r="PSS20" s="83"/>
      <c r="PST20" s="212"/>
      <c r="PSU20" s="212"/>
      <c r="PSV20" s="212"/>
      <c r="PSW20" s="191"/>
      <c r="PSX20" s="191"/>
      <c r="PSY20" s="191"/>
      <c r="PSZ20" s="191"/>
      <c r="PTA20" s="83"/>
      <c r="PTB20" s="212"/>
      <c r="PTC20" s="212"/>
      <c r="PTD20" s="212"/>
      <c r="PTE20" s="191"/>
      <c r="PTF20" s="191"/>
      <c r="PTG20" s="191"/>
      <c r="PTH20" s="191"/>
      <c r="PTI20" s="83"/>
      <c r="PTJ20" s="212"/>
      <c r="PTK20" s="212"/>
      <c r="PTL20" s="212"/>
      <c r="PTM20" s="191"/>
      <c r="PTN20" s="191"/>
      <c r="PTO20" s="191"/>
      <c r="PTP20" s="191"/>
      <c r="PTQ20" s="83"/>
      <c r="PTR20" s="212"/>
      <c r="PTS20" s="212"/>
      <c r="PTT20" s="212"/>
      <c r="PTU20" s="191"/>
      <c r="PTV20" s="191"/>
      <c r="PTW20" s="191"/>
      <c r="PTX20" s="191"/>
      <c r="PTY20" s="83"/>
      <c r="PTZ20" s="212"/>
      <c r="PUA20" s="212"/>
      <c r="PUB20" s="212"/>
      <c r="PUC20" s="191"/>
      <c r="PUD20" s="191"/>
      <c r="PUE20" s="191"/>
      <c r="PUF20" s="191"/>
      <c r="PUG20" s="83"/>
      <c r="PUH20" s="212"/>
      <c r="PUI20" s="212"/>
      <c r="PUJ20" s="212"/>
      <c r="PUK20" s="191"/>
      <c r="PUL20" s="191"/>
      <c r="PUM20" s="191"/>
      <c r="PUN20" s="191"/>
      <c r="PUO20" s="83"/>
      <c r="PUP20" s="212"/>
      <c r="PUQ20" s="212"/>
      <c r="PUR20" s="212"/>
      <c r="PUS20" s="191"/>
      <c r="PUT20" s="191"/>
      <c r="PUU20" s="191"/>
      <c r="PUV20" s="191"/>
      <c r="PUW20" s="83"/>
      <c r="PUX20" s="212"/>
      <c r="PUY20" s="212"/>
      <c r="PUZ20" s="212"/>
      <c r="PVA20" s="191"/>
      <c r="PVB20" s="191"/>
      <c r="PVC20" s="191"/>
      <c r="PVD20" s="191"/>
      <c r="PVE20" s="83"/>
      <c r="PVF20" s="212"/>
      <c r="PVG20" s="212"/>
      <c r="PVH20" s="212"/>
      <c r="PVI20" s="191"/>
      <c r="PVJ20" s="191"/>
      <c r="PVK20" s="191"/>
      <c r="PVL20" s="191"/>
      <c r="PVM20" s="83"/>
      <c r="PVN20" s="212"/>
      <c r="PVO20" s="212"/>
      <c r="PVP20" s="212"/>
      <c r="PVQ20" s="191"/>
      <c r="PVR20" s="191"/>
      <c r="PVS20" s="191"/>
      <c r="PVT20" s="191"/>
      <c r="PVU20" s="83"/>
      <c r="PVV20" s="212"/>
      <c r="PVW20" s="212"/>
      <c r="PVX20" s="212"/>
      <c r="PVY20" s="191"/>
      <c r="PVZ20" s="191"/>
      <c r="PWA20" s="191"/>
      <c r="PWB20" s="191"/>
      <c r="PWC20" s="83"/>
      <c r="PWD20" s="212"/>
      <c r="PWE20" s="212"/>
      <c r="PWF20" s="212"/>
      <c r="PWG20" s="191"/>
      <c r="PWH20" s="191"/>
      <c r="PWI20" s="191"/>
      <c r="PWJ20" s="191"/>
      <c r="PWK20" s="83"/>
      <c r="PWL20" s="212"/>
      <c r="PWM20" s="212"/>
      <c r="PWN20" s="212"/>
      <c r="PWO20" s="191"/>
      <c r="PWP20" s="191"/>
      <c r="PWQ20" s="191"/>
      <c r="PWR20" s="191"/>
      <c r="PWS20" s="83"/>
      <c r="PWT20" s="212"/>
      <c r="PWU20" s="212"/>
      <c r="PWV20" s="212"/>
      <c r="PWW20" s="191"/>
      <c r="PWX20" s="191"/>
      <c r="PWY20" s="191"/>
      <c r="PWZ20" s="191"/>
      <c r="PXA20" s="83"/>
      <c r="PXB20" s="212"/>
      <c r="PXC20" s="212"/>
      <c r="PXD20" s="212"/>
      <c r="PXE20" s="191"/>
      <c r="PXF20" s="191"/>
      <c r="PXG20" s="191"/>
      <c r="PXH20" s="191"/>
      <c r="PXI20" s="83"/>
      <c r="PXJ20" s="212"/>
      <c r="PXK20" s="212"/>
      <c r="PXL20" s="212"/>
      <c r="PXM20" s="191"/>
      <c r="PXN20" s="191"/>
      <c r="PXO20" s="191"/>
      <c r="PXP20" s="191"/>
      <c r="PXQ20" s="83"/>
      <c r="PXR20" s="212"/>
      <c r="PXS20" s="212"/>
      <c r="PXT20" s="212"/>
      <c r="PXU20" s="191"/>
      <c r="PXV20" s="191"/>
      <c r="PXW20" s="191"/>
      <c r="PXX20" s="191"/>
      <c r="PXY20" s="83"/>
      <c r="PXZ20" s="212"/>
      <c r="PYA20" s="212"/>
      <c r="PYB20" s="212"/>
      <c r="PYC20" s="191"/>
      <c r="PYD20" s="191"/>
      <c r="PYE20" s="191"/>
      <c r="PYF20" s="191"/>
      <c r="PYG20" s="83"/>
      <c r="PYH20" s="212"/>
      <c r="PYI20" s="212"/>
      <c r="PYJ20" s="212"/>
      <c r="PYK20" s="191"/>
      <c r="PYL20" s="191"/>
      <c r="PYM20" s="191"/>
      <c r="PYN20" s="191"/>
      <c r="PYO20" s="83"/>
      <c r="PYP20" s="212"/>
      <c r="PYQ20" s="212"/>
      <c r="PYR20" s="212"/>
      <c r="PYS20" s="191"/>
      <c r="PYT20" s="191"/>
      <c r="PYU20" s="191"/>
      <c r="PYV20" s="191"/>
      <c r="PYW20" s="83"/>
      <c r="PYX20" s="212"/>
      <c r="PYY20" s="212"/>
      <c r="PYZ20" s="212"/>
      <c r="PZA20" s="191"/>
      <c r="PZB20" s="191"/>
      <c r="PZC20" s="191"/>
      <c r="PZD20" s="191"/>
      <c r="PZE20" s="83"/>
      <c r="PZF20" s="212"/>
      <c r="PZG20" s="212"/>
      <c r="PZH20" s="212"/>
      <c r="PZI20" s="191"/>
      <c r="PZJ20" s="191"/>
      <c r="PZK20" s="191"/>
      <c r="PZL20" s="191"/>
      <c r="PZM20" s="83"/>
      <c r="PZN20" s="212"/>
      <c r="PZO20" s="212"/>
      <c r="PZP20" s="212"/>
      <c r="PZQ20" s="191"/>
      <c r="PZR20" s="191"/>
      <c r="PZS20" s="191"/>
      <c r="PZT20" s="191"/>
      <c r="PZU20" s="83"/>
      <c r="PZV20" s="212"/>
      <c r="PZW20" s="212"/>
      <c r="PZX20" s="212"/>
      <c r="PZY20" s="191"/>
      <c r="PZZ20" s="191"/>
      <c r="QAA20" s="191"/>
      <c r="QAB20" s="191"/>
      <c r="QAC20" s="83"/>
      <c r="QAD20" s="212"/>
      <c r="QAE20" s="212"/>
      <c r="QAF20" s="212"/>
      <c r="QAG20" s="191"/>
      <c r="QAH20" s="191"/>
      <c r="QAI20" s="191"/>
      <c r="QAJ20" s="191"/>
      <c r="QAK20" s="83"/>
      <c r="QAL20" s="212"/>
      <c r="QAM20" s="212"/>
      <c r="QAN20" s="212"/>
      <c r="QAO20" s="191"/>
      <c r="QAP20" s="191"/>
      <c r="QAQ20" s="191"/>
      <c r="QAR20" s="191"/>
      <c r="QAS20" s="83"/>
      <c r="QAT20" s="212"/>
      <c r="QAU20" s="212"/>
      <c r="QAV20" s="212"/>
      <c r="QAW20" s="191"/>
      <c r="QAX20" s="191"/>
      <c r="QAY20" s="191"/>
      <c r="QAZ20" s="191"/>
      <c r="QBA20" s="83"/>
      <c r="QBB20" s="212"/>
      <c r="QBC20" s="212"/>
      <c r="QBD20" s="212"/>
      <c r="QBE20" s="191"/>
      <c r="QBF20" s="191"/>
      <c r="QBG20" s="191"/>
      <c r="QBH20" s="191"/>
      <c r="QBI20" s="83"/>
      <c r="QBJ20" s="212"/>
      <c r="QBK20" s="212"/>
      <c r="QBL20" s="212"/>
      <c r="QBM20" s="191"/>
      <c r="QBN20" s="191"/>
      <c r="QBO20" s="191"/>
      <c r="QBP20" s="191"/>
      <c r="QBQ20" s="83"/>
      <c r="QBR20" s="212"/>
      <c r="QBS20" s="212"/>
      <c r="QBT20" s="212"/>
      <c r="QBU20" s="191"/>
      <c r="QBV20" s="191"/>
      <c r="QBW20" s="191"/>
      <c r="QBX20" s="191"/>
      <c r="QBY20" s="83"/>
      <c r="QBZ20" s="212"/>
      <c r="QCA20" s="212"/>
      <c r="QCB20" s="212"/>
      <c r="QCC20" s="191"/>
      <c r="QCD20" s="191"/>
      <c r="QCE20" s="191"/>
      <c r="QCF20" s="191"/>
      <c r="QCG20" s="83"/>
      <c r="QCH20" s="212"/>
      <c r="QCI20" s="212"/>
      <c r="QCJ20" s="212"/>
      <c r="QCK20" s="191"/>
      <c r="QCL20" s="191"/>
      <c r="QCM20" s="191"/>
      <c r="QCN20" s="191"/>
      <c r="QCO20" s="83"/>
      <c r="QCP20" s="212"/>
      <c r="QCQ20" s="212"/>
      <c r="QCR20" s="212"/>
      <c r="QCS20" s="191"/>
      <c r="QCT20" s="191"/>
      <c r="QCU20" s="191"/>
      <c r="QCV20" s="191"/>
      <c r="QCW20" s="83"/>
      <c r="QCX20" s="212"/>
      <c r="QCY20" s="212"/>
      <c r="QCZ20" s="212"/>
      <c r="QDA20" s="191"/>
      <c r="QDB20" s="191"/>
      <c r="QDC20" s="191"/>
      <c r="QDD20" s="191"/>
      <c r="QDE20" s="83"/>
      <c r="QDF20" s="212"/>
      <c r="QDG20" s="212"/>
      <c r="QDH20" s="212"/>
      <c r="QDI20" s="191"/>
      <c r="QDJ20" s="191"/>
      <c r="QDK20" s="191"/>
      <c r="QDL20" s="191"/>
      <c r="QDM20" s="83"/>
      <c r="QDN20" s="212"/>
      <c r="QDO20" s="212"/>
      <c r="QDP20" s="212"/>
      <c r="QDQ20" s="191"/>
      <c r="QDR20" s="191"/>
      <c r="QDS20" s="191"/>
      <c r="QDT20" s="191"/>
      <c r="QDU20" s="83"/>
      <c r="QDV20" s="212"/>
      <c r="QDW20" s="212"/>
      <c r="QDX20" s="212"/>
      <c r="QDY20" s="191"/>
      <c r="QDZ20" s="191"/>
      <c r="QEA20" s="191"/>
      <c r="QEB20" s="191"/>
      <c r="QEC20" s="83"/>
      <c r="QED20" s="212"/>
      <c r="QEE20" s="212"/>
      <c r="QEF20" s="212"/>
      <c r="QEG20" s="191"/>
      <c r="QEH20" s="191"/>
      <c r="QEI20" s="191"/>
      <c r="QEJ20" s="191"/>
      <c r="QEK20" s="83"/>
      <c r="QEL20" s="212"/>
      <c r="QEM20" s="212"/>
      <c r="QEN20" s="212"/>
      <c r="QEO20" s="191"/>
      <c r="QEP20" s="191"/>
      <c r="QEQ20" s="191"/>
      <c r="QER20" s="191"/>
      <c r="QES20" s="83"/>
      <c r="QET20" s="212"/>
      <c r="QEU20" s="212"/>
      <c r="QEV20" s="212"/>
      <c r="QEW20" s="191"/>
      <c r="QEX20" s="191"/>
      <c r="QEY20" s="191"/>
      <c r="QEZ20" s="191"/>
      <c r="QFA20" s="83"/>
      <c r="QFB20" s="212"/>
      <c r="QFC20" s="212"/>
      <c r="QFD20" s="212"/>
      <c r="QFE20" s="191"/>
      <c r="QFF20" s="191"/>
      <c r="QFG20" s="191"/>
      <c r="QFH20" s="191"/>
      <c r="QFI20" s="83"/>
      <c r="QFJ20" s="212"/>
      <c r="QFK20" s="212"/>
      <c r="QFL20" s="212"/>
      <c r="QFM20" s="191"/>
      <c r="QFN20" s="191"/>
      <c r="QFO20" s="191"/>
      <c r="QFP20" s="191"/>
      <c r="QFQ20" s="83"/>
      <c r="QFR20" s="212"/>
      <c r="QFS20" s="212"/>
      <c r="QFT20" s="212"/>
      <c r="QFU20" s="191"/>
      <c r="QFV20" s="191"/>
      <c r="QFW20" s="191"/>
      <c r="QFX20" s="191"/>
      <c r="QFY20" s="83"/>
      <c r="QFZ20" s="212"/>
      <c r="QGA20" s="212"/>
      <c r="QGB20" s="212"/>
      <c r="QGC20" s="191"/>
      <c r="QGD20" s="191"/>
      <c r="QGE20" s="191"/>
      <c r="QGF20" s="191"/>
      <c r="QGG20" s="83"/>
      <c r="QGH20" s="212"/>
      <c r="QGI20" s="212"/>
      <c r="QGJ20" s="212"/>
      <c r="QGK20" s="191"/>
      <c r="QGL20" s="191"/>
      <c r="QGM20" s="191"/>
      <c r="QGN20" s="191"/>
      <c r="QGO20" s="83"/>
      <c r="QGP20" s="212"/>
      <c r="QGQ20" s="212"/>
      <c r="QGR20" s="212"/>
      <c r="QGS20" s="191"/>
      <c r="QGT20" s="191"/>
      <c r="QGU20" s="191"/>
      <c r="QGV20" s="191"/>
      <c r="QGW20" s="83"/>
      <c r="QGX20" s="212"/>
      <c r="QGY20" s="212"/>
      <c r="QGZ20" s="212"/>
      <c r="QHA20" s="191"/>
      <c r="QHB20" s="191"/>
      <c r="QHC20" s="191"/>
      <c r="QHD20" s="191"/>
      <c r="QHE20" s="83"/>
      <c r="QHF20" s="212"/>
      <c r="QHG20" s="212"/>
      <c r="QHH20" s="212"/>
      <c r="QHI20" s="191"/>
      <c r="QHJ20" s="191"/>
      <c r="QHK20" s="191"/>
      <c r="QHL20" s="191"/>
      <c r="QHM20" s="83"/>
      <c r="QHN20" s="212"/>
      <c r="QHO20" s="212"/>
      <c r="QHP20" s="212"/>
      <c r="QHQ20" s="191"/>
      <c r="QHR20" s="191"/>
      <c r="QHS20" s="191"/>
      <c r="QHT20" s="191"/>
      <c r="QHU20" s="83"/>
      <c r="QHV20" s="212"/>
      <c r="QHW20" s="212"/>
      <c r="QHX20" s="212"/>
      <c r="QHY20" s="191"/>
      <c r="QHZ20" s="191"/>
      <c r="QIA20" s="191"/>
      <c r="QIB20" s="191"/>
      <c r="QIC20" s="83"/>
      <c r="QID20" s="212"/>
      <c r="QIE20" s="212"/>
      <c r="QIF20" s="212"/>
      <c r="QIG20" s="191"/>
      <c r="QIH20" s="191"/>
      <c r="QII20" s="191"/>
      <c r="QIJ20" s="191"/>
      <c r="QIK20" s="83"/>
      <c r="QIL20" s="212"/>
      <c r="QIM20" s="212"/>
      <c r="QIN20" s="212"/>
      <c r="QIO20" s="191"/>
      <c r="QIP20" s="191"/>
      <c r="QIQ20" s="191"/>
      <c r="QIR20" s="191"/>
      <c r="QIS20" s="83"/>
      <c r="QIT20" s="212"/>
      <c r="QIU20" s="212"/>
      <c r="QIV20" s="212"/>
      <c r="QIW20" s="191"/>
      <c r="QIX20" s="191"/>
      <c r="QIY20" s="191"/>
      <c r="QIZ20" s="191"/>
      <c r="QJA20" s="83"/>
      <c r="QJB20" s="212"/>
      <c r="QJC20" s="212"/>
      <c r="QJD20" s="212"/>
      <c r="QJE20" s="191"/>
      <c r="QJF20" s="191"/>
      <c r="QJG20" s="191"/>
      <c r="QJH20" s="191"/>
      <c r="QJI20" s="83"/>
      <c r="QJJ20" s="212"/>
      <c r="QJK20" s="212"/>
      <c r="QJL20" s="212"/>
      <c r="QJM20" s="191"/>
      <c r="QJN20" s="191"/>
      <c r="QJO20" s="191"/>
      <c r="QJP20" s="191"/>
      <c r="QJQ20" s="83"/>
      <c r="QJR20" s="212"/>
      <c r="QJS20" s="212"/>
      <c r="QJT20" s="212"/>
      <c r="QJU20" s="191"/>
      <c r="QJV20" s="191"/>
      <c r="QJW20" s="191"/>
      <c r="QJX20" s="191"/>
      <c r="QJY20" s="83"/>
      <c r="QJZ20" s="212"/>
      <c r="QKA20" s="212"/>
      <c r="QKB20" s="212"/>
      <c r="QKC20" s="191"/>
      <c r="QKD20" s="191"/>
      <c r="QKE20" s="191"/>
      <c r="QKF20" s="191"/>
      <c r="QKG20" s="83"/>
      <c r="QKH20" s="212"/>
      <c r="QKI20" s="212"/>
      <c r="QKJ20" s="212"/>
      <c r="QKK20" s="191"/>
      <c r="QKL20" s="191"/>
      <c r="QKM20" s="191"/>
      <c r="QKN20" s="191"/>
      <c r="QKO20" s="83"/>
      <c r="QKP20" s="212"/>
      <c r="QKQ20" s="212"/>
      <c r="QKR20" s="212"/>
      <c r="QKS20" s="191"/>
      <c r="QKT20" s="191"/>
      <c r="QKU20" s="191"/>
      <c r="QKV20" s="191"/>
      <c r="QKW20" s="83"/>
      <c r="QKX20" s="212"/>
      <c r="QKY20" s="212"/>
      <c r="QKZ20" s="212"/>
      <c r="QLA20" s="191"/>
      <c r="QLB20" s="191"/>
      <c r="QLC20" s="191"/>
      <c r="QLD20" s="191"/>
      <c r="QLE20" s="83"/>
      <c r="QLF20" s="212"/>
      <c r="QLG20" s="212"/>
      <c r="QLH20" s="212"/>
      <c r="QLI20" s="191"/>
      <c r="QLJ20" s="191"/>
      <c r="QLK20" s="191"/>
      <c r="QLL20" s="191"/>
      <c r="QLM20" s="83"/>
      <c r="QLN20" s="212"/>
      <c r="QLO20" s="212"/>
      <c r="QLP20" s="212"/>
      <c r="QLQ20" s="191"/>
      <c r="QLR20" s="191"/>
      <c r="QLS20" s="191"/>
      <c r="QLT20" s="191"/>
      <c r="QLU20" s="83"/>
      <c r="QLV20" s="212"/>
      <c r="QLW20" s="212"/>
      <c r="QLX20" s="212"/>
      <c r="QLY20" s="191"/>
      <c r="QLZ20" s="191"/>
      <c r="QMA20" s="191"/>
      <c r="QMB20" s="191"/>
      <c r="QMC20" s="83"/>
      <c r="QMD20" s="212"/>
      <c r="QME20" s="212"/>
      <c r="QMF20" s="212"/>
      <c r="QMG20" s="191"/>
      <c r="QMH20" s="191"/>
      <c r="QMI20" s="191"/>
      <c r="QMJ20" s="191"/>
      <c r="QMK20" s="83"/>
      <c r="QML20" s="212"/>
      <c r="QMM20" s="212"/>
      <c r="QMN20" s="212"/>
      <c r="QMO20" s="191"/>
      <c r="QMP20" s="191"/>
      <c r="QMQ20" s="191"/>
      <c r="QMR20" s="191"/>
      <c r="QMS20" s="83"/>
      <c r="QMT20" s="212"/>
      <c r="QMU20" s="212"/>
      <c r="QMV20" s="212"/>
      <c r="QMW20" s="191"/>
      <c r="QMX20" s="191"/>
      <c r="QMY20" s="191"/>
      <c r="QMZ20" s="191"/>
      <c r="QNA20" s="83"/>
      <c r="QNB20" s="212"/>
      <c r="QNC20" s="212"/>
      <c r="QND20" s="212"/>
      <c r="QNE20" s="191"/>
      <c r="QNF20" s="191"/>
      <c r="QNG20" s="191"/>
      <c r="QNH20" s="191"/>
      <c r="QNI20" s="83"/>
      <c r="QNJ20" s="212"/>
      <c r="QNK20" s="212"/>
      <c r="QNL20" s="212"/>
      <c r="QNM20" s="191"/>
      <c r="QNN20" s="191"/>
      <c r="QNO20" s="191"/>
      <c r="QNP20" s="191"/>
      <c r="QNQ20" s="83"/>
      <c r="QNR20" s="212"/>
      <c r="QNS20" s="212"/>
      <c r="QNT20" s="212"/>
      <c r="QNU20" s="191"/>
      <c r="QNV20" s="191"/>
      <c r="QNW20" s="191"/>
      <c r="QNX20" s="191"/>
      <c r="QNY20" s="83"/>
      <c r="QNZ20" s="212"/>
      <c r="QOA20" s="212"/>
      <c r="QOB20" s="212"/>
      <c r="QOC20" s="191"/>
      <c r="QOD20" s="191"/>
      <c r="QOE20" s="191"/>
      <c r="QOF20" s="191"/>
      <c r="QOG20" s="83"/>
      <c r="QOH20" s="212"/>
      <c r="QOI20" s="212"/>
      <c r="QOJ20" s="212"/>
      <c r="QOK20" s="191"/>
      <c r="QOL20" s="191"/>
      <c r="QOM20" s="191"/>
      <c r="QON20" s="191"/>
      <c r="QOO20" s="83"/>
      <c r="QOP20" s="212"/>
      <c r="QOQ20" s="212"/>
      <c r="QOR20" s="212"/>
      <c r="QOS20" s="191"/>
      <c r="QOT20" s="191"/>
      <c r="QOU20" s="191"/>
      <c r="QOV20" s="191"/>
      <c r="QOW20" s="83"/>
      <c r="QOX20" s="212"/>
      <c r="QOY20" s="212"/>
      <c r="QOZ20" s="212"/>
      <c r="QPA20" s="191"/>
      <c r="QPB20" s="191"/>
      <c r="QPC20" s="191"/>
      <c r="QPD20" s="191"/>
      <c r="QPE20" s="83"/>
      <c r="QPF20" s="212"/>
      <c r="QPG20" s="212"/>
      <c r="QPH20" s="212"/>
      <c r="QPI20" s="191"/>
      <c r="QPJ20" s="191"/>
      <c r="QPK20" s="191"/>
      <c r="QPL20" s="191"/>
      <c r="QPM20" s="83"/>
      <c r="QPN20" s="212"/>
      <c r="QPO20" s="212"/>
      <c r="QPP20" s="212"/>
      <c r="QPQ20" s="191"/>
      <c r="QPR20" s="191"/>
      <c r="QPS20" s="191"/>
      <c r="QPT20" s="191"/>
      <c r="QPU20" s="83"/>
      <c r="QPV20" s="212"/>
      <c r="QPW20" s="212"/>
      <c r="QPX20" s="212"/>
      <c r="QPY20" s="191"/>
      <c r="QPZ20" s="191"/>
      <c r="QQA20" s="191"/>
      <c r="QQB20" s="191"/>
      <c r="QQC20" s="83"/>
      <c r="QQD20" s="212"/>
      <c r="QQE20" s="212"/>
      <c r="QQF20" s="212"/>
      <c r="QQG20" s="191"/>
      <c r="QQH20" s="191"/>
      <c r="QQI20" s="191"/>
      <c r="QQJ20" s="191"/>
      <c r="QQK20" s="83"/>
      <c r="QQL20" s="212"/>
      <c r="QQM20" s="212"/>
      <c r="QQN20" s="212"/>
      <c r="QQO20" s="191"/>
      <c r="QQP20" s="191"/>
      <c r="QQQ20" s="191"/>
      <c r="QQR20" s="191"/>
      <c r="QQS20" s="83"/>
      <c r="QQT20" s="212"/>
      <c r="QQU20" s="212"/>
      <c r="QQV20" s="212"/>
      <c r="QQW20" s="191"/>
      <c r="QQX20" s="191"/>
      <c r="QQY20" s="191"/>
      <c r="QQZ20" s="191"/>
      <c r="QRA20" s="83"/>
      <c r="QRB20" s="212"/>
      <c r="QRC20" s="212"/>
      <c r="QRD20" s="212"/>
      <c r="QRE20" s="191"/>
      <c r="QRF20" s="191"/>
      <c r="QRG20" s="191"/>
      <c r="QRH20" s="191"/>
      <c r="QRI20" s="83"/>
      <c r="QRJ20" s="212"/>
      <c r="QRK20" s="212"/>
      <c r="QRL20" s="212"/>
      <c r="QRM20" s="191"/>
      <c r="QRN20" s="191"/>
      <c r="QRO20" s="191"/>
      <c r="QRP20" s="191"/>
      <c r="QRQ20" s="83"/>
      <c r="QRR20" s="212"/>
      <c r="QRS20" s="212"/>
      <c r="QRT20" s="212"/>
      <c r="QRU20" s="191"/>
      <c r="QRV20" s="191"/>
      <c r="QRW20" s="191"/>
      <c r="QRX20" s="191"/>
      <c r="QRY20" s="83"/>
      <c r="QRZ20" s="212"/>
      <c r="QSA20" s="212"/>
      <c r="QSB20" s="212"/>
      <c r="QSC20" s="191"/>
      <c r="QSD20" s="191"/>
      <c r="QSE20" s="191"/>
      <c r="QSF20" s="191"/>
      <c r="QSG20" s="83"/>
      <c r="QSH20" s="212"/>
      <c r="QSI20" s="212"/>
      <c r="QSJ20" s="212"/>
      <c r="QSK20" s="191"/>
      <c r="QSL20" s="191"/>
      <c r="QSM20" s="191"/>
      <c r="QSN20" s="191"/>
      <c r="QSO20" s="83"/>
      <c r="QSP20" s="212"/>
      <c r="QSQ20" s="212"/>
      <c r="QSR20" s="212"/>
      <c r="QSS20" s="191"/>
      <c r="QST20" s="191"/>
      <c r="QSU20" s="191"/>
      <c r="QSV20" s="191"/>
      <c r="QSW20" s="83"/>
      <c r="QSX20" s="212"/>
      <c r="QSY20" s="212"/>
      <c r="QSZ20" s="212"/>
      <c r="QTA20" s="191"/>
      <c r="QTB20" s="191"/>
      <c r="QTC20" s="191"/>
      <c r="QTD20" s="191"/>
      <c r="QTE20" s="83"/>
      <c r="QTF20" s="212"/>
      <c r="QTG20" s="212"/>
      <c r="QTH20" s="212"/>
      <c r="QTI20" s="191"/>
      <c r="QTJ20" s="191"/>
      <c r="QTK20" s="191"/>
      <c r="QTL20" s="191"/>
      <c r="QTM20" s="83"/>
      <c r="QTN20" s="212"/>
      <c r="QTO20" s="212"/>
      <c r="QTP20" s="212"/>
      <c r="QTQ20" s="191"/>
      <c r="QTR20" s="191"/>
      <c r="QTS20" s="191"/>
      <c r="QTT20" s="191"/>
      <c r="QTU20" s="83"/>
      <c r="QTV20" s="212"/>
      <c r="QTW20" s="212"/>
      <c r="QTX20" s="212"/>
      <c r="QTY20" s="191"/>
      <c r="QTZ20" s="191"/>
      <c r="QUA20" s="191"/>
      <c r="QUB20" s="191"/>
      <c r="QUC20" s="83"/>
      <c r="QUD20" s="212"/>
      <c r="QUE20" s="212"/>
      <c r="QUF20" s="212"/>
      <c r="QUG20" s="191"/>
      <c r="QUH20" s="191"/>
      <c r="QUI20" s="191"/>
      <c r="QUJ20" s="191"/>
      <c r="QUK20" s="83"/>
      <c r="QUL20" s="212"/>
      <c r="QUM20" s="212"/>
      <c r="QUN20" s="212"/>
      <c r="QUO20" s="191"/>
      <c r="QUP20" s="191"/>
      <c r="QUQ20" s="191"/>
      <c r="QUR20" s="191"/>
      <c r="QUS20" s="83"/>
      <c r="QUT20" s="212"/>
      <c r="QUU20" s="212"/>
      <c r="QUV20" s="212"/>
      <c r="QUW20" s="191"/>
      <c r="QUX20" s="191"/>
      <c r="QUY20" s="191"/>
      <c r="QUZ20" s="191"/>
      <c r="QVA20" s="83"/>
      <c r="QVB20" s="212"/>
      <c r="QVC20" s="212"/>
      <c r="QVD20" s="212"/>
      <c r="QVE20" s="191"/>
      <c r="QVF20" s="191"/>
      <c r="QVG20" s="191"/>
      <c r="QVH20" s="191"/>
      <c r="QVI20" s="83"/>
      <c r="QVJ20" s="212"/>
      <c r="QVK20" s="212"/>
      <c r="QVL20" s="212"/>
      <c r="QVM20" s="191"/>
      <c r="QVN20" s="191"/>
      <c r="QVO20" s="191"/>
      <c r="QVP20" s="191"/>
      <c r="QVQ20" s="83"/>
      <c r="QVR20" s="212"/>
      <c r="QVS20" s="212"/>
      <c r="QVT20" s="212"/>
      <c r="QVU20" s="191"/>
      <c r="QVV20" s="191"/>
      <c r="QVW20" s="191"/>
      <c r="QVX20" s="191"/>
      <c r="QVY20" s="83"/>
      <c r="QVZ20" s="212"/>
      <c r="QWA20" s="212"/>
      <c r="QWB20" s="212"/>
      <c r="QWC20" s="191"/>
      <c r="QWD20" s="191"/>
      <c r="QWE20" s="191"/>
      <c r="QWF20" s="191"/>
      <c r="QWG20" s="83"/>
      <c r="QWH20" s="212"/>
      <c r="QWI20" s="212"/>
      <c r="QWJ20" s="212"/>
      <c r="QWK20" s="191"/>
      <c r="QWL20" s="191"/>
      <c r="QWM20" s="191"/>
      <c r="QWN20" s="191"/>
      <c r="QWO20" s="83"/>
      <c r="QWP20" s="212"/>
      <c r="QWQ20" s="212"/>
      <c r="QWR20" s="212"/>
      <c r="QWS20" s="191"/>
      <c r="QWT20" s="191"/>
      <c r="QWU20" s="191"/>
      <c r="QWV20" s="191"/>
      <c r="QWW20" s="83"/>
      <c r="QWX20" s="212"/>
      <c r="QWY20" s="212"/>
      <c r="QWZ20" s="212"/>
      <c r="QXA20" s="191"/>
      <c r="QXB20" s="191"/>
      <c r="QXC20" s="191"/>
      <c r="QXD20" s="191"/>
      <c r="QXE20" s="83"/>
      <c r="QXF20" s="212"/>
      <c r="QXG20" s="212"/>
      <c r="QXH20" s="212"/>
      <c r="QXI20" s="191"/>
      <c r="QXJ20" s="191"/>
      <c r="QXK20" s="191"/>
      <c r="QXL20" s="191"/>
      <c r="QXM20" s="83"/>
      <c r="QXN20" s="212"/>
      <c r="QXO20" s="212"/>
      <c r="QXP20" s="212"/>
      <c r="QXQ20" s="191"/>
      <c r="QXR20" s="191"/>
      <c r="QXS20" s="191"/>
      <c r="QXT20" s="191"/>
      <c r="QXU20" s="83"/>
      <c r="QXV20" s="212"/>
      <c r="QXW20" s="212"/>
      <c r="QXX20" s="212"/>
      <c r="QXY20" s="191"/>
      <c r="QXZ20" s="191"/>
      <c r="QYA20" s="191"/>
      <c r="QYB20" s="191"/>
      <c r="QYC20" s="83"/>
      <c r="QYD20" s="212"/>
      <c r="QYE20" s="212"/>
      <c r="QYF20" s="212"/>
      <c r="QYG20" s="191"/>
      <c r="QYH20" s="191"/>
      <c r="QYI20" s="191"/>
      <c r="QYJ20" s="191"/>
      <c r="QYK20" s="83"/>
      <c r="QYL20" s="212"/>
      <c r="QYM20" s="212"/>
      <c r="QYN20" s="212"/>
      <c r="QYO20" s="191"/>
      <c r="QYP20" s="191"/>
      <c r="QYQ20" s="191"/>
      <c r="QYR20" s="191"/>
      <c r="QYS20" s="83"/>
      <c r="QYT20" s="212"/>
      <c r="QYU20" s="212"/>
      <c r="QYV20" s="212"/>
      <c r="QYW20" s="191"/>
      <c r="QYX20" s="191"/>
      <c r="QYY20" s="191"/>
      <c r="QYZ20" s="191"/>
      <c r="QZA20" s="83"/>
      <c r="QZB20" s="212"/>
      <c r="QZC20" s="212"/>
      <c r="QZD20" s="212"/>
      <c r="QZE20" s="191"/>
      <c r="QZF20" s="191"/>
      <c r="QZG20" s="191"/>
      <c r="QZH20" s="191"/>
      <c r="QZI20" s="83"/>
      <c r="QZJ20" s="212"/>
      <c r="QZK20" s="212"/>
      <c r="QZL20" s="212"/>
      <c r="QZM20" s="191"/>
      <c r="QZN20" s="191"/>
      <c r="QZO20" s="191"/>
      <c r="QZP20" s="191"/>
      <c r="QZQ20" s="83"/>
      <c r="QZR20" s="212"/>
      <c r="QZS20" s="212"/>
      <c r="QZT20" s="212"/>
      <c r="QZU20" s="191"/>
      <c r="QZV20" s="191"/>
      <c r="QZW20" s="191"/>
      <c r="QZX20" s="191"/>
      <c r="QZY20" s="83"/>
      <c r="QZZ20" s="212"/>
      <c r="RAA20" s="212"/>
      <c r="RAB20" s="212"/>
      <c r="RAC20" s="191"/>
      <c r="RAD20" s="191"/>
      <c r="RAE20" s="191"/>
      <c r="RAF20" s="191"/>
      <c r="RAG20" s="83"/>
      <c r="RAH20" s="212"/>
      <c r="RAI20" s="212"/>
      <c r="RAJ20" s="212"/>
      <c r="RAK20" s="191"/>
      <c r="RAL20" s="191"/>
      <c r="RAM20" s="191"/>
      <c r="RAN20" s="191"/>
      <c r="RAO20" s="83"/>
      <c r="RAP20" s="212"/>
      <c r="RAQ20" s="212"/>
      <c r="RAR20" s="212"/>
      <c r="RAS20" s="191"/>
      <c r="RAT20" s="191"/>
      <c r="RAU20" s="191"/>
      <c r="RAV20" s="191"/>
      <c r="RAW20" s="83"/>
      <c r="RAX20" s="212"/>
      <c r="RAY20" s="212"/>
      <c r="RAZ20" s="212"/>
      <c r="RBA20" s="191"/>
      <c r="RBB20" s="191"/>
      <c r="RBC20" s="191"/>
      <c r="RBD20" s="191"/>
      <c r="RBE20" s="83"/>
      <c r="RBF20" s="212"/>
      <c r="RBG20" s="212"/>
      <c r="RBH20" s="212"/>
      <c r="RBI20" s="191"/>
      <c r="RBJ20" s="191"/>
      <c r="RBK20" s="191"/>
      <c r="RBL20" s="191"/>
      <c r="RBM20" s="83"/>
      <c r="RBN20" s="212"/>
      <c r="RBO20" s="212"/>
      <c r="RBP20" s="212"/>
      <c r="RBQ20" s="191"/>
      <c r="RBR20" s="191"/>
      <c r="RBS20" s="191"/>
      <c r="RBT20" s="191"/>
      <c r="RBU20" s="83"/>
      <c r="RBV20" s="212"/>
      <c r="RBW20" s="212"/>
      <c r="RBX20" s="212"/>
      <c r="RBY20" s="191"/>
      <c r="RBZ20" s="191"/>
      <c r="RCA20" s="191"/>
      <c r="RCB20" s="191"/>
      <c r="RCC20" s="83"/>
      <c r="RCD20" s="212"/>
      <c r="RCE20" s="212"/>
      <c r="RCF20" s="212"/>
      <c r="RCG20" s="191"/>
      <c r="RCH20" s="191"/>
      <c r="RCI20" s="191"/>
      <c r="RCJ20" s="191"/>
      <c r="RCK20" s="83"/>
      <c r="RCL20" s="212"/>
      <c r="RCM20" s="212"/>
      <c r="RCN20" s="212"/>
      <c r="RCO20" s="191"/>
      <c r="RCP20" s="191"/>
      <c r="RCQ20" s="191"/>
      <c r="RCR20" s="191"/>
      <c r="RCS20" s="83"/>
      <c r="RCT20" s="212"/>
      <c r="RCU20" s="212"/>
      <c r="RCV20" s="212"/>
      <c r="RCW20" s="191"/>
      <c r="RCX20" s="191"/>
      <c r="RCY20" s="191"/>
      <c r="RCZ20" s="191"/>
      <c r="RDA20" s="83"/>
      <c r="RDB20" s="212"/>
      <c r="RDC20" s="212"/>
      <c r="RDD20" s="212"/>
      <c r="RDE20" s="191"/>
      <c r="RDF20" s="191"/>
      <c r="RDG20" s="191"/>
      <c r="RDH20" s="191"/>
      <c r="RDI20" s="83"/>
      <c r="RDJ20" s="212"/>
      <c r="RDK20" s="212"/>
      <c r="RDL20" s="212"/>
      <c r="RDM20" s="191"/>
      <c r="RDN20" s="191"/>
      <c r="RDO20" s="191"/>
      <c r="RDP20" s="191"/>
      <c r="RDQ20" s="83"/>
      <c r="RDR20" s="212"/>
      <c r="RDS20" s="212"/>
      <c r="RDT20" s="212"/>
      <c r="RDU20" s="191"/>
      <c r="RDV20" s="191"/>
      <c r="RDW20" s="191"/>
      <c r="RDX20" s="191"/>
      <c r="RDY20" s="83"/>
      <c r="RDZ20" s="212"/>
      <c r="REA20" s="212"/>
      <c r="REB20" s="212"/>
      <c r="REC20" s="191"/>
      <c r="RED20" s="191"/>
      <c r="REE20" s="191"/>
      <c r="REF20" s="191"/>
      <c r="REG20" s="83"/>
      <c r="REH20" s="212"/>
      <c r="REI20" s="212"/>
      <c r="REJ20" s="212"/>
      <c r="REK20" s="191"/>
      <c r="REL20" s="191"/>
      <c r="REM20" s="191"/>
      <c r="REN20" s="191"/>
      <c r="REO20" s="83"/>
      <c r="REP20" s="212"/>
      <c r="REQ20" s="212"/>
      <c r="RER20" s="212"/>
      <c r="RES20" s="191"/>
      <c r="RET20" s="191"/>
      <c r="REU20" s="191"/>
      <c r="REV20" s="191"/>
      <c r="REW20" s="83"/>
      <c r="REX20" s="212"/>
      <c r="REY20" s="212"/>
      <c r="REZ20" s="212"/>
      <c r="RFA20" s="191"/>
      <c r="RFB20" s="191"/>
      <c r="RFC20" s="191"/>
      <c r="RFD20" s="191"/>
      <c r="RFE20" s="83"/>
      <c r="RFF20" s="212"/>
      <c r="RFG20" s="212"/>
      <c r="RFH20" s="212"/>
      <c r="RFI20" s="191"/>
      <c r="RFJ20" s="191"/>
      <c r="RFK20" s="191"/>
      <c r="RFL20" s="191"/>
      <c r="RFM20" s="83"/>
      <c r="RFN20" s="212"/>
      <c r="RFO20" s="212"/>
      <c r="RFP20" s="212"/>
      <c r="RFQ20" s="191"/>
      <c r="RFR20" s="191"/>
      <c r="RFS20" s="191"/>
      <c r="RFT20" s="191"/>
      <c r="RFU20" s="83"/>
      <c r="RFV20" s="212"/>
      <c r="RFW20" s="212"/>
      <c r="RFX20" s="212"/>
      <c r="RFY20" s="191"/>
      <c r="RFZ20" s="191"/>
      <c r="RGA20" s="191"/>
      <c r="RGB20" s="191"/>
      <c r="RGC20" s="83"/>
      <c r="RGD20" s="212"/>
      <c r="RGE20" s="212"/>
      <c r="RGF20" s="212"/>
      <c r="RGG20" s="191"/>
      <c r="RGH20" s="191"/>
      <c r="RGI20" s="191"/>
      <c r="RGJ20" s="191"/>
      <c r="RGK20" s="83"/>
      <c r="RGL20" s="212"/>
      <c r="RGM20" s="212"/>
      <c r="RGN20" s="212"/>
      <c r="RGO20" s="191"/>
      <c r="RGP20" s="191"/>
      <c r="RGQ20" s="191"/>
      <c r="RGR20" s="191"/>
      <c r="RGS20" s="83"/>
      <c r="RGT20" s="212"/>
      <c r="RGU20" s="212"/>
      <c r="RGV20" s="212"/>
      <c r="RGW20" s="191"/>
      <c r="RGX20" s="191"/>
      <c r="RGY20" s="191"/>
      <c r="RGZ20" s="191"/>
      <c r="RHA20" s="83"/>
      <c r="RHB20" s="212"/>
      <c r="RHC20" s="212"/>
      <c r="RHD20" s="212"/>
      <c r="RHE20" s="191"/>
      <c r="RHF20" s="191"/>
      <c r="RHG20" s="191"/>
      <c r="RHH20" s="191"/>
      <c r="RHI20" s="83"/>
      <c r="RHJ20" s="212"/>
      <c r="RHK20" s="212"/>
      <c r="RHL20" s="212"/>
      <c r="RHM20" s="191"/>
      <c r="RHN20" s="191"/>
      <c r="RHO20" s="191"/>
      <c r="RHP20" s="191"/>
      <c r="RHQ20" s="83"/>
      <c r="RHR20" s="212"/>
      <c r="RHS20" s="212"/>
      <c r="RHT20" s="212"/>
      <c r="RHU20" s="191"/>
      <c r="RHV20" s="191"/>
      <c r="RHW20" s="191"/>
      <c r="RHX20" s="191"/>
      <c r="RHY20" s="83"/>
      <c r="RHZ20" s="212"/>
      <c r="RIA20" s="212"/>
      <c r="RIB20" s="212"/>
      <c r="RIC20" s="191"/>
      <c r="RID20" s="191"/>
      <c r="RIE20" s="191"/>
      <c r="RIF20" s="191"/>
      <c r="RIG20" s="83"/>
      <c r="RIH20" s="212"/>
      <c r="RII20" s="212"/>
      <c r="RIJ20" s="212"/>
      <c r="RIK20" s="191"/>
      <c r="RIL20" s="191"/>
      <c r="RIM20" s="191"/>
      <c r="RIN20" s="191"/>
      <c r="RIO20" s="83"/>
      <c r="RIP20" s="212"/>
      <c r="RIQ20" s="212"/>
      <c r="RIR20" s="212"/>
      <c r="RIS20" s="191"/>
      <c r="RIT20" s="191"/>
      <c r="RIU20" s="191"/>
      <c r="RIV20" s="191"/>
      <c r="RIW20" s="83"/>
      <c r="RIX20" s="212"/>
      <c r="RIY20" s="212"/>
      <c r="RIZ20" s="212"/>
      <c r="RJA20" s="191"/>
      <c r="RJB20" s="191"/>
      <c r="RJC20" s="191"/>
      <c r="RJD20" s="191"/>
      <c r="RJE20" s="83"/>
      <c r="RJF20" s="212"/>
      <c r="RJG20" s="212"/>
      <c r="RJH20" s="212"/>
      <c r="RJI20" s="191"/>
      <c r="RJJ20" s="191"/>
      <c r="RJK20" s="191"/>
      <c r="RJL20" s="191"/>
      <c r="RJM20" s="83"/>
      <c r="RJN20" s="212"/>
      <c r="RJO20" s="212"/>
      <c r="RJP20" s="212"/>
      <c r="RJQ20" s="191"/>
      <c r="RJR20" s="191"/>
      <c r="RJS20" s="191"/>
      <c r="RJT20" s="191"/>
      <c r="RJU20" s="83"/>
      <c r="RJV20" s="212"/>
      <c r="RJW20" s="212"/>
      <c r="RJX20" s="212"/>
      <c r="RJY20" s="191"/>
      <c r="RJZ20" s="191"/>
      <c r="RKA20" s="191"/>
      <c r="RKB20" s="191"/>
      <c r="RKC20" s="83"/>
      <c r="RKD20" s="212"/>
      <c r="RKE20" s="212"/>
      <c r="RKF20" s="212"/>
      <c r="RKG20" s="191"/>
      <c r="RKH20" s="191"/>
      <c r="RKI20" s="191"/>
      <c r="RKJ20" s="191"/>
      <c r="RKK20" s="83"/>
      <c r="RKL20" s="212"/>
      <c r="RKM20" s="212"/>
      <c r="RKN20" s="212"/>
      <c r="RKO20" s="191"/>
      <c r="RKP20" s="191"/>
      <c r="RKQ20" s="191"/>
      <c r="RKR20" s="191"/>
      <c r="RKS20" s="83"/>
      <c r="RKT20" s="212"/>
      <c r="RKU20" s="212"/>
      <c r="RKV20" s="212"/>
      <c r="RKW20" s="191"/>
      <c r="RKX20" s="191"/>
      <c r="RKY20" s="191"/>
      <c r="RKZ20" s="191"/>
      <c r="RLA20" s="83"/>
      <c r="RLB20" s="212"/>
      <c r="RLC20" s="212"/>
      <c r="RLD20" s="212"/>
      <c r="RLE20" s="191"/>
      <c r="RLF20" s="191"/>
      <c r="RLG20" s="191"/>
      <c r="RLH20" s="191"/>
      <c r="RLI20" s="83"/>
      <c r="RLJ20" s="212"/>
      <c r="RLK20" s="212"/>
      <c r="RLL20" s="212"/>
      <c r="RLM20" s="191"/>
      <c r="RLN20" s="191"/>
      <c r="RLO20" s="191"/>
      <c r="RLP20" s="191"/>
      <c r="RLQ20" s="83"/>
      <c r="RLR20" s="212"/>
      <c r="RLS20" s="212"/>
      <c r="RLT20" s="212"/>
      <c r="RLU20" s="191"/>
      <c r="RLV20" s="191"/>
      <c r="RLW20" s="191"/>
      <c r="RLX20" s="191"/>
      <c r="RLY20" s="83"/>
      <c r="RLZ20" s="212"/>
      <c r="RMA20" s="212"/>
      <c r="RMB20" s="212"/>
      <c r="RMC20" s="191"/>
      <c r="RMD20" s="191"/>
      <c r="RME20" s="191"/>
      <c r="RMF20" s="191"/>
      <c r="RMG20" s="83"/>
      <c r="RMH20" s="212"/>
      <c r="RMI20" s="212"/>
      <c r="RMJ20" s="212"/>
      <c r="RMK20" s="191"/>
      <c r="RML20" s="191"/>
      <c r="RMM20" s="191"/>
      <c r="RMN20" s="191"/>
      <c r="RMO20" s="83"/>
      <c r="RMP20" s="212"/>
      <c r="RMQ20" s="212"/>
      <c r="RMR20" s="212"/>
      <c r="RMS20" s="191"/>
      <c r="RMT20" s="191"/>
      <c r="RMU20" s="191"/>
      <c r="RMV20" s="191"/>
      <c r="RMW20" s="83"/>
      <c r="RMX20" s="212"/>
      <c r="RMY20" s="212"/>
      <c r="RMZ20" s="212"/>
      <c r="RNA20" s="191"/>
      <c r="RNB20" s="191"/>
      <c r="RNC20" s="191"/>
      <c r="RND20" s="191"/>
      <c r="RNE20" s="83"/>
      <c r="RNF20" s="212"/>
      <c r="RNG20" s="212"/>
      <c r="RNH20" s="212"/>
      <c r="RNI20" s="191"/>
      <c r="RNJ20" s="191"/>
      <c r="RNK20" s="191"/>
      <c r="RNL20" s="191"/>
      <c r="RNM20" s="83"/>
      <c r="RNN20" s="212"/>
      <c r="RNO20" s="212"/>
      <c r="RNP20" s="212"/>
      <c r="RNQ20" s="191"/>
      <c r="RNR20" s="191"/>
      <c r="RNS20" s="191"/>
      <c r="RNT20" s="191"/>
      <c r="RNU20" s="83"/>
      <c r="RNV20" s="212"/>
      <c r="RNW20" s="212"/>
      <c r="RNX20" s="212"/>
      <c r="RNY20" s="191"/>
      <c r="RNZ20" s="191"/>
      <c r="ROA20" s="191"/>
      <c r="ROB20" s="191"/>
      <c r="ROC20" s="83"/>
      <c r="ROD20" s="212"/>
      <c r="ROE20" s="212"/>
      <c r="ROF20" s="212"/>
      <c r="ROG20" s="191"/>
      <c r="ROH20" s="191"/>
      <c r="ROI20" s="191"/>
      <c r="ROJ20" s="191"/>
      <c r="ROK20" s="83"/>
      <c r="ROL20" s="212"/>
      <c r="ROM20" s="212"/>
      <c r="RON20" s="212"/>
      <c r="ROO20" s="191"/>
      <c r="ROP20" s="191"/>
      <c r="ROQ20" s="191"/>
      <c r="ROR20" s="191"/>
      <c r="ROS20" s="83"/>
      <c r="ROT20" s="212"/>
      <c r="ROU20" s="212"/>
      <c r="ROV20" s="212"/>
      <c r="ROW20" s="191"/>
      <c r="ROX20" s="191"/>
      <c r="ROY20" s="191"/>
      <c r="ROZ20" s="191"/>
      <c r="RPA20" s="83"/>
      <c r="RPB20" s="212"/>
      <c r="RPC20" s="212"/>
      <c r="RPD20" s="212"/>
      <c r="RPE20" s="191"/>
      <c r="RPF20" s="191"/>
      <c r="RPG20" s="191"/>
      <c r="RPH20" s="191"/>
      <c r="RPI20" s="83"/>
      <c r="RPJ20" s="212"/>
      <c r="RPK20" s="212"/>
      <c r="RPL20" s="212"/>
      <c r="RPM20" s="191"/>
      <c r="RPN20" s="191"/>
      <c r="RPO20" s="191"/>
      <c r="RPP20" s="191"/>
      <c r="RPQ20" s="83"/>
      <c r="RPR20" s="212"/>
      <c r="RPS20" s="212"/>
      <c r="RPT20" s="212"/>
      <c r="RPU20" s="191"/>
      <c r="RPV20" s="191"/>
      <c r="RPW20" s="191"/>
      <c r="RPX20" s="191"/>
      <c r="RPY20" s="83"/>
      <c r="RPZ20" s="212"/>
      <c r="RQA20" s="212"/>
      <c r="RQB20" s="212"/>
      <c r="RQC20" s="191"/>
      <c r="RQD20" s="191"/>
      <c r="RQE20" s="191"/>
      <c r="RQF20" s="191"/>
      <c r="RQG20" s="83"/>
      <c r="RQH20" s="212"/>
      <c r="RQI20" s="212"/>
      <c r="RQJ20" s="212"/>
      <c r="RQK20" s="191"/>
      <c r="RQL20" s="191"/>
      <c r="RQM20" s="191"/>
      <c r="RQN20" s="191"/>
      <c r="RQO20" s="83"/>
      <c r="RQP20" s="212"/>
      <c r="RQQ20" s="212"/>
      <c r="RQR20" s="212"/>
      <c r="RQS20" s="191"/>
      <c r="RQT20" s="191"/>
      <c r="RQU20" s="191"/>
      <c r="RQV20" s="191"/>
      <c r="RQW20" s="83"/>
      <c r="RQX20" s="212"/>
      <c r="RQY20" s="212"/>
      <c r="RQZ20" s="212"/>
      <c r="RRA20" s="191"/>
      <c r="RRB20" s="191"/>
      <c r="RRC20" s="191"/>
      <c r="RRD20" s="191"/>
      <c r="RRE20" s="83"/>
      <c r="RRF20" s="212"/>
      <c r="RRG20" s="212"/>
      <c r="RRH20" s="212"/>
      <c r="RRI20" s="191"/>
      <c r="RRJ20" s="191"/>
      <c r="RRK20" s="191"/>
      <c r="RRL20" s="191"/>
      <c r="RRM20" s="83"/>
      <c r="RRN20" s="212"/>
      <c r="RRO20" s="212"/>
      <c r="RRP20" s="212"/>
      <c r="RRQ20" s="191"/>
      <c r="RRR20" s="191"/>
      <c r="RRS20" s="191"/>
      <c r="RRT20" s="191"/>
      <c r="RRU20" s="83"/>
      <c r="RRV20" s="212"/>
      <c r="RRW20" s="212"/>
      <c r="RRX20" s="212"/>
      <c r="RRY20" s="191"/>
      <c r="RRZ20" s="191"/>
      <c r="RSA20" s="191"/>
      <c r="RSB20" s="191"/>
      <c r="RSC20" s="83"/>
      <c r="RSD20" s="212"/>
      <c r="RSE20" s="212"/>
      <c r="RSF20" s="212"/>
      <c r="RSG20" s="191"/>
      <c r="RSH20" s="191"/>
      <c r="RSI20" s="191"/>
      <c r="RSJ20" s="191"/>
      <c r="RSK20" s="83"/>
      <c r="RSL20" s="212"/>
      <c r="RSM20" s="212"/>
      <c r="RSN20" s="212"/>
      <c r="RSO20" s="191"/>
      <c r="RSP20" s="191"/>
      <c r="RSQ20" s="191"/>
      <c r="RSR20" s="191"/>
      <c r="RSS20" s="83"/>
      <c r="RST20" s="212"/>
      <c r="RSU20" s="212"/>
      <c r="RSV20" s="212"/>
      <c r="RSW20" s="191"/>
      <c r="RSX20" s="191"/>
      <c r="RSY20" s="191"/>
      <c r="RSZ20" s="191"/>
      <c r="RTA20" s="83"/>
      <c r="RTB20" s="212"/>
      <c r="RTC20" s="212"/>
      <c r="RTD20" s="212"/>
      <c r="RTE20" s="191"/>
      <c r="RTF20" s="191"/>
      <c r="RTG20" s="191"/>
      <c r="RTH20" s="191"/>
      <c r="RTI20" s="83"/>
      <c r="RTJ20" s="212"/>
      <c r="RTK20" s="212"/>
      <c r="RTL20" s="212"/>
      <c r="RTM20" s="191"/>
      <c r="RTN20" s="191"/>
      <c r="RTO20" s="191"/>
      <c r="RTP20" s="191"/>
      <c r="RTQ20" s="83"/>
      <c r="RTR20" s="212"/>
      <c r="RTS20" s="212"/>
      <c r="RTT20" s="212"/>
      <c r="RTU20" s="191"/>
      <c r="RTV20" s="191"/>
      <c r="RTW20" s="191"/>
      <c r="RTX20" s="191"/>
      <c r="RTY20" s="83"/>
      <c r="RTZ20" s="212"/>
      <c r="RUA20" s="212"/>
      <c r="RUB20" s="212"/>
      <c r="RUC20" s="191"/>
      <c r="RUD20" s="191"/>
      <c r="RUE20" s="191"/>
      <c r="RUF20" s="191"/>
      <c r="RUG20" s="83"/>
      <c r="RUH20" s="212"/>
      <c r="RUI20" s="212"/>
      <c r="RUJ20" s="212"/>
      <c r="RUK20" s="191"/>
      <c r="RUL20" s="191"/>
      <c r="RUM20" s="191"/>
      <c r="RUN20" s="191"/>
      <c r="RUO20" s="83"/>
      <c r="RUP20" s="212"/>
      <c r="RUQ20" s="212"/>
      <c r="RUR20" s="212"/>
      <c r="RUS20" s="191"/>
      <c r="RUT20" s="191"/>
      <c r="RUU20" s="191"/>
      <c r="RUV20" s="191"/>
      <c r="RUW20" s="83"/>
      <c r="RUX20" s="212"/>
      <c r="RUY20" s="212"/>
      <c r="RUZ20" s="212"/>
      <c r="RVA20" s="191"/>
      <c r="RVB20" s="191"/>
      <c r="RVC20" s="191"/>
      <c r="RVD20" s="191"/>
      <c r="RVE20" s="83"/>
      <c r="RVF20" s="212"/>
      <c r="RVG20" s="212"/>
      <c r="RVH20" s="212"/>
      <c r="RVI20" s="191"/>
      <c r="RVJ20" s="191"/>
      <c r="RVK20" s="191"/>
      <c r="RVL20" s="191"/>
      <c r="RVM20" s="83"/>
      <c r="RVN20" s="212"/>
      <c r="RVO20" s="212"/>
      <c r="RVP20" s="212"/>
      <c r="RVQ20" s="191"/>
      <c r="RVR20" s="191"/>
      <c r="RVS20" s="191"/>
      <c r="RVT20" s="191"/>
      <c r="RVU20" s="83"/>
      <c r="RVV20" s="212"/>
      <c r="RVW20" s="212"/>
      <c r="RVX20" s="212"/>
      <c r="RVY20" s="191"/>
      <c r="RVZ20" s="191"/>
      <c r="RWA20" s="191"/>
      <c r="RWB20" s="191"/>
      <c r="RWC20" s="83"/>
      <c r="RWD20" s="212"/>
      <c r="RWE20" s="212"/>
      <c r="RWF20" s="212"/>
      <c r="RWG20" s="191"/>
      <c r="RWH20" s="191"/>
      <c r="RWI20" s="191"/>
      <c r="RWJ20" s="191"/>
      <c r="RWK20" s="83"/>
      <c r="RWL20" s="212"/>
      <c r="RWM20" s="212"/>
      <c r="RWN20" s="212"/>
      <c r="RWO20" s="191"/>
      <c r="RWP20" s="191"/>
      <c r="RWQ20" s="191"/>
      <c r="RWR20" s="191"/>
      <c r="RWS20" s="83"/>
      <c r="RWT20" s="212"/>
      <c r="RWU20" s="212"/>
      <c r="RWV20" s="212"/>
      <c r="RWW20" s="191"/>
      <c r="RWX20" s="191"/>
      <c r="RWY20" s="191"/>
      <c r="RWZ20" s="191"/>
      <c r="RXA20" s="83"/>
      <c r="RXB20" s="212"/>
      <c r="RXC20" s="212"/>
      <c r="RXD20" s="212"/>
      <c r="RXE20" s="191"/>
      <c r="RXF20" s="191"/>
      <c r="RXG20" s="191"/>
      <c r="RXH20" s="191"/>
      <c r="RXI20" s="83"/>
      <c r="RXJ20" s="212"/>
      <c r="RXK20" s="212"/>
      <c r="RXL20" s="212"/>
      <c r="RXM20" s="191"/>
      <c r="RXN20" s="191"/>
      <c r="RXO20" s="191"/>
      <c r="RXP20" s="191"/>
      <c r="RXQ20" s="83"/>
      <c r="RXR20" s="212"/>
      <c r="RXS20" s="212"/>
      <c r="RXT20" s="212"/>
      <c r="RXU20" s="191"/>
      <c r="RXV20" s="191"/>
      <c r="RXW20" s="191"/>
      <c r="RXX20" s="191"/>
      <c r="RXY20" s="83"/>
      <c r="RXZ20" s="212"/>
      <c r="RYA20" s="212"/>
      <c r="RYB20" s="212"/>
      <c r="RYC20" s="191"/>
      <c r="RYD20" s="191"/>
      <c r="RYE20" s="191"/>
      <c r="RYF20" s="191"/>
      <c r="RYG20" s="83"/>
      <c r="RYH20" s="212"/>
      <c r="RYI20" s="212"/>
      <c r="RYJ20" s="212"/>
      <c r="RYK20" s="191"/>
      <c r="RYL20" s="191"/>
      <c r="RYM20" s="191"/>
      <c r="RYN20" s="191"/>
      <c r="RYO20" s="83"/>
      <c r="RYP20" s="212"/>
      <c r="RYQ20" s="212"/>
      <c r="RYR20" s="212"/>
      <c r="RYS20" s="191"/>
      <c r="RYT20" s="191"/>
      <c r="RYU20" s="191"/>
      <c r="RYV20" s="191"/>
      <c r="RYW20" s="83"/>
      <c r="RYX20" s="212"/>
      <c r="RYY20" s="212"/>
      <c r="RYZ20" s="212"/>
      <c r="RZA20" s="191"/>
      <c r="RZB20" s="191"/>
      <c r="RZC20" s="191"/>
      <c r="RZD20" s="191"/>
      <c r="RZE20" s="83"/>
      <c r="RZF20" s="212"/>
      <c r="RZG20" s="212"/>
      <c r="RZH20" s="212"/>
      <c r="RZI20" s="191"/>
      <c r="RZJ20" s="191"/>
      <c r="RZK20" s="191"/>
      <c r="RZL20" s="191"/>
      <c r="RZM20" s="83"/>
      <c r="RZN20" s="212"/>
      <c r="RZO20" s="212"/>
      <c r="RZP20" s="212"/>
      <c r="RZQ20" s="191"/>
      <c r="RZR20" s="191"/>
      <c r="RZS20" s="191"/>
      <c r="RZT20" s="191"/>
      <c r="RZU20" s="83"/>
      <c r="RZV20" s="212"/>
      <c r="RZW20" s="212"/>
      <c r="RZX20" s="212"/>
      <c r="RZY20" s="191"/>
      <c r="RZZ20" s="191"/>
      <c r="SAA20" s="191"/>
      <c r="SAB20" s="191"/>
      <c r="SAC20" s="83"/>
      <c r="SAD20" s="212"/>
      <c r="SAE20" s="212"/>
      <c r="SAF20" s="212"/>
      <c r="SAG20" s="191"/>
      <c r="SAH20" s="191"/>
      <c r="SAI20" s="191"/>
      <c r="SAJ20" s="191"/>
      <c r="SAK20" s="83"/>
      <c r="SAL20" s="212"/>
      <c r="SAM20" s="212"/>
      <c r="SAN20" s="212"/>
      <c r="SAO20" s="191"/>
      <c r="SAP20" s="191"/>
      <c r="SAQ20" s="191"/>
      <c r="SAR20" s="191"/>
      <c r="SAS20" s="83"/>
      <c r="SAT20" s="212"/>
      <c r="SAU20" s="212"/>
      <c r="SAV20" s="212"/>
      <c r="SAW20" s="191"/>
      <c r="SAX20" s="191"/>
      <c r="SAY20" s="191"/>
      <c r="SAZ20" s="191"/>
      <c r="SBA20" s="83"/>
      <c r="SBB20" s="212"/>
      <c r="SBC20" s="212"/>
      <c r="SBD20" s="212"/>
      <c r="SBE20" s="191"/>
      <c r="SBF20" s="191"/>
      <c r="SBG20" s="191"/>
      <c r="SBH20" s="191"/>
      <c r="SBI20" s="83"/>
      <c r="SBJ20" s="212"/>
      <c r="SBK20" s="212"/>
      <c r="SBL20" s="212"/>
      <c r="SBM20" s="191"/>
      <c r="SBN20" s="191"/>
      <c r="SBO20" s="191"/>
      <c r="SBP20" s="191"/>
      <c r="SBQ20" s="83"/>
      <c r="SBR20" s="212"/>
      <c r="SBS20" s="212"/>
      <c r="SBT20" s="212"/>
      <c r="SBU20" s="191"/>
      <c r="SBV20" s="191"/>
      <c r="SBW20" s="191"/>
      <c r="SBX20" s="191"/>
      <c r="SBY20" s="83"/>
      <c r="SBZ20" s="212"/>
      <c r="SCA20" s="212"/>
      <c r="SCB20" s="212"/>
      <c r="SCC20" s="191"/>
      <c r="SCD20" s="191"/>
      <c r="SCE20" s="191"/>
      <c r="SCF20" s="191"/>
      <c r="SCG20" s="83"/>
      <c r="SCH20" s="212"/>
      <c r="SCI20" s="212"/>
      <c r="SCJ20" s="212"/>
      <c r="SCK20" s="191"/>
      <c r="SCL20" s="191"/>
      <c r="SCM20" s="191"/>
      <c r="SCN20" s="191"/>
      <c r="SCO20" s="83"/>
      <c r="SCP20" s="212"/>
      <c r="SCQ20" s="212"/>
      <c r="SCR20" s="212"/>
      <c r="SCS20" s="191"/>
      <c r="SCT20" s="191"/>
      <c r="SCU20" s="191"/>
      <c r="SCV20" s="191"/>
      <c r="SCW20" s="83"/>
      <c r="SCX20" s="212"/>
      <c r="SCY20" s="212"/>
      <c r="SCZ20" s="212"/>
      <c r="SDA20" s="191"/>
      <c r="SDB20" s="191"/>
      <c r="SDC20" s="191"/>
      <c r="SDD20" s="191"/>
      <c r="SDE20" s="83"/>
      <c r="SDF20" s="212"/>
      <c r="SDG20" s="212"/>
      <c r="SDH20" s="212"/>
      <c r="SDI20" s="191"/>
      <c r="SDJ20" s="191"/>
      <c r="SDK20" s="191"/>
      <c r="SDL20" s="191"/>
      <c r="SDM20" s="83"/>
      <c r="SDN20" s="212"/>
      <c r="SDO20" s="212"/>
      <c r="SDP20" s="212"/>
      <c r="SDQ20" s="191"/>
      <c r="SDR20" s="191"/>
      <c r="SDS20" s="191"/>
      <c r="SDT20" s="191"/>
      <c r="SDU20" s="83"/>
      <c r="SDV20" s="212"/>
      <c r="SDW20" s="212"/>
      <c r="SDX20" s="212"/>
      <c r="SDY20" s="191"/>
      <c r="SDZ20" s="191"/>
      <c r="SEA20" s="191"/>
      <c r="SEB20" s="191"/>
      <c r="SEC20" s="83"/>
      <c r="SED20" s="212"/>
      <c r="SEE20" s="212"/>
      <c r="SEF20" s="212"/>
      <c r="SEG20" s="191"/>
      <c r="SEH20" s="191"/>
      <c r="SEI20" s="191"/>
      <c r="SEJ20" s="191"/>
      <c r="SEK20" s="83"/>
      <c r="SEL20" s="212"/>
      <c r="SEM20" s="212"/>
      <c r="SEN20" s="212"/>
      <c r="SEO20" s="191"/>
      <c r="SEP20" s="191"/>
      <c r="SEQ20" s="191"/>
      <c r="SER20" s="191"/>
      <c r="SES20" s="83"/>
      <c r="SET20" s="212"/>
      <c r="SEU20" s="212"/>
      <c r="SEV20" s="212"/>
      <c r="SEW20" s="191"/>
      <c r="SEX20" s="191"/>
      <c r="SEY20" s="191"/>
      <c r="SEZ20" s="191"/>
      <c r="SFA20" s="83"/>
      <c r="SFB20" s="212"/>
      <c r="SFC20" s="212"/>
      <c r="SFD20" s="212"/>
      <c r="SFE20" s="191"/>
      <c r="SFF20" s="191"/>
      <c r="SFG20" s="191"/>
      <c r="SFH20" s="191"/>
      <c r="SFI20" s="83"/>
      <c r="SFJ20" s="212"/>
      <c r="SFK20" s="212"/>
      <c r="SFL20" s="212"/>
      <c r="SFM20" s="191"/>
      <c r="SFN20" s="191"/>
      <c r="SFO20" s="191"/>
      <c r="SFP20" s="191"/>
      <c r="SFQ20" s="83"/>
      <c r="SFR20" s="212"/>
      <c r="SFS20" s="212"/>
      <c r="SFT20" s="212"/>
      <c r="SFU20" s="191"/>
      <c r="SFV20" s="191"/>
      <c r="SFW20" s="191"/>
      <c r="SFX20" s="191"/>
      <c r="SFY20" s="83"/>
      <c r="SFZ20" s="212"/>
      <c r="SGA20" s="212"/>
      <c r="SGB20" s="212"/>
      <c r="SGC20" s="191"/>
      <c r="SGD20" s="191"/>
      <c r="SGE20" s="191"/>
      <c r="SGF20" s="191"/>
      <c r="SGG20" s="83"/>
      <c r="SGH20" s="212"/>
      <c r="SGI20" s="212"/>
      <c r="SGJ20" s="212"/>
      <c r="SGK20" s="191"/>
      <c r="SGL20" s="191"/>
      <c r="SGM20" s="191"/>
      <c r="SGN20" s="191"/>
      <c r="SGO20" s="83"/>
      <c r="SGP20" s="212"/>
      <c r="SGQ20" s="212"/>
      <c r="SGR20" s="212"/>
      <c r="SGS20" s="191"/>
      <c r="SGT20" s="191"/>
      <c r="SGU20" s="191"/>
      <c r="SGV20" s="191"/>
      <c r="SGW20" s="83"/>
      <c r="SGX20" s="212"/>
      <c r="SGY20" s="212"/>
      <c r="SGZ20" s="212"/>
      <c r="SHA20" s="191"/>
      <c r="SHB20" s="191"/>
      <c r="SHC20" s="191"/>
      <c r="SHD20" s="191"/>
      <c r="SHE20" s="83"/>
      <c r="SHF20" s="212"/>
      <c r="SHG20" s="212"/>
      <c r="SHH20" s="212"/>
      <c r="SHI20" s="191"/>
      <c r="SHJ20" s="191"/>
      <c r="SHK20" s="191"/>
      <c r="SHL20" s="191"/>
      <c r="SHM20" s="83"/>
      <c r="SHN20" s="212"/>
      <c r="SHO20" s="212"/>
      <c r="SHP20" s="212"/>
      <c r="SHQ20" s="191"/>
      <c r="SHR20" s="191"/>
      <c r="SHS20" s="191"/>
      <c r="SHT20" s="191"/>
      <c r="SHU20" s="83"/>
      <c r="SHV20" s="212"/>
      <c r="SHW20" s="212"/>
      <c r="SHX20" s="212"/>
      <c r="SHY20" s="191"/>
      <c r="SHZ20" s="191"/>
      <c r="SIA20" s="191"/>
      <c r="SIB20" s="191"/>
      <c r="SIC20" s="83"/>
      <c r="SID20" s="212"/>
      <c r="SIE20" s="212"/>
      <c r="SIF20" s="212"/>
      <c r="SIG20" s="191"/>
      <c r="SIH20" s="191"/>
      <c r="SII20" s="191"/>
      <c r="SIJ20" s="191"/>
      <c r="SIK20" s="83"/>
      <c r="SIL20" s="212"/>
      <c r="SIM20" s="212"/>
      <c r="SIN20" s="212"/>
      <c r="SIO20" s="191"/>
      <c r="SIP20" s="191"/>
      <c r="SIQ20" s="191"/>
      <c r="SIR20" s="191"/>
      <c r="SIS20" s="83"/>
      <c r="SIT20" s="212"/>
      <c r="SIU20" s="212"/>
      <c r="SIV20" s="212"/>
      <c r="SIW20" s="191"/>
      <c r="SIX20" s="191"/>
      <c r="SIY20" s="191"/>
      <c r="SIZ20" s="191"/>
      <c r="SJA20" s="83"/>
      <c r="SJB20" s="212"/>
      <c r="SJC20" s="212"/>
      <c r="SJD20" s="212"/>
      <c r="SJE20" s="191"/>
      <c r="SJF20" s="191"/>
      <c r="SJG20" s="191"/>
      <c r="SJH20" s="191"/>
      <c r="SJI20" s="83"/>
      <c r="SJJ20" s="212"/>
      <c r="SJK20" s="212"/>
      <c r="SJL20" s="212"/>
      <c r="SJM20" s="191"/>
      <c r="SJN20" s="191"/>
      <c r="SJO20" s="191"/>
      <c r="SJP20" s="191"/>
      <c r="SJQ20" s="83"/>
      <c r="SJR20" s="212"/>
      <c r="SJS20" s="212"/>
      <c r="SJT20" s="212"/>
      <c r="SJU20" s="191"/>
      <c r="SJV20" s="191"/>
      <c r="SJW20" s="191"/>
      <c r="SJX20" s="191"/>
      <c r="SJY20" s="83"/>
      <c r="SJZ20" s="212"/>
      <c r="SKA20" s="212"/>
      <c r="SKB20" s="212"/>
      <c r="SKC20" s="191"/>
      <c r="SKD20" s="191"/>
      <c r="SKE20" s="191"/>
      <c r="SKF20" s="191"/>
      <c r="SKG20" s="83"/>
      <c r="SKH20" s="212"/>
      <c r="SKI20" s="212"/>
      <c r="SKJ20" s="212"/>
      <c r="SKK20" s="191"/>
      <c r="SKL20" s="191"/>
      <c r="SKM20" s="191"/>
      <c r="SKN20" s="191"/>
      <c r="SKO20" s="83"/>
      <c r="SKP20" s="212"/>
      <c r="SKQ20" s="212"/>
      <c r="SKR20" s="212"/>
      <c r="SKS20" s="191"/>
      <c r="SKT20" s="191"/>
      <c r="SKU20" s="191"/>
      <c r="SKV20" s="191"/>
      <c r="SKW20" s="83"/>
      <c r="SKX20" s="212"/>
      <c r="SKY20" s="212"/>
      <c r="SKZ20" s="212"/>
      <c r="SLA20" s="191"/>
      <c r="SLB20" s="191"/>
      <c r="SLC20" s="191"/>
      <c r="SLD20" s="191"/>
      <c r="SLE20" s="83"/>
      <c r="SLF20" s="212"/>
      <c r="SLG20" s="212"/>
      <c r="SLH20" s="212"/>
      <c r="SLI20" s="191"/>
      <c r="SLJ20" s="191"/>
      <c r="SLK20" s="191"/>
      <c r="SLL20" s="191"/>
      <c r="SLM20" s="83"/>
      <c r="SLN20" s="212"/>
      <c r="SLO20" s="212"/>
      <c r="SLP20" s="212"/>
      <c r="SLQ20" s="191"/>
      <c r="SLR20" s="191"/>
      <c r="SLS20" s="191"/>
      <c r="SLT20" s="191"/>
      <c r="SLU20" s="83"/>
      <c r="SLV20" s="212"/>
      <c r="SLW20" s="212"/>
      <c r="SLX20" s="212"/>
      <c r="SLY20" s="191"/>
      <c r="SLZ20" s="191"/>
      <c r="SMA20" s="191"/>
      <c r="SMB20" s="191"/>
      <c r="SMC20" s="83"/>
      <c r="SMD20" s="212"/>
      <c r="SME20" s="212"/>
      <c r="SMF20" s="212"/>
      <c r="SMG20" s="191"/>
      <c r="SMH20" s="191"/>
      <c r="SMI20" s="191"/>
      <c r="SMJ20" s="191"/>
      <c r="SMK20" s="83"/>
      <c r="SML20" s="212"/>
      <c r="SMM20" s="212"/>
      <c r="SMN20" s="212"/>
      <c r="SMO20" s="191"/>
      <c r="SMP20" s="191"/>
      <c r="SMQ20" s="191"/>
      <c r="SMR20" s="191"/>
      <c r="SMS20" s="83"/>
      <c r="SMT20" s="212"/>
      <c r="SMU20" s="212"/>
      <c r="SMV20" s="212"/>
      <c r="SMW20" s="191"/>
      <c r="SMX20" s="191"/>
      <c r="SMY20" s="191"/>
      <c r="SMZ20" s="191"/>
      <c r="SNA20" s="83"/>
      <c r="SNB20" s="212"/>
      <c r="SNC20" s="212"/>
      <c r="SND20" s="212"/>
      <c r="SNE20" s="191"/>
      <c r="SNF20" s="191"/>
      <c r="SNG20" s="191"/>
      <c r="SNH20" s="191"/>
      <c r="SNI20" s="83"/>
      <c r="SNJ20" s="212"/>
      <c r="SNK20" s="212"/>
      <c r="SNL20" s="212"/>
      <c r="SNM20" s="191"/>
      <c r="SNN20" s="191"/>
      <c r="SNO20" s="191"/>
      <c r="SNP20" s="191"/>
      <c r="SNQ20" s="83"/>
      <c r="SNR20" s="212"/>
      <c r="SNS20" s="212"/>
      <c r="SNT20" s="212"/>
      <c r="SNU20" s="191"/>
      <c r="SNV20" s="191"/>
      <c r="SNW20" s="191"/>
      <c r="SNX20" s="191"/>
      <c r="SNY20" s="83"/>
      <c r="SNZ20" s="212"/>
      <c r="SOA20" s="212"/>
      <c r="SOB20" s="212"/>
      <c r="SOC20" s="191"/>
      <c r="SOD20" s="191"/>
      <c r="SOE20" s="191"/>
      <c r="SOF20" s="191"/>
      <c r="SOG20" s="83"/>
      <c r="SOH20" s="212"/>
      <c r="SOI20" s="212"/>
      <c r="SOJ20" s="212"/>
      <c r="SOK20" s="191"/>
      <c r="SOL20" s="191"/>
      <c r="SOM20" s="191"/>
      <c r="SON20" s="191"/>
      <c r="SOO20" s="83"/>
      <c r="SOP20" s="212"/>
      <c r="SOQ20" s="212"/>
      <c r="SOR20" s="212"/>
      <c r="SOS20" s="191"/>
      <c r="SOT20" s="191"/>
      <c r="SOU20" s="191"/>
      <c r="SOV20" s="191"/>
      <c r="SOW20" s="83"/>
      <c r="SOX20" s="212"/>
      <c r="SOY20" s="212"/>
      <c r="SOZ20" s="212"/>
      <c r="SPA20" s="191"/>
      <c r="SPB20" s="191"/>
      <c r="SPC20" s="191"/>
      <c r="SPD20" s="191"/>
      <c r="SPE20" s="83"/>
      <c r="SPF20" s="212"/>
      <c r="SPG20" s="212"/>
      <c r="SPH20" s="212"/>
      <c r="SPI20" s="191"/>
      <c r="SPJ20" s="191"/>
      <c r="SPK20" s="191"/>
      <c r="SPL20" s="191"/>
      <c r="SPM20" s="83"/>
      <c r="SPN20" s="212"/>
      <c r="SPO20" s="212"/>
      <c r="SPP20" s="212"/>
      <c r="SPQ20" s="191"/>
      <c r="SPR20" s="191"/>
      <c r="SPS20" s="191"/>
      <c r="SPT20" s="191"/>
      <c r="SPU20" s="83"/>
      <c r="SPV20" s="212"/>
      <c r="SPW20" s="212"/>
      <c r="SPX20" s="212"/>
      <c r="SPY20" s="191"/>
      <c r="SPZ20" s="191"/>
      <c r="SQA20" s="191"/>
      <c r="SQB20" s="191"/>
      <c r="SQC20" s="83"/>
      <c r="SQD20" s="212"/>
      <c r="SQE20" s="212"/>
      <c r="SQF20" s="212"/>
      <c r="SQG20" s="191"/>
      <c r="SQH20" s="191"/>
      <c r="SQI20" s="191"/>
      <c r="SQJ20" s="191"/>
      <c r="SQK20" s="83"/>
      <c r="SQL20" s="212"/>
      <c r="SQM20" s="212"/>
      <c r="SQN20" s="212"/>
      <c r="SQO20" s="191"/>
      <c r="SQP20" s="191"/>
      <c r="SQQ20" s="191"/>
      <c r="SQR20" s="191"/>
      <c r="SQS20" s="83"/>
      <c r="SQT20" s="212"/>
      <c r="SQU20" s="212"/>
      <c r="SQV20" s="212"/>
      <c r="SQW20" s="191"/>
      <c r="SQX20" s="191"/>
      <c r="SQY20" s="191"/>
      <c r="SQZ20" s="191"/>
      <c r="SRA20" s="83"/>
      <c r="SRB20" s="212"/>
      <c r="SRC20" s="212"/>
      <c r="SRD20" s="212"/>
      <c r="SRE20" s="191"/>
      <c r="SRF20" s="191"/>
      <c r="SRG20" s="191"/>
      <c r="SRH20" s="191"/>
      <c r="SRI20" s="83"/>
      <c r="SRJ20" s="212"/>
      <c r="SRK20" s="212"/>
      <c r="SRL20" s="212"/>
      <c r="SRM20" s="191"/>
      <c r="SRN20" s="191"/>
      <c r="SRO20" s="191"/>
      <c r="SRP20" s="191"/>
      <c r="SRQ20" s="83"/>
      <c r="SRR20" s="212"/>
      <c r="SRS20" s="212"/>
      <c r="SRT20" s="212"/>
      <c r="SRU20" s="191"/>
      <c r="SRV20" s="191"/>
      <c r="SRW20" s="191"/>
      <c r="SRX20" s="191"/>
      <c r="SRY20" s="83"/>
      <c r="SRZ20" s="212"/>
      <c r="SSA20" s="212"/>
      <c r="SSB20" s="212"/>
      <c r="SSC20" s="191"/>
      <c r="SSD20" s="191"/>
      <c r="SSE20" s="191"/>
      <c r="SSF20" s="191"/>
      <c r="SSG20" s="83"/>
      <c r="SSH20" s="212"/>
      <c r="SSI20" s="212"/>
      <c r="SSJ20" s="212"/>
      <c r="SSK20" s="191"/>
      <c r="SSL20" s="191"/>
      <c r="SSM20" s="191"/>
      <c r="SSN20" s="191"/>
      <c r="SSO20" s="83"/>
      <c r="SSP20" s="212"/>
      <c r="SSQ20" s="212"/>
      <c r="SSR20" s="212"/>
      <c r="SSS20" s="191"/>
      <c r="SST20" s="191"/>
      <c r="SSU20" s="191"/>
      <c r="SSV20" s="191"/>
      <c r="SSW20" s="83"/>
      <c r="SSX20" s="212"/>
      <c r="SSY20" s="212"/>
      <c r="SSZ20" s="212"/>
      <c r="STA20" s="191"/>
      <c r="STB20" s="191"/>
      <c r="STC20" s="191"/>
      <c r="STD20" s="191"/>
      <c r="STE20" s="83"/>
      <c r="STF20" s="212"/>
      <c r="STG20" s="212"/>
      <c r="STH20" s="212"/>
      <c r="STI20" s="191"/>
      <c r="STJ20" s="191"/>
      <c r="STK20" s="191"/>
      <c r="STL20" s="191"/>
      <c r="STM20" s="83"/>
      <c r="STN20" s="212"/>
      <c r="STO20" s="212"/>
      <c r="STP20" s="212"/>
      <c r="STQ20" s="191"/>
      <c r="STR20" s="191"/>
      <c r="STS20" s="191"/>
      <c r="STT20" s="191"/>
      <c r="STU20" s="83"/>
      <c r="STV20" s="212"/>
      <c r="STW20" s="212"/>
      <c r="STX20" s="212"/>
      <c r="STY20" s="191"/>
      <c r="STZ20" s="191"/>
      <c r="SUA20" s="191"/>
      <c r="SUB20" s="191"/>
      <c r="SUC20" s="83"/>
      <c r="SUD20" s="212"/>
      <c r="SUE20" s="212"/>
      <c r="SUF20" s="212"/>
      <c r="SUG20" s="191"/>
      <c r="SUH20" s="191"/>
      <c r="SUI20" s="191"/>
      <c r="SUJ20" s="191"/>
      <c r="SUK20" s="83"/>
      <c r="SUL20" s="212"/>
      <c r="SUM20" s="212"/>
      <c r="SUN20" s="212"/>
      <c r="SUO20" s="191"/>
      <c r="SUP20" s="191"/>
      <c r="SUQ20" s="191"/>
      <c r="SUR20" s="191"/>
      <c r="SUS20" s="83"/>
      <c r="SUT20" s="212"/>
      <c r="SUU20" s="212"/>
      <c r="SUV20" s="212"/>
      <c r="SUW20" s="191"/>
      <c r="SUX20" s="191"/>
      <c r="SUY20" s="191"/>
      <c r="SUZ20" s="191"/>
      <c r="SVA20" s="83"/>
      <c r="SVB20" s="212"/>
      <c r="SVC20" s="212"/>
      <c r="SVD20" s="212"/>
      <c r="SVE20" s="191"/>
      <c r="SVF20" s="191"/>
      <c r="SVG20" s="191"/>
      <c r="SVH20" s="191"/>
      <c r="SVI20" s="83"/>
      <c r="SVJ20" s="212"/>
      <c r="SVK20" s="212"/>
      <c r="SVL20" s="212"/>
      <c r="SVM20" s="191"/>
      <c r="SVN20" s="191"/>
      <c r="SVO20" s="191"/>
      <c r="SVP20" s="191"/>
      <c r="SVQ20" s="83"/>
      <c r="SVR20" s="212"/>
      <c r="SVS20" s="212"/>
      <c r="SVT20" s="212"/>
      <c r="SVU20" s="191"/>
      <c r="SVV20" s="191"/>
      <c r="SVW20" s="191"/>
      <c r="SVX20" s="191"/>
      <c r="SVY20" s="83"/>
      <c r="SVZ20" s="212"/>
      <c r="SWA20" s="212"/>
      <c r="SWB20" s="212"/>
      <c r="SWC20" s="191"/>
      <c r="SWD20" s="191"/>
      <c r="SWE20" s="191"/>
      <c r="SWF20" s="191"/>
      <c r="SWG20" s="83"/>
      <c r="SWH20" s="212"/>
      <c r="SWI20" s="212"/>
      <c r="SWJ20" s="212"/>
      <c r="SWK20" s="191"/>
      <c r="SWL20" s="191"/>
      <c r="SWM20" s="191"/>
      <c r="SWN20" s="191"/>
      <c r="SWO20" s="83"/>
      <c r="SWP20" s="212"/>
      <c r="SWQ20" s="212"/>
      <c r="SWR20" s="212"/>
      <c r="SWS20" s="191"/>
      <c r="SWT20" s="191"/>
      <c r="SWU20" s="191"/>
      <c r="SWV20" s="191"/>
      <c r="SWW20" s="83"/>
      <c r="SWX20" s="212"/>
      <c r="SWY20" s="212"/>
      <c r="SWZ20" s="212"/>
      <c r="SXA20" s="191"/>
      <c r="SXB20" s="191"/>
      <c r="SXC20" s="191"/>
      <c r="SXD20" s="191"/>
      <c r="SXE20" s="83"/>
      <c r="SXF20" s="212"/>
      <c r="SXG20" s="212"/>
      <c r="SXH20" s="212"/>
      <c r="SXI20" s="191"/>
      <c r="SXJ20" s="191"/>
      <c r="SXK20" s="191"/>
      <c r="SXL20" s="191"/>
      <c r="SXM20" s="83"/>
      <c r="SXN20" s="212"/>
      <c r="SXO20" s="212"/>
      <c r="SXP20" s="212"/>
      <c r="SXQ20" s="191"/>
      <c r="SXR20" s="191"/>
      <c r="SXS20" s="191"/>
      <c r="SXT20" s="191"/>
      <c r="SXU20" s="83"/>
      <c r="SXV20" s="212"/>
      <c r="SXW20" s="212"/>
      <c r="SXX20" s="212"/>
      <c r="SXY20" s="191"/>
      <c r="SXZ20" s="191"/>
      <c r="SYA20" s="191"/>
      <c r="SYB20" s="191"/>
      <c r="SYC20" s="83"/>
      <c r="SYD20" s="212"/>
      <c r="SYE20" s="212"/>
      <c r="SYF20" s="212"/>
      <c r="SYG20" s="191"/>
      <c r="SYH20" s="191"/>
      <c r="SYI20" s="191"/>
      <c r="SYJ20" s="191"/>
      <c r="SYK20" s="83"/>
      <c r="SYL20" s="212"/>
      <c r="SYM20" s="212"/>
      <c r="SYN20" s="212"/>
      <c r="SYO20" s="191"/>
      <c r="SYP20" s="191"/>
      <c r="SYQ20" s="191"/>
      <c r="SYR20" s="191"/>
      <c r="SYS20" s="83"/>
      <c r="SYT20" s="212"/>
      <c r="SYU20" s="212"/>
      <c r="SYV20" s="212"/>
      <c r="SYW20" s="191"/>
      <c r="SYX20" s="191"/>
      <c r="SYY20" s="191"/>
      <c r="SYZ20" s="191"/>
      <c r="SZA20" s="83"/>
      <c r="SZB20" s="212"/>
      <c r="SZC20" s="212"/>
      <c r="SZD20" s="212"/>
      <c r="SZE20" s="191"/>
      <c r="SZF20" s="191"/>
      <c r="SZG20" s="191"/>
      <c r="SZH20" s="191"/>
      <c r="SZI20" s="83"/>
      <c r="SZJ20" s="212"/>
      <c r="SZK20" s="212"/>
      <c r="SZL20" s="212"/>
      <c r="SZM20" s="191"/>
      <c r="SZN20" s="191"/>
      <c r="SZO20" s="191"/>
      <c r="SZP20" s="191"/>
      <c r="SZQ20" s="83"/>
      <c r="SZR20" s="212"/>
      <c r="SZS20" s="212"/>
      <c r="SZT20" s="212"/>
      <c r="SZU20" s="191"/>
      <c r="SZV20" s="191"/>
      <c r="SZW20" s="191"/>
      <c r="SZX20" s="191"/>
      <c r="SZY20" s="83"/>
      <c r="SZZ20" s="212"/>
      <c r="TAA20" s="212"/>
      <c r="TAB20" s="212"/>
      <c r="TAC20" s="191"/>
      <c r="TAD20" s="191"/>
      <c r="TAE20" s="191"/>
      <c r="TAF20" s="191"/>
      <c r="TAG20" s="83"/>
      <c r="TAH20" s="212"/>
      <c r="TAI20" s="212"/>
      <c r="TAJ20" s="212"/>
      <c r="TAK20" s="191"/>
      <c r="TAL20" s="191"/>
      <c r="TAM20" s="191"/>
      <c r="TAN20" s="191"/>
      <c r="TAO20" s="83"/>
      <c r="TAP20" s="212"/>
      <c r="TAQ20" s="212"/>
      <c r="TAR20" s="212"/>
      <c r="TAS20" s="191"/>
      <c r="TAT20" s="191"/>
      <c r="TAU20" s="191"/>
      <c r="TAV20" s="191"/>
      <c r="TAW20" s="83"/>
      <c r="TAX20" s="212"/>
      <c r="TAY20" s="212"/>
      <c r="TAZ20" s="212"/>
      <c r="TBA20" s="191"/>
      <c r="TBB20" s="191"/>
      <c r="TBC20" s="191"/>
      <c r="TBD20" s="191"/>
      <c r="TBE20" s="83"/>
      <c r="TBF20" s="212"/>
      <c r="TBG20" s="212"/>
      <c r="TBH20" s="212"/>
      <c r="TBI20" s="191"/>
      <c r="TBJ20" s="191"/>
      <c r="TBK20" s="191"/>
      <c r="TBL20" s="191"/>
      <c r="TBM20" s="83"/>
      <c r="TBN20" s="212"/>
      <c r="TBO20" s="212"/>
      <c r="TBP20" s="212"/>
      <c r="TBQ20" s="191"/>
      <c r="TBR20" s="191"/>
      <c r="TBS20" s="191"/>
      <c r="TBT20" s="191"/>
      <c r="TBU20" s="83"/>
      <c r="TBV20" s="212"/>
      <c r="TBW20" s="212"/>
      <c r="TBX20" s="212"/>
      <c r="TBY20" s="191"/>
      <c r="TBZ20" s="191"/>
      <c r="TCA20" s="191"/>
      <c r="TCB20" s="191"/>
      <c r="TCC20" s="83"/>
      <c r="TCD20" s="212"/>
      <c r="TCE20" s="212"/>
      <c r="TCF20" s="212"/>
      <c r="TCG20" s="191"/>
      <c r="TCH20" s="191"/>
      <c r="TCI20" s="191"/>
      <c r="TCJ20" s="191"/>
      <c r="TCK20" s="83"/>
      <c r="TCL20" s="212"/>
      <c r="TCM20" s="212"/>
      <c r="TCN20" s="212"/>
      <c r="TCO20" s="191"/>
      <c r="TCP20" s="191"/>
      <c r="TCQ20" s="191"/>
      <c r="TCR20" s="191"/>
      <c r="TCS20" s="83"/>
      <c r="TCT20" s="212"/>
      <c r="TCU20" s="212"/>
      <c r="TCV20" s="212"/>
      <c r="TCW20" s="191"/>
      <c r="TCX20" s="191"/>
      <c r="TCY20" s="191"/>
      <c r="TCZ20" s="191"/>
      <c r="TDA20" s="83"/>
      <c r="TDB20" s="212"/>
      <c r="TDC20" s="212"/>
      <c r="TDD20" s="212"/>
      <c r="TDE20" s="191"/>
      <c r="TDF20" s="191"/>
      <c r="TDG20" s="191"/>
      <c r="TDH20" s="191"/>
      <c r="TDI20" s="83"/>
      <c r="TDJ20" s="212"/>
      <c r="TDK20" s="212"/>
      <c r="TDL20" s="212"/>
      <c r="TDM20" s="191"/>
      <c r="TDN20" s="191"/>
      <c r="TDO20" s="191"/>
      <c r="TDP20" s="191"/>
      <c r="TDQ20" s="83"/>
      <c r="TDR20" s="212"/>
      <c r="TDS20" s="212"/>
      <c r="TDT20" s="212"/>
      <c r="TDU20" s="191"/>
      <c r="TDV20" s="191"/>
      <c r="TDW20" s="191"/>
      <c r="TDX20" s="191"/>
      <c r="TDY20" s="83"/>
      <c r="TDZ20" s="212"/>
      <c r="TEA20" s="212"/>
      <c r="TEB20" s="212"/>
      <c r="TEC20" s="191"/>
      <c r="TED20" s="191"/>
      <c r="TEE20" s="191"/>
      <c r="TEF20" s="191"/>
      <c r="TEG20" s="83"/>
      <c r="TEH20" s="212"/>
      <c r="TEI20" s="212"/>
      <c r="TEJ20" s="212"/>
      <c r="TEK20" s="191"/>
      <c r="TEL20" s="191"/>
      <c r="TEM20" s="191"/>
      <c r="TEN20" s="191"/>
      <c r="TEO20" s="83"/>
      <c r="TEP20" s="212"/>
      <c r="TEQ20" s="212"/>
      <c r="TER20" s="212"/>
      <c r="TES20" s="191"/>
      <c r="TET20" s="191"/>
      <c r="TEU20" s="191"/>
      <c r="TEV20" s="191"/>
      <c r="TEW20" s="83"/>
      <c r="TEX20" s="212"/>
      <c r="TEY20" s="212"/>
      <c r="TEZ20" s="212"/>
      <c r="TFA20" s="191"/>
      <c r="TFB20" s="191"/>
      <c r="TFC20" s="191"/>
      <c r="TFD20" s="191"/>
      <c r="TFE20" s="83"/>
      <c r="TFF20" s="212"/>
      <c r="TFG20" s="212"/>
      <c r="TFH20" s="212"/>
      <c r="TFI20" s="191"/>
      <c r="TFJ20" s="191"/>
      <c r="TFK20" s="191"/>
      <c r="TFL20" s="191"/>
      <c r="TFM20" s="83"/>
      <c r="TFN20" s="212"/>
      <c r="TFO20" s="212"/>
      <c r="TFP20" s="212"/>
      <c r="TFQ20" s="191"/>
      <c r="TFR20" s="191"/>
      <c r="TFS20" s="191"/>
      <c r="TFT20" s="191"/>
      <c r="TFU20" s="83"/>
      <c r="TFV20" s="212"/>
      <c r="TFW20" s="212"/>
      <c r="TFX20" s="212"/>
      <c r="TFY20" s="191"/>
      <c r="TFZ20" s="191"/>
      <c r="TGA20" s="191"/>
      <c r="TGB20" s="191"/>
      <c r="TGC20" s="83"/>
      <c r="TGD20" s="212"/>
      <c r="TGE20" s="212"/>
      <c r="TGF20" s="212"/>
      <c r="TGG20" s="191"/>
      <c r="TGH20" s="191"/>
      <c r="TGI20" s="191"/>
      <c r="TGJ20" s="191"/>
      <c r="TGK20" s="83"/>
      <c r="TGL20" s="212"/>
      <c r="TGM20" s="212"/>
      <c r="TGN20" s="212"/>
      <c r="TGO20" s="191"/>
      <c r="TGP20" s="191"/>
      <c r="TGQ20" s="191"/>
      <c r="TGR20" s="191"/>
      <c r="TGS20" s="83"/>
      <c r="TGT20" s="212"/>
      <c r="TGU20" s="212"/>
      <c r="TGV20" s="212"/>
      <c r="TGW20" s="191"/>
      <c r="TGX20" s="191"/>
      <c r="TGY20" s="191"/>
      <c r="TGZ20" s="191"/>
      <c r="THA20" s="83"/>
      <c r="THB20" s="212"/>
      <c r="THC20" s="212"/>
      <c r="THD20" s="212"/>
      <c r="THE20" s="191"/>
      <c r="THF20" s="191"/>
      <c r="THG20" s="191"/>
      <c r="THH20" s="191"/>
      <c r="THI20" s="83"/>
      <c r="THJ20" s="212"/>
      <c r="THK20" s="212"/>
      <c r="THL20" s="212"/>
      <c r="THM20" s="191"/>
      <c r="THN20" s="191"/>
      <c r="THO20" s="191"/>
      <c r="THP20" s="191"/>
      <c r="THQ20" s="83"/>
      <c r="THR20" s="212"/>
      <c r="THS20" s="212"/>
      <c r="THT20" s="212"/>
      <c r="THU20" s="191"/>
      <c r="THV20" s="191"/>
      <c r="THW20" s="191"/>
      <c r="THX20" s="191"/>
      <c r="THY20" s="83"/>
      <c r="THZ20" s="212"/>
      <c r="TIA20" s="212"/>
      <c r="TIB20" s="212"/>
      <c r="TIC20" s="191"/>
      <c r="TID20" s="191"/>
      <c r="TIE20" s="191"/>
      <c r="TIF20" s="191"/>
      <c r="TIG20" s="83"/>
      <c r="TIH20" s="212"/>
      <c r="TII20" s="212"/>
      <c r="TIJ20" s="212"/>
      <c r="TIK20" s="191"/>
      <c r="TIL20" s="191"/>
      <c r="TIM20" s="191"/>
      <c r="TIN20" s="191"/>
      <c r="TIO20" s="83"/>
      <c r="TIP20" s="212"/>
      <c r="TIQ20" s="212"/>
      <c r="TIR20" s="212"/>
      <c r="TIS20" s="191"/>
      <c r="TIT20" s="191"/>
      <c r="TIU20" s="191"/>
      <c r="TIV20" s="191"/>
      <c r="TIW20" s="83"/>
      <c r="TIX20" s="212"/>
      <c r="TIY20" s="212"/>
      <c r="TIZ20" s="212"/>
      <c r="TJA20" s="191"/>
      <c r="TJB20" s="191"/>
      <c r="TJC20" s="191"/>
      <c r="TJD20" s="191"/>
      <c r="TJE20" s="83"/>
      <c r="TJF20" s="212"/>
      <c r="TJG20" s="212"/>
      <c r="TJH20" s="212"/>
      <c r="TJI20" s="191"/>
      <c r="TJJ20" s="191"/>
      <c r="TJK20" s="191"/>
      <c r="TJL20" s="191"/>
      <c r="TJM20" s="83"/>
      <c r="TJN20" s="212"/>
      <c r="TJO20" s="212"/>
      <c r="TJP20" s="212"/>
      <c r="TJQ20" s="191"/>
      <c r="TJR20" s="191"/>
      <c r="TJS20" s="191"/>
      <c r="TJT20" s="191"/>
      <c r="TJU20" s="83"/>
      <c r="TJV20" s="212"/>
      <c r="TJW20" s="212"/>
      <c r="TJX20" s="212"/>
      <c r="TJY20" s="191"/>
      <c r="TJZ20" s="191"/>
      <c r="TKA20" s="191"/>
      <c r="TKB20" s="191"/>
      <c r="TKC20" s="83"/>
      <c r="TKD20" s="212"/>
      <c r="TKE20" s="212"/>
      <c r="TKF20" s="212"/>
      <c r="TKG20" s="191"/>
      <c r="TKH20" s="191"/>
      <c r="TKI20" s="191"/>
      <c r="TKJ20" s="191"/>
      <c r="TKK20" s="83"/>
      <c r="TKL20" s="212"/>
      <c r="TKM20" s="212"/>
      <c r="TKN20" s="212"/>
      <c r="TKO20" s="191"/>
      <c r="TKP20" s="191"/>
      <c r="TKQ20" s="191"/>
      <c r="TKR20" s="191"/>
      <c r="TKS20" s="83"/>
      <c r="TKT20" s="212"/>
      <c r="TKU20" s="212"/>
      <c r="TKV20" s="212"/>
      <c r="TKW20" s="191"/>
      <c r="TKX20" s="191"/>
      <c r="TKY20" s="191"/>
      <c r="TKZ20" s="191"/>
      <c r="TLA20" s="83"/>
      <c r="TLB20" s="212"/>
      <c r="TLC20" s="212"/>
      <c r="TLD20" s="212"/>
      <c r="TLE20" s="191"/>
      <c r="TLF20" s="191"/>
      <c r="TLG20" s="191"/>
      <c r="TLH20" s="191"/>
      <c r="TLI20" s="83"/>
      <c r="TLJ20" s="212"/>
      <c r="TLK20" s="212"/>
      <c r="TLL20" s="212"/>
      <c r="TLM20" s="191"/>
      <c r="TLN20" s="191"/>
      <c r="TLO20" s="191"/>
      <c r="TLP20" s="191"/>
      <c r="TLQ20" s="83"/>
      <c r="TLR20" s="212"/>
      <c r="TLS20" s="212"/>
      <c r="TLT20" s="212"/>
      <c r="TLU20" s="191"/>
      <c r="TLV20" s="191"/>
      <c r="TLW20" s="191"/>
      <c r="TLX20" s="191"/>
      <c r="TLY20" s="83"/>
      <c r="TLZ20" s="212"/>
      <c r="TMA20" s="212"/>
      <c r="TMB20" s="212"/>
      <c r="TMC20" s="191"/>
      <c r="TMD20" s="191"/>
      <c r="TME20" s="191"/>
      <c r="TMF20" s="191"/>
      <c r="TMG20" s="83"/>
      <c r="TMH20" s="212"/>
      <c r="TMI20" s="212"/>
      <c r="TMJ20" s="212"/>
      <c r="TMK20" s="191"/>
      <c r="TML20" s="191"/>
      <c r="TMM20" s="191"/>
      <c r="TMN20" s="191"/>
      <c r="TMO20" s="83"/>
      <c r="TMP20" s="212"/>
      <c r="TMQ20" s="212"/>
      <c r="TMR20" s="212"/>
      <c r="TMS20" s="191"/>
      <c r="TMT20" s="191"/>
      <c r="TMU20" s="191"/>
      <c r="TMV20" s="191"/>
      <c r="TMW20" s="83"/>
      <c r="TMX20" s="212"/>
      <c r="TMY20" s="212"/>
      <c r="TMZ20" s="212"/>
      <c r="TNA20" s="191"/>
      <c r="TNB20" s="191"/>
      <c r="TNC20" s="191"/>
      <c r="TND20" s="191"/>
      <c r="TNE20" s="83"/>
      <c r="TNF20" s="212"/>
      <c r="TNG20" s="212"/>
      <c r="TNH20" s="212"/>
      <c r="TNI20" s="191"/>
      <c r="TNJ20" s="191"/>
      <c r="TNK20" s="191"/>
      <c r="TNL20" s="191"/>
      <c r="TNM20" s="83"/>
      <c r="TNN20" s="212"/>
      <c r="TNO20" s="212"/>
      <c r="TNP20" s="212"/>
      <c r="TNQ20" s="191"/>
      <c r="TNR20" s="191"/>
      <c r="TNS20" s="191"/>
      <c r="TNT20" s="191"/>
      <c r="TNU20" s="83"/>
      <c r="TNV20" s="212"/>
      <c r="TNW20" s="212"/>
      <c r="TNX20" s="212"/>
      <c r="TNY20" s="191"/>
      <c r="TNZ20" s="191"/>
      <c r="TOA20" s="191"/>
      <c r="TOB20" s="191"/>
      <c r="TOC20" s="83"/>
      <c r="TOD20" s="212"/>
      <c r="TOE20" s="212"/>
      <c r="TOF20" s="212"/>
      <c r="TOG20" s="191"/>
      <c r="TOH20" s="191"/>
      <c r="TOI20" s="191"/>
      <c r="TOJ20" s="191"/>
      <c r="TOK20" s="83"/>
      <c r="TOL20" s="212"/>
      <c r="TOM20" s="212"/>
      <c r="TON20" s="212"/>
      <c r="TOO20" s="191"/>
      <c r="TOP20" s="191"/>
      <c r="TOQ20" s="191"/>
      <c r="TOR20" s="191"/>
      <c r="TOS20" s="83"/>
      <c r="TOT20" s="212"/>
      <c r="TOU20" s="212"/>
      <c r="TOV20" s="212"/>
      <c r="TOW20" s="191"/>
      <c r="TOX20" s="191"/>
      <c r="TOY20" s="191"/>
      <c r="TOZ20" s="191"/>
      <c r="TPA20" s="83"/>
      <c r="TPB20" s="212"/>
      <c r="TPC20" s="212"/>
      <c r="TPD20" s="212"/>
      <c r="TPE20" s="191"/>
      <c r="TPF20" s="191"/>
      <c r="TPG20" s="191"/>
      <c r="TPH20" s="191"/>
      <c r="TPI20" s="83"/>
      <c r="TPJ20" s="212"/>
      <c r="TPK20" s="212"/>
      <c r="TPL20" s="212"/>
      <c r="TPM20" s="191"/>
      <c r="TPN20" s="191"/>
      <c r="TPO20" s="191"/>
      <c r="TPP20" s="191"/>
      <c r="TPQ20" s="83"/>
      <c r="TPR20" s="212"/>
      <c r="TPS20" s="212"/>
      <c r="TPT20" s="212"/>
      <c r="TPU20" s="191"/>
      <c r="TPV20" s="191"/>
      <c r="TPW20" s="191"/>
      <c r="TPX20" s="191"/>
      <c r="TPY20" s="83"/>
      <c r="TPZ20" s="212"/>
      <c r="TQA20" s="212"/>
      <c r="TQB20" s="212"/>
      <c r="TQC20" s="191"/>
      <c r="TQD20" s="191"/>
      <c r="TQE20" s="191"/>
      <c r="TQF20" s="191"/>
      <c r="TQG20" s="83"/>
      <c r="TQH20" s="212"/>
      <c r="TQI20" s="212"/>
      <c r="TQJ20" s="212"/>
      <c r="TQK20" s="191"/>
      <c r="TQL20" s="191"/>
      <c r="TQM20" s="191"/>
      <c r="TQN20" s="191"/>
      <c r="TQO20" s="83"/>
      <c r="TQP20" s="212"/>
      <c r="TQQ20" s="212"/>
      <c r="TQR20" s="212"/>
      <c r="TQS20" s="191"/>
      <c r="TQT20" s="191"/>
      <c r="TQU20" s="191"/>
      <c r="TQV20" s="191"/>
      <c r="TQW20" s="83"/>
      <c r="TQX20" s="212"/>
      <c r="TQY20" s="212"/>
      <c r="TQZ20" s="212"/>
      <c r="TRA20" s="191"/>
      <c r="TRB20" s="191"/>
      <c r="TRC20" s="191"/>
      <c r="TRD20" s="191"/>
      <c r="TRE20" s="83"/>
      <c r="TRF20" s="212"/>
      <c r="TRG20" s="212"/>
      <c r="TRH20" s="212"/>
      <c r="TRI20" s="191"/>
      <c r="TRJ20" s="191"/>
      <c r="TRK20" s="191"/>
      <c r="TRL20" s="191"/>
      <c r="TRM20" s="83"/>
      <c r="TRN20" s="212"/>
      <c r="TRO20" s="212"/>
      <c r="TRP20" s="212"/>
      <c r="TRQ20" s="191"/>
      <c r="TRR20" s="191"/>
      <c r="TRS20" s="191"/>
      <c r="TRT20" s="191"/>
      <c r="TRU20" s="83"/>
      <c r="TRV20" s="212"/>
      <c r="TRW20" s="212"/>
      <c r="TRX20" s="212"/>
      <c r="TRY20" s="191"/>
      <c r="TRZ20" s="191"/>
      <c r="TSA20" s="191"/>
      <c r="TSB20" s="191"/>
      <c r="TSC20" s="83"/>
      <c r="TSD20" s="212"/>
      <c r="TSE20" s="212"/>
      <c r="TSF20" s="212"/>
      <c r="TSG20" s="191"/>
      <c r="TSH20" s="191"/>
      <c r="TSI20" s="191"/>
      <c r="TSJ20" s="191"/>
      <c r="TSK20" s="83"/>
      <c r="TSL20" s="212"/>
      <c r="TSM20" s="212"/>
      <c r="TSN20" s="212"/>
      <c r="TSO20" s="191"/>
      <c r="TSP20" s="191"/>
      <c r="TSQ20" s="191"/>
      <c r="TSR20" s="191"/>
      <c r="TSS20" s="83"/>
      <c r="TST20" s="212"/>
      <c r="TSU20" s="212"/>
      <c r="TSV20" s="212"/>
      <c r="TSW20" s="191"/>
      <c r="TSX20" s="191"/>
      <c r="TSY20" s="191"/>
      <c r="TSZ20" s="191"/>
      <c r="TTA20" s="83"/>
      <c r="TTB20" s="212"/>
      <c r="TTC20" s="212"/>
      <c r="TTD20" s="212"/>
      <c r="TTE20" s="191"/>
      <c r="TTF20" s="191"/>
      <c r="TTG20" s="191"/>
      <c r="TTH20" s="191"/>
      <c r="TTI20" s="83"/>
      <c r="TTJ20" s="212"/>
      <c r="TTK20" s="212"/>
      <c r="TTL20" s="212"/>
      <c r="TTM20" s="191"/>
      <c r="TTN20" s="191"/>
      <c r="TTO20" s="191"/>
      <c r="TTP20" s="191"/>
      <c r="TTQ20" s="83"/>
      <c r="TTR20" s="212"/>
      <c r="TTS20" s="212"/>
      <c r="TTT20" s="212"/>
      <c r="TTU20" s="191"/>
      <c r="TTV20" s="191"/>
      <c r="TTW20" s="191"/>
      <c r="TTX20" s="191"/>
      <c r="TTY20" s="83"/>
      <c r="TTZ20" s="212"/>
      <c r="TUA20" s="212"/>
      <c r="TUB20" s="212"/>
      <c r="TUC20" s="191"/>
      <c r="TUD20" s="191"/>
      <c r="TUE20" s="191"/>
      <c r="TUF20" s="191"/>
      <c r="TUG20" s="83"/>
      <c r="TUH20" s="212"/>
      <c r="TUI20" s="212"/>
      <c r="TUJ20" s="212"/>
      <c r="TUK20" s="191"/>
      <c r="TUL20" s="191"/>
      <c r="TUM20" s="191"/>
      <c r="TUN20" s="191"/>
      <c r="TUO20" s="83"/>
      <c r="TUP20" s="212"/>
      <c r="TUQ20" s="212"/>
      <c r="TUR20" s="212"/>
      <c r="TUS20" s="191"/>
      <c r="TUT20" s="191"/>
      <c r="TUU20" s="191"/>
      <c r="TUV20" s="191"/>
      <c r="TUW20" s="83"/>
      <c r="TUX20" s="212"/>
      <c r="TUY20" s="212"/>
      <c r="TUZ20" s="212"/>
      <c r="TVA20" s="191"/>
      <c r="TVB20" s="191"/>
      <c r="TVC20" s="191"/>
      <c r="TVD20" s="191"/>
      <c r="TVE20" s="83"/>
      <c r="TVF20" s="212"/>
      <c r="TVG20" s="212"/>
      <c r="TVH20" s="212"/>
      <c r="TVI20" s="191"/>
      <c r="TVJ20" s="191"/>
      <c r="TVK20" s="191"/>
      <c r="TVL20" s="191"/>
      <c r="TVM20" s="83"/>
      <c r="TVN20" s="212"/>
      <c r="TVO20" s="212"/>
      <c r="TVP20" s="212"/>
      <c r="TVQ20" s="191"/>
      <c r="TVR20" s="191"/>
      <c r="TVS20" s="191"/>
      <c r="TVT20" s="191"/>
      <c r="TVU20" s="83"/>
      <c r="TVV20" s="212"/>
      <c r="TVW20" s="212"/>
      <c r="TVX20" s="212"/>
      <c r="TVY20" s="191"/>
      <c r="TVZ20" s="191"/>
      <c r="TWA20" s="191"/>
      <c r="TWB20" s="191"/>
      <c r="TWC20" s="83"/>
      <c r="TWD20" s="212"/>
      <c r="TWE20" s="212"/>
      <c r="TWF20" s="212"/>
      <c r="TWG20" s="191"/>
      <c r="TWH20" s="191"/>
      <c r="TWI20" s="191"/>
      <c r="TWJ20" s="191"/>
      <c r="TWK20" s="83"/>
      <c r="TWL20" s="212"/>
      <c r="TWM20" s="212"/>
      <c r="TWN20" s="212"/>
      <c r="TWO20" s="191"/>
      <c r="TWP20" s="191"/>
      <c r="TWQ20" s="191"/>
      <c r="TWR20" s="191"/>
      <c r="TWS20" s="83"/>
      <c r="TWT20" s="212"/>
      <c r="TWU20" s="212"/>
      <c r="TWV20" s="212"/>
      <c r="TWW20" s="191"/>
      <c r="TWX20" s="191"/>
      <c r="TWY20" s="191"/>
      <c r="TWZ20" s="191"/>
      <c r="TXA20" s="83"/>
      <c r="TXB20" s="212"/>
      <c r="TXC20" s="212"/>
      <c r="TXD20" s="212"/>
      <c r="TXE20" s="191"/>
      <c r="TXF20" s="191"/>
      <c r="TXG20" s="191"/>
      <c r="TXH20" s="191"/>
      <c r="TXI20" s="83"/>
      <c r="TXJ20" s="212"/>
      <c r="TXK20" s="212"/>
      <c r="TXL20" s="212"/>
      <c r="TXM20" s="191"/>
      <c r="TXN20" s="191"/>
      <c r="TXO20" s="191"/>
      <c r="TXP20" s="191"/>
      <c r="TXQ20" s="83"/>
      <c r="TXR20" s="212"/>
      <c r="TXS20" s="212"/>
      <c r="TXT20" s="212"/>
      <c r="TXU20" s="191"/>
      <c r="TXV20" s="191"/>
      <c r="TXW20" s="191"/>
      <c r="TXX20" s="191"/>
      <c r="TXY20" s="83"/>
      <c r="TXZ20" s="212"/>
      <c r="TYA20" s="212"/>
      <c r="TYB20" s="212"/>
      <c r="TYC20" s="191"/>
      <c r="TYD20" s="191"/>
      <c r="TYE20" s="191"/>
      <c r="TYF20" s="191"/>
      <c r="TYG20" s="83"/>
      <c r="TYH20" s="212"/>
      <c r="TYI20" s="212"/>
      <c r="TYJ20" s="212"/>
      <c r="TYK20" s="191"/>
      <c r="TYL20" s="191"/>
      <c r="TYM20" s="191"/>
      <c r="TYN20" s="191"/>
      <c r="TYO20" s="83"/>
      <c r="TYP20" s="212"/>
      <c r="TYQ20" s="212"/>
      <c r="TYR20" s="212"/>
      <c r="TYS20" s="191"/>
      <c r="TYT20" s="191"/>
      <c r="TYU20" s="191"/>
      <c r="TYV20" s="191"/>
      <c r="TYW20" s="83"/>
      <c r="TYX20" s="212"/>
      <c r="TYY20" s="212"/>
      <c r="TYZ20" s="212"/>
      <c r="TZA20" s="191"/>
      <c r="TZB20" s="191"/>
      <c r="TZC20" s="191"/>
      <c r="TZD20" s="191"/>
      <c r="TZE20" s="83"/>
      <c r="TZF20" s="212"/>
      <c r="TZG20" s="212"/>
      <c r="TZH20" s="212"/>
      <c r="TZI20" s="191"/>
      <c r="TZJ20" s="191"/>
      <c r="TZK20" s="191"/>
      <c r="TZL20" s="191"/>
      <c r="TZM20" s="83"/>
      <c r="TZN20" s="212"/>
      <c r="TZO20" s="212"/>
      <c r="TZP20" s="212"/>
      <c r="TZQ20" s="191"/>
      <c r="TZR20" s="191"/>
      <c r="TZS20" s="191"/>
      <c r="TZT20" s="191"/>
      <c r="TZU20" s="83"/>
      <c r="TZV20" s="212"/>
      <c r="TZW20" s="212"/>
      <c r="TZX20" s="212"/>
      <c r="TZY20" s="191"/>
      <c r="TZZ20" s="191"/>
      <c r="UAA20" s="191"/>
      <c r="UAB20" s="191"/>
      <c r="UAC20" s="83"/>
      <c r="UAD20" s="212"/>
      <c r="UAE20" s="212"/>
      <c r="UAF20" s="212"/>
      <c r="UAG20" s="191"/>
      <c r="UAH20" s="191"/>
      <c r="UAI20" s="191"/>
      <c r="UAJ20" s="191"/>
      <c r="UAK20" s="83"/>
      <c r="UAL20" s="212"/>
      <c r="UAM20" s="212"/>
      <c r="UAN20" s="212"/>
      <c r="UAO20" s="191"/>
      <c r="UAP20" s="191"/>
      <c r="UAQ20" s="191"/>
      <c r="UAR20" s="191"/>
      <c r="UAS20" s="83"/>
      <c r="UAT20" s="212"/>
      <c r="UAU20" s="212"/>
      <c r="UAV20" s="212"/>
      <c r="UAW20" s="191"/>
      <c r="UAX20" s="191"/>
      <c r="UAY20" s="191"/>
      <c r="UAZ20" s="191"/>
      <c r="UBA20" s="83"/>
      <c r="UBB20" s="212"/>
      <c r="UBC20" s="212"/>
      <c r="UBD20" s="212"/>
      <c r="UBE20" s="191"/>
      <c r="UBF20" s="191"/>
      <c r="UBG20" s="191"/>
      <c r="UBH20" s="191"/>
      <c r="UBI20" s="83"/>
      <c r="UBJ20" s="212"/>
      <c r="UBK20" s="212"/>
      <c r="UBL20" s="212"/>
      <c r="UBM20" s="191"/>
      <c r="UBN20" s="191"/>
      <c r="UBO20" s="191"/>
      <c r="UBP20" s="191"/>
      <c r="UBQ20" s="83"/>
      <c r="UBR20" s="212"/>
      <c r="UBS20" s="212"/>
      <c r="UBT20" s="212"/>
      <c r="UBU20" s="191"/>
      <c r="UBV20" s="191"/>
      <c r="UBW20" s="191"/>
      <c r="UBX20" s="191"/>
      <c r="UBY20" s="83"/>
      <c r="UBZ20" s="212"/>
      <c r="UCA20" s="212"/>
      <c r="UCB20" s="212"/>
      <c r="UCC20" s="191"/>
      <c r="UCD20" s="191"/>
      <c r="UCE20" s="191"/>
      <c r="UCF20" s="191"/>
      <c r="UCG20" s="83"/>
      <c r="UCH20" s="212"/>
      <c r="UCI20" s="212"/>
      <c r="UCJ20" s="212"/>
      <c r="UCK20" s="191"/>
      <c r="UCL20" s="191"/>
      <c r="UCM20" s="191"/>
      <c r="UCN20" s="191"/>
      <c r="UCO20" s="83"/>
      <c r="UCP20" s="212"/>
      <c r="UCQ20" s="212"/>
      <c r="UCR20" s="212"/>
      <c r="UCS20" s="191"/>
      <c r="UCT20" s="191"/>
      <c r="UCU20" s="191"/>
      <c r="UCV20" s="191"/>
      <c r="UCW20" s="83"/>
      <c r="UCX20" s="212"/>
      <c r="UCY20" s="212"/>
      <c r="UCZ20" s="212"/>
      <c r="UDA20" s="191"/>
      <c r="UDB20" s="191"/>
      <c r="UDC20" s="191"/>
      <c r="UDD20" s="191"/>
      <c r="UDE20" s="83"/>
      <c r="UDF20" s="212"/>
      <c r="UDG20" s="212"/>
      <c r="UDH20" s="212"/>
      <c r="UDI20" s="191"/>
      <c r="UDJ20" s="191"/>
      <c r="UDK20" s="191"/>
      <c r="UDL20" s="191"/>
      <c r="UDM20" s="83"/>
      <c r="UDN20" s="212"/>
      <c r="UDO20" s="212"/>
      <c r="UDP20" s="212"/>
      <c r="UDQ20" s="191"/>
      <c r="UDR20" s="191"/>
      <c r="UDS20" s="191"/>
      <c r="UDT20" s="191"/>
      <c r="UDU20" s="83"/>
      <c r="UDV20" s="212"/>
      <c r="UDW20" s="212"/>
      <c r="UDX20" s="212"/>
      <c r="UDY20" s="191"/>
      <c r="UDZ20" s="191"/>
      <c r="UEA20" s="191"/>
      <c r="UEB20" s="191"/>
      <c r="UEC20" s="83"/>
      <c r="UED20" s="212"/>
      <c r="UEE20" s="212"/>
      <c r="UEF20" s="212"/>
      <c r="UEG20" s="191"/>
      <c r="UEH20" s="191"/>
      <c r="UEI20" s="191"/>
      <c r="UEJ20" s="191"/>
      <c r="UEK20" s="83"/>
      <c r="UEL20" s="212"/>
      <c r="UEM20" s="212"/>
      <c r="UEN20" s="212"/>
      <c r="UEO20" s="191"/>
      <c r="UEP20" s="191"/>
      <c r="UEQ20" s="191"/>
      <c r="UER20" s="191"/>
      <c r="UES20" s="83"/>
      <c r="UET20" s="212"/>
      <c r="UEU20" s="212"/>
      <c r="UEV20" s="212"/>
      <c r="UEW20" s="191"/>
      <c r="UEX20" s="191"/>
      <c r="UEY20" s="191"/>
      <c r="UEZ20" s="191"/>
      <c r="UFA20" s="83"/>
      <c r="UFB20" s="212"/>
      <c r="UFC20" s="212"/>
      <c r="UFD20" s="212"/>
      <c r="UFE20" s="191"/>
      <c r="UFF20" s="191"/>
      <c r="UFG20" s="191"/>
      <c r="UFH20" s="191"/>
      <c r="UFI20" s="83"/>
      <c r="UFJ20" s="212"/>
      <c r="UFK20" s="212"/>
      <c r="UFL20" s="212"/>
      <c r="UFM20" s="191"/>
      <c r="UFN20" s="191"/>
      <c r="UFO20" s="191"/>
      <c r="UFP20" s="191"/>
      <c r="UFQ20" s="83"/>
      <c r="UFR20" s="212"/>
      <c r="UFS20" s="212"/>
      <c r="UFT20" s="212"/>
      <c r="UFU20" s="191"/>
      <c r="UFV20" s="191"/>
      <c r="UFW20" s="191"/>
      <c r="UFX20" s="191"/>
      <c r="UFY20" s="83"/>
      <c r="UFZ20" s="212"/>
      <c r="UGA20" s="212"/>
      <c r="UGB20" s="212"/>
      <c r="UGC20" s="191"/>
      <c r="UGD20" s="191"/>
      <c r="UGE20" s="191"/>
      <c r="UGF20" s="191"/>
      <c r="UGG20" s="83"/>
      <c r="UGH20" s="212"/>
      <c r="UGI20" s="212"/>
      <c r="UGJ20" s="212"/>
      <c r="UGK20" s="191"/>
      <c r="UGL20" s="191"/>
      <c r="UGM20" s="191"/>
      <c r="UGN20" s="191"/>
      <c r="UGO20" s="83"/>
      <c r="UGP20" s="212"/>
      <c r="UGQ20" s="212"/>
      <c r="UGR20" s="212"/>
      <c r="UGS20" s="191"/>
      <c r="UGT20" s="191"/>
      <c r="UGU20" s="191"/>
      <c r="UGV20" s="191"/>
      <c r="UGW20" s="83"/>
      <c r="UGX20" s="212"/>
      <c r="UGY20" s="212"/>
      <c r="UGZ20" s="212"/>
      <c r="UHA20" s="191"/>
      <c r="UHB20" s="191"/>
      <c r="UHC20" s="191"/>
      <c r="UHD20" s="191"/>
      <c r="UHE20" s="83"/>
      <c r="UHF20" s="212"/>
      <c r="UHG20" s="212"/>
      <c r="UHH20" s="212"/>
      <c r="UHI20" s="191"/>
      <c r="UHJ20" s="191"/>
      <c r="UHK20" s="191"/>
      <c r="UHL20" s="191"/>
      <c r="UHM20" s="83"/>
      <c r="UHN20" s="212"/>
      <c r="UHO20" s="212"/>
      <c r="UHP20" s="212"/>
      <c r="UHQ20" s="191"/>
      <c r="UHR20" s="191"/>
      <c r="UHS20" s="191"/>
      <c r="UHT20" s="191"/>
      <c r="UHU20" s="83"/>
      <c r="UHV20" s="212"/>
      <c r="UHW20" s="212"/>
      <c r="UHX20" s="212"/>
      <c r="UHY20" s="191"/>
      <c r="UHZ20" s="191"/>
      <c r="UIA20" s="191"/>
      <c r="UIB20" s="191"/>
      <c r="UIC20" s="83"/>
      <c r="UID20" s="212"/>
      <c r="UIE20" s="212"/>
      <c r="UIF20" s="212"/>
      <c r="UIG20" s="191"/>
      <c r="UIH20" s="191"/>
      <c r="UII20" s="191"/>
      <c r="UIJ20" s="191"/>
      <c r="UIK20" s="83"/>
      <c r="UIL20" s="212"/>
      <c r="UIM20" s="212"/>
      <c r="UIN20" s="212"/>
      <c r="UIO20" s="191"/>
      <c r="UIP20" s="191"/>
      <c r="UIQ20" s="191"/>
      <c r="UIR20" s="191"/>
      <c r="UIS20" s="83"/>
      <c r="UIT20" s="212"/>
      <c r="UIU20" s="212"/>
      <c r="UIV20" s="212"/>
      <c r="UIW20" s="191"/>
      <c r="UIX20" s="191"/>
      <c r="UIY20" s="191"/>
      <c r="UIZ20" s="191"/>
      <c r="UJA20" s="83"/>
      <c r="UJB20" s="212"/>
      <c r="UJC20" s="212"/>
      <c r="UJD20" s="212"/>
      <c r="UJE20" s="191"/>
      <c r="UJF20" s="191"/>
      <c r="UJG20" s="191"/>
      <c r="UJH20" s="191"/>
      <c r="UJI20" s="83"/>
      <c r="UJJ20" s="212"/>
      <c r="UJK20" s="212"/>
      <c r="UJL20" s="212"/>
      <c r="UJM20" s="191"/>
      <c r="UJN20" s="191"/>
      <c r="UJO20" s="191"/>
      <c r="UJP20" s="191"/>
      <c r="UJQ20" s="83"/>
      <c r="UJR20" s="212"/>
      <c r="UJS20" s="212"/>
      <c r="UJT20" s="212"/>
      <c r="UJU20" s="191"/>
      <c r="UJV20" s="191"/>
      <c r="UJW20" s="191"/>
      <c r="UJX20" s="191"/>
      <c r="UJY20" s="83"/>
      <c r="UJZ20" s="212"/>
      <c r="UKA20" s="212"/>
      <c r="UKB20" s="212"/>
      <c r="UKC20" s="191"/>
      <c r="UKD20" s="191"/>
      <c r="UKE20" s="191"/>
      <c r="UKF20" s="191"/>
      <c r="UKG20" s="83"/>
      <c r="UKH20" s="212"/>
      <c r="UKI20" s="212"/>
      <c r="UKJ20" s="212"/>
      <c r="UKK20" s="191"/>
      <c r="UKL20" s="191"/>
      <c r="UKM20" s="191"/>
      <c r="UKN20" s="191"/>
      <c r="UKO20" s="83"/>
      <c r="UKP20" s="212"/>
      <c r="UKQ20" s="212"/>
      <c r="UKR20" s="212"/>
      <c r="UKS20" s="191"/>
      <c r="UKT20" s="191"/>
      <c r="UKU20" s="191"/>
      <c r="UKV20" s="191"/>
      <c r="UKW20" s="83"/>
      <c r="UKX20" s="212"/>
      <c r="UKY20" s="212"/>
      <c r="UKZ20" s="212"/>
      <c r="ULA20" s="191"/>
      <c r="ULB20" s="191"/>
      <c r="ULC20" s="191"/>
      <c r="ULD20" s="191"/>
      <c r="ULE20" s="83"/>
      <c r="ULF20" s="212"/>
      <c r="ULG20" s="212"/>
      <c r="ULH20" s="212"/>
      <c r="ULI20" s="191"/>
      <c r="ULJ20" s="191"/>
      <c r="ULK20" s="191"/>
      <c r="ULL20" s="191"/>
      <c r="ULM20" s="83"/>
      <c r="ULN20" s="212"/>
      <c r="ULO20" s="212"/>
      <c r="ULP20" s="212"/>
      <c r="ULQ20" s="191"/>
      <c r="ULR20" s="191"/>
      <c r="ULS20" s="191"/>
      <c r="ULT20" s="191"/>
      <c r="ULU20" s="83"/>
      <c r="ULV20" s="212"/>
      <c r="ULW20" s="212"/>
      <c r="ULX20" s="212"/>
      <c r="ULY20" s="191"/>
      <c r="ULZ20" s="191"/>
      <c r="UMA20" s="191"/>
      <c r="UMB20" s="191"/>
      <c r="UMC20" s="83"/>
      <c r="UMD20" s="212"/>
      <c r="UME20" s="212"/>
      <c r="UMF20" s="212"/>
      <c r="UMG20" s="191"/>
      <c r="UMH20" s="191"/>
      <c r="UMI20" s="191"/>
      <c r="UMJ20" s="191"/>
      <c r="UMK20" s="83"/>
      <c r="UML20" s="212"/>
      <c r="UMM20" s="212"/>
      <c r="UMN20" s="212"/>
      <c r="UMO20" s="191"/>
      <c r="UMP20" s="191"/>
      <c r="UMQ20" s="191"/>
      <c r="UMR20" s="191"/>
      <c r="UMS20" s="83"/>
      <c r="UMT20" s="212"/>
      <c r="UMU20" s="212"/>
      <c r="UMV20" s="212"/>
      <c r="UMW20" s="191"/>
      <c r="UMX20" s="191"/>
      <c r="UMY20" s="191"/>
      <c r="UMZ20" s="191"/>
      <c r="UNA20" s="83"/>
      <c r="UNB20" s="212"/>
      <c r="UNC20" s="212"/>
      <c r="UND20" s="212"/>
      <c r="UNE20" s="191"/>
      <c r="UNF20" s="191"/>
      <c r="UNG20" s="191"/>
      <c r="UNH20" s="191"/>
      <c r="UNI20" s="83"/>
      <c r="UNJ20" s="212"/>
      <c r="UNK20" s="212"/>
      <c r="UNL20" s="212"/>
      <c r="UNM20" s="191"/>
      <c r="UNN20" s="191"/>
      <c r="UNO20" s="191"/>
      <c r="UNP20" s="191"/>
      <c r="UNQ20" s="83"/>
      <c r="UNR20" s="212"/>
      <c r="UNS20" s="212"/>
      <c r="UNT20" s="212"/>
      <c r="UNU20" s="191"/>
      <c r="UNV20" s="191"/>
      <c r="UNW20" s="191"/>
      <c r="UNX20" s="191"/>
      <c r="UNY20" s="83"/>
      <c r="UNZ20" s="212"/>
      <c r="UOA20" s="212"/>
      <c r="UOB20" s="212"/>
      <c r="UOC20" s="191"/>
      <c r="UOD20" s="191"/>
      <c r="UOE20" s="191"/>
      <c r="UOF20" s="191"/>
      <c r="UOG20" s="83"/>
      <c r="UOH20" s="212"/>
      <c r="UOI20" s="212"/>
      <c r="UOJ20" s="212"/>
      <c r="UOK20" s="191"/>
      <c r="UOL20" s="191"/>
      <c r="UOM20" s="191"/>
      <c r="UON20" s="191"/>
      <c r="UOO20" s="83"/>
      <c r="UOP20" s="212"/>
      <c r="UOQ20" s="212"/>
      <c r="UOR20" s="212"/>
      <c r="UOS20" s="191"/>
      <c r="UOT20" s="191"/>
      <c r="UOU20" s="191"/>
      <c r="UOV20" s="191"/>
      <c r="UOW20" s="83"/>
      <c r="UOX20" s="212"/>
      <c r="UOY20" s="212"/>
      <c r="UOZ20" s="212"/>
      <c r="UPA20" s="191"/>
      <c r="UPB20" s="191"/>
      <c r="UPC20" s="191"/>
      <c r="UPD20" s="191"/>
      <c r="UPE20" s="83"/>
      <c r="UPF20" s="212"/>
      <c r="UPG20" s="212"/>
      <c r="UPH20" s="212"/>
      <c r="UPI20" s="191"/>
      <c r="UPJ20" s="191"/>
      <c r="UPK20" s="191"/>
      <c r="UPL20" s="191"/>
      <c r="UPM20" s="83"/>
      <c r="UPN20" s="212"/>
      <c r="UPO20" s="212"/>
      <c r="UPP20" s="212"/>
      <c r="UPQ20" s="191"/>
      <c r="UPR20" s="191"/>
      <c r="UPS20" s="191"/>
      <c r="UPT20" s="191"/>
      <c r="UPU20" s="83"/>
      <c r="UPV20" s="212"/>
      <c r="UPW20" s="212"/>
      <c r="UPX20" s="212"/>
      <c r="UPY20" s="191"/>
      <c r="UPZ20" s="191"/>
      <c r="UQA20" s="191"/>
      <c r="UQB20" s="191"/>
      <c r="UQC20" s="83"/>
      <c r="UQD20" s="212"/>
      <c r="UQE20" s="212"/>
      <c r="UQF20" s="212"/>
      <c r="UQG20" s="191"/>
      <c r="UQH20" s="191"/>
      <c r="UQI20" s="191"/>
      <c r="UQJ20" s="191"/>
      <c r="UQK20" s="83"/>
      <c r="UQL20" s="212"/>
      <c r="UQM20" s="212"/>
      <c r="UQN20" s="212"/>
      <c r="UQO20" s="191"/>
      <c r="UQP20" s="191"/>
      <c r="UQQ20" s="191"/>
      <c r="UQR20" s="191"/>
      <c r="UQS20" s="83"/>
      <c r="UQT20" s="212"/>
      <c r="UQU20" s="212"/>
      <c r="UQV20" s="212"/>
      <c r="UQW20" s="191"/>
      <c r="UQX20" s="191"/>
      <c r="UQY20" s="191"/>
      <c r="UQZ20" s="191"/>
      <c r="URA20" s="83"/>
      <c r="URB20" s="212"/>
      <c r="URC20" s="212"/>
      <c r="URD20" s="212"/>
      <c r="URE20" s="191"/>
      <c r="URF20" s="191"/>
      <c r="URG20" s="191"/>
      <c r="URH20" s="191"/>
      <c r="URI20" s="83"/>
      <c r="URJ20" s="212"/>
      <c r="URK20" s="212"/>
      <c r="URL20" s="212"/>
      <c r="URM20" s="191"/>
      <c r="URN20" s="191"/>
      <c r="URO20" s="191"/>
      <c r="URP20" s="191"/>
      <c r="URQ20" s="83"/>
      <c r="URR20" s="212"/>
      <c r="URS20" s="212"/>
      <c r="URT20" s="212"/>
      <c r="URU20" s="191"/>
      <c r="URV20" s="191"/>
      <c r="URW20" s="191"/>
      <c r="URX20" s="191"/>
      <c r="URY20" s="83"/>
      <c r="URZ20" s="212"/>
      <c r="USA20" s="212"/>
      <c r="USB20" s="212"/>
      <c r="USC20" s="191"/>
      <c r="USD20" s="191"/>
      <c r="USE20" s="191"/>
      <c r="USF20" s="191"/>
      <c r="USG20" s="83"/>
      <c r="USH20" s="212"/>
      <c r="USI20" s="212"/>
      <c r="USJ20" s="212"/>
      <c r="USK20" s="191"/>
      <c r="USL20" s="191"/>
      <c r="USM20" s="191"/>
      <c r="USN20" s="191"/>
      <c r="USO20" s="83"/>
      <c r="USP20" s="212"/>
      <c r="USQ20" s="212"/>
      <c r="USR20" s="212"/>
      <c r="USS20" s="191"/>
      <c r="UST20" s="191"/>
      <c r="USU20" s="191"/>
      <c r="USV20" s="191"/>
      <c r="USW20" s="83"/>
      <c r="USX20" s="212"/>
      <c r="USY20" s="212"/>
      <c r="USZ20" s="212"/>
      <c r="UTA20" s="191"/>
      <c r="UTB20" s="191"/>
      <c r="UTC20" s="191"/>
      <c r="UTD20" s="191"/>
      <c r="UTE20" s="83"/>
      <c r="UTF20" s="212"/>
      <c r="UTG20" s="212"/>
      <c r="UTH20" s="212"/>
      <c r="UTI20" s="191"/>
      <c r="UTJ20" s="191"/>
      <c r="UTK20" s="191"/>
      <c r="UTL20" s="191"/>
      <c r="UTM20" s="83"/>
      <c r="UTN20" s="212"/>
      <c r="UTO20" s="212"/>
      <c r="UTP20" s="212"/>
      <c r="UTQ20" s="191"/>
      <c r="UTR20" s="191"/>
      <c r="UTS20" s="191"/>
      <c r="UTT20" s="191"/>
      <c r="UTU20" s="83"/>
      <c r="UTV20" s="212"/>
      <c r="UTW20" s="212"/>
      <c r="UTX20" s="212"/>
      <c r="UTY20" s="191"/>
      <c r="UTZ20" s="191"/>
      <c r="UUA20" s="191"/>
      <c r="UUB20" s="191"/>
      <c r="UUC20" s="83"/>
      <c r="UUD20" s="212"/>
      <c r="UUE20" s="212"/>
      <c r="UUF20" s="212"/>
      <c r="UUG20" s="191"/>
      <c r="UUH20" s="191"/>
      <c r="UUI20" s="191"/>
      <c r="UUJ20" s="191"/>
      <c r="UUK20" s="83"/>
      <c r="UUL20" s="212"/>
      <c r="UUM20" s="212"/>
      <c r="UUN20" s="212"/>
      <c r="UUO20" s="191"/>
      <c r="UUP20" s="191"/>
      <c r="UUQ20" s="191"/>
      <c r="UUR20" s="191"/>
      <c r="UUS20" s="83"/>
      <c r="UUT20" s="212"/>
      <c r="UUU20" s="212"/>
      <c r="UUV20" s="212"/>
      <c r="UUW20" s="191"/>
      <c r="UUX20" s="191"/>
      <c r="UUY20" s="191"/>
      <c r="UUZ20" s="191"/>
      <c r="UVA20" s="83"/>
      <c r="UVB20" s="212"/>
      <c r="UVC20" s="212"/>
      <c r="UVD20" s="212"/>
      <c r="UVE20" s="191"/>
      <c r="UVF20" s="191"/>
      <c r="UVG20" s="191"/>
      <c r="UVH20" s="191"/>
      <c r="UVI20" s="83"/>
      <c r="UVJ20" s="212"/>
      <c r="UVK20" s="212"/>
      <c r="UVL20" s="212"/>
      <c r="UVM20" s="191"/>
      <c r="UVN20" s="191"/>
      <c r="UVO20" s="191"/>
      <c r="UVP20" s="191"/>
      <c r="UVQ20" s="83"/>
      <c r="UVR20" s="212"/>
      <c r="UVS20" s="212"/>
      <c r="UVT20" s="212"/>
      <c r="UVU20" s="191"/>
      <c r="UVV20" s="191"/>
      <c r="UVW20" s="191"/>
      <c r="UVX20" s="191"/>
      <c r="UVY20" s="83"/>
      <c r="UVZ20" s="212"/>
      <c r="UWA20" s="212"/>
      <c r="UWB20" s="212"/>
      <c r="UWC20" s="191"/>
      <c r="UWD20" s="191"/>
      <c r="UWE20" s="191"/>
      <c r="UWF20" s="191"/>
      <c r="UWG20" s="83"/>
      <c r="UWH20" s="212"/>
      <c r="UWI20" s="212"/>
      <c r="UWJ20" s="212"/>
      <c r="UWK20" s="191"/>
      <c r="UWL20" s="191"/>
      <c r="UWM20" s="191"/>
      <c r="UWN20" s="191"/>
      <c r="UWO20" s="83"/>
      <c r="UWP20" s="212"/>
      <c r="UWQ20" s="212"/>
      <c r="UWR20" s="212"/>
      <c r="UWS20" s="191"/>
      <c r="UWT20" s="191"/>
      <c r="UWU20" s="191"/>
      <c r="UWV20" s="191"/>
      <c r="UWW20" s="83"/>
      <c r="UWX20" s="212"/>
      <c r="UWY20" s="212"/>
      <c r="UWZ20" s="212"/>
      <c r="UXA20" s="191"/>
      <c r="UXB20" s="191"/>
      <c r="UXC20" s="191"/>
      <c r="UXD20" s="191"/>
      <c r="UXE20" s="83"/>
      <c r="UXF20" s="212"/>
      <c r="UXG20" s="212"/>
      <c r="UXH20" s="212"/>
      <c r="UXI20" s="191"/>
      <c r="UXJ20" s="191"/>
      <c r="UXK20" s="191"/>
      <c r="UXL20" s="191"/>
      <c r="UXM20" s="83"/>
      <c r="UXN20" s="212"/>
      <c r="UXO20" s="212"/>
      <c r="UXP20" s="212"/>
      <c r="UXQ20" s="191"/>
      <c r="UXR20" s="191"/>
      <c r="UXS20" s="191"/>
      <c r="UXT20" s="191"/>
      <c r="UXU20" s="83"/>
      <c r="UXV20" s="212"/>
      <c r="UXW20" s="212"/>
      <c r="UXX20" s="212"/>
      <c r="UXY20" s="191"/>
      <c r="UXZ20" s="191"/>
      <c r="UYA20" s="191"/>
      <c r="UYB20" s="191"/>
      <c r="UYC20" s="83"/>
      <c r="UYD20" s="212"/>
      <c r="UYE20" s="212"/>
      <c r="UYF20" s="212"/>
      <c r="UYG20" s="191"/>
      <c r="UYH20" s="191"/>
      <c r="UYI20" s="191"/>
      <c r="UYJ20" s="191"/>
      <c r="UYK20" s="83"/>
      <c r="UYL20" s="212"/>
      <c r="UYM20" s="212"/>
      <c r="UYN20" s="212"/>
      <c r="UYO20" s="191"/>
      <c r="UYP20" s="191"/>
      <c r="UYQ20" s="191"/>
      <c r="UYR20" s="191"/>
      <c r="UYS20" s="83"/>
      <c r="UYT20" s="212"/>
      <c r="UYU20" s="212"/>
      <c r="UYV20" s="212"/>
      <c r="UYW20" s="191"/>
      <c r="UYX20" s="191"/>
      <c r="UYY20" s="191"/>
      <c r="UYZ20" s="191"/>
      <c r="UZA20" s="83"/>
      <c r="UZB20" s="212"/>
      <c r="UZC20" s="212"/>
      <c r="UZD20" s="212"/>
      <c r="UZE20" s="191"/>
      <c r="UZF20" s="191"/>
      <c r="UZG20" s="191"/>
      <c r="UZH20" s="191"/>
      <c r="UZI20" s="83"/>
      <c r="UZJ20" s="212"/>
      <c r="UZK20" s="212"/>
      <c r="UZL20" s="212"/>
      <c r="UZM20" s="191"/>
      <c r="UZN20" s="191"/>
      <c r="UZO20" s="191"/>
      <c r="UZP20" s="191"/>
      <c r="UZQ20" s="83"/>
      <c r="UZR20" s="212"/>
      <c r="UZS20" s="212"/>
      <c r="UZT20" s="212"/>
      <c r="UZU20" s="191"/>
      <c r="UZV20" s="191"/>
      <c r="UZW20" s="191"/>
      <c r="UZX20" s="191"/>
      <c r="UZY20" s="83"/>
      <c r="UZZ20" s="212"/>
      <c r="VAA20" s="212"/>
      <c r="VAB20" s="212"/>
      <c r="VAC20" s="191"/>
      <c r="VAD20" s="191"/>
      <c r="VAE20" s="191"/>
      <c r="VAF20" s="191"/>
      <c r="VAG20" s="83"/>
      <c r="VAH20" s="212"/>
      <c r="VAI20" s="212"/>
      <c r="VAJ20" s="212"/>
      <c r="VAK20" s="191"/>
      <c r="VAL20" s="191"/>
      <c r="VAM20" s="191"/>
      <c r="VAN20" s="191"/>
      <c r="VAO20" s="83"/>
      <c r="VAP20" s="212"/>
      <c r="VAQ20" s="212"/>
      <c r="VAR20" s="212"/>
      <c r="VAS20" s="191"/>
      <c r="VAT20" s="191"/>
      <c r="VAU20" s="191"/>
      <c r="VAV20" s="191"/>
      <c r="VAW20" s="83"/>
      <c r="VAX20" s="212"/>
      <c r="VAY20" s="212"/>
      <c r="VAZ20" s="212"/>
      <c r="VBA20" s="191"/>
      <c r="VBB20" s="191"/>
      <c r="VBC20" s="191"/>
      <c r="VBD20" s="191"/>
      <c r="VBE20" s="83"/>
      <c r="VBF20" s="212"/>
      <c r="VBG20" s="212"/>
      <c r="VBH20" s="212"/>
      <c r="VBI20" s="191"/>
      <c r="VBJ20" s="191"/>
      <c r="VBK20" s="191"/>
      <c r="VBL20" s="191"/>
      <c r="VBM20" s="83"/>
      <c r="VBN20" s="212"/>
      <c r="VBO20" s="212"/>
      <c r="VBP20" s="212"/>
      <c r="VBQ20" s="191"/>
      <c r="VBR20" s="191"/>
      <c r="VBS20" s="191"/>
      <c r="VBT20" s="191"/>
      <c r="VBU20" s="83"/>
      <c r="VBV20" s="212"/>
      <c r="VBW20" s="212"/>
      <c r="VBX20" s="212"/>
      <c r="VBY20" s="191"/>
      <c r="VBZ20" s="191"/>
      <c r="VCA20" s="191"/>
      <c r="VCB20" s="191"/>
      <c r="VCC20" s="83"/>
      <c r="VCD20" s="212"/>
      <c r="VCE20" s="212"/>
      <c r="VCF20" s="212"/>
      <c r="VCG20" s="191"/>
      <c r="VCH20" s="191"/>
      <c r="VCI20" s="191"/>
      <c r="VCJ20" s="191"/>
      <c r="VCK20" s="83"/>
      <c r="VCL20" s="212"/>
      <c r="VCM20" s="212"/>
      <c r="VCN20" s="212"/>
      <c r="VCO20" s="191"/>
      <c r="VCP20" s="191"/>
      <c r="VCQ20" s="191"/>
      <c r="VCR20" s="191"/>
      <c r="VCS20" s="83"/>
      <c r="VCT20" s="212"/>
      <c r="VCU20" s="212"/>
      <c r="VCV20" s="212"/>
      <c r="VCW20" s="191"/>
      <c r="VCX20" s="191"/>
      <c r="VCY20" s="191"/>
      <c r="VCZ20" s="191"/>
      <c r="VDA20" s="83"/>
      <c r="VDB20" s="212"/>
      <c r="VDC20" s="212"/>
      <c r="VDD20" s="212"/>
      <c r="VDE20" s="191"/>
      <c r="VDF20" s="191"/>
      <c r="VDG20" s="191"/>
      <c r="VDH20" s="191"/>
      <c r="VDI20" s="83"/>
      <c r="VDJ20" s="212"/>
      <c r="VDK20" s="212"/>
      <c r="VDL20" s="212"/>
      <c r="VDM20" s="191"/>
      <c r="VDN20" s="191"/>
      <c r="VDO20" s="191"/>
      <c r="VDP20" s="191"/>
      <c r="VDQ20" s="83"/>
      <c r="VDR20" s="212"/>
      <c r="VDS20" s="212"/>
      <c r="VDT20" s="212"/>
      <c r="VDU20" s="191"/>
      <c r="VDV20" s="191"/>
      <c r="VDW20" s="191"/>
      <c r="VDX20" s="191"/>
      <c r="VDY20" s="83"/>
      <c r="VDZ20" s="212"/>
      <c r="VEA20" s="212"/>
      <c r="VEB20" s="212"/>
      <c r="VEC20" s="191"/>
      <c r="VED20" s="191"/>
      <c r="VEE20" s="191"/>
      <c r="VEF20" s="191"/>
      <c r="VEG20" s="83"/>
      <c r="VEH20" s="212"/>
      <c r="VEI20" s="212"/>
      <c r="VEJ20" s="212"/>
      <c r="VEK20" s="191"/>
      <c r="VEL20" s="191"/>
      <c r="VEM20" s="191"/>
      <c r="VEN20" s="191"/>
      <c r="VEO20" s="83"/>
      <c r="VEP20" s="212"/>
      <c r="VEQ20" s="212"/>
      <c r="VER20" s="212"/>
      <c r="VES20" s="191"/>
      <c r="VET20" s="191"/>
      <c r="VEU20" s="191"/>
      <c r="VEV20" s="191"/>
      <c r="VEW20" s="83"/>
      <c r="VEX20" s="212"/>
      <c r="VEY20" s="212"/>
      <c r="VEZ20" s="212"/>
      <c r="VFA20" s="191"/>
      <c r="VFB20" s="191"/>
      <c r="VFC20" s="191"/>
      <c r="VFD20" s="191"/>
      <c r="VFE20" s="83"/>
      <c r="VFF20" s="212"/>
      <c r="VFG20" s="212"/>
      <c r="VFH20" s="212"/>
      <c r="VFI20" s="191"/>
      <c r="VFJ20" s="191"/>
      <c r="VFK20" s="191"/>
      <c r="VFL20" s="191"/>
      <c r="VFM20" s="83"/>
      <c r="VFN20" s="212"/>
      <c r="VFO20" s="212"/>
      <c r="VFP20" s="212"/>
      <c r="VFQ20" s="191"/>
      <c r="VFR20" s="191"/>
      <c r="VFS20" s="191"/>
      <c r="VFT20" s="191"/>
      <c r="VFU20" s="83"/>
      <c r="VFV20" s="212"/>
      <c r="VFW20" s="212"/>
      <c r="VFX20" s="212"/>
      <c r="VFY20" s="191"/>
      <c r="VFZ20" s="191"/>
      <c r="VGA20" s="191"/>
      <c r="VGB20" s="191"/>
      <c r="VGC20" s="83"/>
      <c r="VGD20" s="212"/>
      <c r="VGE20" s="212"/>
      <c r="VGF20" s="212"/>
      <c r="VGG20" s="191"/>
      <c r="VGH20" s="191"/>
      <c r="VGI20" s="191"/>
      <c r="VGJ20" s="191"/>
      <c r="VGK20" s="83"/>
      <c r="VGL20" s="212"/>
      <c r="VGM20" s="212"/>
      <c r="VGN20" s="212"/>
      <c r="VGO20" s="191"/>
      <c r="VGP20" s="191"/>
      <c r="VGQ20" s="191"/>
      <c r="VGR20" s="191"/>
      <c r="VGS20" s="83"/>
      <c r="VGT20" s="212"/>
      <c r="VGU20" s="212"/>
      <c r="VGV20" s="212"/>
      <c r="VGW20" s="191"/>
      <c r="VGX20" s="191"/>
      <c r="VGY20" s="191"/>
      <c r="VGZ20" s="191"/>
      <c r="VHA20" s="83"/>
      <c r="VHB20" s="212"/>
      <c r="VHC20" s="212"/>
      <c r="VHD20" s="212"/>
      <c r="VHE20" s="191"/>
      <c r="VHF20" s="191"/>
      <c r="VHG20" s="191"/>
      <c r="VHH20" s="191"/>
      <c r="VHI20" s="83"/>
      <c r="VHJ20" s="212"/>
      <c r="VHK20" s="212"/>
      <c r="VHL20" s="212"/>
      <c r="VHM20" s="191"/>
      <c r="VHN20" s="191"/>
      <c r="VHO20" s="191"/>
      <c r="VHP20" s="191"/>
      <c r="VHQ20" s="83"/>
      <c r="VHR20" s="212"/>
      <c r="VHS20" s="212"/>
      <c r="VHT20" s="212"/>
      <c r="VHU20" s="191"/>
      <c r="VHV20" s="191"/>
      <c r="VHW20" s="191"/>
      <c r="VHX20" s="191"/>
      <c r="VHY20" s="83"/>
      <c r="VHZ20" s="212"/>
      <c r="VIA20" s="212"/>
      <c r="VIB20" s="212"/>
      <c r="VIC20" s="191"/>
      <c r="VID20" s="191"/>
      <c r="VIE20" s="191"/>
      <c r="VIF20" s="191"/>
      <c r="VIG20" s="83"/>
      <c r="VIH20" s="212"/>
      <c r="VII20" s="212"/>
      <c r="VIJ20" s="212"/>
      <c r="VIK20" s="191"/>
      <c r="VIL20" s="191"/>
      <c r="VIM20" s="191"/>
      <c r="VIN20" s="191"/>
      <c r="VIO20" s="83"/>
      <c r="VIP20" s="212"/>
      <c r="VIQ20" s="212"/>
      <c r="VIR20" s="212"/>
      <c r="VIS20" s="191"/>
      <c r="VIT20" s="191"/>
      <c r="VIU20" s="191"/>
      <c r="VIV20" s="191"/>
      <c r="VIW20" s="83"/>
      <c r="VIX20" s="212"/>
      <c r="VIY20" s="212"/>
      <c r="VIZ20" s="212"/>
      <c r="VJA20" s="191"/>
      <c r="VJB20" s="191"/>
      <c r="VJC20" s="191"/>
      <c r="VJD20" s="191"/>
      <c r="VJE20" s="83"/>
      <c r="VJF20" s="212"/>
      <c r="VJG20" s="212"/>
      <c r="VJH20" s="212"/>
      <c r="VJI20" s="191"/>
      <c r="VJJ20" s="191"/>
      <c r="VJK20" s="191"/>
      <c r="VJL20" s="191"/>
      <c r="VJM20" s="83"/>
      <c r="VJN20" s="212"/>
      <c r="VJO20" s="212"/>
      <c r="VJP20" s="212"/>
      <c r="VJQ20" s="191"/>
      <c r="VJR20" s="191"/>
      <c r="VJS20" s="191"/>
      <c r="VJT20" s="191"/>
      <c r="VJU20" s="83"/>
      <c r="VJV20" s="212"/>
      <c r="VJW20" s="212"/>
      <c r="VJX20" s="212"/>
      <c r="VJY20" s="191"/>
      <c r="VJZ20" s="191"/>
      <c r="VKA20" s="191"/>
      <c r="VKB20" s="191"/>
      <c r="VKC20" s="83"/>
      <c r="VKD20" s="212"/>
      <c r="VKE20" s="212"/>
      <c r="VKF20" s="212"/>
      <c r="VKG20" s="191"/>
      <c r="VKH20" s="191"/>
      <c r="VKI20" s="191"/>
      <c r="VKJ20" s="191"/>
      <c r="VKK20" s="83"/>
      <c r="VKL20" s="212"/>
      <c r="VKM20" s="212"/>
      <c r="VKN20" s="212"/>
      <c r="VKO20" s="191"/>
      <c r="VKP20" s="191"/>
      <c r="VKQ20" s="191"/>
      <c r="VKR20" s="191"/>
      <c r="VKS20" s="83"/>
      <c r="VKT20" s="212"/>
      <c r="VKU20" s="212"/>
      <c r="VKV20" s="212"/>
      <c r="VKW20" s="191"/>
      <c r="VKX20" s="191"/>
      <c r="VKY20" s="191"/>
      <c r="VKZ20" s="191"/>
      <c r="VLA20" s="83"/>
      <c r="VLB20" s="212"/>
      <c r="VLC20" s="212"/>
      <c r="VLD20" s="212"/>
      <c r="VLE20" s="191"/>
      <c r="VLF20" s="191"/>
      <c r="VLG20" s="191"/>
      <c r="VLH20" s="191"/>
      <c r="VLI20" s="83"/>
      <c r="VLJ20" s="212"/>
      <c r="VLK20" s="212"/>
      <c r="VLL20" s="212"/>
      <c r="VLM20" s="191"/>
      <c r="VLN20" s="191"/>
      <c r="VLO20" s="191"/>
      <c r="VLP20" s="191"/>
      <c r="VLQ20" s="83"/>
      <c r="VLR20" s="212"/>
      <c r="VLS20" s="212"/>
      <c r="VLT20" s="212"/>
      <c r="VLU20" s="191"/>
      <c r="VLV20" s="191"/>
      <c r="VLW20" s="191"/>
      <c r="VLX20" s="191"/>
      <c r="VLY20" s="83"/>
      <c r="VLZ20" s="212"/>
      <c r="VMA20" s="212"/>
      <c r="VMB20" s="212"/>
      <c r="VMC20" s="191"/>
      <c r="VMD20" s="191"/>
      <c r="VME20" s="191"/>
      <c r="VMF20" s="191"/>
      <c r="VMG20" s="83"/>
      <c r="VMH20" s="212"/>
      <c r="VMI20" s="212"/>
      <c r="VMJ20" s="212"/>
      <c r="VMK20" s="191"/>
      <c r="VML20" s="191"/>
      <c r="VMM20" s="191"/>
      <c r="VMN20" s="191"/>
      <c r="VMO20" s="83"/>
      <c r="VMP20" s="212"/>
      <c r="VMQ20" s="212"/>
      <c r="VMR20" s="212"/>
      <c r="VMS20" s="191"/>
      <c r="VMT20" s="191"/>
      <c r="VMU20" s="191"/>
      <c r="VMV20" s="191"/>
      <c r="VMW20" s="83"/>
      <c r="VMX20" s="212"/>
      <c r="VMY20" s="212"/>
      <c r="VMZ20" s="212"/>
      <c r="VNA20" s="191"/>
      <c r="VNB20" s="191"/>
      <c r="VNC20" s="191"/>
      <c r="VND20" s="191"/>
      <c r="VNE20" s="83"/>
      <c r="VNF20" s="212"/>
      <c r="VNG20" s="212"/>
      <c r="VNH20" s="212"/>
      <c r="VNI20" s="191"/>
      <c r="VNJ20" s="191"/>
      <c r="VNK20" s="191"/>
      <c r="VNL20" s="191"/>
      <c r="VNM20" s="83"/>
      <c r="VNN20" s="212"/>
      <c r="VNO20" s="212"/>
      <c r="VNP20" s="212"/>
      <c r="VNQ20" s="191"/>
      <c r="VNR20" s="191"/>
      <c r="VNS20" s="191"/>
      <c r="VNT20" s="191"/>
      <c r="VNU20" s="83"/>
      <c r="VNV20" s="212"/>
      <c r="VNW20" s="212"/>
      <c r="VNX20" s="212"/>
      <c r="VNY20" s="191"/>
      <c r="VNZ20" s="191"/>
      <c r="VOA20" s="191"/>
      <c r="VOB20" s="191"/>
      <c r="VOC20" s="83"/>
      <c r="VOD20" s="212"/>
      <c r="VOE20" s="212"/>
      <c r="VOF20" s="212"/>
      <c r="VOG20" s="191"/>
      <c r="VOH20" s="191"/>
      <c r="VOI20" s="191"/>
      <c r="VOJ20" s="191"/>
      <c r="VOK20" s="83"/>
      <c r="VOL20" s="212"/>
      <c r="VOM20" s="212"/>
      <c r="VON20" s="212"/>
      <c r="VOO20" s="191"/>
      <c r="VOP20" s="191"/>
      <c r="VOQ20" s="191"/>
      <c r="VOR20" s="191"/>
      <c r="VOS20" s="83"/>
      <c r="VOT20" s="212"/>
      <c r="VOU20" s="212"/>
      <c r="VOV20" s="212"/>
      <c r="VOW20" s="191"/>
      <c r="VOX20" s="191"/>
      <c r="VOY20" s="191"/>
      <c r="VOZ20" s="191"/>
      <c r="VPA20" s="83"/>
      <c r="VPB20" s="212"/>
      <c r="VPC20" s="212"/>
      <c r="VPD20" s="212"/>
      <c r="VPE20" s="191"/>
      <c r="VPF20" s="191"/>
      <c r="VPG20" s="191"/>
      <c r="VPH20" s="191"/>
      <c r="VPI20" s="83"/>
      <c r="VPJ20" s="212"/>
      <c r="VPK20" s="212"/>
      <c r="VPL20" s="212"/>
      <c r="VPM20" s="191"/>
      <c r="VPN20" s="191"/>
      <c r="VPO20" s="191"/>
      <c r="VPP20" s="191"/>
      <c r="VPQ20" s="83"/>
      <c r="VPR20" s="212"/>
      <c r="VPS20" s="212"/>
      <c r="VPT20" s="212"/>
      <c r="VPU20" s="191"/>
      <c r="VPV20" s="191"/>
      <c r="VPW20" s="191"/>
      <c r="VPX20" s="191"/>
      <c r="VPY20" s="83"/>
      <c r="VPZ20" s="212"/>
      <c r="VQA20" s="212"/>
      <c r="VQB20" s="212"/>
      <c r="VQC20" s="191"/>
      <c r="VQD20" s="191"/>
      <c r="VQE20" s="191"/>
      <c r="VQF20" s="191"/>
      <c r="VQG20" s="83"/>
      <c r="VQH20" s="212"/>
      <c r="VQI20" s="212"/>
      <c r="VQJ20" s="212"/>
      <c r="VQK20" s="191"/>
      <c r="VQL20" s="191"/>
      <c r="VQM20" s="191"/>
      <c r="VQN20" s="191"/>
      <c r="VQO20" s="83"/>
      <c r="VQP20" s="212"/>
      <c r="VQQ20" s="212"/>
      <c r="VQR20" s="212"/>
      <c r="VQS20" s="191"/>
      <c r="VQT20" s="191"/>
      <c r="VQU20" s="191"/>
      <c r="VQV20" s="191"/>
      <c r="VQW20" s="83"/>
      <c r="VQX20" s="212"/>
      <c r="VQY20" s="212"/>
      <c r="VQZ20" s="212"/>
      <c r="VRA20" s="191"/>
      <c r="VRB20" s="191"/>
      <c r="VRC20" s="191"/>
      <c r="VRD20" s="191"/>
      <c r="VRE20" s="83"/>
      <c r="VRF20" s="212"/>
      <c r="VRG20" s="212"/>
      <c r="VRH20" s="212"/>
      <c r="VRI20" s="191"/>
      <c r="VRJ20" s="191"/>
      <c r="VRK20" s="191"/>
      <c r="VRL20" s="191"/>
      <c r="VRM20" s="83"/>
      <c r="VRN20" s="212"/>
      <c r="VRO20" s="212"/>
      <c r="VRP20" s="212"/>
      <c r="VRQ20" s="191"/>
      <c r="VRR20" s="191"/>
      <c r="VRS20" s="191"/>
      <c r="VRT20" s="191"/>
      <c r="VRU20" s="83"/>
      <c r="VRV20" s="212"/>
      <c r="VRW20" s="212"/>
      <c r="VRX20" s="212"/>
      <c r="VRY20" s="191"/>
      <c r="VRZ20" s="191"/>
      <c r="VSA20" s="191"/>
      <c r="VSB20" s="191"/>
      <c r="VSC20" s="83"/>
      <c r="VSD20" s="212"/>
      <c r="VSE20" s="212"/>
      <c r="VSF20" s="212"/>
      <c r="VSG20" s="191"/>
      <c r="VSH20" s="191"/>
      <c r="VSI20" s="191"/>
      <c r="VSJ20" s="191"/>
      <c r="VSK20" s="83"/>
      <c r="VSL20" s="212"/>
      <c r="VSM20" s="212"/>
      <c r="VSN20" s="212"/>
      <c r="VSO20" s="191"/>
      <c r="VSP20" s="191"/>
      <c r="VSQ20" s="191"/>
      <c r="VSR20" s="191"/>
      <c r="VSS20" s="83"/>
      <c r="VST20" s="212"/>
      <c r="VSU20" s="212"/>
      <c r="VSV20" s="212"/>
      <c r="VSW20" s="191"/>
      <c r="VSX20" s="191"/>
      <c r="VSY20" s="191"/>
      <c r="VSZ20" s="191"/>
      <c r="VTA20" s="83"/>
      <c r="VTB20" s="212"/>
      <c r="VTC20" s="212"/>
      <c r="VTD20" s="212"/>
      <c r="VTE20" s="191"/>
      <c r="VTF20" s="191"/>
      <c r="VTG20" s="191"/>
      <c r="VTH20" s="191"/>
      <c r="VTI20" s="83"/>
      <c r="VTJ20" s="212"/>
      <c r="VTK20" s="212"/>
      <c r="VTL20" s="212"/>
      <c r="VTM20" s="191"/>
      <c r="VTN20" s="191"/>
      <c r="VTO20" s="191"/>
      <c r="VTP20" s="191"/>
      <c r="VTQ20" s="83"/>
      <c r="VTR20" s="212"/>
      <c r="VTS20" s="212"/>
      <c r="VTT20" s="212"/>
      <c r="VTU20" s="191"/>
      <c r="VTV20" s="191"/>
      <c r="VTW20" s="191"/>
      <c r="VTX20" s="191"/>
      <c r="VTY20" s="83"/>
      <c r="VTZ20" s="212"/>
      <c r="VUA20" s="212"/>
      <c r="VUB20" s="212"/>
      <c r="VUC20" s="191"/>
      <c r="VUD20" s="191"/>
      <c r="VUE20" s="191"/>
      <c r="VUF20" s="191"/>
      <c r="VUG20" s="83"/>
      <c r="VUH20" s="212"/>
      <c r="VUI20" s="212"/>
      <c r="VUJ20" s="212"/>
      <c r="VUK20" s="191"/>
      <c r="VUL20" s="191"/>
      <c r="VUM20" s="191"/>
      <c r="VUN20" s="191"/>
      <c r="VUO20" s="83"/>
      <c r="VUP20" s="212"/>
      <c r="VUQ20" s="212"/>
      <c r="VUR20" s="212"/>
      <c r="VUS20" s="191"/>
      <c r="VUT20" s="191"/>
      <c r="VUU20" s="191"/>
      <c r="VUV20" s="191"/>
      <c r="VUW20" s="83"/>
      <c r="VUX20" s="212"/>
      <c r="VUY20" s="212"/>
      <c r="VUZ20" s="212"/>
      <c r="VVA20" s="191"/>
      <c r="VVB20" s="191"/>
      <c r="VVC20" s="191"/>
      <c r="VVD20" s="191"/>
      <c r="VVE20" s="83"/>
      <c r="VVF20" s="212"/>
      <c r="VVG20" s="212"/>
      <c r="VVH20" s="212"/>
      <c r="VVI20" s="191"/>
      <c r="VVJ20" s="191"/>
      <c r="VVK20" s="191"/>
      <c r="VVL20" s="191"/>
      <c r="VVM20" s="83"/>
      <c r="VVN20" s="212"/>
      <c r="VVO20" s="212"/>
      <c r="VVP20" s="212"/>
      <c r="VVQ20" s="191"/>
      <c r="VVR20" s="191"/>
      <c r="VVS20" s="191"/>
      <c r="VVT20" s="191"/>
      <c r="VVU20" s="83"/>
      <c r="VVV20" s="212"/>
      <c r="VVW20" s="212"/>
      <c r="VVX20" s="212"/>
      <c r="VVY20" s="191"/>
      <c r="VVZ20" s="191"/>
      <c r="VWA20" s="191"/>
      <c r="VWB20" s="191"/>
      <c r="VWC20" s="83"/>
      <c r="VWD20" s="212"/>
      <c r="VWE20" s="212"/>
      <c r="VWF20" s="212"/>
      <c r="VWG20" s="191"/>
      <c r="VWH20" s="191"/>
      <c r="VWI20" s="191"/>
      <c r="VWJ20" s="191"/>
      <c r="VWK20" s="83"/>
      <c r="VWL20" s="212"/>
      <c r="VWM20" s="212"/>
      <c r="VWN20" s="212"/>
      <c r="VWO20" s="191"/>
      <c r="VWP20" s="191"/>
      <c r="VWQ20" s="191"/>
      <c r="VWR20" s="191"/>
      <c r="VWS20" s="83"/>
      <c r="VWT20" s="212"/>
      <c r="VWU20" s="212"/>
      <c r="VWV20" s="212"/>
      <c r="VWW20" s="191"/>
      <c r="VWX20" s="191"/>
      <c r="VWY20" s="191"/>
      <c r="VWZ20" s="191"/>
      <c r="VXA20" s="83"/>
      <c r="VXB20" s="212"/>
      <c r="VXC20" s="212"/>
      <c r="VXD20" s="212"/>
      <c r="VXE20" s="191"/>
      <c r="VXF20" s="191"/>
      <c r="VXG20" s="191"/>
      <c r="VXH20" s="191"/>
      <c r="VXI20" s="83"/>
      <c r="VXJ20" s="212"/>
      <c r="VXK20" s="212"/>
      <c r="VXL20" s="212"/>
      <c r="VXM20" s="191"/>
      <c r="VXN20" s="191"/>
      <c r="VXO20" s="191"/>
      <c r="VXP20" s="191"/>
      <c r="VXQ20" s="83"/>
      <c r="VXR20" s="212"/>
      <c r="VXS20" s="212"/>
      <c r="VXT20" s="212"/>
      <c r="VXU20" s="191"/>
      <c r="VXV20" s="191"/>
      <c r="VXW20" s="191"/>
      <c r="VXX20" s="191"/>
      <c r="VXY20" s="83"/>
      <c r="VXZ20" s="212"/>
      <c r="VYA20" s="212"/>
      <c r="VYB20" s="212"/>
      <c r="VYC20" s="191"/>
      <c r="VYD20" s="191"/>
      <c r="VYE20" s="191"/>
      <c r="VYF20" s="191"/>
      <c r="VYG20" s="83"/>
      <c r="VYH20" s="212"/>
      <c r="VYI20" s="212"/>
      <c r="VYJ20" s="212"/>
      <c r="VYK20" s="191"/>
      <c r="VYL20" s="191"/>
      <c r="VYM20" s="191"/>
      <c r="VYN20" s="191"/>
      <c r="VYO20" s="83"/>
      <c r="VYP20" s="212"/>
      <c r="VYQ20" s="212"/>
      <c r="VYR20" s="212"/>
      <c r="VYS20" s="191"/>
      <c r="VYT20" s="191"/>
      <c r="VYU20" s="191"/>
      <c r="VYV20" s="191"/>
      <c r="VYW20" s="83"/>
      <c r="VYX20" s="212"/>
      <c r="VYY20" s="212"/>
      <c r="VYZ20" s="212"/>
      <c r="VZA20" s="191"/>
      <c r="VZB20" s="191"/>
      <c r="VZC20" s="191"/>
      <c r="VZD20" s="191"/>
      <c r="VZE20" s="83"/>
      <c r="VZF20" s="212"/>
      <c r="VZG20" s="212"/>
      <c r="VZH20" s="212"/>
      <c r="VZI20" s="191"/>
      <c r="VZJ20" s="191"/>
      <c r="VZK20" s="191"/>
      <c r="VZL20" s="191"/>
      <c r="VZM20" s="83"/>
      <c r="VZN20" s="212"/>
      <c r="VZO20" s="212"/>
      <c r="VZP20" s="212"/>
      <c r="VZQ20" s="191"/>
      <c r="VZR20" s="191"/>
      <c r="VZS20" s="191"/>
      <c r="VZT20" s="191"/>
      <c r="VZU20" s="83"/>
      <c r="VZV20" s="212"/>
      <c r="VZW20" s="212"/>
      <c r="VZX20" s="212"/>
      <c r="VZY20" s="191"/>
      <c r="VZZ20" s="191"/>
      <c r="WAA20" s="191"/>
      <c r="WAB20" s="191"/>
      <c r="WAC20" s="83"/>
      <c r="WAD20" s="212"/>
      <c r="WAE20" s="212"/>
      <c r="WAF20" s="212"/>
      <c r="WAG20" s="191"/>
      <c r="WAH20" s="191"/>
      <c r="WAI20" s="191"/>
      <c r="WAJ20" s="191"/>
      <c r="WAK20" s="83"/>
      <c r="WAL20" s="212"/>
      <c r="WAM20" s="212"/>
      <c r="WAN20" s="212"/>
      <c r="WAO20" s="191"/>
      <c r="WAP20" s="191"/>
      <c r="WAQ20" s="191"/>
      <c r="WAR20" s="191"/>
      <c r="WAS20" s="83"/>
      <c r="WAT20" s="212"/>
      <c r="WAU20" s="212"/>
      <c r="WAV20" s="212"/>
      <c r="WAW20" s="191"/>
      <c r="WAX20" s="191"/>
      <c r="WAY20" s="191"/>
      <c r="WAZ20" s="191"/>
      <c r="WBA20" s="83"/>
      <c r="WBB20" s="212"/>
      <c r="WBC20" s="212"/>
      <c r="WBD20" s="212"/>
      <c r="WBE20" s="191"/>
      <c r="WBF20" s="191"/>
      <c r="WBG20" s="191"/>
      <c r="WBH20" s="191"/>
      <c r="WBI20" s="83"/>
      <c r="WBJ20" s="212"/>
      <c r="WBK20" s="212"/>
      <c r="WBL20" s="212"/>
      <c r="WBM20" s="191"/>
      <c r="WBN20" s="191"/>
      <c r="WBO20" s="191"/>
      <c r="WBP20" s="191"/>
      <c r="WBQ20" s="83"/>
      <c r="WBR20" s="212"/>
      <c r="WBS20" s="212"/>
      <c r="WBT20" s="212"/>
      <c r="WBU20" s="191"/>
      <c r="WBV20" s="191"/>
      <c r="WBW20" s="191"/>
      <c r="WBX20" s="191"/>
      <c r="WBY20" s="83"/>
      <c r="WBZ20" s="212"/>
      <c r="WCA20" s="212"/>
      <c r="WCB20" s="212"/>
      <c r="WCC20" s="191"/>
      <c r="WCD20" s="191"/>
      <c r="WCE20" s="191"/>
      <c r="WCF20" s="191"/>
      <c r="WCG20" s="83"/>
      <c r="WCH20" s="212"/>
      <c r="WCI20" s="212"/>
      <c r="WCJ20" s="212"/>
      <c r="WCK20" s="191"/>
      <c r="WCL20" s="191"/>
      <c r="WCM20" s="191"/>
      <c r="WCN20" s="191"/>
      <c r="WCO20" s="83"/>
      <c r="WCP20" s="212"/>
      <c r="WCQ20" s="212"/>
      <c r="WCR20" s="212"/>
      <c r="WCS20" s="191"/>
      <c r="WCT20" s="191"/>
      <c r="WCU20" s="191"/>
      <c r="WCV20" s="191"/>
      <c r="WCW20" s="83"/>
      <c r="WCX20" s="212"/>
      <c r="WCY20" s="212"/>
      <c r="WCZ20" s="212"/>
      <c r="WDA20" s="191"/>
      <c r="WDB20" s="191"/>
      <c r="WDC20" s="191"/>
      <c r="WDD20" s="191"/>
      <c r="WDE20" s="83"/>
      <c r="WDF20" s="212"/>
      <c r="WDG20" s="212"/>
      <c r="WDH20" s="212"/>
      <c r="WDI20" s="191"/>
      <c r="WDJ20" s="191"/>
      <c r="WDK20" s="191"/>
      <c r="WDL20" s="191"/>
      <c r="WDM20" s="83"/>
      <c r="WDN20" s="212"/>
      <c r="WDO20" s="212"/>
      <c r="WDP20" s="212"/>
      <c r="WDQ20" s="191"/>
      <c r="WDR20" s="191"/>
      <c r="WDS20" s="191"/>
      <c r="WDT20" s="191"/>
      <c r="WDU20" s="83"/>
      <c r="WDV20" s="212"/>
      <c r="WDW20" s="212"/>
      <c r="WDX20" s="212"/>
      <c r="WDY20" s="191"/>
      <c r="WDZ20" s="191"/>
      <c r="WEA20" s="191"/>
      <c r="WEB20" s="191"/>
      <c r="WEC20" s="83"/>
      <c r="WED20" s="212"/>
      <c r="WEE20" s="212"/>
      <c r="WEF20" s="212"/>
      <c r="WEG20" s="191"/>
      <c r="WEH20" s="191"/>
      <c r="WEI20" s="191"/>
      <c r="WEJ20" s="191"/>
      <c r="WEK20" s="83"/>
      <c r="WEL20" s="212"/>
      <c r="WEM20" s="212"/>
      <c r="WEN20" s="212"/>
      <c r="WEO20" s="191"/>
      <c r="WEP20" s="191"/>
      <c r="WEQ20" s="191"/>
      <c r="WER20" s="191"/>
      <c r="WES20" s="83"/>
      <c r="WET20" s="212"/>
      <c r="WEU20" s="212"/>
      <c r="WEV20" s="212"/>
      <c r="WEW20" s="191"/>
      <c r="WEX20" s="191"/>
      <c r="WEY20" s="191"/>
      <c r="WEZ20" s="191"/>
      <c r="WFA20" s="83"/>
      <c r="WFB20" s="212"/>
      <c r="WFC20" s="212"/>
      <c r="WFD20" s="212"/>
      <c r="WFE20" s="191"/>
      <c r="WFF20" s="191"/>
      <c r="WFG20" s="191"/>
      <c r="WFH20" s="191"/>
      <c r="WFI20" s="83"/>
      <c r="WFJ20" s="212"/>
      <c r="WFK20" s="212"/>
      <c r="WFL20" s="212"/>
      <c r="WFM20" s="191"/>
      <c r="WFN20" s="191"/>
      <c r="WFO20" s="191"/>
      <c r="WFP20" s="191"/>
      <c r="WFQ20" s="83"/>
      <c r="WFR20" s="212"/>
      <c r="WFS20" s="212"/>
      <c r="WFT20" s="212"/>
      <c r="WFU20" s="191"/>
      <c r="WFV20" s="191"/>
      <c r="WFW20" s="191"/>
      <c r="WFX20" s="191"/>
      <c r="WFY20" s="83"/>
      <c r="WFZ20" s="212"/>
      <c r="WGA20" s="212"/>
      <c r="WGB20" s="212"/>
      <c r="WGC20" s="191"/>
      <c r="WGD20" s="191"/>
      <c r="WGE20" s="191"/>
      <c r="WGF20" s="191"/>
      <c r="WGG20" s="83"/>
      <c r="WGH20" s="212"/>
      <c r="WGI20" s="212"/>
      <c r="WGJ20" s="212"/>
      <c r="WGK20" s="191"/>
      <c r="WGL20" s="191"/>
      <c r="WGM20" s="191"/>
      <c r="WGN20" s="191"/>
      <c r="WGO20" s="83"/>
      <c r="WGP20" s="212"/>
      <c r="WGQ20" s="212"/>
      <c r="WGR20" s="212"/>
      <c r="WGS20" s="191"/>
      <c r="WGT20" s="191"/>
      <c r="WGU20" s="191"/>
      <c r="WGV20" s="191"/>
      <c r="WGW20" s="83"/>
      <c r="WGX20" s="212"/>
      <c r="WGY20" s="212"/>
      <c r="WGZ20" s="212"/>
      <c r="WHA20" s="191"/>
      <c r="WHB20" s="191"/>
      <c r="WHC20" s="191"/>
      <c r="WHD20" s="191"/>
      <c r="WHE20" s="83"/>
      <c r="WHF20" s="212"/>
      <c r="WHG20" s="212"/>
      <c r="WHH20" s="212"/>
      <c r="WHI20" s="191"/>
      <c r="WHJ20" s="191"/>
      <c r="WHK20" s="191"/>
      <c r="WHL20" s="191"/>
      <c r="WHM20" s="83"/>
      <c r="WHN20" s="212"/>
      <c r="WHO20" s="212"/>
      <c r="WHP20" s="212"/>
      <c r="WHQ20" s="191"/>
      <c r="WHR20" s="191"/>
      <c r="WHS20" s="191"/>
      <c r="WHT20" s="191"/>
      <c r="WHU20" s="83"/>
      <c r="WHV20" s="212"/>
      <c r="WHW20" s="212"/>
      <c r="WHX20" s="212"/>
      <c r="WHY20" s="191"/>
      <c r="WHZ20" s="191"/>
      <c r="WIA20" s="191"/>
      <c r="WIB20" s="191"/>
      <c r="WIC20" s="83"/>
      <c r="WID20" s="212"/>
      <c r="WIE20" s="212"/>
      <c r="WIF20" s="212"/>
      <c r="WIG20" s="191"/>
      <c r="WIH20" s="191"/>
      <c r="WII20" s="191"/>
      <c r="WIJ20" s="191"/>
      <c r="WIK20" s="83"/>
      <c r="WIL20" s="212"/>
      <c r="WIM20" s="212"/>
      <c r="WIN20" s="212"/>
      <c r="WIO20" s="191"/>
      <c r="WIP20" s="191"/>
      <c r="WIQ20" s="191"/>
      <c r="WIR20" s="191"/>
      <c r="WIS20" s="83"/>
      <c r="WIT20" s="212"/>
      <c r="WIU20" s="212"/>
      <c r="WIV20" s="212"/>
      <c r="WIW20" s="191"/>
      <c r="WIX20" s="191"/>
      <c r="WIY20" s="191"/>
      <c r="WIZ20" s="191"/>
      <c r="WJA20" s="83"/>
      <c r="WJB20" s="212"/>
      <c r="WJC20" s="212"/>
      <c r="WJD20" s="212"/>
      <c r="WJE20" s="191"/>
      <c r="WJF20" s="191"/>
      <c r="WJG20" s="191"/>
      <c r="WJH20" s="191"/>
      <c r="WJI20" s="83"/>
      <c r="WJJ20" s="212"/>
      <c r="WJK20" s="212"/>
      <c r="WJL20" s="212"/>
      <c r="WJM20" s="191"/>
      <c r="WJN20" s="191"/>
      <c r="WJO20" s="191"/>
      <c r="WJP20" s="191"/>
      <c r="WJQ20" s="83"/>
      <c r="WJR20" s="212"/>
      <c r="WJS20" s="212"/>
      <c r="WJT20" s="212"/>
      <c r="WJU20" s="191"/>
      <c r="WJV20" s="191"/>
      <c r="WJW20" s="191"/>
      <c r="WJX20" s="191"/>
      <c r="WJY20" s="83"/>
      <c r="WJZ20" s="212"/>
      <c r="WKA20" s="212"/>
      <c r="WKB20" s="212"/>
      <c r="WKC20" s="191"/>
      <c r="WKD20" s="191"/>
      <c r="WKE20" s="191"/>
      <c r="WKF20" s="191"/>
      <c r="WKG20" s="83"/>
      <c r="WKH20" s="212"/>
      <c r="WKI20" s="212"/>
      <c r="WKJ20" s="212"/>
      <c r="WKK20" s="191"/>
      <c r="WKL20" s="191"/>
      <c r="WKM20" s="191"/>
      <c r="WKN20" s="191"/>
      <c r="WKO20" s="83"/>
      <c r="WKP20" s="212"/>
      <c r="WKQ20" s="212"/>
      <c r="WKR20" s="212"/>
      <c r="WKS20" s="191"/>
      <c r="WKT20" s="191"/>
      <c r="WKU20" s="191"/>
      <c r="WKV20" s="191"/>
      <c r="WKW20" s="83"/>
      <c r="WKX20" s="212"/>
      <c r="WKY20" s="212"/>
      <c r="WKZ20" s="212"/>
      <c r="WLA20" s="191"/>
      <c r="WLB20" s="191"/>
      <c r="WLC20" s="191"/>
      <c r="WLD20" s="191"/>
      <c r="WLE20" s="83"/>
      <c r="WLF20" s="212"/>
      <c r="WLG20" s="212"/>
      <c r="WLH20" s="212"/>
      <c r="WLI20" s="191"/>
      <c r="WLJ20" s="191"/>
      <c r="WLK20" s="191"/>
      <c r="WLL20" s="191"/>
      <c r="WLM20" s="83"/>
      <c r="WLN20" s="212"/>
      <c r="WLO20" s="212"/>
      <c r="WLP20" s="212"/>
      <c r="WLQ20" s="191"/>
      <c r="WLR20" s="191"/>
      <c r="WLS20" s="191"/>
      <c r="WLT20" s="191"/>
      <c r="WLU20" s="83"/>
      <c r="WLV20" s="212"/>
      <c r="WLW20" s="212"/>
      <c r="WLX20" s="212"/>
      <c r="WLY20" s="191"/>
      <c r="WLZ20" s="191"/>
      <c r="WMA20" s="191"/>
      <c r="WMB20" s="191"/>
      <c r="WMC20" s="83"/>
      <c r="WMD20" s="212"/>
      <c r="WME20" s="212"/>
      <c r="WMF20" s="212"/>
      <c r="WMG20" s="191"/>
      <c r="WMH20" s="191"/>
      <c r="WMI20" s="191"/>
      <c r="WMJ20" s="191"/>
      <c r="WMK20" s="83"/>
      <c r="WML20" s="212"/>
      <c r="WMM20" s="212"/>
      <c r="WMN20" s="212"/>
      <c r="WMO20" s="191"/>
      <c r="WMP20" s="191"/>
      <c r="WMQ20" s="191"/>
      <c r="WMR20" s="191"/>
      <c r="WMS20" s="83"/>
      <c r="WMT20" s="212"/>
      <c r="WMU20" s="212"/>
      <c r="WMV20" s="212"/>
      <c r="WMW20" s="191"/>
      <c r="WMX20" s="191"/>
      <c r="WMY20" s="191"/>
      <c r="WMZ20" s="191"/>
      <c r="WNA20" s="83"/>
      <c r="WNB20" s="212"/>
      <c r="WNC20" s="212"/>
      <c r="WND20" s="212"/>
      <c r="WNE20" s="191"/>
      <c r="WNF20" s="191"/>
      <c r="WNG20" s="191"/>
      <c r="WNH20" s="191"/>
      <c r="WNI20" s="83"/>
      <c r="WNJ20" s="212"/>
      <c r="WNK20" s="212"/>
      <c r="WNL20" s="212"/>
      <c r="WNM20" s="191"/>
      <c r="WNN20" s="191"/>
      <c r="WNO20" s="191"/>
      <c r="WNP20" s="191"/>
      <c r="WNQ20" s="83"/>
      <c r="WNR20" s="212"/>
      <c r="WNS20" s="212"/>
      <c r="WNT20" s="212"/>
      <c r="WNU20" s="191"/>
      <c r="WNV20" s="191"/>
      <c r="WNW20" s="191"/>
      <c r="WNX20" s="191"/>
      <c r="WNY20" s="83"/>
      <c r="WNZ20" s="212"/>
      <c r="WOA20" s="212"/>
      <c r="WOB20" s="212"/>
      <c r="WOC20" s="191"/>
      <c r="WOD20" s="191"/>
      <c r="WOE20" s="191"/>
      <c r="WOF20" s="191"/>
      <c r="WOG20" s="83"/>
      <c r="WOH20" s="212"/>
      <c r="WOI20" s="212"/>
      <c r="WOJ20" s="212"/>
      <c r="WOK20" s="191"/>
      <c r="WOL20" s="191"/>
      <c r="WOM20" s="191"/>
      <c r="WON20" s="191"/>
      <c r="WOO20" s="83"/>
      <c r="WOP20" s="212"/>
      <c r="WOQ20" s="212"/>
      <c r="WOR20" s="212"/>
      <c r="WOS20" s="191"/>
      <c r="WOT20" s="191"/>
      <c r="WOU20" s="191"/>
      <c r="WOV20" s="191"/>
      <c r="WOW20" s="83"/>
      <c r="WOX20" s="212"/>
      <c r="WOY20" s="212"/>
      <c r="WOZ20" s="212"/>
      <c r="WPA20" s="191"/>
      <c r="WPB20" s="191"/>
      <c r="WPC20" s="191"/>
      <c r="WPD20" s="191"/>
      <c r="WPE20" s="83"/>
      <c r="WPF20" s="212"/>
      <c r="WPG20" s="212"/>
      <c r="WPH20" s="212"/>
      <c r="WPI20" s="191"/>
      <c r="WPJ20" s="191"/>
      <c r="WPK20" s="191"/>
      <c r="WPL20" s="191"/>
      <c r="WPM20" s="83"/>
      <c r="WPN20" s="212"/>
      <c r="WPO20" s="212"/>
      <c r="WPP20" s="212"/>
      <c r="WPQ20" s="191"/>
      <c r="WPR20" s="191"/>
      <c r="WPS20" s="191"/>
      <c r="WPT20" s="191"/>
      <c r="WPU20" s="83"/>
      <c r="WPV20" s="212"/>
      <c r="WPW20" s="212"/>
      <c r="WPX20" s="212"/>
      <c r="WPY20" s="191"/>
      <c r="WPZ20" s="191"/>
      <c r="WQA20" s="191"/>
      <c r="WQB20" s="191"/>
      <c r="WQC20" s="83"/>
      <c r="WQD20" s="212"/>
      <c r="WQE20" s="212"/>
      <c r="WQF20" s="212"/>
      <c r="WQG20" s="191"/>
      <c r="WQH20" s="191"/>
      <c r="WQI20" s="191"/>
      <c r="WQJ20" s="191"/>
      <c r="WQK20" s="83"/>
      <c r="WQL20" s="212"/>
      <c r="WQM20" s="212"/>
      <c r="WQN20" s="212"/>
      <c r="WQO20" s="191"/>
      <c r="WQP20" s="191"/>
      <c r="WQQ20" s="191"/>
      <c r="WQR20" s="191"/>
      <c r="WQS20" s="83"/>
      <c r="WQT20" s="212"/>
      <c r="WQU20" s="212"/>
      <c r="WQV20" s="212"/>
      <c r="WQW20" s="191"/>
      <c r="WQX20" s="191"/>
      <c r="WQY20" s="191"/>
      <c r="WQZ20" s="191"/>
      <c r="WRA20" s="83"/>
      <c r="WRB20" s="212"/>
      <c r="WRC20" s="212"/>
      <c r="WRD20" s="212"/>
      <c r="WRE20" s="191"/>
      <c r="WRF20" s="191"/>
      <c r="WRG20" s="191"/>
      <c r="WRH20" s="191"/>
      <c r="WRI20" s="83"/>
      <c r="WRJ20" s="212"/>
      <c r="WRK20" s="212"/>
      <c r="WRL20" s="212"/>
      <c r="WRM20" s="191"/>
      <c r="WRN20" s="191"/>
      <c r="WRO20" s="191"/>
      <c r="WRP20" s="191"/>
      <c r="WRQ20" s="83"/>
      <c r="WRR20" s="212"/>
      <c r="WRS20" s="212"/>
      <c r="WRT20" s="212"/>
      <c r="WRU20" s="191"/>
      <c r="WRV20" s="191"/>
      <c r="WRW20" s="191"/>
      <c r="WRX20" s="191"/>
      <c r="WRY20" s="83"/>
      <c r="WRZ20" s="212"/>
      <c r="WSA20" s="212"/>
      <c r="WSB20" s="212"/>
      <c r="WSC20" s="191"/>
      <c r="WSD20" s="191"/>
      <c r="WSE20" s="191"/>
      <c r="WSF20" s="191"/>
      <c r="WSG20" s="83"/>
      <c r="WSH20" s="212"/>
      <c r="WSI20" s="212"/>
      <c r="WSJ20" s="212"/>
      <c r="WSK20" s="191"/>
      <c r="WSL20" s="191"/>
      <c r="WSM20" s="191"/>
      <c r="WSN20" s="191"/>
      <c r="WSO20" s="83"/>
      <c r="WSP20" s="212"/>
      <c r="WSQ20" s="212"/>
      <c r="WSR20" s="212"/>
      <c r="WSS20" s="191"/>
      <c r="WST20" s="191"/>
      <c r="WSU20" s="191"/>
      <c r="WSV20" s="191"/>
      <c r="WSW20" s="83"/>
      <c r="WSX20" s="212"/>
      <c r="WSY20" s="212"/>
      <c r="WSZ20" s="212"/>
      <c r="WTA20" s="191"/>
      <c r="WTB20" s="191"/>
      <c r="WTC20" s="191"/>
      <c r="WTD20" s="191"/>
      <c r="WTE20" s="83"/>
      <c r="WTF20" s="212"/>
      <c r="WTG20" s="212"/>
      <c r="WTH20" s="212"/>
      <c r="WTI20" s="191"/>
      <c r="WTJ20" s="191"/>
      <c r="WTK20" s="191"/>
      <c r="WTL20" s="191"/>
      <c r="WTM20" s="83"/>
      <c r="WTN20" s="212"/>
      <c r="WTO20" s="212"/>
      <c r="WTP20" s="212"/>
      <c r="WTQ20" s="191"/>
      <c r="WTR20" s="191"/>
      <c r="WTS20" s="191"/>
      <c r="WTT20" s="191"/>
      <c r="WTU20" s="83"/>
      <c r="WTV20" s="212"/>
      <c r="WTW20" s="212"/>
      <c r="WTX20" s="212"/>
      <c r="WTY20" s="191"/>
      <c r="WTZ20" s="191"/>
      <c r="WUA20" s="191"/>
      <c r="WUB20" s="191"/>
      <c r="WUC20" s="83"/>
      <c r="WUD20" s="212"/>
      <c r="WUE20" s="212"/>
      <c r="WUF20" s="212"/>
      <c r="WUG20" s="191"/>
      <c r="WUH20" s="191"/>
      <c r="WUI20" s="191"/>
      <c r="WUJ20" s="191"/>
      <c r="WUK20" s="83"/>
      <c r="WUL20" s="212"/>
      <c r="WUM20" s="212"/>
      <c r="WUN20" s="212"/>
      <c r="WUO20" s="191"/>
      <c r="WUP20" s="191"/>
      <c r="WUQ20" s="191"/>
      <c r="WUR20" s="191"/>
      <c r="WUS20" s="83"/>
      <c r="WUT20" s="212"/>
      <c r="WUU20" s="212"/>
      <c r="WUV20" s="212"/>
      <c r="WUW20" s="191"/>
      <c r="WUX20" s="191"/>
      <c r="WUY20" s="191"/>
      <c r="WUZ20" s="191"/>
      <c r="WVA20" s="83"/>
      <c r="WVB20" s="212"/>
      <c r="WVC20" s="212"/>
      <c r="WVD20" s="212"/>
      <c r="WVE20" s="191"/>
      <c r="WVF20" s="191"/>
      <c r="WVG20" s="191"/>
      <c r="WVH20" s="191"/>
      <c r="WVI20" s="83"/>
      <c r="WVJ20" s="212"/>
      <c r="WVK20" s="212"/>
      <c r="WVL20" s="212"/>
      <c r="WVM20" s="191"/>
      <c r="WVN20" s="191"/>
      <c r="WVO20" s="191"/>
      <c r="WVP20" s="191"/>
      <c r="WVQ20" s="83"/>
      <c r="WVR20" s="212"/>
      <c r="WVS20" s="212"/>
      <c r="WVT20" s="212"/>
      <c r="WVU20" s="191"/>
      <c r="WVV20" s="191"/>
      <c r="WVW20" s="191"/>
      <c r="WVX20" s="191"/>
      <c r="WVY20" s="83"/>
      <c r="WVZ20" s="212"/>
      <c r="WWA20" s="212"/>
      <c r="WWB20" s="212"/>
      <c r="WWC20" s="191"/>
      <c r="WWD20" s="191"/>
      <c r="WWE20" s="191"/>
      <c r="WWF20" s="191"/>
      <c r="WWG20" s="83"/>
      <c r="WWH20" s="212"/>
      <c r="WWI20" s="212"/>
      <c r="WWJ20" s="212"/>
      <c r="WWK20" s="191"/>
      <c r="WWL20" s="191"/>
      <c r="WWM20" s="191"/>
      <c r="WWN20" s="191"/>
      <c r="WWO20" s="83"/>
      <c r="WWP20" s="212"/>
      <c r="WWQ20" s="212"/>
      <c r="WWR20" s="212"/>
      <c r="WWS20" s="191"/>
      <c r="WWT20" s="191"/>
      <c r="WWU20" s="191"/>
      <c r="WWV20" s="191"/>
      <c r="WWW20" s="83"/>
      <c r="WWX20" s="212"/>
      <c r="WWY20" s="212"/>
      <c r="WWZ20" s="212"/>
      <c r="WXA20" s="191"/>
      <c r="WXB20" s="191"/>
      <c r="WXC20" s="191"/>
      <c r="WXD20" s="191"/>
      <c r="WXE20" s="83"/>
      <c r="WXF20" s="212"/>
      <c r="WXG20" s="212"/>
      <c r="WXH20" s="212"/>
      <c r="WXI20" s="191"/>
      <c r="WXJ20" s="191"/>
      <c r="WXK20" s="191"/>
      <c r="WXL20" s="191"/>
      <c r="WXM20" s="83"/>
      <c r="WXN20" s="212"/>
      <c r="WXO20" s="212"/>
      <c r="WXP20" s="212"/>
      <c r="WXQ20" s="191"/>
      <c r="WXR20" s="191"/>
      <c r="WXS20" s="191"/>
      <c r="WXT20" s="191"/>
      <c r="WXU20" s="83"/>
      <c r="WXV20" s="212"/>
      <c r="WXW20" s="212"/>
      <c r="WXX20" s="212"/>
      <c r="WXY20" s="191"/>
      <c r="WXZ20" s="191"/>
      <c r="WYA20" s="191"/>
      <c r="WYB20" s="191"/>
      <c r="WYC20" s="83"/>
      <c r="WYD20" s="212"/>
      <c r="WYE20" s="212"/>
      <c r="WYF20" s="212"/>
      <c r="WYG20" s="191"/>
      <c r="WYH20" s="191"/>
      <c r="WYI20" s="191"/>
      <c r="WYJ20" s="191"/>
      <c r="WYK20" s="83"/>
      <c r="WYL20" s="212"/>
      <c r="WYM20" s="212"/>
      <c r="WYN20" s="212"/>
      <c r="WYO20" s="191"/>
      <c r="WYP20" s="191"/>
      <c r="WYQ20" s="191"/>
      <c r="WYR20" s="191"/>
      <c r="WYS20" s="83"/>
      <c r="WYT20" s="212"/>
      <c r="WYU20" s="212"/>
      <c r="WYV20" s="212"/>
      <c r="WYW20" s="191"/>
      <c r="WYX20" s="191"/>
      <c r="WYY20" s="191"/>
      <c r="WYZ20" s="191"/>
      <c r="WZA20" s="83"/>
      <c r="WZB20" s="212"/>
      <c r="WZC20" s="212"/>
      <c r="WZD20" s="212"/>
      <c r="WZE20" s="191"/>
      <c r="WZF20" s="191"/>
      <c r="WZG20" s="191"/>
      <c r="WZH20" s="191"/>
      <c r="WZI20" s="83"/>
      <c r="WZJ20" s="212"/>
      <c r="WZK20" s="212"/>
      <c r="WZL20" s="212"/>
      <c r="WZM20" s="191"/>
      <c r="WZN20" s="191"/>
      <c r="WZO20" s="191"/>
      <c r="WZP20" s="191"/>
      <c r="WZQ20" s="83"/>
      <c r="WZR20" s="212"/>
      <c r="WZS20" s="212"/>
      <c r="WZT20" s="212"/>
      <c r="WZU20" s="191"/>
      <c r="WZV20" s="191"/>
      <c r="WZW20" s="191"/>
      <c r="WZX20" s="191"/>
      <c r="WZY20" s="83"/>
      <c r="WZZ20" s="212"/>
      <c r="XAA20" s="212"/>
      <c r="XAB20" s="212"/>
      <c r="XAC20" s="191"/>
      <c r="XAD20" s="191"/>
      <c r="XAE20" s="191"/>
      <c r="XAF20" s="191"/>
      <c r="XAG20" s="83"/>
      <c r="XAH20" s="212"/>
      <c r="XAI20" s="212"/>
      <c r="XAJ20" s="212"/>
      <c r="XAK20" s="191"/>
      <c r="XAL20" s="191"/>
      <c r="XAM20" s="191"/>
      <c r="XAN20" s="191"/>
      <c r="XAO20" s="83"/>
      <c r="XAP20" s="212"/>
      <c r="XAQ20" s="212"/>
      <c r="XAR20" s="212"/>
      <c r="XAS20" s="191"/>
      <c r="XAT20" s="191"/>
      <c r="XAU20" s="191"/>
      <c r="XAV20" s="191"/>
      <c r="XAW20" s="83"/>
      <c r="XAX20" s="212"/>
      <c r="XAY20" s="212"/>
      <c r="XAZ20" s="212"/>
      <c r="XBA20" s="191"/>
      <c r="XBB20" s="191"/>
      <c r="XBC20" s="191"/>
      <c r="XBD20" s="191"/>
      <c r="XBE20" s="83"/>
      <c r="XBF20" s="212"/>
      <c r="XBG20" s="212"/>
      <c r="XBH20" s="212"/>
      <c r="XBI20" s="191"/>
      <c r="XBJ20" s="191"/>
      <c r="XBK20" s="191"/>
      <c r="XBL20" s="191"/>
      <c r="XBM20" s="83"/>
      <c r="XBN20" s="212"/>
      <c r="XBO20" s="212"/>
      <c r="XBP20" s="212"/>
      <c r="XBQ20" s="191"/>
      <c r="XBR20" s="191"/>
      <c r="XBS20" s="191"/>
      <c r="XBT20" s="191"/>
      <c r="XBU20" s="83"/>
      <c r="XBV20" s="212"/>
      <c r="XBW20" s="212"/>
      <c r="XBX20" s="212"/>
      <c r="XBY20" s="191"/>
      <c r="XBZ20" s="191"/>
      <c r="XCA20" s="191"/>
      <c r="XCB20" s="191"/>
      <c r="XCC20" s="83"/>
      <c r="XCD20" s="212"/>
      <c r="XCE20" s="212"/>
      <c r="XCF20" s="212"/>
      <c r="XCG20" s="191"/>
      <c r="XCH20" s="191"/>
      <c r="XCI20" s="191"/>
      <c r="XCJ20" s="191"/>
      <c r="XCK20" s="83"/>
      <c r="XCL20" s="212"/>
      <c r="XCM20" s="212"/>
      <c r="XCN20" s="212"/>
      <c r="XCO20" s="191"/>
      <c r="XCP20" s="191"/>
      <c r="XCQ20" s="191"/>
      <c r="XCR20" s="191"/>
      <c r="XCS20" s="83"/>
      <c r="XCT20" s="212"/>
      <c r="XCU20" s="212"/>
      <c r="XCV20" s="212"/>
      <c r="XCW20" s="191"/>
      <c r="XCX20" s="191"/>
      <c r="XCY20" s="191"/>
      <c r="XCZ20" s="191"/>
      <c r="XDA20" s="83"/>
      <c r="XDB20" s="212"/>
      <c r="XDC20" s="212"/>
      <c r="XDD20" s="212"/>
      <c r="XDE20" s="191"/>
      <c r="XDF20" s="191"/>
      <c r="XDG20" s="191"/>
      <c r="XDH20" s="191"/>
      <c r="XDI20" s="83"/>
      <c r="XDJ20" s="212"/>
      <c r="XDK20" s="212"/>
      <c r="XDL20" s="212"/>
      <c r="XDM20" s="191"/>
      <c r="XDN20" s="191"/>
      <c r="XDO20" s="191"/>
      <c r="XDP20" s="191"/>
      <c r="XDQ20" s="83"/>
      <c r="XDR20" s="212"/>
      <c r="XDS20" s="212"/>
      <c r="XDT20" s="212"/>
      <c r="XDU20" s="191"/>
      <c r="XDV20" s="191"/>
      <c r="XDW20" s="191"/>
      <c r="XDX20" s="191"/>
      <c r="XDY20" s="83"/>
      <c r="XDZ20" s="212"/>
      <c r="XEA20" s="212"/>
      <c r="XEB20" s="212"/>
      <c r="XEC20" s="191"/>
      <c r="XED20" s="191"/>
      <c r="XEE20" s="191"/>
      <c r="XEF20" s="191"/>
      <c r="XEG20" s="83"/>
      <c r="XEH20" s="212"/>
      <c r="XEI20" s="212"/>
      <c r="XEJ20" s="212"/>
      <c r="XEK20" s="191"/>
      <c r="XEL20" s="191"/>
      <c r="XEM20" s="191"/>
      <c r="XEN20" s="191"/>
      <c r="XEO20" s="83"/>
      <c r="XEP20" s="212"/>
      <c r="XEQ20" s="212"/>
      <c r="XER20" s="212"/>
      <c r="XES20" s="191"/>
      <c r="XET20" s="191"/>
      <c r="XEU20" s="191"/>
      <c r="XEV20" s="191"/>
      <c r="XEW20" s="83"/>
      <c r="XEX20" s="212"/>
      <c r="XEY20" s="212"/>
      <c r="XEZ20" s="212"/>
      <c r="XFA20" s="191"/>
      <c r="XFB20" s="191"/>
      <c r="XFC20" s="191"/>
      <c r="XFD20" s="191"/>
    </row>
    <row r="21" spans="1:16384" s="6" customFormat="1" ht="24" customHeight="1">
      <c r="A21" s="83"/>
      <c r="B21" s="212"/>
      <c r="C21" s="212"/>
      <c r="D21" s="212"/>
      <c r="E21" s="191"/>
      <c r="F21" s="191"/>
      <c r="G21" s="191"/>
      <c r="H21" s="191"/>
      <c r="I21" s="83"/>
      <c r="J21" s="212"/>
      <c r="K21" s="212"/>
      <c r="L21" s="212"/>
      <c r="M21" s="191"/>
      <c r="N21" s="191"/>
      <c r="O21" s="191"/>
      <c r="P21" s="191"/>
      <c r="Q21" s="83"/>
      <c r="R21" s="212"/>
      <c r="S21" s="212"/>
      <c r="T21" s="212"/>
      <c r="U21" s="191"/>
      <c r="V21" s="191"/>
      <c r="W21" s="191"/>
      <c r="X21" s="191"/>
      <c r="Y21" s="83"/>
      <c r="Z21" s="212"/>
      <c r="AA21" s="212"/>
      <c r="AB21" s="212"/>
      <c r="AC21" s="191"/>
      <c r="AD21" s="191"/>
      <c r="AE21" s="191"/>
      <c r="AF21" s="191"/>
      <c r="AG21" s="83"/>
      <c r="AH21" s="212"/>
      <c r="AI21" s="212"/>
      <c r="AJ21" s="212"/>
      <c r="AK21" s="191"/>
      <c r="AL21" s="191"/>
      <c r="AM21" s="191"/>
      <c r="AN21" s="191"/>
      <c r="AO21" s="83"/>
      <c r="AP21" s="212"/>
      <c r="AQ21" s="212"/>
      <c r="AR21" s="212"/>
      <c r="AS21" s="191"/>
      <c r="AT21" s="191"/>
      <c r="AU21" s="191"/>
      <c r="AV21" s="191"/>
      <c r="AW21" s="83"/>
      <c r="AX21" s="212"/>
      <c r="AY21" s="212"/>
      <c r="AZ21" s="212"/>
      <c r="BA21" s="191"/>
      <c r="BB21" s="191"/>
      <c r="BC21" s="191"/>
      <c r="BD21" s="191"/>
      <c r="BE21" s="83"/>
      <c r="BF21" s="212"/>
      <c r="BG21" s="212"/>
      <c r="BH21" s="212"/>
      <c r="BI21" s="191"/>
      <c r="BJ21" s="191"/>
      <c r="BK21" s="191"/>
      <c r="BL21" s="191"/>
      <c r="BM21" s="83"/>
      <c r="BN21" s="212"/>
      <c r="BO21" s="212"/>
      <c r="BP21" s="212"/>
      <c r="BQ21" s="191"/>
      <c r="BR21" s="191"/>
      <c r="BS21" s="191"/>
      <c r="BT21" s="191"/>
      <c r="BU21" s="83"/>
      <c r="BV21" s="212"/>
      <c r="BW21" s="212"/>
      <c r="BX21" s="212"/>
      <c r="BY21" s="191"/>
      <c r="BZ21" s="191"/>
      <c r="CA21" s="191"/>
      <c r="CB21" s="191"/>
      <c r="CC21" s="83"/>
      <c r="CD21" s="212"/>
      <c r="CE21" s="212"/>
      <c r="CF21" s="212"/>
      <c r="CG21" s="191"/>
      <c r="CH21" s="191"/>
      <c r="CI21" s="191"/>
      <c r="CJ21" s="191"/>
      <c r="CK21" s="83"/>
      <c r="CL21" s="212"/>
      <c r="CM21" s="212"/>
      <c r="CN21" s="212"/>
      <c r="CO21" s="191"/>
      <c r="CP21" s="191"/>
      <c r="CQ21" s="191"/>
      <c r="CR21" s="191"/>
      <c r="CS21" s="83"/>
      <c r="CT21" s="212"/>
      <c r="CU21" s="212"/>
      <c r="CV21" s="212"/>
      <c r="CW21" s="191"/>
      <c r="CX21" s="191"/>
      <c r="CY21" s="191"/>
      <c r="CZ21" s="191"/>
      <c r="DA21" s="83"/>
      <c r="DB21" s="212"/>
      <c r="DC21" s="212"/>
      <c r="DD21" s="212"/>
      <c r="DE21" s="191"/>
      <c r="DF21" s="191"/>
      <c r="DG21" s="191"/>
      <c r="DH21" s="191"/>
      <c r="DI21" s="83"/>
      <c r="DJ21" s="212"/>
      <c r="DK21" s="212"/>
      <c r="DL21" s="212"/>
      <c r="DM21" s="191"/>
      <c r="DN21" s="191"/>
      <c r="DO21" s="191"/>
      <c r="DP21" s="191"/>
      <c r="DQ21" s="83"/>
      <c r="DR21" s="212"/>
      <c r="DS21" s="212"/>
      <c r="DT21" s="212"/>
      <c r="DU21" s="191"/>
      <c r="DV21" s="191"/>
      <c r="DW21" s="191"/>
      <c r="DX21" s="191"/>
      <c r="DY21" s="83"/>
      <c r="DZ21" s="212"/>
      <c r="EA21" s="212"/>
      <c r="EB21" s="212"/>
      <c r="EC21" s="191"/>
      <c r="ED21" s="191"/>
      <c r="EE21" s="191"/>
      <c r="EF21" s="191"/>
      <c r="EG21" s="83"/>
      <c r="EH21" s="212"/>
      <c r="EI21" s="212"/>
      <c r="EJ21" s="212"/>
      <c r="EK21" s="191"/>
      <c r="EL21" s="191"/>
      <c r="EM21" s="191"/>
      <c r="EN21" s="191"/>
      <c r="EO21" s="83"/>
      <c r="EP21" s="212"/>
      <c r="EQ21" s="212"/>
      <c r="ER21" s="212"/>
      <c r="ES21" s="191"/>
      <c r="ET21" s="191"/>
      <c r="EU21" s="191"/>
      <c r="EV21" s="191"/>
      <c r="EW21" s="83"/>
      <c r="EX21" s="212"/>
      <c r="EY21" s="212"/>
      <c r="EZ21" s="212"/>
      <c r="FA21" s="191"/>
      <c r="FB21" s="191"/>
      <c r="FC21" s="191"/>
      <c r="FD21" s="191"/>
      <c r="FE21" s="83"/>
      <c r="FF21" s="212"/>
      <c r="FG21" s="212"/>
      <c r="FH21" s="212"/>
      <c r="FI21" s="191"/>
      <c r="FJ21" s="191"/>
      <c r="FK21" s="191"/>
      <c r="FL21" s="191"/>
      <c r="FM21" s="83"/>
      <c r="FN21" s="212"/>
      <c r="FO21" s="212"/>
      <c r="FP21" s="212"/>
      <c r="FQ21" s="191"/>
      <c r="FR21" s="191"/>
      <c r="FS21" s="191"/>
      <c r="FT21" s="191"/>
      <c r="FU21" s="83"/>
      <c r="FV21" s="212"/>
      <c r="FW21" s="212"/>
      <c r="FX21" s="212"/>
      <c r="FY21" s="191"/>
      <c r="FZ21" s="191"/>
      <c r="GA21" s="191"/>
      <c r="GB21" s="191"/>
      <c r="GC21" s="83"/>
      <c r="GD21" s="212"/>
      <c r="GE21" s="212"/>
      <c r="GF21" s="212"/>
      <c r="GG21" s="191"/>
      <c r="GH21" s="191"/>
      <c r="GI21" s="191"/>
      <c r="GJ21" s="191"/>
      <c r="GK21" s="83"/>
      <c r="GL21" s="212"/>
      <c r="GM21" s="212"/>
      <c r="GN21" s="212"/>
      <c r="GO21" s="191"/>
      <c r="GP21" s="191"/>
      <c r="GQ21" s="191"/>
      <c r="GR21" s="191"/>
      <c r="GS21" s="83"/>
      <c r="GT21" s="212"/>
      <c r="GU21" s="212"/>
      <c r="GV21" s="212"/>
      <c r="GW21" s="191"/>
      <c r="GX21" s="191"/>
      <c r="GY21" s="191"/>
      <c r="GZ21" s="191"/>
      <c r="HA21" s="83"/>
      <c r="HB21" s="212"/>
      <c r="HC21" s="212"/>
      <c r="HD21" s="212"/>
      <c r="HE21" s="191"/>
      <c r="HF21" s="191"/>
      <c r="HG21" s="191"/>
      <c r="HH21" s="191"/>
      <c r="HI21" s="83"/>
      <c r="HJ21" s="212"/>
      <c r="HK21" s="212"/>
      <c r="HL21" s="212"/>
      <c r="HM21" s="191"/>
      <c r="HN21" s="191"/>
      <c r="HO21" s="191"/>
      <c r="HP21" s="191"/>
      <c r="HQ21" s="83"/>
      <c r="HR21" s="212"/>
      <c r="HS21" s="212"/>
      <c r="HT21" s="212"/>
      <c r="HU21" s="191"/>
      <c r="HV21" s="191"/>
      <c r="HW21" s="191"/>
      <c r="HX21" s="191"/>
      <c r="HY21" s="83"/>
      <c r="HZ21" s="212"/>
      <c r="IA21" s="212"/>
      <c r="IB21" s="212"/>
      <c r="IC21" s="191"/>
      <c r="ID21" s="191"/>
      <c r="IE21" s="191"/>
      <c r="IF21" s="191"/>
      <c r="IG21" s="83"/>
      <c r="IH21" s="212"/>
      <c r="II21" s="212"/>
      <c r="IJ21" s="212"/>
      <c r="IK21" s="191"/>
      <c r="IL21" s="191"/>
      <c r="IM21" s="191"/>
      <c r="IN21" s="191"/>
      <c r="IO21" s="83"/>
      <c r="IP21" s="212"/>
      <c r="IQ21" s="212"/>
      <c r="IR21" s="212"/>
      <c r="IS21" s="191"/>
      <c r="IT21" s="191"/>
      <c r="IU21" s="191"/>
      <c r="IV21" s="191"/>
      <c r="IW21" s="83"/>
      <c r="IX21" s="212"/>
      <c r="IY21" s="212"/>
      <c r="IZ21" s="212"/>
      <c r="JA21" s="191"/>
      <c r="JB21" s="191"/>
      <c r="JC21" s="191"/>
      <c r="JD21" s="191"/>
      <c r="JE21" s="83"/>
      <c r="JF21" s="212"/>
      <c r="JG21" s="212"/>
      <c r="JH21" s="212"/>
      <c r="JI21" s="191"/>
      <c r="JJ21" s="191"/>
      <c r="JK21" s="191"/>
      <c r="JL21" s="191"/>
      <c r="JM21" s="83"/>
      <c r="JN21" s="212"/>
      <c r="JO21" s="212"/>
      <c r="JP21" s="212"/>
      <c r="JQ21" s="191"/>
      <c r="JR21" s="191"/>
      <c r="JS21" s="191"/>
      <c r="JT21" s="191"/>
      <c r="JU21" s="83"/>
      <c r="JV21" s="212"/>
      <c r="JW21" s="212"/>
      <c r="JX21" s="212"/>
      <c r="JY21" s="191"/>
      <c r="JZ21" s="191"/>
      <c r="KA21" s="191"/>
      <c r="KB21" s="191"/>
      <c r="KC21" s="83"/>
      <c r="KD21" s="212"/>
      <c r="KE21" s="212"/>
      <c r="KF21" s="212"/>
      <c r="KG21" s="191"/>
      <c r="KH21" s="191"/>
      <c r="KI21" s="191"/>
      <c r="KJ21" s="191"/>
      <c r="KK21" s="83"/>
      <c r="KL21" s="212"/>
      <c r="KM21" s="212"/>
      <c r="KN21" s="212"/>
      <c r="KO21" s="191"/>
      <c r="KP21" s="191"/>
      <c r="KQ21" s="191"/>
      <c r="KR21" s="191"/>
      <c r="KS21" s="83"/>
      <c r="KT21" s="212"/>
      <c r="KU21" s="212"/>
      <c r="KV21" s="212"/>
      <c r="KW21" s="191"/>
      <c r="KX21" s="191"/>
      <c r="KY21" s="191"/>
      <c r="KZ21" s="191"/>
      <c r="LA21" s="83"/>
      <c r="LB21" s="212"/>
      <c r="LC21" s="212"/>
      <c r="LD21" s="212"/>
      <c r="LE21" s="191"/>
      <c r="LF21" s="191"/>
      <c r="LG21" s="191"/>
      <c r="LH21" s="191"/>
      <c r="LI21" s="83"/>
      <c r="LJ21" s="212"/>
      <c r="LK21" s="212"/>
      <c r="LL21" s="212"/>
      <c r="LM21" s="191"/>
      <c r="LN21" s="191"/>
      <c r="LO21" s="191"/>
      <c r="LP21" s="191"/>
      <c r="LQ21" s="83"/>
      <c r="LR21" s="212"/>
      <c r="LS21" s="212"/>
      <c r="LT21" s="212"/>
      <c r="LU21" s="191"/>
      <c r="LV21" s="191"/>
      <c r="LW21" s="191"/>
      <c r="LX21" s="191"/>
      <c r="LY21" s="83"/>
      <c r="LZ21" s="212"/>
      <c r="MA21" s="212"/>
      <c r="MB21" s="212"/>
      <c r="MC21" s="191"/>
      <c r="MD21" s="191"/>
      <c r="ME21" s="191"/>
      <c r="MF21" s="191"/>
      <c r="MG21" s="83"/>
      <c r="MH21" s="212"/>
      <c r="MI21" s="212"/>
      <c r="MJ21" s="212"/>
      <c r="MK21" s="191"/>
      <c r="ML21" s="191"/>
      <c r="MM21" s="191"/>
      <c r="MN21" s="191"/>
      <c r="MO21" s="83"/>
      <c r="MP21" s="212"/>
      <c r="MQ21" s="212"/>
      <c r="MR21" s="212"/>
      <c r="MS21" s="191"/>
      <c r="MT21" s="191"/>
      <c r="MU21" s="191"/>
      <c r="MV21" s="191"/>
      <c r="MW21" s="83"/>
      <c r="MX21" s="212"/>
      <c r="MY21" s="212"/>
      <c r="MZ21" s="212"/>
      <c r="NA21" s="191"/>
      <c r="NB21" s="191"/>
      <c r="NC21" s="191"/>
      <c r="ND21" s="191"/>
      <c r="NE21" s="83"/>
      <c r="NF21" s="212"/>
      <c r="NG21" s="212"/>
      <c r="NH21" s="212"/>
      <c r="NI21" s="191"/>
      <c r="NJ21" s="191"/>
      <c r="NK21" s="191"/>
      <c r="NL21" s="191"/>
      <c r="NM21" s="83"/>
      <c r="NN21" s="212"/>
      <c r="NO21" s="212"/>
      <c r="NP21" s="212"/>
      <c r="NQ21" s="191"/>
      <c r="NR21" s="191"/>
      <c r="NS21" s="191"/>
      <c r="NT21" s="191"/>
      <c r="NU21" s="83"/>
      <c r="NV21" s="212"/>
      <c r="NW21" s="212"/>
      <c r="NX21" s="212"/>
      <c r="NY21" s="191"/>
      <c r="NZ21" s="191"/>
      <c r="OA21" s="191"/>
      <c r="OB21" s="191"/>
      <c r="OC21" s="83"/>
      <c r="OD21" s="212"/>
      <c r="OE21" s="212"/>
      <c r="OF21" s="212"/>
      <c r="OG21" s="191"/>
      <c r="OH21" s="191"/>
      <c r="OI21" s="191"/>
      <c r="OJ21" s="191"/>
      <c r="OK21" s="83"/>
      <c r="OL21" s="212"/>
      <c r="OM21" s="212"/>
      <c r="ON21" s="212"/>
      <c r="OO21" s="191"/>
      <c r="OP21" s="191"/>
      <c r="OQ21" s="191"/>
      <c r="OR21" s="191"/>
      <c r="OS21" s="83"/>
      <c r="OT21" s="212"/>
      <c r="OU21" s="212"/>
      <c r="OV21" s="212"/>
      <c r="OW21" s="191"/>
      <c r="OX21" s="191"/>
      <c r="OY21" s="191"/>
      <c r="OZ21" s="191"/>
      <c r="PA21" s="83"/>
      <c r="PB21" s="212"/>
      <c r="PC21" s="212"/>
      <c r="PD21" s="212"/>
      <c r="PE21" s="191"/>
      <c r="PF21" s="191"/>
      <c r="PG21" s="191"/>
      <c r="PH21" s="191"/>
      <c r="PI21" s="83"/>
      <c r="PJ21" s="212"/>
      <c r="PK21" s="212"/>
      <c r="PL21" s="212"/>
      <c r="PM21" s="191"/>
      <c r="PN21" s="191"/>
      <c r="PO21" s="191"/>
      <c r="PP21" s="191"/>
      <c r="PQ21" s="83"/>
      <c r="PR21" s="212"/>
      <c r="PS21" s="212"/>
      <c r="PT21" s="212"/>
      <c r="PU21" s="191"/>
      <c r="PV21" s="191"/>
      <c r="PW21" s="191"/>
      <c r="PX21" s="191"/>
      <c r="PY21" s="83"/>
      <c r="PZ21" s="212"/>
      <c r="QA21" s="212"/>
      <c r="QB21" s="212"/>
      <c r="QC21" s="191"/>
      <c r="QD21" s="191"/>
      <c r="QE21" s="191"/>
      <c r="QF21" s="191"/>
      <c r="QG21" s="83"/>
      <c r="QH21" s="212"/>
      <c r="QI21" s="212"/>
      <c r="QJ21" s="212"/>
      <c r="QK21" s="191"/>
      <c r="QL21" s="191"/>
      <c r="QM21" s="191"/>
      <c r="QN21" s="191"/>
      <c r="QO21" s="83"/>
      <c r="QP21" s="212"/>
      <c r="QQ21" s="212"/>
      <c r="QR21" s="212"/>
      <c r="QS21" s="191"/>
      <c r="QT21" s="191"/>
      <c r="QU21" s="191"/>
      <c r="QV21" s="191"/>
      <c r="QW21" s="83"/>
      <c r="QX21" s="212"/>
      <c r="QY21" s="212"/>
      <c r="QZ21" s="212"/>
      <c r="RA21" s="191"/>
      <c r="RB21" s="191"/>
      <c r="RC21" s="191"/>
      <c r="RD21" s="191"/>
      <c r="RE21" s="83"/>
      <c r="RF21" s="212"/>
      <c r="RG21" s="212"/>
      <c r="RH21" s="212"/>
      <c r="RI21" s="191"/>
      <c r="RJ21" s="191"/>
      <c r="RK21" s="191"/>
      <c r="RL21" s="191"/>
      <c r="RM21" s="83"/>
      <c r="RN21" s="212"/>
      <c r="RO21" s="212"/>
      <c r="RP21" s="212"/>
      <c r="RQ21" s="191"/>
      <c r="RR21" s="191"/>
      <c r="RS21" s="191"/>
      <c r="RT21" s="191"/>
      <c r="RU21" s="83"/>
      <c r="RV21" s="212"/>
      <c r="RW21" s="212"/>
      <c r="RX21" s="212"/>
      <c r="RY21" s="191"/>
      <c r="RZ21" s="191"/>
      <c r="SA21" s="191"/>
      <c r="SB21" s="191"/>
      <c r="SC21" s="83"/>
      <c r="SD21" s="212"/>
      <c r="SE21" s="212"/>
      <c r="SF21" s="212"/>
      <c r="SG21" s="191"/>
      <c r="SH21" s="191"/>
      <c r="SI21" s="191"/>
      <c r="SJ21" s="191"/>
      <c r="SK21" s="83"/>
      <c r="SL21" s="212"/>
      <c r="SM21" s="212"/>
      <c r="SN21" s="212"/>
      <c r="SO21" s="191"/>
      <c r="SP21" s="191"/>
      <c r="SQ21" s="191"/>
      <c r="SR21" s="191"/>
      <c r="SS21" s="83"/>
      <c r="ST21" s="212"/>
      <c r="SU21" s="212"/>
      <c r="SV21" s="212"/>
      <c r="SW21" s="191"/>
      <c r="SX21" s="191"/>
      <c r="SY21" s="191"/>
      <c r="SZ21" s="191"/>
      <c r="TA21" s="83"/>
      <c r="TB21" s="212"/>
      <c r="TC21" s="212"/>
      <c r="TD21" s="212"/>
      <c r="TE21" s="191"/>
      <c r="TF21" s="191"/>
      <c r="TG21" s="191"/>
      <c r="TH21" s="191"/>
      <c r="TI21" s="83"/>
      <c r="TJ21" s="212"/>
      <c r="TK21" s="212"/>
      <c r="TL21" s="212"/>
      <c r="TM21" s="191"/>
      <c r="TN21" s="191"/>
      <c r="TO21" s="191"/>
      <c r="TP21" s="191"/>
      <c r="TQ21" s="83"/>
      <c r="TR21" s="212"/>
      <c r="TS21" s="212"/>
      <c r="TT21" s="212"/>
      <c r="TU21" s="191"/>
      <c r="TV21" s="191"/>
      <c r="TW21" s="191"/>
      <c r="TX21" s="191"/>
      <c r="TY21" s="83"/>
      <c r="TZ21" s="212"/>
      <c r="UA21" s="212"/>
      <c r="UB21" s="212"/>
      <c r="UC21" s="191"/>
      <c r="UD21" s="191"/>
      <c r="UE21" s="191"/>
      <c r="UF21" s="191"/>
      <c r="UG21" s="83"/>
      <c r="UH21" s="212"/>
      <c r="UI21" s="212"/>
      <c r="UJ21" s="212"/>
      <c r="UK21" s="191"/>
      <c r="UL21" s="191"/>
      <c r="UM21" s="191"/>
      <c r="UN21" s="191"/>
      <c r="UO21" s="83"/>
      <c r="UP21" s="212"/>
      <c r="UQ21" s="212"/>
      <c r="UR21" s="212"/>
      <c r="US21" s="191"/>
      <c r="UT21" s="191"/>
      <c r="UU21" s="191"/>
      <c r="UV21" s="191"/>
      <c r="UW21" s="83"/>
      <c r="UX21" s="212"/>
      <c r="UY21" s="212"/>
      <c r="UZ21" s="212"/>
      <c r="VA21" s="191"/>
      <c r="VB21" s="191"/>
      <c r="VC21" s="191"/>
      <c r="VD21" s="191"/>
      <c r="VE21" s="83"/>
      <c r="VF21" s="212"/>
      <c r="VG21" s="212"/>
      <c r="VH21" s="212"/>
      <c r="VI21" s="191"/>
      <c r="VJ21" s="191"/>
      <c r="VK21" s="191"/>
      <c r="VL21" s="191"/>
      <c r="VM21" s="83"/>
      <c r="VN21" s="212"/>
      <c r="VO21" s="212"/>
      <c r="VP21" s="212"/>
      <c r="VQ21" s="191"/>
      <c r="VR21" s="191"/>
      <c r="VS21" s="191"/>
      <c r="VT21" s="191"/>
      <c r="VU21" s="83"/>
      <c r="VV21" s="212"/>
      <c r="VW21" s="212"/>
      <c r="VX21" s="212"/>
      <c r="VY21" s="191"/>
      <c r="VZ21" s="191"/>
      <c r="WA21" s="191"/>
      <c r="WB21" s="191"/>
      <c r="WC21" s="83"/>
      <c r="WD21" s="212"/>
      <c r="WE21" s="212"/>
      <c r="WF21" s="212"/>
      <c r="WG21" s="191"/>
      <c r="WH21" s="191"/>
      <c r="WI21" s="191"/>
      <c r="WJ21" s="191"/>
      <c r="WK21" s="83"/>
      <c r="WL21" s="212"/>
      <c r="WM21" s="212"/>
      <c r="WN21" s="212"/>
      <c r="WO21" s="191"/>
      <c r="WP21" s="191"/>
      <c r="WQ21" s="191"/>
      <c r="WR21" s="191"/>
      <c r="WS21" s="83"/>
      <c r="WT21" s="212"/>
      <c r="WU21" s="212"/>
      <c r="WV21" s="212"/>
      <c r="WW21" s="191"/>
      <c r="WX21" s="191"/>
      <c r="WY21" s="191"/>
      <c r="WZ21" s="191"/>
      <c r="XA21" s="83"/>
      <c r="XB21" s="212"/>
      <c r="XC21" s="212"/>
      <c r="XD21" s="212"/>
      <c r="XE21" s="191"/>
      <c r="XF21" s="191"/>
      <c r="XG21" s="191"/>
      <c r="XH21" s="191"/>
      <c r="XI21" s="83"/>
      <c r="XJ21" s="212"/>
      <c r="XK21" s="212"/>
      <c r="XL21" s="212"/>
      <c r="XM21" s="191"/>
      <c r="XN21" s="191"/>
      <c r="XO21" s="191"/>
      <c r="XP21" s="191"/>
      <c r="XQ21" s="83"/>
      <c r="XR21" s="212"/>
      <c r="XS21" s="212"/>
      <c r="XT21" s="212"/>
      <c r="XU21" s="191"/>
      <c r="XV21" s="191"/>
      <c r="XW21" s="191"/>
      <c r="XX21" s="191"/>
      <c r="XY21" s="83"/>
      <c r="XZ21" s="212"/>
      <c r="YA21" s="212"/>
      <c r="YB21" s="212"/>
      <c r="YC21" s="191"/>
      <c r="YD21" s="191"/>
      <c r="YE21" s="191"/>
      <c r="YF21" s="191"/>
      <c r="YG21" s="83"/>
      <c r="YH21" s="212"/>
      <c r="YI21" s="212"/>
      <c r="YJ21" s="212"/>
      <c r="YK21" s="191"/>
      <c r="YL21" s="191"/>
      <c r="YM21" s="191"/>
      <c r="YN21" s="191"/>
      <c r="YO21" s="83"/>
      <c r="YP21" s="212"/>
      <c r="YQ21" s="212"/>
      <c r="YR21" s="212"/>
      <c r="YS21" s="191"/>
      <c r="YT21" s="191"/>
      <c r="YU21" s="191"/>
      <c r="YV21" s="191"/>
      <c r="YW21" s="83"/>
      <c r="YX21" s="212"/>
      <c r="YY21" s="212"/>
      <c r="YZ21" s="212"/>
      <c r="ZA21" s="191"/>
      <c r="ZB21" s="191"/>
      <c r="ZC21" s="191"/>
      <c r="ZD21" s="191"/>
      <c r="ZE21" s="83"/>
      <c r="ZF21" s="212"/>
      <c r="ZG21" s="212"/>
      <c r="ZH21" s="212"/>
      <c r="ZI21" s="191"/>
      <c r="ZJ21" s="191"/>
      <c r="ZK21" s="191"/>
      <c r="ZL21" s="191"/>
      <c r="ZM21" s="83"/>
      <c r="ZN21" s="212"/>
      <c r="ZO21" s="212"/>
      <c r="ZP21" s="212"/>
      <c r="ZQ21" s="191"/>
      <c r="ZR21" s="191"/>
      <c r="ZS21" s="191"/>
      <c r="ZT21" s="191"/>
      <c r="ZU21" s="83"/>
      <c r="ZV21" s="212"/>
      <c r="ZW21" s="212"/>
      <c r="ZX21" s="212"/>
      <c r="ZY21" s="191"/>
      <c r="ZZ21" s="191"/>
      <c r="AAA21" s="191"/>
      <c r="AAB21" s="191"/>
      <c r="AAC21" s="83"/>
      <c r="AAD21" s="212"/>
      <c r="AAE21" s="212"/>
      <c r="AAF21" s="212"/>
      <c r="AAG21" s="191"/>
      <c r="AAH21" s="191"/>
      <c r="AAI21" s="191"/>
      <c r="AAJ21" s="191"/>
      <c r="AAK21" s="83"/>
      <c r="AAL21" s="212"/>
      <c r="AAM21" s="212"/>
      <c r="AAN21" s="212"/>
      <c r="AAO21" s="191"/>
      <c r="AAP21" s="191"/>
      <c r="AAQ21" s="191"/>
      <c r="AAR21" s="191"/>
      <c r="AAS21" s="83"/>
      <c r="AAT21" s="212"/>
      <c r="AAU21" s="212"/>
      <c r="AAV21" s="212"/>
      <c r="AAW21" s="191"/>
      <c r="AAX21" s="191"/>
      <c r="AAY21" s="191"/>
      <c r="AAZ21" s="191"/>
      <c r="ABA21" s="83"/>
      <c r="ABB21" s="212"/>
      <c r="ABC21" s="212"/>
      <c r="ABD21" s="212"/>
      <c r="ABE21" s="191"/>
      <c r="ABF21" s="191"/>
      <c r="ABG21" s="191"/>
      <c r="ABH21" s="191"/>
      <c r="ABI21" s="83"/>
      <c r="ABJ21" s="212"/>
      <c r="ABK21" s="212"/>
      <c r="ABL21" s="212"/>
      <c r="ABM21" s="191"/>
      <c r="ABN21" s="191"/>
      <c r="ABO21" s="191"/>
      <c r="ABP21" s="191"/>
      <c r="ABQ21" s="83"/>
      <c r="ABR21" s="212"/>
      <c r="ABS21" s="212"/>
      <c r="ABT21" s="212"/>
      <c r="ABU21" s="191"/>
      <c r="ABV21" s="191"/>
      <c r="ABW21" s="191"/>
      <c r="ABX21" s="191"/>
      <c r="ABY21" s="83"/>
      <c r="ABZ21" s="212"/>
      <c r="ACA21" s="212"/>
      <c r="ACB21" s="212"/>
      <c r="ACC21" s="191"/>
      <c r="ACD21" s="191"/>
      <c r="ACE21" s="191"/>
      <c r="ACF21" s="191"/>
      <c r="ACG21" s="83"/>
      <c r="ACH21" s="212"/>
      <c r="ACI21" s="212"/>
      <c r="ACJ21" s="212"/>
      <c r="ACK21" s="191"/>
      <c r="ACL21" s="191"/>
      <c r="ACM21" s="191"/>
      <c r="ACN21" s="191"/>
      <c r="ACO21" s="83"/>
      <c r="ACP21" s="212"/>
      <c r="ACQ21" s="212"/>
      <c r="ACR21" s="212"/>
      <c r="ACS21" s="191"/>
      <c r="ACT21" s="191"/>
      <c r="ACU21" s="191"/>
      <c r="ACV21" s="191"/>
      <c r="ACW21" s="83"/>
      <c r="ACX21" s="212"/>
      <c r="ACY21" s="212"/>
      <c r="ACZ21" s="212"/>
      <c r="ADA21" s="191"/>
      <c r="ADB21" s="191"/>
      <c r="ADC21" s="191"/>
      <c r="ADD21" s="191"/>
      <c r="ADE21" s="83"/>
      <c r="ADF21" s="212"/>
      <c r="ADG21" s="212"/>
      <c r="ADH21" s="212"/>
      <c r="ADI21" s="191"/>
      <c r="ADJ21" s="191"/>
      <c r="ADK21" s="191"/>
      <c r="ADL21" s="191"/>
      <c r="ADM21" s="83"/>
      <c r="ADN21" s="212"/>
      <c r="ADO21" s="212"/>
      <c r="ADP21" s="212"/>
      <c r="ADQ21" s="191"/>
      <c r="ADR21" s="191"/>
      <c r="ADS21" s="191"/>
      <c r="ADT21" s="191"/>
      <c r="ADU21" s="83"/>
      <c r="ADV21" s="212"/>
      <c r="ADW21" s="212"/>
      <c r="ADX21" s="212"/>
      <c r="ADY21" s="191"/>
      <c r="ADZ21" s="191"/>
      <c r="AEA21" s="191"/>
      <c r="AEB21" s="191"/>
      <c r="AEC21" s="83"/>
      <c r="AED21" s="212"/>
      <c r="AEE21" s="212"/>
      <c r="AEF21" s="212"/>
      <c r="AEG21" s="191"/>
      <c r="AEH21" s="191"/>
      <c r="AEI21" s="191"/>
      <c r="AEJ21" s="191"/>
      <c r="AEK21" s="83"/>
      <c r="AEL21" s="212"/>
      <c r="AEM21" s="212"/>
      <c r="AEN21" s="212"/>
      <c r="AEO21" s="191"/>
      <c r="AEP21" s="191"/>
      <c r="AEQ21" s="191"/>
      <c r="AER21" s="191"/>
      <c r="AES21" s="83"/>
      <c r="AET21" s="212"/>
      <c r="AEU21" s="212"/>
      <c r="AEV21" s="212"/>
      <c r="AEW21" s="191"/>
      <c r="AEX21" s="191"/>
      <c r="AEY21" s="191"/>
      <c r="AEZ21" s="191"/>
      <c r="AFA21" s="83"/>
      <c r="AFB21" s="212"/>
      <c r="AFC21" s="212"/>
      <c r="AFD21" s="212"/>
      <c r="AFE21" s="191"/>
      <c r="AFF21" s="191"/>
      <c r="AFG21" s="191"/>
      <c r="AFH21" s="191"/>
      <c r="AFI21" s="83"/>
      <c r="AFJ21" s="212"/>
      <c r="AFK21" s="212"/>
      <c r="AFL21" s="212"/>
      <c r="AFM21" s="191"/>
      <c r="AFN21" s="191"/>
      <c r="AFO21" s="191"/>
      <c r="AFP21" s="191"/>
      <c r="AFQ21" s="83"/>
      <c r="AFR21" s="212"/>
      <c r="AFS21" s="212"/>
      <c r="AFT21" s="212"/>
      <c r="AFU21" s="191"/>
      <c r="AFV21" s="191"/>
      <c r="AFW21" s="191"/>
      <c r="AFX21" s="191"/>
      <c r="AFY21" s="83"/>
      <c r="AFZ21" s="212"/>
      <c r="AGA21" s="212"/>
      <c r="AGB21" s="212"/>
      <c r="AGC21" s="191"/>
      <c r="AGD21" s="191"/>
      <c r="AGE21" s="191"/>
      <c r="AGF21" s="191"/>
      <c r="AGG21" s="83"/>
      <c r="AGH21" s="212"/>
      <c r="AGI21" s="212"/>
      <c r="AGJ21" s="212"/>
      <c r="AGK21" s="191"/>
      <c r="AGL21" s="191"/>
      <c r="AGM21" s="191"/>
      <c r="AGN21" s="191"/>
      <c r="AGO21" s="83"/>
      <c r="AGP21" s="212"/>
      <c r="AGQ21" s="212"/>
      <c r="AGR21" s="212"/>
      <c r="AGS21" s="191"/>
      <c r="AGT21" s="191"/>
      <c r="AGU21" s="191"/>
      <c r="AGV21" s="191"/>
      <c r="AGW21" s="83"/>
      <c r="AGX21" s="212"/>
      <c r="AGY21" s="212"/>
      <c r="AGZ21" s="212"/>
      <c r="AHA21" s="191"/>
      <c r="AHB21" s="191"/>
      <c r="AHC21" s="191"/>
      <c r="AHD21" s="191"/>
      <c r="AHE21" s="83"/>
      <c r="AHF21" s="212"/>
      <c r="AHG21" s="212"/>
      <c r="AHH21" s="212"/>
      <c r="AHI21" s="191"/>
      <c r="AHJ21" s="191"/>
      <c r="AHK21" s="191"/>
      <c r="AHL21" s="191"/>
      <c r="AHM21" s="83"/>
      <c r="AHN21" s="212"/>
      <c r="AHO21" s="212"/>
      <c r="AHP21" s="212"/>
      <c r="AHQ21" s="191"/>
      <c r="AHR21" s="191"/>
      <c r="AHS21" s="191"/>
      <c r="AHT21" s="191"/>
      <c r="AHU21" s="83"/>
      <c r="AHV21" s="212"/>
      <c r="AHW21" s="212"/>
      <c r="AHX21" s="212"/>
      <c r="AHY21" s="191"/>
      <c r="AHZ21" s="191"/>
      <c r="AIA21" s="191"/>
      <c r="AIB21" s="191"/>
      <c r="AIC21" s="83"/>
      <c r="AID21" s="212"/>
      <c r="AIE21" s="212"/>
      <c r="AIF21" s="212"/>
      <c r="AIG21" s="191"/>
      <c r="AIH21" s="191"/>
      <c r="AII21" s="191"/>
      <c r="AIJ21" s="191"/>
      <c r="AIK21" s="83"/>
      <c r="AIL21" s="212"/>
      <c r="AIM21" s="212"/>
      <c r="AIN21" s="212"/>
      <c r="AIO21" s="191"/>
      <c r="AIP21" s="191"/>
      <c r="AIQ21" s="191"/>
      <c r="AIR21" s="191"/>
      <c r="AIS21" s="83"/>
      <c r="AIT21" s="212"/>
      <c r="AIU21" s="212"/>
      <c r="AIV21" s="212"/>
      <c r="AIW21" s="191"/>
      <c r="AIX21" s="191"/>
      <c r="AIY21" s="191"/>
      <c r="AIZ21" s="191"/>
      <c r="AJA21" s="83"/>
      <c r="AJB21" s="212"/>
      <c r="AJC21" s="212"/>
      <c r="AJD21" s="212"/>
      <c r="AJE21" s="191"/>
      <c r="AJF21" s="191"/>
      <c r="AJG21" s="191"/>
      <c r="AJH21" s="191"/>
      <c r="AJI21" s="83"/>
      <c r="AJJ21" s="212"/>
      <c r="AJK21" s="212"/>
      <c r="AJL21" s="212"/>
      <c r="AJM21" s="191"/>
      <c r="AJN21" s="191"/>
      <c r="AJO21" s="191"/>
      <c r="AJP21" s="191"/>
      <c r="AJQ21" s="83"/>
      <c r="AJR21" s="212"/>
      <c r="AJS21" s="212"/>
      <c r="AJT21" s="212"/>
      <c r="AJU21" s="191"/>
      <c r="AJV21" s="191"/>
      <c r="AJW21" s="191"/>
      <c r="AJX21" s="191"/>
      <c r="AJY21" s="83"/>
      <c r="AJZ21" s="212"/>
      <c r="AKA21" s="212"/>
      <c r="AKB21" s="212"/>
      <c r="AKC21" s="191"/>
      <c r="AKD21" s="191"/>
      <c r="AKE21" s="191"/>
      <c r="AKF21" s="191"/>
      <c r="AKG21" s="83"/>
      <c r="AKH21" s="212"/>
      <c r="AKI21" s="212"/>
      <c r="AKJ21" s="212"/>
      <c r="AKK21" s="191"/>
      <c r="AKL21" s="191"/>
      <c r="AKM21" s="191"/>
      <c r="AKN21" s="191"/>
      <c r="AKO21" s="83"/>
      <c r="AKP21" s="212"/>
      <c r="AKQ21" s="212"/>
      <c r="AKR21" s="212"/>
      <c r="AKS21" s="191"/>
      <c r="AKT21" s="191"/>
      <c r="AKU21" s="191"/>
      <c r="AKV21" s="191"/>
      <c r="AKW21" s="83"/>
      <c r="AKX21" s="212"/>
      <c r="AKY21" s="212"/>
      <c r="AKZ21" s="212"/>
      <c r="ALA21" s="191"/>
      <c r="ALB21" s="191"/>
      <c r="ALC21" s="191"/>
      <c r="ALD21" s="191"/>
      <c r="ALE21" s="83"/>
      <c r="ALF21" s="212"/>
      <c r="ALG21" s="212"/>
      <c r="ALH21" s="212"/>
      <c r="ALI21" s="191"/>
      <c r="ALJ21" s="191"/>
      <c r="ALK21" s="191"/>
      <c r="ALL21" s="191"/>
      <c r="ALM21" s="83"/>
      <c r="ALN21" s="212"/>
      <c r="ALO21" s="212"/>
      <c r="ALP21" s="212"/>
      <c r="ALQ21" s="191"/>
      <c r="ALR21" s="191"/>
      <c r="ALS21" s="191"/>
      <c r="ALT21" s="191"/>
      <c r="ALU21" s="83"/>
      <c r="ALV21" s="212"/>
      <c r="ALW21" s="212"/>
      <c r="ALX21" s="212"/>
      <c r="ALY21" s="191"/>
      <c r="ALZ21" s="191"/>
      <c r="AMA21" s="191"/>
      <c r="AMB21" s="191"/>
      <c r="AMC21" s="83"/>
      <c r="AMD21" s="212"/>
      <c r="AME21" s="212"/>
      <c r="AMF21" s="212"/>
      <c r="AMG21" s="191"/>
      <c r="AMH21" s="191"/>
      <c r="AMI21" s="191"/>
      <c r="AMJ21" s="191"/>
      <c r="AMK21" s="83"/>
      <c r="AML21" s="212"/>
      <c r="AMM21" s="212"/>
      <c r="AMN21" s="212"/>
      <c r="AMO21" s="191"/>
      <c r="AMP21" s="191"/>
      <c r="AMQ21" s="191"/>
      <c r="AMR21" s="191"/>
      <c r="AMS21" s="83"/>
      <c r="AMT21" s="212"/>
      <c r="AMU21" s="212"/>
      <c r="AMV21" s="212"/>
      <c r="AMW21" s="191"/>
      <c r="AMX21" s="191"/>
      <c r="AMY21" s="191"/>
      <c r="AMZ21" s="191"/>
      <c r="ANA21" s="83"/>
      <c r="ANB21" s="212"/>
      <c r="ANC21" s="212"/>
      <c r="AND21" s="212"/>
      <c r="ANE21" s="191"/>
      <c r="ANF21" s="191"/>
      <c r="ANG21" s="191"/>
      <c r="ANH21" s="191"/>
      <c r="ANI21" s="83"/>
      <c r="ANJ21" s="212"/>
      <c r="ANK21" s="212"/>
      <c r="ANL21" s="212"/>
      <c r="ANM21" s="191"/>
      <c r="ANN21" s="191"/>
      <c r="ANO21" s="191"/>
      <c r="ANP21" s="191"/>
      <c r="ANQ21" s="83"/>
      <c r="ANR21" s="212"/>
      <c r="ANS21" s="212"/>
      <c r="ANT21" s="212"/>
      <c r="ANU21" s="191"/>
      <c r="ANV21" s="191"/>
      <c r="ANW21" s="191"/>
      <c r="ANX21" s="191"/>
      <c r="ANY21" s="83"/>
      <c r="ANZ21" s="212"/>
      <c r="AOA21" s="212"/>
      <c r="AOB21" s="212"/>
      <c r="AOC21" s="191"/>
      <c r="AOD21" s="191"/>
      <c r="AOE21" s="191"/>
      <c r="AOF21" s="191"/>
      <c r="AOG21" s="83"/>
      <c r="AOH21" s="212"/>
      <c r="AOI21" s="212"/>
      <c r="AOJ21" s="212"/>
      <c r="AOK21" s="191"/>
      <c r="AOL21" s="191"/>
      <c r="AOM21" s="191"/>
      <c r="AON21" s="191"/>
      <c r="AOO21" s="83"/>
      <c r="AOP21" s="212"/>
      <c r="AOQ21" s="212"/>
      <c r="AOR21" s="212"/>
      <c r="AOS21" s="191"/>
      <c r="AOT21" s="191"/>
      <c r="AOU21" s="191"/>
      <c r="AOV21" s="191"/>
      <c r="AOW21" s="83"/>
      <c r="AOX21" s="212"/>
      <c r="AOY21" s="212"/>
      <c r="AOZ21" s="212"/>
      <c r="APA21" s="191"/>
      <c r="APB21" s="191"/>
      <c r="APC21" s="191"/>
      <c r="APD21" s="191"/>
      <c r="APE21" s="83"/>
      <c r="APF21" s="212"/>
      <c r="APG21" s="212"/>
      <c r="APH21" s="212"/>
      <c r="API21" s="191"/>
      <c r="APJ21" s="191"/>
      <c r="APK21" s="191"/>
      <c r="APL21" s="191"/>
      <c r="APM21" s="83"/>
      <c r="APN21" s="212"/>
      <c r="APO21" s="212"/>
      <c r="APP21" s="212"/>
      <c r="APQ21" s="191"/>
      <c r="APR21" s="191"/>
      <c r="APS21" s="191"/>
      <c r="APT21" s="191"/>
      <c r="APU21" s="83"/>
      <c r="APV21" s="212"/>
      <c r="APW21" s="212"/>
      <c r="APX21" s="212"/>
      <c r="APY21" s="191"/>
      <c r="APZ21" s="191"/>
      <c r="AQA21" s="191"/>
      <c r="AQB21" s="191"/>
      <c r="AQC21" s="83"/>
      <c r="AQD21" s="212"/>
      <c r="AQE21" s="212"/>
      <c r="AQF21" s="212"/>
      <c r="AQG21" s="191"/>
      <c r="AQH21" s="191"/>
      <c r="AQI21" s="191"/>
      <c r="AQJ21" s="191"/>
      <c r="AQK21" s="83"/>
      <c r="AQL21" s="212"/>
      <c r="AQM21" s="212"/>
      <c r="AQN21" s="212"/>
      <c r="AQO21" s="191"/>
      <c r="AQP21" s="191"/>
      <c r="AQQ21" s="191"/>
      <c r="AQR21" s="191"/>
      <c r="AQS21" s="83"/>
      <c r="AQT21" s="212"/>
      <c r="AQU21" s="212"/>
      <c r="AQV21" s="212"/>
      <c r="AQW21" s="191"/>
      <c r="AQX21" s="191"/>
      <c r="AQY21" s="191"/>
      <c r="AQZ21" s="191"/>
      <c r="ARA21" s="83"/>
      <c r="ARB21" s="212"/>
      <c r="ARC21" s="212"/>
      <c r="ARD21" s="212"/>
      <c r="ARE21" s="191"/>
      <c r="ARF21" s="191"/>
      <c r="ARG21" s="191"/>
      <c r="ARH21" s="191"/>
      <c r="ARI21" s="83"/>
      <c r="ARJ21" s="212"/>
      <c r="ARK21" s="212"/>
      <c r="ARL21" s="212"/>
      <c r="ARM21" s="191"/>
      <c r="ARN21" s="191"/>
      <c r="ARO21" s="191"/>
      <c r="ARP21" s="191"/>
      <c r="ARQ21" s="83"/>
      <c r="ARR21" s="212"/>
      <c r="ARS21" s="212"/>
      <c r="ART21" s="212"/>
      <c r="ARU21" s="191"/>
      <c r="ARV21" s="191"/>
      <c r="ARW21" s="191"/>
      <c r="ARX21" s="191"/>
      <c r="ARY21" s="83"/>
      <c r="ARZ21" s="212"/>
      <c r="ASA21" s="212"/>
      <c r="ASB21" s="212"/>
      <c r="ASC21" s="191"/>
      <c r="ASD21" s="191"/>
      <c r="ASE21" s="191"/>
      <c r="ASF21" s="191"/>
      <c r="ASG21" s="83"/>
      <c r="ASH21" s="212"/>
      <c r="ASI21" s="212"/>
      <c r="ASJ21" s="212"/>
      <c r="ASK21" s="191"/>
      <c r="ASL21" s="191"/>
      <c r="ASM21" s="191"/>
      <c r="ASN21" s="191"/>
      <c r="ASO21" s="83"/>
      <c r="ASP21" s="212"/>
      <c r="ASQ21" s="212"/>
      <c r="ASR21" s="212"/>
      <c r="ASS21" s="191"/>
      <c r="AST21" s="191"/>
      <c r="ASU21" s="191"/>
      <c r="ASV21" s="191"/>
      <c r="ASW21" s="83"/>
      <c r="ASX21" s="212"/>
      <c r="ASY21" s="212"/>
      <c r="ASZ21" s="212"/>
      <c r="ATA21" s="191"/>
      <c r="ATB21" s="191"/>
      <c r="ATC21" s="191"/>
      <c r="ATD21" s="191"/>
      <c r="ATE21" s="83"/>
      <c r="ATF21" s="212"/>
      <c r="ATG21" s="212"/>
      <c r="ATH21" s="212"/>
      <c r="ATI21" s="191"/>
      <c r="ATJ21" s="191"/>
      <c r="ATK21" s="191"/>
      <c r="ATL21" s="191"/>
      <c r="ATM21" s="83"/>
      <c r="ATN21" s="212"/>
      <c r="ATO21" s="212"/>
      <c r="ATP21" s="212"/>
      <c r="ATQ21" s="191"/>
      <c r="ATR21" s="191"/>
      <c r="ATS21" s="191"/>
      <c r="ATT21" s="191"/>
      <c r="ATU21" s="83"/>
      <c r="ATV21" s="212"/>
      <c r="ATW21" s="212"/>
      <c r="ATX21" s="212"/>
      <c r="ATY21" s="191"/>
      <c r="ATZ21" s="191"/>
      <c r="AUA21" s="191"/>
      <c r="AUB21" s="191"/>
      <c r="AUC21" s="83"/>
      <c r="AUD21" s="212"/>
      <c r="AUE21" s="212"/>
      <c r="AUF21" s="212"/>
      <c r="AUG21" s="191"/>
      <c r="AUH21" s="191"/>
      <c r="AUI21" s="191"/>
      <c r="AUJ21" s="191"/>
      <c r="AUK21" s="83"/>
      <c r="AUL21" s="212"/>
      <c r="AUM21" s="212"/>
      <c r="AUN21" s="212"/>
      <c r="AUO21" s="191"/>
      <c r="AUP21" s="191"/>
      <c r="AUQ21" s="191"/>
      <c r="AUR21" s="191"/>
      <c r="AUS21" s="83"/>
      <c r="AUT21" s="212"/>
      <c r="AUU21" s="212"/>
      <c r="AUV21" s="212"/>
      <c r="AUW21" s="191"/>
      <c r="AUX21" s="191"/>
      <c r="AUY21" s="191"/>
      <c r="AUZ21" s="191"/>
      <c r="AVA21" s="83"/>
      <c r="AVB21" s="212"/>
      <c r="AVC21" s="212"/>
      <c r="AVD21" s="212"/>
      <c r="AVE21" s="191"/>
      <c r="AVF21" s="191"/>
      <c r="AVG21" s="191"/>
      <c r="AVH21" s="191"/>
      <c r="AVI21" s="83"/>
      <c r="AVJ21" s="212"/>
      <c r="AVK21" s="212"/>
      <c r="AVL21" s="212"/>
      <c r="AVM21" s="191"/>
      <c r="AVN21" s="191"/>
      <c r="AVO21" s="191"/>
      <c r="AVP21" s="191"/>
      <c r="AVQ21" s="83"/>
      <c r="AVR21" s="212"/>
      <c r="AVS21" s="212"/>
      <c r="AVT21" s="212"/>
      <c r="AVU21" s="191"/>
      <c r="AVV21" s="191"/>
      <c r="AVW21" s="191"/>
      <c r="AVX21" s="191"/>
      <c r="AVY21" s="83"/>
      <c r="AVZ21" s="212"/>
      <c r="AWA21" s="212"/>
      <c r="AWB21" s="212"/>
      <c r="AWC21" s="191"/>
      <c r="AWD21" s="191"/>
      <c r="AWE21" s="191"/>
      <c r="AWF21" s="191"/>
      <c r="AWG21" s="83"/>
      <c r="AWH21" s="212"/>
      <c r="AWI21" s="212"/>
      <c r="AWJ21" s="212"/>
      <c r="AWK21" s="191"/>
      <c r="AWL21" s="191"/>
      <c r="AWM21" s="191"/>
      <c r="AWN21" s="191"/>
      <c r="AWO21" s="83"/>
      <c r="AWP21" s="212"/>
      <c r="AWQ21" s="212"/>
      <c r="AWR21" s="212"/>
      <c r="AWS21" s="191"/>
      <c r="AWT21" s="191"/>
      <c r="AWU21" s="191"/>
      <c r="AWV21" s="191"/>
      <c r="AWW21" s="83"/>
      <c r="AWX21" s="212"/>
      <c r="AWY21" s="212"/>
      <c r="AWZ21" s="212"/>
      <c r="AXA21" s="191"/>
      <c r="AXB21" s="191"/>
      <c r="AXC21" s="191"/>
      <c r="AXD21" s="191"/>
      <c r="AXE21" s="83"/>
      <c r="AXF21" s="212"/>
      <c r="AXG21" s="212"/>
      <c r="AXH21" s="212"/>
      <c r="AXI21" s="191"/>
      <c r="AXJ21" s="191"/>
      <c r="AXK21" s="191"/>
      <c r="AXL21" s="191"/>
      <c r="AXM21" s="83"/>
      <c r="AXN21" s="212"/>
      <c r="AXO21" s="212"/>
      <c r="AXP21" s="212"/>
      <c r="AXQ21" s="191"/>
      <c r="AXR21" s="191"/>
      <c r="AXS21" s="191"/>
      <c r="AXT21" s="191"/>
      <c r="AXU21" s="83"/>
      <c r="AXV21" s="212"/>
      <c r="AXW21" s="212"/>
      <c r="AXX21" s="212"/>
      <c r="AXY21" s="191"/>
      <c r="AXZ21" s="191"/>
      <c r="AYA21" s="191"/>
      <c r="AYB21" s="191"/>
      <c r="AYC21" s="83"/>
      <c r="AYD21" s="212"/>
      <c r="AYE21" s="212"/>
      <c r="AYF21" s="212"/>
      <c r="AYG21" s="191"/>
      <c r="AYH21" s="191"/>
      <c r="AYI21" s="191"/>
      <c r="AYJ21" s="191"/>
      <c r="AYK21" s="83"/>
      <c r="AYL21" s="212"/>
      <c r="AYM21" s="212"/>
      <c r="AYN21" s="212"/>
      <c r="AYO21" s="191"/>
      <c r="AYP21" s="191"/>
      <c r="AYQ21" s="191"/>
      <c r="AYR21" s="191"/>
      <c r="AYS21" s="83"/>
      <c r="AYT21" s="212"/>
      <c r="AYU21" s="212"/>
      <c r="AYV21" s="212"/>
      <c r="AYW21" s="191"/>
      <c r="AYX21" s="191"/>
      <c r="AYY21" s="191"/>
      <c r="AYZ21" s="191"/>
      <c r="AZA21" s="83"/>
      <c r="AZB21" s="212"/>
      <c r="AZC21" s="212"/>
      <c r="AZD21" s="212"/>
      <c r="AZE21" s="191"/>
      <c r="AZF21" s="191"/>
      <c r="AZG21" s="191"/>
      <c r="AZH21" s="191"/>
      <c r="AZI21" s="83"/>
      <c r="AZJ21" s="212"/>
      <c r="AZK21" s="212"/>
      <c r="AZL21" s="212"/>
      <c r="AZM21" s="191"/>
      <c r="AZN21" s="191"/>
      <c r="AZO21" s="191"/>
      <c r="AZP21" s="191"/>
      <c r="AZQ21" s="83"/>
      <c r="AZR21" s="212"/>
      <c r="AZS21" s="212"/>
      <c r="AZT21" s="212"/>
      <c r="AZU21" s="191"/>
      <c r="AZV21" s="191"/>
      <c r="AZW21" s="191"/>
      <c r="AZX21" s="191"/>
      <c r="AZY21" s="83"/>
      <c r="AZZ21" s="212"/>
      <c r="BAA21" s="212"/>
      <c r="BAB21" s="212"/>
      <c r="BAC21" s="191"/>
      <c r="BAD21" s="191"/>
      <c r="BAE21" s="191"/>
      <c r="BAF21" s="191"/>
      <c r="BAG21" s="83"/>
      <c r="BAH21" s="212"/>
      <c r="BAI21" s="212"/>
      <c r="BAJ21" s="212"/>
      <c r="BAK21" s="191"/>
      <c r="BAL21" s="191"/>
      <c r="BAM21" s="191"/>
      <c r="BAN21" s="191"/>
      <c r="BAO21" s="83"/>
      <c r="BAP21" s="212"/>
      <c r="BAQ21" s="212"/>
      <c r="BAR21" s="212"/>
      <c r="BAS21" s="191"/>
      <c r="BAT21" s="191"/>
      <c r="BAU21" s="191"/>
      <c r="BAV21" s="191"/>
      <c r="BAW21" s="83"/>
      <c r="BAX21" s="212"/>
      <c r="BAY21" s="212"/>
      <c r="BAZ21" s="212"/>
      <c r="BBA21" s="191"/>
      <c r="BBB21" s="191"/>
      <c r="BBC21" s="191"/>
      <c r="BBD21" s="191"/>
      <c r="BBE21" s="83"/>
      <c r="BBF21" s="212"/>
      <c r="BBG21" s="212"/>
      <c r="BBH21" s="212"/>
      <c r="BBI21" s="191"/>
      <c r="BBJ21" s="191"/>
      <c r="BBK21" s="191"/>
      <c r="BBL21" s="191"/>
      <c r="BBM21" s="83"/>
      <c r="BBN21" s="212"/>
      <c r="BBO21" s="212"/>
      <c r="BBP21" s="212"/>
      <c r="BBQ21" s="191"/>
      <c r="BBR21" s="191"/>
      <c r="BBS21" s="191"/>
      <c r="BBT21" s="191"/>
      <c r="BBU21" s="83"/>
      <c r="BBV21" s="212"/>
      <c r="BBW21" s="212"/>
      <c r="BBX21" s="212"/>
      <c r="BBY21" s="191"/>
      <c r="BBZ21" s="191"/>
      <c r="BCA21" s="191"/>
      <c r="BCB21" s="191"/>
      <c r="BCC21" s="83"/>
      <c r="BCD21" s="212"/>
      <c r="BCE21" s="212"/>
      <c r="BCF21" s="212"/>
      <c r="BCG21" s="191"/>
      <c r="BCH21" s="191"/>
      <c r="BCI21" s="191"/>
      <c r="BCJ21" s="191"/>
      <c r="BCK21" s="83"/>
      <c r="BCL21" s="212"/>
      <c r="BCM21" s="212"/>
      <c r="BCN21" s="212"/>
      <c r="BCO21" s="191"/>
      <c r="BCP21" s="191"/>
      <c r="BCQ21" s="191"/>
      <c r="BCR21" s="191"/>
      <c r="BCS21" s="83"/>
      <c r="BCT21" s="212"/>
      <c r="BCU21" s="212"/>
      <c r="BCV21" s="212"/>
      <c r="BCW21" s="191"/>
      <c r="BCX21" s="191"/>
      <c r="BCY21" s="191"/>
      <c r="BCZ21" s="191"/>
      <c r="BDA21" s="83"/>
      <c r="BDB21" s="212"/>
      <c r="BDC21" s="212"/>
      <c r="BDD21" s="212"/>
      <c r="BDE21" s="191"/>
      <c r="BDF21" s="191"/>
      <c r="BDG21" s="191"/>
      <c r="BDH21" s="191"/>
      <c r="BDI21" s="83"/>
      <c r="BDJ21" s="212"/>
      <c r="BDK21" s="212"/>
      <c r="BDL21" s="212"/>
      <c r="BDM21" s="191"/>
      <c r="BDN21" s="191"/>
      <c r="BDO21" s="191"/>
      <c r="BDP21" s="191"/>
      <c r="BDQ21" s="83"/>
      <c r="BDR21" s="212"/>
      <c r="BDS21" s="212"/>
      <c r="BDT21" s="212"/>
      <c r="BDU21" s="191"/>
      <c r="BDV21" s="191"/>
      <c r="BDW21" s="191"/>
      <c r="BDX21" s="191"/>
      <c r="BDY21" s="83"/>
      <c r="BDZ21" s="212"/>
      <c r="BEA21" s="212"/>
      <c r="BEB21" s="212"/>
      <c r="BEC21" s="191"/>
      <c r="BED21" s="191"/>
      <c r="BEE21" s="191"/>
      <c r="BEF21" s="191"/>
      <c r="BEG21" s="83"/>
      <c r="BEH21" s="212"/>
      <c r="BEI21" s="212"/>
      <c r="BEJ21" s="212"/>
      <c r="BEK21" s="191"/>
      <c r="BEL21" s="191"/>
      <c r="BEM21" s="191"/>
      <c r="BEN21" s="191"/>
      <c r="BEO21" s="83"/>
      <c r="BEP21" s="212"/>
      <c r="BEQ21" s="212"/>
      <c r="BER21" s="212"/>
      <c r="BES21" s="191"/>
      <c r="BET21" s="191"/>
      <c r="BEU21" s="191"/>
      <c r="BEV21" s="191"/>
      <c r="BEW21" s="83"/>
      <c r="BEX21" s="212"/>
      <c r="BEY21" s="212"/>
      <c r="BEZ21" s="212"/>
      <c r="BFA21" s="191"/>
      <c r="BFB21" s="191"/>
      <c r="BFC21" s="191"/>
      <c r="BFD21" s="191"/>
      <c r="BFE21" s="83"/>
      <c r="BFF21" s="212"/>
      <c r="BFG21" s="212"/>
      <c r="BFH21" s="212"/>
      <c r="BFI21" s="191"/>
      <c r="BFJ21" s="191"/>
      <c r="BFK21" s="191"/>
      <c r="BFL21" s="191"/>
      <c r="BFM21" s="83"/>
      <c r="BFN21" s="212"/>
      <c r="BFO21" s="212"/>
      <c r="BFP21" s="212"/>
      <c r="BFQ21" s="191"/>
      <c r="BFR21" s="191"/>
      <c r="BFS21" s="191"/>
      <c r="BFT21" s="191"/>
      <c r="BFU21" s="83"/>
      <c r="BFV21" s="212"/>
      <c r="BFW21" s="212"/>
      <c r="BFX21" s="212"/>
      <c r="BFY21" s="191"/>
      <c r="BFZ21" s="191"/>
      <c r="BGA21" s="191"/>
      <c r="BGB21" s="191"/>
      <c r="BGC21" s="83"/>
      <c r="BGD21" s="212"/>
      <c r="BGE21" s="212"/>
      <c r="BGF21" s="212"/>
      <c r="BGG21" s="191"/>
      <c r="BGH21" s="191"/>
      <c r="BGI21" s="191"/>
      <c r="BGJ21" s="191"/>
      <c r="BGK21" s="83"/>
      <c r="BGL21" s="212"/>
      <c r="BGM21" s="212"/>
      <c r="BGN21" s="212"/>
      <c r="BGO21" s="191"/>
      <c r="BGP21" s="191"/>
      <c r="BGQ21" s="191"/>
      <c r="BGR21" s="191"/>
      <c r="BGS21" s="83"/>
      <c r="BGT21" s="212"/>
      <c r="BGU21" s="212"/>
      <c r="BGV21" s="212"/>
      <c r="BGW21" s="191"/>
      <c r="BGX21" s="191"/>
      <c r="BGY21" s="191"/>
      <c r="BGZ21" s="191"/>
      <c r="BHA21" s="83"/>
      <c r="BHB21" s="212"/>
      <c r="BHC21" s="212"/>
      <c r="BHD21" s="212"/>
      <c r="BHE21" s="191"/>
      <c r="BHF21" s="191"/>
      <c r="BHG21" s="191"/>
      <c r="BHH21" s="191"/>
      <c r="BHI21" s="83"/>
      <c r="BHJ21" s="212"/>
      <c r="BHK21" s="212"/>
      <c r="BHL21" s="212"/>
      <c r="BHM21" s="191"/>
      <c r="BHN21" s="191"/>
      <c r="BHO21" s="191"/>
      <c r="BHP21" s="191"/>
      <c r="BHQ21" s="83"/>
      <c r="BHR21" s="212"/>
      <c r="BHS21" s="212"/>
      <c r="BHT21" s="212"/>
      <c r="BHU21" s="191"/>
      <c r="BHV21" s="191"/>
      <c r="BHW21" s="191"/>
      <c r="BHX21" s="191"/>
      <c r="BHY21" s="83"/>
      <c r="BHZ21" s="212"/>
      <c r="BIA21" s="212"/>
      <c r="BIB21" s="212"/>
      <c r="BIC21" s="191"/>
      <c r="BID21" s="191"/>
      <c r="BIE21" s="191"/>
      <c r="BIF21" s="191"/>
      <c r="BIG21" s="83"/>
      <c r="BIH21" s="212"/>
      <c r="BII21" s="212"/>
      <c r="BIJ21" s="212"/>
      <c r="BIK21" s="191"/>
      <c r="BIL21" s="191"/>
      <c r="BIM21" s="191"/>
      <c r="BIN21" s="191"/>
      <c r="BIO21" s="83"/>
      <c r="BIP21" s="212"/>
      <c r="BIQ21" s="212"/>
      <c r="BIR21" s="212"/>
      <c r="BIS21" s="191"/>
      <c r="BIT21" s="191"/>
      <c r="BIU21" s="191"/>
      <c r="BIV21" s="191"/>
      <c r="BIW21" s="83"/>
      <c r="BIX21" s="212"/>
      <c r="BIY21" s="212"/>
      <c r="BIZ21" s="212"/>
      <c r="BJA21" s="191"/>
      <c r="BJB21" s="191"/>
      <c r="BJC21" s="191"/>
      <c r="BJD21" s="191"/>
      <c r="BJE21" s="83"/>
      <c r="BJF21" s="212"/>
      <c r="BJG21" s="212"/>
      <c r="BJH21" s="212"/>
      <c r="BJI21" s="191"/>
      <c r="BJJ21" s="191"/>
      <c r="BJK21" s="191"/>
      <c r="BJL21" s="191"/>
      <c r="BJM21" s="83"/>
      <c r="BJN21" s="212"/>
      <c r="BJO21" s="212"/>
      <c r="BJP21" s="212"/>
      <c r="BJQ21" s="191"/>
      <c r="BJR21" s="191"/>
      <c r="BJS21" s="191"/>
      <c r="BJT21" s="191"/>
      <c r="BJU21" s="83"/>
      <c r="BJV21" s="212"/>
      <c r="BJW21" s="212"/>
      <c r="BJX21" s="212"/>
      <c r="BJY21" s="191"/>
      <c r="BJZ21" s="191"/>
      <c r="BKA21" s="191"/>
      <c r="BKB21" s="191"/>
      <c r="BKC21" s="83"/>
      <c r="BKD21" s="212"/>
      <c r="BKE21" s="212"/>
      <c r="BKF21" s="212"/>
      <c r="BKG21" s="191"/>
      <c r="BKH21" s="191"/>
      <c r="BKI21" s="191"/>
      <c r="BKJ21" s="191"/>
      <c r="BKK21" s="83"/>
      <c r="BKL21" s="212"/>
      <c r="BKM21" s="212"/>
      <c r="BKN21" s="212"/>
      <c r="BKO21" s="191"/>
      <c r="BKP21" s="191"/>
      <c r="BKQ21" s="191"/>
      <c r="BKR21" s="191"/>
      <c r="BKS21" s="83"/>
      <c r="BKT21" s="212"/>
      <c r="BKU21" s="212"/>
      <c r="BKV21" s="212"/>
      <c r="BKW21" s="191"/>
      <c r="BKX21" s="191"/>
      <c r="BKY21" s="191"/>
      <c r="BKZ21" s="191"/>
      <c r="BLA21" s="83"/>
      <c r="BLB21" s="212"/>
      <c r="BLC21" s="212"/>
      <c r="BLD21" s="212"/>
      <c r="BLE21" s="191"/>
      <c r="BLF21" s="191"/>
      <c r="BLG21" s="191"/>
      <c r="BLH21" s="191"/>
      <c r="BLI21" s="83"/>
      <c r="BLJ21" s="212"/>
      <c r="BLK21" s="212"/>
      <c r="BLL21" s="212"/>
      <c r="BLM21" s="191"/>
      <c r="BLN21" s="191"/>
      <c r="BLO21" s="191"/>
      <c r="BLP21" s="191"/>
      <c r="BLQ21" s="83"/>
      <c r="BLR21" s="212"/>
      <c r="BLS21" s="212"/>
      <c r="BLT21" s="212"/>
      <c r="BLU21" s="191"/>
      <c r="BLV21" s="191"/>
      <c r="BLW21" s="191"/>
      <c r="BLX21" s="191"/>
      <c r="BLY21" s="83"/>
      <c r="BLZ21" s="212"/>
      <c r="BMA21" s="212"/>
      <c r="BMB21" s="212"/>
      <c r="BMC21" s="191"/>
      <c r="BMD21" s="191"/>
      <c r="BME21" s="191"/>
      <c r="BMF21" s="191"/>
      <c r="BMG21" s="83"/>
      <c r="BMH21" s="212"/>
      <c r="BMI21" s="212"/>
      <c r="BMJ21" s="212"/>
      <c r="BMK21" s="191"/>
      <c r="BML21" s="191"/>
      <c r="BMM21" s="191"/>
      <c r="BMN21" s="191"/>
      <c r="BMO21" s="83"/>
      <c r="BMP21" s="212"/>
      <c r="BMQ21" s="212"/>
      <c r="BMR21" s="212"/>
      <c r="BMS21" s="191"/>
      <c r="BMT21" s="191"/>
      <c r="BMU21" s="191"/>
      <c r="BMV21" s="191"/>
      <c r="BMW21" s="83"/>
      <c r="BMX21" s="212"/>
      <c r="BMY21" s="212"/>
      <c r="BMZ21" s="212"/>
      <c r="BNA21" s="191"/>
      <c r="BNB21" s="191"/>
      <c r="BNC21" s="191"/>
      <c r="BND21" s="191"/>
      <c r="BNE21" s="83"/>
      <c r="BNF21" s="212"/>
      <c r="BNG21" s="212"/>
      <c r="BNH21" s="212"/>
      <c r="BNI21" s="191"/>
      <c r="BNJ21" s="191"/>
      <c r="BNK21" s="191"/>
      <c r="BNL21" s="191"/>
      <c r="BNM21" s="83"/>
      <c r="BNN21" s="212"/>
      <c r="BNO21" s="212"/>
      <c r="BNP21" s="212"/>
      <c r="BNQ21" s="191"/>
      <c r="BNR21" s="191"/>
      <c r="BNS21" s="191"/>
      <c r="BNT21" s="191"/>
      <c r="BNU21" s="83"/>
      <c r="BNV21" s="212"/>
      <c r="BNW21" s="212"/>
      <c r="BNX21" s="212"/>
      <c r="BNY21" s="191"/>
      <c r="BNZ21" s="191"/>
      <c r="BOA21" s="191"/>
      <c r="BOB21" s="191"/>
      <c r="BOC21" s="83"/>
      <c r="BOD21" s="212"/>
      <c r="BOE21" s="212"/>
      <c r="BOF21" s="212"/>
      <c r="BOG21" s="191"/>
      <c r="BOH21" s="191"/>
      <c r="BOI21" s="191"/>
      <c r="BOJ21" s="191"/>
      <c r="BOK21" s="83"/>
      <c r="BOL21" s="212"/>
      <c r="BOM21" s="212"/>
      <c r="BON21" s="212"/>
      <c r="BOO21" s="191"/>
      <c r="BOP21" s="191"/>
      <c r="BOQ21" s="191"/>
      <c r="BOR21" s="191"/>
      <c r="BOS21" s="83"/>
      <c r="BOT21" s="212"/>
      <c r="BOU21" s="212"/>
      <c r="BOV21" s="212"/>
      <c r="BOW21" s="191"/>
      <c r="BOX21" s="191"/>
      <c r="BOY21" s="191"/>
      <c r="BOZ21" s="191"/>
      <c r="BPA21" s="83"/>
      <c r="BPB21" s="212"/>
      <c r="BPC21" s="212"/>
      <c r="BPD21" s="212"/>
      <c r="BPE21" s="191"/>
      <c r="BPF21" s="191"/>
      <c r="BPG21" s="191"/>
      <c r="BPH21" s="191"/>
      <c r="BPI21" s="83"/>
      <c r="BPJ21" s="212"/>
      <c r="BPK21" s="212"/>
      <c r="BPL21" s="212"/>
      <c r="BPM21" s="191"/>
      <c r="BPN21" s="191"/>
      <c r="BPO21" s="191"/>
      <c r="BPP21" s="191"/>
      <c r="BPQ21" s="83"/>
      <c r="BPR21" s="212"/>
      <c r="BPS21" s="212"/>
      <c r="BPT21" s="212"/>
      <c r="BPU21" s="191"/>
      <c r="BPV21" s="191"/>
      <c r="BPW21" s="191"/>
      <c r="BPX21" s="191"/>
      <c r="BPY21" s="83"/>
      <c r="BPZ21" s="212"/>
      <c r="BQA21" s="212"/>
      <c r="BQB21" s="212"/>
      <c r="BQC21" s="191"/>
      <c r="BQD21" s="191"/>
      <c r="BQE21" s="191"/>
      <c r="BQF21" s="191"/>
      <c r="BQG21" s="83"/>
      <c r="BQH21" s="212"/>
      <c r="BQI21" s="212"/>
      <c r="BQJ21" s="212"/>
      <c r="BQK21" s="191"/>
      <c r="BQL21" s="191"/>
      <c r="BQM21" s="191"/>
      <c r="BQN21" s="191"/>
      <c r="BQO21" s="83"/>
      <c r="BQP21" s="212"/>
      <c r="BQQ21" s="212"/>
      <c r="BQR21" s="212"/>
      <c r="BQS21" s="191"/>
      <c r="BQT21" s="191"/>
      <c r="BQU21" s="191"/>
      <c r="BQV21" s="191"/>
      <c r="BQW21" s="83"/>
      <c r="BQX21" s="212"/>
      <c r="BQY21" s="212"/>
      <c r="BQZ21" s="212"/>
      <c r="BRA21" s="191"/>
      <c r="BRB21" s="191"/>
      <c r="BRC21" s="191"/>
      <c r="BRD21" s="191"/>
      <c r="BRE21" s="83"/>
      <c r="BRF21" s="212"/>
      <c r="BRG21" s="212"/>
      <c r="BRH21" s="212"/>
      <c r="BRI21" s="191"/>
      <c r="BRJ21" s="191"/>
      <c r="BRK21" s="191"/>
      <c r="BRL21" s="191"/>
      <c r="BRM21" s="83"/>
      <c r="BRN21" s="212"/>
      <c r="BRO21" s="212"/>
      <c r="BRP21" s="212"/>
      <c r="BRQ21" s="191"/>
      <c r="BRR21" s="191"/>
      <c r="BRS21" s="191"/>
      <c r="BRT21" s="191"/>
      <c r="BRU21" s="83"/>
      <c r="BRV21" s="212"/>
      <c r="BRW21" s="212"/>
      <c r="BRX21" s="212"/>
      <c r="BRY21" s="191"/>
      <c r="BRZ21" s="191"/>
      <c r="BSA21" s="191"/>
      <c r="BSB21" s="191"/>
      <c r="BSC21" s="83"/>
      <c r="BSD21" s="212"/>
      <c r="BSE21" s="212"/>
      <c r="BSF21" s="212"/>
      <c r="BSG21" s="191"/>
      <c r="BSH21" s="191"/>
      <c r="BSI21" s="191"/>
      <c r="BSJ21" s="191"/>
      <c r="BSK21" s="83"/>
      <c r="BSL21" s="212"/>
      <c r="BSM21" s="212"/>
      <c r="BSN21" s="212"/>
      <c r="BSO21" s="191"/>
      <c r="BSP21" s="191"/>
      <c r="BSQ21" s="191"/>
      <c r="BSR21" s="191"/>
      <c r="BSS21" s="83"/>
      <c r="BST21" s="212"/>
      <c r="BSU21" s="212"/>
      <c r="BSV21" s="212"/>
      <c r="BSW21" s="191"/>
      <c r="BSX21" s="191"/>
      <c r="BSY21" s="191"/>
      <c r="BSZ21" s="191"/>
      <c r="BTA21" s="83"/>
      <c r="BTB21" s="212"/>
      <c r="BTC21" s="212"/>
      <c r="BTD21" s="212"/>
      <c r="BTE21" s="191"/>
      <c r="BTF21" s="191"/>
      <c r="BTG21" s="191"/>
      <c r="BTH21" s="191"/>
      <c r="BTI21" s="83"/>
      <c r="BTJ21" s="212"/>
      <c r="BTK21" s="212"/>
      <c r="BTL21" s="212"/>
      <c r="BTM21" s="191"/>
      <c r="BTN21" s="191"/>
      <c r="BTO21" s="191"/>
      <c r="BTP21" s="191"/>
      <c r="BTQ21" s="83"/>
      <c r="BTR21" s="212"/>
      <c r="BTS21" s="212"/>
      <c r="BTT21" s="212"/>
      <c r="BTU21" s="191"/>
      <c r="BTV21" s="191"/>
      <c r="BTW21" s="191"/>
      <c r="BTX21" s="191"/>
      <c r="BTY21" s="83"/>
      <c r="BTZ21" s="212"/>
      <c r="BUA21" s="212"/>
      <c r="BUB21" s="212"/>
      <c r="BUC21" s="191"/>
      <c r="BUD21" s="191"/>
      <c r="BUE21" s="191"/>
      <c r="BUF21" s="191"/>
      <c r="BUG21" s="83"/>
      <c r="BUH21" s="212"/>
      <c r="BUI21" s="212"/>
      <c r="BUJ21" s="212"/>
      <c r="BUK21" s="191"/>
      <c r="BUL21" s="191"/>
      <c r="BUM21" s="191"/>
      <c r="BUN21" s="191"/>
      <c r="BUO21" s="83"/>
      <c r="BUP21" s="212"/>
      <c r="BUQ21" s="212"/>
      <c r="BUR21" s="212"/>
      <c r="BUS21" s="191"/>
      <c r="BUT21" s="191"/>
      <c r="BUU21" s="191"/>
      <c r="BUV21" s="191"/>
      <c r="BUW21" s="83"/>
      <c r="BUX21" s="212"/>
      <c r="BUY21" s="212"/>
      <c r="BUZ21" s="212"/>
      <c r="BVA21" s="191"/>
      <c r="BVB21" s="191"/>
      <c r="BVC21" s="191"/>
      <c r="BVD21" s="191"/>
      <c r="BVE21" s="83"/>
      <c r="BVF21" s="212"/>
      <c r="BVG21" s="212"/>
      <c r="BVH21" s="212"/>
      <c r="BVI21" s="191"/>
      <c r="BVJ21" s="191"/>
      <c r="BVK21" s="191"/>
      <c r="BVL21" s="191"/>
      <c r="BVM21" s="83"/>
      <c r="BVN21" s="212"/>
      <c r="BVO21" s="212"/>
      <c r="BVP21" s="212"/>
      <c r="BVQ21" s="191"/>
      <c r="BVR21" s="191"/>
      <c r="BVS21" s="191"/>
      <c r="BVT21" s="191"/>
      <c r="BVU21" s="83"/>
      <c r="BVV21" s="212"/>
      <c r="BVW21" s="212"/>
      <c r="BVX21" s="212"/>
      <c r="BVY21" s="191"/>
      <c r="BVZ21" s="191"/>
      <c r="BWA21" s="191"/>
      <c r="BWB21" s="191"/>
      <c r="BWC21" s="83"/>
      <c r="BWD21" s="212"/>
      <c r="BWE21" s="212"/>
      <c r="BWF21" s="212"/>
      <c r="BWG21" s="191"/>
      <c r="BWH21" s="191"/>
      <c r="BWI21" s="191"/>
      <c r="BWJ21" s="191"/>
      <c r="BWK21" s="83"/>
      <c r="BWL21" s="212"/>
      <c r="BWM21" s="212"/>
      <c r="BWN21" s="212"/>
      <c r="BWO21" s="191"/>
      <c r="BWP21" s="191"/>
      <c r="BWQ21" s="191"/>
      <c r="BWR21" s="191"/>
      <c r="BWS21" s="83"/>
      <c r="BWT21" s="212"/>
      <c r="BWU21" s="212"/>
      <c r="BWV21" s="212"/>
      <c r="BWW21" s="191"/>
      <c r="BWX21" s="191"/>
      <c r="BWY21" s="191"/>
      <c r="BWZ21" s="191"/>
      <c r="BXA21" s="83"/>
      <c r="BXB21" s="212"/>
      <c r="BXC21" s="212"/>
      <c r="BXD21" s="212"/>
      <c r="BXE21" s="191"/>
      <c r="BXF21" s="191"/>
      <c r="BXG21" s="191"/>
      <c r="BXH21" s="191"/>
      <c r="BXI21" s="83"/>
      <c r="BXJ21" s="212"/>
      <c r="BXK21" s="212"/>
      <c r="BXL21" s="212"/>
      <c r="BXM21" s="191"/>
      <c r="BXN21" s="191"/>
      <c r="BXO21" s="191"/>
      <c r="BXP21" s="191"/>
      <c r="BXQ21" s="83"/>
      <c r="BXR21" s="212"/>
      <c r="BXS21" s="212"/>
      <c r="BXT21" s="212"/>
      <c r="BXU21" s="191"/>
      <c r="BXV21" s="191"/>
      <c r="BXW21" s="191"/>
      <c r="BXX21" s="191"/>
      <c r="BXY21" s="83"/>
      <c r="BXZ21" s="212"/>
      <c r="BYA21" s="212"/>
      <c r="BYB21" s="212"/>
      <c r="BYC21" s="191"/>
      <c r="BYD21" s="191"/>
      <c r="BYE21" s="191"/>
      <c r="BYF21" s="191"/>
      <c r="BYG21" s="83"/>
      <c r="BYH21" s="212"/>
      <c r="BYI21" s="212"/>
      <c r="BYJ21" s="212"/>
      <c r="BYK21" s="191"/>
      <c r="BYL21" s="191"/>
      <c r="BYM21" s="191"/>
      <c r="BYN21" s="191"/>
      <c r="BYO21" s="83"/>
      <c r="BYP21" s="212"/>
      <c r="BYQ21" s="212"/>
      <c r="BYR21" s="212"/>
      <c r="BYS21" s="191"/>
      <c r="BYT21" s="191"/>
      <c r="BYU21" s="191"/>
      <c r="BYV21" s="191"/>
      <c r="BYW21" s="83"/>
      <c r="BYX21" s="212"/>
      <c r="BYY21" s="212"/>
      <c r="BYZ21" s="212"/>
      <c r="BZA21" s="191"/>
      <c r="BZB21" s="191"/>
      <c r="BZC21" s="191"/>
      <c r="BZD21" s="191"/>
      <c r="BZE21" s="83"/>
      <c r="BZF21" s="212"/>
      <c r="BZG21" s="212"/>
      <c r="BZH21" s="212"/>
      <c r="BZI21" s="191"/>
      <c r="BZJ21" s="191"/>
      <c r="BZK21" s="191"/>
      <c r="BZL21" s="191"/>
      <c r="BZM21" s="83"/>
      <c r="BZN21" s="212"/>
      <c r="BZO21" s="212"/>
      <c r="BZP21" s="212"/>
      <c r="BZQ21" s="191"/>
      <c r="BZR21" s="191"/>
      <c r="BZS21" s="191"/>
      <c r="BZT21" s="191"/>
      <c r="BZU21" s="83"/>
      <c r="BZV21" s="212"/>
      <c r="BZW21" s="212"/>
      <c r="BZX21" s="212"/>
      <c r="BZY21" s="191"/>
      <c r="BZZ21" s="191"/>
      <c r="CAA21" s="191"/>
      <c r="CAB21" s="191"/>
      <c r="CAC21" s="83"/>
      <c r="CAD21" s="212"/>
      <c r="CAE21" s="212"/>
      <c r="CAF21" s="212"/>
      <c r="CAG21" s="191"/>
      <c r="CAH21" s="191"/>
      <c r="CAI21" s="191"/>
      <c r="CAJ21" s="191"/>
      <c r="CAK21" s="83"/>
      <c r="CAL21" s="212"/>
      <c r="CAM21" s="212"/>
      <c r="CAN21" s="212"/>
      <c r="CAO21" s="191"/>
      <c r="CAP21" s="191"/>
      <c r="CAQ21" s="191"/>
      <c r="CAR21" s="191"/>
      <c r="CAS21" s="83"/>
      <c r="CAT21" s="212"/>
      <c r="CAU21" s="212"/>
      <c r="CAV21" s="212"/>
      <c r="CAW21" s="191"/>
      <c r="CAX21" s="191"/>
      <c r="CAY21" s="191"/>
      <c r="CAZ21" s="191"/>
      <c r="CBA21" s="83"/>
      <c r="CBB21" s="212"/>
      <c r="CBC21" s="212"/>
      <c r="CBD21" s="212"/>
      <c r="CBE21" s="191"/>
      <c r="CBF21" s="191"/>
      <c r="CBG21" s="191"/>
      <c r="CBH21" s="191"/>
      <c r="CBI21" s="83"/>
      <c r="CBJ21" s="212"/>
      <c r="CBK21" s="212"/>
      <c r="CBL21" s="212"/>
      <c r="CBM21" s="191"/>
      <c r="CBN21" s="191"/>
      <c r="CBO21" s="191"/>
      <c r="CBP21" s="191"/>
      <c r="CBQ21" s="83"/>
      <c r="CBR21" s="212"/>
      <c r="CBS21" s="212"/>
      <c r="CBT21" s="212"/>
      <c r="CBU21" s="191"/>
      <c r="CBV21" s="191"/>
      <c r="CBW21" s="191"/>
      <c r="CBX21" s="191"/>
      <c r="CBY21" s="83"/>
      <c r="CBZ21" s="212"/>
      <c r="CCA21" s="212"/>
      <c r="CCB21" s="212"/>
      <c r="CCC21" s="191"/>
      <c r="CCD21" s="191"/>
      <c r="CCE21" s="191"/>
      <c r="CCF21" s="191"/>
      <c r="CCG21" s="83"/>
      <c r="CCH21" s="212"/>
      <c r="CCI21" s="212"/>
      <c r="CCJ21" s="212"/>
      <c r="CCK21" s="191"/>
      <c r="CCL21" s="191"/>
      <c r="CCM21" s="191"/>
      <c r="CCN21" s="191"/>
      <c r="CCO21" s="83"/>
      <c r="CCP21" s="212"/>
      <c r="CCQ21" s="212"/>
      <c r="CCR21" s="212"/>
      <c r="CCS21" s="191"/>
      <c r="CCT21" s="191"/>
      <c r="CCU21" s="191"/>
      <c r="CCV21" s="191"/>
      <c r="CCW21" s="83"/>
      <c r="CCX21" s="212"/>
      <c r="CCY21" s="212"/>
      <c r="CCZ21" s="212"/>
      <c r="CDA21" s="191"/>
      <c r="CDB21" s="191"/>
      <c r="CDC21" s="191"/>
      <c r="CDD21" s="191"/>
      <c r="CDE21" s="83"/>
      <c r="CDF21" s="212"/>
      <c r="CDG21" s="212"/>
      <c r="CDH21" s="212"/>
      <c r="CDI21" s="191"/>
      <c r="CDJ21" s="191"/>
      <c r="CDK21" s="191"/>
      <c r="CDL21" s="191"/>
      <c r="CDM21" s="83"/>
      <c r="CDN21" s="212"/>
      <c r="CDO21" s="212"/>
      <c r="CDP21" s="212"/>
      <c r="CDQ21" s="191"/>
      <c r="CDR21" s="191"/>
      <c r="CDS21" s="191"/>
      <c r="CDT21" s="191"/>
      <c r="CDU21" s="83"/>
      <c r="CDV21" s="212"/>
      <c r="CDW21" s="212"/>
      <c r="CDX21" s="212"/>
      <c r="CDY21" s="191"/>
      <c r="CDZ21" s="191"/>
      <c r="CEA21" s="191"/>
      <c r="CEB21" s="191"/>
      <c r="CEC21" s="83"/>
      <c r="CED21" s="212"/>
      <c r="CEE21" s="212"/>
      <c r="CEF21" s="212"/>
      <c r="CEG21" s="191"/>
      <c r="CEH21" s="191"/>
      <c r="CEI21" s="191"/>
      <c r="CEJ21" s="191"/>
      <c r="CEK21" s="83"/>
      <c r="CEL21" s="212"/>
      <c r="CEM21" s="212"/>
      <c r="CEN21" s="212"/>
      <c r="CEO21" s="191"/>
      <c r="CEP21" s="191"/>
      <c r="CEQ21" s="191"/>
      <c r="CER21" s="191"/>
      <c r="CES21" s="83"/>
      <c r="CET21" s="212"/>
      <c r="CEU21" s="212"/>
      <c r="CEV21" s="212"/>
      <c r="CEW21" s="191"/>
      <c r="CEX21" s="191"/>
      <c r="CEY21" s="191"/>
      <c r="CEZ21" s="191"/>
      <c r="CFA21" s="83"/>
      <c r="CFB21" s="212"/>
      <c r="CFC21" s="212"/>
      <c r="CFD21" s="212"/>
      <c r="CFE21" s="191"/>
      <c r="CFF21" s="191"/>
      <c r="CFG21" s="191"/>
      <c r="CFH21" s="191"/>
      <c r="CFI21" s="83"/>
      <c r="CFJ21" s="212"/>
      <c r="CFK21" s="212"/>
      <c r="CFL21" s="212"/>
      <c r="CFM21" s="191"/>
      <c r="CFN21" s="191"/>
      <c r="CFO21" s="191"/>
      <c r="CFP21" s="191"/>
      <c r="CFQ21" s="83"/>
      <c r="CFR21" s="212"/>
      <c r="CFS21" s="212"/>
      <c r="CFT21" s="212"/>
      <c r="CFU21" s="191"/>
      <c r="CFV21" s="191"/>
      <c r="CFW21" s="191"/>
      <c r="CFX21" s="191"/>
      <c r="CFY21" s="83"/>
      <c r="CFZ21" s="212"/>
      <c r="CGA21" s="212"/>
      <c r="CGB21" s="212"/>
      <c r="CGC21" s="191"/>
      <c r="CGD21" s="191"/>
      <c r="CGE21" s="191"/>
      <c r="CGF21" s="191"/>
      <c r="CGG21" s="83"/>
      <c r="CGH21" s="212"/>
      <c r="CGI21" s="212"/>
      <c r="CGJ21" s="212"/>
      <c r="CGK21" s="191"/>
      <c r="CGL21" s="191"/>
      <c r="CGM21" s="191"/>
      <c r="CGN21" s="191"/>
      <c r="CGO21" s="83"/>
      <c r="CGP21" s="212"/>
      <c r="CGQ21" s="212"/>
      <c r="CGR21" s="212"/>
      <c r="CGS21" s="191"/>
      <c r="CGT21" s="191"/>
      <c r="CGU21" s="191"/>
      <c r="CGV21" s="191"/>
      <c r="CGW21" s="83"/>
      <c r="CGX21" s="212"/>
      <c r="CGY21" s="212"/>
      <c r="CGZ21" s="212"/>
      <c r="CHA21" s="191"/>
      <c r="CHB21" s="191"/>
      <c r="CHC21" s="191"/>
      <c r="CHD21" s="191"/>
      <c r="CHE21" s="83"/>
      <c r="CHF21" s="212"/>
      <c r="CHG21" s="212"/>
      <c r="CHH21" s="212"/>
      <c r="CHI21" s="191"/>
      <c r="CHJ21" s="191"/>
      <c r="CHK21" s="191"/>
      <c r="CHL21" s="191"/>
      <c r="CHM21" s="83"/>
      <c r="CHN21" s="212"/>
      <c r="CHO21" s="212"/>
      <c r="CHP21" s="212"/>
      <c r="CHQ21" s="191"/>
      <c r="CHR21" s="191"/>
      <c r="CHS21" s="191"/>
      <c r="CHT21" s="191"/>
      <c r="CHU21" s="83"/>
      <c r="CHV21" s="212"/>
      <c r="CHW21" s="212"/>
      <c r="CHX21" s="212"/>
      <c r="CHY21" s="191"/>
      <c r="CHZ21" s="191"/>
      <c r="CIA21" s="191"/>
      <c r="CIB21" s="191"/>
      <c r="CIC21" s="83"/>
      <c r="CID21" s="212"/>
      <c r="CIE21" s="212"/>
      <c r="CIF21" s="212"/>
      <c r="CIG21" s="191"/>
      <c r="CIH21" s="191"/>
      <c r="CII21" s="191"/>
      <c r="CIJ21" s="191"/>
      <c r="CIK21" s="83"/>
      <c r="CIL21" s="212"/>
      <c r="CIM21" s="212"/>
      <c r="CIN21" s="212"/>
      <c r="CIO21" s="191"/>
      <c r="CIP21" s="191"/>
      <c r="CIQ21" s="191"/>
      <c r="CIR21" s="191"/>
      <c r="CIS21" s="83"/>
      <c r="CIT21" s="212"/>
      <c r="CIU21" s="212"/>
      <c r="CIV21" s="212"/>
      <c r="CIW21" s="191"/>
      <c r="CIX21" s="191"/>
      <c r="CIY21" s="191"/>
      <c r="CIZ21" s="191"/>
      <c r="CJA21" s="83"/>
      <c r="CJB21" s="212"/>
      <c r="CJC21" s="212"/>
      <c r="CJD21" s="212"/>
      <c r="CJE21" s="191"/>
      <c r="CJF21" s="191"/>
      <c r="CJG21" s="191"/>
      <c r="CJH21" s="191"/>
      <c r="CJI21" s="83"/>
      <c r="CJJ21" s="212"/>
      <c r="CJK21" s="212"/>
      <c r="CJL21" s="212"/>
      <c r="CJM21" s="191"/>
      <c r="CJN21" s="191"/>
      <c r="CJO21" s="191"/>
      <c r="CJP21" s="191"/>
      <c r="CJQ21" s="83"/>
      <c r="CJR21" s="212"/>
      <c r="CJS21" s="212"/>
      <c r="CJT21" s="212"/>
      <c r="CJU21" s="191"/>
      <c r="CJV21" s="191"/>
      <c r="CJW21" s="191"/>
      <c r="CJX21" s="191"/>
      <c r="CJY21" s="83"/>
      <c r="CJZ21" s="212"/>
      <c r="CKA21" s="212"/>
      <c r="CKB21" s="212"/>
      <c r="CKC21" s="191"/>
      <c r="CKD21" s="191"/>
      <c r="CKE21" s="191"/>
      <c r="CKF21" s="191"/>
      <c r="CKG21" s="83"/>
      <c r="CKH21" s="212"/>
      <c r="CKI21" s="212"/>
      <c r="CKJ21" s="212"/>
      <c r="CKK21" s="191"/>
      <c r="CKL21" s="191"/>
      <c r="CKM21" s="191"/>
      <c r="CKN21" s="191"/>
      <c r="CKO21" s="83"/>
      <c r="CKP21" s="212"/>
      <c r="CKQ21" s="212"/>
      <c r="CKR21" s="212"/>
      <c r="CKS21" s="191"/>
      <c r="CKT21" s="191"/>
      <c r="CKU21" s="191"/>
      <c r="CKV21" s="191"/>
      <c r="CKW21" s="83"/>
      <c r="CKX21" s="212"/>
      <c r="CKY21" s="212"/>
      <c r="CKZ21" s="212"/>
      <c r="CLA21" s="191"/>
      <c r="CLB21" s="191"/>
      <c r="CLC21" s="191"/>
      <c r="CLD21" s="191"/>
      <c r="CLE21" s="83"/>
      <c r="CLF21" s="212"/>
      <c r="CLG21" s="212"/>
      <c r="CLH21" s="212"/>
      <c r="CLI21" s="191"/>
      <c r="CLJ21" s="191"/>
      <c r="CLK21" s="191"/>
      <c r="CLL21" s="191"/>
      <c r="CLM21" s="83"/>
      <c r="CLN21" s="212"/>
      <c r="CLO21" s="212"/>
      <c r="CLP21" s="212"/>
      <c r="CLQ21" s="191"/>
      <c r="CLR21" s="191"/>
      <c r="CLS21" s="191"/>
      <c r="CLT21" s="191"/>
      <c r="CLU21" s="83"/>
      <c r="CLV21" s="212"/>
      <c r="CLW21" s="212"/>
      <c r="CLX21" s="212"/>
      <c r="CLY21" s="191"/>
      <c r="CLZ21" s="191"/>
      <c r="CMA21" s="191"/>
      <c r="CMB21" s="191"/>
      <c r="CMC21" s="83"/>
      <c r="CMD21" s="212"/>
      <c r="CME21" s="212"/>
      <c r="CMF21" s="212"/>
      <c r="CMG21" s="191"/>
      <c r="CMH21" s="191"/>
      <c r="CMI21" s="191"/>
      <c r="CMJ21" s="191"/>
      <c r="CMK21" s="83"/>
      <c r="CML21" s="212"/>
      <c r="CMM21" s="212"/>
      <c r="CMN21" s="212"/>
      <c r="CMO21" s="191"/>
      <c r="CMP21" s="191"/>
      <c r="CMQ21" s="191"/>
      <c r="CMR21" s="191"/>
      <c r="CMS21" s="83"/>
      <c r="CMT21" s="212"/>
      <c r="CMU21" s="212"/>
      <c r="CMV21" s="212"/>
      <c r="CMW21" s="191"/>
      <c r="CMX21" s="191"/>
      <c r="CMY21" s="191"/>
      <c r="CMZ21" s="191"/>
      <c r="CNA21" s="83"/>
      <c r="CNB21" s="212"/>
      <c r="CNC21" s="212"/>
      <c r="CND21" s="212"/>
      <c r="CNE21" s="191"/>
      <c r="CNF21" s="191"/>
      <c r="CNG21" s="191"/>
      <c r="CNH21" s="191"/>
      <c r="CNI21" s="83"/>
      <c r="CNJ21" s="212"/>
      <c r="CNK21" s="212"/>
      <c r="CNL21" s="212"/>
      <c r="CNM21" s="191"/>
      <c r="CNN21" s="191"/>
      <c r="CNO21" s="191"/>
      <c r="CNP21" s="191"/>
      <c r="CNQ21" s="83"/>
      <c r="CNR21" s="212"/>
      <c r="CNS21" s="212"/>
      <c r="CNT21" s="212"/>
      <c r="CNU21" s="191"/>
      <c r="CNV21" s="191"/>
      <c r="CNW21" s="191"/>
      <c r="CNX21" s="191"/>
      <c r="CNY21" s="83"/>
      <c r="CNZ21" s="212"/>
      <c r="COA21" s="212"/>
      <c r="COB21" s="212"/>
      <c r="COC21" s="191"/>
      <c r="COD21" s="191"/>
      <c r="COE21" s="191"/>
      <c r="COF21" s="191"/>
      <c r="COG21" s="83"/>
      <c r="COH21" s="212"/>
      <c r="COI21" s="212"/>
      <c r="COJ21" s="212"/>
      <c r="COK21" s="191"/>
      <c r="COL21" s="191"/>
      <c r="COM21" s="191"/>
      <c r="CON21" s="191"/>
      <c r="COO21" s="83"/>
      <c r="COP21" s="212"/>
      <c r="COQ21" s="212"/>
      <c r="COR21" s="212"/>
      <c r="COS21" s="191"/>
      <c r="COT21" s="191"/>
      <c r="COU21" s="191"/>
      <c r="COV21" s="191"/>
      <c r="COW21" s="83"/>
      <c r="COX21" s="212"/>
      <c r="COY21" s="212"/>
      <c r="COZ21" s="212"/>
      <c r="CPA21" s="191"/>
      <c r="CPB21" s="191"/>
      <c r="CPC21" s="191"/>
      <c r="CPD21" s="191"/>
      <c r="CPE21" s="83"/>
      <c r="CPF21" s="212"/>
      <c r="CPG21" s="212"/>
      <c r="CPH21" s="212"/>
      <c r="CPI21" s="191"/>
      <c r="CPJ21" s="191"/>
      <c r="CPK21" s="191"/>
      <c r="CPL21" s="191"/>
      <c r="CPM21" s="83"/>
      <c r="CPN21" s="212"/>
      <c r="CPO21" s="212"/>
      <c r="CPP21" s="212"/>
      <c r="CPQ21" s="191"/>
      <c r="CPR21" s="191"/>
      <c r="CPS21" s="191"/>
      <c r="CPT21" s="191"/>
      <c r="CPU21" s="83"/>
      <c r="CPV21" s="212"/>
      <c r="CPW21" s="212"/>
      <c r="CPX21" s="212"/>
      <c r="CPY21" s="191"/>
      <c r="CPZ21" s="191"/>
      <c r="CQA21" s="191"/>
      <c r="CQB21" s="191"/>
      <c r="CQC21" s="83"/>
      <c r="CQD21" s="212"/>
      <c r="CQE21" s="212"/>
      <c r="CQF21" s="212"/>
      <c r="CQG21" s="191"/>
      <c r="CQH21" s="191"/>
      <c r="CQI21" s="191"/>
      <c r="CQJ21" s="191"/>
      <c r="CQK21" s="83"/>
      <c r="CQL21" s="212"/>
      <c r="CQM21" s="212"/>
      <c r="CQN21" s="212"/>
      <c r="CQO21" s="191"/>
      <c r="CQP21" s="191"/>
      <c r="CQQ21" s="191"/>
      <c r="CQR21" s="191"/>
      <c r="CQS21" s="83"/>
      <c r="CQT21" s="212"/>
      <c r="CQU21" s="212"/>
      <c r="CQV21" s="212"/>
      <c r="CQW21" s="191"/>
      <c r="CQX21" s="191"/>
      <c r="CQY21" s="191"/>
      <c r="CQZ21" s="191"/>
      <c r="CRA21" s="83"/>
      <c r="CRB21" s="212"/>
      <c r="CRC21" s="212"/>
      <c r="CRD21" s="212"/>
      <c r="CRE21" s="191"/>
      <c r="CRF21" s="191"/>
      <c r="CRG21" s="191"/>
      <c r="CRH21" s="191"/>
      <c r="CRI21" s="83"/>
      <c r="CRJ21" s="212"/>
      <c r="CRK21" s="212"/>
      <c r="CRL21" s="212"/>
      <c r="CRM21" s="191"/>
      <c r="CRN21" s="191"/>
      <c r="CRO21" s="191"/>
      <c r="CRP21" s="191"/>
      <c r="CRQ21" s="83"/>
      <c r="CRR21" s="212"/>
      <c r="CRS21" s="212"/>
      <c r="CRT21" s="212"/>
      <c r="CRU21" s="191"/>
      <c r="CRV21" s="191"/>
      <c r="CRW21" s="191"/>
      <c r="CRX21" s="191"/>
      <c r="CRY21" s="83"/>
      <c r="CRZ21" s="212"/>
      <c r="CSA21" s="212"/>
      <c r="CSB21" s="212"/>
      <c r="CSC21" s="191"/>
      <c r="CSD21" s="191"/>
      <c r="CSE21" s="191"/>
      <c r="CSF21" s="191"/>
      <c r="CSG21" s="83"/>
      <c r="CSH21" s="212"/>
      <c r="CSI21" s="212"/>
      <c r="CSJ21" s="212"/>
      <c r="CSK21" s="191"/>
      <c r="CSL21" s="191"/>
      <c r="CSM21" s="191"/>
      <c r="CSN21" s="191"/>
      <c r="CSO21" s="83"/>
      <c r="CSP21" s="212"/>
      <c r="CSQ21" s="212"/>
      <c r="CSR21" s="212"/>
      <c r="CSS21" s="191"/>
      <c r="CST21" s="191"/>
      <c r="CSU21" s="191"/>
      <c r="CSV21" s="191"/>
      <c r="CSW21" s="83"/>
      <c r="CSX21" s="212"/>
      <c r="CSY21" s="212"/>
      <c r="CSZ21" s="212"/>
      <c r="CTA21" s="191"/>
      <c r="CTB21" s="191"/>
      <c r="CTC21" s="191"/>
      <c r="CTD21" s="191"/>
      <c r="CTE21" s="83"/>
      <c r="CTF21" s="212"/>
      <c r="CTG21" s="212"/>
      <c r="CTH21" s="212"/>
      <c r="CTI21" s="191"/>
      <c r="CTJ21" s="191"/>
      <c r="CTK21" s="191"/>
      <c r="CTL21" s="191"/>
      <c r="CTM21" s="83"/>
      <c r="CTN21" s="212"/>
      <c r="CTO21" s="212"/>
      <c r="CTP21" s="212"/>
      <c r="CTQ21" s="191"/>
      <c r="CTR21" s="191"/>
      <c r="CTS21" s="191"/>
      <c r="CTT21" s="191"/>
      <c r="CTU21" s="83"/>
      <c r="CTV21" s="212"/>
      <c r="CTW21" s="212"/>
      <c r="CTX21" s="212"/>
      <c r="CTY21" s="191"/>
      <c r="CTZ21" s="191"/>
      <c r="CUA21" s="191"/>
      <c r="CUB21" s="191"/>
      <c r="CUC21" s="83"/>
      <c r="CUD21" s="212"/>
      <c r="CUE21" s="212"/>
      <c r="CUF21" s="212"/>
      <c r="CUG21" s="191"/>
      <c r="CUH21" s="191"/>
      <c r="CUI21" s="191"/>
      <c r="CUJ21" s="191"/>
      <c r="CUK21" s="83"/>
      <c r="CUL21" s="212"/>
      <c r="CUM21" s="212"/>
      <c r="CUN21" s="212"/>
      <c r="CUO21" s="191"/>
      <c r="CUP21" s="191"/>
      <c r="CUQ21" s="191"/>
      <c r="CUR21" s="191"/>
      <c r="CUS21" s="83"/>
      <c r="CUT21" s="212"/>
      <c r="CUU21" s="212"/>
      <c r="CUV21" s="212"/>
      <c r="CUW21" s="191"/>
      <c r="CUX21" s="191"/>
      <c r="CUY21" s="191"/>
      <c r="CUZ21" s="191"/>
      <c r="CVA21" s="83"/>
      <c r="CVB21" s="212"/>
      <c r="CVC21" s="212"/>
      <c r="CVD21" s="212"/>
      <c r="CVE21" s="191"/>
      <c r="CVF21" s="191"/>
      <c r="CVG21" s="191"/>
      <c r="CVH21" s="191"/>
      <c r="CVI21" s="83"/>
      <c r="CVJ21" s="212"/>
      <c r="CVK21" s="212"/>
      <c r="CVL21" s="212"/>
      <c r="CVM21" s="191"/>
      <c r="CVN21" s="191"/>
      <c r="CVO21" s="191"/>
      <c r="CVP21" s="191"/>
      <c r="CVQ21" s="83"/>
      <c r="CVR21" s="212"/>
      <c r="CVS21" s="212"/>
      <c r="CVT21" s="212"/>
      <c r="CVU21" s="191"/>
      <c r="CVV21" s="191"/>
      <c r="CVW21" s="191"/>
      <c r="CVX21" s="191"/>
      <c r="CVY21" s="83"/>
      <c r="CVZ21" s="212"/>
      <c r="CWA21" s="212"/>
      <c r="CWB21" s="212"/>
      <c r="CWC21" s="191"/>
      <c r="CWD21" s="191"/>
      <c r="CWE21" s="191"/>
      <c r="CWF21" s="191"/>
      <c r="CWG21" s="83"/>
      <c r="CWH21" s="212"/>
      <c r="CWI21" s="212"/>
      <c r="CWJ21" s="212"/>
      <c r="CWK21" s="191"/>
      <c r="CWL21" s="191"/>
      <c r="CWM21" s="191"/>
      <c r="CWN21" s="191"/>
      <c r="CWO21" s="83"/>
      <c r="CWP21" s="212"/>
      <c r="CWQ21" s="212"/>
      <c r="CWR21" s="212"/>
      <c r="CWS21" s="191"/>
      <c r="CWT21" s="191"/>
      <c r="CWU21" s="191"/>
      <c r="CWV21" s="191"/>
      <c r="CWW21" s="83"/>
      <c r="CWX21" s="212"/>
      <c r="CWY21" s="212"/>
      <c r="CWZ21" s="212"/>
      <c r="CXA21" s="191"/>
      <c r="CXB21" s="191"/>
      <c r="CXC21" s="191"/>
      <c r="CXD21" s="191"/>
      <c r="CXE21" s="83"/>
      <c r="CXF21" s="212"/>
      <c r="CXG21" s="212"/>
      <c r="CXH21" s="212"/>
      <c r="CXI21" s="191"/>
      <c r="CXJ21" s="191"/>
      <c r="CXK21" s="191"/>
      <c r="CXL21" s="191"/>
      <c r="CXM21" s="83"/>
      <c r="CXN21" s="212"/>
      <c r="CXO21" s="212"/>
      <c r="CXP21" s="212"/>
      <c r="CXQ21" s="191"/>
      <c r="CXR21" s="191"/>
      <c r="CXS21" s="191"/>
      <c r="CXT21" s="191"/>
      <c r="CXU21" s="83"/>
      <c r="CXV21" s="212"/>
      <c r="CXW21" s="212"/>
      <c r="CXX21" s="212"/>
      <c r="CXY21" s="191"/>
      <c r="CXZ21" s="191"/>
      <c r="CYA21" s="191"/>
      <c r="CYB21" s="191"/>
      <c r="CYC21" s="83"/>
      <c r="CYD21" s="212"/>
      <c r="CYE21" s="212"/>
      <c r="CYF21" s="212"/>
      <c r="CYG21" s="191"/>
      <c r="CYH21" s="191"/>
      <c r="CYI21" s="191"/>
      <c r="CYJ21" s="191"/>
      <c r="CYK21" s="83"/>
      <c r="CYL21" s="212"/>
      <c r="CYM21" s="212"/>
      <c r="CYN21" s="212"/>
      <c r="CYO21" s="191"/>
      <c r="CYP21" s="191"/>
      <c r="CYQ21" s="191"/>
      <c r="CYR21" s="191"/>
      <c r="CYS21" s="83"/>
      <c r="CYT21" s="212"/>
      <c r="CYU21" s="212"/>
      <c r="CYV21" s="212"/>
      <c r="CYW21" s="191"/>
      <c r="CYX21" s="191"/>
      <c r="CYY21" s="191"/>
      <c r="CYZ21" s="191"/>
      <c r="CZA21" s="83"/>
      <c r="CZB21" s="212"/>
      <c r="CZC21" s="212"/>
      <c r="CZD21" s="212"/>
      <c r="CZE21" s="191"/>
      <c r="CZF21" s="191"/>
      <c r="CZG21" s="191"/>
      <c r="CZH21" s="191"/>
      <c r="CZI21" s="83"/>
      <c r="CZJ21" s="212"/>
      <c r="CZK21" s="212"/>
      <c r="CZL21" s="212"/>
      <c r="CZM21" s="191"/>
      <c r="CZN21" s="191"/>
      <c r="CZO21" s="191"/>
      <c r="CZP21" s="191"/>
      <c r="CZQ21" s="83"/>
      <c r="CZR21" s="212"/>
      <c r="CZS21" s="212"/>
      <c r="CZT21" s="212"/>
      <c r="CZU21" s="191"/>
      <c r="CZV21" s="191"/>
      <c r="CZW21" s="191"/>
      <c r="CZX21" s="191"/>
      <c r="CZY21" s="83"/>
      <c r="CZZ21" s="212"/>
      <c r="DAA21" s="212"/>
      <c r="DAB21" s="212"/>
      <c r="DAC21" s="191"/>
      <c r="DAD21" s="191"/>
      <c r="DAE21" s="191"/>
      <c r="DAF21" s="191"/>
      <c r="DAG21" s="83"/>
      <c r="DAH21" s="212"/>
      <c r="DAI21" s="212"/>
      <c r="DAJ21" s="212"/>
      <c r="DAK21" s="191"/>
      <c r="DAL21" s="191"/>
      <c r="DAM21" s="191"/>
      <c r="DAN21" s="191"/>
      <c r="DAO21" s="83"/>
      <c r="DAP21" s="212"/>
      <c r="DAQ21" s="212"/>
      <c r="DAR21" s="212"/>
      <c r="DAS21" s="191"/>
      <c r="DAT21" s="191"/>
      <c r="DAU21" s="191"/>
      <c r="DAV21" s="191"/>
      <c r="DAW21" s="83"/>
      <c r="DAX21" s="212"/>
      <c r="DAY21" s="212"/>
      <c r="DAZ21" s="212"/>
      <c r="DBA21" s="191"/>
      <c r="DBB21" s="191"/>
      <c r="DBC21" s="191"/>
      <c r="DBD21" s="191"/>
      <c r="DBE21" s="83"/>
      <c r="DBF21" s="212"/>
      <c r="DBG21" s="212"/>
      <c r="DBH21" s="212"/>
      <c r="DBI21" s="191"/>
      <c r="DBJ21" s="191"/>
      <c r="DBK21" s="191"/>
      <c r="DBL21" s="191"/>
      <c r="DBM21" s="83"/>
      <c r="DBN21" s="212"/>
      <c r="DBO21" s="212"/>
      <c r="DBP21" s="212"/>
      <c r="DBQ21" s="191"/>
      <c r="DBR21" s="191"/>
      <c r="DBS21" s="191"/>
      <c r="DBT21" s="191"/>
      <c r="DBU21" s="83"/>
      <c r="DBV21" s="212"/>
      <c r="DBW21" s="212"/>
      <c r="DBX21" s="212"/>
      <c r="DBY21" s="191"/>
      <c r="DBZ21" s="191"/>
      <c r="DCA21" s="191"/>
      <c r="DCB21" s="191"/>
      <c r="DCC21" s="83"/>
      <c r="DCD21" s="212"/>
      <c r="DCE21" s="212"/>
      <c r="DCF21" s="212"/>
      <c r="DCG21" s="191"/>
      <c r="DCH21" s="191"/>
      <c r="DCI21" s="191"/>
      <c r="DCJ21" s="191"/>
      <c r="DCK21" s="83"/>
      <c r="DCL21" s="212"/>
      <c r="DCM21" s="212"/>
      <c r="DCN21" s="212"/>
      <c r="DCO21" s="191"/>
      <c r="DCP21" s="191"/>
      <c r="DCQ21" s="191"/>
      <c r="DCR21" s="191"/>
      <c r="DCS21" s="83"/>
      <c r="DCT21" s="212"/>
      <c r="DCU21" s="212"/>
      <c r="DCV21" s="212"/>
      <c r="DCW21" s="191"/>
      <c r="DCX21" s="191"/>
      <c r="DCY21" s="191"/>
      <c r="DCZ21" s="191"/>
      <c r="DDA21" s="83"/>
      <c r="DDB21" s="212"/>
      <c r="DDC21" s="212"/>
      <c r="DDD21" s="212"/>
      <c r="DDE21" s="191"/>
      <c r="DDF21" s="191"/>
      <c r="DDG21" s="191"/>
      <c r="DDH21" s="191"/>
      <c r="DDI21" s="83"/>
      <c r="DDJ21" s="212"/>
      <c r="DDK21" s="212"/>
      <c r="DDL21" s="212"/>
      <c r="DDM21" s="191"/>
      <c r="DDN21" s="191"/>
      <c r="DDO21" s="191"/>
      <c r="DDP21" s="191"/>
      <c r="DDQ21" s="83"/>
      <c r="DDR21" s="212"/>
      <c r="DDS21" s="212"/>
      <c r="DDT21" s="212"/>
      <c r="DDU21" s="191"/>
      <c r="DDV21" s="191"/>
      <c r="DDW21" s="191"/>
      <c r="DDX21" s="191"/>
      <c r="DDY21" s="83"/>
      <c r="DDZ21" s="212"/>
      <c r="DEA21" s="212"/>
      <c r="DEB21" s="212"/>
      <c r="DEC21" s="191"/>
      <c r="DED21" s="191"/>
      <c r="DEE21" s="191"/>
      <c r="DEF21" s="191"/>
      <c r="DEG21" s="83"/>
      <c r="DEH21" s="212"/>
      <c r="DEI21" s="212"/>
      <c r="DEJ21" s="212"/>
      <c r="DEK21" s="191"/>
      <c r="DEL21" s="191"/>
      <c r="DEM21" s="191"/>
      <c r="DEN21" s="191"/>
      <c r="DEO21" s="83"/>
      <c r="DEP21" s="212"/>
      <c r="DEQ21" s="212"/>
      <c r="DER21" s="212"/>
      <c r="DES21" s="191"/>
      <c r="DET21" s="191"/>
      <c r="DEU21" s="191"/>
      <c r="DEV21" s="191"/>
      <c r="DEW21" s="83"/>
      <c r="DEX21" s="212"/>
      <c r="DEY21" s="212"/>
      <c r="DEZ21" s="212"/>
      <c r="DFA21" s="191"/>
      <c r="DFB21" s="191"/>
      <c r="DFC21" s="191"/>
      <c r="DFD21" s="191"/>
      <c r="DFE21" s="83"/>
      <c r="DFF21" s="212"/>
      <c r="DFG21" s="212"/>
      <c r="DFH21" s="212"/>
      <c r="DFI21" s="191"/>
      <c r="DFJ21" s="191"/>
      <c r="DFK21" s="191"/>
      <c r="DFL21" s="191"/>
      <c r="DFM21" s="83"/>
      <c r="DFN21" s="212"/>
      <c r="DFO21" s="212"/>
      <c r="DFP21" s="212"/>
      <c r="DFQ21" s="191"/>
      <c r="DFR21" s="191"/>
      <c r="DFS21" s="191"/>
      <c r="DFT21" s="191"/>
      <c r="DFU21" s="83"/>
      <c r="DFV21" s="212"/>
      <c r="DFW21" s="212"/>
      <c r="DFX21" s="212"/>
      <c r="DFY21" s="191"/>
      <c r="DFZ21" s="191"/>
      <c r="DGA21" s="191"/>
      <c r="DGB21" s="191"/>
      <c r="DGC21" s="83"/>
      <c r="DGD21" s="212"/>
      <c r="DGE21" s="212"/>
      <c r="DGF21" s="212"/>
      <c r="DGG21" s="191"/>
      <c r="DGH21" s="191"/>
      <c r="DGI21" s="191"/>
      <c r="DGJ21" s="191"/>
      <c r="DGK21" s="83"/>
      <c r="DGL21" s="212"/>
      <c r="DGM21" s="212"/>
      <c r="DGN21" s="212"/>
      <c r="DGO21" s="191"/>
      <c r="DGP21" s="191"/>
      <c r="DGQ21" s="191"/>
      <c r="DGR21" s="191"/>
      <c r="DGS21" s="83"/>
      <c r="DGT21" s="212"/>
      <c r="DGU21" s="212"/>
      <c r="DGV21" s="212"/>
      <c r="DGW21" s="191"/>
      <c r="DGX21" s="191"/>
      <c r="DGY21" s="191"/>
      <c r="DGZ21" s="191"/>
      <c r="DHA21" s="83"/>
      <c r="DHB21" s="212"/>
      <c r="DHC21" s="212"/>
      <c r="DHD21" s="212"/>
      <c r="DHE21" s="191"/>
      <c r="DHF21" s="191"/>
      <c r="DHG21" s="191"/>
      <c r="DHH21" s="191"/>
      <c r="DHI21" s="83"/>
      <c r="DHJ21" s="212"/>
      <c r="DHK21" s="212"/>
      <c r="DHL21" s="212"/>
      <c r="DHM21" s="191"/>
      <c r="DHN21" s="191"/>
      <c r="DHO21" s="191"/>
      <c r="DHP21" s="191"/>
      <c r="DHQ21" s="83"/>
      <c r="DHR21" s="212"/>
      <c r="DHS21" s="212"/>
      <c r="DHT21" s="212"/>
      <c r="DHU21" s="191"/>
      <c r="DHV21" s="191"/>
      <c r="DHW21" s="191"/>
      <c r="DHX21" s="191"/>
      <c r="DHY21" s="83"/>
      <c r="DHZ21" s="212"/>
      <c r="DIA21" s="212"/>
      <c r="DIB21" s="212"/>
      <c r="DIC21" s="191"/>
      <c r="DID21" s="191"/>
      <c r="DIE21" s="191"/>
      <c r="DIF21" s="191"/>
      <c r="DIG21" s="83"/>
      <c r="DIH21" s="212"/>
      <c r="DII21" s="212"/>
      <c r="DIJ21" s="212"/>
      <c r="DIK21" s="191"/>
      <c r="DIL21" s="191"/>
      <c r="DIM21" s="191"/>
      <c r="DIN21" s="191"/>
      <c r="DIO21" s="83"/>
      <c r="DIP21" s="212"/>
      <c r="DIQ21" s="212"/>
      <c r="DIR21" s="212"/>
      <c r="DIS21" s="191"/>
      <c r="DIT21" s="191"/>
      <c r="DIU21" s="191"/>
      <c r="DIV21" s="191"/>
      <c r="DIW21" s="83"/>
      <c r="DIX21" s="212"/>
      <c r="DIY21" s="212"/>
      <c r="DIZ21" s="212"/>
      <c r="DJA21" s="191"/>
      <c r="DJB21" s="191"/>
      <c r="DJC21" s="191"/>
      <c r="DJD21" s="191"/>
      <c r="DJE21" s="83"/>
      <c r="DJF21" s="212"/>
      <c r="DJG21" s="212"/>
      <c r="DJH21" s="212"/>
      <c r="DJI21" s="191"/>
      <c r="DJJ21" s="191"/>
      <c r="DJK21" s="191"/>
      <c r="DJL21" s="191"/>
      <c r="DJM21" s="83"/>
      <c r="DJN21" s="212"/>
      <c r="DJO21" s="212"/>
      <c r="DJP21" s="212"/>
      <c r="DJQ21" s="191"/>
      <c r="DJR21" s="191"/>
      <c r="DJS21" s="191"/>
      <c r="DJT21" s="191"/>
      <c r="DJU21" s="83"/>
      <c r="DJV21" s="212"/>
      <c r="DJW21" s="212"/>
      <c r="DJX21" s="212"/>
      <c r="DJY21" s="191"/>
      <c r="DJZ21" s="191"/>
      <c r="DKA21" s="191"/>
      <c r="DKB21" s="191"/>
      <c r="DKC21" s="83"/>
      <c r="DKD21" s="212"/>
      <c r="DKE21" s="212"/>
      <c r="DKF21" s="212"/>
      <c r="DKG21" s="191"/>
      <c r="DKH21" s="191"/>
      <c r="DKI21" s="191"/>
      <c r="DKJ21" s="191"/>
      <c r="DKK21" s="83"/>
      <c r="DKL21" s="212"/>
      <c r="DKM21" s="212"/>
      <c r="DKN21" s="212"/>
      <c r="DKO21" s="191"/>
      <c r="DKP21" s="191"/>
      <c r="DKQ21" s="191"/>
      <c r="DKR21" s="191"/>
      <c r="DKS21" s="83"/>
      <c r="DKT21" s="212"/>
      <c r="DKU21" s="212"/>
      <c r="DKV21" s="212"/>
      <c r="DKW21" s="191"/>
      <c r="DKX21" s="191"/>
      <c r="DKY21" s="191"/>
      <c r="DKZ21" s="191"/>
      <c r="DLA21" s="83"/>
      <c r="DLB21" s="212"/>
      <c r="DLC21" s="212"/>
      <c r="DLD21" s="212"/>
      <c r="DLE21" s="191"/>
      <c r="DLF21" s="191"/>
      <c r="DLG21" s="191"/>
      <c r="DLH21" s="191"/>
      <c r="DLI21" s="83"/>
      <c r="DLJ21" s="212"/>
      <c r="DLK21" s="212"/>
      <c r="DLL21" s="212"/>
      <c r="DLM21" s="191"/>
      <c r="DLN21" s="191"/>
      <c r="DLO21" s="191"/>
      <c r="DLP21" s="191"/>
      <c r="DLQ21" s="83"/>
      <c r="DLR21" s="212"/>
      <c r="DLS21" s="212"/>
      <c r="DLT21" s="212"/>
      <c r="DLU21" s="191"/>
      <c r="DLV21" s="191"/>
      <c r="DLW21" s="191"/>
      <c r="DLX21" s="191"/>
      <c r="DLY21" s="83"/>
      <c r="DLZ21" s="212"/>
      <c r="DMA21" s="212"/>
      <c r="DMB21" s="212"/>
      <c r="DMC21" s="191"/>
      <c r="DMD21" s="191"/>
      <c r="DME21" s="191"/>
      <c r="DMF21" s="191"/>
      <c r="DMG21" s="83"/>
      <c r="DMH21" s="212"/>
      <c r="DMI21" s="212"/>
      <c r="DMJ21" s="212"/>
      <c r="DMK21" s="191"/>
      <c r="DML21" s="191"/>
      <c r="DMM21" s="191"/>
      <c r="DMN21" s="191"/>
      <c r="DMO21" s="83"/>
      <c r="DMP21" s="212"/>
      <c r="DMQ21" s="212"/>
      <c r="DMR21" s="212"/>
      <c r="DMS21" s="191"/>
      <c r="DMT21" s="191"/>
      <c r="DMU21" s="191"/>
      <c r="DMV21" s="191"/>
      <c r="DMW21" s="83"/>
      <c r="DMX21" s="212"/>
      <c r="DMY21" s="212"/>
      <c r="DMZ21" s="212"/>
      <c r="DNA21" s="191"/>
      <c r="DNB21" s="191"/>
      <c r="DNC21" s="191"/>
      <c r="DND21" s="191"/>
      <c r="DNE21" s="83"/>
      <c r="DNF21" s="212"/>
      <c r="DNG21" s="212"/>
      <c r="DNH21" s="212"/>
      <c r="DNI21" s="191"/>
      <c r="DNJ21" s="191"/>
      <c r="DNK21" s="191"/>
      <c r="DNL21" s="191"/>
      <c r="DNM21" s="83"/>
      <c r="DNN21" s="212"/>
      <c r="DNO21" s="212"/>
      <c r="DNP21" s="212"/>
      <c r="DNQ21" s="191"/>
      <c r="DNR21" s="191"/>
      <c r="DNS21" s="191"/>
      <c r="DNT21" s="191"/>
      <c r="DNU21" s="83"/>
      <c r="DNV21" s="212"/>
      <c r="DNW21" s="212"/>
      <c r="DNX21" s="212"/>
      <c r="DNY21" s="191"/>
      <c r="DNZ21" s="191"/>
      <c r="DOA21" s="191"/>
      <c r="DOB21" s="191"/>
      <c r="DOC21" s="83"/>
      <c r="DOD21" s="212"/>
      <c r="DOE21" s="212"/>
      <c r="DOF21" s="212"/>
      <c r="DOG21" s="191"/>
      <c r="DOH21" s="191"/>
      <c r="DOI21" s="191"/>
      <c r="DOJ21" s="191"/>
      <c r="DOK21" s="83"/>
      <c r="DOL21" s="212"/>
      <c r="DOM21" s="212"/>
      <c r="DON21" s="212"/>
      <c r="DOO21" s="191"/>
      <c r="DOP21" s="191"/>
      <c r="DOQ21" s="191"/>
      <c r="DOR21" s="191"/>
      <c r="DOS21" s="83"/>
      <c r="DOT21" s="212"/>
      <c r="DOU21" s="212"/>
      <c r="DOV21" s="212"/>
      <c r="DOW21" s="191"/>
      <c r="DOX21" s="191"/>
      <c r="DOY21" s="191"/>
      <c r="DOZ21" s="191"/>
      <c r="DPA21" s="83"/>
      <c r="DPB21" s="212"/>
      <c r="DPC21" s="212"/>
      <c r="DPD21" s="212"/>
      <c r="DPE21" s="191"/>
      <c r="DPF21" s="191"/>
      <c r="DPG21" s="191"/>
      <c r="DPH21" s="191"/>
      <c r="DPI21" s="83"/>
      <c r="DPJ21" s="212"/>
      <c r="DPK21" s="212"/>
      <c r="DPL21" s="212"/>
      <c r="DPM21" s="191"/>
      <c r="DPN21" s="191"/>
      <c r="DPO21" s="191"/>
      <c r="DPP21" s="191"/>
      <c r="DPQ21" s="83"/>
      <c r="DPR21" s="212"/>
      <c r="DPS21" s="212"/>
      <c r="DPT21" s="212"/>
      <c r="DPU21" s="191"/>
      <c r="DPV21" s="191"/>
      <c r="DPW21" s="191"/>
      <c r="DPX21" s="191"/>
      <c r="DPY21" s="83"/>
      <c r="DPZ21" s="212"/>
      <c r="DQA21" s="212"/>
      <c r="DQB21" s="212"/>
      <c r="DQC21" s="191"/>
      <c r="DQD21" s="191"/>
      <c r="DQE21" s="191"/>
      <c r="DQF21" s="191"/>
      <c r="DQG21" s="83"/>
      <c r="DQH21" s="212"/>
      <c r="DQI21" s="212"/>
      <c r="DQJ21" s="212"/>
      <c r="DQK21" s="191"/>
      <c r="DQL21" s="191"/>
      <c r="DQM21" s="191"/>
      <c r="DQN21" s="191"/>
      <c r="DQO21" s="83"/>
      <c r="DQP21" s="212"/>
      <c r="DQQ21" s="212"/>
      <c r="DQR21" s="212"/>
      <c r="DQS21" s="191"/>
      <c r="DQT21" s="191"/>
      <c r="DQU21" s="191"/>
      <c r="DQV21" s="191"/>
      <c r="DQW21" s="83"/>
      <c r="DQX21" s="212"/>
      <c r="DQY21" s="212"/>
      <c r="DQZ21" s="212"/>
      <c r="DRA21" s="191"/>
      <c r="DRB21" s="191"/>
      <c r="DRC21" s="191"/>
      <c r="DRD21" s="191"/>
      <c r="DRE21" s="83"/>
      <c r="DRF21" s="212"/>
      <c r="DRG21" s="212"/>
      <c r="DRH21" s="212"/>
      <c r="DRI21" s="191"/>
      <c r="DRJ21" s="191"/>
      <c r="DRK21" s="191"/>
      <c r="DRL21" s="191"/>
      <c r="DRM21" s="83"/>
      <c r="DRN21" s="212"/>
      <c r="DRO21" s="212"/>
      <c r="DRP21" s="212"/>
      <c r="DRQ21" s="191"/>
      <c r="DRR21" s="191"/>
      <c r="DRS21" s="191"/>
      <c r="DRT21" s="191"/>
      <c r="DRU21" s="83"/>
      <c r="DRV21" s="212"/>
      <c r="DRW21" s="212"/>
      <c r="DRX21" s="212"/>
      <c r="DRY21" s="191"/>
      <c r="DRZ21" s="191"/>
      <c r="DSA21" s="191"/>
      <c r="DSB21" s="191"/>
      <c r="DSC21" s="83"/>
      <c r="DSD21" s="212"/>
      <c r="DSE21" s="212"/>
      <c r="DSF21" s="212"/>
      <c r="DSG21" s="191"/>
      <c r="DSH21" s="191"/>
      <c r="DSI21" s="191"/>
      <c r="DSJ21" s="191"/>
      <c r="DSK21" s="83"/>
      <c r="DSL21" s="212"/>
      <c r="DSM21" s="212"/>
      <c r="DSN21" s="212"/>
      <c r="DSO21" s="191"/>
      <c r="DSP21" s="191"/>
      <c r="DSQ21" s="191"/>
      <c r="DSR21" s="191"/>
      <c r="DSS21" s="83"/>
      <c r="DST21" s="212"/>
      <c r="DSU21" s="212"/>
      <c r="DSV21" s="212"/>
      <c r="DSW21" s="191"/>
      <c r="DSX21" s="191"/>
      <c r="DSY21" s="191"/>
      <c r="DSZ21" s="191"/>
      <c r="DTA21" s="83"/>
      <c r="DTB21" s="212"/>
      <c r="DTC21" s="212"/>
      <c r="DTD21" s="212"/>
      <c r="DTE21" s="191"/>
      <c r="DTF21" s="191"/>
      <c r="DTG21" s="191"/>
      <c r="DTH21" s="191"/>
      <c r="DTI21" s="83"/>
      <c r="DTJ21" s="212"/>
      <c r="DTK21" s="212"/>
      <c r="DTL21" s="212"/>
      <c r="DTM21" s="191"/>
      <c r="DTN21" s="191"/>
      <c r="DTO21" s="191"/>
      <c r="DTP21" s="191"/>
      <c r="DTQ21" s="83"/>
      <c r="DTR21" s="212"/>
      <c r="DTS21" s="212"/>
      <c r="DTT21" s="212"/>
      <c r="DTU21" s="191"/>
      <c r="DTV21" s="191"/>
      <c r="DTW21" s="191"/>
      <c r="DTX21" s="191"/>
      <c r="DTY21" s="83"/>
      <c r="DTZ21" s="212"/>
      <c r="DUA21" s="212"/>
      <c r="DUB21" s="212"/>
      <c r="DUC21" s="191"/>
      <c r="DUD21" s="191"/>
      <c r="DUE21" s="191"/>
      <c r="DUF21" s="191"/>
      <c r="DUG21" s="83"/>
      <c r="DUH21" s="212"/>
      <c r="DUI21" s="212"/>
      <c r="DUJ21" s="212"/>
      <c r="DUK21" s="191"/>
      <c r="DUL21" s="191"/>
      <c r="DUM21" s="191"/>
      <c r="DUN21" s="191"/>
      <c r="DUO21" s="83"/>
      <c r="DUP21" s="212"/>
      <c r="DUQ21" s="212"/>
      <c r="DUR21" s="212"/>
      <c r="DUS21" s="191"/>
      <c r="DUT21" s="191"/>
      <c r="DUU21" s="191"/>
      <c r="DUV21" s="191"/>
      <c r="DUW21" s="83"/>
      <c r="DUX21" s="212"/>
      <c r="DUY21" s="212"/>
      <c r="DUZ21" s="212"/>
      <c r="DVA21" s="191"/>
      <c r="DVB21" s="191"/>
      <c r="DVC21" s="191"/>
      <c r="DVD21" s="191"/>
      <c r="DVE21" s="83"/>
      <c r="DVF21" s="212"/>
      <c r="DVG21" s="212"/>
      <c r="DVH21" s="212"/>
      <c r="DVI21" s="191"/>
      <c r="DVJ21" s="191"/>
      <c r="DVK21" s="191"/>
      <c r="DVL21" s="191"/>
      <c r="DVM21" s="83"/>
      <c r="DVN21" s="212"/>
      <c r="DVO21" s="212"/>
      <c r="DVP21" s="212"/>
      <c r="DVQ21" s="191"/>
      <c r="DVR21" s="191"/>
      <c r="DVS21" s="191"/>
      <c r="DVT21" s="191"/>
      <c r="DVU21" s="83"/>
      <c r="DVV21" s="212"/>
      <c r="DVW21" s="212"/>
      <c r="DVX21" s="212"/>
      <c r="DVY21" s="191"/>
      <c r="DVZ21" s="191"/>
      <c r="DWA21" s="191"/>
      <c r="DWB21" s="191"/>
      <c r="DWC21" s="83"/>
      <c r="DWD21" s="212"/>
      <c r="DWE21" s="212"/>
      <c r="DWF21" s="212"/>
      <c r="DWG21" s="191"/>
      <c r="DWH21" s="191"/>
      <c r="DWI21" s="191"/>
      <c r="DWJ21" s="191"/>
      <c r="DWK21" s="83"/>
      <c r="DWL21" s="212"/>
      <c r="DWM21" s="212"/>
      <c r="DWN21" s="212"/>
      <c r="DWO21" s="191"/>
      <c r="DWP21" s="191"/>
      <c r="DWQ21" s="191"/>
      <c r="DWR21" s="191"/>
      <c r="DWS21" s="83"/>
      <c r="DWT21" s="212"/>
      <c r="DWU21" s="212"/>
      <c r="DWV21" s="212"/>
      <c r="DWW21" s="191"/>
      <c r="DWX21" s="191"/>
      <c r="DWY21" s="191"/>
      <c r="DWZ21" s="191"/>
      <c r="DXA21" s="83"/>
      <c r="DXB21" s="212"/>
      <c r="DXC21" s="212"/>
      <c r="DXD21" s="212"/>
      <c r="DXE21" s="191"/>
      <c r="DXF21" s="191"/>
      <c r="DXG21" s="191"/>
      <c r="DXH21" s="191"/>
      <c r="DXI21" s="83"/>
      <c r="DXJ21" s="212"/>
      <c r="DXK21" s="212"/>
      <c r="DXL21" s="212"/>
      <c r="DXM21" s="191"/>
      <c r="DXN21" s="191"/>
      <c r="DXO21" s="191"/>
      <c r="DXP21" s="191"/>
      <c r="DXQ21" s="83"/>
      <c r="DXR21" s="212"/>
      <c r="DXS21" s="212"/>
      <c r="DXT21" s="212"/>
      <c r="DXU21" s="191"/>
      <c r="DXV21" s="191"/>
      <c r="DXW21" s="191"/>
      <c r="DXX21" s="191"/>
      <c r="DXY21" s="83"/>
      <c r="DXZ21" s="212"/>
      <c r="DYA21" s="212"/>
      <c r="DYB21" s="212"/>
      <c r="DYC21" s="191"/>
      <c r="DYD21" s="191"/>
      <c r="DYE21" s="191"/>
      <c r="DYF21" s="191"/>
      <c r="DYG21" s="83"/>
      <c r="DYH21" s="212"/>
      <c r="DYI21" s="212"/>
      <c r="DYJ21" s="212"/>
      <c r="DYK21" s="191"/>
      <c r="DYL21" s="191"/>
      <c r="DYM21" s="191"/>
      <c r="DYN21" s="191"/>
      <c r="DYO21" s="83"/>
      <c r="DYP21" s="212"/>
      <c r="DYQ21" s="212"/>
      <c r="DYR21" s="212"/>
      <c r="DYS21" s="191"/>
      <c r="DYT21" s="191"/>
      <c r="DYU21" s="191"/>
      <c r="DYV21" s="191"/>
      <c r="DYW21" s="83"/>
      <c r="DYX21" s="212"/>
      <c r="DYY21" s="212"/>
      <c r="DYZ21" s="212"/>
      <c r="DZA21" s="191"/>
      <c r="DZB21" s="191"/>
      <c r="DZC21" s="191"/>
      <c r="DZD21" s="191"/>
      <c r="DZE21" s="83"/>
      <c r="DZF21" s="212"/>
      <c r="DZG21" s="212"/>
      <c r="DZH21" s="212"/>
      <c r="DZI21" s="191"/>
      <c r="DZJ21" s="191"/>
      <c r="DZK21" s="191"/>
      <c r="DZL21" s="191"/>
      <c r="DZM21" s="83"/>
      <c r="DZN21" s="212"/>
      <c r="DZO21" s="212"/>
      <c r="DZP21" s="212"/>
      <c r="DZQ21" s="191"/>
      <c r="DZR21" s="191"/>
      <c r="DZS21" s="191"/>
      <c r="DZT21" s="191"/>
      <c r="DZU21" s="83"/>
      <c r="DZV21" s="212"/>
      <c r="DZW21" s="212"/>
      <c r="DZX21" s="212"/>
      <c r="DZY21" s="191"/>
      <c r="DZZ21" s="191"/>
      <c r="EAA21" s="191"/>
      <c r="EAB21" s="191"/>
      <c r="EAC21" s="83"/>
      <c r="EAD21" s="212"/>
      <c r="EAE21" s="212"/>
      <c r="EAF21" s="212"/>
      <c r="EAG21" s="191"/>
      <c r="EAH21" s="191"/>
      <c r="EAI21" s="191"/>
      <c r="EAJ21" s="191"/>
      <c r="EAK21" s="83"/>
      <c r="EAL21" s="212"/>
      <c r="EAM21" s="212"/>
      <c r="EAN21" s="212"/>
      <c r="EAO21" s="191"/>
      <c r="EAP21" s="191"/>
      <c r="EAQ21" s="191"/>
      <c r="EAR21" s="191"/>
      <c r="EAS21" s="83"/>
      <c r="EAT21" s="212"/>
      <c r="EAU21" s="212"/>
      <c r="EAV21" s="212"/>
      <c r="EAW21" s="191"/>
      <c r="EAX21" s="191"/>
      <c r="EAY21" s="191"/>
      <c r="EAZ21" s="191"/>
      <c r="EBA21" s="83"/>
      <c r="EBB21" s="212"/>
      <c r="EBC21" s="212"/>
      <c r="EBD21" s="212"/>
      <c r="EBE21" s="191"/>
      <c r="EBF21" s="191"/>
      <c r="EBG21" s="191"/>
      <c r="EBH21" s="191"/>
      <c r="EBI21" s="83"/>
      <c r="EBJ21" s="212"/>
      <c r="EBK21" s="212"/>
      <c r="EBL21" s="212"/>
      <c r="EBM21" s="191"/>
      <c r="EBN21" s="191"/>
      <c r="EBO21" s="191"/>
      <c r="EBP21" s="191"/>
      <c r="EBQ21" s="83"/>
      <c r="EBR21" s="212"/>
      <c r="EBS21" s="212"/>
      <c r="EBT21" s="212"/>
      <c r="EBU21" s="191"/>
      <c r="EBV21" s="191"/>
      <c r="EBW21" s="191"/>
      <c r="EBX21" s="191"/>
      <c r="EBY21" s="83"/>
      <c r="EBZ21" s="212"/>
      <c r="ECA21" s="212"/>
      <c r="ECB21" s="212"/>
      <c r="ECC21" s="191"/>
      <c r="ECD21" s="191"/>
      <c r="ECE21" s="191"/>
      <c r="ECF21" s="191"/>
      <c r="ECG21" s="83"/>
      <c r="ECH21" s="212"/>
      <c r="ECI21" s="212"/>
      <c r="ECJ21" s="212"/>
      <c r="ECK21" s="191"/>
      <c r="ECL21" s="191"/>
      <c r="ECM21" s="191"/>
      <c r="ECN21" s="191"/>
      <c r="ECO21" s="83"/>
      <c r="ECP21" s="212"/>
      <c r="ECQ21" s="212"/>
      <c r="ECR21" s="212"/>
      <c r="ECS21" s="191"/>
      <c r="ECT21" s="191"/>
      <c r="ECU21" s="191"/>
      <c r="ECV21" s="191"/>
      <c r="ECW21" s="83"/>
      <c r="ECX21" s="212"/>
      <c r="ECY21" s="212"/>
      <c r="ECZ21" s="212"/>
      <c r="EDA21" s="191"/>
      <c r="EDB21" s="191"/>
      <c r="EDC21" s="191"/>
      <c r="EDD21" s="191"/>
      <c r="EDE21" s="83"/>
      <c r="EDF21" s="212"/>
      <c r="EDG21" s="212"/>
      <c r="EDH21" s="212"/>
      <c r="EDI21" s="191"/>
      <c r="EDJ21" s="191"/>
      <c r="EDK21" s="191"/>
      <c r="EDL21" s="191"/>
      <c r="EDM21" s="83"/>
      <c r="EDN21" s="212"/>
      <c r="EDO21" s="212"/>
      <c r="EDP21" s="212"/>
      <c r="EDQ21" s="191"/>
      <c r="EDR21" s="191"/>
      <c r="EDS21" s="191"/>
      <c r="EDT21" s="191"/>
      <c r="EDU21" s="83"/>
      <c r="EDV21" s="212"/>
      <c r="EDW21" s="212"/>
      <c r="EDX21" s="212"/>
      <c r="EDY21" s="191"/>
      <c r="EDZ21" s="191"/>
      <c r="EEA21" s="191"/>
      <c r="EEB21" s="191"/>
      <c r="EEC21" s="83"/>
      <c r="EED21" s="212"/>
      <c r="EEE21" s="212"/>
      <c r="EEF21" s="212"/>
      <c r="EEG21" s="191"/>
      <c r="EEH21" s="191"/>
      <c r="EEI21" s="191"/>
      <c r="EEJ21" s="191"/>
      <c r="EEK21" s="83"/>
      <c r="EEL21" s="212"/>
      <c r="EEM21" s="212"/>
      <c r="EEN21" s="212"/>
      <c r="EEO21" s="191"/>
      <c r="EEP21" s="191"/>
      <c r="EEQ21" s="191"/>
      <c r="EER21" s="191"/>
      <c r="EES21" s="83"/>
      <c r="EET21" s="212"/>
      <c r="EEU21" s="212"/>
      <c r="EEV21" s="212"/>
      <c r="EEW21" s="191"/>
      <c r="EEX21" s="191"/>
      <c r="EEY21" s="191"/>
      <c r="EEZ21" s="191"/>
      <c r="EFA21" s="83"/>
      <c r="EFB21" s="212"/>
      <c r="EFC21" s="212"/>
      <c r="EFD21" s="212"/>
      <c r="EFE21" s="191"/>
      <c r="EFF21" s="191"/>
      <c r="EFG21" s="191"/>
      <c r="EFH21" s="191"/>
      <c r="EFI21" s="83"/>
      <c r="EFJ21" s="212"/>
      <c r="EFK21" s="212"/>
      <c r="EFL21" s="212"/>
      <c r="EFM21" s="191"/>
      <c r="EFN21" s="191"/>
      <c r="EFO21" s="191"/>
      <c r="EFP21" s="191"/>
      <c r="EFQ21" s="83"/>
      <c r="EFR21" s="212"/>
      <c r="EFS21" s="212"/>
      <c r="EFT21" s="212"/>
      <c r="EFU21" s="191"/>
      <c r="EFV21" s="191"/>
      <c r="EFW21" s="191"/>
      <c r="EFX21" s="191"/>
      <c r="EFY21" s="83"/>
      <c r="EFZ21" s="212"/>
      <c r="EGA21" s="212"/>
      <c r="EGB21" s="212"/>
      <c r="EGC21" s="191"/>
      <c r="EGD21" s="191"/>
      <c r="EGE21" s="191"/>
      <c r="EGF21" s="191"/>
      <c r="EGG21" s="83"/>
      <c r="EGH21" s="212"/>
      <c r="EGI21" s="212"/>
      <c r="EGJ21" s="212"/>
      <c r="EGK21" s="191"/>
      <c r="EGL21" s="191"/>
      <c r="EGM21" s="191"/>
      <c r="EGN21" s="191"/>
      <c r="EGO21" s="83"/>
      <c r="EGP21" s="212"/>
      <c r="EGQ21" s="212"/>
      <c r="EGR21" s="212"/>
      <c r="EGS21" s="191"/>
      <c r="EGT21" s="191"/>
      <c r="EGU21" s="191"/>
      <c r="EGV21" s="191"/>
      <c r="EGW21" s="83"/>
      <c r="EGX21" s="212"/>
      <c r="EGY21" s="212"/>
      <c r="EGZ21" s="212"/>
      <c r="EHA21" s="191"/>
      <c r="EHB21" s="191"/>
      <c r="EHC21" s="191"/>
      <c r="EHD21" s="191"/>
      <c r="EHE21" s="83"/>
      <c r="EHF21" s="212"/>
      <c r="EHG21" s="212"/>
      <c r="EHH21" s="212"/>
      <c r="EHI21" s="191"/>
      <c r="EHJ21" s="191"/>
      <c r="EHK21" s="191"/>
      <c r="EHL21" s="191"/>
      <c r="EHM21" s="83"/>
      <c r="EHN21" s="212"/>
      <c r="EHO21" s="212"/>
      <c r="EHP21" s="212"/>
      <c r="EHQ21" s="191"/>
      <c r="EHR21" s="191"/>
      <c r="EHS21" s="191"/>
      <c r="EHT21" s="191"/>
      <c r="EHU21" s="83"/>
      <c r="EHV21" s="212"/>
      <c r="EHW21" s="212"/>
      <c r="EHX21" s="212"/>
      <c r="EHY21" s="191"/>
      <c r="EHZ21" s="191"/>
      <c r="EIA21" s="191"/>
      <c r="EIB21" s="191"/>
      <c r="EIC21" s="83"/>
      <c r="EID21" s="212"/>
      <c r="EIE21" s="212"/>
      <c r="EIF21" s="212"/>
      <c r="EIG21" s="191"/>
      <c r="EIH21" s="191"/>
      <c r="EII21" s="191"/>
      <c r="EIJ21" s="191"/>
      <c r="EIK21" s="83"/>
      <c r="EIL21" s="212"/>
      <c r="EIM21" s="212"/>
      <c r="EIN21" s="212"/>
      <c r="EIO21" s="191"/>
      <c r="EIP21" s="191"/>
      <c r="EIQ21" s="191"/>
      <c r="EIR21" s="191"/>
      <c r="EIS21" s="83"/>
      <c r="EIT21" s="212"/>
      <c r="EIU21" s="212"/>
      <c r="EIV21" s="212"/>
      <c r="EIW21" s="191"/>
      <c r="EIX21" s="191"/>
      <c r="EIY21" s="191"/>
      <c r="EIZ21" s="191"/>
      <c r="EJA21" s="83"/>
      <c r="EJB21" s="212"/>
      <c r="EJC21" s="212"/>
      <c r="EJD21" s="212"/>
      <c r="EJE21" s="191"/>
      <c r="EJF21" s="191"/>
      <c r="EJG21" s="191"/>
      <c r="EJH21" s="191"/>
      <c r="EJI21" s="83"/>
      <c r="EJJ21" s="212"/>
      <c r="EJK21" s="212"/>
      <c r="EJL21" s="212"/>
      <c r="EJM21" s="191"/>
      <c r="EJN21" s="191"/>
      <c r="EJO21" s="191"/>
      <c r="EJP21" s="191"/>
      <c r="EJQ21" s="83"/>
      <c r="EJR21" s="212"/>
      <c r="EJS21" s="212"/>
      <c r="EJT21" s="212"/>
      <c r="EJU21" s="191"/>
      <c r="EJV21" s="191"/>
      <c r="EJW21" s="191"/>
      <c r="EJX21" s="191"/>
      <c r="EJY21" s="83"/>
      <c r="EJZ21" s="212"/>
      <c r="EKA21" s="212"/>
      <c r="EKB21" s="212"/>
      <c r="EKC21" s="191"/>
      <c r="EKD21" s="191"/>
      <c r="EKE21" s="191"/>
      <c r="EKF21" s="191"/>
      <c r="EKG21" s="83"/>
      <c r="EKH21" s="212"/>
      <c r="EKI21" s="212"/>
      <c r="EKJ21" s="212"/>
      <c r="EKK21" s="191"/>
      <c r="EKL21" s="191"/>
      <c r="EKM21" s="191"/>
      <c r="EKN21" s="191"/>
      <c r="EKO21" s="83"/>
      <c r="EKP21" s="212"/>
      <c r="EKQ21" s="212"/>
      <c r="EKR21" s="212"/>
      <c r="EKS21" s="191"/>
      <c r="EKT21" s="191"/>
      <c r="EKU21" s="191"/>
      <c r="EKV21" s="191"/>
      <c r="EKW21" s="83"/>
      <c r="EKX21" s="212"/>
      <c r="EKY21" s="212"/>
      <c r="EKZ21" s="212"/>
      <c r="ELA21" s="191"/>
      <c r="ELB21" s="191"/>
      <c r="ELC21" s="191"/>
      <c r="ELD21" s="191"/>
      <c r="ELE21" s="83"/>
      <c r="ELF21" s="212"/>
      <c r="ELG21" s="212"/>
      <c r="ELH21" s="212"/>
      <c r="ELI21" s="191"/>
      <c r="ELJ21" s="191"/>
      <c r="ELK21" s="191"/>
      <c r="ELL21" s="191"/>
      <c r="ELM21" s="83"/>
      <c r="ELN21" s="212"/>
      <c r="ELO21" s="212"/>
      <c r="ELP21" s="212"/>
      <c r="ELQ21" s="191"/>
      <c r="ELR21" s="191"/>
      <c r="ELS21" s="191"/>
      <c r="ELT21" s="191"/>
      <c r="ELU21" s="83"/>
      <c r="ELV21" s="212"/>
      <c r="ELW21" s="212"/>
      <c r="ELX21" s="212"/>
      <c r="ELY21" s="191"/>
      <c r="ELZ21" s="191"/>
      <c r="EMA21" s="191"/>
      <c r="EMB21" s="191"/>
      <c r="EMC21" s="83"/>
      <c r="EMD21" s="212"/>
      <c r="EME21" s="212"/>
      <c r="EMF21" s="212"/>
      <c r="EMG21" s="191"/>
      <c r="EMH21" s="191"/>
      <c r="EMI21" s="191"/>
      <c r="EMJ21" s="191"/>
      <c r="EMK21" s="83"/>
      <c r="EML21" s="212"/>
      <c r="EMM21" s="212"/>
      <c r="EMN21" s="212"/>
      <c r="EMO21" s="191"/>
      <c r="EMP21" s="191"/>
      <c r="EMQ21" s="191"/>
      <c r="EMR21" s="191"/>
      <c r="EMS21" s="83"/>
      <c r="EMT21" s="212"/>
      <c r="EMU21" s="212"/>
      <c r="EMV21" s="212"/>
      <c r="EMW21" s="191"/>
      <c r="EMX21" s="191"/>
      <c r="EMY21" s="191"/>
      <c r="EMZ21" s="191"/>
      <c r="ENA21" s="83"/>
      <c r="ENB21" s="212"/>
      <c r="ENC21" s="212"/>
      <c r="END21" s="212"/>
      <c r="ENE21" s="191"/>
      <c r="ENF21" s="191"/>
      <c r="ENG21" s="191"/>
      <c r="ENH21" s="191"/>
      <c r="ENI21" s="83"/>
      <c r="ENJ21" s="212"/>
      <c r="ENK21" s="212"/>
      <c r="ENL21" s="212"/>
      <c r="ENM21" s="191"/>
      <c r="ENN21" s="191"/>
      <c r="ENO21" s="191"/>
      <c r="ENP21" s="191"/>
      <c r="ENQ21" s="83"/>
      <c r="ENR21" s="212"/>
      <c r="ENS21" s="212"/>
      <c r="ENT21" s="212"/>
      <c r="ENU21" s="191"/>
      <c r="ENV21" s="191"/>
      <c r="ENW21" s="191"/>
      <c r="ENX21" s="191"/>
      <c r="ENY21" s="83"/>
      <c r="ENZ21" s="212"/>
      <c r="EOA21" s="212"/>
      <c r="EOB21" s="212"/>
      <c r="EOC21" s="191"/>
      <c r="EOD21" s="191"/>
      <c r="EOE21" s="191"/>
      <c r="EOF21" s="191"/>
      <c r="EOG21" s="83"/>
      <c r="EOH21" s="212"/>
      <c r="EOI21" s="212"/>
      <c r="EOJ21" s="212"/>
      <c r="EOK21" s="191"/>
      <c r="EOL21" s="191"/>
      <c r="EOM21" s="191"/>
      <c r="EON21" s="191"/>
      <c r="EOO21" s="83"/>
      <c r="EOP21" s="212"/>
      <c r="EOQ21" s="212"/>
      <c r="EOR21" s="212"/>
      <c r="EOS21" s="191"/>
      <c r="EOT21" s="191"/>
      <c r="EOU21" s="191"/>
      <c r="EOV21" s="191"/>
      <c r="EOW21" s="83"/>
      <c r="EOX21" s="212"/>
      <c r="EOY21" s="212"/>
      <c r="EOZ21" s="212"/>
      <c r="EPA21" s="191"/>
      <c r="EPB21" s="191"/>
      <c r="EPC21" s="191"/>
      <c r="EPD21" s="191"/>
      <c r="EPE21" s="83"/>
      <c r="EPF21" s="212"/>
      <c r="EPG21" s="212"/>
      <c r="EPH21" s="212"/>
      <c r="EPI21" s="191"/>
      <c r="EPJ21" s="191"/>
      <c r="EPK21" s="191"/>
      <c r="EPL21" s="191"/>
      <c r="EPM21" s="83"/>
      <c r="EPN21" s="212"/>
      <c r="EPO21" s="212"/>
      <c r="EPP21" s="212"/>
      <c r="EPQ21" s="191"/>
      <c r="EPR21" s="191"/>
      <c r="EPS21" s="191"/>
      <c r="EPT21" s="191"/>
      <c r="EPU21" s="83"/>
      <c r="EPV21" s="212"/>
      <c r="EPW21" s="212"/>
      <c r="EPX21" s="212"/>
      <c r="EPY21" s="191"/>
      <c r="EPZ21" s="191"/>
      <c r="EQA21" s="191"/>
      <c r="EQB21" s="191"/>
      <c r="EQC21" s="83"/>
      <c r="EQD21" s="212"/>
      <c r="EQE21" s="212"/>
      <c r="EQF21" s="212"/>
      <c r="EQG21" s="191"/>
      <c r="EQH21" s="191"/>
      <c r="EQI21" s="191"/>
      <c r="EQJ21" s="191"/>
      <c r="EQK21" s="83"/>
      <c r="EQL21" s="212"/>
      <c r="EQM21" s="212"/>
      <c r="EQN21" s="212"/>
      <c r="EQO21" s="191"/>
      <c r="EQP21" s="191"/>
      <c r="EQQ21" s="191"/>
      <c r="EQR21" s="191"/>
      <c r="EQS21" s="83"/>
      <c r="EQT21" s="212"/>
      <c r="EQU21" s="212"/>
      <c r="EQV21" s="212"/>
      <c r="EQW21" s="191"/>
      <c r="EQX21" s="191"/>
      <c r="EQY21" s="191"/>
      <c r="EQZ21" s="191"/>
      <c r="ERA21" s="83"/>
      <c r="ERB21" s="212"/>
      <c r="ERC21" s="212"/>
      <c r="ERD21" s="212"/>
      <c r="ERE21" s="191"/>
      <c r="ERF21" s="191"/>
      <c r="ERG21" s="191"/>
      <c r="ERH21" s="191"/>
      <c r="ERI21" s="83"/>
      <c r="ERJ21" s="212"/>
      <c r="ERK21" s="212"/>
      <c r="ERL21" s="212"/>
      <c r="ERM21" s="191"/>
      <c r="ERN21" s="191"/>
      <c r="ERO21" s="191"/>
      <c r="ERP21" s="191"/>
      <c r="ERQ21" s="83"/>
      <c r="ERR21" s="212"/>
      <c r="ERS21" s="212"/>
      <c r="ERT21" s="212"/>
      <c r="ERU21" s="191"/>
      <c r="ERV21" s="191"/>
      <c r="ERW21" s="191"/>
      <c r="ERX21" s="191"/>
      <c r="ERY21" s="83"/>
      <c r="ERZ21" s="212"/>
      <c r="ESA21" s="212"/>
      <c r="ESB21" s="212"/>
      <c r="ESC21" s="191"/>
      <c r="ESD21" s="191"/>
      <c r="ESE21" s="191"/>
      <c r="ESF21" s="191"/>
      <c r="ESG21" s="83"/>
      <c r="ESH21" s="212"/>
      <c r="ESI21" s="212"/>
      <c r="ESJ21" s="212"/>
      <c r="ESK21" s="191"/>
      <c r="ESL21" s="191"/>
      <c r="ESM21" s="191"/>
      <c r="ESN21" s="191"/>
      <c r="ESO21" s="83"/>
      <c r="ESP21" s="212"/>
      <c r="ESQ21" s="212"/>
      <c r="ESR21" s="212"/>
      <c r="ESS21" s="191"/>
      <c r="EST21" s="191"/>
      <c r="ESU21" s="191"/>
      <c r="ESV21" s="191"/>
      <c r="ESW21" s="83"/>
      <c r="ESX21" s="212"/>
      <c r="ESY21" s="212"/>
      <c r="ESZ21" s="212"/>
      <c r="ETA21" s="191"/>
      <c r="ETB21" s="191"/>
      <c r="ETC21" s="191"/>
      <c r="ETD21" s="191"/>
      <c r="ETE21" s="83"/>
      <c r="ETF21" s="212"/>
      <c r="ETG21" s="212"/>
      <c r="ETH21" s="212"/>
      <c r="ETI21" s="191"/>
      <c r="ETJ21" s="191"/>
      <c r="ETK21" s="191"/>
      <c r="ETL21" s="191"/>
      <c r="ETM21" s="83"/>
      <c r="ETN21" s="212"/>
      <c r="ETO21" s="212"/>
      <c r="ETP21" s="212"/>
      <c r="ETQ21" s="191"/>
      <c r="ETR21" s="191"/>
      <c r="ETS21" s="191"/>
      <c r="ETT21" s="191"/>
      <c r="ETU21" s="83"/>
      <c r="ETV21" s="212"/>
      <c r="ETW21" s="212"/>
      <c r="ETX21" s="212"/>
      <c r="ETY21" s="191"/>
      <c r="ETZ21" s="191"/>
      <c r="EUA21" s="191"/>
      <c r="EUB21" s="191"/>
      <c r="EUC21" s="83"/>
      <c r="EUD21" s="212"/>
      <c r="EUE21" s="212"/>
      <c r="EUF21" s="212"/>
      <c r="EUG21" s="191"/>
      <c r="EUH21" s="191"/>
      <c r="EUI21" s="191"/>
      <c r="EUJ21" s="191"/>
      <c r="EUK21" s="83"/>
      <c r="EUL21" s="212"/>
      <c r="EUM21" s="212"/>
      <c r="EUN21" s="212"/>
      <c r="EUO21" s="191"/>
      <c r="EUP21" s="191"/>
      <c r="EUQ21" s="191"/>
      <c r="EUR21" s="191"/>
      <c r="EUS21" s="83"/>
      <c r="EUT21" s="212"/>
      <c r="EUU21" s="212"/>
      <c r="EUV21" s="212"/>
      <c r="EUW21" s="191"/>
      <c r="EUX21" s="191"/>
      <c r="EUY21" s="191"/>
      <c r="EUZ21" s="191"/>
      <c r="EVA21" s="83"/>
      <c r="EVB21" s="212"/>
      <c r="EVC21" s="212"/>
      <c r="EVD21" s="212"/>
      <c r="EVE21" s="191"/>
      <c r="EVF21" s="191"/>
      <c r="EVG21" s="191"/>
      <c r="EVH21" s="191"/>
      <c r="EVI21" s="83"/>
      <c r="EVJ21" s="212"/>
      <c r="EVK21" s="212"/>
      <c r="EVL21" s="212"/>
      <c r="EVM21" s="191"/>
      <c r="EVN21" s="191"/>
      <c r="EVO21" s="191"/>
      <c r="EVP21" s="191"/>
      <c r="EVQ21" s="83"/>
      <c r="EVR21" s="212"/>
      <c r="EVS21" s="212"/>
      <c r="EVT21" s="212"/>
      <c r="EVU21" s="191"/>
      <c r="EVV21" s="191"/>
      <c r="EVW21" s="191"/>
      <c r="EVX21" s="191"/>
      <c r="EVY21" s="83"/>
      <c r="EVZ21" s="212"/>
      <c r="EWA21" s="212"/>
      <c r="EWB21" s="212"/>
      <c r="EWC21" s="191"/>
      <c r="EWD21" s="191"/>
      <c r="EWE21" s="191"/>
      <c r="EWF21" s="191"/>
      <c r="EWG21" s="83"/>
      <c r="EWH21" s="212"/>
      <c r="EWI21" s="212"/>
      <c r="EWJ21" s="212"/>
      <c r="EWK21" s="191"/>
      <c r="EWL21" s="191"/>
      <c r="EWM21" s="191"/>
      <c r="EWN21" s="191"/>
      <c r="EWO21" s="83"/>
      <c r="EWP21" s="212"/>
      <c r="EWQ21" s="212"/>
      <c r="EWR21" s="212"/>
      <c r="EWS21" s="191"/>
      <c r="EWT21" s="191"/>
      <c r="EWU21" s="191"/>
      <c r="EWV21" s="191"/>
      <c r="EWW21" s="83"/>
      <c r="EWX21" s="212"/>
      <c r="EWY21" s="212"/>
      <c r="EWZ21" s="212"/>
      <c r="EXA21" s="191"/>
      <c r="EXB21" s="191"/>
      <c r="EXC21" s="191"/>
      <c r="EXD21" s="191"/>
      <c r="EXE21" s="83"/>
      <c r="EXF21" s="212"/>
      <c r="EXG21" s="212"/>
      <c r="EXH21" s="212"/>
      <c r="EXI21" s="191"/>
      <c r="EXJ21" s="191"/>
      <c r="EXK21" s="191"/>
      <c r="EXL21" s="191"/>
      <c r="EXM21" s="83"/>
      <c r="EXN21" s="212"/>
      <c r="EXO21" s="212"/>
      <c r="EXP21" s="212"/>
      <c r="EXQ21" s="191"/>
      <c r="EXR21" s="191"/>
      <c r="EXS21" s="191"/>
      <c r="EXT21" s="191"/>
      <c r="EXU21" s="83"/>
      <c r="EXV21" s="212"/>
      <c r="EXW21" s="212"/>
      <c r="EXX21" s="212"/>
      <c r="EXY21" s="191"/>
      <c r="EXZ21" s="191"/>
      <c r="EYA21" s="191"/>
      <c r="EYB21" s="191"/>
      <c r="EYC21" s="83"/>
      <c r="EYD21" s="212"/>
      <c r="EYE21" s="212"/>
      <c r="EYF21" s="212"/>
      <c r="EYG21" s="191"/>
      <c r="EYH21" s="191"/>
      <c r="EYI21" s="191"/>
      <c r="EYJ21" s="191"/>
      <c r="EYK21" s="83"/>
      <c r="EYL21" s="212"/>
      <c r="EYM21" s="212"/>
      <c r="EYN21" s="212"/>
      <c r="EYO21" s="191"/>
      <c r="EYP21" s="191"/>
      <c r="EYQ21" s="191"/>
      <c r="EYR21" s="191"/>
      <c r="EYS21" s="83"/>
      <c r="EYT21" s="212"/>
      <c r="EYU21" s="212"/>
      <c r="EYV21" s="212"/>
      <c r="EYW21" s="191"/>
      <c r="EYX21" s="191"/>
      <c r="EYY21" s="191"/>
      <c r="EYZ21" s="191"/>
      <c r="EZA21" s="83"/>
      <c r="EZB21" s="212"/>
      <c r="EZC21" s="212"/>
      <c r="EZD21" s="212"/>
      <c r="EZE21" s="191"/>
      <c r="EZF21" s="191"/>
      <c r="EZG21" s="191"/>
      <c r="EZH21" s="191"/>
      <c r="EZI21" s="83"/>
      <c r="EZJ21" s="212"/>
      <c r="EZK21" s="212"/>
      <c r="EZL21" s="212"/>
      <c r="EZM21" s="191"/>
      <c r="EZN21" s="191"/>
      <c r="EZO21" s="191"/>
      <c r="EZP21" s="191"/>
      <c r="EZQ21" s="83"/>
      <c r="EZR21" s="212"/>
      <c r="EZS21" s="212"/>
      <c r="EZT21" s="212"/>
      <c r="EZU21" s="191"/>
      <c r="EZV21" s="191"/>
      <c r="EZW21" s="191"/>
      <c r="EZX21" s="191"/>
      <c r="EZY21" s="83"/>
      <c r="EZZ21" s="212"/>
      <c r="FAA21" s="212"/>
      <c r="FAB21" s="212"/>
      <c r="FAC21" s="191"/>
      <c r="FAD21" s="191"/>
      <c r="FAE21" s="191"/>
      <c r="FAF21" s="191"/>
      <c r="FAG21" s="83"/>
      <c r="FAH21" s="212"/>
      <c r="FAI21" s="212"/>
      <c r="FAJ21" s="212"/>
      <c r="FAK21" s="191"/>
      <c r="FAL21" s="191"/>
      <c r="FAM21" s="191"/>
      <c r="FAN21" s="191"/>
      <c r="FAO21" s="83"/>
      <c r="FAP21" s="212"/>
      <c r="FAQ21" s="212"/>
      <c r="FAR21" s="212"/>
      <c r="FAS21" s="191"/>
      <c r="FAT21" s="191"/>
      <c r="FAU21" s="191"/>
      <c r="FAV21" s="191"/>
      <c r="FAW21" s="83"/>
      <c r="FAX21" s="212"/>
      <c r="FAY21" s="212"/>
      <c r="FAZ21" s="212"/>
      <c r="FBA21" s="191"/>
      <c r="FBB21" s="191"/>
      <c r="FBC21" s="191"/>
      <c r="FBD21" s="191"/>
      <c r="FBE21" s="83"/>
      <c r="FBF21" s="212"/>
      <c r="FBG21" s="212"/>
      <c r="FBH21" s="212"/>
      <c r="FBI21" s="191"/>
      <c r="FBJ21" s="191"/>
      <c r="FBK21" s="191"/>
      <c r="FBL21" s="191"/>
      <c r="FBM21" s="83"/>
      <c r="FBN21" s="212"/>
      <c r="FBO21" s="212"/>
      <c r="FBP21" s="212"/>
      <c r="FBQ21" s="191"/>
      <c r="FBR21" s="191"/>
      <c r="FBS21" s="191"/>
      <c r="FBT21" s="191"/>
      <c r="FBU21" s="83"/>
      <c r="FBV21" s="212"/>
      <c r="FBW21" s="212"/>
      <c r="FBX21" s="212"/>
      <c r="FBY21" s="191"/>
      <c r="FBZ21" s="191"/>
      <c r="FCA21" s="191"/>
      <c r="FCB21" s="191"/>
      <c r="FCC21" s="83"/>
      <c r="FCD21" s="212"/>
      <c r="FCE21" s="212"/>
      <c r="FCF21" s="212"/>
      <c r="FCG21" s="191"/>
      <c r="FCH21" s="191"/>
      <c r="FCI21" s="191"/>
      <c r="FCJ21" s="191"/>
      <c r="FCK21" s="83"/>
      <c r="FCL21" s="212"/>
      <c r="FCM21" s="212"/>
      <c r="FCN21" s="212"/>
      <c r="FCO21" s="191"/>
      <c r="FCP21" s="191"/>
      <c r="FCQ21" s="191"/>
      <c r="FCR21" s="191"/>
      <c r="FCS21" s="83"/>
      <c r="FCT21" s="212"/>
      <c r="FCU21" s="212"/>
      <c r="FCV21" s="212"/>
      <c r="FCW21" s="191"/>
      <c r="FCX21" s="191"/>
      <c r="FCY21" s="191"/>
      <c r="FCZ21" s="191"/>
      <c r="FDA21" s="83"/>
      <c r="FDB21" s="212"/>
      <c r="FDC21" s="212"/>
      <c r="FDD21" s="212"/>
      <c r="FDE21" s="191"/>
      <c r="FDF21" s="191"/>
      <c r="FDG21" s="191"/>
      <c r="FDH21" s="191"/>
      <c r="FDI21" s="83"/>
      <c r="FDJ21" s="212"/>
      <c r="FDK21" s="212"/>
      <c r="FDL21" s="212"/>
      <c r="FDM21" s="191"/>
      <c r="FDN21" s="191"/>
      <c r="FDO21" s="191"/>
      <c r="FDP21" s="191"/>
      <c r="FDQ21" s="83"/>
      <c r="FDR21" s="212"/>
      <c r="FDS21" s="212"/>
      <c r="FDT21" s="212"/>
      <c r="FDU21" s="191"/>
      <c r="FDV21" s="191"/>
      <c r="FDW21" s="191"/>
      <c r="FDX21" s="191"/>
      <c r="FDY21" s="83"/>
      <c r="FDZ21" s="212"/>
      <c r="FEA21" s="212"/>
      <c r="FEB21" s="212"/>
      <c r="FEC21" s="191"/>
      <c r="FED21" s="191"/>
      <c r="FEE21" s="191"/>
      <c r="FEF21" s="191"/>
      <c r="FEG21" s="83"/>
      <c r="FEH21" s="212"/>
      <c r="FEI21" s="212"/>
      <c r="FEJ21" s="212"/>
      <c r="FEK21" s="191"/>
      <c r="FEL21" s="191"/>
      <c r="FEM21" s="191"/>
      <c r="FEN21" s="191"/>
      <c r="FEO21" s="83"/>
      <c r="FEP21" s="212"/>
      <c r="FEQ21" s="212"/>
      <c r="FER21" s="212"/>
      <c r="FES21" s="191"/>
      <c r="FET21" s="191"/>
      <c r="FEU21" s="191"/>
      <c r="FEV21" s="191"/>
      <c r="FEW21" s="83"/>
      <c r="FEX21" s="212"/>
      <c r="FEY21" s="212"/>
      <c r="FEZ21" s="212"/>
      <c r="FFA21" s="191"/>
      <c r="FFB21" s="191"/>
      <c r="FFC21" s="191"/>
      <c r="FFD21" s="191"/>
      <c r="FFE21" s="83"/>
      <c r="FFF21" s="212"/>
      <c r="FFG21" s="212"/>
      <c r="FFH21" s="212"/>
      <c r="FFI21" s="191"/>
      <c r="FFJ21" s="191"/>
      <c r="FFK21" s="191"/>
      <c r="FFL21" s="191"/>
      <c r="FFM21" s="83"/>
      <c r="FFN21" s="212"/>
      <c r="FFO21" s="212"/>
      <c r="FFP21" s="212"/>
      <c r="FFQ21" s="191"/>
      <c r="FFR21" s="191"/>
      <c r="FFS21" s="191"/>
      <c r="FFT21" s="191"/>
      <c r="FFU21" s="83"/>
      <c r="FFV21" s="212"/>
      <c r="FFW21" s="212"/>
      <c r="FFX21" s="212"/>
      <c r="FFY21" s="191"/>
      <c r="FFZ21" s="191"/>
      <c r="FGA21" s="191"/>
      <c r="FGB21" s="191"/>
      <c r="FGC21" s="83"/>
      <c r="FGD21" s="212"/>
      <c r="FGE21" s="212"/>
      <c r="FGF21" s="212"/>
      <c r="FGG21" s="191"/>
      <c r="FGH21" s="191"/>
      <c r="FGI21" s="191"/>
      <c r="FGJ21" s="191"/>
      <c r="FGK21" s="83"/>
      <c r="FGL21" s="212"/>
      <c r="FGM21" s="212"/>
      <c r="FGN21" s="212"/>
      <c r="FGO21" s="191"/>
      <c r="FGP21" s="191"/>
      <c r="FGQ21" s="191"/>
      <c r="FGR21" s="191"/>
      <c r="FGS21" s="83"/>
      <c r="FGT21" s="212"/>
      <c r="FGU21" s="212"/>
      <c r="FGV21" s="212"/>
      <c r="FGW21" s="191"/>
      <c r="FGX21" s="191"/>
      <c r="FGY21" s="191"/>
      <c r="FGZ21" s="191"/>
      <c r="FHA21" s="83"/>
      <c r="FHB21" s="212"/>
      <c r="FHC21" s="212"/>
      <c r="FHD21" s="212"/>
      <c r="FHE21" s="191"/>
      <c r="FHF21" s="191"/>
      <c r="FHG21" s="191"/>
      <c r="FHH21" s="191"/>
      <c r="FHI21" s="83"/>
      <c r="FHJ21" s="212"/>
      <c r="FHK21" s="212"/>
      <c r="FHL21" s="212"/>
      <c r="FHM21" s="191"/>
      <c r="FHN21" s="191"/>
      <c r="FHO21" s="191"/>
      <c r="FHP21" s="191"/>
      <c r="FHQ21" s="83"/>
      <c r="FHR21" s="212"/>
      <c r="FHS21" s="212"/>
      <c r="FHT21" s="212"/>
      <c r="FHU21" s="191"/>
      <c r="FHV21" s="191"/>
      <c r="FHW21" s="191"/>
      <c r="FHX21" s="191"/>
      <c r="FHY21" s="83"/>
      <c r="FHZ21" s="212"/>
      <c r="FIA21" s="212"/>
      <c r="FIB21" s="212"/>
      <c r="FIC21" s="191"/>
      <c r="FID21" s="191"/>
      <c r="FIE21" s="191"/>
      <c r="FIF21" s="191"/>
      <c r="FIG21" s="83"/>
      <c r="FIH21" s="212"/>
      <c r="FII21" s="212"/>
      <c r="FIJ21" s="212"/>
      <c r="FIK21" s="191"/>
      <c r="FIL21" s="191"/>
      <c r="FIM21" s="191"/>
      <c r="FIN21" s="191"/>
      <c r="FIO21" s="83"/>
      <c r="FIP21" s="212"/>
      <c r="FIQ21" s="212"/>
      <c r="FIR21" s="212"/>
      <c r="FIS21" s="191"/>
      <c r="FIT21" s="191"/>
      <c r="FIU21" s="191"/>
      <c r="FIV21" s="191"/>
      <c r="FIW21" s="83"/>
      <c r="FIX21" s="212"/>
      <c r="FIY21" s="212"/>
      <c r="FIZ21" s="212"/>
      <c r="FJA21" s="191"/>
      <c r="FJB21" s="191"/>
      <c r="FJC21" s="191"/>
      <c r="FJD21" s="191"/>
      <c r="FJE21" s="83"/>
      <c r="FJF21" s="212"/>
      <c r="FJG21" s="212"/>
      <c r="FJH21" s="212"/>
      <c r="FJI21" s="191"/>
      <c r="FJJ21" s="191"/>
      <c r="FJK21" s="191"/>
      <c r="FJL21" s="191"/>
      <c r="FJM21" s="83"/>
      <c r="FJN21" s="212"/>
      <c r="FJO21" s="212"/>
      <c r="FJP21" s="212"/>
      <c r="FJQ21" s="191"/>
      <c r="FJR21" s="191"/>
      <c r="FJS21" s="191"/>
      <c r="FJT21" s="191"/>
      <c r="FJU21" s="83"/>
      <c r="FJV21" s="212"/>
      <c r="FJW21" s="212"/>
      <c r="FJX21" s="212"/>
      <c r="FJY21" s="191"/>
      <c r="FJZ21" s="191"/>
      <c r="FKA21" s="191"/>
      <c r="FKB21" s="191"/>
      <c r="FKC21" s="83"/>
      <c r="FKD21" s="212"/>
      <c r="FKE21" s="212"/>
      <c r="FKF21" s="212"/>
      <c r="FKG21" s="191"/>
      <c r="FKH21" s="191"/>
      <c r="FKI21" s="191"/>
      <c r="FKJ21" s="191"/>
      <c r="FKK21" s="83"/>
      <c r="FKL21" s="212"/>
      <c r="FKM21" s="212"/>
      <c r="FKN21" s="212"/>
      <c r="FKO21" s="191"/>
      <c r="FKP21" s="191"/>
      <c r="FKQ21" s="191"/>
      <c r="FKR21" s="191"/>
      <c r="FKS21" s="83"/>
      <c r="FKT21" s="212"/>
      <c r="FKU21" s="212"/>
      <c r="FKV21" s="212"/>
      <c r="FKW21" s="191"/>
      <c r="FKX21" s="191"/>
      <c r="FKY21" s="191"/>
      <c r="FKZ21" s="191"/>
      <c r="FLA21" s="83"/>
      <c r="FLB21" s="212"/>
      <c r="FLC21" s="212"/>
      <c r="FLD21" s="212"/>
      <c r="FLE21" s="191"/>
      <c r="FLF21" s="191"/>
      <c r="FLG21" s="191"/>
      <c r="FLH21" s="191"/>
      <c r="FLI21" s="83"/>
      <c r="FLJ21" s="212"/>
      <c r="FLK21" s="212"/>
      <c r="FLL21" s="212"/>
      <c r="FLM21" s="191"/>
      <c r="FLN21" s="191"/>
      <c r="FLO21" s="191"/>
      <c r="FLP21" s="191"/>
      <c r="FLQ21" s="83"/>
      <c r="FLR21" s="212"/>
      <c r="FLS21" s="212"/>
      <c r="FLT21" s="212"/>
      <c r="FLU21" s="191"/>
      <c r="FLV21" s="191"/>
      <c r="FLW21" s="191"/>
      <c r="FLX21" s="191"/>
      <c r="FLY21" s="83"/>
      <c r="FLZ21" s="212"/>
      <c r="FMA21" s="212"/>
      <c r="FMB21" s="212"/>
      <c r="FMC21" s="191"/>
      <c r="FMD21" s="191"/>
      <c r="FME21" s="191"/>
      <c r="FMF21" s="191"/>
      <c r="FMG21" s="83"/>
      <c r="FMH21" s="212"/>
      <c r="FMI21" s="212"/>
      <c r="FMJ21" s="212"/>
      <c r="FMK21" s="191"/>
      <c r="FML21" s="191"/>
      <c r="FMM21" s="191"/>
      <c r="FMN21" s="191"/>
      <c r="FMO21" s="83"/>
      <c r="FMP21" s="212"/>
      <c r="FMQ21" s="212"/>
      <c r="FMR21" s="212"/>
      <c r="FMS21" s="191"/>
      <c r="FMT21" s="191"/>
      <c r="FMU21" s="191"/>
      <c r="FMV21" s="191"/>
      <c r="FMW21" s="83"/>
      <c r="FMX21" s="212"/>
      <c r="FMY21" s="212"/>
      <c r="FMZ21" s="212"/>
      <c r="FNA21" s="191"/>
      <c r="FNB21" s="191"/>
      <c r="FNC21" s="191"/>
      <c r="FND21" s="191"/>
      <c r="FNE21" s="83"/>
      <c r="FNF21" s="212"/>
      <c r="FNG21" s="212"/>
      <c r="FNH21" s="212"/>
      <c r="FNI21" s="191"/>
      <c r="FNJ21" s="191"/>
      <c r="FNK21" s="191"/>
      <c r="FNL21" s="191"/>
      <c r="FNM21" s="83"/>
      <c r="FNN21" s="212"/>
      <c r="FNO21" s="212"/>
      <c r="FNP21" s="212"/>
      <c r="FNQ21" s="191"/>
      <c r="FNR21" s="191"/>
      <c r="FNS21" s="191"/>
      <c r="FNT21" s="191"/>
      <c r="FNU21" s="83"/>
      <c r="FNV21" s="212"/>
      <c r="FNW21" s="212"/>
      <c r="FNX21" s="212"/>
      <c r="FNY21" s="191"/>
      <c r="FNZ21" s="191"/>
      <c r="FOA21" s="191"/>
      <c r="FOB21" s="191"/>
      <c r="FOC21" s="83"/>
      <c r="FOD21" s="212"/>
      <c r="FOE21" s="212"/>
      <c r="FOF21" s="212"/>
      <c r="FOG21" s="191"/>
      <c r="FOH21" s="191"/>
      <c r="FOI21" s="191"/>
      <c r="FOJ21" s="191"/>
      <c r="FOK21" s="83"/>
      <c r="FOL21" s="212"/>
      <c r="FOM21" s="212"/>
      <c r="FON21" s="212"/>
      <c r="FOO21" s="191"/>
      <c r="FOP21" s="191"/>
      <c r="FOQ21" s="191"/>
      <c r="FOR21" s="191"/>
      <c r="FOS21" s="83"/>
      <c r="FOT21" s="212"/>
      <c r="FOU21" s="212"/>
      <c r="FOV21" s="212"/>
      <c r="FOW21" s="191"/>
      <c r="FOX21" s="191"/>
      <c r="FOY21" s="191"/>
      <c r="FOZ21" s="191"/>
      <c r="FPA21" s="83"/>
      <c r="FPB21" s="212"/>
      <c r="FPC21" s="212"/>
      <c r="FPD21" s="212"/>
      <c r="FPE21" s="191"/>
      <c r="FPF21" s="191"/>
      <c r="FPG21" s="191"/>
      <c r="FPH21" s="191"/>
      <c r="FPI21" s="83"/>
      <c r="FPJ21" s="212"/>
      <c r="FPK21" s="212"/>
      <c r="FPL21" s="212"/>
      <c r="FPM21" s="191"/>
      <c r="FPN21" s="191"/>
      <c r="FPO21" s="191"/>
      <c r="FPP21" s="191"/>
      <c r="FPQ21" s="83"/>
      <c r="FPR21" s="212"/>
      <c r="FPS21" s="212"/>
      <c r="FPT21" s="212"/>
      <c r="FPU21" s="191"/>
      <c r="FPV21" s="191"/>
      <c r="FPW21" s="191"/>
      <c r="FPX21" s="191"/>
      <c r="FPY21" s="83"/>
      <c r="FPZ21" s="212"/>
      <c r="FQA21" s="212"/>
      <c r="FQB21" s="212"/>
      <c r="FQC21" s="191"/>
      <c r="FQD21" s="191"/>
      <c r="FQE21" s="191"/>
      <c r="FQF21" s="191"/>
      <c r="FQG21" s="83"/>
      <c r="FQH21" s="212"/>
      <c r="FQI21" s="212"/>
      <c r="FQJ21" s="212"/>
      <c r="FQK21" s="191"/>
      <c r="FQL21" s="191"/>
      <c r="FQM21" s="191"/>
      <c r="FQN21" s="191"/>
      <c r="FQO21" s="83"/>
      <c r="FQP21" s="212"/>
      <c r="FQQ21" s="212"/>
      <c r="FQR21" s="212"/>
      <c r="FQS21" s="191"/>
      <c r="FQT21" s="191"/>
      <c r="FQU21" s="191"/>
      <c r="FQV21" s="191"/>
      <c r="FQW21" s="83"/>
      <c r="FQX21" s="212"/>
      <c r="FQY21" s="212"/>
      <c r="FQZ21" s="212"/>
      <c r="FRA21" s="191"/>
      <c r="FRB21" s="191"/>
      <c r="FRC21" s="191"/>
      <c r="FRD21" s="191"/>
      <c r="FRE21" s="83"/>
      <c r="FRF21" s="212"/>
      <c r="FRG21" s="212"/>
      <c r="FRH21" s="212"/>
      <c r="FRI21" s="191"/>
      <c r="FRJ21" s="191"/>
      <c r="FRK21" s="191"/>
      <c r="FRL21" s="191"/>
      <c r="FRM21" s="83"/>
      <c r="FRN21" s="212"/>
      <c r="FRO21" s="212"/>
      <c r="FRP21" s="212"/>
      <c r="FRQ21" s="191"/>
      <c r="FRR21" s="191"/>
      <c r="FRS21" s="191"/>
      <c r="FRT21" s="191"/>
      <c r="FRU21" s="83"/>
      <c r="FRV21" s="212"/>
      <c r="FRW21" s="212"/>
      <c r="FRX21" s="212"/>
      <c r="FRY21" s="191"/>
      <c r="FRZ21" s="191"/>
      <c r="FSA21" s="191"/>
      <c r="FSB21" s="191"/>
      <c r="FSC21" s="83"/>
      <c r="FSD21" s="212"/>
      <c r="FSE21" s="212"/>
      <c r="FSF21" s="212"/>
      <c r="FSG21" s="191"/>
      <c r="FSH21" s="191"/>
      <c r="FSI21" s="191"/>
      <c r="FSJ21" s="191"/>
      <c r="FSK21" s="83"/>
      <c r="FSL21" s="212"/>
      <c r="FSM21" s="212"/>
      <c r="FSN21" s="212"/>
      <c r="FSO21" s="191"/>
      <c r="FSP21" s="191"/>
      <c r="FSQ21" s="191"/>
      <c r="FSR21" s="191"/>
      <c r="FSS21" s="83"/>
      <c r="FST21" s="212"/>
      <c r="FSU21" s="212"/>
      <c r="FSV21" s="212"/>
      <c r="FSW21" s="191"/>
      <c r="FSX21" s="191"/>
      <c r="FSY21" s="191"/>
      <c r="FSZ21" s="191"/>
      <c r="FTA21" s="83"/>
      <c r="FTB21" s="212"/>
      <c r="FTC21" s="212"/>
      <c r="FTD21" s="212"/>
      <c r="FTE21" s="191"/>
      <c r="FTF21" s="191"/>
      <c r="FTG21" s="191"/>
      <c r="FTH21" s="191"/>
      <c r="FTI21" s="83"/>
      <c r="FTJ21" s="212"/>
      <c r="FTK21" s="212"/>
      <c r="FTL21" s="212"/>
      <c r="FTM21" s="191"/>
      <c r="FTN21" s="191"/>
      <c r="FTO21" s="191"/>
      <c r="FTP21" s="191"/>
      <c r="FTQ21" s="83"/>
      <c r="FTR21" s="212"/>
      <c r="FTS21" s="212"/>
      <c r="FTT21" s="212"/>
      <c r="FTU21" s="191"/>
      <c r="FTV21" s="191"/>
      <c r="FTW21" s="191"/>
      <c r="FTX21" s="191"/>
      <c r="FTY21" s="83"/>
      <c r="FTZ21" s="212"/>
      <c r="FUA21" s="212"/>
      <c r="FUB21" s="212"/>
      <c r="FUC21" s="191"/>
      <c r="FUD21" s="191"/>
      <c r="FUE21" s="191"/>
      <c r="FUF21" s="191"/>
      <c r="FUG21" s="83"/>
      <c r="FUH21" s="212"/>
      <c r="FUI21" s="212"/>
      <c r="FUJ21" s="212"/>
      <c r="FUK21" s="191"/>
      <c r="FUL21" s="191"/>
      <c r="FUM21" s="191"/>
      <c r="FUN21" s="191"/>
      <c r="FUO21" s="83"/>
      <c r="FUP21" s="212"/>
      <c r="FUQ21" s="212"/>
      <c r="FUR21" s="212"/>
      <c r="FUS21" s="191"/>
      <c r="FUT21" s="191"/>
      <c r="FUU21" s="191"/>
      <c r="FUV21" s="191"/>
      <c r="FUW21" s="83"/>
      <c r="FUX21" s="212"/>
      <c r="FUY21" s="212"/>
      <c r="FUZ21" s="212"/>
      <c r="FVA21" s="191"/>
      <c r="FVB21" s="191"/>
      <c r="FVC21" s="191"/>
      <c r="FVD21" s="191"/>
      <c r="FVE21" s="83"/>
      <c r="FVF21" s="212"/>
      <c r="FVG21" s="212"/>
      <c r="FVH21" s="212"/>
      <c r="FVI21" s="191"/>
      <c r="FVJ21" s="191"/>
      <c r="FVK21" s="191"/>
      <c r="FVL21" s="191"/>
      <c r="FVM21" s="83"/>
      <c r="FVN21" s="212"/>
      <c r="FVO21" s="212"/>
      <c r="FVP21" s="212"/>
      <c r="FVQ21" s="191"/>
      <c r="FVR21" s="191"/>
      <c r="FVS21" s="191"/>
      <c r="FVT21" s="191"/>
      <c r="FVU21" s="83"/>
      <c r="FVV21" s="212"/>
      <c r="FVW21" s="212"/>
      <c r="FVX21" s="212"/>
      <c r="FVY21" s="191"/>
      <c r="FVZ21" s="191"/>
      <c r="FWA21" s="191"/>
      <c r="FWB21" s="191"/>
      <c r="FWC21" s="83"/>
      <c r="FWD21" s="212"/>
      <c r="FWE21" s="212"/>
      <c r="FWF21" s="212"/>
      <c r="FWG21" s="191"/>
      <c r="FWH21" s="191"/>
      <c r="FWI21" s="191"/>
      <c r="FWJ21" s="191"/>
      <c r="FWK21" s="83"/>
      <c r="FWL21" s="212"/>
      <c r="FWM21" s="212"/>
      <c r="FWN21" s="212"/>
      <c r="FWO21" s="191"/>
      <c r="FWP21" s="191"/>
      <c r="FWQ21" s="191"/>
      <c r="FWR21" s="191"/>
      <c r="FWS21" s="83"/>
      <c r="FWT21" s="212"/>
      <c r="FWU21" s="212"/>
      <c r="FWV21" s="212"/>
      <c r="FWW21" s="191"/>
      <c r="FWX21" s="191"/>
      <c r="FWY21" s="191"/>
      <c r="FWZ21" s="191"/>
      <c r="FXA21" s="83"/>
      <c r="FXB21" s="212"/>
      <c r="FXC21" s="212"/>
      <c r="FXD21" s="212"/>
      <c r="FXE21" s="191"/>
      <c r="FXF21" s="191"/>
      <c r="FXG21" s="191"/>
      <c r="FXH21" s="191"/>
      <c r="FXI21" s="83"/>
      <c r="FXJ21" s="212"/>
      <c r="FXK21" s="212"/>
      <c r="FXL21" s="212"/>
      <c r="FXM21" s="191"/>
      <c r="FXN21" s="191"/>
      <c r="FXO21" s="191"/>
      <c r="FXP21" s="191"/>
      <c r="FXQ21" s="83"/>
      <c r="FXR21" s="212"/>
      <c r="FXS21" s="212"/>
      <c r="FXT21" s="212"/>
      <c r="FXU21" s="191"/>
      <c r="FXV21" s="191"/>
      <c r="FXW21" s="191"/>
      <c r="FXX21" s="191"/>
      <c r="FXY21" s="83"/>
      <c r="FXZ21" s="212"/>
      <c r="FYA21" s="212"/>
      <c r="FYB21" s="212"/>
      <c r="FYC21" s="191"/>
      <c r="FYD21" s="191"/>
      <c r="FYE21" s="191"/>
      <c r="FYF21" s="191"/>
      <c r="FYG21" s="83"/>
      <c r="FYH21" s="212"/>
      <c r="FYI21" s="212"/>
      <c r="FYJ21" s="212"/>
      <c r="FYK21" s="191"/>
      <c r="FYL21" s="191"/>
      <c r="FYM21" s="191"/>
      <c r="FYN21" s="191"/>
      <c r="FYO21" s="83"/>
      <c r="FYP21" s="212"/>
      <c r="FYQ21" s="212"/>
      <c r="FYR21" s="212"/>
      <c r="FYS21" s="191"/>
      <c r="FYT21" s="191"/>
      <c r="FYU21" s="191"/>
      <c r="FYV21" s="191"/>
      <c r="FYW21" s="83"/>
      <c r="FYX21" s="212"/>
      <c r="FYY21" s="212"/>
      <c r="FYZ21" s="212"/>
      <c r="FZA21" s="191"/>
      <c r="FZB21" s="191"/>
      <c r="FZC21" s="191"/>
      <c r="FZD21" s="191"/>
      <c r="FZE21" s="83"/>
      <c r="FZF21" s="212"/>
      <c r="FZG21" s="212"/>
      <c r="FZH21" s="212"/>
      <c r="FZI21" s="191"/>
      <c r="FZJ21" s="191"/>
      <c r="FZK21" s="191"/>
      <c r="FZL21" s="191"/>
      <c r="FZM21" s="83"/>
      <c r="FZN21" s="212"/>
      <c r="FZO21" s="212"/>
      <c r="FZP21" s="212"/>
      <c r="FZQ21" s="191"/>
      <c r="FZR21" s="191"/>
      <c r="FZS21" s="191"/>
      <c r="FZT21" s="191"/>
      <c r="FZU21" s="83"/>
      <c r="FZV21" s="212"/>
      <c r="FZW21" s="212"/>
      <c r="FZX21" s="212"/>
      <c r="FZY21" s="191"/>
      <c r="FZZ21" s="191"/>
      <c r="GAA21" s="191"/>
      <c r="GAB21" s="191"/>
      <c r="GAC21" s="83"/>
      <c r="GAD21" s="212"/>
      <c r="GAE21" s="212"/>
      <c r="GAF21" s="212"/>
      <c r="GAG21" s="191"/>
      <c r="GAH21" s="191"/>
      <c r="GAI21" s="191"/>
      <c r="GAJ21" s="191"/>
      <c r="GAK21" s="83"/>
      <c r="GAL21" s="212"/>
      <c r="GAM21" s="212"/>
      <c r="GAN21" s="212"/>
      <c r="GAO21" s="191"/>
      <c r="GAP21" s="191"/>
      <c r="GAQ21" s="191"/>
      <c r="GAR21" s="191"/>
      <c r="GAS21" s="83"/>
      <c r="GAT21" s="212"/>
      <c r="GAU21" s="212"/>
      <c r="GAV21" s="212"/>
      <c r="GAW21" s="191"/>
      <c r="GAX21" s="191"/>
      <c r="GAY21" s="191"/>
      <c r="GAZ21" s="191"/>
      <c r="GBA21" s="83"/>
      <c r="GBB21" s="212"/>
      <c r="GBC21" s="212"/>
      <c r="GBD21" s="212"/>
      <c r="GBE21" s="191"/>
      <c r="GBF21" s="191"/>
      <c r="GBG21" s="191"/>
      <c r="GBH21" s="191"/>
      <c r="GBI21" s="83"/>
      <c r="GBJ21" s="212"/>
      <c r="GBK21" s="212"/>
      <c r="GBL21" s="212"/>
      <c r="GBM21" s="191"/>
      <c r="GBN21" s="191"/>
      <c r="GBO21" s="191"/>
      <c r="GBP21" s="191"/>
      <c r="GBQ21" s="83"/>
      <c r="GBR21" s="212"/>
      <c r="GBS21" s="212"/>
      <c r="GBT21" s="212"/>
      <c r="GBU21" s="191"/>
      <c r="GBV21" s="191"/>
      <c r="GBW21" s="191"/>
      <c r="GBX21" s="191"/>
      <c r="GBY21" s="83"/>
      <c r="GBZ21" s="212"/>
      <c r="GCA21" s="212"/>
      <c r="GCB21" s="212"/>
      <c r="GCC21" s="191"/>
      <c r="GCD21" s="191"/>
      <c r="GCE21" s="191"/>
      <c r="GCF21" s="191"/>
      <c r="GCG21" s="83"/>
      <c r="GCH21" s="212"/>
      <c r="GCI21" s="212"/>
      <c r="GCJ21" s="212"/>
      <c r="GCK21" s="191"/>
      <c r="GCL21" s="191"/>
      <c r="GCM21" s="191"/>
      <c r="GCN21" s="191"/>
      <c r="GCO21" s="83"/>
      <c r="GCP21" s="212"/>
      <c r="GCQ21" s="212"/>
      <c r="GCR21" s="212"/>
      <c r="GCS21" s="191"/>
      <c r="GCT21" s="191"/>
      <c r="GCU21" s="191"/>
      <c r="GCV21" s="191"/>
      <c r="GCW21" s="83"/>
      <c r="GCX21" s="212"/>
      <c r="GCY21" s="212"/>
      <c r="GCZ21" s="212"/>
      <c r="GDA21" s="191"/>
      <c r="GDB21" s="191"/>
      <c r="GDC21" s="191"/>
      <c r="GDD21" s="191"/>
      <c r="GDE21" s="83"/>
      <c r="GDF21" s="212"/>
      <c r="GDG21" s="212"/>
      <c r="GDH21" s="212"/>
      <c r="GDI21" s="191"/>
      <c r="GDJ21" s="191"/>
      <c r="GDK21" s="191"/>
      <c r="GDL21" s="191"/>
      <c r="GDM21" s="83"/>
      <c r="GDN21" s="212"/>
      <c r="GDO21" s="212"/>
      <c r="GDP21" s="212"/>
      <c r="GDQ21" s="191"/>
      <c r="GDR21" s="191"/>
      <c r="GDS21" s="191"/>
      <c r="GDT21" s="191"/>
      <c r="GDU21" s="83"/>
      <c r="GDV21" s="212"/>
      <c r="GDW21" s="212"/>
      <c r="GDX21" s="212"/>
      <c r="GDY21" s="191"/>
      <c r="GDZ21" s="191"/>
      <c r="GEA21" s="191"/>
      <c r="GEB21" s="191"/>
      <c r="GEC21" s="83"/>
      <c r="GED21" s="212"/>
      <c r="GEE21" s="212"/>
      <c r="GEF21" s="212"/>
      <c r="GEG21" s="191"/>
      <c r="GEH21" s="191"/>
      <c r="GEI21" s="191"/>
      <c r="GEJ21" s="191"/>
      <c r="GEK21" s="83"/>
      <c r="GEL21" s="212"/>
      <c r="GEM21" s="212"/>
      <c r="GEN21" s="212"/>
      <c r="GEO21" s="191"/>
      <c r="GEP21" s="191"/>
      <c r="GEQ21" s="191"/>
      <c r="GER21" s="191"/>
      <c r="GES21" s="83"/>
      <c r="GET21" s="212"/>
      <c r="GEU21" s="212"/>
      <c r="GEV21" s="212"/>
      <c r="GEW21" s="191"/>
      <c r="GEX21" s="191"/>
      <c r="GEY21" s="191"/>
      <c r="GEZ21" s="191"/>
      <c r="GFA21" s="83"/>
      <c r="GFB21" s="212"/>
      <c r="GFC21" s="212"/>
      <c r="GFD21" s="212"/>
      <c r="GFE21" s="191"/>
      <c r="GFF21" s="191"/>
      <c r="GFG21" s="191"/>
      <c r="GFH21" s="191"/>
      <c r="GFI21" s="83"/>
      <c r="GFJ21" s="212"/>
      <c r="GFK21" s="212"/>
      <c r="GFL21" s="212"/>
      <c r="GFM21" s="191"/>
      <c r="GFN21" s="191"/>
      <c r="GFO21" s="191"/>
      <c r="GFP21" s="191"/>
      <c r="GFQ21" s="83"/>
      <c r="GFR21" s="212"/>
      <c r="GFS21" s="212"/>
      <c r="GFT21" s="212"/>
      <c r="GFU21" s="191"/>
      <c r="GFV21" s="191"/>
      <c r="GFW21" s="191"/>
      <c r="GFX21" s="191"/>
      <c r="GFY21" s="83"/>
      <c r="GFZ21" s="212"/>
      <c r="GGA21" s="212"/>
      <c r="GGB21" s="212"/>
      <c r="GGC21" s="191"/>
      <c r="GGD21" s="191"/>
      <c r="GGE21" s="191"/>
      <c r="GGF21" s="191"/>
      <c r="GGG21" s="83"/>
      <c r="GGH21" s="212"/>
      <c r="GGI21" s="212"/>
      <c r="GGJ21" s="212"/>
      <c r="GGK21" s="191"/>
      <c r="GGL21" s="191"/>
      <c r="GGM21" s="191"/>
      <c r="GGN21" s="191"/>
      <c r="GGO21" s="83"/>
      <c r="GGP21" s="212"/>
      <c r="GGQ21" s="212"/>
      <c r="GGR21" s="212"/>
      <c r="GGS21" s="191"/>
      <c r="GGT21" s="191"/>
      <c r="GGU21" s="191"/>
      <c r="GGV21" s="191"/>
      <c r="GGW21" s="83"/>
      <c r="GGX21" s="212"/>
      <c r="GGY21" s="212"/>
      <c r="GGZ21" s="212"/>
      <c r="GHA21" s="191"/>
      <c r="GHB21" s="191"/>
      <c r="GHC21" s="191"/>
      <c r="GHD21" s="191"/>
      <c r="GHE21" s="83"/>
      <c r="GHF21" s="212"/>
      <c r="GHG21" s="212"/>
      <c r="GHH21" s="212"/>
      <c r="GHI21" s="191"/>
      <c r="GHJ21" s="191"/>
      <c r="GHK21" s="191"/>
      <c r="GHL21" s="191"/>
      <c r="GHM21" s="83"/>
      <c r="GHN21" s="212"/>
      <c r="GHO21" s="212"/>
      <c r="GHP21" s="212"/>
      <c r="GHQ21" s="191"/>
      <c r="GHR21" s="191"/>
      <c r="GHS21" s="191"/>
      <c r="GHT21" s="191"/>
      <c r="GHU21" s="83"/>
      <c r="GHV21" s="212"/>
      <c r="GHW21" s="212"/>
      <c r="GHX21" s="212"/>
      <c r="GHY21" s="191"/>
      <c r="GHZ21" s="191"/>
      <c r="GIA21" s="191"/>
      <c r="GIB21" s="191"/>
      <c r="GIC21" s="83"/>
      <c r="GID21" s="212"/>
      <c r="GIE21" s="212"/>
      <c r="GIF21" s="212"/>
      <c r="GIG21" s="191"/>
      <c r="GIH21" s="191"/>
      <c r="GII21" s="191"/>
      <c r="GIJ21" s="191"/>
      <c r="GIK21" s="83"/>
      <c r="GIL21" s="212"/>
      <c r="GIM21" s="212"/>
      <c r="GIN21" s="212"/>
      <c r="GIO21" s="191"/>
      <c r="GIP21" s="191"/>
      <c r="GIQ21" s="191"/>
      <c r="GIR21" s="191"/>
      <c r="GIS21" s="83"/>
      <c r="GIT21" s="212"/>
      <c r="GIU21" s="212"/>
      <c r="GIV21" s="212"/>
      <c r="GIW21" s="191"/>
      <c r="GIX21" s="191"/>
      <c r="GIY21" s="191"/>
      <c r="GIZ21" s="191"/>
      <c r="GJA21" s="83"/>
      <c r="GJB21" s="212"/>
      <c r="GJC21" s="212"/>
      <c r="GJD21" s="212"/>
      <c r="GJE21" s="191"/>
      <c r="GJF21" s="191"/>
      <c r="GJG21" s="191"/>
      <c r="GJH21" s="191"/>
      <c r="GJI21" s="83"/>
      <c r="GJJ21" s="212"/>
      <c r="GJK21" s="212"/>
      <c r="GJL21" s="212"/>
      <c r="GJM21" s="191"/>
      <c r="GJN21" s="191"/>
      <c r="GJO21" s="191"/>
      <c r="GJP21" s="191"/>
      <c r="GJQ21" s="83"/>
      <c r="GJR21" s="212"/>
      <c r="GJS21" s="212"/>
      <c r="GJT21" s="212"/>
      <c r="GJU21" s="191"/>
      <c r="GJV21" s="191"/>
      <c r="GJW21" s="191"/>
      <c r="GJX21" s="191"/>
      <c r="GJY21" s="83"/>
      <c r="GJZ21" s="212"/>
      <c r="GKA21" s="212"/>
      <c r="GKB21" s="212"/>
      <c r="GKC21" s="191"/>
      <c r="GKD21" s="191"/>
      <c r="GKE21" s="191"/>
      <c r="GKF21" s="191"/>
      <c r="GKG21" s="83"/>
      <c r="GKH21" s="212"/>
      <c r="GKI21" s="212"/>
      <c r="GKJ21" s="212"/>
      <c r="GKK21" s="191"/>
      <c r="GKL21" s="191"/>
      <c r="GKM21" s="191"/>
      <c r="GKN21" s="191"/>
      <c r="GKO21" s="83"/>
      <c r="GKP21" s="212"/>
      <c r="GKQ21" s="212"/>
      <c r="GKR21" s="212"/>
      <c r="GKS21" s="191"/>
      <c r="GKT21" s="191"/>
      <c r="GKU21" s="191"/>
      <c r="GKV21" s="191"/>
      <c r="GKW21" s="83"/>
      <c r="GKX21" s="212"/>
      <c r="GKY21" s="212"/>
      <c r="GKZ21" s="212"/>
      <c r="GLA21" s="191"/>
      <c r="GLB21" s="191"/>
      <c r="GLC21" s="191"/>
      <c r="GLD21" s="191"/>
      <c r="GLE21" s="83"/>
      <c r="GLF21" s="212"/>
      <c r="GLG21" s="212"/>
      <c r="GLH21" s="212"/>
      <c r="GLI21" s="191"/>
      <c r="GLJ21" s="191"/>
      <c r="GLK21" s="191"/>
      <c r="GLL21" s="191"/>
      <c r="GLM21" s="83"/>
      <c r="GLN21" s="212"/>
      <c r="GLO21" s="212"/>
      <c r="GLP21" s="212"/>
      <c r="GLQ21" s="191"/>
      <c r="GLR21" s="191"/>
      <c r="GLS21" s="191"/>
      <c r="GLT21" s="191"/>
      <c r="GLU21" s="83"/>
      <c r="GLV21" s="212"/>
      <c r="GLW21" s="212"/>
      <c r="GLX21" s="212"/>
      <c r="GLY21" s="191"/>
      <c r="GLZ21" s="191"/>
      <c r="GMA21" s="191"/>
      <c r="GMB21" s="191"/>
      <c r="GMC21" s="83"/>
      <c r="GMD21" s="212"/>
      <c r="GME21" s="212"/>
      <c r="GMF21" s="212"/>
      <c r="GMG21" s="191"/>
      <c r="GMH21" s="191"/>
      <c r="GMI21" s="191"/>
      <c r="GMJ21" s="191"/>
      <c r="GMK21" s="83"/>
      <c r="GML21" s="212"/>
      <c r="GMM21" s="212"/>
      <c r="GMN21" s="212"/>
      <c r="GMO21" s="191"/>
      <c r="GMP21" s="191"/>
      <c r="GMQ21" s="191"/>
      <c r="GMR21" s="191"/>
      <c r="GMS21" s="83"/>
      <c r="GMT21" s="212"/>
      <c r="GMU21" s="212"/>
      <c r="GMV21" s="212"/>
      <c r="GMW21" s="191"/>
      <c r="GMX21" s="191"/>
      <c r="GMY21" s="191"/>
      <c r="GMZ21" s="191"/>
      <c r="GNA21" s="83"/>
      <c r="GNB21" s="212"/>
      <c r="GNC21" s="212"/>
      <c r="GND21" s="212"/>
      <c r="GNE21" s="191"/>
      <c r="GNF21" s="191"/>
      <c r="GNG21" s="191"/>
      <c r="GNH21" s="191"/>
      <c r="GNI21" s="83"/>
      <c r="GNJ21" s="212"/>
      <c r="GNK21" s="212"/>
      <c r="GNL21" s="212"/>
      <c r="GNM21" s="191"/>
      <c r="GNN21" s="191"/>
      <c r="GNO21" s="191"/>
      <c r="GNP21" s="191"/>
      <c r="GNQ21" s="83"/>
      <c r="GNR21" s="212"/>
      <c r="GNS21" s="212"/>
      <c r="GNT21" s="212"/>
      <c r="GNU21" s="191"/>
      <c r="GNV21" s="191"/>
      <c r="GNW21" s="191"/>
      <c r="GNX21" s="191"/>
      <c r="GNY21" s="83"/>
      <c r="GNZ21" s="212"/>
      <c r="GOA21" s="212"/>
      <c r="GOB21" s="212"/>
      <c r="GOC21" s="191"/>
      <c r="GOD21" s="191"/>
      <c r="GOE21" s="191"/>
      <c r="GOF21" s="191"/>
      <c r="GOG21" s="83"/>
      <c r="GOH21" s="212"/>
      <c r="GOI21" s="212"/>
      <c r="GOJ21" s="212"/>
      <c r="GOK21" s="191"/>
      <c r="GOL21" s="191"/>
      <c r="GOM21" s="191"/>
      <c r="GON21" s="191"/>
      <c r="GOO21" s="83"/>
      <c r="GOP21" s="212"/>
      <c r="GOQ21" s="212"/>
      <c r="GOR21" s="212"/>
      <c r="GOS21" s="191"/>
      <c r="GOT21" s="191"/>
      <c r="GOU21" s="191"/>
      <c r="GOV21" s="191"/>
      <c r="GOW21" s="83"/>
      <c r="GOX21" s="212"/>
      <c r="GOY21" s="212"/>
      <c r="GOZ21" s="212"/>
      <c r="GPA21" s="191"/>
      <c r="GPB21" s="191"/>
      <c r="GPC21" s="191"/>
      <c r="GPD21" s="191"/>
      <c r="GPE21" s="83"/>
      <c r="GPF21" s="212"/>
      <c r="GPG21" s="212"/>
      <c r="GPH21" s="212"/>
      <c r="GPI21" s="191"/>
      <c r="GPJ21" s="191"/>
      <c r="GPK21" s="191"/>
      <c r="GPL21" s="191"/>
      <c r="GPM21" s="83"/>
      <c r="GPN21" s="212"/>
      <c r="GPO21" s="212"/>
      <c r="GPP21" s="212"/>
      <c r="GPQ21" s="191"/>
      <c r="GPR21" s="191"/>
      <c r="GPS21" s="191"/>
      <c r="GPT21" s="191"/>
      <c r="GPU21" s="83"/>
      <c r="GPV21" s="212"/>
      <c r="GPW21" s="212"/>
      <c r="GPX21" s="212"/>
      <c r="GPY21" s="191"/>
      <c r="GPZ21" s="191"/>
      <c r="GQA21" s="191"/>
      <c r="GQB21" s="191"/>
      <c r="GQC21" s="83"/>
      <c r="GQD21" s="212"/>
      <c r="GQE21" s="212"/>
      <c r="GQF21" s="212"/>
      <c r="GQG21" s="191"/>
      <c r="GQH21" s="191"/>
      <c r="GQI21" s="191"/>
      <c r="GQJ21" s="191"/>
      <c r="GQK21" s="83"/>
      <c r="GQL21" s="212"/>
      <c r="GQM21" s="212"/>
      <c r="GQN21" s="212"/>
      <c r="GQO21" s="191"/>
      <c r="GQP21" s="191"/>
      <c r="GQQ21" s="191"/>
      <c r="GQR21" s="191"/>
      <c r="GQS21" s="83"/>
      <c r="GQT21" s="212"/>
      <c r="GQU21" s="212"/>
      <c r="GQV21" s="212"/>
      <c r="GQW21" s="191"/>
      <c r="GQX21" s="191"/>
      <c r="GQY21" s="191"/>
      <c r="GQZ21" s="191"/>
      <c r="GRA21" s="83"/>
      <c r="GRB21" s="212"/>
      <c r="GRC21" s="212"/>
      <c r="GRD21" s="212"/>
      <c r="GRE21" s="191"/>
      <c r="GRF21" s="191"/>
      <c r="GRG21" s="191"/>
      <c r="GRH21" s="191"/>
      <c r="GRI21" s="83"/>
      <c r="GRJ21" s="212"/>
      <c r="GRK21" s="212"/>
      <c r="GRL21" s="212"/>
      <c r="GRM21" s="191"/>
      <c r="GRN21" s="191"/>
      <c r="GRO21" s="191"/>
      <c r="GRP21" s="191"/>
      <c r="GRQ21" s="83"/>
      <c r="GRR21" s="212"/>
      <c r="GRS21" s="212"/>
      <c r="GRT21" s="212"/>
      <c r="GRU21" s="191"/>
      <c r="GRV21" s="191"/>
      <c r="GRW21" s="191"/>
      <c r="GRX21" s="191"/>
      <c r="GRY21" s="83"/>
      <c r="GRZ21" s="212"/>
      <c r="GSA21" s="212"/>
      <c r="GSB21" s="212"/>
      <c r="GSC21" s="191"/>
      <c r="GSD21" s="191"/>
      <c r="GSE21" s="191"/>
      <c r="GSF21" s="191"/>
      <c r="GSG21" s="83"/>
      <c r="GSH21" s="212"/>
      <c r="GSI21" s="212"/>
      <c r="GSJ21" s="212"/>
      <c r="GSK21" s="191"/>
      <c r="GSL21" s="191"/>
      <c r="GSM21" s="191"/>
      <c r="GSN21" s="191"/>
      <c r="GSO21" s="83"/>
      <c r="GSP21" s="212"/>
      <c r="GSQ21" s="212"/>
      <c r="GSR21" s="212"/>
      <c r="GSS21" s="191"/>
      <c r="GST21" s="191"/>
      <c r="GSU21" s="191"/>
      <c r="GSV21" s="191"/>
      <c r="GSW21" s="83"/>
      <c r="GSX21" s="212"/>
      <c r="GSY21" s="212"/>
      <c r="GSZ21" s="212"/>
      <c r="GTA21" s="191"/>
      <c r="GTB21" s="191"/>
      <c r="GTC21" s="191"/>
      <c r="GTD21" s="191"/>
      <c r="GTE21" s="83"/>
      <c r="GTF21" s="212"/>
      <c r="GTG21" s="212"/>
      <c r="GTH21" s="212"/>
      <c r="GTI21" s="191"/>
      <c r="GTJ21" s="191"/>
      <c r="GTK21" s="191"/>
      <c r="GTL21" s="191"/>
      <c r="GTM21" s="83"/>
      <c r="GTN21" s="212"/>
      <c r="GTO21" s="212"/>
      <c r="GTP21" s="212"/>
      <c r="GTQ21" s="191"/>
      <c r="GTR21" s="191"/>
      <c r="GTS21" s="191"/>
      <c r="GTT21" s="191"/>
      <c r="GTU21" s="83"/>
      <c r="GTV21" s="212"/>
      <c r="GTW21" s="212"/>
      <c r="GTX21" s="212"/>
      <c r="GTY21" s="191"/>
      <c r="GTZ21" s="191"/>
      <c r="GUA21" s="191"/>
      <c r="GUB21" s="191"/>
      <c r="GUC21" s="83"/>
      <c r="GUD21" s="212"/>
      <c r="GUE21" s="212"/>
      <c r="GUF21" s="212"/>
      <c r="GUG21" s="191"/>
      <c r="GUH21" s="191"/>
      <c r="GUI21" s="191"/>
      <c r="GUJ21" s="191"/>
      <c r="GUK21" s="83"/>
      <c r="GUL21" s="212"/>
      <c r="GUM21" s="212"/>
      <c r="GUN21" s="212"/>
      <c r="GUO21" s="191"/>
      <c r="GUP21" s="191"/>
      <c r="GUQ21" s="191"/>
      <c r="GUR21" s="191"/>
      <c r="GUS21" s="83"/>
      <c r="GUT21" s="212"/>
      <c r="GUU21" s="212"/>
      <c r="GUV21" s="212"/>
      <c r="GUW21" s="191"/>
      <c r="GUX21" s="191"/>
      <c r="GUY21" s="191"/>
      <c r="GUZ21" s="191"/>
      <c r="GVA21" s="83"/>
      <c r="GVB21" s="212"/>
      <c r="GVC21" s="212"/>
      <c r="GVD21" s="212"/>
      <c r="GVE21" s="191"/>
      <c r="GVF21" s="191"/>
      <c r="GVG21" s="191"/>
      <c r="GVH21" s="191"/>
      <c r="GVI21" s="83"/>
      <c r="GVJ21" s="212"/>
      <c r="GVK21" s="212"/>
      <c r="GVL21" s="212"/>
      <c r="GVM21" s="191"/>
      <c r="GVN21" s="191"/>
      <c r="GVO21" s="191"/>
      <c r="GVP21" s="191"/>
      <c r="GVQ21" s="83"/>
      <c r="GVR21" s="212"/>
      <c r="GVS21" s="212"/>
      <c r="GVT21" s="212"/>
      <c r="GVU21" s="191"/>
      <c r="GVV21" s="191"/>
      <c r="GVW21" s="191"/>
      <c r="GVX21" s="191"/>
      <c r="GVY21" s="83"/>
      <c r="GVZ21" s="212"/>
      <c r="GWA21" s="212"/>
      <c r="GWB21" s="212"/>
      <c r="GWC21" s="191"/>
      <c r="GWD21" s="191"/>
      <c r="GWE21" s="191"/>
      <c r="GWF21" s="191"/>
      <c r="GWG21" s="83"/>
      <c r="GWH21" s="212"/>
      <c r="GWI21" s="212"/>
      <c r="GWJ21" s="212"/>
      <c r="GWK21" s="191"/>
      <c r="GWL21" s="191"/>
      <c r="GWM21" s="191"/>
      <c r="GWN21" s="191"/>
      <c r="GWO21" s="83"/>
      <c r="GWP21" s="212"/>
      <c r="GWQ21" s="212"/>
      <c r="GWR21" s="212"/>
      <c r="GWS21" s="191"/>
      <c r="GWT21" s="191"/>
      <c r="GWU21" s="191"/>
      <c r="GWV21" s="191"/>
      <c r="GWW21" s="83"/>
      <c r="GWX21" s="212"/>
      <c r="GWY21" s="212"/>
      <c r="GWZ21" s="212"/>
      <c r="GXA21" s="191"/>
      <c r="GXB21" s="191"/>
      <c r="GXC21" s="191"/>
      <c r="GXD21" s="191"/>
      <c r="GXE21" s="83"/>
      <c r="GXF21" s="212"/>
      <c r="GXG21" s="212"/>
      <c r="GXH21" s="212"/>
      <c r="GXI21" s="191"/>
      <c r="GXJ21" s="191"/>
      <c r="GXK21" s="191"/>
      <c r="GXL21" s="191"/>
      <c r="GXM21" s="83"/>
      <c r="GXN21" s="212"/>
      <c r="GXO21" s="212"/>
      <c r="GXP21" s="212"/>
      <c r="GXQ21" s="191"/>
      <c r="GXR21" s="191"/>
      <c r="GXS21" s="191"/>
      <c r="GXT21" s="191"/>
      <c r="GXU21" s="83"/>
      <c r="GXV21" s="212"/>
      <c r="GXW21" s="212"/>
      <c r="GXX21" s="212"/>
      <c r="GXY21" s="191"/>
      <c r="GXZ21" s="191"/>
      <c r="GYA21" s="191"/>
      <c r="GYB21" s="191"/>
      <c r="GYC21" s="83"/>
      <c r="GYD21" s="212"/>
      <c r="GYE21" s="212"/>
      <c r="GYF21" s="212"/>
      <c r="GYG21" s="191"/>
      <c r="GYH21" s="191"/>
      <c r="GYI21" s="191"/>
      <c r="GYJ21" s="191"/>
      <c r="GYK21" s="83"/>
      <c r="GYL21" s="212"/>
      <c r="GYM21" s="212"/>
      <c r="GYN21" s="212"/>
      <c r="GYO21" s="191"/>
      <c r="GYP21" s="191"/>
      <c r="GYQ21" s="191"/>
      <c r="GYR21" s="191"/>
      <c r="GYS21" s="83"/>
      <c r="GYT21" s="212"/>
      <c r="GYU21" s="212"/>
      <c r="GYV21" s="212"/>
      <c r="GYW21" s="191"/>
      <c r="GYX21" s="191"/>
      <c r="GYY21" s="191"/>
      <c r="GYZ21" s="191"/>
      <c r="GZA21" s="83"/>
      <c r="GZB21" s="212"/>
      <c r="GZC21" s="212"/>
      <c r="GZD21" s="212"/>
      <c r="GZE21" s="191"/>
      <c r="GZF21" s="191"/>
      <c r="GZG21" s="191"/>
      <c r="GZH21" s="191"/>
      <c r="GZI21" s="83"/>
      <c r="GZJ21" s="212"/>
      <c r="GZK21" s="212"/>
      <c r="GZL21" s="212"/>
      <c r="GZM21" s="191"/>
      <c r="GZN21" s="191"/>
      <c r="GZO21" s="191"/>
      <c r="GZP21" s="191"/>
      <c r="GZQ21" s="83"/>
      <c r="GZR21" s="212"/>
      <c r="GZS21" s="212"/>
      <c r="GZT21" s="212"/>
      <c r="GZU21" s="191"/>
      <c r="GZV21" s="191"/>
      <c r="GZW21" s="191"/>
      <c r="GZX21" s="191"/>
      <c r="GZY21" s="83"/>
      <c r="GZZ21" s="212"/>
      <c r="HAA21" s="212"/>
      <c r="HAB21" s="212"/>
      <c r="HAC21" s="191"/>
      <c r="HAD21" s="191"/>
      <c r="HAE21" s="191"/>
      <c r="HAF21" s="191"/>
      <c r="HAG21" s="83"/>
      <c r="HAH21" s="212"/>
      <c r="HAI21" s="212"/>
      <c r="HAJ21" s="212"/>
      <c r="HAK21" s="191"/>
      <c r="HAL21" s="191"/>
      <c r="HAM21" s="191"/>
      <c r="HAN21" s="191"/>
      <c r="HAO21" s="83"/>
      <c r="HAP21" s="212"/>
      <c r="HAQ21" s="212"/>
      <c r="HAR21" s="212"/>
      <c r="HAS21" s="191"/>
      <c r="HAT21" s="191"/>
      <c r="HAU21" s="191"/>
      <c r="HAV21" s="191"/>
      <c r="HAW21" s="83"/>
      <c r="HAX21" s="212"/>
      <c r="HAY21" s="212"/>
      <c r="HAZ21" s="212"/>
      <c r="HBA21" s="191"/>
      <c r="HBB21" s="191"/>
      <c r="HBC21" s="191"/>
      <c r="HBD21" s="191"/>
      <c r="HBE21" s="83"/>
      <c r="HBF21" s="212"/>
      <c r="HBG21" s="212"/>
      <c r="HBH21" s="212"/>
      <c r="HBI21" s="191"/>
      <c r="HBJ21" s="191"/>
      <c r="HBK21" s="191"/>
      <c r="HBL21" s="191"/>
      <c r="HBM21" s="83"/>
      <c r="HBN21" s="212"/>
      <c r="HBO21" s="212"/>
      <c r="HBP21" s="212"/>
      <c r="HBQ21" s="191"/>
      <c r="HBR21" s="191"/>
      <c r="HBS21" s="191"/>
      <c r="HBT21" s="191"/>
      <c r="HBU21" s="83"/>
      <c r="HBV21" s="212"/>
      <c r="HBW21" s="212"/>
      <c r="HBX21" s="212"/>
      <c r="HBY21" s="191"/>
      <c r="HBZ21" s="191"/>
      <c r="HCA21" s="191"/>
      <c r="HCB21" s="191"/>
      <c r="HCC21" s="83"/>
      <c r="HCD21" s="212"/>
      <c r="HCE21" s="212"/>
      <c r="HCF21" s="212"/>
      <c r="HCG21" s="191"/>
      <c r="HCH21" s="191"/>
      <c r="HCI21" s="191"/>
      <c r="HCJ21" s="191"/>
      <c r="HCK21" s="83"/>
      <c r="HCL21" s="212"/>
      <c r="HCM21" s="212"/>
      <c r="HCN21" s="212"/>
      <c r="HCO21" s="191"/>
      <c r="HCP21" s="191"/>
      <c r="HCQ21" s="191"/>
      <c r="HCR21" s="191"/>
      <c r="HCS21" s="83"/>
      <c r="HCT21" s="212"/>
      <c r="HCU21" s="212"/>
      <c r="HCV21" s="212"/>
      <c r="HCW21" s="191"/>
      <c r="HCX21" s="191"/>
      <c r="HCY21" s="191"/>
      <c r="HCZ21" s="191"/>
      <c r="HDA21" s="83"/>
      <c r="HDB21" s="212"/>
      <c r="HDC21" s="212"/>
      <c r="HDD21" s="212"/>
      <c r="HDE21" s="191"/>
      <c r="HDF21" s="191"/>
      <c r="HDG21" s="191"/>
      <c r="HDH21" s="191"/>
      <c r="HDI21" s="83"/>
      <c r="HDJ21" s="212"/>
      <c r="HDK21" s="212"/>
      <c r="HDL21" s="212"/>
      <c r="HDM21" s="191"/>
      <c r="HDN21" s="191"/>
      <c r="HDO21" s="191"/>
      <c r="HDP21" s="191"/>
      <c r="HDQ21" s="83"/>
      <c r="HDR21" s="212"/>
      <c r="HDS21" s="212"/>
      <c r="HDT21" s="212"/>
      <c r="HDU21" s="191"/>
      <c r="HDV21" s="191"/>
      <c r="HDW21" s="191"/>
      <c r="HDX21" s="191"/>
      <c r="HDY21" s="83"/>
      <c r="HDZ21" s="212"/>
      <c r="HEA21" s="212"/>
      <c r="HEB21" s="212"/>
      <c r="HEC21" s="191"/>
      <c r="HED21" s="191"/>
      <c r="HEE21" s="191"/>
      <c r="HEF21" s="191"/>
      <c r="HEG21" s="83"/>
      <c r="HEH21" s="212"/>
      <c r="HEI21" s="212"/>
      <c r="HEJ21" s="212"/>
      <c r="HEK21" s="191"/>
      <c r="HEL21" s="191"/>
      <c r="HEM21" s="191"/>
      <c r="HEN21" s="191"/>
      <c r="HEO21" s="83"/>
      <c r="HEP21" s="212"/>
      <c r="HEQ21" s="212"/>
      <c r="HER21" s="212"/>
      <c r="HES21" s="191"/>
      <c r="HET21" s="191"/>
      <c r="HEU21" s="191"/>
      <c r="HEV21" s="191"/>
      <c r="HEW21" s="83"/>
      <c r="HEX21" s="212"/>
      <c r="HEY21" s="212"/>
      <c r="HEZ21" s="212"/>
      <c r="HFA21" s="191"/>
      <c r="HFB21" s="191"/>
      <c r="HFC21" s="191"/>
      <c r="HFD21" s="191"/>
      <c r="HFE21" s="83"/>
      <c r="HFF21" s="212"/>
      <c r="HFG21" s="212"/>
      <c r="HFH21" s="212"/>
      <c r="HFI21" s="191"/>
      <c r="HFJ21" s="191"/>
      <c r="HFK21" s="191"/>
      <c r="HFL21" s="191"/>
      <c r="HFM21" s="83"/>
      <c r="HFN21" s="212"/>
      <c r="HFO21" s="212"/>
      <c r="HFP21" s="212"/>
      <c r="HFQ21" s="191"/>
      <c r="HFR21" s="191"/>
      <c r="HFS21" s="191"/>
      <c r="HFT21" s="191"/>
      <c r="HFU21" s="83"/>
      <c r="HFV21" s="212"/>
      <c r="HFW21" s="212"/>
      <c r="HFX21" s="212"/>
      <c r="HFY21" s="191"/>
      <c r="HFZ21" s="191"/>
      <c r="HGA21" s="191"/>
      <c r="HGB21" s="191"/>
      <c r="HGC21" s="83"/>
      <c r="HGD21" s="212"/>
      <c r="HGE21" s="212"/>
      <c r="HGF21" s="212"/>
      <c r="HGG21" s="191"/>
      <c r="HGH21" s="191"/>
      <c r="HGI21" s="191"/>
      <c r="HGJ21" s="191"/>
      <c r="HGK21" s="83"/>
      <c r="HGL21" s="212"/>
      <c r="HGM21" s="212"/>
      <c r="HGN21" s="212"/>
      <c r="HGO21" s="191"/>
      <c r="HGP21" s="191"/>
      <c r="HGQ21" s="191"/>
      <c r="HGR21" s="191"/>
      <c r="HGS21" s="83"/>
      <c r="HGT21" s="212"/>
      <c r="HGU21" s="212"/>
      <c r="HGV21" s="212"/>
      <c r="HGW21" s="191"/>
      <c r="HGX21" s="191"/>
      <c r="HGY21" s="191"/>
      <c r="HGZ21" s="191"/>
      <c r="HHA21" s="83"/>
      <c r="HHB21" s="212"/>
      <c r="HHC21" s="212"/>
      <c r="HHD21" s="212"/>
      <c r="HHE21" s="191"/>
      <c r="HHF21" s="191"/>
      <c r="HHG21" s="191"/>
      <c r="HHH21" s="191"/>
      <c r="HHI21" s="83"/>
      <c r="HHJ21" s="212"/>
      <c r="HHK21" s="212"/>
      <c r="HHL21" s="212"/>
      <c r="HHM21" s="191"/>
      <c r="HHN21" s="191"/>
      <c r="HHO21" s="191"/>
      <c r="HHP21" s="191"/>
      <c r="HHQ21" s="83"/>
      <c r="HHR21" s="212"/>
      <c r="HHS21" s="212"/>
      <c r="HHT21" s="212"/>
      <c r="HHU21" s="191"/>
      <c r="HHV21" s="191"/>
      <c r="HHW21" s="191"/>
      <c r="HHX21" s="191"/>
      <c r="HHY21" s="83"/>
      <c r="HHZ21" s="212"/>
      <c r="HIA21" s="212"/>
      <c r="HIB21" s="212"/>
      <c r="HIC21" s="191"/>
      <c r="HID21" s="191"/>
      <c r="HIE21" s="191"/>
      <c r="HIF21" s="191"/>
      <c r="HIG21" s="83"/>
      <c r="HIH21" s="212"/>
      <c r="HII21" s="212"/>
      <c r="HIJ21" s="212"/>
      <c r="HIK21" s="191"/>
      <c r="HIL21" s="191"/>
      <c r="HIM21" s="191"/>
      <c r="HIN21" s="191"/>
      <c r="HIO21" s="83"/>
      <c r="HIP21" s="212"/>
      <c r="HIQ21" s="212"/>
      <c r="HIR21" s="212"/>
      <c r="HIS21" s="191"/>
      <c r="HIT21" s="191"/>
      <c r="HIU21" s="191"/>
      <c r="HIV21" s="191"/>
      <c r="HIW21" s="83"/>
      <c r="HIX21" s="212"/>
      <c r="HIY21" s="212"/>
      <c r="HIZ21" s="212"/>
      <c r="HJA21" s="191"/>
      <c r="HJB21" s="191"/>
      <c r="HJC21" s="191"/>
      <c r="HJD21" s="191"/>
      <c r="HJE21" s="83"/>
      <c r="HJF21" s="212"/>
      <c r="HJG21" s="212"/>
      <c r="HJH21" s="212"/>
      <c r="HJI21" s="191"/>
      <c r="HJJ21" s="191"/>
      <c r="HJK21" s="191"/>
      <c r="HJL21" s="191"/>
      <c r="HJM21" s="83"/>
      <c r="HJN21" s="212"/>
      <c r="HJO21" s="212"/>
      <c r="HJP21" s="212"/>
      <c r="HJQ21" s="191"/>
      <c r="HJR21" s="191"/>
      <c r="HJS21" s="191"/>
      <c r="HJT21" s="191"/>
      <c r="HJU21" s="83"/>
      <c r="HJV21" s="212"/>
      <c r="HJW21" s="212"/>
      <c r="HJX21" s="212"/>
      <c r="HJY21" s="191"/>
      <c r="HJZ21" s="191"/>
      <c r="HKA21" s="191"/>
      <c r="HKB21" s="191"/>
      <c r="HKC21" s="83"/>
      <c r="HKD21" s="212"/>
      <c r="HKE21" s="212"/>
      <c r="HKF21" s="212"/>
      <c r="HKG21" s="191"/>
      <c r="HKH21" s="191"/>
      <c r="HKI21" s="191"/>
      <c r="HKJ21" s="191"/>
      <c r="HKK21" s="83"/>
      <c r="HKL21" s="212"/>
      <c r="HKM21" s="212"/>
      <c r="HKN21" s="212"/>
      <c r="HKO21" s="191"/>
      <c r="HKP21" s="191"/>
      <c r="HKQ21" s="191"/>
      <c r="HKR21" s="191"/>
      <c r="HKS21" s="83"/>
      <c r="HKT21" s="212"/>
      <c r="HKU21" s="212"/>
      <c r="HKV21" s="212"/>
      <c r="HKW21" s="191"/>
      <c r="HKX21" s="191"/>
      <c r="HKY21" s="191"/>
      <c r="HKZ21" s="191"/>
      <c r="HLA21" s="83"/>
      <c r="HLB21" s="212"/>
      <c r="HLC21" s="212"/>
      <c r="HLD21" s="212"/>
      <c r="HLE21" s="191"/>
      <c r="HLF21" s="191"/>
      <c r="HLG21" s="191"/>
      <c r="HLH21" s="191"/>
      <c r="HLI21" s="83"/>
      <c r="HLJ21" s="212"/>
      <c r="HLK21" s="212"/>
      <c r="HLL21" s="212"/>
      <c r="HLM21" s="191"/>
      <c r="HLN21" s="191"/>
      <c r="HLO21" s="191"/>
      <c r="HLP21" s="191"/>
      <c r="HLQ21" s="83"/>
      <c r="HLR21" s="212"/>
      <c r="HLS21" s="212"/>
      <c r="HLT21" s="212"/>
      <c r="HLU21" s="191"/>
      <c r="HLV21" s="191"/>
      <c r="HLW21" s="191"/>
      <c r="HLX21" s="191"/>
      <c r="HLY21" s="83"/>
      <c r="HLZ21" s="212"/>
      <c r="HMA21" s="212"/>
      <c r="HMB21" s="212"/>
      <c r="HMC21" s="191"/>
      <c r="HMD21" s="191"/>
      <c r="HME21" s="191"/>
      <c r="HMF21" s="191"/>
      <c r="HMG21" s="83"/>
      <c r="HMH21" s="212"/>
      <c r="HMI21" s="212"/>
      <c r="HMJ21" s="212"/>
      <c r="HMK21" s="191"/>
      <c r="HML21" s="191"/>
      <c r="HMM21" s="191"/>
      <c r="HMN21" s="191"/>
      <c r="HMO21" s="83"/>
      <c r="HMP21" s="212"/>
      <c r="HMQ21" s="212"/>
      <c r="HMR21" s="212"/>
      <c r="HMS21" s="191"/>
      <c r="HMT21" s="191"/>
      <c r="HMU21" s="191"/>
      <c r="HMV21" s="191"/>
      <c r="HMW21" s="83"/>
      <c r="HMX21" s="212"/>
      <c r="HMY21" s="212"/>
      <c r="HMZ21" s="212"/>
      <c r="HNA21" s="191"/>
      <c r="HNB21" s="191"/>
      <c r="HNC21" s="191"/>
      <c r="HND21" s="191"/>
      <c r="HNE21" s="83"/>
      <c r="HNF21" s="212"/>
      <c r="HNG21" s="212"/>
      <c r="HNH21" s="212"/>
      <c r="HNI21" s="191"/>
      <c r="HNJ21" s="191"/>
      <c r="HNK21" s="191"/>
      <c r="HNL21" s="191"/>
      <c r="HNM21" s="83"/>
      <c r="HNN21" s="212"/>
      <c r="HNO21" s="212"/>
      <c r="HNP21" s="212"/>
      <c r="HNQ21" s="191"/>
      <c r="HNR21" s="191"/>
      <c r="HNS21" s="191"/>
      <c r="HNT21" s="191"/>
      <c r="HNU21" s="83"/>
      <c r="HNV21" s="212"/>
      <c r="HNW21" s="212"/>
      <c r="HNX21" s="212"/>
      <c r="HNY21" s="191"/>
      <c r="HNZ21" s="191"/>
      <c r="HOA21" s="191"/>
      <c r="HOB21" s="191"/>
      <c r="HOC21" s="83"/>
      <c r="HOD21" s="212"/>
      <c r="HOE21" s="212"/>
      <c r="HOF21" s="212"/>
      <c r="HOG21" s="191"/>
      <c r="HOH21" s="191"/>
      <c r="HOI21" s="191"/>
      <c r="HOJ21" s="191"/>
      <c r="HOK21" s="83"/>
      <c r="HOL21" s="212"/>
      <c r="HOM21" s="212"/>
      <c r="HON21" s="212"/>
      <c r="HOO21" s="191"/>
      <c r="HOP21" s="191"/>
      <c r="HOQ21" s="191"/>
      <c r="HOR21" s="191"/>
      <c r="HOS21" s="83"/>
      <c r="HOT21" s="212"/>
      <c r="HOU21" s="212"/>
      <c r="HOV21" s="212"/>
      <c r="HOW21" s="191"/>
      <c r="HOX21" s="191"/>
      <c r="HOY21" s="191"/>
      <c r="HOZ21" s="191"/>
      <c r="HPA21" s="83"/>
      <c r="HPB21" s="212"/>
      <c r="HPC21" s="212"/>
      <c r="HPD21" s="212"/>
      <c r="HPE21" s="191"/>
      <c r="HPF21" s="191"/>
      <c r="HPG21" s="191"/>
      <c r="HPH21" s="191"/>
      <c r="HPI21" s="83"/>
      <c r="HPJ21" s="212"/>
      <c r="HPK21" s="212"/>
      <c r="HPL21" s="212"/>
      <c r="HPM21" s="191"/>
      <c r="HPN21" s="191"/>
      <c r="HPO21" s="191"/>
      <c r="HPP21" s="191"/>
      <c r="HPQ21" s="83"/>
      <c r="HPR21" s="212"/>
      <c r="HPS21" s="212"/>
      <c r="HPT21" s="212"/>
      <c r="HPU21" s="191"/>
      <c r="HPV21" s="191"/>
      <c r="HPW21" s="191"/>
      <c r="HPX21" s="191"/>
      <c r="HPY21" s="83"/>
      <c r="HPZ21" s="212"/>
      <c r="HQA21" s="212"/>
      <c r="HQB21" s="212"/>
      <c r="HQC21" s="191"/>
      <c r="HQD21" s="191"/>
      <c r="HQE21" s="191"/>
      <c r="HQF21" s="191"/>
      <c r="HQG21" s="83"/>
      <c r="HQH21" s="212"/>
      <c r="HQI21" s="212"/>
      <c r="HQJ21" s="212"/>
      <c r="HQK21" s="191"/>
      <c r="HQL21" s="191"/>
      <c r="HQM21" s="191"/>
      <c r="HQN21" s="191"/>
      <c r="HQO21" s="83"/>
      <c r="HQP21" s="212"/>
      <c r="HQQ21" s="212"/>
      <c r="HQR21" s="212"/>
      <c r="HQS21" s="191"/>
      <c r="HQT21" s="191"/>
      <c r="HQU21" s="191"/>
      <c r="HQV21" s="191"/>
      <c r="HQW21" s="83"/>
      <c r="HQX21" s="212"/>
      <c r="HQY21" s="212"/>
      <c r="HQZ21" s="212"/>
      <c r="HRA21" s="191"/>
      <c r="HRB21" s="191"/>
      <c r="HRC21" s="191"/>
      <c r="HRD21" s="191"/>
      <c r="HRE21" s="83"/>
      <c r="HRF21" s="212"/>
      <c r="HRG21" s="212"/>
      <c r="HRH21" s="212"/>
      <c r="HRI21" s="191"/>
      <c r="HRJ21" s="191"/>
      <c r="HRK21" s="191"/>
      <c r="HRL21" s="191"/>
      <c r="HRM21" s="83"/>
      <c r="HRN21" s="212"/>
      <c r="HRO21" s="212"/>
      <c r="HRP21" s="212"/>
      <c r="HRQ21" s="191"/>
      <c r="HRR21" s="191"/>
      <c r="HRS21" s="191"/>
      <c r="HRT21" s="191"/>
      <c r="HRU21" s="83"/>
      <c r="HRV21" s="212"/>
      <c r="HRW21" s="212"/>
      <c r="HRX21" s="212"/>
      <c r="HRY21" s="191"/>
      <c r="HRZ21" s="191"/>
      <c r="HSA21" s="191"/>
      <c r="HSB21" s="191"/>
      <c r="HSC21" s="83"/>
      <c r="HSD21" s="212"/>
      <c r="HSE21" s="212"/>
      <c r="HSF21" s="212"/>
      <c r="HSG21" s="191"/>
      <c r="HSH21" s="191"/>
      <c r="HSI21" s="191"/>
      <c r="HSJ21" s="191"/>
      <c r="HSK21" s="83"/>
      <c r="HSL21" s="212"/>
      <c r="HSM21" s="212"/>
      <c r="HSN21" s="212"/>
      <c r="HSO21" s="191"/>
      <c r="HSP21" s="191"/>
      <c r="HSQ21" s="191"/>
      <c r="HSR21" s="191"/>
      <c r="HSS21" s="83"/>
      <c r="HST21" s="212"/>
      <c r="HSU21" s="212"/>
      <c r="HSV21" s="212"/>
      <c r="HSW21" s="191"/>
      <c r="HSX21" s="191"/>
      <c r="HSY21" s="191"/>
      <c r="HSZ21" s="191"/>
      <c r="HTA21" s="83"/>
      <c r="HTB21" s="212"/>
      <c r="HTC21" s="212"/>
      <c r="HTD21" s="212"/>
      <c r="HTE21" s="191"/>
      <c r="HTF21" s="191"/>
      <c r="HTG21" s="191"/>
      <c r="HTH21" s="191"/>
      <c r="HTI21" s="83"/>
      <c r="HTJ21" s="212"/>
      <c r="HTK21" s="212"/>
      <c r="HTL21" s="212"/>
      <c r="HTM21" s="191"/>
      <c r="HTN21" s="191"/>
      <c r="HTO21" s="191"/>
      <c r="HTP21" s="191"/>
      <c r="HTQ21" s="83"/>
      <c r="HTR21" s="212"/>
      <c r="HTS21" s="212"/>
      <c r="HTT21" s="212"/>
      <c r="HTU21" s="191"/>
      <c r="HTV21" s="191"/>
      <c r="HTW21" s="191"/>
      <c r="HTX21" s="191"/>
      <c r="HTY21" s="83"/>
      <c r="HTZ21" s="212"/>
      <c r="HUA21" s="212"/>
      <c r="HUB21" s="212"/>
      <c r="HUC21" s="191"/>
      <c r="HUD21" s="191"/>
      <c r="HUE21" s="191"/>
      <c r="HUF21" s="191"/>
      <c r="HUG21" s="83"/>
      <c r="HUH21" s="212"/>
      <c r="HUI21" s="212"/>
      <c r="HUJ21" s="212"/>
      <c r="HUK21" s="191"/>
      <c r="HUL21" s="191"/>
      <c r="HUM21" s="191"/>
      <c r="HUN21" s="191"/>
      <c r="HUO21" s="83"/>
      <c r="HUP21" s="212"/>
      <c r="HUQ21" s="212"/>
      <c r="HUR21" s="212"/>
      <c r="HUS21" s="191"/>
      <c r="HUT21" s="191"/>
      <c r="HUU21" s="191"/>
      <c r="HUV21" s="191"/>
      <c r="HUW21" s="83"/>
      <c r="HUX21" s="212"/>
      <c r="HUY21" s="212"/>
      <c r="HUZ21" s="212"/>
      <c r="HVA21" s="191"/>
      <c r="HVB21" s="191"/>
      <c r="HVC21" s="191"/>
      <c r="HVD21" s="191"/>
      <c r="HVE21" s="83"/>
      <c r="HVF21" s="212"/>
      <c r="HVG21" s="212"/>
      <c r="HVH21" s="212"/>
      <c r="HVI21" s="191"/>
      <c r="HVJ21" s="191"/>
      <c r="HVK21" s="191"/>
      <c r="HVL21" s="191"/>
      <c r="HVM21" s="83"/>
      <c r="HVN21" s="212"/>
      <c r="HVO21" s="212"/>
      <c r="HVP21" s="212"/>
      <c r="HVQ21" s="191"/>
      <c r="HVR21" s="191"/>
      <c r="HVS21" s="191"/>
      <c r="HVT21" s="191"/>
      <c r="HVU21" s="83"/>
      <c r="HVV21" s="212"/>
      <c r="HVW21" s="212"/>
      <c r="HVX21" s="212"/>
      <c r="HVY21" s="191"/>
      <c r="HVZ21" s="191"/>
      <c r="HWA21" s="191"/>
      <c r="HWB21" s="191"/>
      <c r="HWC21" s="83"/>
      <c r="HWD21" s="212"/>
      <c r="HWE21" s="212"/>
      <c r="HWF21" s="212"/>
      <c r="HWG21" s="191"/>
      <c r="HWH21" s="191"/>
      <c r="HWI21" s="191"/>
      <c r="HWJ21" s="191"/>
      <c r="HWK21" s="83"/>
      <c r="HWL21" s="212"/>
      <c r="HWM21" s="212"/>
      <c r="HWN21" s="212"/>
      <c r="HWO21" s="191"/>
      <c r="HWP21" s="191"/>
      <c r="HWQ21" s="191"/>
      <c r="HWR21" s="191"/>
      <c r="HWS21" s="83"/>
      <c r="HWT21" s="212"/>
      <c r="HWU21" s="212"/>
      <c r="HWV21" s="212"/>
      <c r="HWW21" s="191"/>
      <c r="HWX21" s="191"/>
      <c r="HWY21" s="191"/>
      <c r="HWZ21" s="191"/>
      <c r="HXA21" s="83"/>
      <c r="HXB21" s="212"/>
      <c r="HXC21" s="212"/>
      <c r="HXD21" s="212"/>
      <c r="HXE21" s="191"/>
      <c r="HXF21" s="191"/>
      <c r="HXG21" s="191"/>
      <c r="HXH21" s="191"/>
      <c r="HXI21" s="83"/>
      <c r="HXJ21" s="212"/>
      <c r="HXK21" s="212"/>
      <c r="HXL21" s="212"/>
      <c r="HXM21" s="191"/>
      <c r="HXN21" s="191"/>
      <c r="HXO21" s="191"/>
      <c r="HXP21" s="191"/>
      <c r="HXQ21" s="83"/>
      <c r="HXR21" s="212"/>
      <c r="HXS21" s="212"/>
      <c r="HXT21" s="212"/>
      <c r="HXU21" s="191"/>
      <c r="HXV21" s="191"/>
      <c r="HXW21" s="191"/>
      <c r="HXX21" s="191"/>
      <c r="HXY21" s="83"/>
      <c r="HXZ21" s="212"/>
      <c r="HYA21" s="212"/>
      <c r="HYB21" s="212"/>
      <c r="HYC21" s="191"/>
      <c r="HYD21" s="191"/>
      <c r="HYE21" s="191"/>
      <c r="HYF21" s="191"/>
      <c r="HYG21" s="83"/>
      <c r="HYH21" s="212"/>
      <c r="HYI21" s="212"/>
      <c r="HYJ21" s="212"/>
      <c r="HYK21" s="191"/>
      <c r="HYL21" s="191"/>
      <c r="HYM21" s="191"/>
      <c r="HYN21" s="191"/>
      <c r="HYO21" s="83"/>
      <c r="HYP21" s="212"/>
      <c r="HYQ21" s="212"/>
      <c r="HYR21" s="212"/>
      <c r="HYS21" s="191"/>
      <c r="HYT21" s="191"/>
      <c r="HYU21" s="191"/>
      <c r="HYV21" s="191"/>
      <c r="HYW21" s="83"/>
      <c r="HYX21" s="212"/>
      <c r="HYY21" s="212"/>
      <c r="HYZ21" s="212"/>
      <c r="HZA21" s="191"/>
      <c r="HZB21" s="191"/>
      <c r="HZC21" s="191"/>
      <c r="HZD21" s="191"/>
      <c r="HZE21" s="83"/>
      <c r="HZF21" s="212"/>
      <c r="HZG21" s="212"/>
      <c r="HZH21" s="212"/>
      <c r="HZI21" s="191"/>
      <c r="HZJ21" s="191"/>
      <c r="HZK21" s="191"/>
      <c r="HZL21" s="191"/>
      <c r="HZM21" s="83"/>
      <c r="HZN21" s="212"/>
      <c r="HZO21" s="212"/>
      <c r="HZP21" s="212"/>
      <c r="HZQ21" s="191"/>
      <c r="HZR21" s="191"/>
      <c r="HZS21" s="191"/>
      <c r="HZT21" s="191"/>
      <c r="HZU21" s="83"/>
      <c r="HZV21" s="212"/>
      <c r="HZW21" s="212"/>
      <c r="HZX21" s="212"/>
      <c r="HZY21" s="191"/>
      <c r="HZZ21" s="191"/>
      <c r="IAA21" s="191"/>
      <c r="IAB21" s="191"/>
      <c r="IAC21" s="83"/>
      <c r="IAD21" s="212"/>
      <c r="IAE21" s="212"/>
      <c r="IAF21" s="212"/>
      <c r="IAG21" s="191"/>
      <c r="IAH21" s="191"/>
      <c r="IAI21" s="191"/>
      <c r="IAJ21" s="191"/>
      <c r="IAK21" s="83"/>
      <c r="IAL21" s="212"/>
      <c r="IAM21" s="212"/>
      <c r="IAN21" s="212"/>
      <c r="IAO21" s="191"/>
      <c r="IAP21" s="191"/>
      <c r="IAQ21" s="191"/>
      <c r="IAR21" s="191"/>
      <c r="IAS21" s="83"/>
      <c r="IAT21" s="212"/>
      <c r="IAU21" s="212"/>
      <c r="IAV21" s="212"/>
      <c r="IAW21" s="191"/>
      <c r="IAX21" s="191"/>
      <c r="IAY21" s="191"/>
      <c r="IAZ21" s="191"/>
      <c r="IBA21" s="83"/>
      <c r="IBB21" s="212"/>
      <c r="IBC21" s="212"/>
      <c r="IBD21" s="212"/>
      <c r="IBE21" s="191"/>
      <c r="IBF21" s="191"/>
      <c r="IBG21" s="191"/>
      <c r="IBH21" s="191"/>
      <c r="IBI21" s="83"/>
      <c r="IBJ21" s="212"/>
      <c r="IBK21" s="212"/>
      <c r="IBL21" s="212"/>
      <c r="IBM21" s="191"/>
      <c r="IBN21" s="191"/>
      <c r="IBO21" s="191"/>
      <c r="IBP21" s="191"/>
      <c r="IBQ21" s="83"/>
      <c r="IBR21" s="212"/>
      <c r="IBS21" s="212"/>
      <c r="IBT21" s="212"/>
      <c r="IBU21" s="191"/>
      <c r="IBV21" s="191"/>
      <c r="IBW21" s="191"/>
      <c r="IBX21" s="191"/>
      <c r="IBY21" s="83"/>
      <c r="IBZ21" s="212"/>
      <c r="ICA21" s="212"/>
      <c r="ICB21" s="212"/>
      <c r="ICC21" s="191"/>
      <c r="ICD21" s="191"/>
      <c r="ICE21" s="191"/>
      <c r="ICF21" s="191"/>
      <c r="ICG21" s="83"/>
      <c r="ICH21" s="212"/>
      <c r="ICI21" s="212"/>
      <c r="ICJ21" s="212"/>
      <c r="ICK21" s="191"/>
      <c r="ICL21" s="191"/>
      <c r="ICM21" s="191"/>
      <c r="ICN21" s="191"/>
      <c r="ICO21" s="83"/>
      <c r="ICP21" s="212"/>
      <c r="ICQ21" s="212"/>
      <c r="ICR21" s="212"/>
      <c r="ICS21" s="191"/>
      <c r="ICT21" s="191"/>
      <c r="ICU21" s="191"/>
      <c r="ICV21" s="191"/>
      <c r="ICW21" s="83"/>
      <c r="ICX21" s="212"/>
      <c r="ICY21" s="212"/>
      <c r="ICZ21" s="212"/>
      <c r="IDA21" s="191"/>
      <c r="IDB21" s="191"/>
      <c r="IDC21" s="191"/>
      <c r="IDD21" s="191"/>
      <c r="IDE21" s="83"/>
      <c r="IDF21" s="212"/>
      <c r="IDG21" s="212"/>
      <c r="IDH21" s="212"/>
      <c r="IDI21" s="191"/>
      <c r="IDJ21" s="191"/>
      <c r="IDK21" s="191"/>
      <c r="IDL21" s="191"/>
      <c r="IDM21" s="83"/>
      <c r="IDN21" s="212"/>
      <c r="IDO21" s="212"/>
      <c r="IDP21" s="212"/>
      <c r="IDQ21" s="191"/>
      <c r="IDR21" s="191"/>
      <c r="IDS21" s="191"/>
      <c r="IDT21" s="191"/>
      <c r="IDU21" s="83"/>
      <c r="IDV21" s="212"/>
      <c r="IDW21" s="212"/>
      <c r="IDX21" s="212"/>
      <c r="IDY21" s="191"/>
      <c r="IDZ21" s="191"/>
      <c r="IEA21" s="191"/>
      <c r="IEB21" s="191"/>
      <c r="IEC21" s="83"/>
      <c r="IED21" s="212"/>
      <c r="IEE21" s="212"/>
      <c r="IEF21" s="212"/>
      <c r="IEG21" s="191"/>
      <c r="IEH21" s="191"/>
      <c r="IEI21" s="191"/>
      <c r="IEJ21" s="191"/>
      <c r="IEK21" s="83"/>
      <c r="IEL21" s="212"/>
      <c r="IEM21" s="212"/>
      <c r="IEN21" s="212"/>
      <c r="IEO21" s="191"/>
      <c r="IEP21" s="191"/>
      <c r="IEQ21" s="191"/>
      <c r="IER21" s="191"/>
      <c r="IES21" s="83"/>
      <c r="IET21" s="212"/>
      <c r="IEU21" s="212"/>
      <c r="IEV21" s="212"/>
      <c r="IEW21" s="191"/>
      <c r="IEX21" s="191"/>
      <c r="IEY21" s="191"/>
      <c r="IEZ21" s="191"/>
      <c r="IFA21" s="83"/>
      <c r="IFB21" s="212"/>
      <c r="IFC21" s="212"/>
      <c r="IFD21" s="212"/>
      <c r="IFE21" s="191"/>
      <c r="IFF21" s="191"/>
      <c r="IFG21" s="191"/>
      <c r="IFH21" s="191"/>
      <c r="IFI21" s="83"/>
      <c r="IFJ21" s="212"/>
      <c r="IFK21" s="212"/>
      <c r="IFL21" s="212"/>
      <c r="IFM21" s="191"/>
      <c r="IFN21" s="191"/>
      <c r="IFO21" s="191"/>
      <c r="IFP21" s="191"/>
      <c r="IFQ21" s="83"/>
      <c r="IFR21" s="212"/>
      <c r="IFS21" s="212"/>
      <c r="IFT21" s="212"/>
      <c r="IFU21" s="191"/>
      <c r="IFV21" s="191"/>
      <c r="IFW21" s="191"/>
      <c r="IFX21" s="191"/>
      <c r="IFY21" s="83"/>
      <c r="IFZ21" s="212"/>
      <c r="IGA21" s="212"/>
      <c r="IGB21" s="212"/>
      <c r="IGC21" s="191"/>
      <c r="IGD21" s="191"/>
      <c r="IGE21" s="191"/>
      <c r="IGF21" s="191"/>
      <c r="IGG21" s="83"/>
      <c r="IGH21" s="212"/>
      <c r="IGI21" s="212"/>
      <c r="IGJ21" s="212"/>
      <c r="IGK21" s="191"/>
      <c r="IGL21" s="191"/>
      <c r="IGM21" s="191"/>
      <c r="IGN21" s="191"/>
      <c r="IGO21" s="83"/>
      <c r="IGP21" s="212"/>
      <c r="IGQ21" s="212"/>
      <c r="IGR21" s="212"/>
      <c r="IGS21" s="191"/>
      <c r="IGT21" s="191"/>
      <c r="IGU21" s="191"/>
      <c r="IGV21" s="191"/>
      <c r="IGW21" s="83"/>
      <c r="IGX21" s="212"/>
      <c r="IGY21" s="212"/>
      <c r="IGZ21" s="212"/>
      <c r="IHA21" s="191"/>
      <c r="IHB21" s="191"/>
      <c r="IHC21" s="191"/>
      <c r="IHD21" s="191"/>
      <c r="IHE21" s="83"/>
      <c r="IHF21" s="212"/>
      <c r="IHG21" s="212"/>
      <c r="IHH21" s="212"/>
      <c r="IHI21" s="191"/>
      <c r="IHJ21" s="191"/>
      <c r="IHK21" s="191"/>
      <c r="IHL21" s="191"/>
      <c r="IHM21" s="83"/>
      <c r="IHN21" s="212"/>
      <c r="IHO21" s="212"/>
      <c r="IHP21" s="212"/>
      <c r="IHQ21" s="191"/>
      <c r="IHR21" s="191"/>
      <c r="IHS21" s="191"/>
      <c r="IHT21" s="191"/>
      <c r="IHU21" s="83"/>
      <c r="IHV21" s="212"/>
      <c r="IHW21" s="212"/>
      <c r="IHX21" s="212"/>
      <c r="IHY21" s="191"/>
      <c r="IHZ21" s="191"/>
      <c r="IIA21" s="191"/>
      <c r="IIB21" s="191"/>
      <c r="IIC21" s="83"/>
      <c r="IID21" s="212"/>
      <c r="IIE21" s="212"/>
      <c r="IIF21" s="212"/>
      <c r="IIG21" s="191"/>
      <c r="IIH21" s="191"/>
      <c r="III21" s="191"/>
      <c r="IIJ21" s="191"/>
      <c r="IIK21" s="83"/>
      <c r="IIL21" s="212"/>
      <c r="IIM21" s="212"/>
      <c r="IIN21" s="212"/>
      <c r="IIO21" s="191"/>
      <c r="IIP21" s="191"/>
      <c r="IIQ21" s="191"/>
      <c r="IIR21" s="191"/>
      <c r="IIS21" s="83"/>
      <c r="IIT21" s="212"/>
      <c r="IIU21" s="212"/>
      <c r="IIV21" s="212"/>
      <c r="IIW21" s="191"/>
      <c r="IIX21" s="191"/>
      <c r="IIY21" s="191"/>
      <c r="IIZ21" s="191"/>
      <c r="IJA21" s="83"/>
      <c r="IJB21" s="212"/>
      <c r="IJC21" s="212"/>
      <c r="IJD21" s="212"/>
      <c r="IJE21" s="191"/>
      <c r="IJF21" s="191"/>
      <c r="IJG21" s="191"/>
      <c r="IJH21" s="191"/>
      <c r="IJI21" s="83"/>
      <c r="IJJ21" s="212"/>
      <c r="IJK21" s="212"/>
      <c r="IJL21" s="212"/>
      <c r="IJM21" s="191"/>
      <c r="IJN21" s="191"/>
      <c r="IJO21" s="191"/>
      <c r="IJP21" s="191"/>
      <c r="IJQ21" s="83"/>
      <c r="IJR21" s="212"/>
      <c r="IJS21" s="212"/>
      <c r="IJT21" s="212"/>
      <c r="IJU21" s="191"/>
      <c r="IJV21" s="191"/>
      <c r="IJW21" s="191"/>
      <c r="IJX21" s="191"/>
      <c r="IJY21" s="83"/>
      <c r="IJZ21" s="212"/>
      <c r="IKA21" s="212"/>
      <c r="IKB21" s="212"/>
      <c r="IKC21" s="191"/>
      <c r="IKD21" s="191"/>
      <c r="IKE21" s="191"/>
      <c r="IKF21" s="191"/>
      <c r="IKG21" s="83"/>
      <c r="IKH21" s="212"/>
      <c r="IKI21" s="212"/>
      <c r="IKJ21" s="212"/>
      <c r="IKK21" s="191"/>
      <c r="IKL21" s="191"/>
      <c r="IKM21" s="191"/>
      <c r="IKN21" s="191"/>
      <c r="IKO21" s="83"/>
      <c r="IKP21" s="212"/>
      <c r="IKQ21" s="212"/>
      <c r="IKR21" s="212"/>
      <c r="IKS21" s="191"/>
      <c r="IKT21" s="191"/>
      <c r="IKU21" s="191"/>
      <c r="IKV21" s="191"/>
      <c r="IKW21" s="83"/>
      <c r="IKX21" s="212"/>
      <c r="IKY21" s="212"/>
      <c r="IKZ21" s="212"/>
      <c r="ILA21" s="191"/>
      <c r="ILB21" s="191"/>
      <c r="ILC21" s="191"/>
      <c r="ILD21" s="191"/>
      <c r="ILE21" s="83"/>
      <c r="ILF21" s="212"/>
      <c r="ILG21" s="212"/>
      <c r="ILH21" s="212"/>
      <c r="ILI21" s="191"/>
      <c r="ILJ21" s="191"/>
      <c r="ILK21" s="191"/>
      <c r="ILL21" s="191"/>
      <c r="ILM21" s="83"/>
      <c r="ILN21" s="212"/>
      <c r="ILO21" s="212"/>
      <c r="ILP21" s="212"/>
      <c r="ILQ21" s="191"/>
      <c r="ILR21" s="191"/>
      <c r="ILS21" s="191"/>
      <c r="ILT21" s="191"/>
      <c r="ILU21" s="83"/>
      <c r="ILV21" s="212"/>
      <c r="ILW21" s="212"/>
      <c r="ILX21" s="212"/>
      <c r="ILY21" s="191"/>
      <c r="ILZ21" s="191"/>
      <c r="IMA21" s="191"/>
      <c r="IMB21" s="191"/>
      <c r="IMC21" s="83"/>
      <c r="IMD21" s="212"/>
      <c r="IME21" s="212"/>
      <c r="IMF21" s="212"/>
      <c r="IMG21" s="191"/>
      <c r="IMH21" s="191"/>
      <c r="IMI21" s="191"/>
      <c r="IMJ21" s="191"/>
      <c r="IMK21" s="83"/>
      <c r="IML21" s="212"/>
      <c r="IMM21" s="212"/>
      <c r="IMN21" s="212"/>
      <c r="IMO21" s="191"/>
      <c r="IMP21" s="191"/>
      <c r="IMQ21" s="191"/>
      <c r="IMR21" s="191"/>
      <c r="IMS21" s="83"/>
      <c r="IMT21" s="212"/>
      <c r="IMU21" s="212"/>
      <c r="IMV21" s="212"/>
      <c r="IMW21" s="191"/>
      <c r="IMX21" s="191"/>
      <c r="IMY21" s="191"/>
      <c r="IMZ21" s="191"/>
      <c r="INA21" s="83"/>
      <c r="INB21" s="212"/>
      <c r="INC21" s="212"/>
      <c r="IND21" s="212"/>
      <c r="INE21" s="191"/>
      <c r="INF21" s="191"/>
      <c r="ING21" s="191"/>
      <c r="INH21" s="191"/>
      <c r="INI21" s="83"/>
      <c r="INJ21" s="212"/>
      <c r="INK21" s="212"/>
      <c r="INL21" s="212"/>
      <c r="INM21" s="191"/>
      <c r="INN21" s="191"/>
      <c r="INO21" s="191"/>
      <c r="INP21" s="191"/>
      <c r="INQ21" s="83"/>
      <c r="INR21" s="212"/>
      <c r="INS21" s="212"/>
      <c r="INT21" s="212"/>
      <c r="INU21" s="191"/>
      <c r="INV21" s="191"/>
      <c r="INW21" s="191"/>
      <c r="INX21" s="191"/>
      <c r="INY21" s="83"/>
      <c r="INZ21" s="212"/>
      <c r="IOA21" s="212"/>
      <c r="IOB21" s="212"/>
      <c r="IOC21" s="191"/>
      <c r="IOD21" s="191"/>
      <c r="IOE21" s="191"/>
      <c r="IOF21" s="191"/>
      <c r="IOG21" s="83"/>
      <c r="IOH21" s="212"/>
      <c r="IOI21" s="212"/>
      <c r="IOJ21" s="212"/>
      <c r="IOK21" s="191"/>
      <c r="IOL21" s="191"/>
      <c r="IOM21" s="191"/>
      <c r="ION21" s="191"/>
      <c r="IOO21" s="83"/>
      <c r="IOP21" s="212"/>
      <c r="IOQ21" s="212"/>
      <c r="IOR21" s="212"/>
      <c r="IOS21" s="191"/>
      <c r="IOT21" s="191"/>
      <c r="IOU21" s="191"/>
      <c r="IOV21" s="191"/>
      <c r="IOW21" s="83"/>
      <c r="IOX21" s="212"/>
      <c r="IOY21" s="212"/>
      <c r="IOZ21" s="212"/>
      <c r="IPA21" s="191"/>
      <c r="IPB21" s="191"/>
      <c r="IPC21" s="191"/>
      <c r="IPD21" s="191"/>
      <c r="IPE21" s="83"/>
      <c r="IPF21" s="212"/>
      <c r="IPG21" s="212"/>
      <c r="IPH21" s="212"/>
      <c r="IPI21" s="191"/>
      <c r="IPJ21" s="191"/>
      <c r="IPK21" s="191"/>
      <c r="IPL21" s="191"/>
      <c r="IPM21" s="83"/>
      <c r="IPN21" s="212"/>
      <c r="IPO21" s="212"/>
      <c r="IPP21" s="212"/>
      <c r="IPQ21" s="191"/>
      <c r="IPR21" s="191"/>
      <c r="IPS21" s="191"/>
      <c r="IPT21" s="191"/>
      <c r="IPU21" s="83"/>
      <c r="IPV21" s="212"/>
      <c r="IPW21" s="212"/>
      <c r="IPX21" s="212"/>
      <c r="IPY21" s="191"/>
      <c r="IPZ21" s="191"/>
      <c r="IQA21" s="191"/>
      <c r="IQB21" s="191"/>
      <c r="IQC21" s="83"/>
      <c r="IQD21" s="212"/>
      <c r="IQE21" s="212"/>
      <c r="IQF21" s="212"/>
      <c r="IQG21" s="191"/>
      <c r="IQH21" s="191"/>
      <c r="IQI21" s="191"/>
      <c r="IQJ21" s="191"/>
      <c r="IQK21" s="83"/>
      <c r="IQL21" s="212"/>
      <c r="IQM21" s="212"/>
      <c r="IQN21" s="212"/>
      <c r="IQO21" s="191"/>
      <c r="IQP21" s="191"/>
      <c r="IQQ21" s="191"/>
      <c r="IQR21" s="191"/>
      <c r="IQS21" s="83"/>
      <c r="IQT21" s="212"/>
      <c r="IQU21" s="212"/>
      <c r="IQV21" s="212"/>
      <c r="IQW21" s="191"/>
      <c r="IQX21" s="191"/>
      <c r="IQY21" s="191"/>
      <c r="IQZ21" s="191"/>
      <c r="IRA21" s="83"/>
      <c r="IRB21" s="212"/>
      <c r="IRC21" s="212"/>
      <c r="IRD21" s="212"/>
      <c r="IRE21" s="191"/>
      <c r="IRF21" s="191"/>
      <c r="IRG21" s="191"/>
      <c r="IRH21" s="191"/>
      <c r="IRI21" s="83"/>
      <c r="IRJ21" s="212"/>
      <c r="IRK21" s="212"/>
      <c r="IRL21" s="212"/>
      <c r="IRM21" s="191"/>
      <c r="IRN21" s="191"/>
      <c r="IRO21" s="191"/>
      <c r="IRP21" s="191"/>
      <c r="IRQ21" s="83"/>
      <c r="IRR21" s="212"/>
      <c r="IRS21" s="212"/>
      <c r="IRT21" s="212"/>
      <c r="IRU21" s="191"/>
      <c r="IRV21" s="191"/>
      <c r="IRW21" s="191"/>
      <c r="IRX21" s="191"/>
      <c r="IRY21" s="83"/>
      <c r="IRZ21" s="212"/>
      <c r="ISA21" s="212"/>
      <c r="ISB21" s="212"/>
      <c r="ISC21" s="191"/>
      <c r="ISD21" s="191"/>
      <c r="ISE21" s="191"/>
      <c r="ISF21" s="191"/>
      <c r="ISG21" s="83"/>
      <c r="ISH21" s="212"/>
      <c r="ISI21" s="212"/>
      <c r="ISJ21" s="212"/>
      <c r="ISK21" s="191"/>
      <c r="ISL21" s="191"/>
      <c r="ISM21" s="191"/>
      <c r="ISN21" s="191"/>
      <c r="ISO21" s="83"/>
      <c r="ISP21" s="212"/>
      <c r="ISQ21" s="212"/>
      <c r="ISR21" s="212"/>
      <c r="ISS21" s="191"/>
      <c r="IST21" s="191"/>
      <c r="ISU21" s="191"/>
      <c r="ISV21" s="191"/>
      <c r="ISW21" s="83"/>
      <c r="ISX21" s="212"/>
      <c r="ISY21" s="212"/>
      <c r="ISZ21" s="212"/>
      <c r="ITA21" s="191"/>
      <c r="ITB21" s="191"/>
      <c r="ITC21" s="191"/>
      <c r="ITD21" s="191"/>
      <c r="ITE21" s="83"/>
      <c r="ITF21" s="212"/>
      <c r="ITG21" s="212"/>
      <c r="ITH21" s="212"/>
      <c r="ITI21" s="191"/>
      <c r="ITJ21" s="191"/>
      <c r="ITK21" s="191"/>
      <c r="ITL21" s="191"/>
      <c r="ITM21" s="83"/>
      <c r="ITN21" s="212"/>
      <c r="ITO21" s="212"/>
      <c r="ITP21" s="212"/>
      <c r="ITQ21" s="191"/>
      <c r="ITR21" s="191"/>
      <c r="ITS21" s="191"/>
      <c r="ITT21" s="191"/>
      <c r="ITU21" s="83"/>
      <c r="ITV21" s="212"/>
      <c r="ITW21" s="212"/>
      <c r="ITX21" s="212"/>
      <c r="ITY21" s="191"/>
      <c r="ITZ21" s="191"/>
      <c r="IUA21" s="191"/>
      <c r="IUB21" s="191"/>
      <c r="IUC21" s="83"/>
      <c r="IUD21" s="212"/>
      <c r="IUE21" s="212"/>
      <c r="IUF21" s="212"/>
      <c r="IUG21" s="191"/>
      <c r="IUH21" s="191"/>
      <c r="IUI21" s="191"/>
      <c r="IUJ21" s="191"/>
      <c r="IUK21" s="83"/>
      <c r="IUL21" s="212"/>
      <c r="IUM21" s="212"/>
      <c r="IUN21" s="212"/>
      <c r="IUO21" s="191"/>
      <c r="IUP21" s="191"/>
      <c r="IUQ21" s="191"/>
      <c r="IUR21" s="191"/>
      <c r="IUS21" s="83"/>
      <c r="IUT21" s="212"/>
      <c r="IUU21" s="212"/>
      <c r="IUV21" s="212"/>
      <c r="IUW21" s="191"/>
      <c r="IUX21" s="191"/>
      <c r="IUY21" s="191"/>
      <c r="IUZ21" s="191"/>
      <c r="IVA21" s="83"/>
      <c r="IVB21" s="212"/>
      <c r="IVC21" s="212"/>
      <c r="IVD21" s="212"/>
      <c r="IVE21" s="191"/>
      <c r="IVF21" s="191"/>
      <c r="IVG21" s="191"/>
      <c r="IVH21" s="191"/>
      <c r="IVI21" s="83"/>
      <c r="IVJ21" s="212"/>
      <c r="IVK21" s="212"/>
      <c r="IVL21" s="212"/>
      <c r="IVM21" s="191"/>
      <c r="IVN21" s="191"/>
      <c r="IVO21" s="191"/>
      <c r="IVP21" s="191"/>
      <c r="IVQ21" s="83"/>
      <c r="IVR21" s="212"/>
      <c r="IVS21" s="212"/>
      <c r="IVT21" s="212"/>
      <c r="IVU21" s="191"/>
      <c r="IVV21" s="191"/>
      <c r="IVW21" s="191"/>
      <c r="IVX21" s="191"/>
      <c r="IVY21" s="83"/>
      <c r="IVZ21" s="212"/>
      <c r="IWA21" s="212"/>
      <c r="IWB21" s="212"/>
      <c r="IWC21" s="191"/>
      <c r="IWD21" s="191"/>
      <c r="IWE21" s="191"/>
      <c r="IWF21" s="191"/>
      <c r="IWG21" s="83"/>
      <c r="IWH21" s="212"/>
      <c r="IWI21" s="212"/>
      <c r="IWJ21" s="212"/>
      <c r="IWK21" s="191"/>
      <c r="IWL21" s="191"/>
      <c r="IWM21" s="191"/>
      <c r="IWN21" s="191"/>
      <c r="IWO21" s="83"/>
      <c r="IWP21" s="212"/>
      <c r="IWQ21" s="212"/>
      <c r="IWR21" s="212"/>
      <c r="IWS21" s="191"/>
      <c r="IWT21" s="191"/>
      <c r="IWU21" s="191"/>
      <c r="IWV21" s="191"/>
      <c r="IWW21" s="83"/>
      <c r="IWX21" s="212"/>
      <c r="IWY21" s="212"/>
      <c r="IWZ21" s="212"/>
      <c r="IXA21" s="191"/>
      <c r="IXB21" s="191"/>
      <c r="IXC21" s="191"/>
      <c r="IXD21" s="191"/>
      <c r="IXE21" s="83"/>
      <c r="IXF21" s="212"/>
      <c r="IXG21" s="212"/>
      <c r="IXH21" s="212"/>
      <c r="IXI21" s="191"/>
      <c r="IXJ21" s="191"/>
      <c r="IXK21" s="191"/>
      <c r="IXL21" s="191"/>
      <c r="IXM21" s="83"/>
      <c r="IXN21" s="212"/>
      <c r="IXO21" s="212"/>
      <c r="IXP21" s="212"/>
      <c r="IXQ21" s="191"/>
      <c r="IXR21" s="191"/>
      <c r="IXS21" s="191"/>
      <c r="IXT21" s="191"/>
      <c r="IXU21" s="83"/>
      <c r="IXV21" s="212"/>
      <c r="IXW21" s="212"/>
      <c r="IXX21" s="212"/>
      <c r="IXY21" s="191"/>
      <c r="IXZ21" s="191"/>
      <c r="IYA21" s="191"/>
      <c r="IYB21" s="191"/>
      <c r="IYC21" s="83"/>
      <c r="IYD21" s="212"/>
      <c r="IYE21" s="212"/>
      <c r="IYF21" s="212"/>
      <c r="IYG21" s="191"/>
      <c r="IYH21" s="191"/>
      <c r="IYI21" s="191"/>
      <c r="IYJ21" s="191"/>
      <c r="IYK21" s="83"/>
      <c r="IYL21" s="212"/>
      <c r="IYM21" s="212"/>
      <c r="IYN21" s="212"/>
      <c r="IYO21" s="191"/>
      <c r="IYP21" s="191"/>
      <c r="IYQ21" s="191"/>
      <c r="IYR21" s="191"/>
      <c r="IYS21" s="83"/>
      <c r="IYT21" s="212"/>
      <c r="IYU21" s="212"/>
      <c r="IYV21" s="212"/>
      <c r="IYW21" s="191"/>
      <c r="IYX21" s="191"/>
      <c r="IYY21" s="191"/>
      <c r="IYZ21" s="191"/>
      <c r="IZA21" s="83"/>
      <c r="IZB21" s="212"/>
      <c r="IZC21" s="212"/>
      <c r="IZD21" s="212"/>
      <c r="IZE21" s="191"/>
      <c r="IZF21" s="191"/>
      <c r="IZG21" s="191"/>
      <c r="IZH21" s="191"/>
      <c r="IZI21" s="83"/>
      <c r="IZJ21" s="212"/>
      <c r="IZK21" s="212"/>
      <c r="IZL21" s="212"/>
      <c r="IZM21" s="191"/>
      <c r="IZN21" s="191"/>
      <c r="IZO21" s="191"/>
      <c r="IZP21" s="191"/>
      <c r="IZQ21" s="83"/>
      <c r="IZR21" s="212"/>
      <c r="IZS21" s="212"/>
      <c r="IZT21" s="212"/>
      <c r="IZU21" s="191"/>
      <c r="IZV21" s="191"/>
      <c r="IZW21" s="191"/>
      <c r="IZX21" s="191"/>
      <c r="IZY21" s="83"/>
      <c r="IZZ21" s="212"/>
      <c r="JAA21" s="212"/>
      <c r="JAB21" s="212"/>
      <c r="JAC21" s="191"/>
      <c r="JAD21" s="191"/>
      <c r="JAE21" s="191"/>
      <c r="JAF21" s="191"/>
      <c r="JAG21" s="83"/>
      <c r="JAH21" s="212"/>
      <c r="JAI21" s="212"/>
      <c r="JAJ21" s="212"/>
      <c r="JAK21" s="191"/>
      <c r="JAL21" s="191"/>
      <c r="JAM21" s="191"/>
      <c r="JAN21" s="191"/>
      <c r="JAO21" s="83"/>
      <c r="JAP21" s="212"/>
      <c r="JAQ21" s="212"/>
      <c r="JAR21" s="212"/>
      <c r="JAS21" s="191"/>
      <c r="JAT21" s="191"/>
      <c r="JAU21" s="191"/>
      <c r="JAV21" s="191"/>
      <c r="JAW21" s="83"/>
      <c r="JAX21" s="212"/>
      <c r="JAY21" s="212"/>
      <c r="JAZ21" s="212"/>
      <c r="JBA21" s="191"/>
      <c r="JBB21" s="191"/>
      <c r="JBC21" s="191"/>
      <c r="JBD21" s="191"/>
      <c r="JBE21" s="83"/>
      <c r="JBF21" s="212"/>
      <c r="JBG21" s="212"/>
      <c r="JBH21" s="212"/>
      <c r="JBI21" s="191"/>
      <c r="JBJ21" s="191"/>
      <c r="JBK21" s="191"/>
      <c r="JBL21" s="191"/>
      <c r="JBM21" s="83"/>
      <c r="JBN21" s="212"/>
      <c r="JBO21" s="212"/>
      <c r="JBP21" s="212"/>
      <c r="JBQ21" s="191"/>
      <c r="JBR21" s="191"/>
      <c r="JBS21" s="191"/>
      <c r="JBT21" s="191"/>
      <c r="JBU21" s="83"/>
      <c r="JBV21" s="212"/>
      <c r="JBW21" s="212"/>
      <c r="JBX21" s="212"/>
      <c r="JBY21" s="191"/>
      <c r="JBZ21" s="191"/>
      <c r="JCA21" s="191"/>
      <c r="JCB21" s="191"/>
      <c r="JCC21" s="83"/>
      <c r="JCD21" s="212"/>
      <c r="JCE21" s="212"/>
      <c r="JCF21" s="212"/>
      <c r="JCG21" s="191"/>
      <c r="JCH21" s="191"/>
      <c r="JCI21" s="191"/>
      <c r="JCJ21" s="191"/>
      <c r="JCK21" s="83"/>
      <c r="JCL21" s="212"/>
      <c r="JCM21" s="212"/>
      <c r="JCN21" s="212"/>
      <c r="JCO21" s="191"/>
      <c r="JCP21" s="191"/>
      <c r="JCQ21" s="191"/>
      <c r="JCR21" s="191"/>
      <c r="JCS21" s="83"/>
      <c r="JCT21" s="212"/>
      <c r="JCU21" s="212"/>
      <c r="JCV21" s="212"/>
      <c r="JCW21" s="191"/>
      <c r="JCX21" s="191"/>
      <c r="JCY21" s="191"/>
      <c r="JCZ21" s="191"/>
      <c r="JDA21" s="83"/>
      <c r="JDB21" s="212"/>
      <c r="JDC21" s="212"/>
      <c r="JDD21" s="212"/>
      <c r="JDE21" s="191"/>
      <c r="JDF21" s="191"/>
      <c r="JDG21" s="191"/>
      <c r="JDH21" s="191"/>
      <c r="JDI21" s="83"/>
      <c r="JDJ21" s="212"/>
      <c r="JDK21" s="212"/>
      <c r="JDL21" s="212"/>
      <c r="JDM21" s="191"/>
      <c r="JDN21" s="191"/>
      <c r="JDO21" s="191"/>
      <c r="JDP21" s="191"/>
      <c r="JDQ21" s="83"/>
      <c r="JDR21" s="212"/>
      <c r="JDS21" s="212"/>
      <c r="JDT21" s="212"/>
      <c r="JDU21" s="191"/>
      <c r="JDV21" s="191"/>
      <c r="JDW21" s="191"/>
      <c r="JDX21" s="191"/>
      <c r="JDY21" s="83"/>
      <c r="JDZ21" s="212"/>
      <c r="JEA21" s="212"/>
      <c r="JEB21" s="212"/>
      <c r="JEC21" s="191"/>
      <c r="JED21" s="191"/>
      <c r="JEE21" s="191"/>
      <c r="JEF21" s="191"/>
      <c r="JEG21" s="83"/>
      <c r="JEH21" s="212"/>
      <c r="JEI21" s="212"/>
      <c r="JEJ21" s="212"/>
      <c r="JEK21" s="191"/>
      <c r="JEL21" s="191"/>
      <c r="JEM21" s="191"/>
      <c r="JEN21" s="191"/>
      <c r="JEO21" s="83"/>
      <c r="JEP21" s="212"/>
      <c r="JEQ21" s="212"/>
      <c r="JER21" s="212"/>
      <c r="JES21" s="191"/>
      <c r="JET21" s="191"/>
      <c r="JEU21" s="191"/>
      <c r="JEV21" s="191"/>
      <c r="JEW21" s="83"/>
      <c r="JEX21" s="212"/>
      <c r="JEY21" s="212"/>
      <c r="JEZ21" s="212"/>
      <c r="JFA21" s="191"/>
      <c r="JFB21" s="191"/>
      <c r="JFC21" s="191"/>
      <c r="JFD21" s="191"/>
      <c r="JFE21" s="83"/>
      <c r="JFF21" s="212"/>
      <c r="JFG21" s="212"/>
      <c r="JFH21" s="212"/>
      <c r="JFI21" s="191"/>
      <c r="JFJ21" s="191"/>
      <c r="JFK21" s="191"/>
      <c r="JFL21" s="191"/>
      <c r="JFM21" s="83"/>
      <c r="JFN21" s="212"/>
      <c r="JFO21" s="212"/>
      <c r="JFP21" s="212"/>
      <c r="JFQ21" s="191"/>
      <c r="JFR21" s="191"/>
      <c r="JFS21" s="191"/>
      <c r="JFT21" s="191"/>
      <c r="JFU21" s="83"/>
      <c r="JFV21" s="212"/>
      <c r="JFW21" s="212"/>
      <c r="JFX21" s="212"/>
      <c r="JFY21" s="191"/>
      <c r="JFZ21" s="191"/>
      <c r="JGA21" s="191"/>
      <c r="JGB21" s="191"/>
      <c r="JGC21" s="83"/>
      <c r="JGD21" s="212"/>
      <c r="JGE21" s="212"/>
      <c r="JGF21" s="212"/>
      <c r="JGG21" s="191"/>
      <c r="JGH21" s="191"/>
      <c r="JGI21" s="191"/>
      <c r="JGJ21" s="191"/>
      <c r="JGK21" s="83"/>
      <c r="JGL21" s="212"/>
      <c r="JGM21" s="212"/>
      <c r="JGN21" s="212"/>
      <c r="JGO21" s="191"/>
      <c r="JGP21" s="191"/>
      <c r="JGQ21" s="191"/>
      <c r="JGR21" s="191"/>
      <c r="JGS21" s="83"/>
      <c r="JGT21" s="212"/>
      <c r="JGU21" s="212"/>
      <c r="JGV21" s="212"/>
      <c r="JGW21" s="191"/>
      <c r="JGX21" s="191"/>
      <c r="JGY21" s="191"/>
      <c r="JGZ21" s="191"/>
      <c r="JHA21" s="83"/>
      <c r="JHB21" s="212"/>
      <c r="JHC21" s="212"/>
      <c r="JHD21" s="212"/>
      <c r="JHE21" s="191"/>
      <c r="JHF21" s="191"/>
      <c r="JHG21" s="191"/>
      <c r="JHH21" s="191"/>
      <c r="JHI21" s="83"/>
      <c r="JHJ21" s="212"/>
      <c r="JHK21" s="212"/>
      <c r="JHL21" s="212"/>
      <c r="JHM21" s="191"/>
      <c r="JHN21" s="191"/>
      <c r="JHO21" s="191"/>
      <c r="JHP21" s="191"/>
      <c r="JHQ21" s="83"/>
      <c r="JHR21" s="212"/>
      <c r="JHS21" s="212"/>
      <c r="JHT21" s="212"/>
      <c r="JHU21" s="191"/>
      <c r="JHV21" s="191"/>
      <c r="JHW21" s="191"/>
      <c r="JHX21" s="191"/>
      <c r="JHY21" s="83"/>
      <c r="JHZ21" s="212"/>
      <c r="JIA21" s="212"/>
      <c r="JIB21" s="212"/>
      <c r="JIC21" s="191"/>
      <c r="JID21" s="191"/>
      <c r="JIE21" s="191"/>
      <c r="JIF21" s="191"/>
      <c r="JIG21" s="83"/>
      <c r="JIH21" s="212"/>
      <c r="JII21" s="212"/>
      <c r="JIJ21" s="212"/>
      <c r="JIK21" s="191"/>
      <c r="JIL21" s="191"/>
      <c r="JIM21" s="191"/>
      <c r="JIN21" s="191"/>
      <c r="JIO21" s="83"/>
      <c r="JIP21" s="212"/>
      <c r="JIQ21" s="212"/>
      <c r="JIR21" s="212"/>
      <c r="JIS21" s="191"/>
      <c r="JIT21" s="191"/>
      <c r="JIU21" s="191"/>
      <c r="JIV21" s="191"/>
      <c r="JIW21" s="83"/>
      <c r="JIX21" s="212"/>
      <c r="JIY21" s="212"/>
      <c r="JIZ21" s="212"/>
      <c r="JJA21" s="191"/>
      <c r="JJB21" s="191"/>
      <c r="JJC21" s="191"/>
      <c r="JJD21" s="191"/>
      <c r="JJE21" s="83"/>
      <c r="JJF21" s="212"/>
      <c r="JJG21" s="212"/>
      <c r="JJH21" s="212"/>
      <c r="JJI21" s="191"/>
      <c r="JJJ21" s="191"/>
      <c r="JJK21" s="191"/>
      <c r="JJL21" s="191"/>
      <c r="JJM21" s="83"/>
      <c r="JJN21" s="212"/>
      <c r="JJO21" s="212"/>
      <c r="JJP21" s="212"/>
      <c r="JJQ21" s="191"/>
      <c r="JJR21" s="191"/>
      <c r="JJS21" s="191"/>
      <c r="JJT21" s="191"/>
      <c r="JJU21" s="83"/>
      <c r="JJV21" s="212"/>
      <c r="JJW21" s="212"/>
      <c r="JJX21" s="212"/>
      <c r="JJY21" s="191"/>
      <c r="JJZ21" s="191"/>
      <c r="JKA21" s="191"/>
      <c r="JKB21" s="191"/>
      <c r="JKC21" s="83"/>
      <c r="JKD21" s="212"/>
      <c r="JKE21" s="212"/>
      <c r="JKF21" s="212"/>
      <c r="JKG21" s="191"/>
      <c r="JKH21" s="191"/>
      <c r="JKI21" s="191"/>
      <c r="JKJ21" s="191"/>
      <c r="JKK21" s="83"/>
      <c r="JKL21" s="212"/>
      <c r="JKM21" s="212"/>
      <c r="JKN21" s="212"/>
      <c r="JKO21" s="191"/>
      <c r="JKP21" s="191"/>
      <c r="JKQ21" s="191"/>
      <c r="JKR21" s="191"/>
      <c r="JKS21" s="83"/>
      <c r="JKT21" s="212"/>
      <c r="JKU21" s="212"/>
      <c r="JKV21" s="212"/>
      <c r="JKW21" s="191"/>
      <c r="JKX21" s="191"/>
      <c r="JKY21" s="191"/>
      <c r="JKZ21" s="191"/>
      <c r="JLA21" s="83"/>
      <c r="JLB21" s="212"/>
      <c r="JLC21" s="212"/>
      <c r="JLD21" s="212"/>
      <c r="JLE21" s="191"/>
      <c r="JLF21" s="191"/>
      <c r="JLG21" s="191"/>
      <c r="JLH21" s="191"/>
      <c r="JLI21" s="83"/>
      <c r="JLJ21" s="212"/>
      <c r="JLK21" s="212"/>
      <c r="JLL21" s="212"/>
      <c r="JLM21" s="191"/>
      <c r="JLN21" s="191"/>
      <c r="JLO21" s="191"/>
      <c r="JLP21" s="191"/>
      <c r="JLQ21" s="83"/>
      <c r="JLR21" s="212"/>
      <c r="JLS21" s="212"/>
      <c r="JLT21" s="212"/>
      <c r="JLU21" s="191"/>
      <c r="JLV21" s="191"/>
      <c r="JLW21" s="191"/>
      <c r="JLX21" s="191"/>
      <c r="JLY21" s="83"/>
      <c r="JLZ21" s="212"/>
      <c r="JMA21" s="212"/>
      <c r="JMB21" s="212"/>
      <c r="JMC21" s="191"/>
      <c r="JMD21" s="191"/>
      <c r="JME21" s="191"/>
      <c r="JMF21" s="191"/>
      <c r="JMG21" s="83"/>
      <c r="JMH21" s="212"/>
      <c r="JMI21" s="212"/>
      <c r="JMJ21" s="212"/>
      <c r="JMK21" s="191"/>
      <c r="JML21" s="191"/>
      <c r="JMM21" s="191"/>
      <c r="JMN21" s="191"/>
      <c r="JMO21" s="83"/>
      <c r="JMP21" s="212"/>
      <c r="JMQ21" s="212"/>
      <c r="JMR21" s="212"/>
      <c r="JMS21" s="191"/>
      <c r="JMT21" s="191"/>
      <c r="JMU21" s="191"/>
      <c r="JMV21" s="191"/>
      <c r="JMW21" s="83"/>
      <c r="JMX21" s="212"/>
      <c r="JMY21" s="212"/>
      <c r="JMZ21" s="212"/>
      <c r="JNA21" s="191"/>
      <c r="JNB21" s="191"/>
      <c r="JNC21" s="191"/>
      <c r="JND21" s="191"/>
      <c r="JNE21" s="83"/>
      <c r="JNF21" s="212"/>
      <c r="JNG21" s="212"/>
      <c r="JNH21" s="212"/>
      <c r="JNI21" s="191"/>
      <c r="JNJ21" s="191"/>
      <c r="JNK21" s="191"/>
      <c r="JNL21" s="191"/>
      <c r="JNM21" s="83"/>
      <c r="JNN21" s="212"/>
      <c r="JNO21" s="212"/>
      <c r="JNP21" s="212"/>
      <c r="JNQ21" s="191"/>
      <c r="JNR21" s="191"/>
      <c r="JNS21" s="191"/>
      <c r="JNT21" s="191"/>
      <c r="JNU21" s="83"/>
      <c r="JNV21" s="212"/>
      <c r="JNW21" s="212"/>
      <c r="JNX21" s="212"/>
      <c r="JNY21" s="191"/>
      <c r="JNZ21" s="191"/>
      <c r="JOA21" s="191"/>
      <c r="JOB21" s="191"/>
      <c r="JOC21" s="83"/>
      <c r="JOD21" s="212"/>
      <c r="JOE21" s="212"/>
      <c r="JOF21" s="212"/>
      <c r="JOG21" s="191"/>
      <c r="JOH21" s="191"/>
      <c r="JOI21" s="191"/>
      <c r="JOJ21" s="191"/>
      <c r="JOK21" s="83"/>
      <c r="JOL21" s="212"/>
      <c r="JOM21" s="212"/>
      <c r="JON21" s="212"/>
      <c r="JOO21" s="191"/>
      <c r="JOP21" s="191"/>
      <c r="JOQ21" s="191"/>
      <c r="JOR21" s="191"/>
      <c r="JOS21" s="83"/>
      <c r="JOT21" s="212"/>
      <c r="JOU21" s="212"/>
      <c r="JOV21" s="212"/>
      <c r="JOW21" s="191"/>
      <c r="JOX21" s="191"/>
      <c r="JOY21" s="191"/>
      <c r="JOZ21" s="191"/>
      <c r="JPA21" s="83"/>
      <c r="JPB21" s="212"/>
      <c r="JPC21" s="212"/>
      <c r="JPD21" s="212"/>
      <c r="JPE21" s="191"/>
      <c r="JPF21" s="191"/>
      <c r="JPG21" s="191"/>
      <c r="JPH21" s="191"/>
      <c r="JPI21" s="83"/>
      <c r="JPJ21" s="212"/>
      <c r="JPK21" s="212"/>
      <c r="JPL21" s="212"/>
      <c r="JPM21" s="191"/>
      <c r="JPN21" s="191"/>
      <c r="JPO21" s="191"/>
      <c r="JPP21" s="191"/>
      <c r="JPQ21" s="83"/>
      <c r="JPR21" s="212"/>
      <c r="JPS21" s="212"/>
      <c r="JPT21" s="212"/>
      <c r="JPU21" s="191"/>
      <c r="JPV21" s="191"/>
      <c r="JPW21" s="191"/>
      <c r="JPX21" s="191"/>
      <c r="JPY21" s="83"/>
      <c r="JPZ21" s="212"/>
      <c r="JQA21" s="212"/>
      <c r="JQB21" s="212"/>
      <c r="JQC21" s="191"/>
      <c r="JQD21" s="191"/>
      <c r="JQE21" s="191"/>
      <c r="JQF21" s="191"/>
      <c r="JQG21" s="83"/>
      <c r="JQH21" s="212"/>
      <c r="JQI21" s="212"/>
      <c r="JQJ21" s="212"/>
      <c r="JQK21" s="191"/>
      <c r="JQL21" s="191"/>
      <c r="JQM21" s="191"/>
      <c r="JQN21" s="191"/>
      <c r="JQO21" s="83"/>
      <c r="JQP21" s="212"/>
      <c r="JQQ21" s="212"/>
      <c r="JQR21" s="212"/>
      <c r="JQS21" s="191"/>
      <c r="JQT21" s="191"/>
      <c r="JQU21" s="191"/>
      <c r="JQV21" s="191"/>
      <c r="JQW21" s="83"/>
      <c r="JQX21" s="212"/>
      <c r="JQY21" s="212"/>
      <c r="JQZ21" s="212"/>
      <c r="JRA21" s="191"/>
      <c r="JRB21" s="191"/>
      <c r="JRC21" s="191"/>
      <c r="JRD21" s="191"/>
      <c r="JRE21" s="83"/>
      <c r="JRF21" s="212"/>
      <c r="JRG21" s="212"/>
      <c r="JRH21" s="212"/>
      <c r="JRI21" s="191"/>
      <c r="JRJ21" s="191"/>
      <c r="JRK21" s="191"/>
      <c r="JRL21" s="191"/>
      <c r="JRM21" s="83"/>
      <c r="JRN21" s="212"/>
      <c r="JRO21" s="212"/>
      <c r="JRP21" s="212"/>
      <c r="JRQ21" s="191"/>
      <c r="JRR21" s="191"/>
      <c r="JRS21" s="191"/>
      <c r="JRT21" s="191"/>
      <c r="JRU21" s="83"/>
      <c r="JRV21" s="212"/>
      <c r="JRW21" s="212"/>
      <c r="JRX21" s="212"/>
      <c r="JRY21" s="191"/>
      <c r="JRZ21" s="191"/>
      <c r="JSA21" s="191"/>
      <c r="JSB21" s="191"/>
      <c r="JSC21" s="83"/>
      <c r="JSD21" s="212"/>
      <c r="JSE21" s="212"/>
      <c r="JSF21" s="212"/>
      <c r="JSG21" s="191"/>
      <c r="JSH21" s="191"/>
      <c r="JSI21" s="191"/>
      <c r="JSJ21" s="191"/>
      <c r="JSK21" s="83"/>
      <c r="JSL21" s="212"/>
      <c r="JSM21" s="212"/>
      <c r="JSN21" s="212"/>
      <c r="JSO21" s="191"/>
      <c r="JSP21" s="191"/>
      <c r="JSQ21" s="191"/>
      <c r="JSR21" s="191"/>
      <c r="JSS21" s="83"/>
      <c r="JST21" s="212"/>
      <c r="JSU21" s="212"/>
      <c r="JSV21" s="212"/>
      <c r="JSW21" s="191"/>
      <c r="JSX21" s="191"/>
      <c r="JSY21" s="191"/>
      <c r="JSZ21" s="191"/>
      <c r="JTA21" s="83"/>
      <c r="JTB21" s="212"/>
      <c r="JTC21" s="212"/>
      <c r="JTD21" s="212"/>
      <c r="JTE21" s="191"/>
      <c r="JTF21" s="191"/>
      <c r="JTG21" s="191"/>
      <c r="JTH21" s="191"/>
      <c r="JTI21" s="83"/>
      <c r="JTJ21" s="212"/>
      <c r="JTK21" s="212"/>
      <c r="JTL21" s="212"/>
      <c r="JTM21" s="191"/>
      <c r="JTN21" s="191"/>
      <c r="JTO21" s="191"/>
      <c r="JTP21" s="191"/>
      <c r="JTQ21" s="83"/>
      <c r="JTR21" s="212"/>
      <c r="JTS21" s="212"/>
      <c r="JTT21" s="212"/>
      <c r="JTU21" s="191"/>
      <c r="JTV21" s="191"/>
      <c r="JTW21" s="191"/>
      <c r="JTX21" s="191"/>
      <c r="JTY21" s="83"/>
      <c r="JTZ21" s="212"/>
      <c r="JUA21" s="212"/>
      <c r="JUB21" s="212"/>
      <c r="JUC21" s="191"/>
      <c r="JUD21" s="191"/>
      <c r="JUE21" s="191"/>
      <c r="JUF21" s="191"/>
      <c r="JUG21" s="83"/>
      <c r="JUH21" s="212"/>
      <c r="JUI21" s="212"/>
      <c r="JUJ21" s="212"/>
      <c r="JUK21" s="191"/>
      <c r="JUL21" s="191"/>
      <c r="JUM21" s="191"/>
      <c r="JUN21" s="191"/>
      <c r="JUO21" s="83"/>
      <c r="JUP21" s="212"/>
      <c r="JUQ21" s="212"/>
      <c r="JUR21" s="212"/>
      <c r="JUS21" s="191"/>
      <c r="JUT21" s="191"/>
      <c r="JUU21" s="191"/>
      <c r="JUV21" s="191"/>
      <c r="JUW21" s="83"/>
      <c r="JUX21" s="212"/>
      <c r="JUY21" s="212"/>
      <c r="JUZ21" s="212"/>
      <c r="JVA21" s="191"/>
      <c r="JVB21" s="191"/>
      <c r="JVC21" s="191"/>
      <c r="JVD21" s="191"/>
      <c r="JVE21" s="83"/>
      <c r="JVF21" s="212"/>
      <c r="JVG21" s="212"/>
      <c r="JVH21" s="212"/>
      <c r="JVI21" s="191"/>
      <c r="JVJ21" s="191"/>
      <c r="JVK21" s="191"/>
      <c r="JVL21" s="191"/>
      <c r="JVM21" s="83"/>
      <c r="JVN21" s="212"/>
      <c r="JVO21" s="212"/>
      <c r="JVP21" s="212"/>
      <c r="JVQ21" s="191"/>
      <c r="JVR21" s="191"/>
      <c r="JVS21" s="191"/>
      <c r="JVT21" s="191"/>
      <c r="JVU21" s="83"/>
      <c r="JVV21" s="212"/>
      <c r="JVW21" s="212"/>
      <c r="JVX21" s="212"/>
      <c r="JVY21" s="191"/>
      <c r="JVZ21" s="191"/>
      <c r="JWA21" s="191"/>
      <c r="JWB21" s="191"/>
      <c r="JWC21" s="83"/>
      <c r="JWD21" s="212"/>
      <c r="JWE21" s="212"/>
      <c r="JWF21" s="212"/>
      <c r="JWG21" s="191"/>
      <c r="JWH21" s="191"/>
      <c r="JWI21" s="191"/>
      <c r="JWJ21" s="191"/>
      <c r="JWK21" s="83"/>
      <c r="JWL21" s="212"/>
      <c r="JWM21" s="212"/>
      <c r="JWN21" s="212"/>
      <c r="JWO21" s="191"/>
      <c r="JWP21" s="191"/>
      <c r="JWQ21" s="191"/>
      <c r="JWR21" s="191"/>
      <c r="JWS21" s="83"/>
      <c r="JWT21" s="212"/>
      <c r="JWU21" s="212"/>
      <c r="JWV21" s="212"/>
      <c r="JWW21" s="191"/>
      <c r="JWX21" s="191"/>
      <c r="JWY21" s="191"/>
      <c r="JWZ21" s="191"/>
      <c r="JXA21" s="83"/>
      <c r="JXB21" s="212"/>
      <c r="JXC21" s="212"/>
      <c r="JXD21" s="212"/>
      <c r="JXE21" s="191"/>
      <c r="JXF21" s="191"/>
      <c r="JXG21" s="191"/>
      <c r="JXH21" s="191"/>
      <c r="JXI21" s="83"/>
      <c r="JXJ21" s="212"/>
      <c r="JXK21" s="212"/>
      <c r="JXL21" s="212"/>
      <c r="JXM21" s="191"/>
      <c r="JXN21" s="191"/>
      <c r="JXO21" s="191"/>
      <c r="JXP21" s="191"/>
      <c r="JXQ21" s="83"/>
      <c r="JXR21" s="212"/>
      <c r="JXS21" s="212"/>
      <c r="JXT21" s="212"/>
      <c r="JXU21" s="191"/>
      <c r="JXV21" s="191"/>
      <c r="JXW21" s="191"/>
      <c r="JXX21" s="191"/>
      <c r="JXY21" s="83"/>
      <c r="JXZ21" s="212"/>
      <c r="JYA21" s="212"/>
      <c r="JYB21" s="212"/>
      <c r="JYC21" s="191"/>
      <c r="JYD21" s="191"/>
      <c r="JYE21" s="191"/>
      <c r="JYF21" s="191"/>
      <c r="JYG21" s="83"/>
      <c r="JYH21" s="212"/>
      <c r="JYI21" s="212"/>
      <c r="JYJ21" s="212"/>
      <c r="JYK21" s="191"/>
      <c r="JYL21" s="191"/>
      <c r="JYM21" s="191"/>
      <c r="JYN21" s="191"/>
      <c r="JYO21" s="83"/>
      <c r="JYP21" s="212"/>
      <c r="JYQ21" s="212"/>
      <c r="JYR21" s="212"/>
      <c r="JYS21" s="191"/>
      <c r="JYT21" s="191"/>
      <c r="JYU21" s="191"/>
      <c r="JYV21" s="191"/>
      <c r="JYW21" s="83"/>
      <c r="JYX21" s="212"/>
      <c r="JYY21" s="212"/>
      <c r="JYZ21" s="212"/>
      <c r="JZA21" s="191"/>
      <c r="JZB21" s="191"/>
      <c r="JZC21" s="191"/>
      <c r="JZD21" s="191"/>
      <c r="JZE21" s="83"/>
      <c r="JZF21" s="212"/>
      <c r="JZG21" s="212"/>
      <c r="JZH21" s="212"/>
      <c r="JZI21" s="191"/>
      <c r="JZJ21" s="191"/>
      <c r="JZK21" s="191"/>
      <c r="JZL21" s="191"/>
      <c r="JZM21" s="83"/>
      <c r="JZN21" s="212"/>
      <c r="JZO21" s="212"/>
      <c r="JZP21" s="212"/>
      <c r="JZQ21" s="191"/>
      <c r="JZR21" s="191"/>
      <c r="JZS21" s="191"/>
      <c r="JZT21" s="191"/>
      <c r="JZU21" s="83"/>
      <c r="JZV21" s="212"/>
      <c r="JZW21" s="212"/>
      <c r="JZX21" s="212"/>
      <c r="JZY21" s="191"/>
      <c r="JZZ21" s="191"/>
      <c r="KAA21" s="191"/>
      <c r="KAB21" s="191"/>
      <c r="KAC21" s="83"/>
      <c r="KAD21" s="212"/>
      <c r="KAE21" s="212"/>
      <c r="KAF21" s="212"/>
      <c r="KAG21" s="191"/>
      <c r="KAH21" s="191"/>
      <c r="KAI21" s="191"/>
      <c r="KAJ21" s="191"/>
      <c r="KAK21" s="83"/>
      <c r="KAL21" s="212"/>
      <c r="KAM21" s="212"/>
      <c r="KAN21" s="212"/>
      <c r="KAO21" s="191"/>
      <c r="KAP21" s="191"/>
      <c r="KAQ21" s="191"/>
      <c r="KAR21" s="191"/>
      <c r="KAS21" s="83"/>
      <c r="KAT21" s="212"/>
      <c r="KAU21" s="212"/>
      <c r="KAV21" s="212"/>
      <c r="KAW21" s="191"/>
      <c r="KAX21" s="191"/>
      <c r="KAY21" s="191"/>
      <c r="KAZ21" s="191"/>
      <c r="KBA21" s="83"/>
      <c r="KBB21" s="212"/>
      <c r="KBC21" s="212"/>
      <c r="KBD21" s="212"/>
      <c r="KBE21" s="191"/>
      <c r="KBF21" s="191"/>
      <c r="KBG21" s="191"/>
      <c r="KBH21" s="191"/>
      <c r="KBI21" s="83"/>
      <c r="KBJ21" s="212"/>
      <c r="KBK21" s="212"/>
      <c r="KBL21" s="212"/>
      <c r="KBM21" s="191"/>
      <c r="KBN21" s="191"/>
      <c r="KBO21" s="191"/>
      <c r="KBP21" s="191"/>
      <c r="KBQ21" s="83"/>
      <c r="KBR21" s="212"/>
      <c r="KBS21" s="212"/>
      <c r="KBT21" s="212"/>
      <c r="KBU21" s="191"/>
      <c r="KBV21" s="191"/>
      <c r="KBW21" s="191"/>
      <c r="KBX21" s="191"/>
      <c r="KBY21" s="83"/>
      <c r="KBZ21" s="212"/>
      <c r="KCA21" s="212"/>
      <c r="KCB21" s="212"/>
      <c r="KCC21" s="191"/>
      <c r="KCD21" s="191"/>
      <c r="KCE21" s="191"/>
      <c r="KCF21" s="191"/>
      <c r="KCG21" s="83"/>
      <c r="KCH21" s="212"/>
      <c r="KCI21" s="212"/>
      <c r="KCJ21" s="212"/>
      <c r="KCK21" s="191"/>
      <c r="KCL21" s="191"/>
      <c r="KCM21" s="191"/>
      <c r="KCN21" s="191"/>
      <c r="KCO21" s="83"/>
      <c r="KCP21" s="212"/>
      <c r="KCQ21" s="212"/>
      <c r="KCR21" s="212"/>
      <c r="KCS21" s="191"/>
      <c r="KCT21" s="191"/>
      <c r="KCU21" s="191"/>
      <c r="KCV21" s="191"/>
      <c r="KCW21" s="83"/>
      <c r="KCX21" s="212"/>
      <c r="KCY21" s="212"/>
      <c r="KCZ21" s="212"/>
      <c r="KDA21" s="191"/>
      <c r="KDB21" s="191"/>
      <c r="KDC21" s="191"/>
      <c r="KDD21" s="191"/>
      <c r="KDE21" s="83"/>
      <c r="KDF21" s="212"/>
      <c r="KDG21" s="212"/>
      <c r="KDH21" s="212"/>
      <c r="KDI21" s="191"/>
      <c r="KDJ21" s="191"/>
      <c r="KDK21" s="191"/>
      <c r="KDL21" s="191"/>
      <c r="KDM21" s="83"/>
      <c r="KDN21" s="212"/>
      <c r="KDO21" s="212"/>
      <c r="KDP21" s="212"/>
      <c r="KDQ21" s="191"/>
      <c r="KDR21" s="191"/>
      <c r="KDS21" s="191"/>
      <c r="KDT21" s="191"/>
      <c r="KDU21" s="83"/>
      <c r="KDV21" s="212"/>
      <c r="KDW21" s="212"/>
      <c r="KDX21" s="212"/>
      <c r="KDY21" s="191"/>
      <c r="KDZ21" s="191"/>
      <c r="KEA21" s="191"/>
      <c r="KEB21" s="191"/>
      <c r="KEC21" s="83"/>
      <c r="KED21" s="212"/>
      <c r="KEE21" s="212"/>
      <c r="KEF21" s="212"/>
      <c r="KEG21" s="191"/>
      <c r="KEH21" s="191"/>
      <c r="KEI21" s="191"/>
      <c r="KEJ21" s="191"/>
      <c r="KEK21" s="83"/>
      <c r="KEL21" s="212"/>
      <c r="KEM21" s="212"/>
      <c r="KEN21" s="212"/>
      <c r="KEO21" s="191"/>
      <c r="KEP21" s="191"/>
      <c r="KEQ21" s="191"/>
      <c r="KER21" s="191"/>
      <c r="KES21" s="83"/>
      <c r="KET21" s="212"/>
      <c r="KEU21" s="212"/>
      <c r="KEV21" s="212"/>
      <c r="KEW21" s="191"/>
      <c r="KEX21" s="191"/>
      <c r="KEY21" s="191"/>
      <c r="KEZ21" s="191"/>
      <c r="KFA21" s="83"/>
      <c r="KFB21" s="212"/>
      <c r="KFC21" s="212"/>
      <c r="KFD21" s="212"/>
      <c r="KFE21" s="191"/>
      <c r="KFF21" s="191"/>
      <c r="KFG21" s="191"/>
      <c r="KFH21" s="191"/>
      <c r="KFI21" s="83"/>
      <c r="KFJ21" s="212"/>
      <c r="KFK21" s="212"/>
      <c r="KFL21" s="212"/>
      <c r="KFM21" s="191"/>
      <c r="KFN21" s="191"/>
      <c r="KFO21" s="191"/>
      <c r="KFP21" s="191"/>
      <c r="KFQ21" s="83"/>
      <c r="KFR21" s="212"/>
      <c r="KFS21" s="212"/>
      <c r="KFT21" s="212"/>
      <c r="KFU21" s="191"/>
      <c r="KFV21" s="191"/>
      <c r="KFW21" s="191"/>
      <c r="KFX21" s="191"/>
      <c r="KFY21" s="83"/>
      <c r="KFZ21" s="212"/>
      <c r="KGA21" s="212"/>
      <c r="KGB21" s="212"/>
      <c r="KGC21" s="191"/>
      <c r="KGD21" s="191"/>
      <c r="KGE21" s="191"/>
      <c r="KGF21" s="191"/>
      <c r="KGG21" s="83"/>
      <c r="KGH21" s="212"/>
      <c r="KGI21" s="212"/>
      <c r="KGJ21" s="212"/>
      <c r="KGK21" s="191"/>
      <c r="KGL21" s="191"/>
      <c r="KGM21" s="191"/>
      <c r="KGN21" s="191"/>
      <c r="KGO21" s="83"/>
      <c r="KGP21" s="212"/>
      <c r="KGQ21" s="212"/>
      <c r="KGR21" s="212"/>
      <c r="KGS21" s="191"/>
      <c r="KGT21" s="191"/>
      <c r="KGU21" s="191"/>
      <c r="KGV21" s="191"/>
      <c r="KGW21" s="83"/>
      <c r="KGX21" s="212"/>
      <c r="KGY21" s="212"/>
      <c r="KGZ21" s="212"/>
      <c r="KHA21" s="191"/>
      <c r="KHB21" s="191"/>
      <c r="KHC21" s="191"/>
      <c r="KHD21" s="191"/>
      <c r="KHE21" s="83"/>
      <c r="KHF21" s="212"/>
      <c r="KHG21" s="212"/>
      <c r="KHH21" s="212"/>
      <c r="KHI21" s="191"/>
      <c r="KHJ21" s="191"/>
      <c r="KHK21" s="191"/>
      <c r="KHL21" s="191"/>
      <c r="KHM21" s="83"/>
      <c r="KHN21" s="212"/>
      <c r="KHO21" s="212"/>
      <c r="KHP21" s="212"/>
      <c r="KHQ21" s="191"/>
      <c r="KHR21" s="191"/>
      <c r="KHS21" s="191"/>
      <c r="KHT21" s="191"/>
      <c r="KHU21" s="83"/>
      <c r="KHV21" s="212"/>
      <c r="KHW21" s="212"/>
      <c r="KHX21" s="212"/>
      <c r="KHY21" s="191"/>
      <c r="KHZ21" s="191"/>
      <c r="KIA21" s="191"/>
      <c r="KIB21" s="191"/>
      <c r="KIC21" s="83"/>
      <c r="KID21" s="212"/>
      <c r="KIE21" s="212"/>
      <c r="KIF21" s="212"/>
      <c r="KIG21" s="191"/>
      <c r="KIH21" s="191"/>
      <c r="KII21" s="191"/>
      <c r="KIJ21" s="191"/>
      <c r="KIK21" s="83"/>
      <c r="KIL21" s="212"/>
      <c r="KIM21" s="212"/>
      <c r="KIN21" s="212"/>
      <c r="KIO21" s="191"/>
      <c r="KIP21" s="191"/>
      <c r="KIQ21" s="191"/>
      <c r="KIR21" s="191"/>
      <c r="KIS21" s="83"/>
      <c r="KIT21" s="212"/>
      <c r="KIU21" s="212"/>
      <c r="KIV21" s="212"/>
      <c r="KIW21" s="191"/>
      <c r="KIX21" s="191"/>
      <c r="KIY21" s="191"/>
      <c r="KIZ21" s="191"/>
      <c r="KJA21" s="83"/>
      <c r="KJB21" s="212"/>
      <c r="KJC21" s="212"/>
      <c r="KJD21" s="212"/>
      <c r="KJE21" s="191"/>
      <c r="KJF21" s="191"/>
      <c r="KJG21" s="191"/>
      <c r="KJH21" s="191"/>
      <c r="KJI21" s="83"/>
      <c r="KJJ21" s="212"/>
      <c r="KJK21" s="212"/>
      <c r="KJL21" s="212"/>
      <c r="KJM21" s="191"/>
      <c r="KJN21" s="191"/>
      <c r="KJO21" s="191"/>
      <c r="KJP21" s="191"/>
      <c r="KJQ21" s="83"/>
      <c r="KJR21" s="212"/>
      <c r="KJS21" s="212"/>
      <c r="KJT21" s="212"/>
      <c r="KJU21" s="191"/>
      <c r="KJV21" s="191"/>
      <c r="KJW21" s="191"/>
      <c r="KJX21" s="191"/>
      <c r="KJY21" s="83"/>
      <c r="KJZ21" s="212"/>
      <c r="KKA21" s="212"/>
      <c r="KKB21" s="212"/>
      <c r="KKC21" s="191"/>
      <c r="KKD21" s="191"/>
      <c r="KKE21" s="191"/>
      <c r="KKF21" s="191"/>
      <c r="KKG21" s="83"/>
      <c r="KKH21" s="212"/>
      <c r="KKI21" s="212"/>
      <c r="KKJ21" s="212"/>
      <c r="KKK21" s="191"/>
      <c r="KKL21" s="191"/>
      <c r="KKM21" s="191"/>
      <c r="KKN21" s="191"/>
      <c r="KKO21" s="83"/>
      <c r="KKP21" s="212"/>
      <c r="KKQ21" s="212"/>
      <c r="KKR21" s="212"/>
      <c r="KKS21" s="191"/>
      <c r="KKT21" s="191"/>
      <c r="KKU21" s="191"/>
      <c r="KKV21" s="191"/>
      <c r="KKW21" s="83"/>
      <c r="KKX21" s="212"/>
      <c r="KKY21" s="212"/>
      <c r="KKZ21" s="212"/>
      <c r="KLA21" s="191"/>
      <c r="KLB21" s="191"/>
      <c r="KLC21" s="191"/>
      <c r="KLD21" s="191"/>
      <c r="KLE21" s="83"/>
      <c r="KLF21" s="212"/>
      <c r="KLG21" s="212"/>
      <c r="KLH21" s="212"/>
      <c r="KLI21" s="191"/>
      <c r="KLJ21" s="191"/>
      <c r="KLK21" s="191"/>
      <c r="KLL21" s="191"/>
      <c r="KLM21" s="83"/>
      <c r="KLN21" s="212"/>
      <c r="KLO21" s="212"/>
      <c r="KLP21" s="212"/>
      <c r="KLQ21" s="191"/>
      <c r="KLR21" s="191"/>
      <c r="KLS21" s="191"/>
      <c r="KLT21" s="191"/>
      <c r="KLU21" s="83"/>
      <c r="KLV21" s="212"/>
      <c r="KLW21" s="212"/>
      <c r="KLX21" s="212"/>
      <c r="KLY21" s="191"/>
      <c r="KLZ21" s="191"/>
      <c r="KMA21" s="191"/>
      <c r="KMB21" s="191"/>
      <c r="KMC21" s="83"/>
      <c r="KMD21" s="212"/>
      <c r="KME21" s="212"/>
      <c r="KMF21" s="212"/>
      <c r="KMG21" s="191"/>
      <c r="KMH21" s="191"/>
      <c r="KMI21" s="191"/>
      <c r="KMJ21" s="191"/>
      <c r="KMK21" s="83"/>
      <c r="KML21" s="212"/>
      <c r="KMM21" s="212"/>
      <c r="KMN21" s="212"/>
      <c r="KMO21" s="191"/>
      <c r="KMP21" s="191"/>
      <c r="KMQ21" s="191"/>
      <c r="KMR21" s="191"/>
      <c r="KMS21" s="83"/>
      <c r="KMT21" s="212"/>
      <c r="KMU21" s="212"/>
      <c r="KMV21" s="212"/>
      <c r="KMW21" s="191"/>
      <c r="KMX21" s="191"/>
      <c r="KMY21" s="191"/>
      <c r="KMZ21" s="191"/>
      <c r="KNA21" s="83"/>
      <c r="KNB21" s="212"/>
      <c r="KNC21" s="212"/>
      <c r="KND21" s="212"/>
      <c r="KNE21" s="191"/>
      <c r="KNF21" s="191"/>
      <c r="KNG21" s="191"/>
      <c r="KNH21" s="191"/>
      <c r="KNI21" s="83"/>
      <c r="KNJ21" s="212"/>
      <c r="KNK21" s="212"/>
      <c r="KNL21" s="212"/>
      <c r="KNM21" s="191"/>
      <c r="KNN21" s="191"/>
      <c r="KNO21" s="191"/>
      <c r="KNP21" s="191"/>
      <c r="KNQ21" s="83"/>
      <c r="KNR21" s="212"/>
      <c r="KNS21" s="212"/>
      <c r="KNT21" s="212"/>
      <c r="KNU21" s="191"/>
      <c r="KNV21" s="191"/>
      <c r="KNW21" s="191"/>
      <c r="KNX21" s="191"/>
      <c r="KNY21" s="83"/>
      <c r="KNZ21" s="212"/>
      <c r="KOA21" s="212"/>
      <c r="KOB21" s="212"/>
      <c r="KOC21" s="191"/>
      <c r="KOD21" s="191"/>
      <c r="KOE21" s="191"/>
      <c r="KOF21" s="191"/>
      <c r="KOG21" s="83"/>
      <c r="KOH21" s="212"/>
      <c r="KOI21" s="212"/>
      <c r="KOJ21" s="212"/>
      <c r="KOK21" s="191"/>
      <c r="KOL21" s="191"/>
      <c r="KOM21" s="191"/>
      <c r="KON21" s="191"/>
      <c r="KOO21" s="83"/>
      <c r="KOP21" s="212"/>
      <c r="KOQ21" s="212"/>
      <c r="KOR21" s="212"/>
      <c r="KOS21" s="191"/>
      <c r="KOT21" s="191"/>
      <c r="KOU21" s="191"/>
      <c r="KOV21" s="191"/>
      <c r="KOW21" s="83"/>
      <c r="KOX21" s="212"/>
      <c r="KOY21" s="212"/>
      <c r="KOZ21" s="212"/>
      <c r="KPA21" s="191"/>
      <c r="KPB21" s="191"/>
      <c r="KPC21" s="191"/>
      <c r="KPD21" s="191"/>
      <c r="KPE21" s="83"/>
      <c r="KPF21" s="212"/>
      <c r="KPG21" s="212"/>
      <c r="KPH21" s="212"/>
      <c r="KPI21" s="191"/>
      <c r="KPJ21" s="191"/>
      <c r="KPK21" s="191"/>
      <c r="KPL21" s="191"/>
      <c r="KPM21" s="83"/>
      <c r="KPN21" s="212"/>
      <c r="KPO21" s="212"/>
      <c r="KPP21" s="212"/>
      <c r="KPQ21" s="191"/>
      <c r="KPR21" s="191"/>
      <c r="KPS21" s="191"/>
      <c r="KPT21" s="191"/>
      <c r="KPU21" s="83"/>
      <c r="KPV21" s="212"/>
      <c r="KPW21" s="212"/>
      <c r="KPX21" s="212"/>
      <c r="KPY21" s="191"/>
      <c r="KPZ21" s="191"/>
      <c r="KQA21" s="191"/>
      <c r="KQB21" s="191"/>
      <c r="KQC21" s="83"/>
      <c r="KQD21" s="212"/>
      <c r="KQE21" s="212"/>
      <c r="KQF21" s="212"/>
      <c r="KQG21" s="191"/>
      <c r="KQH21" s="191"/>
      <c r="KQI21" s="191"/>
      <c r="KQJ21" s="191"/>
      <c r="KQK21" s="83"/>
      <c r="KQL21" s="212"/>
      <c r="KQM21" s="212"/>
      <c r="KQN21" s="212"/>
      <c r="KQO21" s="191"/>
      <c r="KQP21" s="191"/>
      <c r="KQQ21" s="191"/>
      <c r="KQR21" s="191"/>
      <c r="KQS21" s="83"/>
      <c r="KQT21" s="212"/>
      <c r="KQU21" s="212"/>
      <c r="KQV21" s="212"/>
      <c r="KQW21" s="191"/>
      <c r="KQX21" s="191"/>
      <c r="KQY21" s="191"/>
      <c r="KQZ21" s="191"/>
      <c r="KRA21" s="83"/>
      <c r="KRB21" s="212"/>
      <c r="KRC21" s="212"/>
      <c r="KRD21" s="212"/>
      <c r="KRE21" s="191"/>
      <c r="KRF21" s="191"/>
      <c r="KRG21" s="191"/>
      <c r="KRH21" s="191"/>
      <c r="KRI21" s="83"/>
      <c r="KRJ21" s="212"/>
      <c r="KRK21" s="212"/>
      <c r="KRL21" s="212"/>
      <c r="KRM21" s="191"/>
      <c r="KRN21" s="191"/>
      <c r="KRO21" s="191"/>
      <c r="KRP21" s="191"/>
      <c r="KRQ21" s="83"/>
      <c r="KRR21" s="212"/>
      <c r="KRS21" s="212"/>
      <c r="KRT21" s="212"/>
      <c r="KRU21" s="191"/>
      <c r="KRV21" s="191"/>
      <c r="KRW21" s="191"/>
      <c r="KRX21" s="191"/>
      <c r="KRY21" s="83"/>
      <c r="KRZ21" s="212"/>
      <c r="KSA21" s="212"/>
      <c r="KSB21" s="212"/>
      <c r="KSC21" s="191"/>
      <c r="KSD21" s="191"/>
      <c r="KSE21" s="191"/>
      <c r="KSF21" s="191"/>
      <c r="KSG21" s="83"/>
      <c r="KSH21" s="212"/>
      <c r="KSI21" s="212"/>
      <c r="KSJ21" s="212"/>
      <c r="KSK21" s="191"/>
      <c r="KSL21" s="191"/>
      <c r="KSM21" s="191"/>
      <c r="KSN21" s="191"/>
      <c r="KSO21" s="83"/>
      <c r="KSP21" s="212"/>
      <c r="KSQ21" s="212"/>
      <c r="KSR21" s="212"/>
      <c r="KSS21" s="191"/>
      <c r="KST21" s="191"/>
      <c r="KSU21" s="191"/>
      <c r="KSV21" s="191"/>
      <c r="KSW21" s="83"/>
      <c r="KSX21" s="212"/>
      <c r="KSY21" s="212"/>
      <c r="KSZ21" s="212"/>
      <c r="KTA21" s="191"/>
      <c r="KTB21" s="191"/>
      <c r="KTC21" s="191"/>
      <c r="KTD21" s="191"/>
      <c r="KTE21" s="83"/>
      <c r="KTF21" s="212"/>
      <c r="KTG21" s="212"/>
      <c r="KTH21" s="212"/>
      <c r="KTI21" s="191"/>
      <c r="KTJ21" s="191"/>
      <c r="KTK21" s="191"/>
      <c r="KTL21" s="191"/>
      <c r="KTM21" s="83"/>
      <c r="KTN21" s="212"/>
      <c r="KTO21" s="212"/>
      <c r="KTP21" s="212"/>
      <c r="KTQ21" s="191"/>
      <c r="KTR21" s="191"/>
      <c r="KTS21" s="191"/>
      <c r="KTT21" s="191"/>
      <c r="KTU21" s="83"/>
      <c r="KTV21" s="212"/>
      <c r="KTW21" s="212"/>
      <c r="KTX21" s="212"/>
      <c r="KTY21" s="191"/>
      <c r="KTZ21" s="191"/>
      <c r="KUA21" s="191"/>
      <c r="KUB21" s="191"/>
      <c r="KUC21" s="83"/>
      <c r="KUD21" s="212"/>
      <c r="KUE21" s="212"/>
      <c r="KUF21" s="212"/>
      <c r="KUG21" s="191"/>
      <c r="KUH21" s="191"/>
      <c r="KUI21" s="191"/>
      <c r="KUJ21" s="191"/>
      <c r="KUK21" s="83"/>
      <c r="KUL21" s="212"/>
      <c r="KUM21" s="212"/>
      <c r="KUN21" s="212"/>
      <c r="KUO21" s="191"/>
      <c r="KUP21" s="191"/>
      <c r="KUQ21" s="191"/>
      <c r="KUR21" s="191"/>
      <c r="KUS21" s="83"/>
      <c r="KUT21" s="212"/>
      <c r="KUU21" s="212"/>
      <c r="KUV21" s="212"/>
      <c r="KUW21" s="191"/>
      <c r="KUX21" s="191"/>
      <c r="KUY21" s="191"/>
      <c r="KUZ21" s="191"/>
      <c r="KVA21" s="83"/>
      <c r="KVB21" s="212"/>
      <c r="KVC21" s="212"/>
      <c r="KVD21" s="212"/>
      <c r="KVE21" s="191"/>
      <c r="KVF21" s="191"/>
      <c r="KVG21" s="191"/>
      <c r="KVH21" s="191"/>
      <c r="KVI21" s="83"/>
      <c r="KVJ21" s="212"/>
      <c r="KVK21" s="212"/>
      <c r="KVL21" s="212"/>
      <c r="KVM21" s="191"/>
      <c r="KVN21" s="191"/>
      <c r="KVO21" s="191"/>
      <c r="KVP21" s="191"/>
      <c r="KVQ21" s="83"/>
      <c r="KVR21" s="212"/>
      <c r="KVS21" s="212"/>
      <c r="KVT21" s="212"/>
      <c r="KVU21" s="191"/>
      <c r="KVV21" s="191"/>
      <c r="KVW21" s="191"/>
      <c r="KVX21" s="191"/>
      <c r="KVY21" s="83"/>
      <c r="KVZ21" s="212"/>
      <c r="KWA21" s="212"/>
      <c r="KWB21" s="212"/>
      <c r="KWC21" s="191"/>
      <c r="KWD21" s="191"/>
      <c r="KWE21" s="191"/>
      <c r="KWF21" s="191"/>
      <c r="KWG21" s="83"/>
      <c r="KWH21" s="212"/>
      <c r="KWI21" s="212"/>
      <c r="KWJ21" s="212"/>
      <c r="KWK21" s="191"/>
      <c r="KWL21" s="191"/>
      <c r="KWM21" s="191"/>
      <c r="KWN21" s="191"/>
      <c r="KWO21" s="83"/>
      <c r="KWP21" s="212"/>
      <c r="KWQ21" s="212"/>
      <c r="KWR21" s="212"/>
      <c r="KWS21" s="191"/>
      <c r="KWT21" s="191"/>
      <c r="KWU21" s="191"/>
      <c r="KWV21" s="191"/>
      <c r="KWW21" s="83"/>
      <c r="KWX21" s="212"/>
      <c r="KWY21" s="212"/>
      <c r="KWZ21" s="212"/>
      <c r="KXA21" s="191"/>
      <c r="KXB21" s="191"/>
      <c r="KXC21" s="191"/>
      <c r="KXD21" s="191"/>
      <c r="KXE21" s="83"/>
      <c r="KXF21" s="212"/>
      <c r="KXG21" s="212"/>
      <c r="KXH21" s="212"/>
      <c r="KXI21" s="191"/>
      <c r="KXJ21" s="191"/>
      <c r="KXK21" s="191"/>
      <c r="KXL21" s="191"/>
      <c r="KXM21" s="83"/>
      <c r="KXN21" s="212"/>
      <c r="KXO21" s="212"/>
      <c r="KXP21" s="212"/>
      <c r="KXQ21" s="191"/>
      <c r="KXR21" s="191"/>
      <c r="KXS21" s="191"/>
      <c r="KXT21" s="191"/>
      <c r="KXU21" s="83"/>
      <c r="KXV21" s="212"/>
      <c r="KXW21" s="212"/>
      <c r="KXX21" s="212"/>
      <c r="KXY21" s="191"/>
      <c r="KXZ21" s="191"/>
      <c r="KYA21" s="191"/>
      <c r="KYB21" s="191"/>
      <c r="KYC21" s="83"/>
      <c r="KYD21" s="212"/>
      <c r="KYE21" s="212"/>
      <c r="KYF21" s="212"/>
      <c r="KYG21" s="191"/>
      <c r="KYH21" s="191"/>
      <c r="KYI21" s="191"/>
      <c r="KYJ21" s="191"/>
      <c r="KYK21" s="83"/>
      <c r="KYL21" s="212"/>
      <c r="KYM21" s="212"/>
      <c r="KYN21" s="212"/>
      <c r="KYO21" s="191"/>
      <c r="KYP21" s="191"/>
      <c r="KYQ21" s="191"/>
      <c r="KYR21" s="191"/>
      <c r="KYS21" s="83"/>
      <c r="KYT21" s="212"/>
      <c r="KYU21" s="212"/>
      <c r="KYV21" s="212"/>
      <c r="KYW21" s="191"/>
      <c r="KYX21" s="191"/>
      <c r="KYY21" s="191"/>
      <c r="KYZ21" s="191"/>
      <c r="KZA21" s="83"/>
      <c r="KZB21" s="212"/>
      <c r="KZC21" s="212"/>
      <c r="KZD21" s="212"/>
      <c r="KZE21" s="191"/>
      <c r="KZF21" s="191"/>
      <c r="KZG21" s="191"/>
      <c r="KZH21" s="191"/>
      <c r="KZI21" s="83"/>
      <c r="KZJ21" s="212"/>
      <c r="KZK21" s="212"/>
      <c r="KZL21" s="212"/>
      <c r="KZM21" s="191"/>
      <c r="KZN21" s="191"/>
      <c r="KZO21" s="191"/>
      <c r="KZP21" s="191"/>
      <c r="KZQ21" s="83"/>
      <c r="KZR21" s="212"/>
      <c r="KZS21" s="212"/>
      <c r="KZT21" s="212"/>
      <c r="KZU21" s="191"/>
      <c r="KZV21" s="191"/>
      <c r="KZW21" s="191"/>
      <c r="KZX21" s="191"/>
      <c r="KZY21" s="83"/>
      <c r="KZZ21" s="212"/>
      <c r="LAA21" s="212"/>
      <c r="LAB21" s="212"/>
      <c r="LAC21" s="191"/>
      <c r="LAD21" s="191"/>
      <c r="LAE21" s="191"/>
      <c r="LAF21" s="191"/>
      <c r="LAG21" s="83"/>
      <c r="LAH21" s="212"/>
      <c r="LAI21" s="212"/>
      <c r="LAJ21" s="212"/>
      <c r="LAK21" s="191"/>
      <c r="LAL21" s="191"/>
      <c r="LAM21" s="191"/>
      <c r="LAN21" s="191"/>
      <c r="LAO21" s="83"/>
      <c r="LAP21" s="212"/>
      <c r="LAQ21" s="212"/>
      <c r="LAR21" s="212"/>
      <c r="LAS21" s="191"/>
      <c r="LAT21" s="191"/>
      <c r="LAU21" s="191"/>
      <c r="LAV21" s="191"/>
      <c r="LAW21" s="83"/>
      <c r="LAX21" s="212"/>
      <c r="LAY21" s="212"/>
      <c r="LAZ21" s="212"/>
      <c r="LBA21" s="191"/>
      <c r="LBB21" s="191"/>
      <c r="LBC21" s="191"/>
      <c r="LBD21" s="191"/>
      <c r="LBE21" s="83"/>
      <c r="LBF21" s="212"/>
      <c r="LBG21" s="212"/>
      <c r="LBH21" s="212"/>
      <c r="LBI21" s="191"/>
      <c r="LBJ21" s="191"/>
      <c r="LBK21" s="191"/>
      <c r="LBL21" s="191"/>
      <c r="LBM21" s="83"/>
      <c r="LBN21" s="212"/>
      <c r="LBO21" s="212"/>
      <c r="LBP21" s="212"/>
      <c r="LBQ21" s="191"/>
      <c r="LBR21" s="191"/>
      <c r="LBS21" s="191"/>
      <c r="LBT21" s="191"/>
      <c r="LBU21" s="83"/>
      <c r="LBV21" s="212"/>
      <c r="LBW21" s="212"/>
      <c r="LBX21" s="212"/>
      <c r="LBY21" s="191"/>
      <c r="LBZ21" s="191"/>
      <c r="LCA21" s="191"/>
      <c r="LCB21" s="191"/>
      <c r="LCC21" s="83"/>
      <c r="LCD21" s="212"/>
      <c r="LCE21" s="212"/>
      <c r="LCF21" s="212"/>
      <c r="LCG21" s="191"/>
      <c r="LCH21" s="191"/>
      <c r="LCI21" s="191"/>
      <c r="LCJ21" s="191"/>
      <c r="LCK21" s="83"/>
      <c r="LCL21" s="212"/>
      <c r="LCM21" s="212"/>
      <c r="LCN21" s="212"/>
      <c r="LCO21" s="191"/>
      <c r="LCP21" s="191"/>
      <c r="LCQ21" s="191"/>
      <c r="LCR21" s="191"/>
      <c r="LCS21" s="83"/>
      <c r="LCT21" s="212"/>
      <c r="LCU21" s="212"/>
      <c r="LCV21" s="212"/>
      <c r="LCW21" s="191"/>
      <c r="LCX21" s="191"/>
      <c r="LCY21" s="191"/>
      <c r="LCZ21" s="191"/>
      <c r="LDA21" s="83"/>
      <c r="LDB21" s="212"/>
      <c r="LDC21" s="212"/>
      <c r="LDD21" s="212"/>
      <c r="LDE21" s="191"/>
      <c r="LDF21" s="191"/>
      <c r="LDG21" s="191"/>
      <c r="LDH21" s="191"/>
      <c r="LDI21" s="83"/>
      <c r="LDJ21" s="212"/>
      <c r="LDK21" s="212"/>
      <c r="LDL21" s="212"/>
      <c r="LDM21" s="191"/>
      <c r="LDN21" s="191"/>
      <c r="LDO21" s="191"/>
      <c r="LDP21" s="191"/>
      <c r="LDQ21" s="83"/>
      <c r="LDR21" s="212"/>
      <c r="LDS21" s="212"/>
      <c r="LDT21" s="212"/>
      <c r="LDU21" s="191"/>
      <c r="LDV21" s="191"/>
      <c r="LDW21" s="191"/>
      <c r="LDX21" s="191"/>
      <c r="LDY21" s="83"/>
      <c r="LDZ21" s="212"/>
      <c r="LEA21" s="212"/>
      <c r="LEB21" s="212"/>
      <c r="LEC21" s="191"/>
      <c r="LED21" s="191"/>
      <c r="LEE21" s="191"/>
      <c r="LEF21" s="191"/>
      <c r="LEG21" s="83"/>
      <c r="LEH21" s="212"/>
      <c r="LEI21" s="212"/>
      <c r="LEJ21" s="212"/>
      <c r="LEK21" s="191"/>
      <c r="LEL21" s="191"/>
      <c r="LEM21" s="191"/>
      <c r="LEN21" s="191"/>
      <c r="LEO21" s="83"/>
      <c r="LEP21" s="212"/>
      <c r="LEQ21" s="212"/>
      <c r="LER21" s="212"/>
      <c r="LES21" s="191"/>
      <c r="LET21" s="191"/>
      <c r="LEU21" s="191"/>
      <c r="LEV21" s="191"/>
      <c r="LEW21" s="83"/>
      <c r="LEX21" s="212"/>
      <c r="LEY21" s="212"/>
      <c r="LEZ21" s="212"/>
      <c r="LFA21" s="191"/>
      <c r="LFB21" s="191"/>
      <c r="LFC21" s="191"/>
      <c r="LFD21" s="191"/>
      <c r="LFE21" s="83"/>
      <c r="LFF21" s="212"/>
      <c r="LFG21" s="212"/>
      <c r="LFH21" s="212"/>
      <c r="LFI21" s="191"/>
      <c r="LFJ21" s="191"/>
      <c r="LFK21" s="191"/>
      <c r="LFL21" s="191"/>
      <c r="LFM21" s="83"/>
      <c r="LFN21" s="212"/>
      <c r="LFO21" s="212"/>
      <c r="LFP21" s="212"/>
      <c r="LFQ21" s="191"/>
      <c r="LFR21" s="191"/>
      <c r="LFS21" s="191"/>
      <c r="LFT21" s="191"/>
      <c r="LFU21" s="83"/>
      <c r="LFV21" s="212"/>
      <c r="LFW21" s="212"/>
      <c r="LFX21" s="212"/>
      <c r="LFY21" s="191"/>
      <c r="LFZ21" s="191"/>
      <c r="LGA21" s="191"/>
      <c r="LGB21" s="191"/>
      <c r="LGC21" s="83"/>
      <c r="LGD21" s="212"/>
      <c r="LGE21" s="212"/>
      <c r="LGF21" s="212"/>
      <c r="LGG21" s="191"/>
      <c r="LGH21" s="191"/>
      <c r="LGI21" s="191"/>
      <c r="LGJ21" s="191"/>
      <c r="LGK21" s="83"/>
      <c r="LGL21" s="212"/>
      <c r="LGM21" s="212"/>
      <c r="LGN21" s="212"/>
      <c r="LGO21" s="191"/>
      <c r="LGP21" s="191"/>
      <c r="LGQ21" s="191"/>
      <c r="LGR21" s="191"/>
      <c r="LGS21" s="83"/>
      <c r="LGT21" s="212"/>
      <c r="LGU21" s="212"/>
      <c r="LGV21" s="212"/>
      <c r="LGW21" s="191"/>
      <c r="LGX21" s="191"/>
      <c r="LGY21" s="191"/>
      <c r="LGZ21" s="191"/>
      <c r="LHA21" s="83"/>
      <c r="LHB21" s="212"/>
      <c r="LHC21" s="212"/>
      <c r="LHD21" s="212"/>
      <c r="LHE21" s="191"/>
      <c r="LHF21" s="191"/>
      <c r="LHG21" s="191"/>
      <c r="LHH21" s="191"/>
      <c r="LHI21" s="83"/>
      <c r="LHJ21" s="212"/>
      <c r="LHK21" s="212"/>
      <c r="LHL21" s="212"/>
      <c r="LHM21" s="191"/>
      <c r="LHN21" s="191"/>
      <c r="LHO21" s="191"/>
      <c r="LHP21" s="191"/>
      <c r="LHQ21" s="83"/>
      <c r="LHR21" s="212"/>
      <c r="LHS21" s="212"/>
      <c r="LHT21" s="212"/>
      <c r="LHU21" s="191"/>
      <c r="LHV21" s="191"/>
      <c r="LHW21" s="191"/>
      <c r="LHX21" s="191"/>
      <c r="LHY21" s="83"/>
      <c r="LHZ21" s="212"/>
      <c r="LIA21" s="212"/>
      <c r="LIB21" s="212"/>
      <c r="LIC21" s="191"/>
      <c r="LID21" s="191"/>
      <c r="LIE21" s="191"/>
      <c r="LIF21" s="191"/>
      <c r="LIG21" s="83"/>
      <c r="LIH21" s="212"/>
      <c r="LII21" s="212"/>
      <c r="LIJ21" s="212"/>
      <c r="LIK21" s="191"/>
      <c r="LIL21" s="191"/>
      <c r="LIM21" s="191"/>
      <c r="LIN21" s="191"/>
      <c r="LIO21" s="83"/>
      <c r="LIP21" s="212"/>
      <c r="LIQ21" s="212"/>
      <c r="LIR21" s="212"/>
      <c r="LIS21" s="191"/>
      <c r="LIT21" s="191"/>
      <c r="LIU21" s="191"/>
      <c r="LIV21" s="191"/>
      <c r="LIW21" s="83"/>
      <c r="LIX21" s="212"/>
      <c r="LIY21" s="212"/>
      <c r="LIZ21" s="212"/>
      <c r="LJA21" s="191"/>
      <c r="LJB21" s="191"/>
      <c r="LJC21" s="191"/>
      <c r="LJD21" s="191"/>
      <c r="LJE21" s="83"/>
      <c r="LJF21" s="212"/>
      <c r="LJG21" s="212"/>
      <c r="LJH21" s="212"/>
      <c r="LJI21" s="191"/>
      <c r="LJJ21" s="191"/>
      <c r="LJK21" s="191"/>
      <c r="LJL21" s="191"/>
      <c r="LJM21" s="83"/>
      <c r="LJN21" s="212"/>
      <c r="LJO21" s="212"/>
      <c r="LJP21" s="212"/>
      <c r="LJQ21" s="191"/>
      <c r="LJR21" s="191"/>
      <c r="LJS21" s="191"/>
      <c r="LJT21" s="191"/>
      <c r="LJU21" s="83"/>
      <c r="LJV21" s="212"/>
      <c r="LJW21" s="212"/>
      <c r="LJX21" s="212"/>
      <c r="LJY21" s="191"/>
      <c r="LJZ21" s="191"/>
      <c r="LKA21" s="191"/>
      <c r="LKB21" s="191"/>
      <c r="LKC21" s="83"/>
      <c r="LKD21" s="212"/>
      <c r="LKE21" s="212"/>
      <c r="LKF21" s="212"/>
      <c r="LKG21" s="191"/>
      <c r="LKH21" s="191"/>
      <c r="LKI21" s="191"/>
      <c r="LKJ21" s="191"/>
      <c r="LKK21" s="83"/>
      <c r="LKL21" s="212"/>
      <c r="LKM21" s="212"/>
      <c r="LKN21" s="212"/>
      <c r="LKO21" s="191"/>
      <c r="LKP21" s="191"/>
      <c r="LKQ21" s="191"/>
      <c r="LKR21" s="191"/>
      <c r="LKS21" s="83"/>
      <c r="LKT21" s="212"/>
      <c r="LKU21" s="212"/>
      <c r="LKV21" s="212"/>
      <c r="LKW21" s="191"/>
      <c r="LKX21" s="191"/>
      <c r="LKY21" s="191"/>
      <c r="LKZ21" s="191"/>
      <c r="LLA21" s="83"/>
      <c r="LLB21" s="212"/>
      <c r="LLC21" s="212"/>
      <c r="LLD21" s="212"/>
      <c r="LLE21" s="191"/>
      <c r="LLF21" s="191"/>
      <c r="LLG21" s="191"/>
      <c r="LLH21" s="191"/>
      <c r="LLI21" s="83"/>
      <c r="LLJ21" s="212"/>
      <c r="LLK21" s="212"/>
      <c r="LLL21" s="212"/>
      <c r="LLM21" s="191"/>
      <c r="LLN21" s="191"/>
      <c r="LLO21" s="191"/>
      <c r="LLP21" s="191"/>
      <c r="LLQ21" s="83"/>
      <c r="LLR21" s="212"/>
      <c r="LLS21" s="212"/>
      <c r="LLT21" s="212"/>
      <c r="LLU21" s="191"/>
      <c r="LLV21" s="191"/>
      <c r="LLW21" s="191"/>
      <c r="LLX21" s="191"/>
      <c r="LLY21" s="83"/>
      <c r="LLZ21" s="212"/>
      <c r="LMA21" s="212"/>
      <c r="LMB21" s="212"/>
      <c r="LMC21" s="191"/>
      <c r="LMD21" s="191"/>
      <c r="LME21" s="191"/>
      <c r="LMF21" s="191"/>
      <c r="LMG21" s="83"/>
      <c r="LMH21" s="212"/>
      <c r="LMI21" s="212"/>
      <c r="LMJ21" s="212"/>
      <c r="LMK21" s="191"/>
      <c r="LML21" s="191"/>
      <c r="LMM21" s="191"/>
      <c r="LMN21" s="191"/>
      <c r="LMO21" s="83"/>
      <c r="LMP21" s="212"/>
      <c r="LMQ21" s="212"/>
      <c r="LMR21" s="212"/>
      <c r="LMS21" s="191"/>
      <c r="LMT21" s="191"/>
      <c r="LMU21" s="191"/>
      <c r="LMV21" s="191"/>
      <c r="LMW21" s="83"/>
      <c r="LMX21" s="212"/>
      <c r="LMY21" s="212"/>
      <c r="LMZ21" s="212"/>
      <c r="LNA21" s="191"/>
      <c r="LNB21" s="191"/>
      <c r="LNC21" s="191"/>
      <c r="LND21" s="191"/>
      <c r="LNE21" s="83"/>
      <c r="LNF21" s="212"/>
      <c r="LNG21" s="212"/>
      <c r="LNH21" s="212"/>
      <c r="LNI21" s="191"/>
      <c r="LNJ21" s="191"/>
      <c r="LNK21" s="191"/>
      <c r="LNL21" s="191"/>
      <c r="LNM21" s="83"/>
      <c r="LNN21" s="212"/>
      <c r="LNO21" s="212"/>
      <c r="LNP21" s="212"/>
      <c r="LNQ21" s="191"/>
      <c r="LNR21" s="191"/>
      <c r="LNS21" s="191"/>
      <c r="LNT21" s="191"/>
      <c r="LNU21" s="83"/>
      <c r="LNV21" s="212"/>
      <c r="LNW21" s="212"/>
      <c r="LNX21" s="212"/>
      <c r="LNY21" s="191"/>
      <c r="LNZ21" s="191"/>
      <c r="LOA21" s="191"/>
      <c r="LOB21" s="191"/>
      <c r="LOC21" s="83"/>
      <c r="LOD21" s="212"/>
      <c r="LOE21" s="212"/>
      <c r="LOF21" s="212"/>
      <c r="LOG21" s="191"/>
      <c r="LOH21" s="191"/>
      <c r="LOI21" s="191"/>
      <c r="LOJ21" s="191"/>
      <c r="LOK21" s="83"/>
      <c r="LOL21" s="212"/>
      <c r="LOM21" s="212"/>
      <c r="LON21" s="212"/>
      <c r="LOO21" s="191"/>
      <c r="LOP21" s="191"/>
      <c r="LOQ21" s="191"/>
      <c r="LOR21" s="191"/>
      <c r="LOS21" s="83"/>
      <c r="LOT21" s="212"/>
      <c r="LOU21" s="212"/>
      <c r="LOV21" s="212"/>
      <c r="LOW21" s="191"/>
      <c r="LOX21" s="191"/>
      <c r="LOY21" s="191"/>
      <c r="LOZ21" s="191"/>
      <c r="LPA21" s="83"/>
      <c r="LPB21" s="212"/>
      <c r="LPC21" s="212"/>
      <c r="LPD21" s="212"/>
      <c r="LPE21" s="191"/>
      <c r="LPF21" s="191"/>
      <c r="LPG21" s="191"/>
      <c r="LPH21" s="191"/>
      <c r="LPI21" s="83"/>
      <c r="LPJ21" s="212"/>
      <c r="LPK21" s="212"/>
      <c r="LPL21" s="212"/>
      <c r="LPM21" s="191"/>
      <c r="LPN21" s="191"/>
      <c r="LPO21" s="191"/>
      <c r="LPP21" s="191"/>
      <c r="LPQ21" s="83"/>
      <c r="LPR21" s="212"/>
      <c r="LPS21" s="212"/>
      <c r="LPT21" s="212"/>
      <c r="LPU21" s="191"/>
      <c r="LPV21" s="191"/>
      <c r="LPW21" s="191"/>
      <c r="LPX21" s="191"/>
      <c r="LPY21" s="83"/>
      <c r="LPZ21" s="212"/>
      <c r="LQA21" s="212"/>
      <c r="LQB21" s="212"/>
      <c r="LQC21" s="191"/>
      <c r="LQD21" s="191"/>
      <c r="LQE21" s="191"/>
      <c r="LQF21" s="191"/>
      <c r="LQG21" s="83"/>
      <c r="LQH21" s="212"/>
      <c r="LQI21" s="212"/>
      <c r="LQJ21" s="212"/>
      <c r="LQK21" s="191"/>
      <c r="LQL21" s="191"/>
      <c r="LQM21" s="191"/>
      <c r="LQN21" s="191"/>
      <c r="LQO21" s="83"/>
      <c r="LQP21" s="212"/>
      <c r="LQQ21" s="212"/>
      <c r="LQR21" s="212"/>
      <c r="LQS21" s="191"/>
      <c r="LQT21" s="191"/>
      <c r="LQU21" s="191"/>
      <c r="LQV21" s="191"/>
      <c r="LQW21" s="83"/>
      <c r="LQX21" s="212"/>
      <c r="LQY21" s="212"/>
      <c r="LQZ21" s="212"/>
      <c r="LRA21" s="191"/>
      <c r="LRB21" s="191"/>
      <c r="LRC21" s="191"/>
      <c r="LRD21" s="191"/>
      <c r="LRE21" s="83"/>
      <c r="LRF21" s="212"/>
      <c r="LRG21" s="212"/>
      <c r="LRH21" s="212"/>
      <c r="LRI21" s="191"/>
      <c r="LRJ21" s="191"/>
      <c r="LRK21" s="191"/>
      <c r="LRL21" s="191"/>
      <c r="LRM21" s="83"/>
      <c r="LRN21" s="212"/>
      <c r="LRO21" s="212"/>
      <c r="LRP21" s="212"/>
      <c r="LRQ21" s="191"/>
      <c r="LRR21" s="191"/>
      <c r="LRS21" s="191"/>
      <c r="LRT21" s="191"/>
      <c r="LRU21" s="83"/>
      <c r="LRV21" s="212"/>
      <c r="LRW21" s="212"/>
      <c r="LRX21" s="212"/>
      <c r="LRY21" s="191"/>
      <c r="LRZ21" s="191"/>
      <c r="LSA21" s="191"/>
      <c r="LSB21" s="191"/>
      <c r="LSC21" s="83"/>
      <c r="LSD21" s="212"/>
      <c r="LSE21" s="212"/>
      <c r="LSF21" s="212"/>
      <c r="LSG21" s="191"/>
      <c r="LSH21" s="191"/>
      <c r="LSI21" s="191"/>
      <c r="LSJ21" s="191"/>
      <c r="LSK21" s="83"/>
      <c r="LSL21" s="212"/>
      <c r="LSM21" s="212"/>
      <c r="LSN21" s="212"/>
      <c r="LSO21" s="191"/>
      <c r="LSP21" s="191"/>
      <c r="LSQ21" s="191"/>
      <c r="LSR21" s="191"/>
      <c r="LSS21" s="83"/>
      <c r="LST21" s="212"/>
      <c r="LSU21" s="212"/>
      <c r="LSV21" s="212"/>
      <c r="LSW21" s="191"/>
      <c r="LSX21" s="191"/>
      <c r="LSY21" s="191"/>
      <c r="LSZ21" s="191"/>
      <c r="LTA21" s="83"/>
      <c r="LTB21" s="212"/>
      <c r="LTC21" s="212"/>
      <c r="LTD21" s="212"/>
      <c r="LTE21" s="191"/>
      <c r="LTF21" s="191"/>
      <c r="LTG21" s="191"/>
      <c r="LTH21" s="191"/>
      <c r="LTI21" s="83"/>
      <c r="LTJ21" s="212"/>
      <c r="LTK21" s="212"/>
      <c r="LTL21" s="212"/>
      <c r="LTM21" s="191"/>
      <c r="LTN21" s="191"/>
      <c r="LTO21" s="191"/>
      <c r="LTP21" s="191"/>
      <c r="LTQ21" s="83"/>
      <c r="LTR21" s="212"/>
      <c r="LTS21" s="212"/>
      <c r="LTT21" s="212"/>
      <c r="LTU21" s="191"/>
      <c r="LTV21" s="191"/>
      <c r="LTW21" s="191"/>
      <c r="LTX21" s="191"/>
      <c r="LTY21" s="83"/>
      <c r="LTZ21" s="212"/>
      <c r="LUA21" s="212"/>
      <c r="LUB21" s="212"/>
      <c r="LUC21" s="191"/>
      <c r="LUD21" s="191"/>
      <c r="LUE21" s="191"/>
      <c r="LUF21" s="191"/>
      <c r="LUG21" s="83"/>
      <c r="LUH21" s="212"/>
      <c r="LUI21" s="212"/>
      <c r="LUJ21" s="212"/>
      <c r="LUK21" s="191"/>
      <c r="LUL21" s="191"/>
      <c r="LUM21" s="191"/>
      <c r="LUN21" s="191"/>
      <c r="LUO21" s="83"/>
      <c r="LUP21" s="212"/>
      <c r="LUQ21" s="212"/>
      <c r="LUR21" s="212"/>
      <c r="LUS21" s="191"/>
      <c r="LUT21" s="191"/>
      <c r="LUU21" s="191"/>
      <c r="LUV21" s="191"/>
      <c r="LUW21" s="83"/>
      <c r="LUX21" s="212"/>
      <c r="LUY21" s="212"/>
      <c r="LUZ21" s="212"/>
      <c r="LVA21" s="191"/>
      <c r="LVB21" s="191"/>
      <c r="LVC21" s="191"/>
      <c r="LVD21" s="191"/>
      <c r="LVE21" s="83"/>
      <c r="LVF21" s="212"/>
      <c r="LVG21" s="212"/>
      <c r="LVH21" s="212"/>
      <c r="LVI21" s="191"/>
      <c r="LVJ21" s="191"/>
      <c r="LVK21" s="191"/>
      <c r="LVL21" s="191"/>
      <c r="LVM21" s="83"/>
      <c r="LVN21" s="212"/>
      <c r="LVO21" s="212"/>
      <c r="LVP21" s="212"/>
      <c r="LVQ21" s="191"/>
      <c r="LVR21" s="191"/>
      <c r="LVS21" s="191"/>
      <c r="LVT21" s="191"/>
      <c r="LVU21" s="83"/>
      <c r="LVV21" s="212"/>
      <c r="LVW21" s="212"/>
      <c r="LVX21" s="212"/>
      <c r="LVY21" s="191"/>
      <c r="LVZ21" s="191"/>
      <c r="LWA21" s="191"/>
      <c r="LWB21" s="191"/>
      <c r="LWC21" s="83"/>
      <c r="LWD21" s="212"/>
      <c r="LWE21" s="212"/>
      <c r="LWF21" s="212"/>
      <c r="LWG21" s="191"/>
      <c r="LWH21" s="191"/>
      <c r="LWI21" s="191"/>
      <c r="LWJ21" s="191"/>
      <c r="LWK21" s="83"/>
      <c r="LWL21" s="212"/>
      <c r="LWM21" s="212"/>
      <c r="LWN21" s="212"/>
      <c r="LWO21" s="191"/>
      <c r="LWP21" s="191"/>
      <c r="LWQ21" s="191"/>
      <c r="LWR21" s="191"/>
      <c r="LWS21" s="83"/>
      <c r="LWT21" s="212"/>
      <c r="LWU21" s="212"/>
      <c r="LWV21" s="212"/>
      <c r="LWW21" s="191"/>
      <c r="LWX21" s="191"/>
      <c r="LWY21" s="191"/>
      <c r="LWZ21" s="191"/>
      <c r="LXA21" s="83"/>
      <c r="LXB21" s="212"/>
      <c r="LXC21" s="212"/>
      <c r="LXD21" s="212"/>
      <c r="LXE21" s="191"/>
      <c r="LXF21" s="191"/>
      <c r="LXG21" s="191"/>
      <c r="LXH21" s="191"/>
      <c r="LXI21" s="83"/>
      <c r="LXJ21" s="212"/>
      <c r="LXK21" s="212"/>
      <c r="LXL21" s="212"/>
      <c r="LXM21" s="191"/>
      <c r="LXN21" s="191"/>
      <c r="LXO21" s="191"/>
      <c r="LXP21" s="191"/>
      <c r="LXQ21" s="83"/>
      <c r="LXR21" s="212"/>
      <c r="LXS21" s="212"/>
      <c r="LXT21" s="212"/>
      <c r="LXU21" s="191"/>
      <c r="LXV21" s="191"/>
      <c r="LXW21" s="191"/>
      <c r="LXX21" s="191"/>
      <c r="LXY21" s="83"/>
      <c r="LXZ21" s="212"/>
      <c r="LYA21" s="212"/>
      <c r="LYB21" s="212"/>
      <c r="LYC21" s="191"/>
      <c r="LYD21" s="191"/>
      <c r="LYE21" s="191"/>
      <c r="LYF21" s="191"/>
      <c r="LYG21" s="83"/>
      <c r="LYH21" s="212"/>
      <c r="LYI21" s="212"/>
      <c r="LYJ21" s="212"/>
      <c r="LYK21" s="191"/>
      <c r="LYL21" s="191"/>
      <c r="LYM21" s="191"/>
      <c r="LYN21" s="191"/>
      <c r="LYO21" s="83"/>
      <c r="LYP21" s="212"/>
      <c r="LYQ21" s="212"/>
      <c r="LYR21" s="212"/>
      <c r="LYS21" s="191"/>
      <c r="LYT21" s="191"/>
      <c r="LYU21" s="191"/>
      <c r="LYV21" s="191"/>
      <c r="LYW21" s="83"/>
      <c r="LYX21" s="212"/>
      <c r="LYY21" s="212"/>
      <c r="LYZ21" s="212"/>
      <c r="LZA21" s="191"/>
      <c r="LZB21" s="191"/>
      <c r="LZC21" s="191"/>
      <c r="LZD21" s="191"/>
      <c r="LZE21" s="83"/>
      <c r="LZF21" s="212"/>
      <c r="LZG21" s="212"/>
      <c r="LZH21" s="212"/>
      <c r="LZI21" s="191"/>
      <c r="LZJ21" s="191"/>
      <c r="LZK21" s="191"/>
      <c r="LZL21" s="191"/>
      <c r="LZM21" s="83"/>
      <c r="LZN21" s="212"/>
      <c r="LZO21" s="212"/>
      <c r="LZP21" s="212"/>
      <c r="LZQ21" s="191"/>
      <c r="LZR21" s="191"/>
      <c r="LZS21" s="191"/>
      <c r="LZT21" s="191"/>
      <c r="LZU21" s="83"/>
      <c r="LZV21" s="212"/>
      <c r="LZW21" s="212"/>
      <c r="LZX21" s="212"/>
      <c r="LZY21" s="191"/>
      <c r="LZZ21" s="191"/>
      <c r="MAA21" s="191"/>
      <c r="MAB21" s="191"/>
      <c r="MAC21" s="83"/>
      <c r="MAD21" s="212"/>
      <c r="MAE21" s="212"/>
      <c r="MAF21" s="212"/>
      <c r="MAG21" s="191"/>
      <c r="MAH21" s="191"/>
      <c r="MAI21" s="191"/>
      <c r="MAJ21" s="191"/>
      <c r="MAK21" s="83"/>
      <c r="MAL21" s="212"/>
      <c r="MAM21" s="212"/>
      <c r="MAN21" s="212"/>
      <c r="MAO21" s="191"/>
      <c r="MAP21" s="191"/>
      <c r="MAQ21" s="191"/>
      <c r="MAR21" s="191"/>
      <c r="MAS21" s="83"/>
      <c r="MAT21" s="212"/>
      <c r="MAU21" s="212"/>
      <c r="MAV21" s="212"/>
      <c r="MAW21" s="191"/>
      <c r="MAX21" s="191"/>
      <c r="MAY21" s="191"/>
      <c r="MAZ21" s="191"/>
      <c r="MBA21" s="83"/>
      <c r="MBB21" s="212"/>
      <c r="MBC21" s="212"/>
      <c r="MBD21" s="212"/>
      <c r="MBE21" s="191"/>
      <c r="MBF21" s="191"/>
      <c r="MBG21" s="191"/>
      <c r="MBH21" s="191"/>
      <c r="MBI21" s="83"/>
      <c r="MBJ21" s="212"/>
      <c r="MBK21" s="212"/>
      <c r="MBL21" s="212"/>
      <c r="MBM21" s="191"/>
      <c r="MBN21" s="191"/>
      <c r="MBO21" s="191"/>
      <c r="MBP21" s="191"/>
      <c r="MBQ21" s="83"/>
      <c r="MBR21" s="212"/>
      <c r="MBS21" s="212"/>
      <c r="MBT21" s="212"/>
      <c r="MBU21" s="191"/>
      <c r="MBV21" s="191"/>
      <c r="MBW21" s="191"/>
      <c r="MBX21" s="191"/>
      <c r="MBY21" s="83"/>
      <c r="MBZ21" s="212"/>
      <c r="MCA21" s="212"/>
      <c r="MCB21" s="212"/>
      <c r="MCC21" s="191"/>
      <c r="MCD21" s="191"/>
      <c r="MCE21" s="191"/>
      <c r="MCF21" s="191"/>
      <c r="MCG21" s="83"/>
      <c r="MCH21" s="212"/>
      <c r="MCI21" s="212"/>
      <c r="MCJ21" s="212"/>
      <c r="MCK21" s="191"/>
      <c r="MCL21" s="191"/>
      <c r="MCM21" s="191"/>
      <c r="MCN21" s="191"/>
      <c r="MCO21" s="83"/>
      <c r="MCP21" s="212"/>
      <c r="MCQ21" s="212"/>
      <c r="MCR21" s="212"/>
      <c r="MCS21" s="191"/>
      <c r="MCT21" s="191"/>
      <c r="MCU21" s="191"/>
      <c r="MCV21" s="191"/>
      <c r="MCW21" s="83"/>
      <c r="MCX21" s="212"/>
      <c r="MCY21" s="212"/>
      <c r="MCZ21" s="212"/>
      <c r="MDA21" s="191"/>
      <c r="MDB21" s="191"/>
      <c r="MDC21" s="191"/>
      <c r="MDD21" s="191"/>
      <c r="MDE21" s="83"/>
      <c r="MDF21" s="212"/>
      <c r="MDG21" s="212"/>
      <c r="MDH21" s="212"/>
      <c r="MDI21" s="191"/>
      <c r="MDJ21" s="191"/>
      <c r="MDK21" s="191"/>
      <c r="MDL21" s="191"/>
      <c r="MDM21" s="83"/>
      <c r="MDN21" s="212"/>
      <c r="MDO21" s="212"/>
      <c r="MDP21" s="212"/>
      <c r="MDQ21" s="191"/>
      <c r="MDR21" s="191"/>
      <c r="MDS21" s="191"/>
      <c r="MDT21" s="191"/>
      <c r="MDU21" s="83"/>
      <c r="MDV21" s="212"/>
      <c r="MDW21" s="212"/>
      <c r="MDX21" s="212"/>
      <c r="MDY21" s="191"/>
      <c r="MDZ21" s="191"/>
      <c r="MEA21" s="191"/>
      <c r="MEB21" s="191"/>
      <c r="MEC21" s="83"/>
      <c r="MED21" s="212"/>
      <c r="MEE21" s="212"/>
      <c r="MEF21" s="212"/>
      <c r="MEG21" s="191"/>
      <c r="MEH21" s="191"/>
      <c r="MEI21" s="191"/>
      <c r="MEJ21" s="191"/>
      <c r="MEK21" s="83"/>
      <c r="MEL21" s="212"/>
      <c r="MEM21" s="212"/>
      <c r="MEN21" s="212"/>
      <c r="MEO21" s="191"/>
      <c r="MEP21" s="191"/>
      <c r="MEQ21" s="191"/>
      <c r="MER21" s="191"/>
      <c r="MES21" s="83"/>
      <c r="MET21" s="212"/>
      <c r="MEU21" s="212"/>
      <c r="MEV21" s="212"/>
      <c r="MEW21" s="191"/>
      <c r="MEX21" s="191"/>
      <c r="MEY21" s="191"/>
      <c r="MEZ21" s="191"/>
      <c r="MFA21" s="83"/>
      <c r="MFB21" s="212"/>
      <c r="MFC21" s="212"/>
      <c r="MFD21" s="212"/>
      <c r="MFE21" s="191"/>
      <c r="MFF21" s="191"/>
      <c r="MFG21" s="191"/>
      <c r="MFH21" s="191"/>
      <c r="MFI21" s="83"/>
      <c r="MFJ21" s="212"/>
      <c r="MFK21" s="212"/>
      <c r="MFL21" s="212"/>
      <c r="MFM21" s="191"/>
      <c r="MFN21" s="191"/>
      <c r="MFO21" s="191"/>
      <c r="MFP21" s="191"/>
      <c r="MFQ21" s="83"/>
      <c r="MFR21" s="212"/>
      <c r="MFS21" s="212"/>
      <c r="MFT21" s="212"/>
      <c r="MFU21" s="191"/>
      <c r="MFV21" s="191"/>
      <c r="MFW21" s="191"/>
      <c r="MFX21" s="191"/>
      <c r="MFY21" s="83"/>
      <c r="MFZ21" s="212"/>
      <c r="MGA21" s="212"/>
      <c r="MGB21" s="212"/>
      <c r="MGC21" s="191"/>
      <c r="MGD21" s="191"/>
      <c r="MGE21" s="191"/>
      <c r="MGF21" s="191"/>
      <c r="MGG21" s="83"/>
      <c r="MGH21" s="212"/>
      <c r="MGI21" s="212"/>
      <c r="MGJ21" s="212"/>
      <c r="MGK21" s="191"/>
      <c r="MGL21" s="191"/>
      <c r="MGM21" s="191"/>
      <c r="MGN21" s="191"/>
      <c r="MGO21" s="83"/>
      <c r="MGP21" s="212"/>
      <c r="MGQ21" s="212"/>
      <c r="MGR21" s="212"/>
      <c r="MGS21" s="191"/>
      <c r="MGT21" s="191"/>
      <c r="MGU21" s="191"/>
      <c r="MGV21" s="191"/>
      <c r="MGW21" s="83"/>
      <c r="MGX21" s="212"/>
      <c r="MGY21" s="212"/>
      <c r="MGZ21" s="212"/>
      <c r="MHA21" s="191"/>
      <c r="MHB21" s="191"/>
      <c r="MHC21" s="191"/>
      <c r="MHD21" s="191"/>
      <c r="MHE21" s="83"/>
      <c r="MHF21" s="212"/>
      <c r="MHG21" s="212"/>
      <c r="MHH21" s="212"/>
      <c r="MHI21" s="191"/>
      <c r="MHJ21" s="191"/>
      <c r="MHK21" s="191"/>
      <c r="MHL21" s="191"/>
      <c r="MHM21" s="83"/>
      <c r="MHN21" s="212"/>
      <c r="MHO21" s="212"/>
      <c r="MHP21" s="212"/>
      <c r="MHQ21" s="191"/>
      <c r="MHR21" s="191"/>
      <c r="MHS21" s="191"/>
      <c r="MHT21" s="191"/>
      <c r="MHU21" s="83"/>
      <c r="MHV21" s="212"/>
      <c r="MHW21" s="212"/>
      <c r="MHX21" s="212"/>
      <c r="MHY21" s="191"/>
      <c r="MHZ21" s="191"/>
      <c r="MIA21" s="191"/>
      <c r="MIB21" s="191"/>
      <c r="MIC21" s="83"/>
      <c r="MID21" s="212"/>
      <c r="MIE21" s="212"/>
      <c r="MIF21" s="212"/>
      <c r="MIG21" s="191"/>
      <c r="MIH21" s="191"/>
      <c r="MII21" s="191"/>
      <c r="MIJ21" s="191"/>
      <c r="MIK21" s="83"/>
      <c r="MIL21" s="212"/>
      <c r="MIM21" s="212"/>
      <c r="MIN21" s="212"/>
      <c r="MIO21" s="191"/>
      <c r="MIP21" s="191"/>
      <c r="MIQ21" s="191"/>
      <c r="MIR21" s="191"/>
      <c r="MIS21" s="83"/>
      <c r="MIT21" s="212"/>
      <c r="MIU21" s="212"/>
      <c r="MIV21" s="212"/>
      <c r="MIW21" s="191"/>
      <c r="MIX21" s="191"/>
      <c r="MIY21" s="191"/>
      <c r="MIZ21" s="191"/>
      <c r="MJA21" s="83"/>
      <c r="MJB21" s="212"/>
      <c r="MJC21" s="212"/>
      <c r="MJD21" s="212"/>
      <c r="MJE21" s="191"/>
      <c r="MJF21" s="191"/>
      <c r="MJG21" s="191"/>
      <c r="MJH21" s="191"/>
      <c r="MJI21" s="83"/>
      <c r="MJJ21" s="212"/>
      <c r="MJK21" s="212"/>
      <c r="MJL21" s="212"/>
      <c r="MJM21" s="191"/>
      <c r="MJN21" s="191"/>
      <c r="MJO21" s="191"/>
      <c r="MJP21" s="191"/>
      <c r="MJQ21" s="83"/>
      <c r="MJR21" s="212"/>
      <c r="MJS21" s="212"/>
      <c r="MJT21" s="212"/>
      <c r="MJU21" s="191"/>
      <c r="MJV21" s="191"/>
      <c r="MJW21" s="191"/>
      <c r="MJX21" s="191"/>
      <c r="MJY21" s="83"/>
      <c r="MJZ21" s="212"/>
      <c r="MKA21" s="212"/>
      <c r="MKB21" s="212"/>
      <c r="MKC21" s="191"/>
      <c r="MKD21" s="191"/>
      <c r="MKE21" s="191"/>
      <c r="MKF21" s="191"/>
      <c r="MKG21" s="83"/>
      <c r="MKH21" s="212"/>
      <c r="MKI21" s="212"/>
      <c r="MKJ21" s="212"/>
      <c r="MKK21" s="191"/>
      <c r="MKL21" s="191"/>
      <c r="MKM21" s="191"/>
      <c r="MKN21" s="191"/>
      <c r="MKO21" s="83"/>
      <c r="MKP21" s="212"/>
      <c r="MKQ21" s="212"/>
      <c r="MKR21" s="212"/>
      <c r="MKS21" s="191"/>
      <c r="MKT21" s="191"/>
      <c r="MKU21" s="191"/>
      <c r="MKV21" s="191"/>
      <c r="MKW21" s="83"/>
      <c r="MKX21" s="212"/>
      <c r="MKY21" s="212"/>
      <c r="MKZ21" s="212"/>
      <c r="MLA21" s="191"/>
      <c r="MLB21" s="191"/>
      <c r="MLC21" s="191"/>
      <c r="MLD21" s="191"/>
      <c r="MLE21" s="83"/>
      <c r="MLF21" s="212"/>
      <c r="MLG21" s="212"/>
      <c r="MLH21" s="212"/>
      <c r="MLI21" s="191"/>
      <c r="MLJ21" s="191"/>
      <c r="MLK21" s="191"/>
      <c r="MLL21" s="191"/>
      <c r="MLM21" s="83"/>
      <c r="MLN21" s="212"/>
      <c r="MLO21" s="212"/>
      <c r="MLP21" s="212"/>
      <c r="MLQ21" s="191"/>
      <c r="MLR21" s="191"/>
      <c r="MLS21" s="191"/>
      <c r="MLT21" s="191"/>
      <c r="MLU21" s="83"/>
      <c r="MLV21" s="212"/>
      <c r="MLW21" s="212"/>
      <c r="MLX21" s="212"/>
      <c r="MLY21" s="191"/>
      <c r="MLZ21" s="191"/>
      <c r="MMA21" s="191"/>
      <c r="MMB21" s="191"/>
      <c r="MMC21" s="83"/>
      <c r="MMD21" s="212"/>
      <c r="MME21" s="212"/>
      <c r="MMF21" s="212"/>
      <c r="MMG21" s="191"/>
      <c r="MMH21" s="191"/>
      <c r="MMI21" s="191"/>
      <c r="MMJ21" s="191"/>
      <c r="MMK21" s="83"/>
      <c r="MML21" s="212"/>
      <c r="MMM21" s="212"/>
      <c r="MMN21" s="212"/>
      <c r="MMO21" s="191"/>
      <c r="MMP21" s="191"/>
      <c r="MMQ21" s="191"/>
      <c r="MMR21" s="191"/>
      <c r="MMS21" s="83"/>
      <c r="MMT21" s="212"/>
      <c r="MMU21" s="212"/>
      <c r="MMV21" s="212"/>
      <c r="MMW21" s="191"/>
      <c r="MMX21" s="191"/>
      <c r="MMY21" s="191"/>
      <c r="MMZ21" s="191"/>
      <c r="MNA21" s="83"/>
      <c r="MNB21" s="212"/>
      <c r="MNC21" s="212"/>
      <c r="MND21" s="212"/>
      <c r="MNE21" s="191"/>
      <c r="MNF21" s="191"/>
      <c r="MNG21" s="191"/>
      <c r="MNH21" s="191"/>
      <c r="MNI21" s="83"/>
      <c r="MNJ21" s="212"/>
      <c r="MNK21" s="212"/>
      <c r="MNL21" s="212"/>
      <c r="MNM21" s="191"/>
      <c r="MNN21" s="191"/>
      <c r="MNO21" s="191"/>
      <c r="MNP21" s="191"/>
      <c r="MNQ21" s="83"/>
      <c r="MNR21" s="212"/>
      <c r="MNS21" s="212"/>
      <c r="MNT21" s="212"/>
      <c r="MNU21" s="191"/>
      <c r="MNV21" s="191"/>
      <c r="MNW21" s="191"/>
      <c r="MNX21" s="191"/>
      <c r="MNY21" s="83"/>
      <c r="MNZ21" s="212"/>
      <c r="MOA21" s="212"/>
      <c r="MOB21" s="212"/>
      <c r="MOC21" s="191"/>
      <c r="MOD21" s="191"/>
      <c r="MOE21" s="191"/>
      <c r="MOF21" s="191"/>
      <c r="MOG21" s="83"/>
      <c r="MOH21" s="212"/>
      <c r="MOI21" s="212"/>
      <c r="MOJ21" s="212"/>
      <c r="MOK21" s="191"/>
      <c r="MOL21" s="191"/>
      <c r="MOM21" s="191"/>
      <c r="MON21" s="191"/>
      <c r="MOO21" s="83"/>
      <c r="MOP21" s="212"/>
      <c r="MOQ21" s="212"/>
      <c r="MOR21" s="212"/>
      <c r="MOS21" s="191"/>
      <c r="MOT21" s="191"/>
      <c r="MOU21" s="191"/>
      <c r="MOV21" s="191"/>
      <c r="MOW21" s="83"/>
      <c r="MOX21" s="212"/>
      <c r="MOY21" s="212"/>
      <c r="MOZ21" s="212"/>
      <c r="MPA21" s="191"/>
      <c r="MPB21" s="191"/>
      <c r="MPC21" s="191"/>
      <c r="MPD21" s="191"/>
      <c r="MPE21" s="83"/>
      <c r="MPF21" s="212"/>
      <c r="MPG21" s="212"/>
      <c r="MPH21" s="212"/>
      <c r="MPI21" s="191"/>
      <c r="MPJ21" s="191"/>
      <c r="MPK21" s="191"/>
      <c r="MPL21" s="191"/>
      <c r="MPM21" s="83"/>
      <c r="MPN21" s="212"/>
      <c r="MPO21" s="212"/>
      <c r="MPP21" s="212"/>
      <c r="MPQ21" s="191"/>
      <c r="MPR21" s="191"/>
      <c r="MPS21" s="191"/>
      <c r="MPT21" s="191"/>
      <c r="MPU21" s="83"/>
      <c r="MPV21" s="212"/>
      <c r="MPW21" s="212"/>
      <c r="MPX21" s="212"/>
      <c r="MPY21" s="191"/>
      <c r="MPZ21" s="191"/>
      <c r="MQA21" s="191"/>
      <c r="MQB21" s="191"/>
      <c r="MQC21" s="83"/>
      <c r="MQD21" s="212"/>
      <c r="MQE21" s="212"/>
      <c r="MQF21" s="212"/>
      <c r="MQG21" s="191"/>
      <c r="MQH21" s="191"/>
      <c r="MQI21" s="191"/>
      <c r="MQJ21" s="191"/>
      <c r="MQK21" s="83"/>
      <c r="MQL21" s="212"/>
      <c r="MQM21" s="212"/>
      <c r="MQN21" s="212"/>
      <c r="MQO21" s="191"/>
      <c r="MQP21" s="191"/>
      <c r="MQQ21" s="191"/>
      <c r="MQR21" s="191"/>
      <c r="MQS21" s="83"/>
      <c r="MQT21" s="212"/>
      <c r="MQU21" s="212"/>
      <c r="MQV21" s="212"/>
      <c r="MQW21" s="191"/>
      <c r="MQX21" s="191"/>
      <c r="MQY21" s="191"/>
      <c r="MQZ21" s="191"/>
      <c r="MRA21" s="83"/>
      <c r="MRB21" s="212"/>
      <c r="MRC21" s="212"/>
      <c r="MRD21" s="212"/>
      <c r="MRE21" s="191"/>
      <c r="MRF21" s="191"/>
      <c r="MRG21" s="191"/>
      <c r="MRH21" s="191"/>
      <c r="MRI21" s="83"/>
      <c r="MRJ21" s="212"/>
      <c r="MRK21" s="212"/>
      <c r="MRL21" s="212"/>
      <c r="MRM21" s="191"/>
      <c r="MRN21" s="191"/>
      <c r="MRO21" s="191"/>
      <c r="MRP21" s="191"/>
      <c r="MRQ21" s="83"/>
      <c r="MRR21" s="212"/>
      <c r="MRS21" s="212"/>
      <c r="MRT21" s="212"/>
      <c r="MRU21" s="191"/>
      <c r="MRV21" s="191"/>
      <c r="MRW21" s="191"/>
      <c r="MRX21" s="191"/>
      <c r="MRY21" s="83"/>
      <c r="MRZ21" s="212"/>
      <c r="MSA21" s="212"/>
      <c r="MSB21" s="212"/>
      <c r="MSC21" s="191"/>
      <c r="MSD21" s="191"/>
      <c r="MSE21" s="191"/>
      <c r="MSF21" s="191"/>
      <c r="MSG21" s="83"/>
      <c r="MSH21" s="212"/>
      <c r="MSI21" s="212"/>
      <c r="MSJ21" s="212"/>
      <c r="MSK21" s="191"/>
      <c r="MSL21" s="191"/>
      <c r="MSM21" s="191"/>
      <c r="MSN21" s="191"/>
      <c r="MSO21" s="83"/>
      <c r="MSP21" s="212"/>
      <c r="MSQ21" s="212"/>
      <c r="MSR21" s="212"/>
      <c r="MSS21" s="191"/>
      <c r="MST21" s="191"/>
      <c r="MSU21" s="191"/>
      <c r="MSV21" s="191"/>
      <c r="MSW21" s="83"/>
      <c r="MSX21" s="212"/>
      <c r="MSY21" s="212"/>
      <c r="MSZ21" s="212"/>
      <c r="MTA21" s="191"/>
      <c r="MTB21" s="191"/>
      <c r="MTC21" s="191"/>
      <c r="MTD21" s="191"/>
      <c r="MTE21" s="83"/>
      <c r="MTF21" s="212"/>
      <c r="MTG21" s="212"/>
      <c r="MTH21" s="212"/>
      <c r="MTI21" s="191"/>
      <c r="MTJ21" s="191"/>
      <c r="MTK21" s="191"/>
      <c r="MTL21" s="191"/>
      <c r="MTM21" s="83"/>
      <c r="MTN21" s="212"/>
      <c r="MTO21" s="212"/>
      <c r="MTP21" s="212"/>
      <c r="MTQ21" s="191"/>
      <c r="MTR21" s="191"/>
      <c r="MTS21" s="191"/>
      <c r="MTT21" s="191"/>
      <c r="MTU21" s="83"/>
      <c r="MTV21" s="212"/>
      <c r="MTW21" s="212"/>
      <c r="MTX21" s="212"/>
      <c r="MTY21" s="191"/>
      <c r="MTZ21" s="191"/>
      <c r="MUA21" s="191"/>
      <c r="MUB21" s="191"/>
      <c r="MUC21" s="83"/>
      <c r="MUD21" s="212"/>
      <c r="MUE21" s="212"/>
      <c r="MUF21" s="212"/>
      <c r="MUG21" s="191"/>
      <c r="MUH21" s="191"/>
      <c r="MUI21" s="191"/>
      <c r="MUJ21" s="191"/>
      <c r="MUK21" s="83"/>
      <c r="MUL21" s="212"/>
      <c r="MUM21" s="212"/>
      <c r="MUN21" s="212"/>
      <c r="MUO21" s="191"/>
      <c r="MUP21" s="191"/>
      <c r="MUQ21" s="191"/>
      <c r="MUR21" s="191"/>
      <c r="MUS21" s="83"/>
      <c r="MUT21" s="212"/>
      <c r="MUU21" s="212"/>
      <c r="MUV21" s="212"/>
      <c r="MUW21" s="191"/>
      <c r="MUX21" s="191"/>
      <c r="MUY21" s="191"/>
      <c r="MUZ21" s="191"/>
      <c r="MVA21" s="83"/>
      <c r="MVB21" s="212"/>
      <c r="MVC21" s="212"/>
      <c r="MVD21" s="212"/>
      <c r="MVE21" s="191"/>
      <c r="MVF21" s="191"/>
      <c r="MVG21" s="191"/>
      <c r="MVH21" s="191"/>
      <c r="MVI21" s="83"/>
      <c r="MVJ21" s="212"/>
      <c r="MVK21" s="212"/>
      <c r="MVL21" s="212"/>
      <c r="MVM21" s="191"/>
      <c r="MVN21" s="191"/>
      <c r="MVO21" s="191"/>
      <c r="MVP21" s="191"/>
      <c r="MVQ21" s="83"/>
      <c r="MVR21" s="212"/>
      <c r="MVS21" s="212"/>
      <c r="MVT21" s="212"/>
      <c r="MVU21" s="191"/>
      <c r="MVV21" s="191"/>
      <c r="MVW21" s="191"/>
      <c r="MVX21" s="191"/>
      <c r="MVY21" s="83"/>
      <c r="MVZ21" s="212"/>
      <c r="MWA21" s="212"/>
      <c r="MWB21" s="212"/>
      <c r="MWC21" s="191"/>
      <c r="MWD21" s="191"/>
      <c r="MWE21" s="191"/>
      <c r="MWF21" s="191"/>
      <c r="MWG21" s="83"/>
      <c r="MWH21" s="212"/>
      <c r="MWI21" s="212"/>
      <c r="MWJ21" s="212"/>
      <c r="MWK21" s="191"/>
      <c r="MWL21" s="191"/>
      <c r="MWM21" s="191"/>
      <c r="MWN21" s="191"/>
      <c r="MWO21" s="83"/>
      <c r="MWP21" s="212"/>
      <c r="MWQ21" s="212"/>
      <c r="MWR21" s="212"/>
      <c r="MWS21" s="191"/>
      <c r="MWT21" s="191"/>
      <c r="MWU21" s="191"/>
      <c r="MWV21" s="191"/>
      <c r="MWW21" s="83"/>
      <c r="MWX21" s="212"/>
      <c r="MWY21" s="212"/>
      <c r="MWZ21" s="212"/>
      <c r="MXA21" s="191"/>
      <c r="MXB21" s="191"/>
      <c r="MXC21" s="191"/>
      <c r="MXD21" s="191"/>
      <c r="MXE21" s="83"/>
      <c r="MXF21" s="212"/>
      <c r="MXG21" s="212"/>
      <c r="MXH21" s="212"/>
      <c r="MXI21" s="191"/>
      <c r="MXJ21" s="191"/>
      <c r="MXK21" s="191"/>
      <c r="MXL21" s="191"/>
      <c r="MXM21" s="83"/>
      <c r="MXN21" s="212"/>
      <c r="MXO21" s="212"/>
      <c r="MXP21" s="212"/>
      <c r="MXQ21" s="191"/>
      <c r="MXR21" s="191"/>
      <c r="MXS21" s="191"/>
      <c r="MXT21" s="191"/>
      <c r="MXU21" s="83"/>
      <c r="MXV21" s="212"/>
      <c r="MXW21" s="212"/>
      <c r="MXX21" s="212"/>
      <c r="MXY21" s="191"/>
      <c r="MXZ21" s="191"/>
      <c r="MYA21" s="191"/>
      <c r="MYB21" s="191"/>
      <c r="MYC21" s="83"/>
      <c r="MYD21" s="212"/>
      <c r="MYE21" s="212"/>
      <c r="MYF21" s="212"/>
      <c r="MYG21" s="191"/>
      <c r="MYH21" s="191"/>
      <c r="MYI21" s="191"/>
      <c r="MYJ21" s="191"/>
      <c r="MYK21" s="83"/>
      <c r="MYL21" s="212"/>
      <c r="MYM21" s="212"/>
      <c r="MYN21" s="212"/>
      <c r="MYO21" s="191"/>
      <c r="MYP21" s="191"/>
      <c r="MYQ21" s="191"/>
      <c r="MYR21" s="191"/>
      <c r="MYS21" s="83"/>
      <c r="MYT21" s="212"/>
      <c r="MYU21" s="212"/>
      <c r="MYV21" s="212"/>
      <c r="MYW21" s="191"/>
      <c r="MYX21" s="191"/>
      <c r="MYY21" s="191"/>
      <c r="MYZ21" s="191"/>
      <c r="MZA21" s="83"/>
      <c r="MZB21" s="212"/>
      <c r="MZC21" s="212"/>
      <c r="MZD21" s="212"/>
      <c r="MZE21" s="191"/>
      <c r="MZF21" s="191"/>
      <c r="MZG21" s="191"/>
      <c r="MZH21" s="191"/>
      <c r="MZI21" s="83"/>
      <c r="MZJ21" s="212"/>
      <c r="MZK21" s="212"/>
      <c r="MZL21" s="212"/>
      <c r="MZM21" s="191"/>
      <c r="MZN21" s="191"/>
      <c r="MZO21" s="191"/>
      <c r="MZP21" s="191"/>
      <c r="MZQ21" s="83"/>
      <c r="MZR21" s="212"/>
      <c r="MZS21" s="212"/>
      <c r="MZT21" s="212"/>
      <c r="MZU21" s="191"/>
      <c r="MZV21" s="191"/>
      <c r="MZW21" s="191"/>
      <c r="MZX21" s="191"/>
      <c r="MZY21" s="83"/>
      <c r="MZZ21" s="212"/>
      <c r="NAA21" s="212"/>
      <c r="NAB21" s="212"/>
      <c r="NAC21" s="191"/>
      <c r="NAD21" s="191"/>
      <c r="NAE21" s="191"/>
      <c r="NAF21" s="191"/>
      <c r="NAG21" s="83"/>
      <c r="NAH21" s="212"/>
      <c r="NAI21" s="212"/>
      <c r="NAJ21" s="212"/>
      <c r="NAK21" s="191"/>
      <c r="NAL21" s="191"/>
      <c r="NAM21" s="191"/>
      <c r="NAN21" s="191"/>
      <c r="NAO21" s="83"/>
      <c r="NAP21" s="212"/>
      <c r="NAQ21" s="212"/>
      <c r="NAR21" s="212"/>
      <c r="NAS21" s="191"/>
      <c r="NAT21" s="191"/>
      <c r="NAU21" s="191"/>
      <c r="NAV21" s="191"/>
      <c r="NAW21" s="83"/>
      <c r="NAX21" s="212"/>
      <c r="NAY21" s="212"/>
      <c r="NAZ21" s="212"/>
      <c r="NBA21" s="191"/>
      <c r="NBB21" s="191"/>
      <c r="NBC21" s="191"/>
      <c r="NBD21" s="191"/>
      <c r="NBE21" s="83"/>
      <c r="NBF21" s="212"/>
      <c r="NBG21" s="212"/>
      <c r="NBH21" s="212"/>
      <c r="NBI21" s="191"/>
      <c r="NBJ21" s="191"/>
      <c r="NBK21" s="191"/>
      <c r="NBL21" s="191"/>
      <c r="NBM21" s="83"/>
      <c r="NBN21" s="212"/>
      <c r="NBO21" s="212"/>
      <c r="NBP21" s="212"/>
      <c r="NBQ21" s="191"/>
      <c r="NBR21" s="191"/>
      <c r="NBS21" s="191"/>
      <c r="NBT21" s="191"/>
      <c r="NBU21" s="83"/>
      <c r="NBV21" s="212"/>
      <c r="NBW21" s="212"/>
      <c r="NBX21" s="212"/>
      <c r="NBY21" s="191"/>
      <c r="NBZ21" s="191"/>
      <c r="NCA21" s="191"/>
      <c r="NCB21" s="191"/>
      <c r="NCC21" s="83"/>
      <c r="NCD21" s="212"/>
      <c r="NCE21" s="212"/>
      <c r="NCF21" s="212"/>
      <c r="NCG21" s="191"/>
      <c r="NCH21" s="191"/>
      <c r="NCI21" s="191"/>
      <c r="NCJ21" s="191"/>
      <c r="NCK21" s="83"/>
      <c r="NCL21" s="212"/>
      <c r="NCM21" s="212"/>
      <c r="NCN21" s="212"/>
      <c r="NCO21" s="191"/>
      <c r="NCP21" s="191"/>
      <c r="NCQ21" s="191"/>
      <c r="NCR21" s="191"/>
      <c r="NCS21" s="83"/>
      <c r="NCT21" s="212"/>
      <c r="NCU21" s="212"/>
      <c r="NCV21" s="212"/>
      <c r="NCW21" s="191"/>
      <c r="NCX21" s="191"/>
      <c r="NCY21" s="191"/>
      <c r="NCZ21" s="191"/>
      <c r="NDA21" s="83"/>
      <c r="NDB21" s="212"/>
      <c r="NDC21" s="212"/>
      <c r="NDD21" s="212"/>
      <c r="NDE21" s="191"/>
      <c r="NDF21" s="191"/>
      <c r="NDG21" s="191"/>
      <c r="NDH21" s="191"/>
      <c r="NDI21" s="83"/>
      <c r="NDJ21" s="212"/>
      <c r="NDK21" s="212"/>
      <c r="NDL21" s="212"/>
      <c r="NDM21" s="191"/>
      <c r="NDN21" s="191"/>
      <c r="NDO21" s="191"/>
      <c r="NDP21" s="191"/>
      <c r="NDQ21" s="83"/>
      <c r="NDR21" s="212"/>
      <c r="NDS21" s="212"/>
      <c r="NDT21" s="212"/>
      <c r="NDU21" s="191"/>
      <c r="NDV21" s="191"/>
      <c r="NDW21" s="191"/>
      <c r="NDX21" s="191"/>
      <c r="NDY21" s="83"/>
      <c r="NDZ21" s="212"/>
      <c r="NEA21" s="212"/>
      <c r="NEB21" s="212"/>
      <c r="NEC21" s="191"/>
      <c r="NED21" s="191"/>
      <c r="NEE21" s="191"/>
      <c r="NEF21" s="191"/>
      <c r="NEG21" s="83"/>
      <c r="NEH21" s="212"/>
      <c r="NEI21" s="212"/>
      <c r="NEJ21" s="212"/>
      <c r="NEK21" s="191"/>
      <c r="NEL21" s="191"/>
      <c r="NEM21" s="191"/>
      <c r="NEN21" s="191"/>
      <c r="NEO21" s="83"/>
      <c r="NEP21" s="212"/>
      <c r="NEQ21" s="212"/>
      <c r="NER21" s="212"/>
      <c r="NES21" s="191"/>
      <c r="NET21" s="191"/>
      <c r="NEU21" s="191"/>
      <c r="NEV21" s="191"/>
      <c r="NEW21" s="83"/>
      <c r="NEX21" s="212"/>
      <c r="NEY21" s="212"/>
      <c r="NEZ21" s="212"/>
      <c r="NFA21" s="191"/>
      <c r="NFB21" s="191"/>
      <c r="NFC21" s="191"/>
      <c r="NFD21" s="191"/>
      <c r="NFE21" s="83"/>
      <c r="NFF21" s="212"/>
      <c r="NFG21" s="212"/>
      <c r="NFH21" s="212"/>
      <c r="NFI21" s="191"/>
      <c r="NFJ21" s="191"/>
      <c r="NFK21" s="191"/>
      <c r="NFL21" s="191"/>
      <c r="NFM21" s="83"/>
      <c r="NFN21" s="212"/>
      <c r="NFO21" s="212"/>
      <c r="NFP21" s="212"/>
      <c r="NFQ21" s="191"/>
      <c r="NFR21" s="191"/>
      <c r="NFS21" s="191"/>
      <c r="NFT21" s="191"/>
      <c r="NFU21" s="83"/>
      <c r="NFV21" s="212"/>
      <c r="NFW21" s="212"/>
      <c r="NFX21" s="212"/>
      <c r="NFY21" s="191"/>
      <c r="NFZ21" s="191"/>
      <c r="NGA21" s="191"/>
      <c r="NGB21" s="191"/>
      <c r="NGC21" s="83"/>
      <c r="NGD21" s="212"/>
      <c r="NGE21" s="212"/>
      <c r="NGF21" s="212"/>
      <c r="NGG21" s="191"/>
      <c r="NGH21" s="191"/>
      <c r="NGI21" s="191"/>
      <c r="NGJ21" s="191"/>
      <c r="NGK21" s="83"/>
      <c r="NGL21" s="212"/>
      <c r="NGM21" s="212"/>
      <c r="NGN21" s="212"/>
      <c r="NGO21" s="191"/>
      <c r="NGP21" s="191"/>
      <c r="NGQ21" s="191"/>
      <c r="NGR21" s="191"/>
      <c r="NGS21" s="83"/>
      <c r="NGT21" s="212"/>
      <c r="NGU21" s="212"/>
      <c r="NGV21" s="212"/>
      <c r="NGW21" s="191"/>
      <c r="NGX21" s="191"/>
      <c r="NGY21" s="191"/>
      <c r="NGZ21" s="191"/>
      <c r="NHA21" s="83"/>
      <c r="NHB21" s="212"/>
      <c r="NHC21" s="212"/>
      <c r="NHD21" s="212"/>
      <c r="NHE21" s="191"/>
      <c r="NHF21" s="191"/>
      <c r="NHG21" s="191"/>
      <c r="NHH21" s="191"/>
      <c r="NHI21" s="83"/>
      <c r="NHJ21" s="212"/>
      <c r="NHK21" s="212"/>
      <c r="NHL21" s="212"/>
      <c r="NHM21" s="191"/>
      <c r="NHN21" s="191"/>
      <c r="NHO21" s="191"/>
      <c r="NHP21" s="191"/>
      <c r="NHQ21" s="83"/>
      <c r="NHR21" s="212"/>
      <c r="NHS21" s="212"/>
      <c r="NHT21" s="212"/>
      <c r="NHU21" s="191"/>
      <c r="NHV21" s="191"/>
      <c r="NHW21" s="191"/>
      <c r="NHX21" s="191"/>
      <c r="NHY21" s="83"/>
      <c r="NHZ21" s="212"/>
      <c r="NIA21" s="212"/>
      <c r="NIB21" s="212"/>
      <c r="NIC21" s="191"/>
      <c r="NID21" s="191"/>
      <c r="NIE21" s="191"/>
      <c r="NIF21" s="191"/>
      <c r="NIG21" s="83"/>
      <c r="NIH21" s="212"/>
      <c r="NII21" s="212"/>
      <c r="NIJ21" s="212"/>
      <c r="NIK21" s="191"/>
      <c r="NIL21" s="191"/>
      <c r="NIM21" s="191"/>
      <c r="NIN21" s="191"/>
      <c r="NIO21" s="83"/>
      <c r="NIP21" s="212"/>
      <c r="NIQ21" s="212"/>
      <c r="NIR21" s="212"/>
      <c r="NIS21" s="191"/>
      <c r="NIT21" s="191"/>
      <c r="NIU21" s="191"/>
      <c r="NIV21" s="191"/>
      <c r="NIW21" s="83"/>
      <c r="NIX21" s="212"/>
      <c r="NIY21" s="212"/>
      <c r="NIZ21" s="212"/>
      <c r="NJA21" s="191"/>
      <c r="NJB21" s="191"/>
      <c r="NJC21" s="191"/>
      <c r="NJD21" s="191"/>
      <c r="NJE21" s="83"/>
      <c r="NJF21" s="212"/>
      <c r="NJG21" s="212"/>
      <c r="NJH21" s="212"/>
      <c r="NJI21" s="191"/>
      <c r="NJJ21" s="191"/>
      <c r="NJK21" s="191"/>
      <c r="NJL21" s="191"/>
      <c r="NJM21" s="83"/>
      <c r="NJN21" s="212"/>
      <c r="NJO21" s="212"/>
      <c r="NJP21" s="212"/>
      <c r="NJQ21" s="191"/>
      <c r="NJR21" s="191"/>
      <c r="NJS21" s="191"/>
      <c r="NJT21" s="191"/>
      <c r="NJU21" s="83"/>
      <c r="NJV21" s="212"/>
      <c r="NJW21" s="212"/>
      <c r="NJX21" s="212"/>
      <c r="NJY21" s="191"/>
      <c r="NJZ21" s="191"/>
      <c r="NKA21" s="191"/>
      <c r="NKB21" s="191"/>
      <c r="NKC21" s="83"/>
      <c r="NKD21" s="212"/>
      <c r="NKE21" s="212"/>
      <c r="NKF21" s="212"/>
      <c r="NKG21" s="191"/>
      <c r="NKH21" s="191"/>
      <c r="NKI21" s="191"/>
      <c r="NKJ21" s="191"/>
      <c r="NKK21" s="83"/>
      <c r="NKL21" s="212"/>
      <c r="NKM21" s="212"/>
      <c r="NKN21" s="212"/>
      <c r="NKO21" s="191"/>
      <c r="NKP21" s="191"/>
      <c r="NKQ21" s="191"/>
      <c r="NKR21" s="191"/>
      <c r="NKS21" s="83"/>
      <c r="NKT21" s="212"/>
      <c r="NKU21" s="212"/>
      <c r="NKV21" s="212"/>
      <c r="NKW21" s="191"/>
      <c r="NKX21" s="191"/>
      <c r="NKY21" s="191"/>
      <c r="NKZ21" s="191"/>
      <c r="NLA21" s="83"/>
      <c r="NLB21" s="212"/>
      <c r="NLC21" s="212"/>
      <c r="NLD21" s="212"/>
      <c r="NLE21" s="191"/>
      <c r="NLF21" s="191"/>
      <c r="NLG21" s="191"/>
      <c r="NLH21" s="191"/>
      <c r="NLI21" s="83"/>
      <c r="NLJ21" s="212"/>
      <c r="NLK21" s="212"/>
      <c r="NLL21" s="212"/>
      <c r="NLM21" s="191"/>
      <c r="NLN21" s="191"/>
      <c r="NLO21" s="191"/>
      <c r="NLP21" s="191"/>
      <c r="NLQ21" s="83"/>
      <c r="NLR21" s="212"/>
      <c r="NLS21" s="212"/>
      <c r="NLT21" s="212"/>
      <c r="NLU21" s="191"/>
      <c r="NLV21" s="191"/>
      <c r="NLW21" s="191"/>
      <c r="NLX21" s="191"/>
      <c r="NLY21" s="83"/>
      <c r="NLZ21" s="212"/>
      <c r="NMA21" s="212"/>
      <c r="NMB21" s="212"/>
      <c r="NMC21" s="191"/>
      <c r="NMD21" s="191"/>
      <c r="NME21" s="191"/>
      <c r="NMF21" s="191"/>
      <c r="NMG21" s="83"/>
      <c r="NMH21" s="212"/>
      <c r="NMI21" s="212"/>
      <c r="NMJ21" s="212"/>
      <c r="NMK21" s="191"/>
      <c r="NML21" s="191"/>
      <c r="NMM21" s="191"/>
      <c r="NMN21" s="191"/>
      <c r="NMO21" s="83"/>
      <c r="NMP21" s="212"/>
      <c r="NMQ21" s="212"/>
      <c r="NMR21" s="212"/>
      <c r="NMS21" s="191"/>
      <c r="NMT21" s="191"/>
      <c r="NMU21" s="191"/>
      <c r="NMV21" s="191"/>
      <c r="NMW21" s="83"/>
      <c r="NMX21" s="212"/>
      <c r="NMY21" s="212"/>
      <c r="NMZ21" s="212"/>
      <c r="NNA21" s="191"/>
      <c r="NNB21" s="191"/>
      <c r="NNC21" s="191"/>
      <c r="NND21" s="191"/>
      <c r="NNE21" s="83"/>
      <c r="NNF21" s="212"/>
      <c r="NNG21" s="212"/>
      <c r="NNH21" s="212"/>
      <c r="NNI21" s="191"/>
      <c r="NNJ21" s="191"/>
      <c r="NNK21" s="191"/>
      <c r="NNL21" s="191"/>
      <c r="NNM21" s="83"/>
      <c r="NNN21" s="212"/>
      <c r="NNO21" s="212"/>
      <c r="NNP21" s="212"/>
      <c r="NNQ21" s="191"/>
      <c r="NNR21" s="191"/>
      <c r="NNS21" s="191"/>
      <c r="NNT21" s="191"/>
      <c r="NNU21" s="83"/>
      <c r="NNV21" s="212"/>
      <c r="NNW21" s="212"/>
      <c r="NNX21" s="212"/>
      <c r="NNY21" s="191"/>
      <c r="NNZ21" s="191"/>
      <c r="NOA21" s="191"/>
      <c r="NOB21" s="191"/>
      <c r="NOC21" s="83"/>
      <c r="NOD21" s="212"/>
      <c r="NOE21" s="212"/>
      <c r="NOF21" s="212"/>
      <c r="NOG21" s="191"/>
      <c r="NOH21" s="191"/>
      <c r="NOI21" s="191"/>
      <c r="NOJ21" s="191"/>
      <c r="NOK21" s="83"/>
      <c r="NOL21" s="212"/>
      <c r="NOM21" s="212"/>
      <c r="NON21" s="212"/>
      <c r="NOO21" s="191"/>
      <c r="NOP21" s="191"/>
      <c r="NOQ21" s="191"/>
      <c r="NOR21" s="191"/>
      <c r="NOS21" s="83"/>
      <c r="NOT21" s="212"/>
      <c r="NOU21" s="212"/>
      <c r="NOV21" s="212"/>
      <c r="NOW21" s="191"/>
      <c r="NOX21" s="191"/>
      <c r="NOY21" s="191"/>
      <c r="NOZ21" s="191"/>
      <c r="NPA21" s="83"/>
      <c r="NPB21" s="212"/>
      <c r="NPC21" s="212"/>
      <c r="NPD21" s="212"/>
      <c r="NPE21" s="191"/>
      <c r="NPF21" s="191"/>
      <c r="NPG21" s="191"/>
      <c r="NPH21" s="191"/>
      <c r="NPI21" s="83"/>
      <c r="NPJ21" s="212"/>
      <c r="NPK21" s="212"/>
      <c r="NPL21" s="212"/>
      <c r="NPM21" s="191"/>
      <c r="NPN21" s="191"/>
      <c r="NPO21" s="191"/>
      <c r="NPP21" s="191"/>
      <c r="NPQ21" s="83"/>
      <c r="NPR21" s="212"/>
      <c r="NPS21" s="212"/>
      <c r="NPT21" s="212"/>
      <c r="NPU21" s="191"/>
      <c r="NPV21" s="191"/>
      <c r="NPW21" s="191"/>
      <c r="NPX21" s="191"/>
      <c r="NPY21" s="83"/>
      <c r="NPZ21" s="212"/>
      <c r="NQA21" s="212"/>
      <c r="NQB21" s="212"/>
      <c r="NQC21" s="191"/>
      <c r="NQD21" s="191"/>
      <c r="NQE21" s="191"/>
      <c r="NQF21" s="191"/>
      <c r="NQG21" s="83"/>
      <c r="NQH21" s="212"/>
      <c r="NQI21" s="212"/>
      <c r="NQJ21" s="212"/>
      <c r="NQK21" s="191"/>
      <c r="NQL21" s="191"/>
      <c r="NQM21" s="191"/>
      <c r="NQN21" s="191"/>
      <c r="NQO21" s="83"/>
      <c r="NQP21" s="212"/>
      <c r="NQQ21" s="212"/>
      <c r="NQR21" s="212"/>
      <c r="NQS21" s="191"/>
      <c r="NQT21" s="191"/>
      <c r="NQU21" s="191"/>
      <c r="NQV21" s="191"/>
      <c r="NQW21" s="83"/>
      <c r="NQX21" s="212"/>
      <c r="NQY21" s="212"/>
      <c r="NQZ21" s="212"/>
      <c r="NRA21" s="191"/>
      <c r="NRB21" s="191"/>
      <c r="NRC21" s="191"/>
      <c r="NRD21" s="191"/>
      <c r="NRE21" s="83"/>
      <c r="NRF21" s="212"/>
      <c r="NRG21" s="212"/>
      <c r="NRH21" s="212"/>
      <c r="NRI21" s="191"/>
      <c r="NRJ21" s="191"/>
      <c r="NRK21" s="191"/>
      <c r="NRL21" s="191"/>
      <c r="NRM21" s="83"/>
      <c r="NRN21" s="212"/>
      <c r="NRO21" s="212"/>
      <c r="NRP21" s="212"/>
      <c r="NRQ21" s="191"/>
      <c r="NRR21" s="191"/>
      <c r="NRS21" s="191"/>
      <c r="NRT21" s="191"/>
      <c r="NRU21" s="83"/>
      <c r="NRV21" s="212"/>
      <c r="NRW21" s="212"/>
      <c r="NRX21" s="212"/>
      <c r="NRY21" s="191"/>
      <c r="NRZ21" s="191"/>
      <c r="NSA21" s="191"/>
      <c r="NSB21" s="191"/>
      <c r="NSC21" s="83"/>
      <c r="NSD21" s="212"/>
      <c r="NSE21" s="212"/>
      <c r="NSF21" s="212"/>
      <c r="NSG21" s="191"/>
      <c r="NSH21" s="191"/>
      <c r="NSI21" s="191"/>
      <c r="NSJ21" s="191"/>
      <c r="NSK21" s="83"/>
      <c r="NSL21" s="212"/>
      <c r="NSM21" s="212"/>
      <c r="NSN21" s="212"/>
      <c r="NSO21" s="191"/>
      <c r="NSP21" s="191"/>
      <c r="NSQ21" s="191"/>
      <c r="NSR21" s="191"/>
      <c r="NSS21" s="83"/>
      <c r="NST21" s="212"/>
      <c r="NSU21" s="212"/>
      <c r="NSV21" s="212"/>
      <c r="NSW21" s="191"/>
      <c r="NSX21" s="191"/>
      <c r="NSY21" s="191"/>
      <c r="NSZ21" s="191"/>
      <c r="NTA21" s="83"/>
      <c r="NTB21" s="212"/>
      <c r="NTC21" s="212"/>
      <c r="NTD21" s="212"/>
      <c r="NTE21" s="191"/>
      <c r="NTF21" s="191"/>
      <c r="NTG21" s="191"/>
      <c r="NTH21" s="191"/>
      <c r="NTI21" s="83"/>
      <c r="NTJ21" s="212"/>
      <c r="NTK21" s="212"/>
      <c r="NTL21" s="212"/>
      <c r="NTM21" s="191"/>
      <c r="NTN21" s="191"/>
      <c r="NTO21" s="191"/>
      <c r="NTP21" s="191"/>
      <c r="NTQ21" s="83"/>
      <c r="NTR21" s="212"/>
      <c r="NTS21" s="212"/>
      <c r="NTT21" s="212"/>
      <c r="NTU21" s="191"/>
      <c r="NTV21" s="191"/>
      <c r="NTW21" s="191"/>
      <c r="NTX21" s="191"/>
      <c r="NTY21" s="83"/>
      <c r="NTZ21" s="212"/>
      <c r="NUA21" s="212"/>
      <c r="NUB21" s="212"/>
      <c r="NUC21" s="191"/>
      <c r="NUD21" s="191"/>
      <c r="NUE21" s="191"/>
      <c r="NUF21" s="191"/>
      <c r="NUG21" s="83"/>
      <c r="NUH21" s="212"/>
      <c r="NUI21" s="212"/>
      <c r="NUJ21" s="212"/>
      <c r="NUK21" s="191"/>
      <c r="NUL21" s="191"/>
      <c r="NUM21" s="191"/>
      <c r="NUN21" s="191"/>
      <c r="NUO21" s="83"/>
      <c r="NUP21" s="212"/>
      <c r="NUQ21" s="212"/>
      <c r="NUR21" s="212"/>
      <c r="NUS21" s="191"/>
      <c r="NUT21" s="191"/>
      <c r="NUU21" s="191"/>
      <c r="NUV21" s="191"/>
      <c r="NUW21" s="83"/>
      <c r="NUX21" s="212"/>
      <c r="NUY21" s="212"/>
      <c r="NUZ21" s="212"/>
      <c r="NVA21" s="191"/>
      <c r="NVB21" s="191"/>
      <c r="NVC21" s="191"/>
      <c r="NVD21" s="191"/>
      <c r="NVE21" s="83"/>
      <c r="NVF21" s="212"/>
      <c r="NVG21" s="212"/>
      <c r="NVH21" s="212"/>
      <c r="NVI21" s="191"/>
      <c r="NVJ21" s="191"/>
      <c r="NVK21" s="191"/>
      <c r="NVL21" s="191"/>
      <c r="NVM21" s="83"/>
      <c r="NVN21" s="212"/>
      <c r="NVO21" s="212"/>
      <c r="NVP21" s="212"/>
      <c r="NVQ21" s="191"/>
      <c r="NVR21" s="191"/>
      <c r="NVS21" s="191"/>
      <c r="NVT21" s="191"/>
      <c r="NVU21" s="83"/>
      <c r="NVV21" s="212"/>
      <c r="NVW21" s="212"/>
      <c r="NVX21" s="212"/>
      <c r="NVY21" s="191"/>
      <c r="NVZ21" s="191"/>
      <c r="NWA21" s="191"/>
      <c r="NWB21" s="191"/>
      <c r="NWC21" s="83"/>
      <c r="NWD21" s="212"/>
      <c r="NWE21" s="212"/>
      <c r="NWF21" s="212"/>
      <c r="NWG21" s="191"/>
      <c r="NWH21" s="191"/>
      <c r="NWI21" s="191"/>
      <c r="NWJ21" s="191"/>
      <c r="NWK21" s="83"/>
      <c r="NWL21" s="212"/>
      <c r="NWM21" s="212"/>
      <c r="NWN21" s="212"/>
      <c r="NWO21" s="191"/>
      <c r="NWP21" s="191"/>
      <c r="NWQ21" s="191"/>
      <c r="NWR21" s="191"/>
      <c r="NWS21" s="83"/>
      <c r="NWT21" s="212"/>
      <c r="NWU21" s="212"/>
      <c r="NWV21" s="212"/>
      <c r="NWW21" s="191"/>
      <c r="NWX21" s="191"/>
      <c r="NWY21" s="191"/>
      <c r="NWZ21" s="191"/>
      <c r="NXA21" s="83"/>
      <c r="NXB21" s="212"/>
      <c r="NXC21" s="212"/>
      <c r="NXD21" s="212"/>
      <c r="NXE21" s="191"/>
      <c r="NXF21" s="191"/>
      <c r="NXG21" s="191"/>
      <c r="NXH21" s="191"/>
      <c r="NXI21" s="83"/>
      <c r="NXJ21" s="212"/>
      <c r="NXK21" s="212"/>
      <c r="NXL21" s="212"/>
      <c r="NXM21" s="191"/>
      <c r="NXN21" s="191"/>
      <c r="NXO21" s="191"/>
      <c r="NXP21" s="191"/>
      <c r="NXQ21" s="83"/>
      <c r="NXR21" s="212"/>
      <c r="NXS21" s="212"/>
      <c r="NXT21" s="212"/>
      <c r="NXU21" s="191"/>
      <c r="NXV21" s="191"/>
      <c r="NXW21" s="191"/>
      <c r="NXX21" s="191"/>
      <c r="NXY21" s="83"/>
      <c r="NXZ21" s="212"/>
      <c r="NYA21" s="212"/>
      <c r="NYB21" s="212"/>
      <c r="NYC21" s="191"/>
      <c r="NYD21" s="191"/>
      <c r="NYE21" s="191"/>
      <c r="NYF21" s="191"/>
      <c r="NYG21" s="83"/>
      <c r="NYH21" s="212"/>
      <c r="NYI21" s="212"/>
      <c r="NYJ21" s="212"/>
      <c r="NYK21" s="191"/>
      <c r="NYL21" s="191"/>
      <c r="NYM21" s="191"/>
      <c r="NYN21" s="191"/>
      <c r="NYO21" s="83"/>
      <c r="NYP21" s="212"/>
      <c r="NYQ21" s="212"/>
      <c r="NYR21" s="212"/>
      <c r="NYS21" s="191"/>
      <c r="NYT21" s="191"/>
      <c r="NYU21" s="191"/>
      <c r="NYV21" s="191"/>
      <c r="NYW21" s="83"/>
      <c r="NYX21" s="212"/>
      <c r="NYY21" s="212"/>
      <c r="NYZ21" s="212"/>
      <c r="NZA21" s="191"/>
      <c r="NZB21" s="191"/>
      <c r="NZC21" s="191"/>
      <c r="NZD21" s="191"/>
      <c r="NZE21" s="83"/>
      <c r="NZF21" s="212"/>
      <c r="NZG21" s="212"/>
      <c r="NZH21" s="212"/>
      <c r="NZI21" s="191"/>
      <c r="NZJ21" s="191"/>
      <c r="NZK21" s="191"/>
      <c r="NZL21" s="191"/>
      <c r="NZM21" s="83"/>
      <c r="NZN21" s="212"/>
      <c r="NZO21" s="212"/>
      <c r="NZP21" s="212"/>
      <c r="NZQ21" s="191"/>
      <c r="NZR21" s="191"/>
      <c r="NZS21" s="191"/>
      <c r="NZT21" s="191"/>
      <c r="NZU21" s="83"/>
      <c r="NZV21" s="212"/>
      <c r="NZW21" s="212"/>
      <c r="NZX21" s="212"/>
      <c r="NZY21" s="191"/>
      <c r="NZZ21" s="191"/>
      <c r="OAA21" s="191"/>
      <c r="OAB21" s="191"/>
      <c r="OAC21" s="83"/>
      <c r="OAD21" s="212"/>
      <c r="OAE21" s="212"/>
      <c r="OAF21" s="212"/>
      <c r="OAG21" s="191"/>
      <c r="OAH21" s="191"/>
      <c r="OAI21" s="191"/>
      <c r="OAJ21" s="191"/>
      <c r="OAK21" s="83"/>
      <c r="OAL21" s="212"/>
      <c r="OAM21" s="212"/>
      <c r="OAN21" s="212"/>
      <c r="OAO21" s="191"/>
      <c r="OAP21" s="191"/>
      <c r="OAQ21" s="191"/>
      <c r="OAR21" s="191"/>
      <c r="OAS21" s="83"/>
      <c r="OAT21" s="212"/>
      <c r="OAU21" s="212"/>
      <c r="OAV21" s="212"/>
      <c r="OAW21" s="191"/>
      <c r="OAX21" s="191"/>
      <c r="OAY21" s="191"/>
      <c r="OAZ21" s="191"/>
      <c r="OBA21" s="83"/>
      <c r="OBB21" s="212"/>
      <c r="OBC21" s="212"/>
      <c r="OBD21" s="212"/>
      <c r="OBE21" s="191"/>
      <c r="OBF21" s="191"/>
      <c r="OBG21" s="191"/>
      <c r="OBH21" s="191"/>
      <c r="OBI21" s="83"/>
      <c r="OBJ21" s="212"/>
      <c r="OBK21" s="212"/>
      <c r="OBL21" s="212"/>
      <c r="OBM21" s="191"/>
      <c r="OBN21" s="191"/>
      <c r="OBO21" s="191"/>
      <c r="OBP21" s="191"/>
      <c r="OBQ21" s="83"/>
      <c r="OBR21" s="212"/>
      <c r="OBS21" s="212"/>
      <c r="OBT21" s="212"/>
      <c r="OBU21" s="191"/>
      <c r="OBV21" s="191"/>
      <c r="OBW21" s="191"/>
      <c r="OBX21" s="191"/>
      <c r="OBY21" s="83"/>
      <c r="OBZ21" s="212"/>
      <c r="OCA21" s="212"/>
      <c r="OCB21" s="212"/>
      <c r="OCC21" s="191"/>
      <c r="OCD21" s="191"/>
      <c r="OCE21" s="191"/>
      <c r="OCF21" s="191"/>
      <c r="OCG21" s="83"/>
      <c r="OCH21" s="212"/>
      <c r="OCI21" s="212"/>
      <c r="OCJ21" s="212"/>
      <c r="OCK21" s="191"/>
      <c r="OCL21" s="191"/>
      <c r="OCM21" s="191"/>
      <c r="OCN21" s="191"/>
      <c r="OCO21" s="83"/>
      <c r="OCP21" s="212"/>
      <c r="OCQ21" s="212"/>
      <c r="OCR21" s="212"/>
      <c r="OCS21" s="191"/>
      <c r="OCT21" s="191"/>
      <c r="OCU21" s="191"/>
      <c r="OCV21" s="191"/>
      <c r="OCW21" s="83"/>
      <c r="OCX21" s="212"/>
      <c r="OCY21" s="212"/>
      <c r="OCZ21" s="212"/>
      <c r="ODA21" s="191"/>
      <c r="ODB21" s="191"/>
      <c r="ODC21" s="191"/>
      <c r="ODD21" s="191"/>
      <c r="ODE21" s="83"/>
      <c r="ODF21" s="212"/>
      <c r="ODG21" s="212"/>
      <c r="ODH21" s="212"/>
      <c r="ODI21" s="191"/>
      <c r="ODJ21" s="191"/>
      <c r="ODK21" s="191"/>
      <c r="ODL21" s="191"/>
      <c r="ODM21" s="83"/>
      <c r="ODN21" s="212"/>
      <c r="ODO21" s="212"/>
      <c r="ODP21" s="212"/>
      <c r="ODQ21" s="191"/>
      <c r="ODR21" s="191"/>
      <c r="ODS21" s="191"/>
      <c r="ODT21" s="191"/>
      <c r="ODU21" s="83"/>
      <c r="ODV21" s="212"/>
      <c r="ODW21" s="212"/>
      <c r="ODX21" s="212"/>
      <c r="ODY21" s="191"/>
      <c r="ODZ21" s="191"/>
      <c r="OEA21" s="191"/>
      <c r="OEB21" s="191"/>
      <c r="OEC21" s="83"/>
      <c r="OED21" s="212"/>
      <c r="OEE21" s="212"/>
      <c r="OEF21" s="212"/>
      <c r="OEG21" s="191"/>
      <c r="OEH21" s="191"/>
      <c r="OEI21" s="191"/>
      <c r="OEJ21" s="191"/>
      <c r="OEK21" s="83"/>
      <c r="OEL21" s="212"/>
      <c r="OEM21" s="212"/>
      <c r="OEN21" s="212"/>
      <c r="OEO21" s="191"/>
      <c r="OEP21" s="191"/>
      <c r="OEQ21" s="191"/>
      <c r="OER21" s="191"/>
      <c r="OES21" s="83"/>
      <c r="OET21" s="212"/>
      <c r="OEU21" s="212"/>
      <c r="OEV21" s="212"/>
      <c r="OEW21" s="191"/>
      <c r="OEX21" s="191"/>
      <c r="OEY21" s="191"/>
      <c r="OEZ21" s="191"/>
      <c r="OFA21" s="83"/>
      <c r="OFB21" s="212"/>
      <c r="OFC21" s="212"/>
      <c r="OFD21" s="212"/>
      <c r="OFE21" s="191"/>
      <c r="OFF21" s="191"/>
      <c r="OFG21" s="191"/>
      <c r="OFH21" s="191"/>
      <c r="OFI21" s="83"/>
      <c r="OFJ21" s="212"/>
      <c r="OFK21" s="212"/>
      <c r="OFL21" s="212"/>
      <c r="OFM21" s="191"/>
      <c r="OFN21" s="191"/>
      <c r="OFO21" s="191"/>
      <c r="OFP21" s="191"/>
      <c r="OFQ21" s="83"/>
      <c r="OFR21" s="212"/>
      <c r="OFS21" s="212"/>
      <c r="OFT21" s="212"/>
      <c r="OFU21" s="191"/>
      <c r="OFV21" s="191"/>
      <c r="OFW21" s="191"/>
      <c r="OFX21" s="191"/>
      <c r="OFY21" s="83"/>
      <c r="OFZ21" s="212"/>
      <c r="OGA21" s="212"/>
      <c r="OGB21" s="212"/>
      <c r="OGC21" s="191"/>
      <c r="OGD21" s="191"/>
      <c r="OGE21" s="191"/>
      <c r="OGF21" s="191"/>
      <c r="OGG21" s="83"/>
      <c r="OGH21" s="212"/>
      <c r="OGI21" s="212"/>
      <c r="OGJ21" s="212"/>
      <c r="OGK21" s="191"/>
      <c r="OGL21" s="191"/>
      <c r="OGM21" s="191"/>
      <c r="OGN21" s="191"/>
      <c r="OGO21" s="83"/>
      <c r="OGP21" s="212"/>
      <c r="OGQ21" s="212"/>
      <c r="OGR21" s="212"/>
      <c r="OGS21" s="191"/>
      <c r="OGT21" s="191"/>
      <c r="OGU21" s="191"/>
      <c r="OGV21" s="191"/>
      <c r="OGW21" s="83"/>
      <c r="OGX21" s="212"/>
      <c r="OGY21" s="212"/>
      <c r="OGZ21" s="212"/>
      <c r="OHA21" s="191"/>
      <c r="OHB21" s="191"/>
      <c r="OHC21" s="191"/>
      <c r="OHD21" s="191"/>
      <c r="OHE21" s="83"/>
      <c r="OHF21" s="212"/>
      <c r="OHG21" s="212"/>
      <c r="OHH21" s="212"/>
      <c r="OHI21" s="191"/>
      <c r="OHJ21" s="191"/>
      <c r="OHK21" s="191"/>
      <c r="OHL21" s="191"/>
      <c r="OHM21" s="83"/>
      <c r="OHN21" s="212"/>
      <c r="OHO21" s="212"/>
      <c r="OHP21" s="212"/>
      <c r="OHQ21" s="191"/>
      <c r="OHR21" s="191"/>
      <c r="OHS21" s="191"/>
      <c r="OHT21" s="191"/>
      <c r="OHU21" s="83"/>
      <c r="OHV21" s="212"/>
      <c r="OHW21" s="212"/>
      <c r="OHX21" s="212"/>
      <c r="OHY21" s="191"/>
      <c r="OHZ21" s="191"/>
      <c r="OIA21" s="191"/>
      <c r="OIB21" s="191"/>
      <c r="OIC21" s="83"/>
      <c r="OID21" s="212"/>
      <c r="OIE21" s="212"/>
      <c r="OIF21" s="212"/>
      <c r="OIG21" s="191"/>
      <c r="OIH21" s="191"/>
      <c r="OII21" s="191"/>
      <c r="OIJ21" s="191"/>
      <c r="OIK21" s="83"/>
      <c r="OIL21" s="212"/>
      <c r="OIM21" s="212"/>
      <c r="OIN21" s="212"/>
      <c r="OIO21" s="191"/>
      <c r="OIP21" s="191"/>
      <c r="OIQ21" s="191"/>
      <c r="OIR21" s="191"/>
      <c r="OIS21" s="83"/>
      <c r="OIT21" s="212"/>
      <c r="OIU21" s="212"/>
      <c r="OIV21" s="212"/>
      <c r="OIW21" s="191"/>
      <c r="OIX21" s="191"/>
      <c r="OIY21" s="191"/>
      <c r="OIZ21" s="191"/>
      <c r="OJA21" s="83"/>
      <c r="OJB21" s="212"/>
      <c r="OJC21" s="212"/>
      <c r="OJD21" s="212"/>
      <c r="OJE21" s="191"/>
      <c r="OJF21" s="191"/>
      <c r="OJG21" s="191"/>
      <c r="OJH21" s="191"/>
      <c r="OJI21" s="83"/>
      <c r="OJJ21" s="212"/>
      <c r="OJK21" s="212"/>
      <c r="OJL21" s="212"/>
      <c r="OJM21" s="191"/>
      <c r="OJN21" s="191"/>
      <c r="OJO21" s="191"/>
      <c r="OJP21" s="191"/>
      <c r="OJQ21" s="83"/>
      <c r="OJR21" s="212"/>
      <c r="OJS21" s="212"/>
      <c r="OJT21" s="212"/>
      <c r="OJU21" s="191"/>
      <c r="OJV21" s="191"/>
      <c r="OJW21" s="191"/>
      <c r="OJX21" s="191"/>
      <c r="OJY21" s="83"/>
      <c r="OJZ21" s="212"/>
      <c r="OKA21" s="212"/>
      <c r="OKB21" s="212"/>
      <c r="OKC21" s="191"/>
      <c r="OKD21" s="191"/>
      <c r="OKE21" s="191"/>
      <c r="OKF21" s="191"/>
      <c r="OKG21" s="83"/>
      <c r="OKH21" s="212"/>
      <c r="OKI21" s="212"/>
      <c r="OKJ21" s="212"/>
      <c r="OKK21" s="191"/>
      <c r="OKL21" s="191"/>
      <c r="OKM21" s="191"/>
      <c r="OKN21" s="191"/>
      <c r="OKO21" s="83"/>
      <c r="OKP21" s="212"/>
      <c r="OKQ21" s="212"/>
      <c r="OKR21" s="212"/>
      <c r="OKS21" s="191"/>
      <c r="OKT21" s="191"/>
      <c r="OKU21" s="191"/>
      <c r="OKV21" s="191"/>
      <c r="OKW21" s="83"/>
      <c r="OKX21" s="212"/>
      <c r="OKY21" s="212"/>
      <c r="OKZ21" s="212"/>
      <c r="OLA21" s="191"/>
      <c r="OLB21" s="191"/>
      <c r="OLC21" s="191"/>
      <c r="OLD21" s="191"/>
      <c r="OLE21" s="83"/>
      <c r="OLF21" s="212"/>
      <c r="OLG21" s="212"/>
      <c r="OLH21" s="212"/>
      <c r="OLI21" s="191"/>
      <c r="OLJ21" s="191"/>
      <c r="OLK21" s="191"/>
      <c r="OLL21" s="191"/>
      <c r="OLM21" s="83"/>
      <c r="OLN21" s="212"/>
      <c r="OLO21" s="212"/>
      <c r="OLP21" s="212"/>
      <c r="OLQ21" s="191"/>
      <c r="OLR21" s="191"/>
      <c r="OLS21" s="191"/>
      <c r="OLT21" s="191"/>
      <c r="OLU21" s="83"/>
      <c r="OLV21" s="212"/>
      <c r="OLW21" s="212"/>
      <c r="OLX21" s="212"/>
      <c r="OLY21" s="191"/>
      <c r="OLZ21" s="191"/>
      <c r="OMA21" s="191"/>
      <c r="OMB21" s="191"/>
      <c r="OMC21" s="83"/>
      <c r="OMD21" s="212"/>
      <c r="OME21" s="212"/>
      <c r="OMF21" s="212"/>
      <c r="OMG21" s="191"/>
      <c r="OMH21" s="191"/>
      <c r="OMI21" s="191"/>
      <c r="OMJ21" s="191"/>
      <c r="OMK21" s="83"/>
      <c r="OML21" s="212"/>
      <c r="OMM21" s="212"/>
      <c r="OMN21" s="212"/>
      <c r="OMO21" s="191"/>
      <c r="OMP21" s="191"/>
      <c r="OMQ21" s="191"/>
      <c r="OMR21" s="191"/>
      <c r="OMS21" s="83"/>
      <c r="OMT21" s="212"/>
      <c r="OMU21" s="212"/>
      <c r="OMV21" s="212"/>
      <c r="OMW21" s="191"/>
      <c r="OMX21" s="191"/>
      <c r="OMY21" s="191"/>
      <c r="OMZ21" s="191"/>
      <c r="ONA21" s="83"/>
      <c r="ONB21" s="212"/>
      <c r="ONC21" s="212"/>
      <c r="OND21" s="212"/>
      <c r="ONE21" s="191"/>
      <c r="ONF21" s="191"/>
      <c r="ONG21" s="191"/>
      <c r="ONH21" s="191"/>
      <c r="ONI21" s="83"/>
      <c r="ONJ21" s="212"/>
      <c r="ONK21" s="212"/>
      <c r="ONL21" s="212"/>
      <c r="ONM21" s="191"/>
      <c r="ONN21" s="191"/>
      <c r="ONO21" s="191"/>
      <c r="ONP21" s="191"/>
      <c r="ONQ21" s="83"/>
      <c r="ONR21" s="212"/>
      <c r="ONS21" s="212"/>
      <c r="ONT21" s="212"/>
      <c r="ONU21" s="191"/>
      <c r="ONV21" s="191"/>
      <c r="ONW21" s="191"/>
      <c r="ONX21" s="191"/>
      <c r="ONY21" s="83"/>
      <c r="ONZ21" s="212"/>
      <c r="OOA21" s="212"/>
      <c r="OOB21" s="212"/>
      <c r="OOC21" s="191"/>
      <c r="OOD21" s="191"/>
      <c r="OOE21" s="191"/>
      <c r="OOF21" s="191"/>
      <c r="OOG21" s="83"/>
      <c r="OOH21" s="212"/>
      <c r="OOI21" s="212"/>
      <c r="OOJ21" s="212"/>
      <c r="OOK21" s="191"/>
      <c r="OOL21" s="191"/>
      <c r="OOM21" s="191"/>
      <c r="OON21" s="191"/>
      <c r="OOO21" s="83"/>
      <c r="OOP21" s="212"/>
      <c r="OOQ21" s="212"/>
      <c r="OOR21" s="212"/>
      <c r="OOS21" s="191"/>
      <c r="OOT21" s="191"/>
      <c r="OOU21" s="191"/>
      <c r="OOV21" s="191"/>
      <c r="OOW21" s="83"/>
      <c r="OOX21" s="212"/>
      <c r="OOY21" s="212"/>
      <c r="OOZ21" s="212"/>
      <c r="OPA21" s="191"/>
      <c r="OPB21" s="191"/>
      <c r="OPC21" s="191"/>
      <c r="OPD21" s="191"/>
      <c r="OPE21" s="83"/>
      <c r="OPF21" s="212"/>
      <c r="OPG21" s="212"/>
      <c r="OPH21" s="212"/>
      <c r="OPI21" s="191"/>
      <c r="OPJ21" s="191"/>
      <c r="OPK21" s="191"/>
      <c r="OPL21" s="191"/>
      <c r="OPM21" s="83"/>
      <c r="OPN21" s="212"/>
      <c r="OPO21" s="212"/>
      <c r="OPP21" s="212"/>
      <c r="OPQ21" s="191"/>
      <c r="OPR21" s="191"/>
      <c r="OPS21" s="191"/>
      <c r="OPT21" s="191"/>
      <c r="OPU21" s="83"/>
      <c r="OPV21" s="212"/>
      <c r="OPW21" s="212"/>
      <c r="OPX21" s="212"/>
      <c r="OPY21" s="191"/>
      <c r="OPZ21" s="191"/>
      <c r="OQA21" s="191"/>
      <c r="OQB21" s="191"/>
      <c r="OQC21" s="83"/>
      <c r="OQD21" s="212"/>
      <c r="OQE21" s="212"/>
      <c r="OQF21" s="212"/>
      <c r="OQG21" s="191"/>
      <c r="OQH21" s="191"/>
      <c r="OQI21" s="191"/>
      <c r="OQJ21" s="191"/>
      <c r="OQK21" s="83"/>
      <c r="OQL21" s="212"/>
      <c r="OQM21" s="212"/>
      <c r="OQN21" s="212"/>
      <c r="OQO21" s="191"/>
      <c r="OQP21" s="191"/>
      <c r="OQQ21" s="191"/>
      <c r="OQR21" s="191"/>
      <c r="OQS21" s="83"/>
      <c r="OQT21" s="212"/>
      <c r="OQU21" s="212"/>
      <c r="OQV21" s="212"/>
      <c r="OQW21" s="191"/>
      <c r="OQX21" s="191"/>
      <c r="OQY21" s="191"/>
      <c r="OQZ21" s="191"/>
      <c r="ORA21" s="83"/>
      <c r="ORB21" s="212"/>
      <c r="ORC21" s="212"/>
      <c r="ORD21" s="212"/>
      <c r="ORE21" s="191"/>
      <c r="ORF21" s="191"/>
      <c r="ORG21" s="191"/>
      <c r="ORH21" s="191"/>
      <c r="ORI21" s="83"/>
      <c r="ORJ21" s="212"/>
      <c r="ORK21" s="212"/>
      <c r="ORL21" s="212"/>
      <c r="ORM21" s="191"/>
      <c r="ORN21" s="191"/>
      <c r="ORO21" s="191"/>
      <c r="ORP21" s="191"/>
      <c r="ORQ21" s="83"/>
      <c r="ORR21" s="212"/>
      <c r="ORS21" s="212"/>
      <c r="ORT21" s="212"/>
      <c r="ORU21" s="191"/>
      <c r="ORV21" s="191"/>
      <c r="ORW21" s="191"/>
      <c r="ORX21" s="191"/>
      <c r="ORY21" s="83"/>
      <c r="ORZ21" s="212"/>
      <c r="OSA21" s="212"/>
      <c r="OSB21" s="212"/>
      <c r="OSC21" s="191"/>
      <c r="OSD21" s="191"/>
      <c r="OSE21" s="191"/>
      <c r="OSF21" s="191"/>
      <c r="OSG21" s="83"/>
      <c r="OSH21" s="212"/>
      <c r="OSI21" s="212"/>
      <c r="OSJ21" s="212"/>
      <c r="OSK21" s="191"/>
      <c r="OSL21" s="191"/>
      <c r="OSM21" s="191"/>
      <c r="OSN21" s="191"/>
      <c r="OSO21" s="83"/>
      <c r="OSP21" s="212"/>
      <c r="OSQ21" s="212"/>
      <c r="OSR21" s="212"/>
      <c r="OSS21" s="191"/>
      <c r="OST21" s="191"/>
      <c r="OSU21" s="191"/>
      <c r="OSV21" s="191"/>
      <c r="OSW21" s="83"/>
      <c r="OSX21" s="212"/>
      <c r="OSY21" s="212"/>
      <c r="OSZ21" s="212"/>
      <c r="OTA21" s="191"/>
      <c r="OTB21" s="191"/>
      <c r="OTC21" s="191"/>
      <c r="OTD21" s="191"/>
      <c r="OTE21" s="83"/>
      <c r="OTF21" s="212"/>
      <c r="OTG21" s="212"/>
      <c r="OTH21" s="212"/>
      <c r="OTI21" s="191"/>
      <c r="OTJ21" s="191"/>
      <c r="OTK21" s="191"/>
      <c r="OTL21" s="191"/>
      <c r="OTM21" s="83"/>
      <c r="OTN21" s="212"/>
      <c r="OTO21" s="212"/>
      <c r="OTP21" s="212"/>
      <c r="OTQ21" s="191"/>
      <c r="OTR21" s="191"/>
      <c r="OTS21" s="191"/>
      <c r="OTT21" s="191"/>
      <c r="OTU21" s="83"/>
      <c r="OTV21" s="212"/>
      <c r="OTW21" s="212"/>
      <c r="OTX21" s="212"/>
      <c r="OTY21" s="191"/>
      <c r="OTZ21" s="191"/>
      <c r="OUA21" s="191"/>
      <c r="OUB21" s="191"/>
      <c r="OUC21" s="83"/>
      <c r="OUD21" s="212"/>
      <c r="OUE21" s="212"/>
      <c r="OUF21" s="212"/>
      <c r="OUG21" s="191"/>
      <c r="OUH21" s="191"/>
      <c r="OUI21" s="191"/>
      <c r="OUJ21" s="191"/>
      <c r="OUK21" s="83"/>
      <c r="OUL21" s="212"/>
      <c r="OUM21" s="212"/>
      <c r="OUN21" s="212"/>
      <c r="OUO21" s="191"/>
      <c r="OUP21" s="191"/>
      <c r="OUQ21" s="191"/>
      <c r="OUR21" s="191"/>
      <c r="OUS21" s="83"/>
      <c r="OUT21" s="212"/>
      <c r="OUU21" s="212"/>
      <c r="OUV21" s="212"/>
      <c r="OUW21" s="191"/>
      <c r="OUX21" s="191"/>
      <c r="OUY21" s="191"/>
      <c r="OUZ21" s="191"/>
      <c r="OVA21" s="83"/>
      <c r="OVB21" s="212"/>
      <c r="OVC21" s="212"/>
      <c r="OVD21" s="212"/>
      <c r="OVE21" s="191"/>
      <c r="OVF21" s="191"/>
      <c r="OVG21" s="191"/>
      <c r="OVH21" s="191"/>
      <c r="OVI21" s="83"/>
      <c r="OVJ21" s="212"/>
      <c r="OVK21" s="212"/>
      <c r="OVL21" s="212"/>
      <c r="OVM21" s="191"/>
      <c r="OVN21" s="191"/>
      <c r="OVO21" s="191"/>
      <c r="OVP21" s="191"/>
      <c r="OVQ21" s="83"/>
      <c r="OVR21" s="212"/>
      <c r="OVS21" s="212"/>
      <c r="OVT21" s="212"/>
      <c r="OVU21" s="191"/>
      <c r="OVV21" s="191"/>
      <c r="OVW21" s="191"/>
      <c r="OVX21" s="191"/>
      <c r="OVY21" s="83"/>
      <c r="OVZ21" s="212"/>
      <c r="OWA21" s="212"/>
      <c r="OWB21" s="212"/>
      <c r="OWC21" s="191"/>
      <c r="OWD21" s="191"/>
      <c r="OWE21" s="191"/>
      <c r="OWF21" s="191"/>
      <c r="OWG21" s="83"/>
      <c r="OWH21" s="212"/>
      <c r="OWI21" s="212"/>
      <c r="OWJ21" s="212"/>
      <c r="OWK21" s="191"/>
      <c r="OWL21" s="191"/>
      <c r="OWM21" s="191"/>
      <c r="OWN21" s="191"/>
      <c r="OWO21" s="83"/>
      <c r="OWP21" s="212"/>
      <c r="OWQ21" s="212"/>
      <c r="OWR21" s="212"/>
      <c r="OWS21" s="191"/>
      <c r="OWT21" s="191"/>
      <c r="OWU21" s="191"/>
      <c r="OWV21" s="191"/>
      <c r="OWW21" s="83"/>
      <c r="OWX21" s="212"/>
      <c r="OWY21" s="212"/>
      <c r="OWZ21" s="212"/>
      <c r="OXA21" s="191"/>
      <c r="OXB21" s="191"/>
      <c r="OXC21" s="191"/>
      <c r="OXD21" s="191"/>
      <c r="OXE21" s="83"/>
      <c r="OXF21" s="212"/>
      <c r="OXG21" s="212"/>
      <c r="OXH21" s="212"/>
      <c r="OXI21" s="191"/>
      <c r="OXJ21" s="191"/>
      <c r="OXK21" s="191"/>
      <c r="OXL21" s="191"/>
      <c r="OXM21" s="83"/>
      <c r="OXN21" s="212"/>
      <c r="OXO21" s="212"/>
      <c r="OXP21" s="212"/>
      <c r="OXQ21" s="191"/>
      <c r="OXR21" s="191"/>
      <c r="OXS21" s="191"/>
      <c r="OXT21" s="191"/>
      <c r="OXU21" s="83"/>
      <c r="OXV21" s="212"/>
      <c r="OXW21" s="212"/>
      <c r="OXX21" s="212"/>
      <c r="OXY21" s="191"/>
      <c r="OXZ21" s="191"/>
      <c r="OYA21" s="191"/>
      <c r="OYB21" s="191"/>
      <c r="OYC21" s="83"/>
      <c r="OYD21" s="212"/>
      <c r="OYE21" s="212"/>
      <c r="OYF21" s="212"/>
      <c r="OYG21" s="191"/>
      <c r="OYH21" s="191"/>
      <c r="OYI21" s="191"/>
      <c r="OYJ21" s="191"/>
      <c r="OYK21" s="83"/>
      <c r="OYL21" s="212"/>
      <c r="OYM21" s="212"/>
      <c r="OYN21" s="212"/>
      <c r="OYO21" s="191"/>
      <c r="OYP21" s="191"/>
      <c r="OYQ21" s="191"/>
      <c r="OYR21" s="191"/>
      <c r="OYS21" s="83"/>
      <c r="OYT21" s="212"/>
      <c r="OYU21" s="212"/>
      <c r="OYV21" s="212"/>
      <c r="OYW21" s="191"/>
      <c r="OYX21" s="191"/>
      <c r="OYY21" s="191"/>
      <c r="OYZ21" s="191"/>
      <c r="OZA21" s="83"/>
      <c r="OZB21" s="212"/>
      <c r="OZC21" s="212"/>
      <c r="OZD21" s="212"/>
      <c r="OZE21" s="191"/>
      <c r="OZF21" s="191"/>
      <c r="OZG21" s="191"/>
      <c r="OZH21" s="191"/>
      <c r="OZI21" s="83"/>
      <c r="OZJ21" s="212"/>
      <c r="OZK21" s="212"/>
      <c r="OZL21" s="212"/>
      <c r="OZM21" s="191"/>
      <c r="OZN21" s="191"/>
      <c r="OZO21" s="191"/>
      <c r="OZP21" s="191"/>
      <c r="OZQ21" s="83"/>
      <c r="OZR21" s="212"/>
      <c r="OZS21" s="212"/>
      <c r="OZT21" s="212"/>
      <c r="OZU21" s="191"/>
      <c r="OZV21" s="191"/>
      <c r="OZW21" s="191"/>
      <c r="OZX21" s="191"/>
      <c r="OZY21" s="83"/>
      <c r="OZZ21" s="212"/>
      <c r="PAA21" s="212"/>
      <c r="PAB21" s="212"/>
      <c r="PAC21" s="191"/>
      <c r="PAD21" s="191"/>
      <c r="PAE21" s="191"/>
      <c r="PAF21" s="191"/>
      <c r="PAG21" s="83"/>
      <c r="PAH21" s="212"/>
      <c r="PAI21" s="212"/>
      <c r="PAJ21" s="212"/>
      <c r="PAK21" s="191"/>
      <c r="PAL21" s="191"/>
      <c r="PAM21" s="191"/>
      <c r="PAN21" s="191"/>
      <c r="PAO21" s="83"/>
      <c r="PAP21" s="212"/>
      <c r="PAQ21" s="212"/>
      <c r="PAR21" s="212"/>
      <c r="PAS21" s="191"/>
      <c r="PAT21" s="191"/>
      <c r="PAU21" s="191"/>
      <c r="PAV21" s="191"/>
      <c r="PAW21" s="83"/>
      <c r="PAX21" s="212"/>
      <c r="PAY21" s="212"/>
      <c r="PAZ21" s="212"/>
      <c r="PBA21" s="191"/>
      <c r="PBB21" s="191"/>
      <c r="PBC21" s="191"/>
      <c r="PBD21" s="191"/>
      <c r="PBE21" s="83"/>
      <c r="PBF21" s="212"/>
      <c r="PBG21" s="212"/>
      <c r="PBH21" s="212"/>
      <c r="PBI21" s="191"/>
      <c r="PBJ21" s="191"/>
      <c r="PBK21" s="191"/>
      <c r="PBL21" s="191"/>
      <c r="PBM21" s="83"/>
      <c r="PBN21" s="212"/>
      <c r="PBO21" s="212"/>
      <c r="PBP21" s="212"/>
      <c r="PBQ21" s="191"/>
      <c r="PBR21" s="191"/>
      <c r="PBS21" s="191"/>
      <c r="PBT21" s="191"/>
      <c r="PBU21" s="83"/>
      <c r="PBV21" s="212"/>
      <c r="PBW21" s="212"/>
      <c r="PBX21" s="212"/>
      <c r="PBY21" s="191"/>
      <c r="PBZ21" s="191"/>
      <c r="PCA21" s="191"/>
      <c r="PCB21" s="191"/>
      <c r="PCC21" s="83"/>
      <c r="PCD21" s="212"/>
      <c r="PCE21" s="212"/>
      <c r="PCF21" s="212"/>
      <c r="PCG21" s="191"/>
      <c r="PCH21" s="191"/>
      <c r="PCI21" s="191"/>
      <c r="PCJ21" s="191"/>
      <c r="PCK21" s="83"/>
      <c r="PCL21" s="212"/>
      <c r="PCM21" s="212"/>
      <c r="PCN21" s="212"/>
      <c r="PCO21" s="191"/>
      <c r="PCP21" s="191"/>
      <c r="PCQ21" s="191"/>
      <c r="PCR21" s="191"/>
      <c r="PCS21" s="83"/>
      <c r="PCT21" s="212"/>
      <c r="PCU21" s="212"/>
      <c r="PCV21" s="212"/>
      <c r="PCW21" s="191"/>
      <c r="PCX21" s="191"/>
      <c r="PCY21" s="191"/>
      <c r="PCZ21" s="191"/>
      <c r="PDA21" s="83"/>
      <c r="PDB21" s="212"/>
      <c r="PDC21" s="212"/>
      <c r="PDD21" s="212"/>
      <c r="PDE21" s="191"/>
      <c r="PDF21" s="191"/>
      <c r="PDG21" s="191"/>
      <c r="PDH21" s="191"/>
      <c r="PDI21" s="83"/>
      <c r="PDJ21" s="212"/>
      <c r="PDK21" s="212"/>
      <c r="PDL21" s="212"/>
      <c r="PDM21" s="191"/>
      <c r="PDN21" s="191"/>
      <c r="PDO21" s="191"/>
      <c r="PDP21" s="191"/>
      <c r="PDQ21" s="83"/>
      <c r="PDR21" s="212"/>
      <c r="PDS21" s="212"/>
      <c r="PDT21" s="212"/>
      <c r="PDU21" s="191"/>
      <c r="PDV21" s="191"/>
      <c r="PDW21" s="191"/>
      <c r="PDX21" s="191"/>
      <c r="PDY21" s="83"/>
      <c r="PDZ21" s="212"/>
      <c r="PEA21" s="212"/>
      <c r="PEB21" s="212"/>
      <c r="PEC21" s="191"/>
      <c r="PED21" s="191"/>
      <c r="PEE21" s="191"/>
      <c r="PEF21" s="191"/>
      <c r="PEG21" s="83"/>
      <c r="PEH21" s="212"/>
      <c r="PEI21" s="212"/>
      <c r="PEJ21" s="212"/>
      <c r="PEK21" s="191"/>
      <c r="PEL21" s="191"/>
      <c r="PEM21" s="191"/>
      <c r="PEN21" s="191"/>
      <c r="PEO21" s="83"/>
      <c r="PEP21" s="212"/>
      <c r="PEQ21" s="212"/>
      <c r="PER21" s="212"/>
      <c r="PES21" s="191"/>
      <c r="PET21" s="191"/>
      <c r="PEU21" s="191"/>
      <c r="PEV21" s="191"/>
      <c r="PEW21" s="83"/>
      <c r="PEX21" s="212"/>
      <c r="PEY21" s="212"/>
      <c r="PEZ21" s="212"/>
      <c r="PFA21" s="191"/>
      <c r="PFB21" s="191"/>
      <c r="PFC21" s="191"/>
      <c r="PFD21" s="191"/>
      <c r="PFE21" s="83"/>
      <c r="PFF21" s="212"/>
      <c r="PFG21" s="212"/>
      <c r="PFH21" s="212"/>
      <c r="PFI21" s="191"/>
      <c r="PFJ21" s="191"/>
      <c r="PFK21" s="191"/>
      <c r="PFL21" s="191"/>
      <c r="PFM21" s="83"/>
      <c r="PFN21" s="212"/>
      <c r="PFO21" s="212"/>
      <c r="PFP21" s="212"/>
      <c r="PFQ21" s="191"/>
      <c r="PFR21" s="191"/>
      <c r="PFS21" s="191"/>
      <c r="PFT21" s="191"/>
      <c r="PFU21" s="83"/>
      <c r="PFV21" s="212"/>
      <c r="PFW21" s="212"/>
      <c r="PFX21" s="212"/>
      <c r="PFY21" s="191"/>
      <c r="PFZ21" s="191"/>
      <c r="PGA21" s="191"/>
      <c r="PGB21" s="191"/>
      <c r="PGC21" s="83"/>
      <c r="PGD21" s="212"/>
      <c r="PGE21" s="212"/>
      <c r="PGF21" s="212"/>
      <c r="PGG21" s="191"/>
      <c r="PGH21" s="191"/>
      <c r="PGI21" s="191"/>
      <c r="PGJ21" s="191"/>
      <c r="PGK21" s="83"/>
      <c r="PGL21" s="212"/>
      <c r="PGM21" s="212"/>
      <c r="PGN21" s="212"/>
      <c r="PGO21" s="191"/>
      <c r="PGP21" s="191"/>
      <c r="PGQ21" s="191"/>
      <c r="PGR21" s="191"/>
      <c r="PGS21" s="83"/>
      <c r="PGT21" s="212"/>
      <c r="PGU21" s="212"/>
      <c r="PGV21" s="212"/>
      <c r="PGW21" s="191"/>
      <c r="PGX21" s="191"/>
      <c r="PGY21" s="191"/>
      <c r="PGZ21" s="191"/>
      <c r="PHA21" s="83"/>
      <c r="PHB21" s="212"/>
      <c r="PHC21" s="212"/>
      <c r="PHD21" s="212"/>
      <c r="PHE21" s="191"/>
      <c r="PHF21" s="191"/>
      <c r="PHG21" s="191"/>
      <c r="PHH21" s="191"/>
      <c r="PHI21" s="83"/>
      <c r="PHJ21" s="212"/>
      <c r="PHK21" s="212"/>
      <c r="PHL21" s="212"/>
      <c r="PHM21" s="191"/>
      <c r="PHN21" s="191"/>
      <c r="PHO21" s="191"/>
      <c r="PHP21" s="191"/>
      <c r="PHQ21" s="83"/>
      <c r="PHR21" s="212"/>
      <c r="PHS21" s="212"/>
      <c r="PHT21" s="212"/>
      <c r="PHU21" s="191"/>
      <c r="PHV21" s="191"/>
      <c r="PHW21" s="191"/>
      <c r="PHX21" s="191"/>
      <c r="PHY21" s="83"/>
      <c r="PHZ21" s="212"/>
      <c r="PIA21" s="212"/>
      <c r="PIB21" s="212"/>
      <c r="PIC21" s="191"/>
      <c r="PID21" s="191"/>
      <c r="PIE21" s="191"/>
      <c r="PIF21" s="191"/>
      <c r="PIG21" s="83"/>
      <c r="PIH21" s="212"/>
      <c r="PII21" s="212"/>
      <c r="PIJ21" s="212"/>
      <c r="PIK21" s="191"/>
      <c r="PIL21" s="191"/>
      <c r="PIM21" s="191"/>
      <c r="PIN21" s="191"/>
      <c r="PIO21" s="83"/>
      <c r="PIP21" s="212"/>
      <c r="PIQ21" s="212"/>
      <c r="PIR21" s="212"/>
      <c r="PIS21" s="191"/>
      <c r="PIT21" s="191"/>
      <c r="PIU21" s="191"/>
      <c r="PIV21" s="191"/>
      <c r="PIW21" s="83"/>
      <c r="PIX21" s="212"/>
      <c r="PIY21" s="212"/>
      <c r="PIZ21" s="212"/>
      <c r="PJA21" s="191"/>
      <c r="PJB21" s="191"/>
      <c r="PJC21" s="191"/>
      <c r="PJD21" s="191"/>
      <c r="PJE21" s="83"/>
      <c r="PJF21" s="212"/>
      <c r="PJG21" s="212"/>
      <c r="PJH21" s="212"/>
      <c r="PJI21" s="191"/>
      <c r="PJJ21" s="191"/>
      <c r="PJK21" s="191"/>
      <c r="PJL21" s="191"/>
      <c r="PJM21" s="83"/>
      <c r="PJN21" s="212"/>
      <c r="PJO21" s="212"/>
      <c r="PJP21" s="212"/>
      <c r="PJQ21" s="191"/>
      <c r="PJR21" s="191"/>
      <c r="PJS21" s="191"/>
      <c r="PJT21" s="191"/>
      <c r="PJU21" s="83"/>
      <c r="PJV21" s="212"/>
      <c r="PJW21" s="212"/>
      <c r="PJX21" s="212"/>
      <c r="PJY21" s="191"/>
      <c r="PJZ21" s="191"/>
      <c r="PKA21" s="191"/>
      <c r="PKB21" s="191"/>
      <c r="PKC21" s="83"/>
      <c r="PKD21" s="212"/>
      <c r="PKE21" s="212"/>
      <c r="PKF21" s="212"/>
      <c r="PKG21" s="191"/>
      <c r="PKH21" s="191"/>
      <c r="PKI21" s="191"/>
      <c r="PKJ21" s="191"/>
      <c r="PKK21" s="83"/>
      <c r="PKL21" s="212"/>
      <c r="PKM21" s="212"/>
      <c r="PKN21" s="212"/>
      <c r="PKO21" s="191"/>
      <c r="PKP21" s="191"/>
      <c r="PKQ21" s="191"/>
      <c r="PKR21" s="191"/>
      <c r="PKS21" s="83"/>
      <c r="PKT21" s="212"/>
      <c r="PKU21" s="212"/>
      <c r="PKV21" s="212"/>
      <c r="PKW21" s="191"/>
      <c r="PKX21" s="191"/>
      <c r="PKY21" s="191"/>
      <c r="PKZ21" s="191"/>
      <c r="PLA21" s="83"/>
      <c r="PLB21" s="212"/>
      <c r="PLC21" s="212"/>
      <c r="PLD21" s="212"/>
      <c r="PLE21" s="191"/>
      <c r="PLF21" s="191"/>
      <c r="PLG21" s="191"/>
      <c r="PLH21" s="191"/>
      <c r="PLI21" s="83"/>
      <c r="PLJ21" s="212"/>
      <c r="PLK21" s="212"/>
      <c r="PLL21" s="212"/>
      <c r="PLM21" s="191"/>
      <c r="PLN21" s="191"/>
      <c r="PLO21" s="191"/>
      <c r="PLP21" s="191"/>
      <c r="PLQ21" s="83"/>
      <c r="PLR21" s="212"/>
      <c r="PLS21" s="212"/>
      <c r="PLT21" s="212"/>
      <c r="PLU21" s="191"/>
      <c r="PLV21" s="191"/>
      <c r="PLW21" s="191"/>
      <c r="PLX21" s="191"/>
      <c r="PLY21" s="83"/>
      <c r="PLZ21" s="212"/>
      <c r="PMA21" s="212"/>
      <c r="PMB21" s="212"/>
      <c r="PMC21" s="191"/>
      <c r="PMD21" s="191"/>
      <c r="PME21" s="191"/>
      <c r="PMF21" s="191"/>
      <c r="PMG21" s="83"/>
      <c r="PMH21" s="212"/>
      <c r="PMI21" s="212"/>
      <c r="PMJ21" s="212"/>
      <c r="PMK21" s="191"/>
      <c r="PML21" s="191"/>
      <c r="PMM21" s="191"/>
      <c r="PMN21" s="191"/>
      <c r="PMO21" s="83"/>
      <c r="PMP21" s="212"/>
      <c r="PMQ21" s="212"/>
      <c r="PMR21" s="212"/>
      <c r="PMS21" s="191"/>
      <c r="PMT21" s="191"/>
      <c r="PMU21" s="191"/>
      <c r="PMV21" s="191"/>
      <c r="PMW21" s="83"/>
      <c r="PMX21" s="212"/>
      <c r="PMY21" s="212"/>
      <c r="PMZ21" s="212"/>
      <c r="PNA21" s="191"/>
      <c r="PNB21" s="191"/>
      <c r="PNC21" s="191"/>
      <c r="PND21" s="191"/>
      <c r="PNE21" s="83"/>
      <c r="PNF21" s="212"/>
      <c r="PNG21" s="212"/>
      <c r="PNH21" s="212"/>
      <c r="PNI21" s="191"/>
      <c r="PNJ21" s="191"/>
      <c r="PNK21" s="191"/>
      <c r="PNL21" s="191"/>
      <c r="PNM21" s="83"/>
      <c r="PNN21" s="212"/>
      <c r="PNO21" s="212"/>
      <c r="PNP21" s="212"/>
      <c r="PNQ21" s="191"/>
      <c r="PNR21" s="191"/>
      <c r="PNS21" s="191"/>
      <c r="PNT21" s="191"/>
      <c r="PNU21" s="83"/>
      <c r="PNV21" s="212"/>
      <c r="PNW21" s="212"/>
      <c r="PNX21" s="212"/>
      <c r="PNY21" s="191"/>
      <c r="PNZ21" s="191"/>
      <c r="POA21" s="191"/>
      <c r="POB21" s="191"/>
      <c r="POC21" s="83"/>
      <c r="POD21" s="212"/>
      <c r="POE21" s="212"/>
      <c r="POF21" s="212"/>
      <c r="POG21" s="191"/>
      <c r="POH21" s="191"/>
      <c r="POI21" s="191"/>
      <c r="POJ21" s="191"/>
      <c r="POK21" s="83"/>
      <c r="POL21" s="212"/>
      <c r="POM21" s="212"/>
      <c r="PON21" s="212"/>
      <c r="POO21" s="191"/>
      <c r="POP21" s="191"/>
      <c r="POQ21" s="191"/>
      <c r="POR21" s="191"/>
      <c r="POS21" s="83"/>
      <c r="POT21" s="212"/>
      <c r="POU21" s="212"/>
      <c r="POV21" s="212"/>
      <c r="POW21" s="191"/>
      <c r="POX21" s="191"/>
      <c r="POY21" s="191"/>
      <c r="POZ21" s="191"/>
      <c r="PPA21" s="83"/>
      <c r="PPB21" s="212"/>
      <c r="PPC21" s="212"/>
      <c r="PPD21" s="212"/>
      <c r="PPE21" s="191"/>
      <c r="PPF21" s="191"/>
      <c r="PPG21" s="191"/>
      <c r="PPH21" s="191"/>
      <c r="PPI21" s="83"/>
      <c r="PPJ21" s="212"/>
      <c r="PPK21" s="212"/>
      <c r="PPL21" s="212"/>
      <c r="PPM21" s="191"/>
      <c r="PPN21" s="191"/>
      <c r="PPO21" s="191"/>
      <c r="PPP21" s="191"/>
      <c r="PPQ21" s="83"/>
      <c r="PPR21" s="212"/>
      <c r="PPS21" s="212"/>
      <c r="PPT21" s="212"/>
      <c r="PPU21" s="191"/>
      <c r="PPV21" s="191"/>
      <c r="PPW21" s="191"/>
      <c r="PPX21" s="191"/>
      <c r="PPY21" s="83"/>
      <c r="PPZ21" s="212"/>
      <c r="PQA21" s="212"/>
      <c r="PQB21" s="212"/>
      <c r="PQC21" s="191"/>
      <c r="PQD21" s="191"/>
      <c r="PQE21" s="191"/>
      <c r="PQF21" s="191"/>
      <c r="PQG21" s="83"/>
      <c r="PQH21" s="212"/>
      <c r="PQI21" s="212"/>
      <c r="PQJ21" s="212"/>
      <c r="PQK21" s="191"/>
      <c r="PQL21" s="191"/>
      <c r="PQM21" s="191"/>
      <c r="PQN21" s="191"/>
      <c r="PQO21" s="83"/>
      <c r="PQP21" s="212"/>
      <c r="PQQ21" s="212"/>
      <c r="PQR21" s="212"/>
      <c r="PQS21" s="191"/>
      <c r="PQT21" s="191"/>
      <c r="PQU21" s="191"/>
      <c r="PQV21" s="191"/>
      <c r="PQW21" s="83"/>
      <c r="PQX21" s="212"/>
      <c r="PQY21" s="212"/>
      <c r="PQZ21" s="212"/>
      <c r="PRA21" s="191"/>
      <c r="PRB21" s="191"/>
      <c r="PRC21" s="191"/>
      <c r="PRD21" s="191"/>
      <c r="PRE21" s="83"/>
      <c r="PRF21" s="212"/>
      <c r="PRG21" s="212"/>
      <c r="PRH21" s="212"/>
      <c r="PRI21" s="191"/>
      <c r="PRJ21" s="191"/>
      <c r="PRK21" s="191"/>
      <c r="PRL21" s="191"/>
      <c r="PRM21" s="83"/>
      <c r="PRN21" s="212"/>
      <c r="PRO21" s="212"/>
      <c r="PRP21" s="212"/>
      <c r="PRQ21" s="191"/>
      <c r="PRR21" s="191"/>
      <c r="PRS21" s="191"/>
      <c r="PRT21" s="191"/>
      <c r="PRU21" s="83"/>
      <c r="PRV21" s="212"/>
      <c r="PRW21" s="212"/>
      <c r="PRX21" s="212"/>
      <c r="PRY21" s="191"/>
      <c r="PRZ21" s="191"/>
      <c r="PSA21" s="191"/>
      <c r="PSB21" s="191"/>
      <c r="PSC21" s="83"/>
      <c r="PSD21" s="212"/>
      <c r="PSE21" s="212"/>
      <c r="PSF21" s="212"/>
      <c r="PSG21" s="191"/>
      <c r="PSH21" s="191"/>
      <c r="PSI21" s="191"/>
      <c r="PSJ21" s="191"/>
      <c r="PSK21" s="83"/>
      <c r="PSL21" s="212"/>
      <c r="PSM21" s="212"/>
      <c r="PSN21" s="212"/>
      <c r="PSO21" s="191"/>
      <c r="PSP21" s="191"/>
      <c r="PSQ21" s="191"/>
      <c r="PSR21" s="191"/>
      <c r="PSS21" s="83"/>
      <c r="PST21" s="212"/>
      <c r="PSU21" s="212"/>
      <c r="PSV21" s="212"/>
      <c r="PSW21" s="191"/>
      <c r="PSX21" s="191"/>
      <c r="PSY21" s="191"/>
      <c r="PSZ21" s="191"/>
      <c r="PTA21" s="83"/>
      <c r="PTB21" s="212"/>
      <c r="PTC21" s="212"/>
      <c r="PTD21" s="212"/>
      <c r="PTE21" s="191"/>
      <c r="PTF21" s="191"/>
      <c r="PTG21" s="191"/>
      <c r="PTH21" s="191"/>
      <c r="PTI21" s="83"/>
      <c r="PTJ21" s="212"/>
      <c r="PTK21" s="212"/>
      <c r="PTL21" s="212"/>
      <c r="PTM21" s="191"/>
      <c r="PTN21" s="191"/>
      <c r="PTO21" s="191"/>
      <c r="PTP21" s="191"/>
      <c r="PTQ21" s="83"/>
      <c r="PTR21" s="212"/>
      <c r="PTS21" s="212"/>
      <c r="PTT21" s="212"/>
      <c r="PTU21" s="191"/>
      <c r="PTV21" s="191"/>
      <c r="PTW21" s="191"/>
      <c r="PTX21" s="191"/>
      <c r="PTY21" s="83"/>
      <c r="PTZ21" s="212"/>
      <c r="PUA21" s="212"/>
      <c r="PUB21" s="212"/>
      <c r="PUC21" s="191"/>
      <c r="PUD21" s="191"/>
      <c r="PUE21" s="191"/>
      <c r="PUF21" s="191"/>
      <c r="PUG21" s="83"/>
      <c r="PUH21" s="212"/>
      <c r="PUI21" s="212"/>
      <c r="PUJ21" s="212"/>
      <c r="PUK21" s="191"/>
      <c r="PUL21" s="191"/>
      <c r="PUM21" s="191"/>
      <c r="PUN21" s="191"/>
      <c r="PUO21" s="83"/>
      <c r="PUP21" s="212"/>
      <c r="PUQ21" s="212"/>
      <c r="PUR21" s="212"/>
      <c r="PUS21" s="191"/>
      <c r="PUT21" s="191"/>
      <c r="PUU21" s="191"/>
      <c r="PUV21" s="191"/>
      <c r="PUW21" s="83"/>
      <c r="PUX21" s="212"/>
      <c r="PUY21" s="212"/>
      <c r="PUZ21" s="212"/>
      <c r="PVA21" s="191"/>
      <c r="PVB21" s="191"/>
      <c r="PVC21" s="191"/>
      <c r="PVD21" s="191"/>
      <c r="PVE21" s="83"/>
      <c r="PVF21" s="212"/>
      <c r="PVG21" s="212"/>
      <c r="PVH21" s="212"/>
      <c r="PVI21" s="191"/>
      <c r="PVJ21" s="191"/>
      <c r="PVK21" s="191"/>
      <c r="PVL21" s="191"/>
      <c r="PVM21" s="83"/>
      <c r="PVN21" s="212"/>
      <c r="PVO21" s="212"/>
      <c r="PVP21" s="212"/>
      <c r="PVQ21" s="191"/>
      <c r="PVR21" s="191"/>
      <c r="PVS21" s="191"/>
      <c r="PVT21" s="191"/>
      <c r="PVU21" s="83"/>
      <c r="PVV21" s="212"/>
      <c r="PVW21" s="212"/>
      <c r="PVX21" s="212"/>
      <c r="PVY21" s="191"/>
      <c r="PVZ21" s="191"/>
      <c r="PWA21" s="191"/>
      <c r="PWB21" s="191"/>
      <c r="PWC21" s="83"/>
      <c r="PWD21" s="212"/>
      <c r="PWE21" s="212"/>
      <c r="PWF21" s="212"/>
      <c r="PWG21" s="191"/>
      <c r="PWH21" s="191"/>
      <c r="PWI21" s="191"/>
      <c r="PWJ21" s="191"/>
      <c r="PWK21" s="83"/>
      <c r="PWL21" s="212"/>
      <c r="PWM21" s="212"/>
      <c r="PWN21" s="212"/>
      <c r="PWO21" s="191"/>
      <c r="PWP21" s="191"/>
      <c r="PWQ21" s="191"/>
      <c r="PWR21" s="191"/>
      <c r="PWS21" s="83"/>
      <c r="PWT21" s="212"/>
      <c r="PWU21" s="212"/>
      <c r="PWV21" s="212"/>
      <c r="PWW21" s="191"/>
      <c r="PWX21" s="191"/>
      <c r="PWY21" s="191"/>
      <c r="PWZ21" s="191"/>
      <c r="PXA21" s="83"/>
      <c r="PXB21" s="212"/>
      <c r="PXC21" s="212"/>
      <c r="PXD21" s="212"/>
      <c r="PXE21" s="191"/>
      <c r="PXF21" s="191"/>
      <c r="PXG21" s="191"/>
      <c r="PXH21" s="191"/>
      <c r="PXI21" s="83"/>
      <c r="PXJ21" s="212"/>
      <c r="PXK21" s="212"/>
      <c r="PXL21" s="212"/>
      <c r="PXM21" s="191"/>
      <c r="PXN21" s="191"/>
      <c r="PXO21" s="191"/>
      <c r="PXP21" s="191"/>
      <c r="PXQ21" s="83"/>
      <c r="PXR21" s="212"/>
      <c r="PXS21" s="212"/>
      <c r="PXT21" s="212"/>
      <c r="PXU21" s="191"/>
      <c r="PXV21" s="191"/>
      <c r="PXW21" s="191"/>
      <c r="PXX21" s="191"/>
      <c r="PXY21" s="83"/>
      <c r="PXZ21" s="212"/>
      <c r="PYA21" s="212"/>
      <c r="PYB21" s="212"/>
      <c r="PYC21" s="191"/>
      <c r="PYD21" s="191"/>
      <c r="PYE21" s="191"/>
      <c r="PYF21" s="191"/>
      <c r="PYG21" s="83"/>
      <c r="PYH21" s="212"/>
      <c r="PYI21" s="212"/>
      <c r="PYJ21" s="212"/>
      <c r="PYK21" s="191"/>
      <c r="PYL21" s="191"/>
      <c r="PYM21" s="191"/>
      <c r="PYN21" s="191"/>
      <c r="PYO21" s="83"/>
      <c r="PYP21" s="212"/>
      <c r="PYQ21" s="212"/>
      <c r="PYR21" s="212"/>
      <c r="PYS21" s="191"/>
      <c r="PYT21" s="191"/>
      <c r="PYU21" s="191"/>
      <c r="PYV21" s="191"/>
      <c r="PYW21" s="83"/>
      <c r="PYX21" s="212"/>
      <c r="PYY21" s="212"/>
      <c r="PYZ21" s="212"/>
      <c r="PZA21" s="191"/>
      <c r="PZB21" s="191"/>
      <c r="PZC21" s="191"/>
      <c r="PZD21" s="191"/>
      <c r="PZE21" s="83"/>
      <c r="PZF21" s="212"/>
      <c r="PZG21" s="212"/>
      <c r="PZH21" s="212"/>
      <c r="PZI21" s="191"/>
      <c r="PZJ21" s="191"/>
      <c r="PZK21" s="191"/>
      <c r="PZL21" s="191"/>
      <c r="PZM21" s="83"/>
      <c r="PZN21" s="212"/>
      <c r="PZO21" s="212"/>
      <c r="PZP21" s="212"/>
      <c r="PZQ21" s="191"/>
      <c r="PZR21" s="191"/>
      <c r="PZS21" s="191"/>
      <c r="PZT21" s="191"/>
      <c r="PZU21" s="83"/>
      <c r="PZV21" s="212"/>
      <c r="PZW21" s="212"/>
      <c r="PZX21" s="212"/>
      <c r="PZY21" s="191"/>
      <c r="PZZ21" s="191"/>
      <c r="QAA21" s="191"/>
      <c r="QAB21" s="191"/>
      <c r="QAC21" s="83"/>
      <c r="QAD21" s="212"/>
      <c r="QAE21" s="212"/>
      <c r="QAF21" s="212"/>
      <c r="QAG21" s="191"/>
      <c r="QAH21" s="191"/>
      <c r="QAI21" s="191"/>
      <c r="QAJ21" s="191"/>
      <c r="QAK21" s="83"/>
      <c r="QAL21" s="212"/>
      <c r="QAM21" s="212"/>
      <c r="QAN21" s="212"/>
      <c r="QAO21" s="191"/>
      <c r="QAP21" s="191"/>
      <c r="QAQ21" s="191"/>
      <c r="QAR21" s="191"/>
      <c r="QAS21" s="83"/>
      <c r="QAT21" s="212"/>
      <c r="QAU21" s="212"/>
      <c r="QAV21" s="212"/>
      <c r="QAW21" s="191"/>
      <c r="QAX21" s="191"/>
      <c r="QAY21" s="191"/>
      <c r="QAZ21" s="191"/>
      <c r="QBA21" s="83"/>
      <c r="QBB21" s="212"/>
      <c r="QBC21" s="212"/>
      <c r="QBD21" s="212"/>
      <c r="QBE21" s="191"/>
      <c r="QBF21" s="191"/>
      <c r="QBG21" s="191"/>
      <c r="QBH21" s="191"/>
      <c r="QBI21" s="83"/>
      <c r="QBJ21" s="212"/>
      <c r="QBK21" s="212"/>
      <c r="QBL21" s="212"/>
      <c r="QBM21" s="191"/>
      <c r="QBN21" s="191"/>
      <c r="QBO21" s="191"/>
      <c r="QBP21" s="191"/>
      <c r="QBQ21" s="83"/>
      <c r="QBR21" s="212"/>
      <c r="QBS21" s="212"/>
      <c r="QBT21" s="212"/>
      <c r="QBU21" s="191"/>
      <c r="QBV21" s="191"/>
      <c r="QBW21" s="191"/>
      <c r="QBX21" s="191"/>
      <c r="QBY21" s="83"/>
      <c r="QBZ21" s="212"/>
      <c r="QCA21" s="212"/>
      <c r="QCB21" s="212"/>
      <c r="QCC21" s="191"/>
      <c r="QCD21" s="191"/>
      <c r="QCE21" s="191"/>
      <c r="QCF21" s="191"/>
      <c r="QCG21" s="83"/>
      <c r="QCH21" s="212"/>
      <c r="QCI21" s="212"/>
      <c r="QCJ21" s="212"/>
      <c r="QCK21" s="191"/>
      <c r="QCL21" s="191"/>
      <c r="QCM21" s="191"/>
      <c r="QCN21" s="191"/>
      <c r="QCO21" s="83"/>
      <c r="QCP21" s="212"/>
      <c r="QCQ21" s="212"/>
      <c r="QCR21" s="212"/>
      <c r="QCS21" s="191"/>
      <c r="QCT21" s="191"/>
      <c r="QCU21" s="191"/>
      <c r="QCV21" s="191"/>
      <c r="QCW21" s="83"/>
      <c r="QCX21" s="212"/>
      <c r="QCY21" s="212"/>
      <c r="QCZ21" s="212"/>
      <c r="QDA21" s="191"/>
      <c r="QDB21" s="191"/>
      <c r="QDC21" s="191"/>
      <c r="QDD21" s="191"/>
      <c r="QDE21" s="83"/>
      <c r="QDF21" s="212"/>
      <c r="QDG21" s="212"/>
      <c r="QDH21" s="212"/>
      <c r="QDI21" s="191"/>
      <c r="QDJ21" s="191"/>
      <c r="QDK21" s="191"/>
      <c r="QDL21" s="191"/>
      <c r="QDM21" s="83"/>
      <c r="QDN21" s="212"/>
      <c r="QDO21" s="212"/>
      <c r="QDP21" s="212"/>
      <c r="QDQ21" s="191"/>
      <c r="QDR21" s="191"/>
      <c r="QDS21" s="191"/>
      <c r="QDT21" s="191"/>
      <c r="QDU21" s="83"/>
      <c r="QDV21" s="212"/>
      <c r="QDW21" s="212"/>
      <c r="QDX21" s="212"/>
      <c r="QDY21" s="191"/>
      <c r="QDZ21" s="191"/>
      <c r="QEA21" s="191"/>
      <c r="QEB21" s="191"/>
      <c r="QEC21" s="83"/>
      <c r="QED21" s="212"/>
      <c r="QEE21" s="212"/>
      <c r="QEF21" s="212"/>
      <c r="QEG21" s="191"/>
      <c r="QEH21" s="191"/>
      <c r="QEI21" s="191"/>
      <c r="QEJ21" s="191"/>
      <c r="QEK21" s="83"/>
      <c r="QEL21" s="212"/>
      <c r="QEM21" s="212"/>
      <c r="QEN21" s="212"/>
      <c r="QEO21" s="191"/>
      <c r="QEP21" s="191"/>
      <c r="QEQ21" s="191"/>
      <c r="QER21" s="191"/>
      <c r="QES21" s="83"/>
      <c r="QET21" s="212"/>
      <c r="QEU21" s="212"/>
      <c r="QEV21" s="212"/>
      <c r="QEW21" s="191"/>
      <c r="QEX21" s="191"/>
      <c r="QEY21" s="191"/>
      <c r="QEZ21" s="191"/>
      <c r="QFA21" s="83"/>
      <c r="QFB21" s="212"/>
      <c r="QFC21" s="212"/>
      <c r="QFD21" s="212"/>
      <c r="QFE21" s="191"/>
      <c r="QFF21" s="191"/>
      <c r="QFG21" s="191"/>
      <c r="QFH21" s="191"/>
      <c r="QFI21" s="83"/>
      <c r="QFJ21" s="212"/>
      <c r="QFK21" s="212"/>
      <c r="QFL21" s="212"/>
      <c r="QFM21" s="191"/>
      <c r="QFN21" s="191"/>
      <c r="QFO21" s="191"/>
      <c r="QFP21" s="191"/>
      <c r="QFQ21" s="83"/>
      <c r="QFR21" s="212"/>
      <c r="QFS21" s="212"/>
      <c r="QFT21" s="212"/>
      <c r="QFU21" s="191"/>
      <c r="QFV21" s="191"/>
      <c r="QFW21" s="191"/>
      <c r="QFX21" s="191"/>
      <c r="QFY21" s="83"/>
      <c r="QFZ21" s="212"/>
      <c r="QGA21" s="212"/>
      <c r="QGB21" s="212"/>
      <c r="QGC21" s="191"/>
      <c r="QGD21" s="191"/>
      <c r="QGE21" s="191"/>
      <c r="QGF21" s="191"/>
      <c r="QGG21" s="83"/>
      <c r="QGH21" s="212"/>
      <c r="QGI21" s="212"/>
      <c r="QGJ21" s="212"/>
      <c r="QGK21" s="191"/>
      <c r="QGL21" s="191"/>
      <c r="QGM21" s="191"/>
      <c r="QGN21" s="191"/>
      <c r="QGO21" s="83"/>
      <c r="QGP21" s="212"/>
      <c r="QGQ21" s="212"/>
      <c r="QGR21" s="212"/>
      <c r="QGS21" s="191"/>
      <c r="QGT21" s="191"/>
      <c r="QGU21" s="191"/>
      <c r="QGV21" s="191"/>
      <c r="QGW21" s="83"/>
      <c r="QGX21" s="212"/>
      <c r="QGY21" s="212"/>
      <c r="QGZ21" s="212"/>
      <c r="QHA21" s="191"/>
      <c r="QHB21" s="191"/>
      <c r="QHC21" s="191"/>
      <c r="QHD21" s="191"/>
      <c r="QHE21" s="83"/>
      <c r="QHF21" s="212"/>
      <c r="QHG21" s="212"/>
      <c r="QHH21" s="212"/>
      <c r="QHI21" s="191"/>
      <c r="QHJ21" s="191"/>
      <c r="QHK21" s="191"/>
      <c r="QHL21" s="191"/>
      <c r="QHM21" s="83"/>
      <c r="QHN21" s="212"/>
      <c r="QHO21" s="212"/>
      <c r="QHP21" s="212"/>
      <c r="QHQ21" s="191"/>
      <c r="QHR21" s="191"/>
      <c r="QHS21" s="191"/>
      <c r="QHT21" s="191"/>
      <c r="QHU21" s="83"/>
      <c r="QHV21" s="212"/>
      <c r="QHW21" s="212"/>
      <c r="QHX21" s="212"/>
      <c r="QHY21" s="191"/>
      <c r="QHZ21" s="191"/>
      <c r="QIA21" s="191"/>
      <c r="QIB21" s="191"/>
      <c r="QIC21" s="83"/>
      <c r="QID21" s="212"/>
      <c r="QIE21" s="212"/>
      <c r="QIF21" s="212"/>
      <c r="QIG21" s="191"/>
      <c r="QIH21" s="191"/>
      <c r="QII21" s="191"/>
      <c r="QIJ21" s="191"/>
      <c r="QIK21" s="83"/>
      <c r="QIL21" s="212"/>
      <c r="QIM21" s="212"/>
      <c r="QIN21" s="212"/>
      <c r="QIO21" s="191"/>
      <c r="QIP21" s="191"/>
      <c r="QIQ21" s="191"/>
      <c r="QIR21" s="191"/>
      <c r="QIS21" s="83"/>
      <c r="QIT21" s="212"/>
      <c r="QIU21" s="212"/>
      <c r="QIV21" s="212"/>
      <c r="QIW21" s="191"/>
      <c r="QIX21" s="191"/>
      <c r="QIY21" s="191"/>
      <c r="QIZ21" s="191"/>
      <c r="QJA21" s="83"/>
      <c r="QJB21" s="212"/>
      <c r="QJC21" s="212"/>
      <c r="QJD21" s="212"/>
      <c r="QJE21" s="191"/>
      <c r="QJF21" s="191"/>
      <c r="QJG21" s="191"/>
      <c r="QJH21" s="191"/>
      <c r="QJI21" s="83"/>
      <c r="QJJ21" s="212"/>
      <c r="QJK21" s="212"/>
      <c r="QJL21" s="212"/>
      <c r="QJM21" s="191"/>
      <c r="QJN21" s="191"/>
      <c r="QJO21" s="191"/>
      <c r="QJP21" s="191"/>
      <c r="QJQ21" s="83"/>
      <c r="QJR21" s="212"/>
      <c r="QJS21" s="212"/>
      <c r="QJT21" s="212"/>
      <c r="QJU21" s="191"/>
      <c r="QJV21" s="191"/>
      <c r="QJW21" s="191"/>
      <c r="QJX21" s="191"/>
      <c r="QJY21" s="83"/>
      <c r="QJZ21" s="212"/>
      <c r="QKA21" s="212"/>
      <c r="QKB21" s="212"/>
      <c r="QKC21" s="191"/>
      <c r="QKD21" s="191"/>
      <c r="QKE21" s="191"/>
      <c r="QKF21" s="191"/>
      <c r="QKG21" s="83"/>
      <c r="QKH21" s="212"/>
      <c r="QKI21" s="212"/>
      <c r="QKJ21" s="212"/>
      <c r="QKK21" s="191"/>
      <c r="QKL21" s="191"/>
      <c r="QKM21" s="191"/>
      <c r="QKN21" s="191"/>
      <c r="QKO21" s="83"/>
      <c r="QKP21" s="212"/>
      <c r="QKQ21" s="212"/>
      <c r="QKR21" s="212"/>
      <c r="QKS21" s="191"/>
      <c r="QKT21" s="191"/>
      <c r="QKU21" s="191"/>
      <c r="QKV21" s="191"/>
      <c r="QKW21" s="83"/>
      <c r="QKX21" s="212"/>
      <c r="QKY21" s="212"/>
      <c r="QKZ21" s="212"/>
      <c r="QLA21" s="191"/>
      <c r="QLB21" s="191"/>
      <c r="QLC21" s="191"/>
      <c r="QLD21" s="191"/>
      <c r="QLE21" s="83"/>
      <c r="QLF21" s="212"/>
      <c r="QLG21" s="212"/>
      <c r="QLH21" s="212"/>
      <c r="QLI21" s="191"/>
      <c r="QLJ21" s="191"/>
      <c r="QLK21" s="191"/>
      <c r="QLL21" s="191"/>
      <c r="QLM21" s="83"/>
      <c r="QLN21" s="212"/>
      <c r="QLO21" s="212"/>
      <c r="QLP21" s="212"/>
      <c r="QLQ21" s="191"/>
      <c r="QLR21" s="191"/>
      <c r="QLS21" s="191"/>
      <c r="QLT21" s="191"/>
      <c r="QLU21" s="83"/>
      <c r="QLV21" s="212"/>
      <c r="QLW21" s="212"/>
      <c r="QLX21" s="212"/>
      <c r="QLY21" s="191"/>
      <c r="QLZ21" s="191"/>
      <c r="QMA21" s="191"/>
      <c r="QMB21" s="191"/>
      <c r="QMC21" s="83"/>
      <c r="QMD21" s="212"/>
      <c r="QME21" s="212"/>
      <c r="QMF21" s="212"/>
      <c r="QMG21" s="191"/>
      <c r="QMH21" s="191"/>
      <c r="QMI21" s="191"/>
      <c r="QMJ21" s="191"/>
      <c r="QMK21" s="83"/>
      <c r="QML21" s="212"/>
      <c r="QMM21" s="212"/>
      <c r="QMN21" s="212"/>
      <c r="QMO21" s="191"/>
      <c r="QMP21" s="191"/>
      <c r="QMQ21" s="191"/>
      <c r="QMR21" s="191"/>
      <c r="QMS21" s="83"/>
      <c r="QMT21" s="212"/>
      <c r="QMU21" s="212"/>
      <c r="QMV21" s="212"/>
      <c r="QMW21" s="191"/>
      <c r="QMX21" s="191"/>
      <c r="QMY21" s="191"/>
      <c r="QMZ21" s="191"/>
      <c r="QNA21" s="83"/>
      <c r="QNB21" s="212"/>
      <c r="QNC21" s="212"/>
      <c r="QND21" s="212"/>
      <c r="QNE21" s="191"/>
      <c r="QNF21" s="191"/>
      <c r="QNG21" s="191"/>
      <c r="QNH21" s="191"/>
      <c r="QNI21" s="83"/>
      <c r="QNJ21" s="212"/>
      <c r="QNK21" s="212"/>
      <c r="QNL21" s="212"/>
      <c r="QNM21" s="191"/>
      <c r="QNN21" s="191"/>
      <c r="QNO21" s="191"/>
      <c r="QNP21" s="191"/>
      <c r="QNQ21" s="83"/>
      <c r="QNR21" s="212"/>
      <c r="QNS21" s="212"/>
      <c r="QNT21" s="212"/>
      <c r="QNU21" s="191"/>
      <c r="QNV21" s="191"/>
      <c r="QNW21" s="191"/>
      <c r="QNX21" s="191"/>
      <c r="QNY21" s="83"/>
      <c r="QNZ21" s="212"/>
      <c r="QOA21" s="212"/>
      <c r="QOB21" s="212"/>
      <c r="QOC21" s="191"/>
      <c r="QOD21" s="191"/>
      <c r="QOE21" s="191"/>
      <c r="QOF21" s="191"/>
      <c r="QOG21" s="83"/>
      <c r="QOH21" s="212"/>
      <c r="QOI21" s="212"/>
      <c r="QOJ21" s="212"/>
      <c r="QOK21" s="191"/>
      <c r="QOL21" s="191"/>
      <c r="QOM21" s="191"/>
      <c r="QON21" s="191"/>
      <c r="QOO21" s="83"/>
      <c r="QOP21" s="212"/>
      <c r="QOQ21" s="212"/>
      <c r="QOR21" s="212"/>
      <c r="QOS21" s="191"/>
      <c r="QOT21" s="191"/>
      <c r="QOU21" s="191"/>
      <c r="QOV21" s="191"/>
      <c r="QOW21" s="83"/>
      <c r="QOX21" s="212"/>
      <c r="QOY21" s="212"/>
      <c r="QOZ21" s="212"/>
      <c r="QPA21" s="191"/>
      <c r="QPB21" s="191"/>
      <c r="QPC21" s="191"/>
      <c r="QPD21" s="191"/>
      <c r="QPE21" s="83"/>
      <c r="QPF21" s="212"/>
      <c r="QPG21" s="212"/>
      <c r="QPH21" s="212"/>
      <c r="QPI21" s="191"/>
      <c r="QPJ21" s="191"/>
      <c r="QPK21" s="191"/>
      <c r="QPL21" s="191"/>
      <c r="QPM21" s="83"/>
      <c r="QPN21" s="212"/>
      <c r="QPO21" s="212"/>
      <c r="QPP21" s="212"/>
      <c r="QPQ21" s="191"/>
      <c r="QPR21" s="191"/>
      <c r="QPS21" s="191"/>
      <c r="QPT21" s="191"/>
      <c r="QPU21" s="83"/>
      <c r="QPV21" s="212"/>
      <c r="QPW21" s="212"/>
      <c r="QPX21" s="212"/>
      <c r="QPY21" s="191"/>
      <c r="QPZ21" s="191"/>
      <c r="QQA21" s="191"/>
      <c r="QQB21" s="191"/>
      <c r="QQC21" s="83"/>
      <c r="QQD21" s="212"/>
      <c r="QQE21" s="212"/>
      <c r="QQF21" s="212"/>
      <c r="QQG21" s="191"/>
      <c r="QQH21" s="191"/>
      <c r="QQI21" s="191"/>
      <c r="QQJ21" s="191"/>
      <c r="QQK21" s="83"/>
      <c r="QQL21" s="212"/>
      <c r="QQM21" s="212"/>
      <c r="QQN21" s="212"/>
      <c r="QQO21" s="191"/>
      <c r="QQP21" s="191"/>
      <c r="QQQ21" s="191"/>
      <c r="QQR21" s="191"/>
      <c r="QQS21" s="83"/>
      <c r="QQT21" s="212"/>
      <c r="QQU21" s="212"/>
      <c r="QQV21" s="212"/>
      <c r="QQW21" s="191"/>
      <c r="QQX21" s="191"/>
      <c r="QQY21" s="191"/>
      <c r="QQZ21" s="191"/>
      <c r="QRA21" s="83"/>
      <c r="QRB21" s="212"/>
      <c r="QRC21" s="212"/>
      <c r="QRD21" s="212"/>
      <c r="QRE21" s="191"/>
      <c r="QRF21" s="191"/>
      <c r="QRG21" s="191"/>
      <c r="QRH21" s="191"/>
      <c r="QRI21" s="83"/>
      <c r="QRJ21" s="212"/>
      <c r="QRK21" s="212"/>
      <c r="QRL21" s="212"/>
      <c r="QRM21" s="191"/>
      <c r="QRN21" s="191"/>
      <c r="QRO21" s="191"/>
      <c r="QRP21" s="191"/>
      <c r="QRQ21" s="83"/>
      <c r="QRR21" s="212"/>
      <c r="QRS21" s="212"/>
      <c r="QRT21" s="212"/>
      <c r="QRU21" s="191"/>
      <c r="QRV21" s="191"/>
      <c r="QRW21" s="191"/>
      <c r="QRX21" s="191"/>
      <c r="QRY21" s="83"/>
      <c r="QRZ21" s="212"/>
      <c r="QSA21" s="212"/>
      <c r="QSB21" s="212"/>
      <c r="QSC21" s="191"/>
      <c r="QSD21" s="191"/>
      <c r="QSE21" s="191"/>
      <c r="QSF21" s="191"/>
      <c r="QSG21" s="83"/>
      <c r="QSH21" s="212"/>
      <c r="QSI21" s="212"/>
      <c r="QSJ21" s="212"/>
      <c r="QSK21" s="191"/>
      <c r="QSL21" s="191"/>
      <c r="QSM21" s="191"/>
      <c r="QSN21" s="191"/>
      <c r="QSO21" s="83"/>
      <c r="QSP21" s="212"/>
      <c r="QSQ21" s="212"/>
      <c r="QSR21" s="212"/>
      <c r="QSS21" s="191"/>
      <c r="QST21" s="191"/>
      <c r="QSU21" s="191"/>
      <c r="QSV21" s="191"/>
      <c r="QSW21" s="83"/>
      <c r="QSX21" s="212"/>
      <c r="QSY21" s="212"/>
      <c r="QSZ21" s="212"/>
      <c r="QTA21" s="191"/>
      <c r="QTB21" s="191"/>
      <c r="QTC21" s="191"/>
      <c r="QTD21" s="191"/>
      <c r="QTE21" s="83"/>
      <c r="QTF21" s="212"/>
      <c r="QTG21" s="212"/>
      <c r="QTH21" s="212"/>
      <c r="QTI21" s="191"/>
      <c r="QTJ21" s="191"/>
      <c r="QTK21" s="191"/>
      <c r="QTL21" s="191"/>
      <c r="QTM21" s="83"/>
      <c r="QTN21" s="212"/>
      <c r="QTO21" s="212"/>
      <c r="QTP21" s="212"/>
      <c r="QTQ21" s="191"/>
      <c r="QTR21" s="191"/>
      <c r="QTS21" s="191"/>
      <c r="QTT21" s="191"/>
      <c r="QTU21" s="83"/>
      <c r="QTV21" s="212"/>
      <c r="QTW21" s="212"/>
      <c r="QTX21" s="212"/>
      <c r="QTY21" s="191"/>
      <c r="QTZ21" s="191"/>
      <c r="QUA21" s="191"/>
      <c r="QUB21" s="191"/>
      <c r="QUC21" s="83"/>
      <c r="QUD21" s="212"/>
      <c r="QUE21" s="212"/>
      <c r="QUF21" s="212"/>
      <c r="QUG21" s="191"/>
      <c r="QUH21" s="191"/>
      <c r="QUI21" s="191"/>
      <c r="QUJ21" s="191"/>
      <c r="QUK21" s="83"/>
      <c r="QUL21" s="212"/>
      <c r="QUM21" s="212"/>
      <c r="QUN21" s="212"/>
      <c r="QUO21" s="191"/>
      <c r="QUP21" s="191"/>
      <c r="QUQ21" s="191"/>
      <c r="QUR21" s="191"/>
      <c r="QUS21" s="83"/>
      <c r="QUT21" s="212"/>
      <c r="QUU21" s="212"/>
      <c r="QUV21" s="212"/>
      <c r="QUW21" s="191"/>
      <c r="QUX21" s="191"/>
      <c r="QUY21" s="191"/>
      <c r="QUZ21" s="191"/>
      <c r="QVA21" s="83"/>
      <c r="QVB21" s="212"/>
      <c r="QVC21" s="212"/>
      <c r="QVD21" s="212"/>
      <c r="QVE21" s="191"/>
      <c r="QVF21" s="191"/>
      <c r="QVG21" s="191"/>
      <c r="QVH21" s="191"/>
      <c r="QVI21" s="83"/>
      <c r="QVJ21" s="212"/>
      <c r="QVK21" s="212"/>
      <c r="QVL21" s="212"/>
      <c r="QVM21" s="191"/>
      <c r="QVN21" s="191"/>
      <c r="QVO21" s="191"/>
      <c r="QVP21" s="191"/>
      <c r="QVQ21" s="83"/>
      <c r="QVR21" s="212"/>
      <c r="QVS21" s="212"/>
      <c r="QVT21" s="212"/>
      <c r="QVU21" s="191"/>
      <c r="QVV21" s="191"/>
      <c r="QVW21" s="191"/>
      <c r="QVX21" s="191"/>
      <c r="QVY21" s="83"/>
      <c r="QVZ21" s="212"/>
      <c r="QWA21" s="212"/>
      <c r="QWB21" s="212"/>
      <c r="QWC21" s="191"/>
      <c r="QWD21" s="191"/>
      <c r="QWE21" s="191"/>
      <c r="QWF21" s="191"/>
      <c r="QWG21" s="83"/>
      <c r="QWH21" s="212"/>
      <c r="QWI21" s="212"/>
      <c r="QWJ21" s="212"/>
      <c r="QWK21" s="191"/>
      <c r="QWL21" s="191"/>
      <c r="QWM21" s="191"/>
      <c r="QWN21" s="191"/>
      <c r="QWO21" s="83"/>
      <c r="QWP21" s="212"/>
      <c r="QWQ21" s="212"/>
      <c r="QWR21" s="212"/>
      <c r="QWS21" s="191"/>
      <c r="QWT21" s="191"/>
      <c r="QWU21" s="191"/>
      <c r="QWV21" s="191"/>
      <c r="QWW21" s="83"/>
      <c r="QWX21" s="212"/>
      <c r="QWY21" s="212"/>
      <c r="QWZ21" s="212"/>
      <c r="QXA21" s="191"/>
      <c r="QXB21" s="191"/>
      <c r="QXC21" s="191"/>
      <c r="QXD21" s="191"/>
      <c r="QXE21" s="83"/>
      <c r="QXF21" s="212"/>
      <c r="QXG21" s="212"/>
      <c r="QXH21" s="212"/>
      <c r="QXI21" s="191"/>
      <c r="QXJ21" s="191"/>
      <c r="QXK21" s="191"/>
      <c r="QXL21" s="191"/>
      <c r="QXM21" s="83"/>
      <c r="QXN21" s="212"/>
      <c r="QXO21" s="212"/>
      <c r="QXP21" s="212"/>
      <c r="QXQ21" s="191"/>
      <c r="QXR21" s="191"/>
      <c r="QXS21" s="191"/>
      <c r="QXT21" s="191"/>
      <c r="QXU21" s="83"/>
      <c r="QXV21" s="212"/>
      <c r="QXW21" s="212"/>
      <c r="QXX21" s="212"/>
      <c r="QXY21" s="191"/>
      <c r="QXZ21" s="191"/>
      <c r="QYA21" s="191"/>
      <c r="QYB21" s="191"/>
      <c r="QYC21" s="83"/>
      <c r="QYD21" s="212"/>
      <c r="QYE21" s="212"/>
      <c r="QYF21" s="212"/>
      <c r="QYG21" s="191"/>
      <c r="QYH21" s="191"/>
      <c r="QYI21" s="191"/>
      <c r="QYJ21" s="191"/>
      <c r="QYK21" s="83"/>
      <c r="QYL21" s="212"/>
      <c r="QYM21" s="212"/>
      <c r="QYN21" s="212"/>
      <c r="QYO21" s="191"/>
      <c r="QYP21" s="191"/>
      <c r="QYQ21" s="191"/>
      <c r="QYR21" s="191"/>
      <c r="QYS21" s="83"/>
      <c r="QYT21" s="212"/>
      <c r="QYU21" s="212"/>
      <c r="QYV21" s="212"/>
      <c r="QYW21" s="191"/>
      <c r="QYX21" s="191"/>
      <c r="QYY21" s="191"/>
      <c r="QYZ21" s="191"/>
      <c r="QZA21" s="83"/>
      <c r="QZB21" s="212"/>
      <c r="QZC21" s="212"/>
      <c r="QZD21" s="212"/>
      <c r="QZE21" s="191"/>
      <c r="QZF21" s="191"/>
      <c r="QZG21" s="191"/>
      <c r="QZH21" s="191"/>
      <c r="QZI21" s="83"/>
      <c r="QZJ21" s="212"/>
      <c r="QZK21" s="212"/>
      <c r="QZL21" s="212"/>
      <c r="QZM21" s="191"/>
      <c r="QZN21" s="191"/>
      <c r="QZO21" s="191"/>
      <c r="QZP21" s="191"/>
      <c r="QZQ21" s="83"/>
      <c r="QZR21" s="212"/>
      <c r="QZS21" s="212"/>
      <c r="QZT21" s="212"/>
      <c r="QZU21" s="191"/>
      <c r="QZV21" s="191"/>
      <c r="QZW21" s="191"/>
      <c r="QZX21" s="191"/>
      <c r="QZY21" s="83"/>
      <c r="QZZ21" s="212"/>
      <c r="RAA21" s="212"/>
      <c r="RAB21" s="212"/>
      <c r="RAC21" s="191"/>
      <c r="RAD21" s="191"/>
      <c r="RAE21" s="191"/>
      <c r="RAF21" s="191"/>
      <c r="RAG21" s="83"/>
      <c r="RAH21" s="212"/>
      <c r="RAI21" s="212"/>
      <c r="RAJ21" s="212"/>
      <c r="RAK21" s="191"/>
      <c r="RAL21" s="191"/>
      <c r="RAM21" s="191"/>
      <c r="RAN21" s="191"/>
      <c r="RAO21" s="83"/>
      <c r="RAP21" s="212"/>
      <c r="RAQ21" s="212"/>
      <c r="RAR21" s="212"/>
      <c r="RAS21" s="191"/>
      <c r="RAT21" s="191"/>
      <c r="RAU21" s="191"/>
      <c r="RAV21" s="191"/>
      <c r="RAW21" s="83"/>
      <c r="RAX21" s="212"/>
      <c r="RAY21" s="212"/>
      <c r="RAZ21" s="212"/>
      <c r="RBA21" s="191"/>
      <c r="RBB21" s="191"/>
      <c r="RBC21" s="191"/>
      <c r="RBD21" s="191"/>
      <c r="RBE21" s="83"/>
      <c r="RBF21" s="212"/>
      <c r="RBG21" s="212"/>
      <c r="RBH21" s="212"/>
      <c r="RBI21" s="191"/>
      <c r="RBJ21" s="191"/>
      <c r="RBK21" s="191"/>
      <c r="RBL21" s="191"/>
      <c r="RBM21" s="83"/>
      <c r="RBN21" s="212"/>
      <c r="RBO21" s="212"/>
      <c r="RBP21" s="212"/>
      <c r="RBQ21" s="191"/>
      <c r="RBR21" s="191"/>
      <c r="RBS21" s="191"/>
      <c r="RBT21" s="191"/>
      <c r="RBU21" s="83"/>
      <c r="RBV21" s="212"/>
      <c r="RBW21" s="212"/>
      <c r="RBX21" s="212"/>
      <c r="RBY21" s="191"/>
      <c r="RBZ21" s="191"/>
      <c r="RCA21" s="191"/>
      <c r="RCB21" s="191"/>
      <c r="RCC21" s="83"/>
      <c r="RCD21" s="212"/>
      <c r="RCE21" s="212"/>
      <c r="RCF21" s="212"/>
      <c r="RCG21" s="191"/>
      <c r="RCH21" s="191"/>
      <c r="RCI21" s="191"/>
      <c r="RCJ21" s="191"/>
      <c r="RCK21" s="83"/>
      <c r="RCL21" s="212"/>
      <c r="RCM21" s="212"/>
      <c r="RCN21" s="212"/>
      <c r="RCO21" s="191"/>
      <c r="RCP21" s="191"/>
      <c r="RCQ21" s="191"/>
      <c r="RCR21" s="191"/>
      <c r="RCS21" s="83"/>
      <c r="RCT21" s="212"/>
      <c r="RCU21" s="212"/>
      <c r="RCV21" s="212"/>
      <c r="RCW21" s="191"/>
      <c r="RCX21" s="191"/>
      <c r="RCY21" s="191"/>
      <c r="RCZ21" s="191"/>
      <c r="RDA21" s="83"/>
      <c r="RDB21" s="212"/>
      <c r="RDC21" s="212"/>
      <c r="RDD21" s="212"/>
      <c r="RDE21" s="191"/>
      <c r="RDF21" s="191"/>
      <c r="RDG21" s="191"/>
      <c r="RDH21" s="191"/>
      <c r="RDI21" s="83"/>
      <c r="RDJ21" s="212"/>
      <c r="RDK21" s="212"/>
      <c r="RDL21" s="212"/>
      <c r="RDM21" s="191"/>
      <c r="RDN21" s="191"/>
      <c r="RDO21" s="191"/>
      <c r="RDP21" s="191"/>
      <c r="RDQ21" s="83"/>
      <c r="RDR21" s="212"/>
      <c r="RDS21" s="212"/>
      <c r="RDT21" s="212"/>
      <c r="RDU21" s="191"/>
      <c r="RDV21" s="191"/>
      <c r="RDW21" s="191"/>
      <c r="RDX21" s="191"/>
      <c r="RDY21" s="83"/>
      <c r="RDZ21" s="212"/>
      <c r="REA21" s="212"/>
      <c r="REB21" s="212"/>
      <c r="REC21" s="191"/>
      <c r="RED21" s="191"/>
      <c r="REE21" s="191"/>
      <c r="REF21" s="191"/>
      <c r="REG21" s="83"/>
      <c r="REH21" s="212"/>
      <c r="REI21" s="212"/>
      <c r="REJ21" s="212"/>
      <c r="REK21" s="191"/>
      <c r="REL21" s="191"/>
      <c r="REM21" s="191"/>
      <c r="REN21" s="191"/>
      <c r="REO21" s="83"/>
      <c r="REP21" s="212"/>
      <c r="REQ21" s="212"/>
      <c r="RER21" s="212"/>
      <c r="RES21" s="191"/>
      <c r="RET21" s="191"/>
      <c r="REU21" s="191"/>
      <c r="REV21" s="191"/>
      <c r="REW21" s="83"/>
      <c r="REX21" s="212"/>
      <c r="REY21" s="212"/>
      <c r="REZ21" s="212"/>
      <c r="RFA21" s="191"/>
      <c r="RFB21" s="191"/>
      <c r="RFC21" s="191"/>
      <c r="RFD21" s="191"/>
      <c r="RFE21" s="83"/>
      <c r="RFF21" s="212"/>
      <c r="RFG21" s="212"/>
      <c r="RFH21" s="212"/>
      <c r="RFI21" s="191"/>
      <c r="RFJ21" s="191"/>
      <c r="RFK21" s="191"/>
      <c r="RFL21" s="191"/>
      <c r="RFM21" s="83"/>
      <c r="RFN21" s="212"/>
      <c r="RFO21" s="212"/>
      <c r="RFP21" s="212"/>
      <c r="RFQ21" s="191"/>
      <c r="RFR21" s="191"/>
      <c r="RFS21" s="191"/>
      <c r="RFT21" s="191"/>
      <c r="RFU21" s="83"/>
      <c r="RFV21" s="212"/>
      <c r="RFW21" s="212"/>
      <c r="RFX21" s="212"/>
      <c r="RFY21" s="191"/>
      <c r="RFZ21" s="191"/>
      <c r="RGA21" s="191"/>
      <c r="RGB21" s="191"/>
      <c r="RGC21" s="83"/>
      <c r="RGD21" s="212"/>
      <c r="RGE21" s="212"/>
      <c r="RGF21" s="212"/>
      <c r="RGG21" s="191"/>
      <c r="RGH21" s="191"/>
      <c r="RGI21" s="191"/>
      <c r="RGJ21" s="191"/>
      <c r="RGK21" s="83"/>
      <c r="RGL21" s="212"/>
      <c r="RGM21" s="212"/>
      <c r="RGN21" s="212"/>
      <c r="RGO21" s="191"/>
      <c r="RGP21" s="191"/>
      <c r="RGQ21" s="191"/>
      <c r="RGR21" s="191"/>
      <c r="RGS21" s="83"/>
      <c r="RGT21" s="212"/>
      <c r="RGU21" s="212"/>
      <c r="RGV21" s="212"/>
      <c r="RGW21" s="191"/>
      <c r="RGX21" s="191"/>
      <c r="RGY21" s="191"/>
      <c r="RGZ21" s="191"/>
      <c r="RHA21" s="83"/>
      <c r="RHB21" s="212"/>
      <c r="RHC21" s="212"/>
      <c r="RHD21" s="212"/>
      <c r="RHE21" s="191"/>
      <c r="RHF21" s="191"/>
      <c r="RHG21" s="191"/>
      <c r="RHH21" s="191"/>
      <c r="RHI21" s="83"/>
      <c r="RHJ21" s="212"/>
      <c r="RHK21" s="212"/>
      <c r="RHL21" s="212"/>
      <c r="RHM21" s="191"/>
      <c r="RHN21" s="191"/>
      <c r="RHO21" s="191"/>
      <c r="RHP21" s="191"/>
      <c r="RHQ21" s="83"/>
      <c r="RHR21" s="212"/>
      <c r="RHS21" s="212"/>
      <c r="RHT21" s="212"/>
      <c r="RHU21" s="191"/>
      <c r="RHV21" s="191"/>
      <c r="RHW21" s="191"/>
      <c r="RHX21" s="191"/>
      <c r="RHY21" s="83"/>
      <c r="RHZ21" s="212"/>
      <c r="RIA21" s="212"/>
      <c r="RIB21" s="212"/>
      <c r="RIC21" s="191"/>
      <c r="RID21" s="191"/>
      <c r="RIE21" s="191"/>
      <c r="RIF21" s="191"/>
      <c r="RIG21" s="83"/>
      <c r="RIH21" s="212"/>
      <c r="RII21" s="212"/>
      <c r="RIJ21" s="212"/>
      <c r="RIK21" s="191"/>
      <c r="RIL21" s="191"/>
      <c r="RIM21" s="191"/>
      <c r="RIN21" s="191"/>
      <c r="RIO21" s="83"/>
      <c r="RIP21" s="212"/>
      <c r="RIQ21" s="212"/>
      <c r="RIR21" s="212"/>
      <c r="RIS21" s="191"/>
      <c r="RIT21" s="191"/>
      <c r="RIU21" s="191"/>
      <c r="RIV21" s="191"/>
      <c r="RIW21" s="83"/>
      <c r="RIX21" s="212"/>
      <c r="RIY21" s="212"/>
      <c r="RIZ21" s="212"/>
      <c r="RJA21" s="191"/>
      <c r="RJB21" s="191"/>
      <c r="RJC21" s="191"/>
      <c r="RJD21" s="191"/>
      <c r="RJE21" s="83"/>
      <c r="RJF21" s="212"/>
      <c r="RJG21" s="212"/>
      <c r="RJH21" s="212"/>
      <c r="RJI21" s="191"/>
      <c r="RJJ21" s="191"/>
      <c r="RJK21" s="191"/>
      <c r="RJL21" s="191"/>
      <c r="RJM21" s="83"/>
      <c r="RJN21" s="212"/>
      <c r="RJO21" s="212"/>
      <c r="RJP21" s="212"/>
      <c r="RJQ21" s="191"/>
      <c r="RJR21" s="191"/>
      <c r="RJS21" s="191"/>
      <c r="RJT21" s="191"/>
      <c r="RJU21" s="83"/>
      <c r="RJV21" s="212"/>
      <c r="RJW21" s="212"/>
      <c r="RJX21" s="212"/>
      <c r="RJY21" s="191"/>
      <c r="RJZ21" s="191"/>
      <c r="RKA21" s="191"/>
      <c r="RKB21" s="191"/>
      <c r="RKC21" s="83"/>
      <c r="RKD21" s="212"/>
      <c r="RKE21" s="212"/>
      <c r="RKF21" s="212"/>
      <c r="RKG21" s="191"/>
      <c r="RKH21" s="191"/>
      <c r="RKI21" s="191"/>
      <c r="RKJ21" s="191"/>
      <c r="RKK21" s="83"/>
      <c r="RKL21" s="212"/>
      <c r="RKM21" s="212"/>
      <c r="RKN21" s="212"/>
      <c r="RKO21" s="191"/>
      <c r="RKP21" s="191"/>
      <c r="RKQ21" s="191"/>
      <c r="RKR21" s="191"/>
      <c r="RKS21" s="83"/>
      <c r="RKT21" s="212"/>
      <c r="RKU21" s="212"/>
      <c r="RKV21" s="212"/>
      <c r="RKW21" s="191"/>
      <c r="RKX21" s="191"/>
      <c r="RKY21" s="191"/>
      <c r="RKZ21" s="191"/>
      <c r="RLA21" s="83"/>
      <c r="RLB21" s="212"/>
      <c r="RLC21" s="212"/>
      <c r="RLD21" s="212"/>
      <c r="RLE21" s="191"/>
      <c r="RLF21" s="191"/>
      <c r="RLG21" s="191"/>
      <c r="RLH21" s="191"/>
      <c r="RLI21" s="83"/>
      <c r="RLJ21" s="212"/>
      <c r="RLK21" s="212"/>
      <c r="RLL21" s="212"/>
      <c r="RLM21" s="191"/>
      <c r="RLN21" s="191"/>
      <c r="RLO21" s="191"/>
      <c r="RLP21" s="191"/>
      <c r="RLQ21" s="83"/>
      <c r="RLR21" s="212"/>
      <c r="RLS21" s="212"/>
      <c r="RLT21" s="212"/>
      <c r="RLU21" s="191"/>
      <c r="RLV21" s="191"/>
      <c r="RLW21" s="191"/>
      <c r="RLX21" s="191"/>
      <c r="RLY21" s="83"/>
      <c r="RLZ21" s="212"/>
      <c r="RMA21" s="212"/>
      <c r="RMB21" s="212"/>
      <c r="RMC21" s="191"/>
      <c r="RMD21" s="191"/>
      <c r="RME21" s="191"/>
      <c r="RMF21" s="191"/>
      <c r="RMG21" s="83"/>
      <c r="RMH21" s="212"/>
      <c r="RMI21" s="212"/>
      <c r="RMJ21" s="212"/>
      <c r="RMK21" s="191"/>
      <c r="RML21" s="191"/>
      <c r="RMM21" s="191"/>
      <c r="RMN21" s="191"/>
      <c r="RMO21" s="83"/>
      <c r="RMP21" s="212"/>
      <c r="RMQ21" s="212"/>
      <c r="RMR21" s="212"/>
      <c r="RMS21" s="191"/>
      <c r="RMT21" s="191"/>
      <c r="RMU21" s="191"/>
      <c r="RMV21" s="191"/>
      <c r="RMW21" s="83"/>
      <c r="RMX21" s="212"/>
      <c r="RMY21" s="212"/>
      <c r="RMZ21" s="212"/>
      <c r="RNA21" s="191"/>
      <c r="RNB21" s="191"/>
      <c r="RNC21" s="191"/>
      <c r="RND21" s="191"/>
      <c r="RNE21" s="83"/>
      <c r="RNF21" s="212"/>
      <c r="RNG21" s="212"/>
      <c r="RNH21" s="212"/>
      <c r="RNI21" s="191"/>
      <c r="RNJ21" s="191"/>
      <c r="RNK21" s="191"/>
      <c r="RNL21" s="191"/>
      <c r="RNM21" s="83"/>
      <c r="RNN21" s="212"/>
      <c r="RNO21" s="212"/>
      <c r="RNP21" s="212"/>
      <c r="RNQ21" s="191"/>
      <c r="RNR21" s="191"/>
      <c r="RNS21" s="191"/>
      <c r="RNT21" s="191"/>
      <c r="RNU21" s="83"/>
      <c r="RNV21" s="212"/>
      <c r="RNW21" s="212"/>
      <c r="RNX21" s="212"/>
      <c r="RNY21" s="191"/>
      <c r="RNZ21" s="191"/>
      <c r="ROA21" s="191"/>
      <c r="ROB21" s="191"/>
      <c r="ROC21" s="83"/>
      <c r="ROD21" s="212"/>
      <c r="ROE21" s="212"/>
      <c r="ROF21" s="212"/>
      <c r="ROG21" s="191"/>
      <c r="ROH21" s="191"/>
      <c r="ROI21" s="191"/>
      <c r="ROJ21" s="191"/>
      <c r="ROK21" s="83"/>
      <c r="ROL21" s="212"/>
      <c r="ROM21" s="212"/>
      <c r="RON21" s="212"/>
      <c r="ROO21" s="191"/>
      <c r="ROP21" s="191"/>
      <c r="ROQ21" s="191"/>
      <c r="ROR21" s="191"/>
      <c r="ROS21" s="83"/>
      <c r="ROT21" s="212"/>
      <c r="ROU21" s="212"/>
      <c r="ROV21" s="212"/>
      <c r="ROW21" s="191"/>
      <c r="ROX21" s="191"/>
      <c r="ROY21" s="191"/>
      <c r="ROZ21" s="191"/>
      <c r="RPA21" s="83"/>
      <c r="RPB21" s="212"/>
      <c r="RPC21" s="212"/>
      <c r="RPD21" s="212"/>
      <c r="RPE21" s="191"/>
      <c r="RPF21" s="191"/>
      <c r="RPG21" s="191"/>
      <c r="RPH21" s="191"/>
      <c r="RPI21" s="83"/>
      <c r="RPJ21" s="212"/>
      <c r="RPK21" s="212"/>
      <c r="RPL21" s="212"/>
      <c r="RPM21" s="191"/>
      <c r="RPN21" s="191"/>
      <c r="RPO21" s="191"/>
      <c r="RPP21" s="191"/>
      <c r="RPQ21" s="83"/>
      <c r="RPR21" s="212"/>
      <c r="RPS21" s="212"/>
      <c r="RPT21" s="212"/>
      <c r="RPU21" s="191"/>
      <c r="RPV21" s="191"/>
      <c r="RPW21" s="191"/>
      <c r="RPX21" s="191"/>
      <c r="RPY21" s="83"/>
      <c r="RPZ21" s="212"/>
      <c r="RQA21" s="212"/>
      <c r="RQB21" s="212"/>
      <c r="RQC21" s="191"/>
      <c r="RQD21" s="191"/>
      <c r="RQE21" s="191"/>
      <c r="RQF21" s="191"/>
      <c r="RQG21" s="83"/>
      <c r="RQH21" s="212"/>
      <c r="RQI21" s="212"/>
      <c r="RQJ21" s="212"/>
      <c r="RQK21" s="191"/>
      <c r="RQL21" s="191"/>
      <c r="RQM21" s="191"/>
      <c r="RQN21" s="191"/>
      <c r="RQO21" s="83"/>
      <c r="RQP21" s="212"/>
      <c r="RQQ21" s="212"/>
      <c r="RQR21" s="212"/>
      <c r="RQS21" s="191"/>
      <c r="RQT21" s="191"/>
      <c r="RQU21" s="191"/>
      <c r="RQV21" s="191"/>
      <c r="RQW21" s="83"/>
      <c r="RQX21" s="212"/>
      <c r="RQY21" s="212"/>
      <c r="RQZ21" s="212"/>
      <c r="RRA21" s="191"/>
      <c r="RRB21" s="191"/>
      <c r="RRC21" s="191"/>
      <c r="RRD21" s="191"/>
      <c r="RRE21" s="83"/>
      <c r="RRF21" s="212"/>
      <c r="RRG21" s="212"/>
      <c r="RRH21" s="212"/>
      <c r="RRI21" s="191"/>
      <c r="RRJ21" s="191"/>
      <c r="RRK21" s="191"/>
      <c r="RRL21" s="191"/>
      <c r="RRM21" s="83"/>
      <c r="RRN21" s="212"/>
      <c r="RRO21" s="212"/>
      <c r="RRP21" s="212"/>
      <c r="RRQ21" s="191"/>
      <c r="RRR21" s="191"/>
      <c r="RRS21" s="191"/>
      <c r="RRT21" s="191"/>
      <c r="RRU21" s="83"/>
      <c r="RRV21" s="212"/>
      <c r="RRW21" s="212"/>
      <c r="RRX21" s="212"/>
      <c r="RRY21" s="191"/>
      <c r="RRZ21" s="191"/>
      <c r="RSA21" s="191"/>
      <c r="RSB21" s="191"/>
      <c r="RSC21" s="83"/>
      <c r="RSD21" s="212"/>
      <c r="RSE21" s="212"/>
      <c r="RSF21" s="212"/>
      <c r="RSG21" s="191"/>
      <c r="RSH21" s="191"/>
      <c r="RSI21" s="191"/>
      <c r="RSJ21" s="191"/>
      <c r="RSK21" s="83"/>
      <c r="RSL21" s="212"/>
      <c r="RSM21" s="212"/>
      <c r="RSN21" s="212"/>
      <c r="RSO21" s="191"/>
      <c r="RSP21" s="191"/>
      <c r="RSQ21" s="191"/>
      <c r="RSR21" s="191"/>
      <c r="RSS21" s="83"/>
      <c r="RST21" s="212"/>
      <c r="RSU21" s="212"/>
      <c r="RSV21" s="212"/>
      <c r="RSW21" s="191"/>
      <c r="RSX21" s="191"/>
      <c r="RSY21" s="191"/>
      <c r="RSZ21" s="191"/>
      <c r="RTA21" s="83"/>
      <c r="RTB21" s="212"/>
      <c r="RTC21" s="212"/>
      <c r="RTD21" s="212"/>
      <c r="RTE21" s="191"/>
      <c r="RTF21" s="191"/>
      <c r="RTG21" s="191"/>
      <c r="RTH21" s="191"/>
      <c r="RTI21" s="83"/>
      <c r="RTJ21" s="212"/>
      <c r="RTK21" s="212"/>
      <c r="RTL21" s="212"/>
      <c r="RTM21" s="191"/>
      <c r="RTN21" s="191"/>
      <c r="RTO21" s="191"/>
      <c r="RTP21" s="191"/>
      <c r="RTQ21" s="83"/>
      <c r="RTR21" s="212"/>
      <c r="RTS21" s="212"/>
      <c r="RTT21" s="212"/>
      <c r="RTU21" s="191"/>
      <c r="RTV21" s="191"/>
      <c r="RTW21" s="191"/>
      <c r="RTX21" s="191"/>
      <c r="RTY21" s="83"/>
      <c r="RTZ21" s="212"/>
      <c r="RUA21" s="212"/>
      <c r="RUB21" s="212"/>
      <c r="RUC21" s="191"/>
      <c r="RUD21" s="191"/>
      <c r="RUE21" s="191"/>
      <c r="RUF21" s="191"/>
      <c r="RUG21" s="83"/>
      <c r="RUH21" s="212"/>
      <c r="RUI21" s="212"/>
      <c r="RUJ21" s="212"/>
      <c r="RUK21" s="191"/>
      <c r="RUL21" s="191"/>
      <c r="RUM21" s="191"/>
      <c r="RUN21" s="191"/>
      <c r="RUO21" s="83"/>
      <c r="RUP21" s="212"/>
      <c r="RUQ21" s="212"/>
      <c r="RUR21" s="212"/>
      <c r="RUS21" s="191"/>
      <c r="RUT21" s="191"/>
      <c r="RUU21" s="191"/>
      <c r="RUV21" s="191"/>
      <c r="RUW21" s="83"/>
      <c r="RUX21" s="212"/>
      <c r="RUY21" s="212"/>
      <c r="RUZ21" s="212"/>
      <c r="RVA21" s="191"/>
      <c r="RVB21" s="191"/>
      <c r="RVC21" s="191"/>
      <c r="RVD21" s="191"/>
      <c r="RVE21" s="83"/>
      <c r="RVF21" s="212"/>
      <c r="RVG21" s="212"/>
      <c r="RVH21" s="212"/>
      <c r="RVI21" s="191"/>
      <c r="RVJ21" s="191"/>
      <c r="RVK21" s="191"/>
      <c r="RVL21" s="191"/>
      <c r="RVM21" s="83"/>
      <c r="RVN21" s="212"/>
      <c r="RVO21" s="212"/>
      <c r="RVP21" s="212"/>
      <c r="RVQ21" s="191"/>
      <c r="RVR21" s="191"/>
      <c r="RVS21" s="191"/>
      <c r="RVT21" s="191"/>
      <c r="RVU21" s="83"/>
      <c r="RVV21" s="212"/>
      <c r="RVW21" s="212"/>
      <c r="RVX21" s="212"/>
      <c r="RVY21" s="191"/>
      <c r="RVZ21" s="191"/>
      <c r="RWA21" s="191"/>
      <c r="RWB21" s="191"/>
      <c r="RWC21" s="83"/>
      <c r="RWD21" s="212"/>
      <c r="RWE21" s="212"/>
      <c r="RWF21" s="212"/>
      <c r="RWG21" s="191"/>
      <c r="RWH21" s="191"/>
      <c r="RWI21" s="191"/>
      <c r="RWJ21" s="191"/>
      <c r="RWK21" s="83"/>
      <c r="RWL21" s="212"/>
      <c r="RWM21" s="212"/>
      <c r="RWN21" s="212"/>
      <c r="RWO21" s="191"/>
      <c r="RWP21" s="191"/>
      <c r="RWQ21" s="191"/>
      <c r="RWR21" s="191"/>
      <c r="RWS21" s="83"/>
      <c r="RWT21" s="212"/>
      <c r="RWU21" s="212"/>
      <c r="RWV21" s="212"/>
      <c r="RWW21" s="191"/>
      <c r="RWX21" s="191"/>
      <c r="RWY21" s="191"/>
      <c r="RWZ21" s="191"/>
      <c r="RXA21" s="83"/>
      <c r="RXB21" s="212"/>
      <c r="RXC21" s="212"/>
      <c r="RXD21" s="212"/>
      <c r="RXE21" s="191"/>
      <c r="RXF21" s="191"/>
      <c r="RXG21" s="191"/>
      <c r="RXH21" s="191"/>
      <c r="RXI21" s="83"/>
      <c r="RXJ21" s="212"/>
      <c r="RXK21" s="212"/>
      <c r="RXL21" s="212"/>
      <c r="RXM21" s="191"/>
      <c r="RXN21" s="191"/>
      <c r="RXO21" s="191"/>
      <c r="RXP21" s="191"/>
      <c r="RXQ21" s="83"/>
      <c r="RXR21" s="212"/>
      <c r="RXS21" s="212"/>
      <c r="RXT21" s="212"/>
      <c r="RXU21" s="191"/>
      <c r="RXV21" s="191"/>
      <c r="RXW21" s="191"/>
      <c r="RXX21" s="191"/>
      <c r="RXY21" s="83"/>
      <c r="RXZ21" s="212"/>
      <c r="RYA21" s="212"/>
      <c r="RYB21" s="212"/>
      <c r="RYC21" s="191"/>
      <c r="RYD21" s="191"/>
      <c r="RYE21" s="191"/>
      <c r="RYF21" s="191"/>
      <c r="RYG21" s="83"/>
      <c r="RYH21" s="212"/>
      <c r="RYI21" s="212"/>
      <c r="RYJ21" s="212"/>
      <c r="RYK21" s="191"/>
      <c r="RYL21" s="191"/>
      <c r="RYM21" s="191"/>
      <c r="RYN21" s="191"/>
      <c r="RYO21" s="83"/>
      <c r="RYP21" s="212"/>
      <c r="RYQ21" s="212"/>
      <c r="RYR21" s="212"/>
      <c r="RYS21" s="191"/>
      <c r="RYT21" s="191"/>
      <c r="RYU21" s="191"/>
      <c r="RYV21" s="191"/>
      <c r="RYW21" s="83"/>
      <c r="RYX21" s="212"/>
      <c r="RYY21" s="212"/>
      <c r="RYZ21" s="212"/>
      <c r="RZA21" s="191"/>
      <c r="RZB21" s="191"/>
      <c r="RZC21" s="191"/>
      <c r="RZD21" s="191"/>
      <c r="RZE21" s="83"/>
      <c r="RZF21" s="212"/>
      <c r="RZG21" s="212"/>
      <c r="RZH21" s="212"/>
      <c r="RZI21" s="191"/>
      <c r="RZJ21" s="191"/>
      <c r="RZK21" s="191"/>
      <c r="RZL21" s="191"/>
      <c r="RZM21" s="83"/>
      <c r="RZN21" s="212"/>
      <c r="RZO21" s="212"/>
      <c r="RZP21" s="212"/>
      <c r="RZQ21" s="191"/>
      <c r="RZR21" s="191"/>
      <c r="RZS21" s="191"/>
      <c r="RZT21" s="191"/>
      <c r="RZU21" s="83"/>
      <c r="RZV21" s="212"/>
      <c r="RZW21" s="212"/>
      <c r="RZX21" s="212"/>
      <c r="RZY21" s="191"/>
      <c r="RZZ21" s="191"/>
      <c r="SAA21" s="191"/>
      <c r="SAB21" s="191"/>
      <c r="SAC21" s="83"/>
      <c r="SAD21" s="212"/>
      <c r="SAE21" s="212"/>
      <c r="SAF21" s="212"/>
      <c r="SAG21" s="191"/>
      <c r="SAH21" s="191"/>
      <c r="SAI21" s="191"/>
      <c r="SAJ21" s="191"/>
      <c r="SAK21" s="83"/>
      <c r="SAL21" s="212"/>
      <c r="SAM21" s="212"/>
      <c r="SAN21" s="212"/>
      <c r="SAO21" s="191"/>
      <c r="SAP21" s="191"/>
      <c r="SAQ21" s="191"/>
      <c r="SAR21" s="191"/>
      <c r="SAS21" s="83"/>
      <c r="SAT21" s="212"/>
      <c r="SAU21" s="212"/>
      <c r="SAV21" s="212"/>
      <c r="SAW21" s="191"/>
      <c r="SAX21" s="191"/>
      <c r="SAY21" s="191"/>
      <c r="SAZ21" s="191"/>
      <c r="SBA21" s="83"/>
      <c r="SBB21" s="212"/>
      <c r="SBC21" s="212"/>
      <c r="SBD21" s="212"/>
      <c r="SBE21" s="191"/>
      <c r="SBF21" s="191"/>
      <c r="SBG21" s="191"/>
      <c r="SBH21" s="191"/>
      <c r="SBI21" s="83"/>
      <c r="SBJ21" s="212"/>
      <c r="SBK21" s="212"/>
      <c r="SBL21" s="212"/>
      <c r="SBM21" s="191"/>
      <c r="SBN21" s="191"/>
      <c r="SBO21" s="191"/>
      <c r="SBP21" s="191"/>
      <c r="SBQ21" s="83"/>
      <c r="SBR21" s="212"/>
      <c r="SBS21" s="212"/>
      <c r="SBT21" s="212"/>
      <c r="SBU21" s="191"/>
      <c r="SBV21" s="191"/>
      <c r="SBW21" s="191"/>
      <c r="SBX21" s="191"/>
      <c r="SBY21" s="83"/>
      <c r="SBZ21" s="212"/>
      <c r="SCA21" s="212"/>
      <c r="SCB21" s="212"/>
      <c r="SCC21" s="191"/>
      <c r="SCD21" s="191"/>
      <c r="SCE21" s="191"/>
      <c r="SCF21" s="191"/>
      <c r="SCG21" s="83"/>
      <c r="SCH21" s="212"/>
      <c r="SCI21" s="212"/>
      <c r="SCJ21" s="212"/>
      <c r="SCK21" s="191"/>
      <c r="SCL21" s="191"/>
      <c r="SCM21" s="191"/>
      <c r="SCN21" s="191"/>
      <c r="SCO21" s="83"/>
      <c r="SCP21" s="212"/>
      <c r="SCQ21" s="212"/>
      <c r="SCR21" s="212"/>
      <c r="SCS21" s="191"/>
      <c r="SCT21" s="191"/>
      <c r="SCU21" s="191"/>
      <c r="SCV21" s="191"/>
      <c r="SCW21" s="83"/>
      <c r="SCX21" s="212"/>
      <c r="SCY21" s="212"/>
      <c r="SCZ21" s="212"/>
      <c r="SDA21" s="191"/>
      <c r="SDB21" s="191"/>
      <c r="SDC21" s="191"/>
      <c r="SDD21" s="191"/>
      <c r="SDE21" s="83"/>
      <c r="SDF21" s="212"/>
      <c r="SDG21" s="212"/>
      <c r="SDH21" s="212"/>
      <c r="SDI21" s="191"/>
      <c r="SDJ21" s="191"/>
      <c r="SDK21" s="191"/>
      <c r="SDL21" s="191"/>
      <c r="SDM21" s="83"/>
      <c r="SDN21" s="212"/>
      <c r="SDO21" s="212"/>
      <c r="SDP21" s="212"/>
      <c r="SDQ21" s="191"/>
      <c r="SDR21" s="191"/>
      <c r="SDS21" s="191"/>
      <c r="SDT21" s="191"/>
      <c r="SDU21" s="83"/>
      <c r="SDV21" s="212"/>
      <c r="SDW21" s="212"/>
      <c r="SDX21" s="212"/>
      <c r="SDY21" s="191"/>
      <c r="SDZ21" s="191"/>
      <c r="SEA21" s="191"/>
      <c r="SEB21" s="191"/>
      <c r="SEC21" s="83"/>
      <c r="SED21" s="212"/>
      <c r="SEE21" s="212"/>
      <c r="SEF21" s="212"/>
      <c r="SEG21" s="191"/>
      <c r="SEH21" s="191"/>
      <c r="SEI21" s="191"/>
      <c r="SEJ21" s="191"/>
      <c r="SEK21" s="83"/>
      <c r="SEL21" s="212"/>
      <c r="SEM21" s="212"/>
      <c r="SEN21" s="212"/>
      <c r="SEO21" s="191"/>
      <c r="SEP21" s="191"/>
      <c r="SEQ21" s="191"/>
      <c r="SER21" s="191"/>
      <c r="SES21" s="83"/>
      <c r="SET21" s="212"/>
      <c r="SEU21" s="212"/>
      <c r="SEV21" s="212"/>
      <c r="SEW21" s="191"/>
      <c r="SEX21" s="191"/>
      <c r="SEY21" s="191"/>
      <c r="SEZ21" s="191"/>
      <c r="SFA21" s="83"/>
      <c r="SFB21" s="212"/>
      <c r="SFC21" s="212"/>
      <c r="SFD21" s="212"/>
      <c r="SFE21" s="191"/>
      <c r="SFF21" s="191"/>
      <c r="SFG21" s="191"/>
      <c r="SFH21" s="191"/>
      <c r="SFI21" s="83"/>
      <c r="SFJ21" s="212"/>
      <c r="SFK21" s="212"/>
      <c r="SFL21" s="212"/>
      <c r="SFM21" s="191"/>
      <c r="SFN21" s="191"/>
      <c r="SFO21" s="191"/>
      <c r="SFP21" s="191"/>
      <c r="SFQ21" s="83"/>
      <c r="SFR21" s="212"/>
      <c r="SFS21" s="212"/>
      <c r="SFT21" s="212"/>
      <c r="SFU21" s="191"/>
      <c r="SFV21" s="191"/>
      <c r="SFW21" s="191"/>
      <c r="SFX21" s="191"/>
      <c r="SFY21" s="83"/>
      <c r="SFZ21" s="212"/>
      <c r="SGA21" s="212"/>
      <c r="SGB21" s="212"/>
      <c r="SGC21" s="191"/>
      <c r="SGD21" s="191"/>
      <c r="SGE21" s="191"/>
      <c r="SGF21" s="191"/>
      <c r="SGG21" s="83"/>
      <c r="SGH21" s="212"/>
      <c r="SGI21" s="212"/>
      <c r="SGJ21" s="212"/>
      <c r="SGK21" s="191"/>
      <c r="SGL21" s="191"/>
      <c r="SGM21" s="191"/>
      <c r="SGN21" s="191"/>
      <c r="SGO21" s="83"/>
      <c r="SGP21" s="212"/>
      <c r="SGQ21" s="212"/>
      <c r="SGR21" s="212"/>
      <c r="SGS21" s="191"/>
      <c r="SGT21" s="191"/>
      <c r="SGU21" s="191"/>
      <c r="SGV21" s="191"/>
      <c r="SGW21" s="83"/>
      <c r="SGX21" s="212"/>
      <c r="SGY21" s="212"/>
      <c r="SGZ21" s="212"/>
      <c r="SHA21" s="191"/>
      <c r="SHB21" s="191"/>
      <c r="SHC21" s="191"/>
      <c r="SHD21" s="191"/>
      <c r="SHE21" s="83"/>
      <c r="SHF21" s="212"/>
      <c r="SHG21" s="212"/>
      <c r="SHH21" s="212"/>
      <c r="SHI21" s="191"/>
      <c r="SHJ21" s="191"/>
      <c r="SHK21" s="191"/>
      <c r="SHL21" s="191"/>
      <c r="SHM21" s="83"/>
      <c r="SHN21" s="212"/>
      <c r="SHO21" s="212"/>
      <c r="SHP21" s="212"/>
      <c r="SHQ21" s="191"/>
      <c r="SHR21" s="191"/>
      <c r="SHS21" s="191"/>
      <c r="SHT21" s="191"/>
      <c r="SHU21" s="83"/>
      <c r="SHV21" s="212"/>
      <c r="SHW21" s="212"/>
      <c r="SHX21" s="212"/>
      <c r="SHY21" s="191"/>
      <c r="SHZ21" s="191"/>
      <c r="SIA21" s="191"/>
      <c r="SIB21" s="191"/>
      <c r="SIC21" s="83"/>
      <c r="SID21" s="212"/>
      <c r="SIE21" s="212"/>
      <c r="SIF21" s="212"/>
      <c r="SIG21" s="191"/>
      <c r="SIH21" s="191"/>
      <c r="SII21" s="191"/>
      <c r="SIJ21" s="191"/>
      <c r="SIK21" s="83"/>
      <c r="SIL21" s="212"/>
      <c r="SIM21" s="212"/>
      <c r="SIN21" s="212"/>
      <c r="SIO21" s="191"/>
      <c r="SIP21" s="191"/>
      <c r="SIQ21" s="191"/>
      <c r="SIR21" s="191"/>
      <c r="SIS21" s="83"/>
      <c r="SIT21" s="212"/>
      <c r="SIU21" s="212"/>
      <c r="SIV21" s="212"/>
      <c r="SIW21" s="191"/>
      <c r="SIX21" s="191"/>
      <c r="SIY21" s="191"/>
      <c r="SIZ21" s="191"/>
      <c r="SJA21" s="83"/>
      <c r="SJB21" s="212"/>
      <c r="SJC21" s="212"/>
      <c r="SJD21" s="212"/>
      <c r="SJE21" s="191"/>
      <c r="SJF21" s="191"/>
      <c r="SJG21" s="191"/>
      <c r="SJH21" s="191"/>
      <c r="SJI21" s="83"/>
      <c r="SJJ21" s="212"/>
      <c r="SJK21" s="212"/>
      <c r="SJL21" s="212"/>
      <c r="SJM21" s="191"/>
      <c r="SJN21" s="191"/>
      <c r="SJO21" s="191"/>
      <c r="SJP21" s="191"/>
      <c r="SJQ21" s="83"/>
      <c r="SJR21" s="212"/>
      <c r="SJS21" s="212"/>
      <c r="SJT21" s="212"/>
      <c r="SJU21" s="191"/>
      <c r="SJV21" s="191"/>
      <c r="SJW21" s="191"/>
      <c r="SJX21" s="191"/>
      <c r="SJY21" s="83"/>
      <c r="SJZ21" s="212"/>
      <c r="SKA21" s="212"/>
      <c r="SKB21" s="212"/>
      <c r="SKC21" s="191"/>
      <c r="SKD21" s="191"/>
      <c r="SKE21" s="191"/>
      <c r="SKF21" s="191"/>
      <c r="SKG21" s="83"/>
      <c r="SKH21" s="212"/>
      <c r="SKI21" s="212"/>
      <c r="SKJ21" s="212"/>
      <c r="SKK21" s="191"/>
      <c r="SKL21" s="191"/>
      <c r="SKM21" s="191"/>
      <c r="SKN21" s="191"/>
      <c r="SKO21" s="83"/>
      <c r="SKP21" s="212"/>
      <c r="SKQ21" s="212"/>
      <c r="SKR21" s="212"/>
      <c r="SKS21" s="191"/>
      <c r="SKT21" s="191"/>
      <c r="SKU21" s="191"/>
      <c r="SKV21" s="191"/>
      <c r="SKW21" s="83"/>
      <c r="SKX21" s="212"/>
      <c r="SKY21" s="212"/>
      <c r="SKZ21" s="212"/>
      <c r="SLA21" s="191"/>
      <c r="SLB21" s="191"/>
      <c r="SLC21" s="191"/>
      <c r="SLD21" s="191"/>
      <c r="SLE21" s="83"/>
      <c r="SLF21" s="212"/>
      <c r="SLG21" s="212"/>
      <c r="SLH21" s="212"/>
      <c r="SLI21" s="191"/>
      <c r="SLJ21" s="191"/>
      <c r="SLK21" s="191"/>
      <c r="SLL21" s="191"/>
      <c r="SLM21" s="83"/>
      <c r="SLN21" s="212"/>
      <c r="SLO21" s="212"/>
      <c r="SLP21" s="212"/>
      <c r="SLQ21" s="191"/>
      <c r="SLR21" s="191"/>
      <c r="SLS21" s="191"/>
      <c r="SLT21" s="191"/>
      <c r="SLU21" s="83"/>
      <c r="SLV21" s="212"/>
      <c r="SLW21" s="212"/>
      <c r="SLX21" s="212"/>
      <c r="SLY21" s="191"/>
      <c r="SLZ21" s="191"/>
      <c r="SMA21" s="191"/>
      <c r="SMB21" s="191"/>
      <c r="SMC21" s="83"/>
      <c r="SMD21" s="212"/>
      <c r="SME21" s="212"/>
      <c r="SMF21" s="212"/>
      <c r="SMG21" s="191"/>
      <c r="SMH21" s="191"/>
      <c r="SMI21" s="191"/>
      <c r="SMJ21" s="191"/>
      <c r="SMK21" s="83"/>
      <c r="SML21" s="212"/>
      <c r="SMM21" s="212"/>
      <c r="SMN21" s="212"/>
      <c r="SMO21" s="191"/>
      <c r="SMP21" s="191"/>
      <c r="SMQ21" s="191"/>
      <c r="SMR21" s="191"/>
      <c r="SMS21" s="83"/>
      <c r="SMT21" s="212"/>
      <c r="SMU21" s="212"/>
      <c r="SMV21" s="212"/>
      <c r="SMW21" s="191"/>
      <c r="SMX21" s="191"/>
      <c r="SMY21" s="191"/>
      <c r="SMZ21" s="191"/>
      <c r="SNA21" s="83"/>
      <c r="SNB21" s="212"/>
      <c r="SNC21" s="212"/>
      <c r="SND21" s="212"/>
      <c r="SNE21" s="191"/>
      <c r="SNF21" s="191"/>
      <c r="SNG21" s="191"/>
      <c r="SNH21" s="191"/>
      <c r="SNI21" s="83"/>
      <c r="SNJ21" s="212"/>
      <c r="SNK21" s="212"/>
      <c r="SNL21" s="212"/>
      <c r="SNM21" s="191"/>
      <c r="SNN21" s="191"/>
      <c r="SNO21" s="191"/>
      <c r="SNP21" s="191"/>
      <c r="SNQ21" s="83"/>
      <c r="SNR21" s="212"/>
      <c r="SNS21" s="212"/>
      <c r="SNT21" s="212"/>
      <c r="SNU21" s="191"/>
      <c r="SNV21" s="191"/>
      <c r="SNW21" s="191"/>
      <c r="SNX21" s="191"/>
      <c r="SNY21" s="83"/>
      <c r="SNZ21" s="212"/>
      <c r="SOA21" s="212"/>
      <c r="SOB21" s="212"/>
      <c r="SOC21" s="191"/>
      <c r="SOD21" s="191"/>
      <c r="SOE21" s="191"/>
      <c r="SOF21" s="191"/>
      <c r="SOG21" s="83"/>
      <c r="SOH21" s="212"/>
      <c r="SOI21" s="212"/>
      <c r="SOJ21" s="212"/>
      <c r="SOK21" s="191"/>
      <c r="SOL21" s="191"/>
      <c r="SOM21" s="191"/>
      <c r="SON21" s="191"/>
      <c r="SOO21" s="83"/>
      <c r="SOP21" s="212"/>
      <c r="SOQ21" s="212"/>
      <c r="SOR21" s="212"/>
      <c r="SOS21" s="191"/>
      <c r="SOT21" s="191"/>
      <c r="SOU21" s="191"/>
      <c r="SOV21" s="191"/>
      <c r="SOW21" s="83"/>
      <c r="SOX21" s="212"/>
      <c r="SOY21" s="212"/>
      <c r="SOZ21" s="212"/>
      <c r="SPA21" s="191"/>
      <c r="SPB21" s="191"/>
      <c r="SPC21" s="191"/>
      <c r="SPD21" s="191"/>
      <c r="SPE21" s="83"/>
      <c r="SPF21" s="212"/>
      <c r="SPG21" s="212"/>
      <c r="SPH21" s="212"/>
      <c r="SPI21" s="191"/>
      <c r="SPJ21" s="191"/>
      <c r="SPK21" s="191"/>
      <c r="SPL21" s="191"/>
      <c r="SPM21" s="83"/>
      <c r="SPN21" s="212"/>
      <c r="SPO21" s="212"/>
      <c r="SPP21" s="212"/>
      <c r="SPQ21" s="191"/>
      <c r="SPR21" s="191"/>
      <c r="SPS21" s="191"/>
      <c r="SPT21" s="191"/>
      <c r="SPU21" s="83"/>
      <c r="SPV21" s="212"/>
      <c r="SPW21" s="212"/>
      <c r="SPX21" s="212"/>
      <c r="SPY21" s="191"/>
      <c r="SPZ21" s="191"/>
      <c r="SQA21" s="191"/>
      <c r="SQB21" s="191"/>
      <c r="SQC21" s="83"/>
      <c r="SQD21" s="212"/>
      <c r="SQE21" s="212"/>
      <c r="SQF21" s="212"/>
      <c r="SQG21" s="191"/>
      <c r="SQH21" s="191"/>
      <c r="SQI21" s="191"/>
      <c r="SQJ21" s="191"/>
      <c r="SQK21" s="83"/>
      <c r="SQL21" s="212"/>
      <c r="SQM21" s="212"/>
      <c r="SQN21" s="212"/>
      <c r="SQO21" s="191"/>
      <c r="SQP21" s="191"/>
      <c r="SQQ21" s="191"/>
      <c r="SQR21" s="191"/>
      <c r="SQS21" s="83"/>
      <c r="SQT21" s="212"/>
      <c r="SQU21" s="212"/>
      <c r="SQV21" s="212"/>
      <c r="SQW21" s="191"/>
      <c r="SQX21" s="191"/>
      <c r="SQY21" s="191"/>
      <c r="SQZ21" s="191"/>
      <c r="SRA21" s="83"/>
      <c r="SRB21" s="212"/>
      <c r="SRC21" s="212"/>
      <c r="SRD21" s="212"/>
      <c r="SRE21" s="191"/>
      <c r="SRF21" s="191"/>
      <c r="SRG21" s="191"/>
      <c r="SRH21" s="191"/>
      <c r="SRI21" s="83"/>
      <c r="SRJ21" s="212"/>
      <c r="SRK21" s="212"/>
      <c r="SRL21" s="212"/>
      <c r="SRM21" s="191"/>
      <c r="SRN21" s="191"/>
      <c r="SRO21" s="191"/>
      <c r="SRP21" s="191"/>
      <c r="SRQ21" s="83"/>
      <c r="SRR21" s="212"/>
      <c r="SRS21" s="212"/>
      <c r="SRT21" s="212"/>
      <c r="SRU21" s="191"/>
      <c r="SRV21" s="191"/>
      <c r="SRW21" s="191"/>
      <c r="SRX21" s="191"/>
      <c r="SRY21" s="83"/>
      <c r="SRZ21" s="212"/>
      <c r="SSA21" s="212"/>
      <c r="SSB21" s="212"/>
      <c r="SSC21" s="191"/>
      <c r="SSD21" s="191"/>
      <c r="SSE21" s="191"/>
      <c r="SSF21" s="191"/>
      <c r="SSG21" s="83"/>
      <c r="SSH21" s="212"/>
      <c r="SSI21" s="212"/>
      <c r="SSJ21" s="212"/>
      <c r="SSK21" s="191"/>
      <c r="SSL21" s="191"/>
      <c r="SSM21" s="191"/>
      <c r="SSN21" s="191"/>
      <c r="SSO21" s="83"/>
      <c r="SSP21" s="212"/>
      <c r="SSQ21" s="212"/>
      <c r="SSR21" s="212"/>
      <c r="SSS21" s="191"/>
      <c r="SST21" s="191"/>
      <c r="SSU21" s="191"/>
      <c r="SSV21" s="191"/>
      <c r="SSW21" s="83"/>
      <c r="SSX21" s="212"/>
      <c r="SSY21" s="212"/>
      <c r="SSZ21" s="212"/>
      <c r="STA21" s="191"/>
      <c r="STB21" s="191"/>
      <c r="STC21" s="191"/>
      <c r="STD21" s="191"/>
      <c r="STE21" s="83"/>
      <c r="STF21" s="212"/>
      <c r="STG21" s="212"/>
      <c r="STH21" s="212"/>
      <c r="STI21" s="191"/>
      <c r="STJ21" s="191"/>
      <c r="STK21" s="191"/>
      <c r="STL21" s="191"/>
      <c r="STM21" s="83"/>
      <c r="STN21" s="212"/>
      <c r="STO21" s="212"/>
      <c r="STP21" s="212"/>
      <c r="STQ21" s="191"/>
      <c r="STR21" s="191"/>
      <c r="STS21" s="191"/>
      <c r="STT21" s="191"/>
      <c r="STU21" s="83"/>
      <c r="STV21" s="212"/>
      <c r="STW21" s="212"/>
      <c r="STX21" s="212"/>
      <c r="STY21" s="191"/>
      <c r="STZ21" s="191"/>
      <c r="SUA21" s="191"/>
      <c r="SUB21" s="191"/>
      <c r="SUC21" s="83"/>
      <c r="SUD21" s="212"/>
      <c r="SUE21" s="212"/>
      <c r="SUF21" s="212"/>
      <c r="SUG21" s="191"/>
      <c r="SUH21" s="191"/>
      <c r="SUI21" s="191"/>
      <c r="SUJ21" s="191"/>
      <c r="SUK21" s="83"/>
      <c r="SUL21" s="212"/>
      <c r="SUM21" s="212"/>
      <c r="SUN21" s="212"/>
      <c r="SUO21" s="191"/>
      <c r="SUP21" s="191"/>
      <c r="SUQ21" s="191"/>
      <c r="SUR21" s="191"/>
      <c r="SUS21" s="83"/>
      <c r="SUT21" s="212"/>
      <c r="SUU21" s="212"/>
      <c r="SUV21" s="212"/>
      <c r="SUW21" s="191"/>
      <c r="SUX21" s="191"/>
      <c r="SUY21" s="191"/>
      <c r="SUZ21" s="191"/>
      <c r="SVA21" s="83"/>
      <c r="SVB21" s="212"/>
      <c r="SVC21" s="212"/>
      <c r="SVD21" s="212"/>
      <c r="SVE21" s="191"/>
      <c r="SVF21" s="191"/>
      <c r="SVG21" s="191"/>
      <c r="SVH21" s="191"/>
      <c r="SVI21" s="83"/>
      <c r="SVJ21" s="212"/>
      <c r="SVK21" s="212"/>
      <c r="SVL21" s="212"/>
      <c r="SVM21" s="191"/>
      <c r="SVN21" s="191"/>
      <c r="SVO21" s="191"/>
      <c r="SVP21" s="191"/>
      <c r="SVQ21" s="83"/>
      <c r="SVR21" s="212"/>
      <c r="SVS21" s="212"/>
      <c r="SVT21" s="212"/>
      <c r="SVU21" s="191"/>
      <c r="SVV21" s="191"/>
      <c r="SVW21" s="191"/>
      <c r="SVX21" s="191"/>
      <c r="SVY21" s="83"/>
      <c r="SVZ21" s="212"/>
      <c r="SWA21" s="212"/>
      <c r="SWB21" s="212"/>
      <c r="SWC21" s="191"/>
      <c r="SWD21" s="191"/>
      <c r="SWE21" s="191"/>
      <c r="SWF21" s="191"/>
      <c r="SWG21" s="83"/>
      <c r="SWH21" s="212"/>
      <c r="SWI21" s="212"/>
      <c r="SWJ21" s="212"/>
      <c r="SWK21" s="191"/>
      <c r="SWL21" s="191"/>
      <c r="SWM21" s="191"/>
      <c r="SWN21" s="191"/>
      <c r="SWO21" s="83"/>
      <c r="SWP21" s="212"/>
      <c r="SWQ21" s="212"/>
      <c r="SWR21" s="212"/>
      <c r="SWS21" s="191"/>
      <c r="SWT21" s="191"/>
      <c r="SWU21" s="191"/>
      <c r="SWV21" s="191"/>
      <c r="SWW21" s="83"/>
      <c r="SWX21" s="212"/>
      <c r="SWY21" s="212"/>
      <c r="SWZ21" s="212"/>
      <c r="SXA21" s="191"/>
      <c r="SXB21" s="191"/>
      <c r="SXC21" s="191"/>
      <c r="SXD21" s="191"/>
      <c r="SXE21" s="83"/>
      <c r="SXF21" s="212"/>
      <c r="SXG21" s="212"/>
      <c r="SXH21" s="212"/>
      <c r="SXI21" s="191"/>
      <c r="SXJ21" s="191"/>
      <c r="SXK21" s="191"/>
      <c r="SXL21" s="191"/>
      <c r="SXM21" s="83"/>
      <c r="SXN21" s="212"/>
      <c r="SXO21" s="212"/>
      <c r="SXP21" s="212"/>
      <c r="SXQ21" s="191"/>
      <c r="SXR21" s="191"/>
      <c r="SXS21" s="191"/>
      <c r="SXT21" s="191"/>
      <c r="SXU21" s="83"/>
      <c r="SXV21" s="212"/>
      <c r="SXW21" s="212"/>
      <c r="SXX21" s="212"/>
      <c r="SXY21" s="191"/>
      <c r="SXZ21" s="191"/>
      <c r="SYA21" s="191"/>
      <c r="SYB21" s="191"/>
      <c r="SYC21" s="83"/>
      <c r="SYD21" s="212"/>
      <c r="SYE21" s="212"/>
      <c r="SYF21" s="212"/>
      <c r="SYG21" s="191"/>
      <c r="SYH21" s="191"/>
      <c r="SYI21" s="191"/>
      <c r="SYJ21" s="191"/>
      <c r="SYK21" s="83"/>
      <c r="SYL21" s="212"/>
      <c r="SYM21" s="212"/>
      <c r="SYN21" s="212"/>
      <c r="SYO21" s="191"/>
      <c r="SYP21" s="191"/>
      <c r="SYQ21" s="191"/>
      <c r="SYR21" s="191"/>
      <c r="SYS21" s="83"/>
      <c r="SYT21" s="212"/>
      <c r="SYU21" s="212"/>
      <c r="SYV21" s="212"/>
      <c r="SYW21" s="191"/>
      <c r="SYX21" s="191"/>
      <c r="SYY21" s="191"/>
      <c r="SYZ21" s="191"/>
      <c r="SZA21" s="83"/>
      <c r="SZB21" s="212"/>
      <c r="SZC21" s="212"/>
      <c r="SZD21" s="212"/>
      <c r="SZE21" s="191"/>
      <c r="SZF21" s="191"/>
      <c r="SZG21" s="191"/>
      <c r="SZH21" s="191"/>
      <c r="SZI21" s="83"/>
      <c r="SZJ21" s="212"/>
      <c r="SZK21" s="212"/>
      <c r="SZL21" s="212"/>
      <c r="SZM21" s="191"/>
      <c r="SZN21" s="191"/>
      <c r="SZO21" s="191"/>
      <c r="SZP21" s="191"/>
      <c r="SZQ21" s="83"/>
      <c r="SZR21" s="212"/>
      <c r="SZS21" s="212"/>
      <c r="SZT21" s="212"/>
      <c r="SZU21" s="191"/>
      <c r="SZV21" s="191"/>
      <c r="SZW21" s="191"/>
      <c r="SZX21" s="191"/>
      <c r="SZY21" s="83"/>
      <c r="SZZ21" s="212"/>
      <c r="TAA21" s="212"/>
      <c r="TAB21" s="212"/>
      <c r="TAC21" s="191"/>
      <c r="TAD21" s="191"/>
      <c r="TAE21" s="191"/>
      <c r="TAF21" s="191"/>
      <c r="TAG21" s="83"/>
      <c r="TAH21" s="212"/>
      <c r="TAI21" s="212"/>
      <c r="TAJ21" s="212"/>
      <c r="TAK21" s="191"/>
      <c r="TAL21" s="191"/>
      <c r="TAM21" s="191"/>
      <c r="TAN21" s="191"/>
      <c r="TAO21" s="83"/>
      <c r="TAP21" s="212"/>
      <c r="TAQ21" s="212"/>
      <c r="TAR21" s="212"/>
      <c r="TAS21" s="191"/>
      <c r="TAT21" s="191"/>
      <c r="TAU21" s="191"/>
      <c r="TAV21" s="191"/>
      <c r="TAW21" s="83"/>
      <c r="TAX21" s="212"/>
      <c r="TAY21" s="212"/>
      <c r="TAZ21" s="212"/>
      <c r="TBA21" s="191"/>
      <c r="TBB21" s="191"/>
      <c r="TBC21" s="191"/>
      <c r="TBD21" s="191"/>
      <c r="TBE21" s="83"/>
      <c r="TBF21" s="212"/>
      <c r="TBG21" s="212"/>
      <c r="TBH21" s="212"/>
      <c r="TBI21" s="191"/>
      <c r="TBJ21" s="191"/>
      <c r="TBK21" s="191"/>
      <c r="TBL21" s="191"/>
      <c r="TBM21" s="83"/>
      <c r="TBN21" s="212"/>
      <c r="TBO21" s="212"/>
      <c r="TBP21" s="212"/>
      <c r="TBQ21" s="191"/>
      <c r="TBR21" s="191"/>
      <c r="TBS21" s="191"/>
      <c r="TBT21" s="191"/>
      <c r="TBU21" s="83"/>
      <c r="TBV21" s="212"/>
      <c r="TBW21" s="212"/>
      <c r="TBX21" s="212"/>
      <c r="TBY21" s="191"/>
      <c r="TBZ21" s="191"/>
      <c r="TCA21" s="191"/>
      <c r="TCB21" s="191"/>
      <c r="TCC21" s="83"/>
      <c r="TCD21" s="212"/>
      <c r="TCE21" s="212"/>
      <c r="TCF21" s="212"/>
      <c r="TCG21" s="191"/>
      <c r="TCH21" s="191"/>
      <c r="TCI21" s="191"/>
      <c r="TCJ21" s="191"/>
      <c r="TCK21" s="83"/>
      <c r="TCL21" s="212"/>
      <c r="TCM21" s="212"/>
      <c r="TCN21" s="212"/>
      <c r="TCO21" s="191"/>
      <c r="TCP21" s="191"/>
      <c r="TCQ21" s="191"/>
      <c r="TCR21" s="191"/>
      <c r="TCS21" s="83"/>
      <c r="TCT21" s="212"/>
      <c r="TCU21" s="212"/>
      <c r="TCV21" s="212"/>
      <c r="TCW21" s="191"/>
      <c r="TCX21" s="191"/>
      <c r="TCY21" s="191"/>
      <c r="TCZ21" s="191"/>
      <c r="TDA21" s="83"/>
      <c r="TDB21" s="212"/>
      <c r="TDC21" s="212"/>
      <c r="TDD21" s="212"/>
      <c r="TDE21" s="191"/>
      <c r="TDF21" s="191"/>
      <c r="TDG21" s="191"/>
      <c r="TDH21" s="191"/>
      <c r="TDI21" s="83"/>
      <c r="TDJ21" s="212"/>
      <c r="TDK21" s="212"/>
      <c r="TDL21" s="212"/>
      <c r="TDM21" s="191"/>
      <c r="TDN21" s="191"/>
      <c r="TDO21" s="191"/>
      <c r="TDP21" s="191"/>
      <c r="TDQ21" s="83"/>
      <c r="TDR21" s="212"/>
      <c r="TDS21" s="212"/>
      <c r="TDT21" s="212"/>
      <c r="TDU21" s="191"/>
      <c r="TDV21" s="191"/>
      <c r="TDW21" s="191"/>
      <c r="TDX21" s="191"/>
      <c r="TDY21" s="83"/>
      <c r="TDZ21" s="212"/>
      <c r="TEA21" s="212"/>
      <c r="TEB21" s="212"/>
      <c r="TEC21" s="191"/>
      <c r="TED21" s="191"/>
      <c r="TEE21" s="191"/>
      <c r="TEF21" s="191"/>
      <c r="TEG21" s="83"/>
      <c r="TEH21" s="212"/>
      <c r="TEI21" s="212"/>
      <c r="TEJ21" s="212"/>
      <c r="TEK21" s="191"/>
      <c r="TEL21" s="191"/>
      <c r="TEM21" s="191"/>
      <c r="TEN21" s="191"/>
      <c r="TEO21" s="83"/>
      <c r="TEP21" s="212"/>
      <c r="TEQ21" s="212"/>
      <c r="TER21" s="212"/>
      <c r="TES21" s="191"/>
      <c r="TET21" s="191"/>
      <c r="TEU21" s="191"/>
      <c r="TEV21" s="191"/>
      <c r="TEW21" s="83"/>
      <c r="TEX21" s="212"/>
      <c r="TEY21" s="212"/>
      <c r="TEZ21" s="212"/>
      <c r="TFA21" s="191"/>
      <c r="TFB21" s="191"/>
      <c r="TFC21" s="191"/>
      <c r="TFD21" s="191"/>
      <c r="TFE21" s="83"/>
      <c r="TFF21" s="212"/>
      <c r="TFG21" s="212"/>
      <c r="TFH21" s="212"/>
      <c r="TFI21" s="191"/>
      <c r="TFJ21" s="191"/>
      <c r="TFK21" s="191"/>
      <c r="TFL21" s="191"/>
      <c r="TFM21" s="83"/>
      <c r="TFN21" s="212"/>
      <c r="TFO21" s="212"/>
      <c r="TFP21" s="212"/>
      <c r="TFQ21" s="191"/>
      <c r="TFR21" s="191"/>
      <c r="TFS21" s="191"/>
      <c r="TFT21" s="191"/>
      <c r="TFU21" s="83"/>
      <c r="TFV21" s="212"/>
      <c r="TFW21" s="212"/>
      <c r="TFX21" s="212"/>
      <c r="TFY21" s="191"/>
      <c r="TFZ21" s="191"/>
      <c r="TGA21" s="191"/>
      <c r="TGB21" s="191"/>
      <c r="TGC21" s="83"/>
      <c r="TGD21" s="212"/>
      <c r="TGE21" s="212"/>
      <c r="TGF21" s="212"/>
      <c r="TGG21" s="191"/>
      <c r="TGH21" s="191"/>
      <c r="TGI21" s="191"/>
      <c r="TGJ21" s="191"/>
      <c r="TGK21" s="83"/>
      <c r="TGL21" s="212"/>
      <c r="TGM21" s="212"/>
      <c r="TGN21" s="212"/>
      <c r="TGO21" s="191"/>
      <c r="TGP21" s="191"/>
      <c r="TGQ21" s="191"/>
      <c r="TGR21" s="191"/>
      <c r="TGS21" s="83"/>
      <c r="TGT21" s="212"/>
      <c r="TGU21" s="212"/>
      <c r="TGV21" s="212"/>
      <c r="TGW21" s="191"/>
      <c r="TGX21" s="191"/>
      <c r="TGY21" s="191"/>
      <c r="TGZ21" s="191"/>
      <c r="THA21" s="83"/>
      <c r="THB21" s="212"/>
      <c r="THC21" s="212"/>
      <c r="THD21" s="212"/>
      <c r="THE21" s="191"/>
      <c r="THF21" s="191"/>
      <c r="THG21" s="191"/>
      <c r="THH21" s="191"/>
      <c r="THI21" s="83"/>
      <c r="THJ21" s="212"/>
      <c r="THK21" s="212"/>
      <c r="THL21" s="212"/>
      <c r="THM21" s="191"/>
      <c r="THN21" s="191"/>
      <c r="THO21" s="191"/>
      <c r="THP21" s="191"/>
      <c r="THQ21" s="83"/>
      <c r="THR21" s="212"/>
      <c r="THS21" s="212"/>
      <c r="THT21" s="212"/>
      <c r="THU21" s="191"/>
      <c r="THV21" s="191"/>
      <c r="THW21" s="191"/>
      <c r="THX21" s="191"/>
      <c r="THY21" s="83"/>
      <c r="THZ21" s="212"/>
      <c r="TIA21" s="212"/>
      <c r="TIB21" s="212"/>
      <c r="TIC21" s="191"/>
      <c r="TID21" s="191"/>
      <c r="TIE21" s="191"/>
      <c r="TIF21" s="191"/>
      <c r="TIG21" s="83"/>
      <c r="TIH21" s="212"/>
      <c r="TII21" s="212"/>
      <c r="TIJ21" s="212"/>
      <c r="TIK21" s="191"/>
      <c r="TIL21" s="191"/>
      <c r="TIM21" s="191"/>
      <c r="TIN21" s="191"/>
      <c r="TIO21" s="83"/>
      <c r="TIP21" s="212"/>
      <c r="TIQ21" s="212"/>
      <c r="TIR21" s="212"/>
      <c r="TIS21" s="191"/>
      <c r="TIT21" s="191"/>
      <c r="TIU21" s="191"/>
      <c r="TIV21" s="191"/>
      <c r="TIW21" s="83"/>
      <c r="TIX21" s="212"/>
      <c r="TIY21" s="212"/>
      <c r="TIZ21" s="212"/>
      <c r="TJA21" s="191"/>
      <c r="TJB21" s="191"/>
      <c r="TJC21" s="191"/>
      <c r="TJD21" s="191"/>
      <c r="TJE21" s="83"/>
      <c r="TJF21" s="212"/>
      <c r="TJG21" s="212"/>
      <c r="TJH21" s="212"/>
      <c r="TJI21" s="191"/>
      <c r="TJJ21" s="191"/>
      <c r="TJK21" s="191"/>
      <c r="TJL21" s="191"/>
      <c r="TJM21" s="83"/>
      <c r="TJN21" s="212"/>
      <c r="TJO21" s="212"/>
      <c r="TJP21" s="212"/>
      <c r="TJQ21" s="191"/>
      <c r="TJR21" s="191"/>
      <c r="TJS21" s="191"/>
      <c r="TJT21" s="191"/>
      <c r="TJU21" s="83"/>
      <c r="TJV21" s="212"/>
      <c r="TJW21" s="212"/>
      <c r="TJX21" s="212"/>
      <c r="TJY21" s="191"/>
      <c r="TJZ21" s="191"/>
      <c r="TKA21" s="191"/>
      <c r="TKB21" s="191"/>
      <c r="TKC21" s="83"/>
      <c r="TKD21" s="212"/>
      <c r="TKE21" s="212"/>
      <c r="TKF21" s="212"/>
      <c r="TKG21" s="191"/>
      <c r="TKH21" s="191"/>
      <c r="TKI21" s="191"/>
      <c r="TKJ21" s="191"/>
      <c r="TKK21" s="83"/>
      <c r="TKL21" s="212"/>
      <c r="TKM21" s="212"/>
      <c r="TKN21" s="212"/>
      <c r="TKO21" s="191"/>
      <c r="TKP21" s="191"/>
      <c r="TKQ21" s="191"/>
      <c r="TKR21" s="191"/>
      <c r="TKS21" s="83"/>
      <c r="TKT21" s="212"/>
      <c r="TKU21" s="212"/>
      <c r="TKV21" s="212"/>
      <c r="TKW21" s="191"/>
      <c r="TKX21" s="191"/>
      <c r="TKY21" s="191"/>
      <c r="TKZ21" s="191"/>
      <c r="TLA21" s="83"/>
      <c r="TLB21" s="212"/>
      <c r="TLC21" s="212"/>
      <c r="TLD21" s="212"/>
      <c r="TLE21" s="191"/>
      <c r="TLF21" s="191"/>
      <c r="TLG21" s="191"/>
      <c r="TLH21" s="191"/>
      <c r="TLI21" s="83"/>
      <c r="TLJ21" s="212"/>
      <c r="TLK21" s="212"/>
      <c r="TLL21" s="212"/>
      <c r="TLM21" s="191"/>
      <c r="TLN21" s="191"/>
      <c r="TLO21" s="191"/>
      <c r="TLP21" s="191"/>
      <c r="TLQ21" s="83"/>
      <c r="TLR21" s="212"/>
      <c r="TLS21" s="212"/>
      <c r="TLT21" s="212"/>
      <c r="TLU21" s="191"/>
      <c r="TLV21" s="191"/>
      <c r="TLW21" s="191"/>
      <c r="TLX21" s="191"/>
      <c r="TLY21" s="83"/>
      <c r="TLZ21" s="212"/>
      <c r="TMA21" s="212"/>
      <c r="TMB21" s="212"/>
      <c r="TMC21" s="191"/>
      <c r="TMD21" s="191"/>
      <c r="TME21" s="191"/>
      <c r="TMF21" s="191"/>
      <c r="TMG21" s="83"/>
      <c r="TMH21" s="212"/>
      <c r="TMI21" s="212"/>
      <c r="TMJ21" s="212"/>
      <c r="TMK21" s="191"/>
      <c r="TML21" s="191"/>
      <c r="TMM21" s="191"/>
      <c r="TMN21" s="191"/>
      <c r="TMO21" s="83"/>
      <c r="TMP21" s="212"/>
      <c r="TMQ21" s="212"/>
      <c r="TMR21" s="212"/>
      <c r="TMS21" s="191"/>
      <c r="TMT21" s="191"/>
      <c r="TMU21" s="191"/>
      <c r="TMV21" s="191"/>
      <c r="TMW21" s="83"/>
      <c r="TMX21" s="212"/>
      <c r="TMY21" s="212"/>
      <c r="TMZ21" s="212"/>
      <c r="TNA21" s="191"/>
      <c r="TNB21" s="191"/>
      <c r="TNC21" s="191"/>
      <c r="TND21" s="191"/>
      <c r="TNE21" s="83"/>
      <c r="TNF21" s="212"/>
      <c r="TNG21" s="212"/>
      <c r="TNH21" s="212"/>
      <c r="TNI21" s="191"/>
      <c r="TNJ21" s="191"/>
      <c r="TNK21" s="191"/>
      <c r="TNL21" s="191"/>
      <c r="TNM21" s="83"/>
      <c r="TNN21" s="212"/>
      <c r="TNO21" s="212"/>
      <c r="TNP21" s="212"/>
      <c r="TNQ21" s="191"/>
      <c r="TNR21" s="191"/>
      <c r="TNS21" s="191"/>
      <c r="TNT21" s="191"/>
      <c r="TNU21" s="83"/>
      <c r="TNV21" s="212"/>
      <c r="TNW21" s="212"/>
      <c r="TNX21" s="212"/>
      <c r="TNY21" s="191"/>
      <c r="TNZ21" s="191"/>
      <c r="TOA21" s="191"/>
      <c r="TOB21" s="191"/>
      <c r="TOC21" s="83"/>
      <c r="TOD21" s="212"/>
      <c r="TOE21" s="212"/>
      <c r="TOF21" s="212"/>
      <c r="TOG21" s="191"/>
      <c r="TOH21" s="191"/>
      <c r="TOI21" s="191"/>
      <c r="TOJ21" s="191"/>
      <c r="TOK21" s="83"/>
      <c r="TOL21" s="212"/>
      <c r="TOM21" s="212"/>
      <c r="TON21" s="212"/>
      <c r="TOO21" s="191"/>
      <c r="TOP21" s="191"/>
      <c r="TOQ21" s="191"/>
      <c r="TOR21" s="191"/>
      <c r="TOS21" s="83"/>
      <c r="TOT21" s="212"/>
      <c r="TOU21" s="212"/>
      <c r="TOV21" s="212"/>
      <c r="TOW21" s="191"/>
      <c r="TOX21" s="191"/>
      <c r="TOY21" s="191"/>
      <c r="TOZ21" s="191"/>
      <c r="TPA21" s="83"/>
      <c r="TPB21" s="212"/>
      <c r="TPC21" s="212"/>
      <c r="TPD21" s="212"/>
      <c r="TPE21" s="191"/>
      <c r="TPF21" s="191"/>
      <c r="TPG21" s="191"/>
      <c r="TPH21" s="191"/>
      <c r="TPI21" s="83"/>
      <c r="TPJ21" s="212"/>
      <c r="TPK21" s="212"/>
      <c r="TPL21" s="212"/>
      <c r="TPM21" s="191"/>
      <c r="TPN21" s="191"/>
      <c r="TPO21" s="191"/>
      <c r="TPP21" s="191"/>
      <c r="TPQ21" s="83"/>
      <c r="TPR21" s="212"/>
      <c r="TPS21" s="212"/>
      <c r="TPT21" s="212"/>
      <c r="TPU21" s="191"/>
      <c r="TPV21" s="191"/>
      <c r="TPW21" s="191"/>
      <c r="TPX21" s="191"/>
      <c r="TPY21" s="83"/>
      <c r="TPZ21" s="212"/>
      <c r="TQA21" s="212"/>
      <c r="TQB21" s="212"/>
      <c r="TQC21" s="191"/>
      <c r="TQD21" s="191"/>
      <c r="TQE21" s="191"/>
      <c r="TQF21" s="191"/>
      <c r="TQG21" s="83"/>
      <c r="TQH21" s="212"/>
      <c r="TQI21" s="212"/>
      <c r="TQJ21" s="212"/>
      <c r="TQK21" s="191"/>
      <c r="TQL21" s="191"/>
      <c r="TQM21" s="191"/>
      <c r="TQN21" s="191"/>
      <c r="TQO21" s="83"/>
      <c r="TQP21" s="212"/>
      <c r="TQQ21" s="212"/>
      <c r="TQR21" s="212"/>
      <c r="TQS21" s="191"/>
      <c r="TQT21" s="191"/>
      <c r="TQU21" s="191"/>
      <c r="TQV21" s="191"/>
      <c r="TQW21" s="83"/>
      <c r="TQX21" s="212"/>
      <c r="TQY21" s="212"/>
      <c r="TQZ21" s="212"/>
      <c r="TRA21" s="191"/>
      <c r="TRB21" s="191"/>
      <c r="TRC21" s="191"/>
      <c r="TRD21" s="191"/>
      <c r="TRE21" s="83"/>
      <c r="TRF21" s="212"/>
      <c r="TRG21" s="212"/>
      <c r="TRH21" s="212"/>
      <c r="TRI21" s="191"/>
      <c r="TRJ21" s="191"/>
      <c r="TRK21" s="191"/>
      <c r="TRL21" s="191"/>
      <c r="TRM21" s="83"/>
      <c r="TRN21" s="212"/>
      <c r="TRO21" s="212"/>
      <c r="TRP21" s="212"/>
      <c r="TRQ21" s="191"/>
      <c r="TRR21" s="191"/>
      <c r="TRS21" s="191"/>
      <c r="TRT21" s="191"/>
      <c r="TRU21" s="83"/>
      <c r="TRV21" s="212"/>
      <c r="TRW21" s="212"/>
      <c r="TRX21" s="212"/>
      <c r="TRY21" s="191"/>
      <c r="TRZ21" s="191"/>
      <c r="TSA21" s="191"/>
      <c r="TSB21" s="191"/>
      <c r="TSC21" s="83"/>
      <c r="TSD21" s="212"/>
      <c r="TSE21" s="212"/>
      <c r="TSF21" s="212"/>
      <c r="TSG21" s="191"/>
      <c r="TSH21" s="191"/>
      <c r="TSI21" s="191"/>
      <c r="TSJ21" s="191"/>
      <c r="TSK21" s="83"/>
      <c r="TSL21" s="212"/>
      <c r="TSM21" s="212"/>
      <c r="TSN21" s="212"/>
      <c r="TSO21" s="191"/>
      <c r="TSP21" s="191"/>
      <c r="TSQ21" s="191"/>
      <c r="TSR21" s="191"/>
      <c r="TSS21" s="83"/>
      <c r="TST21" s="212"/>
      <c r="TSU21" s="212"/>
      <c r="TSV21" s="212"/>
      <c r="TSW21" s="191"/>
      <c r="TSX21" s="191"/>
      <c r="TSY21" s="191"/>
      <c r="TSZ21" s="191"/>
      <c r="TTA21" s="83"/>
      <c r="TTB21" s="212"/>
      <c r="TTC21" s="212"/>
      <c r="TTD21" s="212"/>
      <c r="TTE21" s="191"/>
      <c r="TTF21" s="191"/>
      <c r="TTG21" s="191"/>
      <c r="TTH21" s="191"/>
      <c r="TTI21" s="83"/>
      <c r="TTJ21" s="212"/>
      <c r="TTK21" s="212"/>
      <c r="TTL21" s="212"/>
      <c r="TTM21" s="191"/>
      <c r="TTN21" s="191"/>
      <c r="TTO21" s="191"/>
      <c r="TTP21" s="191"/>
      <c r="TTQ21" s="83"/>
      <c r="TTR21" s="212"/>
      <c r="TTS21" s="212"/>
      <c r="TTT21" s="212"/>
      <c r="TTU21" s="191"/>
      <c r="TTV21" s="191"/>
      <c r="TTW21" s="191"/>
      <c r="TTX21" s="191"/>
      <c r="TTY21" s="83"/>
      <c r="TTZ21" s="212"/>
      <c r="TUA21" s="212"/>
      <c r="TUB21" s="212"/>
      <c r="TUC21" s="191"/>
      <c r="TUD21" s="191"/>
      <c r="TUE21" s="191"/>
      <c r="TUF21" s="191"/>
      <c r="TUG21" s="83"/>
      <c r="TUH21" s="212"/>
      <c r="TUI21" s="212"/>
      <c r="TUJ21" s="212"/>
      <c r="TUK21" s="191"/>
      <c r="TUL21" s="191"/>
      <c r="TUM21" s="191"/>
      <c r="TUN21" s="191"/>
      <c r="TUO21" s="83"/>
      <c r="TUP21" s="212"/>
      <c r="TUQ21" s="212"/>
      <c r="TUR21" s="212"/>
      <c r="TUS21" s="191"/>
      <c r="TUT21" s="191"/>
      <c r="TUU21" s="191"/>
      <c r="TUV21" s="191"/>
      <c r="TUW21" s="83"/>
      <c r="TUX21" s="212"/>
      <c r="TUY21" s="212"/>
      <c r="TUZ21" s="212"/>
      <c r="TVA21" s="191"/>
      <c r="TVB21" s="191"/>
      <c r="TVC21" s="191"/>
      <c r="TVD21" s="191"/>
      <c r="TVE21" s="83"/>
      <c r="TVF21" s="212"/>
      <c r="TVG21" s="212"/>
      <c r="TVH21" s="212"/>
      <c r="TVI21" s="191"/>
      <c r="TVJ21" s="191"/>
      <c r="TVK21" s="191"/>
      <c r="TVL21" s="191"/>
      <c r="TVM21" s="83"/>
      <c r="TVN21" s="212"/>
      <c r="TVO21" s="212"/>
      <c r="TVP21" s="212"/>
      <c r="TVQ21" s="191"/>
      <c r="TVR21" s="191"/>
      <c r="TVS21" s="191"/>
      <c r="TVT21" s="191"/>
      <c r="TVU21" s="83"/>
      <c r="TVV21" s="212"/>
      <c r="TVW21" s="212"/>
      <c r="TVX21" s="212"/>
      <c r="TVY21" s="191"/>
      <c r="TVZ21" s="191"/>
      <c r="TWA21" s="191"/>
      <c r="TWB21" s="191"/>
      <c r="TWC21" s="83"/>
      <c r="TWD21" s="212"/>
      <c r="TWE21" s="212"/>
      <c r="TWF21" s="212"/>
      <c r="TWG21" s="191"/>
      <c r="TWH21" s="191"/>
      <c r="TWI21" s="191"/>
      <c r="TWJ21" s="191"/>
      <c r="TWK21" s="83"/>
      <c r="TWL21" s="212"/>
      <c r="TWM21" s="212"/>
      <c r="TWN21" s="212"/>
      <c r="TWO21" s="191"/>
      <c r="TWP21" s="191"/>
      <c r="TWQ21" s="191"/>
      <c r="TWR21" s="191"/>
      <c r="TWS21" s="83"/>
      <c r="TWT21" s="212"/>
      <c r="TWU21" s="212"/>
      <c r="TWV21" s="212"/>
      <c r="TWW21" s="191"/>
      <c r="TWX21" s="191"/>
      <c r="TWY21" s="191"/>
      <c r="TWZ21" s="191"/>
      <c r="TXA21" s="83"/>
      <c r="TXB21" s="212"/>
      <c r="TXC21" s="212"/>
      <c r="TXD21" s="212"/>
      <c r="TXE21" s="191"/>
      <c r="TXF21" s="191"/>
      <c r="TXG21" s="191"/>
      <c r="TXH21" s="191"/>
      <c r="TXI21" s="83"/>
      <c r="TXJ21" s="212"/>
      <c r="TXK21" s="212"/>
      <c r="TXL21" s="212"/>
      <c r="TXM21" s="191"/>
      <c r="TXN21" s="191"/>
      <c r="TXO21" s="191"/>
      <c r="TXP21" s="191"/>
      <c r="TXQ21" s="83"/>
      <c r="TXR21" s="212"/>
      <c r="TXS21" s="212"/>
      <c r="TXT21" s="212"/>
      <c r="TXU21" s="191"/>
      <c r="TXV21" s="191"/>
      <c r="TXW21" s="191"/>
      <c r="TXX21" s="191"/>
      <c r="TXY21" s="83"/>
      <c r="TXZ21" s="212"/>
      <c r="TYA21" s="212"/>
      <c r="TYB21" s="212"/>
      <c r="TYC21" s="191"/>
      <c r="TYD21" s="191"/>
      <c r="TYE21" s="191"/>
      <c r="TYF21" s="191"/>
      <c r="TYG21" s="83"/>
      <c r="TYH21" s="212"/>
      <c r="TYI21" s="212"/>
      <c r="TYJ21" s="212"/>
      <c r="TYK21" s="191"/>
      <c r="TYL21" s="191"/>
      <c r="TYM21" s="191"/>
      <c r="TYN21" s="191"/>
      <c r="TYO21" s="83"/>
      <c r="TYP21" s="212"/>
      <c r="TYQ21" s="212"/>
      <c r="TYR21" s="212"/>
      <c r="TYS21" s="191"/>
      <c r="TYT21" s="191"/>
      <c r="TYU21" s="191"/>
      <c r="TYV21" s="191"/>
      <c r="TYW21" s="83"/>
      <c r="TYX21" s="212"/>
      <c r="TYY21" s="212"/>
      <c r="TYZ21" s="212"/>
      <c r="TZA21" s="191"/>
      <c r="TZB21" s="191"/>
      <c r="TZC21" s="191"/>
      <c r="TZD21" s="191"/>
      <c r="TZE21" s="83"/>
      <c r="TZF21" s="212"/>
      <c r="TZG21" s="212"/>
      <c r="TZH21" s="212"/>
      <c r="TZI21" s="191"/>
      <c r="TZJ21" s="191"/>
      <c r="TZK21" s="191"/>
      <c r="TZL21" s="191"/>
      <c r="TZM21" s="83"/>
      <c r="TZN21" s="212"/>
      <c r="TZO21" s="212"/>
      <c r="TZP21" s="212"/>
      <c r="TZQ21" s="191"/>
      <c r="TZR21" s="191"/>
      <c r="TZS21" s="191"/>
      <c r="TZT21" s="191"/>
      <c r="TZU21" s="83"/>
      <c r="TZV21" s="212"/>
      <c r="TZW21" s="212"/>
      <c r="TZX21" s="212"/>
      <c r="TZY21" s="191"/>
      <c r="TZZ21" s="191"/>
      <c r="UAA21" s="191"/>
      <c r="UAB21" s="191"/>
      <c r="UAC21" s="83"/>
      <c r="UAD21" s="212"/>
      <c r="UAE21" s="212"/>
      <c r="UAF21" s="212"/>
      <c r="UAG21" s="191"/>
      <c r="UAH21" s="191"/>
      <c r="UAI21" s="191"/>
      <c r="UAJ21" s="191"/>
      <c r="UAK21" s="83"/>
      <c r="UAL21" s="212"/>
      <c r="UAM21" s="212"/>
      <c r="UAN21" s="212"/>
      <c r="UAO21" s="191"/>
      <c r="UAP21" s="191"/>
      <c r="UAQ21" s="191"/>
      <c r="UAR21" s="191"/>
      <c r="UAS21" s="83"/>
      <c r="UAT21" s="212"/>
      <c r="UAU21" s="212"/>
      <c r="UAV21" s="212"/>
      <c r="UAW21" s="191"/>
      <c r="UAX21" s="191"/>
      <c r="UAY21" s="191"/>
      <c r="UAZ21" s="191"/>
      <c r="UBA21" s="83"/>
      <c r="UBB21" s="212"/>
      <c r="UBC21" s="212"/>
      <c r="UBD21" s="212"/>
      <c r="UBE21" s="191"/>
      <c r="UBF21" s="191"/>
      <c r="UBG21" s="191"/>
      <c r="UBH21" s="191"/>
      <c r="UBI21" s="83"/>
      <c r="UBJ21" s="212"/>
      <c r="UBK21" s="212"/>
      <c r="UBL21" s="212"/>
      <c r="UBM21" s="191"/>
      <c r="UBN21" s="191"/>
      <c r="UBO21" s="191"/>
      <c r="UBP21" s="191"/>
      <c r="UBQ21" s="83"/>
      <c r="UBR21" s="212"/>
      <c r="UBS21" s="212"/>
      <c r="UBT21" s="212"/>
      <c r="UBU21" s="191"/>
      <c r="UBV21" s="191"/>
      <c r="UBW21" s="191"/>
      <c r="UBX21" s="191"/>
      <c r="UBY21" s="83"/>
      <c r="UBZ21" s="212"/>
      <c r="UCA21" s="212"/>
      <c r="UCB21" s="212"/>
      <c r="UCC21" s="191"/>
      <c r="UCD21" s="191"/>
      <c r="UCE21" s="191"/>
      <c r="UCF21" s="191"/>
      <c r="UCG21" s="83"/>
      <c r="UCH21" s="212"/>
      <c r="UCI21" s="212"/>
      <c r="UCJ21" s="212"/>
      <c r="UCK21" s="191"/>
      <c r="UCL21" s="191"/>
      <c r="UCM21" s="191"/>
      <c r="UCN21" s="191"/>
      <c r="UCO21" s="83"/>
      <c r="UCP21" s="212"/>
      <c r="UCQ21" s="212"/>
      <c r="UCR21" s="212"/>
      <c r="UCS21" s="191"/>
      <c r="UCT21" s="191"/>
      <c r="UCU21" s="191"/>
      <c r="UCV21" s="191"/>
      <c r="UCW21" s="83"/>
      <c r="UCX21" s="212"/>
      <c r="UCY21" s="212"/>
      <c r="UCZ21" s="212"/>
      <c r="UDA21" s="191"/>
      <c r="UDB21" s="191"/>
      <c r="UDC21" s="191"/>
      <c r="UDD21" s="191"/>
      <c r="UDE21" s="83"/>
      <c r="UDF21" s="212"/>
      <c r="UDG21" s="212"/>
      <c r="UDH21" s="212"/>
      <c r="UDI21" s="191"/>
      <c r="UDJ21" s="191"/>
      <c r="UDK21" s="191"/>
      <c r="UDL21" s="191"/>
      <c r="UDM21" s="83"/>
      <c r="UDN21" s="212"/>
      <c r="UDO21" s="212"/>
      <c r="UDP21" s="212"/>
      <c r="UDQ21" s="191"/>
      <c r="UDR21" s="191"/>
      <c r="UDS21" s="191"/>
      <c r="UDT21" s="191"/>
      <c r="UDU21" s="83"/>
      <c r="UDV21" s="212"/>
      <c r="UDW21" s="212"/>
      <c r="UDX21" s="212"/>
      <c r="UDY21" s="191"/>
      <c r="UDZ21" s="191"/>
      <c r="UEA21" s="191"/>
      <c r="UEB21" s="191"/>
      <c r="UEC21" s="83"/>
      <c r="UED21" s="212"/>
      <c r="UEE21" s="212"/>
      <c r="UEF21" s="212"/>
      <c r="UEG21" s="191"/>
      <c r="UEH21" s="191"/>
      <c r="UEI21" s="191"/>
      <c r="UEJ21" s="191"/>
      <c r="UEK21" s="83"/>
      <c r="UEL21" s="212"/>
      <c r="UEM21" s="212"/>
      <c r="UEN21" s="212"/>
      <c r="UEO21" s="191"/>
      <c r="UEP21" s="191"/>
      <c r="UEQ21" s="191"/>
      <c r="UER21" s="191"/>
      <c r="UES21" s="83"/>
      <c r="UET21" s="212"/>
      <c r="UEU21" s="212"/>
      <c r="UEV21" s="212"/>
      <c r="UEW21" s="191"/>
      <c r="UEX21" s="191"/>
      <c r="UEY21" s="191"/>
      <c r="UEZ21" s="191"/>
      <c r="UFA21" s="83"/>
      <c r="UFB21" s="212"/>
      <c r="UFC21" s="212"/>
      <c r="UFD21" s="212"/>
      <c r="UFE21" s="191"/>
      <c r="UFF21" s="191"/>
      <c r="UFG21" s="191"/>
      <c r="UFH21" s="191"/>
      <c r="UFI21" s="83"/>
      <c r="UFJ21" s="212"/>
      <c r="UFK21" s="212"/>
      <c r="UFL21" s="212"/>
      <c r="UFM21" s="191"/>
      <c r="UFN21" s="191"/>
      <c r="UFO21" s="191"/>
      <c r="UFP21" s="191"/>
      <c r="UFQ21" s="83"/>
      <c r="UFR21" s="212"/>
      <c r="UFS21" s="212"/>
      <c r="UFT21" s="212"/>
      <c r="UFU21" s="191"/>
      <c r="UFV21" s="191"/>
      <c r="UFW21" s="191"/>
      <c r="UFX21" s="191"/>
      <c r="UFY21" s="83"/>
      <c r="UFZ21" s="212"/>
      <c r="UGA21" s="212"/>
      <c r="UGB21" s="212"/>
      <c r="UGC21" s="191"/>
      <c r="UGD21" s="191"/>
      <c r="UGE21" s="191"/>
      <c r="UGF21" s="191"/>
      <c r="UGG21" s="83"/>
      <c r="UGH21" s="212"/>
      <c r="UGI21" s="212"/>
      <c r="UGJ21" s="212"/>
      <c r="UGK21" s="191"/>
      <c r="UGL21" s="191"/>
      <c r="UGM21" s="191"/>
      <c r="UGN21" s="191"/>
      <c r="UGO21" s="83"/>
      <c r="UGP21" s="212"/>
      <c r="UGQ21" s="212"/>
      <c r="UGR21" s="212"/>
      <c r="UGS21" s="191"/>
      <c r="UGT21" s="191"/>
      <c r="UGU21" s="191"/>
      <c r="UGV21" s="191"/>
      <c r="UGW21" s="83"/>
      <c r="UGX21" s="212"/>
      <c r="UGY21" s="212"/>
      <c r="UGZ21" s="212"/>
      <c r="UHA21" s="191"/>
      <c r="UHB21" s="191"/>
      <c r="UHC21" s="191"/>
      <c r="UHD21" s="191"/>
      <c r="UHE21" s="83"/>
      <c r="UHF21" s="212"/>
      <c r="UHG21" s="212"/>
      <c r="UHH21" s="212"/>
      <c r="UHI21" s="191"/>
      <c r="UHJ21" s="191"/>
      <c r="UHK21" s="191"/>
      <c r="UHL21" s="191"/>
      <c r="UHM21" s="83"/>
      <c r="UHN21" s="212"/>
      <c r="UHO21" s="212"/>
      <c r="UHP21" s="212"/>
      <c r="UHQ21" s="191"/>
      <c r="UHR21" s="191"/>
      <c r="UHS21" s="191"/>
      <c r="UHT21" s="191"/>
      <c r="UHU21" s="83"/>
      <c r="UHV21" s="212"/>
      <c r="UHW21" s="212"/>
      <c r="UHX21" s="212"/>
      <c r="UHY21" s="191"/>
      <c r="UHZ21" s="191"/>
      <c r="UIA21" s="191"/>
      <c r="UIB21" s="191"/>
      <c r="UIC21" s="83"/>
      <c r="UID21" s="212"/>
      <c r="UIE21" s="212"/>
      <c r="UIF21" s="212"/>
      <c r="UIG21" s="191"/>
      <c r="UIH21" s="191"/>
      <c r="UII21" s="191"/>
      <c r="UIJ21" s="191"/>
      <c r="UIK21" s="83"/>
      <c r="UIL21" s="212"/>
      <c r="UIM21" s="212"/>
      <c r="UIN21" s="212"/>
      <c r="UIO21" s="191"/>
      <c r="UIP21" s="191"/>
      <c r="UIQ21" s="191"/>
      <c r="UIR21" s="191"/>
      <c r="UIS21" s="83"/>
      <c r="UIT21" s="212"/>
      <c r="UIU21" s="212"/>
      <c r="UIV21" s="212"/>
      <c r="UIW21" s="191"/>
      <c r="UIX21" s="191"/>
      <c r="UIY21" s="191"/>
      <c r="UIZ21" s="191"/>
      <c r="UJA21" s="83"/>
      <c r="UJB21" s="212"/>
      <c r="UJC21" s="212"/>
      <c r="UJD21" s="212"/>
      <c r="UJE21" s="191"/>
      <c r="UJF21" s="191"/>
      <c r="UJG21" s="191"/>
      <c r="UJH21" s="191"/>
      <c r="UJI21" s="83"/>
      <c r="UJJ21" s="212"/>
      <c r="UJK21" s="212"/>
      <c r="UJL21" s="212"/>
      <c r="UJM21" s="191"/>
      <c r="UJN21" s="191"/>
      <c r="UJO21" s="191"/>
      <c r="UJP21" s="191"/>
      <c r="UJQ21" s="83"/>
      <c r="UJR21" s="212"/>
      <c r="UJS21" s="212"/>
      <c r="UJT21" s="212"/>
      <c r="UJU21" s="191"/>
      <c r="UJV21" s="191"/>
      <c r="UJW21" s="191"/>
      <c r="UJX21" s="191"/>
      <c r="UJY21" s="83"/>
      <c r="UJZ21" s="212"/>
      <c r="UKA21" s="212"/>
      <c r="UKB21" s="212"/>
      <c r="UKC21" s="191"/>
      <c r="UKD21" s="191"/>
      <c r="UKE21" s="191"/>
      <c r="UKF21" s="191"/>
      <c r="UKG21" s="83"/>
      <c r="UKH21" s="212"/>
      <c r="UKI21" s="212"/>
      <c r="UKJ21" s="212"/>
      <c r="UKK21" s="191"/>
      <c r="UKL21" s="191"/>
      <c r="UKM21" s="191"/>
      <c r="UKN21" s="191"/>
      <c r="UKO21" s="83"/>
      <c r="UKP21" s="212"/>
      <c r="UKQ21" s="212"/>
      <c r="UKR21" s="212"/>
      <c r="UKS21" s="191"/>
      <c r="UKT21" s="191"/>
      <c r="UKU21" s="191"/>
      <c r="UKV21" s="191"/>
      <c r="UKW21" s="83"/>
      <c r="UKX21" s="212"/>
      <c r="UKY21" s="212"/>
      <c r="UKZ21" s="212"/>
      <c r="ULA21" s="191"/>
      <c r="ULB21" s="191"/>
      <c r="ULC21" s="191"/>
      <c r="ULD21" s="191"/>
      <c r="ULE21" s="83"/>
      <c r="ULF21" s="212"/>
      <c r="ULG21" s="212"/>
      <c r="ULH21" s="212"/>
      <c r="ULI21" s="191"/>
      <c r="ULJ21" s="191"/>
      <c r="ULK21" s="191"/>
      <c r="ULL21" s="191"/>
      <c r="ULM21" s="83"/>
      <c r="ULN21" s="212"/>
      <c r="ULO21" s="212"/>
      <c r="ULP21" s="212"/>
      <c r="ULQ21" s="191"/>
      <c r="ULR21" s="191"/>
      <c r="ULS21" s="191"/>
      <c r="ULT21" s="191"/>
      <c r="ULU21" s="83"/>
      <c r="ULV21" s="212"/>
      <c r="ULW21" s="212"/>
      <c r="ULX21" s="212"/>
      <c r="ULY21" s="191"/>
      <c r="ULZ21" s="191"/>
      <c r="UMA21" s="191"/>
      <c r="UMB21" s="191"/>
      <c r="UMC21" s="83"/>
      <c r="UMD21" s="212"/>
      <c r="UME21" s="212"/>
      <c r="UMF21" s="212"/>
      <c r="UMG21" s="191"/>
      <c r="UMH21" s="191"/>
      <c r="UMI21" s="191"/>
      <c r="UMJ21" s="191"/>
      <c r="UMK21" s="83"/>
      <c r="UML21" s="212"/>
      <c r="UMM21" s="212"/>
      <c r="UMN21" s="212"/>
      <c r="UMO21" s="191"/>
      <c r="UMP21" s="191"/>
      <c r="UMQ21" s="191"/>
      <c r="UMR21" s="191"/>
      <c r="UMS21" s="83"/>
      <c r="UMT21" s="212"/>
      <c r="UMU21" s="212"/>
      <c r="UMV21" s="212"/>
      <c r="UMW21" s="191"/>
      <c r="UMX21" s="191"/>
      <c r="UMY21" s="191"/>
      <c r="UMZ21" s="191"/>
      <c r="UNA21" s="83"/>
      <c r="UNB21" s="212"/>
      <c r="UNC21" s="212"/>
      <c r="UND21" s="212"/>
      <c r="UNE21" s="191"/>
      <c r="UNF21" s="191"/>
      <c r="UNG21" s="191"/>
      <c r="UNH21" s="191"/>
      <c r="UNI21" s="83"/>
      <c r="UNJ21" s="212"/>
      <c r="UNK21" s="212"/>
      <c r="UNL21" s="212"/>
      <c r="UNM21" s="191"/>
      <c r="UNN21" s="191"/>
      <c r="UNO21" s="191"/>
      <c r="UNP21" s="191"/>
      <c r="UNQ21" s="83"/>
      <c r="UNR21" s="212"/>
      <c r="UNS21" s="212"/>
      <c r="UNT21" s="212"/>
      <c r="UNU21" s="191"/>
      <c r="UNV21" s="191"/>
      <c r="UNW21" s="191"/>
      <c r="UNX21" s="191"/>
      <c r="UNY21" s="83"/>
      <c r="UNZ21" s="212"/>
      <c r="UOA21" s="212"/>
      <c r="UOB21" s="212"/>
      <c r="UOC21" s="191"/>
      <c r="UOD21" s="191"/>
      <c r="UOE21" s="191"/>
      <c r="UOF21" s="191"/>
      <c r="UOG21" s="83"/>
      <c r="UOH21" s="212"/>
      <c r="UOI21" s="212"/>
      <c r="UOJ21" s="212"/>
      <c r="UOK21" s="191"/>
      <c r="UOL21" s="191"/>
      <c r="UOM21" s="191"/>
      <c r="UON21" s="191"/>
      <c r="UOO21" s="83"/>
      <c r="UOP21" s="212"/>
      <c r="UOQ21" s="212"/>
      <c r="UOR21" s="212"/>
      <c r="UOS21" s="191"/>
      <c r="UOT21" s="191"/>
      <c r="UOU21" s="191"/>
      <c r="UOV21" s="191"/>
      <c r="UOW21" s="83"/>
      <c r="UOX21" s="212"/>
      <c r="UOY21" s="212"/>
      <c r="UOZ21" s="212"/>
      <c r="UPA21" s="191"/>
      <c r="UPB21" s="191"/>
      <c r="UPC21" s="191"/>
      <c r="UPD21" s="191"/>
      <c r="UPE21" s="83"/>
      <c r="UPF21" s="212"/>
      <c r="UPG21" s="212"/>
      <c r="UPH21" s="212"/>
      <c r="UPI21" s="191"/>
      <c r="UPJ21" s="191"/>
      <c r="UPK21" s="191"/>
      <c r="UPL21" s="191"/>
      <c r="UPM21" s="83"/>
      <c r="UPN21" s="212"/>
      <c r="UPO21" s="212"/>
      <c r="UPP21" s="212"/>
      <c r="UPQ21" s="191"/>
      <c r="UPR21" s="191"/>
      <c r="UPS21" s="191"/>
      <c r="UPT21" s="191"/>
      <c r="UPU21" s="83"/>
      <c r="UPV21" s="212"/>
      <c r="UPW21" s="212"/>
      <c r="UPX21" s="212"/>
      <c r="UPY21" s="191"/>
      <c r="UPZ21" s="191"/>
      <c r="UQA21" s="191"/>
      <c r="UQB21" s="191"/>
      <c r="UQC21" s="83"/>
      <c r="UQD21" s="212"/>
      <c r="UQE21" s="212"/>
      <c r="UQF21" s="212"/>
      <c r="UQG21" s="191"/>
      <c r="UQH21" s="191"/>
      <c r="UQI21" s="191"/>
      <c r="UQJ21" s="191"/>
      <c r="UQK21" s="83"/>
      <c r="UQL21" s="212"/>
      <c r="UQM21" s="212"/>
      <c r="UQN21" s="212"/>
      <c r="UQO21" s="191"/>
      <c r="UQP21" s="191"/>
      <c r="UQQ21" s="191"/>
      <c r="UQR21" s="191"/>
      <c r="UQS21" s="83"/>
      <c r="UQT21" s="212"/>
      <c r="UQU21" s="212"/>
      <c r="UQV21" s="212"/>
      <c r="UQW21" s="191"/>
      <c r="UQX21" s="191"/>
      <c r="UQY21" s="191"/>
      <c r="UQZ21" s="191"/>
      <c r="URA21" s="83"/>
      <c r="URB21" s="212"/>
      <c r="URC21" s="212"/>
      <c r="URD21" s="212"/>
      <c r="URE21" s="191"/>
      <c r="URF21" s="191"/>
      <c r="URG21" s="191"/>
      <c r="URH21" s="191"/>
      <c r="URI21" s="83"/>
      <c r="URJ21" s="212"/>
      <c r="URK21" s="212"/>
      <c r="URL21" s="212"/>
      <c r="URM21" s="191"/>
      <c r="URN21" s="191"/>
      <c r="URO21" s="191"/>
      <c r="URP21" s="191"/>
      <c r="URQ21" s="83"/>
      <c r="URR21" s="212"/>
      <c r="URS21" s="212"/>
      <c r="URT21" s="212"/>
      <c r="URU21" s="191"/>
      <c r="URV21" s="191"/>
      <c r="URW21" s="191"/>
      <c r="URX21" s="191"/>
      <c r="URY21" s="83"/>
      <c r="URZ21" s="212"/>
      <c r="USA21" s="212"/>
      <c r="USB21" s="212"/>
      <c r="USC21" s="191"/>
      <c r="USD21" s="191"/>
      <c r="USE21" s="191"/>
      <c r="USF21" s="191"/>
      <c r="USG21" s="83"/>
      <c r="USH21" s="212"/>
      <c r="USI21" s="212"/>
      <c r="USJ21" s="212"/>
      <c r="USK21" s="191"/>
      <c r="USL21" s="191"/>
      <c r="USM21" s="191"/>
      <c r="USN21" s="191"/>
      <c r="USO21" s="83"/>
      <c r="USP21" s="212"/>
      <c r="USQ21" s="212"/>
      <c r="USR21" s="212"/>
      <c r="USS21" s="191"/>
      <c r="UST21" s="191"/>
      <c r="USU21" s="191"/>
      <c r="USV21" s="191"/>
      <c r="USW21" s="83"/>
      <c r="USX21" s="212"/>
      <c r="USY21" s="212"/>
      <c r="USZ21" s="212"/>
      <c r="UTA21" s="191"/>
      <c r="UTB21" s="191"/>
      <c r="UTC21" s="191"/>
      <c r="UTD21" s="191"/>
      <c r="UTE21" s="83"/>
      <c r="UTF21" s="212"/>
      <c r="UTG21" s="212"/>
      <c r="UTH21" s="212"/>
      <c r="UTI21" s="191"/>
      <c r="UTJ21" s="191"/>
      <c r="UTK21" s="191"/>
      <c r="UTL21" s="191"/>
      <c r="UTM21" s="83"/>
      <c r="UTN21" s="212"/>
      <c r="UTO21" s="212"/>
      <c r="UTP21" s="212"/>
      <c r="UTQ21" s="191"/>
      <c r="UTR21" s="191"/>
      <c r="UTS21" s="191"/>
      <c r="UTT21" s="191"/>
      <c r="UTU21" s="83"/>
      <c r="UTV21" s="212"/>
      <c r="UTW21" s="212"/>
      <c r="UTX21" s="212"/>
      <c r="UTY21" s="191"/>
      <c r="UTZ21" s="191"/>
      <c r="UUA21" s="191"/>
      <c r="UUB21" s="191"/>
      <c r="UUC21" s="83"/>
      <c r="UUD21" s="212"/>
      <c r="UUE21" s="212"/>
      <c r="UUF21" s="212"/>
      <c r="UUG21" s="191"/>
      <c r="UUH21" s="191"/>
      <c r="UUI21" s="191"/>
      <c r="UUJ21" s="191"/>
      <c r="UUK21" s="83"/>
      <c r="UUL21" s="212"/>
      <c r="UUM21" s="212"/>
      <c r="UUN21" s="212"/>
      <c r="UUO21" s="191"/>
      <c r="UUP21" s="191"/>
      <c r="UUQ21" s="191"/>
      <c r="UUR21" s="191"/>
      <c r="UUS21" s="83"/>
      <c r="UUT21" s="212"/>
      <c r="UUU21" s="212"/>
      <c r="UUV21" s="212"/>
      <c r="UUW21" s="191"/>
      <c r="UUX21" s="191"/>
      <c r="UUY21" s="191"/>
      <c r="UUZ21" s="191"/>
      <c r="UVA21" s="83"/>
      <c r="UVB21" s="212"/>
      <c r="UVC21" s="212"/>
      <c r="UVD21" s="212"/>
      <c r="UVE21" s="191"/>
      <c r="UVF21" s="191"/>
      <c r="UVG21" s="191"/>
      <c r="UVH21" s="191"/>
      <c r="UVI21" s="83"/>
      <c r="UVJ21" s="212"/>
      <c r="UVK21" s="212"/>
      <c r="UVL21" s="212"/>
      <c r="UVM21" s="191"/>
      <c r="UVN21" s="191"/>
      <c r="UVO21" s="191"/>
      <c r="UVP21" s="191"/>
      <c r="UVQ21" s="83"/>
      <c r="UVR21" s="212"/>
      <c r="UVS21" s="212"/>
      <c r="UVT21" s="212"/>
      <c r="UVU21" s="191"/>
      <c r="UVV21" s="191"/>
      <c r="UVW21" s="191"/>
      <c r="UVX21" s="191"/>
      <c r="UVY21" s="83"/>
      <c r="UVZ21" s="212"/>
      <c r="UWA21" s="212"/>
      <c r="UWB21" s="212"/>
      <c r="UWC21" s="191"/>
      <c r="UWD21" s="191"/>
      <c r="UWE21" s="191"/>
      <c r="UWF21" s="191"/>
      <c r="UWG21" s="83"/>
      <c r="UWH21" s="212"/>
      <c r="UWI21" s="212"/>
      <c r="UWJ21" s="212"/>
      <c r="UWK21" s="191"/>
      <c r="UWL21" s="191"/>
      <c r="UWM21" s="191"/>
      <c r="UWN21" s="191"/>
      <c r="UWO21" s="83"/>
      <c r="UWP21" s="212"/>
      <c r="UWQ21" s="212"/>
      <c r="UWR21" s="212"/>
      <c r="UWS21" s="191"/>
      <c r="UWT21" s="191"/>
      <c r="UWU21" s="191"/>
      <c r="UWV21" s="191"/>
      <c r="UWW21" s="83"/>
      <c r="UWX21" s="212"/>
      <c r="UWY21" s="212"/>
      <c r="UWZ21" s="212"/>
      <c r="UXA21" s="191"/>
      <c r="UXB21" s="191"/>
      <c r="UXC21" s="191"/>
      <c r="UXD21" s="191"/>
      <c r="UXE21" s="83"/>
      <c r="UXF21" s="212"/>
      <c r="UXG21" s="212"/>
      <c r="UXH21" s="212"/>
      <c r="UXI21" s="191"/>
      <c r="UXJ21" s="191"/>
      <c r="UXK21" s="191"/>
      <c r="UXL21" s="191"/>
      <c r="UXM21" s="83"/>
      <c r="UXN21" s="212"/>
      <c r="UXO21" s="212"/>
      <c r="UXP21" s="212"/>
      <c r="UXQ21" s="191"/>
      <c r="UXR21" s="191"/>
      <c r="UXS21" s="191"/>
      <c r="UXT21" s="191"/>
      <c r="UXU21" s="83"/>
      <c r="UXV21" s="212"/>
      <c r="UXW21" s="212"/>
      <c r="UXX21" s="212"/>
      <c r="UXY21" s="191"/>
      <c r="UXZ21" s="191"/>
      <c r="UYA21" s="191"/>
      <c r="UYB21" s="191"/>
      <c r="UYC21" s="83"/>
      <c r="UYD21" s="212"/>
      <c r="UYE21" s="212"/>
      <c r="UYF21" s="212"/>
      <c r="UYG21" s="191"/>
      <c r="UYH21" s="191"/>
      <c r="UYI21" s="191"/>
      <c r="UYJ21" s="191"/>
      <c r="UYK21" s="83"/>
      <c r="UYL21" s="212"/>
      <c r="UYM21" s="212"/>
      <c r="UYN21" s="212"/>
      <c r="UYO21" s="191"/>
      <c r="UYP21" s="191"/>
      <c r="UYQ21" s="191"/>
      <c r="UYR21" s="191"/>
      <c r="UYS21" s="83"/>
      <c r="UYT21" s="212"/>
      <c r="UYU21" s="212"/>
      <c r="UYV21" s="212"/>
      <c r="UYW21" s="191"/>
      <c r="UYX21" s="191"/>
      <c r="UYY21" s="191"/>
      <c r="UYZ21" s="191"/>
      <c r="UZA21" s="83"/>
      <c r="UZB21" s="212"/>
      <c r="UZC21" s="212"/>
      <c r="UZD21" s="212"/>
      <c r="UZE21" s="191"/>
      <c r="UZF21" s="191"/>
      <c r="UZG21" s="191"/>
      <c r="UZH21" s="191"/>
      <c r="UZI21" s="83"/>
      <c r="UZJ21" s="212"/>
      <c r="UZK21" s="212"/>
      <c r="UZL21" s="212"/>
      <c r="UZM21" s="191"/>
      <c r="UZN21" s="191"/>
      <c r="UZO21" s="191"/>
      <c r="UZP21" s="191"/>
      <c r="UZQ21" s="83"/>
      <c r="UZR21" s="212"/>
      <c r="UZS21" s="212"/>
      <c r="UZT21" s="212"/>
      <c r="UZU21" s="191"/>
      <c r="UZV21" s="191"/>
      <c r="UZW21" s="191"/>
      <c r="UZX21" s="191"/>
      <c r="UZY21" s="83"/>
      <c r="UZZ21" s="212"/>
      <c r="VAA21" s="212"/>
      <c r="VAB21" s="212"/>
      <c r="VAC21" s="191"/>
      <c r="VAD21" s="191"/>
      <c r="VAE21" s="191"/>
      <c r="VAF21" s="191"/>
      <c r="VAG21" s="83"/>
      <c r="VAH21" s="212"/>
      <c r="VAI21" s="212"/>
      <c r="VAJ21" s="212"/>
      <c r="VAK21" s="191"/>
      <c r="VAL21" s="191"/>
      <c r="VAM21" s="191"/>
      <c r="VAN21" s="191"/>
      <c r="VAO21" s="83"/>
      <c r="VAP21" s="212"/>
      <c r="VAQ21" s="212"/>
      <c r="VAR21" s="212"/>
      <c r="VAS21" s="191"/>
      <c r="VAT21" s="191"/>
      <c r="VAU21" s="191"/>
      <c r="VAV21" s="191"/>
      <c r="VAW21" s="83"/>
      <c r="VAX21" s="212"/>
      <c r="VAY21" s="212"/>
      <c r="VAZ21" s="212"/>
      <c r="VBA21" s="191"/>
      <c r="VBB21" s="191"/>
      <c r="VBC21" s="191"/>
      <c r="VBD21" s="191"/>
      <c r="VBE21" s="83"/>
      <c r="VBF21" s="212"/>
      <c r="VBG21" s="212"/>
      <c r="VBH21" s="212"/>
      <c r="VBI21" s="191"/>
      <c r="VBJ21" s="191"/>
      <c r="VBK21" s="191"/>
      <c r="VBL21" s="191"/>
      <c r="VBM21" s="83"/>
      <c r="VBN21" s="212"/>
      <c r="VBO21" s="212"/>
      <c r="VBP21" s="212"/>
      <c r="VBQ21" s="191"/>
      <c r="VBR21" s="191"/>
      <c r="VBS21" s="191"/>
      <c r="VBT21" s="191"/>
      <c r="VBU21" s="83"/>
      <c r="VBV21" s="212"/>
      <c r="VBW21" s="212"/>
      <c r="VBX21" s="212"/>
      <c r="VBY21" s="191"/>
      <c r="VBZ21" s="191"/>
      <c r="VCA21" s="191"/>
      <c r="VCB21" s="191"/>
      <c r="VCC21" s="83"/>
      <c r="VCD21" s="212"/>
      <c r="VCE21" s="212"/>
      <c r="VCF21" s="212"/>
      <c r="VCG21" s="191"/>
      <c r="VCH21" s="191"/>
      <c r="VCI21" s="191"/>
      <c r="VCJ21" s="191"/>
      <c r="VCK21" s="83"/>
      <c r="VCL21" s="212"/>
      <c r="VCM21" s="212"/>
      <c r="VCN21" s="212"/>
      <c r="VCO21" s="191"/>
      <c r="VCP21" s="191"/>
      <c r="VCQ21" s="191"/>
      <c r="VCR21" s="191"/>
      <c r="VCS21" s="83"/>
      <c r="VCT21" s="212"/>
      <c r="VCU21" s="212"/>
      <c r="VCV21" s="212"/>
      <c r="VCW21" s="191"/>
      <c r="VCX21" s="191"/>
      <c r="VCY21" s="191"/>
      <c r="VCZ21" s="191"/>
      <c r="VDA21" s="83"/>
      <c r="VDB21" s="212"/>
      <c r="VDC21" s="212"/>
      <c r="VDD21" s="212"/>
      <c r="VDE21" s="191"/>
      <c r="VDF21" s="191"/>
      <c r="VDG21" s="191"/>
      <c r="VDH21" s="191"/>
      <c r="VDI21" s="83"/>
      <c r="VDJ21" s="212"/>
      <c r="VDK21" s="212"/>
      <c r="VDL21" s="212"/>
      <c r="VDM21" s="191"/>
      <c r="VDN21" s="191"/>
      <c r="VDO21" s="191"/>
      <c r="VDP21" s="191"/>
      <c r="VDQ21" s="83"/>
      <c r="VDR21" s="212"/>
      <c r="VDS21" s="212"/>
      <c r="VDT21" s="212"/>
      <c r="VDU21" s="191"/>
      <c r="VDV21" s="191"/>
      <c r="VDW21" s="191"/>
      <c r="VDX21" s="191"/>
      <c r="VDY21" s="83"/>
      <c r="VDZ21" s="212"/>
      <c r="VEA21" s="212"/>
      <c r="VEB21" s="212"/>
      <c r="VEC21" s="191"/>
      <c r="VED21" s="191"/>
      <c r="VEE21" s="191"/>
      <c r="VEF21" s="191"/>
      <c r="VEG21" s="83"/>
      <c r="VEH21" s="212"/>
      <c r="VEI21" s="212"/>
      <c r="VEJ21" s="212"/>
      <c r="VEK21" s="191"/>
      <c r="VEL21" s="191"/>
      <c r="VEM21" s="191"/>
      <c r="VEN21" s="191"/>
      <c r="VEO21" s="83"/>
      <c r="VEP21" s="212"/>
      <c r="VEQ21" s="212"/>
      <c r="VER21" s="212"/>
      <c r="VES21" s="191"/>
      <c r="VET21" s="191"/>
      <c r="VEU21" s="191"/>
      <c r="VEV21" s="191"/>
      <c r="VEW21" s="83"/>
      <c r="VEX21" s="212"/>
      <c r="VEY21" s="212"/>
      <c r="VEZ21" s="212"/>
      <c r="VFA21" s="191"/>
      <c r="VFB21" s="191"/>
      <c r="VFC21" s="191"/>
      <c r="VFD21" s="191"/>
      <c r="VFE21" s="83"/>
      <c r="VFF21" s="212"/>
      <c r="VFG21" s="212"/>
      <c r="VFH21" s="212"/>
      <c r="VFI21" s="191"/>
      <c r="VFJ21" s="191"/>
      <c r="VFK21" s="191"/>
      <c r="VFL21" s="191"/>
      <c r="VFM21" s="83"/>
      <c r="VFN21" s="212"/>
      <c r="VFO21" s="212"/>
      <c r="VFP21" s="212"/>
      <c r="VFQ21" s="191"/>
      <c r="VFR21" s="191"/>
      <c r="VFS21" s="191"/>
      <c r="VFT21" s="191"/>
      <c r="VFU21" s="83"/>
      <c r="VFV21" s="212"/>
      <c r="VFW21" s="212"/>
      <c r="VFX21" s="212"/>
      <c r="VFY21" s="191"/>
      <c r="VFZ21" s="191"/>
      <c r="VGA21" s="191"/>
      <c r="VGB21" s="191"/>
      <c r="VGC21" s="83"/>
      <c r="VGD21" s="212"/>
      <c r="VGE21" s="212"/>
      <c r="VGF21" s="212"/>
      <c r="VGG21" s="191"/>
      <c r="VGH21" s="191"/>
      <c r="VGI21" s="191"/>
      <c r="VGJ21" s="191"/>
      <c r="VGK21" s="83"/>
      <c r="VGL21" s="212"/>
      <c r="VGM21" s="212"/>
      <c r="VGN21" s="212"/>
      <c r="VGO21" s="191"/>
      <c r="VGP21" s="191"/>
      <c r="VGQ21" s="191"/>
      <c r="VGR21" s="191"/>
      <c r="VGS21" s="83"/>
      <c r="VGT21" s="212"/>
      <c r="VGU21" s="212"/>
      <c r="VGV21" s="212"/>
      <c r="VGW21" s="191"/>
      <c r="VGX21" s="191"/>
      <c r="VGY21" s="191"/>
      <c r="VGZ21" s="191"/>
      <c r="VHA21" s="83"/>
      <c r="VHB21" s="212"/>
      <c r="VHC21" s="212"/>
      <c r="VHD21" s="212"/>
      <c r="VHE21" s="191"/>
      <c r="VHF21" s="191"/>
      <c r="VHG21" s="191"/>
      <c r="VHH21" s="191"/>
      <c r="VHI21" s="83"/>
      <c r="VHJ21" s="212"/>
      <c r="VHK21" s="212"/>
      <c r="VHL21" s="212"/>
      <c r="VHM21" s="191"/>
      <c r="VHN21" s="191"/>
      <c r="VHO21" s="191"/>
      <c r="VHP21" s="191"/>
      <c r="VHQ21" s="83"/>
      <c r="VHR21" s="212"/>
      <c r="VHS21" s="212"/>
      <c r="VHT21" s="212"/>
      <c r="VHU21" s="191"/>
      <c r="VHV21" s="191"/>
      <c r="VHW21" s="191"/>
      <c r="VHX21" s="191"/>
      <c r="VHY21" s="83"/>
      <c r="VHZ21" s="212"/>
      <c r="VIA21" s="212"/>
      <c r="VIB21" s="212"/>
      <c r="VIC21" s="191"/>
      <c r="VID21" s="191"/>
      <c r="VIE21" s="191"/>
      <c r="VIF21" s="191"/>
      <c r="VIG21" s="83"/>
      <c r="VIH21" s="212"/>
      <c r="VII21" s="212"/>
      <c r="VIJ21" s="212"/>
      <c r="VIK21" s="191"/>
      <c r="VIL21" s="191"/>
      <c r="VIM21" s="191"/>
      <c r="VIN21" s="191"/>
      <c r="VIO21" s="83"/>
      <c r="VIP21" s="212"/>
      <c r="VIQ21" s="212"/>
      <c r="VIR21" s="212"/>
      <c r="VIS21" s="191"/>
      <c r="VIT21" s="191"/>
      <c r="VIU21" s="191"/>
      <c r="VIV21" s="191"/>
      <c r="VIW21" s="83"/>
      <c r="VIX21" s="212"/>
      <c r="VIY21" s="212"/>
      <c r="VIZ21" s="212"/>
      <c r="VJA21" s="191"/>
      <c r="VJB21" s="191"/>
      <c r="VJC21" s="191"/>
      <c r="VJD21" s="191"/>
      <c r="VJE21" s="83"/>
      <c r="VJF21" s="212"/>
      <c r="VJG21" s="212"/>
      <c r="VJH21" s="212"/>
      <c r="VJI21" s="191"/>
      <c r="VJJ21" s="191"/>
      <c r="VJK21" s="191"/>
      <c r="VJL21" s="191"/>
      <c r="VJM21" s="83"/>
      <c r="VJN21" s="212"/>
      <c r="VJO21" s="212"/>
      <c r="VJP21" s="212"/>
      <c r="VJQ21" s="191"/>
      <c r="VJR21" s="191"/>
      <c r="VJS21" s="191"/>
      <c r="VJT21" s="191"/>
      <c r="VJU21" s="83"/>
      <c r="VJV21" s="212"/>
      <c r="VJW21" s="212"/>
      <c r="VJX21" s="212"/>
      <c r="VJY21" s="191"/>
      <c r="VJZ21" s="191"/>
      <c r="VKA21" s="191"/>
      <c r="VKB21" s="191"/>
      <c r="VKC21" s="83"/>
      <c r="VKD21" s="212"/>
      <c r="VKE21" s="212"/>
      <c r="VKF21" s="212"/>
      <c r="VKG21" s="191"/>
      <c r="VKH21" s="191"/>
      <c r="VKI21" s="191"/>
      <c r="VKJ21" s="191"/>
      <c r="VKK21" s="83"/>
      <c r="VKL21" s="212"/>
      <c r="VKM21" s="212"/>
      <c r="VKN21" s="212"/>
      <c r="VKO21" s="191"/>
      <c r="VKP21" s="191"/>
      <c r="VKQ21" s="191"/>
      <c r="VKR21" s="191"/>
      <c r="VKS21" s="83"/>
      <c r="VKT21" s="212"/>
      <c r="VKU21" s="212"/>
      <c r="VKV21" s="212"/>
      <c r="VKW21" s="191"/>
      <c r="VKX21" s="191"/>
      <c r="VKY21" s="191"/>
      <c r="VKZ21" s="191"/>
      <c r="VLA21" s="83"/>
      <c r="VLB21" s="212"/>
      <c r="VLC21" s="212"/>
      <c r="VLD21" s="212"/>
      <c r="VLE21" s="191"/>
      <c r="VLF21" s="191"/>
      <c r="VLG21" s="191"/>
      <c r="VLH21" s="191"/>
      <c r="VLI21" s="83"/>
      <c r="VLJ21" s="212"/>
      <c r="VLK21" s="212"/>
      <c r="VLL21" s="212"/>
      <c r="VLM21" s="191"/>
      <c r="VLN21" s="191"/>
      <c r="VLO21" s="191"/>
      <c r="VLP21" s="191"/>
      <c r="VLQ21" s="83"/>
      <c r="VLR21" s="212"/>
      <c r="VLS21" s="212"/>
      <c r="VLT21" s="212"/>
      <c r="VLU21" s="191"/>
      <c r="VLV21" s="191"/>
      <c r="VLW21" s="191"/>
      <c r="VLX21" s="191"/>
      <c r="VLY21" s="83"/>
      <c r="VLZ21" s="212"/>
      <c r="VMA21" s="212"/>
      <c r="VMB21" s="212"/>
      <c r="VMC21" s="191"/>
      <c r="VMD21" s="191"/>
      <c r="VME21" s="191"/>
      <c r="VMF21" s="191"/>
      <c r="VMG21" s="83"/>
      <c r="VMH21" s="212"/>
      <c r="VMI21" s="212"/>
      <c r="VMJ21" s="212"/>
      <c r="VMK21" s="191"/>
      <c r="VML21" s="191"/>
      <c r="VMM21" s="191"/>
      <c r="VMN21" s="191"/>
      <c r="VMO21" s="83"/>
      <c r="VMP21" s="212"/>
      <c r="VMQ21" s="212"/>
      <c r="VMR21" s="212"/>
      <c r="VMS21" s="191"/>
      <c r="VMT21" s="191"/>
      <c r="VMU21" s="191"/>
      <c r="VMV21" s="191"/>
      <c r="VMW21" s="83"/>
      <c r="VMX21" s="212"/>
      <c r="VMY21" s="212"/>
      <c r="VMZ21" s="212"/>
      <c r="VNA21" s="191"/>
      <c r="VNB21" s="191"/>
      <c r="VNC21" s="191"/>
      <c r="VND21" s="191"/>
      <c r="VNE21" s="83"/>
      <c r="VNF21" s="212"/>
      <c r="VNG21" s="212"/>
      <c r="VNH21" s="212"/>
      <c r="VNI21" s="191"/>
      <c r="VNJ21" s="191"/>
      <c r="VNK21" s="191"/>
      <c r="VNL21" s="191"/>
      <c r="VNM21" s="83"/>
      <c r="VNN21" s="212"/>
      <c r="VNO21" s="212"/>
      <c r="VNP21" s="212"/>
      <c r="VNQ21" s="191"/>
      <c r="VNR21" s="191"/>
      <c r="VNS21" s="191"/>
      <c r="VNT21" s="191"/>
      <c r="VNU21" s="83"/>
      <c r="VNV21" s="212"/>
      <c r="VNW21" s="212"/>
      <c r="VNX21" s="212"/>
      <c r="VNY21" s="191"/>
      <c r="VNZ21" s="191"/>
      <c r="VOA21" s="191"/>
      <c r="VOB21" s="191"/>
      <c r="VOC21" s="83"/>
      <c r="VOD21" s="212"/>
      <c r="VOE21" s="212"/>
      <c r="VOF21" s="212"/>
      <c r="VOG21" s="191"/>
      <c r="VOH21" s="191"/>
      <c r="VOI21" s="191"/>
      <c r="VOJ21" s="191"/>
      <c r="VOK21" s="83"/>
      <c r="VOL21" s="212"/>
      <c r="VOM21" s="212"/>
      <c r="VON21" s="212"/>
      <c r="VOO21" s="191"/>
      <c r="VOP21" s="191"/>
      <c r="VOQ21" s="191"/>
      <c r="VOR21" s="191"/>
      <c r="VOS21" s="83"/>
      <c r="VOT21" s="212"/>
      <c r="VOU21" s="212"/>
      <c r="VOV21" s="212"/>
      <c r="VOW21" s="191"/>
      <c r="VOX21" s="191"/>
      <c r="VOY21" s="191"/>
      <c r="VOZ21" s="191"/>
      <c r="VPA21" s="83"/>
      <c r="VPB21" s="212"/>
      <c r="VPC21" s="212"/>
      <c r="VPD21" s="212"/>
      <c r="VPE21" s="191"/>
      <c r="VPF21" s="191"/>
      <c r="VPG21" s="191"/>
      <c r="VPH21" s="191"/>
      <c r="VPI21" s="83"/>
      <c r="VPJ21" s="212"/>
      <c r="VPK21" s="212"/>
      <c r="VPL21" s="212"/>
      <c r="VPM21" s="191"/>
      <c r="VPN21" s="191"/>
      <c r="VPO21" s="191"/>
      <c r="VPP21" s="191"/>
      <c r="VPQ21" s="83"/>
      <c r="VPR21" s="212"/>
      <c r="VPS21" s="212"/>
      <c r="VPT21" s="212"/>
      <c r="VPU21" s="191"/>
      <c r="VPV21" s="191"/>
      <c r="VPW21" s="191"/>
      <c r="VPX21" s="191"/>
      <c r="VPY21" s="83"/>
      <c r="VPZ21" s="212"/>
      <c r="VQA21" s="212"/>
      <c r="VQB21" s="212"/>
      <c r="VQC21" s="191"/>
      <c r="VQD21" s="191"/>
      <c r="VQE21" s="191"/>
      <c r="VQF21" s="191"/>
      <c r="VQG21" s="83"/>
      <c r="VQH21" s="212"/>
      <c r="VQI21" s="212"/>
      <c r="VQJ21" s="212"/>
      <c r="VQK21" s="191"/>
      <c r="VQL21" s="191"/>
      <c r="VQM21" s="191"/>
      <c r="VQN21" s="191"/>
      <c r="VQO21" s="83"/>
      <c r="VQP21" s="212"/>
      <c r="VQQ21" s="212"/>
      <c r="VQR21" s="212"/>
      <c r="VQS21" s="191"/>
      <c r="VQT21" s="191"/>
      <c r="VQU21" s="191"/>
      <c r="VQV21" s="191"/>
      <c r="VQW21" s="83"/>
      <c r="VQX21" s="212"/>
      <c r="VQY21" s="212"/>
      <c r="VQZ21" s="212"/>
      <c r="VRA21" s="191"/>
      <c r="VRB21" s="191"/>
      <c r="VRC21" s="191"/>
      <c r="VRD21" s="191"/>
      <c r="VRE21" s="83"/>
      <c r="VRF21" s="212"/>
      <c r="VRG21" s="212"/>
      <c r="VRH21" s="212"/>
      <c r="VRI21" s="191"/>
      <c r="VRJ21" s="191"/>
      <c r="VRK21" s="191"/>
      <c r="VRL21" s="191"/>
      <c r="VRM21" s="83"/>
      <c r="VRN21" s="212"/>
      <c r="VRO21" s="212"/>
      <c r="VRP21" s="212"/>
      <c r="VRQ21" s="191"/>
      <c r="VRR21" s="191"/>
      <c r="VRS21" s="191"/>
      <c r="VRT21" s="191"/>
      <c r="VRU21" s="83"/>
      <c r="VRV21" s="212"/>
      <c r="VRW21" s="212"/>
      <c r="VRX21" s="212"/>
      <c r="VRY21" s="191"/>
      <c r="VRZ21" s="191"/>
      <c r="VSA21" s="191"/>
      <c r="VSB21" s="191"/>
      <c r="VSC21" s="83"/>
      <c r="VSD21" s="212"/>
      <c r="VSE21" s="212"/>
      <c r="VSF21" s="212"/>
      <c r="VSG21" s="191"/>
      <c r="VSH21" s="191"/>
      <c r="VSI21" s="191"/>
      <c r="VSJ21" s="191"/>
      <c r="VSK21" s="83"/>
      <c r="VSL21" s="212"/>
      <c r="VSM21" s="212"/>
      <c r="VSN21" s="212"/>
      <c r="VSO21" s="191"/>
      <c r="VSP21" s="191"/>
      <c r="VSQ21" s="191"/>
      <c r="VSR21" s="191"/>
      <c r="VSS21" s="83"/>
      <c r="VST21" s="212"/>
      <c r="VSU21" s="212"/>
      <c r="VSV21" s="212"/>
      <c r="VSW21" s="191"/>
      <c r="VSX21" s="191"/>
      <c r="VSY21" s="191"/>
      <c r="VSZ21" s="191"/>
      <c r="VTA21" s="83"/>
      <c r="VTB21" s="212"/>
      <c r="VTC21" s="212"/>
      <c r="VTD21" s="212"/>
      <c r="VTE21" s="191"/>
      <c r="VTF21" s="191"/>
      <c r="VTG21" s="191"/>
      <c r="VTH21" s="191"/>
      <c r="VTI21" s="83"/>
      <c r="VTJ21" s="212"/>
      <c r="VTK21" s="212"/>
      <c r="VTL21" s="212"/>
      <c r="VTM21" s="191"/>
      <c r="VTN21" s="191"/>
      <c r="VTO21" s="191"/>
      <c r="VTP21" s="191"/>
      <c r="VTQ21" s="83"/>
      <c r="VTR21" s="212"/>
      <c r="VTS21" s="212"/>
      <c r="VTT21" s="212"/>
      <c r="VTU21" s="191"/>
      <c r="VTV21" s="191"/>
      <c r="VTW21" s="191"/>
      <c r="VTX21" s="191"/>
      <c r="VTY21" s="83"/>
      <c r="VTZ21" s="212"/>
      <c r="VUA21" s="212"/>
      <c r="VUB21" s="212"/>
      <c r="VUC21" s="191"/>
      <c r="VUD21" s="191"/>
      <c r="VUE21" s="191"/>
      <c r="VUF21" s="191"/>
      <c r="VUG21" s="83"/>
      <c r="VUH21" s="212"/>
      <c r="VUI21" s="212"/>
      <c r="VUJ21" s="212"/>
      <c r="VUK21" s="191"/>
      <c r="VUL21" s="191"/>
      <c r="VUM21" s="191"/>
      <c r="VUN21" s="191"/>
      <c r="VUO21" s="83"/>
      <c r="VUP21" s="212"/>
      <c r="VUQ21" s="212"/>
      <c r="VUR21" s="212"/>
      <c r="VUS21" s="191"/>
      <c r="VUT21" s="191"/>
      <c r="VUU21" s="191"/>
      <c r="VUV21" s="191"/>
      <c r="VUW21" s="83"/>
      <c r="VUX21" s="212"/>
      <c r="VUY21" s="212"/>
      <c r="VUZ21" s="212"/>
      <c r="VVA21" s="191"/>
      <c r="VVB21" s="191"/>
      <c r="VVC21" s="191"/>
      <c r="VVD21" s="191"/>
      <c r="VVE21" s="83"/>
      <c r="VVF21" s="212"/>
      <c r="VVG21" s="212"/>
      <c r="VVH21" s="212"/>
      <c r="VVI21" s="191"/>
      <c r="VVJ21" s="191"/>
      <c r="VVK21" s="191"/>
      <c r="VVL21" s="191"/>
      <c r="VVM21" s="83"/>
      <c r="VVN21" s="212"/>
      <c r="VVO21" s="212"/>
      <c r="VVP21" s="212"/>
      <c r="VVQ21" s="191"/>
      <c r="VVR21" s="191"/>
      <c r="VVS21" s="191"/>
      <c r="VVT21" s="191"/>
      <c r="VVU21" s="83"/>
      <c r="VVV21" s="212"/>
      <c r="VVW21" s="212"/>
      <c r="VVX21" s="212"/>
      <c r="VVY21" s="191"/>
      <c r="VVZ21" s="191"/>
      <c r="VWA21" s="191"/>
      <c r="VWB21" s="191"/>
      <c r="VWC21" s="83"/>
      <c r="VWD21" s="212"/>
      <c r="VWE21" s="212"/>
      <c r="VWF21" s="212"/>
      <c r="VWG21" s="191"/>
      <c r="VWH21" s="191"/>
      <c r="VWI21" s="191"/>
      <c r="VWJ21" s="191"/>
      <c r="VWK21" s="83"/>
      <c r="VWL21" s="212"/>
      <c r="VWM21" s="212"/>
      <c r="VWN21" s="212"/>
      <c r="VWO21" s="191"/>
      <c r="VWP21" s="191"/>
      <c r="VWQ21" s="191"/>
      <c r="VWR21" s="191"/>
      <c r="VWS21" s="83"/>
      <c r="VWT21" s="212"/>
      <c r="VWU21" s="212"/>
      <c r="VWV21" s="212"/>
      <c r="VWW21" s="191"/>
      <c r="VWX21" s="191"/>
      <c r="VWY21" s="191"/>
      <c r="VWZ21" s="191"/>
      <c r="VXA21" s="83"/>
      <c r="VXB21" s="212"/>
      <c r="VXC21" s="212"/>
      <c r="VXD21" s="212"/>
      <c r="VXE21" s="191"/>
      <c r="VXF21" s="191"/>
      <c r="VXG21" s="191"/>
      <c r="VXH21" s="191"/>
      <c r="VXI21" s="83"/>
      <c r="VXJ21" s="212"/>
      <c r="VXK21" s="212"/>
      <c r="VXL21" s="212"/>
      <c r="VXM21" s="191"/>
      <c r="VXN21" s="191"/>
      <c r="VXO21" s="191"/>
      <c r="VXP21" s="191"/>
      <c r="VXQ21" s="83"/>
      <c r="VXR21" s="212"/>
      <c r="VXS21" s="212"/>
      <c r="VXT21" s="212"/>
      <c r="VXU21" s="191"/>
      <c r="VXV21" s="191"/>
      <c r="VXW21" s="191"/>
      <c r="VXX21" s="191"/>
      <c r="VXY21" s="83"/>
      <c r="VXZ21" s="212"/>
      <c r="VYA21" s="212"/>
      <c r="VYB21" s="212"/>
      <c r="VYC21" s="191"/>
      <c r="VYD21" s="191"/>
      <c r="VYE21" s="191"/>
      <c r="VYF21" s="191"/>
      <c r="VYG21" s="83"/>
      <c r="VYH21" s="212"/>
      <c r="VYI21" s="212"/>
      <c r="VYJ21" s="212"/>
      <c r="VYK21" s="191"/>
      <c r="VYL21" s="191"/>
      <c r="VYM21" s="191"/>
      <c r="VYN21" s="191"/>
      <c r="VYO21" s="83"/>
      <c r="VYP21" s="212"/>
      <c r="VYQ21" s="212"/>
      <c r="VYR21" s="212"/>
      <c r="VYS21" s="191"/>
      <c r="VYT21" s="191"/>
      <c r="VYU21" s="191"/>
      <c r="VYV21" s="191"/>
      <c r="VYW21" s="83"/>
      <c r="VYX21" s="212"/>
      <c r="VYY21" s="212"/>
      <c r="VYZ21" s="212"/>
      <c r="VZA21" s="191"/>
      <c r="VZB21" s="191"/>
      <c r="VZC21" s="191"/>
      <c r="VZD21" s="191"/>
      <c r="VZE21" s="83"/>
      <c r="VZF21" s="212"/>
      <c r="VZG21" s="212"/>
      <c r="VZH21" s="212"/>
      <c r="VZI21" s="191"/>
      <c r="VZJ21" s="191"/>
      <c r="VZK21" s="191"/>
      <c r="VZL21" s="191"/>
      <c r="VZM21" s="83"/>
      <c r="VZN21" s="212"/>
      <c r="VZO21" s="212"/>
      <c r="VZP21" s="212"/>
      <c r="VZQ21" s="191"/>
      <c r="VZR21" s="191"/>
      <c r="VZS21" s="191"/>
      <c r="VZT21" s="191"/>
      <c r="VZU21" s="83"/>
      <c r="VZV21" s="212"/>
      <c r="VZW21" s="212"/>
      <c r="VZX21" s="212"/>
      <c r="VZY21" s="191"/>
      <c r="VZZ21" s="191"/>
      <c r="WAA21" s="191"/>
      <c r="WAB21" s="191"/>
      <c r="WAC21" s="83"/>
      <c r="WAD21" s="212"/>
      <c r="WAE21" s="212"/>
      <c r="WAF21" s="212"/>
      <c r="WAG21" s="191"/>
      <c r="WAH21" s="191"/>
      <c r="WAI21" s="191"/>
      <c r="WAJ21" s="191"/>
      <c r="WAK21" s="83"/>
      <c r="WAL21" s="212"/>
      <c r="WAM21" s="212"/>
      <c r="WAN21" s="212"/>
      <c r="WAO21" s="191"/>
      <c r="WAP21" s="191"/>
      <c r="WAQ21" s="191"/>
      <c r="WAR21" s="191"/>
      <c r="WAS21" s="83"/>
      <c r="WAT21" s="212"/>
      <c r="WAU21" s="212"/>
      <c r="WAV21" s="212"/>
      <c r="WAW21" s="191"/>
      <c r="WAX21" s="191"/>
      <c r="WAY21" s="191"/>
      <c r="WAZ21" s="191"/>
      <c r="WBA21" s="83"/>
      <c r="WBB21" s="212"/>
      <c r="WBC21" s="212"/>
      <c r="WBD21" s="212"/>
      <c r="WBE21" s="191"/>
      <c r="WBF21" s="191"/>
      <c r="WBG21" s="191"/>
      <c r="WBH21" s="191"/>
      <c r="WBI21" s="83"/>
      <c r="WBJ21" s="212"/>
      <c r="WBK21" s="212"/>
      <c r="WBL21" s="212"/>
      <c r="WBM21" s="191"/>
      <c r="WBN21" s="191"/>
      <c r="WBO21" s="191"/>
      <c r="WBP21" s="191"/>
      <c r="WBQ21" s="83"/>
      <c r="WBR21" s="212"/>
      <c r="WBS21" s="212"/>
      <c r="WBT21" s="212"/>
      <c r="WBU21" s="191"/>
      <c r="WBV21" s="191"/>
      <c r="WBW21" s="191"/>
      <c r="WBX21" s="191"/>
      <c r="WBY21" s="83"/>
      <c r="WBZ21" s="212"/>
      <c r="WCA21" s="212"/>
      <c r="WCB21" s="212"/>
      <c r="WCC21" s="191"/>
      <c r="WCD21" s="191"/>
      <c r="WCE21" s="191"/>
      <c r="WCF21" s="191"/>
      <c r="WCG21" s="83"/>
      <c r="WCH21" s="212"/>
      <c r="WCI21" s="212"/>
      <c r="WCJ21" s="212"/>
      <c r="WCK21" s="191"/>
      <c r="WCL21" s="191"/>
      <c r="WCM21" s="191"/>
      <c r="WCN21" s="191"/>
      <c r="WCO21" s="83"/>
      <c r="WCP21" s="212"/>
      <c r="WCQ21" s="212"/>
      <c r="WCR21" s="212"/>
      <c r="WCS21" s="191"/>
      <c r="WCT21" s="191"/>
      <c r="WCU21" s="191"/>
      <c r="WCV21" s="191"/>
      <c r="WCW21" s="83"/>
      <c r="WCX21" s="212"/>
      <c r="WCY21" s="212"/>
      <c r="WCZ21" s="212"/>
      <c r="WDA21" s="191"/>
      <c r="WDB21" s="191"/>
      <c r="WDC21" s="191"/>
      <c r="WDD21" s="191"/>
      <c r="WDE21" s="83"/>
      <c r="WDF21" s="212"/>
      <c r="WDG21" s="212"/>
      <c r="WDH21" s="212"/>
      <c r="WDI21" s="191"/>
      <c r="WDJ21" s="191"/>
      <c r="WDK21" s="191"/>
      <c r="WDL21" s="191"/>
      <c r="WDM21" s="83"/>
      <c r="WDN21" s="212"/>
      <c r="WDO21" s="212"/>
      <c r="WDP21" s="212"/>
      <c r="WDQ21" s="191"/>
      <c r="WDR21" s="191"/>
      <c r="WDS21" s="191"/>
      <c r="WDT21" s="191"/>
      <c r="WDU21" s="83"/>
      <c r="WDV21" s="212"/>
      <c r="WDW21" s="212"/>
      <c r="WDX21" s="212"/>
      <c r="WDY21" s="191"/>
      <c r="WDZ21" s="191"/>
      <c r="WEA21" s="191"/>
      <c r="WEB21" s="191"/>
      <c r="WEC21" s="83"/>
      <c r="WED21" s="212"/>
      <c r="WEE21" s="212"/>
      <c r="WEF21" s="212"/>
      <c r="WEG21" s="191"/>
      <c r="WEH21" s="191"/>
      <c r="WEI21" s="191"/>
      <c r="WEJ21" s="191"/>
      <c r="WEK21" s="83"/>
      <c r="WEL21" s="212"/>
      <c r="WEM21" s="212"/>
      <c r="WEN21" s="212"/>
      <c r="WEO21" s="191"/>
      <c r="WEP21" s="191"/>
      <c r="WEQ21" s="191"/>
      <c r="WER21" s="191"/>
      <c r="WES21" s="83"/>
      <c r="WET21" s="212"/>
      <c r="WEU21" s="212"/>
      <c r="WEV21" s="212"/>
      <c r="WEW21" s="191"/>
      <c r="WEX21" s="191"/>
      <c r="WEY21" s="191"/>
      <c r="WEZ21" s="191"/>
      <c r="WFA21" s="83"/>
      <c r="WFB21" s="212"/>
      <c r="WFC21" s="212"/>
      <c r="WFD21" s="212"/>
      <c r="WFE21" s="191"/>
      <c r="WFF21" s="191"/>
      <c r="WFG21" s="191"/>
      <c r="WFH21" s="191"/>
      <c r="WFI21" s="83"/>
      <c r="WFJ21" s="212"/>
      <c r="WFK21" s="212"/>
      <c r="WFL21" s="212"/>
      <c r="WFM21" s="191"/>
      <c r="WFN21" s="191"/>
      <c r="WFO21" s="191"/>
      <c r="WFP21" s="191"/>
      <c r="WFQ21" s="83"/>
      <c r="WFR21" s="212"/>
      <c r="WFS21" s="212"/>
      <c r="WFT21" s="212"/>
      <c r="WFU21" s="191"/>
      <c r="WFV21" s="191"/>
      <c r="WFW21" s="191"/>
      <c r="WFX21" s="191"/>
      <c r="WFY21" s="83"/>
      <c r="WFZ21" s="212"/>
      <c r="WGA21" s="212"/>
      <c r="WGB21" s="212"/>
      <c r="WGC21" s="191"/>
      <c r="WGD21" s="191"/>
      <c r="WGE21" s="191"/>
      <c r="WGF21" s="191"/>
      <c r="WGG21" s="83"/>
      <c r="WGH21" s="212"/>
      <c r="WGI21" s="212"/>
      <c r="WGJ21" s="212"/>
      <c r="WGK21" s="191"/>
      <c r="WGL21" s="191"/>
      <c r="WGM21" s="191"/>
      <c r="WGN21" s="191"/>
      <c r="WGO21" s="83"/>
      <c r="WGP21" s="212"/>
      <c r="WGQ21" s="212"/>
      <c r="WGR21" s="212"/>
      <c r="WGS21" s="191"/>
      <c r="WGT21" s="191"/>
      <c r="WGU21" s="191"/>
      <c r="WGV21" s="191"/>
      <c r="WGW21" s="83"/>
      <c r="WGX21" s="212"/>
      <c r="WGY21" s="212"/>
      <c r="WGZ21" s="212"/>
      <c r="WHA21" s="191"/>
      <c r="WHB21" s="191"/>
      <c r="WHC21" s="191"/>
      <c r="WHD21" s="191"/>
      <c r="WHE21" s="83"/>
      <c r="WHF21" s="212"/>
      <c r="WHG21" s="212"/>
      <c r="WHH21" s="212"/>
      <c r="WHI21" s="191"/>
      <c r="WHJ21" s="191"/>
      <c r="WHK21" s="191"/>
      <c r="WHL21" s="191"/>
      <c r="WHM21" s="83"/>
      <c r="WHN21" s="212"/>
      <c r="WHO21" s="212"/>
      <c r="WHP21" s="212"/>
      <c r="WHQ21" s="191"/>
      <c r="WHR21" s="191"/>
      <c r="WHS21" s="191"/>
      <c r="WHT21" s="191"/>
      <c r="WHU21" s="83"/>
      <c r="WHV21" s="212"/>
      <c r="WHW21" s="212"/>
      <c r="WHX21" s="212"/>
      <c r="WHY21" s="191"/>
      <c r="WHZ21" s="191"/>
      <c r="WIA21" s="191"/>
      <c r="WIB21" s="191"/>
      <c r="WIC21" s="83"/>
      <c r="WID21" s="212"/>
      <c r="WIE21" s="212"/>
      <c r="WIF21" s="212"/>
      <c r="WIG21" s="191"/>
      <c r="WIH21" s="191"/>
      <c r="WII21" s="191"/>
      <c r="WIJ21" s="191"/>
      <c r="WIK21" s="83"/>
      <c r="WIL21" s="212"/>
      <c r="WIM21" s="212"/>
      <c r="WIN21" s="212"/>
      <c r="WIO21" s="191"/>
      <c r="WIP21" s="191"/>
      <c r="WIQ21" s="191"/>
      <c r="WIR21" s="191"/>
      <c r="WIS21" s="83"/>
      <c r="WIT21" s="212"/>
      <c r="WIU21" s="212"/>
      <c r="WIV21" s="212"/>
      <c r="WIW21" s="191"/>
      <c r="WIX21" s="191"/>
      <c r="WIY21" s="191"/>
      <c r="WIZ21" s="191"/>
      <c r="WJA21" s="83"/>
      <c r="WJB21" s="212"/>
      <c r="WJC21" s="212"/>
      <c r="WJD21" s="212"/>
      <c r="WJE21" s="191"/>
      <c r="WJF21" s="191"/>
      <c r="WJG21" s="191"/>
      <c r="WJH21" s="191"/>
      <c r="WJI21" s="83"/>
      <c r="WJJ21" s="212"/>
      <c r="WJK21" s="212"/>
      <c r="WJL21" s="212"/>
      <c r="WJM21" s="191"/>
      <c r="WJN21" s="191"/>
      <c r="WJO21" s="191"/>
      <c r="WJP21" s="191"/>
      <c r="WJQ21" s="83"/>
      <c r="WJR21" s="212"/>
      <c r="WJS21" s="212"/>
      <c r="WJT21" s="212"/>
      <c r="WJU21" s="191"/>
      <c r="WJV21" s="191"/>
      <c r="WJW21" s="191"/>
      <c r="WJX21" s="191"/>
      <c r="WJY21" s="83"/>
      <c r="WJZ21" s="212"/>
      <c r="WKA21" s="212"/>
      <c r="WKB21" s="212"/>
      <c r="WKC21" s="191"/>
      <c r="WKD21" s="191"/>
      <c r="WKE21" s="191"/>
      <c r="WKF21" s="191"/>
      <c r="WKG21" s="83"/>
      <c r="WKH21" s="212"/>
      <c r="WKI21" s="212"/>
      <c r="WKJ21" s="212"/>
      <c r="WKK21" s="191"/>
      <c r="WKL21" s="191"/>
      <c r="WKM21" s="191"/>
      <c r="WKN21" s="191"/>
      <c r="WKO21" s="83"/>
      <c r="WKP21" s="212"/>
      <c r="WKQ21" s="212"/>
      <c r="WKR21" s="212"/>
      <c r="WKS21" s="191"/>
      <c r="WKT21" s="191"/>
      <c r="WKU21" s="191"/>
      <c r="WKV21" s="191"/>
      <c r="WKW21" s="83"/>
      <c r="WKX21" s="212"/>
      <c r="WKY21" s="212"/>
      <c r="WKZ21" s="212"/>
      <c r="WLA21" s="191"/>
      <c r="WLB21" s="191"/>
      <c r="WLC21" s="191"/>
      <c r="WLD21" s="191"/>
      <c r="WLE21" s="83"/>
      <c r="WLF21" s="212"/>
      <c r="WLG21" s="212"/>
      <c r="WLH21" s="212"/>
      <c r="WLI21" s="191"/>
      <c r="WLJ21" s="191"/>
      <c r="WLK21" s="191"/>
      <c r="WLL21" s="191"/>
      <c r="WLM21" s="83"/>
      <c r="WLN21" s="212"/>
      <c r="WLO21" s="212"/>
      <c r="WLP21" s="212"/>
      <c r="WLQ21" s="191"/>
      <c r="WLR21" s="191"/>
      <c r="WLS21" s="191"/>
      <c r="WLT21" s="191"/>
      <c r="WLU21" s="83"/>
      <c r="WLV21" s="212"/>
      <c r="WLW21" s="212"/>
      <c r="WLX21" s="212"/>
      <c r="WLY21" s="191"/>
      <c r="WLZ21" s="191"/>
      <c r="WMA21" s="191"/>
      <c r="WMB21" s="191"/>
      <c r="WMC21" s="83"/>
      <c r="WMD21" s="212"/>
      <c r="WME21" s="212"/>
      <c r="WMF21" s="212"/>
      <c r="WMG21" s="191"/>
      <c r="WMH21" s="191"/>
      <c r="WMI21" s="191"/>
      <c r="WMJ21" s="191"/>
      <c r="WMK21" s="83"/>
      <c r="WML21" s="212"/>
      <c r="WMM21" s="212"/>
      <c r="WMN21" s="212"/>
      <c r="WMO21" s="191"/>
      <c r="WMP21" s="191"/>
      <c r="WMQ21" s="191"/>
      <c r="WMR21" s="191"/>
      <c r="WMS21" s="83"/>
      <c r="WMT21" s="212"/>
      <c r="WMU21" s="212"/>
      <c r="WMV21" s="212"/>
      <c r="WMW21" s="191"/>
      <c r="WMX21" s="191"/>
      <c r="WMY21" s="191"/>
      <c r="WMZ21" s="191"/>
      <c r="WNA21" s="83"/>
      <c r="WNB21" s="212"/>
      <c r="WNC21" s="212"/>
      <c r="WND21" s="212"/>
      <c r="WNE21" s="191"/>
      <c r="WNF21" s="191"/>
      <c r="WNG21" s="191"/>
      <c r="WNH21" s="191"/>
      <c r="WNI21" s="83"/>
      <c r="WNJ21" s="212"/>
      <c r="WNK21" s="212"/>
      <c r="WNL21" s="212"/>
      <c r="WNM21" s="191"/>
      <c r="WNN21" s="191"/>
      <c r="WNO21" s="191"/>
      <c r="WNP21" s="191"/>
      <c r="WNQ21" s="83"/>
      <c r="WNR21" s="212"/>
      <c r="WNS21" s="212"/>
      <c r="WNT21" s="212"/>
      <c r="WNU21" s="191"/>
      <c r="WNV21" s="191"/>
      <c r="WNW21" s="191"/>
      <c r="WNX21" s="191"/>
      <c r="WNY21" s="83"/>
      <c r="WNZ21" s="212"/>
      <c r="WOA21" s="212"/>
      <c r="WOB21" s="212"/>
      <c r="WOC21" s="191"/>
      <c r="WOD21" s="191"/>
      <c r="WOE21" s="191"/>
      <c r="WOF21" s="191"/>
      <c r="WOG21" s="83"/>
      <c r="WOH21" s="212"/>
      <c r="WOI21" s="212"/>
      <c r="WOJ21" s="212"/>
      <c r="WOK21" s="191"/>
      <c r="WOL21" s="191"/>
      <c r="WOM21" s="191"/>
      <c r="WON21" s="191"/>
      <c r="WOO21" s="83"/>
      <c r="WOP21" s="212"/>
      <c r="WOQ21" s="212"/>
      <c r="WOR21" s="212"/>
      <c r="WOS21" s="191"/>
      <c r="WOT21" s="191"/>
      <c r="WOU21" s="191"/>
      <c r="WOV21" s="191"/>
      <c r="WOW21" s="83"/>
      <c r="WOX21" s="212"/>
      <c r="WOY21" s="212"/>
      <c r="WOZ21" s="212"/>
      <c r="WPA21" s="191"/>
      <c r="WPB21" s="191"/>
      <c r="WPC21" s="191"/>
      <c r="WPD21" s="191"/>
      <c r="WPE21" s="83"/>
      <c r="WPF21" s="212"/>
      <c r="WPG21" s="212"/>
      <c r="WPH21" s="212"/>
      <c r="WPI21" s="191"/>
      <c r="WPJ21" s="191"/>
      <c r="WPK21" s="191"/>
      <c r="WPL21" s="191"/>
      <c r="WPM21" s="83"/>
      <c r="WPN21" s="212"/>
      <c r="WPO21" s="212"/>
      <c r="WPP21" s="212"/>
      <c r="WPQ21" s="191"/>
      <c r="WPR21" s="191"/>
      <c r="WPS21" s="191"/>
      <c r="WPT21" s="191"/>
      <c r="WPU21" s="83"/>
      <c r="WPV21" s="212"/>
      <c r="WPW21" s="212"/>
      <c r="WPX21" s="212"/>
      <c r="WPY21" s="191"/>
      <c r="WPZ21" s="191"/>
      <c r="WQA21" s="191"/>
      <c r="WQB21" s="191"/>
      <c r="WQC21" s="83"/>
      <c r="WQD21" s="212"/>
      <c r="WQE21" s="212"/>
      <c r="WQF21" s="212"/>
      <c r="WQG21" s="191"/>
      <c r="WQH21" s="191"/>
      <c r="WQI21" s="191"/>
      <c r="WQJ21" s="191"/>
      <c r="WQK21" s="83"/>
      <c r="WQL21" s="212"/>
      <c r="WQM21" s="212"/>
      <c r="WQN21" s="212"/>
      <c r="WQO21" s="191"/>
      <c r="WQP21" s="191"/>
      <c r="WQQ21" s="191"/>
      <c r="WQR21" s="191"/>
      <c r="WQS21" s="83"/>
      <c r="WQT21" s="212"/>
      <c r="WQU21" s="212"/>
      <c r="WQV21" s="212"/>
      <c r="WQW21" s="191"/>
      <c r="WQX21" s="191"/>
      <c r="WQY21" s="191"/>
      <c r="WQZ21" s="191"/>
      <c r="WRA21" s="83"/>
      <c r="WRB21" s="212"/>
      <c r="WRC21" s="212"/>
      <c r="WRD21" s="212"/>
      <c r="WRE21" s="191"/>
      <c r="WRF21" s="191"/>
      <c r="WRG21" s="191"/>
      <c r="WRH21" s="191"/>
      <c r="WRI21" s="83"/>
      <c r="WRJ21" s="212"/>
      <c r="WRK21" s="212"/>
      <c r="WRL21" s="212"/>
      <c r="WRM21" s="191"/>
      <c r="WRN21" s="191"/>
      <c r="WRO21" s="191"/>
      <c r="WRP21" s="191"/>
      <c r="WRQ21" s="83"/>
      <c r="WRR21" s="212"/>
      <c r="WRS21" s="212"/>
      <c r="WRT21" s="212"/>
      <c r="WRU21" s="191"/>
      <c r="WRV21" s="191"/>
      <c r="WRW21" s="191"/>
      <c r="WRX21" s="191"/>
      <c r="WRY21" s="83"/>
      <c r="WRZ21" s="212"/>
      <c r="WSA21" s="212"/>
      <c r="WSB21" s="212"/>
      <c r="WSC21" s="191"/>
      <c r="WSD21" s="191"/>
      <c r="WSE21" s="191"/>
      <c r="WSF21" s="191"/>
      <c r="WSG21" s="83"/>
      <c r="WSH21" s="212"/>
      <c r="WSI21" s="212"/>
      <c r="WSJ21" s="212"/>
      <c r="WSK21" s="191"/>
      <c r="WSL21" s="191"/>
      <c r="WSM21" s="191"/>
      <c r="WSN21" s="191"/>
      <c r="WSO21" s="83"/>
      <c r="WSP21" s="212"/>
      <c r="WSQ21" s="212"/>
      <c r="WSR21" s="212"/>
      <c r="WSS21" s="191"/>
      <c r="WST21" s="191"/>
      <c r="WSU21" s="191"/>
      <c r="WSV21" s="191"/>
      <c r="WSW21" s="83"/>
      <c r="WSX21" s="212"/>
      <c r="WSY21" s="212"/>
      <c r="WSZ21" s="212"/>
      <c r="WTA21" s="191"/>
      <c r="WTB21" s="191"/>
      <c r="WTC21" s="191"/>
      <c r="WTD21" s="191"/>
      <c r="WTE21" s="83"/>
      <c r="WTF21" s="212"/>
      <c r="WTG21" s="212"/>
      <c r="WTH21" s="212"/>
      <c r="WTI21" s="191"/>
      <c r="WTJ21" s="191"/>
      <c r="WTK21" s="191"/>
      <c r="WTL21" s="191"/>
      <c r="WTM21" s="83"/>
      <c r="WTN21" s="212"/>
      <c r="WTO21" s="212"/>
      <c r="WTP21" s="212"/>
      <c r="WTQ21" s="191"/>
      <c r="WTR21" s="191"/>
      <c r="WTS21" s="191"/>
      <c r="WTT21" s="191"/>
      <c r="WTU21" s="83"/>
      <c r="WTV21" s="212"/>
      <c r="WTW21" s="212"/>
      <c r="WTX21" s="212"/>
      <c r="WTY21" s="191"/>
      <c r="WTZ21" s="191"/>
      <c r="WUA21" s="191"/>
      <c r="WUB21" s="191"/>
      <c r="WUC21" s="83"/>
      <c r="WUD21" s="212"/>
      <c r="WUE21" s="212"/>
      <c r="WUF21" s="212"/>
      <c r="WUG21" s="191"/>
      <c r="WUH21" s="191"/>
      <c r="WUI21" s="191"/>
      <c r="WUJ21" s="191"/>
      <c r="WUK21" s="83"/>
      <c r="WUL21" s="212"/>
      <c r="WUM21" s="212"/>
      <c r="WUN21" s="212"/>
      <c r="WUO21" s="191"/>
      <c r="WUP21" s="191"/>
      <c r="WUQ21" s="191"/>
      <c r="WUR21" s="191"/>
      <c r="WUS21" s="83"/>
      <c r="WUT21" s="212"/>
      <c r="WUU21" s="212"/>
      <c r="WUV21" s="212"/>
      <c r="WUW21" s="191"/>
      <c r="WUX21" s="191"/>
      <c r="WUY21" s="191"/>
      <c r="WUZ21" s="191"/>
      <c r="WVA21" s="83"/>
      <c r="WVB21" s="212"/>
      <c r="WVC21" s="212"/>
      <c r="WVD21" s="212"/>
      <c r="WVE21" s="191"/>
      <c r="WVF21" s="191"/>
      <c r="WVG21" s="191"/>
      <c r="WVH21" s="191"/>
      <c r="WVI21" s="83"/>
      <c r="WVJ21" s="212"/>
      <c r="WVK21" s="212"/>
      <c r="WVL21" s="212"/>
      <c r="WVM21" s="191"/>
      <c r="WVN21" s="191"/>
      <c r="WVO21" s="191"/>
      <c r="WVP21" s="191"/>
      <c r="WVQ21" s="83"/>
      <c r="WVR21" s="212"/>
      <c r="WVS21" s="212"/>
      <c r="WVT21" s="212"/>
      <c r="WVU21" s="191"/>
      <c r="WVV21" s="191"/>
      <c r="WVW21" s="191"/>
      <c r="WVX21" s="191"/>
      <c r="WVY21" s="83"/>
      <c r="WVZ21" s="212"/>
      <c r="WWA21" s="212"/>
      <c r="WWB21" s="212"/>
      <c r="WWC21" s="191"/>
      <c r="WWD21" s="191"/>
      <c r="WWE21" s="191"/>
      <c r="WWF21" s="191"/>
      <c r="WWG21" s="83"/>
      <c r="WWH21" s="212"/>
      <c r="WWI21" s="212"/>
      <c r="WWJ21" s="212"/>
      <c r="WWK21" s="191"/>
      <c r="WWL21" s="191"/>
      <c r="WWM21" s="191"/>
      <c r="WWN21" s="191"/>
      <c r="WWO21" s="83"/>
      <c r="WWP21" s="212"/>
      <c r="WWQ21" s="212"/>
      <c r="WWR21" s="212"/>
      <c r="WWS21" s="191"/>
      <c r="WWT21" s="191"/>
      <c r="WWU21" s="191"/>
      <c r="WWV21" s="191"/>
      <c r="WWW21" s="83"/>
      <c r="WWX21" s="212"/>
      <c r="WWY21" s="212"/>
      <c r="WWZ21" s="212"/>
      <c r="WXA21" s="191"/>
      <c r="WXB21" s="191"/>
      <c r="WXC21" s="191"/>
      <c r="WXD21" s="191"/>
      <c r="WXE21" s="83"/>
      <c r="WXF21" s="212"/>
      <c r="WXG21" s="212"/>
      <c r="WXH21" s="212"/>
      <c r="WXI21" s="191"/>
      <c r="WXJ21" s="191"/>
      <c r="WXK21" s="191"/>
      <c r="WXL21" s="191"/>
      <c r="WXM21" s="83"/>
      <c r="WXN21" s="212"/>
      <c r="WXO21" s="212"/>
      <c r="WXP21" s="212"/>
      <c r="WXQ21" s="191"/>
      <c r="WXR21" s="191"/>
      <c r="WXS21" s="191"/>
      <c r="WXT21" s="191"/>
      <c r="WXU21" s="83"/>
      <c r="WXV21" s="212"/>
      <c r="WXW21" s="212"/>
      <c r="WXX21" s="212"/>
      <c r="WXY21" s="191"/>
      <c r="WXZ21" s="191"/>
      <c r="WYA21" s="191"/>
      <c r="WYB21" s="191"/>
      <c r="WYC21" s="83"/>
      <c r="WYD21" s="212"/>
      <c r="WYE21" s="212"/>
      <c r="WYF21" s="212"/>
      <c r="WYG21" s="191"/>
      <c r="WYH21" s="191"/>
      <c r="WYI21" s="191"/>
      <c r="WYJ21" s="191"/>
      <c r="WYK21" s="83"/>
      <c r="WYL21" s="212"/>
      <c r="WYM21" s="212"/>
      <c r="WYN21" s="212"/>
      <c r="WYO21" s="191"/>
      <c r="WYP21" s="191"/>
      <c r="WYQ21" s="191"/>
      <c r="WYR21" s="191"/>
      <c r="WYS21" s="83"/>
      <c r="WYT21" s="212"/>
      <c r="WYU21" s="212"/>
      <c r="WYV21" s="212"/>
      <c r="WYW21" s="191"/>
      <c r="WYX21" s="191"/>
      <c r="WYY21" s="191"/>
      <c r="WYZ21" s="191"/>
      <c r="WZA21" s="83"/>
      <c r="WZB21" s="212"/>
      <c r="WZC21" s="212"/>
      <c r="WZD21" s="212"/>
      <c r="WZE21" s="191"/>
      <c r="WZF21" s="191"/>
      <c r="WZG21" s="191"/>
      <c r="WZH21" s="191"/>
      <c r="WZI21" s="83"/>
      <c r="WZJ21" s="212"/>
      <c r="WZK21" s="212"/>
      <c r="WZL21" s="212"/>
      <c r="WZM21" s="191"/>
      <c r="WZN21" s="191"/>
      <c r="WZO21" s="191"/>
      <c r="WZP21" s="191"/>
      <c r="WZQ21" s="83"/>
      <c r="WZR21" s="212"/>
      <c r="WZS21" s="212"/>
      <c r="WZT21" s="212"/>
      <c r="WZU21" s="191"/>
      <c r="WZV21" s="191"/>
      <c r="WZW21" s="191"/>
      <c r="WZX21" s="191"/>
      <c r="WZY21" s="83"/>
      <c r="WZZ21" s="212"/>
      <c r="XAA21" s="212"/>
      <c r="XAB21" s="212"/>
      <c r="XAC21" s="191"/>
      <c r="XAD21" s="191"/>
      <c r="XAE21" s="191"/>
      <c r="XAF21" s="191"/>
      <c r="XAG21" s="83"/>
      <c r="XAH21" s="212"/>
      <c r="XAI21" s="212"/>
      <c r="XAJ21" s="212"/>
      <c r="XAK21" s="191"/>
      <c r="XAL21" s="191"/>
      <c r="XAM21" s="191"/>
      <c r="XAN21" s="191"/>
      <c r="XAO21" s="83"/>
      <c r="XAP21" s="212"/>
      <c r="XAQ21" s="212"/>
      <c r="XAR21" s="212"/>
      <c r="XAS21" s="191"/>
      <c r="XAT21" s="191"/>
      <c r="XAU21" s="191"/>
      <c r="XAV21" s="191"/>
      <c r="XAW21" s="83"/>
      <c r="XAX21" s="212"/>
      <c r="XAY21" s="212"/>
      <c r="XAZ21" s="212"/>
      <c r="XBA21" s="191"/>
      <c r="XBB21" s="191"/>
      <c r="XBC21" s="191"/>
      <c r="XBD21" s="191"/>
      <c r="XBE21" s="83"/>
      <c r="XBF21" s="212"/>
      <c r="XBG21" s="212"/>
      <c r="XBH21" s="212"/>
      <c r="XBI21" s="191"/>
      <c r="XBJ21" s="191"/>
      <c r="XBK21" s="191"/>
      <c r="XBL21" s="191"/>
      <c r="XBM21" s="83"/>
      <c r="XBN21" s="212"/>
      <c r="XBO21" s="212"/>
      <c r="XBP21" s="212"/>
      <c r="XBQ21" s="191"/>
      <c r="XBR21" s="191"/>
      <c r="XBS21" s="191"/>
      <c r="XBT21" s="191"/>
      <c r="XBU21" s="83"/>
      <c r="XBV21" s="212"/>
      <c r="XBW21" s="212"/>
      <c r="XBX21" s="212"/>
      <c r="XBY21" s="191"/>
      <c r="XBZ21" s="191"/>
      <c r="XCA21" s="191"/>
      <c r="XCB21" s="191"/>
      <c r="XCC21" s="83"/>
      <c r="XCD21" s="212"/>
      <c r="XCE21" s="212"/>
      <c r="XCF21" s="212"/>
      <c r="XCG21" s="191"/>
      <c r="XCH21" s="191"/>
      <c r="XCI21" s="191"/>
      <c r="XCJ21" s="191"/>
      <c r="XCK21" s="83"/>
      <c r="XCL21" s="212"/>
      <c r="XCM21" s="212"/>
      <c r="XCN21" s="212"/>
      <c r="XCO21" s="191"/>
      <c r="XCP21" s="191"/>
      <c r="XCQ21" s="191"/>
      <c r="XCR21" s="191"/>
      <c r="XCS21" s="83"/>
      <c r="XCT21" s="212"/>
      <c r="XCU21" s="212"/>
      <c r="XCV21" s="212"/>
      <c r="XCW21" s="191"/>
      <c r="XCX21" s="191"/>
      <c r="XCY21" s="191"/>
      <c r="XCZ21" s="191"/>
      <c r="XDA21" s="83"/>
      <c r="XDB21" s="212"/>
      <c r="XDC21" s="212"/>
      <c r="XDD21" s="212"/>
      <c r="XDE21" s="191"/>
      <c r="XDF21" s="191"/>
      <c r="XDG21" s="191"/>
      <c r="XDH21" s="191"/>
      <c r="XDI21" s="83"/>
      <c r="XDJ21" s="212"/>
      <c r="XDK21" s="212"/>
      <c r="XDL21" s="212"/>
      <c r="XDM21" s="191"/>
      <c r="XDN21" s="191"/>
      <c r="XDO21" s="191"/>
      <c r="XDP21" s="191"/>
      <c r="XDQ21" s="83"/>
      <c r="XDR21" s="212"/>
      <c r="XDS21" s="212"/>
      <c r="XDT21" s="212"/>
      <c r="XDU21" s="191"/>
      <c r="XDV21" s="191"/>
      <c r="XDW21" s="191"/>
      <c r="XDX21" s="191"/>
      <c r="XDY21" s="83"/>
      <c r="XDZ21" s="212"/>
      <c r="XEA21" s="212"/>
      <c r="XEB21" s="212"/>
      <c r="XEC21" s="191"/>
      <c r="XED21" s="191"/>
      <c r="XEE21" s="191"/>
      <c r="XEF21" s="191"/>
      <c r="XEG21" s="83"/>
      <c r="XEH21" s="212"/>
      <c r="XEI21" s="212"/>
      <c r="XEJ21" s="212"/>
      <c r="XEK21" s="191"/>
      <c r="XEL21" s="191"/>
      <c r="XEM21" s="191"/>
      <c r="XEN21" s="191"/>
      <c r="XEO21" s="83"/>
      <c r="XEP21" s="212"/>
      <c r="XEQ21" s="212"/>
      <c r="XER21" s="212"/>
      <c r="XES21" s="191"/>
      <c r="XET21" s="191"/>
      <c r="XEU21" s="191"/>
      <c r="XEV21" s="191"/>
      <c r="XEW21" s="83"/>
      <c r="XEX21" s="212"/>
      <c r="XEY21" s="212"/>
      <c r="XEZ21" s="212"/>
      <c r="XFA21" s="191"/>
      <c r="XFB21" s="191"/>
      <c r="XFC21" s="191"/>
      <c r="XFD21" s="191"/>
    </row>
    <row r="22" spans="1:16384" s="6" customFormat="1" ht="24" customHeight="1">
      <c r="A22" s="88"/>
      <c r="B22" s="37" t="str">
        <f>"รวมราคา "&amp;B12</f>
        <v>รวมราคา งานครุภัณฑ์จัดจ้างหรือสั่งทำ</v>
      </c>
      <c r="C22" s="37"/>
      <c r="D22" s="37"/>
      <c r="E22" s="89">
        <f>SUM(E13:E21)</f>
        <v>2591250</v>
      </c>
      <c r="F22" s="89">
        <f>SUM(F13:F21)</f>
        <v>259125</v>
      </c>
      <c r="G22" s="89">
        <f>SUM(G13:G21)</f>
        <v>2850375</v>
      </c>
      <c r="H22" s="90"/>
      <c r="I22" s="93"/>
      <c r="J22" s="93"/>
    </row>
    <row r="23" spans="1:16384" s="182" customFormat="1" ht="24" customHeight="1">
      <c r="A23" s="55"/>
      <c r="B23" s="55"/>
      <c r="C23" s="55"/>
      <c r="D23" s="55"/>
      <c r="E23" s="95"/>
      <c r="F23" s="214"/>
      <c r="G23" s="55"/>
      <c r="H23" s="50"/>
      <c r="I23" s="50"/>
      <c r="J23" s="50"/>
    </row>
    <row r="24" spans="1:16384" s="6" customFormat="1" ht="24" customHeight="1">
      <c r="A24" s="55"/>
      <c r="B24" s="39" t="s">
        <v>64</v>
      </c>
      <c r="C24" s="39"/>
      <c r="D24" s="39"/>
      <c r="E24" s="40"/>
      <c r="F24" s="41"/>
      <c r="G24" s="41"/>
      <c r="H24" s="41"/>
      <c r="I24" s="50"/>
      <c r="J24" s="50"/>
    </row>
    <row r="25" spans="1:16384" s="6" customFormat="1" ht="24" customHeight="1">
      <c r="A25" s="55"/>
      <c r="B25" s="42" t="s">
        <v>65</v>
      </c>
      <c r="C25" s="43"/>
      <c r="D25" s="9"/>
      <c r="E25" s="44" t="s">
        <v>66</v>
      </c>
      <c r="F25" s="45"/>
      <c r="I25" s="50"/>
    </row>
    <row r="26" spans="1:16384" s="6" customFormat="1" ht="24" customHeight="1">
      <c r="A26" s="55"/>
      <c r="B26" s="42" t="s">
        <v>67</v>
      </c>
      <c r="C26" s="46"/>
      <c r="D26" s="46"/>
      <c r="E26" s="1575" t="s">
        <v>68</v>
      </c>
      <c r="F26" s="1575"/>
      <c r="G26" s="47"/>
      <c r="I26" s="181"/>
      <c r="J26" s="181"/>
    </row>
    <row r="27" spans="1:16384" s="6" customFormat="1" ht="24" customHeight="1">
      <c r="A27" s="55"/>
      <c r="B27" s="42" t="s">
        <v>66</v>
      </c>
      <c r="C27" s="48"/>
      <c r="D27" s="42"/>
      <c r="E27" s="49"/>
      <c r="F27" s="49"/>
      <c r="G27" s="49"/>
      <c r="I27" s="215"/>
      <c r="J27" s="215"/>
    </row>
    <row r="28" spans="1:16384" s="6" customFormat="1" ht="24" customHeight="1">
      <c r="A28" s="55"/>
      <c r="B28" s="42" t="s">
        <v>69</v>
      </c>
      <c r="C28" s="48"/>
      <c r="D28" s="42"/>
      <c r="E28" s="1"/>
      <c r="F28" s="49"/>
      <c r="G28" s="49"/>
      <c r="H28" s="49"/>
      <c r="I28" s="215"/>
      <c r="J28" s="215"/>
    </row>
    <row r="29" spans="1:16384" s="6" customFormat="1" ht="24" customHeight="1">
      <c r="A29" s="55"/>
      <c r="B29" s="181"/>
      <c r="C29" s="181"/>
      <c r="D29" s="181"/>
      <c r="E29" s="1655"/>
      <c r="F29" s="1655"/>
      <c r="G29" s="1655"/>
      <c r="H29" s="181"/>
      <c r="I29" s="181"/>
      <c r="J29" s="181"/>
    </row>
    <row r="30" spans="1:16384" s="6" customFormat="1" ht="24" customHeight="1">
      <c r="B30" s="181"/>
      <c r="C30" s="181"/>
      <c r="D30" s="181"/>
      <c r="E30" s="181"/>
      <c r="F30" s="181"/>
      <c r="G30" s="181"/>
      <c r="H30" s="181"/>
      <c r="I30" s="181"/>
      <c r="J30" s="181"/>
    </row>
    <row r="31" spans="1:16384" s="181" customFormat="1" ht="24" customHeight="1">
      <c r="B31" s="6"/>
      <c r="C31" s="6"/>
      <c r="D31" s="6"/>
      <c r="E31" s="215"/>
      <c r="F31" s="6"/>
      <c r="G31" s="6"/>
      <c r="H31" s="6"/>
      <c r="I31" s="6"/>
      <c r="J31" s="6"/>
    </row>
    <row r="32" spans="1:16384" s="181" customFormat="1" ht="24" customHeight="1">
      <c r="H32" s="6"/>
      <c r="I32" s="6"/>
      <c r="J32" s="50"/>
    </row>
    <row r="33" spans="1:10" s="181" customFormat="1" ht="24" customHeight="1">
      <c r="G33" s="55"/>
      <c r="H33" s="216"/>
      <c r="I33" s="216"/>
      <c r="J33" s="216"/>
    </row>
    <row r="34" spans="1:10" s="181" customFormat="1" ht="24" customHeight="1">
      <c r="B34" s="55"/>
      <c r="C34" s="55"/>
      <c r="D34" s="55"/>
      <c r="E34" s="95"/>
      <c r="F34" s="214"/>
      <c r="G34" s="55"/>
      <c r="H34" s="50"/>
      <c r="I34" s="50"/>
      <c r="J34" s="50"/>
    </row>
    <row r="35" spans="1:10" s="181" customFormat="1" ht="24" customHeight="1">
      <c r="I35" s="93"/>
      <c r="J35" s="93"/>
    </row>
    <row r="36" spans="1:10" s="181" customFormat="1" ht="24" customHeight="1">
      <c r="I36" s="93"/>
      <c r="J36" s="93"/>
    </row>
    <row r="37" spans="1:10" s="181" customFormat="1" ht="24" customHeight="1">
      <c r="I37" s="93"/>
      <c r="J37" s="93"/>
    </row>
    <row r="38" spans="1:10" s="181" customFormat="1" ht="24" customHeight="1">
      <c r="A38" s="55"/>
      <c r="B38" s="91"/>
      <c r="C38" s="91"/>
      <c r="D38" s="91"/>
      <c r="I38" s="93"/>
      <c r="J38" s="93"/>
    </row>
    <row r="39" spans="1:10" s="181" customFormat="1" ht="24" customHeight="1">
      <c r="A39" s="55"/>
      <c r="B39" s="91"/>
      <c r="C39" s="91"/>
      <c r="D39" s="91"/>
      <c r="I39" s="93"/>
      <c r="J39" s="93"/>
    </row>
    <row r="40" spans="1:10" s="181" customFormat="1" ht="24" customHeight="1">
      <c r="A40" s="55"/>
      <c r="B40" s="91"/>
      <c r="C40" s="91"/>
      <c r="D40" s="91"/>
      <c r="I40" s="93"/>
      <c r="J40" s="93"/>
    </row>
    <row r="41" spans="1:10" s="181" customFormat="1" ht="24" customHeight="1">
      <c r="A41" s="55"/>
      <c r="B41" s="91"/>
      <c r="C41" s="91"/>
      <c r="D41" s="91"/>
      <c r="I41" s="93"/>
      <c r="J41" s="93"/>
    </row>
    <row r="42" spans="1:10" s="181" customFormat="1" ht="24" customHeight="1">
      <c r="A42" s="55"/>
      <c r="B42" s="91"/>
      <c r="C42" s="91"/>
      <c r="D42" s="91"/>
      <c r="I42" s="93"/>
      <c r="J42" s="93"/>
    </row>
    <row r="43" spans="1:10" s="181" customFormat="1" ht="24" customHeight="1">
      <c r="A43" s="55"/>
      <c r="B43" s="91"/>
      <c r="C43" s="91"/>
      <c r="D43" s="91"/>
      <c r="I43" s="93"/>
      <c r="J43" s="93"/>
    </row>
    <row r="44" spans="1:10" s="181" customFormat="1" ht="24" customHeight="1">
      <c r="A44" s="55"/>
      <c r="B44" s="91"/>
      <c r="C44" s="91"/>
      <c r="D44" s="91"/>
      <c r="I44" s="93"/>
      <c r="J44" s="93"/>
    </row>
    <row r="45" spans="1:10" s="181" customFormat="1" ht="24" customHeight="1">
      <c r="A45" s="55"/>
      <c r="B45" s="91"/>
      <c r="C45" s="91"/>
      <c r="D45" s="91"/>
      <c r="I45" s="93"/>
      <c r="J45" s="93"/>
    </row>
    <row r="46" spans="1:10" s="181" customFormat="1" ht="24" customHeight="1">
      <c r="A46" s="55"/>
      <c r="B46" s="91"/>
      <c r="C46" s="91"/>
      <c r="D46" s="91"/>
      <c r="I46" s="93"/>
      <c r="J46" s="93"/>
    </row>
    <row r="47" spans="1:10" s="181" customFormat="1" ht="24" customHeight="1">
      <c r="A47" s="55"/>
      <c r="B47" s="91"/>
      <c r="C47" s="91"/>
      <c r="D47" s="91"/>
      <c r="I47" s="93"/>
      <c r="J47" s="93"/>
    </row>
    <row r="48" spans="1:10" s="181" customFormat="1" ht="24" customHeight="1">
      <c r="A48" s="55"/>
      <c r="B48" s="91"/>
      <c r="C48" s="91"/>
      <c r="D48" s="91"/>
      <c r="I48" s="93"/>
      <c r="J48" s="93"/>
    </row>
    <row r="49" spans="1:10" s="181" customFormat="1" ht="24" customHeight="1">
      <c r="A49" s="55"/>
      <c r="B49" s="91"/>
      <c r="C49" s="91"/>
      <c r="D49" s="91"/>
      <c r="I49" s="93"/>
      <c r="J49" s="93"/>
    </row>
    <row r="50" spans="1:10" s="181" customFormat="1" ht="24" customHeight="1">
      <c r="A50" s="55"/>
      <c r="B50" s="91"/>
      <c r="C50" s="91"/>
      <c r="D50" s="91"/>
      <c r="I50" s="93"/>
      <c r="J50" s="93"/>
    </row>
    <row r="51" spans="1:10" s="181" customFormat="1" ht="24" customHeight="1">
      <c r="A51" s="55"/>
      <c r="B51" s="91"/>
      <c r="C51" s="91"/>
      <c r="D51" s="91"/>
      <c r="I51" s="93"/>
      <c r="J51" s="93"/>
    </row>
    <row r="52" spans="1:10" s="181" customFormat="1" ht="24" customHeight="1">
      <c r="A52" s="55"/>
      <c r="B52" s="91"/>
      <c r="C52" s="91"/>
      <c r="D52" s="91"/>
      <c r="I52" s="93"/>
      <c r="J52" s="93"/>
    </row>
    <row r="53" spans="1:10" s="181" customFormat="1" ht="24" customHeight="1">
      <c r="A53" s="55"/>
      <c r="B53" s="91"/>
      <c r="C53" s="91"/>
      <c r="D53" s="91"/>
      <c r="I53" s="93"/>
      <c r="J53" s="93"/>
    </row>
    <row r="54" spans="1:10" s="181" customFormat="1" ht="24" customHeight="1">
      <c r="A54" s="55"/>
      <c r="B54" s="91"/>
      <c r="C54" s="91"/>
      <c r="D54" s="91"/>
      <c r="I54" s="93"/>
      <c r="J54" s="93"/>
    </row>
    <row r="55" spans="1:10" s="181" customFormat="1" ht="24" customHeight="1">
      <c r="A55" s="55"/>
      <c r="B55" s="91"/>
      <c r="C55" s="91"/>
      <c r="D55" s="91"/>
      <c r="I55" s="93"/>
      <c r="J55" s="93"/>
    </row>
    <row r="56" spans="1:10" s="181" customFormat="1" ht="24" customHeight="1">
      <c r="A56" s="55"/>
      <c r="B56" s="91"/>
      <c r="C56" s="91"/>
      <c r="D56" s="91"/>
      <c r="I56" s="93"/>
      <c r="J56" s="93"/>
    </row>
    <row r="57" spans="1:10" s="181" customFormat="1" ht="24" customHeight="1">
      <c r="A57" s="55"/>
      <c r="B57" s="91"/>
      <c r="C57" s="91"/>
      <c r="D57" s="91"/>
      <c r="I57" s="93"/>
      <c r="J57" s="93"/>
    </row>
    <row r="58" spans="1:10" s="181" customFormat="1" ht="24" customHeight="1">
      <c r="A58" s="55"/>
      <c r="B58" s="91"/>
      <c r="C58" s="91"/>
      <c r="D58" s="91"/>
      <c r="I58" s="93"/>
      <c r="J58" s="93"/>
    </row>
    <row r="59" spans="1:10" s="181" customFormat="1" ht="24" customHeight="1">
      <c r="A59" s="55"/>
      <c r="B59" s="91"/>
      <c r="C59" s="91"/>
      <c r="D59" s="91"/>
      <c r="I59" s="93"/>
      <c r="J59" s="93"/>
    </row>
    <row r="60" spans="1:10" s="181" customFormat="1" ht="24" customHeight="1">
      <c r="A60" s="55"/>
      <c r="B60" s="91"/>
      <c r="C60" s="91"/>
      <c r="D60" s="91"/>
      <c r="I60" s="93"/>
      <c r="J60" s="93"/>
    </row>
    <row r="61" spans="1:10" s="181" customFormat="1" ht="24" customHeight="1">
      <c r="A61" s="55"/>
      <c r="B61" s="91"/>
      <c r="C61" s="91"/>
      <c r="D61" s="91"/>
      <c r="I61" s="93"/>
      <c r="J61" s="93"/>
    </row>
    <row r="62" spans="1:10" s="181" customFormat="1" ht="24" customHeight="1">
      <c r="A62" s="55"/>
      <c r="B62" s="91"/>
      <c r="C62" s="91"/>
      <c r="D62" s="91"/>
      <c r="I62" s="93"/>
      <c r="J62" s="93"/>
    </row>
    <row r="63" spans="1:10" s="181" customFormat="1" ht="24" customHeight="1">
      <c r="A63" s="55"/>
      <c r="B63" s="91"/>
      <c r="C63" s="91"/>
      <c r="D63" s="91"/>
      <c r="I63" s="93"/>
      <c r="J63" s="93"/>
    </row>
    <row r="64" spans="1:10" s="181" customFormat="1" ht="24" customHeight="1">
      <c r="A64" s="55"/>
      <c r="B64" s="91"/>
      <c r="C64" s="91"/>
      <c r="D64" s="91"/>
      <c r="I64" s="93"/>
      <c r="J64" s="93"/>
    </row>
    <row r="65" spans="1:10" s="181" customFormat="1" ht="24" customHeight="1">
      <c r="A65" s="55"/>
      <c r="B65" s="91"/>
      <c r="C65" s="91"/>
      <c r="D65" s="91"/>
      <c r="I65" s="93"/>
      <c r="J65" s="93"/>
    </row>
    <row r="66" spans="1:10" s="181" customFormat="1" ht="24" customHeight="1">
      <c r="A66" s="55"/>
      <c r="B66" s="91"/>
      <c r="C66" s="91"/>
      <c r="D66" s="91"/>
      <c r="I66" s="93"/>
      <c r="J66" s="93"/>
    </row>
    <row r="67" spans="1:10" s="181" customFormat="1" ht="24" customHeight="1">
      <c r="A67" s="55"/>
      <c r="B67" s="91"/>
      <c r="C67" s="91"/>
      <c r="D67" s="91"/>
      <c r="I67" s="93"/>
      <c r="J67" s="93"/>
    </row>
    <row r="68" spans="1:10" s="181" customFormat="1" ht="24" customHeight="1">
      <c r="A68" s="55"/>
      <c r="B68" s="91"/>
      <c r="C68" s="91"/>
      <c r="D68" s="91"/>
      <c r="I68" s="93"/>
      <c r="J68" s="93"/>
    </row>
    <row r="69" spans="1:10" s="181" customFormat="1" ht="24" customHeight="1">
      <c r="A69" s="55"/>
      <c r="B69" s="91"/>
      <c r="C69" s="91"/>
      <c r="D69" s="91"/>
      <c r="I69" s="93"/>
      <c r="J69" s="93"/>
    </row>
    <row r="70" spans="1:10" s="181" customFormat="1" ht="24" customHeight="1">
      <c r="A70" s="55"/>
      <c r="B70" s="91"/>
      <c r="C70" s="91"/>
      <c r="D70" s="91"/>
      <c r="I70" s="93"/>
      <c r="J70" s="93"/>
    </row>
    <row r="71" spans="1:10" s="181" customFormat="1" ht="24" customHeight="1">
      <c r="A71" s="55"/>
      <c r="B71" s="91"/>
      <c r="C71" s="91"/>
      <c r="D71" s="91"/>
      <c r="I71" s="93"/>
      <c r="J71" s="93"/>
    </row>
    <row r="72" spans="1:10" s="181" customFormat="1" ht="24" customHeight="1">
      <c r="A72" s="55"/>
      <c r="B72" s="91"/>
      <c r="C72" s="91"/>
      <c r="D72" s="91"/>
      <c r="I72" s="93"/>
      <c r="J72" s="93"/>
    </row>
    <row r="73" spans="1:10" s="181" customFormat="1" ht="24" customHeight="1">
      <c r="A73" s="55"/>
      <c r="B73" s="91"/>
      <c r="C73" s="91"/>
      <c r="D73" s="91"/>
      <c r="I73" s="93"/>
      <c r="J73" s="93"/>
    </row>
    <row r="74" spans="1:10" s="181" customFormat="1" ht="24" customHeight="1">
      <c r="A74" s="55"/>
      <c r="B74" s="91"/>
      <c r="C74" s="91"/>
      <c r="D74" s="91"/>
      <c r="I74" s="93"/>
      <c r="J74" s="93"/>
    </row>
    <row r="75" spans="1:10" s="181" customFormat="1" ht="24" customHeight="1">
      <c r="A75" s="55"/>
      <c r="B75" s="91"/>
      <c r="C75" s="91"/>
      <c r="D75" s="91"/>
      <c r="I75" s="93"/>
      <c r="J75" s="93"/>
    </row>
    <row r="76" spans="1:10" s="181" customFormat="1" ht="24" customHeight="1">
      <c r="A76" s="55"/>
      <c r="B76" s="91"/>
      <c r="C76" s="91"/>
      <c r="D76" s="91"/>
      <c r="I76" s="93"/>
      <c r="J76" s="93"/>
    </row>
    <row r="77" spans="1:10" s="181" customFormat="1" ht="24" customHeight="1">
      <c r="A77" s="55"/>
      <c r="B77" s="91"/>
      <c r="C77" s="91"/>
      <c r="D77" s="91"/>
      <c r="I77" s="93"/>
      <c r="J77" s="93"/>
    </row>
    <row r="78" spans="1:10" s="181" customFormat="1" ht="24" customHeight="1">
      <c r="A78" s="55"/>
      <c r="B78" s="91"/>
      <c r="C78" s="91"/>
      <c r="D78" s="91"/>
      <c r="I78" s="93"/>
      <c r="J78" s="93"/>
    </row>
    <row r="79" spans="1:10" s="181" customFormat="1" ht="24" customHeight="1">
      <c r="A79" s="55"/>
      <c r="B79" s="91"/>
      <c r="C79" s="91"/>
      <c r="D79" s="91"/>
      <c r="I79" s="93"/>
      <c r="J79" s="93"/>
    </row>
    <row r="80" spans="1:10" s="182" customFormat="1" ht="24" customHeight="1">
      <c r="A80" s="105"/>
      <c r="B80" s="106"/>
      <c r="C80" s="106"/>
      <c r="D80" s="106"/>
      <c r="E80" s="197"/>
      <c r="F80" s="197"/>
      <c r="G80" s="197"/>
      <c r="H80" s="217"/>
      <c r="I80" s="93"/>
      <c r="J80" s="93"/>
    </row>
    <row r="81" spans="1:10" s="182" customFormat="1" ht="24" customHeight="1">
      <c r="A81" s="109"/>
      <c r="B81" s="110"/>
      <c r="C81" s="110"/>
      <c r="D81" s="110"/>
      <c r="E81" s="200"/>
      <c r="F81" s="200"/>
      <c r="G81" s="200"/>
      <c r="H81" s="218"/>
      <c r="I81" s="93"/>
      <c r="J81" s="93"/>
    </row>
    <row r="82" spans="1:10" s="182" customFormat="1" ht="24" customHeight="1">
      <c r="A82" s="109"/>
      <c r="B82" s="110"/>
      <c r="C82" s="110"/>
      <c r="D82" s="110"/>
      <c r="E82" s="200"/>
      <c r="F82" s="200"/>
      <c r="G82" s="200"/>
      <c r="H82" s="218"/>
      <c r="I82" s="93"/>
      <c r="J82" s="93"/>
    </row>
    <row r="83" spans="1:10" s="182" customFormat="1" ht="24" customHeight="1">
      <c r="A83" s="109"/>
      <c r="B83" s="110"/>
      <c r="C83" s="110"/>
      <c r="D83" s="110"/>
      <c r="E83" s="200"/>
      <c r="F83" s="200"/>
      <c r="G83" s="200"/>
      <c r="H83" s="218"/>
      <c r="I83" s="93"/>
      <c r="J83" s="93"/>
    </row>
    <row r="84" spans="1:10" s="182" customFormat="1" ht="24" customHeight="1">
      <c r="A84" s="109"/>
      <c r="B84" s="110"/>
      <c r="C84" s="110"/>
      <c r="D84" s="110"/>
      <c r="E84" s="200"/>
      <c r="F84" s="200"/>
      <c r="G84" s="200"/>
      <c r="H84" s="218"/>
      <c r="I84" s="93"/>
      <c r="J84" s="93"/>
    </row>
    <row r="85" spans="1:10" s="182" customFormat="1" ht="24" customHeight="1">
      <c r="A85" s="109"/>
      <c r="B85" s="110"/>
      <c r="C85" s="110"/>
      <c r="D85" s="110"/>
      <c r="E85" s="200"/>
      <c r="F85" s="200"/>
      <c r="G85" s="200"/>
      <c r="H85" s="218"/>
      <c r="I85" s="93"/>
      <c r="J85" s="93"/>
    </row>
    <row r="86" spans="1:10" s="182" customFormat="1" ht="24" customHeight="1">
      <c r="A86" s="109"/>
      <c r="B86" s="110"/>
      <c r="C86" s="110"/>
      <c r="D86" s="110"/>
      <c r="E86" s="200"/>
      <c r="F86" s="200"/>
      <c r="G86" s="200"/>
      <c r="H86" s="218"/>
      <c r="I86" s="93"/>
      <c r="J86" s="93"/>
    </row>
    <row r="87" spans="1:10" s="182" customFormat="1" ht="24" customHeight="1">
      <c r="A87" s="109"/>
      <c r="B87" s="110"/>
      <c r="C87" s="110"/>
      <c r="D87" s="110"/>
      <c r="E87" s="200"/>
      <c r="F87" s="200"/>
      <c r="G87" s="200"/>
      <c r="H87" s="218"/>
      <c r="I87" s="93"/>
      <c r="J87" s="93"/>
    </row>
    <row r="88" spans="1:10" s="182" customFormat="1" ht="24" customHeight="1">
      <c r="A88" s="109"/>
      <c r="B88" s="110"/>
      <c r="C88" s="110"/>
      <c r="D88" s="110"/>
      <c r="E88" s="200"/>
      <c r="F88" s="200"/>
      <c r="G88" s="200"/>
      <c r="H88" s="218"/>
      <c r="I88" s="93"/>
      <c r="J88" s="93"/>
    </row>
    <row r="89" spans="1:10" s="182" customFormat="1" ht="24" customHeight="1">
      <c r="A89" s="109"/>
      <c r="B89" s="110"/>
      <c r="C89" s="110"/>
      <c r="D89" s="110"/>
      <c r="E89" s="200"/>
      <c r="F89" s="200"/>
      <c r="G89" s="200"/>
      <c r="H89" s="218"/>
      <c r="I89" s="93"/>
      <c r="J89" s="93"/>
    </row>
    <row r="90" spans="1:10" s="182" customFormat="1" ht="24" customHeight="1">
      <c r="A90" s="109"/>
      <c r="B90" s="110"/>
      <c r="C90" s="110"/>
      <c r="D90" s="110"/>
      <c r="E90" s="200"/>
      <c r="F90" s="200"/>
      <c r="G90" s="200"/>
      <c r="H90" s="218"/>
      <c r="I90" s="93"/>
      <c r="J90" s="93"/>
    </row>
    <row r="91" spans="1:10" s="182" customFormat="1" ht="24" customHeight="1">
      <c r="A91" s="109"/>
      <c r="B91" s="110"/>
      <c r="C91" s="110"/>
      <c r="D91" s="110"/>
      <c r="E91" s="200"/>
      <c r="F91" s="200"/>
      <c r="G91" s="200"/>
      <c r="H91" s="218"/>
      <c r="I91" s="93"/>
      <c r="J91" s="93"/>
    </row>
    <row r="92" spans="1:10" s="182" customFormat="1" ht="24" customHeight="1">
      <c r="A92" s="109"/>
      <c r="B92" s="110"/>
      <c r="C92" s="110"/>
      <c r="D92" s="110"/>
      <c r="E92" s="200"/>
      <c r="F92" s="200"/>
      <c r="G92" s="200"/>
      <c r="H92" s="218"/>
      <c r="I92" s="93"/>
      <c r="J92" s="93"/>
    </row>
    <row r="93" spans="1:10" s="182" customFormat="1" ht="24" customHeight="1">
      <c r="A93" s="109"/>
      <c r="B93" s="110"/>
      <c r="C93" s="110"/>
      <c r="D93" s="110"/>
      <c r="E93" s="200"/>
      <c r="F93" s="200"/>
      <c r="G93" s="200"/>
      <c r="H93" s="218"/>
      <c r="I93" s="93"/>
      <c r="J93" s="93"/>
    </row>
    <row r="94" spans="1:10" s="182" customFormat="1" ht="24" customHeight="1">
      <c r="A94" s="109"/>
      <c r="B94" s="110"/>
      <c r="C94" s="110"/>
      <c r="D94" s="110"/>
      <c r="E94" s="200"/>
      <c r="F94" s="200"/>
      <c r="G94" s="200"/>
      <c r="H94" s="218"/>
      <c r="I94" s="93"/>
      <c r="J94" s="93"/>
    </row>
    <row r="95" spans="1:10" s="182" customFormat="1" ht="24" customHeight="1">
      <c r="A95" s="109"/>
      <c r="B95" s="110"/>
      <c r="C95" s="110"/>
      <c r="D95" s="110"/>
      <c r="E95" s="200"/>
      <c r="F95" s="200"/>
      <c r="G95" s="200"/>
      <c r="H95" s="218"/>
      <c r="I95" s="93"/>
      <c r="J95" s="93"/>
    </row>
    <row r="96" spans="1:10" s="182" customFormat="1" ht="24" customHeight="1">
      <c r="A96" s="109"/>
      <c r="B96" s="110"/>
      <c r="C96" s="110"/>
      <c r="D96" s="110"/>
      <c r="E96" s="200"/>
      <c r="F96" s="200"/>
      <c r="G96" s="200"/>
      <c r="H96" s="218"/>
      <c r="I96" s="93"/>
      <c r="J96" s="93"/>
    </row>
    <row r="97" spans="1:10" s="182" customFormat="1" ht="24" customHeight="1">
      <c r="A97" s="109"/>
      <c r="B97" s="110"/>
      <c r="C97" s="110"/>
      <c r="D97" s="110"/>
      <c r="E97" s="200"/>
      <c r="F97" s="200"/>
      <c r="G97" s="200"/>
      <c r="H97" s="218"/>
      <c r="I97" s="93"/>
      <c r="J97" s="93"/>
    </row>
    <row r="98" spans="1:10" s="182" customFormat="1" ht="24" customHeight="1">
      <c r="A98" s="109"/>
      <c r="B98" s="110"/>
      <c r="C98" s="110"/>
      <c r="D98" s="110"/>
      <c r="E98" s="200"/>
      <c r="F98" s="200"/>
      <c r="G98" s="200"/>
      <c r="H98" s="218"/>
      <c r="I98" s="93"/>
      <c r="J98" s="93"/>
    </row>
    <row r="99" spans="1:10" s="182" customFormat="1" ht="24" customHeight="1">
      <c r="A99" s="109"/>
      <c r="B99" s="110"/>
      <c r="C99" s="110"/>
      <c r="D99" s="110"/>
      <c r="E99" s="200"/>
      <c r="F99" s="200"/>
      <c r="G99" s="200"/>
      <c r="H99" s="218"/>
      <c r="I99" s="93"/>
      <c r="J99" s="93"/>
    </row>
    <row r="100" spans="1:10" s="182" customFormat="1" ht="24" customHeight="1">
      <c r="A100" s="109"/>
      <c r="B100" s="110"/>
      <c r="C100" s="110"/>
      <c r="D100" s="110"/>
      <c r="E100" s="200"/>
      <c r="F100" s="200"/>
      <c r="G100" s="200"/>
      <c r="H100" s="218"/>
      <c r="I100" s="93"/>
      <c r="J100" s="93"/>
    </row>
    <row r="101" spans="1:10" s="182" customFormat="1" ht="24" customHeight="1">
      <c r="A101" s="109"/>
      <c r="B101" s="110"/>
      <c r="C101" s="110"/>
      <c r="D101" s="110"/>
      <c r="E101" s="200"/>
      <c r="F101" s="200"/>
      <c r="G101" s="200"/>
      <c r="H101" s="218"/>
      <c r="I101" s="93"/>
      <c r="J101" s="93"/>
    </row>
    <row r="102" spans="1:10" s="182" customFormat="1" ht="24" customHeight="1">
      <c r="A102" s="109"/>
      <c r="B102" s="110"/>
      <c r="C102" s="110"/>
      <c r="D102" s="110"/>
      <c r="E102" s="200"/>
      <c r="F102" s="200"/>
      <c r="G102" s="200"/>
      <c r="H102" s="218"/>
      <c r="I102" s="93"/>
      <c r="J102" s="93"/>
    </row>
    <row r="103" spans="1:10" s="182" customFormat="1" ht="24" customHeight="1">
      <c r="A103" s="109"/>
      <c r="B103" s="110"/>
      <c r="C103" s="110"/>
      <c r="D103" s="110"/>
      <c r="E103" s="200"/>
      <c r="F103" s="200"/>
      <c r="G103" s="200"/>
      <c r="H103" s="218"/>
      <c r="I103" s="93"/>
      <c r="J103" s="93"/>
    </row>
    <row r="104" spans="1:10" s="182" customFormat="1" ht="24" customHeight="1">
      <c r="A104" s="109"/>
      <c r="B104" s="110"/>
      <c r="C104" s="110"/>
      <c r="D104" s="110"/>
      <c r="E104" s="200"/>
      <c r="F104" s="200"/>
      <c r="G104" s="200"/>
      <c r="H104" s="218"/>
      <c r="I104" s="93"/>
      <c r="J104" s="93"/>
    </row>
    <row r="105" spans="1:10" s="182" customFormat="1" ht="24" customHeight="1">
      <c r="A105" s="109"/>
      <c r="B105" s="110"/>
      <c r="C105" s="110"/>
      <c r="D105" s="110"/>
      <c r="E105" s="200"/>
      <c r="F105" s="200"/>
      <c r="G105" s="200"/>
      <c r="H105" s="218"/>
      <c r="I105" s="93"/>
      <c r="J105" s="93"/>
    </row>
    <row r="106" spans="1:10" s="182" customFormat="1" ht="24" customHeight="1">
      <c r="A106" s="109"/>
      <c r="B106" s="110"/>
      <c r="C106" s="110"/>
      <c r="D106" s="110"/>
      <c r="E106" s="200"/>
      <c r="F106" s="200"/>
      <c r="G106" s="200"/>
      <c r="H106" s="218"/>
      <c r="I106" s="93"/>
      <c r="J106" s="93"/>
    </row>
    <row r="107" spans="1:10" s="182" customFormat="1" ht="24" customHeight="1">
      <c r="A107" s="109"/>
      <c r="B107" s="110"/>
      <c r="C107" s="110"/>
      <c r="D107" s="110"/>
      <c r="E107" s="200"/>
      <c r="F107" s="200"/>
      <c r="G107" s="200"/>
      <c r="H107" s="218"/>
      <c r="I107" s="93"/>
      <c r="J107" s="93"/>
    </row>
    <row r="108" spans="1:10" s="182" customFormat="1" ht="24" customHeight="1">
      <c r="A108" s="109"/>
      <c r="B108" s="110"/>
      <c r="C108" s="110"/>
      <c r="D108" s="110"/>
      <c r="E108" s="200"/>
      <c r="F108" s="200"/>
      <c r="G108" s="200"/>
      <c r="H108" s="218"/>
      <c r="I108" s="93"/>
      <c r="J108" s="93"/>
    </row>
    <row r="109" spans="1:10" s="182" customFormat="1" ht="24" customHeight="1">
      <c r="A109" s="109"/>
      <c r="B109" s="110"/>
      <c r="C109" s="110"/>
      <c r="D109" s="110"/>
      <c r="E109" s="200"/>
      <c r="F109" s="200"/>
      <c r="G109" s="200"/>
      <c r="H109" s="218"/>
      <c r="I109" s="93"/>
      <c r="J109" s="93"/>
    </row>
    <row r="110" spans="1:10" s="182" customFormat="1" ht="24" customHeight="1">
      <c r="A110" s="109"/>
      <c r="B110" s="110"/>
      <c r="C110" s="110"/>
      <c r="D110" s="110"/>
      <c r="E110" s="200"/>
      <c r="F110" s="200"/>
      <c r="G110" s="200"/>
      <c r="H110" s="218"/>
      <c r="I110" s="93"/>
      <c r="J110" s="93"/>
    </row>
    <row r="111" spans="1:10" s="182" customFormat="1" ht="24" customHeight="1">
      <c r="A111" s="109"/>
      <c r="B111" s="110"/>
      <c r="C111" s="110"/>
      <c r="D111" s="110"/>
      <c r="E111" s="200"/>
      <c r="F111" s="200"/>
      <c r="G111" s="200"/>
      <c r="H111" s="218"/>
      <c r="I111" s="93"/>
      <c r="J111" s="93"/>
    </row>
    <row r="112" spans="1:10" s="182" customFormat="1" ht="24" customHeight="1">
      <c r="A112" s="109"/>
      <c r="B112" s="110"/>
      <c r="C112" s="110"/>
      <c r="D112" s="110"/>
      <c r="E112" s="200"/>
      <c r="F112" s="200"/>
      <c r="G112" s="200"/>
      <c r="H112" s="218"/>
      <c r="I112" s="93"/>
      <c r="J112" s="93"/>
    </row>
    <row r="113" spans="1:10" s="182" customFormat="1" ht="24" customHeight="1">
      <c r="A113" s="109"/>
      <c r="B113" s="110"/>
      <c r="C113" s="110"/>
      <c r="D113" s="110"/>
      <c r="E113" s="200"/>
      <c r="F113" s="200"/>
      <c r="G113" s="200"/>
      <c r="H113" s="218"/>
      <c r="I113" s="93"/>
      <c r="J113" s="93"/>
    </row>
    <row r="114" spans="1:10" s="182" customFormat="1" ht="24" customHeight="1">
      <c r="A114" s="109"/>
      <c r="B114" s="110"/>
      <c r="C114" s="110"/>
      <c r="D114" s="110"/>
      <c r="E114" s="200"/>
      <c r="F114" s="200"/>
      <c r="G114" s="200"/>
      <c r="H114" s="218"/>
      <c r="I114" s="93"/>
      <c r="J114" s="93"/>
    </row>
    <row r="115" spans="1:10" s="182" customFormat="1" ht="24" customHeight="1">
      <c r="A115" s="109"/>
      <c r="B115" s="110"/>
      <c r="C115" s="110"/>
      <c r="D115" s="110"/>
      <c r="E115" s="200"/>
      <c r="F115" s="200"/>
      <c r="G115" s="200"/>
      <c r="H115" s="218"/>
      <c r="I115" s="93"/>
      <c r="J115" s="93"/>
    </row>
    <row r="116" spans="1:10" s="182" customFormat="1" ht="24" customHeight="1">
      <c r="A116" s="109"/>
      <c r="B116" s="110"/>
      <c r="C116" s="110"/>
      <c r="D116" s="110"/>
      <c r="E116" s="200"/>
      <c r="F116" s="200"/>
      <c r="G116" s="200"/>
      <c r="H116" s="218"/>
      <c r="I116" s="93"/>
      <c r="J116" s="93"/>
    </row>
    <row r="117" spans="1:10" s="182" customFormat="1" ht="24" customHeight="1">
      <c r="A117" s="109"/>
      <c r="B117" s="110"/>
      <c r="C117" s="110"/>
      <c r="D117" s="110"/>
      <c r="E117" s="200"/>
      <c r="F117" s="200"/>
      <c r="G117" s="200"/>
      <c r="H117" s="218"/>
      <c r="I117" s="93"/>
      <c r="J117" s="93"/>
    </row>
    <row r="118" spans="1:10" s="182" customFormat="1" ht="24" customHeight="1">
      <c r="A118" s="109"/>
      <c r="B118" s="110"/>
      <c r="C118" s="110"/>
      <c r="D118" s="110"/>
      <c r="E118" s="200"/>
      <c r="F118" s="200"/>
      <c r="G118" s="200"/>
      <c r="H118" s="218"/>
      <c r="I118" s="93"/>
      <c r="J118" s="93"/>
    </row>
    <row r="119" spans="1:10" s="182" customFormat="1" ht="24" customHeight="1">
      <c r="A119" s="109"/>
      <c r="B119" s="110"/>
      <c r="C119" s="110"/>
      <c r="D119" s="110"/>
      <c r="E119" s="200"/>
      <c r="F119" s="200"/>
      <c r="G119" s="200"/>
      <c r="H119" s="218"/>
      <c r="I119" s="93"/>
      <c r="J119" s="93"/>
    </row>
    <row r="120" spans="1:10" s="182" customFormat="1" ht="24" customHeight="1">
      <c r="A120" s="109"/>
      <c r="B120" s="110"/>
      <c r="C120" s="110"/>
      <c r="D120" s="110"/>
      <c r="E120" s="200"/>
      <c r="F120" s="200"/>
      <c r="G120" s="200"/>
      <c r="H120" s="218"/>
      <c r="I120" s="93"/>
      <c r="J120" s="93"/>
    </row>
    <row r="121" spans="1:10" s="182" customFormat="1" ht="24" customHeight="1">
      <c r="A121" s="109"/>
      <c r="B121" s="110"/>
      <c r="C121" s="110"/>
      <c r="D121" s="110"/>
      <c r="E121" s="200"/>
      <c r="F121" s="200"/>
      <c r="G121" s="200"/>
      <c r="H121" s="218"/>
      <c r="I121" s="93"/>
      <c r="J121" s="93"/>
    </row>
    <row r="122" spans="1:10" s="182" customFormat="1" ht="24" customHeight="1">
      <c r="A122" s="109"/>
      <c r="B122" s="110"/>
      <c r="C122" s="110"/>
      <c r="D122" s="110"/>
      <c r="E122" s="200"/>
      <c r="F122" s="200"/>
      <c r="G122" s="200"/>
      <c r="H122" s="218"/>
      <c r="I122" s="93"/>
      <c r="J122" s="93"/>
    </row>
    <row r="123" spans="1:10" s="182" customFormat="1" ht="24" customHeight="1">
      <c r="A123" s="109"/>
      <c r="B123" s="110"/>
      <c r="C123" s="110"/>
      <c r="D123" s="110"/>
      <c r="E123" s="200"/>
      <c r="F123" s="200"/>
      <c r="G123" s="200"/>
      <c r="H123" s="218"/>
      <c r="I123" s="93"/>
      <c r="J123" s="93"/>
    </row>
    <row r="124" spans="1:10" s="182" customFormat="1" ht="24" customHeight="1">
      <c r="A124" s="109"/>
      <c r="B124" s="110"/>
      <c r="C124" s="110"/>
      <c r="D124" s="110"/>
      <c r="E124" s="200"/>
      <c r="F124" s="200"/>
      <c r="G124" s="200"/>
      <c r="H124" s="218"/>
      <c r="I124" s="93"/>
      <c r="J124" s="93"/>
    </row>
    <row r="125" spans="1:10" s="182" customFormat="1" ht="24" customHeight="1">
      <c r="A125" s="109"/>
      <c r="B125" s="110"/>
      <c r="C125" s="110"/>
      <c r="D125" s="110"/>
      <c r="E125" s="200"/>
      <c r="F125" s="200"/>
      <c r="G125" s="200"/>
      <c r="H125" s="218"/>
      <c r="I125" s="93"/>
      <c r="J125" s="93"/>
    </row>
    <row r="126" spans="1:10" s="182" customFormat="1" ht="24" customHeight="1">
      <c r="A126" s="109"/>
      <c r="B126" s="110"/>
      <c r="C126" s="110"/>
      <c r="D126" s="110"/>
      <c r="E126" s="200"/>
      <c r="F126" s="200"/>
      <c r="G126" s="200"/>
      <c r="H126" s="218"/>
      <c r="I126" s="93"/>
      <c r="J126" s="93"/>
    </row>
    <row r="127" spans="1:10" s="182" customFormat="1" ht="24" customHeight="1">
      <c r="A127" s="109"/>
      <c r="B127" s="110"/>
      <c r="C127" s="110"/>
      <c r="D127" s="110"/>
      <c r="E127" s="200"/>
      <c r="F127" s="200"/>
      <c r="G127" s="200"/>
      <c r="H127" s="218"/>
      <c r="I127" s="93"/>
      <c r="J127" s="93"/>
    </row>
    <row r="128" spans="1:10" s="182" customFormat="1" ht="24" customHeight="1">
      <c r="A128" s="109"/>
      <c r="B128" s="110"/>
      <c r="C128" s="110"/>
      <c r="D128" s="110"/>
      <c r="E128" s="200"/>
      <c r="F128" s="200"/>
      <c r="G128" s="200"/>
      <c r="H128" s="218"/>
      <c r="I128" s="93"/>
      <c r="J128" s="93"/>
    </row>
    <row r="129" spans="1:10" s="182" customFormat="1" ht="24" customHeight="1">
      <c r="A129" s="109"/>
      <c r="B129" s="110"/>
      <c r="C129" s="110"/>
      <c r="D129" s="110"/>
      <c r="E129" s="200"/>
      <c r="F129" s="200"/>
      <c r="G129" s="200"/>
      <c r="H129" s="218"/>
      <c r="I129" s="93"/>
      <c r="J129" s="93"/>
    </row>
    <row r="130" spans="1:10" s="182" customFormat="1" ht="24" customHeight="1">
      <c r="A130" s="109"/>
      <c r="B130" s="110"/>
      <c r="C130" s="110"/>
      <c r="D130" s="110"/>
      <c r="E130" s="200"/>
      <c r="F130" s="200"/>
      <c r="G130" s="200"/>
      <c r="H130" s="218"/>
      <c r="I130" s="93"/>
      <c r="J130" s="93"/>
    </row>
    <row r="131" spans="1:10" s="182" customFormat="1" ht="24" customHeight="1">
      <c r="A131" s="109"/>
      <c r="B131" s="110"/>
      <c r="C131" s="110"/>
      <c r="D131" s="110"/>
      <c r="E131" s="200"/>
      <c r="F131" s="200"/>
      <c r="G131" s="200"/>
      <c r="H131" s="218"/>
      <c r="I131" s="93"/>
      <c r="J131" s="93"/>
    </row>
    <row r="132" spans="1:10" s="182" customFormat="1" ht="24" customHeight="1">
      <c r="A132" s="109"/>
      <c r="B132" s="110"/>
      <c r="C132" s="110"/>
      <c r="D132" s="110"/>
      <c r="E132" s="200"/>
      <c r="F132" s="200"/>
      <c r="G132" s="200"/>
      <c r="H132" s="218"/>
      <c r="I132" s="93"/>
      <c r="J132" s="93"/>
    </row>
    <row r="133" spans="1:10" s="182" customFormat="1" ht="24" customHeight="1">
      <c r="A133" s="109"/>
      <c r="B133" s="110"/>
      <c r="C133" s="110"/>
      <c r="D133" s="110"/>
      <c r="E133" s="200"/>
      <c r="F133" s="200"/>
      <c r="G133" s="200"/>
      <c r="H133" s="218"/>
      <c r="I133" s="93"/>
      <c r="J133" s="93"/>
    </row>
    <row r="134" spans="1:10" s="182" customFormat="1" ht="24" customHeight="1">
      <c r="A134" s="109"/>
      <c r="B134" s="110"/>
      <c r="C134" s="110"/>
      <c r="D134" s="110"/>
      <c r="E134" s="200"/>
      <c r="F134" s="200"/>
      <c r="G134" s="200"/>
      <c r="H134" s="218"/>
      <c r="I134" s="93"/>
      <c r="J134" s="93"/>
    </row>
    <row r="135" spans="1:10" s="182" customFormat="1" ht="24" customHeight="1">
      <c r="A135" s="109"/>
      <c r="B135" s="110"/>
      <c r="C135" s="110"/>
      <c r="D135" s="110"/>
      <c r="E135" s="200"/>
      <c r="F135" s="200"/>
      <c r="G135" s="200"/>
      <c r="H135" s="218"/>
      <c r="I135" s="93"/>
      <c r="J135" s="93"/>
    </row>
    <row r="136" spans="1:10" s="182" customFormat="1" ht="24" customHeight="1">
      <c r="A136" s="109"/>
      <c r="B136" s="110"/>
      <c r="C136" s="110"/>
      <c r="D136" s="110"/>
      <c r="E136" s="200"/>
      <c r="F136" s="200"/>
      <c r="G136" s="200"/>
      <c r="H136" s="218"/>
      <c r="I136" s="93"/>
      <c r="J136" s="93"/>
    </row>
    <row r="137" spans="1:10" s="182" customFormat="1" ht="24" customHeight="1">
      <c r="A137" s="109"/>
      <c r="B137" s="110"/>
      <c r="C137" s="110"/>
      <c r="D137" s="110"/>
      <c r="E137" s="200"/>
      <c r="F137" s="200"/>
      <c r="G137" s="200"/>
      <c r="H137" s="218"/>
      <c r="I137" s="93"/>
      <c r="J137" s="93"/>
    </row>
    <row r="138" spans="1:10" s="182" customFormat="1" ht="24" customHeight="1">
      <c r="A138" s="109"/>
      <c r="B138" s="110"/>
      <c r="C138" s="110"/>
      <c r="D138" s="110"/>
      <c r="E138" s="200"/>
      <c r="F138" s="200"/>
      <c r="G138" s="200"/>
      <c r="H138" s="218"/>
      <c r="I138" s="93"/>
      <c r="J138" s="93"/>
    </row>
    <row r="139" spans="1:10" s="182" customFormat="1" ht="24" customHeight="1">
      <c r="A139" s="109"/>
      <c r="B139" s="110"/>
      <c r="C139" s="110"/>
      <c r="D139" s="110"/>
      <c r="E139" s="200"/>
      <c r="F139" s="200"/>
      <c r="G139" s="200"/>
      <c r="H139" s="218"/>
      <c r="I139" s="93"/>
      <c r="J139" s="93"/>
    </row>
    <row r="140" spans="1:10" s="182" customFormat="1" ht="24" customHeight="1">
      <c r="A140" s="109"/>
      <c r="B140" s="110"/>
      <c r="C140" s="110"/>
      <c r="D140" s="110"/>
      <c r="E140" s="200"/>
      <c r="F140" s="200"/>
      <c r="G140" s="200"/>
      <c r="H140" s="218"/>
      <c r="I140" s="93"/>
      <c r="J140" s="93"/>
    </row>
    <row r="141" spans="1:10" s="182" customFormat="1" ht="24" customHeight="1">
      <c r="A141" s="109"/>
      <c r="B141" s="110"/>
      <c r="C141" s="110"/>
      <c r="D141" s="110"/>
      <c r="E141" s="200"/>
      <c r="F141" s="200"/>
      <c r="G141" s="200"/>
      <c r="H141" s="218"/>
      <c r="I141" s="93"/>
      <c r="J141" s="93"/>
    </row>
    <row r="142" spans="1:10" s="182" customFormat="1" ht="24" customHeight="1">
      <c r="A142" s="109"/>
      <c r="B142" s="110"/>
      <c r="C142" s="110"/>
      <c r="D142" s="110"/>
      <c r="E142" s="200"/>
      <c r="F142" s="200"/>
      <c r="G142" s="200"/>
      <c r="H142" s="218"/>
      <c r="I142" s="93"/>
      <c r="J142" s="93"/>
    </row>
    <row r="143" spans="1:10" s="182" customFormat="1" ht="24" customHeight="1">
      <c r="A143" s="109"/>
      <c r="B143" s="110"/>
      <c r="C143" s="110"/>
      <c r="D143" s="110"/>
      <c r="E143" s="200"/>
      <c r="F143" s="200"/>
      <c r="G143" s="200"/>
      <c r="H143" s="218"/>
      <c r="I143" s="93"/>
      <c r="J143" s="93"/>
    </row>
    <row r="144" spans="1:10" s="182" customFormat="1" ht="24" customHeight="1">
      <c r="A144" s="109"/>
      <c r="B144" s="110"/>
      <c r="C144" s="110"/>
      <c r="D144" s="110"/>
      <c r="E144" s="200"/>
      <c r="F144" s="200"/>
      <c r="G144" s="200"/>
      <c r="H144" s="218"/>
      <c r="I144" s="93"/>
      <c r="J144" s="93"/>
    </row>
    <row r="145" spans="1:10" s="182" customFormat="1" ht="24" customHeight="1">
      <c r="A145" s="109"/>
      <c r="B145" s="110"/>
      <c r="C145" s="110"/>
      <c r="D145" s="110"/>
      <c r="E145" s="200"/>
      <c r="F145" s="200"/>
      <c r="G145" s="200"/>
      <c r="H145" s="218"/>
      <c r="I145" s="93"/>
      <c r="J145" s="93"/>
    </row>
    <row r="146" spans="1:10" s="182" customFormat="1" ht="24" customHeight="1">
      <c r="A146" s="109"/>
      <c r="B146" s="110"/>
      <c r="C146" s="110"/>
      <c r="D146" s="110"/>
      <c r="E146" s="200"/>
      <c r="F146" s="200"/>
      <c r="G146" s="200"/>
      <c r="H146" s="218"/>
      <c r="I146" s="93"/>
      <c r="J146" s="93"/>
    </row>
    <row r="147" spans="1:10" s="182" customFormat="1" ht="24" customHeight="1">
      <c r="A147" s="109"/>
      <c r="B147" s="110"/>
      <c r="C147" s="110"/>
      <c r="D147" s="110"/>
      <c r="E147" s="200"/>
      <c r="F147" s="200"/>
      <c r="G147" s="200"/>
      <c r="H147" s="218"/>
      <c r="I147" s="93"/>
      <c r="J147" s="93"/>
    </row>
    <row r="148" spans="1:10" s="182" customFormat="1" ht="24" customHeight="1">
      <c r="A148" s="109"/>
      <c r="B148" s="110"/>
      <c r="C148" s="110"/>
      <c r="D148" s="110"/>
      <c r="E148" s="200"/>
      <c r="F148" s="200"/>
      <c r="G148" s="200"/>
      <c r="H148" s="218"/>
      <c r="I148" s="93"/>
      <c r="J148" s="93"/>
    </row>
    <row r="149" spans="1:10" s="182" customFormat="1" ht="24" customHeight="1">
      <c r="A149" s="109"/>
      <c r="B149" s="110"/>
      <c r="C149" s="110"/>
      <c r="D149" s="110"/>
      <c r="E149" s="200"/>
      <c r="F149" s="200"/>
      <c r="G149" s="200"/>
      <c r="H149" s="218"/>
      <c r="I149" s="93"/>
      <c r="J149" s="93"/>
    </row>
    <row r="150" spans="1:10" s="182" customFormat="1" ht="24" customHeight="1">
      <c r="A150" s="109"/>
      <c r="B150" s="110"/>
      <c r="C150" s="110"/>
      <c r="D150" s="110"/>
      <c r="E150" s="200"/>
      <c r="F150" s="200"/>
      <c r="G150" s="200"/>
      <c r="H150" s="218"/>
      <c r="I150" s="93"/>
      <c r="J150" s="93"/>
    </row>
    <row r="151" spans="1:10" s="182" customFormat="1" ht="24" customHeight="1">
      <c r="A151" s="109"/>
      <c r="B151" s="110"/>
      <c r="C151" s="110"/>
      <c r="D151" s="110"/>
      <c r="E151" s="200"/>
      <c r="F151" s="200"/>
      <c r="G151" s="200"/>
      <c r="H151" s="218"/>
      <c r="I151" s="93"/>
      <c r="J151" s="93"/>
    </row>
    <row r="152" spans="1:10" s="182" customFormat="1" ht="24" customHeight="1">
      <c r="A152" s="109"/>
      <c r="B152" s="110"/>
      <c r="C152" s="110"/>
      <c r="D152" s="110"/>
      <c r="E152" s="200"/>
      <c r="F152" s="200"/>
      <c r="G152" s="200"/>
      <c r="H152" s="218"/>
      <c r="I152" s="93"/>
      <c r="J152" s="93"/>
    </row>
    <row r="153" spans="1:10" s="182" customFormat="1" ht="24" customHeight="1">
      <c r="A153" s="109"/>
      <c r="B153" s="110"/>
      <c r="C153" s="110"/>
      <c r="D153" s="110"/>
      <c r="E153" s="200"/>
      <c r="F153" s="200"/>
      <c r="G153" s="200"/>
      <c r="H153" s="218"/>
      <c r="I153" s="93"/>
      <c r="J153" s="93"/>
    </row>
    <row r="154" spans="1:10" s="182" customFormat="1" ht="24" customHeight="1">
      <c r="A154" s="109"/>
      <c r="B154" s="110"/>
      <c r="C154" s="110"/>
      <c r="D154" s="110"/>
      <c r="E154" s="200"/>
      <c r="F154" s="200"/>
      <c r="G154" s="200"/>
      <c r="H154" s="218"/>
      <c r="I154" s="93"/>
      <c r="J154" s="93"/>
    </row>
    <row r="155" spans="1:10" s="182" customFormat="1" ht="24" customHeight="1">
      <c r="A155" s="109"/>
      <c r="B155" s="110"/>
      <c r="C155" s="110"/>
      <c r="D155" s="110"/>
      <c r="E155" s="200"/>
      <c r="F155" s="200"/>
      <c r="G155" s="200"/>
      <c r="H155" s="218"/>
      <c r="I155" s="93"/>
      <c r="J155" s="93"/>
    </row>
    <row r="156" spans="1:10" s="182" customFormat="1" ht="24" customHeight="1">
      <c r="A156" s="109"/>
      <c r="B156" s="110"/>
      <c r="C156" s="110"/>
      <c r="D156" s="110"/>
      <c r="E156" s="200"/>
      <c r="F156" s="200"/>
      <c r="G156" s="200"/>
      <c r="H156" s="218"/>
      <c r="I156" s="93"/>
      <c r="J156" s="93"/>
    </row>
    <row r="157" spans="1:10" s="182" customFormat="1" ht="24" customHeight="1">
      <c r="A157" s="109"/>
      <c r="B157" s="110"/>
      <c r="C157" s="110"/>
      <c r="D157" s="110"/>
      <c r="E157" s="200"/>
      <c r="F157" s="200"/>
      <c r="G157" s="200"/>
      <c r="H157" s="218"/>
      <c r="I157" s="93"/>
      <c r="J157" s="93"/>
    </row>
    <row r="158" spans="1:10" s="182" customFormat="1" ht="24" customHeight="1">
      <c r="A158" s="109"/>
      <c r="B158" s="110"/>
      <c r="C158" s="110"/>
      <c r="D158" s="110"/>
      <c r="E158" s="200"/>
      <c r="F158" s="200"/>
      <c r="G158" s="200"/>
      <c r="H158" s="218"/>
      <c r="I158" s="93"/>
      <c r="J158" s="93"/>
    </row>
    <row r="159" spans="1:10" s="182" customFormat="1" ht="24" customHeight="1">
      <c r="A159" s="109"/>
      <c r="B159" s="110"/>
      <c r="C159" s="110"/>
      <c r="D159" s="110"/>
      <c r="E159" s="200"/>
      <c r="F159" s="200"/>
      <c r="G159" s="200"/>
      <c r="H159" s="218"/>
      <c r="I159" s="93"/>
      <c r="J159" s="93"/>
    </row>
    <row r="160" spans="1:10" s="182" customFormat="1" ht="24" customHeight="1">
      <c r="A160" s="109"/>
      <c r="B160" s="110"/>
      <c r="C160" s="110"/>
      <c r="D160" s="110"/>
      <c r="E160" s="200"/>
      <c r="F160" s="200"/>
      <c r="G160" s="200"/>
      <c r="H160" s="218"/>
      <c r="I160" s="93"/>
      <c r="J160" s="93"/>
    </row>
    <row r="161" spans="1:10" s="182" customFormat="1" ht="24" customHeight="1">
      <c r="A161" s="109"/>
      <c r="B161" s="110"/>
      <c r="C161" s="110"/>
      <c r="D161" s="110"/>
      <c r="E161" s="200"/>
      <c r="F161" s="200"/>
      <c r="G161" s="200"/>
      <c r="H161" s="218"/>
      <c r="I161" s="93"/>
      <c r="J161" s="93"/>
    </row>
    <row r="162" spans="1:10" s="182" customFormat="1" ht="24" customHeight="1">
      <c r="A162" s="109"/>
      <c r="B162" s="110"/>
      <c r="C162" s="110"/>
      <c r="D162" s="110"/>
      <c r="E162" s="200"/>
      <c r="F162" s="200"/>
      <c r="G162" s="200"/>
      <c r="H162" s="218"/>
      <c r="I162" s="93"/>
      <c r="J162" s="93"/>
    </row>
    <row r="163" spans="1:10" s="182" customFormat="1" ht="24" customHeight="1">
      <c r="A163" s="109"/>
      <c r="B163" s="110"/>
      <c r="C163" s="110"/>
      <c r="D163" s="110"/>
      <c r="E163" s="200"/>
      <c r="F163" s="200"/>
      <c r="G163" s="200"/>
      <c r="H163" s="218"/>
      <c r="I163" s="93"/>
      <c r="J163" s="93"/>
    </row>
    <row r="164" spans="1:10" s="182" customFormat="1" ht="24" customHeight="1">
      <c r="A164" s="109"/>
      <c r="B164" s="110"/>
      <c r="C164" s="110"/>
      <c r="D164" s="110"/>
      <c r="E164" s="200"/>
      <c r="F164" s="200"/>
      <c r="G164" s="200"/>
      <c r="H164" s="218"/>
      <c r="I164" s="93"/>
      <c r="J164" s="93"/>
    </row>
    <row r="165" spans="1:10" s="182" customFormat="1" ht="24" customHeight="1">
      <c r="A165" s="109"/>
      <c r="B165" s="110"/>
      <c r="C165" s="110"/>
      <c r="D165" s="110"/>
      <c r="E165" s="200"/>
      <c r="F165" s="200"/>
      <c r="G165" s="200"/>
      <c r="H165" s="218"/>
      <c r="I165" s="93"/>
      <c r="J165" s="93"/>
    </row>
    <row r="166" spans="1:10" s="182" customFormat="1" ht="24" customHeight="1">
      <c r="A166" s="109"/>
      <c r="B166" s="110"/>
      <c r="C166" s="110"/>
      <c r="D166" s="110"/>
      <c r="E166" s="200"/>
      <c r="F166" s="200"/>
      <c r="G166" s="200"/>
      <c r="H166" s="218"/>
      <c r="I166" s="93"/>
      <c r="J166" s="93"/>
    </row>
    <row r="167" spans="1:10" s="182" customFormat="1" ht="24" customHeight="1">
      <c r="A167" s="109"/>
      <c r="B167" s="110"/>
      <c r="C167" s="110"/>
      <c r="D167" s="110"/>
      <c r="E167" s="200"/>
      <c r="F167" s="200"/>
      <c r="G167" s="200"/>
      <c r="H167" s="218"/>
      <c r="I167" s="93"/>
      <c r="J167" s="93"/>
    </row>
    <row r="168" spans="1:10" s="182" customFormat="1" ht="24" customHeight="1">
      <c r="A168" s="109"/>
      <c r="B168" s="110"/>
      <c r="C168" s="110"/>
      <c r="D168" s="110"/>
      <c r="E168" s="200"/>
      <c r="F168" s="200"/>
      <c r="G168" s="200"/>
      <c r="H168" s="218"/>
      <c r="I168" s="93"/>
      <c r="J168" s="93"/>
    </row>
    <row r="169" spans="1:10" s="182" customFormat="1" ht="24" customHeight="1">
      <c r="A169" s="109"/>
      <c r="B169" s="110"/>
      <c r="C169" s="110"/>
      <c r="D169" s="110"/>
      <c r="E169" s="200"/>
      <c r="F169" s="200"/>
      <c r="G169" s="200"/>
      <c r="H169" s="218"/>
      <c r="I169" s="93"/>
      <c r="J169" s="93"/>
    </row>
    <row r="170" spans="1:10" s="182" customFormat="1" ht="24" customHeight="1">
      <c r="A170" s="109"/>
      <c r="B170" s="110"/>
      <c r="C170" s="110"/>
      <c r="D170" s="110"/>
      <c r="E170" s="200"/>
      <c r="F170" s="200"/>
      <c r="G170" s="200"/>
      <c r="H170" s="218"/>
      <c r="I170" s="93"/>
      <c r="J170" s="93"/>
    </row>
    <row r="171" spans="1:10" s="182" customFormat="1" ht="24" customHeight="1">
      <c r="A171" s="109"/>
      <c r="B171" s="110"/>
      <c r="C171" s="110"/>
      <c r="D171" s="110"/>
      <c r="E171" s="200"/>
      <c r="F171" s="200"/>
      <c r="G171" s="200"/>
      <c r="H171" s="218"/>
      <c r="I171" s="93"/>
      <c r="J171" s="93"/>
    </row>
    <row r="172" spans="1:10" s="182" customFormat="1" ht="24" customHeight="1">
      <c r="A172" s="109"/>
      <c r="B172" s="110"/>
      <c r="C172" s="110"/>
      <c r="D172" s="110"/>
      <c r="E172" s="200"/>
      <c r="F172" s="200"/>
      <c r="G172" s="200"/>
      <c r="H172" s="218"/>
      <c r="I172" s="93"/>
      <c r="J172" s="93"/>
    </row>
    <row r="173" spans="1:10" s="182" customFormat="1" ht="24" customHeight="1">
      <c r="A173" s="109"/>
      <c r="B173" s="110"/>
      <c r="C173" s="110"/>
      <c r="D173" s="110"/>
      <c r="E173" s="200"/>
      <c r="F173" s="200"/>
      <c r="G173" s="200"/>
      <c r="H173" s="218"/>
      <c r="I173" s="93"/>
      <c r="J173" s="93"/>
    </row>
    <row r="174" spans="1:10" s="182" customFormat="1" ht="24" customHeight="1">
      <c r="A174" s="109"/>
      <c r="B174" s="110"/>
      <c r="C174" s="110"/>
      <c r="D174" s="110"/>
      <c r="E174" s="200"/>
      <c r="F174" s="200"/>
      <c r="G174" s="200"/>
      <c r="H174" s="218"/>
      <c r="I174" s="93"/>
      <c r="J174" s="93"/>
    </row>
    <row r="175" spans="1:10" s="182" customFormat="1" ht="24" customHeight="1">
      <c r="A175" s="109"/>
      <c r="B175" s="110"/>
      <c r="C175" s="110"/>
      <c r="D175" s="110"/>
      <c r="E175" s="200"/>
      <c r="F175" s="200"/>
      <c r="G175" s="200"/>
      <c r="H175" s="218"/>
      <c r="I175" s="93"/>
      <c r="J175" s="93"/>
    </row>
    <row r="176" spans="1:10" s="182" customFormat="1" ht="24" customHeight="1">
      <c r="A176" s="109"/>
      <c r="B176" s="110"/>
      <c r="C176" s="110"/>
      <c r="D176" s="110"/>
      <c r="E176" s="200"/>
      <c r="F176" s="200"/>
      <c r="G176" s="200"/>
      <c r="H176" s="218"/>
      <c r="I176" s="93"/>
      <c r="J176" s="93"/>
    </row>
    <row r="177" spans="1:10" s="182" customFormat="1" ht="24" customHeight="1">
      <c r="A177" s="109"/>
      <c r="B177" s="110"/>
      <c r="C177" s="110"/>
      <c r="D177" s="110"/>
      <c r="E177" s="200"/>
      <c r="F177" s="200"/>
      <c r="G177" s="200"/>
      <c r="H177" s="218"/>
      <c r="I177" s="93"/>
      <c r="J177" s="93"/>
    </row>
    <row r="178" spans="1:10" s="182" customFormat="1" ht="24" customHeight="1">
      <c r="A178" s="109"/>
      <c r="B178" s="110"/>
      <c r="C178" s="110"/>
      <c r="D178" s="110"/>
      <c r="E178" s="200"/>
      <c r="F178" s="200"/>
      <c r="G178" s="200"/>
      <c r="H178" s="218"/>
      <c r="I178" s="93"/>
      <c r="J178" s="93"/>
    </row>
    <row r="179" spans="1:10" s="182" customFormat="1" ht="24" customHeight="1">
      <c r="A179" s="109"/>
      <c r="B179" s="110"/>
      <c r="C179" s="110"/>
      <c r="D179" s="110"/>
      <c r="E179" s="200"/>
      <c r="F179" s="200"/>
      <c r="G179" s="200"/>
      <c r="H179" s="218"/>
      <c r="I179" s="93"/>
      <c r="J179" s="93"/>
    </row>
    <row r="180" spans="1:10" s="182" customFormat="1" ht="24" customHeight="1">
      <c r="A180" s="109"/>
      <c r="B180" s="110"/>
      <c r="C180" s="110"/>
      <c r="D180" s="110"/>
      <c r="E180" s="200"/>
      <c r="F180" s="200"/>
      <c r="G180" s="200"/>
      <c r="H180" s="218"/>
      <c r="I180" s="93"/>
      <c r="J180" s="93"/>
    </row>
    <row r="181" spans="1:10" s="182" customFormat="1" ht="24" customHeight="1">
      <c r="A181" s="109"/>
      <c r="B181" s="110"/>
      <c r="C181" s="110"/>
      <c r="D181" s="110"/>
      <c r="E181" s="200"/>
      <c r="F181" s="200"/>
      <c r="G181" s="200"/>
      <c r="H181" s="218"/>
      <c r="I181" s="93"/>
      <c r="J181" s="93"/>
    </row>
    <row r="182" spans="1:10" s="182" customFormat="1" ht="24" customHeight="1">
      <c r="A182" s="109"/>
      <c r="B182" s="110"/>
      <c r="C182" s="110"/>
      <c r="D182" s="110"/>
      <c r="E182" s="200"/>
      <c r="F182" s="200"/>
      <c r="G182" s="200"/>
      <c r="H182" s="218"/>
      <c r="I182" s="93"/>
      <c r="J182" s="93"/>
    </row>
    <row r="183" spans="1:10" s="182" customFormat="1" ht="24" customHeight="1">
      <c r="A183" s="109"/>
      <c r="B183" s="110"/>
      <c r="C183" s="110"/>
      <c r="D183" s="110"/>
      <c r="E183" s="200"/>
      <c r="F183" s="200"/>
      <c r="G183" s="200"/>
      <c r="H183" s="218"/>
      <c r="I183" s="93"/>
      <c r="J183" s="93"/>
    </row>
    <row r="184" spans="1:10" s="182" customFormat="1" ht="24" customHeight="1">
      <c r="A184" s="109"/>
      <c r="B184" s="110"/>
      <c r="C184" s="110"/>
      <c r="D184" s="110"/>
      <c r="E184" s="200"/>
      <c r="F184" s="200"/>
      <c r="G184" s="200"/>
      <c r="H184" s="218"/>
      <c r="I184" s="93"/>
      <c r="J184" s="93"/>
    </row>
    <row r="185" spans="1:10" s="182" customFormat="1" ht="24" customHeight="1">
      <c r="A185" s="109"/>
      <c r="B185" s="110"/>
      <c r="C185" s="110"/>
      <c r="D185" s="110"/>
      <c r="E185" s="200"/>
      <c r="F185" s="200"/>
      <c r="G185" s="200"/>
      <c r="H185" s="218"/>
      <c r="I185" s="93"/>
      <c r="J185" s="93"/>
    </row>
    <row r="186" spans="1:10" s="182" customFormat="1" ht="24" customHeight="1">
      <c r="A186" s="109"/>
      <c r="B186" s="110"/>
      <c r="C186" s="110"/>
      <c r="D186" s="110"/>
      <c r="E186" s="200"/>
      <c r="F186" s="200"/>
      <c r="G186" s="200"/>
      <c r="H186" s="218"/>
      <c r="I186" s="93"/>
      <c r="J186" s="93"/>
    </row>
    <row r="187" spans="1:10" s="182" customFormat="1" ht="24" customHeight="1">
      <c r="A187" s="109"/>
      <c r="B187" s="110"/>
      <c r="C187" s="110"/>
      <c r="D187" s="110"/>
      <c r="E187" s="200"/>
      <c r="F187" s="200"/>
      <c r="G187" s="200"/>
      <c r="H187" s="218"/>
      <c r="I187" s="93"/>
      <c r="J187" s="93"/>
    </row>
    <row r="188" spans="1:10" s="182" customFormat="1" ht="24" customHeight="1">
      <c r="A188" s="109"/>
      <c r="B188" s="110"/>
      <c r="C188" s="110"/>
      <c r="D188" s="110"/>
      <c r="E188" s="200"/>
      <c r="F188" s="200"/>
      <c r="G188" s="200"/>
      <c r="H188" s="218"/>
      <c r="I188" s="93"/>
      <c r="J188" s="93"/>
    </row>
    <row r="189" spans="1:10" s="182" customFormat="1" ht="24" customHeight="1">
      <c r="A189" s="109"/>
      <c r="B189" s="110"/>
      <c r="C189" s="110"/>
      <c r="D189" s="110"/>
      <c r="E189" s="200"/>
      <c r="F189" s="200"/>
      <c r="G189" s="200"/>
      <c r="H189" s="218"/>
      <c r="I189" s="93"/>
      <c r="J189" s="93"/>
    </row>
    <row r="190" spans="1:10" s="182" customFormat="1" ht="24" customHeight="1">
      <c r="A190" s="109"/>
      <c r="B190" s="110"/>
      <c r="C190" s="110"/>
      <c r="D190" s="110"/>
      <c r="E190" s="200"/>
      <c r="F190" s="200"/>
      <c r="G190" s="200"/>
      <c r="H190" s="218"/>
      <c r="I190" s="93"/>
      <c r="J190" s="93"/>
    </row>
    <row r="191" spans="1:10" s="182" customFormat="1" ht="24" customHeight="1">
      <c r="A191" s="109"/>
      <c r="B191" s="110"/>
      <c r="C191" s="110"/>
      <c r="D191" s="110"/>
      <c r="E191" s="200"/>
      <c r="F191" s="200"/>
      <c r="G191" s="200"/>
      <c r="H191" s="218"/>
      <c r="I191" s="93"/>
      <c r="J191" s="93"/>
    </row>
    <row r="192" spans="1:10" s="182" customFormat="1" ht="24" customHeight="1">
      <c r="A192" s="109"/>
      <c r="B192" s="110"/>
      <c r="C192" s="110"/>
      <c r="D192" s="110"/>
      <c r="E192" s="200"/>
      <c r="F192" s="200"/>
      <c r="G192" s="200"/>
      <c r="H192" s="218"/>
      <c r="I192" s="93"/>
      <c r="J192" s="93"/>
    </row>
    <row r="193" spans="1:10" s="182" customFormat="1" ht="24" customHeight="1">
      <c r="A193" s="109"/>
      <c r="B193" s="110"/>
      <c r="C193" s="110"/>
      <c r="D193" s="110"/>
      <c r="E193" s="200"/>
      <c r="F193" s="200"/>
      <c r="G193" s="200"/>
      <c r="H193" s="218"/>
      <c r="I193" s="93"/>
      <c r="J193" s="93"/>
    </row>
    <row r="194" spans="1:10" s="182" customFormat="1" ht="24" customHeight="1">
      <c r="A194" s="109"/>
      <c r="B194" s="110"/>
      <c r="C194" s="110"/>
      <c r="D194" s="110"/>
      <c r="E194" s="200"/>
      <c r="F194" s="200"/>
      <c r="G194" s="200"/>
      <c r="H194" s="218"/>
      <c r="I194" s="93"/>
      <c r="J194" s="93"/>
    </row>
    <row r="195" spans="1:10" s="182" customFormat="1" ht="24" customHeight="1">
      <c r="A195" s="109"/>
      <c r="B195" s="110"/>
      <c r="C195" s="110"/>
      <c r="D195" s="110"/>
      <c r="E195" s="200"/>
      <c r="F195" s="200"/>
      <c r="G195" s="200"/>
      <c r="H195" s="218"/>
      <c r="I195" s="93"/>
      <c r="J195" s="93"/>
    </row>
    <row r="196" spans="1:10" s="182" customFormat="1" ht="24" customHeight="1">
      <c r="A196" s="109"/>
      <c r="B196" s="110"/>
      <c r="C196" s="110"/>
      <c r="D196" s="110"/>
      <c r="E196" s="200"/>
      <c r="F196" s="200"/>
      <c r="G196" s="200"/>
      <c r="H196" s="218"/>
      <c r="I196" s="93"/>
      <c r="J196" s="93"/>
    </row>
    <row r="197" spans="1:10" s="182" customFormat="1" ht="24" customHeight="1">
      <c r="A197" s="109"/>
      <c r="B197" s="110"/>
      <c r="C197" s="110"/>
      <c r="D197" s="110"/>
      <c r="E197" s="200"/>
      <c r="F197" s="200"/>
      <c r="G197" s="200"/>
      <c r="H197" s="218"/>
      <c r="I197" s="93"/>
      <c r="J197" s="93"/>
    </row>
    <row r="198" spans="1:10" s="182" customFormat="1" ht="24" customHeight="1">
      <c r="A198" s="109"/>
      <c r="B198" s="110"/>
      <c r="C198" s="110"/>
      <c r="D198" s="110"/>
      <c r="E198" s="200"/>
      <c r="F198" s="200"/>
      <c r="G198" s="200"/>
      <c r="H198" s="218"/>
      <c r="I198" s="93"/>
      <c r="J198" s="93"/>
    </row>
    <row r="199" spans="1:10" s="182" customFormat="1" ht="24" customHeight="1">
      <c r="A199" s="109"/>
      <c r="B199" s="110"/>
      <c r="C199" s="110"/>
      <c r="D199" s="110"/>
      <c r="E199" s="200"/>
      <c r="F199" s="200"/>
      <c r="G199" s="200"/>
      <c r="H199" s="218"/>
      <c r="I199" s="93"/>
      <c r="J199" s="93"/>
    </row>
    <row r="200" spans="1:10" s="182" customFormat="1" ht="24" customHeight="1">
      <c r="A200" s="109"/>
      <c r="B200" s="110"/>
      <c r="C200" s="110"/>
      <c r="D200" s="110"/>
      <c r="E200" s="200"/>
      <c r="F200" s="200"/>
      <c r="G200" s="200"/>
      <c r="H200" s="218"/>
      <c r="I200" s="93"/>
      <c r="J200" s="93"/>
    </row>
    <row r="201" spans="1:10" s="182" customFormat="1" ht="24" customHeight="1">
      <c r="A201" s="109"/>
      <c r="B201" s="110"/>
      <c r="C201" s="110"/>
      <c r="D201" s="110"/>
      <c r="E201" s="200"/>
      <c r="F201" s="200"/>
      <c r="G201" s="200"/>
      <c r="H201" s="218"/>
      <c r="I201" s="93"/>
      <c r="J201" s="93"/>
    </row>
    <row r="202" spans="1:10" s="182" customFormat="1" ht="24" customHeight="1">
      <c r="A202" s="109"/>
      <c r="B202" s="110"/>
      <c r="C202" s="110"/>
      <c r="D202" s="110"/>
      <c r="E202" s="200"/>
      <c r="F202" s="200"/>
      <c r="G202" s="200"/>
      <c r="H202" s="218"/>
      <c r="I202" s="93"/>
      <c r="J202" s="93"/>
    </row>
    <row r="203" spans="1:10" s="182" customFormat="1" ht="24" customHeight="1">
      <c r="A203" s="109"/>
      <c r="B203" s="110"/>
      <c r="C203" s="110"/>
      <c r="D203" s="110"/>
      <c r="E203" s="200"/>
      <c r="F203" s="200"/>
      <c r="G203" s="200"/>
      <c r="H203" s="218"/>
      <c r="I203" s="93"/>
      <c r="J203" s="93"/>
    </row>
    <row r="204" spans="1:10" s="182" customFormat="1" ht="24" customHeight="1">
      <c r="A204" s="109"/>
      <c r="B204" s="110"/>
      <c r="C204" s="110"/>
      <c r="D204" s="110"/>
      <c r="E204" s="200"/>
      <c r="F204" s="200"/>
      <c r="G204" s="200"/>
      <c r="H204" s="218"/>
      <c r="I204" s="93"/>
      <c r="J204" s="93"/>
    </row>
    <row r="205" spans="1:10" s="182" customFormat="1" ht="24" customHeight="1">
      <c r="A205" s="109"/>
      <c r="B205" s="110"/>
      <c r="C205" s="110"/>
      <c r="D205" s="110"/>
      <c r="E205" s="200"/>
      <c r="F205" s="200"/>
      <c r="G205" s="200"/>
      <c r="H205" s="218"/>
      <c r="I205" s="93"/>
      <c r="J205" s="93"/>
    </row>
    <row r="206" spans="1:10" s="182" customFormat="1" ht="24" customHeight="1">
      <c r="A206" s="109"/>
      <c r="B206" s="110"/>
      <c r="C206" s="110"/>
      <c r="D206" s="110"/>
      <c r="E206" s="200"/>
      <c r="F206" s="200"/>
      <c r="G206" s="200"/>
      <c r="H206" s="218"/>
      <c r="I206" s="93"/>
      <c r="J206" s="93"/>
    </row>
    <row r="207" spans="1:10" s="182" customFormat="1" ht="24" customHeight="1">
      <c r="A207" s="109"/>
      <c r="B207" s="110"/>
      <c r="C207" s="110"/>
      <c r="D207" s="110"/>
      <c r="E207" s="200"/>
      <c r="F207" s="200"/>
      <c r="G207" s="200"/>
      <c r="H207" s="218"/>
      <c r="I207" s="93"/>
      <c r="J207" s="93"/>
    </row>
    <row r="208" spans="1:10" s="182" customFormat="1" ht="24" customHeight="1">
      <c r="A208" s="109"/>
      <c r="B208" s="110"/>
      <c r="C208" s="110"/>
      <c r="D208" s="110"/>
      <c r="E208" s="200"/>
      <c r="F208" s="200"/>
      <c r="G208" s="200"/>
      <c r="H208" s="218"/>
      <c r="I208" s="93"/>
      <c r="J208" s="93"/>
    </row>
    <row r="209" spans="1:10" s="182" customFormat="1" ht="24" customHeight="1">
      <c r="A209" s="109"/>
      <c r="B209" s="110"/>
      <c r="C209" s="110"/>
      <c r="D209" s="110"/>
      <c r="E209" s="200"/>
      <c r="F209" s="200"/>
      <c r="G209" s="200"/>
      <c r="H209" s="218"/>
      <c r="I209" s="93"/>
      <c r="J209" s="93"/>
    </row>
    <row r="210" spans="1:10" s="182" customFormat="1" ht="24" customHeight="1">
      <c r="A210" s="109"/>
      <c r="B210" s="110"/>
      <c r="C210" s="110"/>
      <c r="D210" s="110"/>
      <c r="E210" s="200"/>
      <c r="F210" s="200"/>
      <c r="G210" s="200"/>
      <c r="H210" s="218"/>
      <c r="I210" s="93"/>
      <c r="J210" s="93"/>
    </row>
    <row r="211" spans="1:10" s="182" customFormat="1" ht="24" customHeight="1">
      <c r="A211" s="109"/>
      <c r="B211" s="110"/>
      <c r="C211" s="110"/>
      <c r="D211" s="110"/>
      <c r="E211" s="200"/>
      <c r="F211" s="200"/>
      <c r="G211" s="200"/>
      <c r="H211" s="218"/>
      <c r="I211" s="93"/>
      <c r="J211" s="93"/>
    </row>
    <row r="212" spans="1:10" s="182" customFormat="1" ht="24" customHeight="1">
      <c r="A212" s="109"/>
      <c r="B212" s="110"/>
      <c r="C212" s="110"/>
      <c r="D212" s="110"/>
      <c r="E212" s="200"/>
      <c r="F212" s="200"/>
      <c r="G212" s="200"/>
      <c r="H212" s="218"/>
      <c r="I212" s="93"/>
      <c r="J212" s="93"/>
    </row>
    <row r="213" spans="1:10" s="182" customFormat="1" ht="24" customHeight="1">
      <c r="A213" s="109"/>
      <c r="B213" s="110"/>
      <c r="C213" s="110"/>
      <c r="D213" s="110"/>
      <c r="E213" s="200"/>
      <c r="F213" s="200"/>
      <c r="G213" s="200"/>
      <c r="H213" s="218"/>
      <c r="I213" s="93"/>
      <c r="J213" s="93"/>
    </row>
    <row r="214" spans="1:10" s="182" customFormat="1" ht="24" customHeight="1">
      <c r="A214" s="109"/>
      <c r="B214" s="110"/>
      <c r="C214" s="110"/>
      <c r="D214" s="110"/>
      <c r="E214" s="200"/>
      <c r="F214" s="200"/>
      <c r="G214" s="200"/>
      <c r="H214" s="218"/>
      <c r="I214" s="93"/>
      <c r="J214" s="93"/>
    </row>
    <row r="215" spans="1:10" s="182" customFormat="1" ht="24" customHeight="1">
      <c r="A215" s="109"/>
      <c r="B215" s="110"/>
      <c r="C215" s="110"/>
      <c r="D215" s="110"/>
      <c r="E215" s="200"/>
      <c r="F215" s="200"/>
      <c r="G215" s="200"/>
      <c r="H215" s="218"/>
      <c r="I215" s="93"/>
      <c r="J215" s="93"/>
    </row>
    <row r="216" spans="1:10" s="182" customFormat="1" ht="24" customHeight="1">
      <c r="A216" s="109"/>
      <c r="B216" s="110"/>
      <c r="C216" s="110"/>
      <c r="D216" s="110"/>
      <c r="E216" s="200"/>
      <c r="F216" s="200"/>
      <c r="G216" s="200"/>
      <c r="H216" s="218"/>
      <c r="I216" s="93"/>
      <c r="J216" s="93"/>
    </row>
    <row r="217" spans="1:10" s="182" customFormat="1" ht="24" customHeight="1">
      <c r="A217" s="109"/>
      <c r="B217" s="110"/>
      <c r="C217" s="110"/>
      <c r="D217" s="110"/>
      <c r="E217" s="200"/>
      <c r="F217" s="200"/>
      <c r="G217" s="200"/>
      <c r="H217" s="218"/>
      <c r="I217" s="93"/>
      <c r="J217" s="93"/>
    </row>
    <row r="218" spans="1:10" s="182" customFormat="1" ht="24" customHeight="1">
      <c r="A218" s="109"/>
      <c r="B218" s="110"/>
      <c r="C218" s="110"/>
      <c r="D218" s="110"/>
      <c r="E218" s="200"/>
      <c r="F218" s="200"/>
      <c r="G218" s="200"/>
      <c r="H218" s="218"/>
      <c r="I218" s="93"/>
      <c r="J218" s="93"/>
    </row>
    <row r="219" spans="1:10" s="182" customFormat="1" ht="24" customHeight="1">
      <c r="A219" s="109"/>
      <c r="B219" s="110"/>
      <c r="C219" s="110"/>
      <c r="D219" s="110"/>
      <c r="E219" s="200"/>
      <c r="F219" s="200"/>
      <c r="G219" s="200"/>
      <c r="H219" s="218"/>
      <c r="I219" s="93"/>
      <c r="J219" s="93"/>
    </row>
    <row r="220" spans="1:10" s="182" customFormat="1" ht="24" customHeight="1">
      <c r="A220" s="109"/>
      <c r="B220" s="110"/>
      <c r="C220" s="110"/>
      <c r="D220" s="110"/>
      <c r="E220" s="200"/>
      <c r="F220" s="200"/>
      <c r="G220" s="200"/>
      <c r="H220" s="218"/>
      <c r="I220" s="93"/>
      <c r="J220" s="93"/>
    </row>
    <row r="221" spans="1:10" s="182" customFormat="1" ht="24" customHeight="1">
      <c r="A221" s="109"/>
      <c r="B221" s="110"/>
      <c r="C221" s="110"/>
      <c r="D221" s="110"/>
      <c r="E221" s="200"/>
      <c r="F221" s="200"/>
      <c r="G221" s="200"/>
      <c r="H221" s="218"/>
      <c r="I221" s="93"/>
      <c r="J221" s="93"/>
    </row>
    <row r="222" spans="1:10" s="182" customFormat="1" ht="24" customHeight="1">
      <c r="A222" s="109"/>
      <c r="B222" s="110"/>
      <c r="C222" s="110"/>
      <c r="D222" s="110"/>
      <c r="E222" s="200"/>
      <c r="F222" s="200"/>
      <c r="G222" s="200"/>
      <c r="H222" s="218"/>
      <c r="I222" s="93"/>
      <c r="J222" s="93"/>
    </row>
    <row r="223" spans="1:10" ht="24" customHeight="1">
      <c r="A223" s="109"/>
      <c r="B223" s="110"/>
      <c r="C223" s="110"/>
      <c r="D223" s="110"/>
      <c r="E223" s="200"/>
      <c r="F223" s="200"/>
      <c r="G223" s="200"/>
      <c r="H223" s="218"/>
    </row>
    <row r="224" spans="1:10" ht="24" customHeight="1">
      <c r="A224" s="109"/>
      <c r="B224" s="110"/>
      <c r="C224" s="110"/>
      <c r="D224" s="110"/>
      <c r="E224" s="200"/>
      <c r="F224" s="200"/>
      <c r="G224" s="200"/>
      <c r="H224" s="218"/>
    </row>
    <row r="225" spans="1:10" ht="24" customHeight="1">
      <c r="A225" s="109"/>
      <c r="B225" s="110"/>
      <c r="C225" s="110"/>
      <c r="D225" s="110"/>
      <c r="E225" s="200"/>
      <c r="F225" s="200"/>
      <c r="G225" s="200"/>
      <c r="H225" s="218"/>
    </row>
    <row r="226" spans="1:10" ht="24" customHeight="1">
      <c r="A226" s="109"/>
      <c r="B226" s="110"/>
      <c r="C226" s="110"/>
      <c r="D226" s="110"/>
      <c r="E226" s="200"/>
      <c r="F226" s="200"/>
      <c r="G226" s="200"/>
      <c r="H226" s="218"/>
    </row>
    <row r="227" spans="1:10" ht="24" customHeight="1">
      <c r="A227" s="109"/>
      <c r="B227" s="110"/>
      <c r="C227" s="110"/>
      <c r="D227" s="110"/>
      <c r="E227" s="200"/>
      <c r="F227" s="200"/>
      <c r="G227" s="200"/>
      <c r="H227" s="218"/>
    </row>
    <row r="228" spans="1:10" ht="24" customHeight="1">
      <c r="A228" s="109"/>
      <c r="B228" s="110"/>
      <c r="C228" s="110"/>
      <c r="D228" s="110"/>
      <c r="E228" s="200"/>
      <c r="F228" s="200"/>
      <c r="G228" s="200"/>
      <c r="H228" s="218"/>
    </row>
    <row r="229" spans="1:10" ht="24" customHeight="1">
      <c r="A229" s="109"/>
      <c r="B229" s="110"/>
      <c r="C229" s="110"/>
      <c r="D229" s="110"/>
      <c r="E229" s="200"/>
      <c r="F229" s="200"/>
      <c r="G229" s="200"/>
      <c r="H229" s="218"/>
    </row>
    <row r="230" spans="1:10" ht="24" customHeight="1">
      <c r="A230" s="109"/>
      <c r="B230" s="110"/>
      <c r="C230" s="110"/>
      <c r="D230" s="110"/>
      <c r="E230" s="200"/>
      <c r="F230" s="200"/>
      <c r="G230" s="200"/>
      <c r="H230" s="218"/>
    </row>
    <row r="231" spans="1:10" ht="24" customHeight="1">
      <c r="A231" s="109"/>
      <c r="B231" s="110"/>
      <c r="C231" s="110"/>
      <c r="D231" s="110"/>
      <c r="E231" s="200"/>
      <c r="F231" s="200"/>
      <c r="G231" s="200"/>
      <c r="H231" s="218"/>
    </row>
    <row r="232" spans="1:10" ht="24" customHeight="1">
      <c r="A232" s="109"/>
      <c r="B232" s="110"/>
      <c r="C232" s="110"/>
      <c r="D232" s="110"/>
      <c r="E232" s="200"/>
      <c r="F232" s="200"/>
      <c r="G232" s="200"/>
      <c r="H232" s="218"/>
    </row>
    <row r="233" spans="1:10" ht="24" customHeight="1">
      <c r="A233" s="109"/>
      <c r="B233" s="110"/>
      <c r="C233" s="110"/>
      <c r="D233" s="110"/>
      <c r="E233" s="200"/>
      <c r="F233" s="200"/>
      <c r="G233" s="200"/>
      <c r="H233" s="218"/>
    </row>
    <row r="234" spans="1:10" ht="24" customHeight="1">
      <c r="A234" s="109"/>
      <c r="B234" s="110"/>
      <c r="C234" s="110"/>
      <c r="D234" s="110"/>
      <c r="E234" s="200"/>
      <c r="F234" s="200"/>
      <c r="G234" s="200"/>
      <c r="H234" s="218"/>
    </row>
    <row r="235" spans="1:10" ht="24" customHeight="1">
      <c r="A235" s="109"/>
      <c r="B235" s="110"/>
      <c r="C235" s="110"/>
      <c r="D235" s="110"/>
      <c r="E235" s="200"/>
      <c r="F235" s="200"/>
      <c r="G235" s="200"/>
      <c r="H235" s="218"/>
    </row>
    <row r="236" spans="1:10" s="50" customFormat="1" ht="24" customHeight="1">
      <c r="A236" s="109"/>
      <c r="B236" s="110"/>
      <c r="C236" s="110"/>
      <c r="D236" s="110"/>
      <c r="E236" s="200"/>
      <c r="F236" s="200"/>
      <c r="G236" s="200"/>
      <c r="H236" s="218"/>
      <c r="I236" s="93"/>
      <c r="J236" s="93"/>
    </row>
    <row r="237" spans="1:10" s="50" customFormat="1" ht="24" customHeight="1">
      <c r="A237" s="109"/>
      <c r="B237" s="110"/>
      <c r="C237" s="110"/>
      <c r="D237" s="110"/>
      <c r="E237" s="200"/>
      <c r="F237" s="200"/>
      <c r="G237" s="200"/>
      <c r="H237" s="218"/>
      <c r="I237" s="93"/>
      <c r="J237" s="93"/>
    </row>
    <row r="238" spans="1:10" s="50" customFormat="1" ht="24" customHeight="1">
      <c r="A238" s="109"/>
      <c r="B238" s="110"/>
      <c r="C238" s="110"/>
      <c r="D238" s="110"/>
      <c r="E238" s="200"/>
      <c r="F238" s="200"/>
      <c r="G238" s="200"/>
      <c r="H238" s="218"/>
      <c r="I238" s="93"/>
      <c r="J238" s="93"/>
    </row>
    <row r="239" spans="1:10" s="50" customFormat="1" ht="24" customHeight="1">
      <c r="A239" s="109"/>
      <c r="B239" s="110"/>
      <c r="C239" s="110"/>
      <c r="D239" s="110"/>
      <c r="E239" s="200"/>
      <c r="F239" s="200"/>
      <c r="G239" s="200"/>
      <c r="H239" s="218"/>
      <c r="I239" s="93"/>
      <c r="J239" s="93"/>
    </row>
    <row r="240" spans="1:10" s="50" customFormat="1" ht="24" customHeight="1">
      <c r="A240" s="109"/>
      <c r="B240" s="110"/>
      <c r="C240" s="110"/>
      <c r="D240" s="110"/>
      <c r="E240" s="200"/>
      <c r="F240" s="200"/>
      <c r="G240" s="200"/>
      <c r="H240" s="218"/>
      <c r="I240" s="93"/>
      <c r="J240" s="93"/>
    </row>
    <row r="241" spans="1:10" s="50" customFormat="1" ht="24" customHeight="1">
      <c r="A241" s="109"/>
      <c r="B241" s="110"/>
      <c r="C241" s="110"/>
      <c r="D241" s="110"/>
      <c r="E241" s="200"/>
      <c r="F241" s="200"/>
      <c r="G241" s="200"/>
      <c r="H241" s="218"/>
      <c r="I241" s="93"/>
      <c r="J241" s="93"/>
    </row>
    <row r="242" spans="1:10" s="50" customFormat="1" ht="24" customHeight="1">
      <c r="A242" s="109"/>
      <c r="B242" s="110"/>
      <c r="C242" s="110"/>
      <c r="D242" s="110"/>
      <c r="E242" s="200"/>
      <c r="F242" s="200"/>
      <c r="G242" s="200"/>
      <c r="H242" s="218"/>
      <c r="I242" s="93"/>
      <c r="J242" s="93"/>
    </row>
    <row r="243" spans="1:10" s="50" customFormat="1" ht="24" customHeight="1">
      <c r="A243" s="109"/>
      <c r="B243" s="110"/>
      <c r="C243" s="110"/>
      <c r="D243" s="110"/>
      <c r="E243" s="200"/>
      <c r="F243" s="200"/>
      <c r="G243" s="200"/>
      <c r="H243" s="218"/>
      <c r="I243" s="93"/>
      <c r="J243" s="93"/>
    </row>
    <row r="244" spans="1:10" s="50" customFormat="1" ht="24" customHeight="1">
      <c r="A244" s="109"/>
      <c r="B244" s="110"/>
      <c r="C244" s="110"/>
      <c r="D244" s="110"/>
      <c r="E244" s="200"/>
      <c r="F244" s="200"/>
      <c r="G244" s="200"/>
      <c r="H244" s="218"/>
      <c r="I244" s="93"/>
      <c r="J244" s="93"/>
    </row>
    <row r="245" spans="1:10" s="50" customFormat="1" ht="24" customHeight="1">
      <c r="A245" s="109"/>
      <c r="B245" s="110"/>
      <c r="C245" s="110"/>
      <c r="D245" s="110"/>
      <c r="E245" s="200"/>
      <c r="F245" s="200"/>
      <c r="G245" s="200"/>
      <c r="H245" s="218"/>
      <c r="I245" s="93"/>
      <c r="J245" s="93"/>
    </row>
    <row r="246" spans="1:10" s="50" customFormat="1" ht="24" customHeight="1">
      <c r="A246" s="109"/>
      <c r="B246" s="110"/>
      <c r="C246" s="110"/>
      <c r="D246" s="110"/>
      <c r="E246" s="200"/>
      <c r="F246" s="200"/>
      <c r="G246" s="200"/>
      <c r="H246" s="218"/>
      <c r="I246" s="93"/>
      <c r="J246" s="93"/>
    </row>
    <row r="247" spans="1:10" s="50" customFormat="1" ht="24" customHeight="1">
      <c r="A247" s="109"/>
      <c r="B247" s="110"/>
      <c r="C247" s="110"/>
      <c r="D247" s="110"/>
      <c r="E247" s="200"/>
      <c r="F247" s="200"/>
      <c r="G247" s="200"/>
      <c r="H247" s="218"/>
      <c r="I247" s="93"/>
      <c r="J247" s="93"/>
    </row>
    <row r="248" spans="1:10" s="50" customFormat="1" ht="24" customHeight="1">
      <c r="A248" s="109"/>
      <c r="B248" s="110"/>
      <c r="C248" s="110"/>
      <c r="D248" s="110"/>
      <c r="E248" s="200"/>
      <c r="F248" s="200"/>
      <c r="G248" s="200"/>
      <c r="H248" s="218"/>
      <c r="I248" s="93"/>
      <c r="J248" s="93"/>
    </row>
    <row r="249" spans="1:10" s="50" customFormat="1" ht="24" customHeight="1">
      <c r="A249" s="109"/>
      <c r="B249" s="110"/>
      <c r="C249" s="110"/>
      <c r="D249" s="110"/>
      <c r="E249" s="200"/>
      <c r="F249" s="200"/>
      <c r="G249" s="200"/>
      <c r="H249" s="218"/>
      <c r="I249" s="93"/>
      <c r="J249" s="93"/>
    </row>
    <row r="250" spans="1:10" s="50" customFormat="1" ht="24" customHeight="1">
      <c r="A250" s="109"/>
      <c r="B250" s="110"/>
      <c r="C250" s="110"/>
      <c r="D250" s="110"/>
      <c r="E250" s="200"/>
      <c r="F250" s="200"/>
      <c r="G250" s="200"/>
      <c r="H250" s="218"/>
      <c r="I250" s="93"/>
      <c r="J250" s="93"/>
    </row>
    <row r="251" spans="1:10" s="50" customFormat="1" ht="24" customHeight="1">
      <c r="A251" s="109"/>
      <c r="B251" s="110"/>
      <c r="C251" s="110"/>
      <c r="D251" s="110"/>
      <c r="E251" s="200"/>
      <c r="F251" s="200"/>
      <c r="G251" s="200"/>
      <c r="H251" s="218"/>
      <c r="I251" s="93"/>
      <c r="J251" s="93"/>
    </row>
    <row r="252" spans="1:10" s="50" customFormat="1" ht="24" customHeight="1">
      <c r="A252" s="109"/>
      <c r="B252" s="110"/>
      <c r="C252" s="110"/>
      <c r="D252" s="110"/>
      <c r="E252" s="200"/>
      <c r="F252" s="200"/>
      <c r="G252" s="200"/>
      <c r="H252" s="218"/>
      <c r="I252" s="93"/>
      <c r="J252" s="93"/>
    </row>
    <row r="253" spans="1:10" s="50" customFormat="1" ht="24" customHeight="1">
      <c r="A253" s="109"/>
      <c r="B253" s="110"/>
      <c r="C253" s="110"/>
      <c r="D253" s="110"/>
      <c r="E253" s="200"/>
      <c r="F253" s="200"/>
      <c r="G253" s="200"/>
      <c r="H253" s="218"/>
      <c r="I253" s="93"/>
      <c r="J253" s="93"/>
    </row>
    <row r="254" spans="1:10" s="50" customFormat="1" ht="24" customHeight="1">
      <c r="A254" s="109"/>
      <c r="B254" s="110"/>
      <c r="C254" s="110"/>
      <c r="D254" s="110"/>
      <c r="E254" s="200"/>
      <c r="F254" s="200"/>
      <c r="G254" s="200"/>
      <c r="H254" s="218"/>
      <c r="I254" s="93"/>
      <c r="J254" s="93"/>
    </row>
    <row r="255" spans="1:10" s="50" customFormat="1" ht="24" customHeight="1">
      <c r="A255" s="109"/>
      <c r="B255" s="110"/>
      <c r="C255" s="110"/>
      <c r="D255" s="110"/>
      <c r="E255" s="200"/>
      <c r="F255" s="200"/>
      <c r="G255" s="200"/>
      <c r="H255" s="218"/>
      <c r="I255" s="93"/>
      <c r="J255" s="93"/>
    </row>
    <row r="256" spans="1:10" s="50" customFormat="1" ht="24" customHeight="1">
      <c r="A256" s="109"/>
      <c r="B256" s="110"/>
      <c r="C256" s="110"/>
      <c r="D256" s="110"/>
      <c r="E256" s="200"/>
      <c r="F256" s="200"/>
      <c r="G256" s="200"/>
      <c r="H256" s="218"/>
      <c r="I256" s="93"/>
      <c r="J256" s="93"/>
    </row>
    <row r="257" spans="1:10" s="50" customFormat="1" ht="24" customHeight="1">
      <c r="A257" s="109"/>
      <c r="B257" s="110"/>
      <c r="C257" s="110"/>
      <c r="D257" s="110"/>
      <c r="E257" s="200"/>
      <c r="F257" s="200"/>
      <c r="G257" s="200"/>
      <c r="H257" s="218"/>
      <c r="I257" s="93"/>
      <c r="J257" s="93"/>
    </row>
    <row r="258" spans="1:10" s="50" customFormat="1" ht="24" customHeight="1">
      <c r="A258" s="109"/>
      <c r="B258" s="110"/>
      <c r="C258" s="110"/>
      <c r="D258" s="110"/>
      <c r="E258" s="200"/>
      <c r="F258" s="200"/>
      <c r="G258" s="200"/>
      <c r="H258" s="218"/>
      <c r="I258" s="93"/>
      <c r="J258" s="93"/>
    </row>
    <row r="259" spans="1:10" s="50" customFormat="1" ht="24" customHeight="1">
      <c r="A259" s="109"/>
      <c r="B259" s="110"/>
      <c r="C259" s="110"/>
      <c r="D259" s="110"/>
      <c r="E259" s="200"/>
      <c r="F259" s="200"/>
      <c r="G259" s="200"/>
      <c r="H259" s="218"/>
      <c r="I259" s="93"/>
      <c r="J259" s="93"/>
    </row>
    <row r="260" spans="1:10" s="50" customFormat="1" ht="24" customHeight="1">
      <c r="A260" s="109"/>
      <c r="B260" s="110"/>
      <c r="C260" s="110"/>
      <c r="D260" s="110"/>
      <c r="E260" s="200"/>
      <c r="F260" s="200"/>
      <c r="G260" s="200"/>
      <c r="H260" s="218"/>
      <c r="I260" s="93"/>
      <c r="J260" s="93"/>
    </row>
    <row r="261" spans="1:10" s="50" customFormat="1" ht="24" customHeight="1">
      <c r="A261" s="109"/>
      <c r="B261" s="110"/>
      <c r="C261" s="110"/>
      <c r="D261" s="110"/>
      <c r="E261" s="200"/>
      <c r="F261" s="200"/>
      <c r="G261" s="200"/>
      <c r="H261" s="218"/>
      <c r="I261" s="93"/>
      <c r="J261" s="93"/>
    </row>
    <row r="262" spans="1:10" s="50" customFormat="1" ht="24" customHeight="1">
      <c r="A262" s="109"/>
      <c r="B262" s="110"/>
      <c r="C262" s="110"/>
      <c r="D262" s="110"/>
      <c r="E262" s="200"/>
      <c r="F262" s="200"/>
      <c r="G262" s="200"/>
      <c r="H262" s="218"/>
      <c r="I262" s="93"/>
      <c r="J262" s="93"/>
    </row>
    <row r="263" spans="1:10" s="50" customFormat="1" ht="24" customHeight="1">
      <c r="A263" s="109"/>
      <c r="B263" s="110"/>
      <c r="C263" s="110"/>
      <c r="D263" s="110"/>
      <c r="E263" s="200"/>
      <c r="F263" s="200"/>
      <c r="G263" s="200"/>
      <c r="H263" s="218"/>
      <c r="I263" s="93"/>
      <c r="J263" s="93"/>
    </row>
    <row r="264" spans="1:10" s="50" customFormat="1" ht="24" customHeight="1">
      <c r="A264" s="109"/>
      <c r="B264" s="110"/>
      <c r="C264" s="110"/>
      <c r="D264" s="110"/>
      <c r="E264" s="200"/>
      <c r="F264" s="200"/>
      <c r="G264" s="200"/>
      <c r="H264" s="218"/>
      <c r="I264" s="93"/>
      <c r="J264" s="93"/>
    </row>
    <row r="265" spans="1:10" s="50" customFormat="1" ht="24" customHeight="1">
      <c r="A265" s="109"/>
      <c r="B265" s="110"/>
      <c r="C265" s="110"/>
      <c r="D265" s="110"/>
      <c r="E265" s="200"/>
      <c r="F265" s="200"/>
      <c r="G265" s="200"/>
      <c r="H265" s="218"/>
      <c r="I265" s="93"/>
      <c r="J265" s="93"/>
    </row>
    <row r="266" spans="1:10" s="50" customFormat="1" ht="24" customHeight="1">
      <c r="A266" s="109"/>
      <c r="B266" s="110"/>
      <c r="C266" s="110"/>
      <c r="D266" s="110"/>
      <c r="E266" s="200"/>
      <c r="F266" s="200"/>
      <c r="G266" s="200"/>
      <c r="H266" s="218"/>
      <c r="I266" s="93"/>
      <c r="J266" s="93"/>
    </row>
    <row r="267" spans="1:10" s="50" customFormat="1" ht="24" customHeight="1">
      <c r="A267" s="109"/>
      <c r="B267" s="110"/>
      <c r="C267" s="110"/>
      <c r="D267" s="110"/>
      <c r="E267" s="200"/>
      <c r="F267" s="200"/>
      <c r="G267" s="200"/>
      <c r="H267" s="218"/>
      <c r="I267" s="93"/>
      <c r="J267" s="93"/>
    </row>
    <row r="268" spans="1:10" s="50" customFormat="1" ht="24" customHeight="1">
      <c r="A268" s="109"/>
      <c r="B268" s="110"/>
      <c r="C268" s="110"/>
      <c r="D268" s="110"/>
      <c r="E268" s="200"/>
      <c r="F268" s="200"/>
      <c r="G268" s="200"/>
      <c r="H268" s="218"/>
      <c r="I268" s="93"/>
      <c r="J268" s="93"/>
    </row>
    <row r="269" spans="1:10" s="50" customFormat="1" ht="24" customHeight="1">
      <c r="A269" s="109"/>
      <c r="B269" s="110"/>
      <c r="C269" s="110"/>
      <c r="D269" s="110"/>
      <c r="E269" s="200"/>
      <c r="F269" s="200"/>
      <c r="G269" s="200"/>
      <c r="H269" s="218"/>
      <c r="I269" s="93"/>
      <c r="J269" s="93"/>
    </row>
    <row r="270" spans="1:10" s="50" customFormat="1" ht="24" customHeight="1">
      <c r="A270" s="109"/>
      <c r="B270" s="110"/>
      <c r="C270" s="110"/>
      <c r="D270" s="110"/>
      <c r="E270" s="200"/>
      <c r="F270" s="200"/>
      <c r="G270" s="200"/>
      <c r="H270" s="218"/>
      <c r="I270" s="93"/>
      <c r="J270" s="93"/>
    </row>
    <row r="271" spans="1:10" s="50" customFormat="1" ht="24" customHeight="1">
      <c r="A271" s="109"/>
      <c r="B271" s="110"/>
      <c r="C271" s="110"/>
      <c r="D271" s="110"/>
      <c r="E271" s="200"/>
      <c r="F271" s="200"/>
      <c r="G271" s="200"/>
      <c r="H271" s="218"/>
      <c r="I271" s="93"/>
      <c r="J271" s="93"/>
    </row>
    <row r="272" spans="1:10" s="50" customFormat="1" ht="24" customHeight="1">
      <c r="A272" s="109"/>
      <c r="B272" s="110"/>
      <c r="C272" s="110"/>
      <c r="D272" s="110"/>
      <c r="E272" s="200"/>
      <c r="F272" s="200"/>
      <c r="G272" s="200"/>
      <c r="H272" s="218"/>
      <c r="I272" s="93"/>
      <c r="J272" s="93"/>
    </row>
    <row r="273" spans="1:10" s="50" customFormat="1" ht="24" customHeight="1">
      <c r="A273" s="109"/>
      <c r="B273" s="110"/>
      <c r="C273" s="110"/>
      <c r="D273" s="110"/>
      <c r="E273" s="200"/>
      <c r="F273" s="200"/>
      <c r="G273" s="200"/>
      <c r="H273" s="218"/>
      <c r="I273" s="93"/>
      <c r="J273" s="93"/>
    </row>
    <row r="274" spans="1:10" s="50" customFormat="1" ht="24" customHeight="1">
      <c r="A274" s="109"/>
      <c r="B274" s="110"/>
      <c r="C274" s="110"/>
      <c r="D274" s="110"/>
      <c r="E274" s="200"/>
      <c r="F274" s="200"/>
      <c r="G274" s="200"/>
      <c r="H274" s="218"/>
      <c r="I274" s="93"/>
      <c r="J274" s="93"/>
    </row>
    <row r="275" spans="1:10" s="50" customFormat="1" ht="24" customHeight="1">
      <c r="A275" s="109"/>
      <c r="B275" s="110"/>
      <c r="C275" s="110"/>
      <c r="D275" s="110"/>
      <c r="E275" s="200"/>
      <c r="F275" s="200"/>
      <c r="G275" s="200"/>
      <c r="H275" s="218"/>
      <c r="I275" s="93"/>
      <c r="J275" s="93"/>
    </row>
    <row r="276" spans="1:10" s="50" customFormat="1" ht="24" customHeight="1">
      <c r="A276" s="109"/>
      <c r="B276" s="110"/>
      <c r="C276" s="110"/>
      <c r="D276" s="110"/>
      <c r="E276" s="200"/>
      <c r="F276" s="200"/>
      <c r="G276" s="200"/>
      <c r="H276" s="218"/>
      <c r="I276" s="93"/>
      <c r="J276" s="93"/>
    </row>
    <row r="277" spans="1:10" s="50" customFormat="1" ht="24" customHeight="1">
      <c r="A277" s="109"/>
      <c r="B277" s="110"/>
      <c r="C277" s="110"/>
      <c r="D277" s="110"/>
      <c r="E277" s="200"/>
      <c r="F277" s="200"/>
      <c r="G277" s="200"/>
      <c r="H277" s="218"/>
      <c r="I277" s="93"/>
      <c r="J277" s="93"/>
    </row>
    <row r="278" spans="1:10" s="50" customFormat="1" ht="24" customHeight="1">
      <c r="A278" s="109"/>
      <c r="B278" s="110"/>
      <c r="C278" s="110"/>
      <c r="D278" s="110"/>
      <c r="E278" s="200"/>
      <c r="F278" s="200"/>
      <c r="G278" s="200"/>
      <c r="H278" s="218"/>
      <c r="I278" s="93"/>
      <c r="J278" s="93"/>
    </row>
    <row r="279" spans="1:10" s="50" customFormat="1" ht="24" customHeight="1">
      <c r="A279" s="109"/>
      <c r="B279" s="110"/>
      <c r="C279" s="110"/>
      <c r="D279" s="110"/>
      <c r="E279" s="200"/>
      <c r="F279" s="200"/>
      <c r="G279" s="200"/>
      <c r="H279" s="218"/>
      <c r="I279" s="93"/>
      <c r="J279" s="93"/>
    </row>
    <row r="280" spans="1:10" s="50" customFormat="1" ht="24" customHeight="1">
      <c r="A280" s="109"/>
      <c r="B280" s="110"/>
      <c r="C280" s="110"/>
      <c r="D280" s="110"/>
      <c r="E280" s="200"/>
      <c r="F280" s="200"/>
      <c r="G280" s="200"/>
      <c r="H280" s="218"/>
      <c r="I280" s="93"/>
      <c r="J280" s="93"/>
    </row>
    <row r="281" spans="1:10" s="50" customFormat="1" ht="24" customHeight="1">
      <c r="A281" s="109"/>
      <c r="B281" s="110"/>
      <c r="C281" s="110"/>
      <c r="D281" s="110"/>
      <c r="E281" s="200"/>
      <c r="F281" s="200"/>
      <c r="G281" s="200"/>
      <c r="H281" s="218"/>
      <c r="I281" s="93"/>
      <c r="J281" s="93"/>
    </row>
    <row r="282" spans="1:10" s="50" customFormat="1" ht="24" customHeight="1">
      <c r="A282" s="109"/>
      <c r="B282" s="110"/>
      <c r="C282" s="110"/>
      <c r="D282" s="110"/>
      <c r="E282" s="200"/>
      <c r="F282" s="200"/>
      <c r="G282" s="200"/>
      <c r="H282" s="218"/>
      <c r="I282" s="93"/>
      <c r="J282" s="93"/>
    </row>
    <row r="283" spans="1:10" s="50" customFormat="1" ht="24" customHeight="1">
      <c r="A283" s="109"/>
      <c r="B283" s="110"/>
      <c r="C283" s="110"/>
      <c r="D283" s="110"/>
      <c r="E283" s="200"/>
      <c r="F283" s="200"/>
      <c r="G283" s="200"/>
      <c r="H283" s="218"/>
      <c r="I283" s="93"/>
      <c r="J283" s="93"/>
    </row>
    <row r="284" spans="1:10" s="50" customFormat="1" ht="24" customHeight="1">
      <c r="A284" s="109"/>
      <c r="B284" s="110"/>
      <c r="C284" s="110"/>
      <c r="D284" s="110"/>
      <c r="E284" s="200"/>
      <c r="F284" s="200"/>
      <c r="G284" s="200"/>
      <c r="H284" s="218"/>
      <c r="I284" s="93"/>
      <c r="J284" s="93"/>
    </row>
    <row r="285" spans="1:10" s="50" customFormat="1" ht="24" customHeight="1">
      <c r="A285" s="109"/>
      <c r="B285" s="110"/>
      <c r="C285" s="110"/>
      <c r="D285" s="110"/>
      <c r="E285" s="200"/>
      <c r="F285" s="200"/>
      <c r="G285" s="200"/>
      <c r="H285" s="218"/>
      <c r="I285" s="93"/>
      <c r="J285" s="93"/>
    </row>
    <row r="286" spans="1:10" s="50" customFormat="1" ht="24" customHeight="1">
      <c r="A286" s="109"/>
      <c r="B286" s="110"/>
      <c r="C286" s="110"/>
      <c r="D286" s="110"/>
      <c r="E286" s="200"/>
      <c r="F286" s="200"/>
      <c r="G286" s="200"/>
      <c r="H286" s="218"/>
      <c r="I286" s="93"/>
      <c r="J286" s="93"/>
    </row>
    <row r="287" spans="1:10" s="50" customFormat="1" ht="24" customHeight="1">
      <c r="A287" s="109"/>
      <c r="B287" s="110"/>
      <c r="C287" s="110"/>
      <c r="D287" s="110"/>
      <c r="E287" s="200"/>
      <c r="F287" s="200"/>
      <c r="G287" s="200"/>
      <c r="H287" s="218"/>
      <c r="I287" s="93"/>
      <c r="J287" s="93"/>
    </row>
    <row r="288" spans="1:10" s="50" customFormat="1" ht="24" customHeight="1">
      <c r="A288" s="109"/>
      <c r="B288" s="110"/>
      <c r="C288" s="110"/>
      <c r="D288" s="110"/>
      <c r="E288" s="200"/>
      <c r="F288" s="200"/>
      <c r="G288" s="200"/>
      <c r="H288" s="218"/>
      <c r="I288" s="93"/>
      <c r="J288" s="93"/>
    </row>
    <row r="289" spans="1:10" s="50" customFormat="1" ht="24" customHeight="1">
      <c r="A289" s="109"/>
      <c r="B289" s="110"/>
      <c r="C289" s="110"/>
      <c r="D289" s="110"/>
      <c r="E289" s="200"/>
      <c r="F289" s="200"/>
      <c r="G289" s="200"/>
      <c r="H289" s="218"/>
      <c r="I289" s="93"/>
      <c r="J289" s="93"/>
    </row>
    <row r="290" spans="1:10" s="50" customFormat="1" ht="24" customHeight="1">
      <c r="A290" s="109"/>
      <c r="B290" s="110"/>
      <c r="C290" s="110"/>
      <c r="D290" s="110"/>
      <c r="E290" s="200"/>
      <c r="F290" s="200"/>
      <c r="G290" s="200"/>
      <c r="H290" s="218"/>
      <c r="I290" s="93"/>
      <c r="J290" s="93"/>
    </row>
    <row r="291" spans="1:10" s="50" customFormat="1" ht="24" customHeight="1">
      <c r="A291" s="109"/>
      <c r="B291" s="110"/>
      <c r="C291" s="110"/>
      <c r="D291" s="110"/>
      <c r="E291" s="200"/>
      <c r="F291" s="200"/>
      <c r="G291" s="200"/>
      <c r="H291" s="218"/>
      <c r="I291" s="93"/>
      <c r="J291" s="93"/>
    </row>
    <row r="292" spans="1:10" s="50" customFormat="1" ht="24" customHeight="1">
      <c r="A292" s="109"/>
      <c r="B292" s="110"/>
      <c r="C292" s="110"/>
      <c r="D292" s="110"/>
      <c r="E292" s="200"/>
      <c r="F292" s="200"/>
      <c r="G292" s="200"/>
      <c r="H292" s="218"/>
      <c r="I292" s="93"/>
      <c r="J292" s="93"/>
    </row>
    <row r="293" spans="1:10" s="50" customFormat="1" ht="24" customHeight="1">
      <c r="A293" s="109"/>
      <c r="B293" s="110"/>
      <c r="C293" s="110"/>
      <c r="D293" s="110"/>
      <c r="E293" s="200"/>
      <c r="F293" s="200"/>
      <c r="G293" s="200"/>
      <c r="H293" s="218"/>
      <c r="I293" s="93"/>
      <c r="J293" s="93"/>
    </row>
    <row r="294" spans="1:10" s="50" customFormat="1" ht="24" customHeight="1">
      <c r="A294" s="109"/>
      <c r="B294" s="110"/>
      <c r="C294" s="110"/>
      <c r="D294" s="110"/>
      <c r="E294" s="200"/>
      <c r="F294" s="200"/>
      <c r="G294" s="200"/>
      <c r="H294" s="218"/>
      <c r="I294" s="93"/>
      <c r="J294" s="93"/>
    </row>
    <row r="295" spans="1:10" s="50" customFormat="1" ht="24" customHeight="1">
      <c r="A295" s="109"/>
      <c r="B295" s="110"/>
      <c r="C295" s="110"/>
      <c r="D295" s="110"/>
      <c r="E295" s="200"/>
      <c r="F295" s="200"/>
      <c r="G295" s="200"/>
      <c r="H295" s="218"/>
      <c r="I295" s="93"/>
      <c r="J295" s="93"/>
    </row>
    <row r="296" spans="1:10" s="50" customFormat="1" ht="24" customHeight="1">
      <c r="A296" s="109"/>
      <c r="B296" s="110"/>
      <c r="C296" s="110"/>
      <c r="D296" s="110"/>
      <c r="E296" s="200"/>
      <c r="F296" s="200"/>
      <c r="G296" s="200"/>
      <c r="H296" s="218"/>
      <c r="I296" s="93"/>
      <c r="J296" s="93"/>
    </row>
    <row r="297" spans="1:10" s="50" customFormat="1" ht="24" customHeight="1">
      <c r="A297" s="109"/>
      <c r="B297" s="110"/>
      <c r="C297" s="110"/>
      <c r="D297" s="110"/>
      <c r="E297" s="200"/>
      <c r="F297" s="200"/>
      <c r="G297" s="200"/>
      <c r="H297" s="218"/>
      <c r="I297" s="93"/>
      <c r="J297" s="93"/>
    </row>
    <row r="298" spans="1:10" s="50" customFormat="1" ht="24" customHeight="1">
      <c r="A298" s="109"/>
      <c r="B298" s="110"/>
      <c r="C298" s="110"/>
      <c r="D298" s="110"/>
      <c r="E298" s="200"/>
      <c r="F298" s="200"/>
      <c r="G298" s="200"/>
      <c r="H298" s="218"/>
      <c r="I298" s="93"/>
      <c r="J298" s="93"/>
    </row>
    <row r="299" spans="1:10" s="50" customFormat="1" ht="24" customHeight="1">
      <c r="A299" s="109"/>
      <c r="B299" s="110"/>
      <c r="C299" s="110"/>
      <c r="D299" s="110"/>
      <c r="E299" s="200"/>
      <c r="F299" s="200"/>
      <c r="G299" s="200"/>
      <c r="H299" s="218"/>
      <c r="I299" s="93"/>
      <c r="J299" s="93"/>
    </row>
    <row r="300" spans="1:10" s="50" customFormat="1" ht="24" customHeight="1">
      <c r="A300" s="109"/>
      <c r="B300" s="110"/>
      <c r="C300" s="110"/>
      <c r="D300" s="110"/>
      <c r="E300" s="200"/>
      <c r="F300" s="200"/>
      <c r="G300" s="200"/>
      <c r="H300" s="218"/>
      <c r="I300" s="93"/>
      <c r="J300" s="93"/>
    </row>
    <row r="301" spans="1:10" s="50" customFormat="1" ht="24" customHeight="1">
      <c r="A301" s="109"/>
      <c r="B301" s="110"/>
      <c r="C301" s="110"/>
      <c r="D301" s="110"/>
      <c r="E301" s="200"/>
      <c r="F301" s="200"/>
      <c r="G301" s="200"/>
      <c r="H301" s="218"/>
      <c r="I301" s="93"/>
      <c r="J301" s="93"/>
    </row>
    <row r="302" spans="1:10" s="50" customFormat="1" ht="24" customHeight="1">
      <c r="A302" s="109"/>
      <c r="B302" s="110"/>
      <c r="C302" s="110"/>
      <c r="D302" s="110"/>
      <c r="E302" s="200"/>
      <c r="F302" s="200"/>
      <c r="G302" s="200"/>
      <c r="H302" s="218"/>
      <c r="I302" s="93"/>
      <c r="J302" s="93"/>
    </row>
    <row r="303" spans="1:10" s="50" customFormat="1" ht="24" customHeight="1">
      <c r="A303" s="109"/>
      <c r="B303" s="110"/>
      <c r="C303" s="110"/>
      <c r="D303" s="110"/>
      <c r="E303" s="200"/>
      <c r="F303" s="200"/>
      <c r="G303" s="200"/>
      <c r="H303" s="218"/>
      <c r="I303" s="93"/>
      <c r="J303" s="93"/>
    </row>
    <row r="304" spans="1:10" s="50" customFormat="1" ht="24" customHeight="1">
      <c r="A304" s="109"/>
      <c r="B304" s="110"/>
      <c r="C304" s="110"/>
      <c r="D304" s="110"/>
      <c r="E304" s="200"/>
      <c r="F304" s="200"/>
      <c r="G304" s="200"/>
      <c r="H304" s="218"/>
      <c r="I304" s="93"/>
      <c r="J304" s="93"/>
    </row>
    <row r="305" spans="1:10" s="50" customFormat="1" ht="24" customHeight="1">
      <c r="A305" s="109"/>
      <c r="B305" s="110"/>
      <c r="C305" s="110"/>
      <c r="D305" s="110"/>
      <c r="E305" s="200"/>
      <c r="F305" s="200"/>
      <c r="G305" s="200"/>
      <c r="H305" s="218"/>
      <c r="I305" s="93"/>
      <c r="J305" s="93"/>
    </row>
    <row r="306" spans="1:10" s="50" customFormat="1" ht="24" customHeight="1">
      <c r="A306" s="109"/>
      <c r="B306" s="110"/>
      <c r="C306" s="110"/>
      <c r="D306" s="110"/>
      <c r="E306" s="200"/>
      <c r="F306" s="200"/>
      <c r="G306" s="200"/>
      <c r="H306" s="218"/>
      <c r="I306" s="93"/>
      <c r="J306" s="93"/>
    </row>
    <row r="307" spans="1:10" s="50" customFormat="1" ht="24" customHeight="1">
      <c r="A307" s="109"/>
      <c r="B307" s="110"/>
      <c r="C307" s="110"/>
      <c r="D307" s="110"/>
      <c r="E307" s="200"/>
      <c r="F307" s="200"/>
      <c r="G307" s="200"/>
      <c r="H307" s="218"/>
      <c r="I307" s="93"/>
      <c r="J307" s="93"/>
    </row>
    <row r="308" spans="1:10" s="50" customFormat="1" ht="24" customHeight="1">
      <c r="A308" s="109"/>
      <c r="B308" s="110"/>
      <c r="C308" s="110"/>
      <c r="D308" s="110"/>
      <c r="E308" s="200"/>
      <c r="F308" s="200"/>
      <c r="G308" s="200"/>
      <c r="H308" s="218"/>
      <c r="I308" s="93"/>
      <c r="J308" s="93"/>
    </row>
    <row r="309" spans="1:10" s="50" customFormat="1" ht="24" customHeight="1">
      <c r="A309" s="109"/>
      <c r="B309" s="110"/>
      <c r="C309" s="110"/>
      <c r="D309" s="110"/>
      <c r="E309" s="200"/>
      <c r="F309" s="200"/>
      <c r="G309" s="200"/>
      <c r="H309" s="218"/>
      <c r="I309" s="93"/>
      <c r="J309" s="93"/>
    </row>
    <row r="310" spans="1:10" s="50" customFormat="1" ht="24" customHeight="1">
      <c r="A310" s="109"/>
      <c r="B310" s="110"/>
      <c r="C310" s="110"/>
      <c r="D310" s="110"/>
      <c r="E310" s="200"/>
      <c r="F310" s="200"/>
      <c r="G310" s="200"/>
      <c r="H310" s="218"/>
      <c r="I310" s="93"/>
      <c r="J310" s="93"/>
    </row>
    <row r="311" spans="1:10" s="50" customFormat="1" ht="24" customHeight="1">
      <c r="A311" s="109"/>
      <c r="B311" s="110"/>
      <c r="C311" s="110"/>
      <c r="D311" s="110"/>
      <c r="E311" s="200"/>
      <c r="F311" s="200"/>
      <c r="G311" s="200"/>
      <c r="H311" s="218"/>
      <c r="I311" s="93"/>
      <c r="J311" s="93"/>
    </row>
    <row r="312" spans="1:10" s="50" customFormat="1" ht="24" customHeight="1">
      <c r="A312" s="109"/>
      <c r="B312" s="110"/>
      <c r="C312" s="110"/>
      <c r="D312" s="110"/>
      <c r="E312" s="200"/>
      <c r="F312" s="200"/>
      <c r="G312" s="200"/>
      <c r="H312" s="218"/>
      <c r="I312" s="93"/>
      <c r="J312" s="93"/>
    </row>
    <row r="313" spans="1:10" s="50" customFormat="1" ht="24" customHeight="1">
      <c r="A313" s="109"/>
      <c r="B313" s="110"/>
      <c r="C313" s="110"/>
      <c r="D313" s="110"/>
      <c r="E313" s="200"/>
      <c r="F313" s="200"/>
      <c r="G313" s="200"/>
      <c r="H313" s="218"/>
      <c r="I313" s="93"/>
      <c r="J313" s="93"/>
    </row>
    <row r="314" spans="1:10" s="50" customFormat="1" ht="24" customHeight="1">
      <c r="A314" s="109"/>
      <c r="B314" s="110"/>
      <c r="C314" s="110"/>
      <c r="D314" s="110"/>
      <c r="E314" s="200"/>
      <c r="F314" s="200"/>
      <c r="G314" s="200"/>
      <c r="H314" s="218"/>
      <c r="I314" s="93"/>
      <c r="J314" s="93"/>
    </row>
    <row r="315" spans="1:10" s="50" customFormat="1" ht="24" customHeight="1">
      <c r="A315" s="109"/>
      <c r="B315" s="110"/>
      <c r="C315" s="110"/>
      <c r="D315" s="110"/>
      <c r="E315" s="200"/>
      <c r="F315" s="200"/>
      <c r="G315" s="200"/>
      <c r="H315" s="218"/>
      <c r="I315" s="93"/>
      <c r="J315" s="93"/>
    </row>
    <row r="316" spans="1:10" s="50" customFormat="1" ht="24" customHeight="1">
      <c r="A316" s="109"/>
      <c r="B316" s="110"/>
      <c r="C316" s="110"/>
      <c r="D316" s="110"/>
      <c r="E316" s="200"/>
      <c r="F316" s="200"/>
      <c r="G316" s="200"/>
      <c r="H316" s="218"/>
      <c r="I316" s="93"/>
      <c r="J316" s="93"/>
    </row>
    <row r="317" spans="1:10" s="50" customFormat="1" ht="24" customHeight="1">
      <c r="A317" s="109"/>
      <c r="B317" s="110"/>
      <c r="C317" s="110"/>
      <c r="D317" s="110"/>
      <c r="E317" s="200"/>
      <c r="F317" s="200"/>
      <c r="G317" s="200"/>
      <c r="H317" s="218"/>
      <c r="I317" s="93"/>
      <c r="J317" s="93"/>
    </row>
    <row r="318" spans="1:10" s="50" customFormat="1" ht="24" customHeight="1">
      <c r="A318" s="109"/>
      <c r="B318" s="110"/>
      <c r="C318" s="110"/>
      <c r="D318" s="110"/>
      <c r="E318" s="200"/>
      <c r="F318" s="200"/>
      <c r="G318" s="200"/>
      <c r="H318" s="218"/>
      <c r="I318" s="93"/>
      <c r="J318" s="93"/>
    </row>
    <row r="319" spans="1:10" s="50" customFormat="1" ht="24" customHeight="1">
      <c r="A319" s="109"/>
      <c r="B319" s="110"/>
      <c r="C319" s="110"/>
      <c r="D319" s="110"/>
      <c r="E319" s="200"/>
      <c r="F319" s="200"/>
      <c r="G319" s="200"/>
      <c r="H319" s="218"/>
      <c r="I319" s="93"/>
      <c r="J319" s="93"/>
    </row>
    <row r="320" spans="1:10" s="50" customFormat="1" ht="24" customHeight="1">
      <c r="A320" s="109"/>
      <c r="B320" s="110"/>
      <c r="C320" s="110"/>
      <c r="D320" s="110"/>
      <c r="E320" s="200"/>
      <c r="F320" s="200"/>
      <c r="G320" s="200"/>
      <c r="H320" s="218"/>
      <c r="I320" s="93"/>
      <c r="J320" s="93"/>
    </row>
    <row r="321" spans="1:10" s="50" customFormat="1" ht="24" customHeight="1">
      <c r="A321" s="109"/>
      <c r="B321" s="110"/>
      <c r="C321" s="110"/>
      <c r="D321" s="110"/>
      <c r="E321" s="200"/>
      <c r="F321" s="200"/>
      <c r="G321" s="200"/>
      <c r="H321" s="218"/>
      <c r="I321" s="93"/>
      <c r="J321" s="93"/>
    </row>
    <row r="322" spans="1:10" s="50" customFormat="1" ht="24" customHeight="1">
      <c r="A322" s="109"/>
      <c r="B322" s="110"/>
      <c r="C322" s="110"/>
      <c r="D322" s="110"/>
      <c r="E322" s="200"/>
      <c r="F322" s="200"/>
      <c r="G322" s="200"/>
      <c r="H322" s="218"/>
      <c r="I322" s="93"/>
      <c r="J322" s="93"/>
    </row>
    <row r="323" spans="1:10" s="50" customFormat="1" ht="24" customHeight="1">
      <c r="A323" s="109"/>
      <c r="B323" s="110"/>
      <c r="C323" s="110"/>
      <c r="D323" s="110"/>
      <c r="E323" s="200"/>
      <c r="F323" s="200"/>
      <c r="G323" s="200"/>
      <c r="H323" s="218"/>
      <c r="I323" s="93"/>
      <c r="J323" s="93"/>
    </row>
    <row r="324" spans="1:10" s="50" customFormat="1" ht="24" customHeight="1">
      <c r="A324" s="109"/>
      <c r="B324" s="110"/>
      <c r="C324" s="110"/>
      <c r="D324" s="110"/>
      <c r="E324" s="200"/>
      <c r="F324" s="200"/>
      <c r="G324" s="200"/>
      <c r="H324" s="218"/>
      <c r="I324" s="93"/>
      <c r="J324" s="93"/>
    </row>
    <row r="325" spans="1:10" s="50" customFormat="1" ht="24" customHeight="1">
      <c r="A325" s="109"/>
      <c r="B325" s="110"/>
      <c r="C325" s="110"/>
      <c r="D325" s="110"/>
      <c r="E325" s="200"/>
      <c r="F325" s="200"/>
      <c r="G325" s="200"/>
      <c r="H325" s="218"/>
      <c r="I325" s="93"/>
      <c r="J325" s="93"/>
    </row>
    <row r="326" spans="1:10" s="50" customFormat="1" ht="24" customHeight="1">
      <c r="A326" s="109"/>
      <c r="B326" s="110"/>
      <c r="C326" s="110"/>
      <c r="D326" s="110"/>
      <c r="E326" s="200"/>
      <c r="F326" s="200"/>
      <c r="G326" s="200"/>
      <c r="H326" s="218"/>
      <c r="I326" s="93"/>
      <c r="J326" s="93"/>
    </row>
    <row r="327" spans="1:10" s="50" customFormat="1" ht="24" customHeight="1">
      <c r="A327" s="109"/>
      <c r="B327" s="110"/>
      <c r="C327" s="110"/>
      <c r="D327" s="110"/>
      <c r="E327" s="200"/>
      <c r="F327" s="200"/>
      <c r="G327" s="200"/>
      <c r="H327" s="218"/>
      <c r="I327" s="93"/>
      <c r="J327" s="93"/>
    </row>
    <row r="328" spans="1:10" s="50" customFormat="1" ht="24" customHeight="1">
      <c r="A328" s="109"/>
      <c r="B328" s="110"/>
      <c r="C328" s="110"/>
      <c r="D328" s="110"/>
      <c r="E328" s="200"/>
      <c r="F328" s="200"/>
      <c r="G328" s="200"/>
      <c r="H328" s="218"/>
      <c r="I328" s="93"/>
      <c r="J328" s="93"/>
    </row>
    <row r="329" spans="1:10" s="50" customFormat="1" ht="24" customHeight="1">
      <c r="A329" s="109"/>
      <c r="B329" s="110"/>
      <c r="C329" s="110"/>
      <c r="D329" s="110"/>
      <c r="E329" s="200"/>
      <c r="F329" s="200"/>
      <c r="G329" s="200"/>
      <c r="H329" s="218"/>
      <c r="I329" s="93"/>
      <c r="J329" s="93"/>
    </row>
    <row r="330" spans="1:10" s="50" customFormat="1" ht="24" customHeight="1">
      <c r="A330" s="109"/>
      <c r="B330" s="110"/>
      <c r="C330" s="110"/>
      <c r="D330" s="110"/>
      <c r="E330" s="200"/>
      <c r="F330" s="200"/>
      <c r="G330" s="200"/>
      <c r="H330" s="218"/>
      <c r="I330" s="93"/>
      <c r="J330" s="93"/>
    </row>
    <row r="331" spans="1:10" s="50" customFormat="1" ht="24" customHeight="1">
      <c r="A331" s="109"/>
      <c r="B331" s="110"/>
      <c r="C331" s="110"/>
      <c r="D331" s="110"/>
      <c r="E331" s="200"/>
      <c r="F331" s="200"/>
      <c r="G331" s="200"/>
      <c r="H331" s="218"/>
      <c r="I331" s="93"/>
      <c r="J331" s="93"/>
    </row>
    <row r="332" spans="1:10" s="50" customFormat="1" ht="24" customHeight="1">
      <c r="A332" s="109"/>
      <c r="B332" s="110"/>
      <c r="C332" s="110"/>
      <c r="D332" s="110"/>
      <c r="E332" s="200"/>
      <c r="F332" s="200"/>
      <c r="G332" s="200"/>
      <c r="H332" s="218"/>
      <c r="I332" s="93"/>
      <c r="J332" s="93"/>
    </row>
    <row r="333" spans="1:10" s="50" customFormat="1" ht="24" customHeight="1">
      <c r="A333" s="109"/>
      <c r="B333" s="110"/>
      <c r="C333" s="110"/>
      <c r="D333" s="110"/>
      <c r="E333" s="200"/>
      <c r="F333" s="200"/>
      <c r="G333" s="200"/>
      <c r="H333" s="218"/>
      <c r="I333" s="93"/>
      <c r="J333" s="93"/>
    </row>
    <row r="334" spans="1:10" s="50" customFormat="1" ht="24" customHeight="1">
      <c r="A334" s="109"/>
      <c r="B334" s="110"/>
      <c r="C334" s="110"/>
      <c r="D334" s="110"/>
      <c r="E334" s="200"/>
      <c r="F334" s="200"/>
      <c r="G334" s="200"/>
      <c r="H334" s="218"/>
      <c r="I334" s="93"/>
      <c r="J334" s="93"/>
    </row>
    <row r="335" spans="1:10" s="50" customFormat="1" ht="24" customHeight="1">
      <c r="A335" s="109"/>
      <c r="B335" s="110"/>
      <c r="C335" s="110"/>
      <c r="D335" s="110"/>
      <c r="E335" s="200"/>
      <c r="F335" s="200"/>
      <c r="G335" s="200"/>
      <c r="H335" s="218"/>
      <c r="I335" s="93"/>
      <c r="J335" s="93"/>
    </row>
    <row r="336" spans="1:10" s="50" customFormat="1" ht="24" customHeight="1">
      <c r="A336" s="109"/>
      <c r="B336" s="110"/>
      <c r="C336" s="110"/>
      <c r="D336" s="110"/>
      <c r="E336" s="200"/>
      <c r="F336" s="200"/>
      <c r="G336" s="200"/>
      <c r="H336" s="218"/>
      <c r="I336" s="93"/>
      <c r="J336" s="93"/>
    </row>
    <row r="337" spans="1:10" s="50" customFormat="1" ht="24" customHeight="1">
      <c r="A337" s="109"/>
      <c r="B337" s="110"/>
      <c r="C337" s="110"/>
      <c r="D337" s="110"/>
      <c r="E337" s="200"/>
      <c r="F337" s="200"/>
      <c r="G337" s="200"/>
      <c r="H337" s="218"/>
      <c r="I337" s="93"/>
      <c r="J337" s="93"/>
    </row>
    <row r="338" spans="1:10" s="50" customFormat="1" ht="24" customHeight="1">
      <c r="A338" s="109"/>
      <c r="B338" s="110"/>
      <c r="C338" s="110"/>
      <c r="D338" s="110"/>
      <c r="E338" s="200"/>
      <c r="F338" s="200"/>
      <c r="G338" s="200"/>
      <c r="H338" s="218"/>
      <c r="I338" s="93"/>
      <c r="J338" s="93"/>
    </row>
    <row r="339" spans="1:10" s="50" customFormat="1" ht="24" customHeight="1">
      <c r="A339" s="109"/>
      <c r="B339" s="110"/>
      <c r="C339" s="110"/>
      <c r="D339" s="110"/>
      <c r="E339" s="200"/>
      <c r="F339" s="200"/>
      <c r="G339" s="200"/>
      <c r="H339" s="218"/>
      <c r="I339" s="93"/>
      <c r="J339" s="93"/>
    </row>
    <row r="340" spans="1:10" s="50" customFormat="1" ht="24" customHeight="1">
      <c r="A340" s="109"/>
      <c r="B340" s="110"/>
      <c r="C340" s="110"/>
      <c r="D340" s="110"/>
      <c r="E340" s="200"/>
      <c r="F340" s="200"/>
      <c r="G340" s="200"/>
      <c r="H340" s="218"/>
      <c r="I340" s="93"/>
      <c r="J340" s="93"/>
    </row>
    <row r="341" spans="1:10" s="50" customFormat="1" ht="24" customHeight="1">
      <c r="A341" s="109"/>
      <c r="B341" s="110"/>
      <c r="C341" s="110"/>
      <c r="D341" s="110"/>
      <c r="E341" s="200"/>
      <c r="F341" s="200"/>
      <c r="G341" s="200"/>
      <c r="H341" s="218"/>
      <c r="I341" s="93"/>
      <c r="J341" s="93"/>
    </row>
    <row r="342" spans="1:10" s="50" customFormat="1" ht="24" customHeight="1">
      <c r="A342" s="109"/>
      <c r="B342" s="110"/>
      <c r="C342" s="110"/>
      <c r="D342" s="110"/>
      <c r="E342" s="200"/>
      <c r="F342" s="200"/>
      <c r="G342" s="200"/>
      <c r="H342" s="218"/>
      <c r="I342" s="93"/>
      <c r="J342" s="93"/>
    </row>
    <row r="343" spans="1:10" s="50" customFormat="1" ht="24" customHeight="1">
      <c r="A343" s="109"/>
      <c r="B343" s="110"/>
      <c r="C343" s="110"/>
      <c r="D343" s="110"/>
      <c r="E343" s="200"/>
      <c r="F343" s="200"/>
      <c r="G343" s="200"/>
      <c r="H343" s="218"/>
      <c r="I343" s="93"/>
      <c r="J343" s="93"/>
    </row>
    <row r="344" spans="1:10" s="50" customFormat="1" ht="24" customHeight="1">
      <c r="A344" s="109"/>
      <c r="B344" s="110"/>
      <c r="C344" s="110"/>
      <c r="D344" s="110"/>
      <c r="E344" s="200"/>
      <c r="F344" s="200"/>
      <c r="G344" s="200"/>
      <c r="H344" s="218"/>
      <c r="I344" s="93"/>
      <c r="J344" s="93"/>
    </row>
    <row r="345" spans="1:10" s="50" customFormat="1" ht="24" customHeight="1">
      <c r="A345" s="109"/>
      <c r="B345" s="110"/>
      <c r="C345" s="110"/>
      <c r="D345" s="110"/>
      <c r="E345" s="200"/>
      <c r="F345" s="200"/>
      <c r="G345" s="200"/>
      <c r="H345" s="218"/>
      <c r="I345" s="93"/>
      <c r="J345" s="93"/>
    </row>
    <row r="346" spans="1:10" s="50" customFormat="1" ht="24" customHeight="1">
      <c r="A346" s="109"/>
      <c r="B346" s="110"/>
      <c r="C346" s="110"/>
      <c r="D346" s="110"/>
      <c r="E346" s="200"/>
      <c r="F346" s="200"/>
      <c r="G346" s="200"/>
      <c r="H346" s="218"/>
      <c r="I346" s="93"/>
      <c r="J346" s="93"/>
    </row>
    <row r="347" spans="1:10" s="50" customFormat="1" ht="24" customHeight="1">
      <c r="A347" s="109"/>
      <c r="B347" s="110"/>
      <c r="C347" s="110"/>
      <c r="D347" s="110"/>
      <c r="E347" s="200"/>
      <c r="F347" s="200"/>
      <c r="G347" s="200"/>
      <c r="H347" s="218"/>
      <c r="I347" s="93"/>
      <c r="J347" s="93"/>
    </row>
    <row r="348" spans="1:10" s="50" customFormat="1" ht="24" customHeight="1">
      <c r="A348" s="109"/>
      <c r="B348" s="110"/>
      <c r="C348" s="110"/>
      <c r="D348" s="110"/>
      <c r="E348" s="200"/>
      <c r="F348" s="200"/>
      <c r="G348" s="200"/>
      <c r="H348" s="218"/>
      <c r="I348" s="93"/>
      <c r="J348" s="93"/>
    </row>
    <row r="349" spans="1:10" s="50" customFormat="1" ht="24" customHeight="1">
      <c r="A349" s="109"/>
      <c r="B349" s="110"/>
      <c r="C349" s="110"/>
      <c r="D349" s="110"/>
      <c r="E349" s="200"/>
      <c r="F349" s="200"/>
      <c r="G349" s="200"/>
      <c r="H349" s="218"/>
      <c r="I349" s="93"/>
      <c r="J349" s="93"/>
    </row>
    <row r="350" spans="1:10" s="50" customFormat="1" ht="24" customHeight="1">
      <c r="A350" s="109"/>
      <c r="B350" s="110"/>
      <c r="C350" s="110"/>
      <c r="D350" s="110"/>
      <c r="E350" s="200"/>
      <c r="F350" s="200"/>
      <c r="G350" s="200"/>
      <c r="H350" s="218"/>
      <c r="I350" s="93"/>
      <c r="J350" s="93"/>
    </row>
    <row r="351" spans="1:10" s="50" customFormat="1" ht="24" customHeight="1">
      <c r="A351" s="109"/>
      <c r="B351" s="110"/>
      <c r="C351" s="110"/>
      <c r="D351" s="110"/>
      <c r="E351" s="200"/>
      <c r="F351" s="200"/>
      <c r="G351" s="200"/>
      <c r="H351" s="218"/>
      <c r="I351" s="93"/>
      <c r="J351" s="93"/>
    </row>
    <row r="352" spans="1:10" s="50" customFormat="1" ht="24" customHeight="1">
      <c r="A352" s="109"/>
      <c r="B352" s="110"/>
      <c r="C352" s="110"/>
      <c r="D352" s="110"/>
      <c r="E352" s="200"/>
      <c r="F352" s="200"/>
      <c r="G352" s="200"/>
      <c r="H352" s="218"/>
      <c r="I352" s="93"/>
      <c r="J352" s="93"/>
    </row>
    <row r="353" spans="1:10" s="50" customFormat="1" ht="24" customHeight="1">
      <c r="A353" s="109"/>
      <c r="B353" s="110"/>
      <c r="C353" s="110"/>
      <c r="D353" s="110"/>
      <c r="E353" s="200"/>
      <c r="F353" s="200"/>
      <c r="G353" s="200"/>
      <c r="H353" s="218"/>
      <c r="I353" s="93"/>
      <c r="J353" s="93"/>
    </row>
    <row r="354" spans="1:10" s="50" customFormat="1" ht="24" customHeight="1">
      <c r="A354" s="109"/>
      <c r="B354" s="110"/>
      <c r="C354" s="110"/>
      <c r="D354" s="110"/>
      <c r="E354" s="200"/>
      <c r="F354" s="200"/>
      <c r="G354" s="200"/>
      <c r="H354" s="218"/>
      <c r="I354" s="93"/>
      <c r="J354" s="93"/>
    </row>
    <row r="355" spans="1:10" s="50" customFormat="1" ht="24" customHeight="1">
      <c r="A355" s="109"/>
      <c r="B355" s="110"/>
      <c r="C355" s="110"/>
      <c r="D355" s="110"/>
      <c r="E355" s="200"/>
      <c r="F355" s="200"/>
      <c r="G355" s="200"/>
      <c r="H355" s="218"/>
      <c r="I355" s="93"/>
      <c r="J355" s="93"/>
    </row>
    <row r="356" spans="1:10" s="50" customFormat="1" ht="24" customHeight="1">
      <c r="A356" s="109"/>
      <c r="B356" s="110"/>
      <c r="C356" s="110"/>
      <c r="D356" s="110"/>
      <c r="E356" s="200"/>
      <c r="F356" s="200"/>
      <c r="G356" s="200"/>
      <c r="H356" s="218"/>
      <c r="I356" s="93"/>
      <c r="J356" s="93"/>
    </row>
    <row r="357" spans="1:10" s="50" customFormat="1" ht="24" customHeight="1">
      <c r="A357" s="109"/>
      <c r="B357" s="110"/>
      <c r="C357" s="110"/>
      <c r="D357" s="110"/>
      <c r="E357" s="200"/>
      <c r="F357" s="200"/>
      <c r="G357" s="200"/>
      <c r="H357" s="218"/>
      <c r="I357" s="93"/>
      <c r="J357" s="93"/>
    </row>
    <row r="358" spans="1:10" s="50" customFormat="1" ht="24" customHeight="1">
      <c r="A358" s="109"/>
      <c r="B358" s="110"/>
      <c r="C358" s="110"/>
      <c r="D358" s="110"/>
      <c r="E358" s="200"/>
      <c r="F358" s="200"/>
      <c r="G358" s="200"/>
      <c r="H358" s="218"/>
      <c r="I358" s="93"/>
      <c r="J358" s="93"/>
    </row>
    <row r="359" spans="1:10" s="50" customFormat="1" ht="24" customHeight="1">
      <c r="A359" s="109"/>
      <c r="B359" s="110"/>
      <c r="C359" s="110"/>
      <c r="D359" s="110"/>
      <c r="E359" s="200"/>
      <c r="F359" s="200"/>
      <c r="G359" s="200"/>
      <c r="H359" s="218"/>
      <c r="I359" s="93"/>
      <c r="J359" s="93"/>
    </row>
    <row r="360" spans="1:10" s="50" customFormat="1" ht="24" customHeight="1">
      <c r="A360" s="109"/>
      <c r="B360" s="110"/>
      <c r="C360" s="110"/>
      <c r="D360" s="110"/>
      <c r="E360" s="200"/>
      <c r="F360" s="200"/>
      <c r="G360" s="200"/>
      <c r="H360" s="218"/>
      <c r="I360" s="93"/>
      <c r="J360" s="93"/>
    </row>
    <row r="361" spans="1:10" s="50" customFormat="1" ht="24" customHeight="1">
      <c r="A361" s="109"/>
      <c r="B361" s="110"/>
      <c r="C361" s="110"/>
      <c r="D361" s="110"/>
      <c r="E361" s="200"/>
      <c r="F361" s="200"/>
      <c r="G361" s="200"/>
      <c r="H361" s="218"/>
      <c r="I361" s="93"/>
      <c r="J361" s="93"/>
    </row>
    <row r="362" spans="1:10" s="50" customFormat="1" ht="24" customHeight="1">
      <c r="A362" s="109"/>
      <c r="B362" s="110"/>
      <c r="C362" s="110"/>
      <c r="D362" s="110"/>
      <c r="E362" s="200"/>
      <c r="F362" s="200"/>
      <c r="G362" s="200"/>
      <c r="H362" s="218"/>
      <c r="I362" s="93"/>
      <c r="J362" s="93"/>
    </row>
    <row r="363" spans="1:10" s="50" customFormat="1" ht="24" customHeight="1">
      <c r="A363" s="109"/>
      <c r="B363" s="110"/>
      <c r="C363" s="110"/>
      <c r="D363" s="110"/>
      <c r="E363" s="200"/>
      <c r="F363" s="200"/>
      <c r="G363" s="200"/>
      <c r="H363" s="218"/>
      <c r="I363" s="93"/>
      <c r="J363" s="93"/>
    </row>
    <row r="364" spans="1:10" s="50" customFormat="1" ht="24" customHeight="1">
      <c r="A364" s="109"/>
      <c r="B364" s="110"/>
      <c r="C364" s="110"/>
      <c r="D364" s="110"/>
      <c r="E364" s="200"/>
      <c r="F364" s="200"/>
      <c r="G364" s="200"/>
      <c r="H364" s="218"/>
      <c r="I364" s="93"/>
      <c r="J364" s="93"/>
    </row>
    <row r="365" spans="1:10" s="50" customFormat="1" ht="24" customHeight="1">
      <c r="A365" s="109"/>
      <c r="B365" s="110"/>
      <c r="C365" s="110"/>
      <c r="D365" s="110"/>
      <c r="E365" s="200"/>
      <c r="F365" s="200"/>
      <c r="G365" s="200"/>
      <c r="H365" s="218"/>
      <c r="I365" s="93"/>
      <c r="J365" s="93"/>
    </row>
    <row r="366" spans="1:10" s="50" customFormat="1" ht="24" customHeight="1">
      <c r="A366" s="109"/>
      <c r="B366" s="110"/>
      <c r="C366" s="110"/>
      <c r="D366" s="110"/>
      <c r="E366" s="200"/>
      <c r="F366" s="200"/>
      <c r="G366" s="200"/>
      <c r="H366" s="218"/>
      <c r="I366" s="93"/>
      <c r="J366" s="93"/>
    </row>
    <row r="367" spans="1:10" s="50" customFormat="1" ht="24" customHeight="1">
      <c r="A367" s="109"/>
      <c r="B367" s="110"/>
      <c r="C367" s="110"/>
      <c r="D367" s="110"/>
      <c r="E367" s="200"/>
      <c r="F367" s="200"/>
      <c r="G367" s="200"/>
      <c r="H367" s="218"/>
      <c r="I367" s="93"/>
      <c r="J367" s="93"/>
    </row>
    <row r="368" spans="1:10" s="50" customFormat="1" ht="24" customHeight="1">
      <c r="A368" s="109"/>
      <c r="B368" s="110"/>
      <c r="C368" s="110"/>
      <c r="D368" s="110"/>
      <c r="E368" s="200"/>
      <c r="F368" s="200"/>
      <c r="G368" s="200"/>
      <c r="H368" s="218"/>
      <c r="I368" s="93"/>
      <c r="J368" s="93"/>
    </row>
    <row r="369" spans="1:10" s="50" customFormat="1" ht="24" customHeight="1">
      <c r="A369" s="109"/>
      <c r="B369" s="110"/>
      <c r="C369" s="110"/>
      <c r="D369" s="110"/>
      <c r="E369" s="200"/>
      <c r="F369" s="200"/>
      <c r="G369" s="200"/>
      <c r="H369" s="218"/>
      <c r="I369" s="93"/>
      <c r="J369" s="93"/>
    </row>
    <row r="370" spans="1:10" s="50" customFormat="1" ht="24" customHeight="1">
      <c r="A370" s="109"/>
      <c r="B370" s="110"/>
      <c r="C370" s="110"/>
      <c r="D370" s="110"/>
      <c r="E370" s="200"/>
      <c r="F370" s="200"/>
      <c r="G370" s="200"/>
      <c r="H370" s="218"/>
      <c r="I370" s="93"/>
      <c r="J370" s="93"/>
    </row>
    <row r="371" spans="1:10" s="50" customFormat="1" ht="24" customHeight="1">
      <c r="A371" s="109"/>
      <c r="B371" s="110"/>
      <c r="C371" s="110"/>
      <c r="D371" s="110"/>
      <c r="E371" s="200"/>
      <c r="F371" s="200"/>
      <c r="G371" s="200"/>
      <c r="H371" s="218"/>
      <c r="I371" s="93"/>
      <c r="J371" s="93"/>
    </row>
    <row r="372" spans="1:10" s="50" customFormat="1" ht="24" customHeight="1">
      <c r="A372" s="109"/>
      <c r="B372" s="110"/>
      <c r="C372" s="110"/>
      <c r="D372" s="110"/>
      <c r="E372" s="200"/>
      <c r="F372" s="200"/>
      <c r="G372" s="200"/>
      <c r="H372" s="218"/>
      <c r="I372" s="93"/>
      <c r="J372" s="93"/>
    </row>
    <row r="373" spans="1:10" s="50" customFormat="1" ht="24" customHeight="1">
      <c r="A373" s="109"/>
      <c r="B373" s="110"/>
      <c r="C373" s="110"/>
      <c r="D373" s="110"/>
      <c r="E373" s="200"/>
      <c r="F373" s="200"/>
      <c r="G373" s="200"/>
      <c r="H373" s="218"/>
      <c r="I373" s="93"/>
      <c r="J373" s="93"/>
    </row>
    <row r="374" spans="1:10" s="50" customFormat="1" ht="24" customHeight="1">
      <c r="A374" s="109"/>
      <c r="B374" s="110"/>
      <c r="C374" s="110"/>
      <c r="D374" s="110"/>
      <c r="E374" s="200"/>
      <c r="F374" s="200"/>
      <c r="G374" s="200"/>
      <c r="H374" s="218"/>
      <c r="I374" s="93"/>
      <c r="J374" s="93"/>
    </row>
    <row r="375" spans="1:10" s="50" customFormat="1" ht="24" customHeight="1">
      <c r="A375" s="109"/>
      <c r="B375" s="110"/>
      <c r="C375" s="110"/>
      <c r="D375" s="110"/>
      <c r="E375" s="200"/>
      <c r="F375" s="200"/>
      <c r="G375" s="200"/>
      <c r="H375" s="218"/>
      <c r="I375" s="93"/>
      <c r="J375" s="93"/>
    </row>
    <row r="376" spans="1:10" s="50" customFormat="1" ht="24" customHeight="1">
      <c r="A376" s="109"/>
      <c r="B376" s="110"/>
      <c r="C376" s="110"/>
      <c r="D376" s="110"/>
      <c r="E376" s="200"/>
      <c r="F376" s="200"/>
      <c r="G376" s="200"/>
      <c r="H376" s="218"/>
      <c r="I376" s="93"/>
      <c r="J376" s="93"/>
    </row>
    <row r="377" spans="1:10" s="50" customFormat="1" ht="24" customHeight="1">
      <c r="A377" s="109"/>
      <c r="B377" s="110"/>
      <c r="C377" s="110"/>
      <c r="D377" s="110"/>
      <c r="E377" s="200"/>
      <c r="F377" s="200"/>
      <c r="G377" s="200"/>
      <c r="H377" s="218"/>
      <c r="I377" s="93"/>
      <c r="J377" s="93"/>
    </row>
    <row r="378" spans="1:10" s="50" customFormat="1" ht="24" customHeight="1">
      <c r="A378" s="109"/>
      <c r="B378" s="110"/>
      <c r="C378" s="110"/>
      <c r="D378" s="110"/>
      <c r="E378" s="200"/>
      <c r="F378" s="200"/>
      <c r="G378" s="200"/>
      <c r="H378" s="218"/>
      <c r="I378" s="93"/>
      <c r="J378" s="93"/>
    </row>
    <row r="379" spans="1:10" s="50" customFormat="1" ht="24" customHeight="1">
      <c r="A379" s="109"/>
      <c r="B379" s="110"/>
      <c r="C379" s="110"/>
      <c r="D379" s="110"/>
      <c r="E379" s="200"/>
      <c r="F379" s="200"/>
      <c r="G379" s="200"/>
      <c r="H379" s="218"/>
      <c r="I379" s="93"/>
      <c r="J379" s="93"/>
    </row>
    <row r="380" spans="1:10" s="50" customFormat="1" ht="24" customHeight="1">
      <c r="A380" s="109"/>
      <c r="B380" s="110"/>
      <c r="C380" s="110"/>
      <c r="D380" s="110"/>
      <c r="E380" s="200"/>
      <c r="F380" s="200"/>
      <c r="G380" s="200"/>
      <c r="H380" s="218"/>
      <c r="I380" s="93"/>
      <c r="J380" s="93"/>
    </row>
    <row r="381" spans="1:10" s="50" customFormat="1" ht="24" customHeight="1">
      <c r="A381" s="109"/>
      <c r="B381" s="110"/>
      <c r="C381" s="110"/>
      <c r="D381" s="110"/>
      <c r="E381" s="200"/>
      <c r="F381" s="200"/>
      <c r="G381" s="200"/>
      <c r="H381" s="218"/>
      <c r="I381" s="93"/>
      <c r="J381" s="93"/>
    </row>
    <row r="382" spans="1:10" s="50" customFormat="1" ht="24" customHeight="1">
      <c r="A382" s="109"/>
      <c r="B382" s="110"/>
      <c r="C382" s="110"/>
      <c r="D382" s="110"/>
      <c r="E382" s="200"/>
      <c r="F382" s="200"/>
      <c r="G382" s="200"/>
      <c r="H382" s="218"/>
      <c r="I382" s="93"/>
      <c r="J382" s="93"/>
    </row>
    <row r="383" spans="1:10" s="50" customFormat="1" ht="24" customHeight="1">
      <c r="A383" s="109"/>
      <c r="B383" s="110"/>
      <c r="C383" s="110"/>
      <c r="D383" s="110"/>
      <c r="E383" s="200"/>
      <c r="F383" s="200"/>
      <c r="G383" s="200"/>
      <c r="H383" s="218"/>
      <c r="I383" s="93"/>
      <c r="J383" s="93"/>
    </row>
    <row r="384" spans="1:10" s="50" customFormat="1" ht="24" customHeight="1">
      <c r="A384" s="109"/>
      <c r="B384" s="110"/>
      <c r="C384" s="110"/>
      <c r="D384" s="110"/>
      <c r="E384" s="200"/>
      <c r="F384" s="200"/>
      <c r="G384" s="200"/>
      <c r="H384" s="218"/>
      <c r="I384" s="93"/>
      <c r="J384" s="93"/>
    </row>
    <row r="385" spans="1:10" s="50" customFormat="1" ht="24" customHeight="1">
      <c r="A385" s="109"/>
      <c r="B385" s="110"/>
      <c r="C385" s="110"/>
      <c r="D385" s="110"/>
      <c r="E385" s="200"/>
      <c r="F385" s="200"/>
      <c r="G385" s="200"/>
      <c r="H385" s="218"/>
      <c r="I385" s="93"/>
      <c r="J385" s="93"/>
    </row>
    <row r="386" spans="1:10" s="50" customFormat="1" ht="24" customHeight="1">
      <c r="A386" s="109"/>
      <c r="B386" s="110"/>
      <c r="C386" s="110"/>
      <c r="D386" s="110"/>
      <c r="E386" s="200"/>
      <c r="F386" s="200"/>
      <c r="G386" s="200"/>
      <c r="H386" s="218"/>
      <c r="I386" s="93"/>
      <c r="J386" s="93"/>
    </row>
    <row r="387" spans="1:10" s="50" customFormat="1" ht="24" customHeight="1">
      <c r="A387" s="109"/>
      <c r="B387" s="110"/>
      <c r="C387" s="110"/>
      <c r="D387" s="110"/>
      <c r="E387" s="200"/>
      <c r="F387" s="200"/>
      <c r="G387" s="200"/>
      <c r="H387" s="218"/>
      <c r="I387" s="93"/>
      <c r="J387" s="93"/>
    </row>
    <row r="388" spans="1:10" s="50" customFormat="1" ht="24" customHeight="1">
      <c r="A388" s="109"/>
      <c r="B388" s="110"/>
      <c r="C388" s="110"/>
      <c r="D388" s="110"/>
      <c r="E388" s="200"/>
      <c r="F388" s="200"/>
      <c r="G388" s="200"/>
      <c r="H388" s="218"/>
      <c r="I388" s="93"/>
      <c r="J388" s="93"/>
    </row>
    <row r="389" spans="1:10" s="50" customFormat="1" ht="24" customHeight="1">
      <c r="A389" s="109"/>
      <c r="B389" s="110"/>
      <c r="C389" s="110"/>
      <c r="D389" s="110"/>
      <c r="E389" s="200"/>
      <c r="F389" s="200"/>
      <c r="G389" s="200"/>
      <c r="H389" s="218"/>
      <c r="I389" s="93"/>
      <c r="J389" s="93"/>
    </row>
    <row r="390" spans="1:10" s="50" customFormat="1" ht="24" customHeight="1">
      <c r="A390" s="109"/>
      <c r="B390" s="110"/>
      <c r="C390" s="110"/>
      <c r="D390" s="110"/>
      <c r="E390" s="200"/>
      <c r="F390" s="200"/>
      <c r="G390" s="200"/>
      <c r="H390" s="218"/>
      <c r="I390" s="93"/>
      <c r="J390" s="93"/>
    </row>
    <row r="391" spans="1:10" s="50" customFormat="1" ht="24" customHeight="1">
      <c r="A391" s="109"/>
      <c r="B391" s="110"/>
      <c r="C391" s="110"/>
      <c r="D391" s="110"/>
      <c r="E391" s="200"/>
      <c r="F391" s="200"/>
      <c r="G391" s="200"/>
      <c r="H391" s="218"/>
      <c r="I391" s="93"/>
      <c r="J391" s="93"/>
    </row>
    <row r="392" spans="1:10" s="50" customFormat="1" ht="24" customHeight="1">
      <c r="A392" s="109"/>
      <c r="B392" s="110"/>
      <c r="C392" s="110"/>
      <c r="D392" s="110"/>
      <c r="E392" s="200"/>
      <c r="F392" s="200"/>
      <c r="G392" s="200"/>
      <c r="H392" s="218"/>
      <c r="I392" s="93"/>
      <c r="J392" s="93"/>
    </row>
    <row r="393" spans="1:10" s="50" customFormat="1" ht="24" customHeight="1">
      <c r="A393" s="109"/>
      <c r="B393" s="110"/>
      <c r="C393" s="110"/>
      <c r="D393" s="110"/>
      <c r="E393" s="200"/>
      <c r="F393" s="200"/>
      <c r="G393" s="200"/>
      <c r="H393" s="218"/>
      <c r="I393" s="93"/>
      <c r="J393" s="93"/>
    </row>
    <row r="394" spans="1:10" s="50" customFormat="1" ht="24" customHeight="1">
      <c r="A394" s="109"/>
      <c r="B394" s="110"/>
      <c r="C394" s="110"/>
      <c r="D394" s="110"/>
      <c r="E394" s="200"/>
      <c r="F394" s="200"/>
      <c r="G394" s="200"/>
      <c r="H394" s="218"/>
      <c r="I394" s="93"/>
      <c r="J394" s="93"/>
    </row>
    <row r="395" spans="1:10" s="50" customFormat="1" ht="24" customHeight="1">
      <c r="A395" s="109"/>
      <c r="B395" s="110"/>
      <c r="C395" s="110"/>
      <c r="D395" s="110"/>
      <c r="E395" s="200"/>
      <c r="F395" s="200"/>
      <c r="G395" s="200"/>
      <c r="H395" s="218"/>
      <c r="I395" s="93"/>
      <c r="J395" s="93"/>
    </row>
    <row r="396" spans="1:10" s="50" customFormat="1" ht="24" customHeight="1">
      <c r="A396" s="109"/>
      <c r="B396" s="110"/>
      <c r="C396" s="110"/>
      <c r="D396" s="110"/>
      <c r="E396" s="200"/>
      <c r="F396" s="200"/>
      <c r="G396" s="200"/>
      <c r="H396" s="218"/>
      <c r="I396" s="93"/>
      <c r="J396" s="93"/>
    </row>
    <row r="397" spans="1:10" s="50" customFormat="1" ht="24" customHeight="1">
      <c r="A397" s="109"/>
      <c r="B397" s="110"/>
      <c r="C397" s="110"/>
      <c r="D397" s="110"/>
      <c r="E397" s="200"/>
      <c r="F397" s="200"/>
      <c r="G397" s="200"/>
      <c r="H397" s="218"/>
      <c r="I397" s="93"/>
      <c r="J397" s="93"/>
    </row>
    <row r="398" spans="1:10" s="50" customFormat="1" ht="24" customHeight="1">
      <c r="A398" s="109"/>
      <c r="B398" s="110"/>
      <c r="C398" s="110"/>
      <c r="D398" s="110"/>
      <c r="E398" s="200"/>
      <c r="F398" s="200"/>
      <c r="G398" s="200"/>
      <c r="H398" s="218"/>
      <c r="I398" s="93"/>
      <c r="J398" s="93"/>
    </row>
    <row r="399" spans="1:10" s="50" customFormat="1" ht="24" customHeight="1">
      <c r="A399" s="109"/>
      <c r="B399" s="110"/>
      <c r="C399" s="110"/>
      <c r="D399" s="110"/>
      <c r="E399" s="200"/>
      <c r="F399" s="200"/>
      <c r="G399" s="200"/>
      <c r="H399" s="218"/>
      <c r="I399" s="93"/>
      <c r="J399" s="93"/>
    </row>
    <row r="400" spans="1:10" s="50" customFormat="1" ht="24" customHeight="1">
      <c r="A400" s="109"/>
      <c r="B400" s="110"/>
      <c r="C400" s="110"/>
      <c r="D400" s="110"/>
      <c r="E400" s="200"/>
      <c r="F400" s="200"/>
      <c r="G400" s="200"/>
      <c r="H400" s="218"/>
      <c r="I400" s="93"/>
      <c r="J400" s="93"/>
    </row>
    <row r="401" spans="1:10" s="50" customFormat="1" ht="24" customHeight="1">
      <c r="A401" s="109"/>
      <c r="B401" s="110"/>
      <c r="C401" s="110"/>
      <c r="D401" s="110"/>
      <c r="E401" s="200"/>
      <c r="F401" s="200"/>
      <c r="G401" s="200"/>
      <c r="H401" s="218"/>
      <c r="I401" s="93"/>
      <c r="J401" s="93"/>
    </row>
    <row r="402" spans="1:10" s="50" customFormat="1" ht="24" customHeight="1">
      <c r="A402" s="109"/>
      <c r="B402" s="110"/>
      <c r="C402" s="110"/>
      <c r="D402" s="110"/>
      <c r="E402" s="200"/>
      <c r="F402" s="200"/>
      <c r="G402" s="200"/>
      <c r="H402" s="218"/>
      <c r="I402" s="93"/>
      <c r="J402" s="93"/>
    </row>
    <row r="403" spans="1:10" s="50" customFormat="1" ht="24" customHeight="1">
      <c r="A403" s="109"/>
      <c r="B403" s="110"/>
      <c r="C403" s="110"/>
      <c r="D403" s="110"/>
      <c r="E403" s="200"/>
      <c r="F403" s="200"/>
      <c r="G403" s="200"/>
      <c r="H403" s="218"/>
      <c r="I403" s="93"/>
      <c r="J403" s="93"/>
    </row>
    <row r="404" spans="1:10" s="50" customFormat="1" ht="24" customHeight="1">
      <c r="A404" s="109"/>
      <c r="B404" s="110"/>
      <c r="C404" s="110"/>
      <c r="D404" s="110"/>
      <c r="E404" s="200"/>
      <c r="F404" s="200"/>
      <c r="G404" s="200"/>
      <c r="H404" s="218"/>
      <c r="I404" s="93"/>
      <c r="J404" s="93"/>
    </row>
    <row r="405" spans="1:10" s="50" customFormat="1" ht="24" customHeight="1">
      <c r="A405" s="109"/>
      <c r="B405" s="110"/>
      <c r="C405" s="110"/>
      <c r="D405" s="110"/>
      <c r="E405" s="200"/>
      <c r="F405" s="200"/>
      <c r="G405" s="200"/>
      <c r="H405" s="218"/>
      <c r="I405" s="93"/>
      <c r="J405" s="93"/>
    </row>
    <row r="406" spans="1:10" s="50" customFormat="1" ht="24" customHeight="1">
      <c r="A406" s="109"/>
      <c r="B406" s="110"/>
      <c r="C406" s="110"/>
      <c r="D406" s="110"/>
      <c r="E406" s="200"/>
      <c r="F406" s="200"/>
      <c r="G406" s="200"/>
      <c r="H406" s="218"/>
      <c r="I406" s="93"/>
      <c r="J406" s="93"/>
    </row>
    <row r="407" spans="1:10" s="50" customFormat="1" ht="24" customHeight="1">
      <c r="A407" s="109"/>
      <c r="B407" s="110"/>
      <c r="C407" s="110"/>
      <c r="D407" s="110"/>
      <c r="E407" s="200"/>
      <c r="F407" s="200"/>
      <c r="G407" s="200"/>
      <c r="H407" s="218"/>
      <c r="I407" s="93"/>
      <c r="J407" s="93"/>
    </row>
    <row r="408" spans="1:10" s="50" customFormat="1" ht="24" customHeight="1">
      <c r="A408" s="109"/>
      <c r="B408" s="110"/>
      <c r="C408" s="110"/>
      <c r="D408" s="110"/>
      <c r="E408" s="200"/>
      <c r="F408" s="200"/>
      <c r="G408" s="200"/>
      <c r="H408" s="218"/>
      <c r="I408" s="93"/>
      <c r="J408" s="93"/>
    </row>
    <row r="409" spans="1:10" s="50" customFormat="1" ht="24" customHeight="1">
      <c r="A409" s="109"/>
      <c r="B409" s="110"/>
      <c r="C409" s="110"/>
      <c r="D409" s="110"/>
      <c r="E409" s="200"/>
      <c r="F409" s="200"/>
      <c r="G409" s="200"/>
      <c r="H409" s="218"/>
      <c r="I409" s="93"/>
      <c r="J409" s="93"/>
    </row>
    <row r="410" spans="1:10" s="50" customFormat="1" ht="24" customHeight="1">
      <c r="A410" s="109"/>
      <c r="B410" s="110"/>
      <c r="C410" s="110"/>
      <c r="D410" s="110"/>
      <c r="E410" s="200"/>
      <c r="F410" s="200"/>
      <c r="G410" s="200"/>
      <c r="H410" s="218"/>
      <c r="I410" s="93"/>
      <c r="J410" s="93"/>
    </row>
    <row r="411" spans="1:10" s="50" customFormat="1" ht="24" customHeight="1">
      <c r="A411" s="109"/>
      <c r="B411" s="110"/>
      <c r="C411" s="110"/>
      <c r="D411" s="110"/>
      <c r="E411" s="200"/>
      <c r="F411" s="200"/>
      <c r="G411" s="200"/>
      <c r="H411" s="218"/>
      <c r="I411" s="93"/>
      <c r="J411" s="93"/>
    </row>
    <row r="412" spans="1:10" s="50" customFormat="1" ht="24" customHeight="1">
      <c r="A412" s="109"/>
      <c r="B412" s="110"/>
      <c r="C412" s="110"/>
      <c r="D412" s="110"/>
      <c r="E412" s="200"/>
      <c r="F412" s="200"/>
      <c r="G412" s="200"/>
      <c r="H412" s="218"/>
      <c r="I412" s="93"/>
      <c r="J412" s="93"/>
    </row>
    <row r="413" spans="1:10" s="50" customFormat="1" ht="24" customHeight="1">
      <c r="A413" s="109"/>
      <c r="B413" s="110"/>
      <c r="C413" s="110"/>
      <c r="D413" s="110"/>
      <c r="E413" s="200"/>
      <c r="F413" s="200"/>
      <c r="G413" s="200"/>
      <c r="H413" s="218"/>
      <c r="I413" s="93"/>
      <c r="J413" s="93"/>
    </row>
    <row r="414" spans="1:10" s="50" customFormat="1" ht="24" customHeight="1">
      <c r="A414" s="109"/>
      <c r="B414" s="110"/>
      <c r="C414" s="110"/>
      <c r="D414" s="110"/>
      <c r="E414" s="200"/>
      <c r="F414" s="200"/>
      <c r="G414" s="200"/>
      <c r="H414" s="218"/>
      <c r="I414" s="93"/>
      <c r="J414" s="93"/>
    </row>
    <row r="415" spans="1:10" s="50" customFormat="1" ht="24" customHeight="1">
      <c r="A415" s="109"/>
      <c r="B415" s="110"/>
      <c r="C415" s="110"/>
      <c r="D415" s="110"/>
      <c r="E415" s="200"/>
      <c r="F415" s="200"/>
      <c r="G415" s="200"/>
      <c r="H415" s="218"/>
      <c r="I415" s="93"/>
      <c r="J415" s="93"/>
    </row>
    <row r="416" spans="1:10" s="50" customFormat="1" ht="24" customHeight="1">
      <c r="A416" s="109"/>
      <c r="B416" s="110"/>
      <c r="C416" s="110"/>
      <c r="D416" s="110"/>
      <c r="E416" s="200"/>
      <c r="F416" s="200"/>
      <c r="G416" s="200"/>
      <c r="H416" s="218"/>
      <c r="I416" s="93"/>
      <c r="J416" s="93"/>
    </row>
    <row r="417" spans="1:10" s="50" customFormat="1" ht="24" customHeight="1">
      <c r="A417" s="109"/>
      <c r="B417" s="110"/>
      <c r="C417" s="110"/>
      <c r="D417" s="110"/>
      <c r="E417" s="200"/>
      <c r="F417" s="200"/>
      <c r="G417" s="200"/>
      <c r="H417" s="218"/>
      <c r="I417" s="93"/>
      <c r="J417" s="93"/>
    </row>
    <row r="418" spans="1:10" s="50" customFormat="1" ht="24" customHeight="1">
      <c r="A418" s="109"/>
      <c r="B418" s="110"/>
      <c r="C418" s="110"/>
      <c r="D418" s="110"/>
      <c r="E418" s="200"/>
      <c r="F418" s="200"/>
      <c r="G418" s="200"/>
      <c r="H418" s="218"/>
      <c r="I418" s="93"/>
      <c r="J418" s="93"/>
    </row>
    <row r="419" spans="1:10" s="50" customFormat="1" ht="24" customHeight="1">
      <c r="A419" s="109"/>
      <c r="B419" s="110"/>
      <c r="C419" s="110"/>
      <c r="D419" s="110"/>
      <c r="E419" s="200"/>
      <c r="F419" s="200"/>
      <c r="G419" s="200"/>
      <c r="H419" s="218"/>
      <c r="I419" s="93"/>
      <c r="J419" s="93"/>
    </row>
    <row r="420" spans="1:10" s="50" customFormat="1" ht="24" customHeight="1">
      <c r="A420" s="109"/>
      <c r="B420" s="110"/>
      <c r="C420" s="110"/>
      <c r="D420" s="110"/>
      <c r="E420" s="200"/>
      <c r="F420" s="200"/>
      <c r="G420" s="200"/>
      <c r="H420" s="218"/>
      <c r="I420" s="93"/>
      <c r="J420" s="93"/>
    </row>
    <row r="421" spans="1:10" s="50" customFormat="1" ht="24" customHeight="1">
      <c r="A421" s="109"/>
      <c r="B421" s="110"/>
      <c r="C421" s="110"/>
      <c r="D421" s="110"/>
      <c r="E421" s="200"/>
      <c r="F421" s="200"/>
      <c r="G421" s="200"/>
      <c r="H421" s="218"/>
      <c r="I421" s="93"/>
      <c r="J421" s="93"/>
    </row>
    <row r="422" spans="1:10" s="50" customFormat="1" ht="24" customHeight="1">
      <c r="A422" s="109"/>
      <c r="B422" s="110"/>
      <c r="C422" s="110"/>
      <c r="D422" s="110"/>
      <c r="E422" s="200"/>
      <c r="F422" s="200"/>
      <c r="G422" s="200"/>
      <c r="H422" s="218"/>
      <c r="I422" s="93"/>
      <c r="J422" s="93"/>
    </row>
    <row r="423" spans="1:10" s="50" customFormat="1" ht="24" customHeight="1">
      <c r="A423" s="109"/>
      <c r="B423" s="110"/>
      <c r="C423" s="110"/>
      <c r="D423" s="110"/>
      <c r="E423" s="200"/>
      <c r="F423" s="200"/>
      <c r="G423" s="200"/>
      <c r="H423" s="218"/>
      <c r="I423" s="93"/>
      <c r="J423" s="93"/>
    </row>
    <row r="424" spans="1:10" s="50" customFormat="1" ht="24" customHeight="1">
      <c r="A424" s="109"/>
      <c r="B424" s="110"/>
      <c r="C424" s="110"/>
      <c r="D424" s="110"/>
      <c r="E424" s="200"/>
      <c r="F424" s="200"/>
      <c r="G424" s="200"/>
      <c r="H424" s="218"/>
      <c r="I424" s="93"/>
      <c r="J424" s="93"/>
    </row>
    <row r="425" spans="1:10" s="50" customFormat="1" ht="24" customHeight="1">
      <c r="A425" s="109"/>
      <c r="B425" s="110"/>
      <c r="C425" s="110"/>
      <c r="D425" s="110"/>
      <c r="E425" s="200"/>
      <c r="F425" s="200"/>
      <c r="G425" s="200"/>
      <c r="H425" s="218"/>
      <c r="I425" s="93"/>
      <c r="J425" s="93"/>
    </row>
    <row r="426" spans="1:10" s="50" customFormat="1" ht="24" customHeight="1">
      <c r="A426" s="109"/>
      <c r="B426" s="110"/>
      <c r="C426" s="110"/>
      <c r="D426" s="110"/>
      <c r="E426" s="200"/>
      <c r="F426" s="200"/>
      <c r="G426" s="200"/>
      <c r="H426" s="218"/>
      <c r="I426" s="93"/>
      <c r="J426" s="93"/>
    </row>
    <row r="427" spans="1:10" s="50" customFormat="1" ht="24" customHeight="1">
      <c r="A427" s="109"/>
      <c r="B427" s="110"/>
      <c r="C427" s="110"/>
      <c r="D427" s="110"/>
      <c r="E427" s="200"/>
      <c r="F427" s="200"/>
      <c r="G427" s="200"/>
      <c r="H427" s="218"/>
      <c r="I427" s="93"/>
      <c r="J427" s="93"/>
    </row>
    <row r="428" spans="1:10" s="50" customFormat="1" ht="24" customHeight="1">
      <c r="A428" s="109"/>
      <c r="B428" s="110"/>
      <c r="C428" s="110"/>
      <c r="D428" s="110"/>
      <c r="E428" s="200"/>
      <c r="F428" s="200"/>
      <c r="G428" s="200"/>
      <c r="H428" s="218"/>
      <c r="I428" s="93"/>
      <c r="J428" s="93"/>
    </row>
    <row r="429" spans="1:10" s="50" customFormat="1" ht="24" customHeight="1">
      <c r="A429" s="109"/>
      <c r="B429" s="110"/>
      <c r="C429" s="110"/>
      <c r="D429" s="110"/>
      <c r="E429" s="200"/>
      <c r="F429" s="200"/>
      <c r="G429" s="200"/>
      <c r="H429" s="218"/>
      <c r="I429" s="93"/>
      <c r="J429" s="93"/>
    </row>
    <row r="430" spans="1:10" s="50" customFormat="1" ht="24" customHeight="1">
      <c r="A430" s="109"/>
      <c r="B430" s="110"/>
      <c r="C430" s="110"/>
      <c r="D430" s="110"/>
      <c r="E430" s="200"/>
      <c r="F430" s="200"/>
      <c r="G430" s="200"/>
      <c r="H430" s="218"/>
      <c r="I430" s="93"/>
      <c r="J430" s="93"/>
    </row>
    <row r="431" spans="1:10" s="50" customFormat="1" ht="24" customHeight="1">
      <c r="A431" s="109"/>
      <c r="B431" s="110"/>
      <c r="C431" s="110"/>
      <c r="D431" s="110"/>
      <c r="E431" s="200"/>
      <c r="F431" s="200"/>
      <c r="G431" s="200"/>
      <c r="H431" s="218"/>
      <c r="I431" s="93"/>
      <c r="J431" s="93"/>
    </row>
    <row r="432" spans="1:10" s="50" customFormat="1" ht="24" customHeight="1">
      <c r="A432" s="109"/>
      <c r="B432" s="110"/>
      <c r="C432" s="110"/>
      <c r="D432" s="110"/>
      <c r="E432" s="200"/>
      <c r="F432" s="200"/>
      <c r="G432" s="200"/>
      <c r="H432" s="218"/>
      <c r="I432" s="93"/>
      <c r="J432" s="93"/>
    </row>
    <row r="433" spans="1:10" s="50" customFormat="1" ht="24" customHeight="1">
      <c r="A433" s="109"/>
      <c r="B433" s="110"/>
      <c r="C433" s="110"/>
      <c r="D433" s="110"/>
      <c r="E433" s="200"/>
      <c r="F433" s="200"/>
      <c r="G433" s="200"/>
      <c r="H433" s="218"/>
      <c r="I433" s="93"/>
      <c r="J433" s="93"/>
    </row>
    <row r="434" spans="1:10" s="50" customFormat="1" ht="24" customHeight="1">
      <c r="A434" s="109"/>
      <c r="B434" s="110"/>
      <c r="C434" s="110"/>
      <c r="D434" s="110"/>
      <c r="E434" s="200"/>
      <c r="F434" s="200"/>
      <c r="G434" s="200"/>
      <c r="H434" s="218"/>
      <c r="I434" s="93"/>
      <c r="J434" s="93"/>
    </row>
    <row r="435" spans="1:10" s="50" customFormat="1" ht="24" customHeight="1">
      <c r="A435" s="109"/>
      <c r="B435" s="110"/>
      <c r="C435" s="110"/>
      <c r="D435" s="110"/>
      <c r="E435" s="200"/>
      <c r="F435" s="200"/>
      <c r="G435" s="200"/>
      <c r="H435" s="218"/>
      <c r="I435" s="93"/>
      <c r="J435" s="93"/>
    </row>
    <row r="436" spans="1:10" s="50" customFormat="1" ht="24" customHeight="1">
      <c r="A436" s="109"/>
      <c r="B436" s="110"/>
      <c r="C436" s="110"/>
      <c r="D436" s="110"/>
      <c r="E436" s="200"/>
      <c r="F436" s="200"/>
      <c r="G436" s="200"/>
      <c r="H436" s="218"/>
      <c r="I436" s="93"/>
      <c r="J436" s="93"/>
    </row>
    <row r="437" spans="1:10" s="50" customFormat="1" ht="24" customHeight="1">
      <c r="A437" s="109"/>
      <c r="B437" s="110"/>
      <c r="C437" s="110"/>
      <c r="D437" s="110"/>
      <c r="E437" s="200"/>
      <c r="F437" s="200"/>
      <c r="G437" s="200"/>
      <c r="H437" s="218"/>
      <c r="I437" s="93"/>
      <c r="J437" s="93"/>
    </row>
    <row r="438" spans="1:10" s="50" customFormat="1" ht="24" customHeight="1">
      <c r="A438" s="109"/>
      <c r="B438" s="110"/>
      <c r="C438" s="110"/>
      <c r="D438" s="110"/>
      <c r="E438" s="200"/>
      <c r="F438" s="200"/>
      <c r="G438" s="200"/>
      <c r="H438" s="218"/>
      <c r="I438" s="93"/>
      <c r="J438" s="93"/>
    </row>
    <row r="439" spans="1:10" s="50" customFormat="1" ht="24" customHeight="1">
      <c r="A439" s="109"/>
      <c r="B439" s="110"/>
      <c r="C439" s="110"/>
      <c r="D439" s="110"/>
      <c r="E439" s="200"/>
      <c r="F439" s="200"/>
      <c r="G439" s="200"/>
      <c r="H439" s="218"/>
      <c r="I439" s="93"/>
      <c r="J439" s="93"/>
    </row>
    <row r="440" spans="1:10" s="50" customFormat="1" ht="24" customHeight="1">
      <c r="A440" s="109"/>
      <c r="B440" s="110"/>
      <c r="C440" s="110"/>
      <c r="D440" s="110"/>
      <c r="E440" s="200"/>
      <c r="F440" s="200"/>
      <c r="G440" s="200"/>
      <c r="H440" s="218"/>
      <c r="I440" s="93"/>
      <c r="J440" s="93"/>
    </row>
    <row r="441" spans="1:10" s="50" customFormat="1" ht="24" customHeight="1">
      <c r="A441" s="109"/>
      <c r="B441" s="110"/>
      <c r="C441" s="110"/>
      <c r="D441" s="110"/>
      <c r="E441" s="200"/>
      <c r="F441" s="200"/>
      <c r="G441" s="200"/>
      <c r="H441" s="218"/>
      <c r="I441" s="93"/>
      <c r="J441" s="93"/>
    </row>
    <row r="442" spans="1:10" s="50" customFormat="1" ht="24" customHeight="1">
      <c r="A442" s="109"/>
      <c r="B442" s="110"/>
      <c r="C442" s="110"/>
      <c r="D442" s="110"/>
      <c r="E442" s="200"/>
      <c r="F442" s="200"/>
      <c r="G442" s="200"/>
      <c r="H442" s="218"/>
      <c r="I442" s="93"/>
      <c r="J442" s="93"/>
    </row>
    <row r="443" spans="1:10" s="50" customFormat="1" ht="24" customHeight="1">
      <c r="A443" s="109"/>
      <c r="B443" s="110"/>
      <c r="C443" s="110"/>
      <c r="D443" s="110"/>
      <c r="E443" s="200"/>
      <c r="F443" s="200"/>
      <c r="G443" s="200"/>
      <c r="H443" s="218"/>
      <c r="I443" s="93"/>
      <c r="J443" s="93"/>
    </row>
  </sheetData>
  <mergeCells count="9">
    <mergeCell ref="A1:H1"/>
    <mergeCell ref="E8:G8"/>
    <mergeCell ref="E26:F26"/>
    <mergeCell ref="E29:G29"/>
    <mergeCell ref="A8:A9"/>
    <mergeCell ref="B8:B9"/>
    <mergeCell ref="C8:C9"/>
    <mergeCell ref="D8:D9"/>
    <mergeCell ref="H8:H9"/>
  </mergeCells>
  <printOptions horizontalCentered="1"/>
  <pageMargins left="0.62992125984252001" right="0.43307086614173201" top="0.511811023622047" bottom="0.27559055118110198" header="0.511811023622047" footer="0.31496062992126"/>
  <pageSetup paperSize="9" scale="75" fitToHeight="0" orientation="landscape" r:id="rId1"/>
  <headerFooter alignWithMargins="0">
    <oddHeader>&amp;R&amp;"AngsanaUPC,Regular"&amp;16แบบ ปร.4 หน้าที่ &amp;P จาก &amp;N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66FF"/>
  </sheetPr>
  <dimension ref="A1:V151"/>
  <sheetViews>
    <sheetView view="pageBreakPreview" topLeftCell="A88" zoomScale="90" zoomScaleNormal="40" workbookViewId="0">
      <selection activeCell="G104" sqref="A1:XFD1048576"/>
    </sheetView>
  </sheetViews>
  <sheetFormatPr defaultColWidth="16.5703125" defaultRowHeight="24" customHeight="1"/>
  <cols>
    <col min="1" max="1" width="11" style="1165" customWidth="1"/>
    <col min="2" max="2" width="11" style="977" customWidth="1"/>
    <col min="3" max="3" width="60.7109375" style="975" customWidth="1"/>
    <col min="4" max="4" width="11.140625" style="1051" customWidth="1"/>
    <col min="5" max="5" width="9.7109375" style="1052" customWidth="1"/>
    <col min="6" max="7" width="14.140625" style="1053" customWidth="1"/>
    <col min="8" max="8" width="14.42578125" style="1053" customWidth="1"/>
    <col min="9" max="9" width="15" style="1053" customWidth="1"/>
    <col min="10" max="10" width="16.140625" style="1053" customWidth="1"/>
    <col min="11" max="11" width="13" style="1053" customWidth="1"/>
    <col min="12" max="12" width="15.7109375" style="1053" customWidth="1"/>
    <col min="13" max="13" width="30.42578125" style="1055" customWidth="1"/>
    <col min="14" max="14" width="14.42578125" style="1055" customWidth="1"/>
    <col min="15" max="15" width="16.140625" style="1055" customWidth="1"/>
    <col min="16" max="16" width="11.42578125" style="1055" customWidth="1"/>
    <col min="17" max="19" width="13" style="1055" customWidth="1"/>
    <col min="20" max="16384" width="16.5703125" style="1055"/>
  </cols>
  <sheetData>
    <row r="1" spans="1:16" ht="24" customHeight="1">
      <c r="A1" s="977"/>
      <c r="K1" s="1054" t="s">
        <v>117</v>
      </c>
    </row>
    <row r="2" spans="1:16" s="976" customFormat="1" ht="24" customHeight="1">
      <c r="A2" s="1662" t="s">
        <v>118</v>
      </c>
      <c r="B2" s="1662"/>
      <c r="C2" s="1662"/>
      <c r="D2" s="1662"/>
      <c r="E2" s="1662"/>
      <c r="F2" s="1662"/>
      <c r="G2" s="1662"/>
      <c r="H2" s="1662"/>
      <c r="I2" s="1662"/>
      <c r="J2" s="1662"/>
      <c r="K2" s="1662"/>
      <c r="L2" s="1056"/>
    </row>
    <row r="3" spans="1:16" s="976" customFormat="1" ht="24" customHeight="1">
      <c r="A3" s="974" t="s">
        <v>45</v>
      </c>
      <c r="B3" s="1057"/>
      <c r="C3" s="975" t="str">
        <f>ปร6!B3</f>
        <v>โครงการปรับปรุงห้องตรวจเวชศาสตร์ฉุกเฉิน</v>
      </c>
      <c r="D3" s="1058"/>
      <c r="E3" s="981"/>
      <c r="F3" s="997"/>
      <c r="G3" s="981"/>
      <c r="H3" s="1059"/>
      <c r="I3" s="981"/>
      <c r="J3" s="981"/>
      <c r="K3" s="1060"/>
      <c r="L3" s="1060"/>
    </row>
    <row r="4" spans="1:16" s="976" customFormat="1" ht="24" customHeight="1">
      <c r="A4" s="979" t="s">
        <v>47</v>
      </c>
      <c r="B4" s="997"/>
      <c r="C4" s="975" t="str">
        <f>ปร6!B4</f>
        <v>คณะแพทยศาสตร์วชิรพยาบาล  มหาวิทยาลัยนวมินทราธิราช</v>
      </c>
      <c r="D4" s="1058"/>
      <c r="E4" s="981"/>
      <c r="F4" s="981"/>
      <c r="G4" s="981"/>
      <c r="H4" s="1059"/>
      <c r="I4" s="981"/>
      <c r="J4" s="979"/>
      <c r="K4" s="1061"/>
      <c r="L4" s="1061"/>
    </row>
    <row r="5" spans="1:16" s="976" customFormat="1" ht="24" customHeight="1">
      <c r="A5" s="979" t="s">
        <v>49</v>
      </c>
      <c r="B5" s="997"/>
      <c r="C5" s="975" t="str">
        <f>ปร6!B5</f>
        <v>ถนนสามเสน แขวงวชิรพยาบาล เขตดุสิต กรุงเทพฯ</v>
      </c>
      <c r="D5" s="1058"/>
      <c r="E5" s="981"/>
      <c r="F5" s="981"/>
      <c r="G5" s="981"/>
      <c r="H5" s="1059"/>
      <c r="I5" s="981"/>
      <c r="J5" s="979"/>
      <c r="K5" s="1061"/>
      <c r="L5" s="1061"/>
    </row>
    <row r="6" spans="1:16" s="976" customFormat="1" ht="24" customHeight="1">
      <c r="A6" s="981" t="s">
        <v>51</v>
      </c>
      <c r="B6" s="997"/>
      <c r="C6" s="975" t="str">
        <f>ปร6!B6</f>
        <v>DS68-01-06</v>
      </c>
      <c r="D6" s="1058"/>
      <c r="E6" s="981"/>
      <c r="F6" s="981"/>
      <c r="G6" s="981"/>
      <c r="H6" s="1059"/>
      <c r="I6" s="981"/>
      <c r="J6" s="979"/>
      <c r="K6" s="1061"/>
      <c r="L6" s="1061"/>
    </row>
    <row r="7" spans="1:16" s="976" customFormat="1" ht="24" customHeight="1">
      <c r="A7" s="982" t="s">
        <v>53</v>
      </c>
      <c r="B7" s="1062"/>
      <c r="C7" s="975"/>
      <c r="D7" s="1058"/>
      <c r="E7" s="1063"/>
      <c r="F7" s="1064"/>
      <c r="G7" s="981"/>
      <c r="H7" s="1059"/>
      <c r="I7" s="981"/>
      <c r="J7" s="979"/>
      <c r="K7" s="1061"/>
      <c r="L7" s="1061"/>
    </row>
    <row r="8" spans="1:16" s="976" customFormat="1" ht="24" customHeight="1">
      <c r="A8" s="985" t="s">
        <v>54</v>
      </c>
      <c r="B8" s="1065"/>
      <c r="C8" s="986" t="str">
        <f>ปร6!B8</f>
        <v>เมื่อวันที่  14 เดือน  สิงหาคม พ.ศ.2568</v>
      </c>
      <c r="D8" s="1066"/>
      <c r="E8" s="1067"/>
      <c r="F8" s="1068"/>
      <c r="G8" s="1069"/>
      <c r="H8" s="1070"/>
      <c r="I8" s="1069"/>
      <c r="J8" s="1071"/>
      <c r="K8" s="990" t="s">
        <v>55</v>
      </c>
      <c r="L8" s="1060"/>
    </row>
    <row r="9" spans="1:16" ht="24" customHeight="1">
      <c r="A9" s="1663" t="s">
        <v>12</v>
      </c>
      <c r="B9" s="1673"/>
      <c r="C9" s="1675" t="s">
        <v>13</v>
      </c>
      <c r="D9" s="1677" t="s">
        <v>14</v>
      </c>
      <c r="E9" s="1663" t="s">
        <v>15</v>
      </c>
      <c r="F9" s="1663" t="s">
        <v>16</v>
      </c>
      <c r="G9" s="1663"/>
      <c r="H9" s="1663" t="s">
        <v>16</v>
      </c>
      <c r="I9" s="1663"/>
      <c r="J9" s="1668" t="s">
        <v>24</v>
      </c>
      <c r="K9" s="1663" t="s">
        <v>18</v>
      </c>
      <c r="L9" s="1056"/>
    </row>
    <row r="10" spans="1:16" ht="24" customHeight="1">
      <c r="A10" s="1670"/>
      <c r="B10" s="1674"/>
      <c r="C10" s="1676"/>
      <c r="D10" s="1678"/>
      <c r="E10" s="1670"/>
      <c r="F10" s="1072" t="s">
        <v>19</v>
      </c>
      <c r="G10" s="1072" t="s">
        <v>20</v>
      </c>
      <c r="H10" s="1072" t="s">
        <v>22</v>
      </c>
      <c r="I10" s="1072" t="s">
        <v>23</v>
      </c>
      <c r="J10" s="1669"/>
      <c r="K10" s="1670"/>
      <c r="L10" s="1056"/>
    </row>
    <row r="11" spans="1:16" ht="24" customHeight="1">
      <c r="A11" s="995"/>
      <c r="B11" s="1073" t="s">
        <v>57</v>
      </c>
      <c r="C11" s="1074"/>
      <c r="D11" s="1075"/>
      <c r="E11" s="995"/>
      <c r="F11" s="1072"/>
      <c r="G11" s="1072"/>
      <c r="H11" s="1072"/>
      <c r="I11" s="1072"/>
      <c r="J11" s="929"/>
      <c r="K11" s="995"/>
      <c r="L11" s="1056"/>
    </row>
    <row r="12" spans="1:16" ht="24" customHeight="1">
      <c r="A12" s="1076"/>
      <c r="B12" s="1077" t="s">
        <v>75</v>
      </c>
      <c r="C12" s="1078"/>
      <c r="D12" s="1079"/>
      <c r="E12" s="1076"/>
      <c r="F12" s="1080"/>
      <c r="G12" s="1080"/>
      <c r="H12" s="1080"/>
      <c r="I12" s="1080"/>
      <c r="J12" s="969"/>
      <c r="K12" s="1076"/>
      <c r="L12" s="1056"/>
    </row>
    <row r="13" spans="1:16" s="1083" customFormat="1" ht="24" customHeight="1">
      <c r="A13" s="998">
        <v>7</v>
      </c>
      <c r="B13" s="1664" t="s">
        <v>953</v>
      </c>
      <c r="C13" s="1665"/>
      <c r="D13" s="1081"/>
      <c r="E13" s="842"/>
      <c r="F13" s="842"/>
      <c r="G13" s="842"/>
      <c r="H13" s="845"/>
      <c r="I13" s="845"/>
      <c r="J13" s="845"/>
      <c r="K13" s="845"/>
      <c r="L13" s="1082"/>
    </row>
    <row r="14" spans="1:16" s="1085" customFormat="1" ht="24" customHeight="1">
      <c r="A14" s="998">
        <v>7.1</v>
      </c>
      <c r="B14" s="1666" t="s">
        <v>954</v>
      </c>
      <c r="C14" s="1667"/>
      <c r="D14" s="1081"/>
      <c r="E14" s="842"/>
      <c r="F14" s="842"/>
      <c r="G14" s="842"/>
      <c r="H14" s="845"/>
      <c r="I14" s="845"/>
      <c r="J14" s="845"/>
      <c r="K14" s="845"/>
      <c r="L14" s="1082"/>
      <c r="M14" s="1084"/>
    </row>
    <row r="15" spans="1:16" s="1089" customFormat="1" ht="24" customHeight="1">
      <c r="A15" s="998" t="s">
        <v>955</v>
      </c>
      <c r="B15" s="1679" t="s">
        <v>956</v>
      </c>
      <c r="C15" s="1680"/>
      <c r="D15" s="1086"/>
      <c r="E15" s="1087"/>
      <c r="F15" s="1087"/>
      <c r="G15" s="850"/>
      <c r="H15" s="850"/>
      <c r="I15" s="850"/>
      <c r="J15" s="850"/>
      <c r="K15" s="850"/>
      <c r="L15" s="1053"/>
      <c r="M15" s="1088"/>
    </row>
    <row r="16" spans="1:16" s="1005" customFormat="1" ht="23.25">
      <c r="A16" s="902"/>
      <c r="B16" s="1000" t="s">
        <v>957</v>
      </c>
      <c r="C16" s="1001" t="s">
        <v>958</v>
      </c>
      <c r="D16" s="905">
        <v>1</v>
      </c>
      <c r="E16" s="906" t="s">
        <v>147</v>
      </c>
      <c r="F16" s="907">
        <f>SUM(P16)</f>
        <v>54000</v>
      </c>
      <c r="G16" s="907">
        <f>SUM(F16)*0.1</f>
        <v>5400</v>
      </c>
      <c r="H16" s="908">
        <f t="shared" ref="H16" si="0">ROUND(F16*D16,2)</f>
        <v>54000</v>
      </c>
      <c r="I16" s="908">
        <f t="shared" ref="I16" si="1">ROUND(G16*D16,2)</f>
        <v>5400</v>
      </c>
      <c r="J16" s="908">
        <f t="shared" ref="J16" si="2">ROUND(SUM(H16:I16),2)</f>
        <v>59400</v>
      </c>
      <c r="K16" s="941"/>
      <c r="L16" s="942"/>
      <c r="M16" s="1005" t="s">
        <v>959</v>
      </c>
      <c r="N16" s="1002">
        <v>60000</v>
      </c>
      <c r="O16" s="1003">
        <f>SUM(N16)*0.9</f>
        <v>54000</v>
      </c>
      <c r="P16" s="1003">
        <f>ROUND(O16,-1)</f>
        <v>54000</v>
      </c>
    </row>
    <row r="17" spans="1:16" s="1005" customFormat="1" ht="23.25">
      <c r="A17" s="902"/>
      <c r="B17" s="1000" t="s">
        <v>960</v>
      </c>
      <c r="C17" s="1001" t="s">
        <v>961</v>
      </c>
      <c r="D17" s="905">
        <v>1</v>
      </c>
      <c r="E17" s="906" t="s">
        <v>147</v>
      </c>
      <c r="F17" s="907">
        <f t="shared" ref="F17:F80" si="3">SUM(P17)</f>
        <v>79200</v>
      </c>
      <c r="G17" s="907">
        <f t="shared" ref="G17:G80" si="4">SUM(F17)*0.1</f>
        <v>7920</v>
      </c>
      <c r="H17" s="908">
        <f t="shared" ref="H17:H64" si="5">ROUND(F17*D17,2)</f>
        <v>79200</v>
      </c>
      <c r="I17" s="908">
        <f t="shared" ref="I17:I64" si="6">ROUND(G17*D17,2)</f>
        <v>7920</v>
      </c>
      <c r="J17" s="908">
        <f t="shared" ref="J17:J64" si="7">ROUND(SUM(H17:I17),2)</f>
        <v>87120</v>
      </c>
      <c r="K17" s="941"/>
      <c r="L17" s="942"/>
      <c r="M17" s="1005" t="s">
        <v>959</v>
      </c>
      <c r="N17" s="1002">
        <v>88000</v>
      </c>
      <c r="O17" s="1003">
        <f t="shared" ref="O17:O80" si="8">SUM(N17)*0.9</f>
        <v>79200</v>
      </c>
      <c r="P17" s="1003">
        <f t="shared" ref="P17:P80" si="9">ROUND(O17,-1)</f>
        <v>79200</v>
      </c>
    </row>
    <row r="18" spans="1:16" s="1005" customFormat="1" ht="23.25">
      <c r="A18" s="902"/>
      <c r="B18" s="1000" t="s">
        <v>962</v>
      </c>
      <c r="C18" s="1001" t="s">
        <v>963</v>
      </c>
      <c r="D18" s="905">
        <v>1</v>
      </c>
      <c r="E18" s="906" t="s">
        <v>147</v>
      </c>
      <c r="F18" s="907">
        <f t="shared" si="3"/>
        <v>18000</v>
      </c>
      <c r="G18" s="907">
        <f t="shared" si="4"/>
        <v>1800</v>
      </c>
      <c r="H18" s="908">
        <f t="shared" si="5"/>
        <v>18000</v>
      </c>
      <c r="I18" s="908">
        <f t="shared" si="6"/>
        <v>1800</v>
      </c>
      <c r="J18" s="908">
        <f t="shared" si="7"/>
        <v>19800</v>
      </c>
      <c r="K18" s="941"/>
      <c r="L18" s="942"/>
      <c r="M18" s="1005" t="s">
        <v>959</v>
      </c>
      <c r="N18" s="1002">
        <v>20000</v>
      </c>
      <c r="O18" s="1003">
        <f t="shared" si="8"/>
        <v>18000</v>
      </c>
      <c r="P18" s="1003">
        <f t="shared" si="9"/>
        <v>18000</v>
      </c>
    </row>
    <row r="19" spans="1:16" s="1005" customFormat="1" ht="23.25">
      <c r="A19" s="902"/>
      <c r="B19" s="1000" t="s">
        <v>964</v>
      </c>
      <c r="C19" s="1001" t="s">
        <v>965</v>
      </c>
      <c r="D19" s="905">
        <v>1</v>
      </c>
      <c r="E19" s="906" t="s">
        <v>147</v>
      </c>
      <c r="F19" s="907">
        <f t="shared" si="3"/>
        <v>18720</v>
      </c>
      <c r="G19" s="907">
        <f t="shared" si="4"/>
        <v>1872</v>
      </c>
      <c r="H19" s="908">
        <f t="shared" si="5"/>
        <v>18720</v>
      </c>
      <c r="I19" s="908">
        <f t="shared" si="6"/>
        <v>1872</v>
      </c>
      <c r="J19" s="908">
        <f t="shared" si="7"/>
        <v>20592</v>
      </c>
      <c r="K19" s="941"/>
      <c r="L19" s="942"/>
      <c r="M19" s="1005" t="s">
        <v>959</v>
      </c>
      <c r="N19" s="1002">
        <v>20800</v>
      </c>
      <c r="O19" s="1003">
        <f t="shared" si="8"/>
        <v>18720</v>
      </c>
      <c r="P19" s="1003">
        <f t="shared" si="9"/>
        <v>18720</v>
      </c>
    </row>
    <row r="20" spans="1:16" s="1005" customFormat="1" ht="23.25">
      <c r="A20" s="902"/>
      <c r="B20" s="1000" t="s">
        <v>966</v>
      </c>
      <c r="C20" s="1001" t="s">
        <v>967</v>
      </c>
      <c r="D20" s="905">
        <v>1</v>
      </c>
      <c r="E20" s="906" t="s">
        <v>147</v>
      </c>
      <c r="F20" s="907">
        <f t="shared" si="3"/>
        <v>24480</v>
      </c>
      <c r="G20" s="907">
        <f t="shared" si="4"/>
        <v>2448</v>
      </c>
      <c r="H20" s="908">
        <f t="shared" si="5"/>
        <v>24480</v>
      </c>
      <c r="I20" s="908">
        <f t="shared" si="6"/>
        <v>2448</v>
      </c>
      <c r="J20" s="908">
        <f t="shared" si="7"/>
        <v>26928</v>
      </c>
      <c r="K20" s="941"/>
      <c r="L20" s="942"/>
      <c r="M20" s="1005" t="s">
        <v>959</v>
      </c>
      <c r="N20" s="1002">
        <v>27200</v>
      </c>
      <c r="O20" s="1003">
        <f t="shared" si="8"/>
        <v>24480</v>
      </c>
      <c r="P20" s="1003">
        <f t="shared" si="9"/>
        <v>24480</v>
      </c>
    </row>
    <row r="21" spans="1:16" s="1005" customFormat="1" ht="23.25">
      <c r="A21" s="902"/>
      <c r="B21" s="1000" t="s">
        <v>968</v>
      </c>
      <c r="C21" s="1001" t="s">
        <v>965</v>
      </c>
      <c r="D21" s="905">
        <v>1</v>
      </c>
      <c r="E21" s="906" t="s">
        <v>147</v>
      </c>
      <c r="F21" s="907">
        <f t="shared" si="3"/>
        <v>69120</v>
      </c>
      <c r="G21" s="907">
        <f t="shared" si="4"/>
        <v>6912</v>
      </c>
      <c r="H21" s="908">
        <f t="shared" si="5"/>
        <v>69120</v>
      </c>
      <c r="I21" s="908">
        <f t="shared" si="6"/>
        <v>6912</v>
      </c>
      <c r="J21" s="908">
        <f t="shared" si="7"/>
        <v>76032</v>
      </c>
      <c r="K21" s="941"/>
      <c r="L21" s="942"/>
      <c r="M21" s="1005" t="s">
        <v>959</v>
      </c>
      <c r="N21" s="1002">
        <v>76800</v>
      </c>
      <c r="O21" s="1003">
        <f t="shared" si="8"/>
        <v>69120</v>
      </c>
      <c r="P21" s="1003">
        <f t="shared" si="9"/>
        <v>69120</v>
      </c>
    </row>
    <row r="22" spans="1:16" s="1005" customFormat="1" ht="23.25">
      <c r="A22" s="902"/>
      <c r="B22" s="1000" t="s">
        <v>969</v>
      </c>
      <c r="C22" s="1001" t="s">
        <v>970</v>
      </c>
      <c r="D22" s="905">
        <v>1</v>
      </c>
      <c r="E22" s="906" t="s">
        <v>147</v>
      </c>
      <c r="F22" s="907">
        <f t="shared" si="3"/>
        <v>154800</v>
      </c>
      <c r="G22" s="907">
        <f t="shared" si="4"/>
        <v>15480</v>
      </c>
      <c r="H22" s="908">
        <f t="shared" si="5"/>
        <v>154800</v>
      </c>
      <c r="I22" s="908">
        <f t="shared" si="6"/>
        <v>15480</v>
      </c>
      <c r="J22" s="908">
        <f t="shared" si="7"/>
        <v>170280</v>
      </c>
      <c r="K22" s="941"/>
      <c r="L22" s="942"/>
      <c r="M22" s="1005" t="s">
        <v>959</v>
      </c>
      <c r="N22" s="1002">
        <v>172000</v>
      </c>
      <c r="O22" s="1003">
        <f t="shared" si="8"/>
        <v>154800</v>
      </c>
      <c r="P22" s="1003">
        <f t="shared" si="9"/>
        <v>154800</v>
      </c>
    </row>
    <row r="23" spans="1:16" s="1005" customFormat="1" ht="23.25">
      <c r="A23" s="902"/>
      <c r="B23" s="1000" t="s">
        <v>971</v>
      </c>
      <c r="C23" s="1001" t="s">
        <v>972</v>
      </c>
      <c r="D23" s="905">
        <v>1</v>
      </c>
      <c r="E23" s="906" t="s">
        <v>147</v>
      </c>
      <c r="F23" s="907">
        <f t="shared" si="3"/>
        <v>15840</v>
      </c>
      <c r="G23" s="907">
        <f t="shared" si="4"/>
        <v>1584</v>
      </c>
      <c r="H23" s="908">
        <f t="shared" si="5"/>
        <v>15840</v>
      </c>
      <c r="I23" s="908">
        <f t="shared" si="6"/>
        <v>1584</v>
      </c>
      <c r="J23" s="908">
        <f t="shared" si="7"/>
        <v>17424</v>
      </c>
      <c r="K23" s="941"/>
      <c r="L23" s="942"/>
      <c r="M23" s="1005" t="s">
        <v>959</v>
      </c>
      <c r="N23" s="1002">
        <v>17600</v>
      </c>
      <c r="O23" s="1003">
        <f t="shared" si="8"/>
        <v>15840</v>
      </c>
      <c r="P23" s="1003">
        <f t="shared" si="9"/>
        <v>15840</v>
      </c>
    </row>
    <row r="24" spans="1:16" s="1005" customFormat="1" ht="23.25">
      <c r="A24" s="902"/>
      <c r="B24" s="1000" t="s">
        <v>973</v>
      </c>
      <c r="C24" s="1001" t="s">
        <v>974</v>
      </c>
      <c r="D24" s="905">
        <v>1</v>
      </c>
      <c r="E24" s="906" t="s">
        <v>147</v>
      </c>
      <c r="F24" s="907">
        <f t="shared" si="3"/>
        <v>47520</v>
      </c>
      <c r="G24" s="907">
        <f t="shared" si="4"/>
        <v>4752</v>
      </c>
      <c r="H24" s="908">
        <f t="shared" si="5"/>
        <v>47520</v>
      </c>
      <c r="I24" s="908">
        <f t="shared" si="6"/>
        <v>4752</v>
      </c>
      <c r="J24" s="908">
        <f t="shared" si="7"/>
        <v>52272</v>
      </c>
      <c r="K24" s="941"/>
      <c r="L24" s="942"/>
      <c r="M24" s="1005" t="s">
        <v>959</v>
      </c>
      <c r="N24" s="1002">
        <v>52800</v>
      </c>
      <c r="O24" s="1003">
        <f t="shared" si="8"/>
        <v>47520</v>
      </c>
      <c r="P24" s="1003">
        <f t="shared" si="9"/>
        <v>47520</v>
      </c>
    </row>
    <row r="25" spans="1:16" s="1005" customFormat="1" ht="23.25">
      <c r="A25" s="902"/>
      <c r="B25" s="1000" t="s">
        <v>975</v>
      </c>
      <c r="C25" s="1001" t="s">
        <v>974</v>
      </c>
      <c r="D25" s="905">
        <v>1</v>
      </c>
      <c r="E25" s="906" t="s">
        <v>147</v>
      </c>
      <c r="F25" s="907">
        <f t="shared" si="3"/>
        <v>41760</v>
      </c>
      <c r="G25" s="907">
        <f t="shared" si="4"/>
        <v>4176</v>
      </c>
      <c r="H25" s="908">
        <f t="shared" si="5"/>
        <v>41760</v>
      </c>
      <c r="I25" s="908">
        <f t="shared" si="6"/>
        <v>4176</v>
      </c>
      <c r="J25" s="908">
        <f t="shared" si="7"/>
        <v>45936</v>
      </c>
      <c r="K25" s="941"/>
      <c r="L25" s="942"/>
      <c r="M25" s="1005" t="s">
        <v>959</v>
      </c>
      <c r="N25" s="1002">
        <v>46400</v>
      </c>
      <c r="O25" s="1003">
        <f t="shared" si="8"/>
        <v>41760</v>
      </c>
      <c r="P25" s="1003">
        <f t="shared" si="9"/>
        <v>41760</v>
      </c>
    </row>
    <row r="26" spans="1:16" s="1005" customFormat="1" ht="23.25">
      <c r="A26" s="902"/>
      <c r="B26" s="1000" t="s">
        <v>976</v>
      </c>
      <c r="C26" s="1001" t="s">
        <v>977</v>
      </c>
      <c r="D26" s="905">
        <v>1</v>
      </c>
      <c r="E26" s="906" t="s">
        <v>147</v>
      </c>
      <c r="F26" s="907">
        <f t="shared" si="3"/>
        <v>27360</v>
      </c>
      <c r="G26" s="907">
        <f t="shared" si="4"/>
        <v>2736</v>
      </c>
      <c r="H26" s="908">
        <f t="shared" si="5"/>
        <v>27360</v>
      </c>
      <c r="I26" s="908">
        <f t="shared" si="6"/>
        <v>2736</v>
      </c>
      <c r="J26" s="908">
        <f t="shared" si="7"/>
        <v>30096</v>
      </c>
      <c r="K26" s="941"/>
      <c r="L26" s="942"/>
      <c r="M26" s="1005" t="s">
        <v>959</v>
      </c>
      <c r="N26" s="1002">
        <v>30400</v>
      </c>
      <c r="O26" s="1003">
        <f t="shared" si="8"/>
        <v>27360</v>
      </c>
      <c r="P26" s="1003">
        <f t="shared" si="9"/>
        <v>27360</v>
      </c>
    </row>
    <row r="27" spans="1:16" s="1005" customFormat="1" ht="23.25">
      <c r="A27" s="902"/>
      <c r="B27" s="1000" t="s">
        <v>978</v>
      </c>
      <c r="C27" s="1001" t="s">
        <v>979</v>
      </c>
      <c r="D27" s="905">
        <v>1</v>
      </c>
      <c r="E27" s="906" t="s">
        <v>147</v>
      </c>
      <c r="F27" s="907">
        <f t="shared" si="3"/>
        <v>100800</v>
      </c>
      <c r="G27" s="907">
        <f t="shared" si="4"/>
        <v>10080</v>
      </c>
      <c r="H27" s="908">
        <f t="shared" si="5"/>
        <v>100800</v>
      </c>
      <c r="I27" s="908">
        <f t="shared" si="6"/>
        <v>10080</v>
      </c>
      <c r="J27" s="908">
        <f t="shared" si="7"/>
        <v>110880</v>
      </c>
      <c r="K27" s="941"/>
      <c r="L27" s="942"/>
      <c r="M27" s="1005" t="s">
        <v>959</v>
      </c>
      <c r="N27" s="1002">
        <v>112000</v>
      </c>
      <c r="O27" s="1003">
        <f t="shared" si="8"/>
        <v>100800</v>
      </c>
      <c r="P27" s="1003">
        <f t="shared" si="9"/>
        <v>100800</v>
      </c>
    </row>
    <row r="28" spans="1:16" s="1005" customFormat="1" ht="23.25">
      <c r="A28" s="902"/>
      <c r="B28" s="1000" t="s">
        <v>980</v>
      </c>
      <c r="C28" s="1001" t="s">
        <v>981</v>
      </c>
      <c r="D28" s="905">
        <v>1</v>
      </c>
      <c r="E28" s="906" t="s">
        <v>147</v>
      </c>
      <c r="F28" s="907">
        <f t="shared" si="3"/>
        <v>40320</v>
      </c>
      <c r="G28" s="907">
        <f t="shared" si="4"/>
        <v>4032</v>
      </c>
      <c r="H28" s="908">
        <f t="shared" si="5"/>
        <v>40320</v>
      </c>
      <c r="I28" s="908">
        <f t="shared" si="6"/>
        <v>4032</v>
      </c>
      <c r="J28" s="908">
        <f t="shared" si="7"/>
        <v>44352</v>
      </c>
      <c r="K28" s="941"/>
      <c r="L28" s="942"/>
      <c r="M28" s="1005" t="s">
        <v>959</v>
      </c>
      <c r="N28" s="1002">
        <v>44800</v>
      </c>
      <c r="O28" s="1003">
        <f t="shared" si="8"/>
        <v>40320</v>
      </c>
      <c r="P28" s="1003">
        <f t="shared" si="9"/>
        <v>40320</v>
      </c>
    </row>
    <row r="29" spans="1:16" s="1005" customFormat="1" ht="23.25">
      <c r="A29" s="902"/>
      <c r="B29" s="1000" t="s">
        <v>982</v>
      </c>
      <c r="C29" s="1001" t="s">
        <v>983</v>
      </c>
      <c r="D29" s="905">
        <v>1</v>
      </c>
      <c r="E29" s="906" t="s">
        <v>147</v>
      </c>
      <c r="F29" s="907">
        <f t="shared" si="3"/>
        <v>45360</v>
      </c>
      <c r="G29" s="907">
        <f t="shared" si="4"/>
        <v>4536</v>
      </c>
      <c r="H29" s="908">
        <f t="shared" si="5"/>
        <v>45360</v>
      </c>
      <c r="I29" s="908">
        <f t="shared" si="6"/>
        <v>4536</v>
      </c>
      <c r="J29" s="908">
        <f t="shared" si="7"/>
        <v>49896</v>
      </c>
      <c r="K29" s="941"/>
      <c r="L29" s="942"/>
      <c r="M29" s="1005" t="s">
        <v>959</v>
      </c>
      <c r="N29" s="1002">
        <v>50400</v>
      </c>
      <c r="O29" s="1003">
        <f t="shared" si="8"/>
        <v>45360</v>
      </c>
      <c r="P29" s="1003">
        <f t="shared" si="9"/>
        <v>45360</v>
      </c>
    </row>
    <row r="30" spans="1:16" s="1005" customFormat="1" ht="23.25">
      <c r="A30" s="902"/>
      <c r="B30" s="1000" t="s">
        <v>984</v>
      </c>
      <c r="C30" s="1001" t="s">
        <v>983</v>
      </c>
      <c r="D30" s="905">
        <v>1</v>
      </c>
      <c r="E30" s="906" t="s">
        <v>147</v>
      </c>
      <c r="F30" s="907">
        <f t="shared" si="3"/>
        <v>45360</v>
      </c>
      <c r="G30" s="907">
        <f t="shared" si="4"/>
        <v>4536</v>
      </c>
      <c r="H30" s="908">
        <f t="shared" si="5"/>
        <v>45360</v>
      </c>
      <c r="I30" s="908">
        <f t="shared" si="6"/>
        <v>4536</v>
      </c>
      <c r="J30" s="908">
        <f t="shared" si="7"/>
        <v>49896</v>
      </c>
      <c r="K30" s="941"/>
      <c r="L30" s="942"/>
      <c r="M30" s="1005" t="s">
        <v>959</v>
      </c>
      <c r="N30" s="1002">
        <v>50400</v>
      </c>
      <c r="O30" s="1003">
        <f t="shared" si="8"/>
        <v>45360</v>
      </c>
      <c r="P30" s="1003">
        <f t="shared" si="9"/>
        <v>45360</v>
      </c>
    </row>
    <row r="31" spans="1:16" s="1005" customFormat="1" ht="23.25">
      <c r="A31" s="902"/>
      <c r="B31" s="1000" t="s">
        <v>985</v>
      </c>
      <c r="C31" s="1001" t="s">
        <v>986</v>
      </c>
      <c r="D31" s="905">
        <v>1</v>
      </c>
      <c r="E31" s="906" t="s">
        <v>147</v>
      </c>
      <c r="F31" s="907">
        <f t="shared" si="3"/>
        <v>47520</v>
      </c>
      <c r="G31" s="907">
        <f t="shared" si="4"/>
        <v>4752</v>
      </c>
      <c r="H31" s="908">
        <f t="shared" si="5"/>
        <v>47520</v>
      </c>
      <c r="I31" s="908">
        <f t="shared" si="6"/>
        <v>4752</v>
      </c>
      <c r="J31" s="908">
        <f t="shared" si="7"/>
        <v>52272</v>
      </c>
      <c r="K31" s="941"/>
      <c r="L31" s="942"/>
      <c r="M31" s="1005" t="s">
        <v>959</v>
      </c>
      <c r="N31" s="1002">
        <v>52800</v>
      </c>
      <c r="O31" s="1003">
        <f t="shared" si="8"/>
        <v>47520</v>
      </c>
      <c r="P31" s="1003">
        <f t="shared" si="9"/>
        <v>47520</v>
      </c>
    </row>
    <row r="32" spans="1:16" s="1005" customFormat="1" ht="23.25">
      <c r="A32" s="902"/>
      <c r="B32" s="1000" t="s">
        <v>987</v>
      </c>
      <c r="C32" s="1001" t="s">
        <v>986</v>
      </c>
      <c r="D32" s="905">
        <v>1</v>
      </c>
      <c r="E32" s="906" t="s">
        <v>147</v>
      </c>
      <c r="F32" s="907">
        <f t="shared" si="3"/>
        <v>63360</v>
      </c>
      <c r="G32" s="907">
        <f t="shared" si="4"/>
        <v>6336</v>
      </c>
      <c r="H32" s="908">
        <f t="shared" si="5"/>
        <v>63360</v>
      </c>
      <c r="I32" s="908">
        <f t="shared" si="6"/>
        <v>6336</v>
      </c>
      <c r="J32" s="908">
        <f t="shared" si="7"/>
        <v>69696</v>
      </c>
      <c r="K32" s="941"/>
      <c r="L32" s="942"/>
      <c r="M32" s="1005" t="s">
        <v>959</v>
      </c>
      <c r="N32" s="1002">
        <v>70400</v>
      </c>
      <c r="O32" s="1003">
        <f t="shared" si="8"/>
        <v>63360</v>
      </c>
      <c r="P32" s="1003">
        <f t="shared" si="9"/>
        <v>63360</v>
      </c>
    </row>
    <row r="33" spans="1:16" s="1005" customFormat="1" ht="23.25">
      <c r="A33" s="902"/>
      <c r="B33" s="1000" t="s">
        <v>988</v>
      </c>
      <c r="C33" s="1001" t="s">
        <v>989</v>
      </c>
      <c r="D33" s="905">
        <v>1</v>
      </c>
      <c r="E33" s="906" t="s">
        <v>147</v>
      </c>
      <c r="F33" s="907">
        <f t="shared" si="3"/>
        <v>55300</v>
      </c>
      <c r="G33" s="907">
        <f t="shared" si="4"/>
        <v>5530</v>
      </c>
      <c r="H33" s="908">
        <f t="shared" si="5"/>
        <v>55300</v>
      </c>
      <c r="I33" s="908">
        <f t="shared" si="6"/>
        <v>5530</v>
      </c>
      <c r="J33" s="908">
        <f t="shared" si="7"/>
        <v>60830</v>
      </c>
      <c r="K33" s="941"/>
      <c r="L33" s="942"/>
      <c r="M33" s="1005" t="s">
        <v>959</v>
      </c>
      <c r="N33" s="1002">
        <v>61440</v>
      </c>
      <c r="O33" s="1003">
        <f t="shared" si="8"/>
        <v>55296</v>
      </c>
      <c r="P33" s="1003">
        <f t="shared" si="9"/>
        <v>55300</v>
      </c>
    </row>
    <row r="34" spans="1:16" s="1005" customFormat="1" ht="23.25">
      <c r="A34" s="902"/>
      <c r="B34" s="1000" t="s">
        <v>990</v>
      </c>
      <c r="C34" s="1001" t="s">
        <v>991</v>
      </c>
      <c r="D34" s="905">
        <v>1</v>
      </c>
      <c r="E34" s="906" t="s">
        <v>147</v>
      </c>
      <c r="F34" s="907">
        <f t="shared" si="3"/>
        <v>37440</v>
      </c>
      <c r="G34" s="907">
        <f t="shared" si="4"/>
        <v>3744</v>
      </c>
      <c r="H34" s="908">
        <f t="shared" si="5"/>
        <v>37440</v>
      </c>
      <c r="I34" s="908">
        <f t="shared" si="6"/>
        <v>3744</v>
      </c>
      <c r="J34" s="908">
        <f t="shared" si="7"/>
        <v>41184</v>
      </c>
      <c r="K34" s="941"/>
      <c r="L34" s="942"/>
      <c r="M34" s="1005" t="s">
        <v>959</v>
      </c>
      <c r="N34" s="1002">
        <v>41600</v>
      </c>
      <c r="O34" s="1003">
        <f t="shared" si="8"/>
        <v>37440</v>
      </c>
      <c r="P34" s="1003">
        <f t="shared" si="9"/>
        <v>37440</v>
      </c>
    </row>
    <row r="35" spans="1:16" s="1005" customFormat="1" ht="23.25">
      <c r="A35" s="902"/>
      <c r="B35" s="1000" t="s">
        <v>992</v>
      </c>
      <c r="C35" s="1001" t="s">
        <v>967</v>
      </c>
      <c r="D35" s="905">
        <v>1</v>
      </c>
      <c r="E35" s="906" t="s">
        <v>147</v>
      </c>
      <c r="F35" s="907">
        <f t="shared" si="3"/>
        <v>17280</v>
      </c>
      <c r="G35" s="907">
        <f t="shared" si="4"/>
        <v>1728</v>
      </c>
      <c r="H35" s="908">
        <f t="shared" si="5"/>
        <v>17280</v>
      </c>
      <c r="I35" s="908">
        <f t="shared" si="6"/>
        <v>1728</v>
      </c>
      <c r="J35" s="908">
        <f t="shared" si="7"/>
        <v>19008</v>
      </c>
      <c r="K35" s="941"/>
      <c r="L35" s="942"/>
      <c r="M35" s="1005" t="s">
        <v>959</v>
      </c>
      <c r="N35" s="1002">
        <v>19200</v>
      </c>
      <c r="O35" s="1003">
        <f t="shared" si="8"/>
        <v>17280</v>
      </c>
      <c r="P35" s="1003">
        <f t="shared" si="9"/>
        <v>17280</v>
      </c>
    </row>
    <row r="36" spans="1:16" s="1005" customFormat="1" ht="23.25">
      <c r="A36" s="902"/>
      <c r="B36" s="1000" t="s">
        <v>993</v>
      </c>
      <c r="C36" s="1001" t="s">
        <v>994</v>
      </c>
      <c r="D36" s="905">
        <v>1</v>
      </c>
      <c r="E36" s="906" t="s">
        <v>147</v>
      </c>
      <c r="F36" s="907">
        <f t="shared" si="3"/>
        <v>22320</v>
      </c>
      <c r="G36" s="907">
        <f t="shared" si="4"/>
        <v>2232</v>
      </c>
      <c r="H36" s="908">
        <f t="shared" si="5"/>
        <v>22320</v>
      </c>
      <c r="I36" s="908">
        <f t="shared" si="6"/>
        <v>2232</v>
      </c>
      <c r="J36" s="908">
        <f t="shared" si="7"/>
        <v>24552</v>
      </c>
      <c r="K36" s="941"/>
      <c r="L36" s="942"/>
      <c r="M36" s="1005" t="s">
        <v>959</v>
      </c>
      <c r="N36" s="1002">
        <v>24800</v>
      </c>
      <c r="O36" s="1003">
        <f t="shared" si="8"/>
        <v>22320</v>
      </c>
      <c r="P36" s="1003">
        <f t="shared" si="9"/>
        <v>22320</v>
      </c>
    </row>
    <row r="37" spans="1:16" s="1005" customFormat="1" ht="23.25">
      <c r="A37" s="902"/>
      <c r="B37" s="1000" t="s">
        <v>995</v>
      </c>
      <c r="C37" s="1001" t="s">
        <v>996</v>
      </c>
      <c r="D37" s="905">
        <v>1</v>
      </c>
      <c r="E37" s="906" t="s">
        <v>147</v>
      </c>
      <c r="F37" s="907">
        <f t="shared" si="3"/>
        <v>50400</v>
      </c>
      <c r="G37" s="907">
        <f t="shared" si="4"/>
        <v>5040</v>
      </c>
      <c r="H37" s="908">
        <f t="shared" si="5"/>
        <v>50400</v>
      </c>
      <c r="I37" s="908">
        <f t="shared" si="6"/>
        <v>5040</v>
      </c>
      <c r="J37" s="908">
        <f t="shared" si="7"/>
        <v>55440</v>
      </c>
      <c r="K37" s="941"/>
      <c r="L37" s="942"/>
      <c r="M37" s="1005" t="s">
        <v>959</v>
      </c>
      <c r="N37" s="1002">
        <v>56000</v>
      </c>
      <c r="O37" s="1003">
        <f t="shared" si="8"/>
        <v>50400</v>
      </c>
      <c r="P37" s="1003">
        <f t="shared" si="9"/>
        <v>50400</v>
      </c>
    </row>
    <row r="38" spans="1:16" s="1005" customFormat="1" ht="23.25">
      <c r="A38" s="902"/>
      <c r="B38" s="1000" t="s">
        <v>997</v>
      </c>
      <c r="C38" s="1001" t="s">
        <v>998</v>
      </c>
      <c r="D38" s="905">
        <v>1</v>
      </c>
      <c r="E38" s="906" t="s">
        <v>147</v>
      </c>
      <c r="F38" s="907">
        <f t="shared" si="3"/>
        <v>17280</v>
      </c>
      <c r="G38" s="907">
        <f t="shared" si="4"/>
        <v>1728</v>
      </c>
      <c r="H38" s="908">
        <f t="shared" si="5"/>
        <v>17280</v>
      </c>
      <c r="I38" s="908">
        <f t="shared" si="6"/>
        <v>1728</v>
      </c>
      <c r="J38" s="908">
        <f t="shared" si="7"/>
        <v>19008</v>
      </c>
      <c r="K38" s="941"/>
      <c r="L38" s="942"/>
      <c r="M38" s="1005" t="s">
        <v>959</v>
      </c>
      <c r="N38" s="1002">
        <v>19200</v>
      </c>
      <c r="O38" s="1003">
        <f t="shared" si="8"/>
        <v>17280</v>
      </c>
      <c r="P38" s="1003">
        <f t="shared" si="9"/>
        <v>17280</v>
      </c>
    </row>
    <row r="39" spans="1:16" s="1005" customFormat="1" ht="23.25">
      <c r="A39" s="902"/>
      <c r="B39" s="1000" t="s">
        <v>999</v>
      </c>
      <c r="C39" s="1001" t="s">
        <v>1000</v>
      </c>
      <c r="D39" s="905">
        <v>1</v>
      </c>
      <c r="E39" s="906" t="s">
        <v>147</v>
      </c>
      <c r="F39" s="907">
        <f t="shared" si="3"/>
        <v>13680</v>
      </c>
      <c r="G39" s="907">
        <f t="shared" si="4"/>
        <v>1368</v>
      </c>
      <c r="H39" s="908">
        <f t="shared" si="5"/>
        <v>13680</v>
      </c>
      <c r="I39" s="908">
        <f t="shared" si="6"/>
        <v>1368</v>
      </c>
      <c r="J39" s="908">
        <f t="shared" si="7"/>
        <v>15048</v>
      </c>
      <c r="K39" s="941"/>
      <c r="L39" s="942"/>
      <c r="M39" s="1005" t="s">
        <v>959</v>
      </c>
      <c r="N39" s="1002">
        <v>15200</v>
      </c>
      <c r="O39" s="1003">
        <f t="shared" si="8"/>
        <v>13680</v>
      </c>
      <c r="P39" s="1003">
        <f t="shared" si="9"/>
        <v>13680</v>
      </c>
    </row>
    <row r="40" spans="1:16" s="1005" customFormat="1" ht="23.25">
      <c r="A40" s="902"/>
      <c r="B40" s="1000" t="s">
        <v>1001</v>
      </c>
      <c r="C40" s="1001" t="s">
        <v>1000</v>
      </c>
      <c r="D40" s="905">
        <v>1</v>
      </c>
      <c r="E40" s="906" t="s">
        <v>147</v>
      </c>
      <c r="F40" s="907">
        <f t="shared" si="3"/>
        <v>86400</v>
      </c>
      <c r="G40" s="907">
        <f t="shared" si="4"/>
        <v>8640</v>
      </c>
      <c r="H40" s="908">
        <f t="shared" si="5"/>
        <v>86400</v>
      </c>
      <c r="I40" s="908">
        <f t="shared" si="6"/>
        <v>8640</v>
      </c>
      <c r="J40" s="908">
        <f t="shared" si="7"/>
        <v>95040</v>
      </c>
      <c r="K40" s="941"/>
      <c r="L40" s="942"/>
      <c r="M40" s="1005" t="s">
        <v>959</v>
      </c>
      <c r="N40" s="1002">
        <v>96000</v>
      </c>
      <c r="O40" s="1003">
        <f t="shared" si="8"/>
        <v>86400</v>
      </c>
      <c r="P40" s="1003">
        <f t="shared" si="9"/>
        <v>86400</v>
      </c>
    </row>
    <row r="41" spans="1:16" s="1005" customFormat="1" ht="23.25">
      <c r="A41" s="902"/>
      <c r="B41" s="1000" t="s">
        <v>1002</v>
      </c>
      <c r="C41" s="1001" t="s">
        <v>1003</v>
      </c>
      <c r="D41" s="905">
        <v>1</v>
      </c>
      <c r="E41" s="906" t="s">
        <v>147</v>
      </c>
      <c r="F41" s="907">
        <f t="shared" si="3"/>
        <v>56160</v>
      </c>
      <c r="G41" s="907">
        <f t="shared" si="4"/>
        <v>5616</v>
      </c>
      <c r="H41" s="908">
        <f t="shared" si="5"/>
        <v>56160</v>
      </c>
      <c r="I41" s="908">
        <f t="shared" si="6"/>
        <v>5616</v>
      </c>
      <c r="J41" s="908">
        <f t="shared" si="7"/>
        <v>61776</v>
      </c>
      <c r="K41" s="941"/>
      <c r="L41" s="942"/>
      <c r="M41" s="1005" t="s">
        <v>959</v>
      </c>
      <c r="N41" s="1002">
        <v>62400</v>
      </c>
      <c r="O41" s="1003">
        <f t="shared" si="8"/>
        <v>56160</v>
      </c>
      <c r="P41" s="1003">
        <f t="shared" si="9"/>
        <v>56160</v>
      </c>
    </row>
    <row r="42" spans="1:16" s="1005" customFormat="1" ht="23.25">
      <c r="A42" s="902"/>
      <c r="B42" s="1000" t="s">
        <v>1004</v>
      </c>
      <c r="C42" s="1001" t="s">
        <v>1005</v>
      </c>
      <c r="D42" s="905">
        <v>3</v>
      </c>
      <c r="E42" s="906" t="s">
        <v>147</v>
      </c>
      <c r="F42" s="907">
        <f t="shared" si="3"/>
        <v>20160</v>
      </c>
      <c r="G42" s="907">
        <f t="shared" si="4"/>
        <v>2016</v>
      </c>
      <c r="H42" s="908">
        <f t="shared" si="5"/>
        <v>60480</v>
      </c>
      <c r="I42" s="908">
        <f t="shared" si="6"/>
        <v>6048</v>
      </c>
      <c r="J42" s="908">
        <f t="shared" si="7"/>
        <v>66528</v>
      </c>
      <c r="K42" s="941"/>
      <c r="L42" s="942"/>
      <c r="M42" s="1005" t="s">
        <v>959</v>
      </c>
      <c r="N42" s="1002">
        <v>22400</v>
      </c>
      <c r="O42" s="1003">
        <f t="shared" si="8"/>
        <v>20160</v>
      </c>
      <c r="P42" s="1003">
        <f t="shared" si="9"/>
        <v>20160</v>
      </c>
    </row>
    <row r="43" spans="1:16" s="1005" customFormat="1" ht="23.25">
      <c r="A43" s="902"/>
      <c r="B43" s="1000" t="s">
        <v>1006</v>
      </c>
      <c r="C43" s="1001" t="s">
        <v>1005</v>
      </c>
      <c r="D43" s="905">
        <v>2</v>
      </c>
      <c r="E43" s="906" t="s">
        <v>147</v>
      </c>
      <c r="F43" s="907">
        <f t="shared" si="3"/>
        <v>6120</v>
      </c>
      <c r="G43" s="907">
        <f t="shared" si="4"/>
        <v>612</v>
      </c>
      <c r="H43" s="908">
        <f t="shared" si="5"/>
        <v>12240</v>
      </c>
      <c r="I43" s="908">
        <f t="shared" si="6"/>
        <v>1224</v>
      </c>
      <c r="J43" s="908">
        <f t="shared" si="7"/>
        <v>13464</v>
      </c>
      <c r="K43" s="941"/>
      <c r="L43" s="942"/>
      <c r="M43" s="1005" t="s">
        <v>959</v>
      </c>
      <c r="N43" s="1002">
        <v>6800</v>
      </c>
      <c r="O43" s="1003">
        <f t="shared" si="8"/>
        <v>6120</v>
      </c>
      <c r="P43" s="1003">
        <f t="shared" si="9"/>
        <v>6120</v>
      </c>
    </row>
    <row r="44" spans="1:16" s="1005" customFormat="1" ht="23.25">
      <c r="A44" s="902"/>
      <c r="B44" s="1000" t="s">
        <v>1007</v>
      </c>
      <c r="C44" s="1001" t="s">
        <v>1005</v>
      </c>
      <c r="D44" s="905">
        <v>1</v>
      </c>
      <c r="E44" s="906" t="s">
        <v>147</v>
      </c>
      <c r="F44" s="907">
        <f t="shared" si="3"/>
        <v>11880</v>
      </c>
      <c r="G44" s="907">
        <f t="shared" si="4"/>
        <v>1188</v>
      </c>
      <c r="H44" s="908">
        <f t="shared" si="5"/>
        <v>11880</v>
      </c>
      <c r="I44" s="908">
        <f t="shared" si="6"/>
        <v>1188</v>
      </c>
      <c r="J44" s="908">
        <f t="shared" si="7"/>
        <v>13068</v>
      </c>
      <c r="K44" s="941"/>
      <c r="L44" s="942"/>
      <c r="M44" s="1005" t="s">
        <v>959</v>
      </c>
      <c r="N44" s="1002">
        <v>13200</v>
      </c>
      <c r="O44" s="1003">
        <f t="shared" si="8"/>
        <v>11880</v>
      </c>
      <c r="P44" s="1003">
        <f t="shared" si="9"/>
        <v>11880</v>
      </c>
    </row>
    <row r="45" spans="1:16" s="1005" customFormat="1" ht="23.25">
      <c r="A45" s="902"/>
      <c r="B45" s="1000" t="s">
        <v>1008</v>
      </c>
      <c r="C45" s="1001" t="s">
        <v>1009</v>
      </c>
      <c r="D45" s="905">
        <v>3</v>
      </c>
      <c r="E45" s="906" t="s">
        <v>147</v>
      </c>
      <c r="F45" s="907">
        <f t="shared" si="3"/>
        <v>18720</v>
      </c>
      <c r="G45" s="907">
        <f t="shared" si="4"/>
        <v>1872</v>
      </c>
      <c r="H45" s="908">
        <f t="shared" si="5"/>
        <v>56160</v>
      </c>
      <c r="I45" s="908">
        <f t="shared" si="6"/>
        <v>5616</v>
      </c>
      <c r="J45" s="908">
        <f t="shared" si="7"/>
        <v>61776</v>
      </c>
      <c r="K45" s="941"/>
      <c r="L45" s="942"/>
      <c r="M45" s="1005" t="s">
        <v>959</v>
      </c>
      <c r="N45" s="1002">
        <v>20800</v>
      </c>
      <c r="O45" s="1003">
        <f t="shared" si="8"/>
        <v>18720</v>
      </c>
      <c r="P45" s="1003">
        <f t="shared" si="9"/>
        <v>18720</v>
      </c>
    </row>
    <row r="46" spans="1:16" s="1005" customFormat="1" ht="23.25">
      <c r="A46" s="902"/>
      <c r="B46" s="1000" t="s">
        <v>1010</v>
      </c>
      <c r="C46" s="1001" t="s">
        <v>1009</v>
      </c>
      <c r="D46" s="905">
        <v>1</v>
      </c>
      <c r="E46" s="906" t="s">
        <v>147</v>
      </c>
      <c r="F46" s="907">
        <f t="shared" si="3"/>
        <v>9360</v>
      </c>
      <c r="G46" s="907">
        <f t="shared" si="4"/>
        <v>936</v>
      </c>
      <c r="H46" s="908">
        <f t="shared" si="5"/>
        <v>9360</v>
      </c>
      <c r="I46" s="908">
        <f t="shared" si="6"/>
        <v>936</v>
      </c>
      <c r="J46" s="908">
        <f t="shared" si="7"/>
        <v>10296</v>
      </c>
      <c r="K46" s="941"/>
      <c r="L46" s="942"/>
      <c r="M46" s="1005" t="s">
        <v>959</v>
      </c>
      <c r="N46" s="1002">
        <v>10400</v>
      </c>
      <c r="O46" s="1003">
        <f t="shared" si="8"/>
        <v>9360</v>
      </c>
      <c r="P46" s="1003">
        <f t="shared" si="9"/>
        <v>9360</v>
      </c>
    </row>
    <row r="47" spans="1:16" s="1005" customFormat="1" ht="23.25">
      <c r="A47" s="902"/>
      <c r="B47" s="1000" t="s">
        <v>1011</v>
      </c>
      <c r="C47" s="1001" t="s">
        <v>1009</v>
      </c>
      <c r="D47" s="905">
        <v>1</v>
      </c>
      <c r="E47" s="906" t="s">
        <v>147</v>
      </c>
      <c r="F47" s="907">
        <f t="shared" si="3"/>
        <v>9360</v>
      </c>
      <c r="G47" s="907">
        <f t="shared" si="4"/>
        <v>936</v>
      </c>
      <c r="H47" s="908">
        <f t="shared" si="5"/>
        <v>9360</v>
      </c>
      <c r="I47" s="908">
        <f t="shared" si="6"/>
        <v>936</v>
      </c>
      <c r="J47" s="908">
        <f t="shared" si="7"/>
        <v>10296</v>
      </c>
      <c r="K47" s="941"/>
      <c r="L47" s="942"/>
      <c r="M47" s="1005" t="s">
        <v>959</v>
      </c>
      <c r="N47" s="1002">
        <v>10400</v>
      </c>
      <c r="O47" s="1003">
        <f t="shared" si="8"/>
        <v>9360</v>
      </c>
      <c r="P47" s="1003">
        <f t="shared" si="9"/>
        <v>9360</v>
      </c>
    </row>
    <row r="48" spans="1:16" s="1005" customFormat="1" ht="23.25">
      <c r="A48" s="902"/>
      <c r="B48" s="1000" t="s">
        <v>1012</v>
      </c>
      <c r="C48" s="1001" t="s">
        <v>1009</v>
      </c>
      <c r="D48" s="905">
        <v>2</v>
      </c>
      <c r="E48" s="906" t="s">
        <v>147</v>
      </c>
      <c r="F48" s="907">
        <f t="shared" si="3"/>
        <v>14040</v>
      </c>
      <c r="G48" s="907">
        <f t="shared" si="4"/>
        <v>1404</v>
      </c>
      <c r="H48" s="908">
        <f t="shared" si="5"/>
        <v>28080</v>
      </c>
      <c r="I48" s="908">
        <f t="shared" si="6"/>
        <v>2808</v>
      </c>
      <c r="J48" s="908">
        <f t="shared" si="7"/>
        <v>30888</v>
      </c>
      <c r="K48" s="941"/>
      <c r="L48" s="942"/>
      <c r="M48" s="1005" t="s">
        <v>959</v>
      </c>
      <c r="N48" s="1002">
        <v>15600</v>
      </c>
      <c r="O48" s="1003">
        <f t="shared" si="8"/>
        <v>14040</v>
      </c>
      <c r="P48" s="1003">
        <f t="shared" si="9"/>
        <v>14040</v>
      </c>
    </row>
    <row r="49" spans="1:16" s="1005" customFormat="1" ht="23.25">
      <c r="A49" s="902"/>
      <c r="B49" s="1000" t="s">
        <v>1013</v>
      </c>
      <c r="C49" s="1001" t="s">
        <v>1009</v>
      </c>
      <c r="D49" s="905">
        <v>1</v>
      </c>
      <c r="E49" s="906" t="s">
        <v>147</v>
      </c>
      <c r="F49" s="907">
        <f t="shared" si="3"/>
        <v>9360</v>
      </c>
      <c r="G49" s="907">
        <f t="shared" si="4"/>
        <v>936</v>
      </c>
      <c r="H49" s="908">
        <f t="shared" si="5"/>
        <v>9360</v>
      </c>
      <c r="I49" s="908">
        <f t="shared" si="6"/>
        <v>936</v>
      </c>
      <c r="J49" s="908">
        <f t="shared" si="7"/>
        <v>10296</v>
      </c>
      <c r="K49" s="941"/>
      <c r="L49" s="942"/>
      <c r="M49" s="1005" t="s">
        <v>959</v>
      </c>
      <c r="N49" s="1002">
        <v>10400</v>
      </c>
      <c r="O49" s="1003">
        <f t="shared" si="8"/>
        <v>9360</v>
      </c>
      <c r="P49" s="1003">
        <f t="shared" si="9"/>
        <v>9360</v>
      </c>
    </row>
    <row r="50" spans="1:16" s="1089" customFormat="1" ht="24" customHeight="1">
      <c r="A50" s="1006" t="s">
        <v>1014</v>
      </c>
      <c r="B50" s="1638" t="s">
        <v>1015</v>
      </c>
      <c r="C50" s="1639"/>
      <c r="D50" s="1090"/>
      <c r="E50" s="1091"/>
      <c r="F50" s="907">
        <f t="shared" si="3"/>
        <v>0</v>
      </c>
      <c r="G50" s="907">
        <f t="shared" si="4"/>
        <v>0</v>
      </c>
      <c r="H50" s="908">
        <f t="shared" si="5"/>
        <v>0</v>
      </c>
      <c r="I50" s="908">
        <f t="shared" si="6"/>
        <v>0</v>
      </c>
      <c r="J50" s="908">
        <f t="shared" si="7"/>
        <v>0</v>
      </c>
      <c r="K50" s="853"/>
      <c r="L50" s="1053"/>
      <c r="M50" s="1088"/>
      <c r="N50" s="920"/>
      <c r="O50" s="1003">
        <f t="shared" si="8"/>
        <v>0</v>
      </c>
      <c r="P50" s="1003">
        <f t="shared" si="9"/>
        <v>0</v>
      </c>
    </row>
    <row r="51" spans="1:16" s="1005" customFormat="1" ht="23.25">
      <c r="A51" s="902"/>
      <c r="B51" s="1000" t="s">
        <v>1016</v>
      </c>
      <c r="C51" s="1001" t="s">
        <v>1017</v>
      </c>
      <c r="D51" s="905">
        <v>1</v>
      </c>
      <c r="E51" s="906" t="s">
        <v>147</v>
      </c>
      <c r="F51" s="907">
        <f t="shared" si="3"/>
        <v>27360</v>
      </c>
      <c r="G51" s="907">
        <f t="shared" si="4"/>
        <v>2736</v>
      </c>
      <c r="H51" s="908">
        <f t="shared" si="5"/>
        <v>27360</v>
      </c>
      <c r="I51" s="908">
        <f t="shared" si="6"/>
        <v>2736</v>
      </c>
      <c r="J51" s="908">
        <f t="shared" si="7"/>
        <v>30096</v>
      </c>
      <c r="K51" s="941"/>
      <c r="L51" s="942"/>
      <c r="M51" s="1005" t="s">
        <v>959</v>
      </c>
      <c r="N51" s="1002">
        <v>30400</v>
      </c>
      <c r="O51" s="1003">
        <f t="shared" si="8"/>
        <v>27360</v>
      </c>
      <c r="P51" s="1003">
        <f t="shared" si="9"/>
        <v>27360</v>
      </c>
    </row>
    <row r="52" spans="1:16" s="1005" customFormat="1" ht="23.25">
      <c r="A52" s="902"/>
      <c r="B52" s="1000" t="s">
        <v>1018</v>
      </c>
      <c r="C52" s="1001" t="s">
        <v>1019</v>
      </c>
      <c r="D52" s="905">
        <v>1</v>
      </c>
      <c r="E52" s="906" t="s">
        <v>147</v>
      </c>
      <c r="F52" s="907">
        <f t="shared" si="3"/>
        <v>12960</v>
      </c>
      <c r="G52" s="907">
        <f t="shared" si="4"/>
        <v>1296</v>
      </c>
      <c r="H52" s="908">
        <f t="shared" si="5"/>
        <v>12960</v>
      </c>
      <c r="I52" s="908">
        <f t="shared" si="6"/>
        <v>1296</v>
      </c>
      <c r="J52" s="908">
        <f t="shared" si="7"/>
        <v>14256</v>
      </c>
      <c r="K52" s="941"/>
      <c r="L52" s="942"/>
      <c r="M52" s="1005" t="s">
        <v>959</v>
      </c>
      <c r="N52" s="1002">
        <v>14400</v>
      </c>
      <c r="O52" s="1003">
        <f t="shared" si="8"/>
        <v>12960</v>
      </c>
      <c r="P52" s="1003">
        <f t="shared" si="9"/>
        <v>12960</v>
      </c>
    </row>
    <row r="53" spans="1:16" s="1005" customFormat="1" ht="23.25">
      <c r="A53" s="902"/>
      <c r="B53" s="1000" t="s">
        <v>1020</v>
      </c>
      <c r="C53" s="1001" t="s">
        <v>1021</v>
      </c>
      <c r="D53" s="905">
        <v>1</v>
      </c>
      <c r="E53" s="906" t="s">
        <v>147</v>
      </c>
      <c r="F53" s="907">
        <f t="shared" si="3"/>
        <v>17280</v>
      </c>
      <c r="G53" s="907">
        <f t="shared" si="4"/>
        <v>1728</v>
      </c>
      <c r="H53" s="908">
        <f t="shared" si="5"/>
        <v>17280</v>
      </c>
      <c r="I53" s="908">
        <f t="shared" si="6"/>
        <v>1728</v>
      </c>
      <c r="J53" s="908">
        <f t="shared" si="7"/>
        <v>19008</v>
      </c>
      <c r="K53" s="941"/>
      <c r="L53" s="942"/>
      <c r="M53" s="1005" t="s">
        <v>959</v>
      </c>
      <c r="N53" s="1002">
        <v>19200</v>
      </c>
      <c r="O53" s="1003">
        <f t="shared" si="8"/>
        <v>17280</v>
      </c>
      <c r="P53" s="1003">
        <f t="shared" si="9"/>
        <v>17280</v>
      </c>
    </row>
    <row r="54" spans="1:16" s="1005" customFormat="1" ht="23.25">
      <c r="A54" s="902"/>
      <c r="B54" s="1000" t="s">
        <v>1022</v>
      </c>
      <c r="C54" s="1001" t="s">
        <v>1003</v>
      </c>
      <c r="D54" s="905">
        <v>1</v>
      </c>
      <c r="E54" s="906" t="s">
        <v>147</v>
      </c>
      <c r="F54" s="907">
        <f t="shared" si="3"/>
        <v>49680</v>
      </c>
      <c r="G54" s="907">
        <f t="shared" si="4"/>
        <v>4968</v>
      </c>
      <c r="H54" s="908">
        <f t="shared" si="5"/>
        <v>49680</v>
      </c>
      <c r="I54" s="908">
        <f t="shared" si="6"/>
        <v>4968</v>
      </c>
      <c r="J54" s="908">
        <f t="shared" si="7"/>
        <v>54648</v>
      </c>
      <c r="K54" s="941"/>
      <c r="L54" s="942"/>
      <c r="M54" s="1005" t="s">
        <v>959</v>
      </c>
      <c r="N54" s="1002">
        <v>55200</v>
      </c>
      <c r="O54" s="1003">
        <f t="shared" si="8"/>
        <v>49680</v>
      </c>
      <c r="P54" s="1003">
        <f t="shared" si="9"/>
        <v>49680</v>
      </c>
    </row>
    <row r="55" spans="1:16" s="1005" customFormat="1" ht="23.25">
      <c r="A55" s="902"/>
      <c r="B55" s="1000" t="s">
        <v>1023</v>
      </c>
      <c r="C55" s="1001" t="s">
        <v>1003</v>
      </c>
      <c r="D55" s="905">
        <v>1</v>
      </c>
      <c r="E55" s="906" t="s">
        <v>147</v>
      </c>
      <c r="F55" s="907">
        <f t="shared" si="3"/>
        <v>108000</v>
      </c>
      <c r="G55" s="907">
        <f t="shared" si="4"/>
        <v>10800</v>
      </c>
      <c r="H55" s="908">
        <f t="shared" si="5"/>
        <v>108000</v>
      </c>
      <c r="I55" s="908">
        <f t="shared" si="6"/>
        <v>10800</v>
      </c>
      <c r="J55" s="908">
        <f t="shared" si="7"/>
        <v>118800</v>
      </c>
      <c r="K55" s="941"/>
      <c r="L55" s="942"/>
      <c r="M55" s="1005" t="s">
        <v>959</v>
      </c>
      <c r="N55" s="1002">
        <v>120000</v>
      </c>
      <c r="O55" s="1003">
        <f t="shared" si="8"/>
        <v>108000</v>
      </c>
      <c r="P55" s="1003">
        <f t="shared" si="9"/>
        <v>108000</v>
      </c>
    </row>
    <row r="56" spans="1:16" s="1005" customFormat="1" ht="23.25">
      <c r="A56" s="902"/>
      <c r="B56" s="1000" t="s">
        <v>1024</v>
      </c>
      <c r="C56" s="1001" t="s">
        <v>1025</v>
      </c>
      <c r="D56" s="905">
        <v>1</v>
      </c>
      <c r="E56" s="906" t="s">
        <v>147</v>
      </c>
      <c r="F56" s="907">
        <f t="shared" si="3"/>
        <v>22680</v>
      </c>
      <c r="G56" s="907">
        <f t="shared" si="4"/>
        <v>2268</v>
      </c>
      <c r="H56" s="908">
        <f t="shared" si="5"/>
        <v>22680</v>
      </c>
      <c r="I56" s="908">
        <f t="shared" si="6"/>
        <v>2268</v>
      </c>
      <c r="J56" s="908">
        <f t="shared" si="7"/>
        <v>24948</v>
      </c>
      <c r="K56" s="941"/>
      <c r="L56" s="942"/>
      <c r="M56" s="1005" t="s">
        <v>959</v>
      </c>
      <c r="N56" s="1002">
        <v>25200</v>
      </c>
      <c r="O56" s="1003">
        <f t="shared" si="8"/>
        <v>22680</v>
      </c>
      <c r="P56" s="1003">
        <f t="shared" si="9"/>
        <v>22680</v>
      </c>
    </row>
    <row r="57" spans="1:16" s="1005" customFormat="1" ht="23.25">
      <c r="A57" s="902"/>
      <c r="B57" s="1000" t="s">
        <v>1026</v>
      </c>
      <c r="C57" s="1001" t="s">
        <v>1025</v>
      </c>
      <c r="D57" s="905">
        <v>1</v>
      </c>
      <c r="E57" s="906" t="s">
        <v>147</v>
      </c>
      <c r="F57" s="907">
        <f t="shared" si="3"/>
        <v>24300</v>
      </c>
      <c r="G57" s="907">
        <f t="shared" si="4"/>
        <v>2430</v>
      </c>
      <c r="H57" s="908">
        <f t="shared" si="5"/>
        <v>24300</v>
      </c>
      <c r="I57" s="908">
        <f t="shared" si="6"/>
        <v>2430</v>
      </c>
      <c r="J57" s="908">
        <f t="shared" si="7"/>
        <v>26730</v>
      </c>
      <c r="K57" s="941"/>
      <c r="L57" s="942"/>
      <c r="M57" s="1005" t="s">
        <v>959</v>
      </c>
      <c r="N57" s="1002">
        <v>27000</v>
      </c>
      <c r="O57" s="1003">
        <f t="shared" si="8"/>
        <v>24300</v>
      </c>
      <c r="P57" s="1003">
        <f t="shared" si="9"/>
        <v>24300</v>
      </c>
    </row>
    <row r="58" spans="1:16" s="1005" customFormat="1" ht="23.25">
      <c r="A58" s="902"/>
      <c r="B58" s="1000" t="s">
        <v>1027</v>
      </c>
      <c r="C58" s="1001" t="s">
        <v>1028</v>
      </c>
      <c r="D58" s="905">
        <v>1</v>
      </c>
      <c r="E58" s="906" t="s">
        <v>147</v>
      </c>
      <c r="F58" s="907">
        <f t="shared" si="3"/>
        <v>20160</v>
      </c>
      <c r="G58" s="907">
        <f t="shared" si="4"/>
        <v>2016</v>
      </c>
      <c r="H58" s="908">
        <f t="shared" si="5"/>
        <v>20160</v>
      </c>
      <c r="I58" s="908">
        <f t="shared" si="6"/>
        <v>2016</v>
      </c>
      <c r="J58" s="908">
        <f t="shared" si="7"/>
        <v>22176</v>
      </c>
      <c r="K58" s="941"/>
      <c r="L58" s="942"/>
      <c r="M58" s="1005" t="s">
        <v>959</v>
      </c>
      <c r="N58" s="1002">
        <v>22400</v>
      </c>
      <c r="O58" s="1003">
        <f t="shared" si="8"/>
        <v>20160</v>
      </c>
      <c r="P58" s="1003">
        <f t="shared" si="9"/>
        <v>20160</v>
      </c>
    </row>
    <row r="59" spans="1:16" s="1005" customFormat="1" ht="23.25">
      <c r="A59" s="902"/>
      <c r="B59" s="1000" t="s">
        <v>1029</v>
      </c>
      <c r="C59" s="1001" t="s">
        <v>1030</v>
      </c>
      <c r="D59" s="905">
        <v>1</v>
      </c>
      <c r="E59" s="906" t="s">
        <v>147</v>
      </c>
      <c r="F59" s="907">
        <f t="shared" si="3"/>
        <v>75600</v>
      </c>
      <c r="G59" s="907">
        <f t="shared" si="4"/>
        <v>7560</v>
      </c>
      <c r="H59" s="908">
        <f t="shared" si="5"/>
        <v>75600</v>
      </c>
      <c r="I59" s="908">
        <f t="shared" si="6"/>
        <v>7560</v>
      </c>
      <c r="J59" s="908">
        <f t="shared" si="7"/>
        <v>83160</v>
      </c>
      <c r="K59" s="941"/>
      <c r="L59" s="942"/>
      <c r="M59" s="1005" t="s">
        <v>959</v>
      </c>
      <c r="N59" s="1002">
        <v>84000</v>
      </c>
      <c r="O59" s="1003">
        <f t="shared" si="8"/>
        <v>75600</v>
      </c>
      <c r="P59" s="1003">
        <f t="shared" si="9"/>
        <v>75600</v>
      </c>
    </row>
    <row r="60" spans="1:16" s="1005" customFormat="1" ht="23.25">
      <c r="A60" s="902"/>
      <c r="B60" s="1000" t="s">
        <v>1031</v>
      </c>
      <c r="C60" s="1001" t="s">
        <v>1032</v>
      </c>
      <c r="D60" s="905">
        <v>1</v>
      </c>
      <c r="E60" s="906" t="s">
        <v>147</v>
      </c>
      <c r="F60" s="907">
        <f t="shared" si="3"/>
        <v>32400</v>
      </c>
      <c r="G60" s="907">
        <f t="shared" si="4"/>
        <v>3240</v>
      </c>
      <c r="H60" s="908">
        <f t="shared" si="5"/>
        <v>32400</v>
      </c>
      <c r="I60" s="908">
        <f t="shared" si="6"/>
        <v>3240</v>
      </c>
      <c r="J60" s="908">
        <f t="shared" si="7"/>
        <v>35640</v>
      </c>
      <c r="K60" s="941"/>
      <c r="L60" s="942"/>
      <c r="M60" s="1005" t="s">
        <v>959</v>
      </c>
      <c r="N60" s="1002">
        <v>36000</v>
      </c>
      <c r="O60" s="1003">
        <f t="shared" si="8"/>
        <v>32400</v>
      </c>
      <c r="P60" s="1003">
        <f t="shared" si="9"/>
        <v>32400</v>
      </c>
    </row>
    <row r="61" spans="1:16" s="1005" customFormat="1" ht="23.25">
      <c r="A61" s="902"/>
      <c r="B61" s="1000" t="s">
        <v>1033</v>
      </c>
      <c r="C61" s="1001" t="s">
        <v>1003</v>
      </c>
      <c r="D61" s="905">
        <v>1</v>
      </c>
      <c r="E61" s="906" t="s">
        <v>147</v>
      </c>
      <c r="F61" s="907">
        <f t="shared" si="3"/>
        <v>64800</v>
      </c>
      <c r="G61" s="907">
        <f t="shared" si="4"/>
        <v>6480</v>
      </c>
      <c r="H61" s="908">
        <f t="shared" si="5"/>
        <v>64800</v>
      </c>
      <c r="I61" s="908">
        <f t="shared" si="6"/>
        <v>6480</v>
      </c>
      <c r="J61" s="908">
        <f t="shared" si="7"/>
        <v>71280</v>
      </c>
      <c r="K61" s="941"/>
      <c r="L61" s="942"/>
      <c r="M61" s="1005" t="s">
        <v>959</v>
      </c>
      <c r="N61" s="1002">
        <v>72000</v>
      </c>
      <c r="O61" s="1003">
        <f t="shared" si="8"/>
        <v>64800</v>
      </c>
      <c r="P61" s="1003">
        <f t="shared" si="9"/>
        <v>64800</v>
      </c>
    </row>
    <row r="62" spans="1:16" s="1005" customFormat="1" ht="23.25">
      <c r="A62" s="902"/>
      <c r="B62" s="1000" t="s">
        <v>1034</v>
      </c>
      <c r="C62" s="1001" t="s">
        <v>1003</v>
      </c>
      <c r="D62" s="905">
        <v>1</v>
      </c>
      <c r="E62" s="906" t="s">
        <v>147</v>
      </c>
      <c r="F62" s="907">
        <f t="shared" si="3"/>
        <v>82080</v>
      </c>
      <c r="G62" s="907">
        <f t="shared" si="4"/>
        <v>8208</v>
      </c>
      <c r="H62" s="908">
        <f t="shared" si="5"/>
        <v>82080</v>
      </c>
      <c r="I62" s="908">
        <f t="shared" si="6"/>
        <v>8208</v>
      </c>
      <c r="J62" s="908">
        <f t="shared" si="7"/>
        <v>90288</v>
      </c>
      <c r="K62" s="941"/>
      <c r="L62" s="942"/>
      <c r="M62" s="1005" t="s">
        <v>959</v>
      </c>
      <c r="N62" s="1002">
        <v>91200</v>
      </c>
      <c r="O62" s="1003">
        <f t="shared" si="8"/>
        <v>82080</v>
      </c>
      <c r="P62" s="1003">
        <f t="shared" si="9"/>
        <v>82080</v>
      </c>
    </row>
    <row r="63" spans="1:16" s="1005" customFormat="1" ht="23.25">
      <c r="A63" s="902"/>
      <c r="B63" s="1000" t="s">
        <v>1035</v>
      </c>
      <c r="C63" s="1001" t="s">
        <v>1003</v>
      </c>
      <c r="D63" s="905">
        <v>1</v>
      </c>
      <c r="E63" s="906" t="s">
        <v>147</v>
      </c>
      <c r="F63" s="907">
        <f t="shared" si="3"/>
        <v>43200</v>
      </c>
      <c r="G63" s="907">
        <f t="shared" si="4"/>
        <v>4320</v>
      </c>
      <c r="H63" s="908">
        <f t="shared" si="5"/>
        <v>43200</v>
      </c>
      <c r="I63" s="908">
        <f t="shared" si="6"/>
        <v>4320</v>
      </c>
      <c r="J63" s="908">
        <f t="shared" si="7"/>
        <v>47520</v>
      </c>
      <c r="K63" s="941"/>
      <c r="L63" s="942"/>
      <c r="M63" s="1005" t="s">
        <v>959</v>
      </c>
      <c r="N63" s="1002">
        <v>48000</v>
      </c>
      <c r="O63" s="1003">
        <f t="shared" si="8"/>
        <v>43200</v>
      </c>
      <c r="P63" s="1003">
        <f t="shared" si="9"/>
        <v>43200</v>
      </c>
    </row>
    <row r="64" spans="1:16" s="1005" customFormat="1" ht="23.25">
      <c r="A64" s="902"/>
      <c r="B64" s="1000" t="s">
        <v>1036</v>
      </c>
      <c r="C64" s="1001" t="s">
        <v>1003</v>
      </c>
      <c r="D64" s="905">
        <v>1</v>
      </c>
      <c r="E64" s="906" t="s">
        <v>147</v>
      </c>
      <c r="F64" s="907">
        <f t="shared" si="3"/>
        <v>56160</v>
      </c>
      <c r="G64" s="907">
        <f t="shared" si="4"/>
        <v>5616</v>
      </c>
      <c r="H64" s="908">
        <f t="shared" si="5"/>
        <v>56160</v>
      </c>
      <c r="I64" s="908">
        <f t="shared" si="6"/>
        <v>5616</v>
      </c>
      <c r="J64" s="908">
        <f t="shared" si="7"/>
        <v>61776</v>
      </c>
      <c r="K64" s="941"/>
      <c r="L64" s="942"/>
      <c r="N64" s="1002">
        <v>62400</v>
      </c>
      <c r="O64" s="1003">
        <f t="shared" si="8"/>
        <v>56160</v>
      </c>
      <c r="P64" s="1003">
        <f t="shared" si="9"/>
        <v>56160</v>
      </c>
    </row>
    <row r="65" spans="1:19" s="1089" customFormat="1" ht="24" customHeight="1">
      <c r="A65" s="1010"/>
      <c r="B65" s="1092"/>
      <c r="C65" s="1093"/>
      <c r="D65" s="1094"/>
      <c r="E65" s="1095"/>
      <c r="F65" s="907">
        <f t="shared" si="3"/>
        <v>0</v>
      </c>
      <c r="G65" s="907">
        <f t="shared" si="4"/>
        <v>0</v>
      </c>
      <c r="H65" s="1096"/>
      <c r="I65" s="1096"/>
      <c r="J65" s="1096"/>
      <c r="K65" s="1097"/>
      <c r="L65" s="1053"/>
      <c r="M65" s="1088"/>
      <c r="N65" s="920"/>
      <c r="O65" s="1003">
        <f t="shared" si="8"/>
        <v>0</v>
      </c>
      <c r="P65" s="1003">
        <f t="shared" si="9"/>
        <v>0</v>
      </c>
    </row>
    <row r="66" spans="1:19" s="1085" customFormat="1" ht="24" customHeight="1">
      <c r="A66" s="1098"/>
      <c r="B66" s="1099"/>
      <c r="C66" s="1100" t="str">
        <f>"รวมราคา "&amp;B14</f>
        <v>รวมราคา งานครุภัณฑ์ติดอาคาร (ตกแต่งภายใน)</v>
      </c>
      <c r="D66" s="1101"/>
      <c r="E66" s="1102"/>
      <c r="F66" s="907">
        <f t="shared" si="3"/>
        <v>0</v>
      </c>
      <c r="G66" s="907">
        <f t="shared" si="4"/>
        <v>0</v>
      </c>
      <c r="H66" s="1103">
        <f>SUM(H15:H64)</f>
        <v>2083360</v>
      </c>
      <c r="I66" s="1103">
        <f>SUM(I15:I64)</f>
        <v>208336</v>
      </c>
      <c r="J66" s="1103">
        <f>SUM(J15:J64)</f>
        <v>2291696</v>
      </c>
      <c r="K66" s="1103"/>
      <c r="L66" s="1082"/>
      <c r="M66" s="1104"/>
      <c r="N66" s="1059"/>
      <c r="O66" s="1003">
        <f t="shared" si="8"/>
        <v>0</v>
      </c>
      <c r="P66" s="1003">
        <f t="shared" si="9"/>
        <v>0</v>
      </c>
    </row>
    <row r="67" spans="1:19" s="1083" customFormat="1" ht="24" customHeight="1">
      <c r="A67" s="1105">
        <v>7.2</v>
      </c>
      <c r="B67" s="1106" t="s">
        <v>1037</v>
      </c>
      <c r="C67" s="1107"/>
      <c r="D67" s="1108"/>
      <c r="E67" s="1109"/>
      <c r="F67" s="907">
        <f t="shared" si="3"/>
        <v>0</v>
      </c>
      <c r="G67" s="907">
        <f t="shared" si="4"/>
        <v>0</v>
      </c>
      <c r="H67" s="1110"/>
      <c r="I67" s="1110"/>
      <c r="J67" s="1110"/>
      <c r="K67" s="1110"/>
      <c r="L67" s="1082"/>
      <c r="M67" s="1082"/>
      <c r="N67" s="1111"/>
      <c r="O67" s="1003">
        <f t="shared" si="8"/>
        <v>0</v>
      </c>
      <c r="P67" s="1003">
        <f t="shared" si="9"/>
        <v>0</v>
      </c>
      <c r="Q67" s="1082"/>
      <c r="R67" s="1082"/>
      <c r="S67" s="1082"/>
    </row>
    <row r="68" spans="1:19" s="1083" customFormat="1" ht="24" customHeight="1">
      <c r="A68" s="1112" t="s">
        <v>1038</v>
      </c>
      <c r="B68" s="1681" t="s">
        <v>1039</v>
      </c>
      <c r="C68" s="1682"/>
      <c r="D68" s="1113"/>
      <c r="E68" s="1114"/>
      <c r="F68" s="907">
        <f t="shared" si="3"/>
        <v>0</v>
      </c>
      <c r="G68" s="907">
        <f t="shared" si="4"/>
        <v>0</v>
      </c>
      <c r="H68" s="1115"/>
      <c r="I68" s="1115"/>
      <c r="J68" s="1115"/>
      <c r="K68" s="1115"/>
      <c r="L68" s="1082"/>
      <c r="M68" s="1116"/>
      <c r="N68" s="1059"/>
      <c r="O68" s="1003">
        <f t="shared" si="8"/>
        <v>0</v>
      </c>
      <c r="P68" s="1003">
        <f t="shared" si="9"/>
        <v>0</v>
      </c>
    </row>
    <row r="69" spans="1:19" s="1005" customFormat="1" ht="23.25">
      <c r="A69" s="902"/>
      <c r="B69" s="1000" t="s">
        <v>1040</v>
      </c>
      <c r="C69" s="1001" t="s">
        <v>1041</v>
      </c>
      <c r="D69" s="971">
        <v>20</v>
      </c>
      <c r="E69" s="906" t="s">
        <v>147</v>
      </c>
      <c r="F69" s="907">
        <f t="shared" si="3"/>
        <v>8280</v>
      </c>
      <c r="G69" s="907">
        <f t="shared" si="4"/>
        <v>828</v>
      </c>
      <c r="H69" s="908">
        <f t="shared" ref="H69" si="10">ROUND(F69*D69,2)</f>
        <v>165600</v>
      </c>
      <c r="I69" s="908">
        <f t="shared" ref="I69" si="11">ROUND(G69*D69,2)</f>
        <v>16560</v>
      </c>
      <c r="J69" s="908">
        <f t="shared" ref="J69" si="12">ROUND(SUM(H69:I69),2)</f>
        <v>182160</v>
      </c>
      <c r="K69" s="941"/>
      <c r="L69" s="942"/>
      <c r="N69" s="1002">
        <v>9200</v>
      </c>
      <c r="O69" s="1003">
        <f t="shared" si="8"/>
        <v>8280</v>
      </c>
      <c r="P69" s="1003">
        <f t="shared" si="9"/>
        <v>8280</v>
      </c>
    </row>
    <row r="70" spans="1:19" s="1005" customFormat="1" ht="23.25">
      <c r="A70" s="902"/>
      <c r="B70" s="1000" t="s">
        <v>1042</v>
      </c>
      <c r="C70" s="1001" t="s">
        <v>1043</v>
      </c>
      <c r="D70" s="971">
        <v>1</v>
      </c>
      <c r="E70" s="906" t="s">
        <v>147</v>
      </c>
      <c r="F70" s="907">
        <f t="shared" si="3"/>
        <v>5850</v>
      </c>
      <c r="G70" s="907">
        <f t="shared" si="4"/>
        <v>585</v>
      </c>
      <c r="H70" s="908">
        <f t="shared" ref="H70:H86" si="13">ROUND(F70*D70,2)</f>
        <v>5850</v>
      </c>
      <c r="I70" s="908">
        <f t="shared" ref="I70:I86" si="14">ROUND(G70*D70,2)</f>
        <v>585</v>
      </c>
      <c r="J70" s="908">
        <f t="shared" ref="J70:J86" si="15">ROUND(SUM(H70:I70),2)</f>
        <v>6435</v>
      </c>
      <c r="K70" s="941"/>
      <c r="L70" s="942"/>
      <c r="N70" s="1002">
        <v>6500</v>
      </c>
      <c r="O70" s="1003">
        <f t="shared" si="8"/>
        <v>5850</v>
      </c>
      <c r="P70" s="1003">
        <f t="shared" si="9"/>
        <v>5850</v>
      </c>
    </row>
    <row r="71" spans="1:19" s="1005" customFormat="1" ht="23.25">
      <c r="A71" s="902"/>
      <c r="B71" s="1000" t="s">
        <v>1044</v>
      </c>
      <c r="C71" s="1001" t="s">
        <v>1045</v>
      </c>
      <c r="D71" s="971">
        <v>2</v>
      </c>
      <c r="E71" s="906" t="s">
        <v>147</v>
      </c>
      <c r="F71" s="907">
        <f t="shared" si="3"/>
        <v>12280</v>
      </c>
      <c r="G71" s="907">
        <f t="shared" si="4"/>
        <v>1228</v>
      </c>
      <c r="H71" s="908">
        <f t="shared" si="13"/>
        <v>24560</v>
      </c>
      <c r="I71" s="908">
        <f t="shared" si="14"/>
        <v>2456</v>
      </c>
      <c r="J71" s="908">
        <f t="shared" si="15"/>
        <v>27016</v>
      </c>
      <c r="K71" s="941"/>
      <c r="L71" s="942"/>
      <c r="N71" s="1002">
        <v>13640</v>
      </c>
      <c r="O71" s="1003">
        <f t="shared" si="8"/>
        <v>12276</v>
      </c>
      <c r="P71" s="1003">
        <f t="shared" si="9"/>
        <v>12280</v>
      </c>
    </row>
    <row r="72" spans="1:19" s="1005" customFormat="1" ht="23.25">
      <c r="A72" s="902"/>
      <c r="B72" s="1000" t="s">
        <v>1046</v>
      </c>
      <c r="C72" s="1001" t="s">
        <v>1047</v>
      </c>
      <c r="D72" s="971">
        <v>22</v>
      </c>
      <c r="E72" s="906" t="s">
        <v>147</v>
      </c>
      <c r="F72" s="907">
        <f t="shared" si="3"/>
        <v>1890</v>
      </c>
      <c r="G72" s="907">
        <f t="shared" si="4"/>
        <v>189</v>
      </c>
      <c r="H72" s="908">
        <f t="shared" si="13"/>
        <v>41580</v>
      </c>
      <c r="I72" s="908">
        <f t="shared" si="14"/>
        <v>4158</v>
      </c>
      <c r="J72" s="908">
        <f t="shared" si="15"/>
        <v>45738</v>
      </c>
      <c r="K72" s="941"/>
      <c r="L72" s="942"/>
      <c r="N72" s="1002">
        <v>2100</v>
      </c>
      <c r="O72" s="1003">
        <f t="shared" si="8"/>
        <v>1890</v>
      </c>
      <c r="P72" s="1003">
        <f t="shared" si="9"/>
        <v>1890</v>
      </c>
    </row>
    <row r="73" spans="1:19" s="1005" customFormat="1" ht="23.25">
      <c r="A73" s="902"/>
      <c r="B73" s="1000" t="s">
        <v>1048</v>
      </c>
      <c r="C73" s="1001" t="s">
        <v>1047</v>
      </c>
      <c r="D73" s="971">
        <v>8</v>
      </c>
      <c r="E73" s="906" t="s">
        <v>147</v>
      </c>
      <c r="F73" s="907">
        <f t="shared" si="3"/>
        <v>1350</v>
      </c>
      <c r="G73" s="907">
        <f t="shared" si="4"/>
        <v>135</v>
      </c>
      <c r="H73" s="908">
        <f t="shared" si="13"/>
        <v>10800</v>
      </c>
      <c r="I73" s="908">
        <f t="shared" si="14"/>
        <v>1080</v>
      </c>
      <c r="J73" s="908">
        <f t="shared" si="15"/>
        <v>11880</v>
      </c>
      <c r="K73" s="941"/>
      <c r="L73" s="942"/>
      <c r="N73" s="1002">
        <v>1500</v>
      </c>
      <c r="O73" s="1003">
        <f t="shared" si="8"/>
        <v>1350</v>
      </c>
      <c r="P73" s="1003">
        <f t="shared" si="9"/>
        <v>1350</v>
      </c>
    </row>
    <row r="74" spans="1:19" s="1005" customFormat="1" ht="23.25">
      <c r="A74" s="902"/>
      <c r="B74" s="1000" t="s">
        <v>1049</v>
      </c>
      <c r="C74" s="1001" t="s">
        <v>1047</v>
      </c>
      <c r="D74" s="971">
        <v>2</v>
      </c>
      <c r="E74" s="906" t="s">
        <v>147</v>
      </c>
      <c r="F74" s="907">
        <f t="shared" si="3"/>
        <v>1800</v>
      </c>
      <c r="G74" s="907">
        <f t="shared" si="4"/>
        <v>180</v>
      </c>
      <c r="H74" s="908">
        <f t="shared" si="13"/>
        <v>3600</v>
      </c>
      <c r="I74" s="908">
        <f t="shared" si="14"/>
        <v>360</v>
      </c>
      <c r="J74" s="908">
        <f t="shared" si="15"/>
        <v>3960</v>
      </c>
      <c r="K74" s="941"/>
      <c r="L74" s="942"/>
      <c r="N74" s="1002">
        <v>2000</v>
      </c>
      <c r="O74" s="1003">
        <f t="shared" si="8"/>
        <v>1800</v>
      </c>
      <c r="P74" s="1003">
        <f t="shared" si="9"/>
        <v>1800</v>
      </c>
    </row>
    <row r="75" spans="1:19" s="1083" customFormat="1" ht="24" customHeight="1">
      <c r="A75" s="1006" t="s">
        <v>1050</v>
      </c>
      <c r="B75" s="1671" t="s">
        <v>1051</v>
      </c>
      <c r="C75" s="1672"/>
      <c r="D75" s="1117"/>
      <c r="E75" s="1118"/>
      <c r="F75" s="907">
        <f t="shared" si="3"/>
        <v>0</v>
      </c>
      <c r="G75" s="907">
        <f t="shared" si="4"/>
        <v>0</v>
      </c>
      <c r="H75" s="908">
        <f t="shared" si="13"/>
        <v>0</v>
      </c>
      <c r="I75" s="908">
        <f t="shared" si="14"/>
        <v>0</v>
      </c>
      <c r="J75" s="908">
        <f t="shared" si="15"/>
        <v>0</v>
      </c>
      <c r="K75" s="1115"/>
      <c r="L75" s="1082"/>
      <c r="M75" s="1116"/>
      <c r="N75" s="1059"/>
      <c r="O75" s="1003">
        <f t="shared" si="8"/>
        <v>0</v>
      </c>
      <c r="P75" s="1003">
        <f t="shared" si="9"/>
        <v>0</v>
      </c>
    </row>
    <row r="76" spans="1:19" s="1005" customFormat="1" ht="23.25">
      <c r="A76" s="902"/>
      <c r="B76" s="1000" t="s">
        <v>1046</v>
      </c>
      <c r="C76" s="1001" t="s">
        <v>1047</v>
      </c>
      <c r="D76" s="971">
        <v>30</v>
      </c>
      <c r="E76" s="906" t="s">
        <v>147</v>
      </c>
      <c r="F76" s="907">
        <f t="shared" si="3"/>
        <v>1890</v>
      </c>
      <c r="G76" s="907">
        <f t="shared" si="4"/>
        <v>189</v>
      </c>
      <c r="H76" s="908">
        <f t="shared" si="13"/>
        <v>56700</v>
      </c>
      <c r="I76" s="908">
        <f t="shared" si="14"/>
        <v>5670</v>
      </c>
      <c r="J76" s="908">
        <f t="shared" si="15"/>
        <v>62370</v>
      </c>
      <c r="K76" s="941"/>
      <c r="L76" s="942"/>
      <c r="N76" s="1002">
        <v>2100</v>
      </c>
      <c r="O76" s="1003">
        <f t="shared" si="8"/>
        <v>1890</v>
      </c>
      <c r="P76" s="1003">
        <f t="shared" si="9"/>
        <v>1890</v>
      </c>
    </row>
    <row r="77" spans="1:19" s="1005" customFormat="1" ht="23.25">
      <c r="A77" s="902"/>
      <c r="B77" s="1000" t="s">
        <v>1048</v>
      </c>
      <c r="C77" s="1001" t="s">
        <v>1047</v>
      </c>
      <c r="D77" s="971">
        <v>8</v>
      </c>
      <c r="E77" s="906" t="s">
        <v>147</v>
      </c>
      <c r="F77" s="907">
        <f t="shared" si="3"/>
        <v>1350</v>
      </c>
      <c r="G77" s="907">
        <f t="shared" si="4"/>
        <v>135</v>
      </c>
      <c r="H77" s="908">
        <f t="shared" si="13"/>
        <v>10800</v>
      </c>
      <c r="I77" s="908">
        <f t="shared" si="14"/>
        <v>1080</v>
      </c>
      <c r="J77" s="908">
        <f t="shared" si="15"/>
        <v>11880</v>
      </c>
      <c r="K77" s="941"/>
      <c r="L77" s="942"/>
      <c r="N77" s="1002">
        <v>1500</v>
      </c>
      <c r="O77" s="1003">
        <f t="shared" si="8"/>
        <v>1350</v>
      </c>
      <c r="P77" s="1003">
        <f t="shared" si="9"/>
        <v>1350</v>
      </c>
    </row>
    <row r="78" spans="1:19" s="1005" customFormat="1" ht="23.25">
      <c r="A78" s="902"/>
      <c r="B78" s="1000" t="s">
        <v>1052</v>
      </c>
      <c r="C78" s="1001" t="s">
        <v>1053</v>
      </c>
      <c r="D78" s="971">
        <v>20</v>
      </c>
      <c r="E78" s="906" t="s">
        <v>147</v>
      </c>
      <c r="F78" s="907">
        <f t="shared" si="3"/>
        <v>1710</v>
      </c>
      <c r="G78" s="907">
        <f t="shared" si="4"/>
        <v>171</v>
      </c>
      <c r="H78" s="908">
        <f t="shared" si="13"/>
        <v>34200</v>
      </c>
      <c r="I78" s="908">
        <f t="shared" si="14"/>
        <v>3420</v>
      </c>
      <c r="J78" s="908">
        <f t="shared" si="15"/>
        <v>37620</v>
      </c>
      <c r="K78" s="941"/>
      <c r="L78" s="942"/>
      <c r="N78" s="1002">
        <v>1900</v>
      </c>
      <c r="O78" s="1003">
        <f t="shared" si="8"/>
        <v>1710</v>
      </c>
      <c r="P78" s="1003">
        <f t="shared" si="9"/>
        <v>1710</v>
      </c>
    </row>
    <row r="79" spans="1:19" s="1005" customFormat="1" ht="23.25">
      <c r="A79" s="902"/>
      <c r="B79" s="1000" t="s">
        <v>1054</v>
      </c>
      <c r="C79" s="1001" t="s">
        <v>1053</v>
      </c>
      <c r="D79" s="971">
        <v>5</v>
      </c>
      <c r="E79" s="906" t="s">
        <v>147</v>
      </c>
      <c r="F79" s="907">
        <f t="shared" si="3"/>
        <v>1260</v>
      </c>
      <c r="G79" s="907">
        <f t="shared" si="4"/>
        <v>126</v>
      </c>
      <c r="H79" s="908">
        <f t="shared" si="13"/>
        <v>6300</v>
      </c>
      <c r="I79" s="908">
        <f t="shared" si="14"/>
        <v>630</v>
      </c>
      <c r="J79" s="908">
        <f t="shared" si="15"/>
        <v>6930</v>
      </c>
      <c r="K79" s="941"/>
      <c r="L79" s="942"/>
      <c r="N79" s="1002">
        <v>1400</v>
      </c>
      <c r="O79" s="1003">
        <f t="shared" si="8"/>
        <v>1260</v>
      </c>
      <c r="P79" s="1003">
        <f t="shared" si="9"/>
        <v>1260</v>
      </c>
    </row>
    <row r="80" spans="1:19" s="1005" customFormat="1" ht="23.25">
      <c r="A80" s="902"/>
      <c r="B80" s="1000" t="s">
        <v>1055</v>
      </c>
      <c r="C80" s="1001" t="s">
        <v>1053</v>
      </c>
      <c r="D80" s="971">
        <v>1</v>
      </c>
      <c r="E80" s="906" t="s">
        <v>147</v>
      </c>
      <c r="F80" s="907">
        <f t="shared" si="3"/>
        <v>1260</v>
      </c>
      <c r="G80" s="907">
        <f t="shared" si="4"/>
        <v>126</v>
      </c>
      <c r="H80" s="908">
        <f t="shared" si="13"/>
        <v>1260</v>
      </c>
      <c r="I80" s="908">
        <f t="shared" si="14"/>
        <v>126</v>
      </c>
      <c r="J80" s="908">
        <f t="shared" si="15"/>
        <v>1386</v>
      </c>
      <c r="K80" s="941"/>
      <c r="L80" s="942"/>
      <c r="N80" s="1002">
        <v>1400</v>
      </c>
      <c r="O80" s="1003">
        <f t="shared" si="8"/>
        <v>1260</v>
      </c>
      <c r="P80" s="1003">
        <f t="shared" si="9"/>
        <v>1260</v>
      </c>
    </row>
    <row r="81" spans="1:19" s="1005" customFormat="1" ht="23.25">
      <c r="A81" s="902"/>
      <c r="B81" s="1000" t="s">
        <v>1056</v>
      </c>
      <c r="C81" s="1001" t="s">
        <v>1053</v>
      </c>
      <c r="D81" s="971">
        <v>1</v>
      </c>
      <c r="E81" s="906" t="s">
        <v>147</v>
      </c>
      <c r="F81" s="907">
        <f t="shared" ref="F81:F109" si="16">SUM(P81)</f>
        <v>1440</v>
      </c>
      <c r="G81" s="907">
        <f t="shared" ref="G81:G109" si="17">SUM(F81)*0.1</f>
        <v>144</v>
      </c>
      <c r="H81" s="908">
        <f t="shared" si="13"/>
        <v>1440</v>
      </c>
      <c r="I81" s="908">
        <f t="shared" si="14"/>
        <v>144</v>
      </c>
      <c r="J81" s="908">
        <f t="shared" si="15"/>
        <v>1584</v>
      </c>
      <c r="K81" s="941"/>
      <c r="L81" s="942"/>
      <c r="N81" s="1002">
        <v>1600</v>
      </c>
      <c r="O81" s="1003">
        <f t="shared" ref="O81:O109" si="18">SUM(N81)*0.9</f>
        <v>1440</v>
      </c>
      <c r="P81" s="1003">
        <f t="shared" ref="P81:P109" si="19">ROUND(O81,-1)</f>
        <v>1440</v>
      </c>
    </row>
    <row r="82" spans="1:19" s="1005" customFormat="1" ht="23.25">
      <c r="A82" s="902"/>
      <c r="B82" s="1000" t="s">
        <v>1057</v>
      </c>
      <c r="C82" s="1001" t="s">
        <v>1053</v>
      </c>
      <c r="D82" s="971">
        <v>2</v>
      </c>
      <c r="E82" s="906" t="s">
        <v>147</v>
      </c>
      <c r="F82" s="907">
        <f t="shared" si="16"/>
        <v>1620</v>
      </c>
      <c r="G82" s="907">
        <f t="shared" si="17"/>
        <v>162</v>
      </c>
      <c r="H82" s="908">
        <f t="shared" si="13"/>
        <v>3240</v>
      </c>
      <c r="I82" s="908">
        <f t="shared" si="14"/>
        <v>324</v>
      </c>
      <c r="J82" s="908">
        <f t="shared" si="15"/>
        <v>3564</v>
      </c>
      <c r="K82" s="941"/>
      <c r="L82" s="942"/>
      <c r="N82" s="1002">
        <v>1800</v>
      </c>
      <c r="O82" s="1003">
        <f t="shared" si="18"/>
        <v>1620</v>
      </c>
      <c r="P82" s="1003">
        <f t="shared" si="19"/>
        <v>1620</v>
      </c>
    </row>
    <row r="83" spans="1:19" s="1005" customFormat="1" ht="23.25">
      <c r="A83" s="902"/>
      <c r="B83" s="1000" t="s">
        <v>1058</v>
      </c>
      <c r="C83" s="1001" t="s">
        <v>1053</v>
      </c>
      <c r="D83" s="971">
        <v>2</v>
      </c>
      <c r="E83" s="906" t="s">
        <v>147</v>
      </c>
      <c r="F83" s="907">
        <f t="shared" si="16"/>
        <v>1260</v>
      </c>
      <c r="G83" s="907">
        <f t="shared" si="17"/>
        <v>126</v>
      </c>
      <c r="H83" s="908">
        <f t="shared" si="13"/>
        <v>2520</v>
      </c>
      <c r="I83" s="908">
        <f t="shared" si="14"/>
        <v>252</v>
      </c>
      <c r="J83" s="908">
        <f t="shared" si="15"/>
        <v>2772</v>
      </c>
      <c r="K83" s="941"/>
      <c r="L83" s="942"/>
      <c r="N83" s="1002">
        <v>1400</v>
      </c>
      <c r="O83" s="1003">
        <f t="shared" si="18"/>
        <v>1260</v>
      </c>
      <c r="P83" s="1003">
        <f t="shared" si="19"/>
        <v>1260</v>
      </c>
    </row>
    <row r="84" spans="1:19" s="1005" customFormat="1" ht="23.25">
      <c r="A84" s="902"/>
      <c r="B84" s="1000" t="s">
        <v>1059</v>
      </c>
      <c r="C84" s="1001" t="s">
        <v>1053</v>
      </c>
      <c r="D84" s="971">
        <v>2</v>
      </c>
      <c r="E84" s="906" t="s">
        <v>147</v>
      </c>
      <c r="F84" s="907">
        <f t="shared" si="16"/>
        <v>2160</v>
      </c>
      <c r="G84" s="907">
        <f t="shared" si="17"/>
        <v>216</v>
      </c>
      <c r="H84" s="908">
        <f t="shared" si="13"/>
        <v>4320</v>
      </c>
      <c r="I84" s="908">
        <f t="shared" si="14"/>
        <v>432</v>
      </c>
      <c r="J84" s="908">
        <f t="shared" si="15"/>
        <v>4752</v>
      </c>
      <c r="K84" s="941"/>
      <c r="L84" s="942"/>
      <c r="N84" s="1002">
        <v>2400</v>
      </c>
      <c r="O84" s="1003">
        <f t="shared" si="18"/>
        <v>2160</v>
      </c>
      <c r="P84" s="1003">
        <f t="shared" si="19"/>
        <v>2160</v>
      </c>
    </row>
    <row r="85" spans="1:19" s="1005" customFormat="1" ht="23.25">
      <c r="A85" s="902"/>
      <c r="B85" s="1000" t="s">
        <v>1060</v>
      </c>
      <c r="C85" s="1001" t="s">
        <v>1053</v>
      </c>
      <c r="D85" s="971">
        <v>1</v>
      </c>
      <c r="E85" s="906" t="s">
        <v>147</v>
      </c>
      <c r="F85" s="907">
        <f t="shared" si="16"/>
        <v>2250</v>
      </c>
      <c r="G85" s="907">
        <f t="shared" si="17"/>
        <v>225</v>
      </c>
      <c r="H85" s="908">
        <f t="shared" si="13"/>
        <v>2250</v>
      </c>
      <c r="I85" s="908">
        <f t="shared" si="14"/>
        <v>225</v>
      </c>
      <c r="J85" s="908">
        <f t="shared" si="15"/>
        <v>2475</v>
      </c>
      <c r="K85" s="941"/>
      <c r="L85" s="942"/>
      <c r="N85" s="1002">
        <v>2500</v>
      </c>
      <c r="O85" s="1003">
        <f t="shared" si="18"/>
        <v>2250</v>
      </c>
      <c r="P85" s="1003">
        <f t="shared" si="19"/>
        <v>2250</v>
      </c>
    </row>
    <row r="86" spans="1:19" s="1005" customFormat="1" ht="23.25">
      <c r="A86" s="902"/>
      <c r="B86" s="1000" t="s">
        <v>1061</v>
      </c>
      <c r="C86" s="1001" t="s">
        <v>1053</v>
      </c>
      <c r="D86" s="971">
        <v>2</v>
      </c>
      <c r="E86" s="906" t="s">
        <v>147</v>
      </c>
      <c r="F86" s="907">
        <f t="shared" si="16"/>
        <v>1350</v>
      </c>
      <c r="G86" s="907">
        <f t="shared" si="17"/>
        <v>135</v>
      </c>
      <c r="H86" s="908">
        <f t="shared" si="13"/>
        <v>2700</v>
      </c>
      <c r="I86" s="908">
        <f t="shared" si="14"/>
        <v>270</v>
      </c>
      <c r="J86" s="908">
        <f t="shared" si="15"/>
        <v>2970</v>
      </c>
      <c r="K86" s="941"/>
      <c r="L86" s="942"/>
      <c r="N86" s="1002">
        <v>1500</v>
      </c>
      <c r="O86" s="1003">
        <f t="shared" si="18"/>
        <v>1350</v>
      </c>
      <c r="P86" s="1003">
        <f t="shared" si="19"/>
        <v>1350</v>
      </c>
    </row>
    <row r="87" spans="1:19" s="1005" customFormat="1" ht="23.25">
      <c r="A87" s="902"/>
      <c r="B87" s="1000"/>
      <c r="C87" s="1001"/>
      <c r="D87" s="905"/>
      <c r="E87" s="906"/>
      <c r="F87" s="907">
        <f t="shared" si="16"/>
        <v>0</v>
      </c>
      <c r="G87" s="907">
        <f t="shared" si="17"/>
        <v>0</v>
      </c>
      <c r="H87" s="908"/>
      <c r="I87" s="908"/>
      <c r="J87" s="908"/>
      <c r="K87" s="941"/>
      <c r="L87" s="942"/>
      <c r="N87" s="1002"/>
      <c r="O87" s="1003">
        <f t="shared" si="18"/>
        <v>0</v>
      </c>
      <c r="P87" s="1003">
        <f t="shared" si="19"/>
        <v>0</v>
      </c>
    </row>
    <row r="88" spans="1:19" s="979" customFormat="1" ht="24" customHeight="1">
      <c r="A88" s="1098"/>
      <c r="B88" s="1119"/>
      <c r="C88" s="1120" t="str">
        <f>"รวมราคา "&amp;B67</f>
        <v>รวมราคา งานวัสดุประกอบอาคาร - ผ้าม่าน</v>
      </c>
      <c r="D88" s="1101"/>
      <c r="E88" s="1102"/>
      <c r="F88" s="907">
        <f t="shared" si="16"/>
        <v>0</v>
      </c>
      <c r="G88" s="907">
        <f t="shared" si="17"/>
        <v>0</v>
      </c>
      <c r="H88" s="1103">
        <f>SUM(H69:H86)</f>
        <v>377720</v>
      </c>
      <c r="I88" s="1103">
        <f t="shared" ref="I88:J88" si="20">SUM(I69:I86)</f>
        <v>37772</v>
      </c>
      <c r="J88" s="1103">
        <f t="shared" si="20"/>
        <v>415492</v>
      </c>
      <c r="K88" s="1103"/>
      <c r="L88" s="1082"/>
      <c r="M88" s="1121"/>
      <c r="N88" s="1015"/>
      <c r="O88" s="1003">
        <f t="shared" si="18"/>
        <v>0</v>
      </c>
      <c r="P88" s="1003">
        <f t="shared" si="19"/>
        <v>0</v>
      </c>
    </row>
    <row r="89" spans="1:19" s="1083" customFormat="1" ht="24" customHeight="1">
      <c r="A89" s="1105">
        <v>7.3</v>
      </c>
      <c r="B89" s="1106" t="s">
        <v>1062</v>
      </c>
      <c r="C89" s="1107"/>
      <c r="D89" s="1108"/>
      <c r="E89" s="1109"/>
      <c r="F89" s="907">
        <f t="shared" si="16"/>
        <v>0</v>
      </c>
      <c r="G89" s="907">
        <f t="shared" si="17"/>
        <v>0</v>
      </c>
      <c r="H89" s="1110"/>
      <c r="I89" s="1110"/>
      <c r="J89" s="1110"/>
      <c r="K89" s="1110"/>
      <c r="L89" s="1082"/>
      <c r="M89" s="1082"/>
      <c r="N89" s="1111"/>
      <c r="O89" s="1003">
        <f t="shared" si="18"/>
        <v>0</v>
      </c>
      <c r="P89" s="1003">
        <f t="shared" si="19"/>
        <v>0</v>
      </c>
      <c r="Q89" s="1082"/>
      <c r="R89" s="1082"/>
      <c r="S89" s="1082"/>
    </row>
    <row r="90" spans="1:19" ht="24" customHeight="1">
      <c r="A90" s="1112" t="s">
        <v>1063</v>
      </c>
      <c r="B90" s="1681" t="s">
        <v>1064</v>
      </c>
      <c r="C90" s="1682"/>
      <c r="D90" s="1122"/>
      <c r="E90" s="1123"/>
      <c r="F90" s="907">
        <f t="shared" si="16"/>
        <v>0</v>
      </c>
      <c r="G90" s="907">
        <f t="shared" si="17"/>
        <v>0</v>
      </c>
      <c r="H90" s="1124"/>
      <c r="I90" s="1124"/>
      <c r="J90" s="1124"/>
      <c r="K90" s="1124"/>
      <c r="M90" s="1053"/>
      <c r="N90" s="1125"/>
      <c r="O90" s="1003">
        <f t="shared" si="18"/>
        <v>0</v>
      </c>
      <c r="P90" s="1003">
        <f t="shared" si="19"/>
        <v>0</v>
      </c>
      <c r="Q90" s="1053"/>
      <c r="R90" s="1053"/>
      <c r="S90" s="1053"/>
    </row>
    <row r="91" spans="1:19" s="1005" customFormat="1" ht="23.25">
      <c r="A91" s="902"/>
      <c r="B91" s="1000" t="s">
        <v>1065</v>
      </c>
      <c r="C91" s="1001" t="s">
        <v>1066</v>
      </c>
      <c r="D91" s="971">
        <v>39</v>
      </c>
      <c r="E91" s="906" t="s">
        <v>1067</v>
      </c>
      <c r="F91" s="907">
        <f t="shared" si="16"/>
        <v>640</v>
      </c>
      <c r="G91" s="907">
        <f t="shared" si="17"/>
        <v>64</v>
      </c>
      <c r="H91" s="908">
        <f t="shared" ref="H91" si="21">ROUND(F91*D91,2)</f>
        <v>24960</v>
      </c>
      <c r="I91" s="908">
        <f t="shared" ref="I91" si="22">ROUND(G91*D91,2)</f>
        <v>2496</v>
      </c>
      <c r="J91" s="908">
        <f t="shared" ref="J91" si="23">ROUND(SUM(H91:I91),2)</f>
        <v>27456</v>
      </c>
      <c r="K91" s="941"/>
      <c r="L91" s="942"/>
      <c r="N91" s="1002">
        <v>715</v>
      </c>
      <c r="O91" s="1003">
        <f t="shared" si="18"/>
        <v>643.5</v>
      </c>
      <c r="P91" s="1003">
        <f t="shared" si="19"/>
        <v>640</v>
      </c>
    </row>
    <row r="92" spans="1:19" s="1005" customFormat="1" ht="23.25">
      <c r="A92" s="902"/>
      <c r="B92" s="1000" t="s">
        <v>1068</v>
      </c>
      <c r="C92" s="1001" t="s">
        <v>1069</v>
      </c>
      <c r="D92" s="971">
        <v>2</v>
      </c>
      <c r="E92" s="906" t="s">
        <v>1067</v>
      </c>
      <c r="F92" s="907">
        <f t="shared" si="16"/>
        <v>4320</v>
      </c>
      <c r="G92" s="907">
        <f t="shared" si="17"/>
        <v>432</v>
      </c>
      <c r="H92" s="908">
        <f t="shared" ref="H92:H109" si="24">ROUND(F92*D92,2)</f>
        <v>8640</v>
      </c>
      <c r="I92" s="908">
        <f t="shared" ref="I92:I109" si="25">ROUND(G92*D92,2)</f>
        <v>864</v>
      </c>
      <c r="J92" s="908">
        <f t="shared" ref="J92:J109" si="26">ROUND(SUM(H92:I92),2)</f>
        <v>9504</v>
      </c>
      <c r="K92" s="941"/>
      <c r="L92" s="942"/>
      <c r="N92" s="1002">
        <v>4800</v>
      </c>
      <c r="O92" s="1003">
        <f t="shared" si="18"/>
        <v>4320</v>
      </c>
      <c r="P92" s="1003">
        <f t="shared" si="19"/>
        <v>4320</v>
      </c>
    </row>
    <row r="93" spans="1:19" s="1005" customFormat="1" ht="23.25">
      <c r="A93" s="902"/>
      <c r="B93" s="1000" t="s">
        <v>1070</v>
      </c>
      <c r="C93" s="1001" t="s">
        <v>1071</v>
      </c>
      <c r="D93" s="971">
        <v>2</v>
      </c>
      <c r="E93" s="906" t="s">
        <v>1067</v>
      </c>
      <c r="F93" s="907">
        <f t="shared" si="16"/>
        <v>1050</v>
      </c>
      <c r="G93" s="907">
        <f t="shared" si="17"/>
        <v>105</v>
      </c>
      <c r="H93" s="908">
        <f t="shared" si="24"/>
        <v>2100</v>
      </c>
      <c r="I93" s="908">
        <f t="shared" si="25"/>
        <v>210</v>
      </c>
      <c r="J93" s="908">
        <f t="shared" si="26"/>
        <v>2310</v>
      </c>
      <c r="K93" s="941"/>
      <c r="L93" s="942"/>
      <c r="N93" s="1002">
        <v>1170</v>
      </c>
      <c r="O93" s="1003">
        <f t="shared" si="18"/>
        <v>1053</v>
      </c>
      <c r="P93" s="1003">
        <f t="shared" si="19"/>
        <v>1050</v>
      </c>
    </row>
    <row r="94" spans="1:19" s="1005" customFormat="1" ht="23.25">
      <c r="A94" s="902"/>
      <c r="B94" s="1000" t="s">
        <v>1072</v>
      </c>
      <c r="C94" s="1001" t="s">
        <v>1073</v>
      </c>
      <c r="D94" s="971">
        <v>2</v>
      </c>
      <c r="E94" s="906" t="s">
        <v>1067</v>
      </c>
      <c r="F94" s="907">
        <f t="shared" si="16"/>
        <v>1050</v>
      </c>
      <c r="G94" s="907">
        <f t="shared" si="17"/>
        <v>105</v>
      </c>
      <c r="H94" s="908">
        <f t="shared" si="24"/>
        <v>2100</v>
      </c>
      <c r="I94" s="908">
        <f t="shared" si="25"/>
        <v>210</v>
      </c>
      <c r="J94" s="908">
        <f t="shared" si="26"/>
        <v>2310</v>
      </c>
      <c r="K94" s="941"/>
      <c r="L94" s="942"/>
      <c r="N94" s="1002">
        <v>1170</v>
      </c>
      <c r="O94" s="1003">
        <f t="shared" si="18"/>
        <v>1053</v>
      </c>
      <c r="P94" s="1003">
        <f t="shared" si="19"/>
        <v>1050</v>
      </c>
    </row>
    <row r="95" spans="1:19" s="1005" customFormat="1" ht="23.25">
      <c r="A95" s="902"/>
      <c r="B95" s="1000" t="s">
        <v>1074</v>
      </c>
      <c r="C95" s="1001" t="s">
        <v>1075</v>
      </c>
      <c r="D95" s="971">
        <v>3</v>
      </c>
      <c r="E95" s="906" t="s">
        <v>1067</v>
      </c>
      <c r="F95" s="907">
        <f t="shared" si="16"/>
        <v>1050</v>
      </c>
      <c r="G95" s="907">
        <f t="shared" si="17"/>
        <v>105</v>
      </c>
      <c r="H95" s="908">
        <f t="shared" si="24"/>
        <v>3150</v>
      </c>
      <c r="I95" s="908">
        <f t="shared" si="25"/>
        <v>315</v>
      </c>
      <c r="J95" s="908">
        <f t="shared" si="26"/>
        <v>3465</v>
      </c>
      <c r="K95" s="941"/>
      <c r="L95" s="942"/>
      <c r="N95" s="1002">
        <v>1170</v>
      </c>
      <c r="O95" s="1003">
        <f t="shared" si="18"/>
        <v>1053</v>
      </c>
      <c r="P95" s="1003">
        <f t="shared" si="19"/>
        <v>1050</v>
      </c>
    </row>
    <row r="96" spans="1:19" s="1005" customFormat="1" ht="23.25">
      <c r="A96" s="902"/>
      <c r="B96" s="1000" t="s">
        <v>1076</v>
      </c>
      <c r="C96" s="1001" t="s">
        <v>1077</v>
      </c>
      <c r="D96" s="971">
        <v>1</v>
      </c>
      <c r="E96" s="906" t="s">
        <v>1067</v>
      </c>
      <c r="F96" s="907">
        <f t="shared" si="16"/>
        <v>1050</v>
      </c>
      <c r="G96" s="907">
        <f t="shared" si="17"/>
        <v>105</v>
      </c>
      <c r="H96" s="908">
        <f t="shared" si="24"/>
        <v>1050</v>
      </c>
      <c r="I96" s="908">
        <f t="shared" si="25"/>
        <v>105</v>
      </c>
      <c r="J96" s="908">
        <f t="shared" si="26"/>
        <v>1155</v>
      </c>
      <c r="K96" s="941"/>
      <c r="L96" s="942"/>
      <c r="N96" s="1002">
        <v>1170</v>
      </c>
      <c r="O96" s="1003">
        <f t="shared" si="18"/>
        <v>1053</v>
      </c>
      <c r="P96" s="1003">
        <f t="shared" si="19"/>
        <v>1050</v>
      </c>
    </row>
    <row r="97" spans="1:22" s="1005" customFormat="1" ht="23.25">
      <c r="A97" s="902"/>
      <c r="B97" s="1000" t="s">
        <v>1078</v>
      </c>
      <c r="C97" s="1001" t="s">
        <v>1077</v>
      </c>
      <c r="D97" s="971">
        <v>2</v>
      </c>
      <c r="E97" s="906" t="s">
        <v>1067</v>
      </c>
      <c r="F97" s="907">
        <f t="shared" si="16"/>
        <v>1460</v>
      </c>
      <c r="G97" s="907">
        <f t="shared" si="17"/>
        <v>146</v>
      </c>
      <c r="H97" s="908">
        <f t="shared" si="24"/>
        <v>2920</v>
      </c>
      <c r="I97" s="908">
        <f t="shared" si="25"/>
        <v>292</v>
      </c>
      <c r="J97" s="908">
        <f t="shared" si="26"/>
        <v>3212</v>
      </c>
      <c r="K97" s="941"/>
      <c r="L97" s="942"/>
      <c r="N97" s="1002">
        <v>1625</v>
      </c>
      <c r="O97" s="1003">
        <f t="shared" si="18"/>
        <v>1462.5</v>
      </c>
      <c r="P97" s="1003">
        <f t="shared" si="19"/>
        <v>1460</v>
      </c>
    </row>
    <row r="98" spans="1:22" ht="24" customHeight="1">
      <c r="A98" s="1006" t="s">
        <v>1079</v>
      </c>
      <c r="B98" s="1671" t="s">
        <v>1080</v>
      </c>
      <c r="C98" s="1672"/>
      <c r="D98" s="1126"/>
      <c r="E98" s="1091"/>
      <c r="F98" s="907">
        <f t="shared" si="16"/>
        <v>0</v>
      </c>
      <c r="G98" s="907">
        <f t="shared" si="17"/>
        <v>0</v>
      </c>
      <c r="H98" s="908">
        <f t="shared" si="24"/>
        <v>0</v>
      </c>
      <c r="I98" s="908">
        <f t="shared" si="25"/>
        <v>0</v>
      </c>
      <c r="J98" s="908">
        <f t="shared" si="26"/>
        <v>0</v>
      </c>
      <c r="K98" s="853"/>
      <c r="M98" s="1053"/>
      <c r="N98" s="1125"/>
      <c r="O98" s="1003">
        <f t="shared" si="18"/>
        <v>0</v>
      </c>
      <c r="P98" s="1003">
        <f t="shared" si="19"/>
        <v>0</v>
      </c>
      <c r="Q98" s="1053"/>
      <c r="R98" s="1053"/>
      <c r="S98" s="1053"/>
    </row>
    <row r="99" spans="1:22" s="1005" customFormat="1" ht="23.25">
      <c r="A99" s="902"/>
      <c r="B99" s="1000" t="s">
        <v>1081</v>
      </c>
      <c r="C99" s="1001" t="s">
        <v>1082</v>
      </c>
      <c r="D99" s="971">
        <v>1</v>
      </c>
      <c r="E99" s="906" t="s">
        <v>1067</v>
      </c>
      <c r="F99" s="907">
        <f t="shared" si="16"/>
        <v>4860</v>
      </c>
      <c r="G99" s="907">
        <f t="shared" si="17"/>
        <v>486</v>
      </c>
      <c r="H99" s="908">
        <f t="shared" si="24"/>
        <v>4860</v>
      </c>
      <c r="I99" s="908">
        <f t="shared" si="25"/>
        <v>486</v>
      </c>
      <c r="J99" s="908">
        <f t="shared" si="26"/>
        <v>5346</v>
      </c>
      <c r="K99" s="941"/>
      <c r="L99" s="942"/>
      <c r="N99" s="1002">
        <v>5400</v>
      </c>
      <c r="O99" s="1003">
        <f t="shared" si="18"/>
        <v>4860</v>
      </c>
      <c r="P99" s="1003">
        <f t="shared" si="19"/>
        <v>4860</v>
      </c>
    </row>
    <row r="100" spans="1:22" s="1005" customFormat="1" ht="23.25">
      <c r="A100" s="902"/>
      <c r="B100" s="1000" t="s">
        <v>1083</v>
      </c>
      <c r="C100" s="1001" t="s">
        <v>1084</v>
      </c>
      <c r="D100" s="971">
        <v>2</v>
      </c>
      <c r="E100" s="906" t="s">
        <v>1067</v>
      </c>
      <c r="F100" s="907">
        <f t="shared" si="16"/>
        <v>5400</v>
      </c>
      <c r="G100" s="907">
        <f t="shared" si="17"/>
        <v>540</v>
      </c>
      <c r="H100" s="908">
        <f t="shared" si="24"/>
        <v>10800</v>
      </c>
      <c r="I100" s="908">
        <f t="shared" si="25"/>
        <v>1080</v>
      </c>
      <c r="J100" s="908">
        <f t="shared" si="26"/>
        <v>11880</v>
      </c>
      <c r="K100" s="941"/>
      <c r="L100" s="942"/>
      <c r="N100" s="1002">
        <v>6000</v>
      </c>
      <c r="O100" s="1003">
        <f t="shared" si="18"/>
        <v>5400</v>
      </c>
      <c r="P100" s="1003">
        <f t="shared" si="19"/>
        <v>5400</v>
      </c>
    </row>
    <row r="101" spans="1:22" s="1005" customFormat="1" ht="23.25">
      <c r="A101" s="902"/>
      <c r="B101" s="1000" t="s">
        <v>1085</v>
      </c>
      <c r="C101" s="1001" t="s">
        <v>1086</v>
      </c>
      <c r="D101" s="971">
        <v>3</v>
      </c>
      <c r="E101" s="906" t="s">
        <v>1067</v>
      </c>
      <c r="F101" s="907">
        <f t="shared" si="16"/>
        <v>5400</v>
      </c>
      <c r="G101" s="907">
        <f t="shared" si="17"/>
        <v>540</v>
      </c>
      <c r="H101" s="908">
        <f t="shared" si="24"/>
        <v>16200</v>
      </c>
      <c r="I101" s="908">
        <f t="shared" si="25"/>
        <v>1620</v>
      </c>
      <c r="J101" s="908">
        <f t="shared" si="26"/>
        <v>17820</v>
      </c>
      <c r="K101" s="941"/>
      <c r="L101" s="942"/>
      <c r="N101" s="1002">
        <v>6000</v>
      </c>
      <c r="O101" s="1003">
        <f t="shared" si="18"/>
        <v>5400</v>
      </c>
      <c r="P101" s="1003">
        <f t="shared" si="19"/>
        <v>5400</v>
      </c>
    </row>
    <row r="102" spans="1:22" s="1005" customFormat="1" ht="23.25">
      <c r="A102" s="902"/>
      <c r="B102" s="1000" t="s">
        <v>1065</v>
      </c>
      <c r="C102" s="1001" t="s">
        <v>1066</v>
      </c>
      <c r="D102" s="971">
        <v>14</v>
      </c>
      <c r="E102" s="906" t="s">
        <v>1067</v>
      </c>
      <c r="F102" s="907">
        <f t="shared" si="16"/>
        <v>640</v>
      </c>
      <c r="G102" s="907">
        <f t="shared" si="17"/>
        <v>64</v>
      </c>
      <c r="H102" s="908">
        <f t="shared" si="24"/>
        <v>8960</v>
      </c>
      <c r="I102" s="908">
        <f t="shared" si="25"/>
        <v>896</v>
      </c>
      <c r="J102" s="908">
        <f t="shared" si="26"/>
        <v>9856</v>
      </c>
      <c r="K102" s="941"/>
      <c r="L102" s="942"/>
      <c r="N102" s="1002">
        <v>715</v>
      </c>
      <c r="O102" s="1003">
        <f t="shared" si="18"/>
        <v>643.5</v>
      </c>
      <c r="P102" s="1003">
        <f t="shared" si="19"/>
        <v>640</v>
      </c>
    </row>
    <row r="103" spans="1:22" s="1005" customFormat="1" ht="23.25">
      <c r="A103" s="902"/>
      <c r="B103" s="1000" t="s">
        <v>1087</v>
      </c>
      <c r="C103" s="1001" t="s">
        <v>1066</v>
      </c>
      <c r="D103" s="971">
        <v>30</v>
      </c>
      <c r="E103" s="906" t="s">
        <v>1067</v>
      </c>
      <c r="F103" s="907">
        <f t="shared" si="16"/>
        <v>590</v>
      </c>
      <c r="G103" s="907">
        <f t="shared" si="17"/>
        <v>59</v>
      </c>
      <c r="H103" s="908">
        <f t="shared" si="24"/>
        <v>17700</v>
      </c>
      <c r="I103" s="908">
        <f t="shared" si="25"/>
        <v>1770</v>
      </c>
      <c r="J103" s="908">
        <f t="shared" si="26"/>
        <v>19470</v>
      </c>
      <c r="K103" s="941"/>
      <c r="L103" s="942"/>
      <c r="N103" s="1002">
        <v>650</v>
      </c>
      <c r="O103" s="1003">
        <f t="shared" si="18"/>
        <v>585</v>
      </c>
      <c r="P103" s="1003">
        <f t="shared" si="19"/>
        <v>590</v>
      </c>
    </row>
    <row r="104" spans="1:22" s="1005" customFormat="1" ht="23.25">
      <c r="A104" s="902"/>
      <c r="B104" s="1000" t="s">
        <v>1088</v>
      </c>
      <c r="C104" s="1001" t="s">
        <v>1089</v>
      </c>
      <c r="D104" s="971">
        <v>4</v>
      </c>
      <c r="E104" s="906" t="s">
        <v>1067</v>
      </c>
      <c r="F104" s="907">
        <f t="shared" si="16"/>
        <v>700</v>
      </c>
      <c r="G104" s="907">
        <f t="shared" si="17"/>
        <v>70</v>
      </c>
      <c r="H104" s="908">
        <f t="shared" si="24"/>
        <v>2800</v>
      </c>
      <c r="I104" s="908">
        <f t="shared" si="25"/>
        <v>280</v>
      </c>
      <c r="J104" s="908">
        <f t="shared" si="26"/>
        <v>3080</v>
      </c>
      <c r="K104" s="941"/>
      <c r="L104" s="942"/>
      <c r="N104" s="1002">
        <v>775</v>
      </c>
      <c r="O104" s="1003">
        <f t="shared" si="18"/>
        <v>697.5</v>
      </c>
      <c r="P104" s="1003">
        <f t="shared" si="19"/>
        <v>700</v>
      </c>
    </row>
    <row r="105" spans="1:22" s="1005" customFormat="1" ht="23.25">
      <c r="A105" s="902"/>
      <c r="B105" s="1000" t="s">
        <v>1068</v>
      </c>
      <c r="C105" s="1001" t="s">
        <v>1069</v>
      </c>
      <c r="D105" s="971">
        <v>2</v>
      </c>
      <c r="E105" s="906" t="s">
        <v>1067</v>
      </c>
      <c r="F105" s="907">
        <f t="shared" si="16"/>
        <v>4320</v>
      </c>
      <c r="G105" s="907">
        <f t="shared" si="17"/>
        <v>432</v>
      </c>
      <c r="H105" s="908">
        <f t="shared" si="24"/>
        <v>8640</v>
      </c>
      <c r="I105" s="908">
        <f t="shared" si="25"/>
        <v>864</v>
      </c>
      <c r="J105" s="908">
        <f t="shared" si="26"/>
        <v>9504</v>
      </c>
      <c r="K105" s="941"/>
      <c r="L105" s="942"/>
      <c r="N105" s="1002">
        <v>4800</v>
      </c>
      <c r="O105" s="1003">
        <f t="shared" si="18"/>
        <v>4320</v>
      </c>
      <c r="P105" s="1003">
        <f t="shared" si="19"/>
        <v>4320</v>
      </c>
    </row>
    <row r="106" spans="1:22" s="1005" customFormat="1" ht="23.25">
      <c r="A106" s="902"/>
      <c r="B106" s="1000" t="s">
        <v>1090</v>
      </c>
      <c r="C106" s="1001" t="s">
        <v>1091</v>
      </c>
      <c r="D106" s="971">
        <v>1</v>
      </c>
      <c r="E106" s="906" t="s">
        <v>1067</v>
      </c>
      <c r="F106" s="907">
        <f t="shared" si="16"/>
        <v>2930</v>
      </c>
      <c r="G106" s="907">
        <f t="shared" si="17"/>
        <v>293</v>
      </c>
      <c r="H106" s="908">
        <f t="shared" si="24"/>
        <v>2930</v>
      </c>
      <c r="I106" s="908">
        <f t="shared" si="25"/>
        <v>293</v>
      </c>
      <c r="J106" s="908">
        <f t="shared" si="26"/>
        <v>3223</v>
      </c>
      <c r="K106" s="941"/>
      <c r="L106" s="942"/>
      <c r="N106" s="1002">
        <v>3250</v>
      </c>
      <c r="O106" s="1003">
        <f t="shared" si="18"/>
        <v>2925</v>
      </c>
      <c r="P106" s="1003">
        <f t="shared" si="19"/>
        <v>2930</v>
      </c>
    </row>
    <row r="107" spans="1:22" s="1005" customFormat="1" ht="23.25">
      <c r="A107" s="902"/>
      <c r="B107" s="1000" t="s">
        <v>1092</v>
      </c>
      <c r="C107" s="1001" t="s">
        <v>1093</v>
      </c>
      <c r="D107" s="971">
        <v>3</v>
      </c>
      <c r="E107" s="906" t="s">
        <v>1067</v>
      </c>
      <c r="F107" s="907">
        <f t="shared" si="16"/>
        <v>1670</v>
      </c>
      <c r="G107" s="907">
        <f t="shared" si="17"/>
        <v>167</v>
      </c>
      <c r="H107" s="908">
        <f t="shared" si="24"/>
        <v>5010</v>
      </c>
      <c r="I107" s="908">
        <f t="shared" si="25"/>
        <v>501</v>
      </c>
      <c r="J107" s="908">
        <f t="shared" si="26"/>
        <v>5511</v>
      </c>
      <c r="K107" s="941"/>
      <c r="L107" s="942"/>
      <c r="N107" s="1002">
        <v>1850</v>
      </c>
      <c r="O107" s="1003">
        <f t="shared" si="18"/>
        <v>1665</v>
      </c>
      <c r="P107" s="1003">
        <f t="shared" si="19"/>
        <v>1670</v>
      </c>
    </row>
    <row r="108" spans="1:22" s="1005" customFormat="1" ht="23.25">
      <c r="A108" s="902"/>
      <c r="B108" s="1000" t="s">
        <v>1070</v>
      </c>
      <c r="C108" s="1001" t="s">
        <v>1071</v>
      </c>
      <c r="D108" s="971">
        <v>3</v>
      </c>
      <c r="E108" s="906" t="s">
        <v>1067</v>
      </c>
      <c r="F108" s="907">
        <f t="shared" si="16"/>
        <v>1050</v>
      </c>
      <c r="G108" s="907">
        <f t="shared" si="17"/>
        <v>105</v>
      </c>
      <c r="H108" s="908">
        <f t="shared" si="24"/>
        <v>3150</v>
      </c>
      <c r="I108" s="908">
        <f t="shared" si="25"/>
        <v>315</v>
      </c>
      <c r="J108" s="908">
        <f t="shared" si="26"/>
        <v>3465</v>
      </c>
      <c r="K108" s="941"/>
      <c r="L108" s="942"/>
      <c r="N108" s="1002">
        <v>1170</v>
      </c>
      <c r="O108" s="1003">
        <f t="shared" si="18"/>
        <v>1053</v>
      </c>
      <c r="P108" s="1003">
        <f t="shared" si="19"/>
        <v>1050</v>
      </c>
    </row>
    <row r="109" spans="1:22" s="1005" customFormat="1" ht="23.25">
      <c r="A109" s="902"/>
      <c r="B109" s="1000" t="s">
        <v>1072</v>
      </c>
      <c r="C109" s="1001" t="s">
        <v>1073</v>
      </c>
      <c r="D109" s="971">
        <v>4</v>
      </c>
      <c r="E109" s="906" t="s">
        <v>1067</v>
      </c>
      <c r="F109" s="907">
        <f t="shared" si="16"/>
        <v>1050</v>
      </c>
      <c r="G109" s="907">
        <f t="shared" si="17"/>
        <v>105</v>
      </c>
      <c r="H109" s="908">
        <f t="shared" si="24"/>
        <v>4200</v>
      </c>
      <c r="I109" s="908">
        <f t="shared" si="25"/>
        <v>420</v>
      </c>
      <c r="J109" s="908">
        <f t="shared" si="26"/>
        <v>4620</v>
      </c>
      <c r="K109" s="941"/>
      <c r="L109" s="942"/>
      <c r="N109" s="1002">
        <v>1170</v>
      </c>
      <c r="O109" s="1003">
        <f t="shared" si="18"/>
        <v>1053</v>
      </c>
      <c r="P109" s="1003">
        <f t="shared" si="19"/>
        <v>1050</v>
      </c>
    </row>
    <row r="110" spans="1:22" s="1005" customFormat="1" ht="23.25">
      <c r="A110" s="902"/>
      <c r="B110" s="1127"/>
      <c r="C110" s="1128"/>
      <c r="D110" s="905"/>
      <c r="E110" s="906"/>
      <c r="F110" s="907"/>
      <c r="G110" s="907"/>
      <c r="H110" s="908"/>
      <c r="I110" s="908"/>
      <c r="J110" s="908"/>
      <c r="K110" s="941"/>
      <c r="L110" s="942"/>
    </row>
    <row r="111" spans="1:22" s="1135" customFormat="1" ht="24" customHeight="1">
      <c r="A111" s="845"/>
      <c r="B111" s="1129"/>
      <c r="C111" s="1130" t="str">
        <f>"รวมราคา "&amp;B89</f>
        <v>รวมราคา งานวัสดุประกอบอาคาร - งานป้ายติดอาคาร</v>
      </c>
      <c r="D111" s="1081"/>
      <c r="E111" s="845"/>
      <c r="F111" s="845"/>
      <c r="G111" s="845"/>
      <c r="H111" s="845">
        <f>SUM(H91:H109)</f>
        <v>130170</v>
      </c>
      <c r="I111" s="845">
        <f t="shared" ref="I111:J111" si="27">SUM(I91:I109)</f>
        <v>13017</v>
      </c>
      <c r="J111" s="845">
        <f t="shared" si="27"/>
        <v>143187</v>
      </c>
      <c r="K111" s="845"/>
      <c r="L111" s="1082"/>
      <c r="M111" s="1131"/>
      <c r="N111" s="1132"/>
      <c r="O111" s="1133"/>
      <c r="P111" s="1134"/>
      <c r="Q111" s="1134"/>
      <c r="R111" s="1134"/>
      <c r="S111" s="1134"/>
      <c r="T111" s="1083"/>
      <c r="U111" s="1083"/>
    </row>
    <row r="112" spans="1:22" s="1083" customFormat="1" ht="24" customHeight="1">
      <c r="A112" s="1136"/>
      <c r="B112" s="1137" t="str">
        <f>"รวมราคา "&amp;B13</f>
        <v>รวมราคา งานครุภัณฑ์จัดจ้างหรือสั่งทำ</v>
      </c>
      <c r="C112" s="1138"/>
      <c r="D112" s="1139"/>
      <c r="E112" s="856"/>
      <c r="F112" s="856"/>
      <c r="G112" s="856"/>
      <c r="H112" s="856">
        <f>SUM(H66,H111,H88)</f>
        <v>2591250</v>
      </c>
      <c r="I112" s="856">
        <f t="shared" ref="I112" si="28">SUM(I66,I111,I88)</f>
        <v>259125</v>
      </c>
      <c r="J112" s="856">
        <f>SUM(J111,J88,J66)</f>
        <v>2850375</v>
      </c>
      <c r="K112" s="856"/>
      <c r="L112" s="1082"/>
      <c r="M112" s="997"/>
      <c r="N112" s="1116"/>
      <c r="O112" s="1140"/>
      <c r="P112" s="1141"/>
      <c r="Q112" s="1142"/>
      <c r="R112" s="1143"/>
      <c r="S112" s="1143"/>
      <c r="T112" s="1143"/>
      <c r="U112" s="1143"/>
      <c r="V112" s="1143"/>
    </row>
    <row r="113" spans="1:19" s="976" customFormat="1" ht="24" customHeight="1">
      <c r="A113" s="977"/>
      <c r="B113" s="1144"/>
      <c r="C113" s="1145"/>
      <c r="D113" s="1146"/>
      <c r="E113" s="1147"/>
    </row>
    <row r="114" spans="1:19" s="976" customFormat="1" ht="24" customHeight="1">
      <c r="A114" s="977"/>
      <c r="B114" s="1144"/>
      <c r="C114" s="1148" t="s">
        <v>64</v>
      </c>
      <c r="D114" s="1148"/>
      <c r="E114" s="1148"/>
      <c r="F114" s="1149"/>
      <c r="G114" s="1150"/>
    </row>
    <row r="115" spans="1:19" s="976" customFormat="1" ht="24" customHeight="1">
      <c r="A115" s="977"/>
      <c r="B115" s="1144"/>
      <c r="C115" s="1151" t="s">
        <v>65</v>
      </c>
      <c r="D115" s="1152"/>
      <c r="E115" s="1153"/>
      <c r="F115" s="1154" t="s">
        <v>66</v>
      </c>
      <c r="G115" s="1155"/>
    </row>
    <row r="116" spans="1:19" s="976" customFormat="1" ht="24" customHeight="1">
      <c r="A116" s="977"/>
      <c r="B116" s="1144"/>
      <c r="C116" s="1151" t="s">
        <v>67</v>
      </c>
      <c r="D116" s="1156"/>
      <c r="E116" s="1156"/>
      <c r="F116" s="1554" t="s">
        <v>68</v>
      </c>
      <c r="G116" s="1554"/>
    </row>
    <row r="117" spans="1:19" s="976" customFormat="1" ht="24" customHeight="1">
      <c r="A117" s="977"/>
      <c r="B117" s="977"/>
      <c r="C117" s="1151" t="s">
        <v>66</v>
      </c>
      <c r="D117" s="1157"/>
      <c r="E117" s="1151"/>
      <c r="F117" s="1158"/>
      <c r="G117" s="1158"/>
    </row>
    <row r="118" spans="1:19" s="976" customFormat="1" ht="24" customHeight="1">
      <c r="B118" s="977"/>
      <c r="C118" s="1151" t="s">
        <v>69</v>
      </c>
      <c r="D118" s="1157"/>
      <c r="E118" s="1151"/>
      <c r="F118" s="1159"/>
      <c r="G118" s="1158"/>
    </row>
    <row r="119" spans="1:19" ht="24" customHeight="1">
      <c r="A119" s="977"/>
      <c r="C119" s="1053"/>
      <c r="D119" s="1053"/>
      <c r="E119" s="920"/>
      <c r="F119" s="1160"/>
      <c r="G119" s="1161"/>
      <c r="M119" s="1053"/>
      <c r="N119" s="1052"/>
      <c r="O119" s="1162"/>
      <c r="P119" s="1053"/>
      <c r="Q119" s="1053"/>
      <c r="R119" s="1053"/>
      <c r="S119" s="1053"/>
    </row>
    <row r="120" spans="1:19" ht="24" customHeight="1">
      <c r="A120" s="977"/>
      <c r="C120" s="920"/>
      <c r="D120" s="976"/>
      <c r="E120" s="920"/>
      <c r="F120" s="1160"/>
      <c r="G120" s="1161"/>
      <c r="M120" s="1053"/>
      <c r="N120" s="1052"/>
      <c r="O120" s="1125"/>
      <c r="P120" s="1052"/>
      <c r="Q120" s="1053"/>
      <c r="R120" s="1053"/>
      <c r="S120" s="1053"/>
    </row>
    <row r="121" spans="1:19" ht="24" customHeight="1">
      <c r="A121" s="977"/>
      <c r="M121" s="1053"/>
      <c r="N121" s="1052"/>
      <c r="O121" s="1125"/>
      <c r="P121" s="1052"/>
      <c r="Q121" s="1053"/>
      <c r="R121" s="1053"/>
      <c r="S121" s="1053"/>
    </row>
    <row r="122" spans="1:19" ht="24" customHeight="1">
      <c r="A122" s="977"/>
      <c r="M122" s="1163"/>
      <c r="N122" s="1052"/>
      <c r="O122" s="1162"/>
      <c r="P122" s="1053"/>
      <c r="Q122" s="1053"/>
      <c r="R122" s="1053"/>
      <c r="S122" s="1053"/>
    </row>
    <row r="123" spans="1:19" ht="24" customHeight="1">
      <c r="A123" s="977"/>
      <c r="M123" s="1053"/>
      <c r="N123" s="1052"/>
      <c r="O123" s="1162"/>
      <c r="P123" s="1053"/>
      <c r="Q123" s="1053"/>
      <c r="R123" s="1053"/>
      <c r="S123" s="1053"/>
    </row>
    <row r="124" spans="1:19" ht="24" customHeight="1">
      <c r="A124" s="977"/>
      <c r="M124" s="1053"/>
      <c r="N124" s="1052"/>
      <c r="O124" s="1162"/>
      <c r="P124" s="1053"/>
      <c r="Q124" s="1053"/>
      <c r="R124" s="1053"/>
      <c r="S124" s="1053"/>
    </row>
    <row r="125" spans="1:19" ht="24" customHeight="1">
      <c r="A125" s="977"/>
      <c r="M125" s="1053"/>
      <c r="N125" s="1052"/>
      <c r="O125" s="1162"/>
      <c r="P125" s="1053"/>
      <c r="Q125" s="1053"/>
      <c r="R125" s="1053"/>
      <c r="S125" s="1053"/>
    </row>
    <row r="126" spans="1:19" ht="24" customHeight="1">
      <c r="A126" s="977"/>
      <c r="M126" s="1164"/>
      <c r="N126" s="1052"/>
      <c r="O126" s="1162"/>
      <c r="P126" s="1053"/>
      <c r="Q126" s="1053"/>
      <c r="R126" s="1053"/>
      <c r="S126" s="1053"/>
    </row>
    <row r="127" spans="1:19" ht="24" customHeight="1">
      <c r="A127" s="977"/>
      <c r="M127" s="1164"/>
      <c r="N127" s="1052"/>
      <c r="O127" s="1162"/>
      <c r="P127" s="1053"/>
      <c r="Q127" s="1053"/>
      <c r="R127" s="1053"/>
      <c r="S127" s="1053"/>
    </row>
    <row r="128" spans="1:19" ht="24" customHeight="1">
      <c r="A128" s="977"/>
      <c r="M128" s="1164"/>
      <c r="N128" s="1052"/>
      <c r="O128" s="1162"/>
      <c r="P128" s="1053"/>
      <c r="Q128" s="1053"/>
      <c r="R128" s="1053"/>
      <c r="S128" s="1053"/>
    </row>
    <row r="129" spans="1:19" ht="24" customHeight="1">
      <c r="A129" s="977"/>
      <c r="M129" s="1164"/>
      <c r="N129" s="1052"/>
      <c r="O129" s="1162"/>
      <c r="P129" s="1053"/>
      <c r="Q129" s="1053"/>
      <c r="R129" s="1053"/>
      <c r="S129" s="1053"/>
    </row>
    <row r="130" spans="1:19" ht="24" customHeight="1">
      <c r="A130" s="977"/>
      <c r="M130" s="1164"/>
      <c r="N130" s="1052"/>
      <c r="O130" s="1162"/>
      <c r="P130" s="1053"/>
      <c r="Q130" s="1053"/>
      <c r="R130" s="1053"/>
      <c r="S130" s="1053"/>
    </row>
    <row r="131" spans="1:19" ht="24" customHeight="1">
      <c r="A131" s="977"/>
      <c r="M131" s="1164"/>
      <c r="N131" s="1052"/>
      <c r="O131" s="1162"/>
      <c r="P131" s="1053"/>
      <c r="Q131" s="1053"/>
      <c r="R131" s="1053"/>
      <c r="S131" s="1053"/>
    </row>
    <row r="132" spans="1:19" ht="24" customHeight="1">
      <c r="A132" s="977"/>
      <c r="M132" s="1164"/>
      <c r="N132" s="1052"/>
      <c r="O132" s="1162"/>
      <c r="P132" s="1053"/>
      <c r="Q132" s="1053"/>
      <c r="R132" s="1053"/>
      <c r="S132" s="1053"/>
    </row>
    <row r="133" spans="1:19" ht="24" customHeight="1">
      <c r="A133" s="977"/>
      <c r="M133" s="1164"/>
      <c r="N133" s="1052"/>
      <c r="O133" s="1162"/>
      <c r="P133" s="1053"/>
      <c r="Q133" s="1053"/>
      <c r="R133" s="1053"/>
      <c r="S133" s="1053"/>
    </row>
    <row r="134" spans="1:19" ht="24" customHeight="1">
      <c r="M134" s="1164"/>
      <c r="N134" s="1052"/>
      <c r="O134" s="1162"/>
      <c r="P134" s="1053"/>
      <c r="Q134" s="1053"/>
      <c r="R134" s="1053"/>
      <c r="S134" s="1053"/>
    </row>
    <row r="135" spans="1:19" ht="24" customHeight="1">
      <c r="M135" s="1164"/>
      <c r="N135" s="1052"/>
      <c r="O135" s="1162"/>
      <c r="P135" s="1053"/>
      <c r="Q135" s="1053"/>
      <c r="R135" s="1053"/>
      <c r="S135" s="1053"/>
    </row>
    <row r="136" spans="1:19" ht="24" customHeight="1">
      <c r="M136" s="1164"/>
      <c r="N136" s="1052"/>
      <c r="O136" s="1162"/>
      <c r="P136" s="1053"/>
      <c r="Q136" s="1053"/>
      <c r="R136" s="1053"/>
      <c r="S136" s="1053"/>
    </row>
    <row r="137" spans="1:19" ht="24" customHeight="1">
      <c r="N137" s="1052"/>
      <c r="O137" s="1162"/>
    </row>
    <row r="138" spans="1:19" ht="24" customHeight="1">
      <c r="N138" s="1052"/>
      <c r="O138" s="1162"/>
    </row>
    <row r="139" spans="1:19" ht="24" customHeight="1">
      <c r="N139" s="1052"/>
      <c r="O139" s="1162"/>
    </row>
    <row r="140" spans="1:19" ht="24" customHeight="1">
      <c r="N140" s="1052"/>
      <c r="O140" s="1162"/>
    </row>
    <row r="141" spans="1:19" ht="24" customHeight="1">
      <c r="N141" s="1052"/>
      <c r="O141" s="1162"/>
    </row>
    <row r="142" spans="1:19" ht="24" customHeight="1">
      <c r="N142" s="1052"/>
      <c r="O142" s="1162"/>
    </row>
    <row r="143" spans="1:19" ht="24" customHeight="1">
      <c r="N143" s="1052"/>
      <c r="O143" s="1162"/>
    </row>
    <row r="144" spans="1:19" ht="24" customHeight="1">
      <c r="N144" s="1052"/>
      <c r="O144" s="1162"/>
    </row>
    <row r="145" spans="13:19" ht="24" customHeight="1">
      <c r="N145" s="1052"/>
      <c r="O145" s="1162"/>
    </row>
    <row r="146" spans="13:19" ht="24" customHeight="1">
      <c r="N146" s="1052"/>
      <c r="O146" s="1162"/>
    </row>
    <row r="147" spans="13:19" ht="24" customHeight="1">
      <c r="N147" s="1052"/>
      <c r="O147" s="1162"/>
    </row>
    <row r="148" spans="13:19" ht="24" customHeight="1">
      <c r="N148" s="1052"/>
      <c r="O148" s="1162"/>
    </row>
    <row r="149" spans="13:19" ht="24" customHeight="1">
      <c r="N149" s="1052"/>
      <c r="O149" s="1162"/>
    </row>
    <row r="150" spans="13:19" ht="24" customHeight="1">
      <c r="M150" s="1163"/>
      <c r="N150" s="1052"/>
      <c r="O150" s="1162"/>
      <c r="P150" s="1053"/>
      <c r="Q150" s="1053"/>
      <c r="R150" s="1053"/>
      <c r="S150" s="1053"/>
    </row>
    <row r="151" spans="13:19" ht="24" customHeight="1">
      <c r="M151" s="1052"/>
      <c r="N151" s="1052"/>
      <c r="O151" s="1125"/>
      <c r="P151" s="1052"/>
      <c r="Q151" s="1166"/>
      <c r="R151" s="1166"/>
      <c r="S151" s="1166"/>
    </row>
  </sheetData>
  <autoFilter ref="B2:B151" xr:uid="{00000000-0009-0000-0000-00000F000000}"/>
  <mergeCells count="19">
    <mergeCell ref="B98:C98"/>
    <mergeCell ref="F116:G116"/>
    <mergeCell ref="A9:A10"/>
    <mergeCell ref="B9:B10"/>
    <mergeCell ref="C9:C10"/>
    <mergeCell ref="D9:D10"/>
    <mergeCell ref="E9:E10"/>
    <mergeCell ref="B15:C15"/>
    <mergeCell ref="B50:C50"/>
    <mergeCell ref="B68:C68"/>
    <mergeCell ref="B75:C75"/>
    <mergeCell ref="B90:C90"/>
    <mergeCell ref="A2:K2"/>
    <mergeCell ref="F9:G9"/>
    <mergeCell ref="H9:I9"/>
    <mergeCell ref="B13:C13"/>
    <mergeCell ref="B14:C14"/>
    <mergeCell ref="J9:J10"/>
    <mergeCell ref="K9:K10"/>
  </mergeCells>
  <printOptions horizontalCentered="1"/>
  <pageMargins left="0.62992125984252001" right="0.39370078740157499" top="0.70866141732283505" bottom="0.511811023622047" header="0.31496062992126" footer="0.31496062992126"/>
  <pageSetup paperSize="9" scale="70" fitToHeight="0" orientation="landscape" r:id="rId1"/>
  <headerFooter>
    <oddHeader>&amp;R&amp;"AngsanaUPC,Regular"&amp;16ปร.4 หน้าที่ &amp;P of &amp;N</oddHeader>
  </headerFooter>
  <rowBreaks count="4" manualBreakCount="4">
    <brk id="29" max="10" man="1"/>
    <brk id="49" max="10" man="1"/>
    <brk id="66" max="10" man="1"/>
    <brk id="85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M441"/>
  <sheetViews>
    <sheetView showGridLines="0" view="pageBreakPreview" topLeftCell="A7" zoomScaleNormal="100" workbookViewId="0">
      <selection activeCell="I27" sqref="I27"/>
    </sheetView>
  </sheetViews>
  <sheetFormatPr defaultColWidth="16.5703125" defaultRowHeight="24" customHeight="1"/>
  <cols>
    <col min="1" max="1" width="21" style="55" customWidth="1"/>
    <col min="2" max="2" width="67.140625" style="6" customWidth="1"/>
    <col min="3" max="3" width="10" style="6" customWidth="1"/>
    <col min="4" max="4" width="8.7109375" style="6" customWidth="1"/>
    <col min="5" max="7" width="16.7109375" style="182" customWidth="1"/>
    <col min="8" max="8" width="16.42578125" style="182" customWidth="1"/>
    <col min="9" max="16384" width="16.5703125" style="183"/>
  </cols>
  <sheetData>
    <row r="1" spans="1:13" s="178" customFormat="1" ht="24" customHeight="1">
      <c r="A1" s="1683" t="s">
        <v>1094</v>
      </c>
      <c r="B1" s="1683"/>
      <c r="C1" s="1683"/>
      <c r="D1" s="1683"/>
      <c r="E1" s="1683"/>
      <c r="F1" s="1683"/>
      <c r="G1" s="1683"/>
      <c r="H1" s="1683"/>
      <c r="I1" s="194"/>
      <c r="J1" s="194"/>
      <c r="K1" s="194"/>
      <c r="L1" s="194"/>
      <c r="M1" s="194"/>
    </row>
    <row r="2" spans="1:13" s="6" customFormat="1" ht="24" customHeight="1">
      <c r="A2" s="827" t="s">
        <v>45</v>
      </c>
      <c r="B2" s="828" t="str">
        <f>ปร6!B3</f>
        <v>โครงการปรับปรุงห้องตรวจเวชศาสตร์ฉุกเฉิน</v>
      </c>
      <c r="C2" s="829"/>
      <c r="D2" s="829"/>
      <c r="E2" s="830"/>
      <c r="F2" s="830"/>
      <c r="G2" s="830"/>
      <c r="H2" s="831"/>
      <c r="J2" s="50"/>
      <c r="M2" s="195"/>
    </row>
    <row r="3" spans="1:13" s="6" customFormat="1" ht="24" customHeight="1">
      <c r="A3" s="829" t="s">
        <v>47</v>
      </c>
      <c r="B3" s="828" t="str">
        <f>ปร6!B4</f>
        <v>คณะแพทยศาสตร์วชิรพยาบาล  มหาวิทยาลัยนวมินทราธิราช</v>
      </c>
      <c r="C3" s="829"/>
      <c r="D3" s="829"/>
      <c r="E3" s="830"/>
      <c r="F3" s="830"/>
      <c r="G3" s="830"/>
      <c r="H3" s="832"/>
      <c r="J3" s="50"/>
      <c r="L3" s="100"/>
      <c r="M3" s="56"/>
    </row>
    <row r="4" spans="1:13" s="6" customFormat="1" ht="24" customHeight="1">
      <c r="A4" s="829" t="s">
        <v>49</v>
      </c>
      <c r="B4" s="828" t="str">
        <f>ปร6!B5</f>
        <v>ถนนสามเสน แขวงวชิรพยาบาล เขตดุสิต กรุงเทพฯ</v>
      </c>
      <c r="C4" s="829"/>
      <c r="D4" s="829"/>
      <c r="E4" s="830"/>
      <c r="F4" s="830"/>
      <c r="G4" s="830"/>
      <c r="H4" s="832"/>
      <c r="J4" s="50"/>
      <c r="L4" s="100"/>
      <c r="M4" s="56"/>
    </row>
    <row r="5" spans="1:13" s="6" customFormat="1" ht="24" customHeight="1">
      <c r="A5" s="830" t="s">
        <v>51</v>
      </c>
      <c r="B5" s="828" t="str">
        <f>ปร6!B6</f>
        <v>DS68-01-06</v>
      </c>
      <c r="C5" s="829"/>
      <c r="D5" s="829"/>
      <c r="E5" s="830"/>
      <c r="F5" s="830"/>
      <c r="G5" s="830"/>
      <c r="H5" s="832"/>
      <c r="J5" s="50"/>
      <c r="L5" s="100"/>
      <c r="M5" s="56"/>
    </row>
    <row r="6" spans="1:13" s="7" customFormat="1" ht="24" customHeight="1">
      <c r="A6" s="833" t="s">
        <v>53</v>
      </c>
      <c r="B6" s="828"/>
      <c r="C6" s="829"/>
      <c r="D6" s="829"/>
      <c r="E6" s="834"/>
      <c r="F6" s="834"/>
      <c r="G6" s="834"/>
      <c r="H6" s="835"/>
      <c r="J6" s="101"/>
      <c r="L6" s="102"/>
      <c r="M6" s="57"/>
    </row>
    <row r="7" spans="1:13" s="7" customFormat="1" ht="24" customHeight="1">
      <c r="A7" s="836" t="s">
        <v>54</v>
      </c>
      <c r="B7" s="837" t="str">
        <f>ปร6!B8</f>
        <v>เมื่อวันที่  14 เดือน  สิงหาคม พ.ศ.2568</v>
      </c>
      <c r="C7" s="838"/>
      <c r="D7" s="838"/>
      <c r="E7" s="839"/>
      <c r="F7" s="839"/>
      <c r="G7" s="840"/>
      <c r="H7" s="841" t="s">
        <v>55</v>
      </c>
      <c r="J7" s="101"/>
      <c r="L7" s="102"/>
      <c r="M7" s="57"/>
    </row>
    <row r="8" spans="1:13" ht="24" customHeight="1">
      <c r="A8" s="1684" t="s">
        <v>12</v>
      </c>
      <c r="B8" s="1684" t="s">
        <v>13</v>
      </c>
      <c r="C8" s="1686" t="s">
        <v>14</v>
      </c>
      <c r="D8" s="1573" t="s">
        <v>15</v>
      </c>
      <c r="E8" s="1684" t="s">
        <v>16</v>
      </c>
      <c r="F8" s="1684"/>
      <c r="G8" s="1684"/>
      <c r="H8" s="1684" t="s">
        <v>18</v>
      </c>
    </row>
    <row r="9" spans="1:13" ht="24" customHeight="1">
      <c r="A9" s="1685"/>
      <c r="B9" s="1685"/>
      <c r="C9" s="1687"/>
      <c r="D9" s="1688"/>
      <c r="E9" s="842" t="s">
        <v>22</v>
      </c>
      <c r="F9" s="842" t="s">
        <v>23</v>
      </c>
      <c r="G9" s="842" t="s">
        <v>24</v>
      </c>
      <c r="H9" s="1685"/>
    </row>
    <row r="10" spans="1:13" s="179" customFormat="1" ht="24" customHeight="1">
      <c r="A10" s="843"/>
      <c r="B10" s="844" t="s">
        <v>58</v>
      </c>
      <c r="C10" s="844"/>
      <c r="D10" s="844"/>
      <c r="E10" s="845"/>
      <c r="F10" s="845"/>
      <c r="G10" s="845"/>
      <c r="H10" s="845"/>
    </row>
    <row r="11" spans="1:13" s="179" customFormat="1" ht="24" customHeight="1">
      <c r="A11" s="843"/>
      <c r="B11" s="844" t="s">
        <v>1095</v>
      </c>
      <c r="C11" s="844"/>
      <c r="D11" s="844"/>
      <c r="E11" s="845"/>
      <c r="F11" s="845"/>
      <c r="G11" s="845"/>
      <c r="H11" s="845"/>
    </row>
    <row r="12" spans="1:13" ht="24" customHeight="1">
      <c r="A12" s="846">
        <v>1</v>
      </c>
      <c r="B12" s="847" t="s">
        <v>1096</v>
      </c>
      <c r="C12" s="848">
        <v>1</v>
      </c>
      <c r="D12" s="849" t="s">
        <v>99</v>
      </c>
      <c r="E12" s="850">
        <f>+'8.งานครุภัณฑ์จัดชื้อ'!H61</f>
        <v>5993670</v>
      </c>
      <c r="F12" s="850">
        <f>'8.งานครุภัณฑ์จัดชื้อ'!I148</f>
        <v>0</v>
      </c>
      <c r="G12" s="850">
        <f>F12+E12</f>
        <v>5993670</v>
      </c>
      <c r="H12" s="850"/>
    </row>
    <row r="13" spans="1:13" ht="24" customHeight="1">
      <c r="A13" s="846">
        <v>2</v>
      </c>
      <c r="B13" s="847" t="s">
        <v>1097</v>
      </c>
      <c r="C13" s="848">
        <v>1</v>
      </c>
      <c r="D13" s="849" t="s">
        <v>99</v>
      </c>
      <c r="E13" s="850">
        <f>+'8.งานครุภัณฑ์จัดชื้อ'!H67</f>
        <v>67800</v>
      </c>
      <c r="F13" s="850">
        <f>+'8.งานครุภัณฑ์จัดชื้อ'!I67</f>
        <v>0</v>
      </c>
      <c r="G13" s="850">
        <f t="shared" ref="G13:G18" si="0">F13+E13</f>
        <v>67800</v>
      </c>
      <c r="H13" s="850"/>
    </row>
    <row r="14" spans="1:13" ht="24" customHeight="1">
      <c r="A14" s="846">
        <v>3</v>
      </c>
      <c r="B14" s="847" t="s">
        <v>1098</v>
      </c>
      <c r="C14" s="848">
        <v>1</v>
      </c>
      <c r="D14" s="849" t="s">
        <v>99</v>
      </c>
      <c r="E14" s="850">
        <f>'8.งานครุภัณฑ์จัดชื้อ'!H77</f>
        <v>660800</v>
      </c>
      <c r="F14" s="850">
        <f>'8.งานครุภัณฑ์จัดชื้อ'!I77</f>
        <v>0</v>
      </c>
      <c r="G14" s="850">
        <f t="shared" si="0"/>
        <v>660800</v>
      </c>
      <c r="H14" s="850"/>
    </row>
    <row r="15" spans="1:13" ht="24" customHeight="1">
      <c r="A15" s="846">
        <v>4</v>
      </c>
      <c r="B15" s="847" t="s">
        <v>1099</v>
      </c>
      <c r="C15" s="848">
        <v>1</v>
      </c>
      <c r="D15" s="849" t="s">
        <v>99</v>
      </c>
      <c r="E15" s="850">
        <f>+'8.งานครุภัณฑ์จัดชื้อ'!H83</f>
        <v>316500</v>
      </c>
      <c r="F15" s="850">
        <f>+'8.งานครุภัณฑ์จัดชื้อ'!I83</f>
        <v>0</v>
      </c>
      <c r="G15" s="850">
        <f t="shared" si="0"/>
        <v>316500</v>
      </c>
      <c r="H15" s="850"/>
    </row>
    <row r="16" spans="1:13" ht="24" customHeight="1">
      <c r="A16" s="846">
        <v>5</v>
      </c>
      <c r="B16" s="847" t="s">
        <v>1100</v>
      </c>
      <c r="C16" s="848">
        <v>1</v>
      </c>
      <c r="D16" s="849" t="s">
        <v>99</v>
      </c>
      <c r="E16" s="850">
        <f>+'8.งานครุภัณฑ์จัดชื้อ'!H96</f>
        <v>539700</v>
      </c>
      <c r="F16" s="850">
        <f>+'8.งานครุภัณฑ์จัดชื้อ'!I96</f>
        <v>0</v>
      </c>
      <c r="G16" s="850">
        <f t="shared" si="0"/>
        <v>539700</v>
      </c>
      <c r="H16" s="850"/>
    </row>
    <row r="17" spans="1:9" ht="24" customHeight="1">
      <c r="A17" s="846">
        <v>6</v>
      </c>
      <c r="B17" s="847" t="s">
        <v>1101</v>
      </c>
      <c r="C17" s="848">
        <v>1</v>
      </c>
      <c r="D17" s="849" t="s">
        <v>99</v>
      </c>
      <c r="E17" s="850">
        <f>+'8.งานครุภัณฑ์จัดชื้อ'!H128</f>
        <v>4952900</v>
      </c>
      <c r="F17" s="850">
        <f>'8.งานครุภัณฑ์จัดชื้อ'!I149</f>
        <v>0</v>
      </c>
      <c r="G17" s="850">
        <f t="shared" si="0"/>
        <v>4952900</v>
      </c>
      <c r="H17" s="850"/>
    </row>
    <row r="18" spans="1:9" ht="24" customHeight="1">
      <c r="A18" s="846">
        <v>7</v>
      </c>
      <c r="B18" s="847" t="s">
        <v>1102</v>
      </c>
      <c r="C18" s="848">
        <v>1</v>
      </c>
      <c r="D18" s="849" t="s">
        <v>99</v>
      </c>
      <c r="E18" s="850">
        <f>+'8.งานครุภัณฑ์จัดชื้อ'!H147</f>
        <v>417380</v>
      </c>
      <c r="F18" s="850">
        <f>'8.งานครุภัณฑ์จัดชื้อ'!I150</f>
        <v>0</v>
      </c>
      <c r="G18" s="850">
        <f t="shared" si="0"/>
        <v>417380</v>
      </c>
      <c r="H18" s="850"/>
    </row>
    <row r="19" spans="1:9" ht="24" customHeight="1">
      <c r="A19" s="851">
        <v>8</v>
      </c>
      <c r="B19" s="852" t="str">
        <f>'8.งานครุภัณฑ์จัดชื้อ'!C160</f>
        <v>รวมราคาครุภัณฑ์ระบบเครือข่ายสื่อสาร (Network Communication System)</v>
      </c>
      <c r="C19" s="848">
        <v>1</v>
      </c>
      <c r="D19" s="849" t="s">
        <v>99</v>
      </c>
      <c r="E19" s="850">
        <f>SUM('8.งานครุภัณฑ์จัดชื้อ'!J160)</f>
        <v>1670000</v>
      </c>
      <c r="F19" s="850">
        <f>'8.งานครุภัณฑ์จัดชื้อ'!I151</f>
        <v>0</v>
      </c>
      <c r="G19" s="850">
        <f t="shared" ref="G19" si="1">F19+E19</f>
        <v>1670000</v>
      </c>
      <c r="H19" s="853"/>
    </row>
    <row r="20" spans="1:9" s="180" customFormat="1" ht="24" customHeight="1">
      <c r="A20" s="854"/>
      <c r="B20" s="855" t="str">
        <f>"รวมราคา "&amp;B11</f>
        <v>รวมราคา ครุภัณฑ์จัดซื้อหรือสั่งซื้อ</v>
      </c>
      <c r="C20" s="855"/>
      <c r="D20" s="855"/>
      <c r="E20" s="856"/>
      <c r="F20" s="856"/>
      <c r="G20" s="856">
        <f>SUM(G12:G19)</f>
        <v>14618750</v>
      </c>
      <c r="H20" s="854"/>
      <c r="I20" s="5"/>
    </row>
    <row r="21" spans="1:9" s="181" customFormat="1" ht="24" customHeight="1">
      <c r="A21" s="55"/>
      <c r="B21" s="192"/>
      <c r="C21" s="192"/>
      <c r="D21" s="192"/>
    </row>
    <row r="22" spans="1:9" s="6" customFormat="1" ht="24" customHeight="1">
      <c r="A22" s="55"/>
      <c r="B22" s="39" t="s">
        <v>64</v>
      </c>
      <c r="C22" s="39"/>
      <c r="D22" s="39"/>
      <c r="E22" s="40"/>
      <c r="F22" s="41"/>
    </row>
    <row r="23" spans="1:9" s="6" customFormat="1" ht="24" customHeight="1">
      <c r="A23" s="55"/>
      <c r="B23" s="42" t="s">
        <v>65</v>
      </c>
      <c r="C23" s="43"/>
      <c r="D23" s="9"/>
      <c r="E23" s="44" t="s">
        <v>66</v>
      </c>
      <c r="F23" s="45"/>
    </row>
    <row r="24" spans="1:9" s="6" customFormat="1" ht="24" customHeight="1">
      <c r="A24" s="55"/>
      <c r="B24" s="42" t="s">
        <v>67</v>
      </c>
      <c r="C24" s="46"/>
      <c r="D24" s="46"/>
      <c r="E24" s="1575" t="s">
        <v>68</v>
      </c>
      <c r="F24" s="1575"/>
    </row>
    <row r="25" spans="1:9" s="6" customFormat="1" ht="24" customHeight="1">
      <c r="A25" s="55"/>
      <c r="B25" s="42" t="s">
        <v>66</v>
      </c>
      <c r="C25" s="48"/>
      <c r="D25" s="42"/>
      <c r="E25" s="49"/>
      <c r="F25" s="49"/>
    </row>
    <row r="26" spans="1:9" s="6" customFormat="1" ht="24" customHeight="1">
      <c r="A26" s="55"/>
      <c r="B26" s="42" t="s">
        <v>69</v>
      </c>
      <c r="C26" s="48"/>
      <c r="D26" s="42"/>
      <c r="E26" s="1"/>
      <c r="F26" s="49"/>
    </row>
    <row r="27" spans="1:9" s="6" customFormat="1" ht="24" customHeight="1">
      <c r="B27" s="50"/>
      <c r="C27" s="50"/>
      <c r="D27" s="50"/>
      <c r="F27" s="50"/>
      <c r="G27" s="51"/>
    </row>
    <row r="28" spans="1:9" s="181" customFormat="1" ht="24" customHeight="1">
      <c r="A28" s="55"/>
      <c r="B28" s="6"/>
      <c r="C28" s="6"/>
      <c r="D28" s="6"/>
      <c r="F28" s="193"/>
    </row>
    <row r="29" spans="1:9" s="181" customFormat="1" ht="24" customHeight="1">
      <c r="A29" s="55"/>
      <c r="B29" s="192"/>
      <c r="C29" s="192"/>
      <c r="D29" s="192"/>
    </row>
    <row r="30" spans="1:9" s="181" customFormat="1" ht="24" customHeight="1">
      <c r="A30" s="55"/>
      <c r="B30" s="192"/>
      <c r="C30" s="192"/>
      <c r="D30" s="192"/>
    </row>
    <row r="31" spans="1:9" s="181" customFormat="1" ht="24" customHeight="1">
      <c r="A31" s="55"/>
      <c r="B31" s="192"/>
      <c r="C31" s="192"/>
      <c r="D31" s="192"/>
    </row>
    <row r="32" spans="1:9" s="181" customFormat="1" ht="24" customHeight="1">
      <c r="A32" s="55"/>
      <c r="B32" s="192"/>
      <c r="C32" s="192"/>
      <c r="D32" s="192"/>
    </row>
    <row r="33" spans="1:4" s="181" customFormat="1" ht="24" customHeight="1">
      <c r="A33" s="55"/>
      <c r="B33" s="192"/>
      <c r="C33" s="192"/>
      <c r="D33" s="192"/>
    </row>
    <row r="34" spans="1:4" s="181" customFormat="1" ht="24" customHeight="1">
      <c r="A34" s="55"/>
      <c r="B34" s="192"/>
      <c r="C34" s="192"/>
      <c r="D34" s="192"/>
    </row>
    <row r="35" spans="1:4" s="181" customFormat="1" ht="24" customHeight="1">
      <c r="A35" s="55"/>
      <c r="B35" s="192"/>
      <c r="C35" s="192"/>
      <c r="D35" s="192"/>
    </row>
    <row r="36" spans="1:4" s="181" customFormat="1" ht="24" customHeight="1">
      <c r="A36" s="55"/>
      <c r="B36" s="192"/>
      <c r="C36" s="192"/>
      <c r="D36" s="192"/>
    </row>
    <row r="37" spans="1:4" s="181" customFormat="1" ht="24" customHeight="1">
      <c r="A37" s="55"/>
      <c r="B37" s="192"/>
      <c r="C37" s="192"/>
      <c r="D37" s="192"/>
    </row>
    <row r="38" spans="1:4" s="181" customFormat="1" ht="24" customHeight="1">
      <c r="A38" s="55"/>
      <c r="B38" s="192"/>
      <c r="C38" s="192"/>
      <c r="D38" s="192"/>
    </row>
    <row r="39" spans="1:4" s="181" customFormat="1" ht="24" customHeight="1">
      <c r="A39" s="55"/>
      <c r="B39" s="192"/>
      <c r="C39" s="192"/>
      <c r="D39" s="192"/>
    </row>
    <row r="40" spans="1:4" s="181" customFormat="1" ht="24" customHeight="1">
      <c r="A40" s="55"/>
      <c r="B40" s="192"/>
      <c r="C40" s="192"/>
      <c r="D40" s="192"/>
    </row>
    <row r="41" spans="1:4" s="181" customFormat="1" ht="24" customHeight="1">
      <c r="A41" s="55"/>
      <c r="B41" s="192"/>
      <c r="C41" s="192"/>
      <c r="D41" s="192"/>
    </row>
    <row r="42" spans="1:4" s="181" customFormat="1" ht="24" customHeight="1">
      <c r="A42" s="55"/>
      <c r="B42" s="192"/>
      <c r="C42" s="192"/>
      <c r="D42" s="192"/>
    </row>
    <row r="43" spans="1:4" s="181" customFormat="1" ht="24" customHeight="1">
      <c r="A43" s="55"/>
      <c r="B43" s="192"/>
      <c r="C43" s="192"/>
      <c r="D43" s="192"/>
    </row>
    <row r="44" spans="1:4" s="181" customFormat="1" ht="24" customHeight="1">
      <c r="A44" s="55"/>
      <c r="B44" s="192"/>
      <c r="C44" s="192"/>
      <c r="D44" s="192"/>
    </row>
    <row r="45" spans="1:4" s="181" customFormat="1" ht="24" customHeight="1">
      <c r="A45" s="55"/>
      <c r="B45" s="192"/>
      <c r="C45" s="192"/>
      <c r="D45" s="192"/>
    </row>
    <row r="46" spans="1:4" s="181" customFormat="1" ht="24" customHeight="1">
      <c r="A46" s="55"/>
      <c r="B46" s="192"/>
      <c r="C46" s="192"/>
      <c r="D46" s="192"/>
    </row>
    <row r="47" spans="1:4" s="181" customFormat="1" ht="24" customHeight="1">
      <c r="A47" s="55"/>
      <c r="B47" s="192"/>
      <c r="C47" s="192"/>
      <c r="D47" s="192"/>
    </row>
    <row r="48" spans="1:4" s="181" customFormat="1" ht="24" customHeight="1">
      <c r="A48" s="55"/>
      <c r="B48" s="192"/>
      <c r="C48" s="192"/>
      <c r="D48" s="192"/>
    </row>
    <row r="49" spans="1:4" s="181" customFormat="1" ht="24" customHeight="1">
      <c r="A49" s="55"/>
      <c r="B49" s="192"/>
      <c r="C49" s="192"/>
      <c r="D49" s="192"/>
    </row>
    <row r="50" spans="1:4" s="181" customFormat="1" ht="24" customHeight="1">
      <c r="A50" s="55"/>
      <c r="B50" s="192"/>
      <c r="C50" s="192"/>
      <c r="D50" s="192"/>
    </row>
    <row r="51" spans="1:4" s="181" customFormat="1" ht="24" customHeight="1">
      <c r="A51" s="55"/>
      <c r="B51" s="192"/>
      <c r="C51" s="192"/>
      <c r="D51" s="192"/>
    </row>
    <row r="52" spans="1:4" s="181" customFormat="1" ht="24" customHeight="1">
      <c r="A52" s="55"/>
      <c r="B52" s="192"/>
      <c r="C52" s="192"/>
      <c r="D52" s="192"/>
    </row>
    <row r="53" spans="1:4" s="181" customFormat="1" ht="24" customHeight="1">
      <c r="A53" s="55"/>
      <c r="B53" s="192"/>
      <c r="C53" s="192"/>
      <c r="D53" s="192"/>
    </row>
    <row r="54" spans="1:4" s="181" customFormat="1" ht="24" customHeight="1">
      <c r="A54" s="55"/>
      <c r="B54" s="192"/>
      <c r="C54" s="192"/>
      <c r="D54" s="192"/>
    </row>
    <row r="55" spans="1:4" s="181" customFormat="1" ht="24" customHeight="1">
      <c r="A55" s="55"/>
      <c r="B55" s="192"/>
      <c r="C55" s="192"/>
      <c r="D55" s="192"/>
    </row>
    <row r="56" spans="1:4" s="181" customFormat="1" ht="24" customHeight="1">
      <c r="A56" s="55"/>
      <c r="B56" s="192"/>
      <c r="C56" s="192"/>
      <c r="D56" s="192"/>
    </row>
    <row r="57" spans="1:4" s="181" customFormat="1" ht="24" customHeight="1">
      <c r="A57" s="55"/>
      <c r="B57" s="192"/>
      <c r="C57" s="192"/>
      <c r="D57" s="192"/>
    </row>
    <row r="58" spans="1:4" s="181" customFormat="1" ht="24" customHeight="1">
      <c r="A58" s="55"/>
      <c r="B58" s="192"/>
      <c r="C58" s="192"/>
      <c r="D58" s="192"/>
    </row>
    <row r="59" spans="1:4" s="181" customFormat="1" ht="24" customHeight="1">
      <c r="A59" s="55"/>
      <c r="B59" s="192"/>
      <c r="C59" s="192"/>
      <c r="D59" s="192"/>
    </row>
    <row r="60" spans="1:4" s="181" customFormat="1" ht="24" customHeight="1">
      <c r="A60" s="55"/>
      <c r="B60" s="192"/>
      <c r="C60" s="192"/>
      <c r="D60" s="192"/>
    </row>
    <row r="61" spans="1:4" s="181" customFormat="1" ht="24" customHeight="1">
      <c r="A61" s="55"/>
      <c r="B61" s="192"/>
      <c r="C61" s="192"/>
      <c r="D61" s="192"/>
    </row>
    <row r="62" spans="1:4" s="181" customFormat="1" ht="24" customHeight="1">
      <c r="A62" s="55"/>
      <c r="B62" s="192"/>
      <c r="C62" s="192"/>
      <c r="D62" s="192"/>
    </row>
    <row r="63" spans="1:4" s="181" customFormat="1" ht="24" customHeight="1">
      <c r="A63" s="55"/>
      <c r="B63" s="192"/>
      <c r="C63" s="192"/>
      <c r="D63" s="192"/>
    </row>
    <row r="64" spans="1:4" s="181" customFormat="1" ht="24" customHeight="1">
      <c r="A64" s="55"/>
      <c r="B64" s="192"/>
      <c r="C64" s="192"/>
      <c r="D64" s="192"/>
    </row>
    <row r="65" spans="1:4" s="181" customFormat="1" ht="24" customHeight="1">
      <c r="A65" s="55"/>
      <c r="B65" s="192"/>
      <c r="C65" s="192"/>
      <c r="D65" s="192"/>
    </row>
    <row r="66" spans="1:4" s="181" customFormat="1" ht="24" customHeight="1">
      <c r="A66" s="55"/>
      <c r="B66" s="192"/>
      <c r="C66" s="192"/>
      <c r="D66" s="192"/>
    </row>
    <row r="67" spans="1:4" s="181" customFormat="1" ht="24" customHeight="1">
      <c r="A67" s="55"/>
      <c r="B67" s="192"/>
      <c r="C67" s="192"/>
      <c r="D67" s="192"/>
    </row>
    <row r="68" spans="1:4" s="181" customFormat="1" ht="24" customHeight="1">
      <c r="A68" s="55"/>
      <c r="B68" s="192"/>
      <c r="C68" s="192"/>
      <c r="D68" s="192"/>
    </row>
    <row r="69" spans="1:4" s="181" customFormat="1" ht="24" customHeight="1">
      <c r="A69" s="55"/>
      <c r="B69" s="192"/>
      <c r="C69" s="192"/>
      <c r="D69" s="192"/>
    </row>
    <row r="70" spans="1:4" s="181" customFormat="1" ht="24" customHeight="1">
      <c r="A70" s="55"/>
      <c r="B70" s="192"/>
      <c r="C70" s="192"/>
      <c r="D70" s="192"/>
    </row>
    <row r="71" spans="1:4" s="181" customFormat="1" ht="24" customHeight="1">
      <c r="A71" s="55"/>
      <c r="B71" s="192"/>
      <c r="C71" s="192"/>
      <c r="D71" s="192"/>
    </row>
    <row r="72" spans="1:4" s="181" customFormat="1" ht="24" customHeight="1">
      <c r="A72" s="55"/>
      <c r="B72" s="192"/>
      <c r="C72" s="192"/>
      <c r="D72" s="192"/>
    </row>
    <row r="73" spans="1:4" s="181" customFormat="1" ht="24" customHeight="1">
      <c r="A73" s="55"/>
      <c r="B73" s="192"/>
      <c r="C73" s="192"/>
      <c r="D73" s="192"/>
    </row>
    <row r="74" spans="1:4" s="181" customFormat="1" ht="24" customHeight="1">
      <c r="A74" s="55"/>
      <c r="B74" s="192"/>
      <c r="C74" s="192"/>
      <c r="D74" s="192"/>
    </row>
    <row r="75" spans="1:4" s="181" customFormat="1" ht="24" customHeight="1">
      <c r="A75" s="55"/>
      <c r="B75" s="192"/>
      <c r="C75" s="192"/>
      <c r="D75" s="192"/>
    </row>
    <row r="76" spans="1:4" s="181" customFormat="1" ht="24" customHeight="1">
      <c r="A76" s="55"/>
      <c r="B76" s="192"/>
      <c r="C76" s="192"/>
      <c r="D76" s="192"/>
    </row>
    <row r="77" spans="1:4" s="181" customFormat="1" ht="24" customHeight="1">
      <c r="A77" s="55"/>
      <c r="B77" s="192"/>
      <c r="C77" s="192"/>
      <c r="D77" s="192"/>
    </row>
    <row r="78" spans="1:4" s="181" customFormat="1" ht="24" customHeight="1">
      <c r="A78" s="55"/>
      <c r="B78" s="192"/>
      <c r="C78" s="192"/>
      <c r="D78" s="192"/>
    </row>
    <row r="79" spans="1:4" s="181" customFormat="1" ht="24" customHeight="1">
      <c r="A79" s="55"/>
      <c r="B79" s="192"/>
      <c r="C79" s="192"/>
      <c r="D79" s="192"/>
    </row>
    <row r="80" spans="1:4" s="181" customFormat="1" ht="24" customHeight="1">
      <c r="A80" s="55"/>
      <c r="B80" s="192"/>
      <c r="C80" s="192"/>
      <c r="D80" s="192"/>
    </row>
    <row r="81" spans="1:4" s="181" customFormat="1" ht="24" customHeight="1">
      <c r="A81" s="55"/>
      <c r="B81" s="192"/>
      <c r="C81" s="192"/>
      <c r="D81" s="192"/>
    </row>
    <row r="82" spans="1:4" s="181" customFormat="1" ht="24" customHeight="1">
      <c r="A82" s="55"/>
      <c r="B82" s="192"/>
      <c r="C82" s="192"/>
      <c r="D82" s="192"/>
    </row>
    <row r="83" spans="1:4" s="181" customFormat="1" ht="24" customHeight="1">
      <c r="A83" s="55"/>
      <c r="B83" s="192"/>
      <c r="C83" s="192"/>
      <c r="D83" s="192"/>
    </row>
    <row r="84" spans="1:4" s="181" customFormat="1" ht="24" customHeight="1">
      <c r="A84" s="55"/>
      <c r="B84" s="192"/>
      <c r="C84" s="192"/>
      <c r="D84" s="192"/>
    </row>
    <row r="85" spans="1:4" s="181" customFormat="1" ht="24" customHeight="1">
      <c r="A85" s="55"/>
      <c r="B85" s="192"/>
      <c r="C85" s="192"/>
      <c r="D85" s="192"/>
    </row>
    <row r="86" spans="1:4" s="181" customFormat="1" ht="24" customHeight="1">
      <c r="A86" s="55"/>
      <c r="B86" s="192"/>
      <c r="C86" s="192"/>
      <c r="D86" s="192"/>
    </row>
    <row r="87" spans="1:4" s="181" customFormat="1" ht="24" customHeight="1">
      <c r="A87" s="55"/>
      <c r="B87" s="192"/>
      <c r="C87" s="192"/>
      <c r="D87" s="192"/>
    </row>
    <row r="88" spans="1:4" s="181" customFormat="1" ht="24" customHeight="1">
      <c r="A88" s="55"/>
      <c r="B88" s="192"/>
      <c r="C88" s="192"/>
      <c r="D88" s="192"/>
    </row>
    <row r="89" spans="1:4" s="181" customFormat="1" ht="24" customHeight="1">
      <c r="A89" s="55"/>
      <c r="B89" s="192"/>
      <c r="C89" s="192"/>
      <c r="D89" s="192"/>
    </row>
    <row r="90" spans="1:4" s="181" customFormat="1" ht="24" customHeight="1">
      <c r="A90" s="55"/>
      <c r="B90" s="192"/>
      <c r="C90" s="192"/>
      <c r="D90" s="192"/>
    </row>
    <row r="91" spans="1:4" s="181" customFormat="1" ht="24" customHeight="1">
      <c r="A91" s="55"/>
      <c r="B91" s="192"/>
      <c r="C91" s="192"/>
      <c r="D91" s="192"/>
    </row>
    <row r="92" spans="1:4" s="181" customFormat="1" ht="24" customHeight="1">
      <c r="A92" s="55"/>
      <c r="B92" s="192"/>
      <c r="C92" s="192"/>
      <c r="D92" s="192"/>
    </row>
    <row r="93" spans="1:4" s="181" customFormat="1" ht="24" customHeight="1">
      <c r="A93" s="55"/>
      <c r="B93" s="192"/>
      <c r="C93" s="192"/>
      <c r="D93" s="192"/>
    </row>
    <row r="94" spans="1:4" s="181" customFormat="1" ht="24" customHeight="1">
      <c r="A94" s="55"/>
      <c r="B94" s="192"/>
      <c r="C94" s="192"/>
      <c r="D94" s="192"/>
    </row>
    <row r="95" spans="1:4" s="181" customFormat="1" ht="24" customHeight="1">
      <c r="A95" s="55"/>
      <c r="B95" s="192"/>
      <c r="C95" s="192"/>
      <c r="D95" s="192"/>
    </row>
    <row r="96" spans="1:4" s="181" customFormat="1" ht="24" customHeight="1">
      <c r="A96" s="55"/>
      <c r="B96" s="192"/>
      <c r="C96" s="192"/>
      <c r="D96" s="192"/>
    </row>
    <row r="97" spans="1:9" s="181" customFormat="1" ht="24" customHeight="1">
      <c r="A97" s="55"/>
      <c r="B97" s="192"/>
      <c r="C97" s="192"/>
      <c r="D97" s="192"/>
    </row>
    <row r="98" spans="1:9" s="181" customFormat="1" ht="24" customHeight="1">
      <c r="A98" s="55"/>
      <c r="B98" s="192"/>
      <c r="C98" s="192"/>
      <c r="D98" s="192"/>
    </row>
    <row r="99" spans="1:9" s="181" customFormat="1" ht="24" customHeight="1">
      <c r="A99" s="55"/>
      <c r="B99" s="192"/>
      <c r="C99" s="192"/>
      <c r="D99" s="192"/>
    </row>
    <row r="100" spans="1:9" s="181" customFormat="1" ht="24" customHeight="1">
      <c r="A100" s="55"/>
      <c r="B100" s="192"/>
      <c r="C100" s="192"/>
      <c r="D100" s="192"/>
    </row>
    <row r="101" spans="1:9" s="181" customFormat="1" ht="24" customHeight="1">
      <c r="A101" s="55"/>
      <c r="B101" s="192"/>
      <c r="C101" s="192"/>
      <c r="D101" s="192"/>
    </row>
    <row r="102" spans="1:9" s="181" customFormat="1" ht="24" customHeight="1">
      <c r="A102" s="55"/>
      <c r="B102" s="192"/>
      <c r="C102" s="192"/>
      <c r="D102" s="192"/>
    </row>
    <row r="103" spans="1:9" s="181" customFormat="1" ht="24" customHeight="1">
      <c r="A103" s="55"/>
      <c r="B103" s="192"/>
      <c r="C103" s="192"/>
      <c r="D103" s="192"/>
    </row>
    <row r="104" spans="1:9" s="181" customFormat="1" ht="24" customHeight="1">
      <c r="A104" s="55"/>
      <c r="B104" s="192"/>
      <c r="C104" s="192"/>
      <c r="D104" s="192"/>
    </row>
    <row r="105" spans="1:9" s="181" customFormat="1" ht="24" customHeight="1">
      <c r="A105" s="105"/>
      <c r="B105" s="196"/>
      <c r="C105" s="196"/>
      <c r="D105" s="196"/>
      <c r="E105" s="197"/>
      <c r="F105" s="197"/>
      <c r="G105" s="197"/>
      <c r="H105" s="198"/>
      <c r="I105" s="182"/>
    </row>
    <row r="106" spans="1:9" s="181" customFormat="1" ht="24" customHeight="1">
      <c r="A106" s="109"/>
      <c r="B106" s="199"/>
      <c r="C106" s="199"/>
      <c r="D106" s="199"/>
      <c r="E106" s="200"/>
      <c r="F106" s="200"/>
      <c r="G106" s="200"/>
      <c r="H106" s="201"/>
      <c r="I106" s="182"/>
    </row>
    <row r="107" spans="1:9" s="181" customFormat="1" ht="24" customHeight="1">
      <c r="A107" s="109"/>
      <c r="B107" s="199"/>
      <c r="C107" s="199"/>
      <c r="D107" s="199"/>
      <c r="E107" s="200"/>
      <c r="F107" s="200"/>
      <c r="G107" s="200"/>
      <c r="H107" s="201"/>
      <c r="I107" s="182"/>
    </row>
    <row r="108" spans="1:9" s="181" customFormat="1" ht="24" customHeight="1">
      <c r="A108" s="109"/>
      <c r="B108" s="199"/>
      <c r="C108" s="199"/>
      <c r="D108" s="199"/>
      <c r="E108" s="200"/>
      <c r="F108" s="200"/>
      <c r="G108" s="200"/>
      <c r="H108" s="201"/>
      <c r="I108" s="182"/>
    </row>
    <row r="109" spans="1:9" s="181" customFormat="1" ht="24" customHeight="1">
      <c r="A109" s="109"/>
      <c r="B109" s="199"/>
      <c r="C109" s="199"/>
      <c r="D109" s="199"/>
      <c r="E109" s="200"/>
      <c r="F109" s="200"/>
      <c r="G109" s="200"/>
      <c r="H109" s="201"/>
      <c r="I109" s="182"/>
    </row>
    <row r="110" spans="1:9" s="181" customFormat="1" ht="24" customHeight="1">
      <c r="A110" s="109"/>
      <c r="B110" s="199"/>
      <c r="C110" s="199"/>
      <c r="D110" s="199"/>
      <c r="E110" s="200"/>
      <c r="F110" s="200"/>
      <c r="G110" s="200"/>
      <c r="H110" s="201"/>
      <c r="I110" s="182"/>
    </row>
    <row r="111" spans="1:9" s="181" customFormat="1" ht="24" customHeight="1">
      <c r="A111" s="109"/>
      <c r="B111" s="199"/>
      <c r="C111" s="199"/>
      <c r="D111" s="199"/>
      <c r="E111" s="200"/>
      <c r="F111" s="200"/>
      <c r="G111" s="200"/>
      <c r="H111" s="201"/>
      <c r="I111" s="182"/>
    </row>
    <row r="112" spans="1:9" s="181" customFormat="1" ht="24" customHeight="1">
      <c r="A112" s="109"/>
      <c r="B112" s="199"/>
      <c r="C112" s="199"/>
      <c r="D112" s="199"/>
      <c r="E112" s="200"/>
      <c r="F112" s="200"/>
      <c r="G112" s="200"/>
      <c r="H112" s="201"/>
      <c r="I112" s="182"/>
    </row>
    <row r="113" spans="1:9" s="181" customFormat="1" ht="24" customHeight="1">
      <c r="A113" s="109"/>
      <c r="B113" s="199"/>
      <c r="C113" s="199"/>
      <c r="D113" s="199"/>
      <c r="E113" s="200"/>
      <c r="F113" s="200"/>
      <c r="G113" s="200"/>
      <c r="H113" s="201"/>
      <c r="I113" s="182"/>
    </row>
    <row r="114" spans="1:9" s="181" customFormat="1" ht="24" customHeight="1">
      <c r="A114" s="109"/>
      <c r="B114" s="199"/>
      <c r="C114" s="199"/>
      <c r="D114" s="199"/>
      <c r="E114" s="200"/>
      <c r="F114" s="200"/>
      <c r="G114" s="200"/>
      <c r="H114" s="201"/>
      <c r="I114" s="182"/>
    </row>
    <row r="115" spans="1:9" s="181" customFormat="1" ht="24" customHeight="1">
      <c r="A115" s="109"/>
      <c r="B115" s="199"/>
      <c r="C115" s="199"/>
      <c r="D115" s="199"/>
      <c r="E115" s="200"/>
      <c r="F115" s="200"/>
      <c r="G115" s="200"/>
      <c r="H115" s="201"/>
      <c r="I115" s="182"/>
    </row>
    <row r="116" spans="1:9" s="181" customFormat="1" ht="24" customHeight="1">
      <c r="A116" s="109"/>
      <c r="B116" s="199"/>
      <c r="C116" s="199"/>
      <c r="D116" s="199"/>
      <c r="E116" s="200"/>
      <c r="F116" s="200"/>
      <c r="G116" s="200"/>
      <c r="H116" s="201"/>
      <c r="I116" s="182"/>
    </row>
    <row r="117" spans="1:9" s="181" customFormat="1" ht="24" customHeight="1">
      <c r="A117" s="109"/>
      <c r="B117" s="199"/>
      <c r="C117" s="199"/>
      <c r="D117" s="199"/>
      <c r="E117" s="200"/>
      <c r="F117" s="200"/>
      <c r="G117" s="200"/>
      <c r="H117" s="201"/>
      <c r="I117" s="182"/>
    </row>
    <row r="118" spans="1:9" s="181" customFormat="1" ht="24" customHeight="1">
      <c r="A118" s="109"/>
      <c r="B118" s="199"/>
      <c r="C118" s="199"/>
      <c r="D118" s="199"/>
      <c r="E118" s="200"/>
      <c r="F118" s="200"/>
      <c r="G118" s="200"/>
      <c r="H118" s="201"/>
      <c r="I118" s="182"/>
    </row>
    <row r="119" spans="1:9" s="181" customFormat="1" ht="24" customHeight="1">
      <c r="A119" s="109"/>
      <c r="B119" s="199"/>
      <c r="C119" s="199"/>
      <c r="D119" s="199"/>
      <c r="E119" s="200"/>
      <c r="F119" s="200"/>
      <c r="G119" s="200"/>
      <c r="H119" s="201"/>
      <c r="I119" s="182"/>
    </row>
    <row r="120" spans="1:9" s="181" customFormat="1" ht="24" customHeight="1">
      <c r="A120" s="109"/>
      <c r="B120" s="199"/>
      <c r="C120" s="199"/>
      <c r="D120" s="199"/>
      <c r="E120" s="200"/>
      <c r="F120" s="200"/>
      <c r="G120" s="200"/>
      <c r="H120" s="201"/>
      <c r="I120" s="182"/>
    </row>
    <row r="121" spans="1:9" s="181" customFormat="1" ht="24" customHeight="1">
      <c r="A121" s="109"/>
      <c r="B121" s="199"/>
      <c r="C121" s="199"/>
      <c r="D121" s="199"/>
      <c r="E121" s="200"/>
      <c r="F121" s="200"/>
      <c r="G121" s="200"/>
      <c r="H121" s="201"/>
      <c r="I121" s="182"/>
    </row>
    <row r="122" spans="1:9" s="181" customFormat="1" ht="24" customHeight="1">
      <c r="A122" s="109"/>
      <c r="B122" s="199"/>
      <c r="C122" s="199"/>
      <c r="D122" s="199"/>
      <c r="E122" s="200"/>
      <c r="F122" s="200"/>
      <c r="G122" s="200"/>
      <c r="H122" s="201"/>
      <c r="I122" s="182"/>
    </row>
    <row r="123" spans="1:9" s="181" customFormat="1" ht="24" customHeight="1">
      <c r="A123" s="109"/>
      <c r="B123" s="199"/>
      <c r="C123" s="199"/>
      <c r="D123" s="199"/>
      <c r="E123" s="200"/>
      <c r="F123" s="200"/>
      <c r="G123" s="200"/>
      <c r="H123" s="201"/>
      <c r="I123" s="182"/>
    </row>
    <row r="124" spans="1:9" s="181" customFormat="1" ht="24" customHeight="1">
      <c r="A124" s="109"/>
      <c r="B124" s="199"/>
      <c r="C124" s="199"/>
      <c r="D124" s="199"/>
      <c r="E124" s="200"/>
      <c r="F124" s="200"/>
      <c r="G124" s="200"/>
      <c r="H124" s="201"/>
      <c r="I124" s="182"/>
    </row>
    <row r="125" spans="1:9" s="181" customFormat="1" ht="24" customHeight="1">
      <c r="A125" s="109"/>
      <c r="B125" s="199"/>
      <c r="C125" s="199"/>
      <c r="D125" s="199"/>
      <c r="E125" s="200"/>
      <c r="F125" s="200"/>
      <c r="G125" s="200"/>
      <c r="H125" s="201"/>
      <c r="I125" s="182"/>
    </row>
    <row r="126" spans="1:9" s="181" customFormat="1" ht="24" customHeight="1">
      <c r="A126" s="109"/>
      <c r="B126" s="199"/>
      <c r="C126" s="199"/>
      <c r="D126" s="199"/>
      <c r="E126" s="200"/>
      <c r="F126" s="200"/>
      <c r="G126" s="200"/>
      <c r="H126" s="201"/>
      <c r="I126" s="182"/>
    </row>
    <row r="127" spans="1:9" s="181" customFormat="1" ht="24" customHeight="1">
      <c r="A127" s="109"/>
      <c r="B127" s="199"/>
      <c r="C127" s="199"/>
      <c r="D127" s="199"/>
      <c r="E127" s="200"/>
      <c r="F127" s="200"/>
      <c r="G127" s="200"/>
      <c r="H127" s="201"/>
      <c r="I127" s="182"/>
    </row>
    <row r="128" spans="1:9" s="181" customFormat="1" ht="24" customHeight="1">
      <c r="A128" s="109"/>
      <c r="B128" s="199"/>
      <c r="C128" s="199"/>
      <c r="D128" s="199"/>
      <c r="E128" s="200"/>
      <c r="F128" s="200"/>
      <c r="G128" s="200"/>
      <c r="H128" s="201"/>
      <c r="I128" s="182"/>
    </row>
    <row r="129" spans="1:9" s="181" customFormat="1" ht="24" customHeight="1">
      <c r="A129" s="109"/>
      <c r="B129" s="199"/>
      <c r="C129" s="199"/>
      <c r="D129" s="199"/>
      <c r="E129" s="200"/>
      <c r="F129" s="200"/>
      <c r="G129" s="200"/>
      <c r="H129" s="201"/>
      <c r="I129" s="182"/>
    </row>
    <row r="130" spans="1:9" s="181" customFormat="1" ht="24" customHeight="1">
      <c r="A130" s="109"/>
      <c r="B130" s="199"/>
      <c r="C130" s="199"/>
      <c r="D130" s="199"/>
      <c r="E130" s="200"/>
      <c r="F130" s="200"/>
      <c r="G130" s="200"/>
      <c r="H130" s="201"/>
      <c r="I130" s="182"/>
    </row>
    <row r="131" spans="1:9" s="181" customFormat="1" ht="24" customHeight="1">
      <c r="A131" s="109"/>
      <c r="B131" s="199"/>
      <c r="C131" s="199"/>
      <c r="D131" s="199"/>
      <c r="E131" s="200"/>
      <c r="F131" s="200"/>
      <c r="G131" s="200"/>
      <c r="H131" s="201"/>
      <c r="I131" s="182"/>
    </row>
    <row r="132" spans="1:9" s="181" customFormat="1" ht="24" customHeight="1">
      <c r="A132" s="109"/>
      <c r="B132" s="199"/>
      <c r="C132" s="199"/>
      <c r="D132" s="199"/>
      <c r="E132" s="200"/>
      <c r="F132" s="200"/>
      <c r="G132" s="200"/>
      <c r="H132" s="201"/>
      <c r="I132" s="182"/>
    </row>
    <row r="133" spans="1:9" s="181" customFormat="1" ht="24" customHeight="1">
      <c r="A133" s="109"/>
      <c r="B133" s="199"/>
      <c r="C133" s="199"/>
      <c r="D133" s="199"/>
      <c r="E133" s="200"/>
      <c r="F133" s="200"/>
      <c r="G133" s="200"/>
      <c r="H133" s="201"/>
      <c r="I133" s="182"/>
    </row>
    <row r="134" spans="1:9" s="181" customFormat="1" ht="24" customHeight="1">
      <c r="A134" s="109"/>
      <c r="B134" s="199"/>
      <c r="C134" s="199"/>
      <c r="D134" s="199"/>
      <c r="E134" s="200"/>
      <c r="F134" s="200"/>
      <c r="G134" s="200"/>
      <c r="H134" s="201"/>
      <c r="I134" s="182"/>
    </row>
    <row r="135" spans="1:9" s="181" customFormat="1" ht="24" customHeight="1">
      <c r="A135" s="109"/>
      <c r="B135" s="199"/>
      <c r="C135" s="199"/>
      <c r="D135" s="199"/>
      <c r="E135" s="200"/>
      <c r="F135" s="200"/>
      <c r="G135" s="200"/>
      <c r="H135" s="201"/>
      <c r="I135" s="182"/>
    </row>
    <row r="136" spans="1:9" s="181" customFormat="1" ht="24" customHeight="1">
      <c r="A136" s="109"/>
      <c r="B136" s="199"/>
      <c r="C136" s="199"/>
      <c r="D136" s="199"/>
      <c r="E136" s="200"/>
      <c r="F136" s="200"/>
      <c r="G136" s="200"/>
      <c r="H136" s="201"/>
      <c r="I136" s="182"/>
    </row>
    <row r="137" spans="1:9" s="181" customFormat="1" ht="24" customHeight="1">
      <c r="A137" s="109"/>
      <c r="B137" s="199"/>
      <c r="C137" s="199"/>
      <c r="D137" s="199"/>
      <c r="E137" s="200"/>
      <c r="F137" s="200"/>
      <c r="G137" s="200"/>
      <c r="H137" s="201"/>
      <c r="I137" s="182"/>
    </row>
    <row r="138" spans="1:9" s="181" customFormat="1" ht="24" customHeight="1">
      <c r="A138" s="109"/>
      <c r="B138" s="199"/>
      <c r="C138" s="199"/>
      <c r="D138" s="199"/>
      <c r="E138" s="200"/>
      <c r="F138" s="200"/>
      <c r="G138" s="200"/>
      <c r="H138" s="201"/>
      <c r="I138" s="182"/>
    </row>
    <row r="139" spans="1:9" s="181" customFormat="1" ht="24" customHeight="1">
      <c r="A139" s="109"/>
      <c r="B139" s="199"/>
      <c r="C139" s="199"/>
      <c r="D139" s="199"/>
      <c r="E139" s="200"/>
      <c r="F139" s="200"/>
      <c r="G139" s="200"/>
      <c r="H139" s="201"/>
      <c r="I139" s="182"/>
    </row>
    <row r="140" spans="1:9" s="181" customFormat="1" ht="24" customHeight="1">
      <c r="A140" s="109"/>
      <c r="B140" s="199"/>
      <c r="C140" s="199"/>
      <c r="D140" s="199"/>
      <c r="E140" s="200"/>
      <c r="F140" s="200"/>
      <c r="G140" s="200"/>
      <c r="H140" s="201"/>
      <c r="I140" s="182"/>
    </row>
    <row r="141" spans="1:9" s="181" customFormat="1" ht="24" customHeight="1">
      <c r="A141" s="109"/>
      <c r="B141" s="199"/>
      <c r="C141" s="199"/>
      <c r="D141" s="199"/>
      <c r="E141" s="200"/>
      <c r="F141" s="200"/>
      <c r="G141" s="200"/>
      <c r="H141" s="201"/>
      <c r="I141" s="182"/>
    </row>
    <row r="142" spans="1:9" s="181" customFormat="1" ht="24" customHeight="1">
      <c r="A142" s="109"/>
      <c r="B142" s="199"/>
      <c r="C142" s="199"/>
      <c r="D142" s="199"/>
      <c r="E142" s="200"/>
      <c r="F142" s="200"/>
      <c r="G142" s="200"/>
      <c r="H142" s="201"/>
      <c r="I142" s="182"/>
    </row>
    <row r="143" spans="1:9" s="181" customFormat="1" ht="24" customHeight="1">
      <c r="A143" s="109"/>
      <c r="B143" s="199"/>
      <c r="C143" s="199"/>
      <c r="D143" s="199"/>
      <c r="E143" s="200"/>
      <c r="F143" s="200"/>
      <c r="G143" s="200"/>
      <c r="H143" s="201"/>
      <c r="I143" s="182"/>
    </row>
    <row r="144" spans="1:9" s="181" customFormat="1" ht="24" customHeight="1">
      <c r="A144" s="109"/>
      <c r="B144" s="199"/>
      <c r="C144" s="199"/>
      <c r="D144" s="199"/>
      <c r="E144" s="200"/>
      <c r="F144" s="200"/>
      <c r="G144" s="200"/>
      <c r="H144" s="201"/>
      <c r="I144" s="182"/>
    </row>
    <row r="145" spans="1:9" s="181" customFormat="1" ht="24" customHeight="1">
      <c r="A145" s="109"/>
      <c r="B145" s="199"/>
      <c r="C145" s="199"/>
      <c r="D145" s="199"/>
      <c r="E145" s="200"/>
      <c r="F145" s="200"/>
      <c r="G145" s="200"/>
      <c r="H145" s="201"/>
      <c r="I145" s="182"/>
    </row>
    <row r="146" spans="1:9" s="181" customFormat="1" ht="24" customHeight="1">
      <c r="A146" s="109"/>
      <c r="B146" s="199"/>
      <c r="C146" s="199"/>
      <c r="D146" s="199"/>
      <c r="E146" s="200"/>
      <c r="F146" s="200"/>
      <c r="G146" s="200"/>
      <c r="H146" s="201"/>
      <c r="I146" s="182"/>
    </row>
    <row r="147" spans="1:9" s="181" customFormat="1" ht="24" customHeight="1">
      <c r="A147" s="109"/>
      <c r="B147" s="199"/>
      <c r="C147" s="199"/>
      <c r="D147" s="199"/>
      <c r="E147" s="200"/>
      <c r="F147" s="200"/>
      <c r="G147" s="200"/>
      <c r="H147" s="201"/>
      <c r="I147" s="182"/>
    </row>
    <row r="148" spans="1:9" s="181" customFormat="1" ht="24" customHeight="1">
      <c r="A148" s="109"/>
      <c r="B148" s="199"/>
      <c r="C148" s="199"/>
      <c r="D148" s="199"/>
      <c r="E148" s="200"/>
      <c r="F148" s="200"/>
      <c r="G148" s="200"/>
      <c r="H148" s="201"/>
      <c r="I148" s="182"/>
    </row>
    <row r="149" spans="1:9" s="181" customFormat="1" ht="24" customHeight="1">
      <c r="A149" s="109"/>
      <c r="B149" s="199"/>
      <c r="C149" s="199"/>
      <c r="D149" s="199"/>
      <c r="E149" s="200"/>
      <c r="F149" s="200"/>
      <c r="G149" s="200"/>
      <c r="H149" s="201"/>
      <c r="I149" s="182"/>
    </row>
    <row r="150" spans="1:9" s="181" customFormat="1" ht="24" customHeight="1">
      <c r="A150" s="109"/>
      <c r="B150" s="199"/>
      <c r="C150" s="199"/>
      <c r="D150" s="199"/>
      <c r="E150" s="200"/>
      <c r="F150" s="200"/>
      <c r="G150" s="200"/>
      <c r="H150" s="201"/>
      <c r="I150" s="182"/>
    </row>
    <row r="151" spans="1:9" s="181" customFormat="1" ht="24" customHeight="1">
      <c r="A151" s="109"/>
      <c r="B151" s="199"/>
      <c r="C151" s="199"/>
      <c r="D151" s="199"/>
      <c r="E151" s="200"/>
      <c r="F151" s="200"/>
      <c r="G151" s="200"/>
      <c r="H151" s="201"/>
      <c r="I151" s="182"/>
    </row>
    <row r="152" spans="1:9" s="181" customFormat="1" ht="24" customHeight="1">
      <c r="A152" s="109"/>
      <c r="B152" s="199"/>
      <c r="C152" s="199"/>
      <c r="D152" s="199"/>
      <c r="E152" s="200"/>
      <c r="F152" s="200"/>
      <c r="G152" s="200"/>
      <c r="H152" s="201"/>
      <c r="I152" s="182"/>
    </row>
    <row r="153" spans="1:9" s="181" customFormat="1" ht="24" customHeight="1">
      <c r="A153" s="109"/>
      <c r="B153" s="199"/>
      <c r="C153" s="199"/>
      <c r="D153" s="199"/>
      <c r="E153" s="200"/>
      <c r="F153" s="200"/>
      <c r="G153" s="200"/>
      <c r="H153" s="201"/>
      <c r="I153" s="182"/>
    </row>
    <row r="154" spans="1:9" s="181" customFormat="1" ht="24" customHeight="1">
      <c r="A154" s="109"/>
      <c r="B154" s="199"/>
      <c r="C154" s="199"/>
      <c r="D154" s="199"/>
      <c r="E154" s="200"/>
      <c r="F154" s="200"/>
      <c r="G154" s="200"/>
      <c r="H154" s="201"/>
      <c r="I154" s="182"/>
    </row>
    <row r="155" spans="1:9" s="181" customFormat="1" ht="24" customHeight="1">
      <c r="A155" s="109"/>
      <c r="B155" s="199"/>
      <c r="C155" s="199"/>
      <c r="D155" s="199"/>
      <c r="E155" s="200"/>
      <c r="F155" s="200"/>
      <c r="G155" s="200"/>
      <c r="H155" s="201"/>
      <c r="I155" s="182"/>
    </row>
    <row r="156" spans="1:9" s="181" customFormat="1" ht="24" customHeight="1">
      <c r="A156" s="109"/>
      <c r="B156" s="199"/>
      <c r="C156" s="199"/>
      <c r="D156" s="199"/>
      <c r="E156" s="200"/>
      <c r="F156" s="200"/>
      <c r="G156" s="200"/>
      <c r="H156" s="201"/>
      <c r="I156" s="182"/>
    </row>
    <row r="157" spans="1:9" s="181" customFormat="1" ht="24" customHeight="1">
      <c r="A157" s="109"/>
      <c r="B157" s="199"/>
      <c r="C157" s="199"/>
      <c r="D157" s="199"/>
      <c r="E157" s="200"/>
      <c r="F157" s="200"/>
      <c r="G157" s="200"/>
      <c r="H157" s="201"/>
      <c r="I157" s="182"/>
    </row>
    <row r="158" spans="1:9" s="181" customFormat="1" ht="24" customHeight="1">
      <c r="A158" s="109"/>
      <c r="B158" s="199"/>
      <c r="C158" s="199"/>
      <c r="D158" s="199"/>
      <c r="E158" s="200"/>
      <c r="F158" s="200"/>
      <c r="G158" s="200"/>
      <c r="H158" s="201"/>
      <c r="I158" s="182"/>
    </row>
    <row r="159" spans="1:9" s="181" customFormat="1" ht="24" customHeight="1">
      <c r="A159" s="109"/>
      <c r="B159" s="199"/>
      <c r="C159" s="199"/>
      <c r="D159" s="199"/>
      <c r="E159" s="200"/>
      <c r="F159" s="200"/>
      <c r="G159" s="200"/>
      <c r="H159" s="201"/>
      <c r="I159" s="182"/>
    </row>
    <row r="160" spans="1:9" s="181" customFormat="1" ht="24" customHeight="1">
      <c r="A160" s="109"/>
      <c r="B160" s="199"/>
      <c r="C160" s="199"/>
      <c r="D160" s="199"/>
      <c r="E160" s="200"/>
      <c r="F160" s="200"/>
      <c r="G160" s="200"/>
      <c r="H160" s="201"/>
      <c r="I160" s="182"/>
    </row>
    <row r="161" spans="1:9" s="181" customFormat="1" ht="24" customHeight="1">
      <c r="A161" s="109"/>
      <c r="B161" s="199"/>
      <c r="C161" s="199"/>
      <c r="D161" s="199"/>
      <c r="E161" s="200"/>
      <c r="F161" s="200"/>
      <c r="G161" s="200"/>
      <c r="H161" s="201"/>
      <c r="I161" s="182"/>
    </row>
    <row r="162" spans="1:9" s="181" customFormat="1" ht="24" customHeight="1">
      <c r="A162" s="109"/>
      <c r="B162" s="199"/>
      <c r="C162" s="199"/>
      <c r="D162" s="199"/>
      <c r="E162" s="200"/>
      <c r="F162" s="200"/>
      <c r="G162" s="200"/>
      <c r="H162" s="201"/>
      <c r="I162" s="182"/>
    </row>
    <row r="163" spans="1:9" s="181" customFormat="1" ht="24" customHeight="1">
      <c r="A163" s="109"/>
      <c r="B163" s="199"/>
      <c r="C163" s="199"/>
      <c r="D163" s="199"/>
      <c r="E163" s="200"/>
      <c r="F163" s="200"/>
      <c r="G163" s="200"/>
      <c r="H163" s="201"/>
      <c r="I163" s="182"/>
    </row>
    <row r="164" spans="1:9" s="181" customFormat="1" ht="24" customHeight="1">
      <c r="A164" s="109"/>
      <c r="B164" s="199"/>
      <c r="C164" s="199"/>
      <c r="D164" s="199"/>
      <c r="E164" s="200"/>
      <c r="F164" s="200"/>
      <c r="G164" s="200"/>
      <c r="H164" s="201"/>
      <c r="I164" s="182"/>
    </row>
    <row r="165" spans="1:9" s="181" customFormat="1" ht="24" customHeight="1">
      <c r="A165" s="109"/>
      <c r="B165" s="199"/>
      <c r="C165" s="199"/>
      <c r="D165" s="199"/>
      <c r="E165" s="200"/>
      <c r="F165" s="200"/>
      <c r="G165" s="200"/>
      <c r="H165" s="201"/>
      <c r="I165" s="182"/>
    </row>
    <row r="166" spans="1:9" s="181" customFormat="1" ht="24" customHeight="1">
      <c r="A166" s="109"/>
      <c r="B166" s="199"/>
      <c r="C166" s="199"/>
      <c r="D166" s="199"/>
      <c r="E166" s="200"/>
      <c r="F166" s="200"/>
      <c r="G166" s="200"/>
      <c r="H166" s="201"/>
      <c r="I166" s="182"/>
    </row>
    <row r="167" spans="1:9" s="181" customFormat="1" ht="24" customHeight="1">
      <c r="A167" s="109"/>
      <c r="B167" s="199"/>
      <c r="C167" s="199"/>
      <c r="D167" s="199"/>
      <c r="E167" s="200"/>
      <c r="F167" s="200"/>
      <c r="G167" s="200"/>
      <c r="H167" s="201"/>
      <c r="I167" s="182"/>
    </row>
    <row r="168" spans="1:9" s="181" customFormat="1" ht="24" customHeight="1">
      <c r="A168" s="109"/>
      <c r="B168" s="199"/>
      <c r="C168" s="199"/>
      <c r="D168" s="199"/>
      <c r="E168" s="200"/>
      <c r="F168" s="200"/>
      <c r="G168" s="200"/>
      <c r="H168" s="201"/>
      <c r="I168" s="182"/>
    </row>
    <row r="169" spans="1:9" s="181" customFormat="1" ht="24" customHeight="1">
      <c r="A169" s="109"/>
      <c r="B169" s="199"/>
      <c r="C169" s="199"/>
      <c r="D169" s="199"/>
      <c r="E169" s="200"/>
      <c r="F169" s="200"/>
      <c r="G169" s="200"/>
      <c r="H169" s="201"/>
      <c r="I169" s="182"/>
    </row>
    <row r="170" spans="1:9" s="181" customFormat="1" ht="24" customHeight="1">
      <c r="A170" s="109"/>
      <c r="B170" s="199"/>
      <c r="C170" s="199"/>
      <c r="D170" s="199"/>
      <c r="E170" s="200"/>
      <c r="F170" s="200"/>
      <c r="G170" s="200"/>
      <c r="H170" s="201"/>
      <c r="I170" s="182"/>
    </row>
    <row r="171" spans="1:9" s="181" customFormat="1" ht="24" customHeight="1">
      <c r="A171" s="109"/>
      <c r="B171" s="199"/>
      <c r="C171" s="199"/>
      <c r="D171" s="199"/>
      <c r="E171" s="200"/>
      <c r="F171" s="200"/>
      <c r="G171" s="200"/>
      <c r="H171" s="201"/>
      <c r="I171" s="182"/>
    </row>
    <row r="172" spans="1:9" s="181" customFormat="1" ht="24" customHeight="1">
      <c r="A172" s="109"/>
      <c r="B172" s="199"/>
      <c r="C172" s="199"/>
      <c r="D172" s="199"/>
      <c r="E172" s="200"/>
      <c r="F172" s="200"/>
      <c r="G172" s="200"/>
      <c r="H172" s="201"/>
      <c r="I172" s="182"/>
    </row>
    <row r="173" spans="1:9" s="181" customFormat="1" ht="24" customHeight="1">
      <c r="A173" s="109"/>
      <c r="B173" s="199"/>
      <c r="C173" s="199"/>
      <c r="D173" s="199"/>
      <c r="E173" s="200"/>
      <c r="F173" s="200"/>
      <c r="G173" s="200"/>
      <c r="H173" s="201"/>
      <c r="I173" s="182"/>
    </row>
    <row r="174" spans="1:9" s="181" customFormat="1" ht="24" customHeight="1">
      <c r="A174" s="109"/>
      <c r="B174" s="199"/>
      <c r="C174" s="199"/>
      <c r="D174" s="199"/>
      <c r="E174" s="200"/>
      <c r="F174" s="200"/>
      <c r="G174" s="200"/>
      <c r="H174" s="201"/>
      <c r="I174" s="182"/>
    </row>
    <row r="175" spans="1:9" s="181" customFormat="1" ht="24" customHeight="1">
      <c r="A175" s="109"/>
      <c r="B175" s="199"/>
      <c r="C175" s="199"/>
      <c r="D175" s="199"/>
      <c r="E175" s="200"/>
      <c r="F175" s="200"/>
      <c r="G175" s="200"/>
      <c r="H175" s="201"/>
      <c r="I175" s="182"/>
    </row>
    <row r="176" spans="1:9" s="181" customFormat="1" ht="24" customHeight="1">
      <c r="A176" s="109"/>
      <c r="B176" s="199"/>
      <c r="C176" s="199"/>
      <c r="D176" s="199"/>
      <c r="E176" s="200"/>
      <c r="F176" s="200"/>
      <c r="G176" s="200"/>
      <c r="H176" s="201"/>
      <c r="I176" s="182"/>
    </row>
    <row r="177" spans="1:9" s="181" customFormat="1" ht="24" customHeight="1">
      <c r="A177" s="109"/>
      <c r="B177" s="199"/>
      <c r="C177" s="199"/>
      <c r="D177" s="199"/>
      <c r="E177" s="200"/>
      <c r="F177" s="200"/>
      <c r="G177" s="200"/>
      <c r="H177" s="201"/>
      <c r="I177" s="182"/>
    </row>
    <row r="178" spans="1:9" s="181" customFormat="1" ht="24" customHeight="1">
      <c r="A178" s="109"/>
      <c r="B178" s="199"/>
      <c r="C178" s="199"/>
      <c r="D178" s="199"/>
      <c r="E178" s="200"/>
      <c r="F178" s="200"/>
      <c r="G178" s="200"/>
      <c r="H178" s="201"/>
      <c r="I178" s="182"/>
    </row>
    <row r="179" spans="1:9" s="181" customFormat="1" ht="24" customHeight="1">
      <c r="A179" s="109"/>
      <c r="B179" s="199"/>
      <c r="C179" s="199"/>
      <c r="D179" s="199"/>
      <c r="E179" s="200"/>
      <c r="F179" s="200"/>
      <c r="G179" s="200"/>
      <c r="H179" s="201"/>
      <c r="I179" s="182"/>
    </row>
    <row r="180" spans="1:9" s="181" customFormat="1" ht="24" customHeight="1">
      <c r="A180" s="109"/>
      <c r="B180" s="199"/>
      <c r="C180" s="199"/>
      <c r="D180" s="199"/>
      <c r="E180" s="200"/>
      <c r="F180" s="200"/>
      <c r="G180" s="200"/>
      <c r="H180" s="201"/>
      <c r="I180" s="182"/>
    </row>
    <row r="181" spans="1:9" s="181" customFormat="1" ht="24" customHeight="1">
      <c r="A181" s="109"/>
      <c r="B181" s="199"/>
      <c r="C181" s="199"/>
      <c r="D181" s="199"/>
      <c r="E181" s="200"/>
      <c r="F181" s="200"/>
      <c r="G181" s="200"/>
      <c r="H181" s="201"/>
      <c r="I181" s="182"/>
    </row>
    <row r="182" spans="1:9" s="181" customFormat="1" ht="24" customHeight="1">
      <c r="A182" s="109"/>
      <c r="B182" s="199"/>
      <c r="C182" s="199"/>
      <c r="D182" s="199"/>
      <c r="E182" s="200"/>
      <c r="F182" s="200"/>
      <c r="G182" s="200"/>
      <c r="H182" s="201"/>
      <c r="I182" s="182"/>
    </row>
    <row r="183" spans="1:9" s="181" customFormat="1" ht="24" customHeight="1">
      <c r="A183" s="109"/>
      <c r="B183" s="199"/>
      <c r="C183" s="199"/>
      <c r="D183" s="199"/>
      <c r="E183" s="200"/>
      <c r="F183" s="200"/>
      <c r="G183" s="200"/>
      <c r="H183" s="201"/>
      <c r="I183" s="182"/>
    </row>
    <row r="184" spans="1:9" s="181" customFormat="1" ht="24" customHeight="1">
      <c r="A184" s="109"/>
      <c r="B184" s="199"/>
      <c r="C184" s="199"/>
      <c r="D184" s="199"/>
      <c r="E184" s="200"/>
      <c r="F184" s="200"/>
      <c r="G184" s="200"/>
      <c r="H184" s="201"/>
      <c r="I184" s="182"/>
    </row>
    <row r="185" spans="1:9" s="181" customFormat="1" ht="24" customHeight="1">
      <c r="A185" s="109"/>
      <c r="B185" s="199"/>
      <c r="C185" s="199"/>
      <c r="D185" s="199"/>
      <c r="E185" s="200"/>
      <c r="F185" s="200"/>
      <c r="G185" s="200"/>
      <c r="H185" s="201"/>
      <c r="I185" s="182"/>
    </row>
    <row r="186" spans="1:9" s="181" customFormat="1" ht="24" customHeight="1">
      <c r="A186" s="109"/>
      <c r="B186" s="199"/>
      <c r="C186" s="199"/>
      <c r="D186" s="199"/>
      <c r="E186" s="200"/>
      <c r="F186" s="200"/>
      <c r="G186" s="200"/>
      <c r="H186" s="201"/>
      <c r="I186" s="182"/>
    </row>
    <row r="187" spans="1:9" s="181" customFormat="1" ht="24" customHeight="1">
      <c r="A187" s="109"/>
      <c r="B187" s="199"/>
      <c r="C187" s="199"/>
      <c r="D187" s="199"/>
      <c r="E187" s="200"/>
      <c r="F187" s="200"/>
      <c r="G187" s="200"/>
      <c r="H187" s="201"/>
      <c r="I187" s="182"/>
    </row>
    <row r="188" spans="1:9" s="181" customFormat="1" ht="24" customHeight="1">
      <c r="A188" s="109"/>
      <c r="B188" s="199"/>
      <c r="C188" s="199"/>
      <c r="D188" s="199"/>
      <c r="E188" s="200"/>
      <c r="F188" s="200"/>
      <c r="G188" s="200"/>
      <c r="H188" s="201"/>
      <c r="I188" s="182"/>
    </row>
    <row r="189" spans="1:9" s="181" customFormat="1" ht="24" customHeight="1">
      <c r="A189" s="109"/>
      <c r="B189" s="199"/>
      <c r="C189" s="199"/>
      <c r="D189" s="199"/>
      <c r="E189" s="200"/>
      <c r="F189" s="200"/>
      <c r="G189" s="200"/>
      <c r="H189" s="201"/>
      <c r="I189" s="182"/>
    </row>
    <row r="190" spans="1:9" s="181" customFormat="1" ht="24" customHeight="1">
      <c r="A190" s="109"/>
      <c r="B190" s="199"/>
      <c r="C190" s="199"/>
      <c r="D190" s="199"/>
      <c r="E190" s="200"/>
      <c r="F190" s="200"/>
      <c r="G190" s="200"/>
      <c r="H190" s="201"/>
      <c r="I190" s="182"/>
    </row>
    <row r="191" spans="1:9" s="181" customFormat="1" ht="24" customHeight="1">
      <c r="A191" s="109"/>
      <c r="B191" s="199"/>
      <c r="C191" s="199"/>
      <c r="D191" s="199"/>
      <c r="E191" s="200"/>
      <c r="F191" s="200"/>
      <c r="G191" s="200"/>
      <c r="H191" s="201"/>
      <c r="I191" s="182"/>
    </row>
    <row r="192" spans="1:9" s="181" customFormat="1" ht="24" customHeight="1">
      <c r="A192" s="109"/>
      <c r="B192" s="199"/>
      <c r="C192" s="199"/>
      <c r="D192" s="199"/>
      <c r="E192" s="200"/>
      <c r="F192" s="200"/>
      <c r="G192" s="200"/>
      <c r="H192" s="201"/>
      <c r="I192" s="182"/>
    </row>
    <row r="193" spans="1:9" s="181" customFormat="1" ht="24" customHeight="1">
      <c r="A193" s="109"/>
      <c r="B193" s="199"/>
      <c r="C193" s="199"/>
      <c r="D193" s="199"/>
      <c r="E193" s="200"/>
      <c r="F193" s="200"/>
      <c r="G193" s="200"/>
      <c r="H193" s="201"/>
      <c r="I193" s="182"/>
    </row>
    <row r="194" spans="1:9" s="181" customFormat="1" ht="24" customHeight="1">
      <c r="A194" s="109"/>
      <c r="B194" s="199"/>
      <c r="C194" s="199"/>
      <c r="D194" s="199"/>
      <c r="E194" s="200"/>
      <c r="F194" s="200"/>
      <c r="G194" s="200"/>
      <c r="H194" s="201"/>
      <c r="I194" s="182"/>
    </row>
    <row r="195" spans="1:9" s="181" customFormat="1" ht="24" customHeight="1">
      <c r="A195" s="109"/>
      <c r="B195" s="199"/>
      <c r="C195" s="199"/>
      <c r="D195" s="199"/>
      <c r="E195" s="200"/>
      <c r="F195" s="200"/>
      <c r="G195" s="200"/>
      <c r="H195" s="201"/>
      <c r="I195" s="182"/>
    </row>
    <row r="196" spans="1:9" s="181" customFormat="1" ht="24" customHeight="1">
      <c r="A196" s="109"/>
      <c r="B196" s="199"/>
      <c r="C196" s="199"/>
      <c r="D196" s="199"/>
      <c r="E196" s="200"/>
      <c r="F196" s="200"/>
      <c r="G196" s="200"/>
      <c r="H196" s="201"/>
      <c r="I196" s="182"/>
    </row>
    <row r="197" spans="1:9" s="181" customFormat="1" ht="24" customHeight="1">
      <c r="A197" s="109"/>
      <c r="B197" s="199"/>
      <c r="C197" s="199"/>
      <c r="D197" s="199"/>
      <c r="E197" s="200"/>
      <c r="F197" s="200"/>
      <c r="G197" s="200"/>
      <c r="H197" s="201"/>
      <c r="I197" s="182"/>
    </row>
    <row r="198" spans="1:9" s="181" customFormat="1" ht="24" customHeight="1">
      <c r="A198" s="109"/>
      <c r="B198" s="199"/>
      <c r="C198" s="199"/>
      <c r="D198" s="199"/>
      <c r="E198" s="200"/>
      <c r="F198" s="200"/>
      <c r="G198" s="200"/>
      <c r="H198" s="201"/>
      <c r="I198" s="182"/>
    </row>
    <row r="199" spans="1:9" s="181" customFormat="1" ht="24" customHeight="1">
      <c r="A199" s="109"/>
      <c r="B199" s="199"/>
      <c r="C199" s="199"/>
      <c r="D199" s="199"/>
      <c r="E199" s="200"/>
      <c r="F199" s="200"/>
      <c r="G199" s="200"/>
      <c r="H199" s="201"/>
      <c r="I199" s="182"/>
    </row>
    <row r="200" spans="1:9" s="181" customFormat="1" ht="24" customHeight="1">
      <c r="A200" s="109"/>
      <c r="B200" s="199"/>
      <c r="C200" s="199"/>
      <c r="D200" s="199"/>
      <c r="E200" s="200"/>
      <c r="F200" s="200"/>
      <c r="G200" s="200"/>
      <c r="H200" s="201"/>
      <c r="I200" s="182"/>
    </row>
    <row r="201" spans="1:9" s="181" customFormat="1" ht="24" customHeight="1">
      <c r="A201" s="109"/>
      <c r="B201" s="199"/>
      <c r="C201" s="199"/>
      <c r="D201" s="199"/>
      <c r="E201" s="200"/>
      <c r="F201" s="200"/>
      <c r="G201" s="200"/>
      <c r="H201" s="201"/>
      <c r="I201" s="182"/>
    </row>
    <row r="202" spans="1:9" s="181" customFormat="1" ht="24" customHeight="1">
      <c r="A202" s="109"/>
      <c r="B202" s="199"/>
      <c r="C202" s="199"/>
      <c r="D202" s="199"/>
      <c r="E202" s="200"/>
      <c r="F202" s="200"/>
      <c r="G202" s="200"/>
      <c r="H202" s="201"/>
      <c r="I202" s="182"/>
    </row>
    <row r="203" spans="1:9" s="181" customFormat="1" ht="24" customHeight="1">
      <c r="A203" s="109"/>
      <c r="B203" s="199"/>
      <c r="C203" s="199"/>
      <c r="D203" s="199"/>
      <c r="E203" s="200"/>
      <c r="F203" s="200"/>
      <c r="G203" s="200"/>
      <c r="H203" s="201"/>
      <c r="I203" s="182"/>
    </row>
    <row r="204" spans="1:9" s="181" customFormat="1" ht="24" customHeight="1">
      <c r="A204" s="109"/>
      <c r="B204" s="199"/>
      <c r="C204" s="199"/>
      <c r="D204" s="199"/>
      <c r="E204" s="200"/>
      <c r="F204" s="200"/>
      <c r="G204" s="200"/>
      <c r="H204" s="201"/>
      <c r="I204" s="182"/>
    </row>
    <row r="205" spans="1:9" s="181" customFormat="1" ht="24" customHeight="1">
      <c r="A205" s="109"/>
      <c r="B205" s="199"/>
      <c r="C205" s="199"/>
      <c r="D205" s="199"/>
      <c r="E205" s="200"/>
      <c r="F205" s="200"/>
      <c r="G205" s="200"/>
      <c r="H205" s="201"/>
      <c r="I205" s="182"/>
    </row>
    <row r="206" spans="1:9" s="181" customFormat="1" ht="24" customHeight="1">
      <c r="A206" s="109"/>
      <c r="B206" s="199"/>
      <c r="C206" s="199"/>
      <c r="D206" s="199"/>
      <c r="E206" s="200"/>
      <c r="F206" s="200"/>
      <c r="G206" s="200"/>
      <c r="H206" s="201"/>
      <c r="I206" s="182"/>
    </row>
    <row r="207" spans="1:9" s="181" customFormat="1" ht="24" customHeight="1">
      <c r="A207" s="109"/>
      <c r="B207" s="199"/>
      <c r="C207" s="199"/>
      <c r="D207" s="199"/>
      <c r="E207" s="200"/>
      <c r="F207" s="200"/>
      <c r="G207" s="200"/>
      <c r="H207" s="201"/>
      <c r="I207" s="182"/>
    </row>
    <row r="208" spans="1:9" s="181" customFormat="1" ht="24" customHeight="1">
      <c r="A208" s="109"/>
      <c r="B208" s="199"/>
      <c r="C208" s="199"/>
      <c r="D208" s="199"/>
      <c r="E208" s="200"/>
      <c r="F208" s="200"/>
      <c r="G208" s="200"/>
      <c r="H208" s="201"/>
      <c r="I208" s="182"/>
    </row>
    <row r="209" spans="1:9" s="181" customFormat="1" ht="24" customHeight="1">
      <c r="A209" s="109"/>
      <c r="B209" s="199"/>
      <c r="C209" s="199"/>
      <c r="D209" s="199"/>
      <c r="E209" s="200"/>
      <c r="F209" s="200"/>
      <c r="G209" s="200"/>
      <c r="H209" s="201"/>
      <c r="I209" s="182"/>
    </row>
    <row r="210" spans="1:9" s="181" customFormat="1" ht="24" customHeight="1">
      <c r="A210" s="109"/>
      <c r="B210" s="199"/>
      <c r="C210" s="199"/>
      <c r="D210" s="199"/>
      <c r="E210" s="200"/>
      <c r="F210" s="200"/>
      <c r="G210" s="200"/>
      <c r="H210" s="201"/>
      <c r="I210" s="182"/>
    </row>
    <row r="211" spans="1:9" s="181" customFormat="1" ht="24" customHeight="1">
      <c r="A211" s="109"/>
      <c r="B211" s="199"/>
      <c r="C211" s="199"/>
      <c r="D211" s="199"/>
      <c r="E211" s="200"/>
      <c r="F211" s="200"/>
      <c r="G211" s="200"/>
      <c r="H211" s="201"/>
      <c r="I211" s="182"/>
    </row>
    <row r="212" spans="1:9" s="181" customFormat="1" ht="24" customHeight="1">
      <c r="A212" s="109"/>
      <c r="B212" s="199"/>
      <c r="C212" s="199"/>
      <c r="D212" s="199"/>
      <c r="E212" s="200"/>
      <c r="F212" s="200"/>
      <c r="G212" s="200"/>
      <c r="H212" s="201"/>
      <c r="I212" s="182"/>
    </row>
    <row r="213" spans="1:9" s="181" customFormat="1" ht="24" customHeight="1">
      <c r="A213" s="109"/>
      <c r="B213" s="199"/>
      <c r="C213" s="199"/>
      <c r="D213" s="199"/>
      <c r="E213" s="200"/>
      <c r="F213" s="200"/>
      <c r="G213" s="200"/>
      <c r="H213" s="201"/>
      <c r="I213" s="182"/>
    </row>
    <row r="214" spans="1:9" s="181" customFormat="1" ht="24" customHeight="1">
      <c r="A214" s="109"/>
      <c r="B214" s="199"/>
      <c r="C214" s="199"/>
      <c r="D214" s="199"/>
      <c r="E214" s="200"/>
      <c r="F214" s="200"/>
      <c r="G214" s="200"/>
      <c r="H214" s="201"/>
      <c r="I214" s="182"/>
    </row>
    <row r="215" spans="1:9" s="181" customFormat="1" ht="24" customHeight="1">
      <c r="A215" s="109"/>
      <c r="B215" s="199"/>
      <c r="C215" s="199"/>
      <c r="D215" s="199"/>
      <c r="E215" s="200"/>
      <c r="F215" s="200"/>
      <c r="G215" s="200"/>
      <c r="H215" s="201"/>
      <c r="I215" s="182"/>
    </row>
    <row r="216" spans="1:9" s="181" customFormat="1" ht="24" customHeight="1">
      <c r="A216" s="109"/>
      <c r="B216" s="199"/>
      <c r="C216" s="199"/>
      <c r="D216" s="199"/>
      <c r="E216" s="200"/>
      <c r="F216" s="200"/>
      <c r="G216" s="200"/>
      <c r="H216" s="201"/>
      <c r="I216" s="182"/>
    </row>
    <row r="217" spans="1:9" s="181" customFormat="1" ht="24" customHeight="1">
      <c r="A217" s="109"/>
      <c r="B217" s="199"/>
      <c r="C217" s="199"/>
      <c r="D217" s="199"/>
      <c r="E217" s="200"/>
      <c r="F217" s="200"/>
      <c r="G217" s="200"/>
      <c r="H217" s="201"/>
      <c r="I217" s="182"/>
    </row>
    <row r="218" spans="1:9" s="181" customFormat="1" ht="24" customHeight="1">
      <c r="A218" s="109"/>
      <c r="B218" s="199"/>
      <c r="C218" s="199"/>
      <c r="D218" s="199"/>
      <c r="E218" s="200"/>
      <c r="F218" s="200"/>
      <c r="G218" s="200"/>
      <c r="H218" s="201"/>
      <c r="I218" s="182"/>
    </row>
    <row r="219" spans="1:9" s="181" customFormat="1" ht="24" customHeight="1">
      <c r="A219" s="109"/>
      <c r="B219" s="199"/>
      <c r="C219" s="199"/>
      <c r="D219" s="199"/>
      <c r="E219" s="200"/>
      <c r="F219" s="200"/>
      <c r="G219" s="200"/>
      <c r="H219" s="201"/>
      <c r="I219" s="182"/>
    </row>
    <row r="220" spans="1:9" ht="24" customHeight="1">
      <c r="A220" s="109"/>
      <c r="B220" s="199"/>
      <c r="C220" s="199"/>
      <c r="D220" s="199"/>
      <c r="E220" s="200"/>
      <c r="F220" s="200"/>
      <c r="G220" s="200"/>
      <c r="H220" s="201"/>
      <c r="I220" s="182"/>
    </row>
    <row r="221" spans="1:9" ht="24" customHeight="1">
      <c r="A221" s="109"/>
      <c r="B221" s="199"/>
      <c r="C221" s="199"/>
      <c r="D221" s="199"/>
      <c r="E221" s="200"/>
      <c r="F221" s="200"/>
      <c r="G221" s="200"/>
      <c r="H221" s="201"/>
    </row>
    <row r="222" spans="1:9" ht="24" customHeight="1">
      <c r="A222" s="109"/>
      <c r="B222" s="199"/>
      <c r="C222" s="199"/>
      <c r="D222" s="199"/>
      <c r="E222" s="200"/>
      <c r="F222" s="200"/>
      <c r="G222" s="200"/>
      <c r="H222" s="201"/>
    </row>
    <row r="223" spans="1:9" ht="24" customHeight="1">
      <c r="A223" s="109"/>
      <c r="B223" s="199"/>
      <c r="C223" s="199"/>
      <c r="D223" s="199"/>
      <c r="E223" s="200"/>
      <c r="F223" s="200"/>
      <c r="G223" s="200"/>
      <c r="H223" s="201"/>
    </row>
    <row r="224" spans="1:9" ht="24" customHeight="1">
      <c r="A224" s="109"/>
      <c r="B224" s="199"/>
      <c r="C224" s="199"/>
      <c r="D224" s="199"/>
      <c r="E224" s="200"/>
      <c r="F224" s="200"/>
      <c r="G224" s="200"/>
      <c r="H224" s="201"/>
    </row>
    <row r="225" spans="1:9" ht="24" customHeight="1">
      <c r="A225" s="109"/>
      <c r="B225" s="199"/>
      <c r="C225" s="199"/>
      <c r="D225" s="199"/>
      <c r="E225" s="200"/>
      <c r="F225" s="200"/>
      <c r="G225" s="200"/>
      <c r="H225" s="201"/>
    </row>
    <row r="226" spans="1:9" ht="24" customHeight="1">
      <c r="A226" s="109"/>
      <c r="B226" s="199"/>
      <c r="C226" s="199"/>
      <c r="D226" s="199"/>
      <c r="E226" s="200"/>
      <c r="F226" s="200"/>
      <c r="G226" s="200"/>
      <c r="H226" s="201"/>
    </row>
    <row r="227" spans="1:9" ht="24" customHeight="1">
      <c r="A227" s="109"/>
      <c r="B227" s="199"/>
      <c r="C227" s="199"/>
      <c r="D227" s="199"/>
      <c r="E227" s="200"/>
      <c r="F227" s="200"/>
      <c r="G227" s="200"/>
      <c r="H227" s="201"/>
    </row>
    <row r="228" spans="1:9" ht="24" customHeight="1">
      <c r="A228" s="109"/>
      <c r="B228" s="199"/>
      <c r="C228" s="199"/>
      <c r="D228" s="199"/>
      <c r="E228" s="200"/>
      <c r="F228" s="200"/>
      <c r="G228" s="200"/>
      <c r="H228" s="201"/>
    </row>
    <row r="229" spans="1:9" ht="24" customHeight="1">
      <c r="A229" s="109"/>
      <c r="B229" s="199"/>
      <c r="C229" s="199"/>
      <c r="D229" s="199"/>
      <c r="E229" s="200"/>
      <c r="F229" s="200"/>
      <c r="G229" s="200"/>
      <c r="H229" s="201"/>
    </row>
    <row r="230" spans="1:9" ht="24" customHeight="1">
      <c r="A230" s="109"/>
      <c r="B230" s="199"/>
      <c r="C230" s="199"/>
      <c r="D230" s="199"/>
      <c r="E230" s="200"/>
      <c r="F230" s="200"/>
      <c r="G230" s="200"/>
      <c r="H230" s="201"/>
    </row>
    <row r="231" spans="1:9" ht="24" customHeight="1">
      <c r="A231" s="109"/>
      <c r="B231" s="199"/>
      <c r="C231" s="199"/>
      <c r="D231" s="199"/>
      <c r="E231" s="200"/>
      <c r="F231" s="200"/>
      <c r="G231" s="200"/>
      <c r="H231" s="201"/>
    </row>
    <row r="232" spans="1:9" ht="24" customHeight="1">
      <c r="A232" s="109"/>
      <c r="B232" s="199"/>
      <c r="C232" s="199"/>
      <c r="D232" s="199"/>
      <c r="E232" s="200"/>
      <c r="F232" s="200"/>
      <c r="G232" s="200"/>
      <c r="H232" s="201"/>
    </row>
    <row r="233" spans="1:9" s="93" customFormat="1" ht="24" customHeight="1">
      <c r="A233" s="109"/>
      <c r="B233" s="199"/>
      <c r="C233" s="199"/>
      <c r="D233" s="199"/>
      <c r="E233" s="200"/>
      <c r="F233" s="200"/>
      <c r="G233" s="200"/>
      <c r="H233" s="201"/>
      <c r="I233" s="183"/>
    </row>
    <row r="234" spans="1:9" s="93" customFormat="1" ht="24" customHeight="1">
      <c r="A234" s="109"/>
      <c r="B234" s="199"/>
      <c r="C234" s="199"/>
      <c r="D234" s="199"/>
      <c r="E234" s="200"/>
      <c r="F234" s="200"/>
      <c r="G234" s="200"/>
      <c r="H234" s="201"/>
      <c r="I234" s="50"/>
    </row>
    <row r="235" spans="1:9" s="93" customFormat="1" ht="24" customHeight="1">
      <c r="A235" s="109"/>
      <c r="B235" s="199"/>
      <c r="C235" s="199"/>
      <c r="D235" s="199"/>
      <c r="E235" s="200"/>
      <c r="F235" s="200"/>
      <c r="G235" s="200"/>
      <c r="H235" s="201"/>
      <c r="I235" s="50"/>
    </row>
    <row r="236" spans="1:9" s="93" customFormat="1" ht="24" customHeight="1">
      <c r="A236" s="109"/>
      <c r="B236" s="199"/>
      <c r="C236" s="199"/>
      <c r="D236" s="199"/>
      <c r="E236" s="200"/>
      <c r="F236" s="200"/>
      <c r="G236" s="200"/>
      <c r="H236" s="201"/>
      <c r="I236" s="50"/>
    </row>
    <row r="237" spans="1:9" s="93" customFormat="1" ht="24" customHeight="1">
      <c r="A237" s="109"/>
      <c r="B237" s="199"/>
      <c r="C237" s="199"/>
      <c r="D237" s="199"/>
      <c r="E237" s="200"/>
      <c r="F237" s="200"/>
      <c r="G237" s="200"/>
      <c r="H237" s="201"/>
      <c r="I237" s="50"/>
    </row>
    <row r="238" spans="1:9" s="93" customFormat="1" ht="24" customHeight="1">
      <c r="A238" s="109"/>
      <c r="B238" s="199"/>
      <c r="C238" s="199"/>
      <c r="D238" s="199"/>
      <c r="E238" s="200"/>
      <c r="F238" s="200"/>
      <c r="G238" s="200"/>
      <c r="H238" s="201"/>
      <c r="I238" s="50"/>
    </row>
    <row r="239" spans="1:9" s="93" customFormat="1" ht="24" customHeight="1">
      <c r="A239" s="109"/>
      <c r="B239" s="199"/>
      <c r="C239" s="199"/>
      <c r="D239" s="199"/>
      <c r="E239" s="200"/>
      <c r="F239" s="200"/>
      <c r="G239" s="200"/>
      <c r="H239" s="201"/>
      <c r="I239" s="50"/>
    </row>
    <row r="240" spans="1:9" s="93" customFormat="1" ht="24" customHeight="1">
      <c r="A240" s="109"/>
      <c r="B240" s="199"/>
      <c r="C240" s="199"/>
      <c r="D240" s="199"/>
      <c r="E240" s="200"/>
      <c r="F240" s="200"/>
      <c r="G240" s="200"/>
      <c r="H240" s="201"/>
      <c r="I240" s="50"/>
    </row>
    <row r="241" spans="1:9" s="93" customFormat="1" ht="24" customHeight="1">
      <c r="A241" s="109"/>
      <c r="B241" s="199"/>
      <c r="C241" s="199"/>
      <c r="D241" s="199"/>
      <c r="E241" s="200"/>
      <c r="F241" s="200"/>
      <c r="G241" s="200"/>
      <c r="H241" s="201"/>
      <c r="I241" s="50"/>
    </row>
    <row r="242" spans="1:9" s="93" customFormat="1" ht="24" customHeight="1">
      <c r="A242" s="109"/>
      <c r="B242" s="199"/>
      <c r="C242" s="199"/>
      <c r="D242" s="199"/>
      <c r="E242" s="200"/>
      <c r="F242" s="200"/>
      <c r="G242" s="200"/>
      <c r="H242" s="201"/>
      <c r="I242" s="50"/>
    </row>
    <row r="243" spans="1:9" s="93" customFormat="1" ht="24" customHeight="1">
      <c r="A243" s="109"/>
      <c r="B243" s="199"/>
      <c r="C243" s="199"/>
      <c r="D243" s="199"/>
      <c r="E243" s="200"/>
      <c r="F243" s="200"/>
      <c r="G243" s="200"/>
      <c r="H243" s="201"/>
      <c r="I243" s="50"/>
    </row>
    <row r="244" spans="1:9" s="93" customFormat="1" ht="24" customHeight="1">
      <c r="A244" s="109"/>
      <c r="B244" s="199"/>
      <c r="C244" s="199"/>
      <c r="D244" s="199"/>
      <c r="E244" s="200"/>
      <c r="F244" s="200"/>
      <c r="G244" s="200"/>
      <c r="H244" s="201"/>
      <c r="I244" s="50"/>
    </row>
    <row r="245" spans="1:9" s="93" customFormat="1" ht="24" customHeight="1">
      <c r="A245" s="109"/>
      <c r="B245" s="199"/>
      <c r="C245" s="199"/>
      <c r="D245" s="199"/>
      <c r="E245" s="200"/>
      <c r="F245" s="200"/>
      <c r="G245" s="200"/>
      <c r="H245" s="201"/>
      <c r="I245" s="50"/>
    </row>
    <row r="246" spans="1:9" s="93" customFormat="1" ht="24" customHeight="1">
      <c r="A246" s="109"/>
      <c r="B246" s="199"/>
      <c r="C246" s="199"/>
      <c r="D246" s="199"/>
      <c r="E246" s="200"/>
      <c r="F246" s="200"/>
      <c r="G246" s="200"/>
      <c r="H246" s="201"/>
      <c r="I246" s="50"/>
    </row>
    <row r="247" spans="1:9" s="93" customFormat="1" ht="24" customHeight="1">
      <c r="A247" s="109"/>
      <c r="B247" s="199"/>
      <c r="C247" s="199"/>
      <c r="D247" s="199"/>
      <c r="E247" s="200"/>
      <c r="F247" s="200"/>
      <c r="G247" s="200"/>
      <c r="H247" s="201"/>
      <c r="I247" s="50"/>
    </row>
    <row r="248" spans="1:9" s="93" customFormat="1" ht="24" customHeight="1">
      <c r="A248" s="109"/>
      <c r="B248" s="199"/>
      <c r="C248" s="199"/>
      <c r="D248" s="199"/>
      <c r="E248" s="200"/>
      <c r="F248" s="200"/>
      <c r="G248" s="200"/>
      <c r="H248" s="201"/>
      <c r="I248" s="50"/>
    </row>
    <row r="249" spans="1:9" s="93" customFormat="1" ht="24" customHeight="1">
      <c r="A249" s="109"/>
      <c r="B249" s="199"/>
      <c r="C249" s="199"/>
      <c r="D249" s="199"/>
      <c r="E249" s="200"/>
      <c r="F249" s="200"/>
      <c r="G249" s="200"/>
      <c r="H249" s="201"/>
      <c r="I249" s="50"/>
    </row>
    <row r="250" spans="1:9" s="93" customFormat="1" ht="24" customHeight="1">
      <c r="A250" s="109"/>
      <c r="B250" s="199"/>
      <c r="C250" s="199"/>
      <c r="D250" s="199"/>
      <c r="E250" s="200"/>
      <c r="F250" s="200"/>
      <c r="G250" s="200"/>
      <c r="H250" s="201"/>
      <c r="I250" s="50"/>
    </row>
    <row r="251" spans="1:9" s="93" customFormat="1" ht="24" customHeight="1">
      <c r="A251" s="109"/>
      <c r="B251" s="199"/>
      <c r="C251" s="199"/>
      <c r="D251" s="199"/>
      <c r="E251" s="200"/>
      <c r="F251" s="200"/>
      <c r="G251" s="200"/>
      <c r="H251" s="201"/>
      <c r="I251" s="50"/>
    </row>
    <row r="252" spans="1:9" s="93" customFormat="1" ht="24" customHeight="1">
      <c r="A252" s="109"/>
      <c r="B252" s="199"/>
      <c r="C252" s="199"/>
      <c r="D252" s="199"/>
      <c r="E252" s="200"/>
      <c r="F252" s="200"/>
      <c r="G252" s="200"/>
      <c r="H252" s="201"/>
      <c r="I252" s="50"/>
    </row>
    <row r="253" spans="1:9" s="93" customFormat="1" ht="24" customHeight="1">
      <c r="A253" s="109"/>
      <c r="B253" s="199"/>
      <c r="C253" s="199"/>
      <c r="D253" s="199"/>
      <c r="E253" s="200"/>
      <c r="F253" s="200"/>
      <c r="G253" s="200"/>
      <c r="H253" s="201"/>
      <c r="I253" s="50"/>
    </row>
    <row r="254" spans="1:9" s="93" customFormat="1" ht="24" customHeight="1">
      <c r="A254" s="109"/>
      <c r="B254" s="199"/>
      <c r="C254" s="199"/>
      <c r="D254" s="199"/>
      <c r="E254" s="200"/>
      <c r="F254" s="200"/>
      <c r="G254" s="200"/>
      <c r="H254" s="201"/>
      <c r="I254" s="50"/>
    </row>
    <row r="255" spans="1:9" s="93" customFormat="1" ht="24" customHeight="1">
      <c r="A255" s="109"/>
      <c r="B255" s="199"/>
      <c r="C255" s="199"/>
      <c r="D255" s="199"/>
      <c r="E255" s="200"/>
      <c r="F255" s="200"/>
      <c r="G255" s="200"/>
      <c r="H255" s="201"/>
      <c r="I255" s="50"/>
    </row>
    <row r="256" spans="1:9" s="93" customFormat="1" ht="24" customHeight="1">
      <c r="A256" s="109"/>
      <c r="B256" s="199"/>
      <c r="C256" s="199"/>
      <c r="D256" s="199"/>
      <c r="E256" s="200"/>
      <c r="F256" s="200"/>
      <c r="G256" s="200"/>
      <c r="H256" s="201"/>
      <c r="I256" s="50"/>
    </row>
    <row r="257" spans="1:9" s="93" customFormat="1" ht="24" customHeight="1">
      <c r="A257" s="109"/>
      <c r="B257" s="199"/>
      <c r="C257" s="199"/>
      <c r="D257" s="199"/>
      <c r="E257" s="200"/>
      <c r="F257" s="200"/>
      <c r="G257" s="200"/>
      <c r="H257" s="201"/>
      <c r="I257" s="50"/>
    </row>
    <row r="258" spans="1:9" s="93" customFormat="1" ht="24" customHeight="1">
      <c r="A258" s="109"/>
      <c r="B258" s="199"/>
      <c r="C258" s="199"/>
      <c r="D258" s="199"/>
      <c r="E258" s="200"/>
      <c r="F258" s="200"/>
      <c r="G258" s="200"/>
      <c r="H258" s="201"/>
      <c r="I258" s="50"/>
    </row>
    <row r="259" spans="1:9" s="93" customFormat="1" ht="24" customHeight="1">
      <c r="A259" s="109"/>
      <c r="B259" s="199"/>
      <c r="C259" s="199"/>
      <c r="D259" s="199"/>
      <c r="E259" s="200"/>
      <c r="F259" s="200"/>
      <c r="G259" s="200"/>
      <c r="H259" s="201"/>
      <c r="I259" s="50"/>
    </row>
    <row r="260" spans="1:9" s="93" customFormat="1" ht="24" customHeight="1">
      <c r="A260" s="109"/>
      <c r="B260" s="199"/>
      <c r="C260" s="199"/>
      <c r="D260" s="199"/>
      <c r="E260" s="200"/>
      <c r="F260" s="200"/>
      <c r="G260" s="200"/>
      <c r="H260" s="201"/>
      <c r="I260" s="50"/>
    </row>
    <row r="261" spans="1:9" s="93" customFormat="1" ht="24" customHeight="1">
      <c r="A261" s="109"/>
      <c r="B261" s="199"/>
      <c r="C261" s="199"/>
      <c r="D261" s="199"/>
      <c r="E261" s="200"/>
      <c r="F261" s="200"/>
      <c r="G261" s="200"/>
      <c r="H261" s="201"/>
      <c r="I261" s="50"/>
    </row>
    <row r="262" spans="1:9" s="93" customFormat="1" ht="24" customHeight="1">
      <c r="A262" s="109"/>
      <c r="B262" s="199"/>
      <c r="C262" s="199"/>
      <c r="D262" s="199"/>
      <c r="E262" s="200"/>
      <c r="F262" s="200"/>
      <c r="G262" s="200"/>
      <c r="H262" s="201"/>
      <c r="I262" s="50"/>
    </row>
    <row r="263" spans="1:9" s="93" customFormat="1" ht="24" customHeight="1">
      <c r="A263" s="109"/>
      <c r="B263" s="199"/>
      <c r="C263" s="199"/>
      <c r="D263" s="199"/>
      <c r="E263" s="200"/>
      <c r="F263" s="200"/>
      <c r="G263" s="200"/>
      <c r="H263" s="201"/>
      <c r="I263" s="50"/>
    </row>
    <row r="264" spans="1:9" s="93" customFormat="1" ht="24" customHeight="1">
      <c r="A264" s="109"/>
      <c r="B264" s="199"/>
      <c r="C264" s="199"/>
      <c r="D264" s="199"/>
      <c r="E264" s="200"/>
      <c r="F264" s="200"/>
      <c r="G264" s="200"/>
      <c r="H264" s="201"/>
      <c r="I264" s="50"/>
    </row>
    <row r="265" spans="1:9" s="93" customFormat="1" ht="24" customHeight="1">
      <c r="A265" s="109"/>
      <c r="B265" s="199"/>
      <c r="C265" s="199"/>
      <c r="D265" s="199"/>
      <c r="E265" s="200"/>
      <c r="F265" s="200"/>
      <c r="G265" s="200"/>
      <c r="H265" s="201"/>
      <c r="I265" s="50"/>
    </row>
    <row r="266" spans="1:9" s="93" customFormat="1" ht="24" customHeight="1">
      <c r="A266" s="109"/>
      <c r="B266" s="199"/>
      <c r="C266" s="199"/>
      <c r="D266" s="199"/>
      <c r="E266" s="200"/>
      <c r="F266" s="200"/>
      <c r="G266" s="200"/>
      <c r="H266" s="201"/>
      <c r="I266" s="50"/>
    </row>
    <row r="267" spans="1:9" s="93" customFormat="1" ht="24" customHeight="1">
      <c r="A267" s="109"/>
      <c r="B267" s="199"/>
      <c r="C267" s="199"/>
      <c r="D267" s="199"/>
      <c r="E267" s="200"/>
      <c r="F267" s="200"/>
      <c r="G267" s="200"/>
      <c r="H267" s="201"/>
      <c r="I267" s="50"/>
    </row>
    <row r="268" spans="1:9" s="93" customFormat="1" ht="24" customHeight="1">
      <c r="A268" s="109"/>
      <c r="B268" s="199"/>
      <c r="C268" s="199"/>
      <c r="D268" s="199"/>
      <c r="E268" s="200"/>
      <c r="F268" s="200"/>
      <c r="G268" s="200"/>
      <c r="H268" s="201"/>
      <c r="I268" s="50"/>
    </row>
    <row r="269" spans="1:9" s="93" customFormat="1" ht="24" customHeight="1">
      <c r="A269" s="109"/>
      <c r="B269" s="199"/>
      <c r="C269" s="199"/>
      <c r="D269" s="199"/>
      <c r="E269" s="200"/>
      <c r="F269" s="200"/>
      <c r="G269" s="200"/>
      <c r="H269" s="201"/>
      <c r="I269" s="50"/>
    </row>
    <row r="270" spans="1:9" s="93" customFormat="1" ht="24" customHeight="1">
      <c r="A270" s="109"/>
      <c r="B270" s="199"/>
      <c r="C270" s="199"/>
      <c r="D270" s="199"/>
      <c r="E270" s="200"/>
      <c r="F270" s="200"/>
      <c r="G270" s="200"/>
      <c r="H270" s="201"/>
      <c r="I270" s="50"/>
    </row>
    <row r="271" spans="1:9" s="93" customFormat="1" ht="24" customHeight="1">
      <c r="A271" s="109"/>
      <c r="B271" s="199"/>
      <c r="C271" s="199"/>
      <c r="D271" s="199"/>
      <c r="E271" s="200"/>
      <c r="F271" s="200"/>
      <c r="G271" s="200"/>
      <c r="H271" s="201"/>
      <c r="I271" s="50"/>
    </row>
    <row r="272" spans="1:9" s="93" customFormat="1" ht="24" customHeight="1">
      <c r="A272" s="109"/>
      <c r="B272" s="199"/>
      <c r="C272" s="199"/>
      <c r="D272" s="199"/>
      <c r="E272" s="200"/>
      <c r="F272" s="200"/>
      <c r="G272" s="200"/>
      <c r="H272" s="201"/>
      <c r="I272" s="50"/>
    </row>
    <row r="273" spans="1:9" s="93" customFormat="1" ht="24" customHeight="1">
      <c r="A273" s="109"/>
      <c r="B273" s="199"/>
      <c r="C273" s="199"/>
      <c r="D273" s="199"/>
      <c r="E273" s="200"/>
      <c r="F273" s="200"/>
      <c r="G273" s="200"/>
      <c r="H273" s="201"/>
      <c r="I273" s="50"/>
    </row>
    <row r="274" spans="1:9" s="93" customFormat="1" ht="24" customHeight="1">
      <c r="A274" s="109"/>
      <c r="B274" s="199"/>
      <c r="C274" s="199"/>
      <c r="D274" s="199"/>
      <c r="E274" s="200"/>
      <c r="F274" s="200"/>
      <c r="G274" s="200"/>
      <c r="H274" s="201"/>
      <c r="I274" s="50"/>
    </row>
    <row r="275" spans="1:9" s="93" customFormat="1" ht="24" customHeight="1">
      <c r="A275" s="109"/>
      <c r="B275" s="199"/>
      <c r="C275" s="199"/>
      <c r="D275" s="199"/>
      <c r="E275" s="200"/>
      <c r="F275" s="200"/>
      <c r="G275" s="200"/>
      <c r="H275" s="201"/>
      <c r="I275" s="50"/>
    </row>
    <row r="276" spans="1:9" s="93" customFormat="1" ht="24" customHeight="1">
      <c r="A276" s="109"/>
      <c r="B276" s="199"/>
      <c r="C276" s="199"/>
      <c r="D276" s="199"/>
      <c r="E276" s="200"/>
      <c r="F276" s="200"/>
      <c r="G276" s="200"/>
      <c r="H276" s="201"/>
      <c r="I276" s="50"/>
    </row>
    <row r="277" spans="1:9" s="93" customFormat="1" ht="24" customHeight="1">
      <c r="A277" s="109"/>
      <c r="B277" s="199"/>
      <c r="C277" s="199"/>
      <c r="D277" s="199"/>
      <c r="E277" s="200"/>
      <c r="F277" s="200"/>
      <c r="G277" s="200"/>
      <c r="H277" s="201"/>
      <c r="I277" s="50"/>
    </row>
    <row r="278" spans="1:9" s="93" customFormat="1" ht="24" customHeight="1">
      <c r="A278" s="109"/>
      <c r="B278" s="199"/>
      <c r="C278" s="199"/>
      <c r="D278" s="199"/>
      <c r="E278" s="200"/>
      <c r="F278" s="200"/>
      <c r="G278" s="200"/>
      <c r="H278" s="201"/>
      <c r="I278" s="50"/>
    </row>
    <row r="279" spans="1:9" s="93" customFormat="1" ht="24" customHeight="1">
      <c r="A279" s="109"/>
      <c r="B279" s="199"/>
      <c r="C279" s="199"/>
      <c r="D279" s="199"/>
      <c r="E279" s="200"/>
      <c r="F279" s="200"/>
      <c r="G279" s="200"/>
      <c r="H279" s="201"/>
      <c r="I279" s="50"/>
    </row>
    <row r="280" spans="1:9" s="93" customFormat="1" ht="24" customHeight="1">
      <c r="A280" s="109"/>
      <c r="B280" s="199"/>
      <c r="C280" s="199"/>
      <c r="D280" s="199"/>
      <c r="E280" s="200"/>
      <c r="F280" s="200"/>
      <c r="G280" s="200"/>
      <c r="H280" s="201"/>
      <c r="I280" s="50"/>
    </row>
    <row r="281" spans="1:9" s="93" customFormat="1" ht="24" customHeight="1">
      <c r="A281" s="109"/>
      <c r="B281" s="199"/>
      <c r="C281" s="199"/>
      <c r="D281" s="199"/>
      <c r="E281" s="200"/>
      <c r="F281" s="200"/>
      <c r="G281" s="200"/>
      <c r="H281" s="201"/>
      <c r="I281" s="50"/>
    </row>
    <row r="282" spans="1:9" s="93" customFormat="1" ht="24" customHeight="1">
      <c r="A282" s="109"/>
      <c r="B282" s="199"/>
      <c r="C282" s="199"/>
      <c r="D282" s="199"/>
      <c r="E282" s="200"/>
      <c r="F282" s="200"/>
      <c r="G282" s="200"/>
      <c r="H282" s="201"/>
      <c r="I282" s="50"/>
    </row>
    <row r="283" spans="1:9" s="93" customFormat="1" ht="24" customHeight="1">
      <c r="A283" s="109"/>
      <c r="B283" s="199"/>
      <c r="C283" s="199"/>
      <c r="D283" s="199"/>
      <c r="E283" s="200"/>
      <c r="F283" s="200"/>
      <c r="G283" s="200"/>
      <c r="H283" s="201"/>
      <c r="I283" s="50"/>
    </row>
    <row r="284" spans="1:9" s="93" customFormat="1" ht="24" customHeight="1">
      <c r="A284" s="109"/>
      <c r="B284" s="199"/>
      <c r="C284" s="199"/>
      <c r="D284" s="199"/>
      <c r="E284" s="200"/>
      <c r="F284" s="200"/>
      <c r="G284" s="200"/>
      <c r="H284" s="201"/>
      <c r="I284" s="50"/>
    </row>
    <row r="285" spans="1:9" s="93" customFormat="1" ht="24" customHeight="1">
      <c r="A285" s="109"/>
      <c r="B285" s="199"/>
      <c r="C285" s="199"/>
      <c r="D285" s="199"/>
      <c r="E285" s="200"/>
      <c r="F285" s="200"/>
      <c r="G285" s="200"/>
      <c r="H285" s="201"/>
      <c r="I285" s="50"/>
    </row>
    <row r="286" spans="1:9" s="93" customFormat="1" ht="24" customHeight="1">
      <c r="A286" s="109"/>
      <c r="B286" s="199"/>
      <c r="C286" s="199"/>
      <c r="D286" s="199"/>
      <c r="E286" s="200"/>
      <c r="F286" s="200"/>
      <c r="G286" s="200"/>
      <c r="H286" s="201"/>
      <c r="I286" s="50"/>
    </row>
    <row r="287" spans="1:9" s="93" customFormat="1" ht="24" customHeight="1">
      <c r="A287" s="109"/>
      <c r="B287" s="199"/>
      <c r="C287" s="199"/>
      <c r="D287" s="199"/>
      <c r="E287" s="200"/>
      <c r="F287" s="200"/>
      <c r="G287" s="200"/>
      <c r="H287" s="201"/>
      <c r="I287" s="50"/>
    </row>
    <row r="288" spans="1:9" s="93" customFormat="1" ht="24" customHeight="1">
      <c r="A288" s="109"/>
      <c r="B288" s="199"/>
      <c r="C288" s="199"/>
      <c r="D288" s="199"/>
      <c r="E288" s="200"/>
      <c r="F288" s="200"/>
      <c r="G288" s="200"/>
      <c r="H288" s="201"/>
      <c r="I288" s="50"/>
    </row>
    <row r="289" spans="1:9" s="93" customFormat="1" ht="24" customHeight="1">
      <c r="A289" s="109"/>
      <c r="B289" s="199"/>
      <c r="C289" s="199"/>
      <c r="D289" s="199"/>
      <c r="E289" s="200"/>
      <c r="F289" s="200"/>
      <c r="G289" s="200"/>
      <c r="H289" s="201"/>
      <c r="I289" s="50"/>
    </row>
    <row r="290" spans="1:9" s="93" customFormat="1" ht="24" customHeight="1">
      <c r="A290" s="109"/>
      <c r="B290" s="199"/>
      <c r="C290" s="199"/>
      <c r="D290" s="199"/>
      <c r="E290" s="200"/>
      <c r="F290" s="200"/>
      <c r="G290" s="200"/>
      <c r="H290" s="201"/>
      <c r="I290" s="50"/>
    </row>
    <row r="291" spans="1:9" s="93" customFormat="1" ht="24" customHeight="1">
      <c r="A291" s="109"/>
      <c r="B291" s="199"/>
      <c r="C291" s="199"/>
      <c r="D291" s="199"/>
      <c r="E291" s="200"/>
      <c r="F291" s="200"/>
      <c r="G291" s="200"/>
      <c r="H291" s="201"/>
      <c r="I291" s="50"/>
    </row>
    <row r="292" spans="1:9" s="93" customFormat="1" ht="24" customHeight="1">
      <c r="A292" s="109"/>
      <c r="B292" s="199"/>
      <c r="C292" s="199"/>
      <c r="D292" s="199"/>
      <c r="E292" s="200"/>
      <c r="F292" s="200"/>
      <c r="G292" s="200"/>
      <c r="H292" s="201"/>
      <c r="I292" s="50"/>
    </row>
    <row r="293" spans="1:9" s="93" customFormat="1" ht="24" customHeight="1">
      <c r="A293" s="109"/>
      <c r="B293" s="199"/>
      <c r="C293" s="199"/>
      <c r="D293" s="199"/>
      <c r="E293" s="200"/>
      <c r="F293" s="200"/>
      <c r="G293" s="200"/>
      <c r="H293" s="201"/>
      <c r="I293" s="50"/>
    </row>
    <row r="294" spans="1:9" s="93" customFormat="1" ht="24" customHeight="1">
      <c r="A294" s="109"/>
      <c r="B294" s="199"/>
      <c r="C294" s="199"/>
      <c r="D294" s="199"/>
      <c r="E294" s="200"/>
      <c r="F294" s="200"/>
      <c r="G294" s="200"/>
      <c r="H294" s="201"/>
      <c r="I294" s="50"/>
    </row>
    <row r="295" spans="1:9" s="93" customFormat="1" ht="24" customHeight="1">
      <c r="A295" s="109"/>
      <c r="B295" s="199"/>
      <c r="C295" s="199"/>
      <c r="D295" s="199"/>
      <c r="E295" s="200"/>
      <c r="F295" s="200"/>
      <c r="G295" s="200"/>
      <c r="H295" s="201"/>
      <c r="I295" s="50"/>
    </row>
    <row r="296" spans="1:9" s="93" customFormat="1" ht="24" customHeight="1">
      <c r="A296" s="109"/>
      <c r="B296" s="199"/>
      <c r="C296" s="199"/>
      <c r="D296" s="199"/>
      <c r="E296" s="200"/>
      <c r="F296" s="200"/>
      <c r="G296" s="200"/>
      <c r="H296" s="201"/>
      <c r="I296" s="50"/>
    </row>
    <row r="297" spans="1:9" s="93" customFormat="1" ht="24" customHeight="1">
      <c r="A297" s="109"/>
      <c r="B297" s="199"/>
      <c r="C297" s="199"/>
      <c r="D297" s="199"/>
      <c r="E297" s="200"/>
      <c r="F297" s="200"/>
      <c r="G297" s="200"/>
      <c r="H297" s="201"/>
      <c r="I297" s="50"/>
    </row>
    <row r="298" spans="1:9" s="93" customFormat="1" ht="24" customHeight="1">
      <c r="A298" s="109"/>
      <c r="B298" s="199"/>
      <c r="C298" s="199"/>
      <c r="D298" s="199"/>
      <c r="E298" s="200"/>
      <c r="F298" s="200"/>
      <c r="G298" s="200"/>
      <c r="H298" s="201"/>
      <c r="I298" s="50"/>
    </row>
    <row r="299" spans="1:9" s="93" customFormat="1" ht="24" customHeight="1">
      <c r="A299" s="109"/>
      <c r="B299" s="199"/>
      <c r="C299" s="199"/>
      <c r="D299" s="199"/>
      <c r="E299" s="200"/>
      <c r="F299" s="200"/>
      <c r="G299" s="200"/>
      <c r="H299" s="201"/>
      <c r="I299" s="50"/>
    </row>
    <row r="300" spans="1:9" s="93" customFormat="1" ht="24" customHeight="1">
      <c r="A300" s="109"/>
      <c r="B300" s="199"/>
      <c r="C300" s="199"/>
      <c r="D300" s="199"/>
      <c r="E300" s="200"/>
      <c r="F300" s="200"/>
      <c r="G300" s="200"/>
      <c r="H300" s="201"/>
      <c r="I300" s="50"/>
    </row>
    <row r="301" spans="1:9" s="93" customFormat="1" ht="24" customHeight="1">
      <c r="A301" s="109"/>
      <c r="B301" s="199"/>
      <c r="C301" s="199"/>
      <c r="D301" s="199"/>
      <c r="E301" s="200"/>
      <c r="F301" s="200"/>
      <c r="G301" s="200"/>
      <c r="H301" s="201"/>
      <c r="I301" s="50"/>
    </row>
    <row r="302" spans="1:9" s="93" customFormat="1" ht="24" customHeight="1">
      <c r="A302" s="109"/>
      <c r="B302" s="199"/>
      <c r="C302" s="199"/>
      <c r="D302" s="199"/>
      <c r="E302" s="200"/>
      <c r="F302" s="200"/>
      <c r="G302" s="200"/>
      <c r="H302" s="201"/>
      <c r="I302" s="50"/>
    </row>
    <row r="303" spans="1:9" s="93" customFormat="1" ht="24" customHeight="1">
      <c r="A303" s="109"/>
      <c r="B303" s="199"/>
      <c r="C303" s="199"/>
      <c r="D303" s="199"/>
      <c r="E303" s="200"/>
      <c r="F303" s="200"/>
      <c r="G303" s="200"/>
      <c r="H303" s="201"/>
      <c r="I303" s="50"/>
    </row>
    <row r="304" spans="1:9" s="93" customFormat="1" ht="24" customHeight="1">
      <c r="A304" s="109"/>
      <c r="B304" s="199"/>
      <c r="C304" s="199"/>
      <c r="D304" s="199"/>
      <c r="E304" s="200"/>
      <c r="F304" s="200"/>
      <c r="G304" s="200"/>
      <c r="H304" s="201"/>
      <c r="I304" s="50"/>
    </row>
    <row r="305" spans="1:9" s="93" customFormat="1" ht="24" customHeight="1">
      <c r="A305" s="109"/>
      <c r="B305" s="199"/>
      <c r="C305" s="199"/>
      <c r="D305" s="199"/>
      <c r="E305" s="200"/>
      <c r="F305" s="200"/>
      <c r="G305" s="200"/>
      <c r="H305" s="201"/>
      <c r="I305" s="50"/>
    </row>
    <row r="306" spans="1:9" s="93" customFormat="1" ht="24" customHeight="1">
      <c r="A306" s="109"/>
      <c r="B306" s="199"/>
      <c r="C306" s="199"/>
      <c r="D306" s="199"/>
      <c r="E306" s="200"/>
      <c r="F306" s="200"/>
      <c r="G306" s="200"/>
      <c r="H306" s="201"/>
      <c r="I306" s="50"/>
    </row>
    <row r="307" spans="1:9" s="93" customFormat="1" ht="24" customHeight="1">
      <c r="A307" s="109"/>
      <c r="B307" s="199"/>
      <c r="C307" s="199"/>
      <c r="D307" s="199"/>
      <c r="E307" s="200"/>
      <c r="F307" s="200"/>
      <c r="G307" s="200"/>
      <c r="H307" s="201"/>
      <c r="I307" s="50"/>
    </row>
    <row r="308" spans="1:9" s="93" customFormat="1" ht="24" customHeight="1">
      <c r="A308" s="109"/>
      <c r="B308" s="199"/>
      <c r="C308" s="199"/>
      <c r="D308" s="199"/>
      <c r="E308" s="200"/>
      <c r="F308" s="200"/>
      <c r="G308" s="200"/>
      <c r="H308" s="201"/>
      <c r="I308" s="50"/>
    </row>
    <row r="309" spans="1:9" s="93" customFormat="1" ht="24" customHeight="1">
      <c r="A309" s="109"/>
      <c r="B309" s="199"/>
      <c r="C309" s="199"/>
      <c r="D309" s="199"/>
      <c r="E309" s="200"/>
      <c r="F309" s="200"/>
      <c r="G309" s="200"/>
      <c r="H309" s="201"/>
      <c r="I309" s="50"/>
    </row>
    <row r="310" spans="1:9" s="93" customFormat="1" ht="24" customHeight="1">
      <c r="A310" s="109"/>
      <c r="B310" s="199"/>
      <c r="C310" s="199"/>
      <c r="D310" s="199"/>
      <c r="E310" s="200"/>
      <c r="F310" s="200"/>
      <c r="G310" s="200"/>
      <c r="H310" s="201"/>
      <c r="I310" s="50"/>
    </row>
    <row r="311" spans="1:9" s="93" customFormat="1" ht="24" customHeight="1">
      <c r="A311" s="109"/>
      <c r="B311" s="199"/>
      <c r="C311" s="199"/>
      <c r="D311" s="199"/>
      <c r="E311" s="200"/>
      <c r="F311" s="200"/>
      <c r="G311" s="200"/>
      <c r="H311" s="201"/>
      <c r="I311" s="50"/>
    </row>
    <row r="312" spans="1:9" s="93" customFormat="1" ht="24" customHeight="1">
      <c r="A312" s="109"/>
      <c r="B312" s="199"/>
      <c r="C312" s="199"/>
      <c r="D312" s="199"/>
      <c r="E312" s="200"/>
      <c r="F312" s="200"/>
      <c r="G312" s="200"/>
      <c r="H312" s="201"/>
      <c r="I312" s="50"/>
    </row>
    <row r="313" spans="1:9" s="93" customFormat="1" ht="24" customHeight="1">
      <c r="A313" s="109"/>
      <c r="B313" s="199"/>
      <c r="C313" s="199"/>
      <c r="D313" s="199"/>
      <c r="E313" s="200"/>
      <c r="F313" s="200"/>
      <c r="G313" s="200"/>
      <c r="H313" s="201"/>
      <c r="I313" s="50"/>
    </row>
    <row r="314" spans="1:9" s="93" customFormat="1" ht="24" customHeight="1">
      <c r="A314" s="109"/>
      <c r="B314" s="199"/>
      <c r="C314" s="199"/>
      <c r="D314" s="199"/>
      <c r="E314" s="200"/>
      <c r="F314" s="200"/>
      <c r="G314" s="200"/>
      <c r="H314" s="201"/>
      <c r="I314" s="50"/>
    </row>
    <row r="315" spans="1:9" s="93" customFormat="1" ht="24" customHeight="1">
      <c r="A315" s="109"/>
      <c r="B315" s="199"/>
      <c r="C315" s="199"/>
      <c r="D315" s="199"/>
      <c r="E315" s="200"/>
      <c r="F315" s="200"/>
      <c r="G315" s="200"/>
      <c r="H315" s="201"/>
      <c r="I315" s="50"/>
    </row>
    <row r="316" spans="1:9" s="93" customFormat="1" ht="24" customHeight="1">
      <c r="A316" s="109"/>
      <c r="B316" s="199"/>
      <c r="C316" s="199"/>
      <c r="D316" s="199"/>
      <c r="E316" s="200"/>
      <c r="F316" s="200"/>
      <c r="G316" s="200"/>
      <c r="H316" s="201"/>
      <c r="I316" s="50"/>
    </row>
    <row r="317" spans="1:9" s="93" customFormat="1" ht="24" customHeight="1">
      <c r="A317" s="109"/>
      <c r="B317" s="199"/>
      <c r="C317" s="199"/>
      <c r="D317" s="199"/>
      <c r="E317" s="200"/>
      <c r="F317" s="200"/>
      <c r="G317" s="200"/>
      <c r="H317" s="201"/>
      <c r="I317" s="50"/>
    </row>
    <row r="318" spans="1:9" s="93" customFormat="1" ht="24" customHeight="1">
      <c r="A318" s="109"/>
      <c r="B318" s="199"/>
      <c r="C318" s="199"/>
      <c r="D318" s="199"/>
      <c r="E318" s="200"/>
      <c r="F318" s="200"/>
      <c r="G318" s="200"/>
      <c r="H318" s="201"/>
      <c r="I318" s="50"/>
    </row>
    <row r="319" spans="1:9" s="93" customFormat="1" ht="24" customHeight="1">
      <c r="A319" s="109"/>
      <c r="B319" s="199"/>
      <c r="C319" s="199"/>
      <c r="D319" s="199"/>
      <c r="E319" s="200"/>
      <c r="F319" s="200"/>
      <c r="G319" s="200"/>
      <c r="H319" s="201"/>
      <c r="I319" s="50"/>
    </row>
    <row r="320" spans="1:9" s="93" customFormat="1" ht="24" customHeight="1">
      <c r="A320" s="109"/>
      <c r="B320" s="199"/>
      <c r="C320" s="199"/>
      <c r="D320" s="199"/>
      <c r="E320" s="200"/>
      <c r="F320" s="200"/>
      <c r="G320" s="200"/>
      <c r="H320" s="201"/>
      <c r="I320" s="50"/>
    </row>
    <row r="321" spans="1:9" s="93" customFormat="1" ht="24" customHeight="1">
      <c r="A321" s="109"/>
      <c r="B321" s="199"/>
      <c r="C321" s="199"/>
      <c r="D321" s="199"/>
      <c r="E321" s="200"/>
      <c r="F321" s="200"/>
      <c r="G321" s="200"/>
      <c r="H321" s="201"/>
      <c r="I321" s="50"/>
    </row>
    <row r="322" spans="1:9" s="93" customFormat="1" ht="24" customHeight="1">
      <c r="A322" s="109"/>
      <c r="B322" s="199"/>
      <c r="C322" s="199"/>
      <c r="D322" s="199"/>
      <c r="E322" s="200"/>
      <c r="F322" s="200"/>
      <c r="G322" s="200"/>
      <c r="H322" s="201"/>
      <c r="I322" s="50"/>
    </row>
    <row r="323" spans="1:9" s="93" customFormat="1" ht="24" customHeight="1">
      <c r="A323" s="109"/>
      <c r="B323" s="199"/>
      <c r="C323" s="199"/>
      <c r="D323" s="199"/>
      <c r="E323" s="200"/>
      <c r="F323" s="200"/>
      <c r="G323" s="200"/>
      <c r="H323" s="201"/>
      <c r="I323" s="50"/>
    </row>
    <row r="324" spans="1:9" s="93" customFormat="1" ht="24" customHeight="1">
      <c r="A324" s="109"/>
      <c r="B324" s="199"/>
      <c r="C324" s="199"/>
      <c r="D324" s="199"/>
      <c r="E324" s="200"/>
      <c r="F324" s="200"/>
      <c r="G324" s="200"/>
      <c r="H324" s="201"/>
      <c r="I324" s="50"/>
    </row>
    <row r="325" spans="1:9" s="93" customFormat="1" ht="24" customHeight="1">
      <c r="A325" s="109"/>
      <c r="B325" s="199"/>
      <c r="C325" s="199"/>
      <c r="D325" s="199"/>
      <c r="E325" s="200"/>
      <c r="F325" s="200"/>
      <c r="G325" s="200"/>
      <c r="H325" s="201"/>
      <c r="I325" s="50"/>
    </row>
    <row r="326" spans="1:9" s="93" customFormat="1" ht="24" customHeight="1">
      <c r="A326" s="109"/>
      <c r="B326" s="199"/>
      <c r="C326" s="199"/>
      <c r="D326" s="199"/>
      <c r="E326" s="200"/>
      <c r="F326" s="200"/>
      <c r="G326" s="200"/>
      <c r="H326" s="201"/>
      <c r="I326" s="50"/>
    </row>
    <row r="327" spans="1:9" s="93" customFormat="1" ht="24" customHeight="1">
      <c r="A327" s="109"/>
      <c r="B327" s="199"/>
      <c r="C327" s="199"/>
      <c r="D327" s="199"/>
      <c r="E327" s="200"/>
      <c r="F327" s="200"/>
      <c r="G327" s="200"/>
      <c r="H327" s="201"/>
      <c r="I327" s="50"/>
    </row>
    <row r="328" spans="1:9" s="93" customFormat="1" ht="24" customHeight="1">
      <c r="A328" s="109"/>
      <c r="B328" s="199"/>
      <c r="C328" s="199"/>
      <c r="D328" s="199"/>
      <c r="E328" s="200"/>
      <c r="F328" s="200"/>
      <c r="G328" s="200"/>
      <c r="H328" s="201"/>
      <c r="I328" s="50"/>
    </row>
    <row r="329" spans="1:9" s="93" customFormat="1" ht="24" customHeight="1">
      <c r="A329" s="109"/>
      <c r="B329" s="199"/>
      <c r="C329" s="199"/>
      <c r="D329" s="199"/>
      <c r="E329" s="200"/>
      <c r="F329" s="200"/>
      <c r="G329" s="200"/>
      <c r="H329" s="201"/>
      <c r="I329" s="50"/>
    </row>
    <row r="330" spans="1:9" s="93" customFormat="1" ht="24" customHeight="1">
      <c r="A330" s="109"/>
      <c r="B330" s="199"/>
      <c r="C330" s="199"/>
      <c r="D330" s="199"/>
      <c r="E330" s="200"/>
      <c r="F330" s="200"/>
      <c r="G330" s="200"/>
      <c r="H330" s="201"/>
      <c r="I330" s="50"/>
    </row>
    <row r="331" spans="1:9" s="93" customFormat="1" ht="24" customHeight="1">
      <c r="A331" s="109"/>
      <c r="B331" s="199"/>
      <c r="C331" s="199"/>
      <c r="D331" s="199"/>
      <c r="E331" s="200"/>
      <c r="F331" s="200"/>
      <c r="G331" s="200"/>
      <c r="H331" s="201"/>
      <c r="I331" s="50"/>
    </row>
    <row r="332" spans="1:9" s="93" customFormat="1" ht="24" customHeight="1">
      <c r="A332" s="109"/>
      <c r="B332" s="199"/>
      <c r="C332" s="199"/>
      <c r="D332" s="199"/>
      <c r="E332" s="200"/>
      <c r="F332" s="200"/>
      <c r="G332" s="200"/>
      <c r="H332" s="201"/>
      <c r="I332" s="50"/>
    </row>
    <row r="333" spans="1:9" s="93" customFormat="1" ht="24" customHeight="1">
      <c r="A333" s="109"/>
      <c r="B333" s="199"/>
      <c r="C333" s="199"/>
      <c r="D333" s="199"/>
      <c r="E333" s="200"/>
      <c r="F333" s="200"/>
      <c r="G333" s="200"/>
      <c r="H333" s="201"/>
      <c r="I333" s="50"/>
    </row>
    <row r="334" spans="1:9" s="93" customFormat="1" ht="24" customHeight="1">
      <c r="A334" s="109"/>
      <c r="B334" s="199"/>
      <c r="C334" s="199"/>
      <c r="D334" s="199"/>
      <c r="E334" s="200"/>
      <c r="F334" s="200"/>
      <c r="G334" s="200"/>
      <c r="H334" s="201"/>
      <c r="I334" s="50"/>
    </row>
    <row r="335" spans="1:9" s="93" customFormat="1" ht="24" customHeight="1">
      <c r="A335" s="109"/>
      <c r="B335" s="199"/>
      <c r="C335" s="199"/>
      <c r="D335" s="199"/>
      <c r="E335" s="200"/>
      <c r="F335" s="200"/>
      <c r="G335" s="200"/>
      <c r="H335" s="201"/>
      <c r="I335" s="50"/>
    </row>
    <row r="336" spans="1:9" s="93" customFormat="1" ht="24" customHeight="1">
      <c r="A336" s="109"/>
      <c r="B336" s="199"/>
      <c r="C336" s="199"/>
      <c r="D336" s="199"/>
      <c r="E336" s="200"/>
      <c r="F336" s="200"/>
      <c r="G336" s="200"/>
      <c r="H336" s="201"/>
      <c r="I336" s="50"/>
    </row>
    <row r="337" spans="1:9" s="93" customFormat="1" ht="24" customHeight="1">
      <c r="A337" s="109"/>
      <c r="B337" s="199"/>
      <c r="C337" s="199"/>
      <c r="D337" s="199"/>
      <c r="E337" s="200"/>
      <c r="F337" s="200"/>
      <c r="G337" s="200"/>
      <c r="H337" s="201"/>
      <c r="I337" s="50"/>
    </row>
    <row r="338" spans="1:9" s="93" customFormat="1" ht="24" customHeight="1">
      <c r="A338" s="109"/>
      <c r="B338" s="199"/>
      <c r="C338" s="199"/>
      <c r="D338" s="199"/>
      <c r="E338" s="200"/>
      <c r="F338" s="200"/>
      <c r="G338" s="200"/>
      <c r="H338" s="201"/>
      <c r="I338" s="50"/>
    </row>
    <row r="339" spans="1:9" s="93" customFormat="1" ht="24" customHeight="1">
      <c r="A339" s="109"/>
      <c r="B339" s="199"/>
      <c r="C339" s="199"/>
      <c r="D339" s="199"/>
      <c r="E339" s="200"/>
      <c r="F339" s="200"/>
      <c r="G339" s="200"/>
      <c r="H339" s="201"/>
      <c r="I339" s="50"/>
    </row>
    <row r="340" spans="1:9" s="93" customFormat="1" ht="24" customHeight="1">
      <c r="A340" s="109"/>
      <c r="B340" s="199"/>
      <c r="C340" s="199"/>
      <c r="D340" s="199"/>
      <c r="E340" s="200"/>
      <c r="F340" s="200"/>
      <c r="G340" s="200"/>
      <c r="H340" s="201"/>
      <c r="I340" s="50"/>
    </row>
    <row r="341" spans="1:9" s="93" customFormat="1" ht="24" customHeight="1">
      <c r="A341" s="109"/>
      <c r="B341" s="199"/>
      <c r="C341" s="199"/>
      <c r="D341" s="199"/>
      <c r="E341" s="200"/>
      <c r="F341" s="200"/>
      <c r="G341" s="200"/>
      <c r="H341" s="201"/>
      <c r="I341" s="50"/>
    </row>
    <row r="342" spans="1:9" s="93" customFormat="1" ht="24" customHeight="1">
      <c r="A342" s="109"/>
      <c r="B342" s="199"/>
      <c r="C342" s="199"/>
      <c r="D342" s="199"/>
      <c r="E342" s="200"/>
      <c r="F342" s="200"/>
      <c r="G342" s="200"/>
      <c r="H342" s="201"/>
      <c r="I342" s="50"/>
    </row>
    <row r="343" spans="1:9" s="93" customFormat="1" ht="24" customHeight="1">
      <c r="A343" s="109"/>
      <c r="B343" s="199"/>
      <c r="C343" s="199"/>
      <c r="D343" s="199"/>
      <c r="E343" s="200"/>
      <c r="F343" s="200"/>
      <c r="G343" s="200"/>
      <c r="H343" s="201"/>
      <c r="I343" s="50"/>
    </row>
    <row r="344" spans="1:9" s="93" customFormat="1" ht="24" customHeight="1">
      <c r="A344" s="109"/>
      <c r="B344" s="199"/>
      <c r="C344" s="199"/>
      <c r="D344" s="199"/>
      <c r="E344" s="200"/>
      <c r="F344" s="200"/>
      <c r="G344" s="200"/>
      <c r="H344" s="201"/>
      <c r="I344" s="50"/>
    </row>
    <row r="345" spans="1:9" s="93" customFormat="1" ht="24" customHeight="1">
      <c r="A345" s="109"/>
      <c r="B345" s="199"/>
      <c r="C345" s="199"/>
      <c r="D345" s="199"/>
      <c r="E345" s="200"/>
      <c r="F345" s="200"/>
      <c r="G345" s="200"/>
      <c r="H345" s="201"/>
      <c r="I345" s="50"/>
    </row>
    <row r="346" spans="1:9" s="93" customFormat="1" ht="24" customHeight="1">
      <c r="A346" s="109"/>
      <c r="B346" s="199"/>
      <c r="C346" s="199"/>
      <c r="D346" s="199"/>
      <c r="E346" s="200"/>
      <c r="F346" s="200"/>
      <c r="G346" s="200"/>
      <c r="H346" s="201"/>
      <c r="I346" s="50"/>
    </row>
    <row r="347" spans="1:9" s="93" customFormat="1" ht="24" customHeight="1">
      <c r="A347" s="109"/>
      <c r="B347" s="199"/>
      <c r="C347" s="199"/>
      <c r="D347" s="199"/>
      <c r="E347" s="200"/>
      <c r="F347" s="200"/>
      <c r="G347" s="200"/>
      <c r="H347" s="201"/>
      <c r="I347" s="50"/>
    </row>
    <row r="348" spans="1:9" s="93" customFormat="1" ht="24" customHeight="1">
      <c r="A348" s="109"/>
      <c r="B348" s="199"/>
      <c r="C348" s="199"/>
      <c r="D348" s="199"/>
      <c r="E348" s="200"/>
      <c r="F348" s="200"/>
      <c r="G348" s="200"/>
      <c r="H348" s="201"/>
      <c r="I348" s="50"/>
    </row>
    <row r="349" spans="1:9" s="93" customFormat="1" ht="24" customHeight="1">
      <c r="A349" s="109"/>
      <c r="B349" s="199"/>
      <c r="C349" s="199"/>
      <c r="D349" s="199"/>
      <c r="E349" s="200"/>
      <c r="F349" s="200"/>
      <c r="G349" s="200"/>
      <c r="H349" s="201"/>
      <c r="I349" s="50"/>
    </row>
    <row r="350" spans="1:9" s="93" customFormat="1" ht="24" customHeight="1">
      <c r="A350" s="109"/>
      <c r="B350" s="199"/>
      <c r="C350" s="199"/>
      <c r="D350" s="199"/>
      <c r="E350" s="200"/>
      <c r="F350" s="200"/>
      <c r="G350" s="200"/>
      <c r="H350" s="201"/>
      <c r="I350" s="50"/>
    </row>
    <row r="351" spans="1:9" s="93" customFormat="1" ht="24" customHeight="1">
      <c r="A351" s="109"/>
      <c r="B351" s="199"/>
      <c r="C351" s="199"/>
      <c r="D351" s="199"/>
      <c r="E351" s="200"/>
      <c r="F351" s="200"/>
      <c r="G351" s="200"/>
      <c r="H351" s="201"/>
      <c r="I351" s="50"/>
    </row>
    <row r="352" spans="1:9" s="93" customFormat="1" ht="24" customHeight="1">
      <c r="A352" s="109"/>
      <c r="B352" s="199"/>
      <c r="C352" s="199"/>
      <c r="D352" s="199"/>
      <c r="E352" s="200"/>
      <c r="F352" s="200"/>
      <c r="G352" s="200"/>
      <c r="H352" s="201"/>
      <c r="I352" s="50"/>
    </row>
    <row r="353" spans="1:9" s="93" customFormat="1" ht="24" customHeight="1">
      <c r="A353" s="109"/>
      <c r="B353" s="199"/>
      <c r="C353" s="199"/>
      <c r="D353" s="199"/>
      <c r="E353" s="200"/>
      <c r="F353" s="200"/>
      <c r="G353" s="200"/>
      <c r="H353" s="201"/>
      <c r="I353" s="50"/>
    </row>
    <row r="354" spans="1:9" s="93" customFormat="1" ht="24" customHeight="1">
      <c r="A354" s="109"/>
      <c r="B354" s="199"/>
      <c r="C354" s="199"/>
      <c r="D354" s="199"/>
      <c r="E354" s="200"/>
      <c r="F354" s="200"/>
      <c r="G354" s="200"/>
      <c r="H354" s="201"/>
      <c r="I354" s="50"/>
    </row>
    <row r="355" spans="1:9" s="93" customFormat="1" ht="24" customHeight="1">
      <c r="A355" s="109"/>
      <c r="B355" s="199"/>
      <c r="C355" s="199"/>
      <c r="D355" s="199"/>
      <c r="E355" s="200"/>
      <c r="F355" s="200"/>
      <c r="G355" s="200"/>
      <c r="H355" s="201"/>
      <c r="I355" s="50"/>
    </row>
    <row r="356" spans="1:9" s="93" customFormat="1" ht="24" customHeight="1">
      <c r="A356" s="109"/>
      <c r="B356" s="199"/>
      <c r="C356" s="199"/>
      <c r="D356" s="199"/>
      <c r="E356" s="200"/>
      <c r="F356" s="200"/>
      <c r="G356" s="200"/>
      <c r="H356" s="201"/>
      <c r="I356" s="50"/>
    </row>
    <row r="357" spans="1:9" s="93" customFormat="1" ht="24" customHeight="1">
      <c r="A357" s="109"/>
      <c r="B357" s="199"/>
      <c r="C357" s="199"/>
      <c r="D357" s="199"/>
      <c r="E357" s="200"/>
      <c r="F357" s="200"/>
      <c r="G357" s="200"/>
      <c r="H357" s="201"/>
      <c r="I357" s="50"/>
    </row>
    <row r="358" spans="1:9" s="93" customFormat="1" ht="24" customHeight="1">
      <c r="A358" s="109"/>
      <c r="B358" s="199"/>
      <c r="C358" s="199"/>
      <c r="D358" s="199"/>
      <c r="E358" s="200"/>
      <c r="F358" s="200"/>
      <c r="G358" s="200"/>
      <c r="H358" s="201"/>
      <c r="I358" s="50"/>
    </row>
    <row r="359" spans="1:9" s="93" customFormat="1" ht="24" customHeight="1">
      <c r="A359" s="109"/>
      <c r="B359" s="199"/>
      <c r="C359" s="199"/>
      <c r="D359" s="199"/>
      <c r="E359" s="200"/>
      <c r="F359" s="200"/>
      <c r="G359" s="200"/>
      <c r="H359" s="201"/>
      <c r="I359" s="50"/>
    </row>
    <row r="360" spans="1:9" s="93" customFormat="1" ht="24" customHeight="1">
      <c r="A360" s="109"/>
      <c r="B360" s="199"/>
      <c r="C360" s="199"/>
      <c r="D360" s="199"/>
      <c r="E360" s="200"/>
      <c r="F360" s="200"/>
      <c r="G360" s="200"/>
      <c r="H360" s="201"/>
      <c r="I360" s="50"/>
    </row>
    <row r="361" spans="1:9" s="93" customFormat="1" ht="24" customHeight="1">
      <c r="A361" s="109"/>
      <c r="B361" s="199"/>
      <c r="C361" s="199"/>
      <c r="D361" s="199"/>
      <c r="E361" s="200"/>
      <c r="F361" s="200"/>
      <c r="G361" s="200"/>
      <c r="H361" s="201"/>
      <c r="I361" s="50"/>
    </row>
    <row r="362" spans="1:9" s="93" customFormat="1" ht="24" customHeight="1">
      <c r="A362" s="109"/>
      <c r="B362" s="199"/>
      <c r="C362" s="199"/>
      <c r="D362" s="199"/>
      <c r="E362" s="200"/>
      <c r="F362" s="200"/>
      <c r="G362" s="200"/>
      <c r="H362" s="201"/>
      <c r="I362" s="50"/>
    </row>
    <row r="363" spans="1:9" s="93" customFormat="1" ht="24" customHeight="1">
      <c r="A363" s="109"/>
      <c r="B363" s="199"/>
      <c r="C363" s="199"/>
      <c r="D363" s="199"/>
      <c r="E363" s="200"/>
      <c r="F363" s="200"/>
      <c r="G363" s="200"/>
      <c r="H363" s="201"/>
      <c r="I363" s="50"/>
    </row>
    <row r="364" spans="1:9" s="93" customFormat="1" ht="24" customHeight="1">
      <c r="A364" s="109"/>
      <c r="B364" s="199"/>
      <c r="C364" s="199"/>
      <c r="D364" s="199"/>
      <c r="E364" s="200"/>
      <c r="F364" s="200"/>
      <c r="G364" s="200"/>
      <c r="H364" s="201"/>
      <c r="I364" s="50"/>
    </row>
    <row r="365" spans="1:9" s="93" customFormat="1" ht="24" customHeight="1">
      <c r="A365" s="109"/>
      <c r="B365" s="199"/>
      <c r="C365" s="199"/>
      <c r="D365" s="199"/>
      <c r="E365" s="200"/>
      <c r="F365" s="200"/>
      <c r="G365" s="200"/>
      <c r="H365" s="201"/>
      <c r="I365" s="50"/>
    </row>
    <row r="366" spans="1:9" s="93" customFormat="1" ht="24" customHeight="1">
      <c r="A366" s="109"/>
      <c r="B366" s="199"/>
      <c r="C366" s="199"/>
      <c r="D366" s="199"/>
      <c r="E366" s="200"/>
      <c r="F366" s="200"/>
      <c r="G366" s="200"/>
      <c r="H366" s="201"/>
      <c r="I366" s="50"/>
    </row>
    <row r="367" spans="1:9" s="93" customFormat="1" ht="24" customHeight="1">
      <c r="A367" s="109"/>
      <c r="B367" s="199"/>
      <c r="C367" s="199"/>
      <c r="D367" s="199"/>
      <c r="E367" s="200"/>
      <c r="F367" s="200"/>
      <c r="G367" s="200"/>
      <c r="H367" s="201"/>
      <c r="I367" s="50"/>
    </row>
    <row r="368" spans="1:9" s="93" customFormat="1" ht="24" customHeight="1">
      <c r="A368" s="109"/>
      <c r="B368" s="199"/>
      <c r="C368" s="199"/>
      <c r="D368" s="199"/>
      <c r="E368" s="200"/>
      <c r="F368" s="200"/>
      <c r="G368" s="200"/>
      <c r="H368" s="201"/>
      <c r="I368" s="50"/>
    </row>
    <row r="369" spans="1:9" s="93" customFormat="1" ht="24" customHeight="1">
      <c r="A369" s="109"/>
      <c r="B369" s="199"/>
      <c r="C369" s="199"/>
      <c r="D369" s="199"/>
      <c r="E369" s="200"/>
      <c r="F369" s="200"/>
      <c r="G369" s="200"/>
      <c r="H369" s="201"/>
      <c r="I369" s="50"/>
    </row>
    <row r="370" spans="1:9" s="93" customFormat="1" ht="24" customHeight="1">
      <c r="A370" s="109"/>
      <c r="B370" s="199"/>
      <c r="C370" s="199"/>
      <c r="D370" s="199"/>
      <c r="E370" s="200"/>
      <c r="F370" s="200"/>
      <c r="G370" s="200"/>
      <c r="H370" s="201"/>
      <c r="I370" s="50"/>
    </row>
    <row r="371" spans="1:9" s="93" customFormat="1" ht="24" customHeight="1">
      <c r="A371" s="109"/>
      <c r="B371" s="199"/>
      <c r="C371" s="199"/>
      <c r="D371" s="199"/>
      <c r="E371" s="200"/>
      <c r="F371" s="200"/>
      <c r="G371" s="200"/>
      <c r="H371" s="201"/>
      <c r="I371" s="50"/>
    </row>
    <row r="372" spans="1:9" s="93" customFormat="1" ht="24" customHeight="1">
      <c r="A372" s="109"/>
      <c r="B372" s="199"/>
      <c r="C372" s="199"/>
      <c r="D372" s="199"/>
      <c r="E372" s="200"/>
      <c r="F372" s="200"/>
      <c r="G372" s="200"/>
      <c r="H372" s="201"/>
      <c r="I372" s="50"/>
    </row>
    <row r="373" spans="1:9" s="93" customFormat="1" ht="24" customHeight="1">
      <c r="A373" s="109"/>
      <c r="B373" s="199"/>
      <c r="C373" s="199"/>
      <c r="D373" s="199"/>
      <c r="E373" s="200"/>
      <c r="F373" s="200"/>
      <c r="G373" s="200"/>
      <c r="H373" s="201"/>
      <c r="I373" s="50"/>
    </row>
    <row r="374" spans="1:9" s="93" customFormat="1" ht="24" customHeight="1">
      <c r="A374" s="109"/>
      <c r="B374" s="199"/>
      <c r="C374" s="199"/>
      <c r="D374" s="199"/>
      <c r="E374" s="200"/>
      <c r="F374" s="200"/>
      <c r="G374" s="200"/>
      <c r="H374" s="201"/>
      <c r="I374" s="50"/>
    </row>
    <row r="375" spans="1:9" s="93" customFormat="1" ht="24" customHeight="1">
      <c r="A375" s="109"/>
      <c r="B375" s="199"/>
      <c r="C375" s="199"/>
      <c r="D375" s="199"/>
      <c r="E375" s="200"/>
      <c r="F375" s="200"/>
      <c r="G375" s="200"/>
      <c r="H375" s="201"/>
      <c r="I375" s="50"/>
    </row>
    <row r="376" spans="1:9" s="93" customFormat="1" ht="24" customHeight="1">
      <c r="A376" s="109"/>
      <c r="B376" s="199"/>
      <c r="C376" s="199"/>
      <c r="D376" s="199"/>
      <c r="E376" s="200"/>
      <c r="F376" s="200"/>
      <c r="G376" s="200"/>
      <c r="H376" s="201"/>
      <c r="I376" s="50"/>
    </row>
    <row r="377" spans="1:9" s="93" customFormat="1" ht="24" customHeight="1">
      <c r="A377" s="109"/>
      <c r="B377" s="199"/>
      <c r="C377" s="199"/>
      <c r="D377" s="199"/>
      <c r="E377" s="200"/>
      <c r="F377" s="200"/>
      <c r="G377" s="200"/>
      <c r="H377" s="201"/>
      <c r="I377" s="50"/>
    </row>
    <row r="378" spans="1:9" s="93" customFormat="1" ht="24" customHeight="1">
      <c r="A378" s="109"/>
      <c r="B378" s="199"/>
      <c r="C378" s="199"/>
      <c r="D378" s="199"/>
      <c r="E378" s="200"/>
      <c r="F378" s="200"/>
      <c r="G378" s="200"/>
      <c r="H378" s="201"/>
      <c r="I378" s="50"/>
    </row>
    <row r="379" spans="1:9" s="93" customFormat="1" ht="24" customHeight="1">
      <c r="A379" s="109"/>
      <c r="B379" s="199"/>
      <c r="C379" s="199"/>
      <c r="D379" s="199"/>
      <c r="E379" s="200"/>
      <c r="F379" s="200"/>
      <c r="G379" s="200"/>
      <c r="H379" s="201"/>
      <c r="I379" s="50"/>
    </row>
    <row r="380" spans="1:9" s="93" customFormat="1" ht="24" customHeight="1">
      <c r="A380" s="109"/>
      <c r="B380" s="199"/>
      <c r="C380" s="199"/>
      <c r="D380" s="199"/>
      <c r="E380" s="200"/>
      <c r="F380" s="200"/>
      <c r="G380" s="200"/>
      <c r="H380" s="201"/>
      <c r="I380" s="50"/>
    </row>
    <row r="381" spans="1:9" s="93" customFormat="1" ht="24" customHeight="1">
      <c r="A381" s="109"/>
      <c r="B381" s="199"/>
      <c r="C381" s="199"/>
      <c r="D381" s="199"/>
      <c r="E381" s="200"/>
      <c r="F381" s="200"/>
      <c r="G381" s="200"/>
      <c r="H381" s="201"/>
      <c r="I381" s="50"/>
    </row>
    <row r="382" spans="1:9" s="93" customFormat="1" ht="24" customHeight="1">
      <c r="A382" s="109"/>
      <c r="B382" s="199"/>
      <c r="C382" s="199"/>
      <c r="D382" s="199"/>
      <c r="E382" s="200"/>
      <c r="F382" s="200"/>
      <c r="G382" s="200"/>
      <c r="H382" s="201"/>
      <c r="I382" s="50"/>
    </row>
    <row r="383" spans="1:9" s="93" customFormat="1" ht="24" customHeight="1">
      <c r="A383" s="109"/>
      <c r="B383" s="199"/>
      <c r="C383" s="199"/>
      <c r="D383" s="199"/>
      <c r="E383" s="200"/>
      <c r="F383" s="200"/>
      <c r="G383" s="200"/>
      <c r="H383" s="201"/>
      <c r="I383" s="50"/>
    </row>
    <row r="384" spans="1:9" s="93" customFormat="1" ht="24" customHeight="1">
      <c r="A384" s="109"/>
      <c r="B384" s="199"/>
      <c r="C384" s="199"/>
      <c r="D384" s="199"/>
      <c r="E384" s="200"/>
      <c r="F384" s="200"/>
      <c r="G384" s="200"/>
      <c r="H384" s="201"/>
      <c r="I384" s="50"/>
    </row>
    <row r="385" spans="1:9" s="93" customFormat="1" ht="24" customHeight="1">
      <c r="A385" s="109"/>
      <c r="B385" s="199"/>
      <c r="C385" s="199"/>
      <c r="D385" s="199"/>
      <c r="E385" s="200"/>
      <c r="F385" s="200"/>
      <c r="G385" s="200"/>
      <c r="H385" s="201"/>
      <c r="I385" s="50"/>
    </row>
    <row r="386" spans="1:9" s="93" customFormat="1" ht="24" customHeight="1">
      <c r="A386" s="109"/>
      <c r="B386" s="199"/>
      <c r="C386" s="199"/>
      <c r="D386" s="199"/>
      <c r="E386" s="200"/>
      <c r="F386" s="200"/>
      <c r="G386" s="200"/>
      <c r="H386" s="201"/>
      <c r="I386" s="50"/>
    </row>
    <row r="387" spans="1:9" s="93" customFormat="1" ht="24" customHeight="1">
      <c r="A387" s="109"/>
      <c r="B387" s="199"/>
      <c r="C387" s="199"/>
      <c r="D387" s="199"/>
      <c r="E387" s="200"/>
      <c r="F387" s="200"/>
      <c r="G387" s="200"/>
      <c r="H387" s="201"/>
      <c r="I387" s="50"/>
    </row>
    <row r="388" spans="1:9" s="93" customFormat="1" ht="24" customHeight="1">
      <c r="A388" s="109"/>
      <c r="B388" s="199"/>
      <c r="C388" s="199"/>
      <c r="D388" s="199"/>
      <c r="E388" s="200"/>
      <c r="F388" s="200"/>
      <c r="G388" s="200"/>
      <c r="H388" s="201"/>
      <c r="I388" s="50"/>
    </row>
    <row r="389" spans="1:9" s="93" customFormat="1" ht="24" customHeight="1">
      <c r="A389" s="109"/>
      <c r="B389" s="199"/>
      <c r="C389" s="199"/>
      <c r="D389" s="199"/>
      <c r="E389" s="200"/>
      <c r="F389" s="200"/>
      <c r="G389" s="200"/>
      <c r="H389" s="201"/>
      <c r="I389" s="50"/>
    </row>
    <row r="390" spans="1:9" s="93" customFormat="1" ht="24" customHeight="1">
      <c r="A390" s="109"/>
      <c r="B390" s="199"/>
      <c r="C390" s="199"/>
      <c r="D390" s="199"/>
      <c r="E390" s="200"/>
      <c r="F390" s="200"/>
      <c r="G390" s="200"/>
      <c r="H390" s="201"/>
      <c r="I390" s="50"/>
    </row>
    <row r="391" spans="1:9" s="93" customFormat="1" ht="24" customHeight="1">
      <c r="A391" s="109"/>
      <c r="B391" s="199"/>
      <c r="C391" s="199"/>
      <c r="D391" s="199"/>
      <c r="E391" s="200"/>
      <c r="F391" s="200"/>
      <c r="G391" s="200"/>
      <c r="H391" s="201"/>
      <c r="I391" s="50"/>
    </row>
    <row r="392" spans="1:9" s="93" customFormat="1" ht="24" customHeight="1">
      <c r="A392" s="109"/>
      <c r="B392" s="199"/>
      <c r="C392" s="199"/>
      <c r="D392" s="199"/>
      <c r="E392" s="200"/>
      <c r="F392" s="200"/>
      <c r="G392" s="200"/>
      <c r="H392" s="201"/>
      <c r="I392" s="50"/>
    </row>
    <row r="393" spans="1:9" s="93" customFormat="1" ht="24" customHeight="1">
      <c r="A393" s="109"/>
      <c r="B393" s="199"/>
      <c r="C393" s="199"/>
      <c r="D393" s="199"/>
      <c r="E393" s="200"/>
      <c r="F393" s="200"/>
      <c r="G393" s="200"/>
      <c r="H393" s="201"/>
      <c r="I393" s="50"/>
    </row>
    <row r="394" spans="1:9" s="93" customFormat="1" ht="24" customHeight="1">
      <c r="A394" s="109"/>
      <c r="B394" s="199"/>
      <c r="C394" s="199"/>
      <c r="D394" s="199"/>
      <c r="E394" s="200"/>
      <c r="F394" s="200"/>
      <c r="G394" s="200"/>
      <c r="H394" s="201"/>
      <c r="I394" s="50"/>
    </row>
    <row r="395" spans="1:9" s="93" customFormat="1" ht="24" customHeight="1">
      <c r="A395" s="109"/>
      <c r="B395" s="199"/>
      <c r="C395" s="199"/>
      <c r="D395" s="199"/>
      <c r="E395" s="200"/>
      <c r="F395" s="200"/>
      <c r="G395" s="200"/>
      <c r="H395" s="201"/>
      <c r="I395" s="50"/>
    </row>
    <row r="396" spans="1:9" s="93" customFormat="1" ht="24" customHeight="1">
      <c r="A396" s="109"/>
      <c r="B396" s="199"/>
      <c r="C396" s="199"/>
      <c r="D396" s="199"/>
      <c r="E396" s="200"/>
      <c r="F396" s="200"/>
      <c r="G396" s="200"/>
      <c r="H396" s="201"/>
      <c r="I396" s="50"/>
    </row>
    <row r="397" spans="1:9" s="93" customFormat="1" ht="24" customHeight="1">
      <c r="A397" s="109"/>
      <c r="B397" s="199"/>
      <c r="C397" s="199"/>
      <c r="D397" s="199"/>
      <c r="E397" s="200"/>
      <c r="F397" s="200"/>
      <c r="G397" s="200"/>
      <c r="H397" s="201"/>
      <c r="I397" s="50"/>
    </row>
    <row r="398" spans="1:9" s="93" customFormat="1" ht="24" customHeight="1">
      <c r="A398" s="109"/>
      <c r="B398" s="199"/>
      <c r="C398" s="199"/>
      <c r="D398" s="199"/>
      <c r="E398" s="200"/>
      <c r="F398" s="200"/>
      <c r="G398" s="200"/>
      <c r="H398" s="201"/>
      <c r="I398" s="50"/>
    </row>
    <row r="399" spans="1:9" s="93" customFormat="1" ht="24" customHeight="1">
      <c r="A399" s="109"/>
      <c r="B399" s="199"/>
      <c r="C399" s="199"/>
      <c r="D399" s="199"/>
      <c r="E399" s="200"/>
      <c r="F399" s="200"/>
      <c r="G399" s="200"/>
      <c r="H399" s="201"/>
      <c r="I399" s="50"/>
    </row>
    <row r="400" spans="1:9" s="93" customFormat="1" ht="24" customHeight="1">
      <c r="A400" s="109"/>
      <c r="B400" s="199"/>
      <c r="C400" s="199"/>
      <c r="D400" s="199"/>
      <c r="E400" s="200"/>
      <c r="F400" s="200"/>
      <c r="G400" s="200"/>
      <c r="H400" s="201"/>
      <c r="I400" s="50"/>
    </row>
    <row r="401" spans="1:9" s="93" customFormat="1" ht="24" customHeight="1">
      <c r="A401" s="109"/>
      <c r="B401" s="199"/>
      <c r="C401" s="199"/>
      <c r="D401" s="199"/>
      <c r="E401" s="200"/>
      <c r="F401" s="200"/>
      <c r="G401" s="200"/>
      <c r="H401" s="201"/>
      <c r="I401" s="50"/>
    </row>
    <row r="402" spans="1:9" s="93" customFormat="1" ht="24" customHeight="1">
      <c r="A402" s="109"/>
      <c r="B402" s="199"/>
      <c r="C402" s="199"/>
      <c r="D402" s="199"/>
      <c r="E402" s="200"/>
      <c r="F402" s="200"/>
      <c r="G402" s="200"/>
      <c r="H402" s="201"/>
      <c r="I402" s="50"/>
    </row>
    <row r="403" spans="1:9" s="93" customFormat="1" ht="24" customHeight="1">
      <c r="A403" s="109"/>
      <c r="B403" s="199"/>
      <c r="C403" s="199"/>
      <c r="D403" s="199"/>
      <c r="E403" s="200"/>
      <c r="F403" s="200"/>
      <c r="G403" s="200"/>
      <c r="H403" s="201"/>
      <c r="I403" s="50"/>
    </row>
    <row r="404" spans="1:9" s="93" customFormat="1" ht="24" customHeight="1">
      <c r="A404" s="109"/>
      <c r="B404" s="199"/>
      <c r="C404" s="199"/>
      <c r="D404" s="199"/>
      <c r="E404" s="200"/>
      <c r="F404" s="200"/>
      <c r="G404" s="200"/>
      <c r="H404" s="201"/>
      <c r="I404" s="50"/>
    </row>
    <row r="405" spans="1:9" s="93" customFormat="1" ht="24" customHeight="1">
      <c r="A405" s="109"/>
      <c r="B405" s="199"/>
      <c r="C405" s="199"/>
      <c r="D405" s="199"/>
      <c r="E405" s="200"/>
      <c r="F405" s="200"/>
      <c r="G405" s="200"/>
      <c r="H405" s="201"/>
      <c r="I405" s="50"/>
    </row>
    <row r="406" spans="1:9" s="93" customFormat="1" ht="24" customHeight="1">
      <c r="A406" s="109"/>
      <c r="B406" s="199"/>
      <c r="C406" s="199"/>
      <c r="D406" s="199"/>
      <c r="E406" s="200"/>
      <c r="F406" s="200"/>
      <c r="G406" s="200"/>
      <c r="H406" s="201"/>
      <c r="I406" s="50"/>
    </row>
    <row r="407" spans="1:9" s="93" customFormat="1" ht="24" customHeight="1">
      <c r="A407" s="109"/>
      <c r="B407" s="199"/>
      <c r="C407" s="199"/>
      <c r="D407" s="199"/>
      <c r="E407" s="200"/>
      <c r="F407" s="200"/>
      <c r="G407" s="200"/>
      <c r="H407" s="201"/>
      <c r="I407" s="50"/>
    </row>
    <row r="408" spans="1:9" s="93" customFormat="1" ht="24" customHeight="1">
      <c r="A408" s="109"/>
      <c r="B408" s="199"/>
      <c r="C408" s="199"/>
      <c r="D408" s="199"/>
      <c r="E408" s="200"/>
      <c r="F408" s="200"/>
      <c r="G408" s="200"/>
      <c r="H408" s="201"/>
      <c r="I408" s="50"/>
    </row>
    <row r="409" spans="1:9" s="93" customFormat="1" ht="24" customHeight="1">
      <c r="A409" s="109"/>
      <c r="B409" s="199"/>
      <c r="C409" s="199"/>
      <c r="D409" s="199"/>
      <c r="E409" s="200"/>
      <c r="F409" s="200"/>
      <c r="G409" s="200"/>
      <c r="H409" s="201"/>
      <c r="I409" s="50"/>
    </row>
    <row r="410" spans="1:9" s="93" customFormat="1" ht="24" customHeight="1">
      <c r="A410" s="109"/>
      <c r="B410" s="199"/>
      <c r="C410" s="199"/>
      <c r="D410" s="199"/>
      <c r="E410" s="200"/>
      <c r="F410" s="200"/>
      <c r="G410" s="200"/>
      <c r="H410" s="201"/>
      <c r="I410" s="50"/>
    </row>
    <row r="411" spans="1:9" s="93" customFormat="1" ht="24" customHeight="1">
      <c r="A411" s="109"/>
      <c r="B411" s="199"/>
      <c r="C411" s="199"/>
      <c r="D411" s="199"/>
      <c r="E411" s="200"/>
      <c r="F411" s="200"/>
      <c r="G411" s="200"/>
      <c r="H411" s="201"/>
      <c r="I411" s="50"/>
    </row>
    <row r="412" spans="1:9" s="93" customFormat="1" ht="24" customHeight="1">
      <c r="A412" s="109"/>
      <c r="B412" s="199"/>
      <c r="C412" s="199"/>
      <c r="D412" s="199"/>
      <c r="E412" s="200"/>
      <c r="F412" s="200"/>
      <c r="G412" s="200"/>
      <c r="H412" s="201"/>
      <c r="I412" s="50"/>
    </row>
    <row r="413" spans="1:9" s="93" customFormat="1" ht="24" customHeight="1">
      <c r="A413" s="109"/>
      <c r="B413" s="199"/>
      <c r="C413" s="199"/>
      <c r="D413" s="199"/>
      <c r="E413" s="200"/>
      <c r="F413" s="200"/>
      <c r="G413" s="200"/>
      <c r="H413" s="201"/>
      <c r="I413" s="50"/>
    </row>
    <row r="414" spans="1:9" s="93" customFormat="1" ht="24" customHeight="1">
      <c r="A414" s="109"/>
      <c r="B414" s="199"/>
      <c r="C414" s="199"/>
      <c r="D414" s="199"/>
      <c r="E414" s="200"/>
      <c r="F414" s="200"/>
      <c r="G414" s="200"/>
      <c r="H414" s="201"/>
      <c r="I414" s="50"/>
    </row>
    <row r="415" spans="1:9" s="93" customFormat="1" ht="24" customHeight="1">
      <c r="A415" s="109"/>
      <c r="B415" s="199"/>
      <c r="C415" s="199"/>
      <c r="D415" s="199"/>
      <c r="E415" s="200"/>
      <c r="F415" s="200"/>
      <c r="G415" s="200"/>
      <c r="H415" s="201"/>
      <c r="I415" s="50"/>
    </row>
    <row r="416" spans="1:9" s="93" customFormat="1" ht="24" customHeight="1">
      <c r="A416" s="109"/>
      <c r="B416" s="199"/>
      <c r="C416" s="199"/>
      <c r="D416" s="199"/>
      <c r="E416" s="200"/>
      <c r="F416" s="200"/>
      <c r="G416" s="200"/>
      <c r="H416" s="201"/>
      <c r="I416" s="50"/>
    </row>
    <row r="417" spans="1:9" s="93" customFormat="1" ht="24" customHeight="1">
      <c r="A417" s="109"/>
      <c r="B417" s="199"/>
      <c r="C417" s="199"/>
      <c r="D417" s="199"/>
      <c r="E417" s="200"/>
      <c r="F417" s="200"/>
      <c r="G417" s="200"/>
      <c r="H417" s="201"/>
      <c r="I417" s="50"/>
    </row>
    <row r="418" spans="1:9" s="93" customFormat="1" ht="24" customHeight="1">
      <c r="A418" s="109"/>
      <c r="B418" s="199"/>
      <c r="C418" s="199"/>
      <c r="D418" s="199"/>
      <c r="E418" s="200"/>
      <c r="F418" s="200"/>
      <c r="G418" s="200"/>
      <c r="H418" s="201"/>
      <c r="I418" s="50"/>
    </row>
    <row r="419" spans="1:9" s="93" customFormat="1" ht="24" customHeight="1">
      <c r="A419" s="109"/>
      <c r="B419" s="199"/>
      <c r="C419" s="199"/>
      <c r="D419" s="199"/>
      <c r="E419" s="200"/>
      <c r="F419" s="200"/>
      <c r="G419" s="200"/>
      <c r="H419" s="201"/>
      <c r="I419" s="50"/>
    </row>
    <row r="420" spans="1:9" s="93" customFormat="1" ht="24" customHeight="1">
      <c r="A420" s="109"/>
      <c r="B420" s="199"/>
      <c r="C420" s="199"/>
      <c r="D420" s="199"/>
      <c r="E420" s="200"/>
      <c r="F420" s="200"/>
      <c r="G420" s="200"/>
      <c r="H420" s="201"/>
      <c r="I420" s="50"/>
    </row>
    <row r="421" spans="1:9" s="93" customFormat="1" ht="24" customHeight="1">
      <c r="A421" s="109"/>
      <c r="B421" s="199"/>
      <c r="C421" s="199"/>
      <c r="D421" s="199"/>
      <c r="E421" s="200"/>
      <c r="F421" s="200"/>
      <c r="G421" s="200"/>
      <c r="H421" s="201"/>
      <c r="I421" s="50"/>
    </row>
    <row r="422" spans="1:9" s="93" customFormat="1" ht="24" customHeight="1">
      <c r="A422" s="109"/>
      <c r="B422" s="199"/>
      <c r="C422" s="199"/>
      <c r="D422" s="199"/>
      <c r="E422" s="200"/>
      <c r="F422" s="200"/>
      <c r="G422" s="200"/>
      <c r="H422" s="201"/>
      <c r="I422" s="50"/>
    </row>
    <row r="423" spans="1:9" s="93" customFormat="1" ht="24" customHeight="1">
      <c r="A423" s="109"/>
      <c r="B423" s="199"/>
      <c r="C423" s="199"/>
      <c r="D423" s="199"/>
      <c r="E423" s="200"/>
      <c r="F423" s="200"/>
      <c r="G423" s="200"/>
      <c r="H423" s="201"/>
      <c r="I423" s="50"/>
    </row>
    <row r="424" spans="1:9" s="93" customFormat="1" ht="24" customHeight="1">
      <c r="A424" s="109"/>
      <c r="B424" s="199"/>
      <c r="C424" s="199"/>
      <c r="D424" s="199"/>
      <c r="E424" s="200"/>
      <c r="F424" s="200"/>
      <c r="G424" s="200"/>
      <c r="H424" s="201"/>
      <c r="I424" s="50"/>
    </row>
    <row r="425" spans="1:9" s="93" customFormat="1" ht="24" customHeight="1">
      <c r="A425" s="109"/>
      <c r="B425" s="199"/>
      <c r="C425" s="199"/>
      <c r="D425" s="199"/>
      <c r="E425" s="200"/>
      <c r="F425" s="200"/>
      <c r="G425" s="200"/>
      <c r="H425" s="201"/>
      <c r="I425" s="50"/>
    </row>
    <row r="426" spans="1:9" s="93" customFormat="1" ht="24" customHeight="1">
      <c r="A426" s="109"/>
      <c r="B426" s="199"/>
      <c r="C426" s="199"/>
      <c r="D426" s="199"/>
      <c r="E426" s="200"/>
      <c r="F426" s="200"/>
      <c r="G426" s="200"/>
      <c r="H426" s="201"/>
      <c r="I426" s="50"/>
    </row>
    <row r="427" spans="1:9" s="93" customFormat="1" ht="24" customHeight="1">
      <c r="A427" s="109"/>
      <c r="B427" s="199"/>
      <c r="C427" s="199"/>
      <c r="D427" s="199"/>
      <c r="E427" s="200"/>
      <c r="F427" s="200"/>
      <c r="G427" s="200"/>
      <c r="H427" s="201"/>
      <c r="I427" s="50"/>
    </row>
    <row r="428" spans="1:9" s="93" customFormat="1" ht="24" customHeight="1">
      <c r="A428" s="109"/>
      <c r="B428" s="199"/>
      <c r="C428" s="199"/>
      <c r="D428" s="199"/>
      <c r="E428" s="200"/>
      <c r="F428" s="200"/>
      <c r="G428" s="200"/>
      <c r="H428" s="201"/>
      <c r="I428" s="50"/>
    </row>
    <row r="429" spans="1:9" s="93" customFormat="1" ht="24" customHeight="1">
      <c r="A429" s="109"/>
      <c r="B429" s="199"/>
      <c r="C429" s="199"/>
      <c r="D429" s="199"/>
      <c r="E429" s="200"/>
      <c r="F429" s="200"/>
      <c r="G429" s="200"/>
      <c r="H429" s="201"/>
      <c r="I429" s="50"/>
    </row>
    <row r="430" spans="1:9" s="93" customFormat="1" ht="24" customHeight="1">
      <c r="A430" s="109"/>
      <c r="B430" s="199"/>
      <c r="C430" s="199"/>
      <c r="D430" s="199"/>
      <c r="E430" s="200"/>
      <c r="F430" s="200"/>
      <c r="G430" s="200"/>
      <c r="H430" s="201"/>
      <c r="I430" s="50"/>
    </row>
    <row r="431" spans="1:9" s="93" customFormat="1" ht="24" customHeight="1">
      <c r="A431" s="109"/>
      <c r="B431" s="199"/>
      <c r="C431" s="199"/>
      <c r="D431" s="199"/>
      <c r="E431" s="200"/>
      <c r="F431" s="200"/>
      <c r="G431" s="200"/>
      <c r="H431" s="201"/>
      <c r="I431" s="50"/>
    </row>
    <row r="432" spans="1:9" s="93" customFormat="1" ht="24" customHeight="1">
      <c r="A432" s="109"/>
      <c r="B432" s="199"/>
      <c r="C432" s="199"/>
      <c r="D432" s="199"/>
      <c r="E432" s="200"/>
      <c r="F432" s="200"/>
      <c r="G432" s="200"/>
      <c r="H432" s="201"/>
      <c r="I432" s="50"/>
    </row>
    <row r="433" spans="1:9" s="93" customFormat="1" ht="24" customHeight="1">
      <c r="A433" s="109"/>
      <c r="B433" s="199"/>
      <c r="C433" s="199"/>
      <c r="D433" s="199"/>
      <c r="E433" s="200"/>
      <c r="F433" s="200"/>
      <c r="G433" s="200"/>
      <c r="H433" s="201"/>
      <c r="I433" s="50"/>
    </row>
    <row r="434" spans="1:9" s="93" customFormat="1" ht="24" customHeight="1">
      <c r="A434" s="109"/>
      <c r="B434" s="199"/>
      <c r="C434" s="199"/>
      <c r="D434" s="199"/>
      <c r="E434" s="200"/>
      <c r="F434" s="200"/>
      <c r="G434" s="200"/>
      <c r="H434" s="201"/>
      <c r="I434" s="50"/>
    </row>
    <row r="435" spans="1:9" s="93" customFormat="1" ht="24" customHeight="1">
      <c r="A435" s="109"/>
      <c r="B435" s="199"/>
      <c r="C435" s="199"/>
      <c r="D435" s="199"/>
      <c r="E435" s="200"/>
      <c r="F435" s="200"/>
      <c r="G435" s="200"/>
      <c r="H435" s="201"/>
      <c r="I435" s="50"/>
    </row>
    <row r="436" spans="1:9" s="93" customFormat="1" ht="24" customHeight="1">
      <c r="A436" s="109"/>
      <c r="B436" s="199"/>
      <c r="C436" s="199"/>
      <c r="D436" s="199"/>
      <c r="E436" s="200"/>
      <c r="F436" s="200"/>
      <c r="G436" s="200"/>
      <c r="H436" s="201"/>
      <c r="I436" s="50"/>
    </row>
    <row r="437" spans="1:9" s="93" customFormat="1" ht="24" customHeight="1">
      <c r="A437" s="109"/>
      <c r="B437" s="199"/>
      <c r="C437" s="199"/>
      <c r="D437" s="199"/>
      <c r="E437" s="200"/>
      <c r="F437" s="200"/>
      <c r="G437" s="200"/>
      <c r="H437" s="201"/>
      <c r="I437" s="50"/>
    </row>
    <row r="438" spans="1:9" s="93" customFormat="1" ht="24" customHeight="1">
      <c r="A438" s="109"/>
      <c r="B438" s="199"/>
      <c r="C438" s="199"/>
      <c r="D438" s="199"/>
      <c r="E438" s="200"/>
      <c r="F438" s="200"/>
      <c r="G438" s="200"/>
      <c r="H438" s="201"/>
      <c r="I438" s="50"/>
    </row>
    <row r="439" spans="1:9" s="93" customFormat="1" ht="24" customHeight="1">
      <c r="A439" s="109"/>
      <c r="B439" s="199"/>
      <c r="C439" s="199"/>
      <c r="D439" s="199"/>
      <c r="E439" s="200"/>
      <c r="F439" s="200"/>
      <c r="G439" s="200"/>
      <c r="H439" s="201"/>
      <c r="I439" s="50"/>
    </row>
    <row r="440" spans="1:9" s="93" customFormat="1" ht="24" customHeight="1">
      <c r="A440" s="109"/>
      <c r="B440" s="199"/>
      <c r="C440" s="199"/>
      <c r="D440" s="199"/>
      <c r="E440" s="200"/>
      <c r="F440" s="200"/>
      <c r="G440" s="200"/>
      <c r="H440" s="201"/>
      <c r="I440" s="50"/>
    </row>
    <row r="441" spans="1:9" ht="24" customHeight="1">
      <c r="A441" s="109"/>
      <c r="B441" s="199"/>
      <c r="C441" s="199"/>
      <c r="D441" s="199"/>
      <c r="E441" s="200"/>
      <c r="F441" s="200"/>
      <c r="G441" s="200"/>
      <c r="H441" s="201"/>
      <c r="I441" s="50"/>
    </row>
  </sheetData>
  <mergeCells count="8">
    <mergeCell ref="A1:H1"/>
    <mergeCell ref="E8:G8"/>
    <mergeCell ref="E24:F24"/>
    <mergeCell ref="A8:A9"/>
    <mergeCell ref="B8:B9"/>
    <mergeCell ref="C8:C9"/>
    <mergeCell ref="D8:D9"/>
    <mergeCell ref="H8:H9"/>
  </mergeCells>
  <printOptions horizontalCentered="1"/>
  <pageMargins left="0.62992125984252001" right="0.43307086614173201" top="0.70866141732283505" bottom="0.511811023622047" header="0.31496062992126" footer="0.31496062992126"/>
  <pageSetup paperSize="9" scale="79" orientation="landscape" r:id="rId1"/>
  <headerFooter>
    <oddHeader>&amp;R&amp;"AngsanaUPC,Regular"&amp;16หน้าที่ &amp;P of &amp;N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Q167"/>
  <sheetViews>
    <sheetView showGridLines="0" view="pageBreakPreview" topLeftCell="A18" zoomScaleNormal="78" zoomScaleSheetLayoutView="100" workbookViewId="0">
      <selection activeCell="D23" sqref="D23:D25"/>
    </sheetView>
  </sheetViews>
  <sheetFormatPr defaultColWidth="9.42578125" defaultRowHeight="24" customHeight="1"/>
  <cols>
    <col min="1" max="1" width="10.28515625" style="114" customWidth="1"/>
    <col min="2" max="2" width="10.85546875" style="115" customWidth="1"/>
    <col min="3" max="3" width="57.85546875" style="96" customWidth="1"/>
    <col min="4" max="4" width="8.7109375" style="97" customWidth="1"/>
    <col min="5" max="5" width="8.7109375" style="98" customWidth="1"/>
    <col min="6" max="9" width="16.28515625" style="97" customWidth="1"/>
    <col min="10" max="10" width="17.85546875" style="97" customWidth="1"/>
    <col min="11" max="11" width="15.7109375" style="97" customWidth="1"/>
    <col min="12" max="12" width="33.7109375" style="96" customWidth="1"/>
    <col min="13" max="13" width="21.85546875" style="114" customWidth="1"/>
    <col min="14" max="14" width="15" style="96" customWidth="1"/>
    <col min="15" max="15" width="13.7109375" style="96" customWidth="1"/>
    <col min="16" max="16" width="15.140625" style="96" customWidth="1"/>
    <col min="17" max="229" width="9.42578125" style="96"/>
    <col min="230" max="230" width="9.5703125" style="96" customWidth="1"/>
    <col min="231" max="16384" width="9.42578125" style="96"/>
  </cols>
  <sheetData>
    <row r="1" spans="1:17" s="113" customFormat="1" ht="24" customHeight="1">
      <c r="A1" s="1662" t="str">
        <f>ปร6!A2</f>
        <v>แบบสรุปราคางานก่อสร้าง</v>
      </c>
      <c r="B1" s="1662"/>
      <c r="C1" s="1662"/>
      <c r="D1" s="1662"/>
      <c r="E1" s="1662"/>
      <c r="F1" s="1662"/>
      <c r="G1" s="1662"/>
      <c r="H1" s="1662"/>
      <c r="I1" s="1662"/>
      <c r="J1" s="1662"/>
      <c r="K1" s="1662"/>
      <c r="L1" s="972"/>
      <c r="M1" s="973"/>
      <c r="N1" s="972"/>
      <c r="O1" s="972"/>
      <c r="P1" s="972"/>
      <c r="Q1" s="972"/>
    </row>
    <row r="2" spans="1:17" s="95" customFormat="1" ht="24" customHeight="1">
      <c r="A2" s="974" t="s">
        <v>45</v>
      </c>
      <c r="B2" s="974"/>
      <c r="C2" s="975" t="str">
        <f>ปร6!B3</f>
        <v>โครงการปรับปรุงห้องตรวจเวชศาสตร์ฉุกเฉิน</v>
      </c>
      <c r="D2" s="920"/>
      <c r="E2" s="976"/>
      <c r="F2" s="977"/>
      <c r="G2" s="976"/>
      <c r="H2" s="920"/>
      <c r="I2" s="976"/>
      <c r="J2" s="976"/>
      <c r="K2" s="978"/>
      <c r="L2" s="975"/>
      <c r="M2" s="977"/>
      <c r="N2" s="975"/>
      <c r="O2" s="975"/>
      <c r="P2" s="975"/>
      <c r="Q2" s="975"/>
    </row>
    <row r="3" spans="1:17" s="95" customFormat="1" ht="24" customHeight="1">
      <c r="A3" s="979" t="s">
        <v>47</v>
      </c>
      <c r="B3" s="979"/>
      <c r="C3" s="975" t="str">
        <f>ปร6!B4</f>
        <v>คณะแพทยศาสตร์วชิรพยาบาล  มหาวิทยาลัยนวมินทราธิราช</v>
      </c>
      <c r="D3" s="920"/>
      <c r="E3" s="976"/>
      <c r="F3" s="976"/>
      <c r="G3" s="976"/>
      <c r="H3" s="920"/>
      <c r="I3" s="976"/>
      <c r="J3" s="975"/>
      <c r="K3" s="980"/>
      <c r="L3" s="975"/>
      <c r="M3" s="977"/>
      <c r="N3" s="975"/>
      <c r="O3" s="975"/>
      <c r="P3" s="975"/>
      <c r="Q3" s="975"/>
    </row>
    <row r="4" spans="1:17" s="95" customFormat="1" ht="24" customHeight="1">
      <c r="A4" s="979" t="s">
        <v>49</v>
      </c>
      <c r="B4" s="979"/>
      <c r="C4" s="975" t="str">
        <f>ปร6!B5</f>
        <v>ถนนสามเสน แขวงวชิรพยาบาล เขตดุสิต กรุงเทพฯ</v>
      </c>
      <c r="D4" s="920"/>
      <c r="E4" s="976"/>
      <c r="F4" s="976"/>
      <c r="G4" s="976"/>
      <c r="H4" s="920"/>
      <c r="I4" s="976"/>
      <c r="J4" s="975"/>
      <c r="K4" s="980"/>
      <c r="L4" s="975"/>
      <c r="M4" s="977"/>
      <c r="N4" s="975"/>
      <c r="O4" s="975"/>
      <c r="P4" s="975"/>
      <c r="Q4" s="975"/>
    </row>
    <row r="5" spans="1:17" s="95" customFormat="1" ht="24" customHeight="1">
      <c r="A5" s="981" t="s">
        <v>51</v>
      </c>
      <c r="B5" s="981"/>
      <c r="C5" s="975" t="str">
        <f>ปร6!B6</f>
        <v>DS68-01-06</v>
      </c>
      <c r="D5" s="920"/>
      <c r="E5" s="976"/>
      <c r="F5" s="976"/>
      <c r="G5" s="976"/>
      <c r="H5" s="920"/>
      <c r="I5" s="976"/>
      <c r="J5" s="975"/>
      <c r="K5" s="980"/>
      <c r="L5" s="975"/>
      <c r="M5" s="977"/>
      <c r="N5" s="975"/>
      <c r="O5" s="975"/>
      <c r="P5" s="975"/>
      <c r="Q5" s="975"/>
    </row>
    <row r="6" spans="1:17" s="95" customFormat="1" ht="24" customHeight="1">
      <c r="A6" s="982" t="s">
        <v>53</v>
      </c>
      <c r="B6" s="982"/>
      <c r="C6" s="975"/>
      <c r="D6" s="920"/>
      <c r="E6" s="983"/>
      <c r="F6" s="984"/>
      <c r="G6" s="976"/>
      <c r="H6" s="920"/>
      <c r="I6" s="976"/>
      <c r="J6" s="975"/>
      <c r="K6" s="980"/>
      <c r="L6" s="975"/>
      <c r="M6" s="977"/>
      <c r="N6" s="975"/>
      <c r="O6" s="975"/>
      <c r="P6" s="975"/>
      <c r="Q6" s="975"/>
    </row>
    <row r="7" spans="1:17" s="95" customFormat="1" ht="24" customHeight="1" thickBot="1">
      <c r="A7" s="985" t="s">
        <v>54</v>
      </c>
      <c r="B7" s="985"/>
      <c r="C7" s="986" t="str">
        <f>ปร6!B8</f>
        <v>เมื่อวันที่  14 เดือน  สิงหาคม พ.ศ.2568</v>
      </c>
      <c r="D7" s="923"/>
      <c r="E7" s="987"/>
      <c r="F7" s="988"/>
      <c r="G7" s="989"/>
      <c r="H7" s="923"/>
      <c r="I7" s="989"/>
      <c r="J7" s="986"/>
      <c r="K7" s="990" t="s">
        <v>55</v>
      </c>
      <c r="L7" s="975"/>
      <c r="M7" s="977"/>
      <c r="N7" s="975"/>
      <c r="O7" s="975"/>
      <c r="P7" s="975"/>
      <c r="Q7" s="975"/>
    </row>
    <row r="8" spans="1:17" ht="24" customHeight="1" thickTop="1">
      <c r="A8" s="1691" t="s">
        <v>12</v>
      </c>
      <c r="B8" s="1694" t="s">
        <v>13</v>
      </c>
      <c r="C8" s="1695"/>
      <c r="D8" s="1692" t="s">
        <v>14</v>
      </c>
      <c r="E8" s="1691" t="s">
        <v>15</v>
      </c>
      <c r="F8" s="1689" t="s">
        <v>16</v>
      </c>
      <c r="G8" s="1690"/>
      <c r="H8" s="1689" t="s">
        <v>16</v>
      </c>
      <c r="I8" s="1690"/>
      <c r="J8" s="1668" t="s">
        <v>24</v>
      </c>
      <c r="K8" s="1691" t="s">
        <v>18</v>
      </c>
      <c r="L8" s="991"/>
      <c r="M8" s="992"/>
      <c r="N8" s="991"/>
      <c r="O8" s="991"/>
      <c r="P8" s="991"/>
      <c r="Q8" s="991"/>
    </row>
    <row r="9" spans="1:17" ht="24" customHeight="1">
      <c r="A9" s="1663"/>
      <c r="B9" s="1673"/>
      <c r="C9" s="1675"/>
      <c r="D9" s="1693"/>
      <c r="E9" s="1663"/>
      <c r="F9" s="924" t="s">
        <v>19</v>
      </c>
      <c r="G9" s="924" t="s">
        <v>20</v>
      </c>
      <c r="H9" s="924" t="s">
        <v>22</v>
      </c>
      <c r="I9" s="924" t="s">
        <v>23</v>
      </c>
      <c r="J9" s="1669"/>
      <c r="K9" s="1663"/>
      <c r="L9" s="991"/>
      <c r="M9" s="992"/>
      <c r="N9" s="991"/>
      <c r="O9" s="991"/>
      <c r="P9" s="991"/>
      <c r="Q9" s="991"/>
    </row>
    <row r="10" spans="1:17" s="113" customFormat="1" ht="24" customHeight="1">
      <c r="A10" s="925"/>
      <c r="B10" s="993" t="s">
        <v>58</v>
      </c>
      <c r="C10" s="994"/>
      <c r="D10" s="927"/>
      <c r="E10" s="995"/>
      <c r="F10" s="927"/>
      <c r="G10" s="927"/>
      <c r="H10" s="927"/>
      <c r="I10" s="927"/>
      <c r="J10" s="928"/>
      <c r="K10" s="996"/>
      <c r="L10" s="972"/>
      <c r="M10" s="973"/>
      <c r="N10" s="972"/>
      <c r="O10" s="972"/>
      <c r="P10" s="972"/>
      <c r="Q10" s="972"/>
    </row>
    <row r="11" spans="1:17" s="825" customFormat="1" ht="24" customHeight="1">
      <c r="A11" s="925">
        <v>1</v>
      </c>
      <c r="B11" s="993" t="s">
        <v>1103</v>
      </c>
      <c r="C11" s="994"/>
      <c r="D11" s="928"/>
      <c r="E11" s="929"/>
      <c r="F11" s="928"/>
      <c r="G11" s="928"/>
      <c r="H11" s="928"/>
      <c r="I11" s="928"/>
      <c r="J11" s="928"/>
      <c r="K11" s="928"/>
      <c r="L11" s="979"/>
      <c r="M11" s="997"/>
      <c r="N11" s="979"/>
      <c r="O11" s="979"/>
      <c r="P11" s="979"/>
      <c r="Q11" s="979"/>
    </row>
    <row r="12" spans="1:17" s="825" customFormat="1" ht="24" customHeight="1">
      <c r="A12" s="930">
        <v>1.1000000000000001</v>
      </c>
      <c r="B12" s="993" t="s">
        <v>1115</v>
      </c>
      <c r="C12" s="994"/>
      <c r="D12" s="928"/>
      <c r="E12" s="929"/>
      <c r="F12" s="928"/>
      <c r="G12" s="928"/>
      <c r="H12" s="928"/>
      <c r="I12" s="928"/>
      <c r="J12" s="928"/>
      <c r="K12" s="928"/>
      <c r="L12" s="979"/>
      <c r="M12" s="997"/>
      <c r="N12" s="979"/>
      <c r="O12" s="979"/>
      <c r="P12" s="979"/>
      <c r="Q12" s="979"/>
    </row>
    <row r="13" spans="1:17" s="95" customFormat="1" ht="24" customHeight="1">
      <c r="A13" s="998"/>
      <c r="B13" s="999" t="s">
        <v>1104</v>
      </c>
      <c r="C13" s="932"/>
      <c r="D13" s="933"/>
      <c r="E13" s="934"/>
      <c r="F13" s="935"/>
      <c r="G13" s="935"/>
      <c r="H13" s="936"/>
      <c r="I13" s="936"/>
      <c r="J13" s="936"/>
      <c r="K13" s="937"/>
      <c r="L13" s="975"/>
      <c r="M13" s="977"/>
      <c r="N13" s="975"/>
      <c r="O13" s="975"/>
      <c r="P13" s="975"/>
      <c r="Q13" s="975"/>
    </row>
    <row r="14" spans="1:17" s="824" customFormat="1" ht="23.25">
      <c r="A14" s="902"/>
      <c r="B14" s="1000" t="s">
        <v>1105</v>
      </c>
      <c r="C14" s="1001" t="s">
        <v>1106</v>
      </c>
      <c r="D14" s="905">
        <v>13</v>
      </c>
      <c r="E14" s="906" t="s">
        <v>251</v>
      </c>
      <c r="F14" s="907">
        <f>SUM(P14)</f>
        <v>230840</v>
      </c>
      <c r="G14" s="907">
        <v>0</v>
      </c>
      <c r="H14" s="908">
        <f t="shared" ref="H14:H17" si="0">ROUND(F14*D14,2)</f>
        <v>3000920</v>
      </c>
      <c r="I14" s="908">
        <f t="shared" ref="I14:I17" si="1">ROUND(G14*D14,2)</f>
        <v>0</v>
      </c>
      <c r="J14" s="908">
        <f t="shared" ref="J14:J17" si="2">ROUND(SUM(H14:I14),2)</f>
        <v>3000920</v>
      </c>
      <c r="K14" s="941" t="s">
        <v>1107</v>
      </c>
      <c r="L14" s="942" t="s">
        <v>959</v>
      </c>
      <c r="M14" s="943">
        <v>242990.66</v>
      </c>
      <c r="N14" s="1002">
        <v>242990.66</v>
      </c>
      <c r="O14" s="1003">
        <f>SUM(N14)*0.95</f>
        <v>230841.12699999998</v>
      </c>
      <c r="P14" s="1003">
        <f>ROUND(O14,-1)</f>
        <v>230840</v>
      </c>
      <c r="Q14" s="1004" t="s">
        <v>1209</v>
      </c>
    </row>
    <row r="15" spans="1:17" s="824" customFormat="1" ht="23.25">
      <c r="A15" s="902"/>
      <c r="B15" s="1000" t="s">
        <v>1108</v>
      </c>
      <c r="C15" s="1001" t="s">
        <v>1109</v>
      </c>
      <c r="D15" s="905">
        <v>1</v>
      </c>
      <c r="E15" s="906" t="s">
        <v>251</v>
      </c>
      <c r="F15" s="907">
        <f t="shared" ref="F15:F58" si="3">SUM(P15)</f>
        <v>27460</v>
      </c>
      <c r="G15" s="907">
        <v>0</v>
      </c>
      <c r="H15" s="908">
        <f t="shared" si="0"/>
        <v>27460</v>
      </c>
      <c r="I15" s="908">
        <f t="shared" si="1"/>
        <v>0</v>
      </c>
      <c r="J15" s="908">
        <f t="shared" si="2"/>
        <v>27460</v>
      </c>
      <c r="K15" s="941" t="s">
        <v>1110</v>
      </c>
      <c r="L15" s="942" t="s">
        <v>959</v>
      </c>
      <c r="M15" s="943">
        <v>32800</v>
      </c>
      <c r="N15" s="1002">
        <v>28900</v>
      </c>
      <c r="O15" s="1003">
        <f t="shared" ref="O15:O17" si="4">SUM(N15)*0.95</f>
        <v>27455</v>
      </c>
      <c r="P15" s="1003">
        <f t="shared" ref="P15:P58" si="5">ROUND(O15,-1)</f>
        <v>27460</v>
      </c>
      <c r="Q15" s="1005"/>
    </row>
    <row r="16" spans="1:17" s="824" customFormat="1" ht="23.25">
      <c r="A16" s="902"/>
      <c r="B16" s="1000" t="s">
        <v>1111</v>
      </c>
      <c r="C16" s="1001" t="s">
        <v>1112</v>
      </c>
      <c r="D16" s="905">
        <v>1</v>
      </c>
      <c r="E16" s="906" t="s">
        <v>251</v>
      </c>
      <c r="F16" s="907">
        <f t="shared" si="3"/>
        <v>41040</v>
      </c>
      <c r="G16" s="907">
        <v>0</v>
      </c>
      <c r="H16" s="908">
        <f t="shared" si="0"/>
        <v>41040</v>
      </c>
      <c r="I16" s="908">
        <f t="shared" si="1"/>
        <v>0</v>
      </c>
      <c r="J16" s="908">
        <f t="shared" si="2"/>
        <v>41040</v>
      </c>
      <c r="K16" s="941"/>
      <c r="L16" s="942" t="s">
        <v>959</v>
      </c>
      <c r="M16" s="943">
        <v>49800</v>
      </c>
      <c r="N16" s="1002">
        <v>43200</v>
      </c>
      <c r="O16" s="1003">
        <f t="shared" si="4"/>
        <v>41040</v>
      </c>
      <c r="P16" s="1003">
        <f t="shared" si="5"/>
        <v>41040</v>
      </c>
      <c r="Q16" s="1005"/>
    </row>
    <row r="17" spans="1:17" s="824" customFormat="1" ht="46.5">
      <c r="A17" s="1006"/>
      <c r="B17" s="1000" t="s">
        <v>1113</v>
      </c>
      <c r="C17" s="1001" t="s">
        <v>1114</v>
      </c>
      <c r="D17" s="905">
        <v>6</v>
      </c>
      <c r="E17" s="906" t="s">
        <v>251</v>
      </c>
      <c r="F17" s="907">
        <f t="shared" si="3"/>
        <v>38760</v>
      </c>
      <c r="G17" s="907">
        <v>0</v>
      </c>
      <c r="H17" s="908">
        <f t="shared" si="0"/>
        <v>232560</v>
      </c>
      <c r="I17" s="908">
        <f t="shared" si="1"/>
        <v>0</v>
      </c>
      <c r="J17" s="908">
        <f t="shared" si="2"/>
        <v>232560</v>
      </c>
      <c r="K17" s="941"/>
      <c r="L17" s="942" t="s">
        <v>959</v>
      </c>
      <c r="M17" s="943">
        <v>40800</v>
      </c>
      <c r="N17" s="1002">
        <v>40800</v>
      </c>
      <c r="O17" s="1003">
        <f t="shared" si="4"/>
        <v>38760</v>
      </c>
      <c r="P17" s="1003">
        <f t="shared" si="5"/>
        <v>38760</v>
      </c>
      <c r="Q17" s="1005"/>
    </row>
    <row r="18" spans="1:17" s="823" customFormat="1" ht="24" customHeight="1">
      <c r="A18" s="975"/>
      <c r="B18" s="1007" t="s">
        <v>1103</v>
      </c>
      <c r="C18" s="945"/>
      <c r="D18" s="946"/>
      <c r="E18" s="947"/>
      <c r="F18" s="907">
        <f t="shared" si="3"/>
        <v>0</v>
      </c>
      <c r="G18" s="948"/>
      <c r="H18" s="908"/>
      <c r="I18" s="908"/>
      <c r="J18" s="908"/>
      <c r="K18" s="949"/>
      <c r="L18" s="1008"/>
      <c r="M18" s="950"/>
      <c r="N18" s="1009"/>
      <c r="O18" s="1003">
        <f t="shared" ref="O18:O58" si="6">SUM(N18)*0.9</f>
        <v>0</v>
      </c>
      <c r="P18" s="1003">
        <f t="shared" si="5"/>
        <v>0</v>
      </c>
      <c r="Q18" s="975"/>
    </row>
    <row r="19" spans="1:17" s="824" customFormat="1" ht="23.25">
      <c r="A19" s="902"/>
      <c r="B19" s="1000"/>
      <c r="C19" s="1001" t="s">
        <v>1201</v>
      </c>
      <c r="D19" s="905">
        <v>75</v>
      </c>
      <c r="E19" s="906" t="s">
        <v>251</v>
      </c>
      <c r="F19" s="907">
        <f t="shared" si="3"/>
        <v>4130</v>
      </c>
      <c r="G19" s="907">
        <v>0</v>
      </c>
      <c r="H19" s="908">
        <f t="shared" ref="H19:H31" si="7">ROUND(F19*D19,2)</f>
        <v>309750</v>
      </c>
      <c r="I19" s="908">
        <f t="shared" ref="I19:I31" si="8">ROUND(G19*D19,2)</f>
        <v>0</v>
      </c>
      <c r="J19" s="908">
        <f t="shared" ref="J19:J31" si="9">ROUND(SUM(H19:I19),2)</f>
        <v>309750</v>
      </c>
      <c r="K19" s="941"/>
      <c r="L19" s="942"/>
      <c r="M19" s="943"/>
      <c r="N19" s="1002">
        <v>4590</v>
      </c>
      <c r="O19" s="1003">
        <f t="shared" si="6"/>
        <v>4131</v>
      </c>
      <c r="P19" s="1003">
        <f t="shared" si="5"/>
        <v>4130</v>
      </c>
      <c r="Q19" s="1004" t="s">
        <v>1208</v>
      </c>
    </row>
    <row r="20" spans="1:17" s="824" customFormat="1" ht="23.25">
      <c r="A20" s="902"/>
      <c r="B20" s="1000"/>
      <c r="C20" s="1001" t="s">
        <v>1202</v>
      </c>
      <c r="D20" s="905">
        <v>8</v>
      </c>
      <c r="E20" s="906" t="s">
        <v>251</v>
      </c>
      <c r="F20" s="907">
        <f t="shared" si="3"/>
        <v>4940</v>
      </c>
      <c r="G20" s="907">
        <v>0</v>
      </c>
      <c r="H20" s="908">
        <f t="shared" si="7"/>
        <v>39520</v>
      </c>
      <c r="I20" s="908">
        <f t="shared" si="8"/>
        <v>0</v>
      </c>
      <c r="J20" s="908">
        <f t="shared" si="9"/>
        <v>39520</v>
      </c>
      <c r="K20" s="941"/>
      <c r="L20" s="942"/>
      <c r="M20" s="943"/>
      <c r="N20" s="1002">
        <v>5490</v>
      </c>
      <c r="O20" s="1003">
        <f t="shared" si="6"/>
        <v>4941</v>
      </c>
      <c r="P20" s="1003">
        <f t="shared" si="5"/>
        <v>4940</v>
      </c>
      <c r="Q20" s="1005"/>
    </row>
    <row r="21" spans="1:17" s="824" customFormat="1" ht="23.25">
      <c r="A21" s="902"/>
      <c r="B21" s="1000"/>
      <c r="C21" s="1001" t="s">
        <v>1203</v>
      </c>
      <c r="D21" s="905">
        <v>9</v>
      </c>
      <c r="E21" s="906" t="s">
        <v>251</v>
      </c>
      <c r="F21" s="907">
        <f t="shared" si="3"/>
        <v>3500</v>
      </c>
      <c r="G21" s="907">
        <v>0</v>
      </c>
      <c r="H21" s="908">
        <f t="shared" si="7"/>
        <v>31500</v>
      </c>
      <c r="I21" s="908">
        <f t="shared" si="8"/>
        <v>0</v>
      </c>
      <c r="J21" s="908">
        <f t="shared" si="9"/>
        <v>31500</v>
      </c>
      <c r="K21" s="941"/>
      <c r="L21" s="942"/>
      <c r="M21" s="943"/>
      <c r="N21" s="1002">
        <v>3890</v>
      </c>
      <c r="O21" s="1003">
        <f t="shared" si="6"/>
        <v>3501</v>
      </c>
      <c r="P21" s="1003">
        <f t="shared" si="5"/>
        <v>3500</v>
      </c>
      <c r="Q21" s="1005"/>
    </row>
    <row r="22" spans="1:17" s="824" customFormat="1" ht="23.25">
      <c r="A22" s="902"/>
      <c r="B22" s="1000"/>
      <c r="C22" s="1001" t="s">
        <v>1204</v>
      </c>
      <c r="D22" s="905">
        <v>24</v>
      </c>
      <c r="E22" s="906" t="s">
        <v>251</v>
      </c>
      <c r="F22" s="907">
        <f t="shared" si="3"/>
        <v>3240</v>
      </c>
      <c r="G22" s="907">
        <v>0</v>
      </c>
      <c r="H22" s="908">
        <f t="shared" si="7"/>
        <v>77760</v>
      </c>
      <c r="I22" s="908">
        <f t="shared" si="8"/>
        <v>0</v>
      </c>
      <c r="J22" s="908">
        <f t="shared" si="9"/>
        <v>77760</v>
      </c>
      <c r="K22" s="941"/>
      <c r="L22" s="942"/>
      <c r="M22" s="943"/>
      <c r="N22" s="1002">
        <v>3600</v>
      </c>
      <c r="O22" s="1003">
        <f t="shared" si="6"/>
        <v>3240</v>
      </c>
      <c r="P22" s="1003">
        <f t="shared" si="5"/>
        <v>3240</v>
      </c>
      <c r="Q22" s="1005"/>
    </row>
    <row r="23" spans="1:17" s="824" customFormat="1" ht="23.25">
      <c r="A23" s="902"/>
      <c r="B23" s="1000"/>
      <c r="C23" s="1001" t="s">
        <v>1128</v>
      </c>
      <c r="D23" s="905">
        <v>3</v>
      </c>
      <c r="E23" s="906" t="s">
        <v>251</v>
      </c>
      <c r="F23" s="907">
        <f t="shared" si="3"/>
        <v>4050</v>
      </c>
      <c r="G23" s="907">
        <v>0</v>
      </c>
      <c r="H23" s="908">
        <f t="shared" si="7"/>
        <v>12150</v>
      </c>
      <c r="I23" s="908">
        <f t="shared" si="8"/>
        <v>0</v>
      </c>
      <c r="J23" s="908">
        <f t="shared" si="9"/>
        <v>12150</v>
      </c>
      <c r="K23" s="941"/>
      <c r="L23" s="942">
        <v>3</v>
      </c>
      <c r="M23" s="943">
        <v>3490</v>
      </c>
      <c r="N23" s="1002">
        <v>4500</v>
      </c>
      <c r="O23" s="1003">
        <f t="shared" si="6"/>
        <v>4050</v>
      </c>
      <c r="P23" s="1003">
        <f t="shared" si="5"/>
        <v>4050</v>
      </c>
      <c r="Q23" s="1005"/>
    </row>
    <row r="24" spans="1:17" s="824" customFormat="1" ht="23.25">
      <c r="A24" s="902"/>
      <c r="B24" s="1000"/>
      <c r="C24" s="1001" t="s">
        <v>1129</v>
      </c>
      <c r="D24" s="905">
        <v>14</v>
      </c>
      <c r="E24" s="906" t="s">
        <v>251</v>
      </c>
      <c r="F24" s="907">
        <f t="shared" si="3"/>
        <v>8280</v>
      </c>
      <c r="G24" s="907">
        <v>0</v>
      </c>
      <c r="H24" s="908">
        <f t="shared" si="7"/>
        <v>115920</v>
      </c>
      <c r="I24" s="908">
        <f t="shared" si="8"/>
        <v>0</v>
      </c>
      <c r="J24" s="908">
        <f t="shared" si="9"/>
        <v>115920</v>
      </c>
      <c r="K24" s="941"/>
      <c r="L24" s="942">
        <v>14</v>
      </c>
      <c r="M24" s="943">
        <v>6990</v>
      </c>
      <c r="N24" s="1002">
        <v>9200</v>
      </c>
      <c r="O24" s="1003">
        <f t="shared" si="6"/>
        <v>8280</v>
      </c>
      <c r="P24" s="1003">
        <f t="shared" si="5"/>
        <v>8280</v>
      </c>
      <c r="Q24" s="1005"/>
    </row>
    <row r="25" spans="1:17" s="824" customFormat="1" ht="23.25">
      <c r="A25" s="902"/>
      <c r="B25" s="1000"/>
      <c r="C25" s="1001" t="s">
        <v>1130</v>
      </c>
      <c r="D25" s="905">
        <v>13</v>
      </c>
      <c r="E25" s="906" t="s">
        <v>251</v>
      </c>
      <c r="F25" s="907">
        <f t="shared" si="3"/>
        <v>4680</v>
      </c>
      <c r="G25" s="907">
        <v>0</v>
      </c>
      <c r="H25" s="908">
        <f t="shared" si="7"/>
        <v>60840</v>
      </c>
      <c r="I25" s="908">
        <f t="shared" si="8"/>
        <v>0</v>
      </c>
      <c r="J25" s="908">
        <f t="shared" si="9"/>
        <v>60840</v>
      </c>
      <c r="K25" s="941"/>
      <c r="L25" s="942">
        <v>1</v>
      </c>
      <c r="M25" s="943">
        <v>3490</v>
      </c>
      <c r="N25" s="1002">
        <v>5200</v>
      </c>
      <c r="O25" s="1003">
        <f t="shared" si="6"/>
        <v>4680</v>
      </c>
      <c r="P25" s="1003">
        <f t="shared" si="5"/>
        <v>4680</v>
      </c>
      <c r="Q25" s="1005"/>
    </row>
    <row r="26" spans="1:17" s="824" customFormat="1" ht="23.25">
      <c r="A26" s="902"/>
      <c r="B26" s="1000"/>
      <c r="C26" s="1001" t="s">
        <v>1131</v>
      </c>
      <c r="D26" s="905">
        <v>1</v>
      </c>
      <c r="E26" s="906" t="s">
        <v>251</v>
      </c>
      <c r="F26" s="907">
        <f t="shared" si="3"/>
        <v>17010</v>
      </c>
      <c r="G26" s="907">
        <v>0</v>
      </c>
      <c r="H26" s="908">
        <f t="shared" si="7"/>
        <v>17010</v>
      </c>
      <c r="I26" s="908">
        <f t="shared" si="8"/>
        <v>0</v>
      </c>
      <c r="J26" s="908">
        <f t="shared" si="9"/>
        <v>17010</v>
      </c>
      <c r="K26" s="941"/>
      <c r="L26" s="942"/>
      <c r="M26" s="943">
        <v>13960</v>
      </c>
      <c r="N26" s="1002">
        <v>18900</v>
      </c>
      <c r="O26" s="1003">
        <f t="shared" si="6"/>
        <v>17010</v>
      </c>
      <c r="P26" s="1003">
        <f t="shared" si="5"/>
        <v>17010</v>
      </c>
      <c r="Q26" s="1005"/>
    </row>
    <row r="27" spans="1:17" s="824" customFormat="1" ht="23.25">
      <c r="A27" s="902"/>
      <c r="B27" s="1000"/>
      <c r="C27" s="1001" t="s">
        <v>1132</v>
      </c>
      <c r="D27" s="905">
        <v>1</v>
      </c>
      <c r="E27" s="906" t="s">
        <v>251</v>
      </c>
      <c r="F27" s="907">
        <f t="shared" si="3"/>
        <v>7020</v>
      </c>
      <c r="G27" s="907">
        <v>0</v>
      </c>
      <c r="H27" s="908">
        <f t="shared" si="7"/>
        <v>7020</v>
      </c>
      <c r="I27" s="908">
        <f t="shared" si="8"/>
        <v>0</v>
      </c>
      <c r="J27" s="908">
        <f t="shared" si="9"/>
        <v>7020</v>
      </c>
      <c r="K27" s="941"/>
      <c r="L27" s="942"/>
      <c r="M27" s="943">
        <v>3990</v>
      </c>
      <c r="N27" s="1002">
        <v>7800</v>
      </c>
      <c r="O27" s="1003">
        <f t="shared" si="6"/>
        <v>7020</v>
      </c>
      <c r="P27" s="1003">
        <f t="shared" si="5"/>
        <v>7020</v>
      </c>
      <c r="Q27" s="1005"/>
    </row>
    <row r="28" spans="1:17" s="824" customFormat="1" ht="23.25">
      <c r="A28" s="902"/>
      <c r="B28" s="1000"/>
      <c r="C28" s="1001" t="s">
        <v>1207</v>
      </c>
      <c r="D28" s="905">
        <v>1</v>
      </c>
      <c r="E28" s="906" t="s">
        <v>251</v>
      </c>
      <c r="F28" s="907">
        <f t="shared" si="3"/>
        <v>10620</v>
      </c>
      <c r="G28" s="907">
        <v>0</v>
      </c>
      <c r="H28" s="908">
        <f t="shared" ref="H28" si="10">ROUND(F28*D28,2)</f>
        <v>10620</v>
      </c>
      <c r="I28" s="908">
        <f t="shared" ref="I28" si="11">ROUND(G28*D28,2)</f>
        <v>0</v>
      </c>
      <c r="J28" s="908">
        <f t="shared" ref="J28" si="12">ROUND(SUM(H28:I28),2)</f>
        <v>10620</v>
      </c>
      <c r="K28" s="941"/>
      <c r="L28" s="942"/>
      <c r="M28" s="943"/>
      <c r="N28" s="1002">
        <v>11800</v>
      </c>
      <c r="O28" s="1003">
        <f t="shared" si="6"/>
        <v>10620</v>
      </c>
      <c r="P28" s="1003">
        <f t="shared" si="5"/>
        <v>10620</v>
      </c>
      <c r="Q28" s="1005"/>
    </row>
    <row r="29" spans="1:17" s="824" customFormat="1" ht="23.25">
      <c r="A29" s="902"/>
      <c r="B29" s="1000"/>
      <c r="C29" s="1001" t="s">
        <v>1134</v>
      </c>
      <c r="D29" s="905">
        <v>2</v>
      </c>
      <c r="E29" s="906" t="s">
        <v>251</v>
      </c>
      <c r="F29" s="907">
        <f t="shared" si="3"/>
        <v>13410</v>
      </c>
      <c r="G29" s="907">
        <v>0</v>
      </c>
      <c r="H29" s="908">
        <f t="shared" si="7"/>
        <v>26820</v>
      </c>
      <c r="I29" s="908">
        <f t="shared" si="8"/>
        <v>0</v>
      </c>
      <c r="J29" s="908">
        <f t="shared" si="9"/>
        <v>26820</v>
      </c>
      <c r="K29" s="941"/>
      <c r="L29" s="942"/>
      <c r="M29" s="943">
        <v>3990</v>
      </c>
      <c r="N29" s="1002">
        <v>14900</v>
      </c>
      <c r="O29" s="1003">
        <f t="shared" si="6"/>
        <v>13410</v>
      </c>
      <c r="P29" s="1003">
        <f t="shared" si="5"/>
        <v>13410</v>
      </c>
      <c r="Q29" s="1005"/>
    </row>
    <row r="30" spans="1:17" s="824" customFormat="1" ht="23.25">
      <c r="A30" s="902"/>
      <c r="B30" s="1000"/>
      <c r="C30" s="1001" t="s">
        <v>1135</v>
      </c>
      <c r="D30" s="905">
        <v>14</v>
      </c>
      <c r="E30" s="906" t="s">
        <v>251</v>
      </c>
      <c r="F30" s="907">
        <f t="shared" si="3"/>
        <v>4320</v>
      </c>
      <c r="G30" s="907">
        <v>0</v>
      </c>
      <c r="H30" s="908">
        <f t="shared" si="7"/>
        <v>60480</v>
      </c>
      <c r="I30" s="908">
        <f t="shared" si="8"/>
        <v>0</v>
      </c>
      <c r="J30" s="908">
        <f t="shared" si="9"/>
        <v>60480</v>
      </c>
      <c r="K30" s="941"/>
      <c r="L30" s="942"/>
      <c r="M30" s="943">
        <v>3490</v>
      </c>
      <c r="N30" s="1002">
        <v>4800</v>
      </c>
      <c r="O30" s="1003">
        <f t="shared" si="6"/>
        <v>4320</v>
      </c>
      <c r="P30" s="1003">
        <f t="shared" si="5"/>
        <v>4320</v>
      </c>
      <c r="Q30" s="1005"/>
    </row>
    <row r="31" spans="1:17" s="824" customFormat="1" ht="23.25">
      <c r="A31" s="902"/>
      <c r="B31" s="1000"/>
      <c r="C31" s="1001" t="s">
        <v>1139</v>
      </c>
      <c r="D31" s="905">
        <v>2</v>
      </c>
      <c r="E31" s="906" t="s">
        <v>251</v>
      </c>
      <c r="F31" s="907">
        <f t="shared" si="3"/>
        <v>20610</v>
      </c>
      <c r="G31" s="907">
        <v>0</v>
      </c>
      <c r="H31" s="908">
        <f t="shared" si="7"/>
        <v>41220</v>
      </c>
      <c r="I31" s="908">
        <f t="shared" si="8"/>
        <v>0</v>
      </c>
      <c r="J31" s="908">
        <f t="shared" si="9"/>
        <v>41220</v>
      </c>
      <c r="K31" s="941"/>
      <c r="L31" s="942"/>
      <c r="M31" s="943">
        <v>9900</v>
      </c>
      <c r="N31" s="1002">
        <v>22900</v>
      </c>
      <c r="O31" s="1003">
        <f t="shared" si="6"/>
        <v>20610</v>
      </c>
      <c r="P31" s="1003">
        <f t="shared" si="5"/>
        <v>20610</v>
      </c>
      <c r="Q31" s="1005"/>
    </row>
    <row r="32" spans="1:17" s="823" customFormat="1" ht="24" customHeight="1">
      <c r="A32" s="1010"/>
      <c r="B32" s="1011"/>
      <c r="C32" s="951"/>
      <c r="D32" s="952"/>
      <c r="E32" s="953"/>
      <c r="F32" s="907">
        <f t="shared" si="3"/>
        <v>0</v>
      </c>
      <c r="G32" s="954"/>
      <c r="H32" s="955"/>
      <c r="I32" s="955"/>
      <c r="J32" s="955"/>
      <c r="K32" s="956"/>
      <c r="L32" s="975"/>
      <c r="M32" s="950"/>
      <c r="N32" s="1009"/>
      <c r="O32" s="1003">
        <f t="shared" si="6"/>
        <v>0</v>
      </c>
      <c r="P32" s="1003">
        <f t="shared" si="5"/>
        <v>0</v>
      </c>
      <c r="Q32" s="975"/>
    </row>
    <row r="33" spans="1:17" s="823" customFormat="1" ht="24" customHeight="1" thickBot="1">
      <c r="A33" s="1012"/>
      <c r="B33" s="1013"/>
      <c r="C33" s="1014" t="str">
        <f>"รวมราคา "&amp;B12</f>
        <v>รวมราคา เฟอร์นิเจอร์ลอยตัว ชั้น 1</v>
      </c>
      <c r="D33" s="959"/>
      <c r="E33" s="960"/>
      <c r="F33" s="907">
        <f t="shared" si="3"/>
        <v>0</v>
      </c>
      <c r="G33" s="961"/>
      <c r="H33" s="962">
        <f>SUM(H13:H32)</f>
        <v>4112590</v>
      </c>
      <c r="I33" s="962">
        <f>SUM(I13:I32)</f>
        <v>0</v>
      </c>
      <c r="J33" s="962">
        <f>SUM(J13:J32)</f>
        <v>4112590</v>
      </c>
      <c r="K33" s="961"/>
      <c r="L33" s="963"/>
      <c r="M33" s="964"/>
      <c r="N33" s="1009"/>
      <c r="O33" s="1003">
        <f t="shared" si="6"/>
        <v>0</v>
      </c>
      <c r="P33" s="1003">
        <f t="shared" si="5"/>
        <v>0</v>
      </c>
      <c r="Q33" s="975"/>
    </row>
    <row r="34" spans="1:17" s="825" customFormat="1" ht="24" customHeight="1" thickTop="1">
      <c r="A34" s="930">
        <v>1.2</v>
      </c>
      <c r="B34" s="993" t="s">
        <v>1205</v>
      </c>
      <c r="C34" s="994"/>
      <c r="D34" s="928"/>
      <c r="E34" s="929"/>
      <c r="F34" s="907">
        <f t="shared" si="3"/>
        <v>0</v>
      </c>
      <c r="G34" s="928"/>
      <c r="H34" s="928"/>
      <c r="I34" s="928"/>
      <c r="J34" s="928"/>
      <c r="K34" s="928"/>
      <c r="L34" s="979"/>
      <c r="M34" s="965"/>
      <c r="N34" s="1015"/>
      <c r="O34" s="1003">
        <f t="shared" si="6"/>
        <v>0</v>
      </c>
      <c r="P34" s="1003">
        <f t="shared" si="5"/>
        <v>0</v>
      </c>
      <c r="Q34" s="979"/>
    </row>
    <row r="35" spans="1:17" s="823" customFormat="1" ht="24" customHeight="1">
      <c r="A35" s="975"/>
      <c r="B35" s="1007" t="s">
        <v>1103</v>
      </c>
      <c r="C35" s="945"/>
      <c r="D35" s="946"/>
      <c r="E35" s="947"/>
      <c r="F35" s="907">
        <f t="shared" si="3"/>
        <v>0</v>
      </c>
      <c r="G35" s="948"/>
      <c r="H35" s="908"/>
      <c r="I35" s="908"/>
      <c r="J35" s="908"/>
      <c r="K35" s="949"/>
      <c r="L35" s="975"/>
      <c r="M35" s="950"/>
      <c r="N35" s="1009"/>
      <c r="O35" s="1003">
        <f t="shared" si="6"/>
        <v>0</v>
      </c>
      <c r="P35" s="1003">
        <f t="shared" si="5"/>
        <v>0</v>
      </c>
      <c r="Q35" s="975"/>
    </row>
    <row r="36" spans="1:17" s="824" customFormat="1" ht="23.25">
      <c r="A36" s="902"/>
      <c r="B36" s="1000"/>
      <c r="C36" s="1001" t="s">
        <v>1201</v>
      </c>
      <c r="D36" s="905">
        <v>33</v>
      </c>
      <c r="E36" s="906" t="s">
        <v>251</v>
      </c>
      <c r="F36" s="907">
        <f t="shared" si="3"/>
        <v>4130</v>
      </c>
      <c r="G36" s="907">
        <v>0</v>
      </c>
      <c r="H36" s="908">
        <f t="shared" ref="H36:H58" si="13">ROUND(F36*D36,2)</f>
        <v>136290</v>
      </c>
      <c r="I36" s="908">
        <f t="shared" ref="I36:I58" si="14">ROUND(G36*D36,2)</f>
        <v>0</v>
      </c>
      <c r="J36" s="908">
        <f t="shared" ref="J36:J58" si="15">ROUND(SUM(H36:I36),2)</f>
        <v>136290</v>
      </c>
      <c r="K36" s="941"/>
      <c r="L36" s="942">
        <v>169488</v>
      </c>
      <c r="M36" s="943"/>
      <c r="N36" s="1002">
        <v>4590</v>
      </c>
      <c r="O36" s="1003">
        <f t="shared" si="6"/>
        <v>4131</v>
      </c>
      <c r="P36" s="1003">
        <f t="shared" si="5"/>
        <v>4130</v>
      </c>
      <c r="Q36" s="1005"/>
    </row>
    <row r="37" spans="1:17" s="824" customFormat="1" ht="23.25">
      <c r="A37" s="902"/>
      <c r="B37" s="1000"/>
      <c r="C37" s="1001" t="s">
        <v>1116</v>
      </c>
      <c r="D37" s="905">
        <v>1</v>
      </c>
      <c r="E37" s="906" t="s">
        <v>251</v>
      </c>
      <c r="F37" s="907">
        <f t="shared" si="3"/>
        <v>7100</v>
      </c>
      <c r="G37" s="907">
        <v>0</v>
      </c>
      <c r="H37" s="908">
        <f t="shared" si="13"/>
        <v>7100</v>
      </c>
      <c r="I37" s="908">
        <f t="shared" si="14"/>
        <v>0</v>
      </c>
      <c r="J37" s="908">
        <f t="shared" si="15"/>
        <v>7100</v>
      </c>
      <c r="K37" s="941"/>
      <c r="L37" s="1005">
        <v>11880</v>
      </c>
      <c r="M37" s="943">
        <v>6990</v>
      </c>
      <c r="N37" s="1002">
        <v>7890</v>
      </c>
      <c r="O37" s="1003">
        <f t="shared" si="6"/>
        <v>7101</v>
      </c>
      <c r="P37" s="1003">
        <f t="shared" si="5"/>
        <v>7100</v>
      </c>
      <c r="Q37" s="1005"/>
    </row>
    <row r="38" spans="1:17" s="824" customFormat="1" ht="23.25">
      <c r="A38" s="902"/>
      <c r="B38" s="1000"/>
      <c r="C38" s="1001" t="s">
        <v>1117</v>
      </c>
      <c r="D38" s="905">
        <v>2</v>
      </c>
      <c r="E38" s="906" t="s">
        <v>251</v>
      </c>
      <c r="F38" s="907">
        <f t="shared" si="3"/>
        <v>5300</v>
      </c>
      <c r="G38" s="907">
        <v>0</v>
      </c>
      <c r="H38" s="908">
        <f t="shared" si="13"/>
        <v>10600</v>
      </c>
      <c r="I38" s="908">
        <f t="shared" si="14"/>
        <v>0</v>
      </c>
      <c r="J38" s="908">
        <f t="shared" si="15"/>
        <v>10600</v>
      </c>
      <c r="K38" s="941"/>
      <c r="L38" s="1005">
        <v>21360</v>
      </c>
      <c r="M38" s="943">
        <v>6990</v>
      </c>
      <c r="N38" s="1002">
        <v>5890</v>
      </c>
      <c r="O38" s="1003">
        <f t="shared" si="6"/>
        <v>5301</v>
      </c>
      <c r="P38" s="1003">
        <f t="shared" si="5"/>
        <v>5300</v>
      </c>
      <c r="Q38" s="1005"/>
    </row>
    <row r="39" spans="1:17" s="824" customFormat="1" ht="23.25">
      <c r="A39" s="902"/>
      <c r="B39" s="1000"/>
      <c r="C39" s="1001" t="s">
        <v>1118</v>
      </c>
      <c r="D39" s="905">
        <v>48</v>
      </c>
      <c r="E39" s="906" t="s">
        <v>251</v>
      </c>
      <c r="F39" s="907">
        <f t="shared" si="3"/>
        <v>3140</v>
      </c>
      <c r="G39" s="907">
        <v>0</v>
      </c>
      <c r="H39" s="908">
        <f t="shared" si="13"/>
        <v>150720</v>
      </c>
      <c r="I39" s="908">
        <f t="shared" si="14"/>
        <v>0</v>
      </c>
      <c r="J39" s="908">
        <f t="shared" si="15"/>
        <v>150720</v>
      </c>
      <c r="K39" s="941"/>
      <c r="L39" s="1005">
        <v>277632</v>
      </c>
      <c r="M39" s="943">
        <v>2990</v>
      </c>
      <c r="N39" s="1002">
        <v>3489</v>
      </c>
      <c r="O39" s="1003">
        <f t="shared" si="6"/>
        <v>3140.1</v>
      </c>
      <c r="P39" s="1003">
        <f t="shared" si="5"/>
        <v>3140</v>
      </c>
      <c r="Q39" s="1005"/>
    </row>
    <row r="40" spans="1:17" s="824" customFormat="1" ht="23.25">
      <c r="A40" s="902"/>
      <c r="B40" s="1000"/>
      <c r="C40" s="1001" t="s">
        <v>1119</v>
      </c>
      <c r="D40" s="905">
        <v>18</v>
      </c>
      <c r="E40" s="906" t="s">
        <v>251</v>
      </c>
      <c r="F40" s="907">
        <f t="shared" si="3"/>
        <v>4130</v>
      </c>
      <c r="G40" s="907">
        <v>0</v>
      </c>
      <c r="H40" s="908">
        <f t="shared" si="13"/>
        <v>74340</v>
      </c>
      <c r="I40" s="908">
        <f t="shared" si="14"/>
        <v>0</v>
      </c>
      <c r="J40" s="908">
        <f t="shared" si="15"/>
        <v>74340</v>
      </c>
      <c r="K40" s="941"/>
      <c r="L40" s="1005">
        <v>123120</v>
      </c>
      <c r="M40" s="943">
        <v>3590</v>
      </c>
      <c r="N40" s="1002">
        <v>4590</v>
      </c>
      <c r="O40" s="1003">
        <f t="shared" si="6"/>
        <v>4131</v>
      </c>
      <c r="P40" s="1003">
        <f t="shared" si="5"/>
        <v>4130</v>
      </c>
      <c r="Q40" s="1005"/>
    </row>
    <row r="41" spans="1:17" s="824" customFormat="1" ht="23.25">
      <c r="A41" s="902"/>
      <c r="B41" s="1000"/>
      <c r="C41" s="1001" t="s">
        <v>1120</v>
      </c>
      <c r="D41" s="905">
        <v>20</v>
      </c>
      <c r="E41" s="906" t="s">
        <v>251</v>
      </c>
      <c r="F41" s="907">
        <f t="shared" si="3"/>
        <v>5930</v>
      </c>
      <c r="G41" s="907">
        <v>0</v>
      </c>
      <c r="H41" s="908">
        <f t="shared" si="13"/>
        <v>118600</v>
      </c>
      <c r="I41" s="908">
        <f t="shared" si="14"/>
        <v>0</v>
      </c>
      <c r="J41" s="908">
        <f t="shared" si="15"/>
        <v>118600</v>
      </c>
      <c r="K41" s="941"/>
      <c r="L41" s="1005">
        <v>167520</v>
      </c>
      <c r="M41" s="943">
        <v>3690</v>
      </c>
      <c r="N41" s="1002">
        <v>6590</v>
      </c>
      <c r="O41" s="1003">
        <f t="shared" si="6"/>
        <v>5931</v>
      </c>
      <c r="P41" s="1003">
        <f t="shared" si="5"/>
        <v>5930</v>
      </c>
      <c r="Q41" s="1005"/>
    </row>
    <row r="42" spans="1:17" s="824" customFormat="1" ht="23.25">
      <c r="A42" s="902"/>
      <c r="B42" s="1000"/>
      <c r="C42" s="1001" t="s">
        <v>1121</v>
      </c>
      <c r="D42" s="905">
        <v>22</v>
      </c>
      <c r="E42" s="906" t="s">
        <v>251</v>
      </c>
      <c r="F42" s="907">
        <f t="shared" si="3"/>
        <v>7820</v>
      </c>
      <c r="G42" s="907">
        <v>0</v>
      </c>
      <c r="H42" s="908">
        <f t="shared" si="13"/>
        <v>172040</v>
      </c>
      <c r="I42" s="908">
        <f t="shared" si="14"/>
        <v>0</v>
      </c>
      <c r="J42" s="908">
        <f t="shared" si="15"/>
        <v>172040</v>
      </c>
      <c r="K42" s="941"/>
      <c r="L42" s="1005">
        <v>369600</v>
      </c>
      <c r="M42" s="943">
        <v>4990</v>
      </c>
      <c r="N42" s="1002">
        <v>8690</v>
      </c>
      <c r="O42" s="1003">
        <f t="shared" si="6"/>
        <v>7821</v>
      </c>
      <c r="P42" s="1003">
        <f t="shared" si="5"/>
        <v>7820</v>
      </c>
      <c r="Q42" s="1005"/>
    </row>
    <row r="43" spans="1:17" s="824" customFormat="1" ht="23.25">
      <c r="A43" s="902"/>
      <c r="B43" s="1000"/>
      <c r="C43" s="1001" t="s">
        <v>1206</v>
      </c>
      <c r="D43" s="905">
        <v>28</v>
      </c>
      <c r="E43" s="906" t="s">
        <v>251</v>
      </c>
      <c r="F43" s="907">
        <f t="shared" si="3"/>
        <v>7010</v>
      </c>
      <c r="G43" s="907">
        <v>0</v>
      </c>
      <c r="H43" s="908">
        <f t="shared" si="13"/>
        <v>196280</v>
      </c>
      <c r="I43" s="908">
        <f t="shared" si="14"/>
        <v>0</v>
      </c>
      <c r="J43" s="908">
        <f t="shared" si="15"/>
        <v>196280</v>
      </c>
      <c r="K43" s="941"/>
      <c r="L43" s="1005">
        <v>453600</v>
      </c>
      <c r="M43" s="943"/>
      <c r="N43" s="1002">
        <v>7790</v>
      </c>
      <c r="O43" s="1003">
        <f t="shared" si="6"/>
        <v>7011</v>
      </c>
      <c r="P43" s="1003">
        <f t="shared" si="5"/>
        <v>7010</v>
      </c>
      <c r="Q43" s="1005"/>
    </row>
    <row r="44" spans="1:17" s="824" customFormat="1" ht="23.25">
      <c r="A44" s="902"/>
      <c r="B44" s="1000"/>
      <c r="C44" s="1001" t="s">
        <v>1204</v>
      </c>
      <c r="D44" s="905">
        <v>6</v>
      </c>
      <c r="E44" s="906" t="s">
        <v>251</v>
      </c>
      <c r="F44" s="907">
        <f t="shared" si="3"/>
        <v>3240</v>
      </c>
      <c r="G44" s="907">
        <v>0</v>
      </c>
      <c r="H44" s="908">
        <f t="shared" si="13"/>
        <v>19440</v>
      </c>
      <c r="I44" s="908">
        <f t="shared" si="14"/>
        <v>0</v>
      </c>
      <c r="J44" s="908">
        <f t="shared" si="15"/>
        <v>19440</v>
      </c>
      <c r="K44" s="941"/>
      <c r="L44" s="1005">
        <v>21600</v>
      </c>
      <c r="M44" s="943"/>
      <c r="N44" s="1002">
        <v>3600</v>
      </c>
      <c r="O44" s="1003">
        <f t="shared" si="6"/>
        <v>3240</v>
      </c>
      <c r="P44" s="1003">
        <f t="shared" si="5"/>
        <v>3240</v>
      </c>
      <c r="Q44" s="1005"/>
    </row>
    <row r="45" spans="1:17" s="824" customFormat="1" ht="23.25">
      <c r="A45" s="902"/>
      <c r="B45" s="1000"/>
      <c r="C45" s="1001" t="s">
        <v>1122</v>
      </c>
      <c r="D45" s="905">
        <v>18</v>
      </c>
      <c r="E45" s="906" t="s">
        <v>251</v>
      </c>
      <c r="F45" s="907">
        <f t="shared" si="3"/>
        <v>2860</v>
      </c>
      <c r="G45" s="907">
        <v>0</v>
      </c>
      <c r="H45" s="908">
        <f t="shared" si="13"/>
        <v>51480</v>
      </c>
      <c r="I45" s="908">
        <f t="shared" si="14"/>
        <v>0</v>
      </c>
      <c r="J45" s="908">
        <f t="shared" si="15"/>
        <v>51480</v>
      </c>
      <c r="K45" s="941"/>
      <c r="L45" s="1005">
        <v>73440</v>
      </c>
      <c r="M45" s="943">
        <v>2790</v>
      </c>
      <c r="N45" s="1002">
        <v>3180</v>
      </c>
      <c r="O45" s="1003">
        <f t="shared" si="6"/>
        <v>2862</v>
      </c>
      <c r="P45" s="1003">
        <f t="shared" si="5"/>
        <v>2860</v>
      </c>
      <c r="Q45" s="1005"/>
    </row>
    <row r="46" spans="1:17" s="824" customFormat="1" ht="23.25">
      <c r="A46" s="902"/>
      <c r="B46" s="1000"/>
      <c r="C46" s="1001" t="s">
        <v>1123</v>
      </c>
      <c r="D46" s="905">
        <v>2</v>
      </c>
      <c r="E46" s="906" t="s">
        <v>251</v>
      </c>
      <c r="F46" s="907">
        <f t="shared" si="3"/>
        <v>21600</v>
      </c>
      <c r="G46" s="907">
        <v>0</v>
      </c>
      <c r="H46" s="908">
        <f t="shared" si="13"/>
        <v>43200</v>
      </c>
      <c r="I46" s="908">
        <f t="shared" si="14"/>
        <v>0</v>
      </c>
      <c r="J46" s="908">
        <f t="shared" si="15"/>
        <v>43200</v>
      </c>
      <c r="K46" s="941"/>
      <c r="L46" s="1005">
        <v>72000</v>
      </c>
      <c r="M46" s="943">
        <v>11000</v>
      </c>
      <c r="N46" s="1002">
        <v>24000</v>
      </c>
      <c r="O46" s="1003">
        <f t="shared" si="6"/>
        <v>21600</v>
      </c>
      <c r="P46" s="1003">
        <f t="shared" si="5"/>
        <v>21600</v>
      </c>
      <c r="Q46" s="1005"/>
    </row>
    <row r="47" spans="1:17" s="824" customFormat="1" ht="23.25">
      <c r="A47" s="902"/>
      <c r="B47" s="1000"/>
      <c r="C47" s="1001" t="s">
        <v>1124</v>
      </c>
      <c r="D47" s="905">
        <v>1</v>
      </c>
      <c r="E47" s="906" t="s">
        <v>251</v>
      </c>
      <c r="F47" s="907">
        <f t="shared" si="3"/>
        <v>33840</v>
      </c>
      <c r="G47" s="907">
        <v>0</v>
      </c>
      <c r="H47" s="908">
        <f t="shared" si="13"/>
        <v>33840</v>
      </c>
      <c r="I47" s="908">
        <f t="shared" si="14"/>
        <v>0</v>
      </c>
      <c r="J47" s="908">
        <f t="shared" si="15"/>
        <v>33840</v>
      </c>
      <c r="K47" s="941"/>
      <c r="L47" s="1005">
        <v>45600</v>
      </c>
      <c r="M47" s="943">
        <v>27500</v>
      </c>
      <c r="N47" s="1002">
        <v>37600</v>
      </c>
      <c r="O47" s="1003">
        <f t="shared" si="6"/>
        <v>33840</v>
      </c>
      <c r="P47" s="1003">
        <f t="shared" si="5"/>
        <v>33840</v>
      </c>
      <c r="Q47" s="1005"/>
    </row>
    <row r="48" spans="1:17" s="824" customFormat="1" ht="23.25">
      <c r="A48" s="902"/>
      <c r="B48" s="1000"/>
      <c r="C48" s="1001" t="s">
        <v>1125</v>
      </c>
      <c r="D48" s="905">
        <v>1</v>
      </c>
      <c r="E48" s="906" t="s">
        <v>251</v>
      </c>
      <c r="F48" s="907">
        <f t="shared" si="3"/>
        <v>44010</v>
      </c>
      <c r="G48" s="907">
        <v>0</v>
      </c>
      <c r="H48" s="908">
        <f t="shared" si="13"/>
        <v>44010</v>
      </c>
      <c r="I48" s="908">
        <f t="shared" si="14"/>
        <v>0</v>
      </c>
      <c r="J48" s="908">
        <f t="shared" si="15"/>
        <v>44010</v>
      </c>
      <c r="K48" s="941"/>
      <c r="L48" s="1005">
        <v>67200</v>
      </c>
      <c r="M48" s="943">
        <v>49500</v>
      </c>
      <c r="N48" s="1002">
        <v>48900</v>
      </c>
      <c r="O48" s="1003">
        <f t="shared" si="6"/>
        <v>44010</v>
      </c>
      <c r="P48" s="1003">
        <f t="shared" si="5"/>
        <v>44010</v>
      </c>
      <c r="Q48" s="1005"/>
    </row>
    <row r="49" spans="1:17" s="824" customFormat="1" ht="23.25">
      <c r="A49" s="902"/>
      <c r="B49" s="1000"/>
      <c r="C49" s="1001" t="s">
        <v>1126</v>
      </c>
      <c r="D49" s="905">
        <v>1</v>
      </c>
      <c r="E49" s="906" t="s">
        <v>251</v>
      </c>
      <c r="F49" s="907">
        <f t="shared" si="3"/>
        <v>17010</v>
      </c>
      <c r="G49" s="907">
        <v>0</v>
      </c>
      <c r="H49" s="908">
        <f t="shared" si="13"/>
        <v>17010</v>
      </c>
      <c r="I49" s="908">
        <f t="shared" si="14"/>
        <v>0</v>
      </c>
      <c r="J49" s="908">
        <f t="shared" si="15"/>
        <v>17010</v>
      </c>
      <c r="K49" s="941"/>
      <c r="L49" s="1005">
        <v>28800</v>
      </c>
      <c r="M49" s="943">
        <v>9750</v>
      </c>
      <c r="N49" s="1002">
        <v>18900</v>
      </c>
      <c r="O49" s="1003">
        <f t="shared" si="6"/>
        <v>17010</v>
      </c>
      <c r="P49" s="1003">
        <f t="shared" si="5"/>
        <v>17010</v>
      </c>
      <c r="Q49" s="1005"/>
    </row>
    <row r="50" spans="1:17" s="824" customFormat="1" ht="23.25">
      <c r="A50" s="902"/>
      <c r="B50" s="1000"/>
      <c r="C50" s="1001" t="s">
        <v>1127</v>
      </c>
      <c r="D50" s="905">
        <v>2</v>
      </c>
      <c r="E50" s="906" t="s">
        <v>251</v>
      </c>
      <c r="F50" s="907">
        <f t="shared" si="3"/>
        <v>7110</v>
      </c>
      <c r="G50" s="907">
        <v>0</v>
      </c>
      <c r="H50" s="908">
        <f t="shared" si="13"/>
        <v>14220</v>
      </c>
      <c r="I50" s="908">
        <f t="shared" si="14"/>
        <v>0</v>
      </c>
      <c r="J50" s="908">
        <f t="shared" si="15"/>
        <v>14220</v>
      </c>
      <c r="K50" s="941"/>
      <c r="L50" s="1005">
        <v>20400</v>
      </c>
      <c r="M50" s="943">
        <v>5990</v>
      </c>
      <c r="N50" s="1002">
        <v>7900</v>
      </c>
      <c r="O50" s="1003">
        <f t="shared" si="6"/>
        <v>7110</v>
      </c>
      <c r="P50" s="1003">
        <f t="shared" si="5"/>
        <v>7110</v>
      </c>
      <c r="Q50" s="1005"/>
    </row>
    <row r="51" spans="1:17" s="824" customFormat="1" ht="23.25">
      <c r="A51" s="902"/>
      <c r="B51" s="1000"/>
      <c r="C51" s="1001" t="s">
        <v>1128</v>
      </c>
      <c r="D51" s="905">
        <v>28</v>
      </c>
      <c r="E51" s="906" t="s">
        <v>251</v>
      </c>
      <c r="F51" s="907">
        <f t="shared" si="3"/>
        <v>4050</v>
      </c>
      <c r="G51" s="907">
        <v>0</v>
      </c>
      <c r="H51" s="908">
        <f t="shared" si="13"/>
        <v>113400</v>
      </c>
      <c r="I51" s="908">
        <f t="shared" si="14"/>
        <v>0</v>
      </c>
      <c r="J51" s="908">
        <f t="shared" si="15"/>
        <v>113400</v>
      </c>
      <c r="K51" s="941"/>
      <c r="L51" s="1005">
        <v>218400</v>
      </c>
      <c r="M51" s="943">
        <v>3490</v>
      </c>
      <c r="N51" s="1002">
        <v>4500</v>
      </c>
      <c r="O51" s="1003">
        <f t="shared" si="6"/>
        <v>4050</v>
      </c>
      <c r="P51" s="1003">
        <f t="shared" si="5"/>
        <v>4050</v>
      </c>
      <c r="Q51" s="1005"/>
    </row>
    <row r="52" spans="1:17" s="824" customFormat="1" ht="23.25">
      <c r="A52" s="902"/>
      <c r="B52" s="1000"/>
      <c r="C52" s="1001" t="s">
        <v>1130</v>
      </c>
      <c r="D52" s="905">
        <v>17</v>
      </c>
      <c r="E52" s="906" t="s">
        <v>251</v>
      </c>
      <c r="F52" s="907">
        <f t="shared" si="3"/>
        <v>4680</v>
      </c>
      <c r="G52" s="907">
        <v>0</v>
      </c>
      <c r="H52" s="908">
        <f t="shared" si="13"/>
        <v>79560</v>
      </c>
      <c r="I52" s="908">
        <f t="shared" si="14"/>
        <v>0</v>
      </c>
      <c r="J52" s="908">
        <f t="shared" si="15"/>
        <v>79560</v>
      </c>
      <c r="K52" s="941"/>
      <c r="L52" s="1005">
        <v>171360</v>
      </c>
      <c r="M52" s="943">
        <v>3490</v>
      </c>
      <c r="N52" s="1002">
        <v>5200</v>
      </c>
      <c r="O52" s="1003">
        <f t="shared" si="6"/>
        <v>4680</v>
      </c>
      <c r="P52" s="1003">
        <f t="shared" si="5"/>
        <v>4680</v>
      </c>
      <c r="Q52" s="1005"/>
    </row>
    <row r="53" spans="1:17" s="824" customFormat="1" ht="23.25">
      <c r="A53" s="902"/>
      <c r="B53" s="1000"/>
      <c r="C53" s="1001" t="s">
        <v>1133</v>
      </c>
      <c r="D53" s="905">
        <v>16</v>
      </c>
      <c r="E53" s="906" t="s">
        <v>251</v>
      </c>
      <c r="F53" s="907">
        <f t="shared" si="3"/>
        <v>30600</v>
      </c>
      <c r="G53" s="907">
        <v>0</v>
      </c>
      <c r="H53" s="908">
        <f t="shared" si="13"/>
        <v>489600</v>
      </c>
      <c r="I53" s="908">
        <f t="shared" si="14"/>
        <v>0</v>
      </c>
      <c r="J53" s="908">
        <f t="shared" si="15"/>
        <v>489600</v>
      </c>
      <c r="K53" s="941"/>
      <c r="L53" s="1005">
        <v>1228800</v>
      </c>
      <c r="M53" s="943">
        <v>11000</v>
      </c>
      <c r="N53" s="1002">
        <v>34000</v>
      </c>
      <c r="O53" s="1003">
        <f t="shared" si="6"/>
        <v>30600</v>
      </c>
      <c r="P53" s="1003">
        <f t="shared" si="5"/>
        <v>30600</v>
      </c>
      <c r="Q53" s="1005"/>
    </row>
    <row r="54" spans="1:17" s="824" customFormat="1" ht="23.25">
      <c r="A54" s="902"/>
      <c r="B54" s="1000"/>
      <c r="C54" s="1001" t="s">
        <v>1135</v>
      </c>
      <c r="D54" s="905">
        <v>12</v>
      </c>
      <c r="E54" s="906" t="s">
        <v>251</v>
      </c>
      <c r="F54" s="907">
        <f t="shared" si="3"/>
        <v>4320</v>
      </c>
      <c r="G54" s="907">
        <v>0</v>
      </c>
      <c r="H54" s="908">
        <f t="shared" si="13"/>
        <v>51840</v>
      </c>
      <c r="I54" s="908">
        <f t="shared" si="14"/>
        <v>0</v>
      </c>
      <c r="J54" s="908">
        <f t="shared" si="15"/>
        <v>51840</v>
      </c>
      <c r="K54" s="941"/>
      <c r="L54" s="1005">
        <v>92160</v>
      </c>
      <c r="M54" s="943">
        <v>3490</v>
      </c>
      <c r="N54" s="1002">
        <v>4800</v>
      </c>
      <c r="O54" s="1003">
        <f t="shared" si="6"/>
        <v>4320</v>
      </c>
      <c r="P54" s="1003">
        <f t="shared" si="5"/>
        <v>4320</v>
      </c>
      <c r="Q54" s="1005"/>
    </row>
    <row r="55" spans="1:17" s="824" customFormat="1" ht="23.25">
      <c r="A55" s="902"/>
      <c r="B55" s="1000"/>
      <c r="C55" s="1001" t="s">
        <v>1136</v>
      </c>
      <c r="D55" s="905">
        <v>1</v>
      </c>
      <c r="E55" s="906" t="s">
        <v>251</v>
      </c>
      <c r="F55" s="907">
        <f t="shared" si="3"/>
        <v>3240</v>
      </c>
      <c r="G55" s="907">
        <v>0</v>
      </c>
      <c r="H55" s="908">
        <f t="shared" si="13"/>
        <v>3240</v>
      </c>
      <c r="I55" s="908">
        <f t="shared" si="14"/>
        <v>0</v>
      </c>
      <c r="J55" s="908">
        <f t="shared" si="15"/>
        <v>3240</v>
      </c>
      <c r="K55" s="941"/>
      <c r="L55" s="1005">
        <v>9600</v>
      </c>
      <c r="M55" s="943">
        <v>1990</v>
      </c>
      <c r="N55" s="1002">
        <v>3600</v>
      </c>
      <c r="O55" s="1003">
        <f t="shared" si="6"/>
        <v>3240</v>
      </c>
      <c r="P55" s="1003">
        <f t="shared" si="5"/>
        <v>3240</v>
      </c>
      <c r="Q55" s="1005"/>
    </row>
    <row r="56" spans="1:17" s="824" customFormat="1" ht="23.25">
      <c r="A56" s="902"/>
      <c r="B56" s="1000"/>
      <c r="C56" s="1001" t="s">
        <v>1137</v>
      </c>
      <c r="D56" s="905">
        <v>1</v>
      </c>
      <c r="E56" s="906" t="s">
        <v>251</v>
      </c>
      <c r="F56" s="907">
        <f t="shared" si="3"/>
        <v>23760</v>
      </c>
      <c r="G56" s="907">
        <v>0</v>
      </c>
      <c r="H56" s="908">
        <f t="shared" si="13"/>
        <v>23760</v>
      </c>
      <c r="I56" s="908">
        <f t="shared" si="14"/>
        <v>0</v>
      </c>
      <c r="J56" s="908">
        <f t="shared" si="15"/>
        <v>23760</v>
      </c>
      <c r="K56" s="941"/>
      <c r="L56" s="1005">
        <v>26400</v>
      </c>
      <c r="M56" s="943">
        <v>24500</v>
      </c>
      <c r="N56" s="1002">
        <v>26400</v>
      </c>
      <c r="O56" s="1003">
        <f t="shared" si="6"/>
        <v>23760</v>
      </c>
      <c r="P56" s="1003">
        <f t="shared" si="5"/>
        <v>23760</v>
      </c>
      <c r="Q56" s="1005"/>
    </row>
    <row r="57" spans="1:17" s="824" customFormat="1" ht="23.25">
      <c r="A57" s="902"/>
      <c r="B57" s="1000"/>
      <c r="C57" s="1001" t="s">
        <v>1138</v>
      </c>
      <c r="D57" s="905">
        <v>1</v>
      </c>
      <c r="E57" s="906" t="s">
        <v>251</v>
      </c>
      <c r="F57" s="907">
        <f t="shared" si="3"/>
        <v>9900</v>
      </c>
      <c r="G57" s="907">
        <v>0</v>
      </c>
      <c r="H57" s="908">
        <f t="shared" si="13"/>
        <v>9900</v>
      </c>
      <c r="I57" s="908">
        <f t="shared" si="14"/>
        <v>0</v>
      </c>
      <c r="J57" s="908">
        <f t="shared" si="15"/>
        <v>9900</v>
      </c>
      <c r="K57" s="941"/>
      <c r="L57" s="1005">
        <v>22680</v>
      </c>
      <c r="M57" s="943">
        <v>4500</v>
      </c>
      <c r="N57" s="1002">
        <v>11000</v>
      </c>
      <c r="O57" s="1003">
        <f t="shared" si="6"/>
        <v>9900</v>
      </c>
      <c r="P57" s="1003">
        <f t="shared" si="5"/>
        <v>9900</v>
      </c>
      <c r="Q57" s="1005"/>
    </row>
    <row r="58" spans="1:17" s="824" customFormat="1" ht="23.25">
      <c r="A58" s="902"/>
      <c r="B58" s="1000"/>
      <c r="C58" s="1001" t="s">
        <v>1139</v>
      </c>
      <c r="D58" s="905">
        <v>1</v>
      </c>
      <c r="E58" s="906" t="s">
        <v>251</v>
      </c>
      <c r="F58" s="907">
        <f t="shared" si="3"/>
        <v>20610</v>
      </c>
      <c r="G58" s="907">
        <v>0</v>
      </c>
      <c r="H58" s="908">
        <f t="shared" si="13"/>
        <v>20610</v>
      </c>
      <c r="I58" s="908">
        <f t="shared" si="14"/>
        <v>0</v>
      </c>
      <c r="J58" s="908">
        <f t="shared" si="15"/>
        <v>20610</v>
      </c>
      <c r="K58" s="941"/>
      <c r="L58" s="1005">
        <v>34680</v>
      </c>
      <c r="M58" s="943">
        <v>9900</v>
      </c>
      <c r="N58" s="1002">
        <v>22900</v>
      </c>
      <c r="O58" s="1003">
        <f t="shared" si="6"/>
        <v>20610</v>
      </c>
      <c r="P58" s="1003">
        <f t="shared" si="5"/>
        <v>20610</v>
      </c>
      <c r="Q58" s="1005"/>
    </row>
    <row r="59" spans="1:17" s="823" customFormat="1" ht="24" customHeight="1">
      <c r="A59" s="1010"/>
      <c r="B59" s="1011"/>
      <c r="C59" s="951"/>
      <c r="D59" s="952"/>
      <c r="E59" s="953"/>
      <c r="F59" s="954"/>
      <c r="G59" s="954"/>
      <c r="H59" s="955"/>
      <c r="I59" s="955"/>
      <c r="J59" s="955"/>
      <c r="K59" s="956"/>
      <c r="L59" s="1016">
        <f>SUM(L19:L58)</f>
        <v>3727338</v>
      </c>
      <c r="M59" s="975"/>
      <c r="N59" s="975"/>
      <c r="O59" s="975"/>
      <c r="P59" s="975"/>
      <c r="Q59" s="975"/>
    </row>
    <row r="60" spans="1:17" s="823" customFormat="1" ht="24" customHeight="1" thickBot="1">
      <c r="A60" s="1012"/>
      <c r="B60" s="1013"/>
      <c r="C60" s="1014" t="str">
        <f>"รวมราคา "&amp;B34</f>
        <v>รวมราคา เฟอร์นิเจอร์ลอยตัว ชั้นลอย</v>
      </c>
      <c r="D60" s="959"/>
      <c r="E60" s="960"/>
      <c r="F60" s="961"/>
      <c r="G60" s="961"/>
      <c r="H60" s="962">
        <f>SUM(H36:H59)</f>
        <v>1881080</v>
      </c>
      <c r="I60" s="962">
        <f t="shared" ref="I60:J60" si="16">SUM(I36:I59)</f>
        <v>0</v>
      </c>
      <c r="J60" s="962">
        <f t="shared" si="16"/>
        <v>1881080</v>
      </c>
      <c r="K60" s="961"/>
      <c r="L60" s="963"/>
      <c r="M60" s="977"/>
      <c r="N60" s="1017"/>
      <c r="O60" s="975"/>
      <c r="P60" s="975"/>
      <c r="Q60" s="975"/>
    </row>
    <row r="61" spans="1:17" s="95" customFormat="1" ht="24" customHeight="1" thickTop="1" thickBot="1">
      <c r="A61" s="1012"/>
      <c r="B61" s="1013"/>
      <c r="C61" s="1014" t="str">
        <f>"รวมราคา "&amp;B34</f>
        <v>รวมราคา เฟอร์นิเจอร์ลอยตัว ชั้นลอย</v>
      </c>
      <c r="D61" s="959"/>
      <c r="E61" s="960"/>
      <c r="F61" s="961"/>
      <c r="G61" s="961"/>
      <c r="H61" s="962">
        <f t="shared" ref="H61:I61" si="17">H33+H60</f>
        <v>5993670</v>
      </c>
      <c r="I61" s="962">
        <f t="shared" si="17"/>
        <v>0</v>
      </c>
      <c r="J61" s="962">
        <f>J33+J60</f>
        <v>5993670</v>
      </c>
      <c r="K61" s="961"/>
      <c r="L61" s="963"/>
      <c r="M61" s="977"/>
      <c r="N61" s="975"/>
      <c r="O61" s="975"/>
      <c r="P61" s="975"/>
      <c r="Q61" s="975"/>
    </row>
    <row r="62" spans="1:17" s="95" customFormat="1" ht="24" customHeight="1" thickTop="1">
      <c r="A62" s="966">
        <v>2</v>
      </c>
      <c r="B62" s="1018" t="s">
        <v>547</v>
      </c>
      <c r="C62" s="1019"/>
      <c r="D62" s="968"/>
      <c r="E62" s="969"/>
      <c r="F62" s="968"/>
      <c r="G62" s="968"/>
      <c r="H62" s="968"/>
      <c r="I62" s="968"/>
      <c r="J62" s="968"/>
      <c r="K62" s="970"/>
      <c r="L62" s="963"/>
      <c r="M62" s="977"/>
      <c r="N62" s="975"/>
      <c r="O62" s="975"/>
      <c r="P62" s="975"/>
      <c r="Q62" s="975"/>
    </row>
    <row r="63" spans="1:17" s="8" customFormat="1" ht="23.25">
      <c r="A63" s="902"/>
      <c r="B63" s="1000" t="s">
        <v>125</v>
      </c>
      <c r="C63" s="1001" t="s">
        <v>550</v>
      </c>
      <c r="D63" s="971">
        <v>2</v>
      </c>
      <c r="E63" s="906" t="s">
        <v>147</v>
      </c>
      <c r="F63" s="907">
        <v>24500</v>
      </c>
      <c r="G63" s="907">
        <v>0</v>
      </c>
      <c r="H63" s="908">
        <f>ROUND(F63*D63,2)</f>
        <v>49000</v>
      </c>
      <c r="I63" s="908">
        <f t="shared" ref="I63" si="18">ROUND(G63*D63,2)</f>
        <v>0</v>
      </c>
      <c r="J63" s="908">
        <f t="shared" ref="J63" si="19">ROUND(SUM(H63:I63),2)</f>
        <v>49000</v>
      </c>
      <c r="K63" s="941"/>
      <c r="L63" s="942" t="s">
        <v>959</v>
      </c>
      <c r="M63" s="1005"/>
      <c r="N63" s="1005"/>
      <c r="O63" s="1005"/>
      <c r="P63" s="1005"/>
      <c r="Q63" s="1005"/>
    </row>
    <row r="64" spans="1:17" s="8" customFormat="1" ht="23.25">
      <c r="A64" s="902"/>
      <c r="B64" s="1000" t="s">
        <v>125</v>
      </c>
      <c r="C64" s="1001" t="s">
        <v>1140</v>
      </c>
      <c r="D64" s="971">
        <v>2</v>
      </c>
      <c r="E64" s="906" t="s">
        <v>147</v>
      </c>
      <c r="F64" s="907">
        <v>6500</v>
      </c>
      <c r="G64" s="907">
        <v>0</v>
      </c>
      <c r="H64" s="908">
        <f t="shared" ref="H64:H65" si="20">ROUND(F64*D64,2)</f>
        <v>13000</v>
      </c>
      <c r="I64" s="908">
        <f t="shared" ref="I64:I65" si="21">ROUND(G64*D64,2)</f>
        <v>0</v>
      </c>
      <c r="J64" s="908">
        <f t="shared" ref="J64:J65" si="22">ROUND(SUM(H64:I64),2)</f>
        <v>13000</v>
      </c>
      <c r="K64" s="941"/>
      <c r="L64" s="942" t="s">
        <v>959</v>
      </c>
      <c r="M64" s="1005"/>
      <c r="N64" s="1005"/>
      <c r="O64" s="1005"/>
      <c r="P64" s="1005"/>
      <c r="Q64" s="1005"/>
    </row>
    <row r="65" spans="1:17" s="8" customFormat="1" ht="23.25">
      <c r="A65" s="902"/>
      <c r="B65" s="1000" t="s">
        <v>125</v>
      </c>
      <c r="C65" s="1001" t="s">
        <v>1141</v>
      </c>
      <c r="D65" s="971">
        <v>2</v>
      </c>
      <c r="E65" s="906" t="s">
        <v>147</v>
      </c>
      <c r="F65" s="907">
        <v>2900</v>
      </c>
      <c r="G65" s="907">
        <v>0</v>
      </c>
      <c r="H65" s="908">
        <f t="shared" si="20"/>
        <v>5800</v>
      </c>
      <c r="I65" s="908">
        <f t="shared" si="21"/>
        <v>0</v>
      </c>
      <c r="J65" s="908">
        <f t="shared" si="22"/>
        <v>5800</v>
      </c>
      <c r="K65" s="941"/>
      <c r="L65" s="942" t="s">
        <v>959</v>
      </c>
      <c r="M65" s="1005"/>
      <c r="N65" s="1005"/>
      <c r="O65" s="1005"/>
      <c r="P65" s="1005"/>
      <c r="Q65" s="1005"/>
    </row>
    <row r="66" spans="1:17" s="8" customFormat="1" ht="23.25">
      <c r="A66" s="123"/>
      <c r="B66" s="124"/>
      <c r="C66" s="125"/>
      <c r="D66" s="126"/>
      <c r="E66" s="127"/>
      <c r="F66" s="128"/>
      <c r="G66" s="128"/>
      <c r="H66" s="129"/>
      <c r="I66" s="129"/>
      <c r="J66" s="129"/>
      <c r="K66" s="60"/>
      <c r="L66" s="61"/>
    </row>
    <row r="67" spans="1:17" s="95" customFormat="1" ht="24" customHeight="1" thickBot="1">
      <c r="A67" s="138"/>
      <c r="B67" s="139"/>
      <c r="C67" s="140" t="str">
        <f>"รวมราคา "&amp;B62</f>
        <v>รวมราคา อุปกรณ์ระบบดับเพลิง</v>
      </c>
      <c r="D67" s="147"/>
      <c r="E67" s="148"/>
      <c r="F67" s="149"/>
      <c r="G67" s="141"/>
      <c r="H67" s="142">
        <f>SUM(H63:H66)</f>
        <v>67800</v>
      </c>
      <c r="I67" s="142">
        <f t="shared" ref="I67:J67" si="23">SUM(I63:I66)</f>
        <v>0</v>
      </c>
      <c r="J67" s="142">
        <f t="shared" si="23"/>
        <v>67800</v>
      </c>
      <c r="K67" s="141"/>
      <c r="L67" s="163"/>
      <c r="M67" s="55"/>
    </row>
    <row r="68" spans="1:17" s="95" customFormat="1" ht="24" customHeight="1" thickTop="1">
      <c r="A68" s="150">
        <v>3</v>
      </c>
      <c r="B68" s="151" t="s">
        <v>557</v>
      </c>
      <c r="C68" s="152"/>
      <c r="D68" s="153"/>
      <c r="E68" s="154"/>
      <c r="F68" s="153"/>
      <c r="G68" s="153"/>
      <c r="H68" s="153"/>
      <c r="I68" s="153"/>
      <c r="J68" s="153"/>
      <c r="K68" s="153"/>
      <c r="L68" s="163"/>
      <c r="M68" s="55"/>
    </row>
    <row r="69" spans="1:17" s="95" customFormat="1" ht="24" customHeight="1">
      <c r="A69" s="155">
        <v>3.1</v>
      </c>
      <c r="B69" s="144" t="s">
        <v>559</v>
      </c>
      <c r="C69" s="145"/>
      <c r="D69" s="146"/>
      <c r="E69" s="58"/>
      <c r="F69" s="146"/>
      <c r="G69" s="146"/>
      <c r="H69" s="146"/>
      <c r="I69" s="146"/>
      <c r="J69" s="146"/>
      <c r="K69" s="164"/>
      <c r="L69" s="163"/>
      <c r="M69" s="55"/>
    </row>
    <row r="70" spans="1:17" s="8" customFormat="1" ht="23.25">
      <c r="A70" s="123"/>
      <c r="B70" s="124" t="s">
        <v>125</v>
      </c>
      <c r="C70" s="125" t="s">
        <v>560</v>
      </c>
      <c r="D70" s="811">
        <v>35</v>
      </c>
      <c r="E70" s="127" t="s">
        <v>147</v>
      </c>
      <c r="F70" s="128">
        <v>3200</v>
      </c>
      <c r="G70" s="128">
        <v>0</v>
      </c>
      <c r="H70" s="129">
        <f>ROUND(F70*D70,2)</f>
        <v>112000</v>
      </c>
      <c r="I70" s="129">
        <f>ROUND(G70*D70,2)</f>
        <v>0</v>
      </c>
      <c r="J70" s="129">
        <f t="shared" ref="J70" si="24">ROUND(SUM(H70:I70),2)</f>
        <v>112000</v>
      </c>
      <c r="K70" s="60"/>
      <c r="L70" s="61" t="s">
        <v>959</v>
      </c>
    </row>
    <row r="71" spans="1:17" s="8" customFormat="1" ht="23.25">
      <c r="A71" s="123"/>
      <c r="B71" s="124" t="s">
        <v>125</v>
      </c>
      <c r="C71" s="125" t="s">
        <v>561</v>
      </c>
      <c r="D71" s="811">
        <v>28</v>
      </c>
      <c r="E71" s="127" t="s">
        <v>147</v>
      </c>
      <c r="F71" s="128">
        <v>3200</v>
      </c>
      <c r="G71" s="128">
        <v>0</v>
      </c>
      <c r="H71" s="129">
        <f t="shared" ref="H71:H75" si="25">ROUND(F71*D71,2)</f>
        <v>89600</v>
      </c>
      <c r="I71" s="129">
        <f t="shared" ref="I71:I75" si="26">ROUND(G71*D71,2)</f>
        <v>0</v>
      </c>
      <c r="J71" s="129">
        <f t="shared" ref="J71:J75" si="27">ROUND(SUM(H71:I71),2)</f>
        <v>89600</v>
      </c>
      <c r="K71" s="60"/>
      <c r="L71" s="61" t="s">
        <v>959</v>
      </c>
    </row>
    <row r="72" spans="1:17" s="8" customFormat="1" ht="23.25">
      <c r="A72" s="123"/>
      <c r="B72" s="124" t="s">
        <v>125</v>
      </c>
      <c r="C72" s="125" t="s">
        <v>562</v>
      </c>
      <c r="D72" s="811">
        <v>28</v>
      </c>
      <c r="E72" s="127" t="s">
        <v>147</v>
      </c>
      <c r="F72" s="128">
        <v>3200</v>
      </c>
      <c r="G72" s="128">
        <v>0</v>
      </c>
      <c r="H72" s="129">
        <f t="shared" si="25"/>
        <v>89600</v>
      </c>
      <c r="I72" s="129">
        <f t="shared" si="26"/>
        <v>0</v>
      </c>
      <c r="J72" s="129">
        <f t="shared" si="27"/>
        <v>89600</v>
      </c>
      <c r="K72" s="60"/>
      <c r="L72" s="61" t="s">
        <v>959</v>
      </c>
    </row>
    <row r="73" spans="1:17" s="8" customFormat="1" ht="23.25">
      <c r="A73" s="123"/>
      <c r="B73" s="124" t="s">
        <v>125</v>
      </c>
      <c r="C73" s="125" t="s">
        <v>563</v>
      </c>
      <c r="D73" s="811">
        <v>28</v>
      </c>
      <c r="E73" s="127" t="s">
        <v>147</v>
      </c>
      <c r="F73" s="128">
        <v>1200</v>
      </c>
      <c r="G73" s="128">
        <v>0</v>
      </c>
      <c r="H73" s="129">
        <f t="shared" si="25"/>
        <v>33600</v>
      </c>
      <c r="I73" s="129">
        <f t="shared" si="26"/>
        <v>0</v>
      </c>
      <c r="J73" s="129">
        <f t="shared" si="27"/>
        <v>33600</v>
      </c>
      <c r="K73" s="60"/>
      <c r="L73" s="61" t="s">
        <v>959</v>
      </c>
    </row>
    <row r="74" spans="1:17" s="95" customFormat="1" ht="24" customHeight="1">
      <c r="A74" s="156">
        <v>3.2</v>
      </c>
      <c r="B74" s="130" t="s">
        <v>577</v>
      </c>
      <c r="C74" s="131"/>
      <c r="D74" s="816"/>
      <c r="E74" s="157"/>
      <c r="F74" s="134"/>
      <c r="G74" s="134"/>
      <c r="H74" s="129">
        <f t="shared" si="25"/>
        <v>0</v>
      </c>
      <c r="I74" s="129">
        <f t="shared" si="26"/>
        <v>0</v>
      </c>
      <c r="J74" s="129">
        <f t="shared" si="27"/>
        <v>0</v>
      </c>
      <c r="K74" s="165"/>
      <c r="M74" s="55"/>
    </row>
    <row r="75" spans="1:17" s="8" customFormat="1" ht="23.25">
      <c r="A75" s="123"/>
      <c r="B75" s="124" t="s">
        <v>125</v>
      </c>
      <c r="C75" s="125" t="s">
        <v>578</v>
      </c>
      <c r="D75" s="811">
        <v>3</v>
      </c>
      <c r="E75" s="127" t="s">
        <v>147</v>
      </c>
      <c r="F75" s="128">
        <v>112000</v>
      </c>
      <c r="G75" s="128">
        <v>0</v>
      </c>
      <c r="H75" s="129">
        <f t="shared" si="25"/>
        <v>336000</v>
      </c>
      <c r="I75" s="129">
        <f t="shared" si="26"/>
        <v>0</v>
      </c>
      <c r="J75" s="129">
        <f t="shared" si="27"/>
        <v>336000</v>
      </c>
      <c r="K75" s="60"/>
      <c r="L75" s="61"/>
    </row>
    <row r="76" spans="1:17" s="95" customFormat="1" ht="24" customHeight="1">
      <c r="A76" s="158"/>
      <c r="B76" s="159"/>
      <c r="C76" s="131"/>
      <c r="D76" s="816"/>
      <c r="E76" s="157"/>
      <c r="F76" s="134"/>
      <c r="G76" s="134"/>
      <c r="H76" s="160"/>
      <c r="I76" s="160"/>
      <c r="J76" s="160"/>
      <c r="K76" s="162"/>
      <c r="L76" s="163"/>
      <c r="M76" s="55"/>
    </row>
    <row r="77" spans="1:17" s="95" customFormat="1" ht="24" customHeight="1" thickBot="1">
      <c r="A77" s="138"/>
      <c r="B77" s="139"/>
      <c r="C77" s="140" t="str">
        <f>"รวมราคา "&amp;B68</f>
        <v>รวมราคา  งานระบบแก๊สทางการแพทย์</v>
      </c>
      <c r="D77" s="818"/>
      <c r="E77" s="148"/>
      <c r="F77" s="149"/>
      <c r="G77" s="141"/>
      <c r="H77" s="142">
        <f>SUM(H69:H76)</f>
        <v>660800</v>
      </c>
      <c r="I77" s="142">
        <f t="shared" ref="I77:J77" si="28">SUM(I69:I76)</f>
        <v>0</v>
      </c>
      <c r="J77" s="142">
        <f t="shared" si="28"/>
        <v>660800</v>
      </c>
      <c r="K77" s="141"/>
      <c r="L77" s="163"/>
      <c r="M77" s="55"/>
    </row>
    <row r="78" spans="1:17" s="95" customFormat="1" ht="24" customHeight="1" thickTop="1">
      <c r="A78" s="161">
        <v>4</v>
      </c>
      <c r="B78" s="130" t="s">
        <v>757</v>
      </c>
      <c r="C78" s="145"/>
      <c r="D78" s="819"/>
      <c r="E78" s="58"/>
      <c r="F78" s="146"/>
      <c r="G78" s="146"/>
      <c r="H78" s="146"/>
      <c r="I78" s="146"/>
      <c r="J78" s="146"/>
      <c r="K78" s="164"/>
      <c r="L78" s="163"/>
      <c r="M78" s="55"/>
    </row>
    <row r="79" spans="1:17" s="8" customFormat="1" ht="23.25">
      <c r="A79" s="123"/>
      <c r="B79" s="124" t="s">
        <v>125</v>
      </c>
      <c r="C79" s="125" t="s">
        <v>758</v>
      </c>
      <c r="D79" s="811">
        <v>1</v>
      </c>
      <c r="E79" s="127" t="s">
        <v>147</v>
      </c>
      <c r="F79" s="128">
        <v>45000</v>
      </c>
      <c r="G79" s="128">
        <v>0</v>
      </c>
      <c r="H79" s="129">
        <f t="shared" ref="H79" si="29">ROUND(F79*D79,2)</f>
        <v>45000</v>
      </c>
      <c r="I79" s="129">
        <f t="shared" ref="I79" si="30">ROUND(G79*D79,2)</f>
        <v>0</v>
      </c>
      <c r="J79" s="129">
        <f t="shared" ref="J79" si="31">ROUND(SUM(H79:I79),2)</f>
        <v>45000</v>
      </c>
      <c r="K79" s="60"/>
      <c r="L79" s="61" t="s">
        <v>959</v>
      </c>
    </row>
    <row r="80" spans="1:17" s="8" customFormat="1" ht="23.25">
      <c r="A80" s="123"/>
      <c r="B80" s="124" t="s">
        <v>125</v>
      </c>
      <c r="C80" s="125" t="s">
        <v>759</v>
      </c>
      <c r="D80" s="811">
        <v>3</v>
      </c>
      <c r="E80" s="127" t="s">
        <v>147</v>
      </c>
      <c r="F80" s="128">
        <v>66500</v>
      </c>
      <c r="G80" s="128">
        <v>0</v>
      </c>
      <c r="H80" s="129">
        <f t="shared" ref="H80:H81" si="32">ROUND(F80*D80,2)</f>
        <v>199500</v>
      </c>
      <c r="I80" s="129">
        <f t="shared" ref="I80:I81" si="33">ROUND(G80*D80,2)</f>
        <v>0</v>
      </c>
      <c r="J80" s="129">
        <f t="shared" ref="J80:J81" si="34">ROUND(SUM(H80:I80),2)</f>
        <v>199500</v>
      </c>
      <c r="K80" s="60"/>
      <c r="L80" s="61" t="s">
        <v>959</v>
      </c>
    </row>
    <row r="81" spans="1:13" s="8" customFormat="1" ht="23.25">
      <c r="A81" s="123"/>
      <c r="B81" s="124" t="s">
        <v>125</v>
      </c>
      <c r="C81" s="125" t="s">
        <v>760</v>
      </c>
      <c r="D81" s="811">
        <v>15</v>
      </c>
      <c r="E81" s="127" t="s">
        <v>147</v>
      </c>
      <c r="F81" s="128">
        <v>4800</v>
      </c>
      <c r="G81" s="128">
        <v>0</v>
      </c>
      <c r="H81" s="129">
        <f t="shared" si="32"/>
        <v>72000</v>
      </c>
      <c r="I81" s="129">
        <f t="shared" si="33"/>
        <v>0</v>
      </c>
      <c r="J81" s="129">
        <f t="shared" si="34"/>
        <v>72000</v>
      </c>
      <c r="K81" s="60"/>
      <c r="L81" s="61" t="s">
        <v>959</v>
      </c>
    </row>
    <row r="82" spans="1:13" s="8" customFormat="1" ht="23.25">
      <c r="A82" s="123"/>
      <c r="B82" s="124"/>
      <c r="C82" s="125"/>
      <c r="D82" s="811"/>
      <c r="E82" s="127"/>
      <c r="F82" s="128"/>
      <c r="G82" s="128"/>
      <c r="H82" s="129"/>
      <c r="I82" s="129"/>
      <c r="J82" s="129"/>
      <c r="K82" s="60"/>
      <c r="L82" s="61"/>
    </row>
    <row r="83" spans="1:13" s="95" customFormat="1" ht="24" customHeight="1" thickBot="1">
      <c r="A83" s="138"/>
      <c r="B83" s="139"/>
      <c r="C83" s="140" t="str">
        <f>"รวมราคา "&amp;B78</f>
        <v>รวมราคา อุปกรณ์ระบบควบคุมแสงสว่าง (Lighting Control System)</v>
      </c>
      <c r="D83" s="818"/>
      <c r="E83" s="148"/>
      <c r="F83" s="149"/>
      <c r="G83" s="141"/>
      <c r="H83" s="142">
        <f>SUM(H78:H82)</f>
        <v>316500</v>
      </c>
      <c r="I83" s="142">
        <f>SUM(I78:I82)</f>
        <v>0</v>
      </c>
      <c r="J83" s="142">
        <f>SUM(J78:J82)</f>
        <v>316500</v>
      </c>
      <c r="K83" s="141"/>
      <c r="L83" s="163"/>
      <c r="M83" s="55"/>
    </row>
    <row r="84" spans="1:13" s="95" customFormat="1" ht="24" customHeight="1" thickTop="1">
      <c r="A84" s="143">
        <v>5</v>
      </c>
      <c r="B84" s="144" t="s">
        <v>1142</v>
      </c>
      <c r="C84" s="145"/>
      <c r="D84" s="819"/>
      <c r="E84" s="58"/>
      <c r="F84" s="146"/>
      <c r="G84" s="146"/>
      <c r="H84" s="146"/>
      <c r="I84" s="146"/>
      <c r="J84" s="146"/>
      <c r="K84" s="164"/>
      <c r="L84" s="163"/>
      <c r="M84" s="55"/>
    </row>
    <row r="85" spans="1:13" s="8" customFormat="1" ht="23.25">
      <c r="A85" s="123"/>
      <c r="B85" s="124" t="s">
        <v>125</v>
      </c>
      <c r="C85" s="125" t="s">
        <v>768</v>
      </c>
      <c r="D85" s="811">
        <v>2</v>
      </c>
      <c r="E85" s="127" t="s">
        <v>147</v>
      </c>
      <c r="F85" s="128">
        <v>53000</v>
      </c>
      <c r="G85" s="128">
        <v>0</v>
      </c>
      <c r="H85" s="129">
        <f>ROUND(F85*D85,2)</f>
        <v>106000</v>
      </c>
      <c r="I85" s="129">
        <f>ROUND(G85*D85,2)</f>
        <v>0</v>
      </c>
      <c r="J85" s="129">
        <f>ROUND(SUM(H85:I85),2)</f>
        <v>106000</v>
      </c>
      <c r="K85" s="60"/>
      <c r="L85" s="61" t="s">
        <v>959</v>
      </c>
    </row>
    <row r="86" spans="1:13" s="8" customFormat="1" ht="23.25">
      <c r="A86" s="123"/>
      <c r="B86" s="124" t="s">
        <v>125</v>
      </c>
      <c r="C86" s="125" t="s">
        <v>769</v>
      </c>
      <c r="D86" s="811">
        <v>2</v>
      </c>
      <c r="E86" s="127" t="s">
        <v>147</v>
      </c>
      <c r="F86" s="128">
        <v>56100</v>
      </c>
      <c r="G86" s="128">
        <v>0</v>
      </c>
      <c r="H86" s="129">
        <f t="shared" ref="H86:H94" si="35">ROUND(F86*D86,2)</f>
        <v>112200</v>
      </c>
      <c r="I86" s="129">
        <f t="shared" ref="I86:I94" si="36">ROUND(G86*D86,2)</f>
        <v>0</v>
      </c>
      <c r="J86" s="129">
        <f t="shared" ref="J86:J94" si="37">ROUND(SUM(H86:I86),2)</f>
        <v>112200</v>
      </c>
      <c r="K86" s="60"/>
      <c r="L86" s="61" t="s">
        <v>959</v>
      </c>
    </row>
    <row r="87" spans="1:13" s="8" customFormat="1" ht="23.25">
      <c r="A87" s="123"/>
      <c r="B87" s="124" t="s">
        <v>125</v>
      </c>
      <c r="C87" s="125" t="s">
        <v>770</v>
      </c>
      <c r="D87" s="811">
        <v>4</v>
      </c>
      <c r="E87" s="127" t="s">
        <v>147</v>
      </c>
      <c r="F87" s="128">
        <v>6000</v>
      </c>
      <c r="G87" s="128">
        <v>0</v>
      </c>
      <c r="H87" s="129">
        <f t="shared" si="35"/>
        <v>24000</v>
      </c>
      <c r="I87" s="129">
        <f t="shared" si="36"/>
        <v>0</v>
      </c>
      <c r="J87" s="129">
        <f t="shared" si="37"/>
        <v>24000</v>
      </c>
      <c r="K87" s="60"/>
      <c r="L87" s="61" t="s">
        <v>959</v>
      </c>
    </row>
    <row r="88" spans="1:13" s="8" customFormat="1" ht="23.25">
      <c r="A88" s="123"/>
      <c r="B88" s="124" t="s">
        <v>125</v>
      </c>
      <c r="C88" s="125" t="s">
        <v>771</v>
      </c>
      <c r="D88" s="811">
        <v>7</v>
      </c>
      <c r="E88" s="127" t="s">
        <v>147</v>
      </c>
      <c r="F88" s="128">
        <v>7500</v>
      </c>
      <c r="G88" s="128">
        <v>0</v>
      </c>
      <c r="H88" s="129">
        <f t="shared" si="35"/>
        <v>52500</v>
      </c>
      <c r="I88" s="129">
        <f t="shared" si="36"/>
        <v>0</v>
      </c>
      <c r="J88" s="129">
        <f t="shared" si="37"/>
        <v>52500</v>
      </c>
      <c r="K88" s="60"/>
      <c r="L88" s="61" t="s">
        <v>959</v>
      </c>
    </row>
    <row r="89" spans="1:13" s="8" customFormat="1" ht="23.25">
      <c r="A89" s="123"/>
      <c r="B89" s="124" t="s">
        <v>125</v>
      </c>
      <c r="C89" s="125" t="s">
        <v>772</v>
      </c>
      <c r="D89" s="811">
        <v>12</v>
      </c>
      <c r="E89" s="127" t="s">
        <v>147</v>
      </c>
      <c r="F89" s="128">
        <v>6600</v>
      </c>
      <c r="G89" s="128">
        <v>0</v>
      </c>
      <c r="H89" s="129">
        <f t="shared" si="35"/>
        <v>79200</v>
      </c>
      <c r="I89" s="129">
        <f t="shared" si="36"/>
        <v>0</v>
      </c>
      <c r="J89" s="129">
        <f t="shared" si="37"/>
        <v>79200</v>
      </c>
      <c r="K89" s="60"/>
      <c r="L89" s="61" t="s">
        <v>959</v>
      </c>
    </row>
    <row r="90" spans="1:13" s="8" customFormat="1" ht="23.25">
      <c r="A90" s="123"/>
      <c r="B90" s="124" t="s">
        <v>125</v>
      </c>
      <c r="C90" s="125" t="s">
        <v>773</v>
      </c>
      <c r="D90" s="811">
        <v>2</v>
      </c>
      <c r="E90" s="127" t="s">
        <v>147</v>
      </c>
      <c r="F90" s="128">
        <v>9600</v>
      </c>
      <c r="G90" s="128">
        <v>0</v>
      </c>
      <c r="H90" s="129">
        <f t="shared" si="35"/>
        <v>19200</v>
      </c>
      <c r="I90" s="129">
        <f t="shared" si="36"/>
        <v>0</v>
      </c>
      <c r="J90" s="129">
        <f t="shared" si="37"/>
        <v>19200</v>
      </c>
      <c r="K90" s="60"/>
      <c r="L90" s="61" t="s">
        <v>959</v>
      </c>
    </row>
    <row r="91" spans="1:13" s="8" customFormat="1" ht="23.25">
      <c r="A91" s="123"/>
      <c r="B91" s="124" t="s">
        <v>125</v>
      </c>
      <c r="C91" s="125" t="s">
        <v>774</v>
      </c>
      <c r="D91" s="811">
        <v>26</v>
      </c>
      <c r="E91" s="127" t="s">
        <v>147</v>
      </c>
      <c r="F91" s="128">
        <v>2500</v>
      </c>
      <c r="G91" s="128">
        <v>0</v>
      </c>
      <c r="H91" s="129">
        <f t="shared" si="35"/>
        <v>65000</v>
      </c>
      <c r="I91" s="129">
        <f t="shared" si="36"/>
        <v>0</v>
      </c>
      <c r="J91" s="129">
        <f t="shared" si="37"/>
        <v>65000</v>
      </c>
      <c r="K91" s="60"/>
      <c r="L91" s="61" t="s">
        <v>959</v>
      </c>
    </row>
    <row r="92" spans="1:13" s="8" customFormat="1" ht="23.25">
      <c r="A92" s="123"/>
      <c r="B92" s="124" t="s">
        <v>125</v>
      </c>
      <c r="C92" s="125" t="s">
        <v>775</v>
      </c>
      <c r="D92" s="811">
        <v>8</v>
      </c>
      <c r="E92" s="127" t="s">
        <v>147</v>
      </c>
      <c r="F92" s="128">
        <v>2200</v>
      </c>
      <c r="G92" s="128">
        <v>0</v>
      </c>
      <c r="H92" s="129">
        <f t="shared" si="35"/>
        <v>17600</v>
      </c>
      <c r="I92" s="129">
        <f t="shared" si="36"/>
        <v>0</v>
      </c>
      <c r="J92" s="129">
        <f t="shared" si="37"/>
        <v>17600</v>
      </c>
      <c r="K92" s="60"/>
      <c r="L92" s="61" t="s">
        <v>959</v>
      </c>
    </row>
    <row r="93" spans="1:13" s="8" customFormat="1" ht="23.25">
      <c r="A93" s="123"/>
      <c r="B93" s="124" t="s">
        <v>125</v>
      </c>
      <c r="C93" s="125" t="s">
        <v>776</v>
      </c>
      <c r="D93" s="811">
        <v>4</v>
      </c>
      <c r="E93" s="127" t="s">
        <v>147</v>
      </c>
      <c r="F93" s="128">
        <v>9000</v>
      </c>
      <c r="G93" s="128">
        <v>0</v>
      </c>
      <c r="H93" s="129">
        <f t="shared" si="35"/>
        <v>36000</v>
      </c>
      <c r="I93" s="129">
        <f t="shared" si="36"/>
        <v>0</v>
      </c>
      <c r="J93" s="129">
        <f t="shared" si="37"/>
        <v>36000</v>
      </c>
      <c r="K93" s="60"/>
      <c r="L93" s="61" t="s">
        <v>959</v>
      </c>
    </row>
    <row r="94" spans="1:13" s="8" customFormat="1" ht="23.25">
      <c r="A94" s="123"/>
      <c r="B94" s="124" t="s">
        <v>125</v>
      </c>
      <c r="C94" s="125" t="s">
        <v>777</v>
      </c>
      <c r="D94" s="811">
        <v>7</v>
      </c>
      <c r="E94" s="127" t="s">
        <v>147</v>
      </c>
      <c r="F94" s="128">
        <v>4000</v>
      </c>
      <c r="G94" s="128">
        <v>0</v>
      </c>
      <c r="H94" s="129">
        <f t="shared" si="35"/>
        <v>28000</v>
      </c>
      <c r="I94" s="129">
        <f t="shared" si="36"/>
        <v>0</v>
      </c>
      <c r="J94" s="129">
        <f t="shared" si="37"/>
        <v>28000</v>
      </c>
      <c r="K94" s="60"/>
      <c r="L94" s="61" t="s">
        <v>959</v>
      </c>
    </row>
    <row r="95" spans="1:13" s="95" customFormat="1" ht="24" customHeight="1">
      <c r="A95" s="158"/>
      <c r="B95" s="159"/>
      <c r="C95" s="131"/>
      <c r="D95" s="132"/>
      <c r="E95" s="157"/>
      <c r="F95" s="134"/>
      <c r="G95" s="134"/>
      <c r="H95" s="160"/>
      <c r="I95" s="160"/>
      <c r="J95" s="160"/>
      <c r="K95" s="162"/>
      <c r="L95" s="163"/>
      <c r="M95" s="55"/>
    </row>
    <row r="96" spans="1:13" s="95" customFormat="1" ht="24" customHeight="1" thickBot="1">
      <c r="A96" s="138"/>
      <c r="B96" s="139"/>
      <c r="C96" s="140" t="str">
        <f>"รวมราคา "&amp;B84</f>
        <v>รวมราคา อุปกรณ์ระบบเรียกพยาบาล (Nurse Call System)</v>
      </c>
      <c r="D96" s="147"/>
      <c r="E96" s="148"/>
      <c r="F96" s="149"/>
      <c r="G96" s="141"/>
      <c r="H96" s="142">
        <f>SUM(H84:H95)</f>
        <v>539700</v>
      </c>
      <c r="I96" s="142">
        <f>SUM(I84:I95)</f>
        <v>0</v>
      </c>
      <c r="J96" s="142">
        <f>SUM(J84:J95)</f>
        <v>539700</v>
      </c>
      <c r="K96" s="141"/>
      <c r="L96" s="163"/>
      <c r="M96" s="55"/>
    </row>
    <row r="97" spans="1:13" s="95" customFormat="1" ht="24" customHeight="1" thickTop="1">
      <c r="A97" s="150">
        <v>6</v>
      </c>
      <c r="B97" s="151" t="s">
        <v>1143</v>
      </c>
      <c r="C97" s="152"/>
      <c r="D97" s="153"/>
      <c r="E97" s="154"/>
      <c r="F97" s="153"/>
      <c r="G97" s="153"/>
      <c r="H97" s="153"/>
      <c r="I97" s="153"/>
      <c r="J97" s="153"/>
      <c r="K97" s="153"/>
      <c r="L97" s="68"/>
      <c r="M97" s="55"/>
    </row>
    <row r="98" spans="1:13" s="95" customFormat="1" ht="24" customHeight="1">
      <c r="A98" s="155">
        <v>6.1</v>
      </c>
      <c r="B98" s="144" t="s">
        <v>1144</v>
      </c>
      <c r="C98" s="145"/>
      <c r="D98" s="146"/>
      <c r="E98" s="58"/>
      <c r="F98" s="146"/>
      <c r="G98" s="146"/>
      <c r="H98" s="146"/>
      <c r="I98" s="146"/>
      <c r="J98" s="146"/>
      <c r="K98" s="164"/>
      <c r="L98" s="68"/>
      <c r="M98" s="55"/>
    </row>
    <row r="99" spans="1:13" s="95" customFormat="1" ht="24" customHeight="1">
      <c r="A99" s="123"/>
      <c r="B99" s="124" t="s">
        <v>125</v>
      </c>
      <c r="C99" s="125" t="s">
        <v>1159</v>
      </c>
      <c r="D99" s="811">
        <v>1</v>
      </c>
      <c r="E99" s="127" t="s">
        <v>147</v>
      </c>
      <c r="F99" s="128">
        <v>26500</v>
      </c>
      <c r="G99" s="128">
        <v>0</v>
      </c>
      <c r="H99" s="129">
        <f t="shared" ref="H99" si="38">ROUND(F99*D99,2)</f>
        <v>26500</v>
      </c>
      <c r="I99" s="129">
        <f t="shared" ref="I99" si="39">ROUND(G99*D99,2)</f>
        <v>0</v>
      </c>
      <c r="J99" s="129">
        <f t="shared" ref="J99" si="40">ROUND(SUM(H99:I99),2)</f>
        <v>26500</v>
      </c>
      <c r="K99" s="60"/>
      <c r="L99" s="61" t="s">
        <v>959</v>
      </c>
      <c r="M99" s="55"/>
    </row>
    <row r="100" spans="1:13" s="8" customFormat="1" ht="23.25">
      <c r="A100" s="123"/>
      <c r="B100" s="124" t="s">
        <v>125</v>
      </c>
      <c r="C100" s="125" t="s">
        <v>1145</v>
      </c>
      <c r="D100" s="811">
        <v>1</v>
      </c>
      <c r="E100" s="127" t="s">
        <v>147</v>
      </c>
      <c r="F100" s="128">
        <v>32200</v>
      </c>
      <c r="G100" s="128">
        <v>0</v>
      </c>
      <c r="H100" s="129">
        <f t="shared" ref="H100" si="41">ROUND(F100*D100,2)</f>
        <v>32200</v>
      </c>
      <c r="I100" s="129">
        <f t="shared" ref="I100" si="42">ROUND(G100*D100,2)</f>
        <v>0</v>
      </c>
      <c r="J100" s="129">
        <f t="shared" ref="J100" si="43">ROUND(SUM(H100:I100),2)</f>
        <v>32200</v>
      </c>
      <c r="K100" s="60"/>
      <c r="L100" s="61" t="s">
        <v>959</v>
      </c>
    </row>
    <row r="101" spans="1:13" s="8" customFormat="1" ht="23.25">
      <c r="A101" s="123"/>
      <c r="B101" s="124" t="s">
        <v>125</v>
      </c>
      <c r="C101" s="125" t="s">
        <v>1189</v>
      </c>
      <c r="D101" s="811">
        <v>1</v>
      </c>
      <c r="E101" s="127" t="s">
        <v>147</v>
      </c>
      <c r="F101" s="808">
        <v>34200</v>
      </c>
      <c r="G101" s="128">
        <v>0</v>
      </c>
      <c r="H101" s="129">
        <f t="shared" ref="H101:H114" si="44">ROUND(F101*D101,2)</f>
        <v>34200</v>
      </c>
      <c r="I101" s="129">
        <f t="shared" ref="I101:I114" si="45">ROUND(G101*D101,2)</f>
        <v>0</v>
      </c>
      <c r="J101" s="129">
        <f t="shared" ref="J101:J114" si="46">ROUND(SUM(H101:I101),2)</f>
        <v>34200</v>
      </c>
      <c r="K101" s="60"/>
      <c r="L101" s="61" t="s">
        <v>959</v>
      </c>
    </row>
    <row r="102" spans="1:13" s="8" customFormat="1" ht="23.25">
      <c r="A102" s="123"/>
      <c r="B102" s="124" t="s">
        <v>125</v>
      </c>
      <c r="C102" s="125" t="s">
        <v>1190</v>
      </c>
      <c r="D102" s="811">
        <v>1</v>
      </c>
      <c r="E102" s="127" t="s">
        <v>147</v>
      </c>
      <c r="F102" s="808">
        <v>38600</v>
      </c>
      <c r="G102" s="128">
        <v>0</v>
      </c>
      <c r="H102" s="129">
        <f t="shared" si="44"/>
        <v>38600</v>
      </c>
      <c r="I102" s="129">
        <f t="shared" si="45"/>
        <v>0</v>
      </c>
      <c r="J102" s="129">
        <f t="shared" si="46"/>
        <v>38600</v>
      </c>
      <c r="K102" s="60"/>
      <c r="L102" s="61" t="s">
        <v>959</v>
      </c>
    </row>
    <row r="103" spans="1:13" s="8" customFormat="1" ht="23.25">
      <c r="A103" s="123"/>
      <c r="B103" s="124" t="s">
        <v>125</v>
      </c>
      <c r="C103" s="125" t="s">
        <v>1148</v>
      </c>
      <c r="D103" s="811">
        <v>8</v>
      </c>
      <c r="E103" s="127" t="s">
        <v>147</v>
      </c>
      <c r="F103" s="128">
        <v>26000</v>
      </c>
      <c r="G103" s="128">
        <v>0</v>
      </c>
      <c r="H103" s="129">
        <f t="shared" si="44"/>
        <v>208000</v>
      </c>
      <c r="I103" s="129">
        <f t="shared" si="45"/>
        <v>0</v>
      </c>
      <c r="J103" s="129">
        <f t="shared" si="46"/>
        <v>208000</v>
      </c>
      <c r="K103" s="60"/>
      <c r="L103" s="61" t="s">
        <v>959</v>
      </c>
    </row>
    <row r="104" spans="1:13" s="8" customFormat="1" ht="23.25">
      <c r="A104" s="123"/>
      <c r="B104" s="124" t="s">
        <v>125</v>
      </c>
      <c r="C104" s="125" t="s">
        <v>1149</v>
      </c>
      <c r="D104" s="811">
        <v>1</v>
      </c>
      <c r="E104" s="127" t="s">
        <v>147</v>
      </c>
      <c r="F104" s="128">
        <v>27000</v>
      </c>
      <c r="G104" s="128">
        <v>0</v>
      </c>
      <c r="H104" s="129">
        <f t="shared" si="44"/>
        <v>27000</v>
      </c>
      <c r="I104" s="129">
        <f t="shared" si="45"/>
        <v>0</v>
      </c>
      <c r="J104" s="129">
        <f t="shared" si="46"/>
        <v>27000</v>
      </c>
      <c r="K104" s="60"/>
      <c r="L104" s="61" t="s">
        <v>959</v>
      </c>
    </row>
    <row r="105" spans="1:13" s="8" customFormat="1" ht="23.25">
      <c r="A105" s="123"/>
      <c r="B105" s="124" t="s">
        <v>125</v>
      </c>
      <c r="C105" s="125" t="s">
        <v>1150</v>
      </c>
      <c r="D105" s="811">
        <v>2</v>
      </c>
      <c r="E105" s="127" t="s">
        <v>147</v>
      </c>
      <c r="F105" s="128">
        <v>28000</v>
      </c>
      <c r="G105" s="128">
        <v>0</v>
      </c>
      <c r="H105" s="129">
        <f t="shared" si="44"/>
        <v>56000</v>
      </c>
      <c r="I105" s="129">
        <f t="shared" si="45"/>
        <v>0</v>
      </c>
      <c r="J105" s="129">
        <f t="shared" si="46"/>
        <v>56000</v>
      </c>
      <c r="K105" s="60"/>
      <c r="L105" s="61" t="s">
        <v>959</v>
      </c>
    </row>
    <row r="106" spans="1:13" s="8" customFormat="1" ht="23.25">
      <c r="A106" s="123"/>
      <c r="B106" s="124" t="s">
        <v>125</v>
      </c>
      <c r="C106" s="125" t="s">
        <v>1151</v>
      </c>
      <c r="D106" s="811">
        <v>1</v>
      </c>
      <c r="E106" s="127" t="s">
        <v>147</v>
      </c>
      <c r="F106" s="128">
        <v>29000</v>
      </c>
      <c r="G106" s="128">
        <v>0</v>
      </c>
      <c r="H106" s="129">
        <f t="shared" si="44"/>
        <v>29000</v>
      </c>
      <c r="I106" s="129">
        <f t="shared" si="45"/>
        <v>0</v>
      </c>
      <c r="J106" s="129">
        <f t="shared" si="46"/>
        <v>29000</v>
      </c>
      <c r="K106" s="60"/>
      <c r="L106" s="61" t="s">
        <v>959</v>
      </c>
    </row>
    <row r="107" spans="1:13" s="8" customFormat="1" ht="23.25">
      <c r="A107" s="123"/>
      <c r="B107" s="124" t="s">
        <v>125</v>
      </c>
      <c r="C107" s="125" t="s">
        <v>1152</v>
      </c>
      <c r="D107" s="811">
        <v>0</v>
      </c>
      <c r="E107" s="127" t="s">
        <v>147</v>
      </c>
      <c r="F107" s="128">
        <v>32600</v>
      </c>
      <c r="G107" s="128">
        <v>0</v>
      </c>
      <c r="H107" s="129">
        <f t="shared" si="44"/>
        <v>0</v>
      </c>
      <c r="I107" s="129">
        <f t="shared" si="45"/>
        <v>0</v>
      </c>
      <c r="J107" s="129">
        <f t="shared" si="46"/>
        <v>0</v>
      </c>
      <c r="K107" s="60"/>
      <c r="L107" s="61" t="s">
        <v>959</v>
      </c>
    </row>
    <row r="108" spans="1:13" s="8" customFormat="1" ht="23.25">
      <c r="A108" s="123"/>
      <c r="B108" s="124" t="s">
        <v>125</v>
      </c>
      <c r="C108" s="125" t="s">
        <v>1153</v>
      </c>
      <c r="D108" s="811">
        <v>1</v>
      </c>
      <c r="E108" s="127" t="s">
        <v>147</v>
      </c>
      <c r="F108" s="128">
        <v>34800</v>
      </c>
      <c r="G108" s="128">
        <v>0</v>
      </c>
      <c r="H108" s="129">
        <f t="shared" si="44"/>
        <v>34800</v>
      </c>
      <c r="I108" s="129">
        <f t="shared" si="45"/>
        <v>0</v>
      </c>
      <c r="J108" s="129">
        <f t="shared" si="46"/>
        <v>34800</v>
      </c>
      <c r="K108" s="60"/>
      <c r="L108" s="61" t="s">
        <v>959</v>
      </c>
    </row>
    <row r="109" spans="1:13" s="8" customFormat="1" ht="23.25">
      <c r="A109" s="123"/>
      <c r="B109" s="124" t="s">
        <v>125</v>
      </c>
      <c r="C109" s="125" t="s">
        <v>1154</v>
      </c>
      <c r="D109" s="811">
        <v>0</v>
      </c>
      <c r="E109" s="127" t="s">
        <v>147</v>
      </c>
      <c r="F109" s="128">
        <v>67000</v>
      </c>
      <c r="G109" s="128">
        <v>0</v>
      </c>
      <c r="H109" s="129">
        <f t="shared" si="44"/>
        <v>0</v>
      </c>
      <c r="I109" s="129">
        <f t="shared" si="45"/>
        <v>0</v>
      </c>
      <c r="J109" s="129">
        <f t="shared" si="46"/>
        <v>0</v>
      </c>
      <c r="K109" s="60"/>
      <c r="L109" s="61" t="s">
        <v>959</v>
      </c>
    </row>
    <row r="110" spans="1:13" s="8" customFormat="1" ht="23.25">
      <c r="A110" s="123"/>
      <c r="B110" s="124" t="s">
        <v>125</v>
      </c>
      <c r="C110" s="125" t="s">
        <v>1155</v>
      </c>
      <c r="D110" s="811">
        <v>4</v>
      </c>
      <c r="E110" s="127" t="s">
        <v>147</v>
      </c>
      <c r="F110" s="128">
        <v>78500</v>
      </c>
      <c r="G110" s="128">
        <v>0</v>
      </c>
      <c r="H110" s="129">
        <f t="shared" si="44"/>
        <v>314000</v>
      </c>
      <c r="I110" s="129">
        <f t="shared" si="45"/>
        <v>0</v>
      </c>
      <c r="J110" s="129">
        <f t="shared" si="46"/>
        <v>314000</v>
      </c>
      <c r="K110" s="60"/>
      <c r="L110" s="61" t="s">
        <v>959</v>
      </c>
    </row>
    <row r="111" spans="1:13" s="8" customFormat="1" ht="23.25">
      <c r="A111" s="123"/>
      <c r="B111" s="124" t="s">
        <v>125</v>
      </c>
      <c r="C111" s="125" t="s">
        <v>1156</v>
      </c>
      <c r="D111" s="811">
        <v>2</v>
      </c>
      <c r="E111" s="127" t="s">
        <v>147</v>
      </c>
      <c r="F111" s="128">
        <v>85000</v>
      </c>
      <c r="G111" s="128">
        <v>0</v>
      </c>
      <c r="H111" s="129">
        <f t="shared" si="44"/>
        <v>170000</v>
      </c>
      <c r="I111" s="129">
        <f t="shared" si="45"/>
        <v>0</v>
      </c>
      <c r="J111" s="129">
        <f t="shared" si="46"/>
        <v>170000</v>
      </c>
      <c r="K111" s="60"/>
      <c r="L111" s="61" t="s">
        <v>959</v>
      </c>
    </row>
    <row r="112" spans="1:13" s="8" customFormat="1" ht="23.25">
      <c r="A112" s="123"/>
      <c r="B112" s="124" t="s">
        <v>125</v>
      </c>
      <c r="C112" s="125" t="s">
        <v>1157</v>
      </c>
      <c r="D112" s="811">
        <v>4</v>
      </c>
      <c r="E112" s="127" t="s">
        <v>147</v>
      </c>
      <c r="F112" s="128">
        <v>155000</v>
      </c>
      <c r="G112" s="128">
        <v>0</v>
      </c>
      <c r="H112" s="129">
        <f t="shared" si="44"/>
        <v>620000</v>
      </c>
      <c r="I112" s="129">
        <f t="shared" si="45"/>
        <v>0</v>
      </c>
      <c r="J112" s="129">
        <f t="shared" si="46"/>
        <v>620000</v>
      </c>
      <c r="K112" s="60"/>
      <c r="L112" s="61" t="s">
        <v>959</v>
      </c>
    </row>
    <row r="113" spans="1:13" s="8" customFormat="1" ht="23.25">
      <c r="A113" s="123"/>
      <c r="B113" s="124" t="s">
        <v>125</v>
      </c>
      <c r="C113" s="125" t="s">
        <v>1197</v>
      </c>
      <c r="D113" s="811">
        <v>1</v>
      </c>
      <c r="E113" s="127" t="s">
        <v>147</v>
      </c>
      <c r="F113" s="128">
        <v>380000</v>
      </c>
      <c r="G113" s="128">
        <v>0</v>
      </c>
      <c r="H113" s="129">
        <f t="shared" si="44"/>
        <v>380000</v>
      </c>
      <c r="I113" s="129">
        <f t="shared" si="45"/>
        <v>0</v>
      </c>
      <c r="J113" s="129">
        <f t="shared" si="46"/>
        <v>380000</v>
      </c>
      <c r="K113" s="60"/>
      <c r="L113" s="61" t="s">
        <v>959</v>
      </c>
    </row>
    <row r="114" spans="1:13" s="8" customFormat="1" ht="23.25">
      <c r="A114" s="123"/>
      <c r="B114" s="124" t="s">
        <v>125</v>
      </c>
      <c r="C114" s="125" t="s">
        <v>1200</v>
      </c>
      <c r="D114" s="811">
        <v>2</v>
      </c>
      <c r="E114" s="127" t="s">
        <v>147</v>
      </c>
      <c r="F114" s="128">
        <v>545000</v>
      </c>
      <c r="G114" s="128">
        <v>0</v>
      </c>
      <c r="H114" s="129">
        <f t="shared" si="44"/>
        <v>1090000</v>
      </c>
      <c r="I114" s="129">
        <f t="shared" si="45"/>
        <v>0</v>
      </c>
      <c r="J114" s="129">
        <f t="shared" si="46"/>
        <v>1090000</v>
      </c>
      <c r="K114" s="60"/>
      <c r="L114" s="61" t="s">
        <v>959</v>
      </c>
    </row>
    <row r="115" spans="1:13" s="95" customFormat="1" ht="24" customHeight="1">
      <c r="A115" s="156">
        <v>6.2</v>
      </c>
      <c r="B115" s="130" t="s">
        <v>1158</v>
      </c>
      <c r="C115" s="131"/>
      <c r="D115" s="816"/>
      <c r="E115" s="157"/>
      <c r="F115" s="134"/>
      <c r="G115" s="164"/>
      <c r="H115" s="129"/>
      <c r="I115" s="129"/>
      <c r="J115" s="129"/>
      <c r="K115" s="164"/>
      <c r="L115" s="68"/>
      <c r="M115" s="55"/>
    </row>
    <row r="116" spans="1:13" s="8" customFormat="1" ht="23.25">
      <c r="A116" s="123"/>
      <c r="B116" s="796" t="s">
        <v>125</v>
      </c>
      <c r="C116" s="797" t="s">
        <v>1145</v>
      </c>
      <c r="D116" s="798">
        <v>1</v>
      </c>
      <c r="E116" s="799" t="s">
        <v>147</v>
      </c>
      <c r="F116" s="800">
        <v>32200</v>
      </c>
      <c r="G116" s="800">
        <v>0</v>
      </c>
      <c r="H116" s="801">
        <f t="shared" ref="H116:H126" si="47">ROUND(F116*D116,2)</f>
        <v>32200</v>
      </c>
      <c r="I116" s="801">
        <f t="shared" ref="I116:I126" si="48">ROUND(G116*D116,2)</f>
        <v>0</v>
      </c>
      <c r="J116" s="801">
        <f t="shared" ref="J116:J126" si="49">ROUND(SUM(H116:I116),2)</f>
        <v>32200</v>
      </c>
      <c r="K116" s="802"/>
      <c r="L116" s="803" t="s">
        <v>959</v>
      </c>
    </row>
    <row r="117" spans="1:13" s="8" customFormat="1" ht="23.25">
      <c r="A117" s="123"/>
      <c r="B117" s="796" t="s">
        <v>125</v>
      </c>
      <c r="C117" s="797" t="s">
        <v>1146</v>
      </c>
      <c r="D117" s="798">
        <v>12</v>
      </c>
      <c r="E117" s="799" t="s">
        <v>147</v>
      </c>
      <c r="F117" s="800">
        <v>34500</v>
      </c>
      <c r="G117" s="800">
        <v>0</v>
      </c>
      <c r="H117" s="801">
        <f t="shared" si="47"/>
        <v>414000</v>
      </c>
      <c r="I117" s="801">
        <f t="shared" si="48"/>
        <v>0</v>
      </c>
      <c r="J117" s="801">
        <f t="shared" si="49"/>
        <v>414000</v>
      </c>
      <c r="K117" s="802"/>
      <c r="L117" s="803" t="s">
        <v>959</v>
      </c>
    </row>
    <row r="118" spans="1:13" s="8" customFormat="1" ht="23.25">
      <c r="A118" s="123"/>
      <c r="B118" s="796" t="s">
        <v>125</v>
      </c>
      <c r="C118" s="797" t="s">
        <v>1160</v>
      </c>
      <c r="D118" s="798">
        <v>9</v>
      </c>
      <c r="E118" s="799" t="s">
        <v>147</v>
      </c>
      <c r="F118" s="800">
        <v>36800</v>
      </c>
      <c r="G118" s="800">
        <v>0</v>
      </c>
      <c r="H118" s="801">
        <f t="shared" si="47"/>
        <v>331200</v>
      </c>
      <c r="I118" s="801">
        <f t="shared" si="48"/>
        <v>0</v>
      </c>
      <c r="J118" s="801">
        <f t="shared" si="49"/>
        <v>331200</v>
      </c>
      <c r="K118" s="802"/>
      <c r="L118" s="803" t="s">
        <v>959</v>
      </c>
    </row>
    <row r="119" spans="1:13" s="8" customFormat="1" ht="23.25">
      <c r="A119" s="123"/>
      <c r="B119" s="796" t="s">
        <v>125</v>
      </c>
      <c r="C119" s="797" t="s">
        <v>1147</v>
      </c>
      <c r="D119" s="798">
        <v>3</v>
      </c>
      <c r="E119" s="799" t="s">
        <v>147</v>
      </c>
      <c r="F119" s="800">
        <v>38200</v>
      </c>
      <c r="G119" s="800">
        <v>0</v>
      </c>
      <c r="H119" s="801">
        <f t="shared" si="47"/>
        <v>114600</v>
      </c>
      <c r="I119" s="801">
        <f t="shared" si="48"/>
        <v>0</v>
      </c>
      <c r="J119" s="801">
        <f t="shared" si="49"/>
        <v>114600</v>
      </c>
      <c r="K119" s="802"/>
      <c r="L119" s="803" t="s">
        <v>959</v>
      </c>
    </row>
    <row r="120" spans="1:13" s="8" customFormat="1" ht="23.25">
      <c r="A120" s="123"/>
      <c r="B120" s="804" t="s">
        <v>125</v>
      </c>
      <c r="C120" s="805" t="s">
        <v>1189</v>
      </c>
      <c r="D120" s="806">
        <v>1</v>
      </c>
      <c r="E120" s="807" t="s">
        <v>147</v>
      </c>
      <c r="F120" s="808">
        <v>34200</v>
      </c>
      <c r="G120" s="800">
        <v>0</v>
      </c>
      <c r="H120" s="801">
        <f t="shared" si="47"/>
        <v>34200</v>
      </c>
      <c r="I120" s="801">
        <f t="shared" si="48"/>
        <v>0</v>
      </c>
      <c r="J120" s="801">
        <f t="shared" si="49"/>
        <v>34200</v>
      </c>
      <c r="K120" s="809"/>
      <c r="L120" s="803" t="s">
        <v>959</v>
      </c>
    </row>
    <row r="121" spans="1:13" s="8" customFormat="1" ht="23.25">
      <c r="A121" s="123"/>
      <c r="B121" s="804" t="s">
        <v>125</v>
      </c>
      <c r="C121" s="805" t="s">
        <v>1192</v>
      </c>
      <c r="D121" s="806">
        <v>2</v>
      </c>
      <c r="E121" s="807" t="s">
        <v>147</v>
      </c>
      <c r="F121" s="808">
        <v>36500</v>
      </c>
      <c r="G121" s="800">
        <v>0</v>
      </c>
      <c r="H121" s="801">
        <f t="shared" si="47"/>
        <v>73000</v>
      </c>
      <c r="I121" s="801">
        <f t="shared" si="48"/>
        <v>0</v>
      </c>
      <c r="J121" s="801">
        <f t="shared" si="49"/>
        <v>73000</v>
      </c>
      <c r="K121" s="809"/>
      <c r="L121" s="803" t="s">
        <v>959</v>
      </c>
    </row>
    <row r="122" spans="1:13" s="8" customFormat="1" ht="23.25">
      <c r="A122" s="123"/>
      <c r="B122" s="804" t="s">
        <v>125</v>
      </c>
      <c r="C122" s="805" t="s">
        <v>1190</v>
      </c>
      <c r="D122" s="806">
        <v>1</v>
      </c>
      <c r="E122" s="807" t="s">
        <v>147</v>
      </c>
      <c r="F122" s="808">
        <v>38600</v>
      </c>
      <c r="G122" s="800">
        <v>0</v>
      </c>
      <c r="H122" s="801">
        <f t="shared" si="47"/>
        <v>38600</v>
      </c>
      <c r="I122" s="801">
        <f t="shared" si="48"/>
        <v>0</v>
      </c>
      <c r="J122" s="801">
        <f t="shared" si="49"/>
        <v>38600</v>
      </c>
      <c r="K122" s="809"/>
      <c r="L122" s="803" t="s">
        <v>959</v>
      </c>
    </row>
    <row r="123" spans="1:13" s="8" customFormat="1" ht="23.25">
      <c r="A123" s="123"/>
      <c r="B123" s="796" t="s">
        <v>125</v>
      </c>
      <c r="C123" s="797" t="s">
        <v>1198</v>
      </c>
      <c r="D123" s="798">
        <v>1</v>
      </c>
      <c r="E123" s="799" t="s">
        <v>147</v>
      </c>
      <c r="F123" s="800">
        <v>325000</v>
      </c>
      <c r="G123" s="800">
        <v>0</v>
      </c>
      <c r="H123" s="801">
        <f t="shared" si="47"/>
        <v>325000</v>
      </c>
      <c r="I123" s="801">
        <f t="shared" si="48"/>
        <v>0</v>
      </c>
      <c r="J123" s="801">
        <f t="shared" si="49"/>
        <v>325000</v>
      </c>
      <c r="K123" s="802"/>
      <c r="L123" s="803" t="s">
        <v>959</v>
      </c>
    </row>
    <row r="124" spans="1:13" s="8" customFormat="1" ht="23.25">
      <c r="A124" s="123"/>
      <c r="B124" s="796" t="s">
        <v>125</v>
      </c>
      <c r="C124" s="797" t="s">
        <v>1199</v>
      </c>
      <c r="D124" s="798">
        <v>1</v>
      </c>
      <c r="E124" s="799" t="s">
        <v>147</v>
      </c>
      <c r="F124" s="800">
        <v>398000</v>
      </c>
      <c r="G124" s="800">
        <v>0</v>
      </c>
      <c r="H124" s="801">
        <f t="shared" si="47"/>
        <v>398000</v>
      </c>
      <c r="I124" s="801">
        <f t="shared" si="48"/>
        <v>0</v>
      </c>
      <c r="J124" s="801">
        <f t="shared" si="49"/>
        <v>398000</v>
      </c>
      <c r="K124" s="802"/>
      <c r="L124" s="803" t="s">
        <v>959</v>
      </c>
    </row>
    <row r="125" spans="1:13" s="95" customFormat="1" ht="24" customHeight="1">
      <c r="A125" s="156">
        <v>6.3</v>
      </c>
      <c r="B125" s="130" t="s">
        <v>1161</v>
      </c>
      <c r="C125" s="131"/>
      <c r="D125" s="816"/>
      <c r="E125" s="157"/>
      <c r="F125" s="134"/>
      <c r="G125" s="164"/>
      <c r="H125" s="129">
        <f t="shared" si="47"/>
        <v>0</v>
      </c>
      <c r="I125" s="129">
        <f t="shared" si="48"/>
        <v>0</v>
      </c>
      <c r="J125" s="129">
        <f t="shared" si="49"/>
        <v>0</v>
      </c>
      <c r="K125" s="164"/>
      <c r="L125" s="68"/>
      <c r="M125" s="55"/>
    </row>
    <row r="126" spans="1:13" s="8" customFormat="1" ht="23.25">
      <c r="A126" s="123"/>
      <c r="B126" s="124" t="s">
        <v>223</v>
      </c>
      <c r="C126" s="125" t="s">
        <v>1162</v>
      </c>
      <c r="D126" s="811">
        <v>2</v>
      </c>
      <c r="E126" s="127" t="s">
        <v>147</v>
      </c>
      <c r="F126" s="128">
        <v>65900</v>
      </c>
      <c r="G126" s="128">
        <v>0</v>
      </c>
      <c r="H126" s="129">
        <f t="shared" si="47"/>
        <v>131800</v>
      </c>
      <c r="I126" s="129">
        <f t="shared" si="48"/>
        <v>0</v>
      </c>
      <c r="J126" s="129">
        <f t="shared" si="49"/>
        <v>131800</v>
      </c>
      <c r="K126" s="60"/>
      <c r="L126" s="61" t="s">
        <v>959</v>
      </c>
    </row>
    <row r="127" spans="1:13" s="95" customFormat="1" ht="24" customHeight="1">
      <c r="A127" s="158"/>
      <c r="B127" s="166"/>
      <c r="C127" s="167"/>
      <c r="D127" s="168"/>
      <c r="E127" s="133"/>
      <c r="F127" s="162"/>
      <c r="G127" s="162"/>
      <c r="H127" s="162"/>
      <c r="I127" s="162"/>
      <c r="J127" s="162"/>
      <c r="K127" s="162"/>
      <c r="L127" s="163"/>
      <c r="M127" s="55"/>
    </row>
    <row r="128" spans="1:13" s="95" customFormat="1" ht="24" customHeight="1" thickBot="1">
      <c r="A128" s="138"/>
      <c r="B128" s="139"/>
      <c r="C128" s="140" t="str">
        <f>"รวมราคา "&amp;B97</f>
        <v>รวมราคา เครื่องปรับอากาศ</v>
      </c>
      <c r="D128" s="147"/>
      <c r="E128" s="148"/>
      <c r="F128" s="149"/>
      <c r="G128" s="141"/>
      <c r="H128" s="142">
        <f>SUM(H98:H127)</f>
        <v>4952900</v>
      </c>
      <c r="I128" s="142">
        <f>SUM(I98:I127)</f>
        <v>0</v>
      </c>
      <c r="J128" s="142">
        <f>SUM(J98:J127)</f>
        <v>4952900</v>
      </c>
      <c r="K128" s="141"/>
      <c r="L128" s="163"/>
      <c r="M128" s="55"/>
    </row>
    <row r="129" spans="1:16" s="95" customFormat="1" ht="24" customHeight="1" thickTop="1">
      <c r="A129" s="150">
        <v>7</v>
      </c>
      <c r="B129" s="151" t="s">
        <v>1163</v>
      </c>
      <c r="C129" s="152"/>
      <c r="D129" s="169"/>
      <c r="E129" s="170"/>
      <c r="F129" s="169"/>
      <c r="G129" s="153"/>
      <c r="H129" s="153"/>
      <c r="I129" s="153"/>
      <c r="J129" s="153"/>
      <c r="K129" s="153"/>
      <c r="L129" s="68"/>
      <c r="M129" s="55"/>
    </row>
    <row r="130" spans="1:16" s="95" customFormat="1" ht="24" customHeight="1">
      <c r="A130" s="155">
        <v>7.1</v>
      </c>
      <c r="B130" s="144" t="s">
        <v>840</v>
      </c>
      <c r="C130" s="171"/>
      <c r="D130" s="172"/>
      <c r="E130" s="173"/>
      <c r="F130" s="172"/>
      <c r="G130" s="164"/>
      <c r="H130" s="164"/>
      <c r="I130" s="164"/>
      <c r="J130" s="164"/>
      <c r="K130" s="164"/>
      <c r="L130" s="68"/>
      <c r="M130" s="55"/>
      <c r="N130" s="174"/>
      <c r="O130" s="174"/>
      <c r="P130" s="174"/>
    </row>
    <row r="131" spans="1:16" s="8" customFormat="1" ht="23.25">
      <c r="A131" s="123"/>
      <c r="B131" s="124" t="s">
        <v>125</v>
      </c>
      <c r="C131" s="125" t="s">
        <v>841</v>
      </c>
      <c r="D131" s="811">
        <v>7</v>
      </c>
      <c r="E131" s="127" t="s">
        <v>147</v>
      </c>
      <c r="F131" s="128">
        <v>3780</v>
      </c>
      <c r="G131" s="128">
        <v>0</v>
      </c>
      <c r="H131" s="129">
        <f t="shared" ref="H131" si="50">ROUND(F131*D131,2)</f>
        <v>26460</v>
      </c>
      <c r="I131" s="129">
        <f t="shared" ref="I131" si="51">ROUND(G131*D131,2)</f>
        <v>0</v>
      </c>
      <c r="J131" s="129">
        <f t="shared" ref="J131" si="52">ROUND(SUM(H131:I131),2)</f>
        <v>26460</v>
      </c>
      <c r="K131" s="60"/>
      <c r="L131" s="61" t="s">
        <v>959</v>
      </c>
    </row>
    <row r="132" spans="1:16" s="8" customFormat="1" ht="23.25">
      <c r="A132" s="123"/>
      <c r="B132" s="124" t="s">
        <v>125</v>
      </c>
      <c r="C132" s="125" t="s">
        <v>842</v>
      </c>
      <c r="D132" s="811">
        <v>13</v>
      </c>
      <c r="E132" s="127" t="s">
        <v>147</v>
      </c>
      <c r="F132" s="128">
        <v>5460</v>
      </c>
      <c r="G132" s="128">
        <v>0</v>
      </c>
      <c r="H132" s="129">
        <f t="shared" ref="H132:H145" si="53">ROUND(F132*D132,2)</f>
        <v>70980</v>
      </c>
      <c r="I132" s="129">
        <f t="shared" ref="I132:I145" si="54">ROUND(G132*D132,2)</f>
        <v>0</v>
      </c>
      <c r="J132" s="129">
        <f t="shared" ref="J132:J145" si="55">ROUND(SUM(H132:I132),2)</f>
        <v>70980</v>
      </c>
      <c r="K132" s="60"/>
      <c r="L132" s="61" t="s">
        <v>959</v>
      </c>
    </row>
    <row r="133" spans="1:16" s="8" customFormat="1" ht="23.25">
      <c r="A133" s="123"/>
      <c r="B133" s="124" t="s">
        <v>125</v>
      </c>
      <c r="C133" s="125" t="s">
        <v>843</v>
      </c>
      <c r="D133" s="811">
        <v>3</v>
      </c>
      <c r="E133" s="127" t="s">
        <v>147</v>
      </c>
      <c r="F133" s="128">
        <v>9640</v>
      </c>
      <c r="G133" s="128">
        <v>0</v>
      </c>
      <c r="H133" s="129">
        <f t="shared" si="53"/>
        <v>28920</v>
      </c>
      <c r="I133" s="129">
        <f t="shared" si="54"/>
        <v>0</v>
      </c>
      <c r="J133" s="129">
        <f t="shared" si="55"/>
        <v>28920</v>
      </c>
      <c r="K133" s="60"/>
      <c r="L133" s="61" t="s">
        <v>959</v>
      </c>
    </row>
    <row r="134" spans="1:16" s="8" customFormat="1" ht="23.25">
      <c r="A134" s="123"/>
      <c r="B134" s="124" t="s">
        <v>125</v>
      </c>
      <c r="C134" s="125" t="s">
        <v>844</v>
      </c>
      <c r="D134" s="811">
        <v>1</v>
      </c>
      <c r="E134" s="127" t="s">
        <v>147</v>
      </c>
      <c r="F134" s="128">
        <v>13090</v>
      </c>
      <c r="G134" s="128">
        <v>0</v>
      </c>
      <c r="H134" s="129">
        <f t="shared" si="53"/>
        <v>13090</v>
      </c>
      <c r="I134" s="129">
        <f t="shared" si="54"/>
        <v>0</v>
      </c>
      <c r="J134" s="129">
        <f t="shared" si="55"/>
        <v>13090</v>
      </c>
      <c r="K134" s="60"/>
      <c r="L134" s="61" t="s">
        <v>959</v>
      </c>
    </row>
    <row r="135" spans="1:16" s="8" customFormat="1" ht="23.25">
      <c r="A135" s="123"/>
      <c r="B135" s="124" t="s">
        <v>125</v>
      </c>
      <c r="C135" s="125" t="s">
        <v>845</v>
      </c>
      <c r="D135" s="811">
        <v>2</v>
      </c>
      <c r="E135" s="127" t="s">
        <v>147</v>
      </c>
      <c r="F135" s="128">
        <v>11500</v>
      </c>
      <c r="G135" s="128">
        <v>0</v>
      </c>
      <c r="H135" s="129">
        <f t="shared" si="53"/>
        <v>23000</v>
      </c>
      <c r="I135" s="129">
        <f t="shared" si="54"/>
        <v>0</v>
      </c>
      <c r="J135" s="129">
        <f t="shared" si="55"/>
        <v>23000</v>
      </c>
      <c r="K135" s="60"/>
      <c r="L135" s="61" t="s">
        <v>959</v>
      </c>
    </row>
    <row r="136" spans="1:16" s="8" customFormat="1" ht="23.25">
      <c r="A136" s="123"/>
      <c r="B136" s="124" t="s">
        <v>125</v>
      </c>
      <c r="C136" s="125" t="s">
        <v>846</v>
      </c>
      <c r="D136" s="811">
        <v>1</v>
      </c>
      <c r="E136" s="127" t="s">
        <v>147</v>
      </c>
      <c r="F136" s="128">
        <v>16000</v>
      </c>
      <c r="G136" s="128">
        <v>0</v>
      </c>
      <c r="H136" s="129">
        <f t="shared" si="53"/>
        <v>16000</v>
      </c>
      <c r="I136" s="129">
        <f t="shared" si="54"/>
        <v>0</v>
      </c>
      <c r="J136" s="129">
        <f t="shared" si="55"/>
        <v>16000</v>
      </c>
      <c r="K136" s="60"/>
      <c r="L136" s="61" t="s">
        <v>959</v>
      </c>
    </row>
    <row r="137" spans="1:16" s="8" customFormat="1" ht="23.25">
      <c r="A137" s="123"/>
      <c r="B137" s="124" t="s">
        <v>125</v>
      </c>
      <c r="C137" s="125" t="s">
        <v>847</v>
      </c>
      <c r="D137" s="811">
        <v>1</v>
      </c>
      <c r="E137" s="127" t="s">
        <v>147</v>
      </c>
      <c r="F137" s="128">
        <v>51550</v>
      </c>
      <c r="G137" s="128">
        <v>0</v>
      </c>
      <c r="H137" s="129">
        <f t="shared" si="53"/>
        <v>51550</v>
      </c>
      <c r="I137" s="129">
        <f t="shared" si="54"/>
        <v>0</v>
      </c>
      <c r="J137" s="129">
        <f t="shared" si="55"/>
        <v>51550</v>
      </c>
      <c r="K137" s="60"/>
      <c r="L137" s="61" t="s">
        <v>959</v>
      </c>
    </row>
    <row r="138" spans="1:16" s="8" customFormat="1" ht="23.25">
      <c r="A138" s="123"/>
      <c r="B138" s="124" t="s">
        <v>125</v>
      </c>
      <c r="C138" s="125" t="s">
        <v>848</v>
      </c>
      <c r="D138" s="811">
        <v>2</v>
      </c>
      <c r="E138" s="127" t="s">
        <v>147</v>
      </c>
      <c r="F138" s="128">
        <v>32400</v>
      </c>
      <c r="G138" s="128">
        <v>0</v>
      </c>
      <c r="H138" s="129">
        <f t="shared" si="53"/>
        <v>64800</v>
      </c>
      <c r="I138" s="129">
        <f t="shared" si="54"/>
        <v>0</v>
      </c>
      <c r="J138" s="129">
        <f t="shared" si="55"/>
        <v>64800</v>
      </c>
      <c r="K138" s="60"/>
      <c r="L138" s="61" t="s">
        <v>959</v>
      </c>
    </row>
    <row r="139" spans="1:16" ht="24" customHeight="1">
      <c r="A139" s="156">
        <v>7.2</v>
      </c>
      <c r="B139" s="130" t="s">
        <v>854</v>
      </c>
      <c r="C139" s="171"/>
      <c r="D139" s="817"/>
      <c r="E139" s="173"/>
      <c r="F139" s="172"/>
      <c r="G139" s="164"/>
      <c r="H139" s="129">
        <f t="shared" si="53"/>
        <v>0</v>
      </c>
      <c r="I139" s="129">
        <f t="shared" si="54"/>
        <v>0</v>
      </c>
      <c r="J139" s="129">
        <f t="shared" si="55"/>
        <v>0</v>
      </c>
      <c r="K139" s="164"/>
      <c r="L139" s="68"/>
      <c r="M139" s="55"/>
    </row>
    <row r="140" spans="1:16" s="8" customFormat="1" ht="23.25">
      <c r="A140" s="123"/>
      <c r="B140" s="124" t="s">
        <v>125</v>
      </c>
      <c r="C140" s="125" t="s">
        <v>841</v>
      </c>
      <c r="D140" s="811">
        <v>1</v>
      </c>
      <c r="E140" s="127" t="s">
        <v>147</v>
      </c>
      <c r="F140" s="128">
        <v>3780</v>
      </c>
      <c r="G140" s="128">
        <v>0</v>
      </c>
      <c r="H140" s="129">
        <f t="shared" si="53"/>
        <v>3780</v>
      </c>
      <c r="I140" s="129">
        <f t="shared" si="54"/>
        <v>0</v>
      </c>
      <c r="J140" s="129">
        <f t="shared" si="55"/>
        <v>3780</v>
      </c>
      <c r="K140" s="60"/>
      <c r="L140" s="61" t="s">
        <v>959</v>
      </c>
    </row>
    <row r="141" spans="1:16" s="8" customFormat="1" ht="23.25">
      <c r="A141" s="123"/>
      <c r="B141" s="124" t="s">
        <v>125</v>
      </c>
      <c r="C141" s="125" t="s">
        <v>842</v>
      </c>
      <c r="D141" s="811">
        <v>7</v>
      </c>
      <c r="E141" s="127" t="s">
        <v>147</v>
      </c>
      <c r="F141" s="128">
        <v>5460</v>
      </c>
      <c r="G141" s="128">
        <v>0</v>
      </c>
      <c r="H141" s="129">
        <f t="shared" si="53"/>
        <v>38220</v>
      </c>
      <c r="I141" s="129">
        <f t="shared" si="54"/>
        <v>0</v>
      </c>
      <c r="J141" s="129">
        <f t="shared" si="55"/>
        <v>38220</v>
      </c>
      <c r="K141" s="60"/>
      <c r="L141" s="61" t="s">
        <v>959</v>
      </c>
    </row>
    <row r="142" spans="1:16" s="8" customFormat="1" ht="23.25">
      <c r="A142" s="123"/>
      <c r="B142" s="124" t="s">
        <v>125</v>
      </c>
      <c r="C142" s="125" t="s">
        <v>855</v>
      </c>
      <c r="D142" s="811">
        <v>1</v>
      </c>
      <c r="E142" s="127" t="s">
        <v>147</v>
      </c>
      <c r="F142" s="128">
        <v>7160</v>
      </c>
      <c r="G142" s="128">
        <v>0</v>
      </c>
      <c r="H142" s="129">
        <f t="shared" si="53"/>
        <v>7160</v>
      </c>
      <c r="I142" s="129">
        <f t="shared" si="54"/>
        <v>0</v>
      </c>
      <c r="J142" s="129">
        <f t="shared" si="55"/>
        <v>7160</v>
      </c>
      <c r="K142" s="60"/>
      <c r="L142" s="61" t="s">
        <v>959</v>
      </c>
    </row>
    <row r="143" spans="1:16" s="8" customFormat="1" ht="23.25">
      <c r="A143" s="123"/>
      <c r="B143" s="124" t="s">
        <v>125</v>
      </c>
      <c r="C143" s="125" t="s">
        <v>843</v>
      </c>
      <c r="D143" s="811">
        <v>4</v>
      </c>
      <c r="E143" s="127" t="s">
        <v>147</v>
      </c>
      <c r="F143" s="128">
        <v>9640</v>
      </c>
      <c r="G143" s="128">
        <v>0</v>
      </c>
      <c r="H143" s="129">
        <f t="shared" si="53"/>
        <v>38560</v>
      </c>
      <c r="I143" s="129">
        <f t="shared" si="54"/>
        <v>0</v>
      </c>
      <c r="J143" s="129">
        <f t="shared" si="55"/>
        <v>38560</v>
      </c>
      <c r="K143" s="60"/>
      <c r="L143" s="61" t="s">
        <v>959</v>
      </c>
    </row>
    <row r="144" spans="1:16" s="8" customFormat="1" ht="23.25">
      <c r="A144" s="123"/>
      <c r="B144" s="124" t="s">
        <v>125</v>
      </c>
      <c r="C144" s="125" t="s">
        <v>1196</v>
      </c>
      <c r="D144" s="811">
        <v>1</v>
      </c>
      <c r="E144" s="127" t="s">
        <v>147</v>
      </c>
      <c r="F144" s="128">
        <v>2860</v>
      </c>
      <c r="G144" s="128">
        <v>0</v>
      </c>
      <c r="H144" s="129">
        <f t="shared" ref="H144" si="56">ROUND(F144*D144,2)</f>
        <v>2860</v>
      </c>
      <c r="I144" s="129">
        <f t="shared" ref="I144" si="57">ROUND(G144*D144,2)</f>
        <v>0</v>
      </c>
      <c r="J144" s="129">
        <f t="shared" ref="J144" si="58">ROUND(SUM(H144:I144),2)</f>
        <v>2860</v>
      </c>
      <c r="K144" s="60"/>
      <c r="L144" s="61" t="s">
        <v>959</v>
      </c>
    </row>
    <row r="145" spans="1:13" s="8" customFormat="1" ht="23.25">
      <c r="A145" s="123"/>
      <c r="B145" s="124" t="s">
        <v>125</v>
      </c>
      <c r="C145" s="125" t="s">
        <v>846</v>
      </c>
      <c r="D145" s="811">
        <v>2</v>
      </c>
      <c r="E145" s="127" t="s">
        <v>147</v>
      </c>
      <c r="F145" s="128">
        <v>16000</v>
      </c>
      <c r="G145" s="128">
        <v>0</v>
      </c>
      <c r="H145" s="129">
        <f t="shared" si="53"/>
        <v>32000</v>
      </c>
      <c r="I145" s="129">
        <f t="shared" si="54"/>
        <v>0</v>
      </c>
      <c r="J145" s="129">
        <f t="shared" si="55"/>
        <v>32000</v>
      </c>
      <c r="K145" s="60"/>
      <c r="L145" s="61" t="s">
        <v>959</v>
      </c>
    </row>
    <row r="146" spans="1:13" s="8" customFormat="1" ht="23.25">
      <c r="A146" s="938"/>
      <c r="B146" s="939"/>
      <c r="C146" s="940"/>
      <c r="D146" s="905"/>
      <c r="E146" s="906"/>
      <c r="F146" s="907"/>
      <c r="G146" s="907"/>
      <c r="H146" s="908"/>
      <c r="I146" s="908"/>
      <c r="J146" s="908"/>
      <c r="K146" s="941"/>
      <c r="L146" s="61"/>
    </row>
    <row r="147" spans="1:13" ht="24" customHeight="1" thickBot="1">
      <c r="A147" s="957"/>
      <c r="B147" s="958"/>
      <c r="C147" s="1020" t="str">
        <f>"รวมราคา "&amp;B129</f>
        <v>รวมราคา พัดลมระบายอากาศ</v>
      </c>
      <c r="D147" s="959"/>
      <c r="E147" s="960"/>
      <c r="F147" s="961"/>
      <c r="G147" s="961"/>
      <c r="H147" s="962">
        <f>SUM(H130:H146)</f>
        <v>417380</v>
      </c>
      <c r="I147" s="962">
        <f t="shared" ref="I147:J147" si="59">SUM(I130:I146)</f>
        <v>0</v>
      </c>
      <c r="J147" s="962">
        <f t="shared" si="59"/>
        <v>417380</v>
      </c>
      <c r="K147" s="961"/>
      <c r="L147" s="175"/>
      <c r="M147" s="55"/>
    </row>
    <row r="148" spans="1:13" ht="24" customHeight="1" thickTop="1">
      <c r="A148" s="1021">
        <v>8</v>
      </c>
      <c r="B148" s="1022" t="s">
        <v>1164</v>
      </c>
      <c r="C148" s="1023"/>
      <c r="D148" s="1024"/>
      <c r="E148" s="1025"/>
      <c r="F148" s="1024"/>
      <c r="G148" s="1026"/>
      <c r="H148" s="1026"/>
      <c r="I148" s="1026"/>
      <c r="J148" s="1026"/>
      <c r="K148" s="1026"/>
      <c r="L148" s="174"/>
    </row>
    <row r="149" spans="1:13" ht="24" customHeight="1">
      <c r="A149" s="1027"/>
      <c r="B149" s="967" t="s">
        <v>1165</v>
      </c>
      <c r="C149" s="1028"/>
      <c r="D149" s="1029"/>
      <c r="E149" s="1030"/>
      <c r="F149" s="1029"/>
      <c r="G149" s="970"/>
      <c r="H149" s="970"/>
      <c r="I149" s="970"/>
      <c r="J149" s="970"/>
      <c r="K149" s="970"/>
    </row>
    <row r="150" spans="1:13" ht="24" customHeight="1">
      <c r="A150" s="938">
        <v>8.1</v>
      </c>
      <c r="B150" s="1031" t="s">
        <v>732</v>
      </c>
      <c r="C150" s="1032"/>
      <c r="D150" s="1033">
        <v>1</v>
      </c>
      <c r="E150" s="1034" t="s">
        <v>99</v>
      </c>
      <c r="F150" s="1035">
        <v>160000</v>
      </c>
      <c r="G150" s="907">
        <v>0</v>
      </c>
      <c r="H150" s="908">
        <f t="shared" ref="H150:H158" si="60">ROUND(F150*D150,2)</f>
        <v>160000</v>
      </c>
      <c r="I150" s="908">
        <f t="shared" ref="I150:I158" si="61">ROUND(G150*D150,2)</f>
        <v>0</v>
      </c>
      <c r="J150" s="908">
        <f t="shared" ref="J150:J158" si="62">ROUND(SUM(H150:I150),2)</f>
        <v>160000</v>
      </c>
      <c r="K150" s="941"/>
      <c r="L150" s="95"/>
      <c r="M150" s="3">
        <v>160000</v>
      </c>
    </row>
    <row r="151" spans="1:13" ht="24" customHeight="1">
      <c r="A151" s="938">
        <f>SUM(A150)+0.1</f>
        <v>8.1999999999999993</v>
      </c>
      <c r="B151" s="1031" t="s">
        <v>740</v>
      </c>
      <c r="C151" s="1032"/>
      <c r="D151" s="1033">
        <v>8</v>
      </c>
      <c r="E151" s="1034" t="s">
        <v>147</v>
      </c>
      <c r="F151" s="1035">
        <v>80000</v>
      </c>
      <c r="G151" s="907">
        <v>0</v>
      </c>
      <c r="H151" s="908">
        <f t="shared" si="60"/>
        <v>640000</v>
      </c>
      <c r="I151" s="908">
        <f t="shared" si="61"/>
        <v>0</v>
      </c>
      <c r="J151" s="908">
        <f t="shared" si="62"/>
        <v>640000</v>
      </c>
      <c r="K151" s="941"/>
      <c r="L151" s="95"/>
      <c r="M151" s="2">
        <v>80000</v>
      </c>
    </row>
    <row r="152" spans="1:13" ht="24" customHeight="1">
      <c r="A152" s="938">
        <f t="shared" ref="A152:A153" si="63">SUM(A151)+0.1</f>
        <v>8.2999999999999989</v>
      </c>
      <c r="B152" s="1031" t="s">
        <v>742</v>
      </c>
      <c r="C152" s="1032"/>
      <c r="D152" s="1033">
        <v>1</v>
      </c>
      <c r="E152" s="1034" t="s">
        <v>147</v>
      </c>
      <c r="F152" s="1035">
        <v>40000</v>
      </c>
      <c r="G152" s="907">
        <v>0</v>
      </c>
      <c r="H152" s="908">
        <f t="shared" si="60"/>
        <v>40000</v>
      </c>
      <c r="I152" s="908">
        <f t="shared" si="61"/>
        <v>0</v>
      </c>
      <c r="J152" s="908">
        <f t="shared" si="62"/>
        <v>40000</v>
      </c>
      <c r="K152" s="941"/>
      <c r="L152" s="95"/>
      <c r="M152" s="2">
        <v>40000</v>
      </c>
    </row>
    <row r="153" spans="1:13" ht="24" customHeight="1">
      <c r="A153" s="938">
        <f t="shared" si="63"/>
        <v>8.3999999999999986</v>
      </c>
      <c r="B153" s="1031" t="s">
        <v>744</v>
      </c>
      <c r="C153" s="1032"/>
      <c r="D153" s="1033">
        <v>1</v>
      </c>
      <c r="E153" s="1034" t="s">
        <v>147</v>
      </c>
      <c r="F153" s="1035">
        <v>50000</v>
      </c>
      <c r="G153" s="907">
        <v>0</v>
      </c>
      <c r="H153" s="908">
        <f t="shared" si="60"/>
        <v>50000</v>
      </c>
      <c r="I153" s="908">
        <f t="shared" si="61"/>
        <v>0</v>
      </c>
      <c r="J153" s="908">
        <f t="shared" si="62"/>
        <v>50000</v>
      </c>
      <c r="K153" s="941"/>
      <c r="L153" s="95"/>
      <c r="M153" s="3">
        <v>50000</v>
      </c>
    </row>
    <row r="154" spans="1:13" ht="24" customHeight="1">
      <c r="A154" s="938"/>
      <c r="B154" s="1031" t="s">
        <v>1166</v>
      </c>
      <c r="C154" s="1032"/>
      <c r="D154" s="1033"/>
      <c r="E154" s="1034"/>
      <c r="F154" s="1035"/>
      <c r="G154" s="907">
        <v>0</v>
      </c>
      <c r="H154" s="908">
        <f t="shared" si="60"/>
        <v>0</v>
      </c>
      <c r="I154" s="908">
        <f t="shared" si="61"/>
        <v>0</v>
      </c>
      <c r="J154" s="908">
        <f t="shared" si="62"/>
        <v>0</v>
      </c>
      <c r="K154" s="941"/>
      <c r="L154" s="95"/>
      <c r="M154" s="4"/>
    </row>
    <row r="155" spans="1:13" ht="24" customHeight="1">
      <c r="A155" s="938">
        <f>SUM(A153)+0.1</f>
        <v>8.4999999999999982</v>
      </c>
      <c r="B155" s="1031" t="s">
        <v>732</v>
      </c>
      <c r="C155" s="1032"/>
      <c r="D155" s="1033">
        <v>1</v>
      </c>
      <c r="E155" s="1034" t="s">
        <v>99</v>
      </c>
      <c r="F155" s="1035">
        <v>50000</v>
      </c>
      <c r="G155" s="907">
        <v>0</v>
      </c>
      <c r="H155" s="908">
        <f t="shared" si="60"/>
        <v>50000</v>
      </c>
      <c r="I155" s="908">
        <f t="shared" si="61"/>
        <v>0</v>
      </c>
      <c r="J155" s="908">
        <f t="shared" si="62"/>
        <v>50000</v>
      </c>
      <c r="K155" s="941"/>
      <c r="L155" s="95"/>
      <c r="M155" s="50">
        <v>50000</v>
      </c>
    </row>
    <row r="156" spans="1:13" ht="24" customHeight="1">
      <c r="A156" s="938">
        <f t="shared" ref="A156:A158" si="64">SUM(A155)+0.1</f>
        <v>8.5999999999999979</v>
      </c>
      <c r="B156" s="1031" t="s">
        <v>740</v>
      </c>
      <c r="C156" s="1032"/>
      <c r="D156" s="1033">
        <v>8</v>
      </c>
      <c r="E156" s="1034" t="s">
        <v>147</v>
      </c>
      <c r="F156" s="1035">
        <v>80000</v>
      </c>
      <c r="G156" s="907">
        <v>0</v>
      </c>
      <c r="H156" s="908">
        <f t="shared" si="60"/>
        <v>640000</v>
      </c>
      <c r="I156" s="908">
        <f t="shared" si="61"/>
        <v>0</v>
      </c>
      <c r="J156" s="908">
        <f t="shared" si="62"/>
        <v>640000</v>
      </c>
      <c r="K156" s="941"/>
      <c r="L156" s="95"/>
      <c r="M156" s="2">
        <v>80000</v>
      </c>
    </row>
    <row r="157" spans="1:13" ht="24" customHeight="1">
      <c r="A157" s="938">
        <f t="shared" si="64"/>
        <v>8.6999999999999975</v>
      </c>
      <c r="B157" s="1031" t="s">
        <v>742</v>
      </c>
      <c r="C157" s="1032"/>
      <c r="D157" s="1033">
        <v>1</v>
      </c>
      <c r="E157" s="1034" t="s">
        <v>147</v>
      </c>
      <c r="F157" s="1035">
        <v>40000</v>
      </c>
      <c r="G157" s="907">
        <v>0</v>
      </c>
      <c r="H157" s="908">
        <f t="shared" si="60"/>
        <v>40000</v>
      </c>
      <c r="I157" s="908">
        <f t="shared" si="61"/>
        <v>0</v>
      </c>
      <c r="J157" s="908">
        <f t="shared" si="62"/>
        <v>40000</v>
      </c>
      <c r="K157" s="941"/>
      <c r="L157" s="95"/>
      <c r="M157" s="2">
        <v>40000</v>
      </c>
    </row>
    <row r="158" spans="1:13" ht="24" customHeight="1">
      <c r="A158" s="938">
        <f t="shared" si="64"/>
        <v>8.7999999999999972</v>
      </c>
      <c r="B158" s="1031" t="s">
        <v>744</v>
      </c>
      <c r="C158" s="1032"/>
      <c r="D158" s="1033">
        <v>1</v>
      </c>
      <c r="E158" s="1034" t="s">
        <v>147</v>
      </c>
      <c r="F158" s="1035">
        <v>50000</v>
      </c>
      <c r="G158" s="907">
        <v>0</v>
      </c>
      <c r="H158" s="908">
        <f t="shared" si="60"/>
        <v>50000</v>
      </c>
      <c r="I158" s="908">
        <f t="shared" si="61"/>
        <v>0</v>
      </c>
      <c r="J158" s="908">
        <f t="shared" si="62"/>
        <v>50000</v>
      </c>
      <c r="K158" s="941"/>
      <c r="L158" s="174"/>
      <c r="M158" s="3">
        <v>50000</v>
      </c>
    </row>
    <row r="159" spans="1:13" ht="24" customHeight="1">
      <c r="A159" s="938"/>
      <c r="B159" s="939"/>
      <c r="C159" s="940"/>
      <c r="D159" s="905"/>
      <c r="E159" s="906"/>
      <c r="F159" s="907"/>
      <c r="G159" s="907"/>
      <c r="H159" s="908"/>
      <c r="I159" s="908"/>
      <c r="J159" s="908"/>
      <c r="K159" s="941"/>
    </row>
    <row r="160" spans="1:13" ht="24" customHeight="1" thickBot="1">
      <c r="A160" s="1036"/>
      <c r="B160" s="1037"/>
      <c r="C160" s="1038" t="s">
        <v>1167</v>
      </c>
      <c r="D160" s="1039"/>
      <c r="E160" s="1040"/>
      <c r="F160" s="1041"/>
      <c r="G160" s="1041"/>
      <c r="H160" s="1042"/>
      <c r="I160" s="1042"/>
      <c r="J160" s="1042">
        <f>SUM(J150:J159)</f>
        <v>1670000</v>
      </c>
      <c r="K160" s="1043"/>
      <c r="M160" s="176"/>
    </row>
    <row r="161" spans="1:11" ht="24" customHeight="1" thickTop="1" thickBot="1">
      <c r="A161" s="957"/>
      <c r="B161" s="958"/>
      <c r="C161" s="1020" t="str">
        <f>"รวมราคา "&amp;B148</f>
        <v>รวมราคา ครุภัณฑ์ระบบเครือข่ายสื่อสาร (Network Communication System)</v>
      </c>
      <c r="D161" s="959"/>
      <c r="E161" s="960"/>
      <c r="F161" s="961"/>
      <c r="G161" s="961"/>
      <c r="H161" s="962">
        <f>SUM(H149:H160)</f>
        <v>1670000</v>
      </c>
      <c r="I161" s="962">
        <f>SUM(I149:I160)</f>
        <v>0</v>
      </c>
      <c r="J161" s="962">
        <f>SUM(J160,J147,J128,J96,J83,J77,J67,J61)</f>
        <v>14618750</v>
      </c>
      <c r="K161" s="961"/>
    </row>
    <row r="162" spans="1:11" ht="24" customHeight="1" thickTop="1"/>
    <row r="163" spans="1:11" ht="24" customHeight="1">
      <c r="A163" s="55"/>
      <c r="B163" s="13"/>
      <c r="C163" s="39" t="s">
        <v>64</v>
      </c>
      <c r="D163" s="39"/>
      <c r="E163" s="39"/>
      <c r="F163" s="40"/>
      <c r="G163" s="41"/>
      <c r="H163" s="6"/>
      <c r="I163" s="95"/>
      <c r="J163" s="95"/>
      <c r="K163" s="95"/>
    </row>
    <row r="164" spans="1:11" ht="24" customHeight="1">
      <c r="A164" s="55"/>
      <c r="B164" s="13"/>
      <c r="C164" s="42" t="s">
        <v>65</v>
      </c>
      <c r="D164" s="43"/>
      <c r="E164" s="9"/>
      <c r="F164" s="44" t="s">
        <v>66</v>
      </c>
      <c r="G164" s="45"/>
      <c r="H164" s="6"/>
      <c r="I164" s="95"/>
      <c r="J164" s="95"/>
      <c r="K164" s="95"/>
    </row>
    <row r="165" spans="1:11" ht="24" customHeight="1">
      <c r="A165" s="55"/>
      <c r="B165" s="13"/>
      <c r="C165" s="42" t="s">
        <v>67</v>
      </c>
      <c r="D165" s="46"/>
      <c r="E165" s="46"/>
      <c r="F165" s="47" t="s">
        <v>68</v>
      </c>
      <c r="G165" s="47"/>
      <c r="H165" s="6"/>
      <c r="I165" s="177"/>
      <c r="J165" s="95"/>
      <c r="K165" s="95"/>
    </row>
    <row r="166" spans="1:11" ht="24" customHeight="1">
      <c r="A166" s="55"/>
      <c r="B166" s="13"/>
      <c r="C166" s="42" t="s">
        <v>66</v>
      </c>
      <c r="D166" s="48"/>
      <c r="E166" s="42"/>
      <c r="F166" s="49"/>
      <c r="G166" s="49"/>
      <c r="H166" s="6"/>
      <c r="I166" s="177"/>
      <c r="J166" s="95"/>
      <c r="K166" s="95"/>
    </row>
    <row r="167" spans="1:11" ht="24" customHeight="1">
      <c r="A167" s="55"/>
      <c r="B167" s="13"/>
      <c r="C167" s="42" t="s">
        <v>69</v>
      </c>
      <c r="D167" s="48"/>
      <c r="E167" s="42"/>
      <c r="F167" s="1"/>
      <c r="G167" s="49"/>
      <c r="H167" s="6"/>
      <c r="I167" s="177"/>
      <c r="J167" s="95"/>
      <c r="K167" s="95"/>
    </row>
  </sheetData>
  <autoFilter ref="C1:C167" xr:uid="{00000000-0001-0000-1100-000000000000}"/>
  <mergeCells count="9">
    <mergeCell ref="A1:K1"/>
    <mergeCell ref="F8:G8"/>
    <mergeCell ref="H8:I8"/>
    <mergeCell ref="A8:A9"/>
    <mergeCell ref="D8:D9"/>
    <mergeCell ref="E8:E9"/>
    <mergeCell ref="J8:J9"/>
    <mergeCell ref="K8:K9"/>
    <mergeCell ref="B8:C9"/>
  </mergeCells>
  <printOptions horizontalCentered="1"/>
  <pageMargins left="0.62992125984252001" right="0.43307086614173201" top="0.55118110236220497" bottom="0.35433070866141703" header="0.31496062992126" footer="0.31496062992126"/>
  <pageSetup paperSize="9" scale="70" fitToWidth="0" fitToHeight="0" orientation="landscape" r:id="rId1"/>
  <headerFooter alignWithMargins="0">
    <oddHeader>&amp;R&amp;"AngsanaUPC,Regular"&amp;16หน้าที่ &amp;P of &amp;N</oddHeader>
  </headerFooter>
  <rowBreaks count="3" manualBreakCount="3">
    <brk id="67" max="10" man="1"/>
    <brk id="114" max="10" man="1"/>
    <brk id="138" max="1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0.39994506668294322"/>
  </sheetPr>
  <dimension ref="A1:L324"/>
  <sheetViews>
    <sheetView view="pageBreakPreview" zoomScaleNormal="100" workbookViewId="0">
      <selection activeCell="J21" sqref="J21"/>
    </sheetView>
  </sheetViews>
  <sheetFormatPr defaultColWidth="9.140625" defaultRowHeight="24" customHeight="1"/>
  <cols>
    <col min="1" max="1" width="22.5703125" style="55" customWidth="1"/>
    <col min="2" max="2" width="62.5703125" style="6" customWidth="1"/>
    <col min="3" max="3" width="10.85546875" style="6" customWidth="1"/>
    <col min="4" max="4" width="9.28515625" style="6" customWidth="1"/>
    <col min="5" max="7" width="18.85546875" style="64" customWidth="1"/>
    <col min="8" max="8" width="18.7109375" style="64" customWidth="1"/>
    <col min="9" max="9" width="37.42578125" style="50" customWidth="1"/>
    <col min="10" max="10" width="26.5703125" style="50" customWidth="1"/>
    <col min="11" max="11" width="9.140625" style="50"/>
    <col min="12" max="16384" width="9.140625" style="65"/>
  </cols>
  <sheetData>
    <row r="1" spans="1:12" s="62" customFormat="1" ht="24" customHeight="1">
      <c r="A1" s="1696" t="s">
        <v>1168</v>
      </c>
      <c r="B1" s="1696"/>
      <c r="C1" s="1696"/>
      <c r="D1" s="1696"/>
      <c r="E1" s="1696"/>
      <c r="F1" s="1696"/>
      <c r="G1" s="1696"/>
      <c r="H1" s="1696"/>
      <c r="I1" s="99"/>
      <c r="J1" s="99"/>
      <c r="K1" s="99"/>
      <c r="L1" s="99"/>
    </row>
    <row r="2" spans="1:12" s="6" customFormat="1" ht="24" customHeight="1">
      <c r="A2" s="66" t="s">
        <v>45</v>
      </c>
      <c r="B2" s="67" t="str">
        <f>ปร6!B3</f>
        <v>โครงการปรับปรุงห้องตรวจเวชศาสตร์ฉุกเฉิน</v>
      </c>
      <c r="C2" s="67"/>
      <c r="D2" s="67"/>
      <c r="E2" s="14"/>
      <c r="F2" s="14"/>
      <c r="G2" s="14"/>
      <c r="H2" s="54" t="s">
        <v>100</v>
      </c>
      <c r="J2" s="50"/>
      <c r="L2" s="100"/>
    </row>
    <row r="3" spans="1:12" s="6" customFormat="1" ht="24" customHeight="1">
      <c r="A3" s="68" t="s">
        <v>47</v>
      </c>
      <c r="B3" s="67" t="str">
        <f>ปร6!B4</f>
        <v>คณะแพทยศาสตร์วชิรพยาบาล  มหาวิทยาลัยนวมินทราธิราช</v>
      </c>
      <c r="C3" s="67"/>
      <c r="D3" s="67"/>
      <c r="E3" s="14"/>
      <c r="F3" s="14"/>
      <c r="G3" s="14"/>
      <c r="H3" s="14"/>
      <c r="J3" s="50"/>
      <c r="L3" s="100"/>
    </row>
    <row r="4" spans="1:12" s="6" customFormat="1" ht="24" customHeight="1">
      <c r="A4" s="68" t="s">
        <v>49</v>
      </c>
      <c r="B4" s="67" t="str">
        <f>ปร6!B5</f>
        <v>ถนนสามเสน แขวงวชิรพยาบาล เขตดุสิต กรุงเทพฯ</v>
      </c>
      <c r="C4" s="67"/>
      <c r="D4" s="67"/>
      <c r="E4" s="14"/>
      <c r="F4" s="14"/>
      <c r="G4" s="14"/>
      <c r="H4" s="14"/>
      <c r="J4" s="50"/>
      <c r="L4" s="100"/>
    </row>
    <row r="5" spans="1:12" s="6" customFormat="1" ht="24" customHeight="1">
      <c r="A5" s="14" t="s">
        <v>51</v>
      </c>
      <c r="B5" s="67" t="str">
        <f>ปร6!B6</f>
        <v>DS68-01-06</v>
      </c>
      <c r="C5" s="67"/>
      <c r="D5" s="67"/>
      <c r="E5" s="14"/>
      <c r="F5" s="14"/>
      <c r="G5" s="14"/>
      <c r="H5" s="14"/>
      <c r="J5" s="50"/>
      <c r="L5" s="100"/>
    </row>
    <row r="6" spans="1:12" s="7" customFormat="1" ht="24" customHeight="1">
      <c r="A6" s="19" t="s">
        <v>53</v>
      </c>
      <c r="B6" s="67"/>
      <c r="C6" s="67"/>
      <c r="D6" s="67"/>
      <c r="E6" s="17"/>
      <c r="F6" s="17"/>
      <c r="G6" s="17"/>
      <c r="H6" s="18"/>
      <c r="J6" s="101"/>
      <c r="L6" s="102"/>
    </row>
    <row r="7" spans="1:12" s="7" customFormat="1" ht="24" customHeight="1">
      <c r="A7" s="24" t="s">
        <v>54</v>
      </c>
      <c r="B7" s="69" t="str">
        <f>ปร6!B8</f>
        <v>เมื่อวันที่  14 เดือน  สิงหาคม พ.ศ.2568</v>
      </c>
      <c r="C7" s="69"/>
      <c r="D7" s="69"/>
      <c r="E7" s="21"/>
      <c r="F7" s="21"/>
      <c r="G7" s="22"/>
      <c r="H7" s="23" t="s">
        <v>55</v>
      </c>
      <c r="J7" s="101"/>
      <c r="L7" s="102"/>
    </row>
    <row r="8" spans="1:12" s="63" customFormat="1" ht="24" customHeight="1">
      <c r="A8" s="1697" t="s">
        <v>12</v>
      </c>
      <c r="B8" s="1697" t="s">
        <v>13</v>
      </c>
      <c r="C8" s="1699" t="s">
        <v>14</v>
      </c>
      <c r="D8" s="1589" t="s">
        <v>15</v>
      </c>
      <c r="E8" s="1697" t="s">
        <v>16</v>
      </c>
      <c r="F8" s="1697"/>
      <c r="G8" s="1697"/>
      <c r="H8" s="1697" t="s">
        <v>18</v>
      </c>
      <c r="I8" s="16"/>
      <c r="J8" s="16"/>
      <c r="K8" s="16"/>
    </row>
    <row r="9" spans="1:12" s="63" customFormat="1" ht="24" customHeight="1">
      <c r="A9" s="1698"/>
      <c r="B9" s="1698"/>
      <c r="C9" s="1597"/>
      <c r="D9" s="1582"/>
      <c r="E9" s="72" t="s">
        <v>22</v>
      </c>
      <c r="F9" s="72" t="s">
        <v>23</v>
      </c>
      <c r="G9" s="72" t="s">
        <v>24</v>
      </c>
      <c r="H9" s="1698"/>
      <c r="I9" s="16"/>
      <c r="J9" s="16"/>
      <c r="K9" s="16"/>
    </row>
    <row r="10" spans="1:12" ht="24" customHeight="1">
      <c r="A10" s="73"/>
      <c r="B10" s="74" t="s">
        <v>59</v>
      </c>
      <c r="C10" s="74"/>
      <c r="D10" s="74"/>
      <c r="E10" s="75"/>
      <c r="F10" s="75"/>
      <c r="G10" s="75"/>
      <c r="H10" s="76"/>
    </row>
    <row r="11" spans="1:12" ht="24" customHeight="1">
      <c r="A11" s="77">
        <v>1</v>
      </c>
      <c r="B11" s="78" t="s">
        <v>1169</v>
      </c>
      <c r="C11" s="78"/>
      <c r="D11" s="78"/>
      <c r="E11" s="79">
        <f>'ค่าใช้จ่ายพิเศษ '!G28</f>
        <v>188400</v>
      </c>
      <c r="F11" s="79">
        <f>'ค่าใช้จ่ายพิเศษ '!H28</f>
        <v>995400</v>
      </c>
      <c r="G11" s="79">
        <f>F11+E11</f>
        <v>1183800</v>
      </c>
      <c r="H11" s="79"/>
    </row>
    <row r="12" spans="1:12" ht="24" customHeight="1">
      <c r="A12" s="77"/>
      <c r="B12" s="78"/>
      <c r="C12" s="78"/>
      <c r="D12" s="78"/>
      <c r="E12" s="79"/>
      <c r="F12" s="79"/>
      <c r="G12" s="79"/>
      <c r="H12" s="79"/>
    </row>
    <row r="13" spans="1:12" s="63" customFormat="1" ht="24" customHeight="1">
      <c r="A13" s="80"/>
      <c r="B13" s="81"/>
      <c r="C13" s="81"/>
      <c r="D13" s="81"/>
      <c r="E13" s="82"/>
      <c r="F13" s="82"/>
      <c r="G13" s="82"/>
      <c r="H13" s="82"/>
      <c r="I13" s="16"/>
      <c r="J13" s="16"/>
      <c r="K13" s="16"/>
    </row>
    <row r="14" spans="1:12" ht="24" customHeight="1">
      <c r="A14" s="83"/>
      <c r="B14" s="84"/>
      <c r="C14" s="84"/>
      <c r="D14" s="84"/>
      <c r="E14" s="79"/>
      <c r="F14" s="79"/>
      <c r="G14" s="79"/>
      <c r="H14" s="79"/>
    </row>
    <row r="15" spans="1:12" s="10" customFormat="1" ht="24" customHeight="1">
      <c r="A15" s="85"/>
      <c r="B15" s="86"/>
      <c r="C15" s="86"/>
      <c r="D15" s="86"/>
      <c r="E15" s="87"/>
      <c r="F15" s="87"/>
      <c r="G15" s="87"/>
      <c r="H15" s="87"/>
      <c r="I15" s="103"/>
      <c r="J15" s="103"/>
      <c r="K15" s="50"/>
    </row>
    <row r="16" spans="1:12" s="14" customFormat="1" ht="24" customHeight="1">
      <c r="A16" s="88"/>
      <c r="B16" s="37" t="str">
        <f>"รวมราคา "&amp;B10</f>
        <v>รวมราคา ส่วนงานที่ 3 ค่าใช้จ่ายพิเศษตามข้อกำหนด</v>
      </c>
      <c r="C16" s="37"/>
      <c r="D16" s="37"/>
      <c r="E16" s="89"/>
      <c r="F16" s="89"/>
      <c r="G16" s="89">
        <f>SUM(G11:G15)</f>
        <v>1183800</v>
      </c>
      <c r="H16" s="90"/>
      <c r="I16" s="104"/>
      <c r="J16" s="16"/>
      <c r="K16" s="16"/>
    </row>
    <row r="17" spans="1:11" s="64" customFormat="1" ht="24" customHeight="1">
      <c r="A17" s="55"/>
      <c r="B17" s="91"/>
      <c r="C17" s="91"/>
      <c r="D17" s="91"/>
      <c r="E17" s="92"/>
      <c r="F17" s="92"/>
      <c r="G17" s="92"/>
      <c r="H17" s="92"/>
      <c r="I17" s="50"/>
      <c r="J17" s="50"/>
      <c r="K17" s="50"/>
    </row>
    <row r="18" spans="1:11" s="6" customFormat="1" ht="24" customHeight="1">
      <c r="A18" s="55"/>
      <c r="B18" s="39" t="s">
        <v>64</v>
      </c>
      <c r="C18" s="39"/>
      <c r="D18" s="39"/>
      <c r="E18" s="39"/>
      <c r="F18" s="39"/>
      <c r="G18" s="40"/>
      <c r="H18" s="41"/>
    </row>
    <row r="19" spans="1:11" s="6" customFormat="1" ht="24" customHeight="1">
      <c r="A19" s="55"/>
      <c r="B19" s="42" t="s">
        <v>65</v>
      </c>
      <c r="C19" s="42"/>
      <c r="D19" s="44" t="s">
        <v>66</v>
      </c>
      <c r="E19" s="45"/>
      <c r="F19" s="9"/>
    </row>
    <row r="20" spans="1:11" s="6" customFormat="1" ht="24" customHeight="1">
      <c r="A20" s="55"/>
      <c r="B20" s="42" t="s">
        <v>67</v>
      </c>
      <c r="C20" s="42"/>
      <c r="D20" s="1575" t="s">
        <v>68</v>
      </c>
      <c r="E20" s="1575"/>
      <c r="F20" s="46"/>
    </row>
    <row r="21" spans="1:11" s="6" customFormat="1" ht="24" customHeight="1">
      <c r="A21" s="55"/>
      <c r="B21" s="42" t="s">
        <v>66</v>
      </c>
      <c r="C21" s="42"/>
      <c r="D21" s="42"/>
      <c r="E21" s="48"/>
      <c r="F21" s="42"/>
      <c r="G21" s="49"/>
      <c r="H21" s="49"/>
    </row>
    <row r="22" spans="1:11" s="6" customFormat="1" ht="24" customHeight="1">
      <c r="A22" s="55"/>
      <c r="B22" s="42" t="s">
        <v>69</v>
      </c>
      <c r="C22" s="42"/>
      <c r="D22" s="42"/>
      <c r="E22" s="48"/>
      <c r="F22" s="42"/>
      <c r="G22" s="1"/>
      <c r="H22" s="49"/>
    </row>
    <row r="23" spans="1:11" s="6" customFormat="1" ht="24" customHeight="1">
      <c r="B23" s="50"/>
      <c r="C23" s="50"/>
      <c r="D23" s="50"/>
      <c r="E23" s="50"/>
      <c r="G23" s="51"/>
      <c r="H23" s="52"/>
      <c r="I23" s="53"/>
    </row>
    <row r="24" spans="1:11" s="64" customFormat="1" ht="24" customHeight="1">
      <c r="A24" s="55"/>
      <c r="B24" s="93"/>
      <c r="C24" s="93"/>
      <c r="D24" s="93"/>
      <c r="E24" s="6"/>
      <c r="F24" s="93"/>
      <c r="G24" s="94"/>
      <c r="H24" s="95"/>
      <c r="I24" s="50"/>
      <c r="J24" s="50"/>
      <c r="K24" s="50"/>
    </row>
    <row r="25" spans="1:11" s="64" customFormat="1" ht="24" customHeight="1">
      <c r="A25" s="55"/>
      <c r="B25" s="96"/>
      <c r="C25" s="96"/>
      <c r="D25" s="96"/>
      <c r="E25" s="97"/>
      <c r="F25" s="98"/>
      <c r="G25" s="97"/>
      <c r="H25" s="97"/>
      <c r="I25" s="50"/>
      <c r="J25" s="50"/>
      <c r="K25" s="50"/>
    </row>
    <row r="26" spans="1:11" s="64" customFormat="1" ht="24" customHeight="1">
      <c r="A26" s="55"/>
      <c r="B26" s="91"/>
      <c r="C26" s="91"/>
      <c r="D26" s="91"/>
      <c r="I26" s="50"/>
      <c r="J26" s="50"/>
      <c r="K26" s="50"/>
    </row>
    <row r="27" spans="1:11" s="64" customFormat="1" ht="24" customHeight="1">
      <c r="A27" s="55"/>
      <c r="B27" s="91"/>
      <c r="C27" s="91"/>
      <c r="D27" s="91"/>
      <c r="I27" s="50"/>
      <c r="J27" s="50"/>
      <c r="K27" s="50"/>
    </row>
    <row r="28" spans="1:11" s="64" customFormat="1" ht="24" customHeight="1">
      <c r="A28" s="55"/>
      <c r="B28" s="91"/>
      <c r="C28" s="91"/>
      <c r="D28" s="91"/>
      <c r="I28" s="50"/>
      <c r="J28" s="50"/>
      <c r="K28" s="50"/>
    </row>
    <row r="29" spans="1:11" s="64" customFormat="1" ht="24" customHeight="1">
      <c r="A29" s="55"/>
      <c r="B29" s="91"/>
      <c r="C29" s="91"/>
      <c r="D29" s="91"/>
      <c r="I29" s="50"/>
      <c r="J29" s="50"/>
      <c r="K29" s="50"/>
    </row>
    <row r="30" spans="1:11" s="64" customFormat="1" ht="24" customHeight="1">
      <c r="A30" s="55"/>
      <c r="B30" s="91"/>
      <c r="C30" s="91"/>
      <c r="D30" s="91"/>
      <c r="I30" s="50"/>
      <c r="J30" s="50"/>
      <c r="K30" s="50"/>
    </row>
    <row r="31" spans="1:11" s="64" customFormat="1" ht="24" customHeight="1">
      <c r="A31" s="55"/>
      <c r="B31" s="91"/>
      <c r="C31" s="91"/>
      <c r="D31" s="91"/>
      <c r="I31" s="50"/>
      <c r="J31" s="50"/>
      <c r="K31" s="50"/>
    </row>
    <row r="32" spans="1:11" s="64" customFormat="1" ht="24" customHeight="1">
      <c r="A32" s="55"/>
      <c r="B32" s="91"/>
      <c r="C32" s="91"/>
      <c r="D32" s="91"/>
      <c r="I32" s="50"/>
      <c r="J32" s="50"/>
      <c r="K32" s="50"/>
    </row>
    <row r="33" spans="1:11" s="64" customFormat="1" ht="24" customHeight="1">
      <c r="A33" s="55"/>
      <c r="B33" s="91"/>
      <c r="C33" s="91"/>
      <c r="D33" s="91"/>
      <c r="I33" s="50"/>
      <c r="J33" s="50"/>
      <c r="K33" s="50"/>
    </row>
    <row r="34" spans="1:11" s="64" customFormat="1" ht="24" customHeight="1">
      <c r="A34" s="55"/>
      <c r="B34" s="91"/>
      <c r="C34" s="91"/>
      <c r="D34" s="91"/>
      <c r="I34" s="50"/>
      <c r="J34" s="50"/>
      <c r="K34" s="50"/>
    </row>
    <row r="35" spans="1:11" s="64" customFormat="1" ht="24" customHeight="1">
      <c r="A35" s="55"/>
      <c r="B35" s="91"/>
      <c r="C35" s="91"/>
      <c r="D35" s="91"/>
      <c r="I35" s="50"/>
      <c r="J35" s="50"/>
      <c r="K35" s="50"/>
    </row>
    <row r="36" spans="1:11" s="64" customFormat="1" ht="24" customHeight="1">
      <c r="A36" s="55"/>
      <c r="B36" s="91"/>
      <c r="C36" s="91"/>
      <c r="D36" s="91"/>
      <c r="I36" s="50"/>
      <c r="J36" s="50"/>
      <c r="K36" s="50"/>
    </row>
    <row r="37" spans="1:11" s="64" customFormat="1" ht="24" customHeight="1">
      <c r="A37" s="55"/>
      <c r="B37" s="91"/>
      <c r="C37" s="91"/>
      <c r="D37" s="91"/>
      <c r="I37" s="50"/>
      <c r="J37" s="50"/>
      <c r="K37" s="50"/>
    </row>
    <row r="38" spans="1:11" s="64" customFormat="1" ht="24" customHeight="1">
      <c r="A38" s="55"/>
      <c r="B38" s="91"/>
      <c r="C38" s="91"/>
      <c r="D38" s="91"/>
      <c r="I38" s="50"/>
      <c r="J38" s="50"/>
      <c r="K38" s="50"/>
    </row>
    <row r="39" spans="1:11" s="64" customFormat="1" ht="24" customHeight="1">
      <c r="A39" s="55"/>
      <c r="B39" s="91"/>
      <c r="C39" s="91"/>
      <c r="D39" s="91"/>
      <c r="I39" s="50"/>
      <c r="J39" s="50"/>
      <c r="K39" s="50"/>
    </row>
    <row r="40" spans="1:11" s="64" customFormat="1" ht="24" customHeight="1">
      <c r="A40" s="55"/>
      <c r="B40" s="91"/>
      <c r="C40" s="91"/>
      <c r="D40" s="91"/>
      <c r="I40" s="50"/>
      <c r="J40" s="50"/>
      <c r="K40" s="50"/>
    </row>
    <row r="41" spans="1:11" s="64" customFormat="1" ht="24" customHeight="1">
      <c r="A41" s="55"/>
      <c r="B41" s="91"/>
      <c r="C41" s="91"/>
      <c r="D41" s="91"/>
      <c r="I41" s="50"/>
      <c r="J41" s="50"/>
      <c r="K41" s="50"/>
    </row>
    <row r="42" spans="1:11" s="64" customFormat="1" ht="24" customHeight="1">
      <c r="A42" s="55"/>
      <c r="B42" s="91"/>
      <c r="C42" s="91"/>
      <c r="D42" s="91"/>
      <c r="I42" s="50"/>
      <c r="J42" s="50"/>
      <c r="K42" s="50"/>
    </row>
    <row r="43" spans="1:11" s="64" customFormat="1" ht="24" customHeight="1">
      <c r="A43" s="55"/>
      <c r="B43" s="91"/>
      <c r="C43" s="91"/>
      <c r="D43" s="91"/>
      <c r="I43" s="50"/>
      <c r="J43" s="50"/>
      <c r="K43" s="50"/>
    </row>
    <row r="44" spans="1:11" s="64" customFormat="1" ht="24" customHeight="1">
      <c r="A44" s="55"/>
      <c r="B44" s="91"/>
      <c r="C44" s="91"/>
      <c r="D44" s="91"/>
      <c r="I44" s="50"/>
      <c r="J44" s="50"/>
      <c r="K44" s="50"/>
    </row>
    <row r="45" spans="1:11" s="64" customFormat="1" ht="24" customHeight="1">
      <c r="A45" s="55"/>
      <c r="B45" s="91"/>
      <c r="C45" s="91"/>
      <c r="D45" s="91"/>
      <c r="I45" s="50"/>
      <c r="J45" s="50"/>
      <c r="K45" s="50"/>
    </row>
    <row r="46" spans="1:11" s="64" customFormat="1" ht="24" customHeight="1">
      <c r="A46" s="55"/>
      <c r="B46" s="91"/>
      <c r="C46" s="91"/>
      <c r="D46" s="91"/>
      <c r="I46" s="50"/>
      <c r="J46" s="50"/>
      <c r="K46" s="50"/>
    </row>
    <row r="47" spans="1:11" s="64" customFormat="1" ht="24" customHeight="1">
      <c r="A47" s="55"/>
      <c r="B47" s="91"/>
      <c r="C47" s="91"/>
      <c r="D47" s="91"/>
      <c r="I47" s="50"/>
      <c r="J47" s="50"/>
      <c r="K47" s="50"/>
    </row>
    <row r="48" spans="1:11" s="64" customFormat="1" ht="24" customHeight="1">
      <c r="A48" s="55"/>
      <c r="B48" s="91"/>
      <c r="C48" s="91"/>
      <c r="D48" s="91"/>
      <c r="I48" s="50"/>
      <c r="J48" s="50"/>
      <c r="K48" s="50"/>
    </row>
    <row r="49" spans="1:11" s="64" customFormat="1" ht="24" customHeight="1">
      <c r="A49" s="55"/>
      <c r="B49" s="91"/>
      <c r="C49" s="91"/>
      <c r="D49" s="91"/>
      <c r="I49" s="50"/>
      <c r="J49" s="50"/>
      <c r="K49" s="50"/>
    </row>
    <row r="50" spans="1:11" s="64" customFormat="1" ht="24" customHeight="1">
      <c r="A50" s="55"/>
      <c r="B50" s="91"/>
      <c r="C50" s="91"/>
      <c r="D50" s="91"/>
      <c r="I50" s="50"/>
      <c r="J50" s="50"/>
      <c r="K50" s="50"/>
    </row>
    <row r="51" spans="1:11" s="64" customFormat="1" ht="24" customHeight="1">
      <c r="A51" s="55"/>
      <c r="B51" s="91"/>
      <c r="C51" s="91"/>
      <c r="D51" s="91"/>
      <c r="I51" s="50"/>
      <c r="J51" s="50"/>
      <c r="K51" s="50"/>
    </row>
    <row r="52" spans="1:11" s="64" customFormat="1" ht="24" customHeight="1">
      <c r="A52" s="55"/>
      <c r="B52" s="91"/>
      <c r="C52" s="91"/>
      <c r="D52" s="91"/>
      <c r="I52" s="50"/>
      <c r="J52" s="50"/>
      <c r="K52" s="50"/>
    </row>
    <row r="53" spans="1:11" s="64" customFormat="1" ht="24" customHeight="1">
      <c r="A53" s="55"/>
      <c r="B53" s="91"/>
      <c r="C53" s="91"/>
      <c r="D53" s="91"/>
      <c r="I53" s="50"/>
      <c r="J53" s="50"/>
      <c r="K53" s="50"/>
    </row>
    <row r="54" spans="1:11" s="64" customFormat="1" ht="24" customHeight="1">
      <c r="A54" s="55"/>
      <c r="B54" s="91"/>
      <c r="C54" s="91"/>
      <c r="D54" s="91"/>
      <c r="I54" s="50"/>
      <c r="J54" s="50"/>
      <c r="K54" s="50"/>
    </row>
    <row r="55" spans="1:11" s="64" customFormat="1" ht="24" customHeight="1">
      <c r="A55" s="55"/>
      <c r="B55" s="91"/>
      <c r="C55" s="91"/>
      <c r="D55" s="91"/>
      <c r="I55" s="50"/>
      <c r="J55" s="50"/>
      <c r="K55" s="50"/>
    </row>
    <row r="56" spans="1:11" s="64" customFormat="1" ht="24" customHeight="1">
      <c r="A56" s="55"/>
      <c r="B56" s="91"/>
      <c r="C56" s="91"/>
      <c r="D56" s="91"/>
      <c r="I56" s="50"/>
      <c r="J56" s="50"/>
      <c r="K56" s="50"/>
    </row>
    <row r="57" spans="1:11" s="64" customFormat="1" ht="24" customHeight="1">
      <c r="A57" s="55"/>
      <c r="B57" s="91"/>
      <c r="C57" s="91"/>
      <c r="D57" s="91"/>
      <c r="I57" s="50"/>
      <c r="J57" s="50"/>
      <c r="K57" s="50"/>
    </row>
    <row r="58" spans="1:11" s="64" customFormat="1" ht="24" customHeight="1">
      <c r="A58" s="55"/>
      <c r="B58" s="91"/>
      <c r="C58" s="91"/>
      <c r="D58" s="91"/>
      <c r="I58" s="50"/>
      <c r="J58" s="50"/>
      <c r="K58" s="50"/>
    </row>
    <row r="59" spans="1:11" s="64" customFormat="1" ht="24" customHeight="1">
      <c r="A59" s="55"/>
      <c r="B59" s="91"/>
      <c r="C59" s="91"/>
      <c r="D59" s="91"/>
      <c r="I59" s="50"/>
      <c r="J59" s="50"/>
      <c r="K59" s="50"/>
    </row>
    <row r="60" spans="1:11" s="64" customFormat="1" ht="24" customHeight="1">
      <c r="A60" s="55"/>
      <c r="B60" s="91"/>
      <c r="C60" s="91"/>
      <c r="D60" s="91"/>
      <c r="I60" s="50"/>
      <c r="J60" s="50"/>
      <c r="K60" s="50"/>
    </row>
    <row r="61" spans="1:11" s="64" customFormat="1" ht="24" customHeight="1">
      <c r="A61" s="55"/>
      <c r="B61" s="91"/>
      <c r="C61" s="91"/>
      <c r="D61" s="91"/>
      <c r="I61" s="50"/>
      <c r="J61" s="50"/>
      <c r="K61" s="50"/>
    </row>
    <row r="62" spans="1:11" s="64" customFormat="1" ht="24" customHeight="1">
      <c r="A62" s="55"/>
      <c r="B62" s="91"/>
      <c r="C62" s="91"/>
      <c r="D62" s="91"/>
      <c r="I62" s="50"/>
      <c r="J62" s="50"/>
      <c r="K62" s="50"/>
    </row>
    <row r="63" spans="1:11" s="64" customFormat="1" ht="24" customHeight="1">
      <c r="A63" s="55"/>
      <c r="B63" s="91"/>
      <c r="C63" s="91"/>
      <c r="D63" s="91"/>
      <c r="I63" s="50"/>
      <c r="J63" s="50"/>
      <c r="K63" s="50"/>
    </row>
    <row r="64" spans="1:11" s="64" customFormat="1" ht="24" customHeight="1">
      <c r="A64" s="55"/>
      <c r="B64" s="91"/>
      <c r="C64" s="91"/>
      <c r="D64" s="91"/>
      <c r="I64" s="50"/>
      <c r="J64" s="50"/>
      <c r="K64" s="50"/>
    </row>
    <row r="65" spans="1:11" s="64" customFormat="1" ht="24" customHeight="1">
      <c r="A65" s="55"/>
      <c r="B65" s="91"/>
      <c r="C65" s="91"/>
      <c r="D65" s="91"/>
      <c r="I65" s="50"/>
      <c r="J65" s="50"/>
      <c r="K65" s="50"/>
    </row>
    <row r="66" spans="1:11" s="64" customFormat="1" ht="24" customHeight="1">
      <c r="A66" s="55"/>
      <c r="B66" s="91"/>
      <c r="C66" s="91"/>
      <c r="D66" s="91"/>
      <c r="I66" s="50"/>
      <c r="J66" s="50"/>
      <c r="K66" s="50"/>
    </row>
    <row r="67" spans="1:11" s="64" customFormat="1" ht="24" customHeight="1">
      <c r="A67" s="55"/>
      <c r="B67" s="91"/>
      <c r="C67" s="91"/>
      <c r="D67" s="91"/>
      <c r="I67" s="50"/>
      <c r="J67" s="50"/>
      <c r="K67" s="50"/>
    </row>
    <row r="68" spans="1:11" s="64" customFormat="1" ht="24" customHeight="1">
      <c r="A68" s="55"/>
      <c r="B68" s="91"/>
      <c r="C68" s="91"/>
      <c r="D68" s="91"/>
      <c r="I68" s="50"/>
      <c r="J68" s="50"/>
      <c r="K68" s="50"/>
    </row>
    <row r="69" spans="1:11" s="64" customFormat="1" ht="24" customHeight="1">
      <c r="A69" s="55"/>
      <c r="B69" s="91"/>
      <c r="C69" s="91"/>
      <c r="D69" s="91"/>
      <c r="I69" s="50"/>
      <c r="J69" s="50"/>
      <c r="K69" s="50"/>
    </row>
    <row r="70" spans="1:11" s="64" customFormat="1" ht="24" customHeight="1">
      <c r="A70" s="55"/>
      <c r="B70" s="91"/>
      <c r="C70" s="91"/>
      <c r="D70" s="91"/>
      <c r="I70" s="50"/>
      <c r="J70" s="50"/>
      <c r="K70" s="50"/>
    </row>
    <row r="71" spans="1:11" s="64" customFormat="1" ht="24" customHeight="1">
      <c r="A71" s="55"/>
      <c r="B71" s="91"/>
      <c r="C71" s="91"/>
      <c r="D71" s="91"/>
      <c r="I71" s="50"/>
      <c r="J71" s="50"/>
      <c r="K71" s="50"/>
    </row>
    <row r="72" spans="1:11" s="64" customFormat="1" ht="24" customHeight="1">
      <c r="A72" s="55"/>
      <c r="B72" s="91"/>
      <c r="C72" s="91"/>
      <c r="D72" s="91"/>
      <c r="I72" s="50"/>
      <c r="J72" s="50"/>
      <c r="K72" s="50"/>
    </row>
    <row r="73" spans="1:11" s="64" customFormat="1" ht="24" customHeight="1">
      <c r="A73" s="55"/>
      <c r="B73" s="91"/>
      <c r="C73" s="91"/>
      <c r="D73" s="91"/>
      <c r="I73" s="50"/>
      <c r="J73" s="50"/>
      <c r="K73" s="50"/>
    </row>
    <row r="74" spans="1:11" s="64" customFormat="1" ht="24" customHeight="1">
      <c r="A74" s="55"/>
      <c r="B74" s="91"/>
      <c r="C74" s="91"/>
      <c r="D74" s="91"/>
      <c r="I74" s="50"/>
      <c r="J74" s="50"/>
      <c r="K74" s="50"/>
    </row>
    <row r="75" spans="1:11" s="64" customFormat="1" ht="24" customHeight="1">
      <c r="A75" s="55"/>
      <c r="B75" s="91"/>
      <c r="C75" s="91"/>
      <c r="D75" s="91"/>
      <c r="I75" s="50"/>
      <c r="J75" s="50"/>
      <c r="K75" s="50"/>
    </row>
    <row r="76" spans="1:11" s="64" customFormat="1" ht="24" customHeight="1">
      <c r="A76" s="55"/>
      <c r="B76" s="91"/>
      <c r="C76" s="91"/>
      <c r="D76" s="91"/>
      <c r="I76" s="50"/>
      <c r="J76" s="50"/>
      <c r="K76" s="50"/>
    </row>
    <row r="77" spans="1:11" s="64" customFormat="1" ht="24" customHeight="1">
      <c r="A77" s="55"/>
      <c r="B77" s="91"/>
      <c r="C77" s="91"/>
      <c r="D77" s="91"/>
      <c r="I77" s="50"/>
      <c r="J77" s="50"/>
      <c r="K77" s="50"/>
    </row>
    <row r="78" spans="1:11" s="64" customFormat="1" ht="24" customHeight="1">
      <c r="A78" s="55"/>
      <c r="B78" s="91"/>
      <c r="C78" s="91"/>
      <c r="D78" s="91"/>
      <c r="I78" s="50"/>
      <c r="J78" s="50"/>
      <c r="K78" s="50"/>
    </row>
    <row r="79" spans="1:11" s="64" customFormat="1" ht="24" customHeight="1">
      <c r="A79" s="55"/>
      <c r="B79" s="91"/>
      <c r="C79" s="91"/>
      <c r="D79" s="91"/>
      <c r="I79" s="50"/>
      <c r="J79" s="50"/>
      <c r="K79" s="50"/>
    </row>
    <row r="80" spans="1:11" s="64" customFormat="1" ht="24" customHeight="1">
      <c r="A80" s="55"/>
      <c r="B80" s="91"/>
      <c r="C80" s="91"/>
      <c r="D80" s="91"/>
      <c r="I80" s="50"/>
      <c r="J80" s="50"/>
      <c r="K80" s="50"/>
    </row>
    <row r="81" spans="1:11" s="64" customFormat="1" ht="24" customHeight="1">
      <c r="A81" s="55"/>
      <c r="B81" s="91"/>
      <c r="C81" s="91"/>
      <c r="D81" s="91"/>
      <c r="I81" s="50"/>
      <c r="J81" s="50"/>
      <c r="K81" s="50"/>
    </row>
    <row r="82" spans="1:11" s="64" customFormat="1" ht="24" customHeight="1">
      <c r="A82" s="55"/>
      <c r="B82" s="91"/>
      <c r="C82" s="91"/>
      <c r="D82" s="91"/>
      <c r="I82" s="50"/>
      <c r="J82" s="50"/>
      <c r="K82" s="50"/>
    </row>
    <row r="83" spans="1:11" s="64" customFormat="1" ht="24" customHeight="1">
      <c r="A83" s="55"/>
      <c r="B83" s="91"/>
      <c r="C83" s="91"/>
      <c r="D83" s="91"/>
      <c r="I83" s="50"/>
      <c r="J83" s="50"/>
      <c r="K83" s="50"/>
    </row>
    <row r="84" spans="1:11" s="64" customFormat="1" ht="24" customHeight="1">
      <c r="A84" s="55"/>
      <c r="B84" s="91"/>
      <c r="C84" s="91"/>
      <c r="D84" s="91"/>
      <c r="I84" s="50"/>
      <c r="J84" s="50"/>
      <c r="K84" s="50"/>
    </row>
    <row r="85" spans="1:11" s="64" customFormat="1" ht="24" customHeight="1">
      <c r="A85" s="55"/>
      <c r="B85" s="91"/>
      <c r="C85" s="91"/>
      <c r="D85" s="91"/>
      <c r="I85" s="50"/>
      <c r="J85" s="50"/>
      <c r="K85" s="50"/>
    </row>
    <row r="86" spans="1:11" s="64" customFormat="1" ht="24" customHeight="1">
      <c r="A86" s="55"/>
      <c r="B86" s="91"/>
      <c r="C86" s="91"/>
      <c r="D86" s="91"/>
      <c r="I86" s="50"/>
      <c r="J86" s="50"/>
      <c r="K86" s="50"/>
    </row>
    <row r="87" spans="1:11" s="64" customFormat="1" ht="24" customHeight="1">
      <c r="A87" s="55"/>
      <c r="B87" s="91"/>
      <c r="C87" s="91"/>
      <c r="D87" s="91"/>
      <c r="I87" s="50"/>
      <c r="J87" s="50"/>
      <c r="K87" s="50"/>
    </row>
    <row r="88" spans="1:11" s="64" customFormat="1" ht="24" customHeight="1">
      <c r="A88" s="55"/>
      <c r="B88" s="91"/>
      <c r="C88" s="91"/>
      <c r="D88" s="91"/>
      <c r="I88" s="50"/>
      <c r="J88" s="50"/>
      <c r="K88" s="50"/>
    </row>
    <row r="89" spans="1:11" s="64" customFormat="1" ht="24" customHeight="1">
      <c r="A89" s="55"/>
      <c r="B89" s="91"/>
      <c r="C89" s="91"/>
      <c r="D89" s="91"/>
      <c r="I89" s="50"/>
      <c r="J89" s="50"/>
      <c r="K89" s="50"/>
    </row>
    <row r="90" spans="1:11" s="64" customFormat="1" ht="24" customHeight="1">
      <c r="A90" s="55"/>
      <c r="B90" s="91"/>
      <c r="C90" s="91"/>
      <c r="D90" s="91"/>
      <c r="I90" s="50"/>
      <c r="J90" s="50"/>
      <c r="K90" s="50"/>
    </row>
    <row r="91" spans="1:11" s="64" customFormat="1" ht="24" customHeight="1">
      <c r="A91" s="55"/>
      <c r="B91" s="91"/>
      <c r="C91" s="91"/>
      <c r="D91" s="91"/>
      <c r="I91" s="50"/>
      <c r="J91" s="50"/>
      <c r="K91" s="50"/>
    </row>
    <row r="92" spans="1:11" s="64" customFormat="1" ht="24" customHeight="1">
      <c r="A92" s="55"/>
      <c r="B92" s="91"/>
      <c r="C92" s="91"/>
      <c r="D92" s="91"/>
      <c r="I92" s="50"/>
      <c r="J92" s="50"/>
      <c r="K92" s="50"/>
    </row>
    <row r="93" spans="1:11" s="64" customFormat="1" ht="24" customHeight="1">
      <c r="A93" s="55"/>
      <c r="B93" s="91"/>
      <c r="C93" s="91"/>
      <c r="D93" s="91"/>
      <c r="I93" s="50"/>
      <c r="J93" s="50"/>
      <c r="K93" s="50"/>
    </row>
    <row r="94" spans="1:11" s="64" customFormat="1" ht="24" customHeight="1">
      <c r="A94" s="55"/>
      <c r="B94" s="91"/>
      <c r="C94" s="91"/>
      <c r="D94" s="91"/>
      <c r="I94" s="50"/>
      <c r="J94" s="50"/>
      <c r="K94" s="50"/>
    </row>
    <row r="95" spans="1:11" s="64" customFormat="1" ht="24" customHeight="1">
      <c r="A95" s="55"/>
      <c r="B95" s="91"/>
      <c r="C95" s="91"/>
      <c r="D95" s="91"/>
      <c r="I95" s="50"/>
      <c r="J95" s="50"/>
      <c r="K95" s="50"/>
    </row>
    <row r="96" spans="1:11" s="64" customFormat="1" ht="24" customHeight="1">
      <c r="A96" s="55"/>
      <c r="B96" s="91"/>
      <c r="C96" s="91"/>
      <c r="D96" s="91"/>
      <c r="I96" s="50"/>
      <c r="J96" s="50"/>
      <c r="K96" s="50"/>
    </row>
    <row r="97" spans="1:11" s="64" customFormat="1" ht="24" customHeight="1">
      <c r="A97" s="55"/>
      <c r="B97" s="91"/>
      <c r="C97" s="91"/>
      <c r="D97" s="91"/>
      <c r="I97" s="50"/>
      <c r="J97" s="50"/>
      <c r="K97" s="50"/>
    </row>
    <row r="98" spans="1:11" s="64" customFormat="1" ht="24" customHeight="1">
      <c r="A98" s="55"/>
      <c r="B98" s="91"/>
      <c r="C98" s="91"/>
      <c r="D98" s="91"/>
      <c r="I98" s="50"/>
      <c r="J98" s="50"/>
      <c r="K98" s="50"/>
    </row>
    <row r="99" spans="1:11" s="64" customFormat="1" ht="24" customHeight="1">
      <c r="A99" s="55"/>
      <c r="B99" s="91"/>
      <c r="C99" s="91"/>
      <c r="D99" s="91"/>
      <c r="I99" s="50"/>
      <c r="J99" s="50"/>
      <c r="K99" s="50"/>
    </row>
    <row r="100" spans="1:11" s="64" customFormat="1" ht="24" customHeight="1">
      <c r="A100" s="55"/>
      <c r="B100" s="91"/>
      <c r="C100" s="91"/>
      <c r="D100" s="91"/>
      <c r="I100" s="50"/>
      <c r="J100" s="50"/>
      <c r="K100" s="50"/>
    </row>
    <row r="101" spans="1:11" s="64" customFormat="1" ht="24" customHeight="1">
      <c r="A101" s="55"/>
      <c r="B101" s="91"/>
      <c r="C101" s="91"/>
      <c r="D101" s="91"/>
      <c r="I101" s="50"/>
      <c r="J101" s="50"/>
      <c r="K101" s="50"/>
    </row>
    <row r="102" spans="1:11" s="64" customFormat="1" ht="24" customHeight="1">
      <c r="A102" s="55"/>
      <c r="B102" s="91"/>
      <c r="C102" s="91"/>
      <c r="D102" s="91"/>
      <c r="I102" s="50"/>
      <c r="J102" s="50"/>
      <c r="K102" s="50"/>
    </row>
    <row r="103" spans="1:11" s="64" customFormat="1" ht="24" customHeight="1">
      <c r="A103" s="55"/>
      <c r="B103" s="91"/>
      <c r="C103" s="91"/>
      <c r="D103" s="91"/>
      <c r="I103" s="50"/>
      <c r="J103" s="50"/>
      <c r="K103" s="50"/>
    </row>
    <row r="104" spans="1:11" ht="24" customHeight="1">
      <c r="B104" s="91"/>
      <c r="C104" s="91"/>
      <c r="D104" s="91"/>
    </row>
    <row r="105" spans="1:11" ht="24" customHeight="1">
      <c r="B105" s="91"/>
      <c r="C105" s="91"/>
      <c r="D105" s="91"/>
    </row>
    <row r="106" spans="1:11" ht="24" customHeight="1">
      <c r="B106" s="91"/>
      <c r="C106" s="91"/>
      <c r="D106" s="91"/>
    </row>
    <row r="107" spans="1:11" ht="24" customHeight="1">
      <c r="B107" s="91"/>
      <c r="C107" s="91"/>
      <c r="D107" s="91"/>
    </row>
    <row r="108" spans="1:11" ht="24" customHeight="1">
      <c r="B108" s="91"/>
      <c r="C108" s="91"/>
      <c r="D108" s="91"/>
    </row>
    <row r="109" spans="1:11" ht="24" customHeight="1">
      <c r="B109" s="91"/>
      <c r="C109" s="91"/>
      <c r="D109" s="91"/>
    </row>
    <row r="110" spans="1:11" ht="24" customHeight="1">
      <c r="B110" s="91"/>
      <c r="C110" s="91"/>
      <c r="D110" s="91"/>
    </row>
    <row r="111" spans="1:11" ht="24" customHeight="1">
      <c r="B111" s="91"/>
      <c r="C111" s="91"/>
      <c r="D111" s="91"/>
    </row>
    <row r="112" spans="1:11" ht="24" customHeight="1">
      <c r="B112" s="91"/>
      <c r="C112" s="91"/>
      <c r="D112" s="91"/>
    </row>
    <row r="113" spans="1:12" ht="24" customHeight="1">
      <c r="B113" s="91"/>
      <c r="C113" s="91"/>
      <c r="D113" s="91"/>
    </row>
    <row r="114" spans="1:12" ht="24" customHeight="1">
      <c r="B114" s="91"/>
      <c r="C114" s="91"/>
      <c r="D114" s="91"/>
    </row>
    <row r="115" spans="1:12" ht="24" customHeight="1">
      <c r="B115" s="91"/>
      <c r="C115" s="91"/>
      <c r="D115" s="91"/>
    </row>
    <row r="116" spans="1:12" ht="24" customHeight="1">
      <c r="B116" s="91"/>
      <c r="C116" s="91"/>
      <c r="D116" s="91"/>
    </row>
    <row r="117" spans="1:12" s="50" customFormat="1" ht="24" customHeight="1">
      <c r="A117" s="55"/>
      <c r="B117" s="91"/>
      <c r="C117" s="91"/>
      <c r="D117" s="91"/>
      <c r="E117" s="64"/>
      <c r="F117" s="64"/>
      <c r="G117" s="64"/>
      <c r="H117" s="64"/>
      <c r="L117" s="65"/>
    </row>
    <row r="118" spans="1:12" s="50" customFormat="1" ht="24" customHeight="1">
      <c r="A118" s="55"/>
      <c r="B118" s="91"/>
      <c r="C118" s="91"/>
      <c r="D118" s="91"/>
      <c r="E118" s="64"/>
      <c r="F118" s="64"/>
      <c r="G118" s="64"/>
      <c r="H118" s="64"/>
      <c r="L118" s="65"/>
    </row>
    <row r="119" spans="1:12" s="50" customFormat="1" ht="24" customHeight="1">
      <c r="A119" s="55"/>
      <c r="B119" s="91"/>
      <c r="C119" s="91"/>
      <c r="D119" s="91"/>
      <c r="E119" s="64"/>
      <c r="F119" s="64"/>
      <c r="G119" s="64"/>
      <c r="H119" s="64"/>
      <c r="L119" s="65"/>
    </row>
    <row r="120" spans="1:12" s="50" customFormat="1" ht="24" customHeight="1">
      <c r="A120" s="55"/>
      <c r="B120" s="91"/>
      <c r="C120" s="91"/>
      <c r="D120" s="91"/>
      <c r="E120" s="64"/>
      <c r="F120" s="64"/>
      <c r="G120" s="64"/>
      <c r="H120" s="64"/>
      <c r="L120" s="65"/>
    </row>
    <row r="121" spans="1:12" s="50" customFormat="1" ht="24" customHeight="1">
      <c r="A121" s="55"/>
      <c r="B121" s="91"/>
      <c r="C121" s="91"/>
      <c r="D121" s="91"/>
      <c r="E121" s="64"/>
      <c r="F121" s="64"/>
      <c r="G121" s="64"/>
      <c r="H121" s="64"/>
      <c r="L121" s="65"/>
    </row>
    <row r="122" spans="1:12" s="50" customFormat="1" ht="24" customHeight="1">
      <c r="A122" s="55"/>
      <c r="B122" s="91"/>
      <c r="C122" s="91"/>
      <c r="D122" s="91"/>
      <c r="E122" s="64"/>
      <c r="F122" s="64"/>
      <c r="G122" s="64"/>
      <c r="H122" s="64"/>
      <c r="L122" s="65"/>
    </row>
    <row r="123" spans="1:12" s="50" customFormat="1" ht="24" customHeight="1">
      <c r="A123" s="55"/>
      <c r="B123" s="91"/>
      <c r="C123" s="91"/>
      <c r="D123" s="91"/>
      <c r="E123" s="64"/>
      <c r="F123" s="64"/>
      <c r="G123" s="64"/>
      <c r="H123" s="64"/>
      <c r="L123" s="65"/>
    </row>
    <row r="124" spans="1:12" s="50" customFormat="1" ht="24" customHeight="1">
      <c r="A124" s="55"/>
      <c r="B124" s="91"/>
      <c r="C124" s="91"/>
      <c r="D124" s="91"/>
      <c r="E124" s="64"/>
      <c r="F124" s="64"/>
      <c r="G124" s="64"/>
      <c r="H124" s="64"/>
      <c r="L124" s="65"/>
    </row>
    <row r="125" spans="1:12" s="50" customFormat="1" ht="24" customHeight="1">
      <c r="A125" s="55"/>
      <c r="B125" s="91"/>
      <c r="C125" s="91"/>
      <c r="D125" s="91"/>
      <c r="E125" s="64"/>
      <c r="F125" s="64"/>
      <c r="G125" s="64"/>
      <c r="H125" s="64"/>
      <c r="L125" s="65"/>
    </row>
    <row r="126" spans="1:12" s="50" customFormat="1" ht="24" customHeight="1">
      <c r="A126" s="55"/>
      <c r="B126" s="91"/>
      <c r="C126" s="91"/>
      <c r="D126" s="91"/>
      <c r="E126" s="64"/>
      <c r="F126" s="64"/>
      <c r="G126" s="64"/>
      <c r="H126" s="64"/>
      <c r="L126" s="65"/>
    </row>
    <row r="127" spans="1:12" s="50" customFormat="1" ht="24" customHeight="1">
      <c r="A127" s="55"/>
      <c r="B127" s="91"/>
      <c r="C127" s="91"/>
      <c r="D127" s="91"/>
      <c r="E127" s="64"/>
      <c r="F127" s="64"/>
      <c r="G127" s="64"/>
      <c r="H127" s="64"/>
      <c r="L127" s="65"/>
    </row>
    <row r="128" spans="1:12" s="50" customFormat="1" ht="24" customHeight="1">
      <c r="A128" s="55"/>
      <c r="B128" s="91"/>
      <c r="C128" s="91"/>
      <c r="D128" s="91"/>
      <c r="E128" s="64"/>
      <c r="F128" s="64"/>
      <c r="G128" s="64"/>
      <c r="H128" s="64"/>
      <c r="L128" s="65"/>
    </row>
    <row r="129" spans="1:12" s="50" customFormat="1" ht="24" customHeight="1">
      <c r="A129" s="105"/>
      <c r="B129" s="106"/>
      <c r="C129" s="106"/>
      <c r="D129" s="106"/>
      <c r="E129" s="107"/>
      <c r="F129" s="107"/>
      <c r="G129" s="107"/>
      <c r="H129" s="108"/>
      <c r="L129" s="65"/>
    </row>
    <row r="130" spans="1:12" s="50" customFormat="1" ht="24" customHeight="1">
      <c r="A130" s="109"/>
      <c r="B130" s="110"/>
      <c r="C130" s="110"/>
      <c r="D130" s="110"/>
      <c r="E130" s="111"/>
      <c r="F130" s="111"/>
      <c r="G130" s="111"/>
      <c r="H130" s="112"/>
      <c r="L130" s="65"/>
    </row>
    <row r="131" spans="1:12" s="50" customFormat="1" ht="24" customHeight="1">
      <c r="A131" s="109"/>
      <c r="B131" s="110"/>
      <c r="C131" s="110"/>
      <c r="D131" s="110"/>
      <c r="E131" s="111"/>
      <c r="F131" s="111"/>
      <c r="G131" s="111"/>
      <c r="H131" s="112"/>
      <c r="L131" s="65"/>
    </row>
    <row r="132" spans="1:12" s="50" customFormat="1" ht="24" customHeight="1">
      <c r="A132" s="109"/>
      <c r="B132" s="110"/>
      <c r="C132" s="110"/>
      <c r="D132" s="110"/>
      <c r="E132" s="111"/>
      <c r="F132" s="111"/>
      <c r="G132" s="111"/>
      <c r="H132" s="112"/>
      <c r="L132" s="65"/>
    </row>
    <row r="133" spans="1:12" s="50" customFormat="1" ht="24" customHeight="1">
      <c r="A133" s="109"/>
      <c r="B133" s="110"/>
      <c r="C133" s="110"/>
      <c r="D133" s="110"/>
      <c r="E133" s="111"/>
      <c r="F133" s="111"/>
      <c r="G133" s="111"/>
      <c r="H133" s="112"/>
      <c r="L133" s="65"/>
    </row>
    <row r="134" spans="1:12" s="50" customFormat="1" ht="24" customHeight="1">
      <c r="A134" s="109"/>
      <c r="B134" s="110"/>
      <c r="C134" s="110"/>
      <c r="D134" s="110"/>
      <c r="E134" s="111"/>
      <c r="F134" s="111"/>
      <c r="G134" s="111"/>
      <c r="H134" s="112"/>
      <c r="L134" s="65"/>
    </row>
    <row r="135" spans="1:12" s="50" customFormat="1" ht="24" customHeight="1">
      <c r="A135" s="109"/>
      <c r="B135" s="110"/>
      <c r="C135" s="110"/>
      <c r="D135" s="110"/>
      <c r="E135" s="111"/>
      <c r="F135" s="111"/>
      <c r="G135" s="111"/>
      <c r="H135" s="112"/>
      <c r="L135" s="65"/>
    </row>
    <row r="136" spans="1:12" s="50" customFormat="1" ht="24" customHeight="1">
      <c r="A136" s="109"/>
      <c r="B136" s="110"/>
      <c r="C136" s="110"/>
      <c r="D136" s="110"/>
      <c r="E136" s="111"/>
      <c r="F136" s="111"/>
      <c r="G136" s="111"/>
      <c r="H136" s="112"/>
      <c r="L136" s="65"/>
    </row>
    <row r="137" spans="1:12" s="50" customFormat="1" ht="24" customHeight="1">
      <c r="A137" s="109"/>
      <c r="B137" s="110"/>
      <c r="C137" s="110"/>
      <c r="D137" s="110"/>
      <c r="E137" s="111"/>
      <c r="F137" s="111"/>
      <c r="G137" s="111"/>
      <c r="H137" s="112"/>
      <c r="L137" s="65"/>
    </row>
    <row r="138" spans="1:12" s="50" customFormat="1" ht="24" customHeight="1">
      <c r="A138" s="109"/>
      <c r="B138" s="110"/>
      <c r="C138" s="110"/>
      <c r="D138" s="110"/>
      <c r="E138" s="111"/>
      <c r="F138" s="111"/>
      <c r="G138" s="111"/>
      <c r="H138" s="112"/>
      <c r="L138" s="65"/>
    </row>
    <row r="139" spans="1:12" s="50" customFormat="1" ht="24" customHeight="1">
      <c r="A139" s="109"/>
      <c r="B139" s="110"/>
      <c r="C139" s="110"/>
      <c r="D139" s="110"/>
      <c r="E139" s="111"/>
      <c r="F139" s="111"/>
      <c r="G139" s="111"/>
      <c r="H139" s="112"/>
      <c r="L139" s="65"/>
    </row>
    <row r="140" spans="1:12" s="50" customFormat="1" ht="24" customHeight="1">
      <c r="A140" s="109"/>
      <c r="B140" s="110"/>
      <c r="C140" s="110"/>
      <c r="D140" s="110"/>
      <c r="E140" s="111"/>
      <c r="F140" s="111"/>
      <c r="G140" s="111"/>
      <c r="H140" s="112"/>
      <c r="L140" s="65"/>
    </row>
    <row r="141" spans="1:12" s="50" customFormat="1" ht="24" customHeight="1">
      <c r="A141" s="109"/>
      <c r="B141" s="110"/>
      <c r="C141" s="110"/>
      <c r="D141" s="110"/>
      <c r="E141" s="111"/>
      <c r="F141" s="111"/>
      <c r="G141" s="111"/>
      <c r="H141" s="112"/>
      <c r="L141" s="65"/>
    </row>
    <row r="142" spans="1:12" s="50" customFormat="1" ht="24" customHeight="1">
      <c r="A142" s="109"/>
      <c r="B142" s="110"/>
      <c r="C142" s="110"/>
      <c r="D142" s="110"/>
      <c r="E142" s="111"/>
      <c r="F142" s="111"/>
      <c r="G142" s="111"/>
      <c r="H142" s="112"/>
      <c r="L142" s="65"/>
    </row>
    <row r="143" spans="1:12" s="50" customFormat="1" ht="24" customHeight="1">
      <c r="A143" s="109"/>
      <c r="B143" s="110"/>
      <c r="C143" s="110"/>
      <c r="D143" s="110"/>
      <c r="E143" s="111"/>
      <c r="F143" s="111"/>
      <c r="G143" s="111"/>
      <c r="H143" s="112"/>
      <c r="L143" s="65"/>
    </row>
    <row r="144" spans="1:12" s="50" customFormat="1" ht="24" customHeight="1">
      <c r="A144" s="109"/>
      <c r="B144" s="110"/>
      <c r="C144" s="110"/>
      <c r="D144" s="110"/>
      <c r="E144" s="111"/>
      <c r="F144" s="111"/>
      <c r="G144" s="111"/>
      <c r="H144" s="112"/>
      <c r="L144" s="65"/>
    </row>
    <row r="145" spans="1:12" s="50" customFormat="1" ht="24" customHeight="1">
      <c r="A145" s="109"/>
      <c r="B145" s="110"/>
      <c r="C145" s="110"/>
      <c r="D145" s="110"/>
      <c r="E145" s="111"/>
      <c r="F145" s="111"/>
      <c r="G145" s="111"/>
      <c r="H145" s="112"/>
      <c r="L145" s="65"/>
    </row>
    <row r="146" spans="1:12" s="50" customFormat="1" ht="24" customHeight="1">
      <c r="A146" s="109"/>
      <c r="B146" s="110"/>
      <c r="C146" s="110"/>
      <c r="D146" s="110"/>
      <c r="E146" s="111"/>
      <c r="F146" s="111"/>
      <c r="G146" s="111"/>
      <c r="H146" s="112"/>
      <c r="L146" s="65"/>
    </row>
    <row r="147" spans="1:12" s="50" customFormat="1" ht="24" customHeight="1">
      <c r="A147" s="109"/>
      <c r="B147" s="110"/>
      <c r="C147" s="110"/>
      <c r="D147" s="110"/>
      <c r="E147" s="111"/>
      <c r="F147" s="111"/>
      <c r="G147" s="111"/>
      <c r="H147" s="112"/>
      <c r="L147" s="65"/>
    </row>
    <row r="148" spans="1:12" s="50" customFormat="1" ht="24" customHeight="1">
      <c r="A148" s="109"/>
      <c r="B148" s="110"/>
      <c r="C148" s="110"/>
      <c r="D148" s="110"/>
      <c r="E148" s="111"/>
      <c r="F148" s="111"/>
      <c r="G148" s="111"/>
      <c r="H148" s="112"/>
      <c r="L148" s="65"/>
    </row>
    <row r="149" spans="1:12" s="50" customFormat="1" ht="24" customHeight="1">
      <c r="A149" s="109"/>
      <c r="B149" s="110"/>
      <c r="C149" s="110"/>
      <c r="D149" s="110"/>
      <c r="E149" s="111"/>
      <c r="F149" s="111"/>
      <c r="G149" s="111"/>
      <c r="H149" s="112"/>
      <c r="L149" s="65"/>
    </row>
    <row r="150" spans="1:12" s="50" customFormat="1" ht="24" customHeight="1">
      <c r="A150" s="109"/>
      <c r="B150" s="110"/>
      <c r="C150" s="110"/>
      <c r="D150" s="110"/>
      <c r="E150" s="111"/>
      <c r="F150" s="111"/>
      <c r="G150" s="111"/>
      <c r="H150" s="112"/>
      <c r="L150" s="65"/>
    </row>
    <row r="151" spans="1:12" s="50" customFormat="1" ht="24" customHeight="1">
      <c r="A151" s="109"/>
      <c r="B151" s="110"/>
      <c r="C151" s="110"/>
      <c r="D151" s="110"/>
      <c r="E151" s="111"/>
      <c r="F151" s="111"/>
      <c r="G151" s="111"/>
      <c r="H151" s="112"/>
      <c r="L151" s="65"/>
    </row>
    <row r="152" spans="1:12" s="50" customFormat="1" ht="24" customHeight="1">
      <c r="A152" s="109"/>
      <c r="B152" s="110"/>
      <c r="C152" s="110"/>
      <c r="D152" s="110"/>
      <c r="E152" s="111"/>
      <c r="F152" s="111"/>
      <c r="G152" s="111"/>
      <c r="H152" s="112"/>
      <c r="L152" s="65"/>
    </row>
    <row r="153" spans="1:12" s="50" customFormat="1" ht="24" customHeight="1">
      <c r="A153" s="109"/>
      <c r="B153" s="110"/>
      <c r="C153" s="110"/>
      <c r="D153" s="110"/>
      <c r="E153" s="111"/>
      <c r="F153" s="111"/>
      <c r="G153" s="111"/>
      <c r="H153" s="112"/>
      <c r="L153" s="65"/>
    </row>
    <row r="154" spans="1:12" s="50" customFormat="1" ht="24" customHeight="1">
      <c r="A154" s="109"/>
      <c r="B154" s="110"/>
      <c r="C154" s="110"/>
      <c r="D154" s="110"/>
      <c r="E154" s="111"/>
      <c r="F154" s="111"/>
      <c r="G154" s="111"/>
      <c r="H154" s="112"/>
      <c r="L154" s="65"/>
    </row>
    <row r="155" spans="1:12" s="50" customFormat="1" ht="24" customHeight="1">
      <c r="A155" s="109"/>
      <c r="B155" s="110"/>
      <c r="C155" s="110"/>
      <c r="D155" s="110"/>
      <c r="E155" s="111"/>
      <c r="F155" s="111"/>
      <c r="G155" s="111"/>
      <c r="H155" s="112"/>
      <c r="L155" s="65"/>
    </row>
    <row r="156" spans="1:12" s="50" customFormat="1" ht="24" customHeight="1">
      <c r="A156" s="109"/>
      <c r="B156" s="110"/>
      <c r="C156" s="110"/>
      <c r="D156" s="110"/>
      <c r="E156" s="111"/>
      <c r="F156" s="111"/>
      <c r="G156" s="111"/>
      <c r="H156" s="112"/>
      <c r="L156" s="65"/>
    </row>
    <row r="157" spans="1:12" s="50" customFormat="1" ht="24" customHeight="1">
      <c r="A157" s="109"/>
      <c r="B157" s="110"/>
      <c r="C157" s="110"/>
      <c r="D157" s="110"/>
      <c r="E157" s="111"/>
      <c r="F157" s="111"/>
      <c r="G157" s="111"/>
      <c r="H157" s="112"/>
      <c r="L157" s="65"/>
    </row>
    <row r="158" spans="1:12" s="50" customFormat="1" ht="24" customHeight="1">
      <c r="A158" s="109"/>
      <c r="B158" s="110"/>
      <c r="C158" s="110"/>
      <c r="D158" s="110"/>
      <c r="E158" s="111"/>
      <c r="F158" s="111"/>
      <c r="G158" s="111"/>
      <c r="H158" s="112"/>
      <c r="L158" s="65"/>
    </row>
    <row r="159" spans="1:12" s="50" customFormat="1" ht="24" customHeight="1">
      <c r="A159" s="109"/>
      <c r="B159" s="110"/>
      <c r="C159" s="110"/>
      <c r="D159" s="110"/>
      <c r="E159" s="111"/>
      <c r="F159" s="111"/>
      <c r="G159" s="111"/>
      <c r="H159" s="112"/>
      <c r="L159" s="65"/>
    </row>
    <row r="160" spans="1:12" s="50" customFormat="1" ht="24" customHeight="1">
      <c r="A160" s="109"/>
      <c r="B160" s="110"/>
      <c r="C160" s="110"/>
      <c r="D160" s="110"/>
      <c r="E160" s="111"/>
      <c r="F160" s="111"/>
      <c r="G160" s="111"/>
      <c r="H160" s="112"/>
      <c r="L160" s="65"/>
    </row>
    <row r="161" spans="1:12" s="50" customFormat="1" ht="24" customHeight="1">
      <c r="A161" s="109"/>
      <c r="B161" s="110"/>
      <c r="C161" s="110"/>
      <c r="D161" s="110"/>
      <c r="E161" s="111"/>
      <c r="F161" s="111"/>
      <c r="G161" s="111"/>
      <c r="H161" s="112"/>
      <c r="L161" s="65"/>
    </row>
    <row r="162" spans="1:12" s="50" customFormat="1" ht="24" customHeight="1">
      <c r="A162" s="109"/>
      <c r="B162" s="110"/>
      <c r="C162" s="110"/>
      <c r="D162" s="110"/>
      <c r="E162" s="111"/>
      <c r="F162" s="111"/>
      <c r="G162" s="111"/>
      <c r="H162" s="112"/>
      <c r="L162" s="65"/>
    </row>
    <row r="163" spans="1:12" s="50" customFormat="1" ht="24" customHeight="1">
      <c r="A163" s="109"/>
      <c r="B163" s="110"/>
      <c r="C163" s="110"/>
      <c r="D163" s="110"/>
      <c r="E163" s="111"/>
      <c r="F163" s="111"/>
      <c r="G163" s="111"/>
      <c r="H163" s="112"/>
      <c r="L163" s="65"/>
    </row>
    <row r="164" spans="1:12" s="50" customFormat="1" ht="24" customHeight="1">
      <c r="A164" s="109"/>
      <c r="B164" s="110"/>
      <c r="C164" s="110"/>
      <c r="D164" s="110"/>
      <c r="E164" s="111"/>
      <c r="F164" s="111"/>
      <c r="G164" s="111"/>
      <c r="H164" s="112"/>
      <c r="L164" s="65"/>
    </row>
    <row r="165" spans="1:12" s="50" customFormat="1" ht="24" customHeight="1">
      <c r="A165" s="109"/>
      <c r="B165" s="110"/>
      <c r="C165" s="110"/>
      <c r="D165" s="110"/>
      <c r="E165" s="111"/>
      <c r="F165" s="111"/>
      <c r="G165" s="111"/>
      <c r="H165" s="112"/>
      <c r="L165" s="65"/>
    </row>
    <row r="166" spans="1:12" s="50" customFormat="1" ht="24" customHeight="1">
      <c r="A166" s="109"/>
      <c r="B166" s="110"/>
      <c r="C166" s="110"/>
      <c r="D166" s="110"/>
      <c r="E166" s="111"/>
      <c r="F166" s="111"/>
      <c r="G166" s="111"/>
      <c r="H166" s="112"/>
      <c r="L166" s="65"/>
    </row>
    <row r="167" spans="1:12" s="50" customFormat="1" ht="24" customHeight="1">
      <c r="A167" s="109"/>
      <c r="B167" s="110"/>
      <c r="C167" s="110"/>
      <c r="D167" s="110"/>
      <c r="E167" s="111"/>
      <c r="F167" s="111"/>
      <c r="G167" s="111"/>
      <c r="H167" s="112"/>
      <c r="L167" s="65"/>
    </row>
    <row r="168" spans="1:12" s="50" customFormat="1" ht="24" customHeight="1">
      <c r="A168" s="109"/>
      <c r="B168" s="110"/>
      <c r="C168" s="110"/>
      <c r="D168" s="110"/>
      <c r="E168" s="111"/>
      <c r="F168" s="111"/>
      <c r="G168" s="111"/>
      <c r="H168" s="112"/>
      <c r="L168" s="65"/>
    </row>
    <row r="169" spans="1:12" s="50" customFormat="1" ht="24" customHeight="1">
      <c r="A169" s="109"/>
      <c r="B169" s="110"/>
      <c r="C169" s="110"/>
      <c r="D169" s="110"/>
      <c r="E169" s="111"/>
      <c r="F169" s="111"/>
      <c r="G169" s="111"/>
      <c r="H169" s="112"/>
      <c r="L169" s="65"/>
    </row>
    <row r="170" spans="1:12" s="50" customFormat="1" ht="24" customHeight="1">
      <c r="A170" s="109"/>
      <c r="B170" s="110"/>
      <c r="C170" s="110"/>
      <c r="D170" s="110"/>
      <c r="E170" s="111"/>
      <c r="F170" s="111"/>
      <c r="G170" s="111"/>
      <c r="H170" s="112"/>
      <c r="L170" s="65"/>
    </row>
    <row r="171" spans="1:12" s="50" customFormat="1" ht="24" customHeight="1">
      <c r="A171" s="109"/>
      <c r="B171" s="110"/>
      <c r="C171" s="110"/>
      <c r="D171" s="110"/>
      <c r="E171" s="111"/>
      <c r="F171" s="111"/>
      <c r="G171" s="111"/>
      <c r="H171" s="112"/>
      <c r="L171" s="65"/>
    </row>
    <row r="172" spans="1:12" s="50" customFormat="1" ht="24" customHeight="1">
      <c r="A172" s="109"/>
      <c r="B172" s="110"/>
      <c r="C172" s="110"/>
      <c r="D172" s="110"/>
      <c r="E172" s="111"/>
      <c r="F172" s="111"/>
      <c r="G172" s="111"/>
      <c r="H172" s="112"/>
      <c r="L172" s="65"/>
    </row>
    <row r="173" spans="1:12" s="50" customFormat="1" ht="24" customHeight="1">
      <c r="A173" s="109"/>
      <c r="B173" s="110"/>
      <c r="C173" s="110"/>
      <c r="D173" s="110"/>
      <c r="E173" s="111"/>
      <c r="F173" s="111"/>
      <c r="G173" s="111"/>
      <c r="H173" s="112"/>
      <c r="L173" s="65"/>
    </row>
    <row r="174" spans="1:12" s="50" customFormat="1" ht="24" customHeight="1">
      <c r="A174" s="109"/>
      <c r="B174" s="110"/>
      <c r="C174" s="110"/>
      <c r="D174" s="110"/>
      <c r="E174" s="111"/>
      <c r="F174" s="111"/>
      <c r="G174" s="111"/>
      <c r="H174" s="112"/>
      <c r="L174" s="65"/>
    </row>
    <row r="175" spans="1:12" s="50" customFormat="1" ht="24" customHeight="1">
      <c r="A175" s="109"/>
      <c r="B175" s="110"/>
      <c r="C175" s="110"/>
      <c r="D175" s="110"/>
      <c r="E175" s="111"/>
      <c r="F175" s="111"/>
      <c r="G175" s="111"/>
      <c r="H175" s="112"/>
      <c r="L175" s="65"/>
    </row>
    <row r="176" spans="1:12" s="50" customFormat="1" ht="24" customHeight="1">
      <c r="A176" s="109"/>
      <c r="B176" s="110"/>
      <c r="C176" s="110"/>
      <c r="D176" s="110"/>
      <c r="E176" s="111"/>
      <c r="F176" s="111"/>
      <c r="G176" s="111"/>
      <c r="H176" s="112"/>
      <c r="L176" s="65"/>
    </row>
    <row r="177" spans="1:12" s="50" customFormat="1" ht="24" customHeight="1">
      <c r="A177" s="109"/>
      <c r="B177" s="110"/>
      <c r="C177" s="110"/>
      <c r="D177" s="110"/>
      <c r="E177" s="111"/>
      <c r="F177" s="111"/>
      <c r="G177" s="111"/>
      <c r="H177" s="112"/>
      <c r="L177" s="65"/>
    </row>
    <row r="178" spans="1:12" s="50" customFormat="1" ht="24" customHeight="1">
      <c r="A178" s="109"/>
      <c r="B178" s="110"/>
      <c r="C178" s="110"/>
      <c r="D178" s="110"/>
      <c r="E178" s="111"/>
      <c r="F178" s="111"/>
      <c r="G178" s="111"/>
      <c r="H178" s="112"/>
      <c r="L178" s="65"/>
    </row>
    <row r="179" spans="1:12" s="50" customFormat="1" ht="24" customHeight="1">
      <c r="A179" s="109"/>
      <c r="B179" s="110"/>
      <c r="C179" s="110"/>
      <c r="D179" s="110"/>
      <c r="E179" s="111"/>
      <c r="F179" s="111"/>
      <c r="G179" s="111"/>
      <c r="H179" s="112"/>
      <c r="L179" s="65"/>
    </row>
    <row r="180" spans="1:12" s="50" customFormat="1" ht="24" customHeight="1">
      <c r="A180" s="109"/>
      <c r="B180" s="110"/>
      <c r="C180" s="110"/>
      <c r="D180" s="110"/>
      <c r="E180" s="111"/>
      <c r="F180" s="111"/>
      <c r="G180" s="111"/>
      <c r="H180" s="112"/>
      <c r="L180" s="65"/>
    </row>
    <row r="181" spans="1:12" s="50" customFormat="1" ht="24" customHeight="1">
      <c r="A181" s="109"/>
      <c r="B181" s="110"/>
      <c r="C181" s="110"/>
      <c r="D181" s="110"/>
      <c r="E181" s="111"/>
      <c r="F181" s="111"/>
      <c r="G181" s="111"/>
      <c r="H181" s="112"/>
      <c r="L181" s="65"/>
    </row>
    <row r="182" spans="1:12" s="50" customFormat="1" ht="24" customHeight="1">
      <c r="A182" s="109"/>
      <c r="B182" s="110"/>
      <c r="C182" s="110"/>
      <c r="D182" s="110"/>
      <c r="E182" s="111"/>
      <c r="F182" s="111"/>
      <c r="G182" s="111"/>
      <c r="H182" s="112"/>
      <c r="L182" s="65"/>
    </row>
    <row r="183" spans="1:12" s="50" customFormat="1" ht="24" customHeight="1">
      <c r="A183" s="109"/>
      <c r="B183" s="110"/>
      <c r="C183" s="110"/>
      <c r="D183" s="110"/>
      <c r="E183" s="111"/>
      <c r="F183" s="111"/>
      <c r="G183" s="111"/>
      <c r="H183" s="112"/>
      <c r="L183" s="65"/>
    </row>
    <row r="184" spans="1:12" s="50" customFormat="1" ht="24" customHeight="1">
      <c r="A184" s="109"/>
      <c r="B184" s="110"/>
      <c r="C184" s="110"/>
      <c r="D184" s="110"/>
      <c r="E184" s="111"/>
      <c r="F184" s="111"/>
      <c r="G184" s="111"/>
      <c r="H184" s="112"/>
      <c r="L184" s="65"/>
    </row>
    <row r="185" spans="1:12" s="50" customFormat="1" ht="24" customHeight="1">
      <c r="A185" s="109"/>
      <c r="B185" s="110"/>
      <c r="C185" s="110"/>
      <c r="D185" s="110"/>
      <c r="E185" s="111"/>
      <c r="F185" s="111"/>
      <c r="G185" s="111"/>
      <c r="H185" s="112"/>
      <c r="L185" s="65"/>
    </row>
    <row r="186" spans="1:12" s="50" customFormat="1" ht="24" customHeight="1">
      <c r="A186" s="109"/>
      <c r="B186" s="110"/>
      <c r="C186" s="110"/>
      <c r="D186" s="110"/>
      <c r="E186" s="111"/>
      <c r="F186" s="111"/>
      <c r="G186" s="111"/>
      <c r="H186" s="112"/>
      <c r="L186" s="65"/>
    </row>
    <row r="187" spans="1:12" s="50" customFormat="1" ht="24" customHeight="1">
      <c r="A187" s="109"/>
      <c r="B187" s="110"/>
      <c r="C187" s="110"/>
      <c r="D187" s="110"/>
      <c r="E187" s="111"/>
      <c r="F187" s="111"/>
      <c r="G187" s="111"/>
      <c r="H187" s="112"/>
      <c r="L187" s="65"/>
    </row>
    <row r="188" spans="1:12" s="50" customFormat="1" ht="24" customHeight="1">
      <c r="A188" s="109"/>
      <c r="B188" s="110"/>
      <c r="C188" s="110"/>
      <c r="D188" s="110"/>
      <c r="E188" s="111"/>
      <c r="F188" s="111"/>
      <c r="G188" s="111"/>
      <c r="H188" s="112"/>
      <c r="L188" s="65"/>
    </row>
    <row r="189" spans="1:12" s="50" customFormat="1" ht="24" customHeight="1">
      <c r="A189" s="109"/>
      <c r="B189" s="110"/>
      <c r="C189" s="110"/>
      <c r="D189" s="110"/>
      <c r="E189" s="111"/>
      <c r="F189" s="111"/>
      <c r="G189" s="111"/>
      <c r="H189" s="112"/>
      <c r="L189" s="65"/>
    </row>
    <row r="190" spans="1:12" s="50" customFormat="1" ht="24" customHeight="1">
      <c r="A190" s="109"/>
      <c r="B190" s="110"/>
      <c r="C190" s="110"/>
      <c r="D190" s="110"/>
      <c r="E190" s="111"/>
      <c r="F190" s="111"/>
      <c r="G190" s="111"/>
      <c r="H190" s="112"/>
      <c r="L190" s="65"/>
    </row>
    <row r="191" spans="1:12" s="50" customFormat="1" ht="24" customHeight="1">
      <c r="A191" s="109"/>
      <c r="B191" s="110"/>
      <c r="C191" s="110"/>
      <c r="D191" s="110"/>
      <c r="E191" s="111"/>
      <c r="F191" s="111"/>
      <c r="G191" s="111"/>
      <c r="H191" s="112"/>
      <c r="L191" s="65"/>
    </row>
    <row r="192" spans="1:12" s="50" customFormat="1" ht="24" customHeight="1">
      <c r="A192" s="109"/>
      <c r="B192" s="110"/>
      <c r="C192" s="110"/>
      <c r="D192" s="110"/>
      <c r="E192" s="111"/>
      <c r="F192" s="111"/>
      <c r="G192" s="111"/>
      <c r="H192" s="112"/>
      <c r="L192" s="65"/>
    </row>
    <row r="193" spans="1:12" s="50" customFormat="1" ht="24" customHeight="1">
      <c r="A193" s="109"/>
      <c r="B193" s="110"/>
      <c r="C193" s="110"/>
      <c r="D193" s="110"/>
      <c r="E193" s="111"/>
      <c r="F193" s="111"/>
      <c r="G193" s="111"/>
      <c r="H193" s="112"/>
      <c r="L193" s="65"/>
    </row>
    <row r="194" spans="1:12" s="50" customFormat="1" ht="24" customHeight="1">
      <c r="A194" s="109"/>
      <c r="B194" s="110"/>
      <c r="C194" s="110"/>
      <c r="D194" s="110"/>
      <c r="E194" s="111"/>
      <c r="F194" s="111"/>
      <c r="G194" s="111"/>
      <c r="H194" s="112"/>
      <c r="L194" s="65"/>
    </row>
    <row r="195" spans="1:12" s="50" customFormat="1" ht="24" customHeight="1">
      <c r="A195" s="109"/>
      <c r="B195" s="110"/>
      <c r="C195" s="110"/>
      <c r="D195" s="110"/>
      <c r="E195" s="111"/>
      <c r="F195" s="111"/>
      <c r="G195" s="111"/>
      <c r="H195" s="112"/>
      <c r="L195" s="65"/>
    </row>
    <row r="196" spans="1:12" s="50" customFormat="1" ht="24" customHeight="1">
      <c r="A196" s="109"/>
      <c r="B196" s="110"/>
      <c r="C196" s="110"/>
      <c r="D196" s="110"/>
      <c r="E196" s="111"/>
      <c r="F196" s="111"/>
      <c r="G196" s="111"/>
      <c r="H196" s="112"/>
      <c r="L196" s="65"/>
    </row>
    <row r="197" spans="1:12" s="50" customFormat="1" ht="24" customHeight="1">
      <c r="A197" s="109"/>
      <c r="B197" s="110"/>
      <c r="C197" s="110"/>
      <c r="D197" s="110"/>
      <c r="E197" s="111"/>
      <c r="F197" s="111"/>
      <c r="G197" s="111"/>
      <c r="H197" s="112"/>
      <c r="L197" s="65"/>
    </row>
    <row r="198" spans="1:12" s="50" customFormat="1" ht="24" customHeight="1">
      <c r="A198" s="109"/>
      <c r="B198" s="110"/>
      <c r="C198" s="110"/>
      <c r="D198" s="110"/>
      <c r="E198" s="111"/>
      <c r="F198" s="111"/>
      <c r="G198" s="111"/>
      <c r="H198" s="112"/>
      <c r="L198" s="65"/>
    </row>
    <row r="199" spans="1:12" s="50" customFormat="1" ht="24" customHeight="1">
      <c r="A199" s="109"/>
      <c r="B199" s="110"/>
      <c r="C199" s="110"/>
      <c r="D199" s="110"/>
      <c r="E199" s="111"/>
      <c r="F199" s="111"/>
      <c r="G199" s="111"/>
      <c r="H199" s="112"/>
      <c r="L199" s="65"/>
    </row>
    <row r="200" spans="1:12" s="50" customFormat="1" ht="24" customHeight="1">
      <c r="A200" s="109"/>
      <c r="B200" s="110"/>
      <c r="C200" s="110"/>
      <c r="D200" s="110"/>
      <c r="E200" s="111"/>
      <c r="F200" s="111"/>
      <c r="G200" s="111"/>
      <c r="H200" s="112"/>
      <c r="L200" s="65"/>
    </row>
    <row r="201" spans="1:12" s="50" customFormat="1" ht="24" customHeight="1">
      <c r="A201" s="109"/>
      <c r="B201" s="110"/>
      <c r="C201" s="110"/>
      <c r="D201" s="110"/>
      <c r="E201" s="111"/>
      <c r="F201" s="111"/>
      <c r="G201" s="111"/>
      <c r="H201" s="112"/>
      <c r="L201" s="65"/>
    </row>
    <row r="202" spans="1:12" s="50" customFormat="1" ht="24" customHeight="1">
      <c r="A202" s="109"/>
      <c r="B202" s="110"/>
      <c r="C202" s="110"/>
      <c r="D202" s="110"/>
      <c r="E202" s="111"/>
      <c r="F202" s="111"/>
      <c r="G202" s="111"/>
      <c r="H202" s="112"/>
      <c r="L202" s="65"/>
    </row>
    <row r="203" spans="1:12" s="50" customFormat="1" ht="24" customHeight="1">
      <c r="A203" s="109"/>
      <c r="B203" s="110"/>
      <c r="C203" s="110"/>
      <c r="D203" s="110"/>
      <c r="E203" s="111"/>
      <c r="F203" s="111"/>
      <c r="G203" s="111"/>
      <c r="H203" s="112"/>
      <c r="L203" s="65"/>
    </row>
    <row r="204" spans="1:12" s="50" customFormat="1" ht="24" customHeight="1">
      <c r="A204" s="109"/>
      <c r="B204" s="110"/>
      <c r="C204" s="110"/>
      <c r="D204" s="110"/>
      <c r="E204" s="111"/>
      <c r="F204" s="111"/>
      <c r="G204" s="111"/>
      <c r="H204" s="112"/>
      <c r="L204" s="65"/>
    </row>
    <row r="205" spans="1:12" s="50" customFormat="1" ht="24" customHeight="1">
      <c r="A205" s="109"/>
      <c r="B205" s="110"/>
      <c r="C205" s="110"/>
      <c r="D205" s="110"/>
      <c r="E205" s="111"/>
      <c r="F205" s="111"/>
      <c r="G205" s="111"/>
      <c r="H205" s="112"/>
      <c r="L205" s="65"/>
    </row>
    <row r="206" spans="1:12" s="50" customFormat="1" ht="24" customHeight="1">
      <c r="A206" s="109"/>
      <c r="B206" s="110"/>
      <c r="C206" s="110"/>
      <c r="D206" s="110"/>
      <c r="E206" s="111"/>
      <c r="F206" s="111"/>
      <c r="G206" s="111"/>
      <c r="H206" s="112"/>
      <c r="L206" s="65"/>
    </row>
    <row r="207" spans="1:12" s="50" customFormat="1" ht="24" customHeight="1">
      <c r="A207" s="109"/>
      <c r="B207" s="110"/>
      <c r="C207" s="110"/>
      <c r="D207" s="110"/>
      <c r="E207" s="111"/>
      <c r="F207" s="111"/>
      <c r="G207" s="111"/>
      <c r="H207" s="112"/>
      <c r="L207" s="65"/>
    </row>
    <row r="208" spans="1:12" s="50" customFormat="1" ht="24" customHeight="1">
      <c r="A208" s="109"/>
      <c r="B208" s="110"/>
      <c r="C208" s="110"/>
      <c r="D208" s="110"/>
      <c r="E208" s="111"/>
      <c r="F208" s="111"/>
      <c r="G208" s="111"/>
      <c r="H208" s="112"/>
      <c r="L208" s="65"/>
    </row>
    <row r="209" spans="1:12" s="50" customFormat="1" ht="24" customHeight="1">
      <c r="A209" s="109"/>
      <c r="B209" s="110"/>
      <c r="C209" s="110"/>
      <c r="D209" s="110"/>
      <c r="E209" s="111"/>
      <c r="F209" s="111"/>
      <c r="G209" s="111"/>
      <c r="H209" s="112"/>
      <c r="L209" s="65"/>
    </row>
    <row r="210" spans="1:12" s="50" customFormat="1" ht="24" customHeight="1">
      <c r="A210" s="109"/>
      <c r="B210" s="110"/>
      <c r="C210" s="110"/>
      <c r="D210" s="110"/>
      <c r="E210" s="111"/>
      <c r="F210" s="111"/>
      <c r="G210" s="111"/>
      <c r="H210" s="112"/>
      <c r="L210" s="65"/>
    </row>
    <row r="211" spans="1:12" s="50" customFormat="1" ht="24" customHeight="1">
      <c r="A211" s="109"/>
      <c r="B211" s="110"/>
      <c r="C211" s="110"/>
      <c r="D211" s="110"/>
      <c r="E211" s="111"/>
      <c r="F211" s="111"/>
      <c r="G211" s="111"/>
      <c r="H211" s="112"/>
      <c r="L211" s="65"/>
    </row>
    <row r="212" spans="1:12" s="50" customFormat="1" ht="24" customHeight="1">
      <c r="A212" s="109"/>
      <c r="B212" s="110"/>
      <c r="C212" s="110"/>
      <c r="D212" s="110"/>
      <c r="E212" s="111"/>
      <c r="F212" s="111"/>
      <c r="G212" s="111"/>
      <c r="H212" s="112"/>
      <c r="L212" s="65"/>
    </row>
    <row r="213" spans="1:12" s="50" customFormat="1" ht="24" customHeight="1">
      <c r="A213" s="109"/>
      <c r="B213" s="110"/>
      <c r="C213" s="110"/>
      <c r="D213" s="110"/>
      <c r="E213" s="111"/>
      <c r="F213" s="111"/>
      <c r="G213" s="111"/>
      <c r="H213" s="112"/>
      <c r="L213" s="65"/>
    </row>
    <row r="214" spans="1:12" s="50" customFormat="1" ht="24" customHeight="1">
      <c r="A214" s="109"/>
      <c r="B214" s="110"/>
      <c r="C214" s="110"/>
      <c r="D214" s="110"/>
      <c r="E214" s="111"/>
      <c r="F214" s="111"/>
      <c r="G214" s="111"/>
      <c r="H214" s="112"/>
      <c r="L214" s="65"/>
    </row>
    <row r="215" spans="1:12" s="50" customFormat="1" ht="24" customHeight="1">
      <c r="A215" s="109"/>
      <c r="B215" s="110"/>
      <c r="C215" s="110"/>
      <c r="D215" s="110"/>
      <c r="E215" s="111"/>
      <c r="F215" s="111"/>
      <c r="G215" s="111"/>
      <c r="H215" s="112"/>
      <c r="L215" s="65"/>
    </row>
    <row r="216" spans="1:12" s="50" customFormat="1" ht="24" customHeight="1">
      <c r="A216" s="109"/>
      <c r="B216" s="110"/>
      <c r="C216" s="110"/>
      <c r="D216" s="110"/>
      <c r="E216" s="111"/>
      <c r="F216" s="111"/>
      <c r="G216" s="111"/>
      <c r="H216" s="112"/>
      <c r="L216" s="65"/>
    </row>
    <row r="217" spans="1:12" s="50" customFormat="1" ht="24" customHeight="1">
      <c r="A217" s="109"/>
      <c r="B217" s="110"/>
      <c r="C217" s="110"/>
      <c r="D217" s="110"/>
      <c r="E217" s="111"/>
      <c r="F217" s="111"/>
      <c r="G217" s="111"/>
      <c r="H217" s="112"/>
      <c r="L217" s="65"/>
    </row>
    <row r="218" spans="1:12" s="50" customFormat="1" ht="24" customHeight="1">
      <c r="A218" s="109"/>
      <c r="B218" s="110"/>
      <c r="C218" s="110"/>
      <c r="D218" s="110"/>
      <c r="E218" s="111"/>
      <c r="F218" s="111"/>
      <c r="G218" s="111"/>
      <c r="H218" s="112"/>
      <c r="L218" s="65"/>
    </row>
    <row r="219" spans="1:12" s="50" customFormat="1" ht="24" customHeight="1">
      <c r="A219" s="109"/>
      <c r="B219" s="110"/>
      <c r="C219" s="110"/>
      <c r="D219" s="110"/>
      <c r="E219" s="111"/>
      <c r="F219" s="111"/>
      <c r="G219" s="111"/>
      <c r="H219" s="112"/>
      <c r="L219" s="65"/>
    </row>
    <row r="220" spans="1:12" s="50" customFormat="1" ht="24" customHeight="1">
      <c r="A220" s="109"/>
      <c r="B220" s="110"/>
      <c r="C220" s="110"/>
      <c r="D220" s="110"/>
      <c r="E220" s="111"/>
      <c r="F220" s="111"/>
      <c r="G220" s="111"/>
      <c r="H220" s="112"/>
      <c r="L220" s="65"/>
    </row>
    <row r="221" spans="1:12" s="50" customFormat="1" ht="24" customHeight="1">
      <c r="A221" s="109"/>
      <c r="B221" s="110"/>
      <c r="C221" s="110"/>
      <c r="D221" s="110"/>
      <c r="E221" s="111"/>
      <c r="F221" s="111"/>
      <c r="G221" s="111"/>
      <c r="H221" s="112"/>
      <c r="L221" s="65"/>
    </row>
    <row r="222" spans="1:12" s="50" customFormat="1" ht="24" customHeight="1">
      <c r="A222" s="109"/>
      <c r="B222" s="110"/>
      <c r="C222" s="110"/>
      <c r="D222" s="110"/>
      <c r="E222" s="111"/>
      <c r="F222" s="111"/>
      <c r="G222" s="111"/>
      <c r="H222" s="112"/>
      <c r="L222" s="65"/>
    </row>
    <row r="223" spans="1:12" s="50" customFormat="1" ht="24" customHeight="1">
      <c r="A223" s="109"/>
      <c r="B223" s="110"/>
      <c r="C223" s="110"/>
      <c r="D223" s="110"/>
      <c r="E223" s="111"/>
      <c r="F223" s="111"/>
      <c r="G223" s="111"/>
      <c r="H223" s="112"/>
      <c r="L223" s="65"/>
    </row>
    <row r="224" spans="1:12" s="50" customFormat="1" ht="24" customHeight="1">
      <c r="A224" s="109"/>
      <c r="B224" s="110"/>
      <c r="C224" s="110"/>
      <c r="D224" s="110"/>
      <c r="E224" s="111"/>
      <c r="F224" s="111"/>
      <c r="G224" s="111"/>
      <c r="H224" s="112"/>
      <c r="L224" s="65"/>
    </row>
    <row r="225" spans="1:12" s="50" customFormat="1" ht="24" customHeight="1">
      <c r="A225" s="109"/>
      <c r="B225" s="110"/>
      <c r="C225" s="110"/>
      <c r="D225" s="110"/>
      <c r="E225" s="111"/>
      <c r="F225" s="111"/>
      <c r="G225" s="111"/>
      <c r="H225" s="112"/>
      <c r="L225" s="65"/>
    </row>
    <row r="226" spans="1:12" s="50" customFormat="1" ht="24" customHeight="1">
      <c r="A226" s="109"/>
      <c r="B226" s="110"/>
      <c r="C226" s="110"/>
      <c r="D226" s="110"/>
      <c r="E226" s="111"/>
      <c r="F226" s="111"/>
      <c r="G226" s="111"/>
      <c r="H226" s="112"/>
      <c r="L226" s="65"/>
    </row>
    <row r="227" spans="1:12" s="50" customFormat="1" ht="24" customHeight="1">
      <c r="A227" s="109"/>
      <c r="B227" s="110"/>
      <c r="C227" s="110"/>
      <c r="D227" s="110"/>
      <c r="E227" s="111"/>
      <c r="F227" s="111"/>
      <c r="G227" s="111"/>
      <c r="H227" s="112"/>
      <c r="L227" s="65"/>
    </row>
    <row r="228" spans="1:12" s="50" customFormat="1" ht="24" customHeight="1">
      <c r="A228" s="109"/>
      <c r="B228" s="110"/>
      <c r="C228" s="110"/>
      <c r="D228" s="110"/>
      <c r="E228" s="111"/>
      <c r="F228" s="111"/>
      <c r="G228" s="111"/>
      <c r="H228" s="112"/>
      <c r="L228" s="65"/>
    </row>
    <row r="229" spans="1:12" s="50" customFormat="1" ht="24" customHeight="1">
      <c r="A229" s="109"/>
      <c r="B229" s="110"/>
      <c r="C229" s="110"/>
      <c r="D229" s="110"/>
      <c r="E229" s="111"/>
      <c r="F229" s="111"/>
      <c r="G229" s="111"/>
      <c r="H229" s="112"/>
      <c r="L229" s="65"/>
    </row>
    <row r="230" spans="1:12" s="50" customFormat="1" ht="24" customHeight="1">
      <c r="A230" s="109"/>
      <c r="B230" s="110"/>
      <c r="C230" s="110"/>
      <c r="D230" s="110"/>
      <c r="E230" s="111"/>
      <c r="F230" s="111"/>
      <c r="G230" s="111"/>
      <c r="H230" s="112"/>
      <c r="L230" s="65"/>
    </row>
    <row r="231" spans="1:12" s="50" customFormat="1" ht="24" customHeight="1">
      <c r="A231" s="109"/>
      <c r="B231" s="110"/>
      <c r="C231" s="110"/>
      <c r="D231" s="110"/>
      <c r="E231" s="111"/>
      <c r="F231" s="111"/>
      <c r="G231" s="111"/>
      <c r="H231" s="112"/>
      <c r="L231" s="65"/>
    </row>
    <row r="232" spans="1:12" s="50" customFormat="1" ht="24" customHeight="1">
      <c r="A232" s="109"/>
      <c r="B232" s="110"/>
      <c r="C232" s="110"/>
      <c r="D232" s="110"/>
      <c r="E232" s="111"/>
      <c r="F232" s="111"/>
      <c r="G232" s="111"/>
      <c r="H232" s="112"/>
      <c r="L232" s="65"/>
    </row>
    <row r="233" spans="1:12" s="50" customFormat="1" ht="24" customHeight="1">
      <c r="A233" s="109"/>
      <c r="B233" s="110"/>
      <c r="C233" s="110"/>
      <c r="D233" s="110"/>
      <c r="E233" s="111"/>
      <c r="F233" s="111"/>
      <c r="G233" s="111"/>
      <c r="H233" s="112"/>
      <c r="L233" s="65"/>
    </row>
    <row r="234" spans="1:12" s="50" customFormat="1" ht="24" customHeight="1">
      <c r="A234" s="109"/>
      <c r="B234" s="110"/>
      <c r="C234" s="110"/>
      <c r="D234" s="110"/>
      <c r="E234" s="111"/>
      <c r="F234" s="111"/>
      <c r="G234" s="111"/>
      <c r="H234" s="112"/>
      <c r="L234" s="65"/>
    </row>
    <row r="235" spans="1:12" s="50" customFormat="1" ht="24" customHeight="1">
      <c r="A235" s="109"/>
      <c r="B235" s="110"/>
      <c r="C235" s="110"/>
      <c r="D235" s="110"/>
      <c r="E235" s="111"/>
      <c r="F235" s="111"/>
      <c r="G235" s="111"/>
      <c r="H235" s="112"/>
      <c r="L235" s="65"/>
    </row>
    <row r="236" spans="1:12" s="50" customFormat="1" ht="24" customHeight="1">
      <c r="A236" s="109"/>
      <c r="B236" s="110"/>
      <c r="C236" s="110"/>
      <c r="D236" s="110"/>
      <c r="E236" s="111"/>
      <c r="F236" s="111"/>
      <c r="G236" s="111"/>
      <c r="H236" s="112"/>
      <c r="L236" s="65"/>
    </row>
    <row r="237" spans="1:12" s="50" customFormat="1" ht="24" customHeight="1">
      <c r="A237" s="109"/>
      <c r="B237" s="110"/>
      <c r="C237" s="110"/>
      <c r="D237" s="110"/>
      <c r="E237" s="111"/>
      <c r="F237" s="111"/>
      <c r="G237" s="111"/>
      <c r="H237" s="112"/>
      <c r="L237" s="65"/>
    </row>
    <row r="238" spans="1:12" s="50" customFormat="1" ht="24" customHeight="1">
      <c r="A238" s="109"/>
      <c r="B238" s="110"/>
      <c r="C238" s="110"/>
      <c r="D238" s="110"/>
      <c r="E238" s="111"/>
      <c r="F238" s="111"/>
      <c r="G238" s="111"/>
      <c r="H238" s="112"/>
      <c r="L238" s="65"/>
    </row>
    <row r="239" spans="1:12" s="50" customFormat="1" ht="24" customHeight="1">
      <c r="A239" s="109"/>
      <c r="B239" s="110"/>
      <c r="C239" s="110"/>
      <c r="D239" s="110"/>
      <c r="E239" s="111"/>
      <c r="F239" s="111"/>
      <c r="G239" s="111"/>
      <c r="H239" s="112"/>
      <c r="L239" s="65"/>
    </row>
    <row r="240" spans="1:12" s="50" customFormat="1" ht="24" customHeight="1">
      <c r="A240" s="109"/>
      <c r="B240" s="110"/>
      <c r="C240" s="110"/>
      <c r="D240" s="110"/>
      <c r="E240" s="111"/>
      <c r="F240" s="111"/>
      <c r="G240" s="111"/>
      <c r="H240" s="112"/>
      <c r="L240" s="65"/>
    </row>
    <row r="241" spans="1:12" s="50" customFormat="1" ht="24" customHeight="1">
      <c r="A241" s="109"/>
      <c r="B241" s="110"/>
      <c r="C241" s="110"/>
      <c r="D241" s="110"/>
      <c r="E241" s="111"/>
      <c r="F241" s="111"/>
      <c r="G241" s="111"/>
      <c r="H241" s="112"/>
      <c r="L241" s="65"/>
    </row>
    <row r="242" spans="1:12" s="50" customFormat="1" ht="24" customHeight="1">
      <c r="A242" s="109"/>
      <c r="B242" s="110"/>
      <c r="C242" s="110"/>
      <c r="D242" s="110"/>
      <c r="E242" s="111"/>
      <c r="F242" s="111"/>
      <c r="G242" s="111"/>
      <c r="H242" s="112"/>
      <c r="L242" s="65"/>
    </row>
    <row r="243" spans="1:12" s="50" customFormat="1" ht="24" customHeight="1">
      <c r="A243" s="109"/>
      <c r="B243" s="110"/>
      <c r="C243" s="110"/>
      <c r="D243" s="110"/>
      <c r="E243" s="111"/>
      <c r="F243" s="111"/>
      <c r="G243" s="111"/>
      <c r="H243" s="112"/>
      <c r="L243" s="65"/>
    </row>
    <row r="244" spans="1:12" s="50" customFormat="1" ht="24" customHeight="1">
      <c r="A244" s="109"/>
      <c r="B244" s="110"/>
      <c r="C244" s="110"/>
      <c r="D244" s="110"/>
      <c r="E244" s="111"/>
      <c r="F244" s="111"/>
      <c r="G244" s="111"/>
      <c r="H244" s="112"/>
      <c r="L244" s="65"/>
    </row>
    <row r="245" spans="1:12" s="50" customFormat="1" ht="24" customHeight="1">
      <c r="A245" s="109"/>
      <c r="B245" s="110"/>
      <c r="C245" s="110"/>
      <c r="D245" s="110"/>
      <c r="E245" s="111"/>
      <c r="F245" s="111"/>
      <c r="G245" s="111"/>
      <c r="H245" s="112"/>
      <c r="L245" s="65"/>
    </row>
    <row r="246" spans="1:12" s="50" customFormat="1" ht="24" customHeight="1">
      <c r="A246" s="109"/>
      <c r="B246" s="110"/>
      <c r="C246" s="110"/>
      <c r="D246" s="110"/>
      <c r="E246" s="111"/>
      <c r="F246" s="111"/>
      <c r="G246" s="111"/>
      <c r="H246" s="112"/>
      <c r="L246" s="65"/>
    </row>
    <row r="247" spans="1:12" s="50" customFormat="1" ht="24" customHeight="1">
      <c r="A247" s="109"/>
      <c r="B247" s="110"/>
      <c r="C247" s="110"/>
      <c r="D247" s="110"/>
      <c r="E247" s="111"/>
      <c r="F247" s="111"/>
      <c r="G247" s="111"/>
      <c r="H247" s="112"/>
      <c r="L247" s="65"/>
    </row>
    <row r="248" spans="1:12" s="50" customFormat="1" ht="24" customHeight="1">
      <c r="A248" s="109"/>
      <c r="B248" s="110"/>
      <c r="C248" s="110"/>
      <c r="D248" s="110"/>
      <c r="E248" s="111"/>
      <c r="F248" s="111"/>
      <c r="G248" s="111"/>
      <c r="H248" s="112"/>
      <c r="L248" s="65"/>
    </row>
    <row r="249" spans="1:12" s="50" customFormat="1" ht="24" customHeight="1">
      <c r="A249" s="109"/>
      <c r="B249" s="110"/>
      <c r="C249" s="110"/>
      <c r="D249" s="110"/>
      <c r="E249" s="111"/>
      <c r="F249" s="111"/>
      <c r="G249" s="111"/>
      <c r="H249" s="112"/>
      <c r="L249" s="65"/>
    </row>
    <row r="250" spans="1:12" s="50" customFormat="1" ht="24" customHeight="1">
      <c r="A250" s="109"/>
      <c r="B250" s="110"/>
      <c r="C250" s="110"/>
      <c r="D250" s="110"/>
      <c r="E250" s="111"/>
      <c r="F250" s="111"/>
      <c r="G250" s="111"/>
      <c r="H250" s="112"/>
      <c r="L250" s="65"/>
    </row>
    <row r="251" spans="1:12" s="50" customFormat="1" ht="24" customHeight="1">
      <c r="A251" s="109"/>
      <c r="B251" s="110"/>
      <c r="C251" s="110"/>
      <c r="D251" s="110"/>
      <c r="E251" s="111"/>
      <c r="F251" s="111"/>
      <c r="G251" s="111"/>
      <c r="H251" s="112"/>
      <c r="L251" s="65"/>
    </row>
    <row r="252" spans="1:12" s="50" customFormat="1" ht="24" customHeight="1">
      <c r="A252" s="109"/>
      <c r="B252" s="110"/>
      <c r="C252" s="110"/>
      <c r="D252" s="110"/>
      <c r="E252" s="111"/>
      <c r="F252" s="111"/>
      <c r="G252" s="111"/>
      <c r="H252" s="112"/>
      <c r="L252" s="65"/>
    </row>
    <row r="253" spans="1:12" s="50" customFormat="1" ht="24" customHeight="1">
      <c r="A253" s="109"/>
      <c r="B253" s="110"/>
      <c r="C253" s="110"/>
      <c r="D253" s="110"/>
      <c r="E253" s="111"/>
      <c r="F253" s="111"/>
      <c r="G253" s="111"/>
      <c r="H253" s="112"/>
      <c r="L253" s="65"/>
    </row>
    <row r="254" spans="1:12" s="50" customFormat="1" ht="24" customHeight="1">
      <c r="A254" s="109"/>
      <c r="B254" s="110"/>
      <c r="C254" s="110"/>
      <c r="D254" s="110"/>
      <c r="E254" s="111"/>
      <c r="F254" s="111"/>
      <c r="G254" s="111"/>
      <c r="H254" s="112"/>
      <c r="L254" s="65"/>
    </row>
    <row r="255" spans="1:12" s="50" customFormat="1" ht="24" customHeight="1">
      <c r="A255" s="109"/>
      <c r="B255" s="110"/>
      <c r="C255" s="110"/>
      <c r="D255" s="110"/>
      <c r="E255" s="111"/>
      <c r="F255" s="111"/>
      <c r="G255" s="111"/>
      <c r="H255" s="112"/>
      <c r="L255" s="65"/>
    </row>
    <row r="256" spans="1:12" s="50" customFormat="1" ht="24" customHeight="1">
      <c r="A256" s="109"/>
      <c r="B256" s="110"/>
      <c r="C256" s="110"/>
      <c r="D256" s="110"/>
      <c r="E256" s="111"/>
      <c r="F256" s="111"/>
      <c r="G256" s="111"/>
      <c r="H256" s="112"/>
      <c r="L256" s="65"/>
    </row>
    <row r="257" spans="1:12" s="50" customFormat="1" ht="24" customHeight="1">
      <c r="A257" s="109"/>
      <c r="B257" s="110"/>
      <c r="C257" s="110"/>
      <c r="D257" s="110"/>
      <c r="E257" s="111"/>
      <c r="F257" s="111"/>
      <c r="G257" s="111"/>
      <c r="H257" s="112"/>
      <c r="L257" s="65"/>
    </row>
    <row r="258" spans="1:12" s="50" customFormat="1" ht="24" customHeight="1">
      <c r="A258" s="109"/>
      <c r="B258" s="110"/>
      <c r="C258" s="110"/>
      <c r="D258" s="110"/>
      <c r="E258" s="111"/>
      <c r="F258" s="111"/>
      <c r="G258" s="111"/>
      <c r="H258" s="112"/>
      <c r="L258" s="65"/>
    </row>
    <row r="259" spans="1:12" s="50" customFormat="1" ht="24" customHeight="1">
      <c r="A259" s="109"/>
      <c r="B259" s="110"/>
      <c r="C259" s="110"/>
      <c r="D259" s="110"/>
      <c r="E259" s="111"/>
      <c r="F259" s="111"/>
      <c r="G259" s="111"/>
      <c r="H259" s="112"/>
      <c r="L259" s="65"/>
    </row>
    <row r="260" spans="1:12" s="50" customFormat="1" ht="24" customHeight="1">
      <c r="A260" s="109"/>
      <c r="B260" s="110"/>
      <c r="C260" s="110"/>
      <c r="D260" s="110"/>
      <c r="E260" s="111"/>
      <c r="F260" s="111"/>
      <c r="G260" s="111"/>
      <c r="H260" s="112"/>
      <c r="L260" s="65"/>
    </row>
    <row r="261" spans="1:12" s="50" customFormat="1" ht="24" customHeight="1">
      <c r="A261" s="109"/>
      <c r="B261" s="110"/>
      <c r="C261" s="110"/>
      <c r="D261" s="110"/>
      <c r="E261" s="111"/>
      <c r="F261" s="111"/>
      <c r="G261" s="111"/>
      <c r="H261" s="112"/>
      <c r="L261" s="65"/>
    </row>
    <row r="262" spans="1:12" s="50" customFormat="1" ht="24" customHeight="1">
      <c r="A262" s="109"/>
      <c r="B262" s="110"/>
      <c r="C262" s="110"/>
      <c r="D262" s="110"/>
      <c r="E262" s="111"/>
      <c r="F262" s="111"/>
      <c r="G262" s="111"/>
      <c r="H262" s="112"/>
      <c r="L262" s="65"/>
    </row>
    <row r="263" spans="1:12" s="50" customFormat="1" ht="24" customHeight="1">
      <c r="A263" s="109"/>
      <c r="B263" s="110"/>
      <c r="C263" s="110"/>
      <c r="D263" s="110"/>
      <c r="E263" s="111"/>
      <c r="F263" s="111"/>
      <c r="G263" s="111"/>
      <c r="H263" s="112"/>
      <c r="L263" s="65"/>
    </row>
    <row r="264" spans="1:12" s="50" customFormat="1" ht="24" customHeight="1">
      <c r="A264" s="109"/>
      <c r="B264" s="110"/>
      <c r="C264" s="110"/>
      <c r="D264" s="110"/>
      <c r="E264" s="111"/>
      <c r="F264" s="111"/>
      <c r="G264" s="111"/>
      <c r="H264" s="112"/>
      <c r="L264" s="65"/>
    </row>
    <row r="265" spans="1:12" s="50" customFormat="1" ht="24" customHeight="1">
      <c r="A265" s="109"/>
      <c r="B265" s="110"/>
      <c r="C265" s="110"/>
      <c r="D265" s="110"/>
      <c r="E265" s="111"/>
      <c r="F265" s="111"/>
      <c r="G265" s="111"/>
      <c r="H265" s="112"/>
      <c r="L265" s="65"/>
    </row>
    <row r="266" spans="1:12" s="50" customFormat="1" ht="24" customHeight="1">
      <c r="A266" s="109"/>
      <c r="B266" s="110"/>
      <c r="C266" s="110"/>
      <c r="D266" s="110"/>
      <c r="E266" s="111"/>
      <c r="F266" s="111"/>
      <c r="G266" s="111"/>
      <c r="H266" s="112"/>
      <c r="L266" s="65"/>
    </row>
    <row r="267" spans="1:12" s="50" customFormat="1" ht="24" customHeight="1">
      <c r="A267" s="109"/>
      <c r="B267" s="110"/>
      <c r="C267" s="110"/>
      <c r="D267" s="110"/>
      <c r="E267" s="111"/>
      <c r="F267" s="111"/>
      <c r="G267" s="111"/>
      <c r="H267" s="112"/>
      <c r="L267" s="65"/>
    </row>
    <row r="268" spans="1:12" s="50" customFormat="1" ht="24" customHeight="1">
      <c r="A268" s="109"/>
      <c r="B268" s="110"/>
      <c r="C268" s="110"/>
      <c r="D268" s="110"/>
      <c r="E268" s="111"/>
      <c r="F268" s="111"/>
      <c r="G268" s="111"/>
      <c r="H268" s="112"/>
      <c r="L268" s="65"/>
    </row>
    <row r="269" spans="1:12" s="50" customFormat="1" ht="24" customHeight="1">
      <c r="A269" s="109"/>
      <c r="B269" s="110"/>
      <c r="C269" s="110"/>
      <c r="D269" s="110"/>
      <c r="E269" s="111"/>
      <c r="F269" s="111"/>
      <c r="G269" s="111"/>
      <c r="H269" s="112"/>
      <c r="L269" s="65"/>
    </row>
    <row r="270" spans="1:12" s="50" customFormat="1" ht="24" customHeight="1">
      <c r="A270" s="109"/>
      <c r="B270" s="110"/>
      <c r="C270" s="110"/>
      <c r="D270" s="110"/>
      <c r="E270" s="111"/>
      <c r="F270" s="111"/>
      <c r="G270" s="111"/>
      <c r="H270" s="112"/>
      <c r="L270" s="65"/>
    </row>
    <row r="271" spans="1:12" s="50" customFormat="1" ht="24" customHeight="1">
      <c r="A271" s="109"/>
      <c r="B271" s="110"/>
      <c r="C271" s="110"/>
      <c r="D271" s="110"/>
      <c r="E271" s="111"/>
      <c r="F271" s="111"/>
      <c r="G271" s="111"/>
      <c r="H271" s="112"/>
      <c r="L271" s="65"/>
    </row>
    <row r="272" spans="1:12" s="50" customFormat="1" ht="24" customHeight="1">
      <c r="A272" s="109"/>
      <c r="B272" s="110"/>
      <c r="C272" s="110"/>
      <c r="D272" s="110"/>
      <c r="E272" s="111"/>
      <c r="F272" s="111"/>
      <c r="G272" s="111"/>
      <c r="H272" s="112"/>
      <c r="L272" s="65"/>
    </row>
    <row r="273" spans="1:12" s="50" customFormat="1" ht="24" customHeight="1">
      <c r="A273" s="109"/>
      <c r="B273" s="110"/>
      <c r="C273" s="110"/>
      <c r="D273" s="110"/>
      <c r="E273" s="111"/>
      <c r="F273" s="111"/>
      <c r="G273" s="111"/>
      <c r="H273" s="112"/>
      <c r="L273" s="65"/>
    </row>
    <row r="274" spans="1:12" s="50" customFormat="1" ht="24" customHeight="1">
      <c r="A274" s="109"/>
      <c r="B274" s="110"/>
      <c r="C274" s="110"/>
      <c r="D274" s="110"/>
      <c r="E274" s="111"/>
      <c r="F274" s="111"/>
      <c r="G274" s="111"/>
      <c r="H274" s="112"/>
      <c r="L274" s="65"/>
    </row>
    <row r="275" spans="1:12" s="50" customFormat="1" ht="24" customHeight="1">
      <c r="A275" s="109"/>
      <c r="B275" s="110"/>
      <c r="C275" s="110"/>
      <c r="D275" s="110"/>
      <c r="E275" s="111"/>
      <c r="F275" s="111"/>
      <c r="G275" s="111"/>
      <c r="H275" s="112"/>
      <c r="L275" s="65"/>
    </row>
    <row r="276" spans="1:12" s="50" customFormat="1" ht="24" customHeight="1">
      <c r="A276" s="109"/>
      <c r="B276" s="110"/>
      <c r="C276" s="110"/>
      <c r="D276" s="110"/>
      <c r="E276" s="111"/>
      <c r="F276" s="111"/>
      <c r="G276" s="111"/>
      <c r="H276" s="112"/>
      <c r="L276" s="65"/>
    </row>
    <row r="277" spans="1:12" s="50" customFormat="1" ht="24" customHeight="1">
      <c r="A277" s="109"/>
      <c r="B277" s="110"/>
      <c r="C277" s="110"/>
      <c r="D277" s="110"/>
      <c r="E277" s="111"/>
      <c r="F277" s="111"/>
      <c r="G277" s="111"/>
      <c r="H277" s="112"/>
      <c r="L277" s="65"/>
    </row>
    <row r="278" spans="1:12" s="50" customFormat="1" ht="24" customHeight="1">
      <c r="A278" s="109"/>
      <c r="B278" s="110"/>
      <c r="C278" s="110"/>
      <c r="D278" s="110"/>
      <c r="E278" s="111"/>
      <c r="F278" s="111"/>
      <c r="G278" s="111"/>
      <c r="H278" s="112"/>
      <c r="L278" s="65"/>
    </row>
    <row r="279" spans="1:12" s="50" customFormat="1" ht="24" customHeight="1">
      <c r="A279" s="109"/>
      <c r="B279" s="110"/>
      <c r="C279" s="110"/>
      <c r="D279" s="110"/>
      <c r="E279" s="111"/>
      <c r="F279" s="111"/>
      <c r="G279" s="111"/>
      <c r="H279" s="112"/>
      <c r="L279" s="65"/>
    </row>
    <row r="280" spans="1:12" s="50" customFormat="1" ht="24" customHeight="1">
      <c r="A280" s="109"/>
      <c r="B280" s="110"/>
      <c r="C280" s="110"/>
      <c r="D280" s="110"/>
      <c r="E280" s="111"/>
      <c r="F280" s="111"/>
      <c r="G280" s="111"/>
      <c r="H280" s="112"/>
      <c r="L280" s="65"/>
    </row>
    <row r="281" spans="1:12" s="50" customFormat="1" ht="24" customHeight="1">
      <c r="A281" s="109"/>
      <c r="B281" s="110"/>
      <c r="C281" s="110"/>
      <c r="D281" s="110"/>
      <c r="E281" s="111"/>
      <c r="F281" s="111"/>
      <c r="G281" s="111"/>
      <c r="H281" s="112"/>
      <c r="L281" s="65"/>
    </row>
    <row r="282" spans="1:12" s="50" customFormat="1" ht="24" customHeight="1">
      <c r="A282" s="109"/>
      <c r="B282" s="110"/>
      <c r="C282" s="110"/>
      <c r="D282" s="110"/>
      <c r="E282" s="111"/>
      <c r="F282" s="111"/>
      <c r="G282" s="111"/>
      <c r="H282" s="112"/>
      <c r="L282" s="65"/>
    </row>
    <row r="283" spans="1:12" s="50" customFormat="1" ht="24" customHeight="1">
      <c r="A283" s="109"/>
      <c r="B283" s="110"/>
      <c r="C283" s="110"/>
      <c r="D283" s="110"/>
      <c r="E283" s="111"/>
      <c r="F283" s="111"/>
      <c r="G283" s="111"/>
      <c r="H283" s="112"/>
      <c r="L283" s="65"/>
    </row>
    <row r="284" spans="1:12" s="50" customFormat="1" ht="24" customHeight="1">
      <c r="A284" s="109"/>
      <c r="B284" s="110"/>
      <c r="C284" s="110"/>
      <c r="D284" s="110"/>
      <c r="E284" s="111"/>
      <c r="F284" s="111"/>
      <c r="G284" s="111"/>
      <c r="H284" s="112"/>
      <c r="L284" s="65"/>
    </row>
    <row r="285" spans="1:12" s="50" customFormat="1" ht="24" customHeight="1">
      <c r="A285" s="109"/>
      <c r="B285" s="110"/>
      <c r="C285" s="110"/>
      <c r="D285" s="110"/>
      <c r="E285" s="111"/>
      <c r="F285" s="111"/>
      <c r="G285" s="111"/>
      <c r="H285" s="112"/>
      <c r="L285" s="65"/>
    </row>
    <row r="286" spans="1:12" s="50" customFormat="1" ht="24" customHeight="1">
      <c r="A286" s="109"/>
      <c r="B286" s="110"/>
      <c r="C286" s="110"/>
      <c r="D286" s="110"/>
      <c r="E286" s="111"/>
      <c r="F286" s="111"/>
      <c r="G286" s="111"/>
      <c r="H286" s="112"/>
      <c r="L286" s="65"/>
    </row>
    <row r="287" spans="1:12" s="50" customFormat="1" ht="24" customHeight="1">
      <c r="A287" s="109"/>
      <c r="B287" s="110"/>
      <c r="C287" s="110"/>
      <c r="D287" s="110"/>
      <c r="E287" s="111"/>
      <c r="F287" s="111"/>
      <c r="G287" s="111"/>
      <c r="H287" s="112"/>
      <c r="L287" s="65"/>
    </row>
    <row r="288" spans="1:12" s="50" customFormat="1" ht="24" customHeight="1">
      <c r="A288" s="109"/>
      <c r="B288" s="110"/>
      <c r="C288" s="110"/>
      <c r="D288" s="110"/>
      <c r="E288" s="111"/>
      <c r="F288" s="111"/>
      <c r="G288" s="111"/>
      <c r="H288" s="112"/>
      <c r="L288" s="65"/>
    </row>
    <row r="289" spans="1:12" s="50" customFormat="1" ht="24" customHeight="1">
      <c r="A289" s="109"/>
      <c r="B289" s="110"/>
      <c r="C289" s="110"/>
      <c r="D289" s="110"/>
      <c r="E289" s="111"/>
      <c r="F289" s="111"/>
      <c r="G289" s="111"/>
      <c r="H289" s="112"/>
      <c r="L289" s="65"/>
    </row>
    <row r="290" spans="1:12" s="50" customFormat="1" ht="24" customHeight="1">
      <c r="A290" s="109"/>
      <c r="B290" s="110"/>
      <c r="C290" s="110"/>
      <c r="D290" s="110"/>
      <c r="E290" s="111"/>
      <c r="F290" s="111"/>
      <c r="G290" s="111"/>
      <c r="H290" s="112"/>
      <c r="L290" s="65"/>
    </row>
    <row r="291" spans="1:12" s="50" customFormat="1" ht="24" customHeight="1">
      <c r="A291" s="109"/>
      <c r="B291" s="110"/>
      <c r="C291" s="110"/>
      <c r="D291" s="110"/>
      <c r="E291" s="111"/>
      <c r="F291" s="111"/>
      <c r="G291" s="111"/>
      <c r="H291" s="112"/>
      <c r="L291" s="65"/>
    </row>
    <row r="292" spans="1:12" s="50" customFormat="1" ht="24" customHeight="1">
      <c r="A292" s="109"/>
      <c r="B292" s="110"/>
      <c r="C292" s="110"/>
      <c r="D292" s="110"/>
      <c r="E292" s="111"/>
      <c r="F292" s="111"/>
      <c r="G292" s="111"/>
      <c r="H292" s="112"/>
      <c r="L292" s="65"/>
    </row>
    <row r="293" spans="1:12" s="50" customFormat="1" ht="24" customHeight="1">
      <c r="A293" s="109"/>
      <c r="B293" s="110"/>
      <c r="C293" s="110"/>
      <c r="D293" s="110"/>
      <c r="E293" s="111"/>
      <c r="F293" s="111"/>
      <c r="G293" s="111"/>
      <c r="H293" s="112"/>
      <c r="L293" s="65"/>
    </row>
    <row r="294" spans="1:12" s="50" customFormat="1" ht="24" customHeight="1">
      <c r="A294" s="109"/>
      <c r="B294" s="110"/>
      <c r="C294" s="110"/>
      <c r="D294" s="110"/>
      <c r="E294" s="111"/>
      <c r="F294" s="111"/>
      <c r="G294" s="111"/>
      <c r="H294" s="112"/>
      <c r="L294" s="65"/>
    </row>
    <row r="295" spans="1:12" s="50" customFormat="1" ht="24" customHeight="1">
      <c r="A295" s="109"/>
      <c r="B295" s="110"/>
      <c r="C295" s="110"/>
      <c r="D295" s="110"/>
      <c r="E295" s="111"/>
      <c r="F295" s="111"/>
      <c r="G295" s="111"/>
      <c r="H295" s="112"/>
      <c r="L295" s="65"/>
    </row>
    <row r="296" spans="1:12" s="50" customFormat="1" ht="24" customHeight="1">
      <c r="A296" s="109"/>
      <c r="B296" s="110"/>
      <c r="C296" s="110"/>
      <c r="D296" s="110"/>
      <c r="E296" s="111"/>
      <c r="F296" s="111"/>
      <c r="G296" s="111"/>
      <c r="H296" s="112"/>
      <c r="L296" s="65"/>
    </row>
    <row r="297" spans="1:12" s="50" customFormat="1" ht="24" customHeight="1">
      <c r="A297" s="109"/>
      <c r="B297" s="110"/>
      <c r="C297" s="110"/>
      <c r="D297" s="110"/>
      <c r="E297" s="111"/>
      <c r="F297" s="111"/>
      <c r="G297" s="111"/>
      <c r="H297" s="112"/>
      <c r="L297" s="65"/>
    </row>
    <row r="298" spans="1:12" s="50" customFormat="1" ht="24" customHeight="1">
      <c r="A298" s="109"/>
      <c r="B298" s="110"/>
      <c r="C298" s="110"/>
      <c r="D298" s="110"/>
      <c r="E298" s="111"/>
      <c r="F298" s="111"/>
      <c r="G298" s="111"/>
      <c r="H298" s="112"/>
      <c r="L298" s="65"/>
    </row>
    <row r="299" spans="1:12" s="50" customFormat="1" ht="24" customHeight="1">
      <c r="A299" s="109"/>
      <c r="B299" s="110"/>
      <c r="C299" s="110"/>
      <c r="D299" s="110"/>
      <c r="E299" s="111"/>
      <c r="F299" s="111"/>
      <c r="G299" s="111"/>
      <c r="H299" s="112"/>
      <c r="L299" s="65"/>
    </row>
    <row r="300" spans="1:12" s="50" customFormat="1" ht="24" customHeight="1">
      <c r="A300" s="109"/>
      <c r="B300" s="110"/>
      <c r="C300" s="110"/>
      <c r="D300" s="110"/>
      <c r="E300" s="111"/>
      <c r="F300" s="111"/>
      <c r="G300" s="111"/>
      <c r="H300" s="112"/>
      <c r="L300" s="65"/>
    </row>
    <row r="301" spans="1:12" s="50" customFormat="1" ht="24" customHeight="1">
      <c r="A301" s="109"/>
      <c r="B301" s="110"/>
      <c r="C301" s="110"/>
      <c r="D301" s="110"/>
      <c r="E301" s="111"/>
      <c r="F301" s="111"/>
      <c r="G301" s="111"/>
      <c r="H301" s="112"/>
      <c r="L301" s="65"/>
    </row>
    <row r="302" spans="1:12" s="50" customFormat="1" ht="24" customHeight="1">
      <c r="A302" s="109"/>
      <c r="B302" s="110"/>
      <c r="C302" s="110"/>
      <c r="D302" s="110"/>
      <c r="E302" s="111"/>
      <c r="F302" s="111"/>
      <c r="G302" s="111"/>
      <c r="H302" s="112"/>
      <c r="L302" s="65"/>
    </row>
    <row r="303" spans="1:12" s="50" customFormat="1" ht="24" customHeight="1">
      <c r="A303" s="109"/>
      <c r="B303" s="110"/>
      <c r="C303" s="110"/>
      <c r="D303" s="110"/>
      <c r="E303" s="111"/>
      <c r="F303" s="111"/>
      <c r="G303" s="111"/>
      <c r="H303" s="112"/>
      <c r="L303" s="65"/>
    </row>
    <row r="304" spans="1:12" s="50" customFormat="1" ht="24" customHeight="1">
      <c r="A304" s="109"/>
      <c r="B304" s="110"/>
      <c r="C304" s="110"/>
      <c r="D304" s="110"/>
      <c r="E304" s="111"/>
      <c r="F304" s="111"/>
      <c r="G304" s="111"/>
      <c r="H304" s="112"/>
      <c r="L304" s="65"/>
    </row>
    <row r="305" spans="1:12" s="50" customFormat="1" ht="24" customHeight="1">
      <c r="A305" s="109"/>
      <c r="B305" s="110"/>
      <c r="C305" s="110"/>
      <c r="D305" s="110"/>
      <c r="E305" s="111"/>
      <c r="F305" s="111"/>
      <c r="G305" s="111"/>
      <c r="H305" s="112"/>
      <c r="L305" s="65"/>
    </row>
    <row r="306" spans="1:12" s="50" customFormat="1" ht="24" customHeight="1">
      <c r="A306" s="109"/>
      <c r="B306" s="110"/>
      <c r="C306" s="110"/>
      <c r="D306" s="110"/>
      <c r="E306" s="111"/>
      <c r="F306" s="111"/>
      <c r="G306" s="111"/>
      <c r="H306" s="112"/>
      <c r="L306" s="65"/>
    </row>
    <row r="307" spans="1:12" s="50" customFormat="1" ht="24" customHeight="1">
      <c r="A307" s="109"/>
      <c r="B307" s="110"/>
      <c r="C307" s="110"/>
      <c r="D307" s="110"/>
      <c r="E307" s="111"/>
      <c r="F307" s="111"/>
      <c r="G307" s="111"/>
      <c r="H307" s="112"/>
      <c r="L307" s="65"/>
    </row>
    <row r="308" spans="1:12" s="50" customFormat="1" ht="24" customHeight="1">
      <c r="A308" s="109"/>
      <c r="B308" s="110"/>
      <c r="C308" s="110"/>
      <c r="D308" s="110"/>
      <c r="E308" s="111"/>
      <c r="F308" s="111"/>
      <c r="G308" s="111"/>
      <c r="H308" s="112"/>
      <c r="L308" s="65"/>
    </row>
    <row r="309" spans="1:12" s="50" customFormat="1" ht="24" customHeight="1">
      <c r="A309" s="109"/>
      <c r="B309" s="110"/>
      <c r="C309" s="110"/>
      <c r="D309" s="110"/>
      <c r="E309" s="111"/>
      <c r="F309" s="111"/>
      <c r="G309" s="111"/>
      <c r="H309" s="112"/>
      <c r="L309" s="65"/>
    </row>
    <row r="310" spans="1:12" s="50" customFormat="1" ht="24" customHeight="1">
      <c r="A310" s="109"/>
      <c r="B310" s="110"/>
      <c r="C310" s="110"/>
      <c r="D310" s="110"/>
      <c r="E310" s="111"/>
      <c r="F310" s="111"/>
      <c r="G310" s="111"/>
      <c r="H310" s="112"/>
      <c r="L310" s="65"/>
    </row>
    <row r="311" spans="1:12" s="50" customFormat="1" ht="24" customHeight="1">
      <c r="A311" s="109"/>
      <c r="B311" s="110"/>
      <c r="C311" s="110"/>
      <c r="D311" s="110"/>
      <c r="E311" s="111"/>
      <c r="F311" s="111"/>
      <c r="G311" s="111"/>
      <c r="H311" s="112"/>
      <c r="L311" s="65"/>
    </row>
    <row r="312" spans="1:12" s="50" customFormat="1" ht="24" customHeight="1">
      <c r="A312" s="109"/>
      <c r="B312" s="110"/>
      <c r="C312" s="110"/>
      <c r="D312" s="110"/>
      <c r="E312" s="111"/>
      <c r="F312" s="111"/>
      <c r="G312" s="111"/>
      <c r="H312" s="112"/>
      <c r="L312" s="65"/>
    </row>
    <row r="313" spans="1:12" s="50" customFormat="1" ht="24" customHeight="1">
      <c r="A313" s="109"/>
      <c r="B313" s="110"/>
      <c r="C313" s="110"/>
      <c r="D313" s="110"/>
      <c r="E313" s="111"/>
      <c r="F313" s="111"/>
      <c r="G313" s="111"/>
      <c r="H313" s="112"/>
      <c r="L313" s="65"/>
    </row>
    <row r="314" spans="1:12" s="50" customFormat="1" ht="24" customHeight="1">
      <c r="A314" s="109"/>
      <c r="B314" s="110"/>
      <c r="C314" s="110"/>
      <c r="D314" s="110"/>
      <c r="E314" s="111"/>
      <c r="F314" s="111"/>
      <c r="G314" s="111"/>
      <c r="H314" s="112"/>
      <c r="L314" s="65"/>
    </row>
    <row r="315" spans="1:12" s="50" customFormat="1" ht="24" customHeight="1">
      <c r="A315" s="109"/>
      <c r="B315" s="110"/>
      <c r="C315" s="110"/>
      <c r="D315" s="110"/>
      <c r="E315" s="111"/>
      <c r="F315" s="111"/>
      <c r="G315" s="111"/>
      <c r="H315" s="112"/>
      <c r="L315" s="65"/>
    </row>
    <row r="316" spans="1:12" s="50" customFormat="1" ht="24" customHeight="1">
      <c r="A316" s="109"/>
      <c r="B316" s="110"/>
      <c r="C316" s="110"/>
      <c r="D316" s="110"/>
      <c r="E316" s="111"/>
      <c r="F316" s="111"/>
      <c r="G316" s="111"/>
      <c r="H316" s="112"/>
      <c r="L316" s="65"/>
    </row>
    <row r="317" spans="1:12" s="50" customFormat="1" ht="24" customHeight="1">
      <c r="A317" s="109"/>
      <c r="B317" s="110"/>
      <c r="C317" s="110"/>
      <c r="D317" s="110"/>
      <c r="E317" s="111"/>
      <c r="F317" s="111"/>
      <c r="G317" s="111"/>
      <c r="H317" s="112"/>
      <c r="L317" s="65"/>
    </row>
    <row r="318" spans="1:12" s="50" customFormat="1" ht="24" customHeight="1">
      <c r="A318" s="109"/>
      <c r="B318" s="110"/>
      <c r="C318" s="110"/>
      <c r="D318" s="110"/>
      <c r="E318" s="111"/>
      <c r="F318" s="111"/>
      <c r="G318" s="111"/>
      <c r="H318" s="112"/>
      <c r="L318" s="65"/>
    </row>
    <row r="319" spans="1:12" s="50" customFormat="1" ht="24" customHeight="1">
      <c r="A319" s="109"/>
      <c r="B319" s="110"/>
      <c r="C319" s="110"/>
      <c r="D319" s="110"/>
      <c r="E319" s="111"/>
      <c r="F319" s="111"/>
      <c r="G319" s="111"/>
      <c r="H319" s="112"/>
      <c r="L319" s="65"/>
    </row>
    <row r="320" spans="1:12" s="50" customFormat="1" ht="24" customHeight="1">
      <c r="A320" s="109"/>
      <c r="B320" s="110"/>
      <c r="C320" s="110"/>
      <c r="D320" s="110"/>
      <c r="E320" s="111"/>
      <c r="F320" s="111"/>
      <c r="G320" s="111"/>
      <c r="H320" s="112"/>
      <c r="L320" s="65"/>
    </row>
    <row r="321" spans="1:12" s="50" customFormat="1" ht="24" customHeight="1">
      <c r="A321" s="109"/>
      <c r="B321" s="110"/>
      <c r="C321" s="110"/>
      <c r="D321" s="110"/>
      <c r="E321" s="111"/>
      <c r="F321" s="111"/>
      <c r="G321" s="111"/>
      <c r="H321" s="112"/>
      <c r="L321" s="65"/>
    </row>
    <row r="322" spans="1:12" s="50" customFormat="1" ht="24" customHeight="1">
      <c r="A322" s="109"/>
      <c r="B322" s="110"/>
      <c r="C322" s="110"/>
      <c r="D322" s="110"/>
      <c r="E322" s="111"/>
      <c r="F322" s="111"/>
      <c r="G322" s="111"/>
      <c r="H322" s="112"/>
      <c r="L322" s="65"/>
    </row>
    <row r="323" spans="1:12" s="50" customFormat="1" ht="24" customHeight="1">
      <c r="A323" s="109"/>
      <c r="B323" s="110"/>
      <c r="C323" s="110"/>
      <c r="D323" s="110"/>
      <c r="E323" s="111"/>
      <c r="F323" s="111"/>
      <c r="G323" s="111"/>
      <c r="H323" s="112"/>
      <c r="L323" s="65"/>
    </row>
    <row r="324" spans="1:12" s="50" customFormat="1" ht="24" customHeight="1">
      <c r="A324" s="109"/>
      <c r="B324" s="110"/>
      <c r="C324" s="110"/>
      <c r="D324" s="110"/>
      <c r="E324" s="111"/>
      <c r="F324" s="111"/>
      <c r="G324" s="111"/>
      <c r="H324" s="112"/>
      <c r="L324" s="65"/>
    </row>
  </sheetData>
  <mergeCells count="8">
    <mergeCell ref="A1:H1"/>
    <mergeCell ref="E8:G8"/>
    <mergeCell ref="D20:E20"/>
    <mergeCell ref="A8:A9"/>
    <mergeCell ref="B8:B9"/>
    <mergeCell ref="C8:C9"/>
    <mergeCell ref="D8:D9"/>
    <mergeCell ref="H8:H9"/>
  </mergeCells>
  <printOptions horizontalCentered="1"/>
  <pageMargins left="0.62992125984252001" right="0.43307086614173201" top="0.55118110236220497" bottom="0.35433070866141703" header="0.31496062992126" footer="0.31496062992126"/>
  <pageSetup paperSize="9" scale="75" fitToHeight="0" orientation="landscape" r:id="rId1"/>
  <headerFooter>
    <oddHeader>&amp;R&amp;"AngsanaUPC,Regular"&amp;16ปร.4(พ) หน้าที่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U34"/>
  <sheetViews>
    <sheetView showGridLines="0" view="pageBreakPreview" topLeftCell="A3" zoomScale="55" zoomScaleNormal="60" workbookViewId="0">
      <selection activeCell="K31" sqref="K31"/>
    </sheetView>
  </sheetViews>
  <sheetFormatPr defaultColWidth="9.42578125" defaultRowHeight="21.75"/>
  <cols>
    <col min="1" max="1" width="3.5703125" style="670" customWidth="1"/>
    <col min="2" max="2" width="9.42578125" style="671" customWidth="1"/>
    <col min="3" max="3" width="52.42578125" style="670" customWidth="1"/>
    <col min="4" max="4" width="12.5703125" style="672" customWidth="1"/>
    <col min="5" max="5" width="8.42578125" style="671" customWidth="1"/>
    <col min="6" max="7" width="16.42578125" style="673" customWidth="1"/>
    <col min="8" max="8" width="15.5703125" style="673" customWidth="1"/>
    <col min="9" max="9" width="17.5703125" style="673" customWidth="1"/>
    <col min="10" max="10" width="16.42578125" style="673" customWidth="1"/>
    <col min="11" max="11" width="17.42578125" style="673" customWidth="1"/>
    <col min="12" max="12" width="13.5703125" style="670" customWidth="1"/>
    <col min="13" max="13" width="12.5703125" style="672" customWidth="1"/>
    <col min="14" max="14" width="8.42578125" style="671" customWidth="1"/>
    <col min="15" max="16" width="16.42578125" style="673" customWidth="1"/>
    <col min="17" max="17" width="15.5703125" style="673" customWidth="1"/>
    <col min="18" max="18" width="17.5703125" style="673" customWidth="1"/>
    <col min="19" max="19" width="16.42578125" style="673" customWidth="1"/>
    <col min="20" max="20" width="17.42578125" style="673" customWidth="1"/>
    <col min="21" max="21" width="13.5703125" style="670" customWidth="1"/>
    <col min="22" max="16384" width="9.42578125" style="674"/>
  </cols>
  <sheetData>
    <row r="1" spans="1:21" ht="24.75" customHeight="1">
      <c r="B1" s="1542"/>
      <c r="C1" s="675" t="s">
        <v>0</v>
      </c>
      <c r="D1" s="676"/>
      <c r="E1" s="677"/>
      <c r="F1" s="678"/>
      <c r="G1" s="677"/>
      <c r="H1" s="679"/>
      <c r="I1" s="1537" t="s">
        <v>1</v>
      </c>
      <c r="J1" s="1538"/>
      <c r="K1" s="1538"/>
      <c r="L1" s="1539"/>
      <c r="M1" s="676"/>
      <c r="N1" s="677"/>
      <c r="O1" s="678"/>
      <c r="P1" s="677"/>
      <c r="Q1" s="679"/>
      <c r="R1" s="1537" t="s">
        <v>1</v>
      </c>
      <c r="S1" s="1538"/>
      <c r="T1" s="1538"/>
      <c r="U1" s="1539"/>
    </row>
    <row r="2" spans="1:21" ht="24.75" customHeight="1">
      <c r="B2" s="1543"/>
      <c r="C2" s="680" t="s">
        <v>2</v>
      </c>
      <c r="E2" s="670"/>
      <c r="F2" s="681"/>
      <c r="G2" s="1539" t="s">
        <v>3</v>
      </c>
      <c r="H2" s="1539"/>
      <c r="I2" s="1539" t="s">
        <v>4</v>
      </c>
      <c r="J2" s="1539"/>
      <c r="K2" s="1539"/>
      <c r="L2" s="1539"/>
      <c r="N2" s="670"/>
      <c r="O2" s="681"/>
      <c r="P2" s="1539" t="s">
        <v>3</v>
      </c>
      <c r="Q2" s="1539"/>
      <c r="R2" s="1539" t="s">
        <v>4</v>
      </c>
      <c r="S2" s="1539"/>
      <c r="T2" s="1539"/>
      <c r="U2" s="1539"/>
    </row>
    <row r="3" spans="1:21" s="664" customFormat="1" ht="23.25">
      <c r="A3" s="682"/>
      <c r="B3" s="1544" t="s">
        <v>5</v>
      </c>
      <c r="C3" s="680" t="s">
        <v>6</v>
      </c>
      <c r="D3" s="672"/>
      <c r="E3" s="670"/>
      <c r="F3" s="683"/>
      <c r="G3" s="670"/>
      <c r="H3" s="684"/>
      <c r="I3" s="1539" t="s">
        <v>7</v>
      </c>
      <c r="J3" s="1539"/>
      <c r="K3" s="1539"/>
      <c r="L3" s="1539"/>
      <c r="M3" s="672"/>
      <c r="N3" s="670"/>
      <c r="O3" s="683"/>
      <c r="P3" s="670"/>
      <c r="Q3" s="684"/>
      <c r="R3" s="1539" t="s">
        <v>7</v>
      </c>
      <c r="S3" s="1539"/>
      <c r="T3" s="1539"/>
      <c r="U3" s="1539"/>
    </row>
    <row r="4" spans="1:21" s="665" customFormat="1">
      <c r="A4" s="685"/>
      <c r="B4" s="1545"/>
      <c r="C4" s="686" t="s">
        <v>8</v>
      </c>
      <c r="D4" s="687"/>
      <c r="E4" s="688"/>
      <c r="F4" s="689"/>
      <c r="G4" s="688"/>
      <c r="H4" s="690"/>
      <c r="I4" s="1539" t="s">
        <v>9</v>
      </c>
      <c r="J4" s="1539"/>
      <c r="K4" s="1539"/>
      <c r="L4" s="1539"/>
      <c r="M4" s="687"/>
      <c r="N4" s="688"/>
      <c r="O4" s="689"/>
      <c r="P4" s="688"/>
      <c r="Q4" s="690"/>
      <c r="R4" s="1539" t="s">
        <v>9</v>
      </c>
      <c r="S4" s="1539"/>
      <c r="T4" s="1539"/>
      <c r="U4" s="1539"/>
    </row>
    <row r="5" spans="1:21" s="666" customFormat="1" ht="30.75">
      <c r="A5" s="691"/>
      <c r="B5" s="692"/>
      <c r="C5" s="693"/>
      <c r="D5" s="1539" t="s">
        <v>10</v>
      </c>
      <c r="E5" s="1539"/>
      <c r="F5" s="1539"/>
      <c r="G5" s="1539"/>
      <c r="H5" s="1539"/>
      <c r="I5" s="1539"/>
      <c r="J5" s="1539"/>
      <c r="K5" s="1539"/>
      <c r="L5" s="1539"/>
      <c r="M5" s="1539" t="s">
        <v>11</v>
      </c>
      <c r="N5" s="1539"/>
      <c r="O5" s="1539"/>
      <c r="P5" s="1539"/>
      <c r="Q5" s="1539"/>
      <c r="R5" s="1539"/>
      <c r="S5" s="1539"/>
      <c r="T5" s="1539"/>
      <c r="U5" s="1539"/>
    </row>
    <row r="6" spans="1:21">
      <c r="B6" s="1539" t="s">
        <v>12</v>
      </c>
      <c r="C6" s="1540" t="s">
        <v>13</v>
      </c>
      <c r="D6" s="1539" t="s">
        <v>14</v>
      </c>
      <c r="E6" s="1540" t="s">
        <v>15</v>
      </c>
      <c r="F6" s="1546" t="s">
        <v>16</v>
      </c>
      <c r="G6" s="1546"/>
      <c r="H6" s="1546"/>
      <c r="I6" s="1546" t="s">
        <v>17</v>
      </c>
      <c r="J6" s="1546"/>
      <c r="K6" s="1546"/>
      <c r="L6" s="1539" t="s">
        <v>18</v>
      </c>
      <c r="M6" s="1539" t="s">
        <v>14</v>
      </c>
      <c r="N6" s="1540" t="s">
        <v>15</v>
      </c>
      <c r="O6" s="1546" t="s">
        <v>16</v>
      </c>
      <c r="P6" s="1546"/>
      <c r="Q6" s="1546"/>
      <c r="R6" s="1546" t="s">
        <v>17</v>
      </c>
      <c r="S6" s="1546"/>
      <c r="T6" s="1546"/>
      <c r="U6" s="1539" t="s">
        <v>18</v>
      </c>
    </row>
    <row r="7" spans="1:21">
      <c r="B7" s="1539"/>
      <c r="C7" s="1541"/>
      <c r="D7" s="1539"/>
      <c r="E7" s="1541"/>
      <c r="F7" s="694" t="s">
        <v>19</v>
      </c>
      <c r="G7" s="694" t="s">
        <v>20</v>
      </c>
      <c r="H7" s="694" t="s">
        <v>21</v>
      </c>
      <c r="I7" s="694" t="s">
        <v>22</v>
      </c>
      <c r="J7" s="694" t="s">
        <v>23</v>
      </c>
      <c r="K7" s="694" t="s">
        <v>24</v>
      </c>
      <c r="L7" s="1539"/>
      <c r="M7" s="1539"/>
      <c r="N7" s="1541"/>
      <c r="O7" s="694" t="s">
        <v>19</v>
      </c>
      <c r="P7" s="694" t="s">
        <v>20</v>
      </c>
      <c r="Q7" s="694" t="s">
        <v>21</v>
      </c>
      <c r="R7" s="694" t="s">
        <v>22</v>
      </c>
      <c r="S7" s="694" t="s">
        <v>23</v>
      </c>
      <c r="T7" s="694" t="s">
        <v>24</v>
      </c>
      <c r="U7" s="1539"/>
    </row>
    <row r="8" spans="1:21" s="667" customFormat="1">
      <c r="A8" s="695"/>
      <c r="B8" s="782"/>
      <c r="C8" s="697" t="s">
        <v>25</v>
      </c>
      <c r="D8" s="698"/>
      <c r="E8" s="699"/>
      <c r="F8" s="700"/>
      <c r="G8" s="700"/>
      <c r="H8" s="700"/>
      <c r="I8" s="700"/>
      <c r="J8" s="700"/>
      <c r="K8" s="752"/>
      <c r="L8" s="753"/>
      <c r="M8" s="698"/>
      <c r="N8" s="699"/>
      <c r="O8" s="700"/>
      <c r="P8" s="700"/>
      <c r="Q8" s="700"/>
      <c r="R8" s="700"/>
      <c r="S8" s="700"/>
      <c r="T8" s="752"/>
      <c r="U8" s="753"/>
    </row>
    <row r="9" spans="1:21" s="668" customFormat="1" ht="24">
      <c r="A9" s="701"/>
      <c r="B9" s="783" t="s">
        <v>33</v>
      </c>
      <c r="C9" s="703" t="s">
        <v>34</v>
      </c>
      <c r="D9" s="704"/>
      <c r="E9" s="705"/>
      <c r="F9" s="706"/>
      <c r="G9" s="706"/>
      <c r="H9" s="706"/>
      <c r="I9" s="706"/>
      <c r="J9" s="706"/>
      <c r="K9" s="710" t="e">
        <f>#REF!</f>
        <v>#REF!</v>
      </c>
      <c r="L9" s="755"/>
      <c r="M9" s="704"/>
      <c r="N9" s="705"/>
      <c r="O9" s="706"/>
      <c r="P9" s="706"/>
      <c r="Q9" s="706"/>
      <c r="R9" s="706"/>
      <c r="S9" s="706"/>
      <c r="T9" s="710" t="e">
        <f>#REF!</f>
        <v>#REF!</v>
      </c>
      <c r="U9" s="755"/>
    </row>
    <row r="10" spans="1:21" s="669" customFormat="1" ht="24">
      <c r="A10" s="707"/>
      <c r="B10" s="783" t="s">
        <v>26</v>
      </c>
      <c r="C10" s="703" t="s">
        <v>27</v>
      </c>
      <c r="D10" s="708"/>
      <c r="E10" s="709"/>
      <c r="F10" s="710"/>
      <c r="G10" s="710"/>
      <c r="H10" s="710"/>
      <c r="I10" s="710"/>
      <c r="J10" s="710"/>
      <c r="K10" s="710" t="e">
        <f>#REF!</f>
        <v>#REF!</v>
      </c>
      <c r="L10" s="756"/>
      <c r="M10" s="708"/>
      <c r="N10" s="709"/>
      <c r="O10" s="710"/>
      <c r="P10" s="710"/>
      <c r="Q10" s="710"/>
      <c r="R10" s="710"/>
      <c r="S10" s="710"/>
      <c r="T10" s="710" t="e">
        <f>#REF!</f>
        <v>#REF!</v>
      </c>
      <c r="U10" s="756"/>
    </row>
    <row r="11" spans="1:21" s="669" customFormat="1" ht="24">
      <c r="A11" s="707"/>
      <c r="B11" s="783" t="s">
        <v>28</v>
      </c>
      <c r="C11" s="703" t="s">
        <v>29</v>
      </c>
      <c r="D11" s="708"/>
      <c r="E11" s="709"/>
      <c r="F11" s="710"/>
      <c r="G11" s="710"/>
      <c r="H11" s="710"/>
      <c r="I11" s="710"/>
      <c r="J11" s="710"/>
      <c r="K11" s="710" t="e">
        <f>#REF!</f>
        <v>#REF!</v>
      </c>
      <c r="L11" s="756"/>
      <c r="M11" s="708"/>
      <c r="N11" s="709"/>
      <c r="O11" s="710"/>
      <c r="P11" s="710"/>
      <c r="Q11" s="710"/>
      <c r="R11" s="710"/>
      <c r="S11" s="710"/>
      <c r="T11" s="710" t="e">
        <f>#REF!</f>
        <v>#REF!</v>
      </c>
      <c r="U11" s="756"/>
    </row>
    <row r="12" spans="1:21" s="669" customFormat="1" ht="24">
      <c r="A12" s="707"/>
      <c r="B12" s="783" t="s">
        <v>30</v>
      </c>
      <c r="C12" s="703" t="s">
        <v>31</v>
      </c>
      <c r="D12" s="708"/>
      <c r="E12" s="709"/>
      <c r="F12" s="710"/>
      <c r="G12" s="710"/>
      <c r="H12" s="710"/>
      <c r="I12" s="710"/>
      <c r="J12" s="710"/>
      <c r="K12" s="710" t="e">
        <f>#REF!</f>
        <v>#REF!</v>
      </c>
      <c r="L12" s="756"/>
      <c r="M12" s="708"/>
      <c r="N12" s="709"/>
      <c r="O12" s="710"/>
      <c r="P12" s="710"/>
      <c r="Q12" s="710"/>
      <c r="R12" s="710"/>
      <c r="S12" s="710"/>
      <c r="T12" s="710" t="e">
        <f>#REF!</f>
        <v>#REF!</v>
      </c>
      <c r="U12" s="756"/>
    </row>
    <row r="13" spans="1:21" s="669" customFormat="1" ht="24">
      <c r="A13" s="707"/>
      <c r="B13" s="784"/>
      <c r="C13" s="712"/>
      <c r="D13" s="713"/>
      <c r="E13" s="714"/>
      <c r="F13" s="715"/>
      <c r="G13" s="715"/>
      <c r="H13" s="715"/>
      <c r="I13" s="715"/>
      <c r="J13" s="715"/>
      <c r="K13" s="715"/>
      <c r="L13" s="758"/>
      <c r="M13" s="713"/>
      <c r="N13" s="714"/>
      <c r="O13" s="715"/>
      <c r="P13" s="715"/>
      <c r="Q13" s="715"/>
      <c r="R13" s="715"/>
      <c r="S13" s="715"/>
      <c r="T13" s="715"/>
      <c r="U13" s="758"/>
    </row>
    <row r="14" spans="1:21" s="669" customFormat="1" ht="24">
      <c r="A14" s="707"/>
      <c r="B14" s="716" t="s">
        <v>36</v>
      </c>
      <c r="C14" s="717" t="s">
        <v>37</v>
      </c>
      <c r="D14" s="718"/>
      <c r="E14" s="719"/>
      <c r="F14" s="720"/>
      <c r="G14" s="720"/>
      <c r="H14" s="720"/>
      <c r="I14" s="720"/>
      <c r="J14" s="720"/>
      <c r="K14" s="759" t="e">
        <f>SUM(K10:K13)</f>
        <v>#REF!</v>
      </c>
      <c r="L14" s="760"/>
      <c r="M14" s="718"/>
      <c r="N14" s="719"/>
      <c r="O14" s="720"/>
      <c r="P14" s="720"/>
      <c r="Q14" s="720"/>
      <c r="R14" s="720"/>
      <c r="S14" s="720"/>
      <c r="T14" s="720" t="e">
        <f>SUM(T10:T13)</f>
        <v>#REF!</v>
      </c>
      <c r="U14" s="775"/>
    </row>
    <row r="15" spans="1:21" s="669" customFormat="1" ht="24">
      <c r="A15" s="707"/>
      <c r="B15" s="785"/>
      <c r="C15" s="722" t="s">
        <v>38</v>
      </c>
      <c r="D15" s="786">
        <v>1.1860999999999999</v>
      </c>
      <c r="E15" s="724"/>
      <c r="F15" s="725"/>
      <c r="G15" s="725"/>
      <c r="H15" s="725"/>
      <c r="I15" s="725"/>
      <c r="J15" s="725"/>
      <c r="K15" s="776"/>
      <c r="L15" s="762"/>
      <c r="M15" s="786">
        <v>1.1860999999999999</v>
      </c>
      <c r="N15" s="724"/>
      <c r="O15" s="725"/>
      <c r="P15" s="725"/>
      <c r="Q15" s="725"/>
      <c r="R15" s="725"/>
      <c r="S15" s="725"/>
      <c r="T15" s="776"/>
      <c r="U15" s="762"/>
    </row>
    <row r="16" spans="1:21">
      <c r="B16" s="787"/>
      <c r="C16" s="727"/>
      <c r="D16" s="733"/>
      <c r="E16" s="734"/>
      <c r="F16" s="730"/>
      <c r="G16" s="730"/>
      <c r="H16" s="730"/>
      <c r="I16" s="730"/>
      <c r="J16" s="730"/>
      <c r="K16" s="765"/>
      <c r="L16" s="764"/>
      <c r="M16" s="733"/>
      <c r="N16" s="734"/>
      <c r="O16" s="730"/>
      <c r="P16" s="730"/>
      <c r="Q16" s="730"/>
      <c r="R16" s="730"/>
      <c r="S16" s="730"/>
      <c r="T16" s="765"/>
      <c r="U16" s="764"/>
    </row>
    <row r="17" spans="1:21" s="669" customFormat="1" ht="24">
      <c r="A17" s="707"/>
      <c r="B17" s="716" t="s">
        <v>39</v>
      </c>
      <c r="C17" s="717" t="s">
        <v>24</v>
      </c>
      <c r="D17" s="718"/>
      <c r="E17" s="719"/>
      <c r="F17" s="720"/>
      <c r="G17" s="720"/>
      <c r="H17" s="720"/>
      <c r="I17" s="720"/>
      <c r="J17" s="720"/>
      <c r="K17" s="759" t="e">
        <f>K14*D15</f>
        <v>#REF!</v>
      </c>
      <c r="L17" s="760"/>
      <c r="M17" s="718"/>
      <c r="N17" s="719"/>
      <c r="O17" s="720"/>
      <c r="P17" s="720"/>
      <c r="Q17" s="720"/>
      <c r="R17" s="720"/>
      <c r="S17" s="720"/>
      <c r="T17" s="759" t="e">
        <f>T14*M15</f>
        <v>#REF!</v>
      </c>
      <c r="U17" s="760"/>
    </row>
    <row r="18" spans="1:21">
      <c r="B18" s="788"/>
      <c r="C18" s="727"/>
      <c r="D18" s="733"/>
      <c r="E18" s="734"/>
      <c r="F18" s="730"/>
      <c r="G18" s="730"/>
      <c r="H18" s="730"/>
      <c r="I18" s="730"/>
      <c r="J18" s="730"/>
      <c r="K18" s="765"/>
      <c r="L18" s="764"/>
      <c r="M18" s="733"/>
      <c r="N18" s="734"/>
      <c r="O18" s="730"/>
      <c r="P18" s="730"/>
      <c r="Q18" s="730"/>
      <c r="R18" s="730"/>
      <c r="S18" s="730"/>
      <c r="T18" s="765"/>
      <c r="U18" s="764"/>
    </row>
    <row r="19" spans="1:21">
      <c r="B19" s="787"/>
      <c r="C19" s="727"/>
      <c r="D19" s="733"/>
      <c r="E19" s="734"/>
      <c r="F19" s="730"/>
      <c r="G19" s="789"/>
      <c r="H19" s="789"/>
      <c r="I19" s="731"/>
      <c r="J19" s="731"/>
      <c r="K19" s="765"/>
      <c r="L19" s="764"/>
      <c r="M19" s="733"/>
      <c r="N19" s="734"/>
      <c r="O19" s="730"/>
      <c r="P19" s="789"/>
      <c r="Q19" s="789"/>
      <c r="R19" s="731"/>
      <c r="S19" s="731"/>
      <c r="T19" s="765"/>
      <c r="U19" s="764"/>
    </row>
    <row r="20" spans="1:21">
      <c r="B20" s="788"/>
      <c r="C20" s="727"/>
      <c r="D20" s="733"/>
      <c r="E20" s="734"/>
      <c r="F20" s="731"/>
      <c r="G20" s="731"/>
      <c r="H20" s="731"/>
      <c r="I20" s="731"/>
      <c r="J20" s="731"/>
      <c r="K20" s="765"/>
      <c r="L20" s="764"/>
      <c r="M20" s="733"/>
      <c r="N20" s="734"/>
      <c r="O20" s="731"/>
      <c r="P20" s="731"/>
      <c r="Q20" s="731"/>
      <c r="R20" s="731"/>
      <c r="S20" s="731"/>
      <c r="T20" s="765"/>
      <c r="U20" s="764"/>
    </row>
    <row r="21" spans="1:21">
      <c r="B21" s="787"/>
      <c r="C21" s="727"/>
      <c r="D21" s="732"/>
      <c r="E21" s="729"/>
      <c r="F21" s="731"/>
      <c r="G21" s="731"/>
      <c r="H21" s="731"/>
      <c r="I21" s="731"/>
      <c r="J21" s="731"/>
      <c r="K21" s="765"/>
      <c r="L21" s="764"/>
      <c r="M21" s="732"/>
      <c r="N21" s="729"/>
      <c r="O21" s="731"/>
      <c r="P21" s="731"/>
      <c r="Q21" s="731"/>
      <c r="R21" s="731"/>
      <c r="S21" s="731"/>
      <c r="T21" s="765"/>
      <c r="U21" s="764"/>
    </row>
    <row r="22" spans="1:21">
      <c r="B22" s="788"/>
      <c r="C22" s="727"/>
      <c r="D22" s="732"/>
      <c r="E22" s="729"/>
      <c r="F22" s="730"/>
      <c r="G22" s="731"/>
      <c r="H22" s="731"/>
      <c r="I22" s="731"/>
      <c r="J22" s="731"/>
      <c r="K22" s="765"/>
      <c r="L22" s="764"/>
      <c r="M22" s="732"/>
      <c r="N22" s="729"/>
      <c r="O22" s="730"/>
      <c r="P22" s="731"/>
      <c r="Q22" s="731"/>
      <c r="R22" s="731"/>
      <c r="S22" s="731"/>
      <c r="T22" s="765"/>
      <c r="U22" s="764"/>
    </row>
    <row r="23" spans="1:21">
      <c r="B23" s="788"/>
      <c r="C23" s="727"/>
      <c r="D23" s="732"/>
      <c r="E23" s="729"/>
      <c r="F23" s="730"/>
      <c r="G23" s="731"/>
      <c r="H23" s="731"/>
      <c r="I23" s="731"/>
      <c r="J23" s="731"/>
      <c r="K23" s="765"/>
      <c r="L23" s="764"/>
      <c r="M23" s="732"/>
      <c r="N23" s="729"/>
      <c r="O23" s="730"/>
      <c r="P23" s="731"/>
      <c r="Q23" s="731"/>
      <c r="R23" s="731"/>
      <c r="S23" s="731"/>
      <c r="T23" s="765"/>
      <c r="U23" s="764"/>
    </row>
    <row r="24" spans="1:21">
      <c r="B24" s="787"/>
      <c r="C24" s="727"/>
      <c r="D24" s="732"/>
      <c r="E24" s="729"/>
      <c r="F24" s="730"/>
      <c r="G24" s="731"/>
      <c r="H24" s="731"/>
      <c r="I24" s="731"/>
      <c r="J24" s="731"/>
      <c r="K24" s="765"/>
      <c r="L24" s="764"/>
      <c r="M24" s="732"/>
      <c r="N24" s="729"/>
      <c r="O24" s="730"/>
      <c r="P24" s="731"/>
      <c r="Q24" s="731"/>
      <c r="R24" s="731"/>
      <c r="S24" s="731"/>
      <c r="T24" s="765"/>
      <c r="U24" s="764"/>
    </row>
    <row r="25" spans="1:21">
      <c r="B25" s="787"/>
      <c r="C25" s="727"/>
      <c r="D25" s="732"/>
      <c r="E25" s="729"/>
      <c r="F25" s="730"/>
      <c r="G25" s="731"/>
      <c r="H25" s="731"/>
      <c r="I25" s="731"/>
      <c r="J25" s="731"/>
      <c r="K25" s="765"/>
      <c r="L25" s="764"/>
      <c r="M25" s="732"/>
      <c r="N25" s="729"/>
      <c r="O25" s="730"/>
      <c r="P25" s="731"/>
      <c r="Q25" s="731"/>
      <c r="R25" s="731"/>
      <c r="S25" s="731"/>
      <c r="T25" s="765"/>
      <c r="U25" s="764"/>
    </row>
    <row r="26" spans="1:21">
      <c r="B26" s="787"/>
      <c r="C26" s="727"/>
      <c r="D26" s="732"/>
      <c r="E26" s="729"/>
      <c r="F26" s="730"/>
      <c r="G26" s="731"/>
      <c r="H26" s="731"/>
      <c r="I26" s="731"/>
      <c r="J26" s="731"/>
      <c r="K26" s="765"/>
      <c r="L26" s="764"/>
      <c r="M26" s="732"/>
      <c r="N26" s="729"/>
      <c r="O26" s="730"/>
      <c r="P26" s="731"/>
      <c r="Q26" s="731"/>
      <c r="R26" s="731"/>
      <c r="S26" s="731"/>
      <c r="T26" s="765"/>
      <c r="U26" s="764"/>
    </row>
    <row r="27" spans="1:21">
      <c r="B27" s="787"/>
      <c r="C27" s="727"/>
      <c r="D27" s="732"/>
      <c r="E27" s="729"/>
      <c r="F27" s="731"/>
      <c r="G27" s="730"/>
      <c r="H27" s="730"/>
      <c r="I27" s="730"/>
      <c r="J27" s="730"/>
      <c r="K27" s="765"/>
      <c r="L27" s="764"/>
      <c r="M27" s="732"/>
      <c r="N27" s="729"/>
      <c r="O27" s="731"/>
      <c r="P27" s="730"/>
      <c r="Q27" s="730"/>
      <c r="R27" s="730"/>
      <c r="S27" s="730"/>
      <c r="T27" s="765"/>
      <c r="U27" s="764"/>
    </row>
    <row r="28" spans="1:21">
      <c r="B28" s="790"/>
      <c r="C28" s="737"/>
      <c r="D28" s="738"/>
      <c r="E28" s="739"/>
      <c r="F28" s="740"/>
      <c r="G28" s="741"/>
      <c r="H28" s="741"/>
      <c r="I28" s="741"/>
      <c r="J28" s="741"/>
      <c r="K28" s="766"/>
      <c r="L28" s="767"/>
      <c r="M28" s="738"/>
      <c r="N28" s="739"/>
      <c r="O28" s="740"/>
      <c r="P28" s="741"/>
      <c r="Q28" s="741"/>
      <c r="R28" s="741"/>
      <c r="S28" s="741"/>
      <c r="T28" s="766"/>
      <c r="U28" s="767"/>
    </row>
    <row r="29" spans="1:21">
      <c r="B29" s="790"/>
      <c r="C29" s="737"/>
      <c r="D29" s="738"/>
      <c r="E29" s="739"/>
      <c r="F29" s="740"/>
      <c r="G29" s="741"/>
      <c r="H29" s="741"/>
      <c r="I29" s="741"/>
      <c r="J29" s="741"/>
      <c r="K29" s="766"/>
      <c r="L29" s="767"/>
      <c r="M29" s="738"/>
      <c r="N29" s="739"/>
      <c r="O29" s="740"/>
      <c r="P29" s="741"/>
      <c r="Q29" s="741"/>
      <c r="R29" s="741"/>
      <c r="S29" s="741"/>
      <c r="T29" s="766"/>
      <c r="U29" s="767"/>
    </row>
    <row r="30" spans="1:21">
      <c r="B30" s="790"/>
      <c r="C30" s="737"/>
      <c r="D30" s="738"/>
      <c r="E30" s="739"/>
      <c r="F30" s="740"/>
      <c r="G30" s="741"/>
      <c r="H30" s="741"/>
      <c r="I30" s="741"/>
      <c r="J30" s="741"/>
      <c r="K30" s="766"/>
      <c r="L30" s="767"/>
      <c r="M30" s="738"/>
      <c r="N30" s="739"/>
      <c r="O30" s="740"/>
      <c r="P30" s="741"/>
      <c r="Q30" s="741"/>
      <c r="R30" s="741"/>
      <c r="S30" s="741"/>
      <c r="T30" s="766"/>
      <c r="U30" s="767"/>
    </row>
    <row r="31" spans="1:21">
      <c r="B31" s="790"/>
      <c r="C31" s="737"/>
      <c r="D31" s="738"/>
      <c r="E31" s="739"/>
      <c r="F31" s="740"/>
      <c r="G31" s="741"/>
      <c r="H31" s="741"/>
      <c r="I31" s="741"/>
      <c r="J31" s="741"/>
      <c r="K31" s="766"/>
      <c r="L31" s="767"/>
      <c r="M31" s="738"/>
      <c r="N31" s="739"/>
      <c r="O31" s="740"/>
      <c r="P31" s="741"/>
      <c r="Q31" s="741"/>
      <c r="R31" s="741"/>
      <c r="S31" s="741"/>
      <c r="T31" s="766"/>
      <c r="U31" s="767"/>
    </row>
    <row r="32" spans="1:21">
      <c r="B32" s="790"/>
      <c r="C32" s="737"/>
      <c r="D32" s="738"/>
      <c r="E32" s="739"/>
      <c r="F32" s="740"/>
      <c r="G32" s="741"/>
      <c r="H32" s="741"/>
      <c r="I32" s="741"/>
      <c r="J32" s="741"/>
      <c r="K32" s="766"/>
      <c r="L32" s="767"/>
      <c r="M32" s="738"/>
      <c r="N32" s="739"/>
      <c r="O32" s="740"/>
      <c r="P32" s="741"/>
      <c r="Q32" s="741"/>
      <c r="R32" s="741"/>
      <c r="S32" s="741"/>
      <c r="T32" s="766"/>
      <c r="U32" s="767"/>
    </row>
    <row r="33" spans="1:21">
      <c r="B33" s="791"/>
      <c r="C33" s="743"/>
      <c r="D33" s="744"/>
      <c r="E33" s="745"/>
      <c r="F33" s="746"/>
      <c r="G33" s="746"/>
      <c r="H33" s="746"/>
      <c r="I33" s="746"/>
      <c r="J33" s="746"/>
      <c r="K33" s="746"/>
      <c r="L33" s="768"/>
      <c r="M33" s="744"/>
      <c r="N33" s="745"/>
      <c r="O33" s="746"/>
      <c r="P33" s="746"/>
      <c r="Q33" s="746"/>
      <c r="R33" s="746"/>
      <c r="S33" s="746"/>
      <c r="T33" s="746"/>
      <c r="U33" s="768"/>
    </row>
    <row r="34" spans="1:21" s="669" customFormat="1" ht="24">
      <c r="A34" s="747"/>
      <c r="B34" s="792"/>
      <c r="C34" s="749" t="s">
        <v>40</v>
      </c>
      <c r="D34" s="750"/>
      <c r="E34" s="749"/>
      <c r="F34" s="751"/>
      <c r="G34" s="751"/>
      <c r="H34" s="751"/>
      <c r="I34" s="751">
        <f>SUM(I9:I33)</f>
        <v>0</v>
      </c>
      <c r="J34" s="751">
        <f>SUM(J9:J33)</f>
        <v>0</v>
      </c>
      <c r="K34" s="769" t="e">
        <f>K17+K9</f>
        <v>#REF!</v>
      </c>
      <c r="L34" s="770"/>
      <c r="M34" s="750"/>
      <c r="N34" s="749"/>
      <c r="O34" s="751"/>
      <c r="P34" s="751"/>
      <c r="Q34" s="751"/>
      <c r="R34" s="751">
        <f>SUM(R9:R33)</f>
        <v>0</v>
      </c>
      <c r="S34" s="751">
        <f>SUM(S9:S33)</f>
        <v>0</v>
      </c>
      <c r="T34" s="769" t="e">
        <f>T17+T9</f>
        <v>#REF!</v>
      </c>
      <c r="U34" s="770"/>
    </row>
  </sheetData>
  <autoFilter ref="B6:L34" xr:uid="{00000000-0009-0000-0000-000001000000}"/>
  <mergeCells count="26">
    <mergeCell ref="U6:U7"/>
    <mergeCell ref="F6:H6"/>
    <mergeCell ref="I6:K6"/>
    <mergeCell ref="O6:Q6"/>
    <mergeCell ref="R6:T6"/>
    <mergeCell ref="B1:B2"/>
    <mergeCell ref="B3:B4"/>
    <mergeCell ref="B6:B7"/>
    <mergeCell ref="C6:C7"/>
    <mergeCell ref="D6:D7"/>
    <mergeCell ref="E6:E7"/>
    <mergeCell ref="L6:L7"/>
    <mergeCell ref="M6:M7"/>
    <mergeCell ref="N6:N7"/>
    <mergeCell ref="I3:L3"/>
    <mergeCell ref="R3:U3"/>
    <mergeCell ref="I4:L4"/>
    <mergeCell ref="R4:U4"/>
    <mergeCell ref="D5:L5"/>
    <mergeCell ref="M5:U5"/>
    <mergeCell ref="I1:L1"/>
    <mergeCell ref="R1:U1"/>
    <mergeCell ref="G2:H2"/>
    <mergeCell ref="I2:L2"/>
    <mergeCell ref="P2:Q2"/>
    <mergeCell ref="R2:U2"/>
  </mergeCells>
  <printOptions horizontalCentered="1"/>
  <pageMargins left="0.54" right="0.5" top="0.5" bottom="0.5" header="0" footer="0"/>
  <pageSetup paperSize="8" scale="60" fitToHeight="13" orientation="landscape" r:id="rId1"/>
  <headerFooter alignWithMargins="0">
    <oddFooter>&amp;LFile : &amp;F&amp;C&amp;P/&amp;N&amp;R&amp;D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0.39994506668294322"/>
  </sheetPr>
  <dimension ref="A1:S167"/>
  <sheetViews>
    <sheetView zoomScaleNormal="100" zoomScaleSheetLayoutView="100" workbookViewId="0">
      <selection activeCell="B8" sqref="B8"/>
    </sheetView>
  </sheetViews>
  <sheetFormatPr defaultColWidth="9.140625" defaultRowHeight="24" customHeight="1"/>
  <cols>
    <col min="1" max="1" width="21.85546875" style="857" customWidth="1"/>
    <col min="2" max="2" width="56.5703125" style="858" customWidth="1"/>
    <col min="3" max="3" width="9.5703125" style="11" customWidth="1"/>
    <col min="4" max="4" width="9" style="857" customWidth="1"/>
    <col min="5" max="9" width="15.140625" style="12" customWidth="1"/>
    <col min="10" max="10" width="14.140625" style="858" customWidth="1"/>
    <col min="11" max="11" width="35.5703125" style="858" customWidth="1"/>
    <col min="12" max="12" width="12" style="857" customWidth="1"/>
    <col min="13" max="13" width="45.28515625" style="858" customWidth="1"/>
    <col min="14" max="14" width="8.42578125" style="858" customWidth="1"/>
    <col min="15" max="15" width="9.7109375" style="858" customWidth="1"/>
    <col min="16" max="16" width="13" style="858" customWidth="1"/>
    <col min="17" max="16384" width="9.140625" style="858"/>
  </cols>
  <sheetData>
    <row r="1" spans="1:12" ht="24" customHeight="1">
      <c r="J1" s="859" t="s">
        <v>1170</v>
      </c>
    </row>
    <row r="2" spans="1:12" s="860" customFormat="1" ht="24" customHeight="1">
      <c r="A2" s="1700" t="s">
        <v>118</v>
      </c>
      <c r="B2" s="1700"/>
      <c r="C2" s="1700"/>
      <c r="D2" s="1700"/>
      <c r="E2" s="1700"/>
      <c r="F2" s="1700"/>
      <c r="G2" s="1700"/>
      <c r="H2" s="1700"/>
      <c r="I2" s="1700"/>
      <c r="J2" s="1700"/>
      <c r="L2" s="861"/>
    </row>
    <row r="3" spans="1:12" s="866" customFormat="1" ht="24" customHeight="1">
      <c r="A3" s="862" t="str">
        <f>ปร6!A3</f>
        <v>ชื่อโครงการ/งานก่อสร้าง</v>
      </c>
      <c r="B3" s="863" t="str">
        <f>ปร6!B3</f>
        <v>โครงการปรับปรุงห้องตรวจเวชศาสตร์ฉุกเฉิน</v>
      </c>
      <c r="C3" s="864"/>
      <c r="D3" s="864"/>
      <c r="E3" s="864"/>
      <c r="F3" s="865"/>
      <c r="G3" s="864"/>
      <c r="H3" s="16"/>
      <c r="I3" s="864"/>
      <c r="L3" s="867"/>
    </row>
    <row r="4" spans="1:12" s="866" customFormat="1" ht="24" customHeight="1">
      <c r="A4" s="862" t="str">
        <f>ปร6!A4</f>
        <v>เจ้าของโครงการ</v>
      </c>
      <c r="B4" s="863" t="str">
        <f>ปร6!B4</f>
        <v>คณะแพทยศาสตร์วชิรพยาบาล  มหาวิทยาลัยนวมินทราธิราช</v>
      </c>
      <c r="C4" s="864"/>
      <c r="D4" s="864"/>
      <c r="E4" s="864"/>
      <c r="F4" s="864"/>
      <c r="G4" s="864"/>
      <c r="H4" s="16"/>
      <c r="I4" s="864"/>
      <c r="J4" s="868"/>
      <c r="K4" s="869"/>
      <c r="L4" s="867"/>
    </row>
    <row r="5" spans="1:12" s="866" customFormat="1" ht="24" customHeight="1">
      <c r="A5" s="862" t="str">
        <f>ปร6!A5</f>
        <v>สถานที่ก่อสร้าง</v>
      </c>
      <c r="B5" s="863" t="str">
        <f>ปร6!B5</f>
        <v>ถนนสามเสน แขวงวชิรพยาบาล เขตดุสิต กรุงเทพฯ</v>
      </c>
      <c r="C5" s="864"/>
      <c r="D5" s="864"/>
      <c r="E5" s="864"/>
      <c r="F5" s="864"/>
      <c r="G5" s="864"/>
      <c r="H5" s="16"/>
      <c r="I5" s="864"/>
      <c r="J5" s="868"/>
      <c r="K5" s="869"/>
      <c r="L5" s="867"/>
    </row>
    <row r="6" spans="1:12" s="866" customFormat="1" ht="24" customHeight="1">
      <c r="A6" s="862" t="str">
        <f>ปร6!A6</f>
        <v>แบบเลขที่</v>
      </c>
      <c r="B6" s="863" t="str">
        <f>ปร6!B6</f>
        <v>DS68-01-06</v>
      </c>
      <c r="C6" s="864"/>
      <c r="D6" s="864"/>
      <c r="E6" s="864"/>
      <c r="F6" s="864"/>
      <c r="G6" s="864"/>
      <c r="H6" s="16"/>
      <c r="I6" s="864"/>
      <c r="J6" s="868"/>
      <c r="K6" s="869"/>
      <c r="L6" s="867"/>
    </row>
    <row r="7" spans="1:12" s="875" customFormat="1" ht="24" customHeight="1">
      <c r="A7" s="862" t="str">
        <f>ปร6!A7</f>
        <v>แบบ ปร.4 และ ปร.5</v>
      </c>
      <c r="B7" s="863"/>
      <c r="C7" s="870"/>
      <c r="D7" s="870"/>
      <c r="E7" s="870"/>
      <c r="F7" s="871"/>
      <c r="G7" s="872"/>
      <c r="H7" s="20"/>
      <c r="I7" s="872"/>
      <c r="J7" s="873"/>
      <c r="K7" s="874"/>
    </row>
    <row r="8" spans="1:12" s="875" customFormat="1" ht="24" customHeight="1">
      <c r="A8" s="876" t="str">
        <f>ปร6!A8</f>
        <v>คำนวณราคากลาง</v>
      </c>
      <c r="B8" s="877" t="str">
        <f>ปร6!B8</f>
        <v>เมื่อวันที่  14 เดือน  สิงหาคม พ.ศ.2568</v>
      </c>
      <c r="C8" s="878"/>
      <c r="D8" s="878"/>
      <c r="E8" s="879"/>
      <c r="F8" s="880"/>
      <c r="G8" s="881"/>
      <c r="H8" s="25"/>
      <c r="I8" s="881"/>
      <c r="J8" s="882" t="s">
        <v>55</v>
      </c>
      <c r="K8" s="874"/>
    </row>
    <row r="9" spans="1:12" s="860" customFormat="1" ht="24" customHeight="1">
      <c r="A9" s="1704" t="s">
        <v>12</v>
      </c>
      <c r="B9" s="1704" t="s">
        <v>13</v>
      </c>
      <c r="C9" s="1705" t="s">
        <v>14</v>
      </c>
      <c r="D9" s="1705" t="s">
        <v>15</v>
      </c>
      <c r="E9" s="1701" t="s">
        <v>16</v>
      </c>
      <c r="F9" s="1702"/>
      <c r="G9" s="1701" t="s">
        <v>16</v>
      </c>
      <c r="H9" s="1703"/>
      <c r="I9" s="1707" t="s">
        <v>24</v>
      </c>
      <c r="J9" s="1709" t="s">
        <v>18</v>
      </c>
    </row>
    <row r="10" spans="1:12" s="860" customFormat="1" ht="24" customHeight="1">
      <c r="A10" s="1705"/>
      <c r="B10" s="1705"/>
      <c r="C10" s="1706"/>
      <c r="D10" s="1706"/>
      <c r="E10" s="826" t="s">
        <v>20</v>
      </c>
      <c r="F10" s="826" t="s">
        <v>22</v>
      </c>
      <c r="G10" s="826" t="s">
        <v>23</v>
      </c>
      <c r="H10" s="826" t="s">
        <v>22</v>
      </c>
      <c r="I10" s="1708"/>
      <c r="J10" s="1710"/>
    </row>
    <row r="11" spans="1:12" s="860" customFormat="1" ht="24" customHeight="1">
      <c r="A11" s="883"/>
      <c r="B11" s="884" t="s">
        <v>59</v>
      </c>
      <c r="C11" s="26"/>
      <c r="D11" s="27"/>
      <c r="E11" s="28"/>
      <c r="F11" s="28"/>
      <c r="G11" s="29"/>
      <c r="H11" s="29"/>
      <c r="I11" s="29"/>
      <c r="J11" s="29"/>
    </row>
    <row r="12" spans="1:12" s="860" customFormat="1" ht="24" customHeight="1">
      <c r="A12" s="885">
        <v>1</v>
      </c>
      <c r="B12" s="886" t="s">
        <v>1171</v>
      </c>
      <c r="C12" s="30"/>
      <c r="D12" s="31"/>
      <c r="E12" s="32"/>
      <c r="F12" s="32"/>
      <c r="G12" s="33"/>
      <c r="H12" s="33"/>
      <c r="I12" s="33"/>
      <c r="J12" s="33"/>
    </row>
    <row r="13" spans="1:12" ht="24" customHeight="1">
      <c r="A13" s="887">
        <v>1.1000000000000001</v>
      </c>
      <c r="B13" s="888" t="s">
        <v>1172</v>
      </c>
      <c r="C13" s="889">
        <v>200</v>
      </c>
      <c r="D13" s="34" t="s">
        <v>467</v>
      </c>
      <c r="E13" s="35">
        <v>470</v>
      </c>
      <c r="F13" s="35">
        <v>403</v>
      </c>
      <c r="G13" s="36">
        <f t="shared" ref="G13" si="0">ROUND(E13*C13,2)</f>
        <v>94000</v>
      </c>
      <c r="H13" s="36">
        <f t="shared" ref="H13" si="1">ROUND(F13*C13,2)</f>
        <v>80600</v>
      </c>
      <c r="I13" s="36">
        <f t="shared" ref="I13" si="2">ROUND(SUM(G13:H13),2)</f>
        <v>174600</v>
      </c>
      <c r="J13" s="59"/>
      <c r="K13" s="858" t="s">
        <v>1173</v>
      </c>
      <c r="L13" s="858"/>
    </row>
    <row r="14" spans="1:12" s="890" customFormat="1" ht="23.25">
      <c r="A14" s="902" t="s">
        <v>125</v>
      </c>
      <c r="B14" s="903" t="s">
        <v>1174</v>
      </c>
      <c r="C14" s="904"/>
      <c r="D14" s="905"/>
      <c r="E14" s="906"/>
      <c r="F14" s="907"/>
      <c r="G14" s="908">
        <f t="shared" ref="G14:G21" si="3">ROUND(E14*C14,2)</f>
        <v>0</v>
      </c>
      <c r="H14" s="908">
        <f t="shared" ref="H14:H21" si="4">ROUND(F14*C14,2)</f>
        <v>0</v>
      </c>
      <c r="I14" s="908">
        <f t="shared" ref="I14:I21" si="5">ROUND(SUM(G14:H14),2)</f>
        <v>0</v>
      </c>
      <c r="J14" s="908"/>
      <c r="K14" s="60"/>
      <c r="L14" s="61"/>
    </row>
    <row r="15" spans="1:12" s="890" customFormat="1" ht="23.25">
      <c r="A15" s="902" t="s">
        <v>125</v>
      </c>
      <c r="B15" s="903" t="s">
        <v>1175</v>
      </c>
      <c r="C15" s="904"/>
      <c r="D15" s="905"/>
      <c r="E15" s="906"/>
      <c r="F15" s="907"/>
      <c r="G15" s="908">
        <f t="shared" si="3"/>
        <v>0</v>
      </c>
      <c r="H15" s="908">
        <f t="shared" si="4"/>
        <v>0</v>
      </c>
      <c r="I15" s="908">
        <f t="shared" si="5"/>
        <v>0</v>
      </c>
      <c r="J15" s="908"/>
      <c r="K15" s="60"/>
      <c r="L15" s="61"/>
    </row>
    <row r="16" spans="1:12" s="890" customFormat="1" ht="23.25">
      <c r="A16" s="902" t="s">
        <v>125</v>
      </c>
      <c r="B16" s="903" t="s">
        <v>1176</v>
      </c>
      <c r="C16" s="904"/>
      <c r="D16" s="905"/>
      <c r="E16" s="906"/>
      <c r="F16" s="907"/>
      <c r="G16" s="908">
        <f t="shared" si="3"/>
        <v>0</v>
      </c>
      <c r="H16" s="908">
        <f t="shared" si="4"/>
        <v>0</v>
      </c>
      <c r="I16" s="908">
        <f t="shared" si="5"/>
        <v>0</v>
      </c>
      <c r="J16" s="908"/>
      <c r="K16" s="60"/>
      <c r="L16" s="61"/>
    </row>
    <row r="17" spans="1:19" ht="24" customHeight="1">
      <c r="A17" s="909">
        <v>1.2</v>
      </c>
      <c r="B17" s="910" t="s">
        <v>1177</v>
      </c>
      <c r="C17" s="911">
        <v>1200</v>
      </c>
      <c r="D17" s="912" t="s">
        <v>227</v>
      </c>
      <c r="E17" s="913">
        <v>62</v>
      </c>
      <c r="F17" s="913">
        <v>29</v>
      </c>
      <c r="G17" s="908">
        <f t="shared" si="3"/>
        <v>74400</v>
      </c>
      <c r="H17" s="908">
        <f t="shared" si="4"/>
        <v>34800</v>
      </c>
      <c r="I17" s="908">
        <f t="shared" si="5"/>
        <v>109200</v>
      </c>
      <c r="J17" s="914"/>
      <c r="K17" s="858" t="s">
        <v>1173</v>
      </c>
      <c r="L17" s="858"/>
    </row>
    <row r="18" spans="1:19" s="890" customFormat="1" ht="23.25">
      <c r="A18" s="902" t="s">
        <v>125</v>
      </c>
      <c r="B18" s="903" t="s">
        <v>1178</v>
      </c>
      <c r="C18" s="904"/>
      <c r="D18" s="905"/>
      <c r="E18" s="906"/>
      <c r="F18" s="907"/>
      <c r="G18" s="908">
        <f t="shared" si="3"/>
        <v>0</v>
      </c>
      <c r="H18" s="908">
        <f t="shared" si="4"/>
        <v>0</v>
      </c>
      <c r="I18" s="908">
        <f t="shared" si="5"/>
        <v>0</v>
      </c>
      <c r="J18" s="908"/>
      <c r="K18" s="60"/>
      <c r="L18" s="61"/>
    </row>
    <row r="19" spans="1:19" s="890" customFormat="1" ht="23.25">
      <c r="A19" s="902" t="s">
        <v>125</v>
      </c>
      <c r="B19" s="903" t="s">
        <v>1179</v>
      </c>
      <c r="C19" s="904"/>
      <c r="D19" s="905"/>
      <c r="E19" s="906"/>
      <c r="F19" s="907"/>
      <c r="G19" s="908">
        <f t="shared" si="3"/>
        <v>0</v>
      </c>
      <c r="H19" s="908">
        <f t="shared" si="4"/>
        <v>0</v>
      </c>
      <c r="I19" s="908">
        <f t="shared" si="5"/>
        <v>0</v>
      </c>
      <c r="J19" s="908"/>
      <c r="K19" s="60"/>
      <c r="L19" s="61"/>
    </row>
    <row r="20" spans="1:19" s="890" customFormat="1" ht="23.25">
      <c r="A20" s="915">
        <v>2</v>
      </c>
      <c r="B20" s="916" t="s">
        <v>1180</v>
      </c>
      <c r="C20" s="904"/>
      <c r="D20" s="905"/>
      <c r="E20" s="906"/>
      <c r="F20" s="907"/>
      <c r="G20" s="908">
        <f t="shared" si="3"/>
        <v>0</v>
      </c>
      <c r="H20" s="908">
        <f t="shared" si="4"/>
        <v>0</v>
      </c>
      <c r="I20" s="908">
        <f t="shared" si="5"/>
        <v>0</v>
      </c>
      <c r="J20" s="908"/>
      <c r="K20" s="60"/>
      <c r="L20" s="61"/>
    </row>
    <row r="21" spans="1:19" s="890" customFormat="1" ht="23.25">
      <c r="A21" s="902"/>
      <c r="B21" s="903" t="s">
        <v>1181</v>
      </c>
      <c r="C21" s="904">
        <v>1000</v>
      </c>
      <c r="D21" s="905" t="s">
        <v>1182</v>
      </c>
      <c r="E21" s="906">
        <v>0</v>
      </c>
      <c r="F21" s="907">
        <v>800</v>
      </c>
      <c r="G21" s="908">
        <f t="shared" si="3"/>
        <v>0</v>
      </c>
      <c r="H21" s="908">
        <f t="shared" si="4"/>
        <v>800000</v>
      </c>
      <c r="I21" s="908">
        <f t="shared" si="5"/>
        <v>800000</v>
      </c>
      <c r="J21" s="908"/>
      <c r="K21" s="60" t="s">
        <v>1173</v>
      </c>
      <c r="L21" s="61"/>
    </row>
    <row r="22" spans="1:19" s="890" customFormat="1" ht="23.25">
      <c r="A22" s="902"/>
      <c r="B22" s="903" t="s">
        <v>1183</v>
      </c>
      <c r="C22" s="904"/>
      <c r="D22" s="905"/>
      <c r="E22" s="906"/>
      <c r="F22" s="907"/>
      <c r="G22" s="908"/>
      <c r="H22" s="908"/>
      <c r="I22" s="908"/>
      <c r="J22" s="908"/>
      <c r="K22" s="60"/>
      <c r="L22" s="61"/>
    </row>
    <row r="23" spans="1:19" s="890" customFormat="1" ht="23.25">
      <c r="A23" s="902"/>
      <c r="B23" s="903" t="s">
        <v>1184</v>
      </c>
      <c r="C23" s="904"/>
      <c r="D23" s="905"/>
      <c r="E23" s="906"/>
      <c r="F23" s="907"/>
      <c r="G23" s="908"/>
      <c r="H23" s="908"/>
      <c r="I23" s="908"/>
      <c r="J23" s="908"/>
      <c r="K23" s="60"/>
      <c r="L23" s="61"/>
    </row>
    <row r="24" spans="1:19" s="890" customFormat="1" ht="23.25">
      <c r="A24" s="902"/>
      <c r="B24" s="903" t="s">
        <v>1185</v>
      </c>
      <c r="C24" s="904"/>
      <c r="D24" s="905"/>
      <c r="E24" s="906"/>
      <c r="F24" s="907"/>
      <c r="G24" s="908"/>
      <c r="H24" s="908"/>
      <c r="I24" s="908"/>
      <c r="J24" s="908"/>
      <c r="K24" s="60"/>
      <c r="L24" s="61"/>
    </row>
    <row r="25" spans="1:19" s="890" customFormat="1" ht="69.75">
      <c r="A25" s="902"/>
      <c r="B25" s="917" t="s">
        <v>1186</v>
      </c>
      <c r="C25" s="904">
        <v>1</v>
      </c>
      <c r="D25" s="905" t="s">
        <v>99</v>
      </c>
      <c r="E25" s="906">
        <v>10000</v>
      </c>
      <c r="F25" s="907">
        <v>40000</v>
      </c>
      <c r="G25" s="908">
        <f>ROUND(E25*C25,2)</f>
        <v>10000</v>
      </c>
      <c r="H25" s="908">
        <f>ROUND(F25*C25,2)</f>
        <v>40000</v>
      </c>
      <c r="I25" s="908">
        <f>ROUND(SUM(G25:H25),2)</f>
        <v>50000</v>
      </c>
      <c r="J25" s="918" t="s">
        <v>1187</v>
      </c>
      <c r="K25" s="60"/>
      <c r="L25" s="61"/>
    </row>
    <row r="26" spans="1:19" s="860" customFormat="1" ht="46.5" customHeight="1">
      <c r="A26" s="902"/>
      <c r="B26" s="917" t="s">
        <v>1188</v>
      </c>
      <c r="C26" s="904">
        <v>1</v>
      </c>
      <c r="D26" s="905" t="s">
        <v>99</v>
      </c>
      <c r="E26" s="906">
        <v>10000</v>
      </c>
      <c r="F26" s="907">
        <v>40000</v>
      </c>
      <c r="G26" s="908">
        <f>ROUND(E26*C26,2)</f>
        <v>10000</v>
      </c>
      <c r="H26" s="908">
        <f>ROUND(F26*C26,2)</f>
        <v>40000</v>
      </c>
      <c r="I26" s="908">
        <f>ROUND(SUM(G26:H26),2)</f>
        <v>50000</v>
      </c>
      <c r="J26" s="918" t="s">
        <v>1187</v>
      </c>
      <c r="K26" s="60"/>
    </row>
    <row r="27" spans="1:19" s="866" customFormat="1" ht="24" customHeight="1">
      <c r="A27" s="902"/>
      <c r="B27" s="903"/>
      <c r="C27" s="919"/>
      <c r="D27" s="905"/>
      <c r="E27" s="906"/>
      <c r="F27" s="907"/>
      <c r="G27" s="908"/>
      <c r="H27" s="908"/>
      <c r="I27" s="908"/>
      <c r="J27" s="908"/>
      <c r="K27" s="860"/>
      <c r="S27" s="858"/>
    </row>
    <row r="28" spans="1:19" s="866" customFormat="1" ht="24" customHeight="1">
      <c r="A28" s="891"/>
      <c r="B28" s="892" t="str">
        <f>"รวมราคา "&amp;B11</f>
        <v>รวมราคา ส่วนงานที่ 3 ค่าใช้จ่ายพิเศษตามข้อกำหนด</v>
      </c>
      <c r="C28" s="892"/>
      <c r="D28" s="892"/>
      <c r="E28" s="38"/>
      <c r="F28" s="38"/>
      <c r="G28" s="38">
        <f>SUM(G13:G27)</f>
        <v>188400</v>
      </c>
      <c r="H28" s="38">
        <f>SUM(H13:H27)</f>
        <v>995400</v>
      </c>
      <c r="I28" s="38">
        <f>SUM(I13:I27)</f>
        <v>1183800</v>
      </c>
      <c r="J28" s="38"/>
      <c r="S28" s="858"/>
    </row>
    <row r="29" spans="1:19" ht="24" customHeight="1">
      <c r="A29" s="858"/>
      <c r="B29" s="893" t="s">
        <v>64</v>
      </c>
      <c r="C29" s="893"/>
      <c r="D29" s="893"/>
      <c r="E29" s="894"/>
      <c r="F29" s="41"/>
      <c r="G29" s="866"/>
      <c r="H29" s="858"/>
      <c r="I29" s="858"/>
      <c r="K29" s="866"/>
    </row>
    <row r="30" spans="1:19" ht="24" customHeight="1">
      <c r="A30" s="858"/>
      <c r="B30" s="42" t="s">
        <v>65</v>
      </c>
      <c r="C30" s="43"/>
      <c r="E30" s="895" t="s">
        <v>66</v>
      </c>
      <c r="F30" s="45"/>
      <c r="G30" s="866"/>
      <c r="H30" s="858"/>
      <c r="I30" s="858"/>
    </row>
    <row r="31" spans="1:19" ht="24" customHeight="1">
      <c r="A31" s="858"/>
      <c r="B31" s="42" t="s">
        <v>67</v>
      </c>
      <c r="C31" s="896"/>
      <c r="D31" s="896"/>
      <c r="E31" s="1575" t="s">
        <v>68</v>
      </c>
      <c r="F31" s="1575"/>
      <c r="G31" s="866"/>
      <c r="H31" s="858"/>
      <c r="I31" s="858"/>
    </row>
    <row r="32" spans="1:19" ht="24" customHeight="1">
      <c r="A32" s="858"/>
      <c r="B32" s="42" t="s">
        <v>66</v>
      </c>
      <c r="C32" s="897"/>
      <c r="D32" s="42"/>
      <c r="E32" s="49"/>
      <c r="F32" s="49"/>
      <c r="G32" s="866"/>
      <c r="H32" s="858"/>
      <c r="I32" s="858"/>
    </row>
    <row r="33" spans="1:9" ht="24" customHeight="1">
      <c r="A33" s="858"/>
      <c r="B33" s="42" t="s">
        <v>69</v>
      </c>
      <c r="C33" s="897"/>
      <c r="D33" s="42"/>
      <c r="E33" s="898"/>
      <c r="F33" s="49"/>
      <c r="G33" s="866"/>
      <c r="H33" s="858"/>
      <c r="I33" s="858"/>
    </row>
    <row r="34" spans="1:9" ht="24" customHeight="1">
      <c r="A34" s="858"/>
      <c r="B34" s="50"/>
      <c r="C34" s="50"/>
      <c r="D34" s="866"/>
      <c r="E34" s="51"/>
      <c r="F34" s="899"/>
      <c r="G34" s="53"/>
      <c r="H34" s="858"/>
      <c r="I34" s="858"/>
    </row>
    <row r="35" spans="1:9" ht="24" customHeight="1">
      <c r="A35" s="858"/>
      <c r="C35" s="858"/>
      <c r="D35" s="858"/>
      <c r="E35" s="858"/>
      <c r="F35" s="858"/>
      <c r="G35" s="858"/>
      <c r="H35" s="858"/>
      <c r="I35" s="900">
        <v>79780000</v>
      </c>
    </row>
    <row r="36" spans="1:9" ht="24" customHeight="1">
      <c r="A36" s="858"/>
      <c r="C36" s="858"/>
      <c r="D36" s="858"/>
      <c r="E36" s="858"/>
      <c r="F36" s="858"/>
      <c r="G36" s="858"/>
      <c r="H36" s="858"/>
      <c r="I36" s="901">
        <f>SUM(ปร6!E18)</f>
        <v>80000000</v>
      </c>
    </row>
    <row r="37" spans="1:9" ht="24" customHeight="1">
      <c r="A37" s="858"/>
      <c r="C37" s="858"/>
      <c r="D37" s="858"/>
      <c r="E37" s="858"/>
      <c r="F37" s="858"/>
      <c r="G37" s="858"/>
      <c r="H37" s="858"/>
      <c r="I37" s="858"/>
    </row>
    <row r="38" spans="1:9" ht="24" customHeight="1">
      <c r="A38" s="858"/>
      <c r="C38" s="858"/>
      <c r="D38" s="858"/>
      <c r="E38" s="858"/>
      <c r="F38" s="858"/>
      <c r="G38" s="858"/>
      <c r="H38" s="858"/>
      <c r="I38" s="858"/>
    </row>
    <row r="39" spans="1:9" ht="24" customHeight="1">
      <c r="A39" s="858"/>
      <c r="C39" s="858"/>
      <c r="D39" s="858"/>
      <c r="E39" s="858"/>
      <c r="F39" s="858"/>
      <c r="G39" s="858"/>
      <c r="H39" s="858"/>
      <c r="I39" s="858"/>
    </row>
    <row r="40" spans="1:9" ht="24" customHeight="1">
      <c r="A40" s="858"/>
      <c r="C40" s="858"/>
      <c r="D40" s="858"/>
      <c r="E40" s="858"/>
      <c r="F40" s="858"/>
      <c r="G40" s="858"/>
      <c r="H40" s="858"/>
      <c r="I40" s="858"/>
    </row>
    <row r="41" spans="1:9" ht="24" customHeight="1">
      <c r="A41" s="858"/>
      <c r="C41" s="858"/>
      <c r="D41" s="858"/>
      <c r="E41" s="858"/>
      <c r="F41" s="858"/>
      <c r="G41" s="858"/>
      <c r="H41" s="858"/>
      <c r="I41" s="858"/>
    </row>
    <row r="42" spans="1:9" ht="24" customHeight="1">
      <c r="A42" s="858"/>
      <c r="C42" s="858"/>
      <c r="D42" s="858"/>
      <c r="E42" s="858"/>
      <c r="F42" s="858"/>
      <c r="G42" s="858"/>
      <c r="H42" s="858"/>
      <c r="I42" s="858"/>
    </row>
    <row r="43" spans="1:9" ht="24" customHeight="1">
      <c r="A43" s="858"/>
      <c r="C43" s="858"/>
      <c r="D43" s="858"/>
      <c r="E43" s="858"/>
      <c r="F43" s="858"/>
      <c r="G43" s="858"/>
      <c r="H43" s="858"/>
      <c r="I43" s="858"/>
    </row>
    <row r="44" spans="1:9" ht="24" customHeight="1">
      <c r="A44" s="858"/>
      <c r="C44" s="858"/>
      <c r="D44" s="858"/>
      <c r="E44" s="858"/>
      <c r="F44" s="858"/>
      <c r="G44" s="858"/>
      <c r="H44" s="858"/>
      <c r="I44" s="858"/>
    </row>
    <row r="45" spans="1:9" ht="24" customHeight="1">
      <c r="A45" s="858"/>
      <c r="C45" s="858"/>
      <c r="D45" s="858"/>
      <c r="E45" s="858"/>
      <c r="F45" s="858"/>
      <c r="G45" s="858"/>
      <c r="H45" s="858"/>
      <c r="I45" s="858"/>
    </row>
    <row r="46" spans="1:9" ht="24" customHeight="1">
      <c r="A46" s="858"/>
      <c r="C46" s="858"/>
      <c r="D46" s="858"/>
      <c r="E46" s="858"/>
      <c r="F46" s="858"/>
      <c r="G46" s="858"/>
      <c r="H46" s="858"/>
      <c r="I46" s="858"/>
    </row>
    <row r="47" spans="1:9" ht="24" customHeight="1">
      <c r="A47" s="858"/>
      <c r="C47" s="858"/>
      <c r="D47" s="858"/>
      <c r="E47" s="858"/>
      <c r="F47" s="858"/>
      <c r="G47" s="858"/>
      <c r="H47" s="858"/>
      <c r="I47" s="858"/>
    </row>
    <row r="48" spans="1:9" ht="24" customHeight="1">
      <c r="A48" s="858"/>
      <c r="C48" s="858"/>
      <c r="D48" s="858"/>
      <c r="E48" s="858"/>
      <c r="F48" s="858"/>
      <c r="G48" s="858"/>
      <c r="H48" s="858"/>
      <c r="I48" s="858"/>
    </row>
    <row r="49" spans="1:9" ht="24" customHeight="1">
      <c r="A49" s="858"/>
      <c r="C49" s="858"/>
      <c r="D49" s="858"/>
      <c r="E49" s="858"/>
      <c r="F49" s="858"/>
      <c r="G49" s="858"/>
      <c r="H49" s="858"/>
      <c r="I49" s="858"/>
    </row>
    <row r="50" spans="1:9" ht="24" customHeight="1">
      <c r="A50" s="858"/>
      <c r="C50" s="858"/>
      <c r="D50" s="858"/>
      <c r="E50" s="858"/>
      <c r="F50" s="858"/>
      <c r="G50" s="858"/>
      <c r="H50" s="858"/>
      <c r="I50" s="858"/>
    </row>
    <row r="51" spans="1:9" ht="24" customHeight="1">
      <c r="A51" s="858"/>
      <c r="C51" s="858"/>
      <c r="D51" s="858"/>
      <c r="E51" s="858"/>
      <c r="F51" s="858"/>
      <c r="G51" s="858"/>
      <c r="H51" s="858"/>
      <c r="I51" s="858"/>
    </row>
    <row r="52" spans="1:9" ht="24" customHeight="1">
      <c r="A52" s="858"/>
      <c r="C52" s="858"/>
      <c r="D52" s="858"/>
      <c r="E52" s="858"/>
      <c r="F52" s="858"/>
      <c r="G52" s="858"/>
      <c r="H52" s="858"/>
      <c r="I52" s="858"/>
    </row>
    <row r="53" spans="1:9" ht="24" customHeight="1">
      <c r="A53" s="858"/>
      <c r="C53" s="858"/>
      <c r="D53" s="858"/>
      <c r="E53" s="858"/>
      <c r="F53" s="858"/>
      <c r="G53" s="858"/>
      <c r="H53" s="858"/>
      <c r="I53" s="858"/>
    </row>
    <row r="54" spans="1:9" ht="24" customHeight="1">
      <c r="A54" s="858"/>
      <c r="C54" s="858"/>
      <c r="D54" s="858"/>
      <c r="E54" s="858"/>
      <c r="F54" s="858"/>
      <c r="G54" s="858"/>
      <c r="H54" s="858"/>
      <c r="I54" s="858"/>
    </row>
    <row r="55" spans="1:9" ht="24" customHeight="1">
      <c r="A55" s="858"/>
      <c r="C55" s="858"/>
      <c r="D55" s="858"/>
      <c r="E55" s="858"/>
      <c r="F55" s="858"/>
      <c r="G55" s="858"/>
      <c r="H55" s="858"/>
      <c r="I55" s="858"/>
    </row>
    <row r="56" spans="1:9" ht="24" customHeight="1">
      <c r="A56" s="858"/>
      <c r="C56" s="858"/>
      <c r="D56" s="858"/>
      <c r="E56" s="858"/>
      <c r="F56" s="858"/>
      <c r="G56" s="858"/>
      <c r="H56" s="858"/>
      <c r="I56" s="858"/>
    </row>
    <row r="57" spans="1:9" ht="24" customHeight="1">
      <c r="A57" s="858"/>
      <c r="C57" s="858"/>
      <c r="D57" s="858"/>
      <c r="E57" s="858"/>
      <c r="F57" s="858"/>
      <c r="G57" s="858"/>
      <c r="H57" s="858"/>
      <c r="I57" s="858"/>
    </row>
    <row r="58" spans="1:9" ht="24" customHeight="1">
      <c r="A58" s="858"/>
      <c r="C58" s="858"/>
      <c r="D58" s="858"/>
      <c r="E58" s="858"/>
      <c r="F58" s="858"/>
      <c r="G58" s="858"/>
      <c r="H58" s="858"/>
      <c r="I58" s="858"/>
    </row>
    <row r="59" spans="1:9" ht="24" customHeight="1">
      <c r="A59" s="858"/>
      <c r="C59" s="858"/>
      <c r="D59" s="858"/>
      <c r="E59" s="858"/>
      <c r="F59" s="858"/>
      <c r="G59" s="858"/>
      <c r="H59" s="858"/>
      <c r="I59" s="858"/>
    </row>
    <row r="60" spans="1:9" ht="24" customHeight="1">
      <c r="A60" s="858"/>
      <c r="C60" s="858"/>
      <c r="D60" s="858"/>
      <c r="E60" s="858"/>
      <c r="F60" s="858"/>
      <c r="G60" s="858"/>
      <c r="H60" s="858"/>
      <c r="I60" s="858"/>
    </row>
    <row r="61" spans="1:9" ht="24" customHeight="1">
      <c r="A61" s="858"/>
      <c r="C61" s="858"/>
      <c r="D61" s="858"/>
      <c r="E61" s="858"/>
      <c r="F61" s="858"/>
      <c r="G61" s="858"/>
      <c r="H61" s="858"/>
      <c r="I61" s="858"/>
    </row>
    <row r="62" spans="1:9" ht="24" customHeight="1">
      <c r="A62" s="858"/>
      <c r="C62" s="858"/>
      <c r="D62" s="858"/>
      <c r="E62" s="858"/>
      <c r="F62" s="858"/>
      <c r="G62" s="858"/>
      <c r="H62" s="858"/>
      <c r="I62" s="858"/>
    </row>
    <row r="63" spans="1:9" ht="24" customHeight="1">
      <c r="A63" s="858"/>
      <c r="C63" s="858"/>
      <c r="D63" s="858"/>
      <c r="E63" s="858"/>
      <c r="F63" s="858"/>
      <c r="G63" s="858"/>
      <c r="H63" s="858"/>
      <c r="I63" s="858"/>
    </row>
    <row r="64" spans="1:9" ht="24" customHeight="1">
      <c r="A64" s="858"/>
      <c r="C64" s="858"/>
      <c r="D64" s="858"/>
      <c r="E64" s="858"/>
      <c r="F64" s="858"/>
      <c r="G64" s="858"/>
      <c r="H64" s="858"/>
      <c r="I64" s="858"/>
    </row>
    <row r="65" spans="1:9" ht="24" customHeight="1">
      <c r="A65" s="858"/>
      <c r="C65" s="858"/>
      <c r="D65" s="858"/>
      <c r="E65" s="858"/>
      <c r="F65" s="858"/>
      <c r="G65" s="858"/>
      <c r="H65" s="858"/>
      <c r="I65" s="858"/>
    </row>
    <row r="66" spans="1:9" ht="24" customHeight="1">
      <c r="A66" s="858"/>
      <c r="C66" s="858"/>
      <c r="D66" s="858"/>
      <c r="E66" s="858"/>
      <c r="F66" s="858"/>
      <c r="G66" s="858"/>
      <c r="H66" s="858"/>
      <c r="I66" s="858"/>
    </row>
    <row r="67" spans="1:9" ht="24" customHeight="1">
      <c r="A67" s="858"/>
      <c r="C67" s="858"/>
      <c r="D67" s="858"/>
      <c r="E67" s="858"/>
      <c r="F67" s="858"/>
      <c r="G67" s="858"/>
      <c r="H67" s="858"/>
      <c r="I67" s="858"/>
    </row>
    <row r="68" spans="1:9" ht="24" customHeight="1">
      <c r="A68" s="858"/>
      <c r="C68" s="858"/>
      <c r="D68" s="858"/>
      <c r="E68" s="858"/>
      <c r="F68" s="858"/>
      <c r="G68" s="858"/>
      <c r="H68" s="858"/>
      <c r="I68" s="858"/>
    </row>
    <row r="69" spans="1:9" ht="24" customHeight="1">
      <c r="A69" s="858"/>
      <c r="C69" s="858"/>
      <c r="D69" s="858"/>
      <c r="E69" s="858"/>
      <c r="F69" s="858"/>
      <c r="G69" s="858"/>
      <c r="H69" s="858"/>
      <c r="I69" s="858"/>
    </row>
    <row r="70" spans="1:9" ht="24" customHeight="1">
      <c r="A70" s="858"/>
      <c r="C70" s="858"/>
      <c r="D70" s="858"/>
      <c r="E70" s="858"/>
      <c r="F70" s="858"/>
      <c r="G70" s="858"/>
      <c r="H70" s="858"/>
      <c r="I70" s="858"/>
    </row>
    <row r="71" spans="1:9" ht="24" customHeight="1">
      <c r="A71" s="858"/>
      <c r="C71" s="858"/>
      <c r="D71" s="858"/>
      <c r="E71" s="858"/>
      <c r="F71" s="858"/>
      <c r="G71" s="858"/>
      <c r="H71" s="858"/>
      <c r="I71" s="858"/>
    </row>
    <row r="72" spans="1:9" ht="24" customHeight="1">
      <c r="A72" s="858"/>
      <c r="C72" s="858"/>
      <c r="D72" s="858"/>
      <c r="E72" s="858"/>
      <c r="F72" s="858"/>
      <c r="G72" s="858"/>
      <c r="H72" s="858"/>
      <c r="I72" s="858"/>
    </row>
    <row r="73" spans="1:9" ht="24" customHeight="1">
      <c r="A73" s="858"/>
      <c r="C73" s="858"/>
      <c r="D73" s="858"/>
      <c r="E73" s="858"/>
      <c r="F73" s="858"/>
      <c r="G73" s="858"/>
      <c r="H73" s="858"/>
      <c r="I73" s="858"/>
    </row>
    <row r="74" spans="1:9" ht="24" customHeight="1">
      <c r="A74" s="858"/>
      <c r="C74" s="858"/>
      <c r="D74" s="858"/>
      <c r="E74" s="858"/>
      <c r="F74" s="858"/>
      <c r="G74" s="858"/>
      <c r="H74" s="858"/>
      <c r="I74" s="858"/>
    </row>
    <row r="75" spans="1:9" ht="24" customHeight="1">
      <c r="A75" s="858"/>
      <c r="C75" s="858"/>
      <c r="D75" s="858"/>
      <c r="E75" s="858"/>
      <c r="F75" s="858"/>
      <c r="G75" s="858"/>
      <c r="H75" s="858"/>
      <c r="I75" s="858"/>
    </row>
    <row r="76" spans="1:9" ht="24" customHeight="1">
      <c r="A76" s="858"/>
      <c r="C76" s="858"/>
      <c r="D76" s="858"/>
      <c r="E76" s="858"/>
      <c r="F76" s="858"/>
      <c r="G76" s="858"/>
      <c r="H76" s="858"/>
      <c r="I76" s="858"/>
    </row>
    <row r="77" spans="1:9" ht="24" customHeight="1">
      <c r="A77" s="858"/>
      <c r="C77" s="858"/>
      <c r="D77" s="858"/>
      <c r="E77" s="858"/>
      <c r="F77" s="858"/>
      <c r="G77" s="858"/>
      <c r="H77" s="858"/>
      <c r="I77" s="858"/>
    </row>
    <row r="78" spans="1:9" ht="24" customHeight="1">
      <c r="A78" s="858"/>
      <c r="C78" s="858"/>
      <c r="D78" s="858"/>
      <c r="E78" s="858"/>
      <c r="F78" s="858"/>
      <c r="G78" s="858"/>
      <c r="H78" s="858"/>
      <c r="I78" s="858"/>
    </row>
    <row r="79" spans="1:9" ht="24" customHeight="1">
      <c r="A79" s="858"/>
      <c r="C79" s="858"/>
      <c r="D79" s="858"/>
      <c r="E79" s="858"/>
      <c r="F79" s="858"/>
      <c r="G79" s="858"/>
      <c r="H79" s="858"/>
      <c r="I79" s="858"/>
    </row>
    <row r="80" spans="1:9" ht="24" customHeight="1">
      <c r="A80" s="858"/>
      <c r="C80" s="858"/>
      <c r="D80" s="858"/>
      <c r="E80" s="858"/>
      <c r="F80" s="858"/>
      <c r="G80" s="858"/>
      <c r="H80" s="858"/>
      <c r="I80" s="858"/>
    </row>
    <row r="81" spans="1:9" ht="24" customHeight="1">
      <c r="A81" s="858"/>
      <c r="C81" s="858"/>
      <c r="D81" s="858"/>
      <c r="E81" s="858"/>
      <c r="F81" s="858"/>
      <c r="G81" s="858"/>
      <c r="H81" s="858"/>
      <c r="I81" s="858"/>
    </row>
    <row r="82" spans="1:9" ht="24" customHeight="1">
      <c r="A82" s="858"/>
      <c r="C82" s="858"/>
      <c r="D82" s="858"/>
      <c r="E82" s="858"/>
      <c r="F82" s="858"/>
      <c r="G82" s="858"/>
      <c r="H82" s="858"/>
      <c r="I82" s="858"/>
    </row>
    <row r="83" spans="1:9" ht="24" customHeight="1">
      <c r="A83" s="858"/>
      <c r="C83" s="858"/>
      <c r="D83" s="858"/>
      <c r="E83" s="858"/>
      <c r="F83" s="858"/>
      <c r="G83" s="858"/>
      <c r="H83" s="858"/>
      <c r="I83" s="858"/>
    </row>
    <row r="84" spans="1:9" ht="24" customHeight="1">
      <c r="A84" s="858"/>
      <c r="C84" s="858"/>
      <c r="D84" s="858"/>
      <c r="E84" s="858"/>
      <c r="F84" s="858"/>
      <c r="G84" s="858"/>
      <c r="H84" s="858"/>
      <c r="I84" s="858"/>
    </row>
    <row r="85" spans="1:9" ht="24" customHeight="1">
      <c r="A85" s="858"/>
      <c r="C85" s="858"/>
      <c r="D85" s="858"/>
      <c r="E85" s="858"/>
      <c r="F85" s="858"/>
      <c r="G85" s="858"/>
      <c r="H85" s="858"/>
      <c r="I85" s="858"/>
    </row>
    <row r="86" spans="1:9" ht="24" customHeight="1">
      <c r="A86" s="858"/>
      <c r="C86" s="858"/>
      <c r="D86" s="858"/>
      <c r="E86" s="858"/>
      <c r="F86" s="858"/>
      <c r="G86" s="858"/>
      <c r="H86" s="858"/>
      <c r="I86" s="858"/>
    </row>
    <row r="87" spans="1:9" ht="24" customHeight="1">
      <c r="A87" s="858"/>
      <c r="C87" s="858"/>
      <c r="D87" s="858"/>
      <c r="E87" s="858"/>
      <c r="F87" s="858"/>
      <c r="G87" s="858"/>
      <c r="H87" s="858"/>
      <c r="I87" s="858"/>
    </row>
    <row r="88" spans="1:9" ht="24" customHeight="1">
      <c r="A88" s="858"/>
      <c r="C88" s="858"/>
      <c r="D88" s="858"/>
      <c r="E88" s="858"/>
      <c r="F88" s="858"/>
      <c r="G88" s="858"/>
      <c r="H88" s="858"/>
      <c r="I88" s="858"/>
    </row>
    <row r="89" spans="1:9" ht="24" customHeight="1">
      <c r="A89" s="858"/>
      <c r="C89" s="858"/>
      <c r="D89" s="858"/>
      <c r="E89" s="858"/>
      <c r="F89" s="858"/>
      <c r="G89" s="858"/>
      <c r="H89" s="858"/>
      <c r="I89" s="858"/>
    </row>
    <row r="90" spans="1:9" ht="24" customHeight="1">
      <c r="A90" s="858"/>
      <c r="C90" s="858"/>
      <c r="D90" s="858"/>
      <c r="E90" s="858"/>
      <c r="F90" s="858"/>
      <c r="G90" s="858"/>
      <c r="H90" s="858"/>
      <c r="I90" s="858"/>
    </row>
    <row r="91" spans="1:9" ht="24" customHeight="1">
      <c r="A91" s="858"/>
      <c r="C91" s="858"/>
      <c r="D91" s="858"/>
      <c r="E91" s="858"/>
      <c r="F91" s="858"/>
      <c r="G91" s="858"/>
      <c r="H91" s="858"/>
      <c r="I91" s="858"/>
    </row>
    <row r="92" spans="1:9" ht="24" customHeight="1">
      <c r="A92" s="858"/>
      <c r="C92" s="858"/>
      <c r="D92" s="858"/>
      <c r="E92" s="858"/>
      <c r="F92" s="858"/>
      <c r="G92" s="858"/>
      <c r="H92" s="858"/>
      <c r="I92" s="858"/>
    </row>
    <row r="93" spans="1:9" ht="24" customHeight="1">
      <c r="A93" s="858"/>
      <c r="C93" s="858"/>
      <c r="D93" s="858"/>
      <c r="E93" s="858"/>
      <c r="F93" s="858"/>
      <c r="G93" s="858"/>
      <c r="H93" s="858"/>
      <c r="I93" s="858"/>
    </row>
    <row r="94" spans="1:9" ht="24" customHeight="1">
      <c r="A94" s="858"/>
      <c r="C94" s="858"/>
      <c r="D94" s="858"/>
      <c r="E94" s="858"/>
      <c r="F94" s="858"/>
      <c r="G94" s="858"/>
      <c r="H94" s="858"/>
      <c r="I94" s="858"/>
    </row>
    <row r="95" spans="1:9" ht="24" customHeight="1">
      <c r="A95" s="858"/>
      <c r="C95" s="858"/>
      <c r="D95" s="858"/>
      <c r="E95" s="858"/>
      <c r="F95" s="858"/>
      <c r="G95" s="858"/>
      <c r="H95" s="858"/>
      <c r="I95" s="858"/>
    </row>
    <row r="96" spans="1:9" ht="24" customHeight="1">
      <c r="A96" s="858"/>
      <c r="C96" s="858"/>
      <c r="D96" s="858"/>
      <c r="E96" s="858"/>
      <c r="F96" s="858"/>
      <c r="G96" s="858"/>
      <c r="H96" s="858"/>
      <c r="I96" s="858"/>
    </row>
    <row r="97" spans="1:9" ht="24" customHeight="1">
      <c r="A97" s="858"/>
      <c r="C97" s="858"/>
      <c r="D97" s="858"/>
      <c r="E97" s="858"/>
      <c r="F97" s="858"/>
      <c r="G97" s="858"/>
      <c r="H97" s="858"/>
      <c r="I97" s="858"/>
    </row>
    <row r="98" spans="1:9" ht="24" customHeight="1">
      <c r="A98" s="858"/>
      <c r="C98" s="858"/>
      <c r="D98" s="858"/>
      <c r="E98" s="858"/>
      <c r="F98" s="858"/>
      <c r="G98" s="858"/>
      <c r="H98" s="858"/>
      <c r="I98" s="858"/>
    </row>
    <row r="99" spans="1:9" ht="24" customHeight="1">
      <c r="A99" s="858"/>
      <c r="C99" s="858"/>
      <c r="D99" s="858"/>
      <c r="E99" s="858"/>
      <c r="F99" s="858"/>
      <c r="G99" s="858"/>
      <c r="H99" s="858"/>
      <c r="I99" s="858"/>
    </row>
    <row r="100" spans="1:9" ht="24" customHeight="1">
      <c r="A100" s="858"/>
      <c r="C100" s="858"/>
      <c r="D100" s="858"/>
      <c r="E100" s="858"/>
      <c r="F100" s="858"/>
      <c r="G100" s="858"/>
      <c r="H100" s="858"/>
      <c r="I100" s="858"/>
    </row>
    <row r="101" spans="1:9" ht="24" customHeight="1">
      <c r="A101" s="858"/>
      <c r="C101" s="858"/>
      <c r="D101" s="858"/>
      <c r="E101" s="858"/>
      <c r="F101" s="858"/>
      <c r="G101" s="858"/>
      <c r="H101" s="858"/>
      <c r="I101" s="858"/>
    </row>
    <row r="102" spans="1:9" ht="24" customHeight="1">
      <c r="A102" s="858"/>
      <c r="C102" s="858"/>
      <c r="D102" s="858"/>
      <c r="E102" s="858"/>
      <c r="F102" s="858"/>
      <c r="G102" s="858"/>
      <c r="H102" s="858"/>
      <c r="I102" s="858"/>
    </row>
    <row r="103" spans="1:9" ht="24" customHeight="1">
      <c r="A103" s="858"/>
      <c r="C103" s="858"/>
      <c r="D103" s="858"/>
      <c r="E103" s="858"/>
      <c r="F103" s="858"/>
      <c r="G103" s="858"/>
      <c r="H103" s="858"/>
      <c r="I103" s="858"/>
    </row>
    <row r="104" spans="1:9" ht="24" customHeight="1">
      <c r="A104" s="858"/>
      <c r="C104" s="858"/>
      <c r="D104" s="858"/>
      <c r="E104" s="858"/>
      <c r="F104" s="858"/>
      <c r="G104" s="858"/>
      <c r="H104" s="858"/>
      <c r="I104" s="858"/>
    </row>
    <row r="105" spans="1:9" ht="24" customHeight="1">
      <c r="A105" s="858"/>
      <c r="C105" s="858"/>
      <c r="D105" s="858"/>
      <c r="E105" s="858"/>
      <c r="F105" s="858"/>
      <c r="G105" s="858"/>
      <c r="H105" s="858"/>
      <c r="I105" s="858"/>
    </row>
    <row r="106" spans="1:9" ht="24" customHeight="1">
      <c r="A106" s="858"/>
      <c r="C106" s="858"/>
      <c r="D106" s="858"/>
      <c r="E106" s="858"/>
      <c r="F106" s="858"/>
      <c r="G106" s="858"/>
      <c r="H106" s="858"/>
      <c r="I106" s="858"/>
    </row>
    <row r="107" spans="1:9" ht="24" customHeight="1">
      <c r="A107" s="858"/>
      <c r="C107" s="858"/>
      <c r="D107" s="858"/>
      <c r="E107" s="858"/>
      <c r="F107" s="858"/>
      <c r="G107" s="858"/>
      <c r="H107" s="858"/>
      <c r="I107" s="858"/>
    </row>
    <row r="108" spans="1:9" ht="24" customHeight="1">
      <c r="A108" s="858"/>
      <c r="C108" s="858"/>
      <c r="D108" s="858"/>
      <c r="E108" s="858"/>
      <c r="F108" s="858"/>
      <c r="G108" s="858"/>
      <c r="H108" s="858"/>
      <c r="I108" s="858"/>
    </row>
    <row r="109" spans="1:9" ht="24" customHeight="1">
      <c r="A109" s="858"/>
      <c r="C109" s="858"/>
      <c r="D109" s="858"/>
      <c r="E109" s="858"/>
      <c r="F109" s="858"/>
      <c r="G109" s="858"/>
      <c r="H109" s="858"/>
      <c r="I109" s="858"/>
    </row>
    <row r="110" spans="1:9" ht="24" customHeight="1">
      <c r="A110" s="858"/>
      <c r="C110" s="858"/>
      <c r="D110" s="858"/>
      <c r="E110" s="858"/>
      <c r="F110" s="858"/>
      <c r="G110" s="858"/>
      <c r="H110" s="858"/>
      <c r="I110" s="858"/>
    </row>
    <row r="111" spans="1:9" ht="24" customHeight="1">
      <c r="A111" s="858"/>
      <c r="C111" s="858"/>
      <c r="D111" s="858"/>
      <c r="E111" s="858"/>
      <c r="F111" s="858"/>
      <c r="G111" s="858"/>
      <c r="H111" s="858"/>
      <c r="I111" s="858"/>
    </row>
    <row r="112" spans="1:9" ht="24" customHeight="1">
      <c r="A112" s="858"/>
      <c r="C112" s="858"/>
      <c r="D112" s="858"/>
      <c r="E112" s="858"/>
      <c r="F112" s="858"/>
      <c r="G112" s="858"/>
      <c r="H112" s="858"/>
      <c r="I112" s="858"/>
    </row>
    <row r="113" spans="1:9" ht="24" customHeight="1">
      <c r="A113" s="858"/>
      <c r="C113" s="858"/>
      <c r="D113" s="858"/>
      <c r="E113" s="858"/>
      <c r="F113" s="858"/>
      <c r="G113" s="858"/>
      <c r="H113" s="858"/>
      <c r="I113" s="858"/>
    </row>
    <row r="114" spans="1:9" ht="24" customHeight="1">
      <c r="A114" s="858"/>
      <c r="C114" s="858"/>
      <c r="D114" s="858"/>
      <c r="E114" s="858"/>
      <c r="F114" s="858"/>
      <c r="G114" s="858"/>
      <c r="H114" s="858"/>
      <c r="I114" s="858"/>
    </row>
    <row r="115" spans="1:9" ht="24" customHeight="1">
      <c r="A115" s="858"/>
      <c r="C115" s="858"/>
      <c r="D115" s="858"/>
      <c r="E115" s="858"/>
      <c r="F115" s="858"/>
      <c r="G115" s="858"/>
      <c r="H115" s="858"/>
      <c r="I115" s="858"/>
    </row>
    <row r="116" spans="1:9" ht="24" customHeight="1">
      <c r="A116" s="858"/>
      <c r="C116" s="858"/>
      <c r="D116" s="858"/>
      <c r="E116" s="858"/>
      <c r="F116" s="858"/>
      <c r="G116" s="858"/>
      <c r="H116" s="858"/>
      <c r="I116" s="858"/>
    </row>
    <row r="117" spans="1:9" ht="24" customHeight="1">
      <c r="A117" s="858"/>
      <c r="C117" s="858"/>
      <c r="D117" s="858"/>
      <c r="E117" s="858"/>
      <c r="F117" s="858"/>
      <c r="G117" s="858"/>
      <c r="H117" s="858"/>
      <c r="I117" s="858"/>
    </row>
    <row r="118" spans="1:9" ht="24" customHeight="1">
      <c r="A118" s="858"/>
      <c r="C118" s="858"/>
      <c r="D118" s="858"/>
      <c r="E118" s="858"/>
      <c r="F118" s="858"/>
      <c r="G118" s="858"/>
      <c r="H118" s="858"/>
      <c r="I118" s="858"/>
    </row>
    <row r="119" spans="1:9" ht="24" customHeight="1">
      <c r="A119" s="858"/>
      <c r="C119" s="858"/>
      <c r="D119" s="858"/>
      <c r="E119" s="858"/>
      <c r="F119" s="858"/>
      <c r="G119" s="858"/>
      <c r="H119" s="858"/>
      <c r="I119" s="858"/>
    </row>
    <row r="120" spans="1:9" ht="24" customHeight="1">
      <c r="A120" s="858"/>
      <c r="C120" s="858"/>
      <c r="D120" s="858"/>
      <c r="E120" s="858"/>
      <c r="F120" s="858"/>
      <c r="G120" s="858"/>
      <c r="H120" s="858"/>
      <c r="I120" s="858"/>
    </row>
    <row r="121" spans="1:9" ht="24" customHeight="1">
      <c r="A121" s="858"/>
      <c r="C121" s="858"/>
      <c r="D121" s="858"/>
      <c r="E121" s="858"/>
      <c r="F121" s="858"/>
      <c r="G121" s="858"/>
      <c r="H121" s="858"/>
      <c r="I121" s="858"/>
    </row>
    <row r="122" spans="1:9" ht="24" customHeight="1">
      <c r="A122" s="858"/>
      <c r="C122" s="858"/>
      <c r="D122" s="858"/>
      <c r="E122" s="858"/>
      <c r="F122" s="858"/>
      <c r="G122" s="858"/>
      <c r="H122" s="858"/>
      <c r="I122" s="858"/>
    </row>
    <row r="123" spans="1:9" ht="24" customHeight="1">
      <c r="A123" s="858"/>
      <c r="C123" s="858"/>
      <c r="D123" s="858"/>
      <c r="E123" s="858"/>
      <c r="F123" s="858"/>
      <c r="G123" s="858"/>
      <c r="H123" s="858"/>
      <c r="I123" s="858"/>
    </row>
    <row r="124" spans="1:9" ht="24" customHeight="1">
      <c r="A124" s="858"/>
      <c r="C124" s="858"/>
      <c r="D124" s="858"/>
      <c r="E124" s="858"/>
      <c r="F124" s="858"/>
      <c r="G124" s="858"/>
      <c r="H124" s="858"/>
      <c r="I124" s="858"/>
    </row>
    <row r="125" spans="1:9" ht="24" customHeight="1">
      <c r="A125" s="858"/>
      <c r="C125" s="858"/>
      <c r="D125" s="858"/>
      <c r="E125" s="858"/>
      <c r="F125" s="858"/>
      <c r="G125" s="858"/>
      <c r="H125" s="858"/>
      <c r="I125" s="858"/>
    </row>
    <row r="126" spans="1:9" ht="24" customHeight="1">
      <c r="A126" s="858"/>
      <c r="C126" s="858"/>
      <c r="D126" s="858"/>
      <c r="E126" s="858"/>
      <c r="F126" s="858"/>
      <c r="G126" s="858"/>
      <c r="H126" s="858"/>
      <c r="I126" s="858"/>
    </row>
    <row r="127" spans="1:9" ht="24" customHeight="1">
      <c r="A127" s="858"/>
      <c r="C127" s="858"/>
      <c r="D127" s="858"/>
      <c r="E127" s="858"/>
      <c r="F127" s="858"/>
      <c r="G127" s="858"/>
      <c r="H127" s="858"/>
      <c r="I127" s="858"/>
    </row>
    <row r="128" spans="1:9" ht="24" customHeight="1">
      <c r="A128" s="858"/>
      <c r="C128" s="858"/>
      <c r="D128" s="858"/>
      <c r="E128" s="858"/>
      <c r="F128" s="858"/>
      <c r="G128" s="858"/>
      <c r="H128" s="858"/>
      <c r="I128" s="858"/>
    </row>
    <row r="129" spans="1:9" ht="24" customHeight="1">
      <c r="A129" s="858"/>
      <c r="C129" s="858"/>
      <c r="D129" s="858"/>
      <c r="E129" s="858"/>
      <c r="F129" s="858"/>
      <c r="G129" s="858"/>
      <c r="H129" s="858"/>
      <c r="I129" s="858"/>
    </row>
    <row r="130" spans="1:9" ht="24" customHeight="1">
      <c r="A130" s="858"/>
      <c r="C130" s="858"/>
      <c r="D130" s="858"/>
      <c r="E130" s="858"/>
      <c r="F130" s="858"/>
      <c r="G130" s="858"/>
      <c r="H130" s="858"/>
      <c r="I130" s="858"/>
    </row>
    <row r="131" spans="1:9" ht="24" customHeight="1">
      <c r="A131" s="858"/>
      <c r="C131" s="858"/>
      <c r="D131" s="858"/>
      <c r="E131" s="858"/>
      <c r="F131" s="858"/>
      <c r="G131" s="858"/>
      <c r="H131" s="858"/>
      <c r="I131" s="858"/>
    </row>
    <row r="132" spans="1:9" ht="24" customHeight="1">
      <c r="A132" s="858"/>
      <c r="C132" s="858"/>
      <c r="D132" s="858"/>
      <c r="E132" s="858"/>
      <c r="F132" s="858"/>
      <c r="G132" s="858"/>
      <c r="H132" s="858"/>
      <c r="I132" s="858"/>
    </row>
    <row r="133" spans="1:9" ht="24" customHeight="1">
      <c r="A133" s="858"/>
      <c r="C133" s="858"/>
      <c r="D133" s="858"/>
      <c r="E133" s="858"/>
      <c r="F133" s="858"/>
      <c r="G133" s="858"/>
      <c r="H133" s="858"/>
      <c r="I133" s="858"/>
    </row>
    <row r="134" spans="1:9" ht="24" customHeight="1">
      <c r="A134" s="858"/>
      <c r="C134" s="858"/>
      <c r="D134" s="858"/>
      <c r="E134" s="858"/>
      <c r="F134" s="858"/>
      <c r="G134" s="858"/>
      <c r="H134" s="858"/>
      <c r="I134" s="858"/>
    </row>
    <row r="135" spans="1:9" ht="24" customHeight="1">
      <c r="A135" s="858"/>
      <c r="C135" s="858"/>
      <c r="D135" s="858"/>
      <c r="E135" s="858"/>
      <c r="F135" s="858"/>
      <c r="G135" s="858"/>
      <c r="H135" s="858"/>
      <c r="I135" s="858"/>
    </row>
    <row r="136" spans="1:9" ht="24" customHeight="1">
      <c r="A136" s="858"/>
      <c r="C136" s="858"/>
      <c r="D136" s="858"/>
      <c r="E136" s="858"/>
      <c r="F136" s="858"/>
      <c r="G136" s="858"/>
      <c r="H136" s="858"/>
      <c r="I136" s="858"/>
    </row>
    <row r="137" spans="1:9" ht="24" customHeight="1">
      <c r="A137" s="858"/>
      <c r="C137" s="858"/>
      <c r="D137" s="858"/>
      <c r="E137" s="858"/>
      <c r="F137" s="858"/>
      <c r="G137" s="858"/>
      <c r="H137" s="858"/>
      <c r="I137" s="858"/>
    </row>
    <row r="138" spans="1:9" ht="24" customHeight="1">
      <c r="A138" s="858"/>
      <c r="C138" s="858"/>
      <c r="D138" s="858"/>
      <c r="E138" s="858"/>
      <c r="F138" s="858"/>
      <c r="G138" s="858"/>
      <c r="H138" s="858"/>
      <c r="I138" s="858"/>
    </row>
    <row r="139" spans="1:9" ht="24" customHeight="1">
      <c r="A139" s="858"/>
      <c r="C139" s="858"/>
      <c r="D139" s="858"/>
      <c r="E139" s="858"/>
      <c r="F139" s="858"/>
      <c r="G139" s="858"/>
      <c r="H139" s="858"/>
      <c r="I139" s="858"/>
    </row>
    <row r="140" spans="1:9" ht="24" customHeight="1">
      <c r="A140" s="858"/>
      <c r="C140" s="858"/>
      <c r="D140" s="858"/>
      <c r="E140" s="858"/>
      <c r="F140" s="858"/>
      <c r="G140" s="858"/>
      <c r="H140" s="858"/>
      <c r="I140" s="858"/>
    </row>
    <row r="141" spans="1:9" ht="24" customHeight="1">
      <c r="A141" s="858"/>
      <c r="C141" s="858"/>
      <c r="D141" s="858"/>
      <c r="E141" s="858"/>
      <c r="F141" s="858"/>
      <c r="G141" s="858"/>
      <c r="H141" s="858"/>
      <c r="I141" s="858"/>
    </row>
    <row r="142" spans="1:9" ht="24" customHeight="1">
      <c r="A142" s="858"/>
      <c r="C142" s="858"/>
      <c r="D142" s="858"/>
      <c r="E142" s="858"/>
      <c r="F142" s="858"/>
      <c r="G142" s="858"/>
      <c r="H142" s="858"/>
      <c r="I142" s="858"/>
    </row>
    <row r="143" spans="1:9" ht="24" customHeight="1">
      <c r="A143" s="858"/>
      <c r="C143" s="858"/>
      <c r="D143" s="858"/>
      <c r="E143" s="858"/>
      <c r="F143" s="858"/>
      <c r="G143" s="858"/>
      <c r="H143" s="858"/>
      <c r="I143" s="858"/>
    </row>
    <row r="144" spans="1:9" ht="24" customHeight="1">
      <c r="A144" s="858"/>
      <c r="C144" s="858"/>
      <c r="D144" s="858"/>
      <c r="E144" s="858"/>
      <c r="F144" s="858"/>
      <c r="G144" s="858"/>
      <c r="H144" s="858"/>
      <c r="I144" s="858"/>
    </row>
    <row r="145" spans="1:9" ht="24" customHeight="1">
      <c r="A145" s="858"/>
      <c r="C145" s="858"/>
      <c r="D145" s="858"/>
      <c r="E145" s="858"/>
      <c r="F145" s="858"/>
      <c r="G145" s="858"/>
      <c r="H145" s="858"/>
      <c r="I145" s="858"/>
    </row>
    <row r="146" spans="1:9" ht="24" customHeight="1">
      <c r="A146" s="858"/>
      <c r="C146" s="858"/>
      <c r="D146" s="858"/>
      <c r="E146" s="858"/>
      <c r="F146" s="858"/>
      <c r="G146" s="858"/>
      <c r="H146" s="858"/>
      <c r="I146" s="858"/>
    </row>
    <row r="147" spans="1:9" ht="24" customHeight="1">
      <c r="A147" s="858"/>
      <c r="C147" s="858"/>
      <c r="D147" s="858"/>
      <c r="E147" s="858"/>
      <c r="F147" s="858"/>
      <c r="G147" s="858"/>
      <c r="H147" s="858"/>
      <c r="I147" s="858"/>
    </row>
    <row r="148" spans="1:9" ht="24" customHeight="1">
      <c r="A148" s="858"/>
      <c r="C148" s="858"/>
      <c r="D148" s="858"/>
      <c r="E148" s="858"/>
      <c r="F148" s="858"/>
      <c r="G148" s="858"/>
      <c r="H148" s="858"/>
      <c r="I148" s="858"/>
    </row>
    <row r="149" spans="1:9" ht="24" customHeight="1">
      <c r="A149" s="858"/>
      <c r="C149" s="858"/>
      <c r="D149" s="858"/>
      <c r="E149" s="858"/>
      <c r="F149" s="858"/>
      <c r="G149" s="858"/>
      <c r="H149" s="858"/>
      <c r="I149" s="858"/>
    </row>
    <row r="150" spans="1:9" ht="24" customHeight="1">
      <c r="A150" s="858"/>
      <c r="C150" s="858"/>
      <c r="D150" s="858"/>
      <c r="E150" s="858"/>
      <c r="F150" s="858"/>
      <c r="G150" s="858"/>
      <c r="H150" s="858"/>
      <c r="I150" s="858"/>
    </row>
    <row r="151" spans="1:9" ht="24" customHeight="1">
      <c r="A151" s="858"/>
      <c r="C151" s="858"/>
      <c r="D151" s="858"/>
      <c r="E151" s="858"/>
      <c r="F151" s="858"/>
      <c r="G151" s="858"/>
      <c r="H151" s="858"/>
      <c r="I151" s="858"/>
    </row>
    <row r="152" spans="1:9" ht="24" customHeight="1">
      <c r="A152" s="858"/>
      <c r="C152" s="858"/>
      <c r="D152" s="858"/>
      <c r="E152" s="858"/>
      <c r="F152" s="858"/>
      <c r="G152" s="858"/>
      <c r="H152" s="858"/>
      <c r="I152" s="858"/>
    </row>
    <row r="153" spans="1:9" ht="24" customHeight="1">
      <c r="A153" s="858"/>
      <c r="C153" s="858"/>
      <c r="D153" s="858"/>
      <c r="E153" s="858"/>
      <c r="F153" s="858"/>
      <c r="G153" s="858"/>
      <c r="H153" s="858"/>
      <c r="I153" s="858"/>
    </row>
    <row r="154" spans="1:9" ht="24" customHeight="1">
      <c r="A154" s="858"/>
      <c r="C154" s="858"/>
      <c r="D154" s="858"/>
      <c r="E154" s="858"/>
      <c r="F154" s="858"/>
      <c r="G154" s="858"/>
      <c r="H154" s="858"/>
      <c r="I154" s="858"/>
    </row>
    <row r="155" spans="1:9" ht="24" customHeight="1">
      <c r="A155" s="858"/>
      <c r="C155" s="858"/>
      <c r="D155" s="858"/>
      <c r="E155" s="858"/>
      <c r="F155" s="858"/>
      <c r="G155" s="858"/>
      <c r="H155" s="858"/>
      <c r="I155" s="858"/>
    </row>
    <row r="156" spans="1:9" ht="24" customHeight="1">
      <c r="A156" s="858"/>
      <c r="C156" s="858"/>
      <c r="D156" s="858"/>
      <c r="E156" s="858"/>
      <c r="F156" s="858"/>
      <c r="G156" s="858"/>
      <c r="H156" s="858"/>
      <c r="I156" s="858"/>
    </row>
    <row r="157" spans="1:9" ht="24" customHeight="1">
      <c r="A157" s="858"/>
      <c r="C157" s="858"/>
      <c r="D157" s="858"/>
      <c r="E157" s="858"/>
      <c r="F157" s="858"/>
      <c r="G157" s="858"/>
      <c r="H157" s="858"/>
      <c r="I157" s="858"/>
    </row>
    <row r="158" spans="1:9" ht="24" customHeight="1">
      <c r="A158" s="858"/>
      <c r="C158" s="858"/>
      <c r="D158" s="858"/>
      <c r="E158" s="858"/>
      <c r="F158" s="858"/>
      <c r="G158" s="858"/>
      <c r="H158" s="858"/>
      <c r="I158" s="858"/>
    </row>
    <row r="159" spans="1:9" ht="24" customHeight="1">
      <c r="A159" s="858"/>
      <c r="C159" s="858"/>
      <c r="D159" s="858"/>
      <c r="E159" s="858"/>
      <c r="F159" s="858"/>
      <c r="G159" s="858"/>
      <c r="H159" s="858"/>
      <c r="I159" s="858"/>
    </row>
    <row r="160" spans="1:9" ht="24" customHeight="1">
      <c r="A160" s="858"/>
      <c r="C160" s="858"/>
      <c r="D160" s="858"/>
      <c r="E160" s="858"/>
      <c r="F160" s="858"/>
      <c r="G160" s="858"/>
      <c r="H160" s="858"/>
      <c r="I160" s="858"/>
    </row>
    <row r="161" spans="1:9" ht="24" customHeight="1">
      <c r="A161" s="858"/>
      <c r="C161" s="858"/>
      <c r="D161" s="858"/>
      <c r="E161" s="858"/>
      <c r="F161" s="858"/>
      <c r="G161" s="858"/>
      <c r="H161" s="858"/>
      <c r="I161" s="858"/>
    </row>
    <row r="162" spans="1:9" ht="24" customHeight="1">
      <c r="A162" s="858"/>
      <c r="C162" s="858"/>
      <c r="D162" s="858"/>
      <c r="E162" s="858"/>
      <c r="F162" s="858"/>
      <c r="G162" s="858"/>
      <c r="H162" s="858"/>
      <c r="I162" s="858"/>
    </row>
    <row r="163" spans="1:9" ht="24" customHeight="1">
      <c r="A163" s="858"/>
      <c r="C163" s="858"/>
      <c r="D163" s="858"/>
      <c r="E163" s="858"/>
      <c r="F163" s="858"/>
      <c r="G163" s="858"/>
      <c r="H163" s="858"/>
      <c r="I163" s="858"/>
    </row>
    <row r="164" spans="1:9" ht="24" customHeight="1">
      <c r="A164" s="858"/>
      <c r="C164" s="858"/>
      <c r="D164" s="858"/>
      <c r="E164" s="858"/>
      <c r="F164" s="858"/>
      <c r="G164" s="858"/>
      <c r="H164" s="858"/>
      <c r="I164" s="858"/>
    </row>
    <row r="165" spans="1:9" ht="24" customHeight="1">
      <c r="A165" s="858"/>
      <c r="C165" s="858"/>
      <c r="D165" s="858"/>
      <c r="E165" s="858"/>
      <c r="F165" s="858"/>
      <c r="G165" s="858"/>
      <c r="H165" s="858"/>
      <c r="I165" s="858"/>
    </row>
    <row r="166" spans="1:9" ht="24" customHeight="1">
      <c r="A166" s="858"/>
      <c r="C166" s="858"/>
      <c r="D166" s="858"/>
      <c r="E166" s="858"/>
      <c r="F166" s="858"/>
      <c r="G166" s="858"/>
      <c r="H166" s="858"/>
      <c r="I166" s="858"/>
    </row>
    <row r="167" spans="1:9" ht="24" customHeight="1">
      <c r="A167" s="858"/>
      <c r="C167" s="858"/>
      <c r="D167" s="858"/>
      <c r="E167" s="858"/>
      <c r="F167" s="858"/>
      <c r="G167" s="858"/>
      <c r="H167" s="858"/>
      <c r="I167" s="858"/>
    </row>
  </sheetData>
  <mergeCells count="10">
    <mergeCell ref="A2:J2"/>
    <mergeCell ref="E9:F9"/>
    <mergeCell ref="G9:H9"/>
    <mergeCell ref="E31:F31"/>
    <mergeCell ref="A9:A10"/>
    <mergeCell ref="B9:B10"/>
    <mergeCell ref="C9:C10"/>
    <mergeCell ref="D9:D10"/>
    <mergeCell ref="I9:I10"/>
    <mergeCell ref="J9:J10"/>
  </mergeCells>
  <printOptions horizontalCentered="1"/>
  <pageMargins left="0.66929133858267698" right="0.511811023622047" top="0.55118110236220497" bottom="0.31496062992126" header="0" footer="0"/>
  <pageSetup paperSize="9" scale="73" fitToHeight="0" orientation="landscape" r:id="rId1"/>
  <headerFooter alignWithMargins="0">
    <oddHeader>&amp;R&amp;"AngsanaUPC,Regular"&amp;16ปร.4(พ) หน้าที่ &amp;P of 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U35"/>
  <sheetViews>
    <sheetView showGridLines="0" view="pageBreakPreview" topLeftCell="A4" zoomScale="55" zoomScaleNormal="60" workbookViewId="0">
      <selection activeCell="K31" sqref="K31"/>
    </sheetView>
  </sheetViews>
  <sheetFormatPr defaultColWidth="9.42578125" defaultRowHeight="21.75"/>
  <cols>
    <col min="1" max="1" width="3.5703125" style="670" customWidth="1"/>
    <col min="2" max="2" width="9.42578125" style="671" customWidth="1"/>
    <col min="3" max="3" width="52.42578125" style="670" customWidth="1"/>
    <col min="4" max="4" width="12.5703125" style="672" customWidth="1"/>
    <col min="5" max="5" width="8.42578125" style="671" customWidth="1"/>
    <col min="6" max="7" width="16.42578125" style="673" customWidth="1"/>
    <col min="8" max="8" width="15.5703125" style="673" customWidth="1"/>
    <col min="9" max="9" width="17.5703125" style="673" customWidth="1"/>
    <col min="10" max="10" width="16.42578125" style="673" customWidth="1"/>
    <col min="11" max="11" width="17.42578125" style="673" customWidth="1"/>
    <col min="12" max="12" width="13.5703125" style="670" customWidth="1"/>
    <col min="13" max="13" width="12.5703125" style="672" customWidth="1"/>
    <col min="14" max="14" width="8.42578125" style="671" customWidth="1"/>
    <col min="15" max="16" width="16.42578125" style="673" customWidth="1"/>
    <col min="17" max="17" width="15.5703125" style="673" customWidth="1"/>
    <col min="18" max="18" width="17.5703125" style="673" customWidth="1"/>
    <col min="19" max="19" width="16.42578125" style="673" customWidth="1"/>
    <col min="20" max="20" width="17.42578125" style="673" customWidth="1"/>
    <col min="21" max="21" width="13.5703125" style="670" customWidth="1"/>
    <col min="22" max="16384" width="9.42578125" style="674"/>
  </cols>
  <sheetData>
    <row r="1" spans="1:21" ht="24.75" customHeight="1">
      <c r="B1" s="1542"/>
      <c r="C1" s="675" t="s">
        <v>0</v>
      </c>
      <c r="D1" s="676"/>
      <c r="E1" s="677"/>
      <c r="F1" s="678"/>
      <c r="G1" s="677"/>
      <c r="H1" s="679"/>
      <c r="I1" s="1537" t="s">
        <v>1</v>
      </c>
      <c r="J1" s="1538"/>
      <c r="K1" s="1538"/>
      <c r="L1" s="1539"/>
      <c r="M1" s="676"/>
      <c r="N1" s="677"/>
      <c r="O1" s="678"/>
      <c r="P1" s="677"/>
      <c r="Q1" s="679"/>
      <c r="R1" s="1537" t="s">
        <v>1</v>
      </c>
      <c r="S1" s="1538"/>
      <c r="T1" s="1538"/>
      <c r="U1" s="1539"/>
    </row>
    <row r="2" spans="1:21" ht="24.75" customHeight="1">
      <c r="B2" s="1543"/>
      <c r="C2" s="680" t="s">
        <v>2</v>
      </c>
      <c r="E2" s="670"/>
      <c r="F2" s="681"/>
      <c r="G2" s="1539" t="s">
        <v>3</v>
      </c>
      <c r="H2" s="1539"/>
      <c r="I2" s="1539" t="s">
        <v>4</v>
      </c>
      <c r="J2" s="1539"/>
      <c r="K2" s="1539"/>
      <c r="L2" s="1539"/>
      <c r="N2" s="670"/>
      <c r="O2" s="681"/>
      <c r="P2" s="1539" t="s">
        <v>3</v>
      </c>
      <c r="Q2" s="1539"/>
      <c r="R2" s="1539" t="s">
        <v>4</v>
      </c>
      <c r="S2" s="1539"/>
      <c r="T2" s="1539"/>
      <c r="U2" s="1539"/>
    </row>
    <row r="3" spans="1:21" s="664" customFormat="1" ht="23.25">
      <c r="A3" s="682"/>
      <c r="B3" s="1544" t="s">
        <v>5</v>
      </c>
      <c r="C3" s="680" t="s">
        <v>6</v>
      </c>
      <c r="D3" s="672"/>
      <c r="E3" s="670"/>
      <c r="F3" s="683"/>
      <c r="G3" s="670"/>
      <c r="H3" s="684"/>
      <c r="I3" s="1539" t="s">
        <v>7</v>
      </c>
      <c r="J3" s="1539"/>
      <c r="K3" s="1539"/>
      <c r="L3" s="1539"/>
      <c r="M3" s="672"/>
      <c r="N3" s="670"/>
      <c r="O3" s="683"/>
      <c r="P3" s="670"/>
      <c r="Q3" s="684"/>
      <c r="R3" s="1539" t="s">
        <v>7</v>
      </c>
      <c r="S3" s="1539"/>
      <c r="T3" s="1539"/>
      <c r="U3" s="1539"/>
    </row>
    <row r="4" spans="1:21" s="665" customFormat="1">
      <c r="A4" s="685"/>
      <c r="B4" s="1545"/>
      <c r="C4" s="686" t="s">
        <v>8</v>
      </c>
      <c r="D4" s="687"/>
      <c r="E4" s="688"/>
      <c r="F4" s="689"/>
      <c r="G4" s="688"/>
      <c r="H4" s="690"/>
      <c r="I4" s="1539" t="s">
        <v>9</v>
      </c>
      <c r="J4" s="1539"/>
      <c r="K4" s="1539"/>
      <c r="L4" s="1539"/>
      <c r="M4" s="687"/>
      <c r="N4" s="688"/>
      <c r="O4" s="689"/>
      <c r="P4" s="688"/>
      <c r="Q4" s="690"/>
      <c r="R4" s="1539" t="s">
        <v>9</v>
      </c>
      <c r="S4" s="1539"/>
      <c r="T4" s="1539"/>
      <c r="U4" s="1539"/>
    </row>
    <row r="5" spans="1:21" s="666" customFormat="1" ht="30.75">
      <c r="A5" s="691"/>
      <c r="B5" s="692"/>
      <c r="C5" s="693"/>
      <c r="D5" s="1539" t="s">
        <v>10</v>
      </c>
      <c r="E5" s="1539"/>
      <c r="F5" s="1539"/>
      <c r="G5" s="1539"/>
      <c r="H5" s="1539"/>
      <c r="I5" s="1539"/>
      <c r="J5" s="1539"/>
      <c r="K5" s="1539"/>
      <c r="L5" s="1539"/>
      <c r="M5" s="1539" t="s">
        <v>11</v>
      </c>
      <c r="N5" s="1539"/>
      <c r="O5" s="1539"/>
      <c r="P5" s="1539"/>
      <c r="Q5" s="1539"/>
      <c r="R5" s="1539"/>
      <c r="S5" s="1539"/>
      <c r="T5" s="1539"/>
      <c r="U5" s="1539"/>
    </row>
    <row r="6" spans="1:21">
      <c r="B6" s="1539" t="s">
        <v>12</v>
      </c>
      <c r="C6" s="1540" t="s">
        <v>13</v>
      </c>
      <c r="D6" s="1539" t="s">
        <v>14</v>
      </c>
      <c r="E6" s="1540" t="s">
        <v>15</v>
      </c>
      <c r="F6" s="1546" t="s">
        <v>16</v>
      </c>
      <c r="G6" s="1546"/>
      <c r="H6" s="1546"/>
      <c r="I6" s="1546" t="s">
        <v>17</v>
      </c>
      <c r="J6" s="1546"/>
      <c r="K6" s="1546"/>
      <c r="L6" s="1539" t="s">
        <v>18</v>
      </c>
      <c r="M6" s="1539" t="s">
        <v>14</v>
      </c>
      <c r="N6" s="1540" t="s">
        <v>15</v>
      </c>
      <c r="O6" s="1546" t="s">
        <v>16</v>
      </c>
      <c r="P6" s="1546"/>
      <c r="Q6" s="1546"/>
      <c r="R6" s="1546" t="s">
        <v>17</v>
      </c>
      <c r="S6" s="1546"/>
      <c r="T6" s="1546"/>
      <c r="U6" s="1539" t="s">
        <v>18</v>
      </c>
    </row>
    <row r="7" spans="1:21">
      <c r="B7" s="1539"/>
      <c r="C7" s="1541"/>
      <c r="D7" s="1539"/>
      <c r="E7" s="1541"/>
      <c r="F7" s="694" t="s">
        <v>19</v>
      </c>
      <c r="G7" s="694" t="s">
        <v>20</v>
      </c>
      <c r="H7" s="694" t="s">
        <v>21</v>
      </c>
      <c r="I7" s="694" t="s">
        <v>22</v>
      </c>
      <c r="J7" s="694" t="s">
        <v>23</v>
      </c>
      <c r="K7" s="694" t="s">
        <v>24</v>
      </c>
      <c r="L7" s="1539"/>
      <c r="M7" s="1539"/>
      <c r="N7" s="1541"/>
      <c r="O7" s="694" t="s">
        <v>19</v>
      </c>
      <c r="P7" s="694" t="s">
        <v>20</v>
      </c>
      <c r="Q7" s="694" t="s">
        <v>21</v>
      </c>
      <c r="R7" s="694" t="s">
        <v>22</v>
      </c>
      <c r="S7" s="694" t="s">
        <v>23</v>
      </c>
      <c r="T7" s="694" t="s">
        <v>24</v>
      </c>
      <c r="U7" s="1539"/>
    </row>
    <row r="8" spans="1:21" s="667" customFormat="1">
      <c r="A8" s="695"/>
      <c r="B8" s="696"/>
      <c r="C8" s="697" t="s">
        <v>25</v>
      </c>
      <c r="D8" s="698"/>
      <c r="E8" s="699"/>
      <c r="F8" s="700"/>
      <c r="G8" s="700"/>
      <c r="H8" s="700"/>
      <c r="I8" s="700"/>
      <c r="J8" s="700"/>
      <c r="K8" s="752"/>
      <c r="L8" s="753"/>
      <c r="M8" s="698"/>
      <c r="N8" s="699"/>
      <c r="O8" s="700"/>
      <c r="P8" s="700"/>
      <c r="Q8" s="700"/>
      <c r="R8" s="700"/>
      <c r="S8" s="700"/>
      <c r="T8" s="752"/>
      <c r="U8" s="771"/>
    </row>
    <row r="9" spans="1:21" s="668" customFormat="1" ht="24">
      <c r="A9" s="701"/>
      <c r="B9" s="702"/>
      <c r="C9" s="703"/>
      <c r="D9" s="704"/>
      <c r="E9" s="705"/>
      <c r="F9" s="706"/>
      <c r="G9" s="706"/>
      <c r="H9" s="706"/>
      <c r="I9" s="706"/>
      <c r="J9" s="706"/>
      <c r="K9" s="754"/>
      <c r="L9" s="755"/>
      <c r="M9" s="704"/>
      <c r="N9" s="705"/>
      <c r="O9" s="706"/>
      <c r="P9" s="706"/>
      <c r="Q9" s="706"/>
      <c r="R9" s="706"/>
      <c r="S9" s="706"/>
      <c r="T9" s="710"/>
      <c r="U9" s="772"/>
    </row>
    <row r="10" spans="1:21" s="669" customFormat="1" ht="24">
      <c r="A10" s="707"/>
      <c r="B10" s="702" t="s">
        <v>26</v>
      </c>
      <c r="C10" s="703" t="s">
        <v>27</v>
      </c>
      <c r="D10" s="708"/>
      <c r="E10" s="709"/>
      <c r="F10" s="710"/>
      <c r="G10" s="710"/>
      <c r="H10" s="710"/>
      <c r="I10" s="710"/>
      <c r="J10" s="710"/>
      <c r="K10" s="754" t="e">
        <f>#REF!</f>
        <v>#REF!</v>
      </c>
      <c r="L10" s="756"/>
      <c r="M10" s="708"/>
      <c r="N10" s="709"/>
      <c r="O10" s="710"/>
      <c r="P10" s="710"/>
      <c r="Q10" s="710"/>
      <c r="R10" s="710"/>
      <c r="S10" s="710"/>
      <c r="T10" s="710" t="e">
        <f>#REF!</f>
        <v>#REF!</v>
      </c>
      <c r="U10" s="773"/>
    </row>
    <row r="11" spans="1:21" s="669" customFormat="1" ht="24">
      <c r="A11" s="707"/>
      <c r="B11" s="702" t="s">
        <v>28</v>
      </c>
      <c r="C11" s="703" t="s">
        <v>29</v>
      </c>
      <c r="D11" s="708"/>
      <c r="E11" s="709"/>
      <c r="F11" s="710"/>
      <c r="G11" s="710"/>
      <c r="H11" s="710"/>
      <c r="I11" s="710"/>
      <c r="J11" s="710"/>
      <c r="K11" s="754" t="e">
        <f>#REF!</f>
        <v>#REF!</v>
      </c>
      <c r="L11" s="756"/>
      <c r="M11" s="708"/>
      <c r="N11" s="709"/>
      <c r="O11" s="710"/>
      <c r="P11" s="710"/>
      <c r="Q11" s="710"/>
      <c r="R11" s="710"/>
      <c r="S11" s="710"/>
      <c r="T11" s="710" t="e">
        <f>#REF!</f>
        <v>#REF!</v>
      </c>
      <c r="U11" s="773"/>
    </row>
    <row r="12" spans="1:21" s="669" customFormat="1" ht="24">
      <c r="A12" s="707"/>
      <c r="B12" s="702" t="s">
        <v>30</v>
      </c>
      <c r="C12" s="703" t="s">
        <v>31</v>
      </c>
      <c r="D12" s="708"/>
      <c r="E12" s="709"/>
      <c r="F12" s="710"/>
      <c r="G12" s="710"/>
      <c r="H12" s="710"/>
      <c r="I12" s="710"/>
      <c r="J12" s="710"/>
      <c r="K12" s="754" t="e">
        <f>#REF!</f>
        <v>#REF!</v>
      </c>
      <c r="L12" s="756"/>
      <c r="M12" s="708"/>
      <c r="N12" s="709"/>
      <c r="O12" s="710"/>
      <c r="P12" s="710"/>
      <c r="Q12" s="710"/>
      <c r="R12" s="710"/>
      <c r="S12" s="710"/>
      <c r="T12" s="710" t="e">
        <f>#REF!</f>
        <v>#REF!</v>
      </c>
      <c r="U12" s="773"/>
    </row>
    <row r="13" spans="1:21" s="669" customFormat="1" ht="24">
      <c r="A13" s="707"/>
      <c r="B13" s="711"/>
      <c r="C13" s="712"/>
      <c r="D13" s="713"/>
      <c r="E13" s="714"/>
      <c r="F13" s="715"/>
      <c r="G13" s="715"/>
      <c r="H13" s="715"/>
      <c r="I13" s="715"/>
      <c r="J13" s="715"/>
      <c r="K13" s="757"/>
      <c r="L13" s="758"/>
      <c r="M13" s="713"/>
      <c r="N13" s="714"/>
      <c r="O13" s="715"/>
      <c r="P13" s="715"/>
      <c r="Q13" s="715"/>
      <c r="R13" s="715"/>
      <c r="S13" s="715"/>
      <c r="T13" s="715"/>
      <c r="U13" s="774"/>
    </row>
    <row r="14" spans="1:21" s="669" customFormat="1" ht="24">
      <c r="A14" s="707"/>
      <c r="B14" s="716"/>
      <c r="C14" s="717" t="s">
        <v>24</v>
      </c>
      <c r="D14" s="718"/>
      <c r="E14" s="719"/>
      <c r="F14" s="720"/>
      <c r="G14" s="720"/>
      <c r="H14" s="720"/>
      <c r="I14" s="720"/>
      <c r="J14" s="720"/>
      <c r="K14" s="759" t="e">
        <f>SUM(K10:K13)</f>
        <v>#REF!</v>
      </c>
      <c r="L14" s="760"/>
      <c r="M14" s="718"/>
      <c r="N14" s="719"/>
      <c r="O14" s="720"/>
      <c r="P14" s="720"/>
      <c r="Q14" s="720"/>
      <c r="R14" s="720"/>
      <c r="S14" s="720"/>
      <c r="T14" s="720" t="e">
        <f>SUM(T10:T13)</f>
        <v>#REF!</v>
      </c>
      <c r="U14" s="775"/>
    </row>
    <row r="15" spans="1:21" s="669" customFormat="1" ht="24">
      <c r="A15" s="707"/>
      <c r="B15" s="721"/>
      <c r="C15" s="722" t="s">
        <v>41</v>
      </c>
      <c r="D15" s="723">
        <v>0.10850467289719599</v>
      </c>
      <c r="E15" s="724"/>
      <c r="F15" s="725"/>
      <c r="G15" s="725"/>
      <c r="H15" s="725"/>
      <c r="I15" s="725"/>
      <c r="J15" s="725"/>
      <c r="K15" s="761" t="e">
        <f>K14*D15</f>
        <v>#REF!</v>
      </c>
      <c r="L15" s="762"/>
      <c r="M15" s="723">
        <v>0.10850467289719599</v>
      </c>
      <c r="N15" s="724"/>
      <c r="O15" s="725"/>
      <c r="P15" s="725"/>
      <c r="Q15" s="725"/>
      <c r="R15" s="725"/>
      <c r="S15" s="725"/>
      <c r="T15" s="776" t="e">
        <f>T14*M15</f>
        <v>#REF!</v>
      </c>
      <c r="U15" s="777"/>
    </row>
    <row r="16" spans="1:21" s="669" customFormat="1" ht="24">
      <c r="A16" s="707"/>
      <c r="B16" s="716"/>
      <c r="C16" s="717" t="s">
        <v>24</v>
      </c>
      <c r="D16" s="718"/>
      <c r="E16" s="719"/>
      <c r="F16" s="720"/>
      <c r="G16" s="720"/>
      <c r="H16" s="720"/>
      <c r="I16" s="720"/>
      <c r="J16" s="720"/>
      <c r="K16" s="759" t="e">
        <f>SUM(K14:K15)</f>
        <v>#REF!</v>
      </c>
      <c r="L16" s="760"/>
      <c r="M16" s="718"/>
      <c r="N16" s="719"/>
      <c r="O16" s="720"/>
      <c r="P16" s="720"/>
      <c r="Q16" s="720"/>
      <c r="R16" s="720"/>
      <c r="S16" s="720"/>
      <c r="T16" s="720" t="e">
        <f>SUM(T14:T15)</f>
        <v>#REF!</v>
      </c>
      <c r="U16" s="775"/>
    </row>
    <row r="17" spans="1:21">
      <c r="B17" s="726"/>
      <c r="C17" s="727" t="s">
        <v>42</v>
      </c>
      <c r="D17" s="728"/>
      <c r="E17" s="729"/>
      <c r="F17" s="730"/>
      <c r="G17" s="731"/>
      <c r="H17" s="731"/>
      <c r="I17" s="731"/>
      <c r="J17" s="731"/>
      <c r="K17" s="763" t="e">
        <f>K16*D17</f>
        <v>#REF!</v>
      </c>
      <c r="L17" s="764"/>
      <c r="M17" s="728">
        <v>7.0000000000000007E-2</v>
      </c>
      <c r="N17" s="729"/>
      <c r="O17" s="730"/>
      <c r="P17" s="731"/>
      <c r="Q17" s="731"/>
      <c r="R17" s="731"/>
      <c r="S17" s="731"/>
      <c r="T17" s="765" t="e">
        <f>T16*M17</f>
        <v>#REF!</v>
      </c>
      <c r="U17" s="778"/>
    </row>
    <row r="18" spans="1:21" s="669" customFormat="1" ht="24">
      <c r="A18" s="707"/>
      <c r="B18" s="716"/>
      <c r="C18" s="717" t="s">
        <v>24</v>
      </c>
      <c r="D18" s="718"/>
      <c r="E18" s="719"/>
      <c r="F18" s="720"/>
      <c r="G18" s="720"/>
      <c r="H18" s="720"/>
      <c r="I18" s="720"/>
      <c r="J18" s="720"/>
      <c r="K18" s="759" t="e">
        <f>SUM(K16:K17)</f>
        <v>#REF!</v>
      </c>
      <c r="L18" s="760"/>
      <c r="M18" s="718"/>
      <c r="N18" s="719"/>
      <c r="O18" s="720"/>
      <c r="P18" s="720"/>
      <c r="Q18" s="720"/>
      <c r="R18" s="720"/>
      <c r="S18" s="720"/>
      <c r="T18" s="720" t="e">
        <f>SUM(T16:T17)</f>
        <v>#REF!</v>
      </c>
      <c r="U18" s="775"/>
    </row>
    <row r="19" spans="1:21">
      <c r="B19" s="726"/>
      <c r="C19" s="727"/>
      <c r="D19" s="732"/>
      <c r="E19" s="729"/>
      <c r="F19" s="730"/>
      <c r="G19" s="731"/>
      <c r="H19" s="731"/>
      <c r="I19" s="731"/>
      <c r="J19" s="731"/>
      <c r="K19" s="763"/>
      <c r="L19" s="764"/>
      <c r="M19" s="732"/>
      <c r="N19" s="729"/>
      <c r="O19" s="730"/>
      <c r="P19" s="731"/>
      <c r="Q19" s="731"/>
      <c r="R19" s="731"/>
      <c r="S19" s="731"/>
      <c r="T19" s="765"/>
      <c r="U19" s="778"/>
    </row>
    <row r="20" spans="1:21" s="668" customFormat="1" ht="24">
      <c r="A20" s="701"/>
      <c r="B20" s="702" t="s">
        <v>33</v>
      </c>
      <c r="C20" s="703" t="s">
        <v>34</v>
      </c>
      <c r="D20" s="704"/>
      <c r="E20" s="705"/>
      <c r="F20" s="706"/>
      <c r="G20" s="706"/>
      <c r="H20" s="706"/>
      <c r="I20" s="706"/>
      <c r="J20" s="706"/>
      <c r="K20" s="754" t="e">
        <f>+#REF!</f>
        <v>#REF!</v>
      </c>
      <c r="L20" s="755"/>
      <c r="M20" s="704"/>
      <c r="N20" s="705"/>
      <c r="O20" s="706"/>
      <c r="P20" s="706"/>
      <c r="Q20" s="706"/>
      <c r="R20" s="706"/>
      <c r="S20" s="706"/>
      <c r="T20" s="710" t="e">
        <f>+#REF!</f>
        <v>#REF!</v>
      </c>
      <c r="U20" s="772"/>
    </row>
    <row r="21" spans="1:21">
      <c r="B21" s="726"/>
      <c r="C21" s="727"/>
      <c r="D21" s="733"/>
      <c r="E21" s="734"/>
      <c r="F21" s="731"/>
      <c r="G21" s="731"/>
      <c r="H21" s="731"/>
      <c r="I21" s="731"/>
      <c r="J21" s="731"/>
      <c r="K21" s="763"/>
      <c r="L21" s="764"/>
      <c r="M21" s="733"/>
      <c r="N21" s="734"/>
      <c r="O21" s="731"/>
      <c r="P21" s="731"/>
      <c r="Q21" s="731"/>
      <c r="R21" s="731"/>
      <c r="S21" s="731"/>
      <c r="T21" s="765"/>
      <c r="U21" s="778"/>
    </row>
    <row r="22" spans="1:21" s="669" customFormat="1" ht="24">
      <c r="A22" s="707"/>
      <c r="B22" s="716"/>
      <c r="C22" s="717" t="s">
        <v>24</v>
      </c>
      <c r="D22" s="718"/>
      <c r="E22" s="719"/>
      <c r="F22" s="720"/>
      <c r="G22" s="720"/>
      <c r="H22" s="720"/>
      <c r="I22" s="720"/>
      <c r="J22" s="720"/>
      <c r="K22" s="759" t="e">
        <f>+K20+K18</f>
        <v>#REF!</v>
      </c>
      <c r="L22" s="760"/>
      <c r="M22" s="718"/>
      <c r="N22" s="719"/>
      <c r="O22" s="720"/>
      <c r="P22" s="720"/>
      <c r="Q22" s="720"/>
      <c r="R22" s="720"/>
      <c r="S22" s="720"/>
      <c r="T22" s="720" t="e">
        <f>+T20+T18</f>
        <v>#REF!</v>
      </c>
      <c r="U22" s="775"/>
    </row>
    <row r="23" spans="1:21">
      <c r="B23" s="726"/>
      <c r="C23" s="727"/>
      <c r="D23" s="732"/>
      <c r="E23" s="729"/>
      <c r="F23" s="730"/>
      <c r="G23" s="731"/>
      <c r="H23" s="731"/>
      <c r="I23" s="731"/>
      <c r="J23" s="731"/>
      <c r="K23" s="763"/>
      <c r="L23" s="764"/>
      <c r="M23" s="732"/>
      <c r="N23" s="729"/>
      <c r="O23" s="730"/>
      <c r="P23" s="731"/>
      <c r="Q23" s="731"/>
      <c r="R23" s="731"/>
      <c r="S23" s="731"/>
      <c r="T23" s="765"/>
      <c r="U23" s="778"/>
    </row>
    <row r="24" spans="1:21">
      <c r="B24" s="726"/>
      <c r="C24" s="727"/>
      <c r="D24" s="732"/>
      <c r="E24" s="729"/>
      <c r="F24" s="730"/>
      <c r="G24" s="731"/>
      <c r="H24" s="731"/>
      <c r="I24" s="731"/>
      <c r="J24" s="731"/>
      <c r="K24" s="763"/>
      <c r="L24" s="764"/>
      <c r="M24" s="732"/>
      <c r="N24" s="729"/>
      <c r="O24" s="730"/>
      <c r="P24" s="731"/>
      <c r="Q24" s="731"/>
      <c r="R24" s="731"/>
      <c r="S24" s="731"/>
      <c r="T24" s="765"/>
      <c r="U24" s="778"/>
    </row>
    <row r="25" spans="1:21">
      <c r="B25" s="735"/>
      <c r="C25" s="727"/>
      <c r="D25" s="732"/>
      <c r="E25" s="729"/>
      <c r="F25" s="730"/>
      <c r="G25" s="731"/>
      <c r="H25" s="731"/>
      <c r="I25" s="731"/>
      <c r="J25" s="731"/>
      <c r="K25" s="763"/>
      <c r="L25" s="764"/>
      <c r="M25" s="732"/>
      <c r="N25" s="729"/>
      <c r="O25" s="730"/>
      <c r="P25" s="731"/>
      <c r="Q25" s="731"/>
      <c r="R25" s="731"/>
      <c r="S25" s="731"/>
      <c r="T25" s="765"/>
      <c r="U25" s="778"/>
    </row>
    <row r="26" spans="1:21">
      <c r="B26" s="735"/>
      <c r="C26" s="727"/>
      <c r="D26" s="732"/>
      <c r="E26" s="729"/>
      <c r="F26" s="730"/>
      <c r="G26" s="731"/>
      <c r="H26" s="731"/>
      <c r="I26" s="731"/>
      <c r="J26" s="731"/>
      <c r="K26" s="765"/>
      <c r="L26" s="764"/>
      <c r="M26" s="732"/>
      <c r="N26" s="729"/>
      <c r="O26" s="730"/>
      <c r="P26" s="731"/>
      <c r="Q26" s="731"/>
      <c r="R26" s="731"/>
      <c r="S26" s="731"/>
      <c r="T26" s="765"/>
      <c r="U26" s="778"/>
    </row>
    <row r="27" spans="1:21">
      <c r="B27" s="735"/>
      <c r="C27" s="727"/>
      <c r="D27" s="732"/>
      <c r="E27" s="729"/>
      <c r="F27" s="730"/>
      <c r="G27" s="731"/>
      <c r="H27" s="731"/>
      <c r="I27" s="731"/>
      <c r="J27" s="731"/>
      <c r="K27" s="765"/>
      <c r="L27" s="764"/>
      <c r="M27" s="732"/>
      <c r="N27" s="729"/>
      <c r="O27" s="730"/>
      <c r="P27" s="731"/>
      <c r="Q27" s="731"/>
      <c r="R27" s="731"/>
      <c r="S27" s="731"/>
      <c r="T27" s="765"/>
      <c r="U27" s="778"/>
    </row>
    <row r="28" spans="1:21">
      <c r="B28" s="735"/>
      <c r="C28" s="727"/>
      <c r="D28" s="732"/>
      <c r="E28" s="729"/>
      <c r="F28" s="731"/>
      <c r="G28" s="730"/>
      <c r="H28" s="730"/>
      <c r="I28" s="730"/>
      <c r="J28" s="730"/>
      <c r="K28" s="765"/>
      <c r="L28" s="764"/>
      <c r="M28" s="732"/>
      <c r="N28" s="729"/>
      <c r="O28" s="731"/>
      <c r="P28" s="730"/>
      <c r="Q28" s="730"/>
      <c r="R28" s="730"/>
      <c r="S28" s="730"/>
      <c r="T28" s="765"/>
      <c r="U28" s="778"/>
    </row>
    <row r="29" spans="1:21">
      <c r="B29" s="736"/>
      <c r="C29" s="737"/>
      <c r="D29" s="738"/>
      <c r="E29" s="739"/>
      <c r="F29" s="740"/>
      <c r="G29" s="741"/>
      <c r="H29" s="741"/>
      <c r="I29" s="741"/>
      <c r="J29" s="741"/>
      <c r="K29" s="766"/>
      <c r="L29" s="767"/>
      <c r="M29" s="738"/>
      <c r="N29" s="739"/>
      <c r="O29" s="740"/>
      <c r="P29" s="741"/>
      <c r="Q29" s="741"/>
      <c r="R29" s="741"/>
      <c r="S29" s="741"/>
      <c r="T29" s="766"/>
      <c r="U29" s="779"/>
    </row>
    <row r="30" spans="1:21">
      <c r="B30" s="736"/>
      <c r="C30" s="737"/>
      <c r="D30" s="738"/>
      <c r="E30" s="739"/>
      <c r="F30" s="740"/>
      <c r="G30" s="741"/>
      <c r="H30" s="741"/>
      <c r="I30" s="741"/>
      <c r="J30" s="741"/>
      <c r="K30" s="766"/>
      <c r="L30" s="767"/>
      <c r="M30" s="738"/>
      <c r="N30" s="739"/>
      <c r="O30" s="740"/>
      <c r="P30" s="741"/>
      <c r="Q30" s="741"/>
      <c r="R30" s="741"/>
      <c r="S30" s="741"/>
      <c r="T30" s="766"/>
      <c r="U30" s="779"/>
    </row>
    <row r="31" spans="1:21">
      <c r="B31" s="736"/>
      <c r="C31" s="737"/>
      <c r="D31" s="738"/>
      <c r="E31" s="739"/>
      <c r="F31" s="740"/>
      <c r="G31" s="741"/>
      <c r="H31" s="741"/>
      <c r="I31" s="741"/>
      <c r="J31" s="741"/>
      <c r="K31" s="766"/>
      <c r="L31" s="767"/>
      <c r="M31" s="738"/>
      <c r="N31" s="739"/>
      <c r="O31" s="740"/>
      <c r="P31" s="741"/>
      <c r="Q31" s="741"/>
      <c r="R31" s="741"/>
      <c r="S31" s="741"/>
      <c r="T31" s="766"/>
      <c r="U31" s="779"/>
    </row>
    <row r="32" spans="1:21">
      <c r="B32" s="736"/>
      <c r="C32" s="737"/>
      <c r="D32" s="738"/>
      <c r="E32" s="739"/>
      <c r="F32" s="740"/>
      <c r="G32" s="741"/>
      <c r="H32" s="741"/>
      <c r="I32" s="741"/>
      <c r="J32" s="741"/>
      <c r="K32" s="766"/>
      <c r="L32" s="767"/>
      <c r="M32" s="738"/>
      <c r="N32" s="739"/>
      <c r="O32" s="740"/>
      <c r="P32" s="741"/>
      <c r="Q32" s="741"/>
      <c r="R32" s="741"/>
      <c r="S32" s="741"/>
      <c r="T32" s="766"/>
      <c r="U32" s="779"/>
    </row>
    <row r="33" spans="1:21">
      <c r="B33" s="736"/>
      <c r="C33" s="737"/>
      <c r="D33" s="738"/>
      <c r="E33" s="739"/>
      <c r="F33" s="740"/>
      <c r="G33" s="741"/>
      <c r="H33" s="741"/>
      <c r="I33" s="741"/>
      <c r="J33" s="741"/>
      <c r="K33" s="766"/>
      <c r="L33" s="767"/>
      <c r="M33" s="738"/>
      <c r="N33" s="739"/>
      <c r="O33" s="740"/>
      <c r="P33" s="741"/>
      <c r="Q33" s="741"/>
      <c r="R33" s="741"/>
      <c r="S33" s="741"/>
      <c r="T33" s="766"/>
      <c r="U33" s="779"/>
    </row>
    <row r="34" spans="1:21">
      <c r="B34" s="742"/>
      <c r="C34" s="743"/>
      <c r="D34" s="744"/>
      <c r="E34" s="745"/>
      <c r="F34" s="746"/>
      <c r="G34" s="746"/>
      <c r="H34" s="746"/>
      <c r="I34" s="746"/>
      <c r="J34" s="746"/>
      <c r="K34" s="746"/>
      <c r="L34" s="768"/>
      <c r="M34" s="744"/>
      <c r="N34" s="745"/>
      <c r="O34" s="746"/>
      <c r="P34" s="746"/>
      <c r="Q34" s="746"/>
      <c r="R34" s="746"/>
      <c r="S34" s="746"/>
      <c r="T34" s="746"/>
      <c r="U34" s="780"/>
    </row>
    <row r="35" spans="1:21" s="669" customFormat="1" ht="24">
      <c r="A35" s="747"/>
      <c r="B35" s="748"/>
      <c r="C35" s="749" t="s">
        <v>35</v>
      </c>
      <c r="D35" s="750"/>
      <c r="E35" s="749"/>
      <c r="F35" s="751"/>
      <c r="G35" s="751"/>
      <c r="H35" s="751"/>
      <c r="I35" s="751">
        <f>SUM(I9:I34)</f>
        <v>0</v>
      </c>
      <c r="J35" s="751">
        <f>SUM(J9:J34)</f>
        <v>0</v>
      </c>
      <c r="K35" s="769" t="e">
        <f>+K22</f>
        <v>#REF!</v>
      </c>
      <c r="L35" s="770"/>
      <c r="M35" s="750"/>
      <c r="N35" s="749"/>
      <c r="O35" s="751"/>
      <c r="P35" s="751"/>
      <c r="Q35" s="751"/>
      <c r="R35" s="751">
        <f>SUM(R9:R34)</f>
        <v>0</v>
      </c>
      <c r="S35" s="751">
        <f>SUM(S9:S34)</f>
        <v>0</v>
      </c>
      <c r="T35" s="751" t="e">
        <f>+T22</f>
        <v>#REF!</v>
      </c>
      <c r="U35" s="781"/>
    </row>
  </sheetData>
  <autoFilter ref="B6:L35" xr:uid="{00000000-0009-0000-0000-000002000000}"/>
  <mergeCells count="26">
    <mergeCell ref="U6:U7"/>
    <mergeCell ref="F6:H6"/>
    <mergeCell ref="I6:K6"/>
    <mergeCell ref="O6:Q6"/>
    <mergeCell ref="R6:T6"/>
    <mergeCell ref="B1:B2"/>
    <mergeCell ref="B3:B4"/>
    <mergeCell ref="B6:B7"/>
    <mergeCell ref="C6:C7"/>
    <mergeCell ref="D6:D7"/>
    <mergeCell ref="E6:E7"/>
    <mergeCell ref="L6:L7"/>
    <mergeCell ref="M6:M7"/>
    <mergeCell ref="N6:N7"/>
    <mergeCell ref="I3:L3"/>
    <mergeCell ref="R3:U3"/>
    <mergeCell ref="I4:L4"/>
    <mergeCell ref="R4:U4"/>
    <mergeCell ref="D5:L5"/>
    <mergeCell ref="M5:U5"/>
    <mergeCell ref="I1:L1"/>
    <mergeCell ref="R1:U1"/>
    <mergeCell ref="G2:H2"/>
    <mergeCell ref="I2:L2"/>
    <mergeCell ref="P2:Q2"/>
    <mergeCell ref="R2:U2"/>
  </mergeCells>
  <printOptions horizontalCentered="1"/>
  <pageMargins left="0.54" right="0.5" top="0.5" bottom="0.5" header="0" footer="0"/>
  <pageSetup paperSize="8" scale="60" fitToHeight="13" orientation="landscape" r:id="rId1"/>
  <headerFooter alignWithMargins="0">
    <oddFooter>&amp;LFile : &amp;F&amp;C&amp;P/&amp;N&amp;R&amp;D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J39"/>
  <sheetViews>
    <sheetView view="pageBreakPreview" zoomScaleNormal="100" zoomScaleSheetLayoutView="100" workbookViewId="0">
      <selection activeCell="B15" sqref="B15"/>
    </sheetView>
  </sheetViews>
  <sheetFormatPr defaultColWidth="9.140625" defaultRowHeight="24" customHeight="1"/>
  <cols>
    <col min="1" max="1" width="22.5703125" style="977" customWidth="1"/>
    <col min="2" max="2" width="45.85546875" style="976" customWidth="1"/>
    <col min="3" max="3" width="20" style="976" customWidth="1"/>
    <col min="4" max="4" width="17.5703125" style="976" customWidth="1"/>
    <col min="5" max="5" width="26.85546875" style="920" customWidth="1"/>
    <col min="6" max="6" width="23.42578125" style="976" customWidth="1"/>
    <col min="7" max="7" width="9.42578125" style="976" customWidth="1"/>
    <col min="8" max="8" width="9.140625" style="976"/>
    <col min="9" max="9" width="13.85546875" style="976" customWidth="1"/>
    <col min="10" max="10" width="13.7109375" style="976" customWidth="1"/>
    <col min="11" max="16384" width="9.140625" style="976"/>
  </cols>
  <sheetData>
    <row r="1" spans="1:10" ht="24" customHeight="1">
      <c r="F1" s="1500" t="s">
        <v>43</v>
      </c>
    </row>
    <row r="2" spans="1:10" s="1502" customFormat="1" ht="23.25">
      <c r="A2" s="1547" t="s">
        <v>44</v>
      </c>
      <c r="B2" s="1547"/>
      <c r="C2" s="1547"/>
      <c r="D2" s="1547"/>
      <c r="E2" s="1547"/>
      <c r="F2" s="1547"/>
      <c r="G2" s="1501"/>
      <c r="J2" s="1394"/>
    </row>
    <row r="3" spans="1:10" s="1502" customFormat="1" ht="23.25">
      <c r="A3" s="1148" t="s">
        <v>45</v>
      </c>
      <c r="B3" s="1503" t="s">
        <v>46</v>
      </c>
      <c r="C3" s="1503"/>
      <c r="D3" s="1503"/>
      <c r="E3" s="1503"/>
      <c r="G3" s="1501"/>
      <c r="J3" s="1394"/>
    </row>
    <row r="4" spans="1:10" s="1502" customFormat="1" ht="23.25">
      <c r="A4" s="1148" t="s">
        <v>47</v>
      </c>
      <c r="B4" s="1503" t="s">
        <v>48</v>
      </c>
      <c r="C4" s="1503"/>
      <c r="D4" s="1503"/>
      <c r="E4" s="1503"/>
      <c r="F4" s="1504"/>
      <c r="G4" s="1501"/>
      <c r="J4" s="1394"/>
    </row>
    <row r="5" spans="1:10" s="1502" customFormat="1" ht="23.25">
      <c r="A5" s="1148" t="s">
        <v>49</v>
      </c>
      <c r="B5" s="1503" t="s">
        <v>50</v>
      </c>
      <c r="C5" s="1503"/>
      <c r="D5" s="1503"/>
      <c r="E5" s="1503"/>
      <c r="F5" s="1503"/>
      <c r="G5" s="1501"/>
      <c r="J5" s="1394"/>
    </row>
    <row r="6" spans="1:10" s="1502" customFormat="1" ht="23.25">
      <c r="A6" s="1148" t="s">
        <v>51</v>
      </c>
      <c r="B6" s="1503" t="s">
        <v>52</v>
      </c>
      <c r="C6" s="1503"/>
      <c r="D6" s="1503"/>
      <c r="E6" s="1503"/>
      <c r="F6" s="1504"/>
      <c r="G6" s="1501"/>
      <c r="J6" s="1394"/>
    </row>
    <row r="7" spans="1:10" s="1502" customFormat="1" ht="23.25">
      <c r="A7" s="1148" t="s">
        <v>53</v>
      </c>
      <c r="B7" s="1503"/>
      <c r="C7" s="1503"/>
      <c r="D7" s="1503"/>
      <c r="E7" s="1503"/>
      <c r="F7" s="1503"/>
      <c r="G7" s="1501"/>
      <c r="J7" s="1394"/>
    </row>
    <row r="8" spans="1:10" s="1502" customFormat="1" ht="23.25">
      <c r="A8" s="1148" t="s">
        <v>54</v>
      </c>
      <c r="B8" s="1536" t="s">
        <v>1210</v>
      </c>
      <c r="C8" s="1503"/>
      <c r="D8" s="1503"/>
      <c r="E8" s="1503"/>
      <c r="F8" s="1505" t="s">
        <v>55</v>
      </c>
      <c r="G8" s="1501"/>
      <c r="J8" s="1394"/>
    </row>
    <row r="9" spans="1:10" ht="24" customHeight="1">
      <c r="A9" s="1555" t="s">
        <v>12</v>
      </c>
      <c r="B9" s="1559" t="s">
        <v>13</v>
      </c>
      <c r="C9" s="1563"/>
      <c r="D9" s="1564"/>
      <c r="E9" s="1559" t="s">
        <v>56</v>
      </c>
      <c r="F9" s="1561" t="s">
        <v>18</v>
      </c>
    </row>
    <row r="10" spans="1:10" ht="24" customHeight="1">
      <c r="A10" s="1556"/>
      <c r="B10" s="1560"/>
      <c r="C10" s="1565"/>
      <c r="D10" s="1566"/>
      <c r="E10" s="1560"/>
      <c r="F10" s="1562"/>
    </row>
    <row r="11" spans="1:10" s="1502" customFormat="1" ht="23.25">
      <c r="A11" s="1506"/>
      <c r="B11" s="1507" t="str">
        <f>B3</f>
        <v>โครงการปรับปรุงห้องตรวจเวชศาสตร์ฉุกเฉิน</v>
      </c>
      <c r="C11" s="1508"/>
      <c r="D11" s="1509"/>
      <c r="E11" s="1510"/>
      <c r="F11" s="1511"/>
      <c r="J11" s="1394"/>
    </row>
    <row r="12" spans="1:10" s="1502" customFormat="1" ht="23.25">
      <c r="A12" s="1512">
        <v>1</v>
      </c>
      <c r="B12" s="1513" t="s">
        <v>57</v>
      </c>
      <c r="C12" s="1514"/>
      <c r="D12" s="1515"/>
      <c r="E12" s="1516">
        <f>'ปร5.ก'!E22</f>
        <v>63260341.979316004</v>
      </c>
      <c r="F12" s="1471"/>
      <c r="J12" s="1394"/>
    </row>
    <row r="13" spans="1:10" s="1502" customFormat="1" ht="23.25">
      <c r="A13" s="1517">
        <v>2</v>
      </c>
      <c r="B13" s="1513" t="s">
        <v>58</v>
      </c>
      <c r="C13" s="1514"/>
      <c r="D13" s="1515"/>
      <c r="E13" s="1516">
        <f>ปร5ข!E17</f>
        <v>15642062.5</v>
      </c>
      <c r="F13" s="1518"/>
      <c r="J13" s="1394"/>
    </row>
    <row r="14" spans="1:10" s="1502" customFormat="1" ht="23.25">
      <c r="A14" s="1512">
        <v>3</v>
      </c>
      <c r="B14" s="1519" t="s">
        <v>59</v>
      </c>
      <c r="C14" s="1520"/>
      <c r="D14" s="1515"/>
      <c r="E14" s="1516">
        <f>'ปร4 พ'!F20</f>
        <v>1183800</v>
      </c>
      <c r="F14" s="1471"/>
      <c r="J14" s="1394"/>
    </row>
    <row r="15" spans="1:10" s="1502" customFormat="1" ht="23.25">
      <c r="A15" s="1512"/>
      <c r="B15" s="1519"/>
      <c r="C15" s="1520"/>
      <c r="D15" s="1515"/>
      <c r="E15" s="1521"/>
      <c r="F15" s="1471"/>
      <c r="J15" s="1394"/>
    </row>
    <row r="16" spans="1:10" s="1502" customFormat="1" ht="23.25">
      <c r="A16" s="1512"/>
      <c r="B16" s="1522" t="s">
        <v>60</v>
      </c>
      <c r="C16" s="1523"/>
      <c r="D16" s="1524"/>
      <c r="E16" s="1525">
        <f>SUM(E12:E15)</f>
        <v>80086204.479315996</v>
      </c>
      <c r="F16" s="1471"/>
      <c r="J16" s="1394"/>
    </row>
    <row r="17" spans="1:10" s="1502" customFormat="1" ht="23.25">
      <c r="A17" s="1512"/>
      <c r="B17" s="1513"/>
      <c r="C17" s="1514"/>
      <c r="D17" s="1515"/>
      <c r="E17" s="1526"/>
      <c r="F17" s="1471"/>
      <c r="J17" s="1394"/>
    </row>
    <row r="18" spans="1:10" s="1055" customFormat="1" ht="24" customHeight="1">
      <c r="A18" s="1557" t="s">
        <v>61</v>
      </c>
      <c r="B18" s="1548" t="s">
        <v>62</v>
      </c>
      <c r="C18" s="1549"/>
      <c r="D18" s="1550"/>
      <c r="E18" s="1527">
        <f>ROUNDDOWN(E16,-6)</f>
        <v>80000000</v>
      </c>
      <c r="F18" s="1499"/>
    </row>
    <row r="19" spans="1:10" s="1055" customFormat="1" ht="24" customHeight="1">
      <c r="A19" s="1558"/>
      <c r="B19" s="1528" t="s">
        <v>63</v>
      </c>
      <c r="C19" s="1551" t="str">
        <f>"("&amp;BAHTTEXT(E18)&amp;")"</f>
        <v>(แปดสิบล้านบาทถ้วน)</v>
      </c>
      <c r="D19" s="1552"/>
      <c r="E19" s="1552"/>
      <c r="F19" s="1553"/>
      <c r="I19" s="1529">
        <v>79780000</v>
      </c>
    </row>
    <row r="20" spans="1:10" ht="24" customHeight="1">
      <c r="A20" s="1159"/>
      <c r="B20" s="1159"/>
      <c r="C20" s="1159"/>
      <c r="D20" s="1159"/>
      <c r="E20" s="1159"/>
      <c r="F20" s="1159"/>
      <c r="I20" s="1530"/>
    </row>
    <row r="21" spans="1:10" ht="24" customHeight="1">
      <c r="A21" s="1159"/>
      <c r="B21" s="1148" t="s">
        <v>64</v>
      </c>
      <c r="C21" s="1148"/>
      <c r="D21" s="1148"/>
      <c r="E21" s="1149"/>
      <c r="F21" s="1157"/>
      <c r="I21" s="1527">
        <v>79700000</v>
      </c>
    </row>
    <row r="22" spans="1:10" ht="24" customHeight="1">
      <c r="A22" s="1531"/>
      <c r="B22" s="1151" t="s">
        <v>65</v>
      </c>
      <c r="C22" s="1157"/>
      <c r="D22" s="1154" t="s">
        <v>66</v>
      </c>
      <c r="E22" s="1155"/>
      <c r="F22" s="1155"/>
    </row>
    <row r="23" spans="1:10" s="1532" customFormat="1" ht="24" customHeight="1">
      <c r="A23" s="1153"/>
      <c r="B23" s="1151" t="s">
        <v>67</v>
      </c>
      <c r="C23" s="1157"/>
      <c r="D23" s="1554" t="s">
        <v>68</v>
      </c>
      <c r="E23" s="1554"/>
      <c r="F23" s="1155"/>
    </row>
    <row r="24" spans="1:10" s="1532" customFormat="1" ht="24" customHeight="1">
      <c r="A24" s="1153"/>
      <c r="B24" s="1151" t="s">
        <v>66</v>
      </c>
      <c r="C24" s="1157"/>
      <c r="D24" s="1151"/>
      <c r="E24" s="1159"/>
      <c r="F24" s="1157"/>
    </row>
    <row r="25" spans="1:10" s="1532" customFormat="1" ht="24" customHeight="1">
      <c r="A25" s="1153"/>
      <c r="B25" s="1151" t="s">
        <v>69</v>
      </c>
      <c r="C25" s="1157"/>
      <c r="D25" s="1151"/>
      <c r="E25" s="1159"/>
      <c r="F25" s="1157"/>
    </row>
    <row r="26" spans="1:10" s="1532" customFormat="1" ht="24" customHeight="1">
      <c r="A26" s="1153"/>
      <c r="B26" s="1533"/>
      <c r="C26" s="1533"/>
      <c r="D26" s="1533"/>
      <c r="E26" s="1162"/>
      <c r="F26" s="1533"/>
    </row>
    <row r="27" spans="1:10" ht="24" customHeight="1">
      <c r="B27" s="1162"/>
      <c r="C27" s="1162"/>
      <c r="E27" s="1162"/>
    </row>
    <row r="29" spans="1:10" ht="24" customHeight="1">
      <c r="D29" s="920"/>
    </row>
    <row r="30" spans="1:10" ht="24" customHeight="1">
      <c r="B30" s="1159"/>
      <c r="C30" s="1159"/>
      <c r="D30" s="1159"/>
      <c r="E30" s="1159"/>
      <c r="F30" s="1534"/>
    </row>
    <row r="31" spans="1:10" ht="24" customHeight="1">
      <c r="B31" s="1159"/>
      <c r="C31" s="1159"/>
      <c r="D31" s="1159"/>
      <c r="E31" s="1159"/>
      <c r="F31" s="1534"/>
    </row>
    <row r="32" spans="1:10" ht="24" customHeight="1">
      <c r="B32" s="1535"/>
      <c r="C32" s="1535"/>
      <c r="D32" s="1159"/>
      <c r="E32" s="1534"/>
      <c r="F32" s="1534"/>
    </row>
    <row r="33" spans="1:6" ht="24" customHeight="1">
      <c r="B33" s="1159"/>
      <c r="C33" s="1159"/>
      <c r="D33" s="1159"/>
      <c r="E33" s="1159"/>
      <c r="F33" s="1534"/>
    </row>
    <row r="34" spans="1:6" ht="24" customHeight="1">
      <c r="B34" s="1503"/>
      <c r="C34" s="1503"/>
      <c r="D34" s="1159"/>
      <c r="E34" s="1534"/>
      <c r="F34" s="1534"/>
    </row>
    <row r="35" spans="1:6" ht="24" customHeight="1">
      <c r="E35" s="1159"/>
    </row>
    <row r="36" spans="1:6" ht="24" customHeight="1">
      <c r="A36" s="976"/>
      <c r="E36" s="1534"/>
    </row>
    <row r="37" spans="1:6" ht="24" customHeight="1">
      <c r="A37" s="976"/>
    </row>
    <row r="38" spans="1:6" ht="24" customHeight="1">
      <c r="A38" s="976"/>
    </row>
    <row r="39" spans="1:6" ht="24" customHeight="1">
      <c r="A39" s="976"/>
    </row>
  </sheetData>
  <mergeCells count="9">
    <mergeCell ref="A2:F2"/>
    <mergeCell ref="B18:D18"/>
    <mergeCell ref="C19:F19"/>
    <mergeCell ref="D23:E23"/>
    <mergeCell ref="A9:A10"/>
    <mergeCell ref="A18:A19"/>
    <mergeCell ref="E9:E10"/>
    <mergeCell ref="F9:F10"/>
    <mergeCell ref="B9:D10"/>
  </mergeCells>
  <printOptions horizontalCentered="1"/>
  <pageMargins left="0.62992125984252001" right="0.23622047244094499" top="0.70866141732283505" bottom="0.511811023622047" header="0" footer="0"/>
  <pageSetup paperSize="9" scale="85" fitToHeight="0" orientation="landscape" r:id="rId1"/>
  <headerFooter alignWithMargins="0">
    <oddHeader>&amp;R&amp;"AngsanaUPC,Regular"&amp;16ปร.6 หน้าที่ &amp;P of &amp;N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9999"/>
  </sheetPr>
  <dimension ref="A1:M228"/>
  <sheetViews>
    <sheetView view="pageBreakPreview" topLeftCell="A7" zoomScale="90" zoomScaleNormal="70" zoomScaleSheetLayoutView="90" workbookViewId="0">
      <selection activeCell="B18" sqref="B18"/>
    </sheetView>
  </sheetViews>
  <sheetFormatPr defaultColWidth="9.140625" defaultRowHeight="24" customHeight="1"/>
  <cols>
    <col min="1" max="1" width="21.85546875" style="922" customWidth="1"/>
    <col min="2" max="2" width="65.7109375" style="921" customWidth="1"/>
    <col min="3" max="3" width="22.42578125" style="921" customWidth="1"/>
    <col min="4" max="4" width="17.5703125" style="921" customWidth="1"/>
    <col min="5" max="5" width="19.140625" style="921" customWidth="1"/>
    <col min="6" max="6" width="19.28515625" style="921" customWidth="1"/>
    <col min="7" max="7" width="4.28515625" style="921" customWidth="1"/>
    <col min="8" max="8" width="9.7109375" style="1460" customWidth="1"/>
    <col min="9" max="9" width="28" style="1460" customWidth="1"/>
    <col min="10" max="10" width="36.28515625" style="1460" customWidth="1"/>
    <col min="11" max="13" width="28" style="1461" customWidth="1"/>
    <col min="14" max="14" width="6" style="1461" customWidth="1"/>
    <col min="15" max="15" width="10.42578125" style="1461" customWidth="1"/>
    <col min="16" max="21" width="10.5703125" style="1461" customWidth="1"/>
    <col min="22" max="51" width="4.5703125" style="1461" customWidth="1"/>
    <col min="52" max="16384" width="9.140625" style="1461"/>
  </cols>
  <sheetData>
    <row r="1" spans="1:10" ht="24" customHeight="1">
      <c r="F1" s="1459" t="s">
        <v>70</v>
      </c>
    </row>
    <row r="2" spans="1:10" s="1462" customFormat="1" ht="23.25">
      <c r="A2" s="1567" t="s">
        <v>71</v>
      </c>
      <c r="B2" s="1567"/>
      <c r="C2" s="1567"/>
      <c r="D2" s="1567"/>
      <c r="E2" s="1567"/>
      <c r="F2" s="1567"/>
      <c r="G2" s="1217"/>
      <c r="J2" s="1394"/>
    </row>
    <row r="3" spans="1:10" s="1462" customFormat="1" ht="23.25">
      <c r="A3" s="1324" t="s">
        <v>45</v>
      </c>
      <c r="B3" s="1463" t="str">
        <f>ปร6!B3</f>
        <v>โครงการปรับปรุงห้องตรวจเวชศาสตร์ฉุกเฉิน</v>
      </c>
      <c r="C3" s="1463"/>
      <c r="D3" s="1463"/>
      <c r="E3" s="1463"/>
      <c r="G3" s="1217"/>
      <c r="J3" s="1394"/>
    </row>
    <row r="4" spans="1:10" s="1462" customFormat="1" ht="23.25">
      <c r="A4" s="1324" t="s">
        <v>47</v>
      </c>
      <c r="B4" s="1463" t="str">
        <f>ปร6!B4</f>
        <v>คณะแพทยศาสตร์วชิรพยาบาล  มหาวิทยาลัยนวมินทราธิราช</v>
      </c>
      <c r="C4" s="1463"/>
      <c r="D4" s="1463"/>
      <c r="E4" s="1463"/>
      <c r="F4" s="1464"/>
      <c r="G4" s="1217"/>
      <c r="J4" s="1394"/>
    </row>
    <row r="5" spans="1:10" s="1462" customFormat="1" ht="23.25">
      <c r="A5" s="1324" t="s">
        <v>49</v>
      </c>
      <c r="B5" s="1463" t="str">
        <f>ปร6!B5</f>
        <v>ถนนสามเสน แขวงวชิรพยาบาล เขตดุสิต กรุงเทพฯ</v>
      </c>
      <c r="C5" s="1463"/>
      <c r="D5" s="1463"/>
      <c r="E5" s="1463"/>
      <c r="F5" s="1464"/>
      <c r="G5" s="1217"/>
      <c r="J5" s="1394"/>
    </row>
    <row r="6" spans="1:10" s="1462" customFormat="1" ht="23.25">
      <c r="A6" s="1324" t="s">
        <v>51</v>
      </c>
      <c r="B6" s="1463" t="str">
        <f>ปร6!B6</f>
        <v>DS68-01-06</v>
      </c>
      <c r="C6" s="1463"/>
      <c r="D6" s="1463"/>
      <c r="E6" s="1463"/>
      <c r="F6" s="1463"/>
      <c r="G6" s="1217"/>
      <c r="J6" s="1394"/>
    </row>
    <row r="7" spans="1:10" s="1462" customFormat="1" ht="23.25">
      <c r="A7" s="1324" t="s">
        <v>53</v>
      </c>
      <c r="B7" s="1463"/>
      <c r="C7" s="1463"/>
      <c r="D7" s="1463"/>
      <c r="E7" s="1463"/>
      <c r="F7" s="1464"/>
      <c r="G7" s="1217"/>
      <c r="J7" s="1394"/>
    </row>
    <row r="8" spans="1:10" s="1462" customFormat="1" ht="23.25">
      <c r="A8" s="1324" t="s">
        <v>54</v>
      </c>
      <c r="B8" s="1463" t="str">
        <f>ปร6!B8</f>
        <v>เมื่อวันที่  14 เดือน  สิงหาคม พ.ศ.2568</v>
      </c>
      <c r="C8" s="1463"/>
      <c r="D8" s="1463"/>
      <c r="E8" s="1463"/>
      <c r="F8" s="1464" t="s">
        <v>55</v>
      </c>
      <c r="G8" s="1217"/>
      <c r="J8" s="1394"/>
    </row>
    <row r="9" spans="1:10" s="1468" customFormat="1" ht="24" customHeight="1">
      <c r="A9" s="1568" t="s">
        <v>12</v>
      </c>
      <c r="B9" s="1570" t="s">
        <v>13</v>
      </c>
      <c r="C9" s="1572" t="s">
        <v>72</v>
      </c>
      <c r="D9" s="1572" t="s">
        <v>73</v>
      </c>
      <c r="E9" s="1570" t="s">
        <v>56</v>
      </c>
      <c r="F9" s="1572" t="s">
        <v>18</v>
      </c>
      <c r="G9" s="1465"/>
      <c r="H9" s="1466"/>
      <c r="I9" s="1467"/>
      <c r="J9" s="1467"/>
    </row>
    <row r="10" spans="1:10" s="1468" customFormat="1" ht="24" customHeight="1">
      <c r="A10" s="1569"/>
      <c r="B10" s="1571"/>
      <c r="C10" s="1573"/>
      <c r="D10" s="1573"/>
      <c r="E10" s="1571"/>
      <c r="F10" s="1573"/>
      <c r="G10" s="1465"/>
      <c r="H10" s="1466"/>
      <c r="I10" s="1467"/>
      <c r="J10" s="1467"/>
    </row>
    <row r="11" spans="1:10" s="1462" customFormat="1" ht="23.25">
      <c r="A11" s="1469"/>
      <c r="B11" s="1470" t="s">
        <v>57</v>
      </c>
      <c r="C11" s="1471"/>
      <c r="D11" s="1472"/>
      <c r="E11" s="1473"/>
      <c r="F11" s="1474"/>
      <c r="H11" s="1331"/>
    </row>
    <row r="12" spans="1:10" s="1462" customFormat="1" ht="23.25">
      <c r="A12" s="1469">
        <v>1</v>
      </c>
      <c r="B12" s="1470" t="s">
        <v>74</v>
      </c>
      <c r="C12" s="1471">
        <f>'กลุ่มงานที่1 '!G59</f>
        <v>49190051.109999999</v>
      </c>
      <c r="D12" s="1472"/>
      <c r="E12" s="1473"/>
      <c r="F12" s="1474"/>
      <c r="H12" s="1475"/>
    </row>
    <row r="13" spans="1:10" s="1462" customFormat="1" ht="23.25">
      <c r="A13" s="1469">
        <v>2</v>
      </c>
      <c r="B13" s="1470" t="s">
        <v>75</v>
      </c>
      <c r="C13" s="1471">
        <f>'กลุ่มงานที่1 '!G67</f>
        <v>2850375</v>
      </c>
      <c r="D13" s="1472"/>
      <c r="E13" s="1473"/>
      <c r="F13" s="1474"/>
      <c r="H13" s="1476"/>
    </row>
    <row r="14" spans="1:10" s="1462" customFormat="1" ht="23.25">
      <c r="A14" s="1469">
        <v>3</v>
      </c>
      <c r="B14" s="1470" t="s">
        <v>76</v>
      </c>
      <c r="C14" s="1471">
        <v>0</v>
      </c>
      <c r="D14" s="1472"/>
      <c r="E14" s="1473"/>
      <c r="F14" s="1474"/>
      <c r="H14" s="1331"/>
    </row>
    <row r="15" spans="1:10" s="1462" customFormat="1" ht="23.25">
      <c r="A15" s="1469"/>
      <c r="B15" s="1470"/>
      <c r="C15" s="1471"/>
      <c r="D15" s="1472"/>
      <c r="E15" s="1473"/>
      <c r="F15" s="1474"/>
      <c r="H15" s="1475"/>
    </row>
    <row r="16" spans="1:10" s="1462" customFormat="1" ht="23.25">
      <c r="A16" s="1469"/>
      <c r="B16" s="1470" t="s">
        <v>77</v>
      </c>
      <c r="C16" s="1471">
        <f>SUM(C12:C15)</f>
        <v>52040426.109999999</v>
      </c>
      <c r="D16" s="1472">
        <f>SUM(J26)</f>
        <v>1.2156</v>
      </c>
      <c r="E16" s="1473">
        <f>SUM(D16)*C16</f>
        <v>63260341.979316004</v>
      </c>
      <c r="F16" s="1474"/>
      <c r="H16" s="1475"/>
    </row>
    <row r="17" spans="1:13" s="1462" customFormat="1" ht="23.25">
      <c r="A17" s="1469"/>
      <c r="B17" s="1470" t="s">
        <v>78</v>
      </c>
      <c r="C17" s="1471"/>
      <c r="D17" s="1472"/>
      <c r="E17" s="1473"/>
      <c r="F17" s="1474"/>
      <c r="H17" s="1476"/>
    </row>
    <row r="18" spans="1:13" s="1462" customFormat="1" ht="23.25">
      <c r="A18" s="1469"/>
      <c r="B18" s="1477" t="s">
        <v>79</v>
      </c>
      <c r="C18" s="1471"/>
      <c r="D18" s="1472"/>
      <c r="E18" s="1473"/>
      <c r="F18" s="1474"/>
      <c r="H18" s="1475"/>
    </row>
    <row r="19" spans="1:13" s="1462" customFormat="1" ht="23.25">
      <c r="A19" s="1469"/>
      <c r="B19" s="1477" t="s">
        <v>80</v>
      </c>
      <c r="C19" s="1471"/>
      <c r="D19" s="1472"/>
      <c r="E19" s="1473"/>
      <c r="F19" s="1474"/>
      <c r="H19" s="1476"/>
    </row>
    <row r="20" spans="1:13" s="1462" customFormat="1" ht="23.25">
      <c r="A20" s="1469"/>
      <c r="B20" s="1477" t="s">
        <v>81</v>
      </c>
      <c r="C20" s="1471"/>
      <c r="D20" s="1472"/>
      <c r="E20" s="1473"/>
      <c r="F20" s="1474"/>
      <c r="H20" s="1475"/>
    </row>
    <row r="21" spans="1:13" s="1462" customFormat="1" ht="23.25">
      <c r="A21" s="1469"/>
      <c r="B21" s="1477" t="s">
        <v>82</v>
      </c>
      <c r="C21" s="1471"/>
      <c r="D21" s="1472"/>
      <c r="E21" s="1473"/>
      <c r="F21" s="1474"/>
      <c r="H21" s="1476"/>
      <c r="I21" s="1462" t="s">
        <v>36</v>
      </c>
      <c r="J21" s="1478">
        <f>C16</f>
        <v>52040426.109999999</v>
      </c>
    </row>
    <row r="22" spans="1:13" s="1462" customFormat="1" ht="23.25">
      <c r="A22" s="1479"/>
      <c r="B22" s="1480" t="s">
        <v>25</v>
      </c>
      <c r="C22" s="1480"/>
      <c r="D22" s="1480"/>
      <c r="E22" s="1481">
        <f>SUM(E12:E21)</f>
        <v>63260341.979316004</v>
      </c>
      <c r="F22" s="1482"/>
      <c r="H22" s="1475"/>
      <c r="I22" s="1462" t="s">
        <v>39</v>
      </c>
      <c r="J22" s="1478">
        <v>50000000</v>
      </c>
    </row>
    <row r="23" spans="1:13" s="1487" customFormat="1" ht="24" customHeight="1">
      <c r="A23" s="1463"/>
      <c r="B23" s="1324"/>
      <c r="C23" s="1324"/>
      <c r="D23" s="1324"/>
      <c r="E23" s="1325"/>
      <c r="F23" s="1463"/>
      <c r="G23" s="1483"/>
      <c r="H23" s="1484"/>
      <c r="I23" s="1485" t="s">
        <v>83</v>
      </c>
      <c r="J23" s="1133">
        <v>60000000</v>
      </c>
      <c r="K23" s="1486"/>
      <c r="L23" s="1486"/>
      <c r="M23" s="1486"/>
    </row>
    <row r="24" spans="1:13" ht="24" customHeight="1">
      <c r="A24" s="1463"/>
      <c r="B24" s="1324" t="s">
        <v>64</v>
      </c>
      <c r="C24" s="1324"/>
      <c r="D24" s="1324"/>
      <c r="E24" s="1325"/>
      <c r="F24" s="1463"/>
      <c r="G24" s="1463"/>
      <c r="I24" s="1485" t="s">
        <v>84</v>
      </c>
      <c r="J24" s="1488">
        <v>1.2176</v>
      </c>
      <c r="K24" s="1488"/>
      <c r="L24" s="1489">
        <v>1.2202999999999999</v>
      </c>
      <c r="M24" s="1490"/>
    </row>
    <row r="25" spans="1:13" ht="24" customHeight="1">
      <c r="B25" s="1151" t="s">
        <v>65</v>
      </c>
      <c r="C25" s="1330"/>
      <c r="D25" s="1328" t="s">
        <v>66</v>
      </c>
      <c r="E25" s="1155"/>
      <c r="G25" s="1463"/>
      <c r="I25" s="1485" t="s">
        <v>85</v>
      </c>
      <c r="J25" s="1488">
        <v>1.2078</v>
      </c>
      <c r="K25" s="1488"/>
      <c r="L25" s="1489">
        <v>1.2103999999999999</v>
      </c>
      <c r="M25" s="1490"/>
    </row>
    <row r="26" spans="1:13" s="921" customFormat="1" ht="24" customHeight="1">
      <c r="A26" s="922"/>
      <c r="B26" s="1151" t="s">
        <v>67</v>
      </c>
      <c r="C26" s="1330"/>
      <c r="D26" s="1554" t="s">
        <v>68</v>
      </c>
      <c r="E26" s="1554"/>
      <c r="I26" s="1491" t="s">
        <v>86</v>
      </c>
      <c r="J26" s="1492">
        <f>ROUNDDOWN(J24-((J24-J25)*(J21-J22))/(J23-J22),4)</f>
        <v>1.2156</v>
      </c>
      <c r="K26" s="1331" t="s">
        <v>87</v>
      </c>
      <c r="L26" s="1490"/>
      <c r="M26" s="1490"/>
    </row>
    <row r="27" spans="1:13" s="921" customFormat="1" ht="24" customHeight="1">
      <c r="A27" s="922"/>
      <c r="B27" s="1151" t="s">
        <v>66</v>
      </c>
      <c r="C27" s="1330"/>
      <c r="D27" s="1151"/>
      <c r="E27" s="1331"/>
      <c r="L27" s="1490"/>
      <c r="M27" s="1490"/>
    </row>
    <row r="28" spans="1:13" s="921" customFormat="1" ht="24" customHeight="1">
      <c r="A28" s="922"/>
      <c r="B28" s="1151" t="s">
        <v>69</v>
      </c>
      <c r="C28" s="1330"/>
      <c r="D28" s="1151"/>
      <c r="E28" s="1331"/>
      <c r="I28" s="1493"/>
      <c r="J28" s="1494"/>
      <c r="K28" s="1493"/>
      <c r="L28" s="1490"/>
      <c r="M28" s="1490"/>
    </row>
    <row r="29" spans="1:13" s="921" customFormat="1" ht="24" customHeight="1">
      <c r="A29" s="922"/>
      <c r="B29" s="1460"/>
      <c r="D29" s="1460"/>
      <c r="E29" s="1495"/>
      <c r="I29" s="1493"/>
      <c r="J29" s="1496"/>
      <c r="K29" s="1493"/>
      <c r="L29" s="1490"/>
      <c r="M29" s="1490"/>
    </row>
    <row r="30" spans="1:13" s="921" customFormat="1" ht="24" customHeight="1">
      <c r="B30" s="1497"/>
      <c r="C30" s="1497"/>
      <c r="D30" s="1460"/>
    </row>
    <row r="31" spans="1:13" s="921" customFormat="1" ht="24" customHeight="1">
      <c r="A31" s="1497"/>
      <c r="B31" s="1460"/>
      <c r="D31" s="1460"/>
    </row>
    <row r="32" spans="1:13" s="1497" customFormat="1" ht="24" customHeight="1">
      <c r="A32" s="922"/>
      <c r="B32" s="921"/>
      <c r="C32" s="921"/>
      <c r="D32" s="1460"/>
      <c r="E32" s="921"/>
      <c r="F32" s="921"/>
      <c r="G32" s="921"/>
      <c r="H32" s="1460"/>
      <c r="I32" s="1460"/>
      <c r="J32" s="1460"/>
    </row>
    <row r="33" spans="1:10" ht="24" customHeight="1">
      <c r="B33" s="1463"/>
      <c r="C33" s="1463"/>
      <c r="D33" s="1463"/>
    </row>
    <row r="34" spans="1:10" ht="24" customHeight="1">
      <c r="B34" s="1463"/>
      <c r="C34" s="1463"/>
      <c r="D34" s="1463"/>
    </row>
    <row r="35" spans="1:10" ht="24" customHeight="1">
      <c r="B35" s="1463"/>
      <c r="C35" s="1498"/>
      <c r="D35" s="1463"/>
    </row>
    <row r="36" spans="1:10" s="1497" customFormat="1" ht="24" customHeight="1">
      <c r="A36" s="922"/>
      <c r="B36" s="1463"/>
      <c r="C36" s="1498"/>
      <c r="D36" s="1463"/>
      <c r="E36" s="921"/>
      <c r="F36" s="921"/>
      <c r="G36" s="921"/>
      <c r="H36" s="1460"/>
      <c r="I36" s="1460"/>
      <c r="J36" s="1460"/>
    </row>
    <row r="37" spans="1:10" s="1497" customFormat="1" ht="24" customHeight="1">
      <c r="A37" s="922"/>
      <c r="B37" s="921"/>
      <c r="C37" s="921"/>
      <c r="D37" s="921"/>
      <c r="E37" s="921"/>
      <c r="F37" s="921"/>
      <c r="G37" s="921"/>
      <c r="H37" s="1460"/>
      <c r="I37" s="1460"/>
      <c r="J37" s="1460"/>
    </row>
    <row r="38" spans="1:10" s="1497" customFormat="1" ht="24" customHeight="1">
      <c r="A38" s="922"/>
      <c r="B38" s="921"/>
      <c r="C38" s="921"/>
      <c r="D38" s="921"/>
      <c r="E38" s="921"/>
      <c r="F38" s="921"/>
      <c r="G38" s="921"/>
      <c r="H38" s="1460"/>
      <c r="I38" s="1460"/>
      <c r="J38" s="1460"/>
    </row>
    <row r="39" spans="1:10" s="1497" customFormat="1" ht="24" customHeight="1">
      <c r="A39" s="922"/>
      <c r="B39" s="921"/>
      <c r="C39" s="921"/>
      <c r="D39" s="921"/>
      <c r="E39" s="921"/>
      <c r="F39" s="921"/>
      <c r="G39" s="921"/>
      <c r="H39" s="1460"/>
      <c r="I39" s="1460"/>
      <c r="J39" s="1460"/>
    </row>
    <row r="40" spans="1:10" s="1497" customFormat="1" ht="24" customHeight="1">
      <c r="A40" s="922"/>
      <c r="B40" s="921"/>
      <c r="C40" s="921"/>
      <c r="D40" s="921"/>
      <c r="E40" s="921"/>
      <c r="F40" s="921"/>
      <c r="G40" s="921"/>
      <c r="H40" s="1460"/>
      <c r="I40" s="1460"/>
      <c r="J40" s="1460"/>
    </row>
    <row r="41" spans="1:10" s="1497" customFormat="1" ht="24" customHeight="1">
      <c r="A41" s="922"/>
      <c r="B41" s="921"/>
      <c r="C41" s="921"/>
      <c r="D41" s="921"/>
      <c r="E41" s="921"/>
      <c r="F41" s="921"/>
      <c r="G41" s="921"/>
      <c r="H41" s="1460"/>
      <c r="I41" s="1460"/>
      <c r="J41" s="1460"/>
    </row>
    <row r="42" spans="1:10" s="1497" customFormat="1" ht="24" customHeight="1">
      <c r="A42" s="922"/>
      <c r="B42" s="921"/>
      <c r="C42" s="921"/>
      <c r="D42" s="921"/>
      <c r="E42" s="921"/>
      <c r="F42" s="921"/>
      <c r="G42" s="921"/>
      <c r="H42" s="1460"/>
      <c r="I42" s="1460"/>
      <c r="J42" s="1460"/>
    </row>
    <row r="43" spans="1:10" s="1497" customFormat="1" ht="24" customHeight="1">
      <c r="A43" s="922"/>
      <c r="B43" s="921"/>
      <c r="C43" s="921"/>
      <c r="D43" s="921"/>
      <c r="E43" s="921"/>
      <c r="F43" s="921"/>
      <c r="G43" s="921"/>
      <c r="H43" s="1460"/>
      <c r="I43" s="1460"/>
      <c r="J43" s="1460"/>
    </row>
    <row r="44" spans="1:10" s="1497" customFormat="1" ht="24" customHeight="1">
      <c r="A44" s="922"/>
      <c r="B44" s="921"/>
      <c r="C44" s="921"/>
      <c r="D44" s="921"/>
      <c r="E44" s="921"/>
      <c r="F44" s="921"/>
      <c r="G44" s="921"/>
      <c r="H44" s="1460"/>
      <c r="I44" s="1460"/>
      <c r="J44" s="1460"/>
    </row>
    <row r="45" spans="1:10" s="1497" customFormat="1" ht="24" customHeight="1">
      <c r="A45" s="922"/>
      <c r="B45" s="921"/>
      <c r="C45" s="921"/>
      <c r="D45" s="921"/>
      <c r="E45" s="921"/>
      <c r="F45" s="921"/>
      <c r="G45" s="921"/>
      <c r="H45" s="1460"/>
      <c r="I45" s="1460"/>
      <c r="J45" s="1460"/>
    </row>
    <row r="46" spans="1:10" s="1497" customFormat="1" ht="24" customHeight="1">
      <c r="A46" s="922"/>
      <c r="B46" s="921"/>
      <c r="C46" s="921"/>
      <c r="D46" s="921"/>
      <c r="E46" s="921"/>
      <c r="F46" s="921"/>
      <c r="G46" s="921"/>
      <c r="H46" s="1460"/>
      <c r="I46" s="1460"/>
      <c r="J46" s="1460"/>
    </row>
    <row r="47" spans="1:10" s="1497" customFormat="1" ht="24" customHeight="1">
      <c r="A47" s="922"/>
      <c r="B47" s="921"/>
      <c r="C47" s="921"/>
      <c r="D47" s="921"/>
      <c r="E47" s="921"/>
      <c r="F47" s="921"/>
      <c r="G47" s="921"/>
      <c r="H47" s="1460"/>
      <c r="I47" s="1460"/>
      <c r="J47" s="1460"/>
    </row>
    <row r="48" spans="1:10" s="1497" customFormat="1" ht="24" customHeight="1">
      <c r="A48" s="922"/>
      <c r="B48" s="921"/>
      <c r="C48" s="921"/>
      <c r="D48" s="921"/>
      <c r="E48" s="921"/>
      <c r="F48" s="921"/>
      <c r="G48" s="921"/>
      <c r="H48" s="1460"/>
      <c r="I48" s="1460"/>
      <c r="J48" s="1460"/>
    </row>
    <row r="49" spans="1:10" s="1497" customFormat="1" ht="24" customHeight="1">
      <c r="A49" s="922"/>
      <c r="B49" s="921"/>
      <c r="C49" s="921"/>
      <c r="D49" s="921"/>
      <c r="E49" s="921"/>
      <c r="F49" s="921"/>
      <c r="G49" s="921"/>
      <c r="H49" s="1460"/>
      <c r="I49" s="1460"/>
      <c r="J49" s="1460"/>
    </row>
    <row r="50" spans="1:10" s="1497" customFormat="1" ht="24" customHeight="1">
      <c r="A50" s="922"/>
      <c r="B50" s="921"/>
      <c r="C50" s="921"/>
      <c r="D50" s="921"/>
      <c r="E50" s="921"/>
      <c r="F50" s="921"/>
      <c r="G50" s="921"/>
      <c r="H50" s="1460"/>
      <c r="I50" s="1460"/>
      <c r="J50" s="1460"/>
    </row>
    <row r="51" spans="1:10" s="1497" customFormat="1" ht="24" customHeight="1">
      <c r="A51" s="922"/>
      <c r="B51" s="921"/>
      <c r="C51" s="921"/>
      <c r="D51" s="921"/>
      <c r="E51" s="921"/>
      <c r="F51" s="921"/>
      <c r="G51" s="921"/>
      <c r="H51" s="1460"/>
      <c r="I51" s="1460"/>
      <c r="J51" s="1460"/>
    </row>
    <row r="52" spans="1:10" s="1497" customFormat="1" ht="24" customHeight="1">
      <c r="A52" s="922"/>
      <c r="B52" s="921"/>
      <c r="C52" s="921"/>
      <c r="D52" s="921"/>
      <c r="E52" s="921"/>
      <c r="F52" s="921"/>
      <c r="G52" s="921"/>
      <c r="H52" s="1460"/>
      <c r="I52" s="1460"/>
      <c r="J52" s="1460"/>
    </row>
    <row r="53" spans="1:10" s="1497" customFormat="1" ht="24" customHeight="1">
      <c r="A53" s="922"/>
      <c r="B53" s="921"/>
      <c r="C53" s="921"/>
      <c r="D53" s="921"/>
      <c r="E53" s="921"/>
      <c r="F53" s="921"/>
      <c r="G53" s="921"/>
      <c r="H53" s="1460"/>
      <c r="I53" s="1460"/>
      <c r="J53" s="1460"/>
    </row>
    <row r="54" spans="1:10" s="1497" customFormat="1" ht="24" customHeight="1">
      <c r="A54" s="922"/>
      <c r="B54" s="921"/>
      <c r="C54" s="921"/>
      <c r="D54" s="921"/>
      <c r="E54" s="921"/>
      <c r="F54" s="921"/>
      <c r="G54" s="921"/>
      <c r="H54" s="1460"/>
      <c r="I54" s="1460"/>
      <c r="J54" s="1460"/>
    </row>
    <row r="55" spans="1:10" s="1497" customFormat="1" ht="24" customHeight="1">
      <c r="A55" s="922"/>
      <c r="B55" s="921"/>
      <c r="C55" s="921"/>
      <c r="D55" s="921"/>
      <c r="E55" s="921"/>
      <c r="F55" s="921"/>
      <c r="G55" s="921"/>
      <c r="H55" s="1460"/>
      <c r="I55" s="1460"/>
      <c r="J55" s="1460"/>
    </row>
    <row r="56" spans="1:10" s="1497" customFormat="1" ht="24" customHeight="1">
      <c r="A56" s="922"/>
      <c r="B56" s="921"/>
      <c r="C56" s="921"/>
      <c r="D56" s="921"/>
      <c r="E56" s="921"/>
      <c r="F56" s="921"/>
      <c r="G56" s="921"/>
      <c r="H56" s="1460"/>
      <c r="I56" s="1460"/>
      <c r="J56" s="1460"/>
    </row>
    <row r="57" spans="1:10" s="1497" customFormat="1" ht="24" customHeight="1">
      <c r="A57" s="922"/>
      <c r="B57" s="921"/>
      <c r="C57" s="921"/>
      <c r="D57" s="921"/>
      <c r="E57" s="921"/>
      <c r="F57" s="921"/>
      <c r="G57" s="921"/>
      <c r="H57" s="1460"/>
      <c r="I57" s="1460"/>
      <c r="J57" s="1460"/>
    </row>
    <row r="58" spans="1:10" s="1497" customFormat="1" ht="24" customHeight="1">
      <c r="A58" s="922"/>
      <c r="B58" s="921"/>
      <c r="C58" s="921"/>
      <c r="D58" s="921"/>
      <c r="E58" s="921"/>
      <c r="F58" s="921"/>
      <c r="G58" s="921"/>
      <c r="H58" s="1460"/>
      <c r="I58" s="1460"/>
      <c r="J58" s="1460"/>
    </row>
    <row r="59" spans="1:10" s="1497" customFormat="1" ht="24" customHeight="1">
      <c r="A59" s="922"/>
      <c r="B59" s="921"/>
      <c r="C59" s="921"/>
      <c r="D59" s="921"/>
      <c r="E59" s="921"/>
      <c r="F59" s="921"/>
      <c r="G59" s="921"/>
      <c r="H59" s="1460"/>
      <c r="I59" s="1460"/>
      <c r="J59" s="1460"/>
    </row>
    <row r="60" spans="1:10" s="1497" customFormat="1" ht="24" customHeight="1">
      <c r="A60" s="922"/>
      <c r="B60" s="921"/>
      <c r="C60" s="921"/>
      <c r="D60" s="921"/>
      <c r="E60" s="921"/>
      <c r="F60" s="921"/>
      <c r="G60" s="921"/>
      <c r="H60" s="1460"/>
      <c r="I60" s="1460"/>
      <c r="J60" s="1460"/>
    </row>
    <row r="61" spans="1:10" s="1497" customFormat="1" ht="24" customHeight="1">
      <c r="A61" s="922"/>
      <c r="B61" s="921"/>
      <c r="C61" s="921"/>
      <c r="D61" s="921"/>
      <c r="E61" s="921"/>
      <c r="F61" s="921"/>
      <c r="G61" s="921"/>
      <c r="H61" s="1460"/>
      <c r="I61" s="1460"/>
      <c r="J61" s="1460"/>
    </row>
    <row r="62" spans="1:10" s="1497" customFormat="1" ht="24" customHeight="1">
      <c r="A62" s="922"/>
      <c r="B62" s="921"/>
      <c r="C62" s="921"/>
      <c r="D62" s="921"/>
      <c r="E62" s="921"/>
      <c r="F62" s="921"/>
      <c r="G62" s="921"/>
      <c r="H62" s="1460"/>
      <c r="I62" s="1460"/>
      <c r="J62" s="1460"/>
    </row>
    <row r="63" spans="1:10" s="1497" customFormat="1" ht="24" customHeight="1">
      <c r="A63" s="922"/>
      <c r="B63" s="921"/>
      <c r="C63" s="921"/>
      <c r="D63" s="921"/>
      <c r="E63" s="921"/>
      <c r="F63" s="921"/>
      <c r="G63" s="921"/>
      <c r="H63" s="1460"/>
      <c r="I63" s="1460"/>
      <c r="J63" s="1460"/>
    </row>
    <row r="64" spans="1:10" s="1497" customFormat="1" ht="24" customHeight="1">
      <c r="A64" s="922"/>
      <c r="B64" s="921"/>
      <c r="C64" s="921"/>
      <c r="D64" s="921"/>
      <c r="E64" s="921"/>
      <c r="F64" s="921"/>
      <c r="G64" s="921"/>
      <c r="H64" s="1460"/>
      <c r="I64" s="1460"/>
      <c r="J64" s="1460"/>
    </row>
    <row r="65" spans="1:10" s="1497" customFormat="1" ht="24" customHeight="1">
      <c r="A65" s="922"/>
      <c r="B65" s="921"/>
      <c r="C65" s="921"/>
      <c r="D65" s="921"/>
      <c r="E65" s="921"/>
      <c r="F65" s="921"/>
      <c r="G65" s="921"/>
      <c r="H65" s="1460"/>
      <c r="I65" s="1460"/>
      <c r="J65" s="1460"/>
    </row>
    <row r="66" spans="1:10" s="1497" customFormat="1" ht="24" customHeight="1">
      <c r="A66" s="922"/>
      <c r="B66" s="921"/>
      <c r="C66" s="921"/>
      <c r="D66" s="921"/>
      <c r="E66" s="921"/>
      <c r="F66" s="921"/>
      <c r="G66" s="921"/>
      <c r="H66" s="1460"/>
      <c r="I66" s="1460"/>
      <c r="J66" s="1460"/>
    </row>
    <row r="67" spans="1:10" s="1497" customFormat="1" ht="24" customHeight="1">
      <c r="A67" s="922"/>
      <c r="B67" s="921"/>
      <c r="C67" s="921"/>
      <c r="D67" s="921"/>
      <c r="E67" s="921"/>
      <c r="F67" s="921"/>
      <c r="G67" s="921"/>
      <c r="H67" s="1460"/>
      <c r="I67" s="1460"/>
      <c r="J67" s="1460"/>
    </row>
    <row r="68" spans="1:10" s="1497" customFormat="1" ht="24" customHeight="1">
      <c r="A68" s="922"/>
      <c r="B68" s="921"/>
      <c r="C68" s="921"/>
      <c r="D68" s="921"/>
      <c r="E68" s="921"/>
      <c r="F68" s="921"/>
      <c r="G68" s="921"/>
      <c r="H68" s="1460"/>
      <c r="I68" s="1460"/>
      <c r="J68" s="1460"/>
    </row>
    <row r="69" spans="1:10" s="1497" customFormat="1" ht="24" customHeight="1">
      <c r="A69" s="922"/>
      <c r="B69" s="921"/>
      <c r="C69" s="921"/>
      <c r="D69" s="921"/>
      <c r="E69" s="921"/>
      <c r="F69" s="921"/>
      <c r="G69" s="921"/>
      <c r="H69" s="1460"/>
      <c r="I69" s="1460"/>
      <c r="J69" s="1460"/>
    </row>
    <row r="70" spans="1:10" s="1497" customFormat="1" ht="24" customHeight="1">
      <c r="A70" s="922"/>
      <c r="B70" s="921"/>
      <c r="C70" s="921"/>
      <c r="D70" s="921"/>
      <c r="E70" s="921"/>
      <c r="F70" s="921"/>
      <c r="G70" s="921"/>
      <c r="H70" s="1460"/>
      <c r="I70" s="1460"/>
      <c r="J70" s="1460"/>
    </row>
    <row r="71" spans="1:10" s="1497" customFormat="1" ht="24" customHeight="1">
      <c r="A71" s="922"/>
      <c r="B71" s="921"/>
      <c r="C71" s="921"/>
      <c r="D71" s="921"/>
      <c r="E71" s="921"/>
      <c r="F71" s="921"/>
      <c r="G71" s="921"/>
      <c r="H71" s="1460"/>
      <c r="I71" s="1460"/>
      <c r="J71" s="1460"/>
    </row>
    <row r="72" spans="1:10" s="1497" customFormat="1" ht="24" customHeight="1">
      <c r="A72" s="922"/>
      <c r="B72" s="921"/>
      <c r="C72" s="921"/>
      <c r="D72" s="921"/>
      <c r="E72" s="921"/>
      <c r="F72" s="921"/>
      <c r="G72" s="921"/>
      <c r="H72" s="1460"/>
      <c r="I72" s="1460"/>
      <c r="J72" s="1460"/>
    </row>
    <row r="73" spans="1:10" s="1497" customFormat="1" ht="24" customHeight="1">
      <c r="A73" s="922"/>
      <c r="B73" s="921"/>
      <c r="C73" s="921"/>
      <c r="D73" s="921"/>
      <c r="E73" s="921"/>
      <c r="F73" s="921"/>
      <c r="G73" s="921"/>
      <c r="H73" s="1460"/>
      <c r="I73" s="1460"/>
      <c r="J73" s="1460"/>
    </row>
    <row r="74" spans="1:10" s="1497" customFormat="1" ht="24" customHeight="1">
      <c r="A74" s="922"/>
      <c r="B74" s="921"/>
      <c r="C74" s="921"/>
      <c r="D74" s="921"/>
      <c r="E74" s="921"/>
      <c r="F74" s="921"/>
      <c r="G74" s="921"/>
      <c r="H74" s="1460"/>
      <c r="I74" s="1460"/>
      <c r="J74" s="1460"/>
    </row>
    <row r="75" spans="1:10" s="1497" customFormat="1" ht="24" customHeight="1">
      <c r="A75" s="922"/>
      <c r="B75" s="921"/>
      <c r="C75" s="921"/>
      <c r="D75" s="921"/>
      <c r="E75" s="921"/>
      <c r="F75" s="921"/>
      <c r="G75" s="921"/>
      <c r="H75" s="1460"/>
      <c r="I75" s="1460"/>
      <c r="J75" s="1460"/>
    </row>
    <row r="76" spans="1:10" s="1497" customFormat="1" ht="24" customHeight="1">
      <c r="A76" s="922"/>
      <c r="B76" s="921"/>
      <c r="C76" s="921"/>
      <c r="D76" s="921"/>
      <c r="E76" s="921"/>
      <c r="F76" s="921"/>
      <c r="G76" s="921"/>
      <c r="H76" s="1460"/>
      <c r="I76" s="1460"/>
      <c r="J76" s="1460"/>
    </row>
    <row r="77" spans="1:10" s="1497" customFormat="1" ht="24" customHeight="1">
      <c r="A77" s="922"/>
      <c r="B77" s="921"/>
      <c r="C77" s="921"/>
      <c r="D77" s="921"/>
      <c r="E77" s="921"/>
      <c r="F77" s="921"/>
      <c r="G77" s="921"/>
      <c r="H77" s="1460"/>
      <c r="I77" s="1460"/>
      <c r="J77" s="1460"/>
    </row>
    <row r="78" spans="1:10" s="1497" customFormat="1" ht="24" customHeight="1">
      <c r="A78" s="922"/>
      <c r="B78" s="921"/>
      <c r="C78" s="921"/>
      <c r="D78" s="921"/>
      <c r="E78" s="921"/>
      <c r="F78" s="921"/>
      <c r="G78" s="921"/>
      <c r="H78" s="1460"/>
      <c r="I78" s="1460"/>
      <c r="J78" s="1460"/>
    </row>
    <row r="79" spans="1:10" s="1497" customFormat="1" ht="24" customHeight="1">
      <c r="A79" s="922"/>
      <c r="B79" s="921"/>
      <c r="C79" s="921"/>
      <c r="D79" s="921"/>
      <c r="E79" s="921"/>
      <c r="F79" s="921"/>
      <c r="G79" s="921"/>
      <c r="H79" s="1460"/>
      <c r="I79" s="1460"/>
      <c r="J79" s="1460"/>
    </row>
    <row r="80" spans="1:10" s="1497" customFormat="1" ht="24" customHeight="1">
      <c r="A80" s="922"/>
      <c r="B80" s="921"/>
      <c r="C80" s="921"/>
      <c r="D80" s="921"/>
      <c r="E80" s="921"/>
      <c r="F80" s="921"/>
      <c r="G80" s="921"/>
      <c r="H80" s="1460"/>
      <c r="I80" s="1460"/>
      <c r="J80" s="1460"/>
    </row>
    <row r="81" spans="1:10" s="1497" customFormat="1" ht="24" customHeight="1">
      <c r="A81" s="922"/>
      <c r="B81" s="921"/>
      <c r="C81" s="921"/>
      <c r="D81" s="921"/>
      <c r="E81" s="921"/>
      <c r="F81" s="921"/>
      <c r="G81" s="921"/>
      <c r="H81" s="1460"/>
      <c r="I81" s="1460"/>
      <c r="J81" s="1460"/>
    </row>
    <row r="82" spans="1:10" s="1497" customFormat="1" ht="24" customHeight="1">
      <c r="A82" s="922"/>
      <c r="B82" s="921"/>
      <c r="C82" s="921"/>
      <c r="D82" s="921"/>
      <c r="E82" s="921"/>
      <c r="F82" s="921"/>
      <c r="G82" s="921"/>
      <c r="H82" s="1460"/>
      <c r="I82" s="1460"/>
      <c r="J82" s="1460"/>
    </row>
    <row r="83" spans="1:10" s="1497" customFormat="1" ht="24" customHeight="1">
      <c r="A83" s="922"/>
      <c r="B83" s="921"/>
      <c r="C83" s="921"/>
      <c r="D83" s="921"/>
      <c r="E83" s="921"/>
      <c r="F83" s="921"/>
      <c r="G83" s="921"/>
      <c r="H83" s="1460"/>
      <c r="I83" s="1460"/>
      <c r="J83" s="1460"/>
    </row>
    <row r="84" spans="1:10" s="1497" customFormat="1" ht="24" customHeight="1">
      <c r="A84" s="922"/>
      <c r="B84" s="921"/>
      <c r="C84" s="921"/>
      <c r="D84" s="921"/>
      <c r="E84" s="921"/>
      <c r="F84" s="921"/>
      <c r="G84" s="921"/>
      <c r="H84" s="1460"/>
      <c r="I84" s="1460"/>
      <c r="J84" s="1460"/>
    </row>
    <row r="85" spans="1:10" s="1497" customFormat="1" ht="24" customHeight="1">
      <c r="A85" s="922"/>
      <c r="B85" s="921"/>
      <c r="C85" s="921"/>
      <c r="D85" s="921"/>
      <c r="E85" s="921"/>
      <c r="F85" s="921"/>
      <c r="G85" s="921"/>
      <c r="H85" s="1460"/>
      <c r="I85" s="1460"/>
      <c r="J85" s="1460"/>
    </row>
    <row r="86" spans="1:10" s="1497" customFormat="1" ht="24" customHeight="1">
      <c r="A86" s="922"/>
      <c r="B86" s="921"/>
      <c r="C86" s="921"/>
      <c r="D86" s="921"/>
      <c r="E86" s="921"/>
      <c r="F86" s="921"/>
      <c r="G86" s="921"/>
      <c r="H86" s="1460"/>
      <c r="I86" s="1460"/>
      <c r="J86" s="1460"/>
    </row>
    <row r="87" spans="1:10" s="1497" customFormat="1" ht="24" customHeight="1">
      <c r="A87" s="922"/>
      <c r="B87" s="921"/>
      <c r="C87" s="921"/>
      <c r="D87" s="921"/>
      <c r="E87" s="921"/>
      <c r="F87" s="921"/>
      <c r="G87" s="921"/>
      <c r="H87" s="1460"/>
      <c r="I87" s="1460"/>
      <c r="J87" s="1460"/>
    </row>
    <row r="88" spans="1:10" s="1497" customFormat="1" ht="24" customHeight="1">
      <c r="A88" s="922"/>
      <c r="B88" s="921"/>
      <c r="C88" s="921"/>
      <c r="D88" s="921"/>
      <c r="E88" s="921"/>
      <c r="F88" s="921"/>
      <c r="G88" s="921"/>
      <c r="H88" s="1460"/>
      <c r="I88" s="1460"/>
      <c r="J88" s="1460"/>
    </row>
    <row r="89" spans="1:10" s="1497" customFormat="1" ht="24" customHeight="1">
      <c r="A89" s="922"/>
      <c r="B89" s="921"/>
      <c r="C89" s="921"/>
      <c r="D89" s="921"/>
      <c r="E89" s="921"/>
      <c r="F89" s="921"/>
      <c r="G89" s="921"/>
      <c r="H89" s="1460"/>
      <c r="I89" s="1460"/>
      <c r="J89" s="1460"/>
    </row>
    <row r="90" spans="1:10" s="1497" customFormat="1" ht="24" customHeight="1">
      <c r="A90" s="922"/>
      <c r="B90" s="921"/>
      <c r="C90" s="921"/>
      <c r="D90" s="921"/>
      <c r="E90" s="921"/>
      <c r="F90" s="921"/>
      <c r="G90" s="921"/>
      <c r="H90" s="1460"/>
      <c r="I90" s="1460"/>
      <c r="J90" s="1460"/>
    </row>
    <row r="91" spans="1:10" s="1497" customFormat="1" ht="24" customHeight="1">
      <c r="A91" s="922"/>
      <c r="B91" s="921"/>
      <c r="C91" s="921"/>
      <c r="D91" s="921"/>
      <c r="E91" s="921"/>
      <c r="F91" s="921"/>
      <c r="G91" s="921"/>
      <c r="H91" s="1460"/>
      <c r="I91" s="1460"/>
      <c r="J91" s="1460"/>
    </row>
    <row r="92" spans="1:10" s="1497" customFormat="1" ht="24" customHeight="1">
      <c r="A92" s="922"/>
      <c r="B92" s="921"/>
      <c r="C92" s="921"/>
      <c r="D92" s="921"/>
      <c r="E92" s="921"/>
      <c r="F92" s="921"/>
      <c r="G92" s="921"/>
      <c r="H92" s="1460"/>
      <c r="I92" s="1460"/>
      <c r="J92" s="1460"/>
    </row>
    <row r="93" spans="1:10" s="1497" customFormat="1" ht="24" customHeight="1">
      <c r="A93" s="922"/>
      <c r="B93" s="921"/>
      <c r="C93" s="921"/>
      <c r="D93" s="921"/>
      <c r="E93" s="921"/>
      <c r="F93" s="921"/>
      <c r="G93" s="921"/>
      <c r="H93" s="1460"/>
      <c r="I93" s="1460"/>
      <c r="J93" s="1460"/>
    </row>
    <row r="94" spans="1:10" s="1497" customFormat="1" ht="24" customHeight="1">
      <c r="A94" s="922"/>
      <c r="B94" s="921"/>
      <c r="C94" s="921"/>
      <c r="D94" s="921"/>
      <c r="E94" s="921"/>
      <c r="F94" s="921"/>
      <c r="G94" s="921"/>
      <c r="H94" s="1460"/>
      <c r="I94" s="1460"/>
      <c r="J94" s="1460"/>
    </row>
    <row r="95" spans="1:10" s="1497" customFormat="1" ht="24" customHeight="1">
      <c r="A95" s="922"/>
      <c r="B95" s="921"/>
      <c r="C95" s="921"/>
      <c r="D95" s="921"/>
      <c r="E95" s="921"/>
      <c r="F95" s="921"/>
      <c r="G95" s="921"/>
      <c r="H95" s="1460"/>
      <c r="I95" s="1460"/>
      <c r="J95" s="1460"/>
    </row>
    <row r="96" spans="1:10" s="1497" customFormat="1" ht="24" customHeight="1">
      <c r="A96" s="922"/>
      <c r="B96" s="921"/>
      <c r="C96" s="921"/>
      <c r="D96" s="921"/>
      <c r="E96" s="921"/>
      <c r="F96" s="921"/>
      <c r="G96" s="921"/>
      <c r="H96" s="1460"/>
      <c r="I96" s="1460"/>
      <c r="J96" s="1460"/>
    </row>
    <row r="97" spans="1:10" s="1497" customFormat="1" ht="24" customHeight="1">
      <c r="A97" s="922"/>
      <c r="B97" s="921"/>
      <c r="C97" s="921"/>
      <c r="D97" s="921"/>
      <c r="E97" s="921"/>
      <c r="F97" s="921"/>
      <c r="G97" s="921"/>
      <c r="H97" s="1460"/>
      <c r="I97" s="1460"/>
      <c r="J97" s="1460"/>
    </row>
    <row r="98" spans="1:10" s="1497" customFormat="1" ht="24" customHeight="1">
      <c r="A98" s="922"/>
      <c r="B98" s="921"/>
      <c r="C98" s="921"/>
      <c r="D98" s="921"/>
      <c r="E98" s="921"/>
      <c r="F98" s="921"/>
      <c r="G98" s="921"/>
      <c r="H98" s="1460"/>
      <c r="I98" s="1460"/>
      <c r="J98" s="1460"/>
    </row>
    <row r="99" spans="1:10" s="1497" customFormat="1" ht="24" customHeight="1">
      <c r="A99" s="922"/>
      <c r="B99" s="921"/>
      <c r="C99" s="921"/>
      <c r="D99" s="921"/>
      <c r="E99" s="921"/>
      <c r="F99" s="921"/>
      <c r="G99" s="921"/>
      <c r="H99" s="1460"/>
      <c r="I99" s="1460"/>
      <c r="J99" s="1460"/>
    </row>
    <row r="100" spans="1:10" s="1497" customFormat="1" ht="24" customHeight="1">
      <c r="A100" s="922"/>
      <c r="B100" s="921"/>
      <c r="C100" s="921"/>
      <c r="D100" s="921"/>
      <c r="E100" s="921"/>
      <c r="F100" s="921"/>
      <c r="G100" s="921"/>
      <c r="H100" s="1460"/>
      <c r="I100" s="1460"/>
      <c r="J100" s="1460"/>
    </row>
    <row r="101" spans="1:10" s="1497" customFormat="1" ht="24" customHeight="1">
      <c r="A101" s="922"/>
      <c r="B101" s="921"/>
      <c r="C101" s="921"/>
      <c r="D101" s="921"/>
      <c r="E101" s="921"/>
      <c r="F101" s="921"/>
      <c r="G101" s="921"/>
      <c r="H101" s="1460"/>
      <c r="I101" s="1460"/>
      <c r="J101" s="1460"/>
    </row>
    <row r="102" spans="1:10" s="1497" customFormat="1" ht="24" customHeight="1">
      <c r="A102" s="922"/>
      <c r="B102" s="921"/>
      <c r="C102" s="921"/>
      <c r="D102" s="921"/>
      <c r="E102" s="921"/>
      <c r="F102" s="921"/>
      <c r="G102" s="921"/>
      <c r="H102" s="1460"/>
      <c r="I102" s="1460"/>
      <c r="J102" s="1460"/>
    </row>
    <row r="103" spans="1:10" s="1497" customFormat="1" ht="24" customHeight="1">
      <c r="A103" s="922"/>
      <c r="B103" s="921"/>
      <c r="C103" s="921"/>
      <c r="D103" s="921"/>
      <c r="E103" s="921"/>
      <c r="F103" s="921"/>
      <c r="G103" s="921"/>
      <c r="H103" s="1460"/>
      <c r="I103" s="1460"/>
      <c r="J103" s="1460"/>
    </row>
    <row r="104" spans="1:10" s="1497" customFormat="1" ht="24" customHeight="1">
      <c r="A104" s="922"/>
      <c r="B104" s="921"/>
      <c r="C104" s="921"/>
      <c r="D104" s="921"/>
      <c r="E104" s="921"/>
      <c r="F104" s="921"/>
      <c r="G104" s="921"/>
      <c r="H104" s="1460"/>
      <c r="I104" s="1460"/>
      <c r="J104" s="1460"/>
    </row>
    <row r="105" spans="1:10" s="1497" customFormat="1" ht="24" customHeight="1">
      <c r="A105" s="922"/>
      <c r="B105" s="921"/>
      <c r="C105" s="921"/>
      <c r="D105" s="921"/>
      <c r="E105" s="921"/>
      <c r="F105" s="921"/>
      <c r="G105" s="921"/>
      <c r="H105" s="1460"/>
      <c r="I105" s="1460"/>
      <c r="J105" s="1460"/>
    </row>
    <row r="106" spans="1:10" s="1497" customFormat="1" ht="24" customHeight="1">
      <c r="A106" s="922"/>
      <c r="B106" s="921"/>
      <c r="C106" s="921"/>
      <c r="D106" s="921"/>
      <c r="E106" s="921"/>
      <c r="F106" s="921"/>
      <c r="G106" s="921"/>
      <c r="H106" s="1460"/>
      <c r="I106" s="1460"/>
      <c r="J106" s="1460"/>
    </row>
    <row r="107" spans="1:10" s="1497" customFormat="1" ht="24" customHeight="1">
      <c r="A107" s="922"/>
      <c r="B107" s="921"/>
      <c r="C107" s="921"/>
      <c r="D107" s="921"/>
      <c r="E107" s="921"/>
      <c r="F107" s="921"/>
      <c r="G107" s="921"/>
      <c r="H107" s="1460"/>
      <c r="I107" s="1460"/>
      <c r="J107" s="1460"/>
    </row>
    <row r="108" spans="1:10" s="1497" customFormat="1" ht="24" customHeight="1">
      <c r="A108" s="922"/>
      <c r="B108" s="921"/>
      <c r="C108" s="921"/>
      <c r="D108" s="921"/>
      <c r="E108" s="921"/>
      <c r="F108" s="921"/>
      <c r="G108" s="921"/>
      <c r="H108" s="1460"/>
      <c r="I108" s="1460"/>
      <c r="J108" s="1460"/>
    </row>
    <row r="109" spans="1:10" s="1497" customFormat="1" ht="24" customHeight="1">
      <c r="A109" s="922"/>
      <c r="B109" s="921"/>
      <c r="C109" s="921"/>
      <c r="D109" s="921"/>
      <c r="E109" s="921"/>
      <c r="F109" s="921"/>
      <c r="G109" s="921"/>
      <c r="H109" s="1460"/>
      <c r="I109" s="1460"/>
      <c r="J109" s="1460"/>
    </row>
    <row r="110" spans="1:10" s="1497" customFormat="1" ht="24" customHeight="1">
      <c r="A110" s="922"/>
      <c r="B110" s="921"/>
      <c r="C110" s="921"/>
      <c r="D110" s="921"/>
      <c r="E110" s="921"/>
      <c r="F110" s="921"/>
      <c r="G110" s="921"/>
      <c r="H110" s="1460"/>
      <c r="I110" s="1460"/>
      <c r="J110" s="1460"/>
    </row>
    <row r="111" spans="1:10" s="1497" customFormat="1" ht="24" customHeight="1">
      <c r="A111" s="922"/>
      <c r="B111" s="921"/>
      <c r="C111" s="921"/>
      <c r="D111" s="921"/>
      <c r="E111" s="921"/>
      <c r="F111" s="921"/>
      <c r="G111" s="921"/>
      <c r="H111" s="1460"/>
      <c r="I111" s="1460"/>
      <c r="J111" s="1460"/>
    </row>
    <row r="112" spans="1:10" s="1497" customFormat="1" ht="24" customHeight="1">
      <c r="A112" s="922"/>
      <c r="B112" s="921"/>
      <c r="C112" s="921"/>
      <c r="D112" s="921"/>
      <c r="E112" s="921"/>
      <c r="F112" s="921"/>
      <c r="G112" s="921"/>
      <c r="H112" s="1460"/>
      <c r="I112" s="1460"/>
      <c r="J112" s="1460"/>
    </row>
    <row r="113" spans="1:10" s="1497" customFormat="1" ht="24" customHeight="1">
      <c r="A113" s="922"/>
      <c r="B113" s="921"/>
      <c r="C113" s="921"/>
      <c r="D113" s="921"/>
      <c r="E113" s="921"/>
      <c r="F113" s="921"/>
      <c r="G113" s="921"/>
      <c r="H113" s="1460"/>
      <c r="I113" s="1460"/>
      <c r="J113" s="1460"/>
    </row>
    <row r="114" spans="1:10" s="1497" customFormat="1" ht="24" customHeight="1">
      <c r="A114" s="922"/>
      <c r="B114" s="921"/>
      <c r="C114" s="921"/>
      <c r="D114" s="921"/>
      <c r="E114" s="921"/>
      <c r="F114" s="921"/>
      <c r="G114" s="921"/>
      <c r="H114" s="1460"/>
      <c r="I114" s="1460"/>
      <c r="J114" s="1460"/>
    </row>
    <row r="115" spans="1:10" s="1497" customFormat="1" ht="24" customHeight="1">
      <c r="A115" s="922"/>
      <c r="B115" s="921"/>
      <c r="C115" s="921"/>
      <c r="D115" s="921"/>
      <c r="E115" s="921"/>
      <c r="F115" s="921"/>
      <c r="G115" s="921"/>
      <c r="H115" s="1460"/>
      <c r="I115" s="1460"/>
      <c r="J115" s="1460"/>
    </row>
    <row r="116" spans="1:10" s="1497" customFormat="1" ht="24" customHeight="1">
      <c r="A116" s="922"/>
      <c r="B116" s="921"/>
      <c r="C116" s="921"/>
      <c r="D116" s="921"/>
      <c r="E116" s="921"/>
      <c r="F116" s="921"/>
      <c r="G116" s="921"/>
      <c r="H116" s="1460"/>
      <c r="I116" s="1460"/>
      <c r="J116" s="1460"/>
    </row>
    <row r="117" spans="1:10" s="1497" customFormat="1" ht="24" customHeight="1">
      <c r="A117" s="922"/>
      <c r="B117" s="921"/>
      <c r="C117" s="921"/>
      <c r="D117" s="921"/>
      <c r="E117" s="921"/>
      <c r="F117" s="921"/>
      <c r="G117" s="921"/>
      <c r="H117" s="1460"/>
      <c r="I117" s="1460"/>
      <c r="J117" s="1460"/>
    </row>
    <row r="118" spans="1:10" s="1497" customFormat="1" ht="24" customHeight="1">
      <c r="A118" s="922"/>
      <c r="B118" s="921"/>
      <c r="C118" s="921"/>
      <c r="D118" s="921"/>
      <c r="E118" s="921"/>
      <c r="F118" s="921"/>
      <c r="G118" s="921"/>
      <c r="H118" s="1460"/>
      <c r="I118" s="1460"/>
      <c r="J118" s="1460"/>
    </row>
    <row r="119" spans="1:10" s="1497" customFormat="1" ht="24" customHeight="1">
      <c r="A119" s="922"/>
      <c r="B119" s="921"/>
      <c r="C119" s="921"/>
      <c r="D119" s="921"/>
      <c r="E119" s="921"/>
      <c r="F119" s="921"/>
      <c r="G119" s="921"/>
      <c r="H119" s="1460"/>
      <c r="I119" s="1460"/>
      <c r="J119" s="1460"/>
    </row>
    <row r="120" spans="1:10" s="1497" customFormat="1" ht="24" customHeight="1">
      <c r="A120" s="922"/>
      <c r="B120" s="921"/>
      <c r="C120" s="921"/>
      <c r="D120" s="921"/>
      <c r="E120" s="921"/>
      <c r="F120" s="921"/>
      <c r="G120" s="921"/>
      <c r="H120" s="1460"/>
      <c r="I120" s="1460"/>
      <c r="J120" s="1460"/>
    </row>
    <row r="121" spans="1:10" s="1497" customFormat="1" ht="24" customHeight="1">
      <c r="A121" s="922"/>
      <c r="B121" s="921"/>
      <c r="C121" s="921"/>
      <c r="D121" s="921"/>
      <c r="E121" s="921"/>
      <c r="F121" s="921"/>
      <c r="G121" s="921"/>
      <c r="H121" s="1460"/>
      <c r="I121" s="1460"/>
      <c r="J121" s="1460"/>
    </row>
    <row r="122" spans="1:10" s="1497" customFormat="1" ht="24" customHeight="1">
      <c r="A122" s="922"/>
      <c r="B122" s="921"/>
      <c r="C122" s="921"/>
      <c r="D122" s="921"/>
      <c r="E122" s="921"/>
      <c r="F122" s="921"/>
      <c r="G122" s="921"/>
      <c r="H122" s="1460"/>
      <c r="I122" s="1460"/>
      <c r="J122" s="1460"/>
    </row>
    <row r="123" spans="1:10" s="1497" customFormat="1" ht="24" customHeight="1">
      <c r="A123" s="922"/>
      <c r="B123" s="921"/>
      <c r="C123" s="921"/>
      <c r="D123" s="921"/>
      <c r="E123" s="921"/>
      <c r="F123" s="921"/>
      <c r="G123" s="921"/>
      <c r="H123" s="1460"/>
      <c r="I123" s="1460"/>
      <c r="J123" s="1460"/>
    </row>
    <row r="124" spans="1:10" s="1497" customFormat="1" ht="24" customHeight="1">
      <c r="A124" s="922"/>
      <c r="B124" s="921"/>
      <c r="C124" s="921"/>
      <c r="D124" s="921"/>
      <c r="E124" s="921"/>
      <c r="F124" s="921"/>
      <c r="G124" s="921"/>
      <c r="H124" s="1460"/>
      <c r="I124" s="1460"/>
      <c r="J124" s="1460"/>
    </row>
    <row r="125" spans="1:10" s="1497" customFormat="1" ht="24" customHeight="1">
      <c r="A125" s="922"/>
      <c r="B125" s="921"/>
      <c r="C125" s="921"/>
      <c r="D125" s="921"/>
      <c r="E125" s="921"/>
      <c r="F125" s="921"/>
      <c r="G125" s="921"/>
      <c r="H125" s="1460"/>
      <c r="I125" s="1460"/>
      <c r="J125" s="1460"/>
    </row>
    <row r="126" spans="1:10" s="1497" customFormat="1" ht="24" customHeight="1">
      <c r="A126" s="922"/>
      <c r="B126" s="921"/>
      <c r="C126" s="921"/>
      <c r="D126" s="921"/>
      <c r="E126" s="921"/>
      <c r="F126" s="921"/>
      <c r="G126" s="921"/>
      <c r="H126" s="1460"/>
      <c r="I126" s="1460"/>
      <c r="J126" s="1460"/>
    </row>
    <row r="127" spans="1:10" s="1497" customFormat="1" ht="24" customHeight="1">
      <c r="A127" s="922"/>
      <c r="B127" s="921"/>
      <c r="C127" s="921"/>
      <c r="D127" s="921"/>
      <c r="E127" s="921"/>
      <c r="F127" s="921"/>
      <c r="G127" s="921"/>
      <c r="H127" s="1460"/>
      <c r="I127" s="1460"/>
      <c r="J127" s="1460"/>
    </row>
    <row r="128" spans="1:10" s="1497" customFormat="1" ht="24" customHeight="1">
      <c r="A128" s="922"/>
      <c r="B128" s="921"/>
      <c r="C128" s="921"/>
      <c r="D128" s="921"/>
      <c r="E128" s="921"/>
      <c r="F128" s="921"/>
      <c r="G128" s="921"/>
      <c r="H128" s="1460"/>
      <c r="I128" s="1460"/>
      <c r="J128" s="1460"/>
    </row>
    <row r="129" spans="1:10" s="1497" customFormat="1" ht="24" customHeight="1">
      <c r="A129" s="922"/>
      <c r="B129" s="921"/>
      <c r="C129" s="921"/>
      <c r="D129" s="921"/>
      <c r="E129" s="921"/>
      <c r="F129" s="921"/>
      <c r="G129" s="921"/>
      <c r="H129" s="1460"/>
      <c r="I129" s="1460"/>
      <c r="J129" s="1460"/>
    </row>
    <row r="130" spans="1:10" s="1497" customFormat="1" ht="24" customHeight="1">
      <c r="A130" s="922"/>
      <c r="B130" s="921"/>
      <c r="C130" s="921"/>
      <c r="D130" s="921"/>
      <c r="E130" s="921"/>
      <c r="F130" s="921"/>
      <c r="G130" s="921"/>
      <c r="H130" s="1460"/>
      <c r="I130" s="1460"/>
      <c r="J130" s="1460"/>
    </row>
    <row r="131" spans="1:10" s="1497" customFormat="1" ht="24" customHeight="1">
      <c r="A131" s="922"/>
      <c r="B131" s="921"/>
      <c r="C131" s="921"/>
      <c r="D131" s="921"/>
      <c r="E131" s="921"/>
      <c r="F131" s="921"/>
      <c r="G131" s="921"/>
      <c r="H131" s="1460"/>
      <c r="I131" s="1460"/>
      <c r="J131" s="1460"/>
    </row>
    <row r="132" spans="1:10" s="1497" customFormat="1" ht="24" customHeight="1">
      <c r="A132" s="922"/>
      <c r="B132" s="921"/>
      <c r="C132" s="921"/>
      <c r="D132" s="921"/>
      <c r="E132" s="921"/>
      <c r="F132" s="921"/>
      <c r="G132" s="921"/>
      <c r="H132" s="1460"/>
      <c r="I132" s="1460"/>
      <c r="J132" s="1460"/>
    </row>
    <row r="133" spans="1:10" s="1497" customFormat="1" ht="24" customHeight="1">
      <c r="A133" s="922"/>
      <c r="B133" s="921"/>
      <c r="C133" s="921"/>
      <c r="D133" s="921"/>
      <c r="E133" s="921"/>
      <c r="F133" s="921"/>
      <c r="G133" s="921"/>
      <c r="H133" s="1460"/>
      <c r="I133" s="1460"/>
      <c r="J133" s="1460"/>
    </row>
    <row r="134" spans="1:10" s="1497" customFormat="1" ht="24" customHeight="1">
      <c r="A134" s="922"/>
      <c r="B134" s="921"/>
      <c r="C134" s="921"/>
      <c r="D134" s="921"/>
      <c r="E134" s="921"/>
      <c r="F134" s="921"/>
      <c r="G134" s="921"/>
      <c r="H134" s="1460"/>
      <c r="I134" s="1460"/>
      <c r="J134" s="1460"/>
    </row>
    <row r="135" spans="1:10" s="1497" customFormat="1" ht="24" customHeight="1">
      <c r="A135" s="922"/>
      <c r="B135" s="921"/>
      <c r="C135" s="921"/>
      <c r="D135" s="921"/>
      <c r="E135" s="921"/>
      <c r="F135" s="921"/>
      <c r="G135" s="921"/>
      <c r="H135" s="1460"/>
      <c r="I135" s="1460"/>
      <c r="J135" s="1460"/>
    </row>
    <row r="136" spans="1:10" s="1497" customFormat="1" ht="24" customHeight="1">
      <c r="A136" s="922"/>
      <c r="B136" s="921"/>
      <c r="C136" s="921"/>
      <c r="D136" s="921"/>
      <c r="E136" s="921"/>
      <c r="F136" s="921"/>
      <c r="G136" s="921"/>
      <c r="H136" s="1460"/>
      <c r="I136" s="1460"/>
      <c r="J136" s="1460"/>
    </row>
    <row r="137" spans="1:10" s="1497" customFormat="1" ht="24" customHeight="1">
      <c r="A137" s="922"/>
      <c r="B137" s="921"/>
      <c r="C137" s="921"/>
      <c r="D137" s="921"/>
      <c r="E137" s="921"/>
      <c r="F137" s="921"/>
      <c r="G137" s="921"/>
      <c r="H137" s="1460"/>
      <c r="I137" s="1460"/>
      <c r="J137" s="1460"/>
    </row>
    <row r="138" spans="1:10" s="1497" customFormat="1" ht="24" customHeight="1">
      <c r="A138" s="922"/>
      <c r="B138" s="921"/>
      <c r="C138" s="921"/>
      <c r="D138" s="921"/>
      <c r="E138" s="921"/>
      <c r="F138" s="921"/>
      <c r="G138" s="921"/>
      <c r="H138" s="1460"/>
      <c r="I138" s="1460"/>
      <c r="J138" s="1460"/>
    </row>
    <row r="139" spans="1:10" s="1497" customFormat="1" ht="24" customHeight="1">
      <c r="A139" s="922"/>
      <c r="B139" s="921"/>
      <c r="C139" s="921"/>
      <c r="D139" s="921"/>
      <c r="E139" s="921"/>
      <c r="F139" s="921"/>
      <c r="G139" s="921"/>
      <c r="H139" s="1460"/>
      <c r="I139" s="1460"/>
      <c r="J139" s="1460"/>
    </row>
    <row r="140" spans="1:10" s="1497" customFormat="1" ht="24" customHeight="1">
      <c r="A140" s="922"/>
      <c r="B140" s="921"/>
      <c r="C140" s="921"/>
      <c r="D140" s="921"/>
      <c r="E140" s="921"/>
      <c r="F140" s="921"/>
      <c r="G140" s="921"/>
      <c r="H140" s="1460"/>
      <c r="I140" s="1460"/>
      <c r="J140" s="1460"/>
    </row>
    <row r="141" spans="1:10" s="1497" customFormat="1" ht="24" customHeight="1">
      <c r="A141" s="922"/>
      <c r="B141" s="921"/>
      <c r="C141" s="921"/>
      <c r="D141" s="921"/>
      <c r="E141" s="921"/>
      <c r="F141" s="921"/>
      <c r="G141" s="921"/>
      <c r="H141" s="1460"/>
      <c r="I141" s="1460"/>
      <c r="J141" s="1460"/>
    </row>
    <row r="142" spans="1:10" s="1497" customFormat="1" ht="24" customHeight="1">
      <c r="A142" s="922"/>
      <c r="B142" s="921"/>
      <c r="C142" s="921"/>
      <c r="D142" s="921"/>
      <c r="E142" s="921"/>
      <c r="F142" s="921"/>
      <c r="G142" s="921"/>
      <c r="H142" s="1460"/>
      <c r="I142" s="1460"/>
      <c r="J142" s="1460"/>
    </row>
    <row r="143" spans="1:10" s="1497" customFormat="1" ht="24" customHeight="1">
      <c r="A143" s="922"/>
      <c r="B143" s="921"/>
      <c r="C143" s="921"/>
      <c r="D143" s="921"/>
      <c r="E143" s="921"/>
      <c r="F143" s="921"/>
      <c r="G143" s="921"/>
      <c r="H143" s="1460"/>
      <c r="I143" s="1460"/>
      <c r="J143" s="1460"/>
    </row>
    <row r="144" spans="1:10" s="1497" customFormat="1" ht="24" customHeight="1">
      <c r="A144" s="922"/>
      <c r="B144" s="921"/>
      <c r="C144" s="921"/>
      <c r="D144" s="921"/>
      <c r="E144" s="921"/>
      <c r="F144" s="921"/>
      <c r="G144" s="921"/>
      <c r="H144" s="1460"/>
      <c r="I144" s="1460"/>
      <c r="J144" s="1460"/>
    </row>
    <row r="145" spans="1:10" s="1497" customFormat="1" ht="24" customHeight="1">
      <c r="A145" s="922"/>
      <c r="B145" s="921"/>
      <c r="C145" s="921"/>
      <c r="D145" s="921"/>
      <c r="E145" s="921"/>
      <c r="F145" s="921"/>
      <c r="G145" s="921"/>
      <c r="H145" s="1460"/>
      <c r="I145" s="1460"/>
      <c r="J145" s="1460"/>
    </row>
    <row r="146" spans="1:10" s="1497" customFormat="1" ht="24" customHeight="1">
      <c r="A146" s="922"/>
      <c r="B146" s="921"/>
      <c r="C146" s="921"/>
      <c r="D146" s="921"/>
      <c r="E146" s="921"/>
      <c r="F146" s="921"/>
      <c r="G146" s="921"/>
      <c r="H146" s="1460"/>
      <c r="I146" s="1460"/>
      <c r="J146" s="1460"/>
    </row>
    <row r="147" spans="1:10" s="1497" customFormat="1" ht="24" customHeight="1">
      <c r="A147" s="922"/>
      <c r="B147" s="921"/>
      <c r="C147" s="921"/>
      <c r="D147" s="921"/>
      <c r="E147" s="921"/>
      <c r="F147" s="921"/>
      <c r="G147" s="921"/>
      <c r="H147" s="1460"/>
      <c r="I147" s="1460"/>
      <c r="J147" s="1460"/>
    </row>
    <row r="148" spans="1:10" s="1497" customFormat="1" ht="24" customHeight="1">
      <c r="A148" s="922"/>
      <c r="B148" s="921"/>
      <c r="C148" s="921"/>
      <c r="D148" s="921"/>
      <c r="E148" s="921"/>
      <c r="F148" s="921"/>
      <c r="G148" s="921"/>
      <c r="H148" s="1460"/>
      <c r="I148" s="1460"/>
      <c r="J148" s="1460"/>
    </row>
    <row r="149" spans="1:10" s="1497" customFormat="1" ht="24" customHeight="1">
      <c r="A149" s="922"/>
      <c r="B149" s="921"/>
      <c r="C149" s="921"/>
      <c r="D149" s="921"/>
      <c r="E149" s="921"/>
      <c r="F149" s="921"/>
      <c r="G149" s="921"/>
      <c r="H149" s="1460"/>
      <c r="I149" s="1460"/>
      <c r="J149" s="1460"/>
    </row>
    <row r="150" spans="1:10" s="1497" customFormat="1" ht="24" customHeight="1">
      <c r="A150" s="922"/>
      <c r="B150" s="921"/>
      <c r="C150" s="921"/>
      <c r="D150" s="921"/>
      <c r="E150" s="921"/>
      <c r="F150" s="921"/>
      <c r="G150" s="921"/>
      <c r="H150" s="1460"/>
      <c r="I150" s="1460"/>
      <c r="J150" s="1460"/>
    </row>
    <row r="151" spans="1:10" s="1497" customFormat="1" ht="24" customHeight="1">
      <c r="A151" s="922"/>
      <c r="B151" s="921"/>
      <c r="C151" s="921"/>
      <c r="D151" s="921"/>
      <c r="E151" s="921"/>
      <c r="F151" s="921"/>
      <c r="G151" s="921"/>
      <c r="H151" s="1460"/>
      <c r="I151" s="1460"/>
      <c r="J151" s="1460"/>
    </row>
    <row r="152" spans="1:10" s="1497" customFormat="1" ht="24" customHeight="1">
      <c r="A152" s="922"/>
      <c r="B152" s="921"/>
      <c r="C152" s="921"/>
      <c r="D152" s="921"/>
      <c r="E152" s="921"/>
      <c r="F152" s="921"/>
      <c r="G152" s="921"/>
      <c r="H152" s="1460"/>
      <c r="I152" s="1460"/>
      <c r="J152" s="1460"/>
    </row>
    <row r="153" spans="1:10" s="1497" customFormat="1" ht="24" customHeight="1">
      <c r="A153" s="922"/>
      <c r="B153" s="921"/>
      <c r="C153" s="921"/>
      <c r="D153" s="921"/>
      <c r="E153" s="921"/>
      <c r="F153" s="921"/>
      <c r="G153" s="921"/>
      <c r="H153" s="1460"/>
      <c r="I153" s="1460"/>
      <c r="J153" s="1460"/>
    </row>
    <row r="154" spans="1:10" s="1497" customFormat="1" ht="24" customHeight="1">
      <c r="A154" s="922"/>
      <c r="B154" s="921"/>
      <c r="C154" s="921"/>
      <c r="D154" s="921"/>
      <c r="E154" s="921"/>
      <c r="F154" s="921"/>
      <c r="G154" s="921"/>
      <c r="H154" s="1460"/>
      <c r="I154" s="1460"/>
      <c r="J154" s="1460"/>
    </row>
    <row r="155" spans="1:10" s="1497" customFormat="1" ht="24" customHeight="1">
      <c r="A155" s="922"/>
      <c r="B155" s="921"/>
      <c r="C155" s="921"/>
      <c r="D155" s="921"/>
      <c r="E155" s="921"/>
      <c r="F155" s="921"/>
      <c r="G155" s="921"/>
      <c r="H155" s="1460"/>
      <c r="I155" s="1460"/>
      <c r="J155" s="1460"/>
    </row>
    <row r="156" spans="1:10" s="1497" customFormat="1" ht="24" customHeight="1">
      <c r="A156" s="922"/>
      <c r="B156" s="921"/>
      <c r="C156" s="921"/>
      <c r="D156" s="921"/>
      <c r="E156" s="921"/>
      <c r="F156" s="921"/>
      <c r="G156" s="921"/>
      <c r="H156" s="1460"/>
      <c r="I156" s="1460"/>
      <c r="J156" s="1460"/>
    </row>
    <row r="157" spans="1:10" s="1497" customFormat="1" ht="24" customHeight="1">
      <c r="A157" s="922"/>
      <c r="B157" s="921"/>
      <c r="C157" s="921"/>
      <c r="D157" s="921"/>
      <c r="E157" s="921"/>
      <c r="F157" s="921"/>
      <c r="G157" s="921"/>
      <c r="H157" s="1460"/>
      <c r="I157" s="1460"/>
      <c r="J157" s="1460"/>
    </row>
    <row r="158" spans="1:10" s="1497" customFormat="1" ht="24" customHeight="1">
      <c r="A158" s="922"/>
      <c r="B158" s="921"/>
      <c r="C158" s="921"/>
      <c r="D158" s="921"/>
      <c r="E158" s="921"/>
      <c r="F158" s="921"/>
      <c r="G158" s="921"/>
      <c r="H158" s="1460"/>
      <c r="I158" s="1460"/>
      <c r="J158" s="1460"/>
    </row>
    <row r="159" spans="1:10" s="1497" customFormat="1" ht="24" customHeight="1">
      <c r="A159" s="922"/>
      <c r="B159" s="921"/>
      <c r="C159" s="921"/>
      <c r="D159" s="921"/>
      <c r="E159" s="921"/>
      <c r="F159" s="921"/>
      <c r="G159" s="921"/>
      <c r="H159" s="1460"/>
      <c r="I159" s="1460"/>
      <c r="J159" s="1460"/>
    </row>
    <row r="160" spans="1:10" s="1497" customFormat="1" ht="24" customHeight="1">
      <c r="A160" s="922"/>
      <c r="B160" s="921"/>
      <c r="C160" s="921"/>
      <c r="D160" s="921"/>
      <c r="E160" s="921"/>
      <c r="F160" s="921"/>
      <c r="G160" s="921"/>
      <c r="H160" s="1460"/>
      <c r="I160" s="1460"/>
      <c r="J160" s="1460"/>
    </row>
    <row r="161" spans="1:10" s="1497" customFormat="1" ht="24" customHeight="1">
      <c r="A161" s="922"/>
      <c r="B161" s="921"/>
      <c r="C161" s="921"/>
      <c r="D161" s="921"/>
      <c r="E161" s="921"/>
      <c r="F161" s="921"/>
      <c r="G161" s="921"/>
      <c r="H161" s="1460"/>
      <c r="I161" s="1460"/>
      <c r="J161" s="1460"/>
    </row>
    <row r="162" spans="1:10" s="1497" customFormat="1" ht="24" customHeight="1">
      <c r="A162" s="922"/>
      <c r="B162" s="921"/>
      <c r="C162" s="921"/>
      <c r="D162" s="921"/>
      <c r="E162" s="921"/>
      <c r="F162" s="921"/>
      <c r="G162" s="921"/>
      <c r="H162" s="1460"/>
      <c r="I162" s="1460"/>
      <c r="J162" s="1460"/>
    </row>
    <row r="163" spans="1:10" s="1497" customFormat="1" ht="24" customHeight="1">
      <c r="A163" s="922"/>
      <c r="B163" s="921"/>
      <c r="C163" s="921"/>
      <c r="D163" s="921"/>
      <c r="E163" s="921"/>
      <c r="F163" s="921"/>
      <c r="G163" s="921"/>
      <c r="H163" s="1460"/>
      <c r="I163" s="1460"/>
      <c r="J163" s="1460"/>
    </row>
    <row r="164" spans="1:10" s="1497" customFormat="1" ht="24" customHeight="1">
      <c r="A164" s="922"/>
      <c r="B164" s="921"/>
      <c r="C164" s="921"/>
      <c r="D164" s="921"/>
      <c r="E164" s="921"/>
      <c r="F164" s="921"/>
      <c r="G164" s="921"/>
      <c r="H164" s="1460"/>
      <c r="I164" s="1460"/>
      <c r="J164" s="1460"/>
    </row>
    <row r="165" spans="1:10" s="1497" customFormat="1" ht="24" customHeight="1">
      <c r="A165" s="922"/>
      <c r="B165" s="921"/>
      <c r="C165" s="921"/>
      <c r="D165" s="921"/>
      <c r="E165" s="921"/>
      <c r="F165" s="921"/>
      <c r="G165" s="921"/>
      <c r="H165" s="1460"/>
      <c r="I165" s="1460"/>
      <c r="J165" s="1460"/>
    </row>
    <row r="166" spans="1:10" s="1497" customFormat="1" ht="24" customHeight="1">
      <c r="A166" s="922"/>
      <c r="B166" s="921"/>
      <c r="C166" s="921"/>
      <c r="D166" s="921"/>
      <c r="E166" s="921"/>
      <c r="F166" s="921"/>
      <c r="G166" s="921"/>
      <c r="H166" s="1460"/>
      <c r="I166" s="1460"/>
      <c r="J166" s="1460"/>
    </row>
    <row r="167" spans="1:10" s="1497" customFormat="1" ht="24" customHeight="1">
      <c r="A167" s="922"/>
      <c r="B167" s="921"/>
      <c r="C167" s="921"/>
      <c r="D167" s="921"/>
      <c r="E167" s="921"/>
      <c r="F167" s="921"/>
      <c r="G167" s="921"/>
      <c r="H167" s="1460"/>
      <c r="I167" s="1460"/>
      <c r="J167" s="1460"/>
    </row>
    <row r="168" spans="1:10" s="1497" customFormat="1" ht="24" customHeight="1">
      <c r="A168" s="922"/>
      <c r="B168" s="921"/>
      <c r="C168" s="921"/>
      <c r="D168" s="921"/>
      <c r="E168" s="921"/>
      <c r="F168" s="921"/>
      <c r="G168" s="921"/>
      <c r="H168" s="1460"/>
      <c r="I168" s="1460"/>
      <c r="J168" s="1460"/>
    </row>
    <row r="169" spans="1:10" s="1497" customFormat="1" ht="24" customHeight="1">
      <c r="A169" s="922"/>
      <c r="B169" s="921"/>
      <c r="C169" s="921"/>
      <c r="D169" s="921"/>
      <c r="E169" s="921"/>
      <c r="F169" s="921"/>
      <c r="G169" s="921"/>
      <c r="H169" s="1460"/>
      <c r="I169" s="1460"/>
      <c r="J169" s="1460"/>
    </row>
    <row r="170" spans="1:10" s="1497" customFormat="1" ht="24" customHeight="1">
      <c r="A170" s="922"/>
      <c r="B170" s="921"/>
      <c r="C170" s="921"/>
      <c r="D170" s="921"/>
      <c r="E170" s="921"/>
      <c r="F170" s="921"/>
      <c r="G170" s="921"/>
      <c r="H170" s="1460"/>
      <c r="I170" s="1460"/>
      <c r="J170" s="1460"/>
    </row>
    <row r="171" spans="1:10" s="1497" customFormat="1" ht="24" customHeight="1">
      <c r="A171" s="922"/>
      <c r="B171" s="921"/>
      <c r="C171" s="921"/>
      <c r="D171" s="921"/>
      <c r="E171" s="921"/>
      <c r="F171" s="921"/>
      <c r="G171" s="921"/>
      <c r="H171" s="1460"/>
      <c r="I171" s="1460"/>
      <c r="J171" s="1460"/>
    </row>
    <row r="172" spans="1:10" s="1497" customFormat="1" ht="24" customHeight="1">
      <c r="A172" s="922"/>
      <c r="B172" s="921"/>
      <c r="C172" s="921"/>
      <c r="D172" s="921"/>
      <c r="E172" s="921"/>
      <c r="F172" s="921"/>
      <c r="G172" s="921"/>
      <c r="H172" s="1460"/>
      <c r="I172" s="1460"/>
      <c r="J172" s="1460"/>
    </row>
    <row r="173" spans="1:10" s="1497" customFormat="1" ht="24" customHeight="1">
      <c r="A173" s="922"/>
      <c r="B173" s="921"/>
      <c r="C173" s="921"/>
      <c r="D173" s="921"/>
      <c r="E173" s="921"/>
      <c r="F173" s="921"/>
      <c r="G173" s="921"/>
      <c r="H173" s="1460"/>
      <c r="I173" s="1460"/>
      <c r="J173" s="1460"/>
    </row>
    <row r="174" spans="1:10" s="1497" customFormat="1" ht="24" customHeight="1">
      <c r="A174" s="922"/>
      <c r="B174" s="921"/>
      <c r="C174" s="921"/>
      <c r="D174" s="921"/>
      <c r="E174" s="921"/>
      <c r="F174" s="921"/>
      <c r="G174" s="921"/>
      <c r="H174" s="1460"/>
      <c r="I174" s="1460"/>
      <c r="J174" s="1460"/>
    </row>
    <row r="175" spans="1:10" s="1497" customFormat="1" ht="24" customHeight="1">
      <c r="A175" s="922"/>
      <c r="B175" s="921"/>
      <c r="C175" s="921"/>
      <c r="D175" s="921"/>
      <c r="E175" s="921"/>
      <c r="F175" s="921"/>
      <c r="G175" s="921"/>
      <c r="H175" s="1460"/>
      <c r="I175" s="1460"/>
      <c r="J175" s="1460"/>
    </row>
    <row r="176" spans="1:10" s="1497" customFormat="1" ht="24" customHeight="1">
      <c r="A176" s="922"/>
      <c r="B176" s="921"/>
      <c r="C176" s="921"/>
      <c r="D176" s="921"/>
      <c r="E176" s="921"/>
      <c r="F176" s="921"/>
      <c r="G176" s="921"/>
      <c r="H176" s="1460"/>
      <c r="I176" s="1460"/>
      <c r="J176" s="1460"/>
    </row>
    <row r="177" spans="1:10" s="1497" customFormat="1" ht="24" customHeight="1">
      <c r="A177" s="922"/>
      <c r="B177" s="921"/>
      <c r="C177" s="921"/>
      <c r="D177" s="921"/>
      <c r="E177" s="921"/>
      <c r="F177" s="921"/>
      <c r="G177" s="921"/>
      <c r="H177" s="1460"/>
      <c r="I177" s="1460"/>
      <c r="J177" s="1460"/>
    </row>
    <row r="178" spans="1:10" s="1497" customFormat="1" ht="24" customHeight="1">
      <c r="A178" s="922"/>
      <c r="B178" s="921"/>
      <c r="C178" s="921"/>
      <c r="D178" s="921"/>
      <c r="E178" s="921"/>
      <c r="F178" s="921"/>
      <c r="G178" s="921"/>
      <c r="H178" s="1460"/>
      <c r="I178" s="1460"/>
      <c r="J178" s="1460"/>
    </row>
    <row r="179" spans="1:10" s="1497" customFormat="1" ht="24" customHeight="1">
      <c r="A179" s="922"/>
      <c r="B179" s="921"/>
      <c r="C179" s="921"/>
      <c r="D179" s="921"/>
      <c r="E179" s="921"/>
      <c r="F179" s="921"/>
      <c r="G179" s="921"/>
      <c r="H179" s="1460"/>
      <c r="I179" s="1460"/>
      <c r="J179" s="1460"/>
    </row>
    <row r="180" spans="1:10" s="1497" customFormat="1" ht="24" customHeight="1">
      <c r="A180" s="922"/>
      <c r="B180" s="921"/>
      <c r="C180" s="921"/>
      <c r="D180" s="921"/>
      <c r="E180" s="921"/>
      <c r="F180" s="921"/>
      <c r="G180" s="921"/>
      <c r="H180" s="1460"/>
      <c r="I180" s="1460"/>
      <c r="J180" s="1460"/>
    </row>
    <row r="181" spans="1:10" s="1497" customFormat="1" ht="24" customHeight="1">
      <c r="A181" s="922"/>
      <c r="B181" s="921"/>
      <c r="C181" s="921"/>
      <c r="D181" s="921"/>
      <c r="E181" s="921"/>
      <c r="F181" s="921"/>
      <c r="G181" s="921"/>
      <c r="H181" s="1460"/>
      <c r="I181" s="1460"/>
      <c r="J181" s="1460"/>
    </row>
    <row r="182" spans="1:10" s="1497" customFormat="1" ht="24" customHeight="1">
      <c r="A182" s="922"/>
      <c r="B182" s="921"/>
      <c r="C182" s="921"/>
      <c r="D182" s="921"/>
      <c r="E182" s="921"/>
      <c r="F182" s="921"/>
      <c r="G182" s="921"/>
      <c r="H182" s="1460"/>
      <c r="I182" s="1460"/>
      <c r="J182" s="1460"/>
    </row>
    <row r="183" spans="1:10" s="1497" customFormat="1" ht="24" customHeight="1">
      <c r="A183" s="922"/>
      <c r="B183" s="921"/>
      <c r="C183" s="921"/>
      <c r="D183" s="921"/>
      <c r="E183" s="921"/>
      <c r="F183" s="921"/>
      <c r="G183" s="921"/>
      <c r="H183" s="1460"/>
      <c r="I183" s="1460"/>
      <c r="J183" s="1460"/>
    </row>
    <row r="184" spans="1:10" s="1497" customFormat="1" ht="24" customHeight="1">
      <c r="A184" s="922"/>
      <c r="B184" s="921"/>
      <c r="C184" s="921"/>
      <c r="D184" s="921"/>
      <c r="E184" s="921"/>
      <c r="F184" s="921"/>
      <c r="G184" s="921"/>
      <c r="H184" s="1460"/>
      <c r="I184" s="1460"/>
      <c r="J184" s="1460"/>
    </row>
    <row r="185" spans="1:10" s="1497" customFormat="1" ht="24" customHeight="1">
      <c r="A185" s="922"/>
      <c r="B185" s="921"/>
      <c r="C185" s="921"/>
      <c r="D185" s="921"/>
      <c r="E185" s="921"/>
      <c r="F185" s="921"/>
      <c r="G185" s="921"/>
      <c r="H185" s="1460"/>
      <c r="I185" s="1460"/>
      <c r="J185" s="1460"/>
    </row>
    <row r="186" spans="1:10" s="1497" customFormat="1" ht="24" customHeight="1">
      <c r="A186" s="922"/>
      <c r="B186" s="921"/>
      <c r="C186" s="921"/>
      <c r="D186" s="921"/>
      <c r="E186" s="921"/>
      <c r="F186" s="921"/>
      <c r="G186" s="921"/>
      <c r="H186" s="1460"/>
      <c r="I186" s="1460"/>
      <c r="J186" s="1460"/>
    </row>
    <row r="187" spans="1:10" s="1497" customFormat="1" ht="24" customHeight="1">
      <c r="A187" s="922"/>
      <c r="B187" s="921"/>
      <c r="C187" s="921"/>
      <c r="D187" s="921"/>
      <c r="E187" s="921"/>
      <c r="F187" s="921"/>
      <c r="G187" s="921"/>
      <c r="H187" s="1460"/>
      <c r="I187" s="1460"/>
      <c r="J187" s="1460"/>
    </row>
    <row r="188" spans="1:10" s="1497" customFormat="1" ht="24" customHeight="1">
      <c r="A188" s="922"/>
      <c r="B188" s="921"/>
      <c r="C188" s="921"/>
      <c r="D188" s="921"/>
      <c r="E188" s="921"/>
      <c r="F188" s="921"/>
      <c r="G188" s="921"/>
      <c r="H188" s="1460"/>
      <c r="I188" s="1460"/>
      <c r="J188" s="1460"/>
    </row>
    <row r="189" spans="1:10" s="1497" customFormat="1" ht="24" customHeight="1">
      <c r="A189" s="922"/>
      <c r="B189" s="921"/>
      <c r="C189" s="921"/>
      <c r="D189" s="921"/>
      <c r="E189" s="921"/>
      <c r="F189" s="921"/>
      <c r="G189" s="921"/>
      <c r="H189" s="1460"/>
      <c r="I189" s="1460"/>
      <c r="J189" s="1460"/>
    </row>
    <row r="190" spans="1:10" s="1497" customFormat="1" ht="24" customHeight="1">
      <c r="A190" s="922"/>
      <c r="B190" s="921"/>
      <c r="C190" s="921"/>
      <c r="D190" s="921"/>
      <c r="E190" s="921"/>
      <c r="F190" s="921"/>
      <c r="G190" s="921"/>
      <c r="H190" s="1460"/>
      <c r="I190" s="1460"/>
      <c r="J190" s="1460"/>
    </row>
    <row r="191" spans="1:10" s="1497" customFormat="1" ht="24" customHeight="1">
      <c r="A191" s="922"/>
      <c r="B191" s="921"/>
      <c r="C191" s="921"/>
      <c r="D191" s="921"/>
      <c r="E191" s="921"/>
      <c r="F191" s="921"/>
      <c r="G191" s="921"/>
      <c r="H191" s="1460"/>
      <c r="I191" s="1460"/>
      <c r="J191" s="1460"/>
    </row>
    <row r="192" spans="1:10" s="1497" customFormat="1" ht="24" customHeight="1">
      <c r="A192" s="922"/>
      <c r="B192" s="921"/>
      <c r="C192" s="921"/>
      <c r="D192" s="921"/>
      <c r="E192" s="921"/>
      <c r="F192" s="921"/>
      <c r="G192" s="921"/>
      <c r="H192" s="1460"/>
      <c r="I192" s="1460"/>
      <c r="J192" s="1460"/>
    </row>
    <row r="193" spans="1:10" s="1497" customFormat="1" ht="24" customHeight="1">
      <c r="A193" s="922"/>
      <c r="B193" s="921"/>
      <c r="C193" s="921"/>
      <c r="D193" s="921"/>
      <c r="E193" s="921"/>
      <c r="F193" s="921"/>
      <c r="G193" s="921"/>
      <c r="H193" s="1460"/>
      <c r="I193" s="1460"/>
      <c r="J193" s="1460"/>
    </row>
    <row r="194" spans="1:10" s="1497" customFormat="1" ht="24" customHeight="1">
      <c r="A194" s="922"/>
      <c r="B194" s="921"/>
      <c r="C194" s="921"/>
      <c r="D194" s="921"/>
      <c r="E194" s="921"/>
      <c r="F194" s="921"/>
      <c r="G194" s="921"/>
      <c r="H194" s="1460"/>
      <c r="I194" s="1460"/>
      <c r="J194" s="1460"/>
    </row>
    <row r="195" spans="1:10" s="1497" customFormat="1" ht="24" customHeight="1">
      <c r="A195" s="922"/>
      <c r="B195" s="921"/>
      <c r="C195" s="921"/>
      <c r="D195" s="921"/>
      <c r="E195" s="921"/>
      <c r="F195" s="921"/>
      <c r="G195" s="921"/>
      <c r="H195" s="1460"/>
      <c r="I195" s="1460"/>
      <c r="J195" s="1460"/>
    </row>
    <row r="196" spans="1:10" s="1497" customFormat="1" ht="24" customHeight="1">
      <c r="A196" s="922"/>
      <c r="B196" s="921"/>
      <c r="C196" s="921"/>
      <c r="D196" s="921"/>
      <c r="E196" s="921"/>
      <c r="F196" s="921"/>
      <c r="G196" s="921"/>
      <c r="H196" s="1460"/>
      <c r="I196" s="1460"/>
      <c r="J196" s="1460"/>
    </row>
    <row r="197" spans="1:10" s="1497" customFormat="1" ht="24" customHeight="1">
      <c r="A197" s="922"/>
      <c r="B197" s="921"/>
      <c r="C197" s="921"/>
      <c r="D197" s="921"/>
      <c r="E197" s="921"/>
      <c r="F197" s="921"/>
      <c r="G197" s="921"/>
      <c r="H197" s="1460"/>
      <c r="I197" s="1460"/>
      <c r="J197" s="1460"/>
    </row>
    <row r="198" spans="1:10" s="1497" customFormat="1" ht="24" customHeight="1">
      <c r="A198" s="922"/>
      <c r="B198" s="921"/>
      <c r="C198" s="921"/>
      <c r="D198" s="921"/>
      <c r="E198" s="921"/>
      <c r="F198" s="921"/>
      <c r="G198" s="921"/>
      <c r="H198" s="1460"/>
      <c r="I198" s="1460"/>
      <c r="J198" s="1460"/>
    </row>
    <row r="199" spans="1:10" s="1497" customFormat="1" ht="24" customHeight="1">
      <c r="A199" s="922"/>
      <c r="B199" s="921"/>
      <c r="C199" s="921"/>
      <c r="D199" s="921"/>
      <c r="E199" s="921"/>
      <c r="F199" s="921"/>
      <c r="G199" s="921"/>
      <c r="H199" s="1460"/>
      <c r="I199" s="1460"/>
      <c r="J199" s="1460"/>
    </row>
    <row r="200" spans="1:10" s="1497" customFormat="1" ht="24" customHeight="1">
      <c r="A200" s="922"/>
      <c r="B200" s="921"/>
      <c r="C200" s="921"/>
      <c r="D200" s="921"/>
      <c r="E200" s="921"/>
      <c r="F200" s="921"/>
      <c r="G200" s="921"/>
      <c r="H200" s="1460"/>
      <c r="I200" s="1460"/>
      <c r="J200" s="1460"/>
    </row>
    <row r="201" spans="1:10" s="1497" customFormat="1" ht="24" customHeight="1">
      <c r="A201" s="922"/>
      <c r="B201" s="921"/>
      <c r="C201" s="921"/>
      <c r="D201" s="921"/>
      <c r="E201" s="921"/>
      <c r="F201" s="921"/>
      <c r="G201" s="921"/>
      <c r="H201" s="1460"/>
      <c r="I201" s="1460"/>
      <c r="J201" s="1460"/>
    </row>
    <row r="202" spans="1:10" s="1497" customFormat="1" ht="24" customHeight="1">
      <c r="A202" s="922"/>
      <c r="B202" s="921"/>
      <c r="C202" s="921"/>
      <c r="D202" s="921"/>
      <c r="E202" s="921"/>
      <c r="F202" s="921"/>
      <c r="G202" s="921"/>
      <c r="H202" s="1460"/>
      <c r="I202" s="1460"/>
      <c r="J202" s="1460"/>
    </row>
    <row r="203" spans="1:10" s="1497" customFormat="1" ht="24" customHeight="1">
      <c r="A203" s="922"/>
      <c r="B203" s="921"/>
      <c r="C203" s="921"/>
      <c r="D203" s="921"/>
      <c r="E203" s="921"/>
      <c r="F203" s="921"/>
      <c r="G203" s="921"/>
      <c r="H203" s="1460"/>
      <c r="I203" s="1460"/>
      <c r="J203" s="1460"/>
    </row>
    <row r="204" spans="1:10" s="1497" customFormat="1" ht="24" customHeight="1">
      <c r="A204" s="922"/>
      <c r="B204" s="921"/>
      <c r="C204" s="921"/>
      <c r="D204" s="921"/>
      <c r="E204" s="921"/>
      <c r="F204" s="921"/>
      <c r="G204" s="921"/>
      <c r="H204" s="1460"/>
      <c r="I204" s="1460"/>
      <c r="J204" s="1460"/>
    </row>
    <row r="205" spans="1:10" s="1497" customFormat="1" ht="24" customHeight="1">
      <c r="A205" s="922"/>
      <c r="B205" s="921"/>
      <c r="C205" s="921"/>
      <c r="D205" s="921"/>
      <c r="E205" s="921"/>
      <c r="F205" s="921"/>
      <c r="G205" s="921"/>
      <c r="H205" s="1460"/>
      <c r="I205" s="1460"/>
      <c r="J205" s="1460"/>
    </row>
    <row r="206" spans="1:10" s="1497" customFormat="1" ht="24" customHeight="1">
      <c r="A206" s="922"/>
      <c r="B206" s="921"/>
      <c r="C206" s="921"/>
      <c r="D206" s="921"/>
      <c r="E206" s="921"/>
      <c r="F206" s="921"/>
      <c r="G206" s="921"/>
      <c r="H206" s="1460"/>
      <c r="I206" s="1460"/>
      <c r="J206" s="1460"/>
    </row>
    <row r="207" spans="1:10" s="1497" customFormat="1" ht="24" customHeight="1">
      <c r="A207" s="922"/>
      <c r="B207" s="921"/>
      <c r="C207" s="921"/>
      <c r="D207" s="921"/>
      <c r="E207" s="921"/>
      <c r="F207" s="921"/>
      <c r="G207" s="921"/>
      <c r="H207" s="1460"/>
      <c r="I207" s="1460"/>
      <c r="J207" s="1460"/>
    </row>
    <row r="208" spans="1:10" s="1497" customFormat="1" ht="24" customHeight="1">
      <c r="A208" s="922"/>
      <c r="B208" s="921"/>
      <c r="C208" s="921"/>
      <c r="D208" s="921"/>
      <c r="E208" s="921"/>
      <c r="F208" s="921"/>
      <c r="G208" s="921"/>
      <c r="H208" s="1460"/>
      <c r="I208" s="1460"/>
      <c r="J208" s="1460"/>
    </row>
    <row r="209" spans="1:10" s="1497" customFormat="1" ht="24" customHeight="1">
      <c r="A209" s="922"/>
      <c r="B209" s="921"/>
      <c r="C209" s="921"/>
      <c r="D209" s="921"/>
      <c r="E209" s="921"/>
      <c r="F209" s="921"/>
      <c r="G209" s="921"/>
      <c r="H209" s="1460"/>
      <c r="I209" s="1460"/>
      <c r="J209" s="1460"/>
    </row>
    <row r="210" spans="1:10" s="1497" customFormat="1" ht="24" customHeight="1">
      <c r="A210" s="922"/>
      <c r="B210" s="921"/>
      <c r="C210" s="921"/>
      <c r="D210" s="921"/>
      <c r="E210" s="921"/>
      <c r="F210" s="921"/>
      <c r="G210" s="921"/>
      <c r="H210" s="1460"/>
      <c r="I210" s="1460"/>
      <c r="J210" s="1460"/>
    </row>
    <row r="211" spans="1:10" s="1497" customFormat="1" ht="24" customHeight="1">
      <c r="A211" s="922"/>
      <c r="B211" s="921"/>
      <c r="C211" s="921"/>
      <c r="D211" s="921"/>
      <c r="E211" s="921"/>
      <c r="F211" s="921"/>
      <c r="G211" s="921"/>
      <c r="H211" s="1460"/>
      <c r="I211" s="1460"/>
      <c r="J211" s="1460"/>
    </row>
    <row r="212" spans="1:10" s="1497" customFormat="1" ht="24" customHeight="1">
      <c r="A212" s="922"/>
      <c r="B212" s="921"/>
      <c r="C212" s="921"/>
      <c r="D212" s="921"/>
      <c r="E212" s="921"/>
      <c r="F212" s="921"/>
      <c r="G212" s="921"/>
      <c r="H212" s="1460"/>
      <c r="I212" s="1460"/>
      <c r="J212" s="1460"/>
    </row>
    <row r="213" spans="1:10" s="1497" customFormat="1" ht="24" customHeight="1">
      <c r="A213" s="922"/>
      <c r="B213" s="921"/>
      <c r="C213" s="921"/>
      <c r="D213" s="921"/>
      <c r="E213" s="921"/>
      <c r="F213" s="921"/>
      <c r="G213" s="921"/>
      <c r="H213" s="1460"/>
      <c r="I213" s="1460"/>
      <c r="J213" s="1460"/>
    </row>
    <row r="214" spans="1:10" s="1497" customFormat="1" ht="24" customHeight="1">
      <c r="A214" s="922"/>
      <c r="B214" s="921"/>
      <c r="C214" s="921"/>
      <c r="D214" s="921"/>
      <c r="E214" s="921"/>
      <c r="F214" s="921"/>
      <c r="G214" s="921"/>
      <c r="H214" s="1460"/>
      <c r="I214" s="1460"/>
      <c r="J214" s="1460"/>
    </row>
    <row r="215" spans="1:10" s="1497" customFormat="1" ht="24" customHeight="1">
      <c r="A215" s="922"/>
      <c r="B215" s="921"/>
      <c r="C215" s="921"/>
      <c r="D215" s="921"/>
      <c r="E215" s="921"/>
      <c r="F215" s="921"/>
      <c r="G215" s="921"/>
      <c r="H215" s="1460"/>
      <c r="I215" s="1460"/>
      <c r="J215" s="1460"/>
    </row>
    <row r="216" spans="1:10" s="1497" customFormat="1" ht="24" customHeight="1">
      <c r="A216" s="922"/>
      <c r="B216" s="921"/>
      <c r="C216" s="921"/>
      <c r="D216" s="921"/>
      <c r="E216" s="921"/>
      <c r="F216" s="921"/>
      <c r="G216" s="921"/>
      <c r="H216" s="1460"/>
      <c r="I216" s="1460"/>
      <c r="J216" s="1460"/>
    </row>
    <row r="217" spans="1:10" s="1497" customFormat="1" ht="24" customHeight="1">
      <c r="A217" s="922"/>
      <c r="B217" s="921"/>
      <c r="C217" s="921"/>
      <c r="D217" s="921"/>
      <c r="E217" s="921"/>
      <c r="F217" s="921"/>
      <c r="G217" s="921"/>
      <c r="H217" s="1460"/>
      <c r="I217" s="1460"/>
      <c r="J217" s="1460"/>
    </row>
    <row r="218" spans="1:10" s="1497" customFormat="1" ht="24" customHeight="1">
      <c r="A218" s="922"/>
      <c r="B218" s="921"/>
      <c r="C218" s="921"/>
      <c r="D218" s="921"/>
      <c r="E218" s="921"/>
      <c r="F218" s="921"/>
      <c r="G218" s="921"/>
      <c r="H218" s="1460"/>
      <c r="I218" s="1460"/>
      <c r="J218" s="1460"/>
    </row>
    <row r="219" spans="1:10" s="1497" customFormat="1" ht="24" customHeight="1">
      <c r="A219" s="922"/>
      <c r="B219" s="921"/>
      <c r="C219" s="921"/>
      <c r="D219" s="921"/>
      <c r="E219" s="921"/>
      <c r="F219" s="921"/>
      <c r="G219" s="921"/>
      <c r="H219" s="1460"/>
      <c r="I219" s="1460"/>
      <c r="J219" s="1460"/>
    </row>
    <row r="220" spans="1:10" s="1497" customFormat="1" ht="24" customHeight="1">
      <c r="A220" s="922"/>
      <c r="B220" s="921"/>
      <c r="C220" s="921"/>
      <c r="D220" s="921"/>
      <c r="E220" s="921"/>
      <c r="F220" s="921"/>
      <c r="G220" s="921"/>
      <c r="H220" s="1460"/>
      <c r="I220" s="1460"/>
      <c r="J220" s="1460"/>
    </row>
    <row r="221" spans="1:10" s="1497" customFormat="1" ht="24" customHeight="1">
      <c r="A221" s="922"/>
      <c r="B221" s="921"/>
      <c r="C221" s="921"/>
      <c r="D221" s="921"/>
      <c r="E221" s="921"/>
      <c r="F221" s="921"/>
      <c r="G221" s="921"/>
      <c r="H221" s="1460"/>
      <c r="I221" s="1460"/>
      <c r="J221" s="1460"/>
    </row>
    <row r="222" spans="1:10" s="1497" customFormat="1" ht="24" customHeight="1">
      <c r="A222" s="922"/>
      <c r="B222" s="921"/>
      <c r="C222" s="921"/>
      <c r="D222" s="921"/>
      <c r="E222" s="921"/>
      <c r="F222" s="921"/>
      <c r="G222" s="921"/>
      <c r="H222" s="1460"/>
      <c r="I222" s="1460"/>
      <c r="J222" s="1460"/>
    </row>
    <row r="223" spans="1:10" s="1497" customFormat="1" ht="24" customHeight="1">
      <c r="A223" s="922"/>
      <c r="B223" s="921"/>
      <c r="C223" s="921"/>
      <c r="D223" s="921"/>
      <c r="E223" s="921"/>
      <c r="F223" s="921"/>
      <c r="G223" s="921"/>
      <c r="H223" s="1460"/>
      <c r="I223" s="1460"/>
      <c r="J223" s="1460"/>
    </row>
    <row r="224" spans="1:10" s="1497" customFormat="1" ht="24" customHeight="1">
      <c r="A224" s="922"/>
      <c r="B224" s="921"/>
      <c r="C224" s="921"/>
      <c r="D224" s="921"/>
      <c r="E224" s="921"/>
      <c r="F224" s="921"/>
      <c r="G224" s="921"/>
      <c r="H224" s="1460"/>
      <c r="I224" s="1460"/>
      <c r="J224" s="1460"/>
    </row>
    <row r="225" spans="1:10" s="1497" customFormat="1" ht="24" customHeight="1">
      <c r="A225" s="922"/>
      <c r="B225" s="921"/>
      <c r="C225" s="921"/>
      <c r="D225" s="921"/>
      <c r="E225" s="921"/>
      <c r="F225" s="921"/>
      <c r="G225" s="921"/>
      <c r="H225" s="1460"/>
      <c r="I225" s="1460"/>
      <c r="J225" s="1460"/>
    </row>
    <row r="226" spans="1:10" s="1497" customFormat="1" ht="24" customHeight="1">
      <c r="A226" s="922"/>
      <c r="B226" s="921"/>
      <c r="C226" s="921"/>
      <c r="D226" s="921"/>
      <c r="E226" s="921"/>
      <c r="F226" s="921"/>
      <c r="G226" s="921"/>
      <c r="H226" s="1460"/>
      <c r="I226" s="1460"/>
      <c r="J226" s="1460"/>
    </row>
    <row r="227" spans="1:10" s="1497" customFormat="1" ht="24" customHeight="1">
      <c r="A227" s="922"/>
      <c r="B227" s="921"/>
      <c r="C227" s="921"/>
      <c r="D227" s="921"/>
      <c r="E227" s="921"/>
      <c r="F227" s="921"/>
      <c r="G227" s="921"/>
      <c r="H227" s="1460"/>
      <c r="I227" s="1460"/>
      <c r="J227" s="1460"/>
    </row>
    <row r="228" spans="1:10" s="1497" customFormat="1" ht="24" customHeight="1">
      <c r="A228" s="922"/>
      <c r="B228" s="921"/>
      <c r="C228" s="921"/>
      <c r="D228" s="921"/>
      <c r="E228" s="921"/>
      <c r="F228" s="921"/>
      <c r="G228" s="921"/>
      <c r="H228" s="1460"/>
      <c r="I228" s="1460"/>
      <c r="J228" s="1460"/>
    </row>
  </sheetData>
  <mergeCells count="8">
    <mergeCell ref="A2:F2"/>
    <mergeCell ref="D26:E26"/>
    <mergeCell ref="A9:A10"/>
    <mergeCell ref="B9:B10"/>
    <mergeCell ref="C9:C10"/>
    <mergeCell ref="D9:D10"/>
    <mergeCell ref="E9:E10"/>
    <mergeCell ref="F9:F10"/>
  </mergeCells>
  <printOptions horizontalCentered="1"/>
  <pageMargins left="0.62992125984252001" right="0.43307086614173201" top="0.55118110236220497" bottom="0.35433070866141703" header="0.31496062992126" footer="0.31496062992126"/>
  <pageSetup paperSize="9" scale="80" fitToHeight="0" orientation="landscape" r:id="rId1"/>
  <headerFooter>
    <oddHeader>&amp;R&amp;"AngsanaUPC,Regular"&amp;16ปร.5(ก) &amp;P of &amp;N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9999"/>
  </sheetPr>
  <dimension ref="A1:I29"/>
  <sheetViews>
    <sheetView view="pageBreakPreview" zoomScaleNormal="100" workbookViewId="0">
      <selection activeCell="I15" sqref="I15"/>
    </sheetView>
  </sheetViews>
  <sheetFormatPr defaultColWidth="9.140625" defaultRowHeight="24" customHeight="1"/>
  <cols>
    <col min="1" max="1" width="21.42578125" style="9" customWidth="1"/>
    <col min="2" max="2" width="73.28515625" style="10" customWidth="1"/>
    <col min="3" max="3" width="22" style="10" customWidth="1"/>
    <col min="4" max="4" width="20" style="10" customWidth="1"/>
    <col min="5" max="5" width="18.85546875" style="10" customWidth="1"/>
    <col min="6" max="6" width="17.28515625" style="10" customWidth="1"/>
    <col min="7" max="7" width="15.7109375" style="10" customWidth="1"/>
    <col min="8" max="16384" width="9.140625" style="10"/>
  </cols>
  <sheetData>
    <row r="1" spans="1:9" s="639" customFormat="1" ht="23.25">
      <c r="A1" s="39"/>
      <c r="B1" s="641"/>
      <c r="C1" s="641"/>
      <c r="D1" s="641"/>
      <c r="E1" s="641"/>
      <c r="F1" s="642" t="s">
        <v>88</v>
      </c>
      <c r="I1" s="663"/>
    </row>
    <row r="2" spans="1:9" s="639" customFormat="1" ht="23.25">
      <c r="A2" s="1574" t="s">
        <v>89</v>
      </c>
      <c r="B2" s="1574"/>
      <c r="C2" s="1574"/>
      <c r="D2" s="1574"/>
      <c r="E2" s="1574"/>
      <c r="F2" s="1574"/>
      <c r="I2" s="663"/>
    </row>
    <row r="3" spans="1:9" s="639" customFormat="1" ht="23.25">
      <c r="A3" s="39" t="s">
        <v>45</v>
      </c>
      <c r="B3" s="641" t="str">
        <f>ปร6!B3</f>
        <v>โครงการปรับปรุงห้องตรวจเวชศาสตร์ฉุกเฉิน</v>
      </c>
      <c r="C3" s="641"/>
      <c r="D3" s="641"/>
      <c r="E3" s="641"/>
      <c r="F3" s="643"/>
      <c r="I3" s="663"/>
    </row>
    <row r="4" spans="1:9" s="639" customFormat="1" ht="23.25">
      <c r="A4" s="39" t="s">
        <v>47</v>
      </c>
      <c r="B4" s="641" t="str">
        <f>ปร6!B4</f>
        <v>คณะแพทยศาสตร์วชิรพยาบาล  มหาวิทยาลัยนวมินทราธิราช</v>
      </c>
      <c r="C4" s="641"/>
      <c r="D4" s="641"/>
      <c r="E4" s="641"/>
      <c r="F4" s="641"/>
      <c r="I4" s="663"/>
    </row>
    <row r="5" spans="1:9" s="639" customFormat="1" ht="23.25">
      <c r="A5" s="39" t="s">
        <v>49</v>
      </c>
      <c r="B5" s="641" t="str">
        <f>ปร6!B5</f>
        <v>ถนนสามเสน แขวงวชิรพยาบาล เขตดุสิต กรุงเทพฯ</v>
      </c>
      <c r="C5" s="641"/>
      <c r="D5" s="641"/>
      <c r="E5" s="641"/>
      <c r="F5" s="643"/>
      <c r="I5" s="663"/>
    </row>
    <row r="6" spans="1:9" s="639" customFormat="1" ht="23.25">
      <c r="A6" s="39" t="s">
        <v>51</v>
      </c>
      <c r="B6" s="641" t="str">
        <f>ปร6!B6</f>
        <v>DS68-01-06</v>
      </c>
      <c r="C6" s="641"/>
      <c r="D6" s="641"/>
      <c r="E6" s="641"/>
      <c r="F6" s="643"/>
      <c r="I6" s="663"/>
    </row>
    <row r="7" spans="1:9" s="639" customFormat="1" ht="23.25">
      <c r="A7" s="39" t="s">
        <v>53</v>
      </c>
      <c r="B7" s="641"/>
      <c r="C7" s="641"/>
      <c r="D7" s="641"/>
      <c r="E7" s="641"/>
      <c r="I7" s="663"/>
    </row>
    <row r="8" spans="1:9" s="639" customFormat="1" ht="23.25">
      <c r="A8" s="39" t="s">
        <v>54</v>
      </c>
      <c r="B8" s="641" t="str">
        <f>ปร6!B8</f>
        <v>เมื่อวันที่  14 เดือน  สิงหาคม พ.ศ.2568</v>
      </c>
      <c r="C8" s="641"/>
      <c r="D8" s="641"/>
      <c r="E8" s="641"/>
      <c r="F8" s="644" t="s">
        <v>55</v>
      </c>
      <c r="I8" s="663"/>
    </row>
    <row r="9" spans="1:9" ht="24" customHeight="1">
      <c r="A9" s="1576" t="s">
        <v>12</v>
      </c>
      <c r="B9" s="1578" t="s">
        <v>13</v>
      </c>
      <c r="C9" s="1580" t="s">
        <v>72</v>
      </c>
      <c r="D9" s="645" t="s">
        <v>42</v>
      </c>
      <c r="E9" s="646" t="s">
        <v>90</v>
      </c>
      <c r="F9" s="1580" t="s">
        <v>18</v>
      </c>
    </row>
    <row r="10" spans="1:9" ht="24" customHeight="1">
      <c r="A10" s="1577"/>
      <c r="B10" s="1579"/>
      <c r="C10" s="1581"/>
      <c r="D10" s="647">
        <v>7.0000000000000007E-2</v>
      </c>
      <c r="E10" s="648" t="s">
        <v>91</v>
      </c>
      <c r="F10" s="1581"/>
    </row>
    <row r="11" spans="1:9" s="640" customFormat="1" ht="23.25">
      <c r="A11" s="649"/>
      <c r="B11" s="650" t="s">
        <v>92</v>
      </c>
      <c r="C11" s="651"/>
      <c r="D11" s="652"/>
      <c r="E11" s="653"/>
      <c r="F11" s="654"/>
    </row>
    <row r="12" spans="1:9" s="640" customFormat="1" ht="23.25">
      <c r="A12" s="649">
        <v>1</v>
      </c>
      <c r="B12" s="655" t="s">
        <v>93</v>
      </c>
      <c r="C12" s="656">
        <f>SUM('8.งานครุภัณฑ์จัดชื้อ'!J161)</f>
        <v>14618750</v>
      </c>
      <c r="D12" s="657">
        <f>ROUND(C12*0.07,2)</f>
        <v>1023312.5</v>
      </c>
      <c r="E12" s="658">
        <f>D12+C12</f>
        <v>15642062.5</v>
      </c>
      <c r="F12" s="654"/>
    </row>
    <row r="13" spans="1:9" s="640" customFormat="1" ht="23.25">
      <c r="A13" s="649"/>
      <c r="B13" s="655"/>
      <c r="C13" s="651"/>
      <c r="D13" s="652"/>
      <c r="E13" s="653"/>
      <c r="F13" s="654"/>
    </row>
    <row r="14" spans="1:9" s="640" customFormat="1" ht="23.25">
      <c r="A14" s="649"/>
      <c r="B14" s="655"/>
      <c r="C14" s="651"/>
      <c r="D14" s="652"/>
      <c r="E14" s="653"/>
      <c r="F14" s="654"/>
    </row>
    <row r="15" spans="1:9" s="640" customFormat="1" ht="23.25">
      <c r="A15" s="649"/>
      <c r="B15" s="655"/>
      <c r="C15" s="651"/>
      <c r="D15" s="652"/>
      <c r="E15" s="653"/>
      <c r="F15" s="654"/>
    </row>
    <row r="16" spans="1:9" s="640" customFormat="1" ht="23.25">
      <c r="A16" s="649"/>
      <c r="B16" s="655"/>
      <c r="C16" s="651"/>
      <c r="D16" s="652"/>
      <c r="E16" s="653"/>
      <c r="F16" s="654"/>
    </row>
    <row r="17" spans="1:6" s="5" customFormat="1" ht="24" customHeight="1">
      <c r="A17" s="88"/>
      <c r="B17" s="659" t="str">
        <f>"รวมราคา "&amp;B11</f>
        <v>รวมราคา ส่วนงานที่ 2 ค่างานครุภัณฑ์ สั่งซื้อ ( จัดซื้อ )</v>
      </c>
      <c r="C17" s="660"/>
      <c r="D17" s="88"/>
      <c r="E17" s="660">
        <f>SUM(E12:E16)</f>
        <v>15642062.5</v>
      </c>
      <c r="F17" s="88"/>
    </row>
    <row r="18" spans="1:6" s="5" customFormat="1" ht="24" customHeight="1">
      <c r="A18" s="661"/>
      <c r="B18" s="68"/>
      <c r="C18" s="203"/>
      <c r="D18" s="661"/>
      <c r="E18" s="203"/>
      <c r="F18" s="661"/>
    </row>
    <row r="19" spans="1:6" ht="24" customHeight="1">
      <c r="B19" s="39" t="s">
        <v>64</v>
      </c>
      <c r="C19" s="39"/>
      <c r="D19" s="39"/>
      <c r="E19" s="40"/>
    </row>
    <row r="20" spans="1:6" ht="24" customHeight="1">
      <c r="B20" s="42" t="s">
        <v>65</v>
      </c>
      <c r="C20" s="48"/>
      <c r="D20" s="44" t="s">
        <v>66</v>
      </c>
      <c r="E20" s="45"/>
    </row>
    <row r="21" spans="1:6" s="6" customFormat="1" ht="24" customHeight="1">
      <c r="A21" s="55"/>
      <c r="B21" s="42" t="s">
        <v>67</v>
      </c>
      <c r="C21" s="48"/>
      <c r="D21" s="1575" t="s">
        <v>68</v>
      </c>
      <c r="E21" s="1575"/>
    </row>
    <row r="22" spans="1:6" s="6" customFormat="1" ht="24" customHeight="1">
      <c r="A22" s="55"/>
      <c r="B22" s="42" t="s">
        <v>66</v>
      </c>
      <c r="C22" s="48"/>
      <c r="D22" s="42"/>
      <c r="E22" s="1"/>
    </row>
    <row r="23" spans="1:6" s="6" customFormat="1" ht="24" customHeight="1">
      <c r="A23" s="55"/>
      <c r="B23" s="42" t="s">
        <v>69</v>
      </c>
      <c r="C23" s="48"/>
      <c r="D23" s="42"/>
      <c r="E23" s="1"/>
    </row>
    <row r="24" spans="1:6" s="6" customFormat="1" ht="24" customHeight="1">
      <c r="A24" s="55"/>
      <c r="B24" s="93"/>
      <c r="D24" s="93"/>
      <c r="E24" s="662"/>
    </row>
    <row r="25" spans="1:6" s="6" customFormat="1" ht="24" customHeight="1">
      <c r="A25" s="55"/>
      <c r="B25" s="488"/>
      <c r="C25" s="488"/>
      <c r="D25" s="93"/>
    </row>
    <row r="26" spans="1:6" s="6" customFormat="1" ht="24" customHeight="1">
      <c r="B26" s="93"/>
      <c r="D26" s="93"/>
    </row>
    <row r="27" spans="1:6" ht="24" customHeight="1">
      <c r="B27" s="6"/>
      <c r="C27" s="6"/>
      <c r="D27" s="93"/>
      <c r="E27" s="6"/>
    </row>
    <row r="28" spans="1:6" ht="24" customHeight="1">
      <c r="B28" s="326"/>
      <c r="C28" s="326"/>
      <c r="D28" s="326"/>
      <c r="E28" s="6"/>
    </row>
    <row r="29" spans="1:6" ht="24" customHeight="1">
      <c r="B29" s="326"/>
      <c r="C29" s="326"/>
      <c r="D29" s="326"/>
      <c r="E29" s="6"/>
    </row>
  </sheetData>
  <mergeCells count="6">
    <mergeCell ref="A2:F2"/>
    <mergeCell ref="D21:E21"/>
    <mergeCell ref="A9:A10"/>
    <mergeCell ref="B9:B10"/>
    <mergeCell ref="C9:C10"/>
    <mergeCell ref="F9:F10"/>
  </mergeCells>
  <printOptions horizontalCentered="1"/>
  <pageMargins left="0.62992125984252001" right="0.43307086614173201" top="0.55118110236220497" bottom="0.55118110236220497" header="0.31496062992126" footer="0.31496062992126"/>
  <pageSetup paperSize="9" scale="78" fitToHeight="13" orientation="landscape" r:id="rId1"/>
  <headerFooter alignWithMargins="0">
    <oddHeader>&amp;R&amp;"AngsanaUPC,Regular"&amp;16ปร.5 (ข) หน้าที่ &amp;P of &amp;N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9999"/>
  </sheetPr>
  <dimension ref="A1:G29"/>
  <sheetViews>
    <sheetView tabSelected="1" view="pageBreakPreview" topLeftCell="B1" zoomScale="85" zoomScaleNormal="100" workbookViewId="0">
      <selection activeCell="F14" sqref="F14"/>
    </sheetView>
  </sheetViews>
  <sheetFormatPr defaultColWidth="9.140625" defaultRowHeight="24" customHeight="1"/>
  <cols>
    <col min="1" max="1" width="3.42578125" style="10" hidden="1" customWidth="1"/>
    <col min="2" max="2" width="22" style="9" customWidth="1"/>
    <col min="3" max="3" width="84.5703125" style="10" customWidth="1"/>
    <col min="4" max="4" width="14.28515625" style="103" customWidth="1"/>
    <col min="5" max="5" width="12.140625" style="610" customWidth="1"/>
    <col min="6" max="6" width="20.140625" style="10" customWidth="1"/>
    <col min="7" max="7" width="16.7109375" style="10" customWidth="1"/>
    <col min="8" max="16384" width="9.140625" style="10"/>
  </cols>
  <sheetData>
    <row r="1" spans="1:7" s="601" customFormat="1" ht="24" customHeight="1">
      <c r="A1" s="606"/>
      <c r="D1" s="611"/>
      <c r="E1" s="612"/>
      <c r="F1" s="613"/>
      <c r="G1" s="614" t="s">
        <v>94</v>
      </c>
    </row>
    <row r="2" spans="1:7" s="601" customFormat="1" ht="24" customHeight="1">
      <c r="A2" s="1583" t="s">
        <v>95</v>
      </c>
      <c r="B2" s="1583"/>
      <c r="C2" s="1583"/>
      <c r="D2" s="1583"/>
      <c r="E2" s="1583"/>
      <c r="F2" s="1583"/>
    </row>
    <row r="3" spans="1:7" s="601" customFormat="1" ht="24" customHeight="1">
      <c r="A3" s="1583" t="s">
        <v>96</v>
      </c>
      <c r="B3" s="1583"/>
      <c r="C3" s="1583"/>
      <c r="D3" s="1583"/>
      <c r="E3" s="1583"/>
      <c r="F3" s="1583"/>
    </row>
    <row r="4" spans="1:7" s="486" customFormat="1" ht="24" customHeight="1">
      <c r="A4" s="494"/>
      <c r="B4" s="66" t="s">
        <v>45</v>
      </c>
      <c r="C4" s="495" t="str">
        <f>ปร6!B3</f>
        <v>โครงการปรับปรุงห้องตรวจเวชศาสตร์ฉุกเฉิน</v>
      </c>
      <c r="D4" s="496"/>
      <c r="E4" s="615"/>
    </row>
    <row r="5" spans="1:7" s="486" customFormat="1" ht="24" customHeight="1">
      <c r="A5" s="494"/>
      <c r="B5" s="68" t="s">
        <v>47</v>
      </c>
      <c r="C5" s="497" t="str">
        <f>ปร6!B4</f>
        <v>คณะแพทยศาสตร์วชิรพยาบาล  มหาวิทยาลัยนวมินทราธิราช</v>
      </c>
      <c r="D5" s="496"/>
      <c r="E5" s="615"/>
    </row>
    <row r="6" spans="1:7" s="486" customFormat="1" ht="24" customHeight="1">
      <c r="A6" s="494"/>
      <c r="B6" s="68" t="s">
        <v>49</v>
      </c>
      <c r="C6" s="497" t="str">
        <f>ปร6!B5</f>
        <v>ถนนสามเสน แขวงวชิรพยาบาล เขตดุสิต กรุงเทพฯ</v>
      </c>
      <c r="D6" s="496"/>
      <c r="E6" s="615"/>
    </row>
    <row r="7" spans="1:7" s="486" customFormat="1" ht="24" customHeight="1">
      <c r="A7" s="494"/>
      <c r="B7" s="14" t="s">
        <v>51</v>
      </c>
      <c r="C7" s="486" t="str">
        <f>ปร6!B6</f>
        <v>DS68-01-06</v>
      </c>
      <c r="D7" s="496"/>
      <c r="E7" s="615"/>
    </row>
    <row r="8" spans="1:7" s="609" customFormat="1" ht="24" customHeight="1">
      <c r="A8" s="494"/>
      <c r="B8" s="19" t="s">
        <v>53</v>
      </c>
      <c r="D8" s="616"/>
      <c r="E8" s="617"/>
      <c r="F8" s="618"/>
    </row>
    <row r="9" spans="1:7" s="609" customFormat="1" ht="24" customHeight="1">
      <c r="A9" s="494"/>
      <c r="B9" s="19" t="s">
        <v>54</v>
      </c>
      <c r="C9" s="609" t="str">
        <f>ปร6!B8</f>
        <v>เมื่อวันที่  14 เดือน  สิงหาคม พ.ศ.2568</v>
      </c>
      <c r="D9" s="616"/>
      <c r="E9" s="617"/>
      <c r="F9" s="619"/>
      <c r="G9" s="620" t="s">
        <v>55</v>
      </c>
    </row>
    <row r="10" spans="1:7" s="5" customFormat="1" ht="24" customHeight="1">
      <c r="B10" s="1584" t="s">
        <v>12</v>
      </c>
      <c r="C10" s="1582" t="s">
        <v>13</v>
      </c>
      <c r="D10" s="1585" t="s">
        <v>14</v>
      </c>
      <c r="E10" s="1587" t="s">
        <v>15</v>
      </c>
      <c r="F10" s="1588" t="s">
        <v>97</v>
      </c>
      <c r="G10" s="1582" t="s">
        <v>18</v>
      </c>
    </row>
    <row r="11" spans="1:7" s="5" customFormat="1" ht="24" customHeight="1">
      <c r="B11" s="1584"/>
      <c r="C11" s="1582"/>
      <c r="D11" s="1586"/>
      <c r="E11" s="1587"/>
      <c r="F11" s="1589"/>
      <c r="G11" s="1582"/>
    </row>
    <row r="12" spans="1:7" ht="24" customHeight="1">
      <c r="B12" s="77"/>
      <c r="C12" s="621" t="s">
        <v>59</v>
      </c>
      <c r="D12" s="622"/>
      <c r="E12" s="623"/>
      <c r="F12" s="624"/>
      <c r="G12" s="624"/>
    </row>
    <row r="13" spans="1:7" ht="24" customHeight="1">
      <c r="B13" s="77">
        <v>1</v>
      </c>
      <c r="C13" s="625" t="s">
        <v>98</v>
      </c>
      <c r="D13" s="626">
        <v>1</v>
      </c>
      <c r="E13" s="627" t="s">
        <v>99</v>
      </c>
      <c r="F13" s="624">
        <f>'9.ส่วนงานที่3'!G16</f>
        <v>1183800</v>
      </c>
      <c r="G13" s="624"/>
    </row>
    <row r="14" spans="1:7" ht="24" customHeight="1">
      <c r="B14" s="77"/>
      <c r="C14" s="628"/>
      <c r="D14" s="629"/>
      <c r="E14" s="630"/>
      <c r="F14" s="631"/>
      <c r="G14" s="631"/>
    </row>
    <row r="15" spans="1:7" ht="24" customHeight="1">
      <c r="B15" s="77"/>
      <c r="C15" s="628"/>
      <c r="D15" s="629"/>
      <c r="E15" s="630"/>
      <c r="F15" s="631"/>
      <c r="G15" s="631"/>
    </row>
    <row r="16" spans="1:7" ht="24" customHeight="1">
      <c r="B16" s="77"/>
      <c r="C16" s="625"/>
      <c r="D16" s="626"/>
      <c r="E16" s="627"/>
      <c r="F16" s="624"/>
      <c r="G16" s="624"/>
    </row>
    <row r="17" spans="1:7" ht="24" customHeight="1">
      <c r="B17" s="77"/>
      <c r="C17" s="628"/>
      <c r="D17" s="629"/>
      <c r="E17" s="630"/>
      <c r="F17" s="631"/>
      <c r="G17" s="631"/>
    </row>
    <row r="18" spans="1:7" ht="24" customHeight="1">
      <c r="B18" s="77"/>
      <c r="C18" s="625"/>
      <c r="D18" s="626"/>
      <c r="E18" s="627"/>
      <c r="F18" s="624"/>
      <c r="G18" s="624"/>
    </row>
    <row r="19" spans="1:7" ht="24" customHeight="1">
      <c r="B19" s="77"/>
      <c r="C19" s="628"/>
      <c r="D19" s="629"/>
      <c r="E19" s="630"/>
      <c r="F19" s="631"/>
      <c r="G19" s="631"/>
    </row>
    <row r="20" spans="1:7" s="5" customFormat="1" ht="24" customHeight="1">
      <c r="B20" s="632"/>
      <c r="C20" s="633" t="str">
        <f>"รวมราคา "&amp;C12</f>
        <v>รวมราคา ส่วนงานที่ 3 ค่าใช้จ่ายพิเศษตามข้อกำหนด</v>
      </c>
      <c r="D20" s="634"/>
      <c r="E20" s="635"/>
      <c r="F20" s="635">
        <f>SUM(F13:F19)</f>
        <v>1183800</v>
      </c>
      <c r="G20" s="635"/>
    </row>
    <row r="22" spans="1:7" s="6" customFormat="1" ht="24" customHeight="1">
      <c r="A22" s="55"/>
      <c r="C22" s="39" t="s">
        <v>64</v>
      </c>
      <c r="D22" s="39"/>
      <c r="E22" s="636"/>
      <c r="F22" s="40"/>
      <c r="G22" s="488"/>
    </row>
    <row r="23" spans="1:7" s="6" customFormat="1" ht="24" customHeight="1">
      <c r="A23" s="55"/>
      <c r="C23" s="42" t="s">
        <v>65</v>
      </c>
      <c r="D23" s="44" t="s">
        <v>66</v>
      </c>
      <c r="E23" s="637"/>
    </row>
    <row r="24" spans="1:7" s="6" customFormat="1" ht="24" customHeight="1">
      <c r="A24" s="55"/>
      <c r="C24" s="42" t="s">
        <v>67</v>
      </c>
      <c r="D24" s="1575" t="s">
        <v>68</v>
      </c>
      <c r="E24" s="1575"/>
      <c r="F24" s="1575"/>
    </row>
    <row r="25" spans="1:7" s="6" customFormat="1" ht="24" customHeight="1">
      <c r="A25" s="55"/>
      <c r="C25" s="42" t="s">
        <v>66</v>
      </c>
      <c r="D25" s="48"/>
      <c r="E25" s="47"/>
      <c r="F25" s="1"/>
    </row>
    <row r="26" spans="1:7" s="6" customFormat="1" ht="24" customHeight="1">
      <c r="A26" s="55"/>
      <c r="C26" s="42" t="s">
        <v>69</v>
      </c>
      <c r="D26" s="48"/>
      <c r="E26" s="47"/>
      <c r="F26" s="1"/>
    </row>
    <row r="27" spans="1:7" ht="24" customHeight="1">
      <c r="C27" s="488"/>
      <c r="D27" s="328"/>
      <c r="E27" s="638"/>
      <c r="F27" s="488"/>
      <c r="G27" s="93"/>
    </row>
    <row r="28" spans="1:7" ht="24" customHeight="1">
      <c r="C28" s="93"/>
      <c r="D28" s="93"/>
      <c r="E28" s="204"/>
      <c r="F28" s="6"/>
      <c r="G28" s="93"/>
    </row>
    <row r="29" spans="1:7" ht="24" customHeight="1">
      <c r="C29" s="6"/>
      <c r="D29" s="50"/>
      <c r="E29" s="223"/>
      <c r="F29" s="6"/>
      <c r="G29" s="93"/>
    </row>
  </sheetData>
  <mergeCells count="9">
    <mergeCell ref="G10:G11"/>
    <mergeCell ref="A2:F2"/>
    <mergeCell ref="A3:F3"/>
    <mergeCell ref="D24:F24"/>
    <mergeCell ref="B10:B11"/>
    <mergeCell ref="C10:C11"/>
    <mergeCell ref="D10:D11"/>
    <mergeCell ref="E10:E11"/>
    <mergeCell ref="F10:F11"/>
  </mergeCells>
  <printOptions horizontalCentered="1"/>
  <pageMargins left="0.62992125984252001" right="0.43307086614173201" top="0.55118110236220497" bottom="0.35433070866141703" header="0.31496062992126" footer="0.31496062992126"/>
  <pageSetup paperSize="9" scale="80" fitToHeight="0" orientation="landscape" r:id="rId1"/>
  <headerFooter alignWithMargins="0">
    <oddHeader>&amp;R&amp;"AngsanaUPC,Regular"&amp;16ปร.4(พ)หน้าที่ &amp;P of &amp;N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L159"/>
  <sheetViews>
    <sheetView view="pageBreakPreview" zoomScale="85" zoomScaleNormal="100" workbookViewId="0">
      <selection activeCell="K67" sqref="K67"/>
    </sheetView>
  </sheetViews>
  <sheetFormatPr defaultColWidth="9.140625" defaultRowHeight="24" customHeight="1"/>
  <cols>
    <col min="1" max="1" width="20.85546875" style="9" customWidth="1"/>
    <col min="2" max="2" width="71.28515625" style="10" customWidth="1"/>
    <col min="3" max="3" width="11.7109375" style="10" customWidth="1"/>
    <col min="4" max="4" width="10" style="10" customWidth="1"/>
    <col min="5" max="5" width="18" style="489" customWidth="1"/>
    <col min="6" max="6" width="18.28515625" style="490" customWidth="1"/>
    <col min="7" max="7" width="18.42578125" style="490" customWidth="1"/>
    <col min="8" max="8" width="16" style="491" customWidth="1"/>
    <col min="9" max="9" width="21" style="492" customWidth="1"/>
    <col min="10" max="11" width="9.140625" style="492"/>
    <col min="12" max="12" width="19.85546875" style="492" customWidth="1"/>
    <col min="13" max="13" width="18.7109375" style="492" customWidth="1"/>
    <col min="14" max="14" width="19.7109375" style="492" customWidth="1"/>
    <col min="15" max="16384" width="9.140625" style="492"/>
  </cols>
  <sheetData>
    <row r="1" spans="1:9" ht="24" customHeight="1">
      <c r="H1" s="493" t="s">
        <v>100</v>
      </c>
    </row>
    <row r="2" spans="1:9" s="10" customFormat="1" ht="24" customHeight="1">
      <c r="A2" s="1590" t="s">
        <v>101</v>
      </c>
      <c r="B2" s="1590"/>
      <c r="C2" s="1590"/>
      <c r="D2" s="1590"/>
      <c r="E2" s="1590"/>
      <c r="F2" s="1590"/>
      <c r="G2" s="1590"/>
      <c r="H2" s="1590"/>
    </row>
    <row r="3" spans="1:9" s="486" customFormat="1" ht="24" customHeight="1">
      <c r="A3" s="494" t="s">
        <v>45</v>
      </c>
      <c r="B3" s="495" t="str">
        <f>ปร6!B3</f>
        <v>โครงการปรับปรุงห้องตรวจเวชศาสตร์ฉุกเฉิน</v>
      </c>
      <c r="C3" s="495"/>
      <c r="D3" s="495"/>
      <c r="E3" s="495"/>
      <c r="F3" s="496"/>
      <c r="G3" s="496"/>
    </row>
    <row r="4" spans="1:9" s="486" customFormat="1" ht="24" customHeight="1">
      <c r="A4" s="494" t="s">
        <v>47</v>
      </c>
      <c r="B4" s="497" t="str">
        <f>ปร6!B4</f>
        <v>คณะแพทยศาสตร์วชิรพยาบาล  มหาวิทยาลัยนวมินทราธิราช</v>
      </c>
      <c r="C4" s="497"/>
      <c r="D4" s="497"/>
      <c r="E4" s="497"/>
      <c r="F4" s="496"/>
      <c r="G4" s="496"/>
    </row>
    <row r="5" spans="1:9" s="486" customFormat="1" ht="24" customHeight="1">
      <c r="A5" s="494" t="s">
        <v>49</v>
      </c>
      <c r="B5" s="497" t="str">
        <f>ปร6!B5</f>
        <v>ถนนสามเสน แขวงวชิรพยาบาล เขตดุสิต กรุงเทพฯ</v>
      </c>
      <c r="C5" s="497"/>
      <c r="D5" s="497"/>
      <c r="E5" s="497"/>
      <c r="F5" s="496"/>
      <c r="G5" s="496"/>
    </row>
    <row r="6" spans="1:9" s="486" customFormat="1" ht="24" customHeight="1">
      <c r="A6" s="494" t="s">
        <v>51</v>
      </c>
      <c r="B6" s="486" t="str">
        <f>ปร6!B6</f>
        <v>DS68-01-06</v>
      </c>
      <c r="F6" s="496"/>
      <c r="G6" s="496"/>
    </row>
    <row r="7" spans="1:9" s="486" customFormat="1" ht="24" customHeight="1">
      <c r="A7" s="494" t="s">
        <v>53</v>
      </c>
      <c r="B7" s="495"/>
      <c r="C7" s="495"/>
      <c r="D7" s="495"/>
      <c r="E7" s="495"/>
      <c r="F7" s="496"/>
      <c r="G7" s="496"/>
    </row>
    <row r="8" spans="1:9" s="486" customFormat="1" ht="24" customHeight="1">
      <c r="A8" s="498" t="s">
        <v>54</v>
      </c>
      <c r="B8" s="499" t="str">
        <f>ปร6!B8</f>
        <v>เมื่อวันที่  14 เดือน  สิงหาคม พ.ศ.2568</v>
      </c>
      <c r="C8" s="499"/>
      <c r="D8" s="499"/>
      <c r="E8" s="499"/>
      <c r="F8" s="500"/>
      <c r="G8" s="500"/>
      <c r="H8" s="501" t="s">
        <v>55</v>
      </c>
    </row>
    <row r="9" spans="1:9" ht="24.95" customHeight="1">
      <c r="A9" s="1592" t="s">
        <v>12</v>
      </c>
      <c r="B9" s="1594" t="s">
        <v>13</v>
      </c>
      <c r="C9" s="1596" t="s">
        <v>14</v>
      </c>
      <c r="D9" s="1598" t="s">
        <v>15</v>
      </c>
      <c r="E9" s="1591" t="s">
        <v>17</v>
      </c>
      <c r="F9" s="1591"/>
      <c r="G9" s="1599" t="s">
        <v>102</v>
      </c>
      <c r="H9" s="1592" t="s">
        <v>18</v>
      </c>
    </row>
    <row r="10" spans="1:9" ht="24.95" customHeight="1">
      <c r="A10" s="1593"/>
      <c r="B10" s="1595"/>
      <c r="C10" s="1597"/>
      <c r="D10" s="1582"/>
      <c r="E10" s="502" t="s">
        <v>22</v>
      </c>
      <c r="F10" s="502" t="s">
        <v>23</v>
      </c>
      <c r="G10" s="1600"/>
      <c r="H10" s="1593"/>
    </row>
    <row r="11" spans="1:9" s="62" customFormat="1" ht="24.95" customHeight="1">
      <c r="A11" s="503"/>
      <c r="B11" s="504" t="s">
        <v>57</v>
      </c>
      <c r="C11" s="505"/>
      <c r="D11" s="506"/>
      <c r="E11" s="507"/>
      <c r="F11" s="508"/>
      <c r="G11" s="508"/>
      <c r="H11" s="509"/>
    </row>
    <row r="12" spans="1:9" s="62" customFormat="1" ht="24.95" customHeight="1">
      <c r="A12" s="503"/>
      <c r="B12" s="510" t="str">
        <f>'[1]1.งานวิศวกรรมโครงสร้าง'!B12</f>
        <v>กลุ่มงานที่  1 งานปรับปรุงก่อสร้าง</v>
      </c>
      <c r="C12" s="511"/>
      <c r="D12" s="512"/>
      <c r="E12" s="507"/>
      <c r="F12" s="508"/>
      <c r="G12" s="508"/>
      <c r="H12" s="509"/>
    </row>
    <row r="13" spans="1:9" s="327" customFormat="1" ht="24.95" customHeight="1">
      <c r="A13" s="119">
        <v>1</v>
      </c>
      <c r="B13" s="513" t="str">
        <f>'1.ปร4.งานรื้อถอน  '!B13</f>
        <v>งานเตรียมพื้นที่-งานรื้อถอนอาคารเดิม</v>
      </c>
      <c r="C13" s="513"/>
      <c r="D13" s="514"/>
      <c r="E13" s="507"/>
      <c r="F13" s="515"/>
      <c r="G13" s="515"/>
      <c r="H13" s="516"/>
    </row>
    <row r="14" spans="1:9" s="67" customFormat="1" ht="24.95" customHeight="1">
      <c r="A14" s="517">
        <v>1.1000000000000001</v>
      </c>
      <c r="B14" s="518" t="str">
        <f>'1.ปร4.งานรื้อถอน  '!C52</f>
        <v>รวมราคา งานรื้อถอนสิ่งปลูกสร้างเดิม  ชั้น 1</v>
      </c>
      <c r="C14" s="518"/>
      <c r="D14" s="519"/>
      <c r="E14" s="520">
        <f>'1.ปร4.งานรื้อถอน  '!H52</f>
        <v>0</v>
      </c>
      <c r="F14" s="520">
        <f>'1.ปร4.งานรื้อถอน  '!I52</f>
        <v>499165</v>
      </c>
      <c r="G14" s="520">
        <f>E14+F14</f>
        <v>499165</v>
      </c>
      <c r="H14" s="521"/>
      <c r="I14" s="328"/>
    </row>
    <row r="15" spans="1:9" s="67" customFormat="1" ht="24.95" customHeight="1">
      <c r="A15" s="522">
        <v>1.2</v>
      </c>
      <c r="B15" s="523" t="str">
        <f>'1.ปร4.งานรื้อถอน  '!C86</f>
        <v>รวมราคา งานรื้อถอนสิ่งปลูกสร้างเดิม  ชั้นลอย</v>
      </c>
      <c r="C15" s="523"/>
      <c r="D15" s="524"/>
      <c r="E15" s="525">
        <f>'1.ปร4.งานรื้อถอน  '!H86</f>
        <v>0</v>
      </c>
      <c r="F15" s="525">
        <f>'1.ปร4.งานรื้อถอน  '!I86</f>
        <v>397914.5</v>
      </c>
      <c r="G15" s="520">
        <f>E15+F15</f>
        <v>397914.5</v>
      </c>
      <c r="H15" s="526"/>
      <c r="I15" s="328"/>
    </row>
    <row r="16" spans="1:9" s="67" customFormat="1" ht="24.95" customHeight="1">
      <c r="A16" s="527"/>
      <c r="B16" s="528"/>
      <c r="C16" s="528"/>
      <c r="D16" s="529"/>
      <c r="E16" s="530"/>
      <c r="F16" s="530"/>
      <c r="G16" s="530"/>
      <c r="H16" s="531"/>
      <c r="I16" s="328"/>
    </row>
    <row r="17" spans="1:12" s="67" customFormat="1" ht="24.95" customHeight="1">
      <c r="A17" s="532"/>
      <c r="B17" s="533" t="str">
        <f>'1.ปร4.งานรื้อถอน  '!B87</f>
        <v>รวมราคา งานเตรียมพื้นที่-งานรื้อถอนอาคารเดิม</v>
      </c>
      <c r="C17" s="533"/>
      <c r="D17" s="142"/>
      <c r="E17" s="534">
        <f>SUM(E14:E16)</f>
        <v>0</v>
      </c>
      <c r="F17" s="534">
        <f>SUM(F14:F16)</f>
        <v>897079.5</v>
      </c>
      <c r="G17" s="534">
        <f>SUM(G14:G16)</f>
        <v>897079.5</v>
      </c>
      <c r="H17" s="283"/>
      <c r="I17" s="328"/>
    </row>
    <row r="18" spans="1:12" s="67" customFormat="1" ht="24.95" customHeight="1">
      <c r="A18" s="535">
        <v>2</v>
      </c>
      <c r="B18" s="536" t="str">
        <f>'2.งานวิศวกรรมโครงสร้าง'!B11</f>
        <v>งานวิศวกรรมโครงสร้าง</v>
      </c>
      <c r="C18" s="536"/>
      <c r="D18" s="537"/>
      <c r="E18" s="538"/>
      <c r="F18" s="539"/>
      <c r="G18" s="539"/>
      <c r="H18" s="540"/>
      <c r="I18" s="328"/>
    </row>
    <row r="19" spans="1:12" s="67" customFormat="1" ht="24.95" customHeight="1">
      <c r="A19" s="517">
        <v>2.1</v>
      </c>
      <c r="B19" s="518" t="str">
        <f>'2.งานวิศวกรรมโครงสร้าง'!C37</f>
        <v>รวมราคางานโครงสร้างชั้น 1</v>
      </c>
      <c r="C19" s="518"/>
      <c r="D19" s="519"/>
      <c r="E19" s="520">
        <f>'2.งานวิศวกรรมโครงสร้าง'!H37</f>
        <v>131230.53</v>
      </c>
      <c r="F19" s="520">
        <f>'2.งานวิศวกรรมโครงสร้าง'!I37</f>
        <v>35418.400000000001</v>
      </c>
      <c r="G19" s="520">
        <f>E19+F19</f>
        <v>166648.93</v>
      </c>
      <c r="H19" s="521"/>
      <c r="I19" s="328"/>
    </row>
    <row r="20" spans="1:12" s="67" customFormat="1" ht="24.95" customHeight="1">
      <c r="A20" s="517">
        <v>2.2000000000000002</v>
      </c>
      <c r="B20" s="518" t="str">
        <f>'2.งานวิศวกรรมโครงสร้าง'!C80</f>
        <v>รวมราคางานโครงสร้างชั้นลอย</v>
      </c>
      <c r="C20" s="518"/>
      <c r="D20" s="519"/>
      <c r="E20" s="520">
        <f>'2.งานวิศวกรรมโครงสร้าง'!H80</f>
        <v>1359602.07</v>
      </c>
      <c r="F20" s="520">
        <f>'2.งานวิศวกรรมโครงสร้าง'!I80</f>
        <v>356164.71</v>
      </c>
      <c r="G20" s="520">
        <f t="shared" ref="G20:G22" si="0">E20+F20</f>
        <v>1715766.78</v>
      </c>
      <c r="H20" s="521"/>
      <c r="I20" s="328"/>
    </row>
    <row r="21" spans="1:12" s="67" customFormat="1" ht="24.95" customHeight="1">
      <c r="A21" s="517">
        <v>2.2999999999999998</v>
      </c>
      <c r="B21" s="518" t="str">
        <f>'2.งานวิศวกรรมโครงสร้าง'!C98</f>
        <v>รวมราคางานติดตั้งหลังคา</v>
      </c>
      <c r="C21" s="518"/>
      <c r="D21" s="519"/>
      <c r="E21" s="520">
        <f>'2.งานวิศวกรรมโครงสร้าง'!H98</f>
        <v>837086.57</v>
      </c>
      <c r="F21" s="520">
        <f>'2.งานวิศวกรรมโครงสร้าง'!I98</f>
        <v>566968.80000000005</v>
      </c>
      <c r="G21" s="520">
        <f t="shared" si="0"/>
        <v>1404055.37</v>
      </c>
      <c r="H21" s="521"/>
      <c r="I21" s="328"/>
    </row>
    <row r="22" spans="1:12" s="67" customFormat="1" ht="24.95" customHeight="1">
      <c r="A22" s="517"/>
      <c r="B22" s="518"/>
      <c r="C22" s="518"/>
      <c r="D22" s="519"/>
      <c r="E22" s="520"/>
      <c r="F22" s="520"/>
      <c r="G22" s="520">
        <f t="shared" si="0"/>
        <v>0</v>
      </c>
      <c r="H22" s="521"/>
      <c r="I22" s="328"/>
    </row>
    <row r="23" spans="1:12" s="5" customFormat="1" ht="24.95" customHeight="1">
      <c r="A23" s="541"/>
      <c r="B23" s="542" t="str">
        <f>'2.งานวิศวกรรมโครงสร้าง'!B99</f>
        <v>รวมราคางานวิศวกรรมโครงสร้าง</v>
      </c>
      <c r="C23" s="542"/>
      <c r="D23" s="543"/>
      <c r="E23" s="544">
        <f>SUM(E19:E21)</f>
        <v>2327919.17</v>
      </c>
      <c r="F23" s="544">
        <f>SUM(F19:F21)</f>
        <v>958551.91</v>
      </c>
      <c r="G23" s="544">
        <f>SUM(G19:G21)</f>
        <v>3286471.08</v>
      </c>
      <c r="H23" s="250"/>
      <c r="I23" s="566"/>
    </row>
    <row r="24" spans="1:12" s="329" customFormat="1" ht="24.95" customHeight="1">
      <c r="A24" s="535">
        <v>3</v>
      </c>
      <c r="B24" s="536" t="str">
        <f>'3.งานสถาปัตยกรรม '!B11</f>
        <v>งานสถาปัตยกรรม</v>
      </c>
      <c r="C24" s="536"/>
      <c r="D24" s="537"/>
      <c r="E24" s="538"/>
      <c r="F24" s="539"/>
      <c r="G24" s="539"/>
      <c r="H24" s="540"/>
    </row>
    <row r="25" spans="1:12" s="67" customFormat="1" ht="24.95" customHeight="1">
      <c r="A25" s="517">
        <v>3.1</v>
      </c>
      <c r="B25" s="518" t="str">
        <f>'3.งานสถาปัตยกรรม '!C140</f>
        <v>รวมราคางานสถาปัตยกรรม ชั้น 1</v>
      </c>
      <c r="C25" s="518"/>
      <c r="D25" s="519"/>
      <c r="E25" s="520">
        <f>'3.งานสถาปัตยกรรม '!H140</f>
        <v>15586398.6</v>
      </c>
      <c r="F25" s="520">
        <f>'3.งานสถาปัตยกรรม '!I140</f>
        <v>3362077.8600000008</v>
      </c>
      <c r="G25" s="520">
        <f>E25+F25</f>
        <v>18948476.460000001</v>
      </c>
      <c r="H25" s="521"/>
      <c r="I25" s="328"/>
    </row>
    <row r="26" spans="1:12" s="67" customFormat="1" ht="24.95" customHeight="1">
      <c r="A26" s="517">
        <v>3.2</v>
      </c>
      <c r="B26" s="518" t="str">
        <f>'3.งานสถาปัตยกรรม '!C210</f>
        <v>รวมราคางานสถาปัตยกรรม ชั้นลอย</v>
      </c>
      <c r="C26" s="518"/>
      <c r="D26" s="519"/>
      <c r="E26" s="520">
        <f>'3.งานสถาปัตยกรรม '!H210</f>
        <v>7876075.7000000002</v>
      </c>
      <c r="F26" s="520">
        <f>'3.งานสถาปัตยกรรม '!I210</f>
        <v>1827667.9</v>
      </c>
      <c r="G26" s="520">
        <f>E26+F26</f>
        <v>9703743.5999999996</v>
      </c>
      <c r="H26" s="521"/>
      <c r="I26" s="328"/>
    </row>
    <row r="27" spans="1:12" s="67" customFormat="1" ht="24.95" customHeight="1">
      <c r="A27" s="517"/>
      <c r="B27" s="518"/>
      <c r="C27" s="518"/>
      <c r="D27" s="519"/>
      <c r="E27" s="520"/>
      <c r="F27" s="520"/>
      <c r="G27" s="520"/>
      <c r="H27" s="521"/>
      <c r="I27" s="328"/>
    </row>
    <row r="28" spans="1:12" s="5" customFormat="1" ht="24.95" customHeight="1">
      <c r="A28" s="541"/>
      <c r="B28" s="542" t="str">
        <f>'3.งานสถาปัตยกรรม '!B211</f>
        <v>รวมราคางานสถาปัตยกรรม</v>
      </c>
      <c r="C28" s="542"/>
      <c r="D28" s="543"/>
      <c r="E28" s="249">
        <f>SUM(E25:E26)</f>
        <v>23462474.300000001</v>
      </c>
      <c r="F28" s="249">
        <f t="shared" ref="F28:G28" si="1">SUM(F25:F26)</f>
        <v>5189745.7600000007</v>
      </c>
      <c r="G28" s="249">
        <f t="shared" si="1"/>
        <v>28652220.060000002</v>
      </c>
      <c r="H28" s="250"/>
      <c r="I28" s="566"/>
      <c r="L28" s="567"/>
    </row>
    <row r="29" spans="1:12" s="327" customFormat="1" ht="24.95" customHeight="1">
      <c r="A29" s="535">
        <v>4</v>
      </c>
      <c r="B29" s="545" t="str">
        <f>'4.งานระบบสุขาภิบาลและดับเพลิง'!B11</f>
        <v>งานระบบสุขาภิบาลดับเพลิงและระบบป้องกันอัคคีภัย</v>
      </c>
      <c r="C29" s="536"/>
      <c r="D29" s="537"/>
      <c r="E29" s="538"/>
      <c r="F29" s="546"/>
      <c r="G29" s="546"/>
      <c r="H29" s="540"/>
      <c r="I29" s="568"/>
      <c r="L29" s="568"/>
    </row>
    <row r="30" spans="1:12" s="67" customFormat="1" ht="24.95" customHeight="1">
      <c r="A30" s="517">
        <v>4.0999999999999996</v>
      </c>
      <c r="B30" s="518" t="str">
        <f>'4.งานระบบสุขาภิบาลและดับเพลิง'!C30</f>
        <v>รวมราคา งานระบบท่อน้ำประปา</v>
      </c>
      <c r="C30" s="518"/>
      <c r="D30" s="519"/>
      <c r="E30" s="520">
        <f>'4.งานระบบสุขาภิบาลและดับเพลิง'!H30</f>
        <v>133632</v>
      </c>
      <c r="F30" s="520">
        <f>'4.งานระบบสุขาภิบาลและดับเพลิง'!I30</f>
        <v>52235.6</v>
      </c>
      <c r="G30" s="520">
        <f>E30+F30</f>
        <v>185867.6</v>
      </c>
      <c r="H30" s="521"/>
      <c r="I30" s="328"/>
    </row>
    <row r="31" spans="1:12" s="67" customFormat="1" ht="24.95" customHeight="1">
      <c r="A31" s="517">
        <v>4.2</v>
      </c>
      <c r="B31" s="518" t="str">
        <f>'4.งานระบบสุขาภิบาลและดับเพลิง'!C53</f>
        <v>รวมราคา งานระบบท่อน้ำทิ้ง</v>
      </c>
      <c r="C31" s="518"/>
      <c r="D31" s="519"/>
      <c r="E31" s="520">
        <f>'4.งานระบบสุขาภิบาลและดับเพลิง'!H53</f>
        <v>222902.39999999999</v>
      </c>
      <c r="F31" s="520">
        <f>'4.งานระบบสุขาภิบาลและดับเพลิง'!I53</f>
        <v>112906.32</v>
      </c>
      <c r="G31" s="520">
        <f t="shared" ref="G31:G33" si="2">E31+F31</f>
        <v>335808.72</v>
      </c>
      <c r="H31" s="521"/>
      <c r="I31" s="328"/>
    </row>
    <row r="32" spans="1:12" s="67" customFormat="1" ht="24.95" customHeight="1">
      <c r="A32" s="517">
        <v>4.3</v>
      </c>
      <c r="B32" s="518" t="str">
        <f>'4.งานระบบสุขาภิบาลและดับเพลิง'!C78</f>
        <v>รวมราคา  งานระบบดับเพลิง</v>
      </c>
      <c r="C32" s="518"/>
      <c r="D32" s="519"/>
      <c r="E32" s="520">
        <f>'4.งานระบบสุขาภิบาลและดับเพลิง'!H78</f>
        <v>1015738.5</v>
      </c>
      <c r="F32" s="520">
        <f>'4.งานระบบสุขาภิบาลและดับเพลิง'!I78</f>
        <v>310438.05</v>
      </c>
      <c r="G32" s="520">
        <f t="shared" si="2"/>
        <v>1326176.55</v>
      </c>
      <c r="H32" s="521"/>
      <c r="I32" s="328"/>
    </row>
    <row r="33" spans="1:9" s="67" customFormat="1" ht="24.95" customHeight="1">
      <c r="A33" s="517">
        <v>4.4000000000000004</v>
      </c>
      <c r="B33" s="518" t="str">
        <f>'4.งานระบบสุขาภิบาลและดับเพลิง'!C107</f>
        <v>รวมราคา  งานระบบแก๊สทางการแพทย์</v>
      </c>
      <c r="C33" s="518"/>
      <c r="D33" s="519"/>
      <c r="E33" s="520">
        <f>'4.งานระบบสุขาภิบาลและดับเพลิง'!H107</f>
        <v>865367.6</v>
      </c>
      <c r="F33" s="520">
        <f>'4.งานระบบสุขาภิบาลและดับเพลิง'!I107</f>
        <v>320960.08</v>
      </c>
      <c r="G33" s="520">
        <f t="shared" si="2"/>
        <v>1186327.68</v>
      </c>
      <c r="H33" s="521"/>
      <c r="I33" s="328"/>
    </row>
    <row r="34" spans="1:9" s="67" customFormat="1" ht="24.95" customHeight="1">
      <c r="A34" s="517"/>
      <c r="B34" s="518"/>
      <c r="C34" s="518"/>
      <c r="D34" s="519"/>
      <c r="E34" s="520"/>
      <c r="F34" s="520"/>
      <c r="G34" s="520"/>
      <c r="H34" s="521"/>
      <c r="I34" s="328"/>
    </row>
    <row r="35" spans="1:9" s="5" customFormat="1" ht="24.95" customHeight="1">
      <c r="A35" s="541"/>
      <c r="B35" s="542" t="str">
        <f>'4.งานระบบสุขาภิบาลและดับเพลิง'!B108</f>
        <v>รวมราคา งานระบบสุขาภิบาลดับเพลิงและระบบป้องกันอัคคีภัย</v>
      </c>
      <c r="C35" s="542"/>
      <c r="D35" s="543"/>
      <c r="E35" s="249">
        <f>SUM(E30:E33)</f>
        <v>2237640.5</v>
      </c>
      <c r="F35" s="249">
        <f>SUM(F30:F33)</f>
        <v>796540.05</v>
      </c>
      <c r="G35" s="249">
        <f>SUM(G30:G33)</f>
        <v>3034180.55</v>
      </c>
      <c r="H35" s="250"/>
      <c r="I35" s="566"/>
    </row>
    <row r="36" spans="1:9" s="327" customFormat="1" ht="24.95" customHeight="1">
      <c r="A36" s="535">
        <v>5</v>
      </c>
      <c r="B36" s="545" t="str">
        <f>'5.งานระบบไฟฟ้าและสื่อสาร'!B11</f>
        <v>งานระบบไฟฟ้า และสื่อสาร</v>
      </c>
      <c r="C36" s="536"/>
      <c r="D36" s="537"/>
      <c r="E36" s="538"/>
      <c r="F36" s="546"/>
      <c r="G36" s="546"/>
      <c r="H36" s="540"/>
      <c r="I36" s="568"/>
    </row>
    <row r="37" spans="1:9" s="67" customFormat="1" ht="24.95" customHeight="1">
      <c r="A37" s="517">
        <v>5.0999999999999996</v>
      </c>
      <c r="B37" s="518" t="str">
        <f>'5.งานระบบไฟฟ้าและสื่อสาร'!C99</f>
        <v>รวมราคา งานแผงกระจายโหลดไฟฟ้าย่อย (Load Panel)</v>
      </c>
      <c r="C37" s="518"/>
      <c r="D37" s="519"/>
      <c r="E37" s="520">
        <f>'5.งานระบบไฟฟ้าและสื่อสาร'!H99</f>
        <v>421580</v>
      </c>
      <c r="F37" s="520">
        <f>'5.งานระบบไฟฟ้าและสื่อสาร'!I99</f>
        <v>30950</v>
      </c>
      <c r="G37" s="520">
        <f>E37+F37</f>
        <v>452530</v>
      </c>
      <c r="H37" s="521"/>
      <c r="I37" s="328"/>
    </row>
    <row r="38" spans="1:9" s="67" customFormat="1" ht="24.95" customHeight="1">
      <c r="A38" s="517">
        <v>5.2</v>
      </c>
      <c r="B38" s="518" t="str">
        <f>'5.งานระบบไฟฟ้าและสื่อสาร'!C114</f>
        <v>รวมราคา งานท่อและรางร้อยสายไฟ ระบบไฟฟ้ากำลัง</v>
      </c>
      <c r="C38" s="518"/>
      <c r="D38" s="519"/>
      <c r="E38" s="520">
        <f>'5.งานระบบไฟฟ้าและสื่อสาร'!H114</f>
        <v>570831.80000000005</v>
      </c>
      <c r="F38" s="520">
        <f>'5.งานระบบไฟฟ้าและสื่อสาร'!I114</f>
        <v>252560</v>
      </c>
      <c r="G38" s="520">
        <f t="shared" ref="G38:G47" si="3">E38+F38</f>
        <v>823391.8</v>
      </c>
      <c r="H38" s="521"/>
      <c r="I38" s="328"/>
    </row>
    <row r="39" spans="1:9" s="67" customFormat="1" ht="24.95" customHeight="1">
      <c r="A39" s="517">
        <v>5.3</v>
      </c>
      <c r="B39" s="518" t="str">
        <f>'5.งานระบบไฟฟ้าและสื่อสาร'!C126</f>
        <v>รวมราคา งานสายไฟฟ้ากำลัง</v>
      </c>
      <c r="C39" s="518"/>
      <c r="D39" s="519"/>
      <c r="E39" s="520">
        <f>'5.งานระบบไฟฟ้าและสื่อสาร'!H126</f>
        <v>447248.45</v>
      </c>
      <c r="F39" s="520">
        <f>'5.งานระบบไฟฟ้าและสื่อสาร'!I126</f>
        <v>315910</v>
      </c>
      <c r="G39" s="520">
        <f t="shared" si="3"/>
        <v>763158.45</v>
      </c>
      <c r="H39" s="521"/>
      <c r="I39" s="328"/>
    </row>
    <row r="40" spans="1:9" s="67" customFormat="1" ht="24.95" customHeight="1">
      <c r="A40" s="517">
        <v>5.4</v>
      </c>
      <c r="B40" s="518" t="str">
        <f>'5.งานระบบไฟฟ้าและสื่อสาร'!C147</f>
        <v>รวมราคา งานโคมไฟส่องสว่าง</v>
      </c>
      <c r="C40" s="518"/>
      <c r="D40" s="519"/>
      <c r="E40" s="520">
        <f>'5.งานระบบไฟฟ้าและสื่อสาร'!H147</f>
        <v>1512540</v>
      </c>
      <c r="F40" s="520">
        <f>'5.งานระบบไฟฟ้าและสื่อสาร'!I147</f>
        <v>111655</v>
      </c>
      <c r="G40" s="520">
        <f t="shared" si="3"/>
        <v>1624195</v>
      </c>
      <c r="H40" s="521"/>
      <c r="I40" s="328"/>
    </row>
    <row r="41" spans="1:9" s="67" customFormat="1" ht="24.95" customHeight="1">
      <c r="A41" s="517">
        <v>5.5</v>
      </c>
      <c r="B41" s="518" t="str">
        <f>'5.งานระบบไฟฟ้าและสื่อสาร'!C156</f>
        <v>รวมราคา งานสวิทช์แสงสว่าง และเต้ารับไฟฟ้า</v>
      </c>
      <c r="C41" s="518"/>
      <c r="D41" s="519"/>
      <c r="E41" s="520">
        <f>'5.งานระบบไฟฟ้าและสื่อสาร'!H156</f>
        <v>115414</v>
      </c>
      <c r="F41" s="520">
        <f>'5.งานระบบไฟฟ้าและสื่อสาร'!I156</f>
        <v>62550</v>
      </c>
      <c r="G41" s="520">
        <f t="shared" si="3"/>
        <v>177964</v>
      </c>
      <c r="H41" s="521"/>
      <c r="I41" s="328"/>
    </row>
    <row r="42" spans="1:9" s="67" customFormat="1" ht="24.95" customHeight="1">
      <c r="A42" s="517">
        <v>5.6</v>
      </c>
      <c r="B42" s="518" t="str">
        <f>'5.งานระบบไฟฟ้าและสื่อสาร'!C182</f>
        <v>รวมราคา งานระบบแจ้งเหตุเพลิงไหม้ (Fire Alarm System)</v>
      </c>
      <c r="C42" s="518"/>
      <c r="D42" s="519"/>
      <c r="E42" s="520">
        <f>'5.งานระบบไฟฟ้าและสื่อสาร'!H182</f>
        <v>600223.77</v>
      </c>
      <c r="F42" s="520">
        <f>'5.งานระบบไฟฟ้าและสื่อสาร'!I182</f>
        <v>145525</v>
      </c>
      <c r="G42" s="520">
        <f t="shared" si="3"/>
        <v>745748.77</v>
      </c>
      <c r="H42" s="521"/>
      <c r="I42" s="328"/>
    </row>
    <row r="43" spans="1:9" s="67" customFormat="1" ht="24.95" customHeight="1">
      <c r="A43" s="517">
        <v>5.7</v>
      </c>
      <c r="B43" s="518" t="str">
        <f>'5.งานระบบไฟฟ้าและสื่อสาร'!C199</f>
        <v>รวมราคา งานระบบเสียงเรียกประกาศ (Public Address System)</v>
      </c>
      <c r="C43" s="518"/>
      <c r="D43" s="519"/>
      <c r="E43" s="520">
        <f>'5.งานระบบไฟฟ้าและสื่อสาร'!H199</f>
        <v>272316.90000000002</v>
      </c>
      <c r="F43" s="520">
        <f>'5.งานระบบไฟฟ้าและสื่อสาร'!I199</f>
        <v>59550</v>
      </c>
      <c r="G43" s="520">
        <f t="shared" si="3"/>
        <v>331866.90000000002</v>
      </c>
      <c r="H43" s="521"/>
      <c r="I43" s="328"/>
    </row>
    <row r="44" spans="1:9" s="67" customFormat="1" ht="24.95" customHeight="1">
      <c r="A44" s="517">
        <v>5.8</v>
      </c>
      <c r="B44" s="518" t="str">
        <f>'5.งานระบบไฟฟ้าและสื่อสาร'!C230</f>
        <v>รวมราคา งานระบบเครือข่ายสื่อสาร (Network Communication System)</v>
      </c>
      <c r="C44" s="518"/>
      <c r="D44" s="519"/>
      <c r="E44" s="520">
        <f>'5.งานระบบไฟฟ้าและสื่อสาร'!H230</f>
        <v>886600</v>
      </c>
      <c r="F44" s="520">
        <f>'5.งานระบบไฟฟ้าและสื่อสาร'!I230</f>
        <v>119000</v>
      </c>
      <c r="G44" s="520">
        <f t="shared" si="3"/>
        <v>1005600</v>
      </c>
      <c r="H44" s="521"/>
      <c r="I44" s="328"/>
    </row>
    <row r="45" spans="1:9" s="67" customFormat="1" ht="24.95" customHeight="1">
      <c r="A45" s="517">
        <v>5.9</v>
      </c>
      <c r="B45" s="518" t="str">
        <f>'5.งานระบบไฟฟ้าและสื่อสาร'!C244</f>
        <v>รวมราคา งานระบบควบคุมแสงสว่าง (Lighting Control System)</v>
      </c>
      <c r="C45" s="518"/>
      <c r="D45" s="519"/>
      <c r="E45" s="520">
        <f>'5.งานระบบไฟฟ้าและสื่อสาร'!H244</f>
        <v>31224</v>
      </c>
      <c r="F45" s="520">
        <f>'5.งานระบบไฟฟ้าและสื่อสาร'!I244</f>
        <v>36260</v>
      </c>
      <c r="G45" s="520">
        <f t="shared" si="3"/>
        <v>67484</v>
      </c>
      <c r="H45" s="521"/>
      <c r="I45" s="328"/>
    </row>
    <row r="46" spans="1:9" s="67" customFormat="1" ht="24.95" customHeight="1">
      <c r="A46" s="547">
        <v>5.0999999999999996</v>
      </c>
      <c r="B46" s="518" t="str">
        <f>'5.งานระบบไฟฟ้าและสื่อสาร'!C265</f>
        <v>รวมราคา งานระบบเรียกพยาบาล (Nurse Call System)</v>
      </c>
      <c r="C46" s="518"/>
      <c r="D46" s="519"/>
      <c r="E46" s="520">
        <f>'5.งานระบบไฟฟ้าและสื่อสาร'!H265</f>
        <v>31224</v>
      </c>
      <c r="F46" s="520">
        <f>'5.งานระบบไฟฟ้าและสื่อสาร'!I265</f>
        <v>44210</v>
      </c>
      <c r="G46" s="520">
        <f t="shared" si="3"/>
        <v>75434</v>
      </c>
      <c r="H46" s="521"/>
      <c r="I46" s="328"/>
    </row>
    <row r="47" spans="1:9" s="67" customFormat="1" ht="24.95" customHeight="1">
      <c r="A47" s="517">
        <v>5.1100000000000003</v>
      </c>
      <c r="B47" s="518" t="str">
        <f>'5.งานระบบไฟฟ้าและสื่อสาร'!C272</f>
        <v>รวมราคา งานระบบควบคุมทางเข้า-ออก (Access Control System)</v>
      </c>
      <c r="C47" s="518"/>
      <c r="D47" s="519"/>
      <c r="E47" s="520">
        <f>'5.งานระบบไฟฟ้าและสื่อสาร'!H272</f>
        <v>42200</v>
      </c>
      <c r="F47" s="520">
        <f>'5.งานระบบไฟฟ้าและสื่อสาร'!I272</f>
        <v>29500</v>
      </c>
      <c r="G47" s="520">
        <f t="shared" si="3"/>
        <v>71700</v>
      </c>
      <c r="H47" s="521"/>
      <c r="I47" s="328"/>
    </row>
    <row r="48" spans="1:9" s="67" customFormat="1" ht="24.95" customHeight="1">
      <c r="A48" s="517"/>
      <c r="B48" s="518"/>
      <c r="C48" s="518"/>
      <c r="D48" s="519"/>
      <c r="E48" s="520"/>
      <c r="F48" s="520"/>
      <c r="G48" s="520"/>
      <c r="H48" s="521"/>
      <c r="I48" s="328"/>
    </row>
    <row r="49" spans="1:9" s="5" customFormat="1" ht="24.95" customHeight="1">
      <c r="A49" s="541"/>
      <c r="B49" s="542" t="str">
        <f>'5.งานระบบไฟฟ้าและสื่อสาร'!B273</f>
        <v>รวมราคา งานระบบไฟฟ้า และสื่อสาร</v>
      </c>
      <c r="C49" s="542"/>
      <c r="D49" s="543"/>
      <c r="E49" s="249">
        <f>SUM(E37:E47)</f>
        <v>4931402.92</v>
      </c>
      <c r="F49" s="249">
        <f>SUM(F37:F47)</f>
        <v>1207670</v>
      </c>
      <c r="G49" s="249">
        <f>SUM(G37:G47)</f>
        <v>6139072.9199999999</v>
      </c>
      <c r="H49" s="250"/>
      <c r="I49" s="566"/>
    </row>
    <row r="50" spans="1:9" s="5" customFormat="1" ht="24.95" customHeight="1">
      <c r="A50" s="535">
        <v>6</v>
      </c>
      <c r="B50" s="536" t="str">
        <f>'6.งานระบบปรับอากาศ '!B11</f>
        <v>งานระบบปรับอากาศ และระบายอากาศ</v>
      </c>
      <c r="C50" s="536"/>
      <c r="D50" s="537"/>
      <c r="E50" s="538"/>
      <c r="F50" s="546"/>
      <c r="G50" s="546"/>
      <c r="H50" s="540"/>
      <c r="I50" s="566"/>
    </row>
    <row r="51" spans="1:9" s="67" customFormat="1" ht="24.95" customHeight="1">
      <c r="A51" s="517">
        <v>6.1</v>
      </c>
      <c r="B51" s="518" t="str">
        <f>'6.งานระบบปรับอากาศ '!C90</f>
        <v>รวมราคา เครื่องปรับอากาศ และอุปกรณ์ประกอบ</v>
      </c>
      <c r="C51" s="518"/>
      <c r="D51" s="519"/>
      <c r="E51" s="520">
        <f>'6.งานระบบปรับอากาศ '!H90</f>
        <v>1711280</v>
      </c>
      <c r="F51" s="520">
        <f>'6.งานระบบปรับอากาศ '!I90</f>
        <v>456350</v>
      </c>
      <c r="G51" s="520">
        <f>E51+F51</f>
        <v>2167630</v>
      </c>
      <c r="H51" s="521"/>
      <c r="I51" s="328"/>
    </row>
    <row r="52" spans="1:9" s="67" customFormat="1" ht="24.95" customHeight="1">
      <c r="A52" s="517">
        <v>6.2</v>
      </c>
      <c r="B52" s="518" t="str">
        <f>'6.งานระบบปรับอากาศ '!C115</f>
        <v>รวมราคา งานพัดลมระบายอากาศ</v>
      </c>
      <c r="C52" s="518"/>
      <c r="D52" s="519"/>
      <c r="E52" s="520">
        <f>'6.งานระบบปรับอากาศ '!H115</f>
        <v>67000</v>
      </c>
      <c r="F52" s="520">
        <f>'6.งานระบบปรับอากาศ '!I115</f>
        <v>55800</v>
      </c>
      <c r="G52" s="520">
        <f t="shared" ref="G52:G56" si="4">E52+F52</f>
        <v>122800</v>
      </c>
      <c r="H52" s="521"/>
      <c r="I52" s="328"/>
    </row>
    <row r="53" spans="1:9" s="67" customFormat="1" ht="24.95" customHeight="1">
      <c r="A53" s="517">
        <v>6.3</v>
      </c>
      <c r="B53" s="518" t="str">
        <f>'6.งานระบบปรับอากาศ '!C142</f>
        <v>รวมราคา งานท่อเหล็กดำ และฉนวน</v>
      </c>
      <c r="C53" s="518"/>
      <c r="D53" s="519"/>
      <c r="E53" s="520">
        <f>'6.งานระบบปรับอากาศ '!H142</f>
        <v>1090873</v>
      </c>
      <c r="F53" s="520">
        <f>'6.งานระบบปรับอากาศ '!I142</f>
        <v>361204</v>
      </c>
      <c r="G53" s="520">
        <f t="shared" si="4"/>
        <v>1452077</v>
      </c>
      <c r="H53" s="521"/>
      <c r="I53" s="328"/>
    </row>
    <row r="54" spans="1:9" s="67" customFormat="1" ht="24.95" customHeight="1">
      <c r="A54" s="517">
        <v>6.4</v>
      </c>
      <c r="B54" s="518" t="str">
        <f>'6.งานระบบปรับอากาศ '!C154</f>
        <v>รวมราคา งานท่อน้ำทิ้ง พร้อมฉนวน</v>
      </c>
      <c r="C54" s="518"/>
      <c r="D54" s="519"/>
      <c r="E54" s="520">
        <f>'6.งานระบบปรับอากาศ '!H154</f>
        <v>66480</v>
      </c>
      <c r="F54" s="520">
        <f>'6.งานระบบปรับอากาศ '!I154</f>
        <v>31604</v>
      </c>
      <c r="G54" s="520">
        <f t="shared" si="4"/>
        <v>98084</v>
      </c>
      <c r="H54" s="521"/>
      <c r="I54" s="328"/>
    </row>
    <row r="55" spans="1:9" s="67" customFormat="1" ht="24.95" customHeight="1">
      <c r="A55" s="517">
        <v>6.5</v>
      </c>
      <c r="B55" s="518" t="str">
        <f>'6.งานระบบปรับอากาศ '!C204</f>
        <v>รวมราคา งานท่อลม และ กริลระบายอากาศ</v>
      </c>
      <c r="C55" s="518"/>
      <c r="D55" s="519"/>
      <c r="E55" s="520">
        <f>'6.งานระบบปรับอากาศ '!H204</f>
        <v>2385385</v>
      </c>
      <c r="F55" s="520">
        <f>'6.งานระบบปรับอากาศ '!I204</f>
        <v>786148</v>
      </c>
      <c r="G55" s="520">
        <f t="shared" si="4"/>
        <v>3171533</v>
      </c>
      <c r="H55" s="521"/>
      <c r="I55" s="328"/>
    </row>
    <row r="56" spans="1:9" s="67" customFormat="1" ht="24.95" customHeight="1">
      <c r="A56" s="517">
        <v>6.6</v>
      </c>
      <c r="B56" s="518" t="str">
        <f>'6.งานระบบปรับอากาศ '!C218</f>
        <v>รวมราคา งานท่อและสายควบคุม ระบบปรับอากาศ</v>
      </c>
      <c r="C56" s="518"/>
      <c r="D56" s="519"/>
      <c r="E56" s="520">
        <f>'6.งานระบบปรับอากาศ '!H218</f>
        <v>142843</v>
      </c>
      <c r="F56" s="520">
        <f>'6.งานระบบปรับอากาศ '!I218</f>
        <v>26060</v>
      </c>
      <c r="G56" s="520">
        <f t="shared" si="4"/>
        <v>168903</v>
      </c>
      <c r="H56" s="521"/>
      <c r="I56" s="328"/>
    </row>
    <row r="57" spans="1:9" s="67" customFormat="1" ht="24.95" customHeight="1">
      <c r="A57" s="517"/>
      <c r="B57" s="518"/>
      <c r="C57" s="518"/>
      <c r="D57" s="519"/>
      <c r="E57" s="520"/>
      <c r="F57" s="520"/>
      <c r="G57" s="520"/>
      <c r="H57" s="521"/>
      <c r="I57" s="328"/>
    </row>
    <row r="58" spans="1:9" s="5" customFormat="1" ht="24.95" customHeight="1">
      <c r="A58" s="541"/>
      <c r="B58" s="542" t="str">
        <f>'6.งานระบบปรับอากาศ '!B219</f>
        <v>รวมราคา งานระบบปรับอากาศ และระบายอากาศ</v>
      </c>
      <c r="C58" s="542"/>
      <c r="D58" s="543"/>
      <c r="E58" s="548">
        <f>SUM(E51:E56)</f>
        <v>5463861</v>
      </c>
      <c r="F58" s="250">
        <f>SUM(F51:F56)</f>
        <v>1717166</v>
      </c>
      <c r="G58" s="249">
        <f>SUM(G51:G56)</f>
        <v>7181027</v>
      </c>
      <c r="H58" s="250"/>
      <c r="I58" s="566"/>
    </row>
    <row r="59" spans="1:9" s="5" customFormat="1" ht="24.95" customHeight="1">
      <c r="A59" s="549"/>
      <c r="B59" s="550" t="str">
        <f>"รวมราคา"&amp;B12</f>
        <v>รวมราคากลุ่มงานที่  1 งานปรับปรุงก่อสร้าง</v>
      </c>
      <c r="C59" s="550"/>
      <c r="D59" s="551"/>
      <c r="E59" s="552">
        <f>E17+E23+E28+E35+E49+E58</f>
        <v>38423297.890000001</v>
      </c>
      <c r="F59" s="552">
        <f t="shared" ref="F59:G59" si="5">F17+F23+F28+F35+F49+F58</f>
        <v>10766753.220000001</v>
      </c>
      <c r="G59" s="552">
        <f t="shared" si="5"/>
        <v>49190051.109999999</v>
      </c>
      <c r="H59" s="553"/>
      <c r="I59" s="566"/>
    </row>
    <row r="60" spans="1:9" s="6" customFormat="1" ht="24.95" customHeight="1">
      <c r="A60" s="554"/>
      <c r="B60" s="555" t="str">
        <f>'7.กลุ่มงานที่ 2'!B11</f>
        <v>กลุ่มงานที่ 2 งานครุภัณฑ์จัดจ้างหรือสั่งทำและงานตกแต่งภายในอาคาร</v>
      </c>
      <c r="C60" s="555"/>
      <c r="D60" s="556"/>
      <c r="E60" s="557"/>
      <c r="F60" s="558"/>
      <c r="G60" s="559"/>
      <c r="H60" s="560"/>
    </row>
    <row r="61" spans="1:9" s="6" customFormat="1" ht="24.95" customHeight="1">
      <c r="A61" s="561">
        <v>7</v>
      </c>
      <c r="B61" s="562" t="str">
        <f>'7.กลุ่มงานที่ 2'!B12</f>
        <v>งานครุภัณฑ์จัดจ้างหรือสั่งทำ</v>
      </c>
      <c r="C61" s="562"/>
      <c r="D61" s="563"/>
      <c r="E61" s="530"/>
      <c r="F61" s="564"/>
      <c r="G61" s="531"/>
      <c r="H61" s="565"/>
    </row>
    <row r="62" spans="1:9" s="67" customFormat="1" ht="24.95" customHeight="1">
      <c r="A62" s="517">
        <v>7.1</v>
      </c>
      <c r="B62" s="518" t="str">
        <f>'7.กลุ่มงานที่ 2'!B13</f>
        <v>รวมราคา งานครุภัณฑ์ติดอาคาร (ตกแต่งภายใน)</v>
      </c>
      <c r="C62" s="518"/>
      <c r="D62" s="519"/>
      <c r="E62" s="520">
        <f>'7.กลุ่มงานที่ 2'!E13</f>
        <v>2083360</v>
      </c>
      <c r="F62" s="520">
        <f>'7.กลุ่มงานที่ 2'!F13</f>
        <v>208336</v>
      </c>
      <c r="G62" s="520">
        <f t="shared" ref="G62:G64" si="6">E62+F62</f>
        <v>2291696</v>
      </c>
      <c r="H62" s="521"/>
      <c r="I62" s="328"/>
    </row>
    <row r="63" spans="1:9" s="67" customFormat="1" ht="24.95" customHeight="1">
      <c r="A63" s="517">
        <v>7.2</v>
      </c>
      <c r="B63" s="518" t="str">
        <f>'7.กลุ่มงานที่ 2'!B14</f>
        <v>รวมราคา งานวัสดุประกอบอาคาร - ผ้าม่าน</v>
      </c>
      <c r="C63" s="518"/>
      <c r="D63" s="519"/>
      <c r="E63" s="520">
        <f>'7.กลุ่มงานที่ 2'!E14</f>
        <v>377720</v>
      </c>
      <c r="F63" s="520">
        <f>'7.กลุ่มงานที่ 2'!F14</f>
        <v>37772</v>
      </c>
      <c r="G63" s="520">
        <f t="shared" si="6"/>
        <v>415492</v>
      </c>
      <c r="H63" s="521"/>
      <c r="I63" s="328"/>
    </row>
    <row r="64" spans="1:9" s="67" customFormat="1" ht="24.95" customHeight="1">
      <c r="A64" s="517">
        <v>7.3</v>
      </c>
      <c r="B64" s="518" t="str">
        <f>'7.กลุ่มงานที่ 2'!B15</f>
        <v>รวมราคา งานวัสดุประกอบอาคาร - งานป้ายติดอาคาร</v>
      </c>
      <c r="C64" s="518"/>
      <c r="D64" s="519"/>
      <c r="E64" s="520">
        <f>'7.กลุ่มงานที่ 2'!E15</f>
        <v>130170</v>
      </c>
      <c r="F64" s="520">
        <f>'7.กลุ่มงานที่ 2'!F15</f>
        <v>13017</v>
      </c>
      <c r="G64" s="520">
        <f t="shared" si="6"/>
        <v>143187</v>
      </c>
      <c r="H64" s="521"/>
      <c r="I64" s="328"/>
    </row>
    <row r="65" spans="1:9" s="67" customFormat="1" ht="24.95" customHeight="1">
      <c r="A65" s="517"/>
      <c r="B65" s="518"/>
      <c r="C65" s="518"/>
      <c r="D65" s="519"/>
      <c r="E65" s="520"/>
      <c r="F65" s="520"/>
      <c r="G65" s="520"/>
      <c r="H65" s="521"/>
      <c r="I65" s="328"/>
    </row>
    <row r="66" spans="1:9" s="5" customFormat="1" ht="24.95" customHeight="1">
      <c r="A66" s="541"/>
      <c r="B66" s="542" t="str">
        <f>'7.กลุ่มงานที่ 2'!B22</f>
        <v>รวมราคา งานครุภัณฑ์จัดจ้างหรือสั่งทำ</v>
      </c>
      <c r="C66" s="542"/>
      <c r="D66" s="543"/>
      <c r="E66" s="548">
        <f>SUM(E62:E64)</f>
        <v>2591250</v>
      </c>
      <c r="F66" s="250">
        <f>SUM(F62:F64)</f>
        <v>259125</v>
      </c>
      <c r="G66" s="249">
        <f>SUM(G62:G64)</f>
        <v>2850375</v>
      </c>
      <c r="H66" s="250"/>
      <c r="I66" s="566"/>
    </row>
    <row r="67" spans="1:9" s="5" customFormat="1" ht="24.95" customHeight="1">
      <c r="A67" s="549"/>
      <c r="B67" s="550" t="str">
        <f>"รวมราคา"&amp;B60</f>
        <v>รวมราคากลุ่มงานที่ 2 งานครุภัณฑ์จัดจ้างหรือสั่งทำและงานตกแต่งภายในอาคาร</v>
      </c>
      <c r="C67" s="550"/>
      <c r="D67" s="551"/>
      <c r="E67" s="552">
        <f>E66</f>
        <v>2591250</v>
      </c>
      <c r="F67" s="552">
        <f t="shared" ref="F67:G67" si="7">F66</f>
        <v>259125</v>
      </c>
      <c r="G67" s="552">
        <f t="shared" si="7"/>
        <v>2850375</v>
      </c>
      <c r="H67" s="553"/>
      <c r="I67" s="566"/>
    </row>
    <row r="68" spans="1:9" s="487" customFormat="1" ht="24.95" customHeight="1">
      <c r="A68" s="569" t="str">
        <f>"รวมราคา"&amp;B11</f>
        <v>รวมราคาส่วนงานที่ 1 ค่างานต้นทุน (คำนวณในราคาทุน)</v>
      </c>
      <c r="B68" s="570"/>
      <c r="C68" s="570"/>
      <c r="D68" s="571"/>
      <c r="E68" s="572">
        <f>E59+E67</f>
        <v>41014547.890000001</v>
      </c>
      <c r="F68" s="572">
        <f t="shared" ref="F68:G68" si="8">F59+F67</f>
        <v>11025878.220000001</v>
      </c>
      <c r="G68" s="572">
        <f t="shared" si="8"/>
        <v>52040426.109999999</v>
      </c>
      <c r="H68" s="573"/>
    </row>
    <row r="69" spans="1:9" s="488" customFormat="1" ht="24" customHeight="1">
      <c r="A69" s="574" t="s">
        <v>18</v>
      </c>
      <c r="B69" s="575"/>
      <c r="C69" s="576"/>
      <c r="D69" s="577"/>
      <c r="E69" s="578"/>
      <c r="F69" s="579"/>
      <c r="G69" s="580"/>
      <c r="H69" s="578"/>
    </row>
    <row r="70" spans="1:9" s="488" customFormat="1" ht="24" customHeight="1">
      <c r="A70" s="581"/>
      <c r="B70" s="582" t="s">
        <v>103</v>
      </c>
      <c r="C70" s="583"/>
      <c r="D70" s="584"/>
      <c r="E70" s="585" t="s">
        <v>104</v>
      </c>
      <c r="F70" s="586"/>
      <c r="G70" s="586"/>
      <c r="H70" s="587"/>
    </row>
    <row r="71" spans="1:9" s="488" customFormat="1" ht="24" customHeight="1">
      <c r="A71" s="588">
        <v>1</v>
      </c>
      <c r="B71" s="589" t="s">
        <v>105</v>
      </c>
      <c r="C71" s="590"/>
      <c r="D71" s="591"/>
      <c r="E71" s="592" t="s">
        <v>106</v>
      </c>
      <c r="F71" s="586"/>
      <c r="G71" s="586"/>
      <c r="H71" s="592"/>
    </row>
    <row r="72" spans="1:9" s="488" customFormat="1" ht="24" customHeight="1">
      <c r="A72" s="588">
        <v>2</v>
      </c>
      <c r="B72" s="589" t="s">
        <v>107</v>
      </c>
      <c r="C72" s="590"/>
      <c r="D72" s="591"/>
      <c r="E72" s="592" t="s">
        <v>108</v>
      </c>
      <c r="F72" s="593"/>
      <c r="G72" s="594"/>
      <c r="H72" s="592"/>
    </row>
    <row r="73" spans="1:9" s="488" customFormat="1" ht="24" customHeight="1">
      <c r="A73" s="588"/>
      <c r="B73" s="589" t="s">
        <v>109</v>
      </c>
      <c r="C73" s="590"/>
      <c r="D73" s="591"/>
      <c r="E73" s="592" t="s">
        <v>110</v>
      </c>
      <c r="F73" s="593"/>
      <c r="G73" s="594"/>
      <c r="H73" s="592"/>
    </row>
    <row r="74" spans="1:9" s="488" customFormat="1" ht="24" customHeight="1">
      <c r="A74" s="588">
        <v>3</v>
      </c>
      <c r="B74" s="595" t="s">
        <v>111</v>
      </c>
      <c r="C74" s="596"/>
      <c r="D74" s="597"/>
      <c r="E74" s="592" t="s">
        <v>112</v>
      </c>
      <c r="F74" s="593"/>
      <c r="G74" s="594"/>
      <c r="H74" s="592"/>
    </row>
    <row r="75" spans="1:9" s="488" customFormat="1" ht="24" customHeight="1">
      <c r="A75" s="581"/>
      <c r="B75" s="595" t="s">
        <v>113</v>
      </c>
      <c r="C75" s="596"/>
      <c r="D75" s="597"/>
      <c r="E75" s="592" t="s">
        <v>114</v>
      </c>
      <c r="F75" s="593"/>
      <c r="G75" s="594"/>
      <c r="H75" s="592"/>
    </row>
    <row r="76" spans="1:9" s="488" customFormat="1" ht="24" customHeight="1">
      <c r="A76" s="588">
        <v>4</v>
      </c>
      <c r="B76" s="589" t="s">
        <v>115</v>
      </c>
      <c r="C76" s="590"/>
      <c r="D76" s="591"/>
      <c r="E76" s="598"/>
      <c r="F76" s="599"/>
      <c r="G76" s="600"/>
      <c r="H76" s="600"/>
    </row>
    <row r="77" spans="1:9" s="488" customFormat="1" ht="24" customHeight="1">
      <c r="A77" s="588"/>
      <c r="B77" s="589" t="s">
        <v>116</v>
      </c>
      <c r="C77" s="590"/>
      <c r="D77" s="591"/>
      <c r="E77" s="598"/>
      <c r="F77" s="599"/>
      <c r="G77" s="587"/>
      <c r="H77" s="587"/>
    </row>
    <row r="78" spans="1:9" s="488" customFormat="1" ht="24" customHeight="1">
      <c r="A78" s="588"/>
      <c r="B78" s="589"/>
      <c r="C78" s="590"/>
      <c r="D78" s="591"/>
      <c r="E78" s="39"/>
      <c r="F78" s="39"/>
      <c r="G78" s="601"/>
      <c r="H78" s="494"/>
    </row>
    <row r="79" spans="1:9" s="488" customFormat="1" ht="24" customHeight="1">
      <c r="A79" s="602"/>
      <c r="B79" s="39" t="s">
        <v>64</v>
      </c>
      <c r="C79" s="39"/>
      <c r="D79" s="39"/>
      <c r="E79" s="40"/>
      <c r="F79" s="494"/>
      <c r="G79" s="494"/>
      <c r="H79" s="44"/>
    </row>
    <row r="80" spans="1:9" s="488" customFormat="1" ht="24" customHeight="1">
      <c r="A80" s="603"/>
      <c r="B80" s="42" t="s">
        <v>65</v>
      </c>
      <c r="C80" s="44" t="s">
        <v>66</v>
      </c>
      <c r="D80" s="45"/>
      <c r="E80" s="6"/>
      <c r="F80" s="486"/>
      <c r="G80" s="604"/>
      <c r="H80" s="44"/>
    </row>
    <row r="81" spans="1:8" s="488" customFormat="1" ht="24" customHeight="1">
      <c r="A81" s="603"/>
      <c r="B81" s="42" t="s">
        <v>67</v>
      </c>
      <c r="C81" s="1575" t="s">
        <v>68</v>
      </c>
      <c r="D81" s="1575"/>
      <c r="E81" s="1575"/>
      <c r="F81" s="486"/>
      <c r="G81" s="1"/>
      <c r="H81" s="44"/>
    </row>
    <row r="82" spans="1:8" s="488" customFormat="1" ht="24" customHeight="1">
      <c r="A82" s="605"/>
      <c r="B82" s="42" t="s">
        <v>66</v>
      </c>
      <c r="C82" s="48"/>
      <c r="D82" s="42"/>
      <c r="E82" s="1"/>
      <c r="F82" s="486"/>
      <c r="G82" s="604"/>
      <c r="H82" s="44"/>
    </row>
    <row r="83" spans="1:8" s="488" customFormat="1" ht="24" customHeight="1">
      <c r="A83" s="606"/>
      <c r="B83" s="42" t="s">
        <v>69</v>
      </c>
      <c r="C83" s="48"/>
      <c r="D83" s="42"/>
      <c r="E83" s="1"/>
      <c r="F83" s="486"/>
      <c r="G83" s="1"/>
      <c r="H83" s="607"/>
    </row>
    <row r="84" spans="1:8" s="488" customFormat="1" ht="24" customHeight="1">
      <c r="A84" s="9"/>
      <c r="B84" s="608"/>
      <c r="C84" s="608"/>
      <c r="D84" s="608"/>
      <c r="E84" s="489"/>
      <c r="F84" s="490"/>
      <c r="G84" s="490"/>
      <c r="H84" s="491"/>
    </row>
    <row r="85" spans="1:8" s="488" customFormat="1" ht="24" customHeight="1">
      <c r="A85" s="9"/>
      <c r="B85" s="608"/>
      <c r="C85" s="608"/>
      <c r="D85" s="608"/>
      <c r="E85" s="489"/>
      <c r="F85" s="490"/>
      <c r="G85" s="490"/>
      <c r="H85" s="491"/>
    </row>
    <row r="86" spans="1:8" s="488" customFormat="1" ht="24" customHeight="1">
      <c r="A86" s="9"/>
      <c r="B86" s="608"/>
      <c r="C86" s="608"/>
      <c r="D86" s="608"/>
      <c r="E86" s="489"/>
      <c r="F86" s="490"/>
      <c r="G86" s="490"/>
      <c r="H86" s="491"/>
    </row>
    <row r="87" spans="1:8" s="488" customFormat="1" ht="24" customHeight="1">
      <c r="A87" s="9"/>
      <c r="B87" s="608"/>
      <c r="C87" s="608"/>
      <c r="D87" s="608"/>
      <c r="E87" s="489"/>
      <c r="F87" s="490"/>
      <c r="G87" s="490"/>
      <c r="H87" s="491"/>
    </row>
    <row r="88" spans="1:8" s="488" customFormat="1" ht="24" customHeight="1">
      <c r="A88" s="9"/>
      <c r="B88" s="608"/>
      <c r="C88" s="608"/>
      <c r="D88" s="608"/>
      <c r="E88" s="489"/>
      <c r="F88" s="490"/>
      <c r="G88" s="490"/>
      <c r="H88" s="491"/>
    </row>
    <row r="89" spans="1:8" s="488" customFormat="1" ht="24" customHeight="1">
      <c r="A89" s="9"/>
      <c r="B89" s="608"/>
      <c r="C89" s="608"/>
      <c r="D89" s="608"/>
      <c r="E89" s="489"/>
      <c r="F89" s="490"/>
      <c r="G89" s="490"/>
      <c r="H89" s="491"/>
    </row>
    <row r="90" spans="1:8" s="488" customFormat="1" ht="24" customHeight="1">
      <c r="A90" s="9"/>
      <c r="B90" s="608"/>
      <c r="C90" s="608"/>
      <c r="D90" s="608"/>
      <c r="E90" s="489"/>
      <c r="F90" s="490"/>
      <c r="G90" s="490"/>
      <c r="H90" s="491"/>
    </row>
    <row r="91" spans="1:8" s="488" customFormat="1" ht="24" customHeight="1">
      <c r="A91" s="9"/>
      <c r="B91" s="608"/>
      <c r="C91" s="608"/>
      <c r="D91" s="608"/>
      <c r="E91" s="489"/>
      <c r="F91" s="490"/>
      <c r="G91" s="490"/>
      <c r="H91" s="491"/>
    </row>
    <row r="92" spans="1:8" s="488" customFormat="1" ht="24" customHeight="1">
      <c r="A92" s="9"/>
      <c r="B92" s="608"/>
      <c r="C92" s="608"/>
      <c r="D92" s="608"/>
      <c r="E92" s="489"/>
      <c r="F92" s="490"/>
      <c r="G92" s="490"/>
      <c r="H92" s="491"/>
    </row>
    <row r="159" spans="5:5" ht="24" customHeight="1">
      <c r="E159" s="489" t="e">
        <f>'กลุ่มงานที่1 '!#REF!</f>
        <v>#REF!</v>
      </c>
    </row>
  </sheetData>
  <autoFilter ref="B2:B159" xr:uid="{00000000-0009-0000-0000-000007000000}"/>
  <mergeCells count="9">
    <mergeCell ref="A2:H2"/>
    <mergeCell ref="E9:F9"/>
    <mergeCell ref="C81:E81"/>
    <mergeCell ref="A9:A10"/>
    <mergeCell ref="B9:B10"/>
    <mergeCell ref="C9:C10"/>
    <mergeCell ref="D9:D10"/>
    <mergeCell ref="G9:G10"/>
    <mergeCell ref="H9:H10"/>
  </mergeCells>
  <printOptions horizontalCentered="1"/>
  <pageMargins left="0.59055118110236204" right="0.43307086614173201" top="0.59055118110236204" bottom="0.31496062992126" header="0" footer="0"/>
  <pageSetup paperSize="9" scale="75" fitToWidth="0" fitToHeight="0" orientation="landscape" r:id="rId1"/>
  <headerFooter>
    <oddHeader>&amp;R&amp;"AngsanaUPC,Regular"&amp;16ปร.4 หน้าที่ &amp;P of &amp;N</oddHeader>
  </headerFooter>
  <rowBreaks count="3" manualBreakCount="3">
    <brk id="28" max="7" man="1"/>
    <brk id="45" max="7" man="1"/>
    <brk id="64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9999"/>
  </sheetPr>
  <dimension ref="A1:AG4354"/>
  <sheetViews>
    <sheetView view="pageBreakPreview" topLeftCell="A52" zoomScale="80" zoomScaleNormal="60" workbookViewId="0">
      <selection activeCell="P25" sqref="P25"/>
    </sheetView>
  </sheetViews>
  <sheetFormatPr defaultColWidth="16.5703125" defaultRowHeight="24" customHeight="1"/>
  <cols>
    <col min="1" max="1" width="12.42578125" style="390" customWidth="1"/>
    <col min="2" max="2" width="8.85546875" style="15" customWidth="1"/>
    <col min="3" max="3" width="61.5703125" style="15" customWidth="1"/>
    <col min="4" max="4" width="11.42578125" style="43" customWidth="1"/>
    <col min="5" max="5" width="8.140625" style="9" customWidth="1"/>
    <col min="6" max="6" width="14.140625" style="281" customWidth="1"/>
    <col min="7" max="7" width="13.85546875" style="281" customWidth="1"/>
    <col min="8" max="8" width="15.28515625" style="281" customWidth="1"/>
    <col min="9" max="9" width="14.5703125" style="281" customWidth="1"/>
    <col min="10" max="10" width="15.28515625" style="281" customWidth="1"/>
    <col min="11" max="11" width="15" style="391" customWidth="1"/>
    <col min="12" max="12" width="25.85546875" style="225" customWidth="1"/>
    <col min="13" max="13" width="16.5703125" style="225" customWidth="1"/>
    <col min="14" max="14" width="10.5703125" style="225" customWidth="1"/>
    <col min="15" max="15" width="12.42578125" style="225" customWidth="1"/>
    <col min="16" max="16" width="10.5703125" style="225" customWidth="1"/>
    <col min="17" max="16384" width="16.5703125" style="225"/>
  </cols>
  <sheetData>
    <row r="1" spans="1:13" ht="24" customHeight="1">
      <c r="K1" s="356" t="s">
        <v>117</v>
      </c>
    </row>
    <row r="2" spans="1:13" s="219" customFormat="1" ht="24" customHeight="1">
      <c r="A2" s="1601" t="s">
        <v>118</v>
      </c>
      <c r="B2" s="1601"/>
      <c r="C2" s="1601"/>
      <c r="D2" s="1601"/>
      <c r="E2" s="1601"/>
      <c r="F2" s="1601"/>
      <c r="G2" s="1601"/>
      <c r="H2" s="1601"/>
      <c r="I2" s="1601"/>
      <c r="J2" s="1601"/>
      <c r="K2" s="1601"/>
      <c r="L2" s="225"/>
    </row>
    <row r="3" spans="1:13" s="387" customFormat="1" ht="24" customHeight="1">
      <c r="A3" s="66" t="s">
        <v>45</v>
      </c>
      <c r="B3" s="66"/>
      <c r="C3" s="326" t="str">
        <f>ปร6!B3</f>
        <v>โครงการปรับปรุงห้องตรวจเวชศาสตร์ฉุกเฉิน</v>
      </c>
      <c r="D3" s="50"/>
      <c r="E3" s="326"/>
      <c r="F3" s="329"/>
      <c r="G3" s="205"/>
      <c r="H3" s="205"/>
      <c r="I3" s="205"/>
      <c r="J3" s="205"/>
      <c r="K3" s="440"/>
      <c r="L3" s="441"/>
      <c r="M3" s="442"/>
    </row>
    <row r="4" spans="1:13" s="387" customFormat="1" ht="24" customHeight="1">
      <c r="A4" s="68" t="s">
        <v>47</v>
      </c>
      <c r="B4" s="68"/>
      <c r="C4" s="326" t="str">
        <f>ปร6!B4</f>
        <v>คณะแพทยศาสตร์วชิรพยาบาล  มหาวิทยาลัยนวมินทราธิราช</v>
      </c>
      <c r="D4" s="392"/>
      <c r="E4" s="393"/>
      <c r="F4" s="394"/>
      <c r="G4" s="394"/>
      <c r="H4" s="395"/>
      <c r="I4" s="395"/>
      <c r="J4" s="219"/>
      <c r="K4" s="443"/>
      <c r="L4" s="388"/>
    </row>
    <row r="5" spans="1:13" s="387" customFormat="1" ht="24" customHeight="1">
      <c r="A5" s="68" t="s">
        <v>49</v>
      </c>
      <c r="B5" s="68"/>
      <c r="C5" s="326" t="str">
        <f>ปร6!B5</f>
        <v>ถนนสามเสน แขวงวชิรพยาบาล เขตดุสิต กรุงเทพฯ</v>
      </c>
      <c r="D5" s="392"/>
      <c r="E5" s="282"/>
      <c r="F5" s="395"/>
      <c r="G5" s="395"/>
      <c r="H5" s="395"/>
      <c r="I5" s="395"/>
      <c r="J5" s="219"/>
      <c r="K5" s="443"/>
      <c r="L5" s="388"/>
    </row>
    <row r="6" spans="1:13" s="387" customFormat="1" ht="24" customHeight="1">
      <c r="A6" s="14" t="s">
        <v>51</v>
      </c>
      <c r="B6" s="14"/>
      <c r="C6" s="326" t="str">
        <f>ปร6!B6</f>
        <v>DS68-01-06</v>
      </c>
      <c r="D6" s="392"/>
      <c r="E6" s="282"/>
      <c r="F6" s="395"/>
      <c r="G6" s="395"/>
      <c r="H6" s="395"/>
      <c r="I6" s="395"/>
      <c r="J6" s="219"/>
      <c r="K6" s="443"/>
      <c r="L6" s="388"/>
    </row>
    <row r="7" spans="1:13" s="387" customFormat="1" ht="24" customHeight="1">
      <c r="A7" s="19" t="s">
        <v>53</v>
      </c>
      <c r="B7" s="19"/>
      <c r="C7" s="326"/>
      <c r="D7" s="392"/>
      <c r="E7" s="282"/>
      <c r="F7" s="395"/>
      <c r="G7" s="395"/>
      <c r="H7" s="395"/>
      <c r="I7" s="395"/>
      <c r="J7" s="219"/>
      <c r="K7" s="443"/>
      <c r="L7" s="388"/>
    </row>
    <row r="8" spans="1:13" s="387" customFormat="1" ht="24" customHeight="1">
      <c r="A8" s="24" t="s">
        <v>54</v>
      </c>
      <c r="B8" s="24"/>
      <c r="C8" s="396" t="str">
        <f>ปร6!B8</f>
        <v>เมื่อวันที่  14 เดือน  สิงหาคม พ.ศ.2568</v>
      </c>
      <c r="D8" s="397"/>
      <c r="E8" s="398"/>
      <c r="F8" s="399"/>
      <c r="G8" s="399"/>
      <c r="H8" s="399"/>
      <c r="I8" s="399"/>
      <c r="J8" s="444"/>
      <c r="K8" s="445" t="s">
        <v>55</v>
      </c>
      <c r="L8" s="388"/>
    </row>
    <row r="9" spans="1:13" s="46" customFormat="1" ht="24" customHeight="1">
      <c r="A9" s="1605" t="s">
        <v>12</v>
      </c>
      <c r="B9" s="1605" t="s">
        <v>13</v>
      </c>
      <c r="C9" s="1605"/>
      <c r="D9" s="1607" t="s">
        <v>14</v>
      </c>
      <c r="E9" s="1609" t="s">
        <v>15</v>
      </c>
      <c r="F9" s="1602" t="s">
        <v>16</v>
      </c>
      <c r="G9" s="1602"/>
      <c r="H9" s="1603" t="s">
        <v>119</v>
      </c>
      <c r="I9" s="1604"/>
      <c r="J9" s="1611" t="s">
        <v>24</v>
      </c>
      <c r="K9" s="1605" t="s">
        <v>18</v>
      </c>
    </row>
    <row r="10" spans="1:13" s="46" customFormat="1" ht="24" customHeight="1">
      <c r="A10" s="1606"/>
      <c r="B10" s="1606"/>
      <c r="C10" s="1606"/>
      <c r="D10" s="1608"/>
      <c r="E10" s="1610"/>
      <c r="F10" s="228" t="s">
        <v>19</v>
      </c>
      <c r="G10" s="228" t="s">
        <v>20</v>
      </c>
      <c r="H10" s="229" t="s">
        <v>22</v>
      </c>
      <c r="I10" s="229" t="s">
        <v>23</v>
      </c>
      <c r="J10" s="1612"/>
      <c r="K10" s="1606"/>
    </row>
    <row r="11" spans="1:13" s="219" customFormat="1" ht="24" customHeight="1">
      <c r="A11" s="400"/>
      <c r="B11" s="401" t="s">
        <v>57</v>
      </c>
      <c r="C11" s="401"/>
      <c r="D11" s="402"/>
      <c r="E11" s="403"/>
      <c r="F11" s="404"/>
      <c r="G11" s="404"/>
      <c r="H11" s="404"/>
      <c r="I11" s="404"/>
      <c r="J11" s="446"/>
      <c r="K11" s="447"/>
      <c r="L11" s="225"/>
    </row>
    <row r="12" spans="1:13" s="219" customFormat="1" ht="24" customHeight="1">
      <c r="A12" s="400"/>
      <c r="B12" s="405" t="s">
        <v>120</v>
      </c>
      <c r="C12" s="405"/>
      <c r="D12" s="402"/>
      <c r="E12" s="403"/>
      <c r="F12" s="404"/>
      <c r="G12" s="404"/>
      <c r="H12" s="404"/>
      <c r="I12" s="404"/>
      <c r="J12" s="446"/>
      <c r="K12" s="447"/>
      <c r="L12" s="225"/>
    </row>
    <row r="13" spans="1:13" s="221" customFormat="1" ht="24" customHeight="1">
      <c r="A13" s="117">
        <v>1</v>
      </c>
      <c r="B13" s="406" t="s">
        <v>121</v>
      </c>
      <c r="C13" s="407"/>
      <c r="D13" s="345"/>
      <c r="E13" s="346"/>
      <c r="F13" s="408"/>
      <c r="G13" s="408"/>
      <c r="H13" s="408"/>
      <c r="I13" s="408"/>
      <c r="J13" s="299"/>
      <c r="K13" s="296"/>
      <c r="L13" s="46"/>
    </row>
    <row r="14" spans="1:13" s="221" customFormat="1" ht="24" customHeight="1">
      <c r="A14" s="286">
        <v>1.1000000000000001</v>
      </c>
      <c r="B14" s="406" t="s">
        <v>122</v>
      </c>
      <c r="C14" s="407"/>
      <c r="D14" s="345"/>
      <c r="E14" s="346"/>
      <c r="F14" s="408"/>
      <c r="G14" s="408"/>
      <c r="H14" s="408"/>
      <c r="I14" s="408"/>
      <c r="J14" s="299"/>
      <c r="K14" s="296"/>
      <c r="L14" s="46"/>
    </row>
    <row r="15" spans="1:13" s="221" customFormat="1" ht="24" customHeight="1">
      <c r="A15" s="296" t="s">
        <v>123</v>
      </c>
      <c r="B15" s="118" t="s">
        <v>124</v>
      </c>
      <c r="C15" s="409"/>
      <c r="D15" s="345">
        <v>1</v>
      </c>
      <c r="E15" s="346" t="s">
        <v>99</v>
      </c>
      <c r="F15" s="347">
        <v>0</v>
      </c>
      <c r="G15" s="410">
        <v>50000</v>
      </c>
      <c r="H15" s="340">
        <f>ROUND(F15*D15,2)</f>
        <v>0</v>
      </c>
      <c r="I15" s="340">
        <f>ROUND(G15*D15,2)</f>
        <v>50000</v>
      </c>
      <c r="J15" s="340">
        <f>ROUND(SUM(H15:I15),2)</f>
        <v>50000</v>
      </c>
      <c r="K15" s="296"/>
      <c r="L15" s="46"/>
    </row>
    <row r="16" spans="1:13" s="221" customFormat="1" ht="24" customHeight="1">
      <c r="A16" s="342"/>
      <c r="B16" s="343" t="s">
        <v>125</v>
      </c>
      <c r="C16" s="344" t="s">
        <v>126</v>
      </c>
      <c r="D16" s="345"/>
      <c r="E16" s="346"/>
      <c r="F16" s="347"/>
      <c r="G16" s="347"/>
      <c r="H16" s="340">
        <f t="shared" ref="H16:H50" si="0">ROUND(F16*D16,2)</f>
        <v>0</v>
      </c>
      <c r="I16" s="340">
        <f t="shared" ref="I16:I50" si="1">ROUND(G16*D16,2)</f>
        <v>0</v>
      </c>
      <c r="J16" s="340">
        <f t="shared" ref="J16:J50" si="2">ROUND(SUM(H16:I16),2)</f>
        <v>0</v>
      </c>
      <c r="K16" s="296"/>
      <c r="L16" s="46"/>
    </row>
    <row r="17" spans="1:15" s="221" customFormat="1" ht="24" customHeight="1">
      <c r="A17" s="342"/>
      <c r="B17" s="411"/>
      <c r="C17" s="344" t="s">
        <v>127</v>
      </c>
      <c r="D17" s="345"/>
      <c r="E17" s="346"/>
      <c r="F17" s="408"/>
      <c r="G17" s="408"/>
      <c r="H17" s="340">
        <f t="shared" si="0"/>
        <v>0</v>
      </c>
      <c r="I17" s="340">
        <f t="shared" si="1"/>
        <v>0</v>
      </c>
      <c r="J17" s="340">
        <f t="shared" si="2"/>
        <v>0</v>
      </c>
      <c r="K17" s="296"/>
      <c r="L17" s="46"/>
    </row>
    <row r="18" spans="1:15" s="46" customFormat="1" ht="24" customHeight="1">
      <c r="A18" s="412" t="s">
        <v>128</v>
      </c>
      <c r="B18" s="118" t="s">
        <v>129</v>
      </c>
      <c r="C18" s="413"/>
      <c r="D18" s="345"/>
      <c r="E18" s="358"/>
      <c r="F18" s="347"/>
      <c r="G18" s="347"/>
      <c r="H18" s="340">
        <f t="shared" si="0"/>
        <v>0</v>
      </c>
      <c r="I18" s="340">
        <f t="shared" si="1"/>
        <v>0</v>
      </c>
      <c r="J18" s="340">
        <f t="shared" si="2"/>
        <v>0</v>
      </c>
      <c r="K18" s="448"/>
      <c r="L18" s="281"/>
      <c r="M18" s="281"/>
      <c r="N18" s="281"/>
      <c r="O18" s="281"/>
    </row>
    <row r="19" spans="1:15" s="221" customFormat="1" ht="24" customHeight="1">
      <c r="A19" s="342"/>
      <c r="B19" s="343" t="s">
        <v>130</v>
      </c>
      <c r="C19" s="344" t="s">
        <v>131</v>
      </c>
      <c r="D19" s="345">
        <v>95</v>
      </c>
      <c r="E19" s="346" t="s">
        <v>132</v>
      </c>
      <c r="F19" s="347">
        <v>0</v>
      </c>
      <c r="G19" s="347">
        <v>50</v>
      </c>
      <c r="H19" s="340">
        <f t="shared" si="0"/>
        <v>0</v>
      </c>
      <c r="I19" s="340">
        <f t="shared" si="1"/>
        <v>4750</v>
      </c>
      <c r="J19" s="340">
        <f t="shared" si="2"/>
        <v>4750</v>
      </c>
      <c r="K19" s="358" t="s">
        <v>133</v>
      </c>
      <c r="L19" s="46" t="s">
        <v>134</v>
      </c>
    </row>
    <row r="20" spans="1:15" s="221" customFormat="1" ht="24" customHeight="1">
      <c r="A20" s="342"/>
      <c r="B20" s="343" t="s">
        <v>135</v>
      </c>
      <c r="C20" s="344" t="s">
        <v>136</v>
      </c>
      <c r="D20" s="345">
        <v>1730</v>
      </c>
      <c r="E20" s="346" t="s">
        <v>132</v>
      </c>
      <c r="F20" s="347">
        <v>0</v>
      </c>
      <c r="G20" s="347">
        <v>50</v>
      </c>
      <c r="H20" s="340">
        <f t="shared" si="0"/>
        <v>0</v>
      </c>
      <c r="I20" s="340">
        <f t="shared" si="1"/>
        <v>86500</v>
      </c>
      <c r="J20" s="340">
        <f t="shared" si="2"/>
        <v>86500</v>
      </c>
      <c r="K20" s="358" t="s">
        <v>133</v>
      </c>
      <c r="L20" s="46" t="s">
        <v>134</v>
      </c>
    </row>
    <row r="21" spans="1:15" s="221" customFormat="1" ht="24" customHeight="1">
      <c r="A21" s="342"/>
      <c r="B21" s="343" t="s">
        <v>137</v>
      </c>
      <c r="C21" s="344" t="s">
        <v>138</v>
      </c>
      <c r="D21" s="345">
        <v>0</v>
      </c>
      <c r="E21" s="346" t="s">
        <v>132</v>
      </c>
      <c r="F21" s="347">
        <v>0</v>
      </c>
      <c r="G21" s="347">
        <v>15</v>
      </c>
      <c r="H21" s="340">
        <f t="shared" si="0"/>
        <v>0</v>
      </c>
      <c r="I21" s="340">
        <f t="shared" si="1"/>
        <v>0</v>
      </c>
      <c r="J21" s="340">
        <f t="shared" si="2"/>
        <v>0</v>
      </c>
      <c r="K21" s="358" t="s">
        <v>133</v>
      </c>
      <c r="L21" s="46" t="s">
        <v>134</v>
      </c>
    </row>
    <row r="22" spans="1:15" s="220" customFormat="1" ht="24" customHeight="1">
      <c r="A22" s="290" t="s">
        <v>139</v>
      </c>
      <c r="B22" s="291" t="s">
        <v>140</v>
      </c>
      <c r="C22" s="414"/>
      <c r="D22" s="415"/>
      <c r="E22" s="416"/>
      <c r="F22" s="417"/>
      <c r="G22" s="417"/>
      <c r="H22" s="418">
        <f t="shared" si="0"/>
        <v>0</v>
      </c>
      <c r="I22" s="418">
        <f t="shared" si="1"/>
        <v>0</v>
      </c>
      <c r="J22" s="418">
        <f t="shared" si="2"/>
        <v>0</v>
      </c>
      <c r="K22" s="416"/>
      <c r="L22" s="281"/>
      <c r="M22" s="281"/>
      <c r="N22" s="449"/>
      <c r="O22" s="449"/>
    </row>
    <row r="23" spans="1:15" s="221" customFormat="1" ht="24" customHeight="1">
      <c r="A23" s="342"/>
      <c r="B23" s="343" t="s">
        <v>141</v>
      </c>
      <c r="C23" s="344" t="s">
        <v>142</v>
      </c>
      <c r="D23" s="345">
        <v>1486</v>
      </c>
      <c r="E23" s="346" t="s">
        <v>132</v>
      </c>
      <c r="F23" s="347">
        <v>0</v>
      </c>
      <c r="G23" s="347">
        <v>40</v>
      </c>
      <c r="H23" s="340">
        <f t="shared" si="0"/>
        <v>0</v>
      </c>
      <c r="I23" s="340">
        <f t="shared" si="1"/>
        <v>59440</v>
      </c>
      <c r="J23" s="340">
        <f t="shared" si="2"/>
        <v>59440</v>
      </c>
      <c r="K23" s="358" t="s">
        <v>133</v>
      </c>
      <c r="L23" s="46" t="s">
        <v>134</v>
      </c>
    </row>
    <row r="24" spans="1:15" s="221" customFormat="1" ht="24" customHeight="1">
      <c r="A24" s="342"/>
      <c r="B24" s="343" t="s">
        <v>143</v>
      </c>
      <c r="C24" s="344" t="s">
        <v>144</v>
      </c>
      <c r="D24" s="345">
        <v>325</v>
      </c>
      <c r="E24" s="346" t="s">
        <v>132</v>
      </c>
      <c r="F24" s="347">
        <v>0</v>
      </c>
      <c r="G24" s="347">
        <v>60</v>
      </c>
      <c r="H24" s="340">
        <f t="shared" si="0"/>
        <v>0</v>
      </c>
      <c r="I24" s="340">
        <f t="shared" si="1"/>
        <v>19500</v>
      </c>
      <c r="J24" s="340">
        <f t="shared" si="2"/>
        <v>19500</v>
      </c>
      <c r="K24" s="358" t="s">
        <v>133</v>
      </c>
      <c r="L24" s="46" t="s">
        <v>134</v>
      </c>
    </row>
    <row r="25" spans="1:15" s="221" customFormat="1" ht="24" customHeight="1">
      <c r="A25" s="342"/>
      <c r="B25" s="343" t="s">
        <v>145</v>
      </c>
      <c r="C25" s="344" t="s">
        <v>146</v>
      </c>
      <c r="D25" s="345">
        <v>0</v>
      </c>
      <c r="E25" s="346" t="s">
        <v>147</v>
      </c>
      <c r="F25" s="347">
        <v>0</v>
      </c>
      <c r="G25" s="347">
        <v>140</v>
      </c>
      <c r="H25" s="340">
        <f t="shared" si="0"/>
        <v>0</v>
      </c>
      <c r="I25" s="340">
        <f t="shared" si="1"/>
        <v>0</v>
      </c>
      <c r="J25" s="340">
        <f t="shared" si="2"/>
        <v>0</v>
      </c>
      <c r="K25" s="358" t="s">
        <v>133</v>
      </c>
      <c r="L25" s="46" t="s">
        <v>134</v>
      </c>
    </row>
    <row r="26" spans="1:15" s="46" customFormat="1" ht="24" customHeight="1">
      <c r="A26" s="290" t="s">
        <v>148</v>
      </c>
      <c r="B26" s="291" t="s">
        <v>149</v>
      </c>
      <c r="C26" s="414"/>
      <c r="D26" s="419"/>
      <c r="E26" s="301"/>
      <c r="F26" s="420"/>
      <c r="G26" s="420"/>
      <c r="H26" s="418">
        <f t="shared" si="0"/>
        <v>0</v>
      </c>
      <c r="I26" s="418">
        <f t="shared" si="1"/>
        <v>0</v>
      </c>
      <c r="J26" s="418">
        <f t="shared" si="2"/>
        <v>0</v>
      </c>
      <c r="K26" s="450"/>
      <c r="L26" s="281"/>
      <c r="M26" s="281"/>
      <c r="N26" s="281"/>
      <c r="O26" s="281"/>
    </row>
    <row r="27" spans="1:15" s="221" customFormat="1" ht="24" customHeight="1">
      <c r="A27" s="342"/>
      <c r="B27" s="343" t="s">
        <v>150</v>
      </c>
      <c r="C27" s="344" t="s">
        <v>151</v>
      </c>
      <c r="D27" s="345">
        <v>3880</v>
      </c>
      <c r="E27" s="346" t="s">
        <v>132</v>
      </c>
      <c r="F27" s="347">
        <v>0</v>
      </c>
      <c r="G27" s="347">
        <v>30</v>
      </c>
      <c r="H27" s="340">
        <f t="shared" si="0"/>
        <v>0</v>
      </c>
      <c r="I27" s="340">
        <f t="shared" si="1"/>
        <v>116400</v>
      </c>
      <c r="J27" s="340">
        <f t="shared" si="2"/>
        <v>116400</v>
      </c>
      <c r="K27" s="358" t="s">
        <v>133</v>
      </c>
      <c r="L27" s="46" t="s">
        <v>134</v>
      </c>
    </row>
    <row r="28" spans="1:15" s="221" customFormat="1" ht="24" customHeight="1">
      <c r="A28" s="342"/>
      <c r="B28" s="343" t="s">
        <v>152</v>
      </c>
      <c r="C28" s="344" t="s">
        <v>153</v>
      </c>
      <c r="D28" s="345">
        <v>615</v>
      </c>
      <c r="E28" s="346" t="s">
        <v>132</v>
      </c>
      <c r="F28" s="347">
        <v>0</v>
      </c>
      <c r="G28" s="347">
        <v>35</v>
      </c>
      <c r="H28" s="340">
        <f t="shared" si="0"/>
        <v>0</v>
      </c>
      <c r="I28" s="340">
        <f t="shared" si="1"/>
        <v>21525</v>
      </c>
      <c r="J28" s="340">
        <f t="shared" si="2"/>
        <v>21525</v>
      </c>
      <c r="K28" s="358" t="s">
        <v>133</v>
      </c>
      <c r="L28" s="46" t="s">
        <v>134</v>
      </c>
    </row>
    <row r="29" spans="1:15" s="221" customFormat="1" ht="24" customHeight="1">
      <c r="A29" s="342"/>
      <c r="B29" s="343" t="s">
        <v>154</v>
      </c>
      <c r="C29" s="344" t="s">
        <v>155</v>
      </c>
      <c r="D29" s="345">
        <v>226</v>
      </c>
      <c r="E29" s="346" t="s">
        <v>132</v>
      </c>
      <c r="F29" s="347">
        <v>0</v>
      </c>
      <c r="G29" s="347">
        <v>30</v>
      </c>
      <c r="H29" s="340">
        <f t="shared" si="0"/>
        <v>0</v>
      </c>
      <c r="I29" s="340">
        <f t="shared" si="1"/>
        <v>6780</v>
      </c>
      <c r="J29" s="340">
        <f t="shared" si="2"/>
        <v>6780</v>
      </c>
      <c r="K29" s="358" t="s">
        <v>133</v>
      </c>
      <c r="L29" s="46" t="s">
        <v>134</v>
      </c>
    </row>
    <row r="30" spans="1:15" s="46" customFormat="1" ht="24" customHeight="1">
      <c r="A30" s="290" t="s">
        <v>156</v>
      </c>
      <c r="B30" s="291" t="s">
        <v>157</v>
      </c>
      <c r="C30" s="414"/>
      <c r="D30" s="419"/>
      <c r="E30" s="301"/>
      <c r="F30" s="420"/>
      <c r="G30" s="420"/>
      <c r="H30" s="418">
        <f t="shared" si="0"/>
        <v>0</v>
      </c>
      <c r="I30" s="418">
        <f t="shared" si="1"/>
        <v>0</v>
      </c>
      <c r="J30" s="418">
        <f t="shared" si="2"/>
        <v>0</v>
      </c>
      <c r="K30" s="450"/>
      <c r="L30" s="281"/>
      <c r="M30" s="281"/>
      <c r="N30" s="281"/>
      <c r="O30" s="281"/>
    </row>
    <row r="31" spans="1:15" s="221" customFormat="1" ht="24" customHeight="1">
      <c r="A31" s="342"/>
      <c r="B31" s="343" t="s">
        <v>158</v>
      </c>
      <c r="C31" s="344" t="s">
        <v>159</v>
      </c>
      <c r="D31" s="345">
        <v>117</v>
      </c>
      <c r="E31" s="346" t="s">
        <v>132</v>
      </c>
      <c r="F31" s="347">
        <v>0</v>
      </c>
      <c r="G31" s="347">
        <v>150</v>
      </c>
      <c r="H31" s="340">
        <f t="shared" si="0"/>
        <v>0</v>
      </c>
      <c r="I31" s="340">
        <f t="shared" si="1"/>
        <v>17550</v>
      </c>
      <c r="J31" s="340">
        <f t="shared" si="2"/>
        <v>17550</v>
      </c>
      <c r="K31" s="358" t="s">
        <v>133</v>
      </c>
      <c r="L31" s="46" t="s">
        <v>134</v>
      </c>
    </row>
    <row r="32" spans="1:15" s="221" customFormat="1" ht="24" customHeight="1">
      <c r="A32" s="342"/>
      <c r="B32" s="343" t="s">
        <v>160</v>
      </c>
      <c r="C32" s="344" t="s">
        <v>161</v>
      </c>
      <c r="D32" s="345">
        <v>66</v>
      </c>
      <c r="E32" s="346" t="s">
        <v>147</v>
      </c>
      <c r="F32" s="347">
        <v>0</v>
      </c>
      <c r="G32" s="347">
        <v>80</v>
      </c>
      <c r="H32" s="340">
        <f t="shared" si="0"/>
        <v>0</v>
      </c>
      <c r="I32" s="340">
        <f t="shared" si="1"/>
        <v>5280</v>
      </c>
      <c r="J32" s="340">
        <f t="shared" si="2"/>
        <v>5280</v>
      </c>
      <c r="K32" s="358" t="s">
        <v>133</v>
      </c>
      <c r="L32" s="46" t="s">
        <v>134</v>
      </c>
    </row>
    <row r="33" spans="1:15" s="221" customFormat="1" ht="24" customHeight="1">
      <c r="A33" s="342"/>
      <c r="B33" s="343" t="s">
        <v>162</v>
      </c>
      <c r="C33" s="344" t="s">
        <v>163</v>
      </c>
      <c r="D33" s="345">
        <v>1</v>
      </c>
      <c r="E33" s="346" t="s">
        <v>147</v>
      </c>
      <c r="F33" s="347">
        <v>0</v>
      </c>
      <c r="G33" s="347">
        <v>120</v>
      </c>
      <c r="H33" s="340">
        <f t="shared" si="0"/>
        <v>0</v>
      </c>
      <c r="I33" s="340">
        <f t="shared" si="1"/>
        <v>120</v>
      </c>
      <c r="J33" s="340">
        <f t="shared" si="2"/>
        <v>120</v>
      </c>
      <c r="K33" s="358" t="s">
        <v>133</v>
      </c>
      <c r="L33" s="46" t="s">
        <v>134</v>
      </c>
    </row>
    <row r="34" spans="1:15" s="221" customFormat="1" ht="24" customHeight="1">
      <c r="A34" s="342"/>
      <c r="B34" s="343" t="s">
        <v>164</v>
      </c>
      <c r="C34" s="344" t="s">
        <v>165</v>
      </c>
      <c r="D34" s="345">
        <v>160</v>
      </c>
      <c r="E34" s="346" t="s">
        <v>132</v>
      </c>
      <c r="F34" s="347">
        <v>0</v>
      </c>
      <c r="G34" s="347">
        <v>150</v>
      </c>
      <c r="H34" s="340">
        <f t="shared" si="0"/>
        <v>0</v>
      </c>
      <c r="I34" s="340">
        <f t="shared" si="1"/>
        <v>24000</v>
      </c>
      <c r="J34" s="340">
        <f t="shared" si="2"/>
        <v>24000</v>
      </c>
      <c r="K34" s="358" t="s">
        <v>133</v>
      </c>
      <c r="L34" s="46" t="s">
        <v>134</v>
      </c>
    </row>
    <row r="35" spans="1:15" s="221" customFormat="1" ht="24" customHeight="1">
      <c r="A35" s="342"/>
      <c r="B35" s="343" t="s">
        <v>166</v>
      </c>
      <c r="C35" s="344" t="s">
        <v>167</v>
      </c>
      <c r="D35" s="345">
        <v>3</v>
      </c>
      <c r="E35" s="346" t="s">
        <v>147</v>
      </c>
      <c r="F35" s="347">
        <v>0</v>
      </c>
      <c r="G35" s="347">
        <v>140</v>
      </c>
      <c r="H35" s="340">
        <f t="shared" si="0"/>
        <v>0</v>
      </c>
      <c r="I35" s="340">
        <f t="shared" si="1"/>
        <v>420</v>
      </c>
      <c r="J35" s="340">
        <f t="shared" si="2"/>
        <v>420</v>
      </c>
      <c r="K35" s="358" t="s">
        <v>133</v>
      </c>
      <c r="L35" s="46" t="s">
        <v>134</v>
      </c>
    </row>
    <row r="36" spans="1:15" s="221" customFormat="1" ht="24" customHeight="1">
      <c r="A36" s="342"/>
      <c r="B36" s="343" t="s">
        <v>168</v>
      </c>
      <c r="C36" s="344" t="s">
        <v>169</v>
      </c>
      <c r="D36" s="345">
        <v>1</v>
      </c>
      <c r="E36" s="346" t="s">
        <v>147</v>
      </c>
      <c r="F36" s="347">
        <v>0</v>
      </c>
      <c r="G36" s="347">
        <v>250</v>
      </c>
      <c r="H36" s="340">
        <f t="shared" si="0"/>
        <v>0</v>
      </c>
      <c r="I36" s="340">
        <f t="shared" si="1"/>
        <v>250</v>
      </c>
      <c r="J36" s="340">
        <f t="shared" si="2"/>
        <v>250</v>
      </c>
      <c r="K36" s="358" t="s">
        <v>133</v>
      </c>
      <c r="L36" s="46" t="s">
        <v>134</v>
      </c>
    </row>
    <row r="37" spans="1:15" s="221" customFormat="1" ht="24" customHeight="1">
      <c r="A37" s="342"/>
      <c r="B37" s="343" t="s">
        <v>170</v>
      </c>
      <c r="C37" s="344" t="s">
        <v>171</v>
      </c>
      <c r="D37" s="345">
        <v>0</v>
      </c>
      <c r="E37" s="346" t="s">
        <v>147</v>
      </c>
      <c r="F37" s="347">
        <v>0</v>
      </c>
      <c r="G37" s="347">
        <v>80</v>
      </c>
      <c r="H37" s="340">
        <f t="shared" si="0"/>
        <v>0</v>
      </c>
      <c r="I37" s="340">
        <f t="shared" si="1"/>
        <v>0</v>
      </c>
      <c r="J37" s="340">
        <f t="shared" si="2"/>
        <v>0</v>
      </c>
      <c r="K37" s="358" t="s">
        <v>133</v>
      </c>
      <c r="L37" s="46" t="s">
        <v>134</v>
      </c>
    </row>
    <row r="38" spans="1:15" s="46" customFormat="1" ht="24" customHeight="1">
      <c r="A38" s="290" t="s">
        <v>172</v>
      </c>
      <c r="B38" s="291" t="s">
        <v>173</v>
      </c>
      <c r="C38" s="414"/>
      <c r="D38" s="419"/>
      <c r="E38" s="301"/>
      <c r="F38" s="420"/>
      <c r="G38" s="420"/>
      <c r="H38" s="418">
        <f t="shared" si="0"/>
        <v>0</v>
      </c>
      <c r="I38" s="418">
        <f t="shared" si="1"/>
        <v>0</v>
      </c>
      <c r="J38" s="418">
        <f t="shared" si="2"/>
        <v>0</v>
      </c>
      <c r="K38" s="450"/>
      <c r="L38" s="281"/>
      <c r="M38" s="281"/>
      <c r="N38" s="281"/>
      <c r="O38" s="281"/>
    </row>
    <row r="39" spans="1:15" s="221" customFormat="1" ht="24" customHeight="1">
      <c r="A39" s="342"/>
      <c r="B39" s="343" t="s">
        <v>174</v>
      </c>
      <c r="C39" s="344" t="s">
        <v>175</v>
      </c>
      <c r="D39" s="345">
        <v>88</v>
      </c>
      <c r="E39" s="346" t="s">
        <v>132</v>
      </c>
      <c r="F39" s="347">
        <v>0</v>
      </c>
      <c r="G39" s="347">
        <v>150</v>
      </c>
      <c r="H39" s="340">
        <f t="shared" si="0"/>
        <v>0</v>
      </c>
      <c r="I39" s="340">
        <f t="shared" si="1"/>
        <v>13200</v>
      </c>
      <c r="J39" s="340">
        <f t="shared" si="2"/>
        <v>13200</v>
      </c>
      <c r="K39" s="358" t="s">
        <v>133</v>
      </c>
      <c r="L39" s="46" t="s">
        <v>134</v>
      </c>
    </row>
    <row r="40" spans="1:15" s="46" customFormat="1" ht="24" customHeight="1">
      <c r="A40" s="290" t="s">
        <v>176</v>
      </c>
      <c r="B40" s="291" t="s">
        <v>177</v>
      </c>
      <c r="C40" s="414"/>
      <c r="D40" s="419"/>
      <c r="E40" s="301"/>
      <c r="F40" s="420"/>
      <c r="G40" s="420"/>
      <c r="H40" s="418">
        <f t="shared" si="0"/>
        <v>0</v>
      </c>
      <c r="I40" s="418">
        <f t="shared" si="1"/>
        <v>0</v>
      </c>
      <c r="J40" s="418">
        <f t="shared" si="2"/>
        <v>0</v>
      </c>
      <c r="K40" s="450"/>
      <c r="L40" s="281"/>
      <c r="M40" s="281"/>
      <c r="N40" s="281"/>
      <c r="O40" s="281"/>
    </row>
    <row r="41" spans="1:15" s="221" customFormat="1" ht="24" customHeight="1">
      <c r="A41" s="342"/>
      <c r="B41" s="343" t="s">
        <v>178</v>
      </c>
      <c r="C41" s="344" t="s">
        <v>179</v>
      </c>
      <c r="D41" s="345">
        <v>58</v>
      </c>
      <c r="E41" s="346" t="s">
        <v>147</v>
      </c>
      <c r="F41" s="347">
        <v>0</v>
      </c>
      <c r="G41" s="347">
        <v>180</v>
      </c>
      <c r="H41" s="340">
        <f t="shared" si="0"/>
        <v>0</v>
      </c>
      <c r="I41" s="340">
        <f t="shared" si="1"/>
        <v>10440</v>
      </c>
      <c r="J41" s="340">
        <f t="shared" si="2"/>
        <v>10440</v>
      </c>
      <c r="K41" s="358" t="s">
        <v>133</v>
      </c>
      <c r="L41" s="46" t="s">
        <v>134</v>
      </c>
    </row>
    <row r="42" spans="1:15" s="221" customFormat="1" ht="24" customHeight="1">
      <c r="A42" s="342"/>
      <c r="B42" s="343" t="s">
        <v>180</v>
      </c>
      <c r="C42" s="344" t="s">
        <v>181</v>
      </c>
      <c r="D42" s="345">
        <v>44</v>
      </c>
      <c r="E42" s="346" t="s">
        <v>147</v>
      </c>
      <c r="F42" s="347">
        <v>0</v>
      </c>
      <c r="G42" s="347">
        <v>120</v>
      </c>
      <c r="H42" s="340">
        <f t="shared" si="0"/>
        <v>0</v>
      </c>
      <c r="I42" s="340">
        <f t="shared" si="1"/>
        <v>5280</v>
      </c>
      <c r="J42" s="340">
        <f t="shared" si="2"/>
        <v>5280</v>
      </c>
      <c r="K42" s="358" t="s">
        <v>133</v>
      </c>
      <c r="L42" s="46" t="s">
        <v>134</v>
      </c>
    </row>
    <row r="43" spans="1:15" s="46" customFormat="1" ht="24" customHeight="1">
      <c r="A43" s="290" t="s">
        <v>182</v>
      </c>
      <c r="B43" s="291" t="s">
        <v>183</v>
      </c>
      <c r="C43" s="414"/>
      <c r="D43" s="419"/>
      <c r="E43" s="301"/>
      <c r="F43" s="420"/>
      <c r="G43" s="420"/>
      <c r="H43" s="418">
        <f t="shared" si="0"/>
        <v>0</v>
      </c>
      <c r="I43" s="418">
        <f t="shared" si="1"/>
        <v>0</v>
      </c>
      <c r="J43" s="418">
        <f t="shared" si="2"/>
        <v>0</v>
      </c>
      <c r="K43" s="450"/>
      <c r="L43" s="281"/>
      <c r="M43" s="281"/>
      <c r="N43" s="281"/>
      <c r="O43" s="281"/>
    </row>
    <row r="44" spans="1:15" s="221" customFormat="1" ht="24" customHeight="1">
      <c r="A44" s="342"/>
      <c r="B44" s="343" t="s">
        <v>184</v>
      </c>
      <c r="C44" s="344" t="s">
        <v>185</v>
      </c>
      <c r="D44" s="345">
        <v>1758</v>
      </c>
      <c r="E44" s="346" t="s">
        <v>132</v>
      </c>
      <c r="F44" s="347">
        <v>0</v>
      </c>
      <c r="G44" s="347">
        <v>25</v>
      </c>
      <c r="H44" s="340">
        <f t="shared" si="0"/>
        <v>0</v>
      </c>
      <c r="I44" s="340">
        <f t="shared" si="1"/>
        <v>43950</v>
      </c>
      <c r="J44" s="340">
        <f t="shared" si="2"/>
        <v>43950</v>
      </c>
      <c r="K44" s="358" t="s">
        <v>133</v>
      </c>
      <c r="L44" s="46" t="s">
        <v>134</v>
      </c>
    </row>
    <row r="45" spans="1:15" s="221" customFormat="1" ht="24" customHeight="1">
      <c r="A45" s="342"/>
      <c r="B45" s="343" t="s">
        <v>186</v>
      </c>
      <c r="C45" s="344" t="s">
        <v>187</v>
      </c>
      <c r="D45" s="345">
        <v>36</v>
      </c>
      <c r="E45" s="346" t="s">
        <v>132</v>
      </c>
      <c r="F45" s="347">
        <v>0</v>
      </c>
      <c r="G45" s="347">
        <v>25</v>
      </c>
      <c r="H45" s="340">
        <f t="shared" si="0"/>
        <v>0</v>
      </c>
      <c r="I45" s="340">
        <f t="shared" si="1"/>
        <v>900</v>
      </c>
      <c r="J45" s="340">
        <f t="shared" si="2"/>
        <v>900</v>
      </c>
      <c r="K45" s="358" t="s">
        <v>133</v>
      </c>
      <c r="L45" s="46" t="s">
        <v>134</v>
      </c>
    </row>
    <row r="46" spans="1:15" s="46" customFormat="1" ht="24" customHeight="1">
      <c r="A46" s="290" t="s">
        <v>188</v>
      </c>
      <c r="B46" s="291" t="s">
        <v>189</v>
      </c>
      <c r="C46" s="414"/>
      <c r="D46" s="419"/>
      <c r="E46" s="301"/>
      <c r="F46" s="420"/>
      <c r="G46" s="420"/>
      <c r="H46" s="418">
        <f t="shared" si="0"/>
        <v>0</v>
      </c>
      <c r="I46" s="418">
        <f t="shared" si="1"/>
        <v>0</v>
      </c>
      <c r="J46" s="418">
        <f t="shared" si="2"/>
        <v>0</v>
      </c>
      <c r="K46" s="450"/>
      <c r="L46" s="281"/>
      <c r="M46" s="281"/>
      <c r="N46" s="281"/>
      <c r="O46" s="281"/>
    </row>
    <row r="47" spans="1:15" s="221" customFormat="1" ht="24" customHeight="1">
      <c r="A47" s="342"/>
      <c r="B47" s="343" t="s">
        <v>190</v>
      </c>
      <c r="C47" s="344" t="s">
        <v>191</v>
      </c>
      <c r="D47" s="345">
        <v>15.8</v>
      </c>
      <c r="E47" s="346" t="s">
        <v>192</v>
      </c>
      <c r="F47" s="347">
        <v>0</v>
      </c>
      <c r="G47" s="347">
        <v>600</v>
      </c>
      <c r="H47" s="340">
        <f t="shared" si="0"/>
        <v>0</v>
      </c>
      <c r="I47" s="340">
        <f t="shared" si="1"/>
        <v>9480</v>
      </c>
      <c r="J47" s="340">
        <f t="shared" si="2"/>
        <v>9480</v>
      </c>
      <c r="K47" s="358" t="s">
        <v>133</v>
      </c>
      <c r="L47" s="46" t="s">
        <v>134</v>
      </c>
    </row>
    <row r="48" spans="1:15" s="46" customFormat="1" ht="24" customHeight="1">
      <c r="A48" s="290" t="s">
        <v>193</v>
      </c>
      <c r="B48" s="291" t="s">
        <v>194</v>
      </c>
      <c r="C48" s="414"/>
      <c r="D48" s="419"/>
      <c r="E48" s="301"/>
      <c r="F48" s="420"/>
      <c r="G48" s="420"/>
      <c r="H48" s="418">
        <f t="shared" si="0"/>
        <v>0</v>
      </c>
      <c r="I48" s="418">
        <f t="shared" si="1"/>
        <v>0</v>
      </c>
      <c r="J48" s="418">
        <f t="shared" si="2"/>
        <v>0</v>
      </c>
      <c r="K48" s="450"/>
      <c r="L48" s="281"/>
      <c r="M48" s="281"/>
      <c r="N48" s="281"/>
      <c r="O48" s="281"/>
    </row>
    <row r="49" spans="1:15" s="221" customFormat="1" ht="24" customHeight="1">
      <c r="A49" s="342"/>
      <c r="B49" s="343" t="s">
        <v>195</v>
      </c>
      <c r="C49" s="344" t="s">
        <v>196</v>
      </c>
      <c r="D49" s="345">
        <v>98</v>
      </c>
      <c r="E49" s="346" t="s">
        <v>132</v>
      </c>
      <c r="F49" s="347">
        <v>0</v>
      </c>
      <c r="G49" s="347">
        <v>25</v>
      </c>
      <c r="H49" s="340">
        <f t="shared" si="0"/>
        <v>0</v>
      </c>
      <c r="I49" s="340">
        <f t="shared" si="1"/>
        <v>2450</v>
      </c>
      <c r="J49" s="340">
        <f t="shared" si="2"/>
        <v>2450</v>
      </c>
      <c r="K49" s="358" t="s">
        <v>133</v>
      </c>
      <c r="L49" s="46" t="s">
        <v>134</v>
      </c>
    </row>
    <row r="50" spans="1:15" s="221" customFormat="1" ht="24" customHeight="1">
      <c r="A50" s="342"/>
      <c r="B50" s="343" t="s">
        <v>197</v>
      </c>
      <c r="C50" s="344" t="s">
        <v>198</v>
      </c>
      <c r="D50" s="345">
        <v>38</v>
      </c>
      <c r="E50" s="346" t="s">
        <v>132</v>
      </c>
      <c r="F50" s="347">
        <v>0</v>
      </c>
      <c r="G50" s="347">
        <v>25</v>
      </c>
      <c r="H50" s="340">
        <f t="shared" si="0"/>
        <v>0</v>
      </c>
      <c r="I50" s="340">
        <f t="shared" si="1"/>
        <v>950</v>
      </c>
      <c r="J50" s="340">
        <f t="shared" si="2"/>
        <v>950</v>
      </c>
      <c r="K50" s="358" t="s">
        <v>133</v>
      </c>
      <c r="L50" s="46" t="s">
        <v>134</v>
      </c>
    </row>
    <row r="51" spans="1:15" s="221" customFormat="1" ht="24" customHeight="1">
      <c r="A51" s="421"/>
      <c r="B51" s="422"/>
      <c r="C51" s="423"/>
      <c r="D51" s="424"/>
      <c r="E51" s="425"/>
      <c r="F51" s="426"/>
      <c r="G51" s="427"/>
      <c r="H51" s="428"/>
      <c r="I51" s="428"/>
      <c r="J51" s="428"/>
      <c r="K51" s="451"/>
      <c r="L51" s="46"/>
    </row>
    <row r="52" spans="1:15" s="221" customFormat="1" ht="24" customHeight="1">
      <c r="A52" s="138"/>
      <c r="B52" s="139"/>
      <c r="C52" s="429" t="str">
        <f>"รวมราคา "&amp;B14</f>
        <v>รวมราคา งานรื้อถอนสิ่งปลูกสร้างเดิม  ชั้น 1</v>
      </c>
      <c r="D52" s="430"/>
      <c r="E52" s="431"/>
      <c r="F52" s="432"/>
      <c r="G52" s="433"/>
      <c r="H52" s="433">
        <f>SUM(H13:H51)</f>
        <v>0</v>
      </c>
      <c r="I52" s="433">
        <f t="shared" ref="I52:J52" si="3">SUM(I13:I51)</f>
        <v>499165</v>
      </c>
      <c r="J52" s="433">
        <f t="shared" si="3"/>
        <v>499165</v>
      </c>
      <c r="K52" s="452"/>
      <c r="L52" s="46"/>
    </row>
    <row r="53" spans="1:15" s="221" customFormat="1" ht="24" customHeight="1">
      <c r="A53" s="434">
        <v>1.2</v>
      </c>
      <c r="B53" s="118" t="s">
        <v>199</v>
      </c>
      <c r="C53" s="409"/>
      <c r="D53" s="345"/>
      <c r="E53" s="346"/>
      <c r="F53" s="435"/>
      <c r="G53" s="435"/>
      <c r="H53" s="436"/>
      <c r="I53" s="436"/>
      <c r="J53" s="436"/>
      <c r="K53" s="453"/>
      <c r="L53" s="46"/>
    </row>
    <row r="54" spans="1:15" s="221" customFormat="1" ht="24" customHeight="1">
      <c r="A54" s="434" t="s">
        <v>200</v>
      </c>
      <c r="B54" s="118" t="s">
        <v>124</v>
      </c>
      <c r="C54" s="409"/>
      <c r="D54" s="345">
        <v>1</v>
      </c>
      <c r="E54" s="346" t="s">
        <v>99</v>
      </c>
      <c r="F54" s="347">
        <v>0</v>
      </c>
      <c r="G54" s="347">
        <v>40000</v>
      </c>
      <c r="H54" s="340">
        <f>ROUND(F54*D54,2)</f>
        <v>0</v>
      </c>
      <c r="I54" s="340">
        <f>ROUND(G54*D54,2)</f>
        <v>40000</v>
      </c>
      <c r="J54" s="340">
        <f>ROUND(SUM(H54:I54),2)</f>
        <v>40000</v>
      </c>
      <c r="K54" s="296"/>
      <c r="L54" s="46"/>
    </row>
    <row r="55" spans="1:15" s="221" customFormat="1" ht="24" customHeight="1">
      <c r="A55" s="342"/>
      <c r="B55" s="343" t="s">
        <v>125</v>
      </c>
      <c r="C55" s="344" t="s">
        <v>126</v>
      </c>
      <c r="D55" s="345"/>
      <c r="E55" s="346"/>
      <c r="F55" s="347"/>
      <c r="G55" s="347"/>
      <c r="H55" s="340">
        <f t="shared" ref="H55:H85" si="4">ROUND(F55*D55,2)</f>
        <v>0</v>
      </c>
      <c r="I55" s="340">
        <f t="shared" ref="I55:I85" si="5">ROUND(G55*D55,2)</f>
        <v>0</v>
      </c>
      <c r="J55" s="340">
        <f t="shared" ref="J55:J85" si="6">ROUND(SUM(H55:I55),2)</f>
        <v>0</v>
      </c>
      <c r="K55" s="296"/>
      <c r="L55" s="46"/>
    </row>
    <row r="56" spans="1:15" s="221" customFormat="1" ht="24" customHeight="1">
      <c r="A56" s="342"/>
      <c r="B56" s="411"/>
      <c r="C56" s="344" t="s">
        <v>127</v>
      </c>
      <c r="D56" s="345"/>
      <c r="E56" s="346"/>
      <c r="F56" s="408"/>
      <c r="G56" s="347"/>
      <c r="H56" s="340">
        <f t="shared" si="4"/>
        <v>0</v>
      </c>
      <c r="I56" s="340">
        <f t="shared" si="5"/>
        <v>0</v>
      </c>
      <c r="J56" s="340">
        <f t="shared" si="6"/>
        <v>0</v>
      </c>
      <c r="K56" s="296"/>
      <c r="L56" s="46"/>
    </row>
    <row r="57" spans="1:15" s="46" customFormat="1" ht="24" customHeight="1">
      <c r="A57" s="288" t="s">
        <v>201</v>
      </c>
      <c r="B57" s="289" t="s">
        <v>129</v>
      </c>
      <c r="C57" s="437"/>
      <c r="D57" s="438"/>
      <c r="E57" s="300"/>
      <c r="F57" s="439"/>
      <c r="G57" s="439"/>
      <c r="H57" s="340">
        <f t="shared" si="4"/>
        <v>0</v>
      </c>
      <c r="I57" s="340">
        <f t="shared" si="5"/>
        <v>0</v>
      </c>
      <c r="J57" s="340">
        <f t="shared" si="6"/>
        <v>0</v>
      </c>
      <c r="K57" s="454"/>
      <c r="L57" s="281"/>
      <c r="M57" s="281"/>
      <c r="N57" s="281"/>
      <c r="O57" s="281"/>
    </row>
    <row r="58" spans="1:15" s="221" customFormat="1" ht="24" customHeight="1">
      <c r="A58" s="342"/>
      <c r="B58" s="343" t="s">
        <v>202</v>
      </c>
      <c r="C58" s="344" t="s">
        <v>131</v>
      </c>
      <c r="D58" s="345">
        <v>0</v>
      </c>
      <c r="E58" s="346" t="s">
        <v>132</v>
      </c>
      <c r="F58" s="347">
        <v>0</v>
      </c>
      <c r="G58" s="347">
        <v>50</v>
      </c>
      <c r="H58" s="340">
        <f t="shared" si="4"/>
        <v>0</v>
      </c>
      <c r="I58" s="340">
        <f t="shared" si="5"/>
        <v>0</v>
      </c>
      <c r="J58" s="340">
        <f t="shared" si="6"/>
        <v>0</v>
      </c>
      <c r="K58" s="358" t="s">
        <v>133</v>
      </c>
      <c r="L58" s="46" t="s">
        <v>134</v>
      </c>
    </row>
    <row r="59" spans="1:15" s="221" customFormat="1" ht="24" customHeight="1">
      <c r="A59" s="342"/>
      <c r="B59" s="343" t="s">
        <v>203</v>
      </c>
      <c r="C59" s="344" t="s">
        <v>136</v>
      </c>
      <c r="D59" s="345">
        <v>1683</v>
      </c>
      <c r="E59" s="346" t="s">
        <v>132</v>
      </c>
      <c r="F59" s="408">
        <v>0</v>
      </c>
      <c r="G59" s="347">
        <v>50</v>
      </c>
      <c r="H59" s="340">
        <f t="shared" si="4"/>
        <v>0</v>
      </c>
      <c r="I59" s="340">
        <f t="shared" si="5"/>
        <v>84150</v>
      </c>
      <c r="J59" s="340">
        <f t="shared" si="6"/>
        <v>84150</v>
      </c>
      <c r="K59" s="358" t="s">
        <v>133</v>
      </c>
      <c r="L59" s="46" t="s">
        <v>134</v>
      </c>
    </row>
    <row r="60" spans="1:15" s="221" customFormat="1" ht="24" customHeight="1">
      <c r="A60" s="342"/>
      <c r="B60" s="343" t="s">
        <v>204</v>
      </c>
      <c r="C60" s="344" t="s">
        <v>138</v>
      </c>
      <c r="D60" s="345">
        <v>11.3</v>
      </c>
      <c r="E60" s="346" t="s">
        <v>132</v>
      </c>
      <c r="F60" s="347">
        <v>0</v>
      </c>
      <c r="G60" s="347">
        <v>15</v>
      </c>
      <c r="H60" s="340">
        <f t="shared" si="4"/>
        <v>0</v>
      </c>
      <c r="I60" s="340">
        <f t="shared" si="5"/>
        <v>169.5</v>
      </c>
      <c r="J60" s="340">
        <f t="shared" si="6"/>
        <v>169.5</v>
      </c>
      <c r="K60" s="358" t="s">
        <v>133</v>
      </c>
      <c r="L60" s="46" t="s">
        <v>134</v>
      </c>
    </row>
    <row r="61" spans="1:15" s="220" customFormat="1" ht="24" customHeight="1">
      <c r="A61" s="412" t="s">
        <v>205</v>
      </c>
      <c r="B61" s="291" t="s">
        <v>140</v>
      </c>
      <c r="C61" s="414"/>
      <c r="D61" s="415"/>
      <c r="E61" s="416"/>
      <c r="F61" s="417"/>
      <c r="G61" s="417"/>
      <c r="H61" s="340">
        <f t="shared" si="4"/>
        <v>0</v>
      </c>
      <c r="I61" s="340">
        <f t="shared" si="5"/>
        <v>0</v>
      </c>
      <c r="J61" s="340">
        <f t="shared" si="6"/>
        <v>0</v>
      </c>
      <c r="K61" s="416"/>
      <c r="L61" s="449"/>
      <c r="M61" s="449"/>
      <c r="N61" s="449"/>
      <c r="O61" s="449"/>
    </row>
    <row r="62" spans="1:15" s="221" customFormat="1" ht="24" customHeight="1">
      <c r="A62" s="342"/>
      <c r="B62" s="343" t="s">
        <v>206</v>
      </c>
      <c r="C62" s="344" t="s">
        <v>142</v>
      </c>
      <c r="D62" s="345">
        <v>1408</v>
      </c>
      <c r="E62" s="346" t="s">
        <v>132</v>
      </c>
      <c r="F62" s="347">
        <v>0</v>
      </c>
      <c r="G62" s="347">
        <v>40</v>
      </c>
      <c r="H62" s="340">
        <f t="shared" si="4"/>
        <v>0</v>
      </c>
      <c r="I62" s="340">
        <f t="shared" si="5"/>
        <v>56320</v>
      </c>
      <c r="J62" s="340">
        <f t="shared" si="6"/>
        <v>56320</v>
      </c>
      <c r="K62" s="358" t="s">
        <v>133</v>
      </c>
      <c r="L62" s="46" t="s">
        <v>207</v>
      </c>
    </row>
    <row r="63" spans="1:15" s="221" customFormat="1" ht="24" customHeight="1">
      <c r="A63" s="342"/>
      <c r="B63" s="343" t="s">
        <v>208</v>
      </c>
      <c r="C63" s="344" t="s">
        <v>144</v>
      </c>
      <c r="D63" s="345">
        <v>0</v>
      </c>
      <c r="E63" s="346" t="s">
        <v>132</v>
      </c>
      <c r="F63" s="408">
        <v>0</v>
      </c>
      <c r="G63" s="347">
        <v>60</v>
      </c>
      <c r="H63" s="340">
        <f t="shared" si="4"/>
        <v>0</v>
      </c>
      <c r="I63" s="340">
        <f t="shared" si="5"/>
        <v>0</v>
      </c>
      <c r="J63" s="340">
        <f t="shared" si="6"/>
        <v>0</v>
      </c>
      <c r="K63" s="358" t="s">
        <v>133</v>
      </c>
      <c r="L63" s="46"/>
    </row>
    <row r="64" spans="1:15" s="221" customFormat="1" ht="24" customHeight="1">
      <c r="A64" s="342"/>
      <c r="B64" s="343" t="s">
        <v>209</v>
      </c>
      <c r="C64" s="344" t="s">
        <v>146</v>
      </c>
      <c r="D64" s="345">
        <v>6</v>
      </c>
      <c r="E64" s="346" t="s">
        <v>147</v>
      </c>
      <c r="F64" s="347">
        <v>0</v>
      </c>
      <c r="G64" s="347">
        <v>140</v>
      </c>
      <c r="H64" s="340">
        <f t="shared" si="4"/>
        <v>0</v>
      </c>
      <c r="I64" s="340">
        <f t="shared" si="5"/>
        <v>840</v>
      </c>
      <c r="J64" s="340">
        <f t="shared" si="6"/>
        <v>840</v>
      </c>
      <c r="K64" s="358" t="s">
        <v>133</v>
      </c>
      <c r="L64" s="46"/>
    </row>
    <row r="65" spans="1:15" s="46" customFormat="1" ht="24" customHeight="1">
      <c r="A65" s="290" t="s">
        <v>210</v>
      </c>
      <c r="B65" s="291" t="s">
        <v>149</v>
      </c>
      <c r="C65" s="414"/>
      <c r="D65" s="419"/>
      <c r="E65" s="301"/>
      <c r="F65" s="420"/>
      <c r="G65" s="420"/>
      <c r="H65" s="340">
        <f t="shared" si="4"/>
        <v>0</v>
      </c>
      <c r="I65" s="340">
        <f t="shared" si="5"/>
        <v>0</v>
      </c>
      <c r="J65" s="340">
        <f t="shared" si="6"/>
        <v>0</v>
      </c>
      <c r="K65" s="450"/>
      <c r="L65" s="281"/>
      <c r="M65" s="281"/>
      <c r="N65" s="281"/>
      <c r="O65" s="281"/>
    </row>
    <row r="66" spans="1:15" s="221" customFormat="1" ht="24" customHeight="1">
      <c r="A66" s="342"/>
      <c r="B66" s="343" t="s">
        <v>211</v>
      </c>
      <c r="C66" s="344" t="s">
        <v>151</v>
      </c>
      <c r="D66" s="345">
        <v>3285</v>
      </c>
      <c r="E66" s="346" t="s">
        <v>132</v>
      </c>
      <c r="F66" s="347">
        <v>0</v>
      </c>
      <c r="G66" s="347">
        <v>30</v>
      </c>
      <c r="H66" s="340">
        <f t="shared" si="4"/>
        <v>0</v>
      </c>
      <c r="I66" s="340">
        <f t="shared" si="5"/>
        <v>98550</v>
      </c>
      <c r="J66" s="340">
        <f t="shared" si="6"/>
        <v>98550</v>
      </c>
      <c r="K66" s="358" t="s">
        <v>133</v>
      </c>
      <c r="L66" s="46" t="s">
        <v>134</v>
      </c>
    </row>
    <row r="67" spans="1:15" s="221" customFormat="1" ht="24" customHeight="1">
      <c r="A67" s="342"/>
      <c r="B67" s="343" t="s">
        <v>212</v>
      </c>
      <c r="C67" s="344" t="s">
        <v>153</v>
      </c>
      <c r="D67" s="345">
        <v>613</v>
      </c>
      <c r="E67" s="346" t="s">
        <v>132</v>
      </c>
      <c r="F67" s="347">
        <v>0</v>
      </c>
      <c r="G67" s="347">
        <v>35</v>
      </c>
      <c r="H67" s="340">
        <f t="shared" si="4"/>
        <v>0</v>
      </c>
      <c r="I67" s="340">
        <f t="shared" si="5"/>
        <v>21455</v>
      </c>
      <c r="J67" s="340">
        <f t="shared" si="6"/>
        <v>21455</v>
      </c>
      <c r="K67" s="358" t="s">
        <v>133</v>
      </c>
      <c r="L67" s="46" t="s">
        <v>134</v>
      </c>
    </row>
    <row r="68" spans="1:15" s="221" customFormat="1" ht="24" customHeight="1">
      <c r="A68" s="342"/>
      <c r="B68" s="343" t="s">
        <v>213</v>
      </c>
      <c r="C68" s="344" t="s">
        <v>155</v>
      </c>
      <c r="D68" s="345">
        <v>0</v>
      </c>
      <c r="E68" s="346" t="s">
        <v>132</v>
      </c>
      <c r="F68" s="347">
        <v>0</v>
      </c>
      <c r="G68" s="347">
        <v>30</v>
      </c>
      <c r="H68" s="340">
        <f t="shared" si="4"/>
        <v>0</v>
      </c>
      <c r="I68" s="340">
        <f t="shared" si="5"/>
        <v>0</v>
      </c>
      <c r="J68" s="340">
        <f t="shared" si="6"/>
        <v>0</v>
      </c>
      <c r="K68" s="358" t="s">
        <v>133</v>
      </c>
      <c r="L68" s="46" t="s">
        <v>134</v>
      </c>
    </row>
    <row r="69" spans="1:15" s="46" customFormat="1" ht="24" customHeight="1">
      <c r="A69" s="290" t="s">
        <v>214</v>
      </c>
      <c r="B69" s="291" t="s">
        <v>157</v>
      </c>
      <c r="C69" s="414"/>
      <c r="D69" s="419"/>
      <c r="E69" s="301"/>
      <c r="F69" s="420"/>
      <c r="G69" s="420"/>
      <c r="H69" s="340">
        <f t="shared" si="4"/>
        <v>0</v>
      </c>
      <c r="I69" s="340">
        <f t="shared" si="5"/>
        <v>0</v>
      </c>
      <c r="J69" s="340">
        <f t="shared" si="6"/>
        <v>0</v>
      </c>
      <c r="K69" s="450"/>
      <c r="L69" s="281"/>
      <c r="M69" s="281"/>
      <c r="N69" s="281"/>
      <c r="O69" s="281"/>
    </row>
    <row r="70" spans="1:15" s="221" customFormat="1" ht="24" customHeight="1">
      <c r="A70" s="342"/>
      <c r="B70" s="343" t="s">
        <v>158</v>
      </c>
      <c r="C70" s="344" t="s">
        <v>159</v>
      </c>
      <c r="D70" s="345">
        <v>0</v>
      </c>
      <c r="E70" s="346" t="s">
        <v>132</v>
      </c>
      <c r="F70" s="347">
        <v>0</v>
      </c>
      <c r="G70" s="347">
        <v>150</v>
      </c>
      <c r="H70" s="340">
        <f t="shared" si="4"/>
        <v>0</v>
      </c>
      <c r="I70" s="340">
        <f t="shared" si="5"/>
        <v>0</v>
      </c>
      <c r="J70" s="340">
        <f t="shared" si="6"/>
        <v>0</v>
      </c>
      <c r="K70" s="358" t="s">
        <v>133</v>
      </c>
      <c r="L70" s="46" t="s">
        <v>134</v>
      </c>
    </row>
    <row r="71" spans="1:15" s="221" customFormat="1" ht="24" customHeight="1">
      <c r="A71" s="342"/>
      <c r="B71" s="343" t="s">
        <v>160</v>
      </c>
      <c r="C71" s="344" t="s">
        <v>161</v>
      </c>
      <c r="D71" s="345">
        <v>32</v>
      </c>
      <c r="E71" s="346" t="s">
        <v>147</v>
      </c>
      <c r="F71" s="347">
        <v>0</v>
      </c>
      <c r="G71" s="347">
        <v>80</v>
      </c>
      <c r="H71" s="340">
        <f t="shared" si="4"/>
        <v>0</v>
      </c>
      <c r="I71" s="340">
        <f t="shared" si="5"/>
        <v>2560</v>
      </c>
      <c r="J71" s="340">
        <f t="shared" si="6"/>
        <v>2560</v>
      </c>
      <c r="K71" s="358" t="s">
        <v>133</v>
      </c>
      <c r="L71" s="46" t="s">
        <v>134</v>
      </c>
    </row>
    <row r="72" spans="1:15" s="221" customFormat="1" ht="24" customHeight="1">
      <c r="A72" s="342"/>
      <c r="B72" s="343" t="s">
        <v>162</v>
      </c>
      <c r="C72" s="344" t="s">
        <v>163</v>
      </c>
      <c r="D72" s="345">
        <v>0</v>
      </c>
      <c r="E72" s="346" t="s">
        <v>147</v>
      </c>
      <c r="F72" s="347">
        <v>0</v>
      </c>
      <c r="G72" s="347">
        <v>120</v>
      </c>
      <c r="H72" s="340">
        <f t="shared" si="4"/>
        <v>0</v>
      </c>
      <c r="I72" s="340">
        <f t="shared" si="5"/>
        <v>0</v>
      </c>
      <c r="J72" s="340">
        <f t="shared" si="6"/>
        <v>0</v>
      </c>
      <c r="K72" s="358" t="s">
        <v>133</v>
      </c>
      <c r="L72" s="46" t="s">
        <v>134</v>
      </c>
    </row>
    <row r="73" spans="1:15" s="221" customFormat="1" ht="24" customHeight="1">
      <c r="A73" s="342"/>
      <c r="B73" s="343" t="s">
        <v>164</v>
      </c>
      <c r="C73" s="344" t="s">
        <v>165</v>
      </c>
      <c r="D73" s="345">
        <v>86</v>
      </c>
      <c r="E73" s="346" t="s">
        <v>132</v>
      </c>
      <c r="F73" s="347">
        <v>0</v>
      </c>
      <c r="G73" s="347">
        <v>150</v>
      </c>
      <c r="H73" s="340">
        <f t="shared" si="4"/>
        <v>0</v>
      </c>
      <c r="I73" s="340">
        <f t="shared" si="5"/>
        <v>12900</v>
      </c>
      <c r="J73" s="340">
        <f t="shared" si="6"/>
        <v>12900</v>
      </c>
      <c r="K73" s="358" t="s">
        <v>133</v>
      </c>
      <c r="L73" s="46" t="s">
        <v>134</v>
      </c>
    </row>
    <row r="74" spans="1:15" s="221" customFormat="1" ht="24" customHeight="1">
      <c r="A74" s="342"/>
      <c r="B74" s="343" t="s">
        <v>166</v>
      </c>
      <c r="C74" s="344" t="s">
        <v>167</v>
      </c>
      <c r="D74" s="345">
        <v>0</v>
      </c>
      <c r="E74" s="346" t="s">
        <v>147</v>
      </c>
      <c r="F74" s="347">
        <v>0</v>
      </c>
      <c r="G74" s="347">
        <v>140</v>
      </c>
      <c r="H74" s="340">
        <f t="shared" si="4"/>
        <v>0</v>
      </c>
      <c r="I74" s="340">
        <f t="shared" si="5"/>
        <v>0</v>
      </c>
      <c r="J74" s="340">
        <f t="shared" si="6"/>
        <v>0</v>
      </c>
      <c r="K74" s="358" t="s">
        <v>133</v>
      </c>
      <c r="L74" s="46" t="s">
        <v>134</v>
      </c>
    </row>
    <row r="75" spans="1:15" s="221" customFormat="1" ht="24" customHeight="1">
      <c r="A75" s="342"/>
      <c r="B75" s="343" t="s">
        <v>168</v>
      </c>
      <c r="C75" s="344" t="s">
        <v>169</v>
      </c>
      <c r="D75" s="345">
        <v>0</v>
      </c>
      <c r="E75" s="346" t="s">
        <v>147</v>
      </c>
      <c r="F75" s="347">
        <v>0</v>
      </c>
      <c r="G75" s="347">
        <v>250</v>
      </c>
      <c r="H75" s="340">
        <f t="shared" si="4"/>
        <v>0</v>
      </c>
      <c r="I75" s="340">
        <f t="shared" si="5"/>
        <v>0</v>
      </c>
      <c r="J75" s="340">
        <f t="shared" si="6"/>
        <v>0</v>
      </c>
      <c r="K75" s="358" t="s">
        <v>133</v>
      </c>
      <c r="L75" s="46" t="s">
        <v>134</v>
      </c>
    </row>
    <row r="76" spans="1:15" s="221" customFormat="1" ht="24" customHeight="1">
      <c r="A76" s="342"/>
      <c r="B76" s="343" t="s">
        <v>170</v>
      </c>
      <c r="C76" s="344" t="s">
        <v>171</v>
      </c>
      <c r="D76" s="345">
        <v>5</v>
      </c>
      <c r="E76" s="346" t="s">
        <v>147</v>
      </c>
      <c r="F76" s="347">
        <v>0</v>
      </c>
      <c r="G76" s="347">
        <v>80</v>
      </c>
      <c r="H76" s="340">
        <f t="shared" si="4"/>
        <v>0</v>
      </c>
      <c r="I76" s="340">
        <f t="shared" si="5"/>
        <v>400</v>
      </c>
      <c r="J76" s="340">
        <f t="shared" si="6"/>
        <v>400</v>
      </c>
      <c r="K76" s="358" t="s">
        <v>133</v>
      </c>
      <c r="L76" s="46" t="s">
        <v>134</v>
      </c>
    </row>
    <row r="77" spans="1:15" s="46" customFormat="1" ht="24" customHeight="1">
      <c r="A77" s="290" t="s">
        <v>215</v>
      </c>
      <c r="B77" s="291" t="s">
        <v>173</v>
      </c>
      <c r="C77" s="414"/>
      <c r="D77" s="419"/>
      <c r="E77" s="301"/>
      <c r="F77" s="420"/>
      <c r="G77" s="420"/>
      <c r="H77" s="340">
        <f t="shared" si="4"/>
        <v>0</v>
      </c>
      <c r="I77" s="340">
        <f t="shared" si="5"/>
        <v>0</v>
      </c>
      <c r="J77" s="340">
        <f t="shared" si="6"/>
        <v>0</v>
      </c>
      <c r="K77" s="450"/>
      <c r="L77" s="281"/>
      <c r="M77" s="281"/>
      <c r="N77" s="281"/>
      <c r="O77" s="281"/>
    </row>
    <row r="78" spans="1:15" s="221" customFormat="1" ht="24" customHeight="1">
      <c r="A78" s="342"/>
      <c r="B78" s="343" t="s">
        <v>174</v>
      </c>
      <c r="C78" s="344" t="s">
        <v>175</v>
      </c>
      <c r="D78" s="345">
        <v>155</v>
      </c>
      <c r="E78" s="346" t="s">
        <v>132</v>
      </c>
      <c r="F78" s="347">
        <v>0</v>
      </c>
      <c r="G78" s="347">
        <v>150</v>
      </c>
      <c r="H78" s="340">
        <f t="shared" si="4"/>
        <v>0</v>
      </c>
      <c r="I78" s="340">
        <f t="shared" si="5"/>
        <v>23250</v>
      </c>
      <c r="J78" s="340">
        <f t="shared" si="6"/>
        <v>23250</v>
      </c>
      <c r="K78" s="358" t="s">
        <v>133</v>
      </c>
      <c r="L78" s="46" t="s">
        <v>134</v>
      </c>
    </row>
    <row r="79" spans="1:15" s="46" customFormat="1" ht="24" customHeight="1">
      <c r="A79" s="290" t="s">
        <v>216</v>
      </c>
      <c r="B79" s="291" t="s">
        <v>177</v>
      </c>
      <c r="C79" s="414"/>
      <c r="D79" s="419"/>
      <c r="E79" s="301"/>
      <c r="F79" s="420"/>
      <c r="G79" s="420"/>
      <c r="H79" s="340">
        <f t="shared" si="4"/>
        <v>0</v>
      </c>
      <c r="I79" s="340">
        <f t="shared" si="5"/>
        <v>0</v>
      </c>
      <c r="J79" s="340">
        <f t="shared" si="6"/>
        <v>0</v>
      </c>
      <c r="K79" s="450"/>
      <c r="L79" s="281"/>
      <c r="M79" s="281"/>
      <c r="N79" s="281"/>
      <c r="O79" s="281"/>
    </row>
    <row r="80" spans="1:15" s="221" customFormat="1" ht="24" customHeight="1">
      <c r="A80" s="342"/>
      <c r="B80" s="343" t="s">
        <v>178</v>
      </c>
      <c r="C80" s="344" t="s">
        <v>179</v>
      </c>
      <c r="D80" s="345">
        <v>33</v>
      </c>
      <c r="E80" s="346" t="s">
        <v>147</v>
      </c>
      <c r="F80" s="347">
        <v>0</v>
      </c>
      <c r="G80" s="347">
        <v>180</v>
      </c>
      <c r="H80" s="340">
        <f t="shared" si="4"/>
        <v>0</v>
      </c>
      <c r="I80" s="340">
        <f t="shared" si="5"/>
        <v>5940</v>
      </c>
      <c r="J80" s="340">
        <f t="shared" si="6"/>
        <v>5940</v>
      </c>
      <c r="K80" s="358" t="s">
        <v>133</v>
      </c>
      <c r="L80" s="46" t="s">
        <v>134</v>
      </c>
    </row>
    <row r="81" spans="1:18" s="221" customFormat="1" ht="24" customHeight="1">
      <c r="A81" s="342"/>
      <c r="B81" s="343" t="s">
        <v>180</v>
      </c>
      <c r="C81" s="344" t="s">
        <v>181</v>
      </c>
      <c r="D81" s="345">
        <v>54</v>
      </c>
      <c r="E81" s="346" t="s">
        <v>147</v>
      </c>
      <c r="F81" s="347">
        <v>0</v>
      </c>
      <c r="G81" s="347">
        <v>120</v>
      </c>
      <c r="H81" s="340">
        <f t="shared" si="4"/>
        <v>0</v>
      </c>
      <c r="I81" s="340">
        <f t="shared" si="5"/>
        <v>6480</v>
      </c>
      <c r="J81" s="340">
        <f t="shared" si="6"/>
        <v>6480</v>
      </c>
      <c r="K81" s="358" t="s">
        <v>133</v>
      </c>
      <c r="L81" s="46" t="s">
        <v>134</v>
      </c>
    </row>
    <row r="82" spans="1:18" s="46" customFormat="1" ht="24" customHeight="1">
      <c r="A82" s="290" t="s">
        <v>217</v>
      </c>
      <c r="B82" s="291" t="s">
        <v>183</v>
      </c>
      <c r="C82" s="414"/>
      <c r="D82" s="419"/>
      <c r="E82" s="301"/>
      <c r="F82" s="420"/>
      <c r="G82" s="420"/>
      <c r="H82" s="340">
        <f t="shared" si="4"/>
        <v>0</v>
      </c>
      <c r="I82" s="340">
        <f t="shared" si="5"/>
        <v>0</v>
      </c>
      <c r="J82" s="340">
        <f t="shared" si="6"/>
        <v>0</v>
      </c>
      <c r="K82" s="450"/>
      <c r="L82" s="281"/>
      <c r="M82" s="281"/>
      <c r="N82" s="281"/>
      <c r="O82" s="281"/>
    </row>
    <row r="83" spans="1:18" s="221" customFormat="1" ht="24" customHeight="1">
      <c r="A83" s="342"/>
      <c r="B83" s="343" t="s">
        <v>184</v>
      </c>
      <c r="C83" s="344" t="s">
        <v>185</v>
      </c>
      <c r="D83" s="345">
        <v>1796</v>
      </c>
      <c r="E83" s="346" t="s">
        <v>132</v>
      </c>
      <c r="F83" s="347">
        <v>0</v>
      </c>
      <c r="G83" s="347">
        <v>25</v>
      </c>
      <c r="H83" s="340">
        <f t="shared" si="4"/>
        <v>0</v>
      </c>
      <c r="I83" s="340">
        <f t="shared" si="5"/>
        <v>44900</v>
      </c>
      <c r="J83" s="340">
        <f t="shared" si="6"/>
        <v>44900</v>
      </c>
      <c r="K83" s="358" t="s">
        <v>133</v>
      </c>
      <c r="L83" s="46" t="s">
        <v>134</v>
      </c>
    </row>
    <row r="84" spans="1:18" s="221" customFormat="1" ht="24" customHeight="1">
      <c r="A84" s="342"/>
      <c r="B84" s="343" t="s">
        <v>186</v>
      </c>
      <c r="C84" s="344" t="s">
        <v>187</v>
      </c>
      <c r="D84" s="345">
        <v>0</v>
      </c>
      <c r="E84" s="346" t="s">
        <v>132</v>
      </c>
      <c r="F84" s="347">
        <v>0</v>
      </c>
      <c r="G84" s="347">
        <v>25</v>
      </c>
      <c r="H84" s="340">
        <f t="shared" si="4"/>
        <v>0</v>
      </c>
      <c r="I84" s="340">
        <f t="shared" si="5"/>
        <v>0</v>
      </c>
      <c r="J84" s="340">
        <f t="shared" si="6"/>
        <v>0</v>
      </c>
      <c r="K84" s="358" t="s">
        <v>133</v>
      </c>
      <c r="L84" s="46" t="s">
        <v>134</v>
      </c>
    </row>
    <row r="85" spans="1:18" s="221" customFormat="1" ht="24" customHeight="1">
      <c r="A85" s="342"/>
      <c r="B85" s="343"/>
      <c r="C85" s="344"/>
      <c r="D85" s="345"/>
      <c r="E85" s="346"/>
      <c r="F85" s="347"/>
      <c r="G85" s="347"/>
      <c r="H85" s="340">
        <f t="shared" si="4"/>
        <v>0</v>
      </c>
      <c r="I85" s="340">
        <f t="shared" si="5"/>
        <v>0</v>
      </c>
      <c r="J85" s="340">
        <f t="shared" si="6"/>
        <v>0</v>
      </c>
      <c r="K85" s="358"/>
      <c r="L85" s="46"/>
    </row>
    <row r="86" spans="1:18" s="221" customFormat="1" ht="24" customHeight="1">
      <c r="A86" s="138"/>
      <c r="B86" s="139"/>
      <c r="C86" s="429" t="str">
        <f>"รวมราคา "&amp;B53</f>
        <v>รวมราคา งานรื้อถอนสิ่งปลูกสร้างเดิม  ชั้นลอย</v>
      </c>
      <c r="D86" s="430"/>
      <c r="E86" s="431"/>
      <c r="F86" s="432"/>
      <c r="G86" s="433"/>
      <c r="H86" s="433">
        <f>SUM(H53:H84)</f>
        <v>0</v>
      </c>
      <c r="I86" s="433">
        <f>SUM(I53:I84)</f>
        <v>397914.5</v>
      </c>
      <c r="J86" s="433">
        <f>SUM(J53:J84)</f>
        <v>397914.5</v>
      </c>
      <c r="K86" s="452"/>
      <c r="L86" s="46"/>
    </row>
    <row r="87" spans="1:18" s="388" customFormat="1" ht="24" customHeight="1">
      <c r="A87" s="247"/>
      <c r="B87" s="455" t="str">
        <f>"รวมราคา "&amp;B13</f>
        <v>รวมราคา งานเตรียมพื้นที่-งานรื้อถอนอาคารเดิม</v>
      </c>
      <c r="C87" s="456"/>
      <c r="D87" s="457"/>
      <c r="E87" s="458"/>
      <c r="F87" s="459"/>
      <c r="G87" s="460"/>
      <c r="H87" s="460">
        <f>H86+H52</f>
        <v>0</v>
      </c>
      <c r="I87" s="460">
        <f t="shared" ref="I87:J87" si="7">I86+I52</f>
        <v>897079.5</v>
      </c>
      <c r="J87" s="460">
        <f t="shared" si="7"/>
        <v>897079.5</v>
      </c>
      <c r="K87" s="478"/>
      <c r="L87" s="225"/>
    </row>
    <row r="88" spans="1:18" s="219" customFormat="1" ht="24" customHeight="1">
      <c r="A88" s="461"/>
      <c r="B88" s="462"/>
      <c r="C88" s="463"/>
      <c r="D88" s="464"/>
      <c r="E88" s="465"/>
      <c r="F88" s="41"/>
      <c r="G88" s="41"/>
      <c r="H88" s="41"/>
      <c r="I88" s="41"/>
      <c r="J88" s="41"/>
      <c r="K88" s="472"/>
      <c r="L88" s="49"/>
      <c r="M88" s="395"/>
      <c r="N88" s="395"/>
      <c r="O88" s="395"/>
      <c r="R88" s="480"/>
    </row>
    <row r="89" spans="1:18" ht="24" customHeight="1">
      <c r="A89" s="466"/>
      <c r="B89" s="462"/>
      <c r="C89" s="39" t="s">
        <v>64</v>
      </c>
      <c r="D89" s="39"/>
      <c r="E89" s="39"/>
      <c r="F89" s="40"/>
      <c r="G89" s="41"/>
      <c r="H89" s="41"/>
      <c r="I89" s="41"/>
      <c r="J89" s="41"/>
      <c r="K89" s="472"/>
      <c r="L89" s="49"/>
      <c r="M89" s="281"/>
      <c r="N89" s="281"/>
      <c r="O89" s="281"/>
      <c r="R89" s="481"/>
    </row>
    <row r="90" spans="1:18" ht="24" customHeight="1">
      <c r="A90" s="466"/>
      <c r="B90" s="463"/>
      <c r="C90" s="42" t="s">
        <v>65</v>
      </c>
      <c r="G90" s="44" t="s">
        <v>66</v>
      </c>
      <c r="H90" s="45"/>
      <c r="I90" s="6"/>
      <c r="J90" s="41"/>
      <c r="K90" s="472"/>
      <c r="L90" s="49"/>
      <c r="M90" s="281"/>
      <c r="N90" s="281"/>
      <c r="O90" s="281"/>
      <c r="R90" s="481"/>
    </row>
    <row r="91" spans="1:18" s="46" customFormat="1" ht="24" customHeight="1">
      <c r="A91" s="467"/>
      <c r="B91" s="468"/>
      <c r="C91" s="42" t="s">
        <v>67</v>
      </c>
      <c r="G91" s="1575" t="s">
        <v>68</v>
      </c>
      <c r="H91" s="1575"/>
      <c r="I91" s="1575"/>
      <c r="J91" s="49"/>
      <c r="K91" s="465"/>
      <c r="L91" s="281"/>
      <c r="M91" s="281"/>
      <c r="N91" s="281"/>
      <c r="O91" s="281"/>
      <c r="R91" s="482"/>
    </row>
    <row r="92" spans="1:18" s="46" customFormat="1" ht="24" customHeight="1">
      <c r="A92" s="467"/>
      <c r="B92" s="468"/>
      <c r="C92" s="42" t="s">
        <v>66</v>
      </c>
      <c r="D92" s="48"/>
      <c r="E92" s="42"/>
      <c r="F92" s="1"/>
      <c r="G92" s="49"/>
      <c r="H92" s="49"/>
      <c r="I92" s="49"/>
      <c r="J92" s="49"/>
      <c r="K92" s="465"/>
      <c r="L92" s="281"/>
      <c r="M92" s="281"/>
      <c r="N92" s="281"/>
      <c r="O92" s="281"/>
      <c r="R92" s="482"/>
    </row>
    <row r="93" spans="1:18" s="46" customFormat="1" ht="24" customHeight="1">
      <c r="A93" s="467"/>
      <c r="B93" s="468"/>
      <c r="C93" s="42" t="s">
        <v>69</v>
      </c>
      <c r="D93" s="48"/>
      <c r="E93" s="42"/>
      <c r="F93" s="1"/>
      <c r="G93" s="49"/>
      <c r="H93" s="49"/>
      <c r="I93" s="49"/>
      <c r="J93" s="49"/>
      <c r="K93" s="465"/>
      <c r="L93" s="281"/>
      <c r="M93" s="281"/>
      <c r="N93" s="281"/>
      <c r="O93" s="281"/>
      <c r="R93" s="482"/>
    </row>
    <row r="94" spans="1:18" s="46" customFormat="1" ht="24" customHeight="1">
      <c r="A94" s="469"/>
      <c r="B94" s="462"/>
      <c r="C94" s="470"/>
      <c r="D94" s="464"/>
      <c r="E94" s="465"/>
      <c r="F94" s="49"/>
      <c r="G94" s="49"/>
      <c r="H94" s="49"/>
      <c r="I94" s="49"/>
      <c r="J94" s="49"/>
      <c r="K94" s="465"/>
      <c r="L94" s="281"/>
      <c r="M94" s="281"/>
      <c r="N94" s="281"/>
      <c r="O94" s="281"/>
      <c r="R94" s="482"/>
    </row>
    <row r="95" spans="1:18" s="46" customFormat="1" ht="24" customHeight="1">
      <c r="A95" s="467"/>
      <c r="B95" s="468"/>
      <c r="C95" s="470"/>
      <c r="D95" s="464"/>
      <c r="E95" s="465"/>
      <c r="F95" s="49"/>
      <c r="G95" s="49"/>
      <c r="H95" s="49"/>
      <c r="I95" s="49"/>
      <c r="J95" s="49"/>
      <c r="K95" s="465"/>
      <c r="L95" s="281"/>
      <c r="M95" s="281"/>
      <c r="N95" s="281"/>
      <c r="O95" s="281"/>
      <c r="R95" s="482"/>
    </row>
    <row r="96" spans="1:18" s="46" customFormat="1" ht="24" customHeight="1">
      <c r="A96" s="467"/>
      <c r="B96" s="468"/>
      <c r="C96" s="470"/>
      <c r="D96" s="464"/>
      <c r="E96" s="465"/>
      <c r="F96" s="49"/>
      <c r="G96" s="49"/>
      <c r="H96" s="49"/>
      <c r="I96" s="49"/>
      <c r="J96" s="49"/>
      <c r="K96" s="465"/>
      <c r="L96" s="281"/>
      <c r="M96" s="281"/>
      <c r="N96" s="281"/>
      <c r="O96" s="281"/>
      <c r="R96" s="482"/>
    </row>
    <row r="97" spans="1:18" s="46" customFormat="1" ht="24" customHeight="1">
      <c r="A97" s="467"/>
      <c r="B97" s="468"/>
      <c r="C97" s="470"/>
      <c r="D97" s="464"/>
      <c r="E97" s="465"/>
      <c r="F97" s="49"/>
      <c r="G97" s="49"/>
      <c r="H97" s="49"/>
      <c r="I97" s="49"/>
      <c r="J97" s="49"/>
      <c r="K97" s="465"/>
      <c r="L97" s="281"/>
      <c r="M97" s="281"/>
      <c r="N97" s="281"/>
      <c r="O97" s="281"/>
      <c r="R97" s="482"/>
    </row>
    <row r="98" spans="1:18" s="46" customFormat="1" ht="24" customHeight="1">
      <c r="A98" s="467"/>
      <c r="B98" s="468"/>
      <c r="C98" s="470"/>
      <c r="D98" s="464"/>
      <c r="E98" s="465"/>
      <c r="F98" s="49"/>
      <c r="G98" s="49"/>
      <c r="H98" s="49"/>
      <c r="I98" s="49"/>
      <c r="J98" s="49"/>
      <c r="K98" s="465"/>
      <c r="L98" s="281"/>
      <c r="M98" s="281"/>
      <c r="N98" s="281"/>
      <c r="O98" s="281"/>
      <c r="R98" s="482"/>
    </row>
    <row r="99" spans="1:18" s="46" customFormat="1" ht="24" customHeight="1">
      <c r="A99" s="467"/>
      <c r="B99" s="468"/>
      <c r="C99" s="470"/>
      <c r="D99" s="464"/>
      <c r="E99" s="465"/>
      <c r="F99" s="49"/>
      <c r="G99" s="49"/>
      <c r="H99" s="49"/>
      <c r="I99" s="49"/>
      <c r="J99" s="49"/>
      <c r="K99" s="465"/>
      <c r="L99" s="281"/>
      <c r="M99" s="281"/>
      <c r="N99" s="281"/>
      <c r="O99" s="281"/>
      <c r="R99" s="482"/>
    </row>
    <row r="100" spans="1:18" s="46" customFormat="1" ht="24" customHeight="1">
      <c r="A100" s="467"/>
      <c r="B100" s="468"/>
      <c r="C100" s="470"/>
      <c r="D100" s="464"/>
      <c r="E100" s="465"/>
      <c r="F100" s="49"/>
      <c r="G100" s="49"/>
      <c r="H100" s="49"/>
      <c r="I100" s="49"/>
      <c r="J100" s="49"/>
      <c r="K100" s="465"/>
      <c r="L100" s="281"/>
      <c r="M100" s="281"/>
      <c r="N100" s="281"/>
      <c r="O100" s="281"/>
      <c r="R100" s="482"/>
    </row>
    <row r="101" spans="1:18" s="46" customFormat="1" ht="24" customHeight="1">
      <c r="A101" s="15"/>
      <c r="B101" s="471"/>
      <c r="C101" s="471"/>
      <c r="D101" s="464"/>
      <c r="E101" s="465"/>
      <c r="F101" s="472"/>
      <c r="G101" s="41"/>
      <c r="H101" s="41"/>
      <c r="I101" s="41"/>
      <c r="J101" s="41"/>
      <c r="K101" s="472"/>
      <c r="L101" s="281"/>
      <c r="M101" s="281"/>
      <c r="N101" s="281"/>
      <c r="O101" s="281"/>
      <c r="R101" s="482"/>
    </row>
    <row r="102" spans="1:18" s="388" customFormat="1" ht="24" customHeight="1">
      <c r="A102" s="473"/>
      <c r="B102" s="443"/>
      <c r="C102" s="443"/>
      <c r="D102" s="464"/>
      <c r="E102" s="474"/>
      <c r="F102" s="49"/>
      <c r="G102" s="49"/>
      <c r="H102" s="49"/>
      <c r="I102" s="49"/>
      <c r="J102" s="49"/>
      <c r="K102" s="465"/>
      <c r="L102" s="225"/>
    </row>
    <row r="103" spans="1:18" ht="24" customHeight="1">
      <c r="D103" s="464"/>
      <c r="F103" s="49"/>
      <c r="G103" s="49"/>
      <c r="H103" s="49"/>
      <c r="I103" s="49"/>
      <c r="J103" s="49"/>
      <c r="K103" s="465"/>
    </row>
    <row r="108" spans="1:18" s="388" customFormat="1" ht="24" customHeight="1">
      <c r="A108" s="475"/>
      <c r="B108" s="476"/>
      <c r="C108" s="476"/>
      <c r="D108" s="43"/>
      <c r="E108" s="477"/>
      <c r="F108" s="281"/>
      <c r="G108" s="281"/>
      <c r="H108" s="281"/>
      <c r="I108" s="281"/>
      <c r="J108" s="281"/>
      <c r="K108" s="479"/>
      <c r="L108" s="225"/>
    </row>
    <row r="109" spans="1:18" s="388" customFormat="1" ht="24" customHeight="1">
      <c r="A109" s="473"/>
      <c r="B109" s="443"/>
      <c r="C109" s="443"/>
      <c r="D109" s="43"/>
      <c r="E109" s="474"/>
      <c r="F109" s="281"/>
      <c r="G109" s="281"/>
      <c r="H109" s="281"/>
      <c r="I109" s="281"/>
      <c r="J109" s="281"/>
      <c r="K109" s="391"/>
      <c r="L109" s="225"/>
    </row>
    <row r="110" spans="1:18" s="388" customFormat="1" ht="24" customHeight="1">
      <c r="A110" s="473"/>
      <c r="B110" s="443"/>
      <c r="C110" s="443"/>
      <c r="D110" s="43"/>
      <c r="E110" s="474"/>
      <c r="F110" s="281"/>
      <c r="G110" s="281"/>
      <c r="H110" s="281"/>
      <c r="I110" s="281"/>
      <c r="J110" s="281"/>
      <c r="K110" s="391"/>
      <c r="L110" s="225"/>
    </row>
    <row r="111" spans="1:18" s="387" customFormat="1" ht="24" customHeight="1">
      <c r="A111" s="473"/>
      <c r="B111" s="443"/>
      <c r="C111" s="443"/>
      <c r="D111" s="43"/>
      <c r="E111" s="474"/>
      <c r="F111" s="281"/>
      <c r="G111" s="281"/>
      <c r="H111" s="281"/>
      <c r="I111" s="281"/>
      <c r="J111" s="281"/>
      <c r="K111" s="391"/>
      <c r="L111" s="225"/>
      <c r="M111" s="388"/>
    </row>
    <row r="112" spans="1:18" s="387" customFormat="1" ht="24" customHeight="1">
      <c r="A112" s="473"/>
      <c r="B112" s="443"/>
      <c r="C112" s="443"/>
      <c r="D112" s="43"/>
      <c r="E112" s="474"/>
      <c r="F112" s="281"/>
      <c r="G112" s="281"/>
      <c r="H112" s="281"/>
      <c r="I112" s="281"/>
      <c r="J112" s="281"/>
      <c r="K112" s="391"/>
      <c r="L112" s="225"/>
      <c r="M112" s="388"/>
    </row>
    <row r="113" spans="1:13" s="388" customFormat="1" ht="24" customHeight="1">
      <c r="A113" s="473"/>
      <c r="B113" s="443"/>
      <c r="C113" s="443"/>
      <c r="D113" s="43"/>
      <c r="E113" s="474"/>
      <c r="F113" s="281"/>
      <c r="G113" s="281"/>
      <c r="H113" s="281"/>
      <c r="I113" s="281"/>
      <c r="J113" s="281"/>
      <c r="K113" s="391"/>
      <c r="L113" s="225"/>
    </row>
    <row r="114" spans="1:13" s="388" customFormat="1" ht="24" customHeight="1">
      <c r="A114" s="473"/>
      <c r="B114" s="443"/>
      <c r="C114" s="443"/>
      <c r="D114" s="43"/>
      <c r="E114" s="474"/>
      <c r="F114" s="281"/>
      <c r="G114" s="281"/>
      <c r="H114" s="281"/>
      <c r="I114" s="281"/>
      <c r="J114" s="281"/>
      <c r="K114" s="391"/>
      <c r="L114" s="225"/>
    </row>
    <row r="115" spans="1:13" s="387" customFormat="1" ht="24" customHeight="1">
      <c r="A115" s="473"/>
      <c r="B115" s="443"/>
      <c r="C115" s="443"/>
      <c r="D115" s="43"/>
      <c r="E115" s="474"/>
      <c r="F115" s="281"/>
      <c r="G115" s="281"/>
      <c r="H115" s="281"/>
      <c r="I115" s="281"/>
      <c r="J115" s="281"/>
      <c r="K115" s="391"/>
      <c r="L115" s="225"/>
      <c r="M115" s="388"/>
    </row>
    <row r="116" spans="1:13" s="387" customFormat="1" ht="24" customHeight="1">
      <c r="A116" s="473"/>
      <c r="B116" s="443"/>
      <c r="C116" s="443"/>
      <c r="D116" s="43"/>
      <c r="E116" s="474"/>
      <c r="F116" s="281"/>
      <c r="G116" s="281"/>
      <c r="H116" s="281"/>
      <c r="I116" s="281"/>
      <c r="J116" s="281"/>
      <c r="K116" s="391"/>
      <c r="L116" s="225"/>
      <c r="M116" s="388"/>
    </row>
    <row r="117" spans="1:13" s="388" customFormat="1" ht="24" customHeight="1">
      <c r="A117" s="473"/>
      <c r="B117" s="443"/>
      <c r="C117" s="443"/>
      <c r="D117" s="43"/>
      <c r="E117" s="474"/>
      <c r="F117" s="281"/>
      <c r="G117" s="281"/>
      <c r="H117" s="281"/>
      <c r="I117" s="281"/>
      <c r="J117" s="281"/>
      <c r="K117" s="391"/>
      <c r="L117" s="225"/>
    </row>
    <row r="118" spans="1:13" s="388" customFormat="1" ht="24" customHeight="1">
      <c r="A118" s="473"/>
      <c r="B118" s="443"/>
      <c r="C118" s="443"/>
      <c r="D118" s="43"/>
      <c r="E118" s="474"/>
      <c r="F118" s="281"/>
      <c r="G118" s="281"/>
      <c r="H118" s="281"/>
      <c r="I118" s="281"/>
      <c r="J118" s="281"/>
      <c r="K118" s="391"/>
      <c r="L118" s="225"/>
    </row>
    <row r="119" spans="1:13" s="387" customFormat="1" ht="24" customHeight="1">
      <c r="A119" s="473"/>
      <c r="B119" s="443"/>
      <c r="C119" s="443"/>
      <c r="D119" s="43"/>
      <c r="E119" s="474"/>
      <c r="F119" s="281"/>
      <c r="G119" s="281"/>
      <c r="H119" s="281"/>
      <c r="I119" s="281"/>
      <c r="J119" s="281"/>
      <c r="K119" s="391"/>
      <c r="L119" s="225"/>
      <c r="M119" s="388"/>
    </row>
    <row r="120" spans="1:13" s="388" customFormat="1" ht="24" customHeight="1">
      <c r="A120" s="473"/>
      <c r="B120" s="443"/>
      <c r="C120" s="443"/>
      <c r="D120" s="43"/>
      <c r="E120" s="474"/>
      <c r="F120" s="281"/>
      <c r="G120" s="281"/>
      <c r="H120" s="281"/>
      <c r="I120" s="281"/>
      <c r="J120" s="281"/>
      <c r="K120" s="391"/>
      <c r="L120" s="225"/>
    </row>
    <row r="121" spans="1:13" s="388" customFormat="1" ht="24" customHeight="1">
      <c r="A121" s="473"/>
      <c r="B121" s="443"/>
      <c r="C121" s="443"/>
      <c r="D121" s="43"/>
      <c r="E121" s="474"/>
      <c r="F121" s="281"/>
      <c r="G121" s="281"/>
      <c r="H121" s="281"/>
      <c r="I121" s="281"/>
      <c r="J121" s="281"/>
      <c r="K121" s="391"/>
      <c r="L121" s="225"/>
    </row>
    <row r="122" spans="1:13" s="388" customFormat="1" ht="24" customHeight="1">
      <c r="A122" s="473"/>
      <c r="B122" s="443"/>
      <c r="C122" s="443"/>
      <c r="D122" s="43"/>
      <c r="E122" s="474"/>
      <c r="F122" s="281"/>
      <c r="G122" s="281"/>
      <c r="H122" s="281"/>
      <c r="I122" s="281"/>
      <c r="J122" s="281"/>
      <c r="K122" s="391"/>
      <c r="L122" s="225"/>
    </row>
    <row r="123" spans="1:13" s="388" customFormat="1" ht="24" customHeight="1">
      <c r="A123" s="473"/>
      <c r="B123" s="443"/>
      <c r="C123" s="443"/>
      <c r="D123" s="43"/>
      <c r="E123" s="474"/>
      <c r="F123" s="281"/>
      <c r="G123" s="281"/>
      <c r="H123" s="281"/>
      <c r="I123" s="281"/>
      <c r="J123" s="281"/>
      <c r="K123" s="391"/>
      <c r="L123" s="225"/>
    </row>
    <row r="124" spans="1:13" s="387" customFormat="1" ht="24" customHeight="1">
      <c r="A124" s="473"/>
      <c r="B124" s="443"/>
      <c r="C124" s="443"/>
      <c r="D124" s="43"/>
      <c r="E124" s="474"/>
      <c r="F124" s="281"/>
      <c r="G124" s="281"/>
      <c r="H124" s="281"/>
      <c r="I124" s="281"/>
      <c r="J124" s="281"/>
      <c r="K124" s="391"/>
      <c r="L124" s="225"/>
      <c r="M124" s="388"/>
    </row>
    <row r="125" spans="1:13" s="387" customFormat="1" ht="24" customHeight="1">
      <c r="A125" s="473"/>
      <c r="B125" s="443"/>
      <c r="C125" s="443"/>
      <c r="D125" s="43"/>
      <c r="E125" s="474"/>
      <c r="F125" s="281"/>
      <c r="G125" s="281"/>
      <c r="H125" s="281"/>
      <c r="I125" s="281"/>
      <c r="J125" s="281"/>
      <c r="K125" s="391"/>
      <c r="L125" s="225"/>
      <c r="M125" s="388"/>
    </row>
    <row r="126" spans="1:13" s="46" customFormat="1" ht="24" customHeight="1">
      <c r="A126" s="473"/>
      <c r="B126" s="443"/>
      <c r="C126" s="443"/>
      <c r="D126" s="43"/>
      <c r="E126" s="474"/>
      <c r="F126" s="281"/>
      <c r="G126" s="281"/>
      <c r="H126" s="281"/>
      <c r="I126" s="281"/>
      <c r="J126" s="281"/>
      <c r="K126" s="391"/>
      <c r="L126" s="225"/>
      <c r="M126" s="388"/>
    </row>
    <row r="127" spans="1:13" s="388" customFormat="1" ht="24" customHeight="1">
      <c r="A127" s="473"/>
      <c r="B127" s="443"/>
      <c r="C127" s="443"/>
      <c r="D127" s="43"/>
      <c r="E127" s="474"/>
      <c r="F127" s="281"/>
      <c r="G127" s="281"/>
      <c r="H127" s="281"/>
      <c r="I127" s="281"/>
      <c r="J127" s="281"/>
      <c r="K127" s="391"/>
      <c r="L127" s="225"/>
    </row>
    <row r="128" spans="1:13" s="388" customFormat="1" ht="24" customHeight="1">
      <c r="A128" s="473"/>
      <c r="B128" s="443"/>
      <c r="C128" s="443"/>
      <c r="D128" s="43"/>
      <c r="E128" s="474"/>
      <c r="F128" s="281"/>
      <c r="G128" s="281"/>
      <c r="H128" s="281"/>
      <c r="I128" s="281"/>
      <c r="J128" s="281"/>
      <c r="K128" s="391"/>
      <c r="L128" s="225"/>
    </row>
    <row r="129" spans="1:13" s="388" customFormat="1" ht="24" customHeight="1">
      <c r="A129" s="473"/>
      <c r="B129" s="443"/>
      <c r="C129" s="443"/>
      <c r="D129" s="43"/>
      <c r="E129" s="474"/>
      <c r="F129" s="281"/>
      <c r="G129" s="281"/>
      <c r="H129" s="281"/>
      <c r="I129" s="281"/>
      <c r="J129" s="281"/>
      <c r="K129" s="391"/>
      <c r="L129" s="225"/>
    </row>
    <row r="130" spans="1:13" s="387" customFormat="1" ht="24" customHeight="1">
      <c r="A130" s="473"/>
      <c r="B130" s="443"/>
      <c r="C130" s="443"/>
      <c r="D130" s="43"/>
      <c r="E130" s="474"/>
      <c r="F130" s="281"/>
      <c r="G130" s="281"/>
      <c r="H130" s="281"/>
      <c r="I130" s="281"/>
      <c r="J130" s="281"/>
      <c r="K130" s="391"/>
      <c r="L130" s="225"/>
      <c r="M130" s="388"/>
    </row>
    <row r="131" spans="1:13" s="387" customFormat="1" ht="24" customHeight="1">
      <c r="A131" s="473"/>
      <c r="B131" s="443"/>
      <c r="C131" s="443"/>
      <c r="D131" s="43"/>
      <c r="E131" s="474"/>
      <c r="F131" s="281"/>
      <c r="G131" s="281"/>
      <c r="H131" s="281"/>
      <c r="I131" s="281"/>
      <c r="J131" s="281"/>
      <c r="K131" s="391"/>
      <c r="L131" s="225"/>
      <c r="M131" s="388"/>
    </row>
    <row r="132" spans="1:13" s="388" customFormat="1" ht="24" customHeight="1">
      <c r="A132" s="473"/>
      <c r="B132" s="443"/>
      <c r="C132" s="443"/>
      <c r="D132" s="43"/>
      <c r="E132" s="474"/>
      <c r="F132" s="281"/>
      <c r="G132" s="281"/>
      <c r="H132" s="281"/>
      <c r="I132" s="281"/>
      <c r="J132" s="281"/>
      <c r="K132" s="391"/>
      <c r="L132" s="225"/>
    </row>
    <row r="133" spans="1:13" s="388" customFormat="1" ht="24" customHeight="1">
      <c r="A133" s="473"/>
      <c r="B133" s="443"/>
      <c r="C133" s="443"/>
      <c r="D133" s="43"/>
      <c r="E133" s="474"/>
      <c r="F133" s="281"/>
      <c r="G133" s="281"/>
      <c r="H133" s="281"/>
      <c r="I133" s="281"/>
      <c r="J133" s="281"/>
      <c r="K133" s="391"/>
      <c r="L133" s="225"/>
      <c r="M133" s="225"/>
    </row>
    <row r="134" spans="1:13" s="387" customFormat="1" ht="24" customHeight="1">
      <c r="A134" s="473"/>
      <c r="B134" s="443"/>
      <c r="C134" s="443"/>
      <c r="D134" s="43"/>
      <c r="E134" s="474"/>
      <c r="F134" s="281"/>
      <c r="G134" s="281"/>
      <c r="H134" s="281"/>
      <c r="I134" s="281"/>
      <c r="J134" s="281"/>
      <c r="K134" s="391"/>
      <c r="L134" s="225"/>
      <c r="M134" s="225"/>
    </row>
    <row r="135" spans="1:13" s="387" customFormat="1" ht="24" customHeight="1">
      <c r="A135" s="473"/>
      <c r="B135" s="443"/>
      <c r="C135" s="443"/>
      <c r="D135" s="43"/>
      <c r="E135" s="474"/>
      <c r="F135" s="281"/>
      <c r="G135" s="281"/>
      <c r="H135" s="281"/>
      <c r="I135" s="281"/>
      <c r="J135" s="281"/>
      <c r="K135" s="391"/>
      <c r="L135" s="225"/>
      <c r="M135" s="225"/>
    </row>
    <row r="136" spans="1:13" s="388" customFormat="1" ht="24" customHeight="1">
      <c r="A136" s="473"/>
      <c r="B136" s="443"/>
      <c r="C136" s="443"/>
      <c r="D136" s="43"/>
      <c r="E136" s="474"/>
      <c r="F136" s="281"/>
      <c r="G136" s="281"/>
      <c r="H136" s="281"/>
      <c r="I136" s="281"/>
      <c r="J136" s="281"/>
      <c r="K136" s="391"/>
      <c r="L136" s="225"/>
      <c r="M136" s="225"/>
    </row>
    <row r="137" spans="1:13" s="388" customFormat="1" ht="24" customHeight="1">
      <c r="A137" s="473"/>
      <c r="B137" s="443"/>
      <c r="C137" s="443"/>
      <c r="D137" s="43"/>
      <c r="E137" s="474"/>
      <c r="F137" s="281"/>
      <c r="G137" s="281"/>
      <c r="H137" s="281"/>
      <c r="I137" s="281"/>
      <c r="J137" s="281"/>
      <c r="K137" s="391"/>
      <c r="L137" s="225"/>
      <c r="M137" s="225"/>
    </row>
    <row r="138" spans="1:13" s="387" customFormat="1" ht="24" customHeight="1">
      <c r="A138" s="473"/>
      <c r="B138" s="443"/>
      <c r="C138" s="443"/>
      <c r="D138" s="43"/>
      <c r="E138" s="474"/>
      <c r="F138" s="281"/>
      <c r="G138" s="281"/>
      <c r="H138" s="281"/>
      <c r="I138" s="281"/>
      <c r="J138" s="281"/>
      <c r="K138" s="391"/>
      <c r="L138" s="225"/>
      <c r="M138" s="225"/>
    </row>
    <row r="139" spans="1:13" s="388" customFormat="1" ht="24" customHeight="1">
      <c r="A139" s="473"/>
      <c r="B139" s="443"/>
      <c r="C139" s="443"/>
      <c r="D139" s="43"/>
      <c r="E139" s="474"/>
      <c r="F139" s="281"/>
      <c r="G139" s="281"/>
      <c r="H139" s="281"/>
      <c r="I139" s="281"/>
      <c r="J139" s="281"/>
      <c r="K139" s="391"/>
      <c r="L139" s="225"/>
      <c r="M139" s="225"/>
    </row>
    <row r="140" spans="1:13" s="388" customFormat="1" ht="24" customHeight="1">
      <c r="A140" s="473"/>
      <c r="B140" s="443"/>
      <c r="C140" s="443"/>
      <c r="D140" s="43"/>
      <c r="E140" s="474"/>
      <c r="F140" s="281"/>
      <c r="G140" s="281"/>
      <c r="H140" s="281"/>
      <c r="I140" s="281"/>
      <c r="J140" s="281"/>
      <c r="K140" s="391"/>
      <c r="L140" s="225"/>
      <c r="M140" s="225"/>
    </row>
    <row r="141" spans="1:13" s="388" customFormat="1" ht="24" customHeight="1">
      <c r="A141" s="473"/>
      <c r="B141" s="443"/>
      <c r="C141" s="443"/>
      <c r="D141" s="43"/>
      <c r="E141" s="474"/>
      <c r="F141" s="281"/>
      <c r="G141" s="281"/>
      <c r="H141" s="281"/>
      <c r="I141" s="281"/>
      <c r="J141" s="281"/>
      <c r="K141" s="391"/>
      <c r="L141" s="225"/>
      <c r="M141" s="225"/>
    </row>
    <row r="142" spans="1:13" s="388" customFormat="1" ht="24" customHeight="1">
      <c r="A142" s="473"/>
      <c r="B142" s="443"/>
      <c r="C142" s="443"/>
      <c r="D142" s="43"/>
      <c r="E142" s="474"/>
      <c r="F142" s="281"/>
      <c r="G142" s="281"/>
      <c r="H142" s="281"/>
      <c r="I142" s="281"/>
      <c r="J142" s="281"/>
      <c r="K142" s="391"/>
      <c r="L142" s="225"/>
      <c r="M142" s="225"/>
    </row>
    <row r="143" spans="1:13" s="387" customFormat="1" ht="24" customHeight="1">
      <c r="A143" s="473"/>
      <c r="B143" s="443"/>
      <c r="C143" s="443"/>
      <c r="D143" s="43"/>
      <c r="E143" s="474"/>
      <c r="F143" s="281"/>
      <c r="G143" s="281"/>
      <c r="H143" s="281"/>
      <c r="I143" s="281"/>
      <c r="J143" s="281"/>
      <c r="K143" s="391"/>
      <c r="L143" s="225"/>
      <c r="M143" s="225"/>
    </row>
    <row r="144" spans="1:13" s="387" customFormat="1" ht="24" customHeight="1">
      <c r="A144" s="473"/>
      <c r="B144" s="443"/>
      <c r="C144" s="443"/>
      <c r="D144" s="43"/>
      <c r="E144" s="474"/>
      <c r="F144" s="281"/>
      <c r="G144" s="281"/>
      <c r="H144" s="281"/>
      <c r="I144" s="281"/>
      <c r="J144" s="281"/>
      <c r="K144" s="391"/>
      <c r="L144" s="225"/>
      <c r="M144" s="225"/>
    </row>
    <row r="145" spans="1:33" ht="24" customHeight="1">
      <c r="A145" s="473"/>
      <c r="B145" s="443"/>
      <c r="C145" s="443"/>
      <c r="E145" s="474"/>
    </row>
    <row r="146" spans="1:33" s="281" customFormat="1" ht="24" customHeight="1">
      <c r="A146" s="473"/>
      <c r="B146" s="443"/>
      <c r="C146" s="443"/>
      <c r="D146" s="43"/>
      <c r="E146" s="474"/>
      <c r="K146" s="391"/>
      <c r="L146" s="225"/>
      <c r="M146" s="225"/>
      <c r="N146" s="225"/>
      <c r="O146" s="225"/>
      <c r="P146" s="225"/>
    </row>
    <row r="147" spans="1:33" s="219" customFormat="1" ht="24" customHeight="1">
      <c r="A147" s="473"/>
      <c r="B147" s="443"/>
      <c r="C147" s="443"/>
      <c r="D147" s="43"/>
      <c r="E147" s="474"/>
      <c r="F147" s="281"/>
      <c r="G147" s="281"/>
      <c r="H147" s="281"/>
      <c r="I147" s="281"/>
      <c r="J147" s="281"/>
      <c r="K147" s="391"/>
      <c r="L147" s="225"/>
      <c r="M147" s="225"/>
    </row>
    <row r="148" spans="1:33" ht="24" customHeight="1">
      <c r="A148" s="473"/>
      <c r="B148" s="443"/>
      <c r="C148" s="443"/>
      <c r="E148" s="474"/>
    </row>
    <row r="149" spans="1:33" ht="24" customHeight="1">
      <c r="A149" s="473"/>
      <c r="B149" s="443"/>
      <c r="C149" s="443"/>
      <c r="E149" s="474"/>
    </row>
    <row r="150" spans="1:33" ht="24" customHeight="1">
      <c r="A150" s="473"/>
      <c r="B150" s="443"/>
      <c r="C150" s="443"/>
      <c r="E150" s="474"/>
    </row>
    <row r="151" spans="1:33" ht="24" customHeight="1">
      <c r="A151" s="473"/>
      <c r="B151" s="443"/>
      <c r="C151" s="443"/>
      <c r="E151" s="474"/>
    </row>
    <row r="152" spans="1:33" s="389" customFormat="1" ht="24" customHeight="1">
      <c r="A152" s="473"/>
      <c r="B152" s="443"/>
      <c r="C152" s="443"/>
      <c r="D152" s="43"/>
      <c r="E152" s="474"/>
      <c r="F152" s="281"/>
      <c r="G152" s="281"/>
      <c r="H152" s="281"/>
      <c r="I152" s="281"/>
      <c r="J152" s="281"/>
      <c r="K152" s="391"/>
      <c r="L152" s="225"/>
      <c r="M152" s="225"/>
      <c r="N152" s="483"/>
      <c r="O152" s="484"/>
      <c r="P152" s="485"/>
      <c r="Q152" s="485"/>
      <c r="R152" s="484"/>
      <c r="S152" s="46"/>
      <c r="T152" s="484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</row>
    <row r="153" spans="1:33" s="281" customFormat="1" ht="24" customHeight="1">
      <c r="A153" s="473"/>
      <c r="B153" s="443"/>
      <c r="C153" s="443"/>
      <c r="D153" s="43"/>
      <c r="E153" s="474"/>
      <c r="K153" s="391"/>
      <c r="L153" s="225"/>
      <c r="M153" s="225"/>
      <c r="N153" s="225"/>
      <c r="O153" s="225"/>
      <c r="P153" s="225"/>
    </row>
    <row r="154" spans="1:33" s="281" customFormat="1" ht="24" customHeight="1">
      <c r="A154" s="473"/>
      <c r="B154" s="443"/>
      <c r="C154" s="443"/>
      <c r="D154" s="43"/>
      <c r="E154" s="474"/>
      <c r="K154" s="391"/>
      <c r="L154" s="225"/>
      <c r="M154" s="225"/>
      <c r="N154" s="225"/>
      <c r="O154" s="225"/>
      <c r="P154" s="225"/>
    </row>
    <row r="155" spans="1:33" s="281" customFormat="1" ht="24" customHeight="1">
      <c r="A155" s="473"/>
      <c r="B155" s="443"/>
      <c r="C155" s="443"/>
      <c r="D155" s="43"/>
      <c r="E155" s="474"/>
      <c r="K155" s="391"/>
      <c r="L155" s="225"/>
      <c r="M155" s="225"/>
      <c r="N155" s="225"/>
      <c r="O155" s="225"/>
      <c r="P155" s="225"/>
    </row>
    <row r="156" spans="1:33" s="281" customFormat="1" ht="24" customHeight="1">
      <c r="A156" s="473"/>
      <c r="B156" s="443"/>
      <c r="C156" s="443"/>
      <c r="D156" s="43"/>
      <c r="E156" s="474"/>
      <c r="K156" s="391"/>
      <c r="L156" s="225"/>
      <c r="M156" s="225"/>
      <c r="N156" s="225"/>
      <c r="O156" s="225"/>
      <c r="P156" s="225"/>
    </row>
    <row r="157" spans="1:33" s="281" customFormat="1" ht="24" customHeight="1">
      <c r="A157" s="473"/>
      <c r="B157" s="443"/>
      <c r="C157" s="443"/>
      <c r="D157" s="43"/>
      <c r="E157" s="474"/>
      <c r="K157" s="391"/>
      <c r="L157" s="225"/>
      <c r="M157" s="225"/>
      <c r="N157" s="225"/>
      <c r="O157" s="225"/>
      <c r="P157" s="225"/>
    </row>
    <row r="158" spans="1:33" s="281" customFormat="1" ht="24" customHeight="1">
      <c r="A158" s="473"/>
      <c r="B158" s="443"/>
      <c r="C158" s="443"/>
      <c r="D158" s="43"/>
      <c r="E158" s="474"/>
      <c r="K158" s="391"/>
      <c r="L158" s="225"/>
      <c r="M158" s="225"/>
      <c r="N158" s="225"/>
      <c r="O158" s="225"/>
      <c r="P158" s="225"/>
    </row>
    <row r="159" spans="1:33" s="281" customFormat="1" ht="24" customHeight="1">
      <c r="A159" s="473"/>
      <c r="B159" s="443"/>
      <c r="C159" s="443"/>
      <c r="D159" s="43"/>
      <c r="E159" s="474"/>
      <c r="K159" s="391"/>
      <c r="L159" s="225"/>
      <c r="M159" s="225"/>
      <c r="N159" s="225"/>
      <c r="O159" s="225"/>
      <c r="P159" s="225"/>
    </row>
    <row r="160" spans="1:33" s="281" customFormat="1" ht="24" customHeight="1">
      <c r="A160" s="473"/>
      <c r="B160" s="443"/>
      <c r="C160" s="443"/>
      <c r="D160" s="43"/>
      <c r="E160" s="474"/>
      <c r="K160" s="391"/>
      <c r="L160" s="225"/>
      <c r="M160" s="225"/>
      <c r="N160" s="225"/>
      <c r="O160" s="225"/>
      <c r="P160" s="225"/>
    </row>
    <row r="161" spans="1:16" s="281" customFormat="1" ht="24" customHeight="1">
      <c r="A161" s="473"/>
      <c r="B161" s="443"/>
      <c r="C161" s="443"/>
      <c r="D161" s="43"/>
      <c r="E161" s="474"/>
      <c r="K161" s="391"/>
      <c r="L161" s="225"/>
      <c r="M161" s="225"/>
      <c r="N161" s="225"/>
      <c r="O161" s="225"/>
      <c r="P161" s="225"/>
    </row>
    <row r="162" spans="1:16" s="281" customFormat="1" ht="24" customHeight="1">
      <c r="A162" s="473"/>
      <c r="B162" s="443"/>
      <c r="C162" s="443"/>
      <c r="D162" s="43"/>
      <c r="E162" s="474"/>
      <c r="K162" s="391"/>
      <c r="L162" s="225"/>
      <c r="M162" s="225"/>
      <c r="N162" s="225"/>
      <c r="O162" s="225"/>
      <c r="P162" s="225"/>
    </row>
    <row r="163" spans="1:16" s="281" customFormat="1" ht="24" customHeight="1">
      <c r="A163" s="473"/>
      <c r="B163" s="443"/>
      <c r="C163" s="443"/>
      <c r="D163" s="43"/>
      <c r="E163" s="474"/>
      <c r="K163" s="391"/>
      <c r="L163" s="225"/>
      <c r="M163" s="225"/>
      <c r="N163" s="225"/>
      <c r="O163" s="225"/>
      <c r="P163" s="225"/>
    </row>
    <row r="164" spans="1:16" s="281" customFormat="1" ht="24" customHeight="1">
      <c r="A164" s="473"/>
      <c r="B164" s="443"/>
      <c r="C164" s="443"/>
      <c r="D164" s="43"/>
      <c r="E164" s="474"/>
      <c r="K164" s="391"/>
      <c r="L164" s="225"/>
      <c r="M164" s="225"/>
      <c r="N164" s="225"/>
      <c r="O164" s="225"/>
      <c r="P164" s="225"/>
    </row>
    <row r="165" spans="1:16" s="281" customFormat="1" ht="24" customHeight="1">
      <c r="A165" s="473"/>
      <c r="B165" s="443"/>
      <c r="C165" s="443"/>
      <c r="D165" s="43"/>
      <c r="E165" s="474"/>
      <c r="K165" s="391"/>
      <c r="L165" s="225"/>
      <c r="M165" s="225"/>
      <c r="N165" s="225"/>
      <c r="O165" s="225"/>
      <c r="P165" s="225"/>
    </row>
    <row r="166" spans="1:16" s="281" customFormat="1" ht="24" customHeight="1">
      <c r="A166" s="473"/>
      <c r="B166" s="443"/>
      <c r="C166" s="443"/>
      <c r="D166" s="43"/>
      <c r="E166" s="474"/>
      <c r="K166" s="391"/>
      <c r="L166" s="225"/>
      <c r="M166" s="225"/>
      <c r="N166" s="225"/>
      <c r="O166" s="225"/>
      <c r="P166" s="225"/>
    </row>
    <row r="167" spans="1:16" s="281" customFormat="1" ht="24" customHeight="1">
      <c r="A167" s="473"/>
      <c r="B167" s="443"/>
      <c r="C167" s="443"/>
      <c r="D167" s="43"/>
      <c r="E167" s="474"/>
      <c r="K167" s="391"/>
      <c r="L167" s="225"/>
      <c r="M167" s="225"/>
      <c r="N167" s="225"/>
      <c r="O167" s="225"/>
      <c r="P167" s="225"/>
    </row>
    <row r="168" spans="1:16" s="281" customFormat="1" ht="24" customHeight="1">
      <c r="A168" s="473"/>
      <c r="B168" s="443"/>
      <c r="C168" s="443"/>
      <c r="D168" s="43"/>
      <c r="E168" s="474"/>
      <c r="K168" s="391"/>
      <c r="L168" s="225"/>
      <c r="M168" s="225"/>
      <c r="N168" s="225"/>
      <c r="O168" s="225"/>
      <c r="P168" s="225"/>
    </row>
    <row r="169" spans="1:16" s="281" customFormat="1" ht="24" customHeight="1">
      <c r="A169" s="473"/>
      <c r="B169" s="443"/>
      <c r="C169" s="443"/>
      <c r="D169" s="43"/>
      <c r="E169" s="474"/>
      <c r="K169" s="391"/>
      <c r="L169" s="225"/>
      <c r="M169" s="225"/>
      <c r="N169" s="225"/>
      <c r="O169" s="225"/>
      <c r="P169" s="225"/>
    </row>
    <row r="170" spans="1:16" s="281" customFormat="1" ht="24" customHeight="1">
      <c r="A170" s="473"/>
      <c r="B170" s="443"/>
      <c r="C170" s="443"/>
      <c r="D170" s="43"/>
      <c r="E170" s="474"/>
      <c r="K170" s="391"/>
      <c r="L170" s="225"/>
      <c r="M170" s="225"/>
      <c r="N170" s="225"/>
      <c r="O170" s="225"/>
      <c r="P170" s="225"/>
    </row>
    <row r="171" spans="1:16" s="281" customFormat="1" ht="24" customHeight="1">
      <c r="A171" s="473"/>
      <c r="B171" s="443"/>
      <c r="C171" s="443"/>
      <c r="D171" s="43"/>
      <c r="E171" s="474"/>
      <c r="K171" s="391"/>
      <c r="L171" s="225"/>
      <c r="M171" s="225"/>
      <c r="N171" s="225"/>
      <c r="O171" s="225"/>
      <c r="P171" s="225"/>
    </row>
    <row r="172" spans="1:16" s="281" customFormat="1" ht="24" customHeight="1">
      <c r="A172" s="473"/>
      <c r="B172" s="443"/>
      <c r="C172" s="443"/>
      <c r="D172" s="43"/>
      <c r="E172" s="474"/>
      <c r="K172" s="391"/>
      <c r="L172" s="225"/>
      <c r="M172" s="225"/>
      <c r="N172" s="225"/>
      <c r="O172" s="225"/>
      <c r="P172" s="225"/>
    </row>
    <row r="173" spans="1:16" s="281" customFormat="1" ht="24" customHeight="1">
      <c r="A173" s="473"/>
      <c r="B173" s="443"/>
      <c r="C173" s="443"/>
      <c r="D173" s="43"/>
      <c r="E173" s="474"/>
      <c r="K173" s="391"/>
      <c r="L173" s="225"/>
      <c r="M173" s="225"/>
      <c r="N173" s="225"/>
      <c r="O173" s="225"/>
      <c r="P173" s="225"/>
    </row>
    <row r="174" spans="1:16" s="281" customFormat="1" ht="24" customHeight="1">
      <c r="A174" s="473"/>
      <c r="B174" s="443"/>
      <c r="C174" s="443"/>
      <c r="D174" s="43"/>
      <c r="E174" s="474"/>
      <c r="K174" s="391"/>
      <c r="L174" s="225"/>
      <c r="M174" s="225"/>
      <c r="N174" s="225"/>
      <c r="O174" s="225"/>
      <c r="P174" s="225"/>
    </row>
    <row r="175" spans="1:16" s="281" customFormat="1" ht="24" customHeight="1">
      <c r="A175" s="473"/>
      <c r="B175" s="443"/>
      <c r="C175" s="443"/>
      <c r="D175" s="43"/>
      <c r="E175" s="474"/>
      <c r="K175" s="391"/>
      <c r="L175" s="225"/>
      <c r="M175" s="225"/>
      <c r="N175" s="225"/>
      <c r="O175" s="225"/>
      <c r="P175" s="225"/>
    </row>
    <row r="176" spans="1:16" s="281" customFormat="1" ht="24" customHeight="1">
      <c r="A176" s="473"/>
      <c r="B176" s="443"/>
      <c r="C176" s="443"/>
      <c r="D176" s="43"/>
      <c r="E176" s="474"/>
      <c r="K176" s="391"/>
      <c r="L176" s="225"/>
      <c r="M176" s="225"/>
      <c r="N176" s="225"/>
      <c r="O176" s="225"/>
      <c r="P176" s="225"/>
    </row>
    <row r="177" spans="1:16" s="281" customFormat="1" ht="24" customHeight="1">
      <c r="A177" s="473"/>
      <c r="B177" s="443"/>
      <c r="C177" s="443"/>
      <c r="D177" s="43"/>
      <c r="E177" s="474"/>
      <c r="K177" s="391"/>
      <c r="L177" s="225"/>
      <c r="M177" s="225"/>
      <c r="N177" s="225"/>
      <c r="O177" s="225"/>
      <c r="P177" s="225"/>
    </row>
    <row r="178" spans="1:16" s="281" customFormat="1" ht="24" customHeight="1">
      <c r="A178" s="473"/>
      <c r="B178" s="443"/>
      <c r="C178" s="443"/>
      <c r="D178" s="43"/>
      <c r="E178" s="474"/>
      <c r="K178" s="391"/>
      <c r="L178" s="225"/>
      <c r="M178" s="225"/>
      <c r="N178" s="225"/>
      <c r="O178" s="225"/>
      <c r="P178" s="225"/>
    </row>
    <row r="179" spans="1:16" s="281" customFormat="1" ht="24" customHeight="1">
      <c r="A179" s="473"/>
      <c r="B179" s="443"/>
      <c r="C179" s="443"/>
      <c r="D179" s="43"/>
      <c r="E179" s="474"/>
      <c r="K179" s="391"/>
      <c r="L179" s="225"/>
      <c r="M179" s="225"/>
      <c r="N179" s="225"/>
      <c r="O179" s="225"/>
      <c r="P179" s="225"/>
    </row>
    <row r="180" spans="1:16" s="281" customFormat="1" ht="24" customHeight="1">
      <c r="A180" s="473"/>
      <c r="B180" s="443"/>
      <c r="C180" s="443"/>
      <c r="D180" s="43"/>
      <c r="E180" s="474"/>
      <c r="K180" s="391"/>
      <c r="L180" s="225"/>
      <c r="M180" s="225"/>
      <c r="N180" s="225"/>
      <c r="O180" s="225"/>
      <c r="P180" s="225"/>
    </row>
    <row r="181" spans="1:16" s="281" customFormat="1" ht="24" customHeight="1">
      <c r="A181" s="473"/>
      <c r="B181" s="443"/>
      <c r="C181" s="443"/>
      <c r="D181" s="43"/>
      <c r="E181" s="474"/>
      <c r="K181" s="391"/>
      <c r="L181" s="225"/>
      <c r="M181" s="225"/>
      <c r="N181" s="225"/>
      <c r="O181" s="225"/>
      <c r="P181" s="225"/>
    </row>
    <row r="182" spans="1:16" s="281" customFormat="1" ht="24" customHeight="1">
      <c r="A182" s="473"/>
      <c r="B182" s="443"/>
      <c r="C182" s="443"/>
      <c r="D182" s="43"/>
      <c r="E182" s="474"/>
      <c r="K182" s="391"/>
      <c r="L182" s="225"/>
      <c r="M182" s="225"/>
      <c r="N182" s="225"/>
      <c r="O182" s="225"/>
      <c r="P182" s="225"/>
    </row>
    <row r="183" spans="1:16" s="281" customFormat="1" ht="24" customHeight="1">
      <c r="A183" s="473"/>
      <c r="B183" s="443"/>
      <c r="C183" s="443"/>
      <c r="D183" s="43"/>
      <c r="E183" s="474"/>
      <c r="K183" s="391"/>
      <c r="L183" s="225"/>
      <c r="M183" s="225"/>
      <c r="N183" s="225"/>
      <c r="O183" s="225"/>
      <c r="P183" s="225"/>
    </row>
    <row r="184" spans="1:16" s="281" customFormat="1" ht="24" customHeight="1">
      <c r="A184" s="473"/>
      <c r="B184" s="443"/>
      <c r="C184" s="443"/>
      <c r="D184" s="43"/>
      <c r="E184" s="474"/>
      <c r="K184" s="391"/>
      <c r="L184" s="225"/>
      <c r="M184" s="225"/>
      <c r="N184" s="225"/>
      <c r="O184" s="225"/>
      <c r="P184" s="225"/>
    </row>
    <row r="185" spans="1:16" s="281" customFormat="1" ht="24" customHeight="1">
      <c r="A185" s="473"/>
      <c r="B185" s="443"/>
      <c r="C185" s="443"/>
      <c r="D185" s="43"/>
      <c r="E185" s="474"/>
      <c r="K185" s="391"/>
      <c r="L185" s="225"/>
      <c r="M185" s="225"/>
      <c r="N185" s="225"/>
      <c r="O185" s="225"/>
      <c r="P185" s="225"/>
    </row>
    <row r="186" spans="1:16" s="281" customFormat="1" ht="24" customHeight="1">
      <c r="A186" s="473"/>
      <c r="B186" s="443"/>
      <c r="C186" s="443"/>
      <c r="D186" s="43"/>
      <c r="E186" s="474"/>
      <c r="K186" s="391"/>
      <c r="L186" s="225"/>
      <c r="M186" s="225"/>
      <c r="N186" s="225"/>
      <c r="O186" s="225"/>
      <c r="P186" s="225"/>
    </row>
    <row r="187" spans="1:16" s="281" customFormat="1" ht="24" customHeight="1">
      <c r="A187" s="473"/>
      <c r="B187" s="443"/>
      <c r="C187" s="443"/>
      <c r="D187" s="43"/>
      <c r="E187" s="474"/>
      <c r="K187" s="391"/>
      <c r="L187" s="225"/>
      <c r="M187" s="225"/>
      <c r="N187" s="225"/>
      <c r="O187" s="225"/>
      <c r="P187" s="225"/>
    </row>
    <row r="188" spans="1:16" s="281" customFormat="1" ht="24" customHeight="1">
      <c r="A188" s="473"/>
      <c r="B188" s="443"/>
      <c r="C188" s="443"/>
      <c r="D188" s="43"/>
      <c r="E188" s="474"/>
      <c r="K188" s="391"/>
      <c r="L188" s="225"/>
      <c r="M188" s="225"/>
      <c r="N188" s="225"/>
      <c r="O188" s="225"/>
      <c r="P188" s="225"/>
    </row>
    <row r="189" spans="1:16" s="281" customFormat="1" ht="24" customHeight="1">
      <c r="A189" s="473"/>
      <c r="B189" s="443"/>
      <c r="C189" s="443"/>
      <c r="D189" s="43"/>
      <c r="E189" s="474"/>
      <c r="K189" s="391"/>
      <c r="L189" s="225"/>
      <c r="M189" s="225"/>
      <c r="N189" s="225"/>
      <c r="O189" s="225"/>
      <c r="P189" s="225"/>
    </row>
    <row r="190" spans="1:16" s="281" customFormat="1" ht="24" customHeight="1">
      <c r="A190" s="473"/>
      <c r="B190" s="443"/>
      <c r="C190" s="443"/>
      <c r="D190" s="43"/>
      <c r="E190" s="474"/>
      <c r="K190" s="391"/>
      <c r="L190" s="225"/>
      <c r="M190" s="225"/>
      <c r="N190" s="225"/>
      <c r="O190" s="225"/>
      <c r="P190" s="225"/>
    </row>
    <row r="191" spans="1:16" s="281" customFormat="1" ht="24" customHeight="1">
      <c r="A191" s="473"/>
      <c r="B191" s="443"/>
      <c r="C191" s="443"/>
      <c r="D191" s="43"/>
      <c r="E191" s="474"/>
      <c r="K191" s="391"/>
      <c r="L191" s="225"/>
      <c r="M191" s="225"/>
      <c r="N191" s="225"/>
      <c r="O191" s="225"/>
      <c r="P191" s="225"/>
    </row>
    <row r="192" spans="1:16" s="281" customFormat="1" ht="24" customHeight="1">
      <c r="A192" s="473"/>
      <c r="B192" s="443"/>
      <c r="C192" s="443"/>
      <c r="D192" s="43"/>
      <c r="E192" s="474"/>
      <c r="K192" s="391"/>
      <c r="L192" s="225"/>
      <c r="M192" s="225"/>
      <c r="N192" s="225"/>
      <c r="O192" s="225"/>
      <c r="P192" s="225"/>
    </row>
    <row r="193" spans="1:16" s="281" customFormat="1" ht="24" customHeight="1">
      <c r="A193" s="473"/>
      <c r="B193" s="443"/>
      <c r="C193" s="443"/>
      <c r="D193" s="43"/>
      <c r="E193" s="474"/>
      <c r="K193" s="391"/>
      <c r="L193" s="225"/>
      <c r="M193" s="225"/>
      <c r="N193" s="225"/>
      <c r="O193" s="225"/>
      <c r="P193" s="225"/>
    </row>
    <row r="194" spans="1:16" s="281" customFormat="1" ht="24" customHeight="1">
      <c r="A194" s="473"/>
      <c r="B194" s="443"/>
      <c r="C194" s="443"/>
      <c r="D194" s="43"/>
      <c r="E194" s="474"/>
      <c r="K194" s="391"/>
      <c r="L194" s="225"/>
      <c r="M194" s="225"/>
      <c r="N194" s="225"/>
      <c r="O194" s="225"/>
      <c r="P194" s="225"/>
    </row>
    <row r="195" spans="1:16" s="281" customFormat="1" ht="24" customHeight="1">
      <c r="A195" s="473"/>
      <c r="B195" s="443"/>
      <c r="C195" s="443"/>
      <c r="D195" s="43"/>
      <c r="E195" s="474"/>
      <c r="K195" s="391"/>
      <c r="L195" s="225"/>
      <c r="M195" s="225"/>
      <c r="N195" s="225"/>
      <c r="O195" s="225"/>
      <c r="P195" s="225"/>
    </row>
    <row r="196" spans="1:16" s="281" customFormat="1" ht="24" customHeight="1">
      <c r="A196" s="473"/>
      <c r="B196" s="443"/>
      <c r="C196" s="443"/>
      <c r="D196" s="43"/>
      <c r="E196" s="474"/>
      <c r="K196" s="391"/>
      <c r="L196" s="225"/>
      <c r="M196" s="225"/>
      <c r="N196" s="225"/>
      <c r="O196" s="225"/>
      <c r="P196" s="225"/>
    </row>
    <row r="197" spans="1:16" s="281" customFormat="1" ht="24" customHeight="1">
      <c r="A197" s="473"/>
      <c r="B197" s="443"/>
      <c r="C197" s="443"/>
      <c r="D197" s="43"/>
      <c r="E197" s="474"/>
      <c r="K197" s="391"/>
      <c r="L197" s="225"/>
      <c r="M197" s="225"/>
      <c r="N197" s="225"/>
      <c r="O197" s="225"/>
      <c r="P197" s="225"/>
    </row>
    <row r="198" spans="1:16" s="281" customFormat="1" ht="24" customHeight="1">
      <c r="A198" s="473"/>
      <c r="B198" s="443"/>
      <c r="C198" s="443"/>
      <c r="D198" s="43"/>
      <c r="E198" s="474"/>
      <c r="K198" s="391"/>
      <c r="L198" s="225"/>
      <c r="M198" s="225"/>
      <c r="N198" s="225"/>
      <c r="O198" s="225"/>
      <c r="P198" s="225"/>
    </row>
    <row r="199" spans="1:16" s="281" customFormat="1" ht="24" customHeight="1">
      <c r="A199" s="473"/>
      <c r="B199" s="443"/>
      <c r="C199" s="443"/>
      <c r="D199" s="43"/>
      <c r="E199" s="474"/>
      <c r="K199" s="391"/>
      <c r="L199" s="225"/>
      <c r="M199" s="225"/>
      <c r="N199" s="225"/>
      <c r="O199" s="225"/>
      <c r="P199" s="225"/>
    </row>
    <row r="200" spans="1:16" s="281" customFormat="1" ht="24" customHeight="1">
      <c r="A200" s="473"/>
      <c r="B200" s="443"/>
      <c r="C200" s="443"/>
      <c r="D200" s="43"/>
      <c r="E200" s="474"/>
      <c r="K200" s="391"/>
      <c r="L200" s="225"/>
      <c r="M200" s="225"/>
      <c r="N200" s="225"/>
      <c r="O200" s="225"/>
      <c r="P200" s="225"/>
    </row>
    <row r="201" spans="1:16" s="281" customFormat="1" ht="24" customHeight="1">
      <c r="A201" s="473"/>
      <c r="B201" s="443"/>
      <c r="C201" s="443"/>
      <c r="D201" s="43"/>
      <c r="E201" s="474"/>
      <c r="K201" s="391"/>
      <c r="L201" s="225"/>
      <c r="M201" s="225"/>
      <c r="N201" s="225"/>
      <c r="O201" s="225"/>
      <c r="P201" s="225"/>
    </row>
    <row r="202" spans="1:16" s="281" customFormat="1" ht="24" customHeight="1">
      <c r="A202" s="473"/>
      <c r="B202" s="443"/>
      <c r="C202" s="443"/>
      <c r="D202" s="43"/>
      <c r="E202" s="474"/>
      <c r="K202" s="391"/>
      <c r="L202" s="225"/>
      <c r="M202" s="225"/>
      <c r="N202" s="225"/>
      <c r="O202" s="225"/>
      <c r="P202" s="225"/>
    </row>
    <row r="203" spans="1:16" s="281" customFormat="1" ht="24" customHeight="1">
      <c r="A203" s="473"/>
      <c r="B203" s="443"/>
      <c r="C203" s="443"/>
      <c r="D203" s="43"/>
      <c r="E203" s="474"/>
      <c r="K203" s="391"/>
      <c r="L203" s="225"/>
      <c r="M203" s="225"/>
      <c r="N203" s="225"/>
      <c r="O203" s="225"/>
      <c r="P203" s="225"/>
    </row>
    <row r="204" spans="1:16" s="281" customFormat="1" ht="24" customHeight="1">
      <c r="A204" s="473"/>
      <c r="B204" s="443"/>
      <c r="C204" s="443"/>
      <c r="D204" s="43"/>
      <c r="E204" s="474"/>
      <c r="K204" s="391"/>
      <c r="L204" s="225"/>
      <c r="M204" s="225"/>
      <c r="N204" s="225"/>
      <c r="O204" s="225"/>
      <c r="P204" s="225"/>
    </row>
    <row r="205" spans="1:16" s="281" customFormat="1" ht="24" customHeight="1">
      <c r="A205" s="473"/>
      <c r="B205" s="443"/>
      <c r="C205" s="443"/>
      <c r="D205" s="43"/>
      <c r="E205" s="474"/>
      <c r="K205" s="391"/>
      <c r="L205" s="225"/>
      <c r="M205" s="225"/>
      <c r="N205" s="225"/>
      <c r="O205" s="225"/>
      <c r="P205" s="225"/>
    </row>
    <row r="206" spans="1:16" s="281" customFormat="1" ht="24" customHeight="1">
      <c r="A206" s="473"/>
      <c r="B206" s="443"/>
      <c r="C206" s="443"/>
      <c r="D206" s="43"/>
      <c r="E206" s="474"/>
      <c r="K206" s="391"/>
      <c r="L206" s="225"/>
      <c r="M206" s="225"/>
      <c r="N206" s="225"/>
      <c r="O206" s="225"/>
      <c r="P206" s="225"/>
    </row>
    <row r="207" spans="1:16" s="281" customFormat="1" ht="24" customHeight="1">
      <c r="A207" s="473"/>
      <c r="B207" s="443"/>
      <c r="C207" s="443"/>
      <c r="D207" s="43"/>
      <c r="E207" s="474"/>
      <c r="K207" s="391"/>
      <c r="L207" s="225"/>
      <c r="M207" s="225"/>
      <c r="N207" s="225"/>
      <c r="O207" s="225"/>
      <c r="P207" s="225"/>
    </row>
    <row r="208" spans="1:16" s="281" customFormat="1" ht="24" customHeight="1">
      <c r="A208" s="473"/>
      <c r="B208" s="443"/>
      <c r="C208" s="443"/>
      <c r="D208" s="43"/>
      <c r="E208" s="474"/>
      <c r="K208" s="391"/>
      <c r="L208" s="225"/>
      <c r="M208" s="225"/>
      <c r="N208" s="225"/>
      <c r="O208" s="225"/>
      <c r="P208" s="225"/>
    </row>
    <row r="209" spans="1:16" s="281" customFormat="1" ht="24" customHeight="1">
      <c r="A209" s="473"/>
      <c r="B209" s="443"/>
      <c r="C209" s="443"/>
      <c r="D209" s="43"/>
      <c r="E209" s="474"/>
      <c r="K209" s="391"/>
      <c r="L209" s="225"/>
      <c r="M209" s="225"/>
      <c r="N209" s="225"/>
      <c r="O209" s="225"/>
      <c r="P209" s="225"/>
    </row>
    <row r="210" spans="1:16" s="281" customFormat="1" ht="24" customHeight="1">
      <c r="A210" s="473"/>
      <c r="B210" s="443"/>
      <c r="C210" s="443"/>
      <c r="D210" s="43"/>
      <c r="E210" s="474"/>
      <c r="K210" s="391"/>
      <c r="L210" s="225"/>
      <c r="M210" s="225"/>
      <c r="N210" s="225"/>
      <c r="O210" s="225"/>
      <c r="P210" s="225"/>
    </row>
    <row r="211" spans="1:16" s="281" customFormat="1" ht="24" customHeight="1">
      <c r="A211" s="473"/>
      <c r="B211" s="443"/>
      <c r="C211" s="443"/>
      <c r="D211" s="43"/>
      <c r="E211" s="474"/>
      <c r="K211" s="391"/>
      <c r="L211" s="225"/>
      <c r="M211" s="225"/>
      <c r="N211" s="225"/>
      <c r="O211" s="225"/>
      <c r="P211" s="225"/>
    </row>
    <row r="212" spans="1:16" s="281" customFormat="1" ht="24" customHeight="1">
      <c r="A212" s="473"/>
      <c r="B212" s="443"/>
      <c r="C212" s="443"/>
      <c r="D212" s="43"/>
      <c r="E212" s="474"/>
      <c r="K212" s="391"/>
      <c r="L212" s="225"/>
      <c r="M212" s="225"/>
      <c r="N212" s="225"/>
      <c r="O212" s="225"/>
      <c r="P212" s="225"/>
    </row>
    <row r="213" spans="1:16" s="281" customFormat="1" ht="24" customHeight="1">
      <c r="A213" s="473"/>
      <c r="B213" s="443"/>
      <c r="C213" s="443"/>
      <c r="D213" s="43"/>
      <c r="E213" s="474"/>
      <c r="K213" s="391"/>
      <c r="L213" s="225"/>
      <c r="M213" s="225"/>
      <c r="N213" s="225"/>
      <c r="O213" s="225"/>
      <c r="P213" s="225"/>
    </row>
    <row r="214" spans="1:16" s="281" customFormat="1" ht="24" customHeight="1">
      <c r="A214" s="473"/>
      <c r="B214" s="443"/>
      <c r="C214" s="443"/>
      <c r="D214" s="43"/>
      <c r="E214" s="474"/>
      <c r="K214" s="391"/>
      <c r="L214" s="225"/>
      <c r="M214" s="225"/>
      <c r="N214" s="225"/>
      <c r="O214" s="225"/>
      <c r="P214" s="225"/>
    </row>
    <row r="215" spans="1:16" s="281" customFormat="1" ht="24" customHeight="1">
      <c r="A215" s="473"/>
      <c r="B215" s="443"/>
      <c r="C215" s="443"/>
      <c r="D215" s="43"/>
      <c r="E215" s="474"/>
      <c r="K215" s="391"/>
      <c r="L215" s="225"/>
      <c r="M215" s="225"/>
      <c r="N215" s="225"/>
      <c r="O215" s="225"/>
      <c r="P215" s="225"/>
    </row>
    <row r="216" spans="1:16" s="281" customFormat="1" ht="24" customHeight="1">
      <c r="A216" s="473"/>
      <c r="B216" s="443"/>
      <c r="C216" s="443"/>
      <c r="D216" s="43"/>
      <c r="E216" s="474"/>
      <c r="K216" s="391"/>
      <c r="L216" s="225"/>
      <c r="M216" s="225"/>
      <c r="N216" s="225"/>
      <c r="O216" s="225"/>
      <c r="P216" s="225"/>
    </row>
    <row r="217" spans="1:16" s="281" customFormat="1" ht="24" customHeight="1">
      <c r="A217" s="473"/>
      <c r="B217" s="443"/>
      <c r="C217" s="443"/>
      <c r="D217" s="43"/>
      <c r="E217" s="474"/>
      <c r="K217" s="391"/>
      <c r="L217" s="225"/>
      <c r="M217" s="225"/>
      <c r="N217" s="225"/>
      <c r="O217" s="225"/>
      <c r="P217" s="225"/>
    </row>
    <row r="218" spans="1:16" s="281" customFormat="1" ht="24" customHeight="1">
      <c r="A218" s="473"/>
      <c r="B218" s="443"/>
      <c r="C218" s="443"/>
      <c r="D218" s="43"/>
      <c r="E218" s="474"/>
      <c r="K218" s="391"/>
      <c r="L218" s="225"/>
      <c r="M218" s="225"/>
      <c r="N218" s="225"/>
      <c r="O218" s="225"/>
      <c r="P218" s="225"/>
    </row>
    <row r="219" spans="1:16" s="281" customFormat="1" ht="24" customHeight="1">
      <c r="A219" s="473"/>
      <c r="B219" s="443"/>
      <c r="C219" s="443"/>
      <c r="D219" s="43"/>
      <c r="E219" s="474"/>
      <c r="K219" s="391"/>
      <c r="L219" s="225"/>
      <c r="M219" s="225"/>
      <c r="N219" s="225"/>
      <c r="O219" s="225"/>
      <c r="P219" s="225"/>
    </row>
    <row r="220" spans="1:16" s="281" customFormat="1" ht="24" customHeight="1">
      <c r="A220" s="473"/>
      <c r="B220" s="443"/>
      <c r="C220" s="443"/>
      <c r="D220" s="43"/>
      <c r="E220" s="474"/>
      <c r="K220" s="391"/>
      <c r="L220" s="225"/>
      <c r="M220" s="225"/>
      <c r="N220" s="225"/>
      <c r="O220" s="225"/>
      <c r="P220" s="225"/>
    </row>
    <row r="221" spans="1:16" s="281" customFormat="1" ht="24" customHeight="1">
      <c r="A221" s="473"/>
      <c r="B221" s="443"/>
      <c r="C221" s="443"/>
      <c r="D221" s="43"/>
      <c r="E221" s="474"/>
      <c r="K221" s="391"/>
      <c r="L221" s="225"/>
      <c r="M221" s="225"/>
      <c r="N221" s="225"/>
      <c r="O221" s="225"/>
      <c r="P221" s="225"/>
    </row>
    <row r="222" spans="1:16" s="281" customFormat="1" ht="24" customHeight="1">
      <c r="A222" s="473"/>
      <c r="B222" s="443"/>
      <c r="C222" s="443"/>
      <c r="D222" s="43"/>
      <c r="E222" s="474"/>
      <c r="K222" s="391"/>
      <c r="L222" s="225"/>
      <c r="M222" s="225"/>
      <c r="N222" s="225"/>
      <c r="O222" s="225"/>
      <c r="P222" s="225"/>
    </row>
    <row r="223" spans="1:16" s="281" customFormat="1" ht="24" customHeight="1">
      <c r="A223" s="473"/>
      <c r="B223" s="443"/>
      <c r="C223" s="443"/>
      <c r="D223" s="43"/>
      <c r="E223" s="474"/>
      <c r="K223" s="391"/>
      <c r="L223" s="225"/>
      <c r="M223" s="225"/>
      <c r="N223" s="225"/>
      <c r="O223" s="225"/>
      <c r="P223" s="225"/>
    </row>
    <row r="224" spans="1:16" s="281" customFormat="1" ht="24" customHeight="1">
      <c r="A224" s="473"/>
      <c r="B224" s="443"/>
      <c r="C224" s="443"/>
      <c r="D224" s="43"/>
      <c r="E224" s="474"/>
      <c r="K224" s="391"/>
      <c r="L224" s="225"/>
      <c r="M224" s="225"/>
      <c r="N224" s="225"/>
      <c r="O224" s="225"/>
      <c r="P224" s="225"/>
    </row>
    <row r="225" spans="1:16" s="281" customFormat="1" ht="24" customHeight="1">
      <c r="A225" s="473"/>
      <c r="B225" s="443"/>
      <c r="C225" s="443"/>
      <c r="D225" s="43"/>
      <c r="E225" s="474"/>
      <c r="K225" s="391"/>
      <c r="L225" s="225"/>
      <c r="M225" s="225"/>
      <c r="N225" s="225"/>
      <c r="O225" s="225"/>
      <c r="P225" s="225"/>
    </row>
    <row r="226" spans="1:16" s="281" customFormat="1" ht="24" customHeight="1">
      <c r="A226" s="473"/>
      <c r="B226" s="443"/>
      <c r="C226" s="443"/>
      <c r="D226" s="43"/>
      <c r="E226" s="474"/>
      <c r="K226" s="391"/>
      <c r="L226" s="225"/>
      <c r="M226" s="225"/>
      <c r="N226" s="225"/>
      <c r="O226" s="225"/>
      <c r="P226" s="225"/>
    </row>
    <row r="227" spans="1:16" s="281" customFormat="1" ht="24" customHeight="1">
      <c r="A227" s="473"/>
      <c r="B227" s="443"/>
      <c r="C227" s="443"/>
      <c r="D227" s="43"/>
      <c r="E227" s="474"/>
      <c r="K227" s="391"/>
      <c r="L227" s="225"/>
      <c r="M227" s="225"/>
      <c r="N227" s="225"/>
      <c r="O227" s="225"/>
      <c r="P227" s="225"/>
    </row>
    <row r="228" spans="1:16" s="281" customFormat="1" ht="24" customHeight="1">
      <c r="A228" s="473"/>
      <c r="B228" s="443"/>
      <c r="C228" s="443"/>
      <c r="D228" s="43"/>
      <c r="E228" s="474"/>
      <c r="K228" s="391"/>
      <c r="L228" s="225"/>
      <c r="M228" s="225"/>
      <c r="N228" s="225"/>
      <c r="O228" s="225"/>
      <c r="P228" s="225"/>
    </row>
    <row r="229" spans="1:16" s="281" customFormat="1" ht="24" customHeight="1">
      <c r="A229" s="473"/>
      <c r="B229" s="443"/>
      <c r="C229" s="443"/>
      <c r="D229" s="43"/>
      <c r="E229" s="474"/>
      <c r="K229" s="391"/>
      <c r="L229" s="225"/>
      <c r="M229" s="225"/>
      <c r="N229" s="225"/>
      <c r="O229" s="225"/>
      <c r="P229" s="225"/>
    </row>
    <row r="230" spans="1:16" s="281" customFormat="1" ht="24" customHeight="1">
      <c r="A230" s="473"/>
      <c r="B230" s="443"/>
      <c r="C230" s="443"/>
      <c r="D230" s="43"/>
      <c r="E230" s="474"/>
      <c r="K230" s="391"/>
      <c r="L230" s="225"/>
      <c r="M230" s="225"/>
      <c r="N230" s="225"/>
      <c r="O230" s="225"/>
      <c r="P230" s="225"/>
    </row>
    <row r="231" spans="1:16" s="281" customFormat="1" ht="24" customHeight="1">
      <c r="A231" s="473"/>
      <c r="B231" s="443"/>
      <c r="C231" s="443"/>
      <c r="D231" s="43"/>
      <c r="E231" s="474"/>
      <c r="K231" s="391"/>
      <c r="L231" s="225"/>
      <c r="M231" s="225"/>
      <c r="N231" s="225"/>
      <c r="O231" s="225"/>
      <c r="P231" s="225"/>
    </row>
    <row r="232" spans="1:16" s="281" customFormat="1" ht="24" customHeight="1">
      <c r="A232" s="473"/>
      <c r="B232" s="443"/>
      <c r="C232" s="443"/>
      <c r="D232" s="43"/>
      <c r="E232" s="474"/>
      <c r="K232" s="391"/>
      <c r="L232" s="225"/>
      <c r="M232" s="225"/>
      <c r="N232" s="225"/>
      <c r="O232" s="225"/>
      <c r="P232" s="225"/>
    </row>
    <row r="233" spans="1:16" s="281" customFormat="1" ht="24" customHeight="1">
      <c r="A233" s="473"/>
      <c r="B233" s="443"/>
      <c r="C233" s="443"/>
      <c r="D233" s="43"/>
      <c r="E233" s="474"/>
      <c r="K233" s="391"/>
      <c r="L233" s="225"/>
      <c r="M233" s="225"/>
      <c r="N233" s="225"/>
      <c r="O233" s="225"/>
      <c r="P233" s="225"/>
    </row>
    <row r="234" spans="1:16" s="281" customFormat="1" ht="24" customHeight="1">
      <c r="A234" s="473"/>
      <c r="B234" s="443"/>
      <c r="C234" s="443"/>
      <c r="D234" s="43"/>
      <c r="E234" s="474"/>
      <c r="K234" s="391"/>
      <c r="L234" s="225"/>
      <c r="M234" s="225"/>
      <c r="N234" s="225"/>
      <c r="O234" s="225"/>
      <c r="P234" s="225"/>
    </row>
    <row r="235" spans="1:16" s="281" customFormat="1" ht="24" customHeight="1">
      <c r="A235" s="473"/>
      <c r="B235" s="443"/>
      <c r="C235" s="443"/>
      <c r="D235" s="43"/>
      <c r="E235" s="474"/>
      <c r="K235" s="391"/>
      <c r="L235" s="225"/>
      <c r="M235" s="225"/>
      <c r="N235" s="225"/>
      <c r="O235" s="225"/>
      <c r="P235" s="225"/>
    </row>
    <row r="236" spans="1:16" s="281" customFormat="1" ht="24" customHeight="1">
      <c r="A236" s="473"/>
      <c r="B236" s="443"/>
      <c r="C236" s="443"/>
      <c r="D236" s="43"/>
      <c r="E236" s="474"/>
      <c r="K236" s="391"/>
      <c r="L236" s="225"/>
      <c r="M236" s="225"/>
      <c r="N236" s="225"/>
      <c r="O236" s="225"/>
      <c r="P236" s="225"/>
    </row>
    <row r="237" spans="1:16" s="281" customFormat="1" ht="24" customHeight="1">
      <c r="A237" s="473"/>
      <c r="B237" s="443"/>
      <c r="C237" s="443"/>
      <c r="D237" s="43"/>
      <c r="E237" s="474"/>
      <c r="K237" s="391"/>
      <c r="L237" s="225"/>
      <c r="M237" s="225"/>
      <c r="N237" s="225"/>
      <c r="O237" s="225"/>
      <c r="P237" s="225"/>
    </row>
    <row r="238" spans="1:16" s="281" customFormat="1" ht="24" customHeight="1">
      <c r="A238" s="473"/>
      <c r="B238" s="443"/>
      <c r="C238" s="443"/>
      <c r="D238" s="43"/>
      <c r="E238" s="474"/>
      <c r="K238" s="391"/>
      <c r="L238" s="225"/>
      <c r="M238" s="225"/>
      <c r="N238" s="225"/>
      <c r="O238" s="225"/>
      <c r="P238" s="225"/>
    </row>
    <row r="239" spans="1:16" s="281" customFormat="1" ht="24" customHeight="1">
      <c r="A239" s="473"/>
      <c r="B239" s="443"/>
      <c r="C239" s="443"/>
      <c r="D239" s="43"/>
      <c r="E239" s="474"/>
      <c r="K239" s="391"/>
      <c r="L239" s="225"/>
      <c r="M239" s="225"/>
      <c r="N239" s="225"/>
      <c r="O239" s="225"/>
      <c r="P239" s="225"/>
    </row>
    <row r="240" spans="1:16" s="281" customFormat="1" ht="24" customHeight="1">
      <c r="A240" s="473"/>
      <c r="B240" s="443"/>
      <c r="C240" s="443"/>
      <c r="D240" s="43"/>
      <c r="E240" s="474"/>
      <c r="K240" s="391"/>
      <c r="L240" s="225"/>
      <c r="M240" s="225"/>
      <c r="N240" s="225"/>
      <c r="O240" s="225"/>
      <c r="P240" s="225"/>
    </row>
    <row r="241" spans="1:16" s="281" customFormat="1" ht="24" customHeight="1">
      <c r="A241" s="473"/>
      <c r="B241" s="443"/>
      <c r="C241" s="443"/>
      <c r="D241" s="43"/>
      <c r="E241" s="474"/>
      <c r="K241" s="391"/>
      <c r="L241" s="225"/>
      <c r="M241" s="225"/>
      <c r="N241" s="225"/>
      <c r="O241" s="225"/>
      <c r="P241" s="225"/>
    </row>
    <row r="242" spans="1:16" s="281" customFormat="1" ht="24" customHeight="1">
      <c r="A242" s="473"/>
      <c r="B242" s="443"/>
      <c r="C242" s="443"/>
      <c r="D242" s="43"/>
      <c r="E242" s="474"/>
      <c r="K242" s="391"/>
      <c r="L242" s="225"/>
      <c r="M242" s="225"/>
      <c r="N242" s="225"/>
      <c r="O242" s="225"/>
      <c r="P242" s="225"/>
    </row>
    <row r="243" spans="1:16" s="281" customFormat="1" ht="24" customHeight="1">
      <c r="A243" s="473"/>
      <c r="B243" s="443"/>
      <c r="C243" s="443"/>
      <c r="D243" s="43"/>
      <c r="E243" s="474"/>
      <c r="K243" s="391"/>
      <c r="L243" s="225"/>
      <c r="M243" s="225"/>
      <c r="N243" s="225"/>
      <c r="O243" s="225"/>
      <c r="P243" s="225"/>
    </row>
    <row r="244" spans="1:16" s="281" customFormat="1" ht="24" customHeight="1">
      <c r="A244" s="473"/>
      <c r="B244" s="443"/>
      <c r="C244" s="443"/>
      <c r="D244" s="43"/>
      <c r="E244" s="474"/>
      <c r="K244" s="391"/>
      <c r="L244" s="225"/>
      <c r="M244" s="225"/>
      <c r="N244" s="225"/>
      <c r="O244" s="225"/>
      <c r="P244" s="225"/>
    </row>
    <row r="245" spans="1:16" s="281" customFormat="1" ht="24" customHeight="1">
      <c r="A245" s="473"/>
      <c r="B245" s="443"/>
      <c r="C245" s="443"/>
      <c r="D245" s="43"/>
      <c r="E245" s="474"/>
      <c r="K245" s="391"/>
      <c r="L245" s="225"/>
      <c r="M245" s="225"/>
      <c r="N245" s="225"/>
      <c r="O245" s="225"/>
      <c r="P245" s="225"/>
    </row>
    <row r="246" spans="1:16" s="281" customFormat="1" ht="24" customHeight="1">
      <c r="A246" s="473"/>
      <c r="B246" s="443"/>
      <c r="C246" s="443"/>
      <c r="D246" s="43"/>
      <c r="E246" s="474"/>
      <c r="K246" s="391"/>
      <c r="L246" s="225"/>
      <c r="M246" s="225"/>
      <c r="N246" s="225"/>
      <c r="O246" s="225"/>
      <c r="P246" s="225"/>
    </row>
    <row r="247" spans="1:16" s="281" customFormat="1" ht="24" customHeight="1">
      <c r="A247" s="473"/>
      <c r="B247" s="443"/>
      <c r="C247" s="443"/>
      <c r="D247" s="43"/>
      <c r="E247" s="474"/>
      <c r="K247" s="391"/>
      <c r="L247" s="225"/>
      <c r="M247" s="225"/>
      <c r="N247" s="225"/>
      <c r="O247" s="225"/>
      <c r="P247" s="225"/>
    </row>
    <row r="248" spans="1:16" s="281" customFormat="1" ht="24" customHeight="1">
      <c r="A248" s="473"/>
      <c r="B248" s="443"/>
      <c r="C248" s="443"/>
      <c r="D248" s="43"/>
      <c r="E248" s="474"/>
      <c r="K248" s="391"/>
      <c r="L248" s="225"/>
      <c r="M248" s="225"/>
      <c r="N248" s="225"/>
      <c r="O248" s="225"/>
      <c r="P248" s="225"/>
    </row>
    <row r="249" spans="1:16" s="281" customFormat="1" ht="24" customHeight="1">
      <c r="A249" s="473"/>
      <c r="B249" s="443"/>
      <c r="C249" s="443"/>
      <c r="D249" s="43"/>
      <c r="E249" s="474"/>
      <c r="K249" s="391"/>
      <c r="L249" s="225"/>
      <c r="M249" s="225"/>
      <c r="N249" s="225"/>
      <c r="O249" s="225"/>
      <c r="P249" s="225"/>
    </row>
    <row r="250" spans="1:16" s="281" customFormat="1" ht="24" customHeight="1">
      <c r="A250" s="473"/>
      <c r="B250" s="443"/>
      <c r="C250" s="443"/>
      <c r="D250" s="43"/>
      <c r="E250" s="474"/>
      <c r="K250" s="391"/>
      <c r="L250" s="225"/>
      <c r="M250" s="225"/>
      <c r="N250" s="225"/>
      <c r="O250" s="225"/>
      <c r="P250" s="225"/>
    </row>
    <row r="251" spans="1:16" s="281" customFormat="1" ht="24" customHeight="1">
      <c r="A251" s="473"/>
      <c r="B251" s="443"/>
      <c r="C251" s="443"/>
      <c r="D251" s="43"/>
      <c r="E251" s="474"/>
      <c r="K251" s="391"/>
      <c r="L251" s="225"/>
      <c r="M251" s="225"/>
      <c r="N251" s="225"/>
      <c r="O251" s="225"/>
      <c r="P251" s="225"/>
    </row>
    <row r="252" spans="1:16" s="281" customFormat="1" ht="24" customHeight="1">
      <c r="A252" s="473"/>
      <c r="B252" s="443"/>
      <c r="C252" s="443"/>
      <c r="D252" s="43"/>
      <c r="E252" s="474"/>
      <c r="K252" s="391"/>
      <c r="L252" s="225"/>
      <c r="M252" s="225"/>
      <c r="N252" s="225"/>
      <c r="O252" s="225"/>
      <c r="P252" s="225"/>
    </row>
    <row r="253" spans="1:16" s="281" customFormat="1" ht="24" customHeight="1">
      <c r="A253" s="473"/>
      <c r="B253" s="443"/>
      <c r="C253" s="443"/>
      <c r="D253" s="43"/>
      <c r="E253" s="474"/>
      <c r="K253" s="391"/>
      <c r="L253" s="225"/>
      <c r="M253" s="225"/>
      <c r="N253" s="225"/>
      <c r="O253" s="225"/>
      <c r="P253" s="225"/>
    </row>
    <row r="254" spans="1:16" s="281" customFormat="1" ht="24" customHeight="1">
      <c r="A254" s="473"/>
      <c r="B254" s="443"/>
      <c r="C254" s="443"/>
      <c r="D254" s="43"/>
      <c r="E254" s="474"/>
      <c r="K254" s="391"/>
      <c r="L254" s="225"/>
      <c r="M254" s="225"/>
      <c r="N254" s="225"/>
      <c r="O254" s="225"/>
      <c r="P254" s="225"/>
    </row>
    <row r="255" spans="1:16" s="281" customFormat="1" ht="24" customHeight="1">
      <c r="A255" s="473"/>
      <c r="B255" s="443"/>
      <c r="C255" s="443"/>
      <c r="D255" s="43"/>
      <c r="E255" s="474"/>
      <c r="K255" s="391"/>
      <c r="L255" s="225"/>
      <c r="M255" s="225"/>
      <c r="N255" s="225"/>
      <c r="O255" s="225"/>
      <c r="P255" s="225"/>
    </row>
    <row r="256" spans="1:16" s="281" customFormat="1" ht="24" customHeight="1">
      <c r="A256" s="473"/>
      <c r="B256" s="443"/>
      <c r="C256" s="443"/>
      <c r="D256" s="43"/>
      <c r="E256" s="474"/>
      <c r="K256" s="391"/>
      <c r="L256" s="225"/>
      <c r="M256" s="225"/>
      <c r="N256" s="225"/>
      <c r="O256" s="225"/>
      <c r="P256" s="225"/>
    </row>
    <row r="257" spans="1:16" s="281" customFormat="1" ht="24" customHeight="1">
      <c r="A257" s="473"/>
      <c r="B257" s="443"/>
      <c r="C257" s="443"/>
      <c r="D257" s="43"/>
      <c r="E257" s="474"/>
      <c r="K257" s="391"/>
      <c r="L257" s="225"/>
      <c r="M257" s="225"/>
      <c r="N257" s="225"/>
      <c r="O257" s="225"/>
      <c r="P257" s="225"/>
    </row>
    <row r="258" spans="1:16" s="281" customFormat="1" ht="24" customHeight="1">
      <c r="A258" s="473"/>
      <c r="B258" s="443"/>
      <c r="C258" s="443"/>
      <c r="D258" s="43"/>
      <c r="E258" s="474"/>
      <c r="K258" s="391"/>
      <c r="L258" s="225"/>
      <c r="M258" s="225"/>
      <c r="N258" s="225"/>
      <c r="O258" s="225"/>
      <c r="P258" s="225"/>
    </row>
    <row r="259" spans="1:16" s="281" customFormat="1" ht="24" customHeight="1">
      <c r="A259" s="473"/>
      <c r="B259" s="443"/>
      <c r="C259" s="443"/>
      <c r="D259" s="43"/>
      <c r="E259" s="474"/>
      <c r="K259" s="391"/>
      <c r="L259" s="225"/>
      <c r="M259" s="225"/>
      <c r="N259" s="225"/>
      <c r="O259" s="225"/>
      <c r="P259" s="225"/>
    </row>
    <row r="260" spans="1:16" s="281" customFormat="1" ht="24" customHeight="1">
      <c r="A260" s="473"/>
      <c r="B260" s="443"/>
      <c r="C260" s="443"/>
      <c r="D260" s="43"/>
      <c r="E260" s="474"/>
      <c r="K260" s="391"/>
      <c r="L260" s="225"/>
      <c r="M260" s="225"/>
      <c r="N260" s="225"/>
      <c r="O260" s="225"/>
      <c r="P260" s="225"/>
    </row>
    <row r="261" spans="1:16" s="281" customFormat="1" ht="24" customHeight="1">
      <c r="A261" s="473"/>
      <c r="B261" s="443"/>
      <c r="C261" s="443"/>
      <c r="D261" s="43"/>
      <c r="E261" s="474"/>
      <c r="K261" s="391"/>
      <c r="L261" s="225"/>
      <c r="M261" s="225"/>
      <c r="N261" s="225"/>
      <c r="O261" s="225"/>
      <c r="P261" s="225"/>
    </row>
    <row r="262" spans="1:16" s="281" customFormat="1" ht="24" customHeight="1">
      <c r="A262" s="473"/>
      <c r="B262" s="443"/>
      <c r="C262" s="443"/>
      <c r="D262" s="43"/>
      <c r="E262" s="474"/>
      <c r="K262" s="391"/>
      <c r="L262" s="225"/>
      <c r="M262" s="225"/>
      <c r="N262" s="225"/>
      <c r="O262" s="225"/>
      <c r="P262" s="225"/>
    </row>
    <row r="263" spans="1:16" s="281" customFormat="1" ht="24" customHeight="1">
      <c r="A263" s="473"/>
      <c r="B263" s="443"/>
      <c r="C263" s="443"/>
      <c r="D263" s="43"/>
      <c r="E263" s="474"/>
      <c r="K263" s="391"/>
      <c r="L263" s="225"/>
      <c r="M263" s="225"/>
      <c r="N263" s="225"/>
      <c r="O263" s="225"/>
      <c r="P263" s="225"/>
    </row>
    <row r="264" spans="1:16" s="281" customFormat="1" ht="24" customHeight="1">
      <c r="A264" s="473"/>
      <c r="B264" s="443"/>
      <c r="C264" s="443"/>
      <c r="D264" s="43"/>
      <c r="E264" s="474"/>
      <c r="K264" s="391"/>
      <c r="L264" s="225"/>
      <c r="M264" s="225"/>
      <c r="N264" s="225"/>
      <c r="O264" s="225"/>
      <c r="P264" s="225"/>
    </row>
    <row r="265" spans="1:16" s="281" customFormat="1" ht="24" customHeight="1">
      <c r="A265" s="473"/>
      <c r="B265" s="443"/>
      <c r="C265" s="443"/>
      <c r="D265" s="43"/>
      <c r="E265" s="474"/>
      <c r="K265" s="391"/>
      <c r="L265" s="225"/>
      <c r="M265" s="225"/>
      <c r="N265" s="225"/>
      <c r="O265" s="225"/>
      <c r="P265" s="225"/>
    </row>
    <row r="266" spans="1:16" s="281" customFormat="1" ht="24" customHeight="1">
      <c r="A266" s="473"/>
      <c r="B266" s="443"/>
      <c r="C266" s="443"/>
      <c r="D266" s="43"/>
      <c r="E266" s="474"/>
      <c r="K266" s="391"/>
      <c r="L266" s="225"/>
      <c r="M266" s="225"/>
      <c r="N266" s="225"/>
      <c r="O266" s="225"/>
      <c r="P266" s="225"/>
    </row>
    <row r="267" spans="1:16" s="281" customFormat="1" ht="24" customHeight="1">
      <c r="A267" s="473"/>
      <c r="B267" s="443"/>
      <c r="C267" s="443"/>
      <c r="D267" s="43"/>
      <c r="E267" s="474"/>
      <c r="K267" s="391"/>
      <c r="L267" s="225"/>
      <c r="M267" s="225"/>
      <c r="N267" s="225"/>
      <c r="O267" s="225"/>
      <c r="P267" s="225"/>
    </row>
    <row r="268" spans="1:16" s="281" customFormat="1" ht="24" customHeight="1">
      <c r="A268" s="473"/>
      <c r="B268" s="443"/>
      <c r="C268" s="443"/>
      <c r="D268" s="43"/>
      <c r="E268" s="474"/>
      <c r="K268" s="391"/>
      <c r="L268" s="225"/>
      <c r="M268" s="225"/>
      <c r="N268" s="225"/>
      <c r="O268" s="225"/>
      <c r="P268" s="225"/>
    </row>
    <row r="269" spans="1:16" s="281" customFormat="1" ht="24" customHeight="1">
      <c r="A269" s="473"/>
      <c r="B269" s="443"/>
      <c r="C269" s="443"/>
      <c r="D269" s="43"/>
      <c r="E269" s="474"/>
      <c r="K269" s="391"/>
      <c r="L269" s="225"/>
      <c r="M269" s="225"/>
      <c r="N269" s="225"/>
      <c r="O269" s="225"/>
      <c r="P269" s="225"/>
    </row>
    <row r="270" spans="1:16" s="281" customFormat="1" ht="24" customHeight="1">
      <c r="A270" s="473"/>
      <c r="B270" s="443"/>
      <c r="C270" s="443"/>
      <c r="D270" s="43"/>
      <c r="E270" s="474"/>
      <c r="K270" s="391"/>
      <c r="L270" s="225"/>
      <c r="M270" s="225"/>
      <c r="N270" s="225"/>
      <c r="O270" s="225"/>
      <c r="P270" s="225"/>
    </row>
    <row r="271" spans="1:16" s="281" customFormat="1" ht="24" customHeight="1">
      <c r="A271" s="473"/>
      <c r="B271" s="443"/>
      <c r="C271" s="443"/>
      <c r="D271" s="43"/>
      <c r="E271" s="474"/>
      <c r="K271" s="391"/>
      <c r="L271" s="225"/>
      <c r="M271" s="225"/>
      <c r="N271" s="225"/>
      <c r="O271" s="225"/>
      <c r="P271" s="225"/>
    </row>
    <row r="272" spans="1:16" s="281" customFormat="1" ht="24" customHeight="1">
      <c r="A272" s="473"/>
      <c r="B272" s="443"/>
      <c r="C272" s="443"/>
      <c r="D272" s="43"/>
      <c r="E272" s="474"/>
      <c r="K272" s="391"/>
      <c r="L272" s="225"/>
      <c r="M272" s="225"/>
      <c r="N272" s="225"/>
      <c r="O272" s="225"/>
      <c r="P272" s="225"/>
    </row>
    <row r="273" spans="1:16" s="281" customFormat="1" ht="24" customHeight="1">
      <c r="A273" s="473"/>
      <c r="B273" s="443"/>
      <c r="C273" s="443"/>
      <c r="D273" s="43"/>
      <c r="E273" s="474"/>
      <c r="K273" s="391"/>
      <c r="L273" s="225"/>
      <c r="M273" s="225"/>
      <c r="N273" s="225"/>
      <c r="O273" s="225"/>
      <c r="P273" s="225"/>
    </row>
    <row r="274" spans="1:16" s="281" customFormat="1" ht="24" customHeight="1">
      <c r="A274" s="473"/>
      <c r="B274" s="443"/>
      <c r="C274" s="443"/>
      <c r="D274" s="43"/>
      <c r="E274" s="474"/>
      <c r="K274" s="391"/>
      <c r="L274" s="225"/>
      <c r="M274" s="225"/>
      <c r="N274" s="225"/>
      <c r="O274" s="225"/>
      <c r="P274" s="225"/>
    </row>
    <row r="275" spans="1:16" s="281" customFormat="1" ht="24" customHeight="1">
      <c r="A275" s="473"/>
      <c r="B275" s="443"/>
      <c r="C275" s="443"/>
      <c r="D275" s="43"/>
      <c r="E275" s="474"/>
      <c r="K275" s="391"/>
      <c r="L275" s="225"/>
      <c r="M275" s="225"/>
      <c r="N275" s="225"/>
      <c r="O275" s="225"/>
      <c r="P275" s="225"/>
    </row>
    <row r="276" spans="1:16" s="281" customFormat="1" ht="24" customHeight="1">
      <c r="A276" s="473"/>
      <c r="B276" s="443"/>
      <c r="C276" s="443"/>
      <c r="D276" s="43"/>
      <c r="E276" s="474"/>
      <c r="K276" s="391"/>
      <c r="L276" s="225"/>
      <c r="M276" s="225"/>
      <c r="N276" s="225"/>
      <c r="O276" s="225"/>
      <c r="P276" s="225"/>
    </row>
    <row r="277" spans="1:16" s="281" customFormat="1" ht="24" customHeight="1">
      <c r="A277" s="473"/>
      <c r="B277" s="443"/>
      <c r="C277" s="443"/>
      <c r="D277" s="43"/>
      <c r="E277" s="474"/>
      <c r="K277" s="391"/>
      <c r="L277" s="225"/>
      <c r="M277" s="225"/>
      <c r="N277" s="225"/>
      <c r="O277" s="225"/>
      <c r="P277" s="225"/>
    </row>
    <row r="278" spans="1:16" s="281" customFormat="1" ht="24" customHeight="1">
      <c r="A278" s="473"/>
      <c r="B278" s="443"/>
      <c r="C278" s="443"/>
      <c r="D278" s="43"/>
      <c r="E278" s="474"/>
      <c r="K278" s="391"/>
      <c r="L278" s="225"/>
      <c r="M278" s="225"/>
      <c r="N278" s="225"/>
      <c r="O278" s="225"/>
      <c r="P278" s="225"/>
    </row>
    <row r="279" spans="1:16" s="281" customFormat="1" ht="24" customHeight="1">
      <c r="A279" s="473"/>
      <c r="B279" s="443"/>
      <c r="C279" s="443"/>
      <c r="D279" s="43"/>
      <c r="E279" s="474"/>
      <c r="K279" s="391"/>
      <c r="L279" s="225"/>
      <c r="M279" s="225"/>
      <c r="N279" s="225"/>
      <c r="O279" s="225"/>
      <c r="P279" s="225"/>
    </row>
    <row r="280" spans="1:16" s="281" customFormat="1" ht="24" customHeight="1">
      <c r="A280" s="473"/>
      <c r="B280" s="443"/>
      <c r="C280" s="443"/>
      <c r="D280" s="43"/>
      <c r="E280" s="474"/>
      <c r="K280" s="391"/>
      <c r="L280" s="225"/>
      <c r="M280" s="225"/>
      <c r="N280" s="225"/>
      <c r="O280" s="225"/>
      <c r="P280" s="225"/>
    </row>
    <row r="281" spans="1:16" s="281" customFormat="1" ht="24" customHeight="1">
      <c r="A281" s="473"/>
      <c r="B281" s="443"/>
      <c r="C281" s="443"/>
      <c r="D281" s="43"/>
      <c r="E281" s="474"/>
      <c r="K281" s="391"/>
      <c r="L281" s="225"/>
      <c r="M281" s="225"/>
      <c r="N281" s="225"/>
      <c r="O281" s="225"/>
      <c r="P281" s="225"/>
    </row>
    <row r="282" spans="1:16" s="281" customFormat="1" ht="24" customHeight="1">
      <c r="A282" s="473"/>
      <c r="B282" s="443"/>
      <c r="C282" s="443"/>
      <c r="D282" s="43"/>
      <c r="E282" s="474"/>
      <c r="K282" s="391"/>
      <c r="L282" s="225"/>
      <c r="M282" s="225"/>
      <c r="N282" s="225"/>
      <c r="O282" s="225"/>
      <c r="P282" s="225"/>
    </row>
    <row r="283" spans="1:16" s="281" customFormat="1" ht="24" customHeight="1">
      <c r="A283" s="473"/>
      <c r="B283" s="443"/>
      <c r="C283" s="443"/>
      <c r="D283" s="43"/>
      <c r="E283" s="474"/>
      <c r="K283" s="391"/>
      <c r="L283" s="225"/>
      <c r="M283" s="225"/>
      <c r="N283" s="225"/>
      <c r="O283" s="225"/>
      <c r="P283" s="225"/>
    </row>
    <row r="284" spans="1:16" s="281" customFormat="1" ht="24" customHeight="1">
      <c r="A284" s="473"/>
      <c r="B284" s="443"/>
      <c r="C284" s="443"/>
      <c r="D284" s="43"/>
      <c r="E284" s="474"/>
      <c r="K284" s="391"/>
      <c r="L284" s="225"/>
      <c r="M284" s="225"/>
      <c r="N284" s="225"/>
      <c r="O284" s="225"/>
      <c r="P284" s="225"/>
    </row>
    <row r="285" spans="1:16" s="281" customFormat="1" ht="24" customHeight="1">
      <c r="A285" s="473"/>
      <c r="B285" s="443"/>
      <c r="C285" s="443"/>
      <c r="D285" s="43"/>
      <c r="E285" s="474"/>
      <c r="K285" s="391"/>
      <c r="L285" s="225"/>
      <c r="M285" s="225"/>
      <c r="N285" s="225"/>
      <c r="O285" s="225"/>
      <c r="P285" s="225"/>
    </row>
    <row r="286" spans="1:16" s="281" customFormat="1" ht="24" customHeight="1">
      <c r="A286" s="473"/>
      <c r="B286" s="443"/>
      <c r="C286" s="443"/>
      <c r="D286" s="43"/>
      <c r="E286" s="474"/>
      <c r="K286" s="391"/>
      <c r="L286" s="225"/>
      <c r="M286" s="225"/>
      <c r="N286" s="225"/>
      <c r="O286" s="225"/>
      <c r="P286" s="225"/>
    </row>
    <row r="287" spans="1:16" s="281" customFormat="1" ht="24" customHeight="1">
      <c r="A287" s="473"/>
      <c r="B287" s="443"/>
      <c r="C287" s="443"/>
      <c r="D287" s="43"/>
      <c r="E287" s="474"/>
      <c r="K287" s="391"/>
      <c r="L287" s="225"/>
      <c r="M287" s="225"/>
      <c r="N287" s="225"/>
      <c r="O287" s="225"/>
      <c r="P287" s="225"/>
    </row>
    <row r="288" spans="1:16" s="281" customFormat="1" ht="24" customHeight="1">
      <c r="A288" s="473"/>
      <c r="B288" s="443"/>
      <c r="C288" s="443"/>
      <c r="D288" s="43"/>
      <c r="E288" s="474"/>
      <c r="K288" s="391"/>
      <c r="L288" s="225"/>
      <c r="M288" s="225"/>
      <c r="N288" s="225"/>
      <c r="O288" s="225"/>
      <c r="P288" s="225"/>
    </row>
    <row r="289" spans="1:16" s="281" customFormat="1" ht="24" customHeight="1">
      <c r="A289" s="473"/>
      <c r="B289" s="443"/>
      <c r="C289" s="443"/>
      <c r="D289" s="43"/>
      <c r="E289" s="474"/>
      <c r="K289" s="391"/>
      <c r="L289" s="225"/>
      <c r="M289" s="225"/>
      <c r="N289" s="225"/>
      <c r="O289" s="225"/>
      <c r="P289" s="225"/>
    </row>
    <row r="290" spans="1:16" s="281" customFormat="1" ht="24" customHeight="1">
      <c r="A290" s="473"/>
      <c r="B290" s="443"/>
      <c r="C290" s="443"/>
      <c r="D290" s="43"/>
      <c r="E290" s="474"/>
      <c r="K290" s="391"/>
      <c r="L290" s="225"/>
      <c r="M290" s="225"/>
      <c r="N290" s="225"/>
      <c r="O290" s="225"/>
      <c r="P290" s="225"/>
    </row>
    <row r="291" spans="1:16" s="281" customFormat="1" ht="24" customHeight="1">
      <c r="A291" s="473"/>
      <c r="B291" s="443"/>
      <c r="C291" s="443"/>
      <c r="D291" s="43"/>
      <c r="E291" s="474"/>
      <c r="K291" s="391"/>
      <c r="L291" s="225"/>
      <c r="M291" s="225"/>
      <c r="N291" s="225"/>
      <c r="O291" s="225"/>
      <c r="P291" s="225"/>
    </row>
    <row r="292" spans="1:16" s="281" customFormat="1" ht="24" customHeight="1">
      <c r="A292" s="473"/>
      <c r="B292" s="443"/>
      <c r="C292" s="443"/>
      <c r="D292" s="43"/>
      <c r="E292" s="474"/>
      <c r="K292" s="391"/>
      <c r="L292" s="225"/>
      <c r="M292" s="225"/>
      <c r="N292" s="225"/>
      <c r="O292" s="225"/>
      <c r="P292" s="225"/>
    </row>
    <row r="293" spans="1:16" s="281" customFormat="1" ht="24" customHeight="1">
      <c r="A293" s="473"/>
      <c r="B293" s="443"/>
      <c r="C293" s="443"/>
      <c r="D293" s="43"/>
      <c r="E293" s="474"/>
      <c r="K293" s="391"/>
      <c r="L293" s="225"/>
      <c r="M293" s="225"/>
      <c r="N293" s="225"/>
      <c r="O293" s="225"/>
      <c r="P293" s="225"/>
    </row>
    <row r="294" spans="1:16" s="281" customFormat="1" ht="24" customHeight="1">
      <c r="A294" s="473"/>
      <c r="B294" s="443"/>
      <c r="C294" s="443"/>
      <c r="D294" s="43"/>
      <c r="E294" s="474"/>
      <c r="K294" s="391"/>
      <c r="L294" s="225"/>
      <c r="M294" s="225"/>
      <c r="N294" s="225"/>
      <c r="O294" s="225"/>
      <c r="P294" s="225"/>
    </row>
    <row r="295" spans="1:16" s="281" customFormat="1" ht="24" customHeight="1">
      <c r="A295" s="473"/>
      <c r="B295" s="443"/>
      <c r="C295" s="443"/>
      <c r="D295" s="43"/>
      <c r="E295" s="474"/>
      <c r="K295" s="391"/>
      <c r="L295" s="225"/>
      <c r="M295" s="225"/>
      <c r="N295" s="225"/>
      <c r="O295" s="225"/>
      <c r="P295" s="225"/>
    </row>
    <row r="296" spans="1:16" s="281" customFormat="1" ht="24" customHeight="1">
      <c r="A296" s="473"/>
      <c r="B296" s="443"/>
      <c r="C296" s="443"/>
      <c r="D296" s="43"/>
      <c r="E296" s="474"/>
      <c r="K296" s="391"/>
      <c r="L296" s="225"/>
      <c r="M296" s="225"/>
      <c r="N296" s="225"/>
      <c r="O296" s="225"/>
      <c r="P296" s="225"/>
    </row>
    <row r="297" spans="1:16" s="281" customFormat="1" ht="24" customHeight="1">
      <c r="A297" s="473"/>
      <c r="B297" s="443"/>
      <c r="C297" s="443"/>
      <c r="D297" s="43"/>
      <c r="E297" s="474"/>
      <c r="K297" s="391"/>
      <c r="L297" s="225"/>
      <c r="M297" s="225"/>
      <c r="N297" s="225"/>
      <c r="O297" s="225"/>
      <c r="P297" s="225"/>
    </row>
    <row r="298" spans="1:16" s="281" customFormat="1" ht="24" customHeight="1">
      <c r="A298" s="473"/>
      <c r="B298" s="443"/>
      <c r="C298" s="443"/>
      <c r="D298" s="43"/>
      <c r="E298" s="474"/>
      <c r="K298" s="391"/>
      <c r="L298" s="225"/>
      <c r="M298" s="225"/>
      <c r="N298" s="225"/>
      <c r="O298" s="225"/>
      <c r="P298" s="225"/>
    </row>
    <row r="299" spans="1:16" s="281" customFormat="1" ht="24" customHeight="1">
      <c r="A299" s="473"/>
      <c r="B299" s="443"/>
      <c r="C299" s="443"/>
      <c r="D299" s="43"/>
      <c r="E299" s="474"/>
      <c r="K299" s="391"/>
      <c r="L299" s="225"/>
      <c r="M299" s="225"/>
      <c r="N299" s="225"/>
      <c r="O299" s="225"/>
      <c r="P299" s="225"/>
    </row>
    <row r="300" spans="1:16" s="281" customFormat="1" ht="24" customHeight="1">
      <c r="A300" s="473"/>
      <c r="B300" s="443"/>
      <c r="C300" s="443"/>
      <c r="D300" s="43"/>
      <c r="E300" s="474"/>
      <c r="K300" s="391"/>
      <c r="L300" s="225"/>
      <c r="M300" s="225"/>
      <c r="N300" s="225"/>
      <c r="O300" s="225"/>
      <c r="P300" s="225"/>
    </row>
    <row r="301" spans="1:16" s="281" customFormat="1" ht="24" customHeight="1">
      <c r="A301" s="473"/>
      <c r="B301" s="443"/>
      <c r="C301" s="443"/>
      <c r="D301" s="43"/>
      <c r="E301" s="474"/>
      <c r="K301" s="391"/>
      <c r="L301" s="225"/>
      <c r="M301" s="225"/>
      <c r="N301" s="225"/>
      <c r="O301" s="225"/>
      <c r="P301" s="225"/>
    </row>
    <row r="302" spans="1:16" s="281" customFormat="1" ht="24" customHeight="1">
      <c r="A302" s="473"/>
      <c r="B302" s="443"/>
      <c r="C302" s="443"/>
      <c r="D302" s="43"/>
      <c r="E302" s="474"/>
      <c r="K302" s="391"/>
      <c r="L302" s="225"/>
      <c r="M302" s="225"/>
      <c r="N302" s="225"/>
      <c r="O302" s="225"/>
      <c r="P302" s="225"/>
    </row>
    <row r="303" spans="1:16" s="281" customFormat="1" ht="24" customHeight="1">
      <c r="A303" s="473"/>
      <c r="B303" s="443"/>
      <c r="C303" s="443"/>
      <c r="D303" s="43"/>
      <c r="E303" s="474"/>
      <c r="K303" s="391"/>
      <c r="L303" s="225"/>
      <c r="M303" s="225"/>
      <c r="N303" s="225"/>
      <c r="O303" s="225"/>
      <c r="P303" s="225"/>
    </row>
    <row r="304" spans="1:16" s="281" customFormat="1" ht="24" customHeight="1">
      <c r="A304" s="473"/>
      <c r="B304" s="443"/>
      <c r="C304" s="443"/>
      <c r="D304" s="43"/>
      <c r="E304" s="474"/>
      <c r="K304" s="391"/>
      <c r="L304" s="225"/>
      <c r="M304" s="225"/>
      <c r="N304" s="225"/>
      <c r="O304" s="225"/>
      <c r="P304" s="225"/>
    </row>
    <row r="305" spans="1:16" s="281" customFormat="1" ht="24" customHeight="1">
      <c r="A305" s="473"/>
      <c r="B305" s="443"/>
      <c r="C305" s="443"/>
      <c r="D305" s="43"/>
      <c r="E305" s="474"/>
      <c r="K305" s="391"/>
      <c r="L305" s="225"/>
      <c r="M305" s="225"/>
      <c r="N305" s="225"/>
      <c r="O305" s="225"/>
      <c r="P305" s="225"/>
    </row>
    <row r="306" spans="1:16" s="281" customFormat="1" ht="24" customHeight="1">
      <c r="A306" s="473"/>
      <c r="B306" s="443"/>
      <c r="C306" s="443"/>
      <c r="D306" s="43"/>
      <c r="E306" s="474"/>
      <c r="K306" s="391"/>
      <c r="L306" s="225"/>
      <c r="M306" s="225"/>
      <c r="N306" s="225"/>
      <c r="O306" s="225"/>
      <c r="P306" s="225"/>
    </row>
    <row r="307" spans="1:16" s="281" customFormat="1" ht="24" customHeight="1">
      <c r="A307" s="473"/>
      <c r="B307" s="443"/>
      <c r="C307" s="443"/>
      <c r="D307" s="43"/>
      <c r="E307" s="474"/>
      <c r="K307" s="391"/>
      <c r="L307" s="225"/>
      <c r="M307" s="225"/>
      <c r="N307" s="225"/>
      <c r="O307" s="225"/>
      <c r="P307" s="225"/>
    </row>
    <row r="308" spans="1:16" s="281" customFormat="1" ht="24" customHeight="1">
      <c r="A308" s="473"/>
      <c r="B308" s="443"/>
      <c r="C308" s="443"/>
      <c r="D308" s="43"/>
      <c r="E308" s="474"/>
      <c r="K308" s="391"/>
      <c r="L308" s="225"/>
      <c r="M308" s="225"/>
      <c r="N308" s="225"/>
      <c r="O308" s="225"/>
      <c r="P308" s="225"/>
    </row>
    <row r="309" spans="1:16" s="281" customFormat="1" ht="24" customHeight="1">
      <c r="A309" s="473"/>
      <c r="B309" s="443"/>
      <c r="C309" s="443"/>
      <c r="D309" s="43"/>
      <c r="E309" s="474"/>
      <c r="K309" s="391"/>
      <c r="L309" s="225"/>
      <c r="M309" s="225"/>
      <c r="N309" s="225"/>
      <c r="O309" s="225"/>
      <c r="P309" s="225"/>
    </row>
    <row r="310" spans="1:16" s="281" customFormat="1" ht="24" customHeight="1">
      <c r="A310" s="473"/>
      <c r="B310" s="443"/>
      <c r="C310" s="443"/>
      <c r="D310" s="43"/>
      <c r="E310" s="474"/>
      <c r="K310" s="391"/>
      <c r="L310" s="225"/>
      <c r="M310" s="225"/>
      <c r="N310" s="225"/>
      <c r="O310" s="225"/>
      <c r="P310" s="225"/>
    </row>
    <row r="311" spans="1:16" s="281" customFormat="1" ht="24" customHeight="1">
      <c r="A311" s="473"/>
      <c r="B311" s="443"/>
      <c r="C311" s="443"/>
      <c r="D311" s="43"/>
      <c r="E311" s="474"/>
      <c r="K311" s="391"/>
      <c r="L311" s="225"/>
      <c r="M311" s="225"/>
      <c r="N311" s="225"/>
      <c r="O311" s="225"/>
      <c r="P311" s="225"/>
    </row>
    <row r="312" spans="1:16" s="281" customFormat="1" ht="24" customHeight="1">
      <c r="A312" s="473"/>
      <c r="B312" s="443"/>
      <c r="C312" s="443"/>
      <c r="D312" s="43"/>
      <c r="E312" s="474"/>
      <c r="K312" s="391"/>
      <c r="L312" s="225"/>
      <c r="M312" s="225"/>
      <c r="N312" s="225"/>
      <c r="O312" s="225"/>
      <c r="P312" s="225"/>
    </row>
    <row r="313" spans="1:16" s="281" customFormat="1" ht="24" customHeight="1">
      <c r="A313" s="473"/>
      <c r="B313" s="443"/>
      <c r="C313" s="443"/>
      <c r="D313" s="43"/>
      <c r="E313" s="474"/>
      <c r="K313" s="391"/>
      <c r="L313" s="225"/>
      <c r="M313" s="225"/>
      <c r="N313" s="225"/>
      <c r="O313" s="225"/>
      <c r="P313" s="225"/>
    </row>
    <row r="314" spans="1:16" s="281" customFormat="1" ht="24" customHeight="1">
      <c r="A314" s="473"/>
      <c r="B314" s="443"/>
      <c r="C314" s="443"/>
      <c r="D314" s="43"/>
      <c r="E314" s="474"/>
      <c r="K314" s="391"/>
      <c r="L314" s="225"/>
      <c r="M314" s="225"/>
      <c r="N314" s="225"/>
      <c r="O314" s="225"/>
      <c r="P314" s="225"/>
    </row>
    <row r="315" spans="1:16" s="281" customFormat="1" ht="24" customHeight="1">
      <c r="A315" s="473"/>
      <c r="B315" s="443"/>
      <c r="C315" s="443"/>
      <c r="D315" s="43"/>
      <c r="E315" s="474"/>
      <c r="K315" s="391"/>
      <c r="L315" s="225"/>
      <c r="M315" s="225"/>
      <c r="N315" s="225"/>
      <c r="O315" s="225"/>
      <c r="P315" s="225"/>
    </row>
    <row r="316" spans="1:16" s="281" customFormat="1" ht="24" customHeight="1">
      <c r="A316" s="473"/>
      <c r="B316" s="443"/>
      <c r="C316" s="443"/>
      <c r="D316" s="43"/>
      <c r="E316" s="474"/>
      <c r="K316" s="391"/>
      <c r="L316" s="225"/>
      <c r="M316" s="225"/>
      <c r="N316" s="225"/>
      <c r="O316" s="225"/>
      <c r="P316" s="225"/>
    </row>
    <row r="317" spans="1:16" s="281" customFormat="1" ht="24" customHeight="1">
      <c r="A317" s="473"/>
      <c r="B317" s="443"/>
      <c r="C317" s="443"/>
      <c r="D317" s="43"/>
      <c r="E317" s="474"/>
      <c r="K317" s="391"/>
      <c r="L317" s="225"/>
      <c r="M317" s="225"/>
      <c r="N317" s="225"/>
      <c r="O317" s="225"/>
      <c r="P317" s="225"/>
    </row>
    <row r="318" spans="1:16" s="281" customFormat="1" ht="24" customHeight="1">
      <c r="A318" s="473"/>
      <c r="B318" s="443"/>
      <c r="C318" s="443"/>
      <c r="D318" s="43"/>
      <c r="E318" s="474"/>
      <c r="K318" s="391"/>
      <c r="L318" s="225"/>
      <c r="M318" s="225"/>
      <c r="N318" s="225"/>
      <c r="O318" s="225"/>
      <c r="P318" s="225"/>
    </row>
    <row r="319" spans="1:16" s="281" customFormat="1" ht="24" customHeight="1">
      <c r="A319" s="473"/>
      <c r="B319" s="443"/>
      <c r="C319" s="443"/>
      <c r="D319" s="43"/>
      <c r="E319" s="474"/>
      <c r="K319" s="391"/>
      <c r="L319" s="225"/>
      <c r="M319" s="225"/>
      <c r="N319" s="225"/>
      <c r="O319" s="225"/>
      <c r="P319" s="225"/>
    </row>
    <row r="320" spans="1:16" s="281" customFormat="1" ht="24" customHeight="1">
      <c r="A320" s="473"/>
      <c r="B320" s="443"/>
      <c r="C320" s="443"/>
      <c r="D320" s="43"/>
      <c r="E320" s="474"/>
      <c r="K320" s="391"/>
      <c r="L320" s="225"/>
      <c r="M320" s="225"/>
      <c r="N320" s="225"/>
      <c r="O320" s="225"/>
      <c r="P320" s="225"/>
    </row>
    <row r="321" spans="1:16" s="281" customFormat="1" ht="24" customHeight="1">
      <c r="A321" s="473"/>
      <c r="B321" s="443"/>
      <c r="C321" s="443"/>
      <c r="D321" s="43"/>
      <c r="E321" s="474"/>
      <c r="K321" s="391"/>
      <c r="L321" s="225"/>
      <c r="M321" s="225"/>
      <c r="N321" s="225"/>
      <c r="O321" s="225"/>
      <c r="P321" s="225"/>
    </row>
    <row r="322" spans="1:16" s="281" customFormat="1" ht="24" customHeight="1">
      <c r="A322" s="473"/>
      <c r="B322" s="443"/>
      <c r="C322" s="443"/>
      <c r="D322" s="43"/>
      <c r="E322" s="474"/>
      <c r="K322" s="391"/>
      <c r="L322" s="225"/>
      <c r="M322" s="225"/>
      <c r="N322" s="225"/>
      <c r="O322" s="225"/>
      <c r="P322" s="225"/>
    </row>
    <row r="323" spans="1:16" s="281" customFormat="1" ht="24" customHeight="1">
      <c r="A323" s="473"/>
      <c r="B323" s="443"/>
      <c r="C323" s="443"/>
      <c r="D323" s="43"/>
      <c r="E323" s="474"/>
      <c r="K323" s="391"/>
      <c r="L323" s="225"/>
      <c r="M323" s="225"/>
      <c r="N323" s="225"/>
      <c r="O323" s="225"/>
      <c r="P323" s="225"/>
    </row>
    <row r="324" spans="1:16" s="281" customFormat="1" ht="24" customHeight="1">
      <c r="A324" s="473"/>
      <c r="B324" s="443"/>
      <c r="C324" s="443"/>
      <c r="D324" s="43"/>
      <c r="E324" s="474"/>
      <c r="K324" s="391"/>
      <c r="L324" s="225"/>
      <c r="M324" s="225"/>
      <c r="N324" s="225"/>
      <c r="O324" s="225"/>
      <c r="P324" s="225"/>
    </row>
    <row r="325" spans="1:16" s="281" customFormat="1" ht="24" customHeight="1">
      <c r="A325" s="473"/>
      <c r="B325" s="443"/>
      <c r="C325" s="443"/>
      <c r="D325" s="43"/>
      <c r="E325" s="474"/>
      <c r="K325" s="391"/>
      <c r="L325" s="225"/>
      <c r="M325" s="225"/>
      <c r="N325" s="225"/>
      <c r="O325" s="225"/>
      <c r="P325" s="225"/>
    </row>
    <row r="326" spans="1:16" s="281" customFormat="1" ht="24" customHeight="1">
      <c r="A326" s="473"/>
      <c r="B326" s="443"/>
      <c r="C326" s="443"/>
      <c r="D326" s="43"/>
      <c r="E326" s="474"/>
      <c r="K326" s="391"/>
      <c r="L326" s="225"/>
      <c r="M326" s="225"/>
      <c r="N326" s="225"/>
      <c r="O326" s="225"/>
      <c r="P326" s="225"/>
    </row>
    <row r="327" spans="1:16" s="281" customFormat="1" ht="24" customHeight="1">
      <c r="A327" s="473"/>
      <c r="B327" s="443"/>
      <c r="C327" s="443"/>
      <c r="D327" s="43"/>
      <c r="E327" s="474"/>
      <c r="K327" s="391"/>
      <c r="L327" s="225"/>
      <c r="M327" s="225"/>
      <c r="N327" s="225"/>
      <c r="O327" s="225"/>
      <c r="P327" s="225"/>
    </row>
    <row r="328" spans="1:16" s="281" customFormat="1" ht="24" customHeight="1">
      <c r="A328" s="473"/>
      <c r="B328" s="443"/>
      <c r="C328" s="443"/>
      <c r="D328" s="43"/>
      <c r="E328" s="474"/>
      <c r="K328" s="391"/>
      <c r="L328" s="225"/>
      <c r="M328" s="225"/>
      <c r="N328" s="225"/>
      <c r="O328" s="225"/>
      <c r="P328" s="225"/>
    </row>
    <row r="329" spans="1:16" s="281" customFormat="1" ht="24" customHeight="1">
      <c r="A329" s="473"/>
      <c r="B329" s="443"/>
      <c r="C329" s="443"/>
      <c r="D329" s="43"/>
      <c r="E329" s="474"/>
      <c r="K329" s="391"/>
      <c r="L329" s="225"/>
      <c r="M329" s="225"/>
      <c r="N329" s="225"/>
      <c r="O329" s="225"/>
      <c r="P329" s="225"/>
    </row>
    <row r="330" spans="1:16" s="281" customFormat="1" ht="24" customHeight="1">
      <c r="A330" s="473"/>
      <c r="B330" s="443"/>
      <c r="C330" s="443"/>
      <c r="D330" s="43"/>
      <c r="E330" s="474"/>
      <c r="K330" s="391"/>
      <c r="L330" s="225"/>
      <c r="M330" s="225"/>
      <c r="N330" s="225"/>
      <c r="O330" s="225"/>
      <c r="P330" s="225"/>
    </row>
    <row r="331" spans="1:16" s="281" customFormat="1" ht="24" customHeight="1">
      <c r="A331" s="473"/>
      <c r="B331" s="443"/>
      <c r="C331" s="443"/>
      <c r="D331" s="43"/>
      <c r="E331" s="474"/>
      <c r="K331" s="391"/>
      <c r="L331" s="225"/>
      <c r="M331" s="225"/>
      <c r="N331" s="225"/>
      <c r="O331" s="225"/>
      <c r="P331" s="225"/>
    </row>
    <row r="332" spans="1:16" s="281" customFormat="1" ht="24" customHeight="1">
      <c r="A332" s="473"/>
      <c r="B332" s="443"/>
      <c r="C332" s="443"/>
      <c r="D332" s="43"/>
      <c r="E332" s="474"/>
      <c r="K332" s="391"/>
      <c r="L332" s="225"/>
      <c r="M332" s="225"/>
      <c r="N332" s="225"/>
      <c r="O332" s="225"/>
      <c r="P332" s="225"/>
    </row>
    <row r="333" spans="1:16" s="281" customFormat="1" ht="24" customHeight="1">
      <c r="A333" s="473"/>
      <c r="B333" s="443"/>
      <c r="C333" s="443"/>
      <c r="D333" s="43"/>
      <c r="E333" s="474"/>
      <c r="K333" s="391"/>
      <c r="L333" s="225"/>
      <c r="M333" s="225"/>
      <c r="N333" s="225"/>
      <c r="O333" s="225"/>
      <c r="P333" s="225"/>
    </row>
    <row r="334" spans="1:16" s="281" customFormat="1" ht="24" customHeight="1">
      <c r="A334" s="473"/>
      <c r="B334" s="443"/>
      <c r="C334" s="443"/>
      <c r="D334" s="43"/>
      <c r="E334" s="474"/>
      <c r="K334" s="391"/>
      <c r="L334" s="225"/>
      <c r="M334" s="225"/>
      <c r="N334" s="225"/>
      <c r="O334" s="225"/>
      <c r="P334" s="225"/>
    </row>
    <row r="335" spans="1:16" s="281" customFormat="1" ht="24" customHeight="1">
      <c r="A335" s="473"/>
      <c r="B335" s="443"/>
      <c r="C335" s="443"/>
      <c r="D335" s="43"/>
      <c r="E335" s="474"/>
      <c r="K335" s="391"/>
      <c r="L335" s="225"/>
      <c r="M335" s="225"/>
      <c r="N335" s="225"/>
      <c r="O335" s="225"/>
      <c r="P335" s="225"/>
    </row>
    <row r="336" spans="1:16" s="281" customFormat="1" ht="24" customHeight="1">
      <c r="A336" s="473"/>
      <c r="B336" s="443"/>
      <c r="C336" s="443"/>
      <c r="D336" s="43"/>
      <c r="E336" s="474"/>
      <c r="K336" s="391"/>
      <c r="L336" s="225"/>
      <c r="M336" s="225"/>
      <c r="N336" s="225"/>
      <c r="O336" s="225"/>
      <c r="P336" s="225"/>
    </row>
    <row r="337" spans="1:16" s="281" customFormat="1" ht="24" customHeight="1">
      <c r="A337" s="473"/>
      <c r="B337" s="443"/>
      <c r="C337" s="443"/>
      <c r="D337" s="43"/>
      <c r="E337" s="474"/>
      <c r="K337" s="391"/>
      <c r="L337" s="225"/>
      <c r="M337" s="225"/>
      <c r="N337" s="225"/>
      <c r="O337" s="225"/>
      <c r="P337" s="225"/>
    </row>
    <row r="338" spans="1:16" s="281" customFormat="1" ht="24" customHeight="1">
      <c r="A338" s="473"/>
      <c r="B338" s="443"/>
      <c r="C338" s="443"/>
      <c r="D338" s="43"/>
      <c r="E338" s="474"/>
      <c r="K338" s="391"/>
      <c r="L338" s="225"/>
      <c r="M338" s="225"/>
      <c r="N338" s="225"/>
      <c r="O338" s="225"/>
      <c r="P338" s="225"/>
    </row>
    <row r="339" spans="1:16" s="281" customFormat="1" ht="24" customHeight="1">
      <c r="A339" s="473"/>
      <c r="B339" s="443"/>
      <c r="C339" s="443"/>
      <c r="D339" s="43"/>
      <c r="E339" s="474"/>
      <c r="K339" s="391"/>
      <c r="L339" s="225"/>
      <c r="M339" s="225"/>
      <c r="N339" s="225"/>
      <c r="O339" s="225"/>
      <c r="P339" s="225"/>
    </row>
    <row r="340" spans="1:16" s="281" customFormat="1" ht="24" customHeight="1">
      <c r="A340" s="473"/>
      <c r="B340" s="443"/>
      <c r="C340" s="443"/>
      <c r="D340" s="43"/>
      <c r="E340" s="474"/>
      <c r="K340" s="391"/>
      <c r="L340" s="225"/>
      <c r="M340" s="225"/>
      <c r="N340" s="225"/>
      <c r="O340" s="225"/>
      <c r="P340" s="225"/>
    </row>
    <row r="341" spans="1:16" s="281" customFormat="1" ht="24" customHeight="1">
      <c r="A341" s="473"/>
      <c r="B341" s="443"/>
      <c r="C341" s="443"/>
      <c r="D341" s="43"/>
      <c r="E341" s="474"/>
      <c r="K341" s="391"/>
      <c r="L341" s="225"/>
      <c r="M341" s="225"/>
      <c r="N341" s="225"/>
      <c r="O341" s="225"/>
      <c r="P341" s="225"/>
    </row>
    <row r="342" spans="1:16" s="281" customFormat="1" ht="24" customHeight="1">
      <c r="A342" s="473"/>
      <c r="B342" s="443"/>
      <c r="C342" s="443"/>
      <c r="D342" s="43"/>
      <c r="E342" s="474"/>
      <c r="K342" s="391"/>
      <c r="L342" s="225"/>
      <c r="M342" s="225"/>
      <c r="N342" s="225"/>
      <c r="O342" s="225"/>
      <c r="P342" s="225"/>
    </row>
    <row r="343" spans="1:16" s="281" customFormat="1" ht="24" customHeight="1">
      <c r="A343" s="473"/>
      <c r="B343" s="443"/>
      <c r="C343" s="443"/>
      <c r="D343" s="43"/>
      <c r="E343" s="474"/>
      <c r="K343" s="391"/>
      <c r="L343" s="225"/>
      <c r="M343" s="225"/>
      <c r="N343" s="225"/>
      <c r="O343" s="225"/>
      <c r="P343" s="225"/>
    </row>
    <row r="344" spans="1:16" s="281" customFormat="1" ht="24" customHeight="1">
      <c r="A344" s="473"/>
      <c r="B344" s="443"/>
      <c r="C344" s="443"/>
      <c r="D344" s="43"/>
      <c r="E344" s="474"/>
      <c r="K344" s="391"/>
      <c r="L344" s="225"/>
      <c r="M344" s="225"/>
      <c r="N344" s="225"/>
      <c r="O344" s="225"/>
      <c r="P344" s="225"/>
    </row>
    <row r="345" spans="1:16" s="281" customFormat="1" ht="24" customHeight="1">
      <c r="A345" s="473"/>
      <c r="B345" s="443"/>
      <c r="C345" s="443"/>
      <c r="D345" s="43"/>
      <c r="E345" s="474"/>
      <c r="K345" s="391"/>
      <c r="L345" s="225"/>
      <c r="M345" s="225"/>
      <c r="N345" s="225"/>
      <c r="O345" s="225"/>
      <c r="P345" s="225"/>
    </row>
    <row r="346" spans="1:16" s="281" customFormat="1" ht="24" customHeight="1">
      <c r="A346" s="473"/>
      <c r="B346" s="443"/>
      <c r="C346" s="443"/>
      <c r="D346" s="43"/>
      <c r="E346" s="474"/>
      <c r="K346" s="391"/>
      <c r="L346" s="225"/>
      <c r="M346" s="225"/>
      <c r="N346" s="225"/>
      <c r="O346" s="225"/>
      <c r="P346" s="225"/>
    </row>
    <row r="347" spans="1:16" s="281" customFormat="1" ht="24" customHeight="1">
      <c r="A347" s="473"/>
      <c r="B347" s="443"/>
      <c r="C347" s="443"/>
      <c r="D347" s="43"/>
      <c r="E347" s="474"/>
      <c r="K347" s="391"/>
      <c r="L347" s="225"/>
      <c r="M347" s="225"/>
      <c r="N347" s="225"/>
      <c r="O347" s="225"/>
      <c r="P347" s="225"/>
    </row>
    <row r="348" spans="1:16" s="281" customFormat="1" ht="24" customHeight="1">
      <c r="A348" s="473"/>
      <c r="B348" s="443"/>
      <c r="C348" s="443"/>
      <c r="D348" s="43"/>
      <c r="E348" s="474"/>
      <c r="K348" s="391"/>
      <c r="L348" s="225"/>
      <c r="M348" s="225"/>
      <c r="N348" s="225"/>
      <c r="O348" s="225"/>
      <c r="P348" s="225"/>
    </row>
    <row r="349" spans="1:16" s="281" customFormat="1" ht="24" customHeight="1">
      <c r="A349" s="473"/>
      <c r="B349" s="443"/>
      <c r="C349" s="443"/>
      <c r="D349" s="43"/>
      <c r="E349" s="474"/>
      <c r="K349" s="391"/>
      <c r="L349" s="225"/>
      <c r="M349" s="225"/>
      <c r="N349" s="225"/>
      <c r="O349" s="225"/>
      <c r="P349" s="225"/>
    </row>
    <row r="350" spans="1:16" s="281" customFormat="1" ht="24" customHeight="1">
      <c r="A350" s="473"/>
      <c r="B350" s="443"/>
      <c r="C350" s="443"/>
      <c r="D350" s="43"/>
      <c r="E350" s="474"/>
      <c r="K350" s="391"/>
      <c r="L350" s="225"/>
      <c r="M350" s="225"/>
      <c r="N350" s="225"/>
      <c r="O350" s="225"/>
      <c r="P350" s="225"/>
    </row>
    <row r="351" spans="1:16" s="281" customFormat="1" ht="24" customHeight="1">
      <c r="A351" s="473"/>
      <c r="B351" s="443"/>
      <c r="C351" s="443"/>
      <c r="D351" s="43"/>
      <c r="E351" s="474"/>
      <c r="K351" s="391"/>
      <c r="L351" s="225"/>
      <c r="M351" s="225"/>
      <c r="N351" s="225"/>
      <c r="O351" s="225"/>
      <c r="P351" s="225"/>
    </row>
    <row r="352" spans="1:16" s="281" customFormat="1" ht="24" customHeight="1">
      <c r="A352" s="473"/>
      <c r="B352" s="443"/>
      <c r="C352" s="443"/>
      <c r="D352" s="43"/>
      <c r="E352" s="474"/>
      <c r="K352" s="391"/>
      <c r="L352" s="225"/>
      <c r="M352" s="225"/>
      <c r="N352" s="225"/>
      <c r="O352" s="225"/>
      <c r="P352" s="225"/>
    </row>
    <row r="353" spans="1:16" s="281" customFormat="1" ht="24" customHeight="1">
      <c r="A353" s="473"/>
      <c r="B353" s="443"/>
      <c r="C353" s="443"/>
      <c r="D353" s="43"/>
      <c r="E353" s="474"/>
      <c r="K353" s="391"/>
      <c r="L353" s="225"/>
      <c r="M353" s="225"/>
      <c r="N353" s="225"/>
      <c r="O353" s="225"/>
      <c r="P353" s="225"/>
    </row>
    <row r="354" spans="1:16" s="281" customFormat="1" ht="24" customHeight="1">
      <c r="A354" s="473"/>
      <c r="B354" s="443"/>
      <c r="C354" s="443"/>
      <c r="D354" s="43"/>
      <c r="E354" s="474"/>
      <c r="K354" s="391"/>
      <c r="L354" s="225"/>
      <c r="M354" s="225"/>
      <c r="N354" s="225"/>
      <c r="O354" s="225"/>
      <c r="P354" s="225"/>
    </row>
    <row r="355" spans="1:16" s="281" customFormat="1" ht="24" customHeight="1">
      <c r="A355" s="473"/>
      <c r="B355" s="443"/>
      <c r="C355" s="443"/>
      <c r="D355" s="43"/>
      <c r="E355" s="474"/>
      <c r="K355" s="391"/>
      <c r="L355" s="225"/>
      <c r="M355" s="225"/>
      <c r="N355" s="225"/>
      <c r="O355" s="225"/>
      <c r="P355" s="225"/>
    </row>
    <row r="356" spans="1:16" s="281" customFormat="1" ht="24" customHeight="1">
      <c r="A356" s="473"/>
      <c r="B356" s="443"/>
      <c r="C356" s="443"/>
      <c r="D356" s="43"/>
      <c r="E356" s="474"/>
      <c r="K356" s="391"/>
      <c r="L356" s="225"/>
      <c r="M356" s="225"/>
      <c r="N356" s="225"/>
      <c r="O356" s="225"/>
      <c r="P356" s="225"/>
    </row>
    <row r="357" spans="1:16" s="281" customFormat="1" ht="24" customHeight="1">
      <c r="A357" s="473"/>
      <c r="B357" s="443"/>
      <c r="C357" s="443"/>
      <c r="D357" s="43"/>
      <c r="E357" s="474"/>
      <c r="K357" s="391"/>
      <c r="L357" s="225"/>
      <c r="M357" s="225"/>
      <c r="N357" s="225"/>
      <c r="O357" s="225"/>
      <c r="P357" s="225"/>
    </row>
    <row r="358" spans="1:16" s="281" customFormat="1" ht="24" customHeight="1">
      <c r="A358" s="473"/>
      <c r="B358" s="443"/>
      <c r="C358" s="443"/>
      <c r="D358" s="43"/>
      <c r="E358" s="474"/>
      <c r="K358" s="391"/>
      <c r="L358" s="225"/>
      <c r="M358" s="225"/>
      <c r="N358" s="225"/>
      <c r="O358" s="225"/>
      <c r="P358" s="225"/>
    </row>
    <row r="359" spans="1:16" s="281" customFormat="1" ht="24" customHeight="1">
      <c r="A359" s="473"/>
      <c r="B359" s="443"/>
      <c r="C359" s="443"/>
      <c r="D359" s="43"/>
      <c r="E359" s="474"/>
      <c r="K359" s="391"/>
      <c r="L359" s="225"/>
      <c r="M359" s="225"/>
      <c r="N359" s="225"/>
      <c r="O359" s="225"/>
      <c r="P359" s="225"/>
    </row>
    <row r="360" spans="1:16" s="281" customFormat="1" ht="24" customHeight="1">
      <c r="A360" s="473"/>
      <c r="B360" s="443"/>
      <c r="C360" s="443"/>
      <c r="D360" s="43"/>
      <c r="E360" s="474"/>
      <c r="K360" s="391"/>
      <c r="L360" s="225"/>
      <c r="M360" s="225"/>
      <c r="N360" s="225"/>
      <c r="O360" s="225"/>
      <c r="P360" s="225"/>
    </row>
    <row r="361" spans="1:16" s="281" customFormat="1" ht="24" customHeight="1">
      <c r="A361" s="473"/>
      <c r="B361" s="443"/>
      <c r="C361" s="443"/>
      <c r="D361" s="43"/>
      <c r="E361" s="474"/>
      <c r="K361" s="391"/>
      <c r="L361" s="225"/>
      <c r="M361" s="225"/>
      <c r="N361" s="225"/>
      <c r="O361" s="225"/>
      <c r="P361" s="225"/>
    </row>
    <row r="362" spans="1:16" s="281" customFormat="1" ht="24" customHeight="1">
      <c r="A362" s="473"/>
      <c r="B362" s="443"/>
      <c r="C362" s="443"/>
      <c r="D362" s="43"/>
      <c r="E362" s="474"/>
      <c r="K362" s="391"/>
      <c r="L362" s="225"/>
      <c r="M362" s="225"/>
      <c r="N362" s="225"/>
      <c r="O362" s="225"/>
      <c r="P362" s="225"/>
    </row>
    <row r="363" spans="1:16" s="281" customFormat="1" ht="24" customHeight="1">
      <c r="A363" s="473"/>
      <c r="B363" s="443"/>
      <c r="C363" s="443"/>
      <c r="D363" s="43"/>
      <c r="E363" s="474"/>
      <c r="K363" s="391"/>
      <c r="L363" s="225"/>
      <c r="M363" s="225"/>
      <c r="N363" s="225"/>
      <c r="O363" s="225"/>
      <c r="P363" s="225"/>
    </row>
    <row r="364" spans="1:16" s="281" customFormat="1" ht="24" customHeight="1">
      <c r="A364" s="473"/>
      <c r="B364" s="443"/>
      <c r="C364" s="443"/>
      <c r="D364" s="43"/>
      <c r="E364" s="474"/>
      <c r="K364" s="391"/>
      <c r="L364" s="225"/>
      <c r="M364" s="225"/>
      <c r="N364" s="225"/>
      <c r="O364" s="225"/>
      <c r="P364" s="225"/>
    </row>
    <row r="365" spans="1:16" s="281" customFormat="1" ht="24" customHeight="1">
      <c r="A365" s="473"/>
      <c r="B365" s="443"/>
      <c r="C365" s="443"/>
      <c r="D365" s="43"/>
      <c r="E365" s="474"/>
      <c r="K365" s="391"/>
      <c r="L365" s="225"/>
      <c r="M365" s="225"/>
      <c r="N365" s="225"/>
      <c r="O365" s="225"/>
      <c r="P365" s="225"/>
    </row>
    <row r="366" spans="1:16" s="281" customFormat="1" ht="24" customHeight="1">
      <c r="A366" s="473"/>
      <c r="B366" s="443"/>
      <c r="C366" s="443"/>
      <c r="D366" s="43"/>
      <c r="E366" s="474"/>
      <c r="K366" s="391"/>
      <c r="L366" s="225"/>
      <c r="M366" s="225"/>
      <c r="N366" s="225"/>
      <c r="O366" s="225"/>
      <c r="P366" s="225"/>
    </row>
    <row r="367" spans="1:16" s="281" customFormat="1" ht="24" customHeight="1">
      <c r="A367" s="473"/>
      <c r="B367" s="443"/>
      <c r="C367" s="443"/>
      <c r="D367" s="43"/>
      <c r="E367" s="474"/>
      <c r="K367" s="391"/>
      <c r="L367" s="225"/>
      <c r="M367" s="225"/>
      <c r="N367" s="225"/>
      <c r="O367" s="225"/>
      <c r="P367" s="225"/>
    </row>
    <row r="368" spans="1:16" s="281" customFormat="1" ht="24" customHeight="1">
      <c r="A368" s="473"/>
      <c r="B368" s="443"/>
      <c r="C368" s="443"/>
      <c r="D368" s="43"/>
      <c r="E368" s="474"/>
      <c r="K368" s="391"/>
      <c r="L368" s="225"/>
      <c r="M368" s="225"/>
      <c r="N368" s="225"/>
      <c r="O368" s="225"/>
      <c r="P368" s="225"/>
    </row>
    <row r="369" spans="1:16" s="281" customFormat="1" ht="24" customHeight="1">
      <c r="A369" s="473"/>
      <c r="B369" s="443"/>
      <c r="C369" s="443"/>
      <c r="D369" s="43"/>
      <c r="E369" s="474"/>
      <c r="K369" s="391"/>
      <c r="L369" s="225"/>
      <c r="M369" s="225"/>
      <c r="N369" s="225"/>
      <c r="O369" s="225"/>
      <c r="P369" s="225"/>
    </row>
    <row r="370" spans="1:16" s="281" customFormat="1" ht="24" customHeight="1">
      <c r="A370" s="473"/>
      <c r="B370" s="443"/>
      <c r="C370" s="443"/>
      <c r="D370" s="43"/>
      <c r="E370" s="474"/>
      <c r="K370" s="391"/>
      <c r="L370" s="225"/>
      <c r="M370" s="225"/>
      <c r="N370" s="225"/>
      <c r="O370" s="225"/>
      <c r="P370" s="225"/>
    </row>
    <row r="371" spans="1:16" s="281" customFormat="1" ht="24" customHeight="1">
      <c r="A371" s="473"/>
      <c r="B371" s="443"/>
      <c r="C371" s="443"/>
      <c r="D371" s="43"/>
      <c r="E371" s="474"/>
      <c r="K371" s="391"/>
      <c r="L371" s="225"/>
      <c r="M371" s="225"/>
      <c r="N371" s="225"/>
      <c r="O371" s="225"/>
      <c r="P371" s="225"/>
    </row>
    <row r="372" spans="1:16" s="281" customFormat="1" ht="24" customHeight="1">
      <c r="A372" s="473"/>
      <c r="B372" s="443"/>
      <c r="C372" s="443"/>
      <c r="D372" s="43"/>
      <c r="E372" s="474"/>
      <c r="K372" s="391"/>
      <c r="L372" s="225"/>
      <c r="M372" s="225"/>
      <c r="N372" s="225"/>
      <c r="O372" s="225"/>
      <c r="P372" s="225"/>
    </row>
    <row r="373" spans="1:16" s="281" customFormat="1" ht="24" customHeight="1">
      <c r="A373" s="473"/>
      <c r="B373" s="443"/>
      <c r="C373" s="443"/>
      <c r="D373" s="43"/>
      <c r="E373" s="474"/>
      <c r="K373" s="391"/>
      <c r="L373" s="225"/>
      <c r="M373" s="225"/>
      <c r="N373" s="225"/>
      <c r="O373" s="225"/>
      <c r="P373" s="225"/>
    </row>
    <row r="374" spans="1:16" s="281" customFormat="1" ht="24" customHeight="1">
      <c r="A374" s="473"/>
      <c r="B374" s="443"/>
      <c r="C374" s="443"/>
      <c r="D374" s="43"/>
      <c r="E374" s="474"/>
      <c r="K374" s="391"/>
      <c r="L374" s="225"/>
      <c r="M374" s="225"/>
      <c r="N374" s="225"/>
      <c r="O374" s="225"/>
      <c r="P374" s="225"/>
    </row>
    <row r="375" spans="1:16" s="281" customFormat="1" ht="24" customHeight="1">
      <c r="A375" s="473"/>
      <c r="B375" s="443"/>
      <c r="C375" s="443"/>
      <c r="D375" s="43"/>
      <c r="E375" s="474"/>
      <c r="K375" s="391"/>
      <c r="L375" s="225"/>
      <c r="M375" s="225"/>
      <c r="N375" s="225"/>
      <c r="O375" s="225"/>
      <c r="P375" s="225"/>
    </row>
    <row r="376" spans="1:16" s="281" customFormat="1" ht="24" customHeight="1">
      <c r="A376" s="473"/>
      <c r="B376" s="443"/>
      <c r="C376" s="443"/>
      <c r="D376" s="43"/>
      <c r="E376" s="474"/>
      <c r="K376" s="391"/>
      <c r="L376" s="225"/>
      <c r="M376" s="225"/>
      <c r="N376" s="225"/>
      <c r="O376" s="225"/>
      <c r="P376" s="225"/>
    </row>
    <row r="377" spans="1:16" s="281" customFormat="1" ht="24" customHeight="1">
      <c r="A377" s="473"/>
      <c r="B377" s="443"/>
      <c r="C377" s="443"/>
      <c r="D377" s="43"/>
      <c r="E377" s="474"/>
      <c r="K377" s="391"/>
      <c r="L377" s="225"/>
      <c r="M377" s="225"/>
      <c r="N377" s="225"/>
      <c r="O377" s="225"/>
      <c r="P377" s="225"/>
    </row>
    <row r="378" spans="1:16" s="281" customFormat="1" ht="24" customHeight="1">
      <c r="A378" s="473"/>
      <c r="B378" s="443"/>
      <c r="C378" s="443"/>
      <c r="D378" s="43"/>
      <c r="E378" s="474"/>
      <c r="K378" s="391"/>
      <c r="L378" s="225"/>
      <c r="M378" s="225"/>
      <c r="N378" s="225"/>
      <c r="O378" s="225"/>
      <c r="P378" s="225"/>
    </row>
    <row r="379" spans="1:16" s="281" customFormat="1" ht="24" customHeight="1">
      <c r="A379" s="473"/>
      <c r="B379" s="443"/>
      <c r="C379" s="443"/>
      <c r="D379" s="43"/>
      <c r="E379" s="474"/>
      <c r="K379" s="391"/>
      <c r="L379" s="225"/>
      <c r="M379" s="225"/>
      <c r="N379" s="225"/>
      <c r="O379" s="225"/>
      <c r="P379" s="225"/>
    </row>
    <row r="380" spans="1:16" s="281" customFormat="1" ht="24" customHeight="1">
      <c r="A380" s="473"/>
      <c r="B380" s="443"/>
      <c r="C380" s="443"/>
      <c r="D380" s="43"/>
      <c r="E380" s="474"/>
      <c r="K380" s="391"/>
      <c r="L380" s="225"/>
      <c r="M380" s="225"/>
      <c r="N380" s="225"/>
      <c r="O380" s="225"/>
      <c r="P380" s="225"/>
    </row>
    <row r="381" spans="1:16" s="281" customFormat="1" ht="24" customHeight="1">
      <c r="A381" s="473"/>
      <c r="B381" s="443"/>
      <c r="C381" s="443"/>
      <c r="D381" s="43"/>
      <c r="E381" s="474"/>
      <c r="K381" s="391"/>
      <c r="L381" s="225"/>
      <c r="M381" s="225"/>
      <c r="N381" s="225"/>
      <c r="O381" s="225"/>
      <c r="P381" s="225"/>
    </row>
    <row r="382" spans="1:16" s="281" customFormat="1" ht="24" customHeight="1">
      <c r="A382" s="473"/>
      <c r="B382" s="443"/>
      <c r="C382" s="443"/>
      <c r="D382" s="43"/>
      <c r="E382" s="474"/>
      <c r="K382" s="391"/>
      <c r="L382" s="225"/>
      <c r="M382" s="225"/>
      <c r="N382" s="225"/>
      <c r="O382" s="225"/>
      <c r="P382" s="225"/>
    </row>
    <row r="383" spans="1:16" s="281" customFormat="1" ht="24" customHeight="1">
      <c r="A383" s="473"/>
      <c r="B383" s="443"/>
      <c r="C383" s="443"/>
      <c r="D383" s="43"/>
      <c r="E383" s="474"/>
      <c r="K383" s="391"/>
      <c r="L383" s="225"/>
      <c r="M383" s="225"/>
      <c r="N383" s="225"/>
      <c r="O383" s="225"/>
      <c r="P383" s="225"/>
    </row>
    <row r="384" spans="1:16" s="281" customFormat="1" ht="24" customHeight="1">
      <c r="A384" s="473"/>
      <c r="B384" s="443"/>
      <c r="C384" s="443"/>
      <c r="D384" s="43"/>
      <c r="E384" s="474"/>
      <c r="K384" s="391"/>
      <c r="L384" s="225"/>
      <c r="M384" s="225"/>
      <c r="N384" s="225"/>
      <c r="O384" s="225"/>
      <c r="P384" s="225"/>
    </row>
    <row r="385" spans="1:16" s="281" customFormat="1" ht="24" customHeight="1">
      <c r="A385" s="473"/>
      <c r="B385" s="443"/>
      <c r="C385" s="443"/>
      <c r="D385" s="43"/>
      <c r="E385" s="474"/>
      <c r="K385" s="391"/>
      <c r="L385" s="225"/>
      <c r="M385" s="225"/>
      <c r="N385" s="225"/>
      <c r="O385" s="225"/>
      <c r="P385" s="225"/>
    </row>
    <row r="386" spans="1:16" s="281" customFormat="1" ht="24" customHeight="1">
      <c r="A386" s="473"/>
      <c r="B386" s="443"/>
      <c r="C386" s="443"/>
      <c r="D386" s="43"/>
      <c r="E386" s="474"/>
      <c r="K386" s="391"/>
      <c r="L386" s="225"/>
      <c r="M386" s="225"/>
      <c r="N386" s="225"/>
      <c r="O386" s="225"/>
      <c r="P386" s="225"/>
    </row>
    <row r="387" spans="1:16" s="281" customFormat="1" ht="24" customHeight="1">
      <c r="A387" s="473"/>
      <c r="B387" s="443"/>
      <c r="C387" s="443"/>
      <c r="D387" s="43"/>
      <c r="E387" s="474"/>
      <c r="K387" s="391"/>
      <c r="L387" s="225"/>
      <c r="M387" s="225"/>
      <c r="N387" s="225"/>
      <c r="O387" s="225"/>
      <c r="P387" s="225"/>
    </row>
    <row r="388" spans="1:16" s="281" customFormat="1" ht="24" customHeight="1">
      <c r="A388" s="473"/>
      <c r="B388" s="443"/>
      <c r="C388" s="443"/>
      <c r="D388" s="43"/>
      <c r="E388" s="474"/>
      <c r="K388" s="391"/>
      <c r="L388" s="225"/>
      <c r="M388" s="225"/>
      <c r="N388" s="225"/>
      <c r="O388" s="225"/>
      <c r="P388" s="225"/>
    </row>
    <row r="389" spans="1:16" s="281" customFormat="1" ht="24" customHeight="1">
      <c r="A389" s="473"/>
      <c r="B389" s="443"/>
      <c r="C389" s="443"/>
      <c r="D389" s="43"/>
      <c r="E389" s="474"/>
      <c r="K389" s="391"/>
      <c r="L389" s="225"/>
      <c r="M389" s="225"/>
      <c r="N389" s="225"/>
      <c r="O389" s="225"/>
      <c r="P389" s="225"/>
    </row>
    <row r="390" spans="1:16" s="281" customFormat="1" ht="24" customHeight="1">
      <c r="A390" s="473"/>
      <c r="B390" s="443"/>
      <c r="C390" s="443"/>
      <c r="D390" s="43"/>
      <c r="E390" s="474"/>
      <c r="K390" s="391"/>
      <c r="L390" s="225"/>
      <c r="M390" s="225"/>
      <c r="N390" s="225"/>
      <c r="O390" s="225"/>
      <c r="P390" s="225"/>
    </row>
    <row r="391" spans="1:16" s="281" customFormat="1" ht="24" customHeight="1">
      <c r="A391" s="473"/>
      <c r="B391" s="443"/>
      <c r="C391" s="443"/>
      <c r="D391" s="43"/>
      <c r="E391" s="474"/>
      <c r="K391" s="391"/>
      <c r="L391" s="225"/>
      <c r="M391" s="225"/>
      <c r="N391" s="225"/>
      <c r="O391" s="225"/>
      <c r="P391" s="225"/>
    </row>
    <row r="392" spans="1:16" s="281" customFormat="1" ht="24" customHeight="1">
      <c r="A392" s="473"/>
      <c r="B392" s="443"/>
      <c r="C392" s="443"/>
      <c r="D392" s="43"/>
      <c r="E392" s="474"/>
      <c r="K392" s="391"/>
      <c r="L392" s="225"/>
      <c r="M392" s="225"/>
      <c r="N392" s="225"/>
      <c r="O392" s="225"/>
      <c r="P392" s="225"/>
    </row>
    <row r="393" spans="1:16" s="281" customFormat="1" ht="24" customHeight="1">
      <c r="A393" s="473"/>
      <c r="B393" s="443"/>
      <c r="C393" s="443"/>
      <c r="D393" s="43"/>
      <c r="E393" s="474"/>
      <c r="K393" s="391"/>
      <c r="L393" s="225"/>
      <c r="M393" s="225"/>
      <c r="N393" s="225"/>
      <c r="O393" s="225"/>
      <c r="P393" s="225"/>
    </row>
    <row r="394" spans="1:16" s="281" customFormat="1" ht="24" customHeight="1">
      <c r="A394" s="473"/>
      <c r="B394" s="443"/>
      <c r="C394" s="443"/>
      <c r="D394" s="43"/>
      <c r="E394" s="474"/>
      <c r="K394" s="391"/>
      <c r="L394" s="225"/>
      <c r="M394" s="225"/>
      <c r="N394" s="225"/>
      <c r="O394" s="225"/>
      <c r="P394" s="225"/>
    </row>
    <row r="395" spans="1:16" s="281" customFormat="1" ht="24" customHeight="1">
      <c r="A395" s="473"/>
      <c r="B395" s="443"/>
      <c r="C395" s="443"/>
      <c r="D395" s="43"/>
      <c r="E395" s="474"/>
      <c r="K395" s="391"/>
      <c r="L395" s="225"/>
      <c r="M395" s="225"/>
      <c r="N395" s="225"/>
      <c r="O395" s="225"/>
      <c r="P395" s="225"/>
    </row>
    <row r="396" spans="1:16" s="281" customFormat="1" ht="24" customHeight="1">
      <c r="A396" s="473"/>
      <c r="B396" s="443"/>
      <c r="C396" s="443"/>
      <c r="D396" s="43"/>
      <c r="E396" s="474"/>
      <c r="K396" s="391"/>
      <c r="L396" s="225"/>
      <c r="M396" s="225"/>
      <c r="N396" s="225"/>
      <c r="O396" s="225"/>
      <c r="P396" s="225"/>
    </row>
    <row r="397" spans="1:16" s="281" customFormat="1" ht="24" customHeight="1">
      <c r="A397" s="473"/>
      <c r="B397" s="443"/>
      <c r="C397" s="443"/>
      <c r="D397" s="43"/>
      <c r="E397" s="474"/>
      <c r="K397" s="391"/>
      <c r="L397" s="225"/>
      <c r="M397" s="225"/>
      <c r="N397" s="225"/>
      <c r="O397" s="225"/>
      <c r="P397" s="225"/>
    </row>
    <row r="398" spans="1:16" s="281" customFormat="1" ht="24" customHeight="1">
      <c r="A398" s="473"/>
      <c r="B398" s="443"/>
      <c r="C398" s="443"/>
      <c r="D398" s="43"/>
      <c r="E398" s="474"/>
      <c r="K398" s="391"/>
      <c r="L398" s="225"/>
      <c r="M398" s="225"/>
      <c r="N398" s="225"/>
      <c r="O398" s="225"/>
      <c r="P398" s="225"/>
    </row>
    <row r="399" spans="1:16" s="281" customFormat="1" ht="24" customHeight="1">
      <c r="A399" s="473"/>
      <c r="B399" s="443"/>
      <c r="C399" s="443"/>
      <c r="D399" s="43"/>
      <c r="E399" s="474"/>
      <c r="K399" s="391"/>
      <c r="L399" s="225"/>
      <c r="M399" s="225"/>
      <c r="N399" s="225"/>
      <c r="O399" s="225"/>
      <c r="P399" s="225"/>
    </row>
    <row r="400" spans="1:16" s="281" customFormat="1" ht="24" customHeight="1">
      <c r="A400" s="473"/>
      <c r="B400" s="443"/>
      <c r="C400" s="443"/>
      <c r="D400" s="43"/>
      <c r="E400" s="474"/>
      <c r="K400" s="391"/>
      <c r="L400" s="225"/>
      <c r="M400" s="225"/>
      <c r="N400" s="225"/>
      <c r="O400" s="225"/>
      <c r="P400" s="225"/>
    </row>
    <row r="401" spans="1:16" s="281" customFormat="1" ht="24" customHeight="1">
      <c r="A401" s="473"/>
      <c r="B401" s="443"/>
      <c r="C401" s="443"/>
      <c r="D401" s="43"/>
      <c r="E401" s="474"/>
      <c r="K401" s="391"/>
      <c r="L401" s="225"/>
      <c r="M401" s="225"/>
      <c r="N401" s="225"/>
      <c r="O401" s="225"/>
      <c r="P401" s="225"/>
    </row>
    <row r="402" spans="1:16" s="281" customFormat="1" ht="24" customHeight="1">
      <c r="A402" s="473"/>
      <c r="B402" s="443"/>
      <c r="C402" s="443"/>
      <c r="D402" s="43"/>
      <c r="E402" s="474"/>
      <c r="K402" s="391"/>
      <c r="L402" s="225"/>
      <c r="M402" s="225"/>
      <c r="N402" s="225"/>
      <c r="O402" s="225"/>
      <c r="P402" s="225"/>
    </row>
    <row r="403" spans="1:16" s="281" customFormat="1" ht="24" customHeight="1">
      <c r="A403" s="473"/>
      <c r="B403" s="443"/>
      <c r="C403" s="443"/>
      <c r="D403" s="43"/>
      <c r="E403" s="474"/>
      <c r="K403" s="391"/>
      <c r="L403" s="225"/>
      <c r="M403" s="225"/>
      <c r="N403" s="225"/>
      <c r="O403" s="225"/>
      <c r="P403" s="225"/>
    </row>
    <row r="404" spans="1:16" s="281" customFormat="1" ht="24" customHeight="1">
      <c r="A404" s="473"/>
      <c r="B404" s="443"/>
      <c r="C404" s="443"/>
      <c r="D404" s="43"/>
      <c r="E404" s="474"/>
      <c r="K404" s="391"/>
      <c r="L404" s="225"/>
      <c r="M404" s="225"/>
      <c r="N404" s="225"/>
      <c r="O404" s="225"/>
      <c r="P404" s="225"/>
    </row>
    <row r="405" spans="1:16" s="281" customFormat="1" ht="24" customHeight="1">
      <c r="A405" s="473"/>
      <c r="B405" s="443"/>
      <c r="C405" s="443"/>
      <c r="D405" s="43"/>
      <c r="E405" s="474"/>
      <c r="K405" s="391"/>
      <c r="L405" s="225"/>
      <c r="M405" s="225"/>
      <c r="N405" s="225"/>
      <c r="O405" s="225"/>
      <c r="P405" s="225"/>
    </row>
    <row r="406" spans="1:16" s="281" customFormat="1" ht="24" customHeight="1">
      <c r="A406" s="473"/>
      <c r="B406" s="443"/>
      <c r="C406" s="443"/>
      <c r="D406" s="43"/>
      <c r="E406" s="474"/>
      <c r="K406" s="391"/>
      <c r="L406" s="225"/>
      <c r="M406" s="225"/>
      <c r="N406" s="225"/>
      <c r="O406" s="225"/>
      <c r="P406" s="225"/>
    </row>
    <row r="407" spans="1:16" s="281" customFormat="1" ht="24" customHeight="1">
      <c r="A407" s="473"/>
      <c r="B407" s="443"/>
      <c r="C407" s="443"/>
      <c r="D407" s="43"/>
      <c r="E407" s="474"/>
      <c r="K407" s="391"/>
      <c r="L407" s="225"/>
      <c r="M407" s="225"/>
      <c r="N407" s="225"/>
      <c r="O407" s="225"/>
      <c r="P407" s="225"/>
    </row>
    <row r="408" spans="1:16" s="281" customFormat="1" ht="24" customHeight="1">
      <c r="A408" s="473"/>
      <c r="B408" s="443"/>
      <c r="C408" s="443"/>
      <c r="D408" s="43"/>
      <c r="E408" s="474"/>
      <c r="K408" s="391"/>
      <c r="L408" s="225"/>
      <c r="M408" s="225"/>
      <c r="N408" s="225"/>
      <c r="O408" s="225"/>
      <c r="P408" s="225"/>
    </row>
    <row r="409" spans="1:16" s="281" customFormat="1" ht="24" customHeight="1">
      <c r="A409" s="473"/>
      <c r="B409" s="443"/>
      <c r="C409" s="443"/>
      <c r="D409" s="43"/>
      <c r="E409" s="474"/>
      <c r="K409" s="391"/>
      <c r="L409" s="225"/>
      <c r="M409" s="225"/>
      <c r="N409" s="225"/>
      <c r="O409" s="225"/>
      <c r="P409" s="225"/>
    </row>
    <row r="410" spans="1:16" s="281" customFormat="1" ht="24" customHeight="1">
      <c r="A410" s="473"/>
      <c r="B410" s="443"/>
      <c r="C410" s="443"/>
      <c r="D410" s="43"/>
      <c r="E410" s="474"/>
      <c r="K410" s="391"/>
      <c r="L410" s="225"/>
      <c r="M410" s="225"/>
      <c r="N410" s="225"/>
      <c r="O410" s="225"/>
      <c r="P410" s="225"/>
    </row>
    <row r="411" spans="1:16" s="281" customFormat="1" ht="24" customHeight="1">
      <c r="A411" s="473"/>
      <c r="B411" s="443"/>
      <c r="C411" s="443"/>
      <c r="D411" s="43"/>
      <c r="E411" s="474"/>
      <c r="K411" s="391"/>
      <c r="L411" s="225"/>
      <c r="M411" s="225"/>
      <c r="N411" s="225"/>
      <c r="O411" s="225"/>
      <c r="P411" s="225"/>
    </row>
    <row r="412" spans="1:16" s="281" customFormat="1" ht="24" customHeight="1">
      <c r="A412" s="473"/>
      <c r="B412" s="443"/>
      <c r="C412" s="443"/>
      <c r="D412" s="43"/>
      <c r="E412" s="474"/>
      <c r="K412" s="391"/>
      <c r="L412" s="225"/>
      <c r="M412" s="225"/>
      <c r="N412" s="225"/>
      <c r="O412" s="225"/>
      <c r="P412" s="225"/>
    </row>
    <row r="413" spans="1:16" s="281" customFormat="1" ht="24" customHeight="1">
      <c r="A413" s="473"/>
      <c r="B413" s="443"/>
      <c r="C413" s="443"/>
      <c r="D413" s="43"/>
      <c r="E413" s="474"/>
      <c r="K413" s="391"/>
      <c r="L413" s="225"/>
      <c r="M413" s="225"/>
      <c r="N413" s="225"/>
      <c r="O413" s="225"/>
      <c r="P413" s="225"/>
    </row>
    <row r="414" spans="1:16" s="281" customFormat="1" ht="24" customHeight="1">
      <c r="A414" s="473"/>
      <c r="B414" s="443"/>
      <c r="C414" s="443"/>
      <c r="D414" s="43"/>
      <c r="E414" s="474"/>
      <c r="K414" s="391"/>
      <c r="L414" s="225"/>
      <c r="M414" s="225"/>
      <c r="N414" s="225"/>
      <c r="O414" s="225"/>
      <c r="P414" s="225"/>
    </row>
    <row r="415" spans="1:16" s="281" customFormat="1" ht="24" customHeight="1">
      <c r="A415" s="473"/>
      <c r="B415" s="443"/>
      <c r="C415" s="443"/>
      <c r="D415" s="43"/>
      <c r="E415" s="474"/>
      <c r="K415" s="391"/>
      <c r="L415" s="225"/>
      <c r="M415" s="225"/>
      <c r="N415" s="225"/>
      <c r="O415" s="225"/>
      <c r="P415" s="225"/>
    </row>
    <row r="416" spans="1:16" s="281" customFormat="1" ht="24" customHeight="1">
      <c r="A416" s="473"/>
      <c r="B416" s="443"/>
      <c r="C416" s="443"/>
      <c r="D416" s="43"/>
      <c r="E416" s="474"/>
      <c r="K416" s="391"/>
      <c r="L416" s="225"/>
      <c r="M416" s="225"/>
      <c r="N416" s="225"/>
      <c r="O416" s="225"/>
      <c r="P416" s="225"/>
    </row>
    <row r="417" spans="1:16" s="281" customFormat="1" ht="24" customHeight="1">
      <c r="A417" s="473"/>
      <c r="B417" s="443"/>
      <c r="C417" s="443"/>
      <c r="D417" s="43"/>
      <c r="E417" s="474"/>
      <c r="K417" s="391"/>
      <c r="L417" s="225"/>
      <c r="M417" s="225"/>
      <c r="N417" s="225"/>
      <c r="O417" s="225"/>
      <c r="P417" s="225"/>
    </row>
    <row r="418" spans="1:16" s="281" customFormat="1" ht="24" customHeight="1">
      <c r="A418" s="473"/>
      <c r="B418" s="443"/>
      <c r="C418" s="443"/>
      <c r="D418" s="43"/>
      <c r="E418" s="474"/>
      <c r="K418" s="391"/>
      <c r="L418" s="225"/>
      <c r="M418" s="225"/>
      <c r="N418" s="225"/>
      <c r="O418" s="225"/>
      <c r="P418" s="225"/>
    </row>
    <row r="419" spans="1:16" s="281" customFormat="1" ht="24" customHeight="1">
      <c r="A419" s="473"/>
      <c r="B419" s="443"/>
      <c r="C419" s="443"/>
      <c r="D419" s="43"/>
      <c r="E419" s="474"/>
      <c r="K419" s="391"/>
      <c r="L419" s="225"/>
      <c r="M419" s="225"/>
      <c r="N419" s="225"/>
      <c r="O419" s="225"/>
      <c r="P419" s="225"/>
    </row>
    <row r="420" spans="1:16" s="281" customFormat="1" ht="24" customHeight="1">
      <c r="A420" s="473"/>
      <c r="B420" s="443"/>
      <c r="C420" s="443"/>
      <c r="D420" s="43"/>
      <c r="E420" s="474"/>
      <c r="K420" s="391"/>
      <c r="L420" s="225"/>
      <c r="M420" s="225"/>
      <c r="N420" s="225"/>
      <c r="O420" s="225"/>
      <c r="P420" s="225"/>
    </row>
    <row r="421" spans="1:16" s="281" customFormat="1" ht="24" customHeight="1">
      <c r="A421" s="473"/>
      <c r="B421" s="443"/>
      <c r="C421" s="443"/>
      <c r="D421" s="43"/>
      <c r="E421" s="474"/>
      <c r="K421" s="391"/>
      <c r="L421" s="225"/>
      <c r="M421" s="225"/>
      <c r="N421" s="225"/>
      <c r="O421" s="225"/>
      <c r="P421" s="225"/>
    </row>
    <row r="422" spans="1:16" s="281" customFormat="1" ht="24" customHeight="1">
      <c r="A422" s="473"/>
      <c r="B422" s="443"/>
      <c r="C422" s="443"/>
      <c r="D422" s="43"/>
      <c r="E422" s="474"/>
      <c r="K422" s="391"/>
      <c r="L422" s="225"/>
      <c r="M422" s="225"/>
      <c r="N422" s="225"/>
      <c r="O422" s="225"/>
      <c r="P422" s="225"/>
    </row>
    <row r="423" spans="1:16" s="281" customFormat="1" ht="24" customHeight="1">
      <c r="A423" s="473"/>
      <c r="B423" s="443"/>
      <c r="C423" s="443"/>
      <c r="D423" s="43"/>
      <c r="E423" s="474"/>
      <c r="K423" s="391"/>
      <c r="L423" s="225"/>
      <c r="M423" s="225"/>
      <c r="N423" s="225"/>
      <c r="O423" s="225"/>
      <c r="P423" s="225"/>
    </row>
    <row r="424" spans="1:16" s="281" customFormat="1" ht="24" customHeight="1">
      <c r="A424" s="473"/>
      <c r="B424" s="443"/>
      <c r="C424" s="443"/>
      <c r="D424" s="43"/>
      <c r="E424" s="474"/>
      <c r="K424" s="391"/>
      <c r="L424" s="225"/>
      <c r="M424" s="225"/>
      <c r="N424" s="225"/>
      <c r="O424" s="225"/>
      <c r="P424" s="225"/>
    </row>
    <row r="425" spans="1:16" s="281" customFormat="1" ht="24" customHeight="1">
      <c r="A425" s="473"/>
      <c r="B425" s="443"/>
      <c r="C425" s="443"/>
      <c r="D425" s="43"/>
      <c r="E425" s="474"/>
      <c r="K425" s="391"/>
      <c r="L425" s="225"/>
      <c r="M425" s="225"/>
      <c r="N425" s="225"/>
      <c r="O425" s="225"/>
      <c r="P425" s="225"/>
    </row>
    <row r="426" spans="1:16" s="281" customFormat="1" ht="24" customHeight="1">
      <c r="A426" s="473"/>
      <c r="B426" s="443"/>
      <c r="C426" s="443"/>
      <c r="D426" s="43"/>
      <c r="E426" s="474"/>
      <c r="K426" s="391"/>
      <c r="L426" s="225"/>
      <c r="M426" s="225"/>
      <c r="N426" s="225"/>
      <c r="O426" s="225"/>
      <c r="P426" s="225"/>
    </row>
    <row r="427" spans="1:16" s="281" customFormat="1" ht="24" customHeight="1">
      <c r="A427" s="473"/>
      <c r="B427" s="443"/>
      <c r="C427" s="443"/>
      <c r="D427" s="43"/>
      <c r="E427" s="474"/>
      <c r="K427" s="391"/>
      <c r="L427" s="225"/>
      <c r="M427" s="225"/>
      <c r="N427" s="225"/>
      <c r="O427" s="225"/>
      <c r="P427" s="225"/>
    </row>
    <row r="428" spans="1:16" s="281" customFormat="1" ht="24" customHeight="1">
      <c r="A428" s="473"/>
      <c r="B428" s="443"/>
      <c r="C428" s="443"/>
      <c r="D428" s="43"/>
      <c r="E428" s="474"/>
      <c r="K428" s="391"/>
      <c r="L428" s="225"/>
      <c r="M428" s="225"/>
      <c r="N428" s="225"/>
      <c r="O428" s="225"/>
      <c r="P428" s="225"/>
    </row>
    <row r="429" spans="1:16" s="281" customFormat="1" ht="24" customHeight="1">
      <c r="A429" s="473"/>
      <c r="B429" s="443"/>
      <c r="C429" s="443"/>
      <c r="D429" s="43"/>
      <c r="E429" s="474"/>
      <c r="K429" s="391"/>
      <c r="L429" s="225"/>
      <c r="M429" s="225"/>
      <c r="N429" s="225"/>
      <c r="O429" s="225"/>
      <c r="P429" s="225"/>
    </row>
    <row r="430" spans="1:16" s="281" customFormat="1" ht="24" customHeight="1">
      <c r="A430" s="473"/>
      <c r="B430" s="443"/>
      <c r="C430" s="443"/>
      <c r="D430" s="43"/>
      <c r="E430" s="474"/>
      <c r="K430" s="391"/>
      <c r="L430" s="225"/>
      <c r="M430" s="225"/>
      <c r="N430" s="225"/>
      <c r="O430" s="225"/>
      <c r="P430" s="225"/>
    </row>
    <row r="431" spans="1:16" s="281" customFormat="1" ht="24" customHeight="1">
      <c r="A431" s="473"/>
      <c r="B431" s="443"/>
      <c r="C431" s="443"/>
      <c r="D431" s="43"/>
      <c r="E431" s="474"/>
      <c r="K431" s="391"/>
      <c r="L431" s="225"/>
      <c r="M431" s="225"/>
      <c r="N431" s="225"/>
      <c r="O431" s="225"/>
      <c r="P431" s="225"/>
    </row>
    <row r="432" spans="1:16" s="281" customFormat="1" ht="24" customHeight="1">
      <c r="A432" s="473"/>
      <c r="B432" s="443"/>
      <c r="C432" s="443"/>
      <c r="D432" s="43"/>
      <c r="E432" s="474"/>
      <c r="K432" s="391"/>
      <c r="L432" s="225"/>
      <c r="M432" s="225"/>
      <c r="N432" s="225"/>
      <c r="O432" s="225"/>
      <c r="P432" s="225"/>
    </row>
    <row r="433" spans="1:16" s="281" customFormat="1" ht="24" customHeight="1">
      <c r="A433" s="473"/>
      <c r="B433" s="443"/>
      <c r="C433" s="443"/>
      <c r="D433" s="43"/>
      <c r="E433" s="474"/>
      <c r="K433" s="391"/>
      <c r="L433" s="225"/>
      <c r="M433" s="225"/>
      <c r="N433" s="225"/>
      <c r="O433" s="225"/>
      <c r="P433" s="225"/>
    </row>
    <row r="434" spans="1:16" s="281" customFormat="1" ht="24" customHeight="1">
      <c r="A434" s="473"/>
      <c r="B434" s="443"/>
      <c r="C434" s="443"/>
      <c r="D434" s="43"/>
      <c r="E434" s="474"/>
      <c r="K434" s="391"/>
      <c r="L434" s="225"/>
      <c r="M434" s="225"/>
      <c r="N434" s="225"/>
      <c r="O434" s="225"/>
      <c r="P434" s="225"/>
    </row>
    <row r="435" spans="1:16" s="281" customFormat="1" ht="24" customHeight="1">
      <c r="A435" s="473"/>
      <c r="B435" s="443"/>
      <c r="C435" s="443"/>
      <c r="D435" s="43"/>
      <c r="E435" s="474"/>
      <c r="K435" s="391"/>
      <c r="L435" s="225"/>
      <c r="M435" s="225"/>
      <c r="N435" s="225"/>
      <c r="O435" s="225"/>
      <c r="P435" s="225"/>
    </row>
    <row r="436" spans="1:16" s="281" customFormat="1" ht="24" customHeight="1">
      <c r="A436" s="473"/>
      <c r="B436" s="443"/>
      <c r="C436" s="443"/>
      <c r="D436" s="43"/>
      <c r="E436" s="474"/>
      <c r="K436" s="391"/>
      <c r="L436" s="225"/>
      <c r="M436" s="225"/>
      <c r="N436" s="225"/>
      <c r="O436" s="225"/>
      <c r="P436" s="225"/>
    </row>
    <row r="437" spans="1:16" s="281" customFormat="1" ht="24" customHeight="1">
      <c r="A437" s="473"/>
      <c r="B437" s="443"/>
      <c r="C437" s="443"/>
      <c r="D437" s="43"/>
      <c r="E437" s="474"/>
      <c r="K437" s="391"/>
      <c r="L437" s="225"/>
      <c r="M437" s="225"/>
      <c r="N437" s="225"/>
      <c r="O437" s="225"/>
      <c r="P437" s="225"/>
    </row>
    <row r="438" spans="1:16" s="281" customFormat="1" ht="24" customHeight="1">
      <c r="A438" s="473"/>
      <c r="B438" s="443"/>
      <c r="C438" s="443"/>
      <c r="D438" s="43"/>
      <c r="E438" s="474"/>
      <c r="K438" s="391"/>
      <c r="L438" s="225"/>
      <c r="M438" s="225"/>
      <c r="N438" s="225"/>
      <c r="O438" s="225"/>
      <c r="P438" s="225"/>
    </row>
    <row r="439" spans="1:16" s="281" customFormat="1" ht="24" customHeight="1">
      <c r="A439" s="473"/>
      <c r="B439" s="443"/>
      <c r="C439" s="443"/>
      <c r="D439" s="43"/>
      <c r="E439" s="474"/>
      <c r="K439" s="391"/>
      <c r="L439" s="225"/>
      <c r="M439" s="225"/>
      <c r="N439" s="225"/>
      <c r="O439" s="225"/>
      <c r="P439" s="225"/>
    </row>
    <row r="440" spans="1:16" s="281" customFormat="1" ht="24" customHeight="1">
      <c r="A440" s="473"/>
      <c r="B440" s="443"/>
      <c r="C440" s="443"/>
      <c r="D440" s="43"/>
      <c r="E440" s="474"/>
      <c r="K440" s="391"/>
      <c r="L440" s="225"/>
      <c r="M440" s="225"/>
      <c r="N440" s="225"/>
      <c r="O440" s="225"/>
      <c r="P440" s="225"/>
    </row>
    <row r="441" spans="1:16" s="281" customFormat="1" ht="24" customHeight="1">
      <c r="A441" s="473"/>
      <c r="B441" s="443"/>
      <c r="C441" s="443"/>
      <c r="D441" s="43"/>
      <c r="E441" s="474"/>
      <c r="K441" s="391"/>
      <c r="L441" s="225"/>
      <c r="M441" s="225"/>
      <c r="N441" s="225"/>
      <c r="O441" s="225"/>
      <c r="P441" s="225"/>
    </row>
    <row r="442" spans="1:16" s="281" customFormat="1" ht="24" customHeight="1">
      <c r="A442" s="473"/>
      <c r="B442" s="443"/>
      <c r="C442" s="443"/>
      <c r="D442" s="43"/>
      <c r="E442" s="474"/>
      <c r="K442" s="391"/>
      <c r="L442" s="225"/>
      <c r="M442" s="225"/>
      <c r="N442" s="225"/>
      <c r="O442" s="225"/>
      <c r="P442" s="225"/>
    </row>
    <row r="443" spans="1:16" s="281" customFormat="1" ht="24" customHeight="1">
      <c r="A443" s="473"/>
      <c r="B443" s="443"/>
      <c r="C443" s="443"/>
      <c r="D443" s="43"/>
      <c r="E443" s="474"/>
      <c r="K443" s="391"/>
      <c r="L443" s="225"/>
      <c r="M443" s="225"/>
      <c r="N443" s="225"/>
      <c r="O443" s="225"/>
      <c r="P443" s="225"/>
    </row>
    <row r="444" spans="1:16" s="281" customFormat="1" ht="24" customHeight="1">
      <c r="A444" s="473"/>
      <c r="B444" s="443"/>
      <c r="C444" s="443"/>
      <c r="D444" s="43"/>
      <c r="E444" s="474"/>
      <c r="K444" s="391"/>
      <c r="L444" s="225"/>
      <c r="M444" s="225"/>
      <c r="N444" s="225"/>
      <c r="O444" s="225"/>
      <c r="P444" s="225"/>
    </row>
    <row r="445" spans="1:16" s="281" customFormat="1" ht="24" customHeight="1">
      <c r="A445" s="473"/>
      <c r="B445" s="443"/>
      <c r="C445" s="443"/>
      <c r="D445" s="43"/>
      <c r="E445" s="474"/>
      <c r="K445" s="391"/>
      <c r="L445" s="225"/>
      <c r="M445" s="225"/>
      <c r="N445" s="225"/>
      <c r="O445" s="225"/>
      <c r="P445" s="225"/>
    </row>
    <row r="446" spans="1:16" s="281" customFormat="1" ht="24" customHeight="1">
      <c r="A446" s="473"/>
      <c r="B446" s="443"/>
      <c r="C446" s="443"/>
      <c r="D446" s="43"/>
      <c r="E446" s="474"/>
      <c r="K446" s="391"/>
      <c r="L446" s="225"/>
      <c r="M446" s="225"/>
      <c r="N446" s="225"/>
      <c r="O446" s="225"/>
      <c r="P446" s="225"/>
    </row>
    <row r="447" spans="1:16" s="281" customFormat="1" ht="24" customHeight="1">
      <c r="A447" s="473"/>
      <c r="B447" s="443"/>
      <c r="C447" s="443"/>
      <c r="D447" s="43"/>
      <c r="E447" s="474"/>
      <c r="K447" s="391"/>
      <c r="L447" s="225"/>
      <c r="M447" s="225"/>
      <c r="N447" s="225"/>
      <c r="O447" s="225"/>
      <c r="P447" s="225"/>
    </row>
    <row r="448" spans="1:16" s="281" customFormat="1" ht="24" customHeight="1">
      <c r="A448" s="473"/>
      <c r="B448" s="443"/>
      <c r="C448" s="443"/>
      <c r="D448" s="43"/>
      <c r="E448" s="474"/>
      <c r="K448" s="391"/>
      <c r="L448" s="225"/>
      <c r="M448" s="225"/>
      <c r="N448" s="225"/>
      <c r="O448" s="225"/>
      <c r="P448" s="225"/>
    </row>
    <row r="449" spans="1:16" s="281" customFormat="1" ht="24" customHeight="1">
      <c r="A449" s="473"/>
      <c r="B449" s="443"/>
      <c r="C449" s="443"/>
      <c r="D449" s="43"/>
      <c r="E449" s="474"/>
      <c r="K449" s="391"/>
      <c r="L449" s="225"/>
      <c r="M449" s="225"/>
      <c r="N449" s="225"/>
      <c r="O449" s="225"/>
      <c r="P449" s="225"/>
    </row>
    <row r="450" spans="1:16" s="281" customFormat="1" ht="24" customHeight="1">
      <c r="A450" s="473"/>
      <c r="B450" s="443"/>
      <c r="C450" s="443"/>
      <c r="D450" s="43"/>
      <c r="E450" s="474"/>
      <c r="K450" s="391"/>
      <c r="L450" s="225"/>
      <c r="M450" s="225"/>
      <c r="N450" s="225"/>
      <c r="O450" s="225"/>
      <c r="P450" s="225"/>
    </row>
    <row r="451" spans="1:16" s="281" customFormat="1" ht="24" customHeight="1">
      <c r="A451" s="473"/>
      <c r="B451" s="443"/>
      <c r="C451" s="443"/>
      <c r="D451" s="43"/>
      <c r="E451" s="474"/>
      <c r="K451" s="391"/>
      <c r="L451" s="225"/>
      <c r="M451" s="225"/>
      <c r="N451" s="225"/>
      <c r="O451" s="225"/>
      <c r="P451" s="225"/>
    </row>
    <row r="452" spans="1:16" s="281" customFormat="1" ht="24" customHeight="1">
      <c r="A452" s="473"/>
      <c r="B452" s="443"/>
      <c r="C452" s="443"/>
      <c r="D452" s="43"/>
      <c r="E452" s="474"/>
      <c r="K452" s="391"/>
      <c r="L452" s="225"/>
      <c r="M452" s="225"/>
      <c r="N452" s="225"/>
      <c r="O452" s="225"/>
      <c r="P452" s="225"/>
    </row>
    <row r="453" spans="1:16" s="281" customFormat="1" ht="24" customHeight="1">
      <c r="A453" s="473"/>
      <c r="B453" s="443"/>
      <c r="C453" s="443"/>
      <c r="D453" s="43"/>
      <c r="E453" s="474"/>
      <c r="K453" s="391"/>
      <c r="L453" s="225"/>
      <c r="M453" s="225"/>
      <c r="N453" s="225"/>
      <c r="O453" s="225"/>
      <c r="P453" s="225"/>
    </row>
    <row r="454" spans="1:16" s="281" customFormat="1" ht="24" customHeight="1">
      <c r="A454" s="473"/>
      <c r="B454" s="443"/>
      <c r="C454" s="443"/>
      <c r="D454" s="43"/>
      <c r="E454" s="474"/>
      <c r="K454" s="391"/>
      <c r="L454" s="225"/>
      <c r="M454" s="225"/>
      <c r="N454" s="225"/>
      <c r="O454" s="225"/>
      <c r="P454" s="225"/>
    </row>
    <row r="455" spans="1:16" s="281" customFormat="1" ht="24" customHeight="1">
      <c r="A455" s="473"/>
      <c r="B455" s="443"/>
      <c r="C455" s="443"/>
      <c r="D455" s="43"/>
      <c r="E455" s="474"/>
      <c r="K455" s="391"/>
      <c r="L455" s="225"/>
      <c r="M455" s="225"/>
      <c r="N455" s="225"/>
      <c r="O455" s="225"/>
      <c r="P455" s="225"/>
    </row>
    <row r="456" spans="1:16" s="281" customFormat="1" ht="24" customHeight="1">
      <c r="A456" s="473"/>
      <c r="B456" s="443"/>
      <c r="C456" s="443"/>
      <c r="D456" s="43"/>
      <c r="E456" s="474"/>
      <c r="K456" s="391"/>
      <c r="L456" s="225"/>
      <c r="M456" s="225"/>
      <c r="N456" s="225"/>
      <c r="O456" s="225"/>
      <c r="P456" s="225"/>
    </row>
    <row r="457" spans="1:16" s="281" customFormat="1" ht="24" customHeight="1">
      <c r="A457" s="473"/>
      <c r="B457" s="443"/>
      <c r="C457" s="443"/>
      <c r="D457" s="43"/>
      <c r="E457" s="474"/>
      <c r="K457" s="391"/>
      <c r="L457" s="225"/>
      <c r="M457" s="225"/>
      <c r="N457" s="225"/>
      <c r="O457" s="225"/>
      <c r="P457" s="225"/>
    </row>
    <row r="458" spans="1:16" s="281" customFormat="1" ht="24" customHeight="1">
      <c r="A458" s="473"/>
      <c r="B458" s="443"/>
      <c r="C458" s="443"/>
      <c r="D458" s="43"/>
      <c r="E458" s="474"/>
      <c r="K458" s="391"/>
      <c r="L458" s="225"/>
      <c r="M458" s="225"/>
      <c r="N458" s="225"/>
      <c r="O458" s="225"/>
      <c r="P458" s="225"/>
    </row>
    <row r="459" spans="1:16" s="281" customFormat="1" ht="24" customHeight="1">
      <c r="A459" s="473"/>
      <c r="B459" s="443"/>
      <c r="C459" s="443"/>
      <c r="D459" s="43"/>
      <c r="E459" s="474"/>
      <c r="K459" s="391"/>
      <c r="L459" s="225"/>
      <c r="M459" s="225"/>
      <c r="N459" s="225"/>
      <c r="O459" s="225"/>
      <c r="P459" s="225"/>
    </row>
    <row r="460" spans="1:16" s="281" customFormat="1" ht="24" customHeight="1">
      <c r="A460" s="473"/>
      <c r="B460" s="443"/>
      <c r="C460" s="443"/>
      <c r="D460" s="43"/>
      <c r="E460" s="474"/>
      <c r="K460" s="391"/>
      <c r="L460" s="225"/>
      <c r="M460" s="225"/>
      <c r="N460" s="225"/>
      <c r="O460" s="225"/>
      <c r="P460" s="225"/>
    </row>
    <row r="461" spans="1:16" s="281" customFormat="1" ht="24" customHeight="1">
      <c r="A461" s="473"/>
      <c r="B461" s="443"/>
      <c r="C461" s="443"/>
      <c r="D461" s="43"/>
      <c r="E461" s="474"/>
      <c r="K461" s="391"/>
      <c r="L461" s="225"/>
      <c r="M461" s="225"/>
      <c r="N461" s="225"/>
      <c r="O461" s="225"/>
      <c r="P461" s="225"/>
    </row>
    <row r="462" spans="1:16" s="281" customFormat="1" ht="24" customHeight="1">
      <c r="A462" s="473"/>
      <c r="B462" s="443"/>
      <c r="C462" s="443"/>
      <c r="D462" s="43"/>
      <c r="E462" s="474"/>
      <c r="K462" s="391"/>
      <c r="L462" s="225"/>
      <c r="M462" s="225"/>
      <c r="N462" s="225"/>
      <c r="O462" s="225"/>
      <c r="P462" s="225"/>
    </row>
    <row r="463" spans="1:16" s="281" customFormat="1" ht="24" customHeight="1">
      <c r="A463" s="473"/>
      <c r="B463" s="443"/>
      <c r="C463" s="443"/>
      <c r="D463" s="43"/>
      <c r="E463" s="474"/>
      <c r="K463" s="391"/>
      <c r="L463" s="225"/>
      <c r="M463" s="225"/>
      <c r="N463" s="225"/>
      <c r="O463" s="225"/>
      <c r="P463" s="225"/>
    </row>
    <row r="464" spans="1:16" s="281" customFormat="1" ht="24" customHeight="1">
      <c r="A464" s="473"/>
      <c r="B464" s="443"/>
      <c r="C464" s="443"/>
      <c r="D464" s="43"/>
      <c r="E464" s="474"/>
      <c r="K464" s="391"/>
      <c r="L464" s="225"/>
      <c r="M464" s="225"/>
      <c r="N464" s="225"/>
      <c r="O464" s="225"/>
      <c r="P464" s="225"/>
    </row>
    <row r="465" spans="1:16" s="281" customFormat="1" ht="24" customHeight="1">
      <c r="A465" s="473"/>
      <c r="B465" s="443"/>
      <c r="C465" s="443"/>
      <c r="D465" s="43"/>
      <c r="E465" s="474"/>
      <c r="K465" s="391"/>
      <c r="L465" s="225"/>
      <c r="M465" s="225"/>
      <c r="N465" s="225"/>
      <c r="O465" s="225"/>
      <c r="P465" s="225"/>
    </row>
    <row r="466" spans="1:16" s="281" customFormat="1" ht="24" customHeight="1">
      <c r="A466" s="473"/>
      <c r="B466" s="443"/>
      <c r="C466" s="443"/>
      <c r="D466" s="43"/>
      <c r="E466" s="474"/>
      <c r="K466" s="391"/>
      <c r="L466" s="225"/>
      <c r="M466" s="225"/>
      <c r="N466" s="225"/>
      <c r="O466" s="225"/>
      <c r="P466" s="225"/>
    </row>
    <row r="467" spans="1:16" s="281" customFormat="1" ht="24" customHeight="1">
      <c r="A467" s="473"/>
      <c r="B467" s="443"/>
      <c r="C467" s="443"/>
      <c r="D467" s="43"/>
      <c r="E467" s="474"/>
      <c r="K467" s="391"/>
      <c r="L467" s="225"/>
      <c r="M467" s="225"/>
      <c r="N467" s="225"/>
      <c r="O467" s="225"/>
      <c r="P467" s="225"/>
    </row>
    <row r="468" spans="1:16" s="281" customFormat="1" ht="24" customHeight="1">
      <c r="A468" s="473"/>
      <c r="B468" s="443"/>
      <c r="C468" s="443"/>
      <c r="D468" s="43"/>
      <c r="E468" s="474"/>
      <c r="K468" s="391"/>
      <c r="L468" s="225"/>
      <c r="M468" s="225"/>
      <c r="N468" s="225"/>
      <c r="O468" s="225"/>
      <c r="P468" s="225"/>
    </row>
    <row r="469" spans="1:16" s="281" customFormat="1" ht="24" customHeight="1">
      <c r="A469" s="473"/>
      <c r="B469" s="443"/>
      <c r="C469" s="443"/>
      <c r="D469" s="43"/>
      <c r="E469" s="474"/>
      <c r="K469" s="391"/>
      <c r="L469" s="225"/>
      <c r="M469" s="225"/>
      <c r="N469" s="225"/>
      <c r="O469" s="225"/>
      <c r="P469" s="225"/>
    </row>
    <row r="470" spans="1:16" s="281" customFormat="1" ht="24" customHeight="1">
      <c r="A470" s="473"/>
      <c r="B470" s="443"/>
      <c r="C470" s="443"/>
      <c r="D470" s="43"/>
      <c r="E470" s="474"/>
      <c r="K470" s="391"/>
      <c r="L470" s="225"/>
      <c r="M470" s="225"/>
      <c r="N470" s="225"/>
      <c r="O470" s="225"/>
      <c r="P470" s="225"/>
    </row>
    <row r="471" spans="1:16" s="281" customFormat="1" ht="24" customHeight="1">
      <c r="A471" s="473"/>
      <c r="B471" s="443"/>
      <c r="C471" s="443"/>
      <c r="D471" s="43"/>
      <c r="E471" s="474"/>
      <c r="K471" s="391"/>
      <c r="L471" s="225"/>
      <c r="M471" s="225"/>
      <c r="N471" s="225"/>
      <c r="O471" s="225"/>
      <c r="P471" s="225"/>
    </row>
    <row r="472" spans="1:16" s="281" customFormat="1" ht="24" customHeight="1">
      <c r="A472" s="473"/>
      <c r="B472" s="443"/>
      <c r="C472" s="443"/>
      <c r="D472" s="43"/>
      <c r="E472" s="474"/>
      <c r="K472" s="391"/>
      <c r="L472" s="225"/>
      <c r="M472" s="225"/>
      <c r="N472" s="225"/>
      <c r="O472" s="225"/>
      <c r="P472" s="225"/>
    </row>
    <row r="473" spans="1:16" s="281" customFormat="1" ht="24" customHeight="1">
      <c r="A473" s="473"/>
      <c r="B473" s="443"/>
      <c r="C473" s="443"/>
      <c r="D473" s="43"/>
      <c r="E473" s="474"/>
      <c r="K473" s="391"/>
      <c r="L473" s="225"/>
      <c r="M473" s="225"/>
      <c r="N473" s="225"/>
      <c r="O473" s="225"/>
      <c r="P473" s="225"/>
    </row>
    <row r="474" spans="1:16" s="281" customFormat="1" ht="24" customHeight="1">
      <c r="A474" s="473"/>
      <c r="B474" s="443"/>
      <c r="C474" s="443"/>
      <c r="D474" s="43"/>
      <c r="E474" s="474"/>
      <c r="K474" s="391"/>
      <c r="L474" s="225"/>
      <c r="M474" s="225"/>
      <c r="N474" s="225"/>
      <c r="O474" s="225"/>
      <c r="P474" s="225"/>
    </row>
    <row r="475" spans="1:16" s="281" customFormat="1" ht="24" customHeight="1">
      <c r="A475" s="473"/>
      <c r="B475" s="443"/>
      <c r="C475" s="443"/>
      <c r="D475" s="43"/>
      <c r="E475" s="474"/>
      <c r="K475" s="391"/>
      <c r="L475" s="225"/>
      <c r="M475" s="225"/>
      <c r="N475" s="225"/>
      <c r="O475" s="225"/>
      <c r="P475" s="225"/>
    </row>
    <row r="476" spans="1:16" s="281" customFormat="1" ht="24" customHeight="1">
      <c r="A476" s="473"/>
      <c r="B476" s="443"/>
      <c r="C476" s="443"/>
      <c r="D476" s="43"/>
      <c r="E476" s="474"/>
      <c r="K476" s="391"/>
      <c r="L476" s="225"/>
      <c r="M476" s="225"/>
      <c r="N476" s="225"/>
      <c r="O476" s="225"/>
      <c r="P476" s="225"/>
    </row>
    <row r="477" spans="1:16" s="281" customFormat="1" ht="24" customHeight="1">
      <c r="A477" s="473"/>
      <c r="B477" s="443"/>
      <c r="C477" s="443"/>
      <c r="D477" s="43"/>
      <c r="E477" s="474"/>
      <c r="K477" s="391"/>
      <c r="L477" s="225"/>
      <c r="M477" s="225"/>
      <c r="N477" s="225"/>
      <c r="O477" s="225"/>
      <c r="P477" s="225"/>
    </row>
    <row r="478" spans="1:16" s="281" customFormat="1" ht="24" customHeight="1">
      <c r="A478" s="473"/>
      <c r="B478" s="443"/>
      <c r="C478" s="443"/>
      <c r="D478" s="43"/>
      <c r="E478" s="474"/>
      <c r="K478" s="391"/>
      <c r="L478" s="225"/>
      <c r="M478" s="225"/>
      <c r="N478" s="225"/>
      <c r="O478" s="225"/>
      <c r="P478" s="225"/>
    </row>
    <row r="479" spans="1:16" s="281" customFormat="1" ht="24" customHeight="1">
      <c r="A479" s="473"/>
      <c r="B479" s="443"/>
      <c r="C479" s="443"/>
      <c r="D479" s="43"/>
      <c r="E479" s="474"/>
      <c r="K479" s="391"/>
      <c r="L479" s="225"/>
      <c r="M479" s="225"/>
      <c r="N479" s="225"/>
      <c r="O479" s="225"/>
      <c r="P479" s="225"/>
    </row>
    <row r="480" spans="1:16" s="281" customFormat="1" ht="24" customHeight="1">
      <c r="A480" s="473"/>
      <c r="B480" s="443"/>
      <c r="C480" s="443"/>
      <c r="D480" s="43"/>
      <c r="E480" s="474"/>
      <c r="K480" s="391"/>
      <c r="L480" s="225"/>
      <c r="M480" s="225"/>
      <c r="N480" s="225"/>
      <c r="O480" s="225"/>
      <c r="P480" s="225"/>
    </row>
    <row r="481" spans="1:16" s="281" customFormat="1" ht="24" customHeight="1">
      <c r="A481" s="473"/>
      <c r="B481" s="443"/>
      <c r="C481" s="443"/>
      <c r="D481" s="43"/>
      <c r="E481" s="474"/>
      <c r="K481" s="391"/>
      <c r="L481" s="225"/>
      <c r="M481" s="225"/>
      <c r="N481" s="225"/>
      <c r="O481" s="225"/>
      <c r="P481" s="225"/>
    </row>
    <row r="482" spans="1:16" s="281" customFormat="1" ht="24" customHeight="1">
      <c r="A482" s="473"/>
      <c r="B482" s="443"/>
      <c r="C482" s="443"/>
      <c r="D482" s="43"/>
      <c r="E482" s="474"/>
      <c r="K482" s="391"/>
      <c r="L482" s="225"/>
      <c r="M482" s="225"/>
      <c r="N482" s="225"/>
      <c r="O482" s="225"/>
      <c r="P482" s="225"/>
    </row>
    <row r="483" spans="1:16" s="281" customFormat="1" ht="24" customHeight="1">
      <c r="A483" s="473"/>
      <c r="B483" s="443"/>
      <c r="C483" s="443"/>
      <c r="D483" s="43"/>
      <c r="E483" s="474"/>
      <c r="K483" s="391"/>
      <c r="L483" s="225"/>
      <c r="M483" s="225"/>
      <c r="N483" s="225"/>
      <c r="O483" s="225"/>
      <c r="P483" s="225"/>
    </row>
    <row r="484" spans="1:16" s="281" customFormat="1" ht="24" customHeight="1">
      <c r="A484" s="473"/>
      <c r="B484" s="443"/>
      <c r="C484" s="443"/>
      <c r="D484" s="43"/>
      <c r="E484" s="474"/>
      <c r="K484" s="391"/>
      <c r="L484" s="225"/>
      <c r="M484" s="225"/>
      <c r="N484" s="225"/>
      <c r="O484" s="225"/>
      <c r="P484" s="225"/>
    </row>
    <row r="485" spans="1:16" s="281" customFormat="1" ht="24" customHeight="1">
      <c r="A485" s="473"/>
      <c r="B485" s="443"/>
      <c r="C485" s="443"/>
      <c r="D485" s="43"/>
      <c r="E485" s="474"/>
      <c r="K485" s="391"/>
      <c r="L485" s="225"/>
      <c r="M485" s="225"/>
      <c r="N485" s="225"/>
      <c r="O485" s="225"/>
      <c r="P485" s="225"/>
    </row>
    <row r="486" spans="1:16" s="281" customFormat="1" ht="24" customHeight="1">
      <c r="A486" s="473"/>
      <c r="B486" s="443"/>
      <c r="C486" s="443"/>
      <c r="D486" s="43"/>
      <c r="E486" s="474"/>
      <c r="K486" s="391"/>
      <c r="L486" s="225"/>
      <c r="M486" s="225"/>
      <c r="N486" s="225"/>
      <c r="O486" s="225"/>
      <c r="P486" s="225"/>
    </row>
    <row r="487" spans="1:16" s="281" customFormat="1" ht="24" customHeight="1">
      <c r="A487" s="473"/>
      <c r="B487" s="443"/>
      <c r="C487" s="443"/>
      <c r="D487" s="43"/>
      <c r="E487" s="474"/>
      <c r="K487" s="391"/>
      <c r="L487" s="225"/>
      <c r="M487" s="225"/>
      <c r="N487" s="225"/>
      <c r="O487" s="225"/>
      <c r="P487" s="225"/>
    </row>
    <row r="488" spans="1:16" s="281" customFormat="1" ht="24" customHeight="1">
      <c r="A488" s="473"/>
      <c r="B488" s="443"/>
      <c r="C488" s="443"/>
      <c r="D488" s="43"/>
      <c r="E488" s="474"/>
      <c r="K488" s="391"/>
      <c r="L488" s="225"/>
      <c r="M488" s="225"/>
      <c r="N488" s="225"/>
      <c r="O488" s="225"/>
      <c r="P488" s="225"/>
    </row>
    <row r="489" spans="1:16" s="281" customFormat="1" ht="24" customHeight="1">
      <c r="A489" s="473"/>
      <c r="B489" s="443"/>
      <c r="C489" s="443"/>
      <c r="D489" s="43"/>
      <c r="E489" s="474"/>
      <c r="K489" s="391"/>
      <c r="L489" s="225"/>
      <c r="M489" s="225"/>
      <c r="N489" s="225"/>
      <c r="O489" s="225"/>
      <c r="P489" s="225"/>
    </row>
    <row r="490" spans="1:16" s="281" customFormat="1" ht="24" customHeight="1">
      <c r="A490" s="473"/>
      <c r="B490" s="443"/>
      <c r="C490" s="443"/>
      <c r="D490" s="43"/>
      <c r="E490" s="474"/>
      <c r="K490" s="391"/>
      <c r="L490" s="225"/>
      <c r="M490" s="225"/>
      <c r="N490" s="225"/>
      <c r="O490" s="225"/>
      <c r="P490" s="225"/>
    </row>
    <row r="491" spans="1:16" s="281" customFormat="1" ht="24" customHeight="1">
      <c r="A491" s="473"/>
      <c r="B491" s="443"/>
      <c r="C491" s="443"/>
      <c r="D491" s="43"/>
      <c r="E491" s="474"/>
      <c r="K491" s="391"/>
      <c r="L491" s="225"/>
      <c r="M491" s="225"/>
      <c r="N491" s="225"/>
      <c r="O491" s="225"/>
      <c r="P491" s="225"/>
    </row>
    <row r="492" spans="1:16" s="281" customFormat="1" ht="24" customHeight="1">
      <c r="A492" s="473"/>
      <c r="B492" s="443"/>
      <c r="C492" s="443"/>
      <c r="D492" s="43"/>
      <c r="E492" s="474"/>
      <c r="K492" s="391"/>
      <c r="L492" s="225"/>
      <c r="M492" s="225"/>
      <c r="N492" s="225"/>
      <c r="O492" s="225"/>
      <c r="P492" s="225"/>
    </row>
    <row r="493" spans="1:16" s="281" customFormat="1" ht="24" customHeight="1">
      <c r="A493" s="473"/>
      <c r="B493" s="443"/>
      <c r="C493" s="443"/>
      <c r="D493" s="43"/>
      <c r="E493" s="474"/>
      <c r="K493" s="391"/>
      <c r="L493" s="225"/>
      <c r="M493" s="225"/>
      <c r="N493" s="225"/>
      <c r="O493" s="225"/>
      <c r="P493" s="225"/>
    </row>
    <row r="494" spans="1:16" s="281" customFormat="1" ht="24" customHeight="1">
      <c r="A494" s="473"/>
      <c r="B494" s="443"/>
      <c r="C494" s="443"/>
      <c r="D494" s="43"/>
      <c r="E494" s="474"/>
      <c r="K494" s="391"/>
      <c r="L494" s="225"/>
      <c r="M494" s="225"/>
      <c r="N494" s="225"/>
      <c r="O494" s="225"/>
      <c r="P494" s="225"/>
    </row>
    <row r="495" spans="1:16" s="281" customFormat="1" ht="24" customHeight="1">
      <c r="A495" s="473"/>
      <c r="B495" s="443"/>
      <c r="C495" s="443"/>
      <c r="D495" s="43"/>
      <c r="E495" s="474"/>
      <c r="K495" s="391"/>
      <c r="L495" s="225"/>
      <c r="M495" s="225"/>
      <c r="N495" s="225"/>
      <c r="O495" s="225"/>
      <c r="P495" s="225"/>
    </row>
    <row r="496" spans="1:16" s="281" customFormat="1" ht="24" customHeight="1">
      <c r="A496" s="473"/>
      <c r="B496" s="443"/>
      <c r="C496" s="443"/>
      <c r="D496" s="43"/>
      <c r="E496" s="474"/>
      <c r="K496" s="391"/>
      <c r="L496" s="225"/>
      <c r="M496" s="225"/>
      <c r="N496" s="225"/>
      <c r="O496" s="225"/>
      <c r="P496" s="225"/>
    </row>
    <row r="497" spans="1:16" s="281" customFormat="1" ht="24" customHeight="1">
      <c r="A497" s="473"/>
      <c r="B497" s="443"/>
      <c r="C497" s="443"/>
      <c r="D497" s="43"/>
      <c r="E497" s="474"/>
      <c r="K497" s="391"/>
      <c r="L497" s="225"/>
      <c r="M497" s="225"/>
      <c r="N497" s="225"/>
      <c r="O497" s="225"/>
      <c r="P497" s="225"/>
    </row>
    <row r="498" spans="1:16" s="281" customFormat="1" ht="24" customHeight="1">
      <c r="A498" s="473"/>
      <c r="B498" s="443"/>
      <c r="C498" s="443"/>
      <c r="D498" s="43"/>
      <c r="E498" s="474"/>
      <c r="K498" s="391"/>
      <c r="L498" s="225"/>
      <c r="M498" s="225"/>
      <c r="N498" s="225"/>
      <c r="O498" s="225"/>
      <c r="P498" s="225"/>
    </row>
    <row r="499" spans="1:16" s="281" customFormat="1" ht="24" customHeight="1">
      <c r="A499" s="473"/>
      <c r="B499" s="443"/>
      <c r="C499" s="443"/>
      <c r="D499" s="43"/>
      <c r="E499" s="474"/>
      <c r="K499" s="391"/>
      <c r="L499" s="225"/>
      <c r="M499" s="225"/>
      <c r="N499" s="225"/>
      <c r="O499" s="225"/>
      <c r="P499" s="225"/>
    </row>
    <row r="500" spans="1:16" s="281" customFormat="1" ht="24" customHeight="1">
      <c r="A500" s="473"/>
      <c r="B500" s="443"/>
      <c r="C500" s="443"/>
      <c r="D500" s="43"/>
      <c r="E500" s="474"/>
      <c r="K500" s="391"/>
      <c r="L500" s="225"/>
      <c r="M500" s="225"/>
      <c r="N500" s="225"/>
      <c r="O500" s="225"/>
      <c r="P500" s="225"/>
    </row>
    <row r="501" spans="1:16" s="281" customFormat="1" ht="24" customHeight="1">
      <c r="A501" s="473"/>
      <c r="B501" s="443"/>
      <c r="C501" s="443"/>
      <c r="D501" s="43"/>
      <c r="E501" s="474"/>
      <c r="K501" s="391"/>
      <c r="L501" s="225"/>
      <c r="M501" s="225"/>
      <c r="N501" s="225"/>
      <c r="O501" s="225"/>
      <c r="P501" s="225"/>
    </row>
    <row r="502" spans="1:16" s="281" customFormat="1" ht="24" customHeight="1">
      <c r="A502" s="473"/>
      <c r="B502" s="443"/>
      <c r="C502" s="443"/>
      <c r="D502" s="43"/>
      <c r="E502" s="474"/>
      <c r="K502" s="391"/>
      <c r="L502" s="225"/>
      <c r="M502" s="225"/>
      <c r="N502" s="225"/>
      <c r="O502" s="225"/>
      <c r="P502" s="225"/>
    </row>
    <row r="503" spans="1:16" s="281" customFormat="1" ht="24" customHeight="1">
      <c r="A503" s="473"/>
      <c r="B503" s="443"/>
      <c r="C503" s="443"/>
      <c r="D503" s="43"/>
      <c r="E503" s="474"/>
      <c r="K503" s="391"/>
      <c r="L503" s="225"/>
      <c r="M503" s="225"/>
      <c r="N503" s="225"/>
      <c r="O503" s="225"/>
      <c r="P503" s="225"/>
    </row>
    <row r="504" spans="1:16" s="281" customFormat="1" ht="24" customHeight="1">
      <c r="A504" s="473"/>
      <c r="B504" s="443"/>
      <c r="C504" s="443"/>
      <c r="D504" s="43"/>
      <c r="E504" s="474"/>
      <c r="K504" s="391"/>
      <c r="L504" s="225"/>
      <c r="M504" s="225"/>
      <c r="N504" s="225"/>
      <c r="O504" s="225"/>
      <c r="P504" s="225"/>
    </row>
    <row r="505" spans="1:16" s="281" customFormat="1" ht="24" customHeight="1">
      <c r="A505" s="473"/>
      <c r="B505" s="443"/>
      <c r="C505" s="443"/>
      <c r="D505" s="43"/>
      <c r="E505" s="474"/>
      <c r="K505" s="391"/>
      <c r="L505" s="225"/>
      <c r="M505" s="225"/>
      <c r="N505" s="225"/>
      <c r="O505" s="225"/>
      <c r="P505" s="225"/>
    </row>
    <row r="506" spans="1:16" s="281" customFormat="1" ht="24" customHeight="1">
      <c r="A506" s="473"/>
      <c r="B506" s="443"/>
      <c r="C506" s="443"/>
      <c r="D506" s="43"/>
      <c r="E506" s="474"/>
      <c r="K506" s="391"/>
      <c r="L506" s="225"/>
      <c r="M506" s="225"/>
      <c r="N506" s="225"/>
      <c r="O506" s="225"/>
      <c r="P506" s="225"/>
    </row>
    <row r="507" spans="1:16" s="281" customFormat="1" ht="24" customHeight="1">
      <c r="A507" s="473"/>
      <c r="B507" s="443"/>
      <c r="C507" s="443"/>
      <c r="D507" s="43"/>
      <c r="E507" s="474"/>
      <c r="K507" s="391"/>
      <c r="L507" s="225"/>
      <c r="M507" s="225"/>
      <c r="N507" s="225"/>
      <c r="O507" s="225"/>
      <c r="P507" s="225"/>
    </row>
    <row r="508" spans="1:16" s="281" customFormat="1" ht="24" customHeight="1">
      <c r="A508" s="473"/>
      <c r="B508" s="443"/>
      <c r="C508" s="443"/>
      <c r="D508" s="43"/>
      <c r="E508" s="474"/>
      <c r="K508" s="391"/>
      <c r="L508" s="225"/>
      <c r="M508" s="225"/>
      <c r="N508" s="225"/>
      <c r="O508" s="225"/>
      <c r="P508" s="225"/>
    </row>
    <row r="509" spans="1:16" s="281" customFormat="1" ht="24" customHeight="1">
      <c r="A509" s="473"/>
      <c r="B509" s="443"/>
      <c r="C509" s="443"/>
      <c r="D509" s="43"/>
      <c r="E509" s="474"/>
      <c r="K509" s="391"/>
      <c r="L509" s="225"/>
      <c r="M509" s="225"/>
      <c r="N509" s="225"/>
      <c r="O509" s="225"/>
      <c r="P509" s="225"/>
    </row>
    <row r="510" spans="1:16" s="281" customFormat="1" ht="24" customHeight="1">
      <c r="A510" s="473"/>
      <c r="B510" s="443"/>
      <c r="C510" s="443"/>
      <c r="D510" s="43"/>
      <c r="E510" s="474"/>
      <c r="K510" s="391"/>
      <c r="L510" s="225"/>
      <c r="M510" s="225"/>
      <c r="N510" s="225"/>
      <c r="O510" s="225"/>
      <c r="P510" s="225"/>
    </row>
    <row r="511" spans="1:16" s="281" customFormat="1" ht="24" customHeight="1">
      <c r="A511" s="473"/>
      <c r="B511" s="443"/>
      <c r="C511" s="443"/>
      <c r="D511" s="43"/>
      <c r="E511" s="474"/>
      <c r="K511" s="391"/>
      <c r="L511" s="225"/>
      <c r="M511" s="225"/>
      <c r="N511" s="225"/>
      <c r="O511" s="225"/>
      <c r="P511" s="225"/>
    </row>
    <row r="512" spans="1:16" s="281" customFormat="1" ht="24" customHeight="1">
      <c r="A512" s="473"/>
      <c r="B512" s="443"/>
      <c r="C512" s="443"/>
      <c r="D512" s="43"/>
      <c r="E512" s="474"/>
      <c r="K512" s="391"/>
      <c r="L512" s="225"/>
      <c r="M512" s="225"/>
      <c r="N512" s="225"/>
      <c r="O512" s="225"/>
      <c r="P512" s="225"/>
    </row>
    <row r="513" spans="1:16" s="281" customFormat="1" ht="24" customHeight="1">
      <c r="A513" s="473"/>
      <c r="B513" s="443"/>
      <c r="C513" s="443"/>
      <c r="D513" s="43"/>
      <c r="E513" s="474"/>
      <c r="K513" s="391"/>
      <c r="L513" s="225"/>
      <c r="M513" s="225"/>
      <c r="N513" s="225"/>
      <c r="O513" s="225"/>
      <c r="P513" s="225"/>
    </row>
    <row r="514" spans="1:16" s="281" customFormat="1" ht="24" customHeight="1">
      <c r="A514" s="473"/>
      <c r="B514" s="443"/>
      <c r="C514" s="443"/>
      <c r="D514" s="43"/>
      <c r="E514" s="474"/>
      <c r="K514" s="391"/>
      <c r="L514" s="225"/>
      <c r="M514" s="225"/>
      <c r="N514" s="225"/>
      <c r="O514" s="225"/>
      <c r="P514" s="225"/>
    </row>
    <row r="515" spans="1:16" s="281" customFormat="1" ht="24" customHeight="1">
      <c r="A515" s="473"/>
      <c r="B515" s="443"/>
      <c r="C515" s="443"/>
      <c r="D515" s="43"/>
      <c r="E515" s="474"/>
      <c r="K515" s="391"/>
      <c r="L515" s="225"/>
      <c r="M515" s="225"/>
      <c r="N515" s="225"/>
      <c r="O515" s="225"/>
      <c r="P515" s="225"/>
    </row>
    <row r="516" spans="1:16" s="281" customFormat="1" ht="24" customHeight="1">
      <c r="A516" s="473"/>
      <c r="B516" s="443"/>
      <c r="C516" s="443"/>
      <c r="D516" s="43"/>
      <c r="E516" s="474"/>
      <c r="K516" s="391"/>
      <c r="L516" s="225"/>
      <c r="M516" s="225"/>
      <c r="N516" s="225"/>
      <c r="O516" s="225"/>
      <c r="P516" s="225"/>
    </row>
    <row r="517" spans="1:16" s="281" customFormat="1" ht="24" customHeight="1">
      <c r="A517" s="473"/>
      <c r="B517" s="443"/>
      <c r="C517" s="443"/>
      <c r="D517" s="43"/>
      <c r="E517" s="474"/>
      <c r="K517" s="391"/>
      <c r="L517" s="225"/>
      <c r="M517" s="225"/>
      <c r="N517" s="225"/>
      <c r="O517" s="225"/>
      <c r="P517" s="225"/>
    </row>
    <row r="518" spans="1:16" s="281" customFormat="1" ht="24" customHeight="1">
      <c r="A518" s="473"/>
      <c r="B518" s="443"/>
      <c r="C518" s="443"/>
      <c r="D518" s="43"/>
      <c r="E518" s="474"/>
      <c r="K518" s="391"/>
      <c r="L518" s="225"/>
      <c r="M518" s="225"/>
      <c r="N518" s="225"/>
      <c r="O518" s="225"/>
      <c r="P518" s="225"/>
    </row>
    <row r="519" spans="1:16" s="281" customFormat="1" ht="24" customHeight="1">
      <c r="A519" s="473"/>
      <c r="B519" s="443"/>
      <c r="C519" s="443"/>
      <c r="D519" s="43"/>
      <c r="E519" s="474"/>
      <c r="K519" s="391"/>
      <c r="L519" s="225"/>
      <c r="M519" s="225"/>
      <c r="N519" s="225"/>
      <c r="O519" s="225"/>
      <c r="P519" s="225"/>
    </row>
    <row r="520" spans="1:16" s="281" customFormat="1" ht="24" customHeight="1">
      <c r="A520" s="473"/>
      <c r="B520" s="443"/>
      <c r="C520" s="443"/>
      <c r="D520" s="43"/>
      <c r="E520" s="474"/>
      <c r="K520" s="391"/>
      <c r="L520" s="225"/>
      <c r="M520" s="225"/>
      <c r="N520" s="225"/>
      <c r="O520" s="225"/>
      <c r="P520" s="225"/>
    </row>
    <row r="521" spans="1:16" s="281" customFormat="1" ht="24" customHeight="1">
      <c r="A521" s="473"/>
      <c r="B521" s="443"/>
      <c r="C521" s="443"/>
      <c r="D521" s="43"/>
      <c r="E521" s="474"/>
      <c r="K521" s="391"/>
      <c r="L521" s="225"/>
      <c r="M521" s="225"/>
      <c r="N521" s="225"/>
      <c r="O521" s="225"/>
      <c r="P521" s="225"/>
    </row>
    <row r="522" spans="1:16" s="281" customFormat="1" ht="24" customHeight="1">
      <c r="A522" s="473"/>
      <c r="B522" s="443"/>
      <c r="C522" s="443"/>
      <c r="D522" s="43"/>
      <c r="E522" s="474"/>
      <c r="K522" s="391"/>
      <c r="L522" s="225"/>
      <c r="M522" s="225"/>
      <c r="N522" s="225"/>
      <c r="O522" s="225"/>
      <c r="P522" s="225"/>
    </row>
    <row r="523" spans="1:16" s="281" customFormat="1" ht="24" customHeight="1">
      <c r="A523" s="473"/>
      <c r="B523" s="443"/>
      <c r="C523" s="443"/>
      <c r="D523" s="43"/>
      <c r="E523" s="474"/>
      <c r="K523" s="391"/>
      <c r="L523" s="225"/>
      <c r="M523" s="225"/>
      <c r="N523" s="225"/>
      <c r="O523" s="225"/>
      <c r="P523" s="225"/>
    </row>
    <row r="524" spans="1:16" s="281" customFormat="1" ht="24" customHeight="1">
      <c r="A524" s="473"/>
      <c r="B524" s="443"/>
      <c r="C524" s="443"/>
      <c r="D524" s="43"/>
      <c r="E524" s="474"/>
      <c r="K524" s="391"/>
      <c r="L524" s="225"/>
      <c r="M524" s="225"/>
      <c r="N524" s="225"/>
      <c r="O524" s="225"/>
      <c r="P524" s="225"/>
    </row>
    <row r="525" spans="1:16" s="281" customFormat="1" ht="24" customHeight="1">
      <c r="A525" s="473"/>
      <c r="B525" s="443"/>
      <c r="C525" s="443"/>
      <c r="D525" s="43"/>
      <c r="E525" s="474"/>
      <c r="K525" s="391"/>
      <c r="L525" s="225"/>
      <c r="M525" s="225"/>
      <c r="N525" s="225"/>
      <c r="O525" s="225"/>
      <c r="P525" s="225"/>
    </row>
    <row r="526" spans="1:16" s="281" customFormat="1" ht="24" customHeight="1">
      <c r="A526" s="473"/>
      <c r="B526" s="443"/>
      <c r="C526" s="443"/>
      <c r="D526" s="43"/>
      <c r="E526" s="474"/>
      <c r="K526" s="391"/>
      <c r="L526" s="225"/>
      <c r="M526" s="225"/>
      <c r="N526" s="225"/>
      <c r="O526" s="225"/>
      <c r="P526" s="225"/>
    </row>
    <row r="527" spans="1:16" s="281" customFormat="1" ht="24" customHeight="1">
      <c r="A527" s="473"/>
      <c r="B527" s="443"/>
      <c r="C527" s="443"/>
      <c r="D527" s="43"/>
      <c r="E527" s="474"/>
      <c r="K527" s="391"/>
      <c r="L527" s="225"/>
      <c r="M527" s="225"/>
      <c r="N527" s="225"/>
      <c r="O527" s="225"/>
      <c r="P527" s="225"/>
    </row>
    <row r="528" spans="1:16" s="281" customFormat="1" ht="24" customHeight="1">
      <c r="A528" s="473"/>
      <c r="B528" s="443"/>
      <c r="C528" s="443"/>
      <c r="D528" s="43"/>
      <c r="E528" s="474"/>
      <c r="K528" s="391"/>
      <c r="L528" s="225"/>
      <c r="M528" s="225"/>
      <c r="N528" s="225"/>
      <c r="O528" s="225"/>
      <c r="P528" s="225"/>
    </row>
    <row r="529" spans="1:16" s="281" customFormat="1" ht="24" customHeight="1">
      <c r="A529" s="473"/>
      <c r="B529" s="443"/>
      <c r="C529" s="443"/>
      <c r="D529" s="43"/>
      <c r="E529" s="474"/>
      <c r="K529" s="391"/>
      <c r="L529" s="225"/>
      <c r="M529" s="225"/>
      <c r="N529" s="225"/>
      <c r="O529" s="225"/>
      <c r="P529" s="225"/>
    </row>
    <row r="530" spans="1:16" s="281" customFormat="1" ht="24" customHeight="1">
      <c r="A530" s="473"/>
      <c r="B530" s="443"/>
      <c r="C530" s="443"/>
      <c r="D530" s="43"/>
      <c r="E530" s="474"/>
      <c r="K530" s="391"/>
      <c r="L530" s="225"/>
      <c r="M530" s="225"/>
      <c r="N530" s="225"/>
      <c r="O530" s="225"/>
      <c r="P530" s="225"/>
    </row>
    <row r="531" spans="1:16" s="281" customFormat="1" ht="24" customHeight="1">
      <c r="A531" s="473"/>
      <c r="B531" s="443"/>
      <c r="C531" s="443"/>
      <c r="D531" s="43"/>
      <c r="E531" s="474"/>
      <c r="K531" s="391"/>
      <c r="L531" s="225"/>
      <c r="M531" s="225"/>
      <c r="N531" s="225"/>
      <c r="O531" s="225"/>
      <c r="P531" s="225"/>
    </row>
    <row r="532" spans="1:16" s="281" customFormat="1" ht="24" customHeight="1">
      <c r="A532" s="473"/>
      <c r="B532" s="443"/>
      <c r="C532" s="443"/>
      <c r="D532" s="43"/>
      <c r="E532" s="474"/>
      <c r="K532" s="391"/>
      <c r="L532" s="225"/>
      <c r="M532" s="225"/>
      <c r="N532" s="225"/>
      <c r="O532" s="225"/>
      <c r="P532" s="225"/>
    </row>
    <row r="533" spans="1:16" s="281" customFormat="1" ht="24" customHeight="1">
      <c r="A533" s="473"/>
      <c r="B533" s="443"/>
      <c r="C533" s="443"/>
      <c r="D533" s="43"/>
      <c r="E533" s="474"/>
      <c r="K533" s="391"/>
      <c r="L533" s="225"/>
      <c r="M533" s="225"/>
      <c r="N533" s="225"/>
      <c r="O533" s="225"/>
      <c r="P533" s="225"/>
    </row>
    <row r="534" spans="1:16" s="281" customFormat="1" ht="24" customHeight="1">
      <c r="A534" s="473"/>
      <c r="B534" s="443"/>
      <c r="C534" s="443"/>
      <c r="D534" s="43"/>
      <c r="E534" s="474"/>
      <c r="K534" s="391"/>
      <c r="L534" s="225"/>
      <c r="M534" s="225"/>
      <c r="N534" s="225"/>
      <c r="O534" s="225"/>
      <c r="P534" s="225"/>
    </row>
    <row r="535" spans="1:16" s="281" customFormat="1" ht="24" customHeight="1">
      <c r="A535" s="473"/>
      <c r="B535" s="443"/>
      <c r="C535" s="443"/>
      <c r="D535" s="43"/>
      <c r="E535" s="474"/>
      <c r="K535" s="391"/>
      <c r="L535" s="225"/>
      <c r="M535" s="225"/>
      <c r="N535" s="225"/>
      <c r="O535" s="225"/>
      <c r="P535" s="225"/>
    </row>
    <row r="536" spans="1:16" s="281" customFormat="1" ht="24" customHeight="1">
      <c r="A536" s="473"/>
      <c r="B536" s="443"/>
      <c r="C536" s="443"/>
      <c r="D536" s="43"/>
      <c r="E536" s="474"/>
      <c r="K536" s="391"/>
      <c r="L536" s="225"/>
      <c r="M536" s="225"/>
      <c r="N536" s="225"/>
      <c r="O536" s="225"/>
      <c r="P536" s="225"/>
    </row>
    <row r="537" spans="1:16" s="281" customFormat="1" ht="24" customHeight="1">
      <c r="A537" s="473"/>
      <c r="B537" s="443"/>
      <c r="C537" s="443"/>
      <c r="D537" s="43"/>
      <c r="E537" s="474"/>
      <c r="K537" s="391"/>
      <c r="L537" s="225"/>
      <c r="M537" s="225"/>
      <c r="N537" s="225"/>
      <c r="O537" s="225"/>
      <c r="P537" s="225"/>
    </row>
    <row r="538" spans="1:16" s="281" customFormat="1" ht="24" customHeight="1">
      <c r="A538" s="473"/>
      <c r="B538" s="443"/>
      <c r="C538" s="443"/>
      <c r="D538" s="43"/>
      <c r="E538" s="474"/>
      <c r="K538" s="391"/>
      <c r="L538" s="225"/>
      <c r="M538" s="225"/>
      <c r="N538" s="225"/>
      <c r="O538" s="225"/>
      <c r="P538" s="225"/>
    </row>
    <row r="539" spans="1:16" s="281" customFormat="1" ht="24" customHeight="1">
      <c r="A539" s="473"/>
      <c r="B539" s="443"/>
      <c r="C539" s="443"/>
      <c r="D539" s="43"/>
      <c r="E539" s="474"/>
      <c r="K539" s="391"/>
      <c r="L539" s="225"/>
      <c r="M539" s="225"/>
      <c r="N539" s="225"/>
      <c r="O539" s="225"/>
      <c r="P539" s="225"/>
    </row>
    <row r="540" spans="1:16" s="281" customFormat="1" ht="24" customHeight="1">
      <c r="A540" s="473"/>
      <c r="B540" s="443"/>
      <c r="C540" s="443"/>
      <c r="D540" s="43"/>
      <c r="E540" s="474"/>
      <c r="K540" s="391"/>
      <c r="L540" s="225"/>
      <c r="M540" s="225"/>
      <c r="N540" s="225"/>
      <c r="O540" s="225"/>
      <c r="P540" s="225"/>
    </row>
    <row r="541" spans="1:16" s="281" customFormat="1" ht="24" customHeight="1">
      <c r="A541" s="473"/>
      <c r="B541" s="443"/>
      <c r="C541" s="443"/>
      <c r="D541" s="43"/>
      <c r="E541" s="474"/>
      <c r="K541" s="391"/>
      <c r="L541" s="225"/>
      <c r="M541" s="225"/>
      <c r="N541" s="225"/>
      <c r="O541" s="225"/>
      <c r="P541" s="225"/>
    </row>
    <row r="542" spans="1:16" s="281" customFormat="1" ht="24" customHeight="1">
      <c r="A542" s="473"/>
      <c r="B542" s="443"/>
      <c r="C542" s="443"/>
      <c r="D542" s="43"/>
      <c r="E542" s="474"/>
      <c r="K542" s="391"/>
      <c r="L542" s="225"/>
      <c r="M542" s="225"/>
      <c r="N542" s="225"/>
      <c r="O542" s="225"/>
      <c r="P542" s="225"/>
    </row>
    <row r="543" spans="1:16" s="281" customFormat="1" ht="24" customHeight="1">
      <c r="A543" s="473"/>
      <c r="B543" s="443"/>
      <c r="C543" s="443"/>
      <c r="D543" s="43"/>
      <c r="E543" s="474"/>
      <c r="K543" s="391"/>
      <c r="L543" s="225"/>
      <c r="M543" s="225"/>
      <c r="N543" s="225"/>
      <c r="O543" s="225"/>
      <c r="P543" s="225"/>
    </row>
    <row r="544" spans="1:16" s="281" customFormat="1" ht="24" customHeight="1">
      <c r="A544" s="473"/>
      <c r="B544" s="443"/>
      <c r="C544" s="443"/>
      <c r="D544" s="43"/>
      <c r="E544" s="474"/>
      <c r="K544" s="391"/>
      <c r="L544" s="225"/>
      <c r="M544" s="225"/>
      <c r="N544" s="225"/>
      <c r="O544" s="225"/>
      <c r="P544" s="225"/>
    </row>
    <row r="545" spans="1:16" s="281" customFormat="1" ht="24" customHeight="1">
      <c r="A545" s="473"/>
      <c r="B545" s="443"/>
      <c r="C545" s="443"/>
      <c r="D545" s="43"/>
      <c r="E545" s="474"/>
      <c r="K545" s="391"/>
      <c r="L545" s="225"/>
      <c r="M545" s="225"/>
      <c r="N545" s="225"/>
      <c r="O545" s="225"/>
      <c r="P545" s="225"/>
    </row>
    <row r="546" spans="1:16" s="281" customFormat="1" ht="24" customHeight="1">
      <c r="A546" s="473"/>
      <c r="B546" s="443"/>
      <c r="C546" s="443"/>
      <c r="D546" s="43"/>
      <c r="E546" s="474"/>
      <c r="K546" s="391"/>
      <c r="L546" s="225"/>
      <c r="M546" s="225"/>
      <c r="N546" s="225"/>
      <c r="O546" s="225"/>
      <c r="P546" s="225"/>
    </row>
    <row r="547" spans="1:16" s="281" customFormat="1" ht="24" customHeight="1">
      <c r="A547" s="473"/>
      <c r="B547" s="443"/>
      <c r="C547" s="443"/>
      <c r="D547" s="43"/>
      <c r="E547" s="474"/>
      <c r="K547" s="391"/>
      <c r="L547" s="225"/>
      <c r="M547" s="225"/>
      <c r="N547" s="225"/>
      <c r="O547" s="225"/>
      <c r="P547" s="225"/>
    </row>
    <row r="548" spans="1:16" s="281" customFormat="1" ht="24" customHeight="1">
      <c r="A548" s="473"/>
      <c r="B548" s="443"/>
      <c r="C548" s="443"/>
      <c r="D548" s="43"/>
      <c r="E548" s="474"/>
      <c r="K548" s="391"/>
      <c r="L548" s="225"/>
      <c r="M548" s="225"/>
      <c r="N548" s="225"/>
      <c r="O548" s="225"/>
      <c r="P548" s="225"/>
    </row>
    <row r="549" spans="1:16" s="281" customFormat="1" ht="24" customHeight="1">
      <c r="A549" s="473"/>
      <c r="B549" s="443"/>
      <c r="C549" s="443"/>
      <c r="D549" s="43"/>
      <c r="E549" s="474"/>
      <c r="K549" s="391"/>
      <c r="L549" s="225"/>
      <c r="M549" s="225"/>
      <c r="N549" s="225"/>
      <c r="O549" s="225"/>
      <c r="P549" s="225"/>
    </row>
    <row r="550" spans="1:16" s="281" customFormat="1" ht="24" customHeight="1">
      <c r="A550" s="473"/>
      <c r="B550" s="443"/>
      <c r="C550" s="443"/>
      <c r="D550" s="43"/>
      <c r="E550" s="474"/>
      <c r="K550" s="391"/>
      <c r="L550" s="225"/>
      <c r="M550" s="225"/>
      <c r="N550" s="225"/>
      <c r="O550" s="225"/>
      <c r="P550" s="225"/>
    </row>
    <row r="551" spans="1:16" s="281" customFormat="1" ht="24" customHeight="1">
      <c r="A551" s="473"/>
      <c r="B551" s="443"/>
      <c r="C551" s="443"/>
      <c r="D551" s="43"/>
      <c r="E551" s="474"/>
      <c r="K551" s="391"/>
      <c r="L551" s="225"/>
      <c r="M551" s="225"/>
      <c r="N551" s="225"/>
      <c r="O551" s="225"/>
      <c r="P551" s="225"/>
    </row>
    <row r="552" spans="1:16" s="281" customFormat="1" ht="24" customHeight="1">
      <c r="A552" s="473"/>
      <c r="B552" s="443"/>
      <c r="C552" s="443"/>
      <c r="D552" s="43"/>
      <c r="E552" s="474"/>
      <c r="K552" s="391"/>
      <c r="L552" s="225"/>
      <c r="M552" s="225"/>
      <c r="N552" s="225"/>
      <c r="O552" s="225"/>
      <c r="P552" s="225"/>
    </row>
    <row r="553" spans="1:16" s="281" customFormat="1" ht="24" customHeight="1">
      <c r="A553" s="473"/>
      <c r="B553" s="443"/>
      <c r="C553" s="443"/>
      <c r="D553" s="43"/>
      <c r="E553" s="474"/>
      <c r="K553" s="391"/>
      <c r="L553" s="225"/>
      <c r="M553" s="225"/>
      <c r="N553" s="225"/>
      <c r="O553" s="225"/>
      <c r="P553" s="225"/>
    </row>
    <row r="554" spans="1:16" s="281" customFormat="1" ht="24" customHeight="1">
      <c r="A554" s="473"/>
      <c r="B554" s="443"/>
      <c r="C554" s="443"/>
      <c r="D554" s="43"/>
      <c r="E554" s="474"/>
      <c r="K554" s="391"/>
      <c r="L554" s="225"/>
      <c r="M554" s="225"/>
      <c r="N554" s="225"/>
      <c r="O554" s="225"/>
      <c r="P554" s="225"/>
    </row>
    <row r="555" spans="1:16" s="281" customFormat="1" ht="24" customHeight="1">
      <c r="A555" s="473"/>
      <c r="B555" s="443"/>
      <c r="C555" s="443"/>
      <c r="D555" s="43"/>
      <c r="E555" s="474"/>
      <c r="K555" s="391"/>
      <c r="L555" s="225"/>
      <c r="M555" s="225"/>
      <c r="N555" s="225"/>
      <c r="O555" s="225"/>
      <c r="P555" s="225"/>
    </row>
    <row r="556" spans="1:16" s="281" customFormat="1" ht="24" customHeight="1">
      <c r="A556" s="473"/>
      <c r="B556" s="443"/>
      <c r="C556" s="443"/>
      <c r="D556" s="43"/>
      <c r="E556" s="474"/>
      <c r="K556" s="391"/>
      <c r="L556" s="225"/>
      <c r="M556" s="225"/>
      <c r="N556" s="225"/>
      <c r="O556" s="225"/>
      <c r="P556" s="225"/>
    </row>
    <row r="557" spans="1:16" s="281" customFormat="1" ht="24" customHeight="1">
      <c r="A557" s="473"/>
      <c r="B557" s="443"/>
      <c r="C557" s="443"/>
      <c r="D557" s="43"/>
      <c r="E557" s="474"/>
      <c r="K557" s="391"/>
      <c r="L557" s="225"/>
      <c r="M557" s="225"/>
      <c r="N557" s="225"/>
      <c r="O557" s="225"/>
      <c r="P557" s="225"/>
    </row>
    <row r="558" spans="1:16" s="281" customFormat="1" ht="24" customHeight="1">
      <c r="A558" s="473"/>
      <c r="B558" s="443"/>
      <c r="C558" s="443"/>
      <c r="D558" s="43"/>
      <c r="E558" s="474"/>
      <c r="K558" s="391"/>
      <c r="L558" s="225"/>
      <c r="M558" s="225"/>
      <c r="N558" s="225"/>
      <c r="O558" s="225"/>
      <c r="P558" s="225"/>
    </row>
    <row r="559" spans="1:16" s="281" customFormat="1" ht="24" customHeight="1">
      <c r="A559" s="473"/>
      <c r="B559" s="443"/>
      <c r="C559" s="443"/>
      <c r="D559" s="43"/>
      <c r="E559" s="474"/>
      <c r="K559" s="391"/>
      <c r="L559" s="225"/>
      <c r="M559" s="225"/>
      <c r="N559" s="225"/>
      <c r="O559" s="225"/>
      <c r="P559" s="225"/>
    </row>
    <row r="560" spans="1:16" s="281" customFormat="1" ht="24" customHeight="1">
      <c r="A560" s="473"/>
      <c r="B560" s="443"/>
      <c r="C560" s="443"/>
      <c r="D560" s="43"/>
      <c r="E560" s="474"/>
      <c r="K560" s="391"/>
      <c r="L560" s="225"/>
      <c r="M560" s="225"/>
      <c r="N560" s="225"/>
      <c r="O560" s="225"/>
      <c r="P560" s="225"/>
    </row>
    <row r="561" spans="1:16" s="281" customFormat="1" ht="24" customHeight="1">
      <c r="A561" s="473"/>
      <c r="B561" s="443"/>
      <c r="C561" s="443"/>
      <c r="D561" s="43"/>
      <c r="E561" s="474"/>
      <c r="K561" s="391"/>
      <c r="L561" s="225"/>
      <c r="M561" s="225"/>
      <c r="N561" s="225"/>
      <c r="O561" s="225"/>
      <c r="P561" s="225"/>
    </row>
    <row r="562" spans="1:16" s="281" customFormat="1" ht="24" customHeight="1">
      <c r="A562" s="473"/>
      <c r="B562" s="443"/>
      <c r="C562" s="443"/>
      <c r="D562" s="43"/>
      <c r="E562" s="474"/>
      <c r="K562" s="391"/>
      <c r="L562" s="225"/>
      <c r="M562" s="225"/>
      <c r="N562" s="225"/>
      <c r="O562" s="225"/>
      <c r="P562" s="225"/>
    </row>
    <row r="563" spans="1:16" s="281" customFormat="1" ht="24" customHeight="1">
      <c r="A563" s="473"/>
      <c r="B563" s="443"/>
      <c r="C563" s="443"/>
      <c r="D563" s="43"/>
      <c r="E563" s="474"/>
      <c r="K563" s="391"/>
      <c r="L563" s="225"/>
      <c r="M563" s="225"/>
      <c r="N563" s="225"/>
      <c r="O563" s="225"/>
      <c r="P563" s="225"/>
    </row>
    <row r="564" spans="1:16" s="281" customFormat="1" ht="24" customHeight="1">
      <c r="A564" s="473"/>
      <c r="B564" s="443"/>
      <c r="C564" s="443"/>
      <c r="D564" s="43"/>
      <c r="E564" s="474"/>
      <c r="K564" s="391"/>
      <c r="L564" s="225"/>
      <c r="M564" s="225"/>
      <c r="N564" s="225"/>
      <c r="O564" s="225"/>
      <c r="P564" s="225"/>
    </row>
    <row r="565" spans="1:16" s="281" customFormat="1" ht="24" customHeight="1">
      <c r="A565" s="473"/>
      <c r="B565" s="443"/>
      <c r="C565" s="443"/>
      <c r="D565" s="43"/>
      <c r="E565" s="474"/>
      <c r="K565" s="391"/>
      <c r="L565" s="225"/>
      <c r="M565" s="225"/>
      <c r="N565" s="225"/>
      <c r="O565" s="225"/>
      <c r="P565" s="225"/>
    </row>
    <row r="566" spans="1:16" s="281" customFormat="1" ht="24" customHeight="1">
      <c r="A566" s="473"/>
      <c r="B566" s="443"/>
      <c r="C566" s="443"/>
      <c r="D566" s="43"/>
      <c r="E566" s="474"/>
      <c r="K566" s="391"/>
      <c r="L566" s="225"/>
      <c r="M566" s="225"/>
      <c r="N566" s="225"/>
      <c r="O566" s="225"/>
      <c r="P566" s="225"/>
    </row>
    <row r="567" spans="1:16" s="281" customFormat="1" ht="24" customHeight="1">
      <c r="A567" s="473"/>
      <c r="B567" s="443"/>
      <c r="C567" s="443"/>
      <c r="D567" s="43"/>
      <c r="E567" s="474"/>
      <c r="K567" s="391"/>
      <c r="L567" s="225"/>
      <c r="M567" s="225"/>
      <c r="N567" s="225"/>
      <c r="O567" s="225"/>
      <c r="P567" s="225"/>
    </row>
    <row r="568" spans="1:16" s="281" customFormat="1" ht="24" customHeight="1">
      <c r="A568" s="473"/>
      <c r="B568" s="443"/>
      <c r="C568" s="443"/>
      <c r="D568" s="43"/>
      <c r="E568" s="474"/>
      <c r="K568" s="391"/>
      <c r="L568" s="225"/>
      <c r="M568" s="225"/>
      <c r="N568" s="225"/>
      <c r="O568" s="225"/>
      <c r="P568" s="225"/>
    </row>
    <row r="569" spans="1:16" s="281" customFormat="1" ht="24" customHeight="1">
      <c r="A569" s="473"/>
      <c r="B569" s="443"/>
      <c r="C569" s="443"/>
      <c r="D569" s="43"/>
      <c r="E569" s="474"/>
      <c r="K569" s="391"/>
      <c r="L569" s="225"/>
      <c r="M569" s="225"/>
      <c r="N569" s="225"/>
      <c r="O569" s="225"/>
      <c r="P569" s="225"/>
    </row>
    <row r="570" spans="1:16" s="281" customFormat="1" ht="24" customHeight="1">
      <c r="A570" s="473"/>
      <c r="B570" s="443"/>
      <c r="C570" s="443"/>
      <c r="D570" s="43"/>
      <c r="E570" s="474"/>
      <c r="K570" s="391"/>
      <c r="L570" s="225"/>
      <c r="M570" s="225"/>
      <c r="N570" s="225"/>
      <c r="O570" s="225"/>
      <c r="P570" s="225"/>
    </row>
    <row r="571" spans="1:16" s="281" customFormat="1" ht="24" customHeight="1">
      <c r="A571" s="473"/>
      <c r="B571" s="443"/>
      <c r="C571" s="443"/>
      <c r="D571" s="43"/>
      <c r="E571" s="474"/>
      <c r="K571" s="391"/>
      <c r="L571" s="225"/>
      <c r="M571" s="225"/>
      <c r="N571" s="225"/>
      <c r="O571" s="225"/>
      <c r="P571" s="225"/>
    </row>
    <row r="572" spans="1:16" s="281" customFormat="1" ht="24" customHeight="1">
      <c r="A572" s="473"/>
      <c r="B572" s="443"/>
      <c r="C572" s="443"/>
      <c r="D572" s="43"/>
      <c r="E572" s="474"/>
      <c r="K572" s="391"/>
      <c r="L572" s="225"/>
      <c r="M572" s="225"/>
      <c r="N572" s="225"/>
      <c r="O572" s="225"/>
      <c r="P572" s="225"/>
    </row>
    <row r="573" spans="1:16" s="281" customFormat="1" ht="24" customHeight="1">
      <c r="A573" s="473"/>
      <c r="B573" s="443"/>
      <c r="C573" s="443"/>
      <c r="D573" s="43"/>
      <c r="E573" s="474"/>
      <c r="K573" s="391"/>
      <c r="L573" s="225"/>
      <c r="M573" s="225"/>
      <c r="N573" s="225"/>
      <c r="O573" s="225"/>
      <c r="P573" s="225"/>
    </row>
    <row r="574" spans="1:16" s="281" customFormat="1" ht="24" customHeight="1">
      <c r="A574" s="473"/>
      <c r="B574" s="443"/>
      <c r="C574" s="443"/>
      <c r="D574" s="43"/>
      <c r="E574" s="474"/>
      <c r="K574" s="391"/>
      <c r="L574" s="225"/>
      <c r="M574" s="225"/>
      <c r="N574" s="225"/>
      <c r="O574" s="225"/>
      <c r="P574" s="225"/>
    </row>
    <row r="575" spans="1:16" s="281" customFormat="1" ht="24" customHeight="1">
      <c r="A575" s="473"/>
      <c r="B575" s="443"/>
      <c r="C575" s="443"/>
      <c r="D575" s="43"/>
      <c r="E575" s="474"/>
      <c r="K575" s="391"/>
      <c r="L575" s="225"/>
      <c r="M575" s="225"/>
      <c r="N575" s="225"/>
      <c r="O575" s="225"/>
      <c r="P575" s="225"/>
    </row>
    <row r="576" spans="1:16" s="281" customFormat="1" ht="24" customHeight="1">
      <c r="A576" s="473"/>
      <c r="B576" s="443"/>
      <c r="C576" s="443"/>
      <c r="D576" s="43"/>
      <c r="E576" s="474"/>
      <c r="K576" s="391"/>
      <c r="L576" s="225"/>
      <c r="M576" s="225"/>
      <c r="N576" s="225"/>
      <c r="O576" s="225"/>
      <c r="P576" s="225"/>
    </row>
    <row r="577" spans="1:16" s="281" customFormat="1" ht="24" customHeight="1">
      <c r="A577" s="473"/>
      <c r="B577" s="443"/>
      <c r="C577" s="443"/>
      <c r="D577" s="43"/>
      <c r="E577" s="474"/>
      <c r="K577" s="391"/>
      <c r="L577" s="225"/>
      <c r="M577" s="225"/>
      <c r="N577" s="225"/>
      <c r="O577" s="225"/>
      <c r="P577" s="225"/>
    </row>
    <row r="578" spans="1:16" s="281" customFormat="1" ht="24" customHeight="1">
      <c r="A578" s="473"/>
      <c r="B578" s="443"/>
      <c r="C578" s="443"/>
      <c r="D578" s="43"/>
      <c r="E578" s="474"/>
      <c r="K578" s="391"/>
      <c r="L578" s="225"/>
      <c r="M578" s="225"/>
      <c r="N578" s="225"/>
      <c r="O578" s="225"/>
      <c r="P578" s="225"/>
    </row>
    <row r="579" spans="1:16" s="281" customFormat="1" ht="24" customHeight="1">
      <c r="A579" s="473"/>
      <c r="B579" s="443"/>
      <c r="C579" s="443"/>
      <c r="D579" s="43"/>
      <c r="E579" s="474"/>
      <c r="K579" s="391"/>
      <c r="L579" s="225"/>
      <c r="M579" s="225"/>
      <c r="N579" s="225"/>
      <c r="O579" s="225"/>
      <c r="P579" s="225"/>
    </row>
    <row r="580" spans="1:16" s="281" customFormat="1" ht="24" customHeight="1">
      <c r="A580" s="473"/>
      <c r="B580" s="443"/>
      <c r="C580" s="443"/>
      <c r="D580" s="43"/>
      <c r="E580" s="474"/>
      <c r="K580" s="391"/>
      <c r="L580" s="225"/>
      <c r="M580" s="225"/>
      <c r="N580" s="225"/>
      <c r="O580" s="225"/>
      <c r="P580" s="225"/>
    </row>
    <row r="581" spans="1:16" s="281" customFormat="1" ht="24" customHeight="1">
      <c r="A581" s="473"/>
      <c r="B581" s="443"/>
      <c r="C581" s="443"/>
      <c r="D581" s="43"/>
      <c r="E581" s="474"/>
      <c r="K581" s="391"/>
      <c r="L581" s="225"/>
      <c r="M581" s="225"/>
      <c r="N581" s="225"/>
      <c r="O581" s="225"/>
      <c r="P581" s="225"/>
    </row>
    <row r="582" spans="1:16" s="281" customFormat="1" ht="24" customHeight="1">
      <c r="A582" s="473"/>
      <c r="B582" s="443"/>
      <c r="C582" s="443"/>
      <c r="D582" s="43"/>
      <c r="E582" s="474"/>
      <c r="K582" s="391"/>
      <c r="L582" s="225"/>
      <c r="M582" s="225"/>
      <c r="N582" s="225"/>
      <c r="O582" s="225"/>
      <c r="P582" s="225"/>
    </row>
    <row r="583" spans="1:16" s="281" customFormat="1" ht="24" customHeight="1">
      <c r="A583" s="473"/>
      <c r="B583" s="443"/>
      <c r="C583" s="443"/>
      <c r="D583" s="43"/>
      <c r="E583" s="474"/>
      <c r="K583" s="391"/>
      <c r="L583" s="225"/>
      <c r="M583" s="225"/>
      <c r="N583" s="225"/>
      <c r="O583" s="225"/>
      <c r="P583" s="225"/>
    </row>
    <row r="584" spans="1:16" s="281" customFormat="1" ht="24" customHeight="1">
      <c r="A584" s="473"/>
      <c r="B584" s="443"/>
      <c r="C584" s="443"/>
      <c r="D584" s="43"/>
      <c r="E584" s="474"/>
      <c r="K584" s="391"/>
      <c r="L584" s="225"/>
      <c r="M584" s="225"/>
      <c r="N584" s="225"/>
      <c r="O584" s="225"/>
      <c r="P584" s="225"/>
    </row>
    <row r="585" spans="1:16" s="281" customFormat="1" ht="24" customHeight="1">
      <c r="A585" s="473"/>
      <c r="B585" s="443"/>
      <c r="C585" s="443"/>
      <c r="D585" s="43"/>
      <c r="E585" s="474"/>
      <c r="K585" s="391"/>
      <c r="L585" s="225"/>
      <c r="M585" s="225"/>
      <c r="N585" s="225"/>
      <c r="O585" s="225"/>
      <c r="P585" s="225"/>
    </row>
    <row r="586" spans="1:16" s="281" customFormat="1" ht="24" customHeight="1">
      <c r="A586" s="473"/>
      <c r="B586" s="443"/>
      <c r="C586" s="443"/>
      <c r="D586" s="43"/>
      <c r="E586" s="474"/>
      <c r="K586" s="391"/>
      <c r="L586" s="225"/>
      <c r="M586" s="225"/>
      <c r="N586" s="225"/>
      <c r="O586" s="225"/>
      <c r="P586" s="225"/>
    </row>
    <row r="587" spans="1:16" s="281" customFormat="1" ht="24" customHeight="1">
      <c r="A587" s="473"/>
      <c r="B587" s="443"/>
      <c r="C587" s="443"/>
      <c r="D587" s="43"/>
      <c r="E587" s="474"/>
      <c r="K587" s="391"/>
      <c r="L587" s="225"/>
      <c r="M587" s="225"/>
      <c r="N587" s="225"/>
      <c r="O587" s="225"/>
      <c r="P587" s="225"/>
    </row>
    <row r="588" spans="1:16" s="281" customFormat="1" ht="24" customHeight="1">
      <c r="A588" s="473"/>
      <c r="B588" s="443"/>
      <c r="C588" s="443"/>
      <c r="D588" s="43"/>
      <c r="E588" s="474"/>
      <c r="K588" s="391"/>
      <c r="L588" s="225"/>
      <c r="M588" s="225"/>
      <c r="N588" s="225"/>
      <c r="O588" s="225"/>
      <c r="P588" s="225"/>
    </row>
    <row r="589" spans="1:16" s="281" customFormat="1" ht="24" customHeight="1">
      <c r="A589" s="473"/>
      <c r="B589" s="443"/>
      <c r="C589" s="443"/>
      <c r="D589" s="43"/>
      <c r="E589" s="474"/>
      <c r="K589" s="391"/>
      <c r="L589" s="225"/>
      <c r="M589" s="225"/>
      <c r="N589" s="225"/>
      <c r="O589" s="225"/>
      <c r="P589" s="225"/>
    </row>
    <row r="590" spans="1:16" s="281" customFormat="1" ht="24" customHeight="1">
      <c r="A590" s="473"/>
      <c r="B590" s="443"/>
      <c r="C590" s="443"/>
      <c r="D590" s="43"/>
      <c r="E590" s="474"/>
      <c r="K590" s="391"/>
      <c r="L590" s="225"/>
      <c r="M590" s="225"/>
      <c r="N590" s="225"/>
      <c r="O590" s="225"/>
      <c r="P590" s="225"/>
    </row>
    <row r="591" spans="1:16" s="281" customFormat="1" ht="24" customHeight="1">
      <c r="A591" s="473"/>
      <c r="B591" s="443"/>
      <c r="C591" s="443"/>
      <c r="D591" s="43"/>
      <c r="E591" s="474"/>
      <c r="K591" s="391"/>
      <c r="L591" s="225"/>
      <c r="M591" s="225"/>
      <c r="N591" s="225"/>
      <c r="O591" s="225"/>
      <c r="P591" s="225"/>
    </row>
    <row r="592" spans="1:16" s="281" customFormat="1" ht="24" customHeight="1">
      <c r="A592" s="473"/>
      <c r="B592" s="443"/>
      <c r="C592" s="443"/>
      <c r="D592" s="43"/>
      <c r="E592" s="474"/>
      <c r="K592" s="391"/>
      <c r="L592" s="225"/>
      <c r="M592" s="225"/>
      <c r="N592" s="225"/>
      <c r="O592" s="225"/>
      <c r="P592" s="225"/>
    </row>
    <row r="593" spans="1:16" s="281" customFormat="1" ht="24" customHeight="1">
      <c r="A593" s="473"/>
      <c r="B593" s="443"/>
      <c r="C593" s="443"/>
      <c r="D593" s="43"/>
      <c r="E593" s="474"/>
      <c r="K593" s="391"/>
      <c r="L593" s="225"/>
      <c r="M593" s="225"/>
      <c r="N593" s="225"/>
      <c r="O593" s="225"/>
      <c r="P593" s="225"/>
    </row>
    <row r="594" spans="1:16" s="281" customFormat="1" ht="24" customHeight="1">
      <c r="A594" s="473"/>
      <c r="B594" s="443"/>
      <c r="C594" s="443"/>
      <c r="D594" s="43"/>
      <c r="E594" s="474"/>
      <c r="K594" s="391"/>
      <c r="L594" s="225"/>
      <c r="M594" s="225"/>
      <c r="N594" s="225"/>
      <c r="O594" s="225"/>
      <c r="P594" s="225"/>
    </row>
    <row r="595" spans="1:16" s="281" customFormat="1" ht="24" customHeight="1">
      <c r="A595" s="473"/>
      <c r="B595" s="443"/>
      <c r="C595" s="443"/>
      <c r="D595" s="43"/>
      <c r="E595" s="474"/>
      <c r="K595" s="391"/>
      <c r="L595" s="225"/>
      <c r="M595" s="225"/>
      <c r="N595" s="225"/>
      <c r="O595" s="225"/>
      <c r="P595" s="225"/>
    </row>
    <row r="596" spans="1:16" s="281" customFormat="1" ht="24" customHeight="1">
      <c r="A596" s="473"/>
      <c r="B596" s="443"/>
      <c r="C596" s="443"/>
      <c r="D596" s="43"/>
      <c r="E596" s="474"/>
      <c r="K596" s="391"/>
      <c r="L596" s="225"/>
      <c r="M596" s="225"/>
      <c r="N596" s="225"/>
      <c r="O596" s="225"/>
      <c r="P596" s="225"/>
    </row>
    <row r="597" spans="1:16" s="281" customFormat="1" ht="24" customHeight="1">
      <c r="A597" s="473"/>
      <c r="B597" s="443"/>
      <c r="C597" s="443"/>
      <c r="D597" s="43"/>
      <c r="E597" s="474"/>
      <c r="K597" s="391"/>
      <c r="L597" s="225"/>
      <c r="M597" s="225"/>
      <c r="N597" s="225"/>
      <c r="O597" s="225"/>
      <c r="P597" s="225"/>
    </row>
    <row r="598" spans="1:16" s="281" customFormat="1" ht="24" customHeight="1">
      <c r="A598" s="473"/>
      <c r="B598" s="443"/>
      <c r="C598" s="443"/>
      <c r="D598" s="43"/>
      <c r="E598" s="474"/>
      <c r="K598" s="391"/>
      <c r="L598" s="225"/>
      <c r="M598" s="225"/>
      <c r="N598" s="225"/>
      <c r="O598" s="225"/>
      <c r="P598" s="225"/>
    </row>
    <row r="599" spans="1:16" s="281" customFormat="1" ht="24" customHeight="1">
      <c r="A599" s="473"/>
      <c r="B599" s="443"/>
      <c r="C599" s="443"/>
      <c r="D599" s="43"/>
      <c r="E599" s="474"/>
      <c r="K599" s="391"/>
      <c r="L599" s="225"/>
      <c r="M599" s="225"/>
      <c r="N599" s="225"/>
      <c r="O599" s="225"/>
      <c r="P599" s="225"/>
    </row>
    <row r="600" spans="1:16" s="281" customFormat="1" ht="24" customHeight="1">
      <c r="A600" s="473"/>
      <c r="B600" s="443"/>
      <c r="C600" s="443"/>
      <c r="D600" s="43"/>
      <c r="E600" s="474"/>
      <c r="K600" s="391"/>
      <c r="L600" s="225"/>
      <c r="M600" s="225"/>
      <c r="N600" s="225"/>
      <c r="O600" s="225"/>
      <c r="P600" s="225"/>
    </row>
    <row r="601" spans="1:16" s="281" customFormat="1" ht="24" customHeight="1">
      <c r="A601" s="473"/>
      <c r="B601" s="443"/>
      <c r="C601" s="443"/>
      <c r="D601" s="43"/>
      <c r="E601" s="474"/>
      <c r="K601" s="391"/>
      <c r="L601" s="225"/>
      <c r="M601" s="225"/>
      <c r="N601" s="225"/>
      <c r="O601" s="225"/>
      <c r="P601" s="225"/>
    </row>
    <row r="602" spans="1:16" s="281" customFormat="1" ht="24" customHeight="1">
      <c r="A602" s="473"/>
      <c r="B602" s="443"/>
      <c r="C602" s="443"/>
      <c r="D602" s="43"/>
      <c r="E602" s="474"/>
      <c r="K602" s="391"/>
      <c r="L602" s="225"/>
      <c r="M602" s="225"/>
      <c r="N602" s="225"/>
      <c r="O602" s="225"/>
      <c r="P602" s="225"/>
    </row>
    <row r="603" spans="1:16" s="281" customFormat="1" ht="24" customHeight="1">
      <c r="A603" s="473"/>
      <c r="B603" s="443"/>
      <c r="C603" s="443"/>
      <c r="D603" s="43"/>
      <c r="E603" s="474"/>
      <c r="K603" s="391"/>
      <c r="L603" s="225"/>
      <c r="M603" s="225"/>
      <c r="N603" s="225"/>
      <c r="O603" s="225"/>
      <c r="P603" s="225"/>
    </row>
    <row r="604" spans="1:16" s="281" customFormat="1" ht="24" customHeight="1">
      <c r="A604" s="473"/>
      <c r="B604" s="443"/>
      <c r="C604" s="443"/>
      <c r="D604" s="43"/>
      <c r="E604" s="474"/>
      <c r="K604" s="391"/>
      <c r="L604" s="225"/>
      <c r="M604" s="225"/>
      <c r="N604" s="225"/>
      <c r="O604" s="225"/>
      <c r="P604" s="225"/>
    </row>
    <row r="605" spans="1:16" s="281" customFormat="1" ht="24" customHeight="1">
      <c r="A605" s="473"/>
      <c r="B605" s="443"/>
      <c r="C605" s="443"/>
      <c r="D605" s="43"/>
      <c r="E605" s="474"/>
      <c r="K605" s="391"/>
      <c r="L605" s="225"/>
      <c r="M605" s="225"/>
      <c r="N605" s="225"/>
      <c r="O605" s="225"/>
      <c r="P605" s="225"/>
    </row>
    <row r="606" spans="1:16" s="281" customFormat="1" ht="24" customHeight="1">
      <c r="A606" s="473"/>
      <c r="B606" s="443"/>
      <c r="C606" s="443"/>
      <c r="D606" s="43"/>
      <c r="E606" s="474"/>
      <c r="K606" s="391"/>
      <c r="L606" s="225"/>
      <c r="M606" s="225"/>
      <c r="N606" s="225"/>
      <c r="O606" s="225"/>
      <c r="P606" s="225"/>
    </row>
    <row r="607" spans="1:16" s="281" customFormat="1" ht="24" customHeight="1">
      <c r="A607" s="473"/>
      <c r="B607" s="443"/>
      <c r="C607" s="443"/>
      <c r="D607" s="43"/>
      <c r="E607" s="474"/>
      <c r="K607" s="391"/>
      <c r="L607" s="225"/>
      <c r="M607" s="225"/>
      <c r="N607" s="225"/>
      <c r="O607" s="225"/>
      <c r="P607" s="225"/>
    </row>
    <row r="608" spans="1:16" s="281" customFormat="1" ht="24" customHeight="1">
      <c r="A608" s="473"/>
      <c r="B608" s="443"/>
      <c r="C608" s="443"/>
      <c r="D608" s="43"/>
      <c r="E608" s="474"/>
      <c r="K608" s="391"/>
      <c r="L608" s="225"/>
      <c r="M608" s="225"/>
      <c r="N608" s="225"/>
      <c r="O608" s="225"/>
      <c r="P608" s="225"/>
    </row>
    <row r="609" spans="1:16" s="281" customFormat="1" ht="24" customHeight="1">
      <c r="A609" s="473"/>
      <c r="B609" s="443"/>
      <c r="C609" s="443"/>
      <c r="D609" s="43"/>
      <c r="E609" s="474"/>
      <c r="K609" s="391"/>
      <c r="L609" s="225"/>
      <c r="M609" s="225"/>
      <c r="N609" s="225"/>
      <c r="O609" s="225"/>
      <c r="P609" s="225"/>
    </row>
    <row r="610" spans="1:16" s="281" customFormat="1" ht="24" customHeight="1">
      <c r="A610" s="473"/>
      <c r="B610" s="443"/>
      <c r="C610" s="443"/>
      <c r="D610" s="43"/>
      <c r="E610" s="474"/>
      <c r="K610" s="391"/>
      <c r="L610" s="225"/>
      <c r="M610" s="225"/>
      <c r="N610" s="225"/>
      <c r="O610" s="225"/>
      <c r="P610" s="225"/>
    </row>
    <row r="611" spans="1:16" s="281" customFormat="1" ht="24" customHeight="1">
      <c r="A611" s="473"/>
      <c r="B611" s="443"/>
      <c r="C611" s="443"/>
      <c r="D611" s="43"/>
      <c r="E611" s="474"/>
      <c r="K611" s="391"/>
      <c r="L611" s="225"/>
      <c r="M611" s="225"/>
      <c r="N611" s="225"/>
      <c r="O611" s="225"/>
      <c r="P611" s="225"/>
    </row>
    <row r="612" spans="1:16" s="281" customFormat="1" ht="24" customHeight="1">
      <c r="A612" s="473"/>
      <c r="B612" s="443"/>
      <c r="C612" s="443"/>
      <c r="D612" s="43"/>
      <c r="E612" s="474"/>
      <c r="K612" s="391"/>
      <c r="L612" s="225"/>
      <c r="M612" s="225"/>
      <c r="N612" s="225"/>
      <c r="O612" s="225"/>
      <c r="P612" s="225"/>
    </row>
    <row r="613" spans="1:16" s="281" customFormat="1" ht="24" customHeight="1">
      <c r="A613" s="473"/>
      <c r="B613" s="443"/>
      <c r="C613" s="443"/>
      <c r="D613" s="43"/>
      <c r="E613" s="474"/>
      <c r="K613" s="391"/>
      <c r="L613" s="225"/>
      <c r="M613" s="225"/>
      <c r="N613" s="225"/>
      <c r="O613" s="225"/>
      <c r="P613" s="225"/>
    </row>
    <row r="614" spans="1:16" s="281" customFormat="1" ht="24" customHeight="1">
      <c r="A614" s="473"/>
      <c r="B614" s="443"/>
      <c r="C614" s="443"/>
      <c r="D614" s="43"/>
      <c r="E614" s="474"/>
      <c r="K614" s="391"/>
      <c r="L614" s="225"/>
      <c r="M614" s="225"/>
      <c r="N614" s="225"/>
      <c r="O614" s="225"/>
      <c r="P614" s="225"/>
    </row>
    <row r="615" spans="1:16" s="281" customFormat="1" ht="24" customHeight="1">
      <c r="A615" s="473"/>
      <c r="B615" s="443"/>
      <c r="C615" s="443"/>
      <c r="D615" s="43"/>
      <c r="E615" s="474"/>
      <c r="K615" s="391"/>
      <c r="L615" s="225"/>
      <c r="M615" s="225"/>
      <c r="N615" s="225"/>
      <c r="O615" s="225"/>
      <c r="P615" s="225"/>
    </row>
    <row r="616" spans="1:16" s="281" customFormat="1" ht="24" customHeight="1">
      <c r="A616" s="473"/>
      <c r="B616" s="443"/>
      <c r="C616" s="443"/>
      <c r="D616" s="43"/>
      <c r="E616" s="474"/>
      <c r="K616" s="391"/>
      <c r="L616" s="225"/>
      <c r="M616" s="225"/>
      <c r="N616" s="225"/>
      <c r="O616" s="225"/>
      <c r="P616" s="225"/>
    </row>
    <row r="617" spans="1:16" s="281" customFormat="1" ht="24" customHeight="1">
      <c r="A617" s="473"/>
      <c r="B617" s="443"/>
      <c r="C617" s="443"/>
      <c r="D617" s="43"/>
      <c r="E617" s="474"/>
      <c r="K617" s="391"/>
      <c r="L617" s="225"/>
      <c r="M617" s="225"/>
      <c r="N617" s="225"/>
      <c r="O617" s="225"/>
      <c r="P617" s="225"/>
    </row>
    <row r="618" spans="1:16" s="281" customFormat="1" ht="24" customHeight="1">
      <c r="A618" s="473"/>
      <c r="B618" s="443"/>
      <c r="C618" s="443"/>
      <c r="D618" s="43"/>
      <c r="E618" s="474"/>
      <c r="K618" s="391"/>
      <c r="L618" s="225"/>
      <c r="M618" s="225"/>
      <c r="N618" s="225"/>
      <c r="O618" s="225"/>
      <c r="P618" s="225"/>
    </row>
    <row r="619" spans="1:16" s="281" customFormat="1" ht="24" customHeight="1">
      <c r="A619" s="473"/>
      <c r="B619" s="443"/>
      <c r="C619" s="443"/>
      <c r="D619" s="43"/>
      <c r="E619" s="474"/>
      <c r="K619" s="391"/>
      <c r="L619" s="225"/>
      <c r="M619" s="225"/>
      <c r="N619" s="225"/>
      <c r="O619" s="225"/>
      <c r="P619" s="225"/>
    </row>
    <row r="620" spans="1:16" s="281" customFormat="1" ht="24" customHeight="1">
      <c r="A620" s="473"/>
      <c r="B620" s="443"/>
      <c r="C620" s="443"/>
      <c r="D620" s="43"/>
      <c r="E620" s="474"/>
      <c r="K620" s="391"/>
      <c r="L620" s="225"/>
      <c r="M620" s="225"/>
      <c r="N620" s="225"/>
      <c r="O620" s="225"/>
      <c r="P620" s="225"/>
    </row>
    <row r="621" spans="1:16" s="281" customFormat="1" ht="24" customHeight="1">
      <c r="A621" s="473"/>
      <c r="B621" s="443"/>
      <c r="C621" s="443"/>
      <c r="D621" s="43"/>
      <c r="E621" s="474"/>
      <c r="K621" s="391"/>
      <c r="L621" s="225"/>
      <c r="M621" s="225"/>
      <c r="N621" s="225"/>
      <c r="O621" s="225"/>
      <c r="P621" s="225"/>
    </row>
    <row r="622" spans="1:16" s="281" customFormat="1" ht="24" customHeight="1">
      <c r="A622" s="473"/>
      <c r="B622" s="443"/>
      <c r="C622" s="443"/>
      <c r="D622" s="43"/>
      <c r="E622" s="474"/>
      <c r="K622" s="391"/>
      <c r="L622" s="225"/>
      <c r="M622" s="225"/>
      <c r="N622" s="225"/>
      <c r="O622" s="225"/>
      <c r="P622" s="225"/>
    </row>
    <row r="623" spans="1:16" s="281" customFormat="1" ht="24" customHeight="1">
      <c r="A623" s="473"/>
      <c r="B623" s="443"/>
      <c r="C623" s="443"/>
      <c r="D623" s="43"/>
      <c r="E623" s="474"/>
      <c r="K623" s="391"/>
      <c r="L623" s="225"/>
      <c r="M623" s="225"/>
      <c r="N623" s="225"/>
      <c r="O623" s="225"/>
      <c r="P623" s="225"/>
    </row>
    <row r="624" spans="1:16" s="281" customFormat="1" ht="24" customHeight="1">
      <c r="A624" s="473"/>
      <c r="B624" s="443"/>
      <c r="C624" s="443"/>
      <c r="D624" s="43"/>
      <c r="E624" s="474"/>
      <c r="K624" s="391"/>
      <c r="L624" s="225"/>
      <c r="M624" s="225"/>
      <c r="N624" s="225"/>
      <c r="O624" s="225"/>
      <c r="P624" s="225"/>
    </row>
    <row r="625" spans="1:16" s="281" customFormat="1" ht="24" customHeight="1">
      <c r="A625" s="473"/>
      <c r="B625" s="443"/>
      <c r="C625" s="443"/>
      <c r="D625" s="43"/>
      <c r="E625" s="474"/>
      <c r="K625" s="391"/>
      <c r="L625" s="225"/>
      <c r="M625" s="225"/>
      <c r="N625" s="225"/>
      <c r="O625" s="225"/>
      <c r="P625" s="225"/>
    </row>
    <row r="626" spans="1:16" s="281" customFormat="1" ht="24" customHeight="1">
      <c r="A626" s="473"/>
      <c r="B626" s="443"/>
      <c r="C626" s="443"/>
      <c r="D626" s="43"/>
      <c r="E626" s="474"/>
      <c r="K626" s="391"/>
      <c r="L626" s="225"/>
      <c r="M626" s="225"/>
      <c r="N626" s="225"/>
      <c r="O626" s="225"/>
      <c r="P626" s="225"/>
    </row>
    <row r="627" spans="1:16" s="281" customFormat="1" ht="24" customHeight="1">
      <c r="A627" s="473"/>
      <c r="B627" s="443"/>
      <c r="C627" s="443"/>
      <c r="D627" s="43"/>
      <c r="E627" s="474"/>
      <c r="K627" s="391"/>
      <c r="L627" s="225"/>
      <c r="M627" s="225"/>
      <c r="N627" s="225"/>
      <c r="O627" s="225"/>
      <c r="P627" s="225"/>
    </row>
    <row r="628" spans="1:16" s="281" customFormat="1" ht="24" customHeight="1">
      <c r="A628" s="473"/>
      <c r="B628" s="443"/>
      <c r="C628" s="443"/>
      <c r="D628" s="43"/>
      <c r="E628" s="474"/>
      <c r="K628" s="391"/>
      <c r="L628" s="225"/>
      <c r="M628" s="225"/>
      <c r="N628" s="225"/>
      <c r="O628" s="225"/>
      <c r="P628" s="225"/>
    </row>
    <row r="629" spans="1:16" s="281" customFormat="1" ht="24" customHeight="1">
      <c r="A629" s="473"/>
      <c r="B629" s="443"/>
      <c r="C629" s="443"/>
      <c r="D629" s="43"/>
      <c r="E629" s="474"/>
      <c r="K629" s="391"/>
      <c r="L629" s="225"/>
      <c r="M629" s="225"/>
      <c r="N629" s="225"/>
      <c r="O629" s="225"/>
      <c r="P629" s="225"/>
    </row>
    <row r="630" spans="1:16" s="281" customFormat="1" ht="24" customHeight="1">
      <c r="A630" s="473"/>
      <c r="B630" s="443"/>
      <c r="C630" s="443"/>
      <c r="D630" s="43"/>
      <c r="E630" s="474"/>
      <c r="K630" s="391"/>
      <c r="L630" s="225"/>
      <c r="M630" s="225"/>
      <c r="N630" s="225"/>
      <c r="O630" s="225"/>
      <c r="P630" s="225"/>
    </row>
    <row r="631" spans="1:16" s="281" customFormat="1" ht="24" customHeight="1">
      <c r="A631" s="473"/>
      <c r="B631" s="443"/>
      <c r="C631" s="443"/>
      <c r="D631" s="43"/>
      <c r="E631" s="474"/>
      <c r="K631" s="391"/>
      <c r="L631" s="225"/>
      <c r="M631" s="225"/>
      <c r="N631" s="225"/>
      <c r="O631" s="225"/>
      <c r="P631" s="225"/>
    </row>
    <row r="632" spans="1:16" s="281" customFormat="1" ht="24" customHeight="1">
      <c r="A632" s="473"/>
      <c r="B632" s="443"/>
      <c r="C632" s="443"/>
      <c r="D632" s="43"/>
      <c r="E632" s="474"/>
      <c r="K632" s="391"/>
      <c r="L632" s="225"/>
      <c r="M632" s="225"/>
      <c r="N632" s="225"/>
      <c r="O632" s="225"/>
      <c r="P632" s="225"/>
    </row>
    <row r="633" spans="1:16" s="281" customFormat="1" ht="24" customHeight="1">
      <c r="A633" s="473"/>
      <c r="B633" s="443"/>
      <c r="C633" s="443"/>
      <c r="D633" s="43"/>
      <c r="E633" s="474"/>
      <c r="K633" s="391"/>
      <c r="L633" s="225"/>
      <c r="M633" s="225"/>
      <c r="N633" s="225"/>
      <c r="O633" s="225"/>
      <c r="P633" s="225"/>
    </row>
    <row r="634" spans="1:16" s="281" customFormat="1" ht="24" customHeight="1">
      <c r="A634" s="473"/>
      <c r="B634" s="443"/>
      <c r="C634" s="443"/>
      <c r="D634" s="43"/>
      <c r="E634" s="474"/>
      <c r="K634" s="391"/>
      <c r="L634" s="225"/>
      <c r="M634" s="225"/>
      <c r="N634" s="225"/>
      <c r="O634" s="225"/>
      <c r="P634" s="225"/>
    </row>
    <row r="635" spans="1:16" s="281" customFormat="1" ht="24" customHeight="1">
      <c r="A635" s="473"/>
      <c r="B635" s="443"/>
      <c r="C635" s="443"/>
      <c r="D635" s="43"/>
      <c r="E635" s="474"/>
      <c r="K635" s="391"/>
      <c r="L635" s="225"/>
      <c r="M635" s="225"/>
      <c r="N635" s="225"/>
      <c r="O635" s="225"/>
      <c r="P635" s="225"/>
    </row>
    <row r="636" spans="1:16" s="281" customFormat="1" ht="24" customHeight="1">
      <c r="A636" s="473"/>
      <c r="B636" s="443"/>
      <c r="C636" s="443"/>
      <c r="D636" s="43"/>
      <c r="E636" s="474"/>
      <c r="K636" s="391"/>
      <c r="L636" s="225"/>
      <c r="M636" s="225"/>
      <c r="N636" s="225"/>
      <c r="O636" s="225"/>
      <c r="P636" s="225"/>
    </row>
    <row r="637" spans="1:16" s="281" customFormat="1" ht="24" customHeight="1">
      <c r="A637" s="473"/>
      <c r="B637" s="443"/>
      <c r="C637" s="443"/>
      <c r="D637" s="43"/>
      <c r="E637" s="474"/>
      <c r="K637" s="391"/>
      <c r="L637" s="225"/>
      <c r="M637" s="225"/>
      <c r="N637" s="225"/>
      <c r="O637" s="225"/>
      <c r="P637" s="225"/>
    </row>
    <row r="638" spans="1:16" s="281" customFormat="1" ht="24" customHeight="1">
      <c r="A638" s="473"/>
      <c r="B638" s="443"/>
      <c r="C638" s="443"/>
      <c r="D638" s="43"/>
      <c r="E638" s="474"/>
      <c r="K638" s="391"/>
      <c r="L638" s="225"/>
      <c r="M638" s="225"/>
      <c r="N638" s="225"/>
      <c r="O638" s="225"/>
      <c r="P638" s="225"/>
    </row>
    <row r="639" spans="1:16" s="281" customFormat="1" ht="24" customHeight="1">
      <c r="A639" s="473"/>
      <c r="B639" s="443"/>
      <c r="C639" s="443"/>
      <c r="D639" s="43"/>
      <c r="E639" s="474"/>
      <c r="K639" s="391"/>
      <c r="L639" s="225"/>
      <c r="M639" s="225"/>
      <c r="N639" s="225"/>
      <c r="O639" s="225"/>
      <c r="P639" s="225"/>
    </row>
    <row r="640" spans="1:16" s="281" customFormat="1" ht="24" customHeight="1">
      <c r="A640" s="473"/>
      <c r="B640" s="443"/>
      <c r="C640" s="443"/>
      <c r="D640" s="43"/>
      <c r="E640" s="474"/>
      <c r="K640" s="391"/>
      <c r="L640" s="225"/>
      <c r="M640" s="225"/>
      <c r="N640" s="225"/>
      <c r="O640" s="225"/>
      <c r="P640" s="225"/>
    </row>
    <row r="641" spans="1:16" s="281" customFormat="1" ht="24" customHeight="1">
      <c r="A641" s="473"/>
      <c r="B641" s="443"/>
      <c r="C641" s="443"/>
      <c r="D641" s="43"/>
      <c r="E641" s="474"/>
      <c r="K641" s="391"/>
      <c r="L641" s="225"/>
      <c r="M641" s="225"/>
      <c r="N641" s="225"/>
      <c r="O641" s="225"/>
      <c r="P641" s="225"/>
    </row>
    <row r="642" spans="1:16" s="281" customFormat="1" ht="24" customHeight="1">
      <c r="A642" s="473"/>
      <c r="B642" s="443"/>
      <c r="C642" s="443"/>
      <c r="D642" s="43"/>
      <c r="E642" s="474"/>
      <c r="K642" s="391"/>
      <c r="L642" s="225"/>
      <c r="M642" s="225"/>
      <c r="N642" s="225"/>
      <c r="O642" s="225"/>
      <c r="P642" s="225"/>
    </row>
    <row r="643" spans="1:16" s="281" customFormat="1" ht="24" customHeight="1">
      <c r="A643" s="473"/>
      <c r="B643" s="443"/>
      <c r="C643" s="443"/>
      <c r="D643" s="43"/>
      <c r="E643" s="474"/>
      <c r="K643" s="391"/>
      <c r="L643" s="225"/>
      <c r="M643" s="225"/>
      <c r="N643" s="225"/>
      <c r="O643" s="225"/>
      <c r="P643" s="225"/>
    </row>
    <row r="644" spans="1:16" s="281" customFormat="1" ht="24" customHeight="1">
      <c r="A644" s="473"/>
      <c r="B644" s="443"/>
      <c r="C644" s="443"/>
      <c r="D644" s="43"/>
      <c r="E644" s="474"/>
      <c r="K644" s="391"/>
      <c r="L644" s="225"/>
      <c r="M644" s="225"/>
      <c r="N644" s="225"/>
      <c r="O644" s="225"/>
      <c r="P644" s="225"/>
    </row>
    <row r="645" spans="1:16" s="281" customFormat="1" ht="24" customHeight="1">
      <c r="A645" s="473"/>
      <c r="B645" s="443"/>
      <c r="C645" s="443"/>
      <c r="D645" s="43"/>
      <c r="E645" s="474"/>
      <c r="K645" s="391"/>
      <c r="L645" s="225"/>
      <c r="M645" s="225"/>
      <c r="N645" s="225"/>
      <c r="O645" s="225"/>
      <c r="P645" s="225"/>
    </row>
    <row r="646" spans="1:16" s="281" customFormat="1" ht="24" customHeight="1">
      <c r="A646" s="473"/>
      <c r="B646" s="443"/>
      <c r="C646" s="443"/>
      <c r="D646" s="43"/>
      <c r="E646" s="474"/>
      <c r="K646" s="391"/>
      <c r="L646" s="225"/>
      <c r="M646" s="225"/>
      <c r="N646" s="225"/>
      <c r="O646" s="225"/>
      <c r="P646" s="225"/>
    </row>
    <row r="647" spans="1:16" s="281" customFormat="1" ht="24" customHeight="1">
      <c r="A647" s="473"/>
      <c r="B647" s="443"/>
      <c r="C647" s="443"/>
      <c r="D647" s="43"/>
      <c r="E647" s="474"/>
      <c r="K647" s="391"/>
      <c r="L647" s="225"/>
      <c r="M647" s="225"/>
      <c r="N647" s="225"/>
      <c r="O647" s="225"/>
      <c r="P647" s="225"/>
    </row>
    <row r="648" spans="1:16" s="281" customFormat="1" ht="24" customHeight="1">
      <c r="A648" s="473"/>
      <c r="B648" s="443"/>
      <c r="C648" s="443"/>
      <c r="D648" s="43"/>
      <c r="E648" s="474"/>
      <c r="K648" s="391"/>
      <c r="L648" s="225"/>
      <c r="M648" s="225"/>
      <c r="N648" s="225"/>
      <c r="O648" s="225"/>
      <c r="P648" s="225"/>
    </row>
    <row r="649" spans="1:16" s="281" customFormat="1" ht="24" customHeight="1">
      <c r="A649" s="473"/>
      <c r="B649" s="443"/>
      <c r="C649" s="443"/>
      <c r="D649" s="43"/>
      <c r="E649" s="474"/>
      <c r="K649" s="391"/>
      <c r="L649" s="225"/>
      <c r="M649" s="225"/>
      <c r="N649" s="225"/>
      <c r="O649" s="225"/>
      <c r="P649" s="225"/>
    </row>
    <row r="650" spans="1:16" s="281" customFormat="1" ht="24" customHeight="1">
      <c r="A650" s="473"/>
      <c r="B650" s="443"/>
      <c r="C650" s="443"/>
      <c r="D650" s="43"/>
      <c r="E650" s="474"/>
      <c r="K650" s="391"/>
      <c r="L650" s="225"/>
      <c r="M650" s="225"/>
      <c r="N650" s="225"/>
      <c r="O650" s="225"/>
      <c r="P650" s="225"/>
    </row>
    <row r="651" spans="1:16" s="281" customFormat="1" ht="24" customHeight="1">
      <c r="A651" s="473"/>
      <c r="B651" s="443"/>
      <c r="C651" s="443"/>
      <c r="D651" s="43"/>
      <c r="E651" s="474"/>
      <c r="K651" s="391"/>
      <c r="L651" s="225"/>
      <c r="M651" s="225"/>
      <c r="N651" s="225"/>
      <c r="O651" s="225"/>
      <c r="P651" s="225"/>
    </row>
    <row r="652" spans="1:16" s="281" customFormat="1" ht="24" customHeight="1">
      <c r="A652" s="473"/>
      <c r="B652" s="443"/>
      <c r="C652" s="443"/>
      <c r="D652" s="43"/>
      <c r="E652" s="474"/>
      <c r="K652" s="391"/>
      <c r="L652" s="225"/>
      <c r="M652" s="225"/>
      <c r="N652" s="225"/>
      <c r="O652" s="225"/>
      <c r="P652" s="225"/>
    </row>
    <row r="653" spans="1:16" s="281" customFormat="1" ht="24" customHeight="1">
      <c r="A653" s="473"/>
      <c r="B653" s="443"/>
      <c r="C653" s="443"/>
      <c r="D653" s="43"/>
      <c r="E653" s="474"/>
      <c r="K653" s="391"/>
      <c r="L653" s="225"/>
      <c r="M653" s="225"/>
      <c r="N653" s="225"/>
      <c r="O653" s="225"/>
      <c r="P653" s="225"/>
    </row>
    <row r="654" spans="1:16" s="281" customFormat="1" ht="24" customHeight="1">
      <c r="A654" s="473"/>
      <c r="B654" s="443"/>
      <c r="C654" s="443"/>
      <c r="D654" s="43"/>
      <c r="E654" s="474"/>
      <c r="K654" s="391"/>
      <c r="L654" s="225"/>
      <c r="M654" s="225"/>
      <c r="N654" s="225"/>
      <c r="O654" s="225"/>
      <c r="P654" s="225"/>
    </row>
    <row r="655" spans="1:16" s="281" customFormat="1" ht="24" customHeight="1">
      <c r="A655" s="473"/>
      <c r="B655" s="443"/>
      <c r="C655" s="443"/>
      <c r="D655" s="43"/>
      <c r="E655" s="474"/>
      <c r="K655" s="391"/>
      <c r="L655" s="225"/>
      <c r="M655" s="225"/>
      <c r="N655" s="225"/>
      <c r="O655" s="225"/>
      <c r="P655" s="225"/>
    </row>
    <row r="656" spans="1:16" s="281" customFormat="1" ht="24" customHeight="1">
      <c r="A656" s="473"/>
      <c r="B656" s="443"/>
      <c r="C656" s="443"/>
      <c r="D656" s="43"/>
      <c r="E656" s="474"/>
      <c r="K656" s="391"/>
      <c r="L656" s="225"/>
      <c r="M656" s="225"/>
      <c r="N656" s="225"/>
      <c r="O656" s="225"/>
      <c r="P656" s="225"/>
    </row>
    <row r="657" spans="1:16" s="281" customFormat="1" ht="24" customHeight="1">
      <c r="A657" s="473"/>
      <c r="B657" s="443"/>
      <c r="C657" s="443"/>
      <c r="D657" s="43"/>
      <c r="E657" s="474"/>
      <c r="K657" s="391"/>
      <c r="L657" s="225"/>
      <c r="M657" s="225"/>
      <c r="N657" s="225"/>
      <c r="O657" s="225"/>
      <c r="P657" s="225"/>
    </row>
    <row r="658" spans="1:16" s="281" customFormat="1" ht="24" customHeight="1">
      <c r="A658" s="473"/>
      <c r="B658" s="443"/>
      <c r="C658" s="443"/>
      <c r="D658" s="43"/>
      <c r="E658" s="474"/>
      <c r="K658" s="391"/>
      <c r="L658" s="225"/>
      <c r="M658" s="225"/>
      <c r="N658" s="225"/>
      <c r="O658" s="225"/>
      <c r="P658" s="225"/>
    </row>
    <row r="659" spans="1:16" s="281" customFormat="1" ht="24" customHeight="1">
      <c r="A659" s="473"/>
      <c r="B659" s="443"/>
      <c r="C659" s="443"/>
      <c r="D659" s="43"/>
      <c r="E659" s="474"/>
      <c r="K659" s="391"/>
      <c r="L659" s="225"/>
      <c r="M659" s="225"/>
      <c r="N659" s="225"/>
      <c r="O659" s="225"/>
      <c r="P659" s="225"/>
    </row>
    <row r="660" spans="1:16" s="281" customFormat="1" ht="24" customHeight="1">
      <c r="A660" s="473"/>
      <c r="B660" s="443"/>
      <c r="C660" s="443"/>
      <c r="D660" s="43"/>
      <c r="E660" s="474"/>
      <c r="K660" s="391"/>
      <c r="L660" s="225"/>
      <c r="M660" s="225"/>
      <c r="N660" s="225"/>
      <c r="O660" s="225"/>
      <c r="P660" s="225"/>
    </row>
    <row r="661" spans="1:16" s="281" customFormat="1" ht="24" customHeight="1">
      <c r="A661" s="473"/>
      <c r="B661" s="443"/>
      <c r="C661" s="443"/>
      <c r="D661" s="43"/>
      <c r="E661" s="474"/>
      <c r="K661" s="391"/>
      <c r="L661" s="225"/>
      <c r="M661" s="225"/>
      <c r="N661" s="225"/>
      <c r="O661" s="225"/>
      <c r="P661" s="225"/>
    </row>
    <row r="662" spans="1:16" s="281" customFormat="1" ht="24" customHeight="1">
      <c r="A662" s="473"/>
      <c r="B662" s="443"/>
      <c r="C662" s="443"/>
      <c r="D662" s="43"/>
      <c r="E662" s="474"/>
      <c r="K662" s="391"/>
      <c r="L662" s="225"/>
      <c r="M662" s="225"/>
      <c r="N662" s="225"/>
      <c r="O662" s="225"/>
      <c r="P662" s="225"/>
    </row>
    <row r="663" spans="1:16" s="281" customFormat="1" ht="24" customHeight="1">
      <c r="A663" s="473"/>
      <c r="B663" s="443"/>
      <c r="C663" s="443"/>
      <c r="D663" s="43"/>
      <c r="E663" s="474"/>
      <c r="K663" s="391"/>
      <c r="L663" s="225"/>
      <c r="M663" s="225"/>
      <c r="N663" s="225"/>
      <c r="O663" s="225"/>
      <c r="P663" s="225"/>
    </row>
    <row r="664" spans="1:16" s="281" customFormat="1" ht="24" customHeight="1">
      <c r="A664" s="473"/>
      <c r="B664" s="443"/>
      <c r="C664" s="443"/>
      <c r="D664" s="43"/>
      <c r="E664" s="474"/>
      <c r="K664" s="391"/>
      <c r="L664" s="225"/>
      <c r="M664" s="225"/>
      <c r="N664" s="225"/>
      <c r="O664" s="225"/>
      <c r="P664" s="225"/>
    </row>
    <row r="665" spans="1:16" s="281" customFormat="1" ht="24" customHeight="1">
      <c r="A665" s="473"/>
      <c r="B665" s="443"/>
      <c r="C665" s="443"/>
      <c r="D665" s="43"/>
      <c r="E665" s="474"/>
      <c r="K665" s="391"/>
      <c r="L665" s="225"/>
      <c r="M665" s="225"/>
      <c r="N665" s="225"/>
      <c r="O665" s="225"/>
      <c r="P665" s="225"/>
    </row>
    <row r="666" spans="1:16" s="281" customFormat="1" ht="24" customHeight="1">
      <c r="A666" s="473"/>
      <c r="B666" s="443"/>
      <c r="C666" s="443"/>
      <c r="D666" s="43"/>
      <c r="E666" s="474"/>
      <c r="K666" s="391"/>
      <c r="L666" s="225"/>
      <c r="M666" s="225"/>
      <c r="N666" s="225"/>
      <c r="O666" s="225"/>
      <c r="P666" s="225"/>
    </row>
    <row r="667" spans="1:16" s="281" customFormat="1" ht="24" customHeight="1">
      <c r="A667" s="473"/>
      <c r="B667" s="443"/>
      <c r="C667" s="443"/>
      <c r="D667" s="43"/>
      <c r="E667" s="474"/>
      <c r="K667" s="391"/>
      <c r="L667" s="225"/>
      <c r="M667" s="225"/>
      <c r="N667" s="225"/>
      <c r="O667" s="225"/>
      <c r="P667" s="225"/>
    </row>
    <row r="668" spans="1:16" s="281" customFormat="1" ht="24" customHeight="1">
      <c r="A668" s="473"/>
      <c r="B668" s="443"/>
      <c r="C668" s="443"/>
      <c r="D668" s="43"/>
      <c r="E668" s="474"/>
      <c r="K668" s="391"/>
      <c r="L668" s="225"/>
      <c r="M668" s="225"/>
      <c r="N668" s="225"/>
      <c r="O668" s="225"/>
      <c r="P668" s="225"/>
    </row>
    <row r="669" spans="1:16" s="281" customFormat="1" ht="24" customHeight="1">
      <c r="A669" s="473"/>
      <c r="B669" s="443"/>
      <c r="C669" s="443"/>
      <c r="D669" s="43"/>
      <c r="E669" s="474"/>
      <c r="K669" s="391"/>
      <c r="L669" s="225"/>
      <c r="M669" s="225"/>
      <c r="N669" s="225"/>
      <c r="O669" s="225"/>
      <c r="P669" s="225"/>
    </row>
    <row r="670" spans="1:16" s="281" customFormat="1" ht="24" customHeight="1">
      <c r="A670" s="473"/>
      <c r="B670" s="443"/>
      <c r="C670" s="443"/>
      <c r="D670" s="43"/>
      <c r="E670" s="474"/>
      <c r="K670" s="391"/>
      <c r="L670" s="225"/>
      <c r="M670" s="225"/>
      <c r="N670" s="225"/>
      <c r="O670" s="225"/>
      <c r="P670" s="225"/>
    </row>
    <row r="671" spans="1:16" s="281" customFormat="1" ht="24" customHeight="1">
      <c r="A671" s="473"/>
      <c r="B671" s="443"/>
      <c r="C671" s="443"/>
      <c r="D671" s="43"/>
      <c r="E671" s="474"/>
      <c r="K671" s="391"/>
      <c r="L671" s="225"/>
      <c r="M671" s="225"/>
      <c r="N671" s="225"/>
      <c r="O671" s="225"/>
      <c r="P671" s="225"/>
    </row>
    <row r="672" spans="1:16" s="281" customFormat="1" ht="24" customHeight="1">
      <c r="A672" s="473"/>
      <c r="B672" s="443"/>
      <c r="C672" s="443"/>
      <c r="D672" s="43"/>
      <c r="E672" s="474"/>
      <c r="K672" s="391"/>
      <c r="L672" s="225"/>
      <c r="M672" s="225"/>
      <c r="N672" s="225"/>
      <c r="O672" s="225"/>
      <c r="P672" s="225"/>
    </row>
    <row r="673" spans="1:16" s="281" customFormat="1" ht="24" customHeight="1">
      <c r="A673" s="473"/>
      <c r="B673" s="443"/>
      <c r="C673" s="443"/>
      <c r="D673" s="43"/>
      <c r="E673" s="474"/>
      <c r="K673" s="391"/>
      <c r="L673" s="225"/>
      <c r="M673" s="225"/>
      <c r="N673" s="225"/>
      <c r="O673" s="225"/>
      <c r="P673" s="225"/>
    </row>
    <row r="674" spans="1:16" s="281" customFormat="1" ht="24" customHeight="1">
      <c r="A674" s="473"/>
      <c r="B674" s="443"/>
      <c r="C674" s="443"/>
      <c r="D674" s="43"/>
      <c r="E674" s="474"/>
      <c r="K674" s="391"/>
      <c r="L674" s="225"/>
      <c r="M674" s="225"/>
      <c r="N674" s="225"/>
      <c r="O674" s="225"/>
      <c r="P674" s="225"/>
    </row>
    <row r="675" spans="1:16" s="281" customFormat="1" ht="24" customHeight="1">
      <c r="A675" s="473"/>
      <c r="B675" s="443"/>
      <c r="C675" s="443"/>
      <c r="D675" s="43"/>
      <c r="E675" s="474"/>
      <c r="K675" s="391"/>
      <c r="L675" s="225"/>
      <c r="M675" s="225"/>
      <c r="N675" s="225"/>
      <c r="O675" s="225"/>
      <c r="P675" s="225"/>
    </row>
    <row r="676" spans="1:16" s="281" customFormat="1" ht="24" customHeight="1">
      <c r="A676" s="473"/>
      <c r="B676" s="443"/>
      <c r="C676" s="443"/>
      <c r="D676" s="43"/>
      <c r="E676" s="474"/>
      <c r="K676" s="391"/>
      <c r="L676" s="225"/>
      <c r="M676" s="225"/>
      <c r="N676" s="225"/>
      <c r="O676" s="225"/>
      <c r="P676" s="225"/>
    </row>
    <row r="677" spans="1:16" s="281" customFormat="1" ht="24" customHeight="1">
      <c r="A677" s="473"/>
      <c r="B677" s="443"/>
      <c r="C677" s="443"/>
      <c r="D677" s="43"/>
      <c r="E677" s="474"/>
      <c r="K677" s="391"/>
      <c r="L677" s="225"/>
      <c r="M677" s="225"/>
      <c r="N677" s="225"/>
      <c r="O677" s="225"/>
      <c r="P677" s="225"/>
    </row>
    <row r="678" spans="1:16" s="281" customFormat="1" ht="24" customHeight="1">
      <c r="A678" s="473"/>
      <c r="B678" s="443"/>
      <c r="C678" s="443"/>
      <c r="D678" s="43"/>
      <c r="E678" s="474"/>
      <c r="K678" s="391"/>
      <c r="L678" s="225"/>
      <c r="M678" s="225"/>
      <c r="N678" s="225"/>
      <c r="O678" s="225"/>
      <c r="P678" s="225"/>
    </row>
    <row r="679" spans="1:16" s="281" customFormat="1" ht="24" customHeight="1">
      <c r="A679" s="473"/>
      <c r="B679" s="443"/>
      <c r="C679" s="443"/>
      <c r="D679" s="43"/>
      <c r="E679" s="474"/>
      <c r="K679" s="391"/>
      <c r="L679" s="225"/>
      <c r="M679" s="225"/>
      <c r="N679" s="225"/>
      <c r="O679" s="225"/>
      <c r="P679" s="225"/>
    </row>
    <row r="680" spans="1:16" s="281" customFormat="1" ht="24" customHeight="1">
      <c r="A680" s="473"/>
      <c r="B680" s="443"/>
      <c r="C680" s="443"/>
      <c r="D680" s="43"/>
      <c r="E680" s="474"/>
      <c r="K680" s="391"/>
      <c r="L680" s="225"/>
      <c r="M680" s="225"/>
      <c r="N680" s="225"/>
      <c r="O680" s="225"/>
      <c r="P680" s="225"/>
    </row>
    <row r="681" spans="1:16" s="281" customFormat="1" ht="24" customHeight="1">
      <c r="A681" s="473"/>
      <c r="B681" s="443"/>
      <c r="C681" s="443"/>
      <c r="D681" s="43"/>
      <c r="E681" s="474"/>
      <c r="K681" s="391"/>
      <c r="L681" s="225"/>
      <c r="M681" s="225"/>
      <c r="N681" s="225"/>
      <c r="O681" s="225"/>
      <c r="P681" s="225"/>
    </row>
    <row r="682" spans="1:16" s="281" customFormat="1" ht="24" customHeight="1">
      <c r="A682" s="473"/>
      <c r="B682" s="443"/>
      <c r="C682" s="443"/>
      <c r="D682" s="43"/>
      <c r="E682" s="474"/>
      <c r="K682" s="391"/>
      <c r="L682" s="225"/>
      <c r="M682" s="225"/>
      <c r="N682" s="225"/>
      <c r="O682" s="225"/>
      <c r="P682" s="225"/>
    </row>
    <row r="683" spans="1:16" s="281" customFormat="1" ht="24" customHeight="1">
      <c r="A683" s="473"/>
      <c r="B683" s="443"/>
      <c r="C683" s="443"/>
      <c r="D683" s="43"/>
      <c r="E683" s="474"/>
      <c r="K683" s="391"/>
      <c r="L683" s="225"/>
      <c r="M683" s="225"/>
      <c r="N683" s="225"/>
      <c r="O683" s="225"/>
      <c r="P683" s="225"/>
    </row>
    <row r="684" spans="1:16" s="281" customFormat="1" ht="24" customHeight="1">
      <c r="A684" s="473"/>
      <c r="B684" s="443"/>
      <c r="C684" s="443"/>
      <c r="D684" s="43"/>
      <c r="E684" s="474"/>
      <c r="K684" s="391"/>
      <c r="L684" s="225"/>
      <c r="M684" s="225"/>
      <c r="N684" s="225"/>
      <c r="O684" s="225"/>
      <c r="P684" s="225"/>
    </row>
    <row r="685" spans="1:16" s="281" customFormat="1" ht="24" customHeight="1">
      <c r="A685" s="473"/>
      <c r="B685" s="443"/>
      <c r="C685" s="443"/>
      <c r="D685" s="43"/>
      <c r="E685" s="474"/>
      <c r="K685" s="391"/>
      <c r="L685" s="225"/>
      <c r="M685" s="225"/>
      <c r="N685" s="225"/>
      <c r="O685" s="225"/>
      <c r="P685" s="225"/>
    </row>
    <row r="686" spans="1:16" s="281" customFormat="1" ht="24" customHeight="1">
      <c r="A686" s="473"/>
      <c r="B686" s="443"/>
      <c r="C686" s="443"/>
      <c r="D686" s="43"/>
      <c r="E686" s="474"/>
      <c r="K686" s="391"/>
      <c r="L686" s="225"/>
      <c r="M686" s="225"/>
      <c r="N686" s="225"/>
      <c r="O686" s="225"/>
      <c r="P686" s="225"/>
    </row>
    <row r="687" spans="1:16" s="281" customFormat="1" ht="24" customHeight="1">
      <c r="A687" s="473"/>
      <c r="B687" s="443"/>
      <c r="C687" s="443"/>
      <c r="D687" s="43"/>
      <c r="E687" s="474"/>
      <c r="K687" s="391"/>
      <c r="L687" s="225"/>
      <c r="M687" s="225"/>
      <c r="N687" s="225"/>
      <c r="O687" s="225"/>
      <c r="P687" s="225"/>
    </row>
    <row r="688" spans="1:16" s="281" customFormat="1" ht="24" customHeight="1">
      <c r="A688" s="473"/>
      <c r="B688" s="443"/>
      <c r="C688" s="443"/>
      <c r="D688" s="43"/>
      <c r="E688" s="474"/>
      <c r="K688" s="391"/>
      <c r="L688" s="225"/>
      <c r="M688" s="225"/>
      <c r="N688" s="225"/>
      <c r="O688" s="225"/>
      <c r="P688" s="225"/>
    </row>
    <row r="689" spans="1:16" s="281" customFormat="1" ht="24" customHeight="1">
      <c r="A689" s="473"/>
      <c r="B689" s="443"/>
      <c r="C689" s="443"/>
      <c r="D689" s="43"/>
      <c r="E689" s="474"/>
      <c r="K689" s="391"/>
      <c r="L689" s="225"/>
      <c r="M689" s="225"/>
      <c r="N689" s="225"/>
      <c r="O689" s="225"/>
      <c r="P689" s="225"/>
    </row>
    <row r="690" spans="1:16" s="281" customFormat="1" ht="24" customHeight="1">
      <c r="A690" s="473"/>
      <c r="B690" s="443"/>
      <c r="C690" s="443"/>
      <c r="D690" s="43"/>
      <c r="E690" s="474"/>
      <c r="K690" s="391"/>
      <c r="L690" s="225"/>
      <c r="M690" s="225"/>
      <c r="N690" s="225"/>
      <c r="O690" s="225"/>
      <c r="P690" s="225"/>
    </row>
    <row r="691" spans="1:16" s="281" customFormat="1" ht="24" customHeight="1">
      <c r="A691" s="473"/>
      <c r="B691" s="443"/>
      <c r="C691" s="443"/>
      <c r="D691" s="43"/>
      <c r="E691" s="474"/>
      <c r="K691" s="391"/>
      <c r="L691" s="225"/>
      <c r="M691" s="225"/>
      <c r="N691" s="225"/>
      <c r="O691" s="225"/>
      <c r="P691" s="225"/>
    </row>
    <row r="692" spans="1:16" s="281" customFormat="1" ht="24" customHeight="1">
      <c r="A692" s="473"/>
      <c r="B692" s="443"/>
      <c r="C692" s="443"/>
      <c r="D692" s="43"/>
      <c r="E692" s="474"/>
      <c r="K692" s="391"/>
      <c r="L692" s="225"/>
      <c r="M692" s="225"/>
      <c r="N692" s="225"/>
      <c r="O692" s="225"/>
      <c r="P692" s="225"/>
    </row>
    <row r="693" spans="1:16" s="281" customFormat="1" ht="24" customHeight="1">
      <c r="A693" s="473"/>
      <c r="B693" s="443"/>
      <c r="C693" s="443"/>
      <c r="D693" s="43"/>
      <c r="E693" s="474"/>
      <c r="K693" s="391"/>
      <c r="L693" s="225"/>
      <c r="M693" s="225"/>
      <c r="N693" s="225"/>
      <c r="O693" s="225"/>
      <c r="P693" s="225"/>
    </row>
    <row r="694" spans="1:16" s="281" customFormat="1" ht="24" customHeight="1">
      <c r="A694" s="473"/>
      <c r="B694" s="443"/>
      <c r="C694" s="443"/>
      <c r="D694" s="43"/>
      <c r="E694" s="474"/>
      <c r="K694" s="391"/>
      <c r="L694" s="225"/>
      <c r="M694" s="225"/>
      <c r="N694" s="225"/>
      <c r="O694" s="225"/>
      <c r="P694" s="225"/>
    </row>
    <row r="695" spans="1:16" s="281" customFormat="1" ht="24" customHeight="1">
      <c r="A695" s="473"/>
      <c r="B695" s="443"/>
      <c r="C695" s="443"/>
      <c r="D695" s="43"/>
      <c r="E695" s="474"/>
      <c r="K695" s="391"/>
      <c r="L695" s="225"/>
      <c r="M695" s="225"/>
      <c r="N695" s="225"/>
      <c r="O695" s="225"/>
      <c r="P695" s="225"/>
    </row>
    <row r="696" spans="1:16" s="281" customFormat="1" ht="24" customHeight="1">
      <c r="A696" s="473"/>
      <c r="B696" s="443"/>
      <c r="C696" s="443"/>
      <c r="D696" s="43"/>
      <c r="E696" s="474"/>
      <c r="K696" s="391"/>
      <c r="L696" s="225"/>
      <c r="M696" s="225"/>
      <c r="N696" s="225"/>
      <c r="O696" s="225"/>
      <c r="P696" s="225"/>
    </row>
    <row r="697" spans="1:16" s="281" customFormat="1" ht="24" customHeight="1">
      <c r="A697" s="473"/>
      <c r="B697" s="443"/>
      <c r="C697" s="443"/>
      <c r="D697" s="43"/>
      <c r="E697" s="474"/>
      <c r="K697" s="391"/>
      <c r="L697" s="225"/>
      <c r="M697" s="225"/>
      <c r="N697" s="225"/>
      <c r="O697" s="225"/>
      <c r="P697" s="225"/>
    </row>
    <row r="698" spans="1:16" s="281" customFormat="1" ht="24" customHeight="1">
      <c r="A698" s="473"/>
      <c r="B698" s="443"/>
      <c r="C698" s="443"/>
      <c r="D698" s="43"/>
      <c r="E698" s="474"/>
      <c r="K698" s="391"/>
      <c r="L698" s="225"/>
      <c r="M698" s="225"/>
      <c r="N698" s="225"/>
      <c r="O698" s="225"/>
      <c r="P698" s="225"/>
    </row>
    <row r="699" spans="1:16" s="281" customFormat="1" ht="24" customHeight="1">
      <c r="A699" s="473"/>
      <c r="B699" s="443"/>
      <c r="C699" s="443"/>
      <c r="D699" s="43"/>
      <c r="E699" s="474"/>
      <c r="K699" s="391"/>
      <c r="L699" s="225"/>
      <c r="M699" s="225"/>
      <c r="N699" s="225"/>
      <c r="O699" s="225"/>
      <c r="P699" s="225"/>
    </row>
    <row r="700" spans="1:16" s="281" customFormat="1" ht="24" customHeight="1">
      <c r="A700" s="473"/>
      <c r="B700" s="443"/>
      <c r="C700" s="443"/>
      <c r="D700" s="43"/>
      <c r="E700" s="474"/>
      <c r="K700" s="391"/>
      <c r="L700" s="225"/>
      <c r="M700" s="225"/>
      <c r="N700" s="225"/>
      <c r="O700" s="225"/>
      <c r="P700" s="225"/>
    </row>
    <row r="701" spans="1:16" s="281" customFormat="1" ht="24" customHeight="1">
      <c r="A701" s="473"/>
      <c r="B701" s="443"/>
      <c r="C701" s="443"/>
      <c r="D701" s="43"/>
      <c r="E701" s="474"/>
      <c r="K701" s="391"/>
      <c r="L701" s="225"/>
      <c r="M701" s="225"/>
      <c r="N701" s="225"/>
      <c r="O701" s="225"/>
      <c r="P701" s="225"/>
    </row>
    <row r="702" spans="1:16" s="281" customFormat="1" ht="24" customHeight="1">
      <c r="A702" s="473"/>
      <c r="B702" s="443"/>
      <c r="C702" s="443"/>
      <c r="D702" s="43"/>
      <c r="E702" s="474"/>
      <c r="K702" s="391"/>
      <c r="L702" s="225"/>
      <c r="M702" s="225"/>
      <c r="N702" s="225"/>
      <c r="O702" s="225"/>
      <c r="P702" s="225"/>
    </row>
    <row r="703" spans="1:16" s="281" customFormat="1" ht="24" customHeight="1">
      <c r="A703" s="473"/>
      <c r="B703" s="443"/>
      <c r="C703" s="443"/>
      <c r="D703" s="43"/>
      <c r="E703" s="474"/>
      <c r="K703" s="391"/>
      <c r="L703" s="225"/>
      <c r="M703" s="225"/>
      <c r="N703" s="225"/>
      <c r="O703" s="225"/>
      <c r="P703" s="225"/>
    </row>
    <row r="704" spans="1:16" s="281" customFormat="1" ht="24" customHeight="1">
      <c r="A704" s="473"/>
      <c r="B704" s="443"/>
      <c r="C704" s="443"/>
      <c r="D704" s="43"/>
      <c r="E704" s="474"/>
      <c r="K704" s="391"/>
      <c r="L704" s="225"/>
      <c r="M704" s="225"/>
      <c r="N704" s="225"/>
      <c r="O704" s="225"/>
      <c r="P704" s="225"/>
    </row>
    <row r="705" spans="1:16" s="281" customFormat="1" ht="24" customHeight="1">
      <c r="A705" s="473"/>
      <c r="B705" s="443"/>
      <c r="C705" s="443"/>
      <c r="D705" s="43"/>
      <c r="E705" s="474"/>
      <c r="K705" s="391"/>
      <c r="L705" s="225"/>
      <c r="M705" s="225"/>
      <c r="N705" s="225"/>
      <c r="O705" s="225"/>
      <c r="P705" s="225"/>
    </row>
    <row r="706" spans="1:16" s="281" customFormat="1" ht="24" customHeight="1">
      <c r="A706" s="473"/>
      <c r="B706" s="443"/>
      <c r="C706" s="443"/>
      <c r="D706" s="43"/>
      <c r="E706" s="474"/>
      <c r="K706" s="391"/>
      <c r="L706" s="225"/>
      <c r="M706" s="225"/>
      <c r="N706" s="225"/>
      <c r="O706" s="225"/>
      <c r="P706" s="225"/>
    </row>
    <row r="707" spans="1:16" s="281" customFormat="1" ht="24" customHeight="1">
      <c r="A707" s="473"/>
      <c r="B707" s="443"/>
      <c r="C707" s="443"/>
      <c r="D707" s="43"/>
      <c r="E707" s="474"/>
      <c r="K707" s="391"/>
      <c r="L707" s="225"/>
      <c r="M707" s="225"/>
      <c r="N707" s="225"/>
      <c r="O707" s="225"/>
      <c r="P707" s="225"/>
    </row>
    <row r="708" spans="1:16" s="281" customFormat="1" ht="24" customHeight="1">
      <c r="A708" s="473"/>
      <c r="B708" s="443"/>
      <c r="C708" s="443"/>
      <c r="D708" s="43"/>
      <c r="E708" s="474"/>
      <c r="K708" s="391"/>
      <c r="L708" s="225"/>
      <c r="M708" s="225"/>
      <c r="N708" s="225"/>
      <c r="O708" s="225"/>
      <c r="P708" s="225"/>
    </row>
    <row r="709" spans="1:16" s="281" customFormat="1" ht="24" customHeight="1">
      <c r="A709" s="473"/>
      <c r="B709" s="443"/>
      <c r="C709" s="443"/>
      <c r="D709" s="43"/>
      <c r="E709" s="474"/>
      <c r="K709" s="391"/>
      <c r="L709" s="225"/>
      <c r="M709" s="225"/>
      <c r="N709" s="225"/>
      <c r="O709" s="225"/>
      <c r="P709" s="225"/>
    </row>
    <row r="710" spans="1:16" s="281" customFormat="1" ht="24" customHeight="1">
      <c r="A710" s="473"/>
      <c r="B710" s="443"/>
      <c r="C710" s="443"/>
      <c r="D710" s="43"/>
      <c r="E710" s="474"/>
      <c r="K710" s="391"/>
      <c r="L710" s="225"/>
      <c r="M710" s="225"/>
      <c r="N710" s="225"/>
      <c r="O710" s="225"/>
      <c r="P710" s="225"/>
    </row>
    <row r="711" spans="1:16" s="281" customFormat="1" ht="24" customHeight="1">
      <c r="A711" s="473"/>
      <c r="B711" s="443"/>
      <c r="C711" s="443"/>
      <c r="D711" s="43"/>
      <c r="E711" s="474"/>
      <c r="K711" s="391"/>
      <c r="L711" s="225"/>
      <c r="M711" s="225"/>
      <c r="N711" s="225"/>
      <c r="O711" s="225"/>
      <c r="P711" s="225"/>
    </row>
    <row r="712" spans="1:16" s="281" customFormat="1" ht="24" customHeight="1">
      <c r="A712" s="473"/>
      <c r="B712" s="443"/>
      <c r="C712" s="443"/>
      <c r="D712" s="43"/>
      <c r="E712" s="474"/>
      <c r="K712" s="391"/>
      <c r="L712" s="225"/>
      <c r="M712" s="225"/>
      <c r="N712" s="225"/>
      <c r="O712" s="225"/>
      <c r="P712" s="225"/>
    </row>
    <row r="713" spans="1:16" s="281" customFormat="1" ht="24" customHeight="1">
      <c r="A713" s="473"/>
      <c r="B713" s="443"/>
      <c r="C713" s="443"/>
      <c r="D713" s="43"/>
      <c r="E713" s="474"/>
      <c r="K713" s="391"/>
      <c r="L713" s="225"/>
      <c r="M713" s="225"/>
      <c r="N713" s="225"/>
      <c r="O713" s="225"/>
      <c r="P713" s="225"/>
    </row>
    <row r="714" spans="1:16" s="281" customFormat="1" ht="24" customHeight="1">
      <c r="A714" s="473"/>
      <c r="B714" s="443"/>
      <c r="C714" s="443"/>
      <c r="D714" s="43"/>
      <c r="E714" s="474"/>
      <c r="K714" s="391"/>
      <c r="L714" s="225"/>
      <c r="M714" s="225"/>
      <c r="N714" s="225"/>
      <c r="O714" s="225"/>
      <c r="P714" s="225"/>
    </row>
    <row r="715" spans="1:16" s="281" customFormat="1" ht="24" customHeight="1">
      <c r="A715" s="473"/>
      <c r="B715" s="443"/>
      <c r="C715" s="443"/>
      <c r="D715" s="43"/>
      <c r="E715" s="474"/>
      <c r="K715" s="391"/>
      <c r="L715" s="225"/>
      <c r="M715" s="225"/>
      <c r="N715" s="225"/>
      <c r="O715" s="225"/>
      <c r="P715" s="225"/>
    </row>
    <row r="716" spans="1:16" s="281" customFormat="1" ht="24" customHeight="1">
      <c r="A716" s="473"/>
      <c r="B716" s="443"/>
      <c r="C716" s="443"/>
      <c r="D716" s="43"/>
      <c r="E716" s="474"/>
      <c r="K716" s="391"/>
      <c r="L716" s="225"/>
      <c r="M716" s="225"/>
      <c r="N716" s="225"/>
      <c r="O716" s="225"/>
      <c r="P716" s="225"/>
    </row>
    <row r="717" spans="1:16" s="281" customFormat="1" ht="24" customHeight="1">
      <c r="A717" s="473"/>
      <c r="B717" s="443"/>
      <c r="C717" s="443"/>
      <c r="D717" s="43"/>
      <c r="E717" s="474"/>
      <c r="K717" s="391"/>
      <c r="L717" s="225"/>
      <c r="M717" s="225"/>
      <c r="N717" s="225"/>
      <c r="O717" s="225"/>
      <c r="P717" s="225"/>
    </row>
    <row r="718" spans="1:16" s="281" customFormat="1" ht="24" customHeight="1">
      <c r="A718" s="473"/>
      <c r="B718" s="443"/>
      <c r="C718" s="443"/>
      <c r="D718" s="43"/>
      <c r="E718" s="474"/>
      <c r="K718" s="391"/>
      <c r="L718" s="225"/>
      <c r="M718" s="225"/>
      <c r="N718" s="225"/>
      <c r="O718" s="225"/>
      <c r="P718" s="225"/>
    </row>
    <row r="719" spans="1:16" s="281" customFormat="1" ht="24" customHeight="1">
      <c r="A719" s="473"/>
      <c r="B719" s="443"/>
      <c r="C719" s="443"/>
      <c r="D719" s="43"/>
      <c r="E719" s="474"/>
      <c r="K719" s="391"/>
      <c r="L719" s="225"/>
      <c r="M719" s="225"/>
      <c r="N719" s="225"/>
      <c r="O719" s="225"/>
      <c r="P719" s="225"/>
    </row>
    <row r="720" spans="1:16" s="281" customFormat="1" ht="24" customHeight="1">
      <c r="A720" s="473"/>
      <c r="B720" s="443"/>
      <c r="C720" s="443"/>
      <c r="D720" s="43"/>
      <c r="E720" s="474"/>
      <c r="K720" s="391"/>
      <c r="L720" s="225"/>
      <c r="M720" s="225"/>
      <c r="N720" s="225"/>
      <c r="O720" s="225"/>
      <c r="P720" s="225"/>
    </row>
    <row r="721" spans="1:16" s="281" customFormat="1" ht="24" customHeight="1">
      <c r="A721" s="473"/>
      <c r="B721" s="443"/>
      <c r="C721" s="443"/>
      <c r="D721" s="43"/>
      <c r="E721" s="474"/>
      <c r="K721" s="391"/>
      <c r="L721" s="225"/>
      <c r="M721" s="225"/>
      <c r="N721" s="225"/>
      <c r="O721" s="225"/>
      <c r="P721" s="225"/>
    </row>
    <row r="722" spans="1:16" s="281" customFormat="1" ht="24" customHeight="1">
      <c r="A722" s="473"/>
      <c r="B722" s="443"/>
      <c r="C722" s="443"/>
      <c r="D722" s="43"/>
      <c r="E722" s="474"/>
      <c r="K722" s="391"/>
      <c r="L722" s="225"/>
      <c r="M722" s="225"/>
      <c r="N722" s="225"/>
      <c r="O722" s="225"/>
      <c r="P722" s="225"/>
    </row>
    <row r="723" spans="1:16" s="281" customFormat="1" ht="24" customHeight="1">
      <c r="A723" s="473"/>
      <c r="B723" s="443"/>
      <c r="C723" s="443"/>
      <c r="D723" s="43"/>
      <c r="E723" s="474"/>
      <c r="K723" s="391"/>
      <c r="L723" s="225"/>
      <c r="M723" s="225"/>
      <c r="N723" s="225"/>
      <c r="O723" s="225"/>
      <c r="P723" s="225"/>
    </row>
    <row r="724" spans="1:16" s="281" customFormat="1" ht="24" customHeight="1">
      <c r="A724" s="473"/>
      <c r="B724" s="443"/>
      <c r="C724" s="443"/>
      <c r="D724" s="43"/>
      <c r="E724" s="474"/>
      <c r="K724" s="391"/>
      <c r="L724" s="225"/>
      <c r="M724" s="225"/>
      <c r="N724" s="225"/>
      <c r="O724" s="225"/>
      <c r="P724" s="225"/>
    </row>
    <row r="725" spans="1:16" s="281" customFormat="1" ht="24" customHeight="1">
      <c r="A725" s="473"/>
      <c r="B725" s="443"/>
      <c r="C725" s="443"/>
      <c r="D725" s="43"/>
      <c r="E725" s="474"/>
      <c r="K725" s="391"/>
      <c r="L725" s="225"/>
      <c r="M725" s="225"/>
      <c r="N725" s="225"/>
      <c r="O725" s="225"/>
      <c r="P725" s="225"/>
    </row>
    <row r="726" spans="1:16" s="281" customFormat="1" ht="24" customHeight="1">
      <c r="A726" s="473"/>
      <c r="B726" s="443"/>
      <c r="C726" s="443"/>
      <c r="D726" s="43"/>
      <c r="E726" s="474"/>
      <c r="K726" s="391"/>
      <c r="L726" s="225"/>
      <c r="M726" s="225"/>
      <c r="N726" s="225"/>
      <c r="O726" s="225"/>
      <c r="P726" s="225"/>
    </row>
    <row r="727" spans="1:16" s="281" customFormat="1" ht="24" customHeight="1">
      <c r="A727" s="473"/>
      <c r="B727" s="443"/>
      <c r="C727" s="443"/>
      <c r="D727" s="43"/>
      <c r="E727" s="474"/>
      <c r="K727" s="391"/>
      <c r="L727" s="225"/>
      <c r="M727" s="225"/>
      <c r="N727" s="225"/>
      <c r="O727" s="225"/>
      <c r="P727" s="225"/>
    </row>
    <row r="728" spans="1:16" s="281" customFormat="1" ht="24" customHeight="1">
      <c r="A728" s="473"/>
      <c r="B728" s="443"/>
      <c r="C728" s="443"/>
      <c r="D728" s="43"/>
      <c r="E728" s="474"/>
      <c r="K728" s="391"/>
      <c r="L728" s="225"/>
      <c r="M728" s="225"/>
      <c r="N728" s="225"/>
      <c r="O728" s="225"/>
      <c r="P728" s="225"/>
    </row>
    <row r="729" spans="1:16" s="281" customFormat="1" ht="24" customHeight="1">
      <c r="A729" s="473"/>
      <c r="B729" s="443"/>
      <c r="C729" s="443"/>
      <c r="D729" s="43"/>
      <c r="E729" s="474"/>
      <c r="K729" s="391"/>
      <c r="L729" s="225"/>
      <c r="M729" s="225"/>
      <c r="N729" s="225"/>
      <c r="O729" s="225"/>
      <c r="P729" s="225"/>
    </row>
    <row r="730" spans="1:16" s="281" customFormat="1" ht="24" customHeight="1">
      <c r="A730" s="473"/>
      <c r="B730" s="443"/>
      <c r="C730" s="443"/>
      <c r="D730" s="43"/>
      <c r="E730" s="474"/>
      <c r="K730" s="391"/>
      <c r="L730" s="225"/>
      <c r="M730" s="225"/>
      <c r="N730" s="225"/>
      <c r="O730" s="225"/>
      <c r="P730" s="225"/>
    </row>
    <row r="731" spans="1:16" s="281" customFormat="1" ht="24" customHeight="1">
      <c r="A731" s="473"/>
      <c r="B731" s="443"/>
      <c r="C731" s="443"/>
      <c r="D731" s="43"/>
      <c r="E731" s="474"/>
      <c r="K731" s="391"/>
      <c r="L731" s="225"/>
      <c r="M731" s="225"/>
      <c r="N731" s="225"/>
      <c r="O731" s="225"/>
      <c r="P731" s="225"/>
    </row>
    <row r="732" spans="1:16" s="281" customFormat="1" ht="24" customHeight="1">
      <c r="A732" s="473"/>
      <c r="B732" s="443"/>
      <c r="C732" s="443"/>
      <c r="D732" s="43"/>
      <c r="E732" s="474"/>
      <c r="K732" s="391"/>
      <c r="L732" s="225"/>
      <c r="M732" s="225"/>
      <c r="N732" s="225"/>
      <c r="O732" s="225"/>
      <c r="P732" s="225"/>
    </row>
    <row r="733" spans="1:16" s="281" customFormat="1" ht="24" customHeight="1">
      <c r="A733" s="473"/>
      <c r="B733" s="443"/>
      <c r="C733" s="443"/>
      <c r="D733" s="43"/>
      <c r="E733" s="474"/>
      <c r="K733" s="391"/>
      <c r="L733" s="225"/>
      <c r="M733" s="225"/>
      <c r="N733" s="225"/>
      <c r="O733" s="225"/>
      <c r="P733" s="225"/>
    </row>
    <row r="734" spans="1:16" s="281" customFormat="1" ht="24" customHeight="1">
      <c r="A734" s="473"/>
      <c r="B734" s="443"/>
      <c r="C734" s="443"/>
      <c r="D734" s="43"/>
      <c r="E734" s="474"/>
      <c r="K734" s="391"/>
      <c r="L734" s="225"/>
      <c r="M734" s="225"/>
      <c r="N734" s="225"/>
      <c r="O734" s="225"/>
      <c r="P734" s="225"/>
    </row>
    <row r="735" spans="1:16" s="281" customFormat="1" ht="24" customHeight="1">
      <c r="A735" s="473"/>
      <c r="B735" s="443"/>
      <c r="C735" s="443"/>
      <c r="D735" s="43"/>
      <c r="E735" s="474"/>
      <c r="K735" s="391"/>
      <c r="L735" s="225"/>
      <c r="M735" s="225"/>
      <c r="N735" s="225"/>
      <c r="O735" s="225"/>
      <c r="P735" s="225"/>
    </row>
    <row r="736" spans="1:16" s="281" customFormat="1" ht="24" customHeight="1">
      <c r="A736" s="473"/>
      <c r="B736" s="443"/>
      <c r="C736" s="443"/>
      <c r="D736" s="43"/>
      <c r="E736" s="474"/>
      <c r="K736" s="391"/>
      <c r="L736" s="225"/>
      <c r="M736" s="225"/>
      <c r="N736" s="225"/>
      <c r="O736" s="225"/>
      <c r="P736" s="225"/>
    </row>
    <row r="737" spans="1:16" s="281" customFormat="1" ht="24" customHeight="1">
      <c r="A737" s="473"/>
      <c r="B737" s="443"/>
      <c r="C737" s="443"/>
      <c r="D737" s="43"/>
      <c r="E737" s="474"/>
      <c r="K737" s="391"/>
      <c r="L737" s="225"/>
      <c r="M737" s="225"/>
      <c r="N737" s="225"/>
      <c r="O737" s="225"/>
      <c r="P737" s="225"/>
    </row>
    <row r="738" spans="1:16" s="281" customFormat="1" ht="24" customHeight="1">
      <c r="A738" s="473"/>
      <c r="B738" s="443"/>
      <c r="C738" s="443"/>
      <c r="D738" s="43"/>
      <c r="E738" s="474"/>
      <c r="K738" s="391"/>
      <c r="L738" s="225"/>
      <c r="M738" s="225"/>
      <c r="N738" s="225"/>
      <c r="O738" s="225"/>
      <c r="P738" s="225"/>
    </row>
    <row r="739" spans="1:16" s="281" customFormat="1" ht="24" customHeight="1">
      <c r="A739" s="473"/>
      <c r="B739" s="443"/>
      <c r="C739" s="443"/>
      <c r="D739" s="43"/>
      <c r="E739" s="474"/>
      <c r="K739" s="391"/>
      <c r="L739" s="225"/>
      <c r="M739" s="225"/>
      <c r="N739" s="225"/>
      <c r="O739" s="225"/>
      <c r="P739" s="225"/>
    </row>
    <row r="740" spans="1:16" s="281" customFormat="1" ht="24" customHeight="1">
      <c r="A740" s="473"/>
      <c r="B740" s="443"/>
      <c r="C740" s="443"/>
      <c r="D740" s="43"/>
      <c r="E740" s="474"/>
      <c r="K740" s="391"/>
      <c r="L740" s="225"/>
      <c r="M740" s="225"/>
      <c r="N740" s="225"/>
      <c r="O740" s="225"/>
      <c r="P740" s="225"/>
    </row>
    <row r="741" spans="1:16" s="281" customFormat="1" ht="24" customHeight="1">
      <c r="A741" s="473"/>
      <c r="B741" s="443"/>
      <c r="C741" s="443"/>
      <c r="D741" s="43"/>
      <c r="E741" s="474"/>
      <c r="K741" s="391"/>
      <c r="L741" s="225"/>
      <c r="M741" s="225"/>
      <c r="N741" s="225"/>
      <c r="O741" s="225"/>
      <c r="P741" s="225"/>
    </row>
    <row r="742" spans="1:16" s="281" customFormat="1" ht="24" customHeight="1">
      <c r="A742" s="473"/>
      <c r="B742" s="443"/>
      <c r="C742" s="443"/>
      <c r="D742" s="43"/>
      <c r="E742" s="474"/>
      <c r="K742" s="391"/>
      <c r="L742" s="225"/>
      <c r="M742" s="225"/>
      <c r="N742" s="225"/>
      <c r="O742" s="225"/>
      <c r="P742" s="225"/>
    </row>
    <row r="743" spans="1:16" s="281" customFormat="1" ht="24" customHeight="1">
      <c r="A743" s="473"/>
      <c r="B743" s="443"/>
      <c r="C743" s="443"/>
      <c r="D743" s="43"/>
      <c r="E743" s="474"/>
      <c r="K743" s="391"/>
      <c r="L743" s="225"/>
      <c r="M743" s="225"/>
      <c r="N743" s="225"/>
      <c r="O743" s="225"/>
      <c r="P743" s="225"/>
    </row>
    <row r="744" spans="1:16" s="281" customFormat="1" ht="24" customHeight="1">
      <c r="A744" s="473"/>
      <c r="B744" s="443"/>
      <c r="C744" s="443"/>
      <c r="D744" s="43"/>
      <c r="E744" s="474"/>
      <c r="K744" s="391"/>
      <c r="L744" s="225"/>
      <c r="M744" s="225"/>
      <c r="N744" s="225"/>
      <c r="O744" s="225"/>
      <c r="P744" s="225"/>
    </row>
    <row r="745" spans="1:16" s="281" customFormat="1" ht="24" customHeight="1">
      <c r="A745" s="473"/>
      <c r="B745" s="443"/>
      <c r="C745" s="443"/>
      <c r="D745" s="43"/>
      <c r="E745" s="474"/>
      <c r="K745" s="391"/>
      <c r="L745" s="225"/>
      <c r="M745" s="225"/>
      <c r="N745" s="225"/>
      <c r="O745" s="225"/>
      <c r="P745" s="225"/>
    </row>
    <row r="746" spans="1:16" s="281" customFormat="1" ht="24" customHeight="1">
      <c r="A746" s="473"/>
      <c r="B746" s="443"/>
      <c r="C746" s="443"/>
      <c r="D746" s="43"/>
      <c r="E746" s="474"/>
      <c r="K746" s="391"/>
      <c r="L746" s="225"/>
      <c r="M746" s="225"/>
      <c r="N746" s="225"/>
      <c r="O746" s="225"/>
      <c r="P746" s="225"/>
    </row>
    <row r="747" spans="1:16" s="281" customFormat="1" ht="24" customHeight="1">
      <c r="A747" s="473"/>
      <c r="B747" s="443"/>
      <c r="C747" s="443"/>
      <c r="D747" s="43"/>
      <c r="E747" s="474"/>
      <c r="K747" s="391"/>
      <c r="L747" s="225"/>
      <c r="M747" s="225"/>
      <c r="N747" s="225"/>
      <c r="O747" s="225"/>
      <c r="P747" s="225"/>
    </row>
    <row r="748" spans="1:16" s="281" customFormat="1" ht="24" customHeight="1">
      <c r="A748" s="473"/>
      <c r="B748" s="443"/>
      <c r="C748" s="443"/>
      <c r="D748" s="43"/>
      <c r="E748" s="474"/>
      <c r="K748" s="391"/>
      <c r="L748" s="225"/>
      <c r="M748" s="225"/>
      <c r="N748" s="225"/>
      <c r="O748" s="225"/>
      <c r="P748" s="225"/>
    </row>
    <row r="749" spans="1:16" s="281" customFormat="1" ht="24" customHeight="1">
      <c r="A749" s="473"/>
      <c r="B749" s="443"/>
      <c r="C749" s="443"/>
      <c r="D749" s="43"/>
      <c r="E749" s="474"/>
      <c r="K749" s="391"/>
      <c r="L749" s="225"/>
      <c r="M749" s="225"/>
      <c r="N749" s="225"/>
      <c r="O749" s="225"/>
      <c r="P749" s="225"/>
    </row>
    <row r="750" spans="1:16" s="281" customFormat="1" ht="24" customHeight="1">
      <c r="A750" s="473"/>
      <c r="B750" s="443"/>
      <c r="C750" s="443"/>
      <c r="D750" s="43"/>
      <c r="E750" s="474"/>
      <c r="K750" s="391"/>
      <c r="L750" s="225"/>
      <c r="M750" s="225"/>
      <c r="N750" s="225"/>
      <c r="O750" s="225"/>
      <c r="P750" s="225"/>
    </row>
    <row r="751" spans="1:16" s="281" customFormat="1" ht="24" customHeight="1">
      <c r="A751" s="473"/>
      <c r="B751" s="443"/>
      <c r="C751" s="443"/>
      <c r="D751" s="43"/>
      <c r="E751" s="474"/>
      <c r="K751" s="391"/>
      <c r="L751" s="225"/>
      <c r="M751" s="225"/>
      <c r="N751" s="225"/>
      <c r="O751" s="225"/>
      <c r="P751" s="225"/>
    </row>
    <row r="752" spans="1:16" s="281" customFormat="1" ht="24" customHeight="1">
      <c r="A752" s="473"/>
      <c r="B752" s="443"/>
      <c r="C752" s="443"/>
      <c r="D752" s="43"/>
      <c r="E752" s="474"/>
      <c r="K752" s="391"/>
      <c r="L752" s="225"/>
      <c r="M752" s="225"/>
      <c r="N752" s="225"/>
      <c r="O752" s="225"/>
      <c r="P752" s="225"/>
    </row>
    <row r="753" spans="1:16" s="281" customFormat="1" ht="24" customHeight="1">
      <c r="A753" s="473"/>
      <c r="B753" s="443"/>
      <c r="C753" s="443"/>
      <c r="D753" s="43"/>
      <c r="E753" s="474"/>
      <c r="K753" s="391"/>
      <c r="L753" s="225"/>
      <c r="M753" s="225"/>
      <c r="N753" s="225"/>
      <c r="O753" s="225"/>
      <c r="P753" s="225"/>
    </row>
    <row r="754" spans="1:16" s="281" customFormat="1" ht="24" customHeight="1">
      <c r="A754" s="473"/>
      <c r="B754" s="443"/>
      <c r="C754" s="443"/>
      <c r="D754" s="43"/>
      <c r="E754" s="474"/>
      <c r="K754" s="391"/>
      <c r="L754" s="225"/>
      <c r="M754" s="225"/>
      <c r="N754" s="225"/>
      <c r="O754" s="225"/>
      <c r="P754" s="225"/>
    </row>
    <row r="755" spans="1:16" s="281" customFormat="1" ht="24" customHeight="1">
      <c r="A755" s="473"/>
      <c r="B755" s="443"/>
      <c r="C755" s="443"/>
      <c r="D755" s="43"/>
      <c r="E755" s="474"/>
      <c r="K755" s="391"/>
      <c r="L755" s="225"/>
      <c r="M755" s="225"/>
      <c r="N755" s="225"/>
      <c r="O755" s="225"/>
      <c r="P755" s="225"/>
    </row>
    <row r="756" spans="1:16" s="281" customFormat="1" ht="24" customHeight="1">
      <c r="A756" s="473"/>
      <c r="B756" s="443"/>
      <c r="C756" s="443"/>
      <c r="D756" s="43"/>
      <c r="E756" s="474"/>
      <c r="K756" s="391"/>
      <c r="L756" s="225"/>
      <c r="M756" s="225"/>
      <c r="N756" s="225"/>
      <c r="O756" s="225"/>
      <c r="P756" s="225"/>
    </row>
    <row r="757" spans="1:16" s="281" customFormat="1" ht="24" customHeight="1">
      <c r="A757" s="473"/>
      <c r="B757" s="443"/>
      <c r="C757" s="443"/>
      <c r="D757" s="43"/>
      <c r="E757" s="474"/>
      <c r="K757" s="391"/>
      <c r="L757" s="225"/>
      <c r="M757" s="225"/>
      <c r="N757" s="225"/>
      <c r="O757" s="225"/>
      <c r="P757" s="225"/>
    </row>
    <row r="758" spans="1:16" s="281" customFormat="1" ht="24" customHeight="1">
      <c r="A758" s="473"/>
      <c r="B758" s="443"/>
      <c r="C758" s="443"/>
      <c r="D758" s="43"/>
      <c r="E758" s="474"/>
      <c r="K758" s="391"/>
      <c r="L758" s="225"/>
      <c r="M758" s="225"/>
      <c r="N758" s="225"/>
      <c r="O758" s="225"/>
      <c r="P758" s="225"/>
    </row>
    <row r="759" spans="1:16" s="281" customFormat="1" ht="24" customHeight="1">
      <c r="A759" s="473"/>
      <c r="B759" s="443"/>
      <c r="C759" s="443"/>
      <c r="D759" s="43"/>
      <c r="E759" s="474"/>
      <c r="K759" s="391"/>
      <c r="L759" s="225"/>
      <c r="M759" s="225"/>
      <c r="N759" s="225"/>
      <c r="O759" s="225"/>
      <c r="P759" s="225"/>
    </row>
    <row r="760" spans="1:16" s="281" customFormat="1" ht="24" customHeight="1">
      <c r="A760" s="473"/>
      <c r="B760" s="443"/>
      <c r="C760" s="443"/>
      <c r="D760" s="43"/>
      <c r="E760" s="474"/>
      <c r="K760" s="391"/>
      <c r="L760" s="225"/>
      <c r="M760" s="225"/>
      <c r="N760" s="225"/>
      <c r="O760" s="225"/>
      <c r="P760" s="225"/>
    </row>
    <row r="761" spans="1:16" s="281" customFormat="1" ht="24" customHeight="1">
      <c r="A761" s="473"/>
      <c r="B761" s="443"/>
      <c r="C761" s="443"/>
      <c r="D761" s="43"/>
      <c r="E761" s="474"/>
      <c r="K761" s="391"/>
      <c r="L761" s="225"/>
      <c r="M761" s="225"/>
      <c r="N761" s="225"/>
      <c r="O761" s="225"/>
      <c r="P761" s="225"/>
    </row>
    <row r="762" spans="1:16" s="281" customFormat="1" ht="24" customHeight="1">
      <c r="A762" s="473"/>
      <c r="B762" s="443"/>
      <c r="C762" s="443"/>
      <c r="D762" s="43"/>
      <c r="E762" s="474"/>
      <c r="K762" s="391"/>
      <c r="L762" s="225"/>
      <c r="M762" s="225"/>
      <c r="N762" s="225"/>
      <c r="O762" s="225"/>
      <c r="P762" s="225"/>
    </row>
    <row r="763" spans="1:16" s="281" customFormat="1" ht="24" customHeight="1">
      <c r="A763" s="473"/>
      <c r="B763" s="443"/>
      <c r="C763" s="443"/>
      <c r="D763" s="43"/>
      <c r="E763" s="474"/>
      <c r="K763" s="391"/>
      <c r="L763" s="225"/>
      <c r="M763" s="225"/>
      <c r="N763" s="225"/>
      <c r="O763" s="225"/>
      <c r="P763" s="225"/>
    </row>
    <row r="764" spans="1:16" s="281" customFormat="1" ht="24" customHeight="1">
      <c r="A764" s="473"/>
      <c r="B764" s="443"/>
      <c r="C764" s="443"/>
      <c r="D764" s="43"/>
      <c r="E764" s="474"/>
      <c r="K764" s="391"/>
      <c r="L764" s="225"/>
      <c r="M764" s="225"/>
      <c r="N764" s="225"/>
      <c r="O764" s="225"/>
      <c r="P764" s="225"/>
    </row>
    <row r="765" spans="1:16" s="281" customFormat="1" ht="24" customHeight="1">
      <c r="A765" s="473"/>
      <c r="B765" s="443"/>
      <c r="C765" s="443"/>
      <c r="D765" s="43"/>
      <c r="E765" s="474"/>
      <c r="K765" s="391"/>
      <c r="L765" s="225"/>
      <c r="M765" s="225"/>
      <c r="N765" s="225"/>
      <c r="O765" s="225"/>
      <c r="P765" s="225"/>
    </row>
    <row r="766" spans="1:16" s="281" customFormat="1" ht="24" customHeight="1">
      <c r="A766" s="473"/>
      <c r="B766" s="443"/>
      <c r="C766" s="443"/>
      <c r="D766" s="43"/>
      <c r="E766" s="474"/>
      <c r="K766" s="391"/>
      <c r="L766" s="225"/>
      <c r="M766" s="225"/>
      <c r="N766" s="225"/>
      <c r="O766" s="225"/>
      <c r="P766" s="225"/>
    </row>
    <row r="767" spans="1:16" s="281" customFormat="1" ht="24" customHeight="1">
      <c r="A767" s="473"/>
      <c r="B767" s="443"/>
      <c r="C767" s="443"/>
      <c r="D767" s="43"/>
      <c r="E767" s="474"/>
      <c r="K767" s="391"/>
      <c r="L767" s="225"/>
      <c r="M767" s="225"/>
      <c r="N767" s="225"/>
      <c r="O767" s="225"/>
      <c r="P767" s="225"/>
    </row>
    <row r="768" spans="1:16" s="281" customFormat="1" ht="24" customHeight="1">
      <c r="A768" s="473"/>
      <c r="B768" s="443"/>
      <c r="C768" s="443"/>
      <c r="D768" s="43"/>
      <c r="E768" s="474"/>
      <c r="K768" s="391"/>
      <c r="L768" s="225"/>
      <c r="M768" s="225"/>
      <c r="N768" s="225"/>
      <c r="O768" s="225"/>
      <c r="P768" s="225"/>
    </row>
    <row r="769" spans="1:16" s="281" customFormat="1" ht="24" customHeight="1">
      <c r="A769" s="473"/>
      <c r="B769" s="443"/>
      <c r="C769" s="443"/>
      <c r="D769" s="43"/>
      <c r="E769" s="474"/>
      <c r="K769" s="391"/>
      <c r="L769" s="225"/>
      <c r="M769" s="225"/>
      <c r="N769" s="225"/>
      <c r="O769" s="225"/>
      <c r="P769" s="225"/>
    </row>
    <row r="770" spans="1:16" s="281" customFormat="1" ht="24" customHeight="1">
      <c r="A770" s="473"/>
      <c r="B770" s="443"/>
      <c r="C770" s="443"/>
      <c r="D770" s="43"/>
      <c r="E770" s="474"/>
      <c r="K770" s="391"/>
      <c r="L770" s="225"/>
      <c r="M770" s="225"/>
      <c r="N770" s="225"/>
      <c r="O770" s="225"/>
      <c r="P770" s="225"/>
    </row>
    <row r="771" spans="1:16" s="281" customFormat="1" ht="24" customHeight="1">
      <c r="A771" s="473"/>
      <c r="B771" s="443"/>
      <c r="C771" s="443"/>
      <c r="D771" s="43"/>
      <c r="E771" s="474"/>
      <c r="K771" s="391"/>
      <c r="L771" s="225"/>
      <c r="M771" s="225"/>
      <c r="N771" s="225"/>
      <c r="O771" s="225"/>
      <c r="P771" s="225"/>
    </row>
    <row r="772" spans="1:16" s="281" customFormat="1" ht="24" customHeight="1">
      <c r="A772" s="473"/>
      <c r="B772" s="443"/>
      <c r="C772" s="443"/>
      <c r="D772" s="43"/>
      <c r="E772" s="474"/>
      <c r="K772" s="391"/>
      <c r="L772" s="225"/>
      <c r="M772" s="225"/>
      <c r="N772" s="225"/>
      <c r="O772" s="225"/>
      <c r="P772" s="225"/>
    </row>
    <row r="773" spans="1:16" s="281" customFormat="1" ht="24" customHeight="1">
      <c r="A773" s="473"/>
      <c r="B773" s="443"/>
      <c r="C773" s="443"/>
      <c r="D773" s="43"/>
      <c r="E773" s="474"/>
      <c r="K773" s="391"/>
      <c r="L773" s="225"/>
      <c r="M773" s="225"/>
      <c r="N773" s="225"/>
      <c r="O773" s="225"/>
      <c r="P773" s="225"/>
    </row>
    <row r="774" spans="1:16" s="281" customFormat="1" ht="24" customHeight="1">
      <c r="A774" s="473"/>
      <c r="B774" s="443"/>
      <c r="C774" s="443"/>
      <c r="D774" s="43"/>
      <c r="E774" s="474"/>
      <c r="K774" s="391"/>
      <c r="L774" s="225"/>
      <c r="M774" s="225"/>
      <c r="N774" s="225"/>
      <c r="O774" s="225"/>
      <c r="P774" s="225"/>
    </row>
    <row r="775" spans="1:16" s="281" customFormat="1" ht="24" customHeight="1">
      <c r="A775" s="473"/>
      <c r="B775" s="443"/>
      <c r="C775" s="443"/>
      <c r="D775" s="43"/>
      <c r="E775" s="474"/>
      <c r="K775" s="391"/>
      <c r="L775" s="225"/>
      <c r="M775" s="225"/>
      <c r="N775" s="225"/>
      <c r="O775" s="225"/>
      <c r="P775" s="225"/>
    </row>
    <row r="776" spans="1:16" s="281" customFormat="1" ht="24" customHeight="1">
      <c r="A776" s="473"/>
      <c r="B776" s="443"/>
      <c r="C776" s="443"/>
      <c r="D776" s="43"/>
      <c r="E776" s="474"/>
      <c r="K776" s="391"/>
      <c r="L776" s="225"/>
      <c r="M776" s="225"/>
      <c r="N776" s="225"/>
      <c r="O776" s="225"/>
      <c r="P776" s="225"/>
    </row>
    <row r="777" spans="1:16" s="281" customFormat="1" ht="24" customHeight="1">
      <c r="A777" s="473"/>
      <c r="B777" s="443"/>
      <c r="C777" s="443"/>
      <c r="D777" s="43"/>
      <c r="E777" s="474"/>
      <c r="K777" s="391"/>
      <c r="L777" s="225"/>
      <c r="M777" s="225"/>
      <c r="N777" s="225"/>
      <c r="O777" s="225"/>
      <c r="P777" s="225"/>
    </row>
    <row r="778" spans="1:16" s="281" customFormat="1" ht="24" customHeight="1">
      <c r="A778" s="473"/>
      <c r="B778" s="443"/>
      <c r="C778" s="443"/>
      <c r="D778" s="43"/>
      <c r="E778" s="474"/>
      <c r="K778" s="391"/>
      <c r="L778" s="225"/>
      <c r="M778" s="225"/>
      <c r="N778" s="225"/>
      <c r="O778" s="225"/>
      <c r="P778" s="225"/>
    </row>
    <row r="779" spans="1:16" s="281" customFormat="1" ht="24" customHeight="1">
      <c r="A779" s="473"/>
      <c r="B779" s="443"/>
      <c r="C779" s="443"/>
      <c r="D779" s="43"/>
      <c r="E779" s="474"/>
      <c r="K779" s="391"/>
      <c r="L779" s="225"/>
      <c r="M779" s="225"/>
      <c r="N779" s="225"/>
      <c r="O779" s="225"/>
      <c r="P779" s="225"/>
    </row>
    <row r="780" spans="1:16" s="281" customFormat="1" ht="24" customHeight="1">
      <c r="A780" s="473"/>
      <c r="B780" s="443"/>
      <c r="C780" s="443"/>
      <c r="D780" s="43"/>
      <c r="E780" s="474"/>
      <c r="K780" s="391"/>
      <c r="L780" s="225"/>
      <c r="M780" s="225"/>
      <c r="N780" s="225"/>
      <c r="O780" s="225"/>
      <c r="P780" s="225"/>
    </row>
    <row r="781" spans="1:16" s="281" customFormat="1" ht="24" customHeight="1">
      <c r="A781" s="473"/>
      <c r="B781" s="443"/>
      <c r="C781" s="443"/>
      <c r="D781" s="43"/>
      <c r="E781" s="474"/>
      <c r="K781" s="391"/>
      <c r="L781" s="225"/>
      <c r="M781" s="225"/>
      <c r="N781" s="225"/>
      <c r="O781" s="225"/>
      <c r="P781" s="225"/>
    </row>
    <row r="782" spans="1:16" s="281" customFormat="1" ht="24" customHeight="1">
      <c r="A782" s="473"/>
      <c r="B782" s="443"/>
      <c r="C782" s="443"/>
      <c r="D782" s="43"/>
      <c r="E782" s="474"/>
      <c r="K782" s="391"/>
      <c r="L782" s="225"/>
      <c r="M782" s="225"/>
      <c r="N782" s="225"/>
      <c r="O782" s="225"/>
      <c r="P782" s="225"/>
    </row>
    <row r="783" spans="1:16" s="281" customFormat="1" ht="24" customHeight="1">
      <c r="A783" s="473"/>
      <c r="B783" s="443"/>
      <c r="C783" s="443"/>
      <c r="D783" s="43"/>
      <c r="E783" s="474"/>
      <c r="K783" s="391"/>
      <c r="L783" s="225"/>
      <c r="M783" s="225"/>
      <c r="N783" s="225"/>
      <c r="O783" s="225"/>
      <c r="P783" s="225"/>
    </row>
    <row r="784" spans="1:16" s="281" customFormat="1" ht="24" customHeight="1">
      <c r="A784" s="473"/>
      <c r="B784" s="443"/>
      <c r="C784" s="443"/>
      <c r="D784" s="43"/>
      <c r="E784" s="474"/>
      <c r="K784" s="391"/>
      <c r="L784" s="225"/>
      <c r="M784" s="225"/>
      <c r="N784" s="225"/>
      <c r="O784" s="225"/>
      <c r="P784" s="225"/>
    </row>
    <row r="785" spans="1:16" s="281" customFormat="1" ht="24" customHeight="1">
      <c r="A785" s="473"/>
      <c r="B785" s="443"/>
      <c r="C785" s="443"/>
      <c r="D785" s="43"/>
      <c r="E785" s="474"/>
      <c r="K785" s="391"/>
      <c r="L785" s="225"/>
      <c r="M785" s="225"/>
      <c r="N785" s="225"/>
      <c r="O785" s="225"/>
      <c r="P785" s="225"/>
    </row>
    <row r="786" spans="1:16" s="281" customFormat="1" ht="24" customHeight="1">
      <c r="A786" s="473"/>
      <c r="B786" s="443"/>
      <c r="C786" s="443"/>
      <c r="D786" s="43"/>
      <c r="E786" s="474"/>
      <c r="K786" s="391"/>
      <c r="L786" s="225"/>
      <c r="M786" s="225"/>
      <c r="N786" s="225"/>
      <c r="O786" s="225"/>
      <c r="P786" s="225"/>
    </row>
    <row r="787" spans="1:16" s="281" customFormat="1" ht="24" customHeight="1">
      <c r="A787" s="473"/>
      <c r="B787" s="443"/>
      <c r="C787" s="443"/>
      <c r="D787" s="43"/>
      <c r="E787" s="474"/>
      <c r="K787" s="391"/>
      <c r="L787" s="225"/>
      <c r="M787" s="225"/>
      <c r="N787" s="225"/>
      <c r="O787" s="225"/>
      <c r="P787" s="225"/>
    </row>
    <row r="788" spans="1:16" s="281" customFormat="1" ht="24" customHeight="1">
      <c r="A788" s="473"/>
      <c r="B788" s="443"/>
      <c r="C788" s="443"/>
      <c r="D788" s="43"/>
      <c r="E788" s="474"/>
      <c r="K788" s="391"/>
      <c r="L788" s="225"/>
      <c r="M788" s="225"/>
      <c r="N788" s="225"/>
      <c r="O788" s="225"/>
      <c r="P788" s="225"/>
    </row>
    <row r="789" spans="1:16" s="281" customFormat="1" ht="24" customHeight="1">
      <c r="A789" s="473"/>
      <c r="B789" s="443"/>
      <c r="C789" s="443"/>
      <c r="D789" s="43"/>
      <c r="E789" s="474"/>
      <c r="K789" s="391"/>
      <c r="L789" s="225"/>
      <c r="M789" s="225"/>
      <c r="N789" s="225"/>
      <c r="O789" s="225"/>
      <c r="P789" s="225"/>
    </row>
    <row r="790" spans="1:16" s="281" customFormat="1" ht="24" customHeight="1">
      <c r="A790" s="473"/>
      <c r="B790" s="443"/>
      <c r="C790" s="443"/>
      <c r="D790" s="43"/>
      <c r="E790" s="474"/>
      <c r="K790" s="391"/>
      <c r="L790" s="225"/>
      <c r="M790" s="225"/>
      <c r="N790" s="225"/>
      <c r="O790" s="225"/>
      <c r="P790" s="225"/>
    </row>
    <row r="791" spans="1:16" s="281" customFormat="1" ht="24" customHeight="1">
      <c r="A791" s="473"/>
      <c r="B791" s="443"/>
      <c r="C791" s="443"/>
      <c r="D791" s="43"/>
      <c r="E791" s="474"/>
      <c r="K791" s="391"/>
      <c r="L791" s="225"/>
      <c r="M791" s="225"/>
      <c r="N791" s="225"/>
      <c r="O791" s="225"/>
      <c r="P791" s="225"/>
    </row>
    <row r="792" spans="1:16" s="281" customFormat="1" ht="24" customHeight="1">
      <c r="A792" s="473"/>
      <c r="B792" s="443"/>
      <c r="C792" s="443"/>
      <c r="D792" s="43"/>
      <c r="E792" s="474"/>
      <c r="K792" s="391"/>
      <c r="L792" s="225"/>
      <c r="M792" s="225"/>
      <c r="N792" s="225"/>
      <c r="O792" s="225"/>
      <c r="P792" s="225"/>
    </row>
    <row r="793" spans="1:16" s="281" customFormat="1" ht="24" customHeight="1">
      <c r="A793" s="473"/>
      <c r="B793" s="443"/>
      <c r="C793" s="443"/>
      <c r="D793" s="43"/>
      <c r="E793" s="474"/>
      <c r="K793" s="391"/>
      <c r="L793" s="225"/>
      <c r="M793" s="225"/>
      <c r="N793" s="225"/>
      <c r="O793" s="225"/>
      <c r="P793" s="225"/>
    </row>
    <row r="794" spans="1:16" s="281" customFormat="1" ht="24" customHeight="1">
      <c r="A794" s="473"/>
      <c r="B794" s="443"/>
      <c r="C794" s="443"/>
      <c r="D794" s="43"/>
      <c r="E794" s="474"/>
      <c r="K794" s="391"/>
      <c r="L794" s="225"/>
      <c r="M794" s="225"/>
      <c r="N794" s="225"/>
      <c r="O794" s="225"/>
      <c r="P794" s="225"/>
    </row>
    <row r="795" spans="1:16" s="281" customFormat="1" ht="24" customHeight="1">
      <c r="A795" s="473"/>
      <c r="B795" s="443"/>
      <c r="C795" s="443"/>
      <c r="D795" s="43"/>
      <c r="E795" s="474"/>
      <c r="K795" s="391"/>
      <c r="L795" s="225"/>
      <c r="M795" s="225"/>
      <c r="N795" s="225"/>
      <c r="O795" s="225"/>
      <c r="P795" s="225"/>
    </row>
    <row r="796" spans="1:16" s="281" customFormat="1" ht="24" customHeight="1">
      <c r="A796" s="473"/>
      <c r="B796" s="443"/>
      <c r="C796" s="443"/>
      <c r="D796" s="43"/>
      <c r="E796" s="474"/>
      <c r="K796" s="391"/>
      <c r="L796" s="225"/>
      <c r="M796" s="225"/>
      <c r="N796" s="225"/>
      <c r="O796" s="225"/>
      <c r="P796" s="225"/>
    </row>
    <row r="797" spans="1:16" s="281" customFormat="1" ht="24" customHeight="1">
      <c r="A797" s="473"/>
      <c r="B797" s="443"/>
      <c r="C797" s="443"/>
      <c r="D797" s="43"/>
      <c r="E797" s="474"/>
      <c r="K797" s="391"/>
      <c r="L797" s="225"/>
      <c r="M797" s="225"/>
      <c r="N797" s="225"/>
      <c r="O797" s="225"/>
      <c r="P797" s="225"/>
    </row>
    <row r="798" spans="1:16" s="281" customFormat="1" ht="24" customHeight="1">
      <c r="A798" s="473"/>
      <c r="B798" s="443"/>
      <c r="C798" s="443"/>
      <c r="D798" s="43"/>
      <c r="E798" s="474"/>
      <c r="K798" s="391"/>
      <c r="L798" s="225"/>
      <c r="M798" s="225"/>
      <c r="N798" s="225"/>
      <c r="O798" s="225"/>
      <c r="P798" s="225"/>
    </row>
    <row r="799" spans="1:16" s="281" customFormat="1" ht="24" customHeight="1">
      <c r="A799" s="473"/>
      <c r="B799" s="443"/>
      <c r="C799" s="443"/>
      <c r="D799" s="43"/>
      <c r="E799" s="474"/>
      <c r="K799" s="391"/>
      <c r="L799" s="225"/>
      <c r="M799" s="225"/>
      <c r="N799" s="225"/>
      <c r="O799" s="225"/>
      <c r="P799" s="225"/>
    </row>
    <row r="800" spans="1:16" s="281" customFormat="1" ht="24" customHeight="1">
      <c r="A800" s="473"/>
      <c r="B800" s="443"/>
      <c r="C800" s="443"/>
      <c r="D800" s="43"/>
      <c r="E800" s="474"/>
      <c r="K800" s="391"/>
      <c r="L800" s="225"/>
      <c r="M800" s="225"/>
      <c r="N800" s="225"/>
      <c r="O800" s="225"/>
      <c r="P800" s="225"/>
    </row>
    <row r="801" spans="1:16" s="281" customFormat="1" ht="24" customHeight="1">
      <c r="A801" s="473"/>
      <c r="B801" s="443"/>
      <c r="C801" s="443"/>
      <c r="D801" s="43"/>
      <c r="E801" s="474"/>
      <c r="K801" s="391"/>
      <c r="L801" s="225"/>
      <c r="M801" s="225"/>
      <c r="N801" s="225"/>
      <c r="O801" s="225"/>
      <c r="P801" s="225"/>
    </row>
    <row r="802" spans="1:16" s="281" customFormat="1" ht="24" customHeight="1">
      <c r="A802" s="473"/>
      <c r="B802" s="443"/>
      <c r="C802" s="443"/>
      <c r="D802" s="43"/>
      <c r="E802" s="474"/>
      <c r="K802" s="391"/>
      <c r="L802" s="225"/>
      <c r="M802" s="225"/>
      <c r="N802" s="225"/>
      <c r="O802" s="225"/>
      <c r="P802" s="225"/>
    </row>
    <row r="803" spans="1:16" s="281" customFormat="1" ht="24" customHeight="1">
      <c r="A803" s="473"/>
      <c r="B803" s="443"/>
      <c r="C803" s="443"/>
      <c r="D803" s="43"/>
      <c r="E803" s="474"/>
      <c r="K803" s="391"/>
      <c r="L803" s="225"/>
      <c r="M803" s="225"/>
      <c r="N803" s="225"/>
      <c r="O803" s="225"/>
      <c r="P803" s="225"/>
    </row>
    <row r="804" spans="1:16" s="281" customFormat="1" ht="24" customHeight="1">
      <c r="A804" s="473"/>
      <c r="B804" s="443"/>
      <c r="C804" s="443"/>
      <c r="D804" s="43"/>
      <c r="E804" s="474"/>
      <c r="K804" s="391"/>
      <c r="L804" s="225"/>
      <c r="M804" s="225"/>
      <c r="N804" s="225"/>
      <c r="O804" s="225"/>
      <c r="P804" s="225"/>
    </row>
    <row r="805" spans="1:16" s="281" customFormat="1" ht="24" customHeight="1">
      <c r="A805" s="473"/>
      <c r="B805" s="443"/>
      <c r="C805" s="443"/>
      <c r="D805" s="43"/>
      <c r="E805" s="474"/>
      <c r="K805" s="391"/>
      <c r="L805" s="225"/>
      <c r="M805" s="225"/>
      <c r="N805" s="225"/>
      <c r="O805" s="225"/>
      <c r="P805" s="225"/>
    </row>
    <row r="806" spans="1:16" s="281" customFormat="1" ht="24" customHeight="1">
      <c r="A806" s="473"/>
      <c r="B806" s="443"/>
      <c r="C806" s="443"/>
      <c r="D806" s="43"/>
      <c r="E806" s="474"/>
      <c r="K806" s="391"/>
      <c r="L806" s="225"/>
      <c r="M806" s="225"/>
      <c r="N806" s="225"/>
      <c r="O806" s="225"/>
      <c r="P806" s="225"/>
    </row>
    <row r="807" spans="1:16" s="281" customFormat="1" ht="24" customHeight="1">
      <c r="A807" s="473"/>
      <c r="B807" s="443"/>
      <c r="C807" s="443"/>
      <c r="D807" s="43"/>
      <c r="E807" s="474"/>
      <c r="K807" s="391"/>
      <c r="L807" s="225"/>
      <c r="M807" s="225"/>
      <c r="N807" s="225"/>
      <c r="O807" s="225"/>
      <c r="P807" s="225"/>
    </row>
    <row r="808" spans="1:16" s="281" customFormat="1" ht="24" customHeight="1">
      <c r="A808" s="473"/>
      <c r="B808" s="443"/>
      <c r="C808" s="443"/>
      <c r="D808" s="43"/>
      <c r="E808" s="474"/>
      <c r="K808" s="391"/>
      <c r="L808" s="225"/>
      <c r="M808" s="225"/>
      <c r="N808" s="225"/>
      <c r="O808" s="225"/>
      <c r="P808" s="225"/>
    </row>
    <row r="809" spans="1:16" s="281" customFormat="1" ht="24" customHeight="1">
      <c r="A809" s="473"/>
      <c r="B809" s="443"/>
      <c r="C809" s="443"/>
      <c r="D809" s="43"/>
      <c r="E809" s="474"/>
      <c r="K809" s="391"/>
      <c r="L809" s="225"/>
      <c r="M809" s="225"/>
      <c r="N809" s="225"/>
      <c r="O809" s="225"/>
      <c r="P809" s="225"/>
    </row>
    <row r="810" spans="1:16" s="281" customFormat="1" ht="24" customHeight="1">
      <c r="A810" s="473"/>
      <c r="B810" s="443"/>
      <c r="C810" s="443"/>
      <c r="D810" s="43"/>
      <c r="E810" s="474"/>
      <c r="K810" s="391"/>
      <c r="L810" s="225"/>
      <c r="M810" s="225"/>
      <c r="N810" s="225"/>
      <c r="O810" s="225"/>
      <c r="P810" s="225"/>
    </row>
    <row r="811" spans="1:16" s="281" customFormat="1" ht="24" customHeight="1">
      <c r="A811" s="473"/>
      <c r="B811" s="443"/>
      <c r="C811" s="443"/>
      <c r="D811" s="43"/>
      <c r="E811" s="474"/>
      <c r="K811" s="391"/>
      <c r="L811" s="225"/>
      <c r="M811" s="225"/>
      <c r="N811" s="225"/>
      <c r="O811" s="225"/>
      <c r="P811" s="225"/>
    </row>
    <row r="812" spans="1:16" s="281" customFormat="1" ht="24" customHeight="1">
      <c r="A812" s="473"/>
      <c r="B812" s="443"/>
      <c r="C812" s="443"/>
      <c r="D812" s="43"/>
      <c r="E812" s="474"/>
      <c r="K812" s="391"/>
      <c r="L812" s="225"/>
      <c r="M812" s="225"/>
      <c r="N812" s="225"/>
      <c r="O812" s="225"/>
      <c r="P812" s="225"/>
    </row>
    <row r="813" spans="1:16" s="281" customFormat="1" ht="24" customHeight="1">
      <c r="A813" s="473"/>
      <c r="B813" s="443"/>
      <c r="C813" s="443"/>
      <c r="D813" s="43"/>
      <c r="E813" s="474"/>
      <c r="K813" s="391"/>
      <c r="L813" s="225"/>
      <c r="M813" s="225"/>
      <c r="N813" s="225"/>
      <c r="O813" s="225"/>
      <c r="P813" s="225"/>
    </row>
    <row r="814" spans="1:16" s="281" customFormat="1" ht="24" customHeight="1">
      <c r="A814" s="473"/>
      <c r="B814" s="443"/>
      <c r="C814" s="443"/>
      <c r="D814" s="43"/>
      <c r="E814" s="474"/>
      <c r="K814" s="391"/>
      <c r="L814" s="225"/>
      <c r="M814" s="225"/>
      <c r="N814" s="225"/>
      <c r="O814" s="225"/>
      <c r="P814" s="225"/>
    </row>
    <row r="815" spans="1:16" s="281" customFormat="1" ht="24" customHeight="1">
      <c r="A815" s="473"/>
      <c r="B815" s="443"/>
      <c r="C815" s="443"/>
      <c r="D815" s="43"/>
      <c r="E815" s="474"/>
      <c r="K815" s="391"/>
      <c r="L815" s="225"/>
      <c r="M815" s="225"/>
      <c r="N815" s="225"/>
      <c r="O815" s="225"/>
      <c r="P815" s="225"/>
    </row>
    <row r="816" spans="1:16" s="281" customFormat="1" ht="24" customHeight="1">
      <c r="A816" s="473"/>
      <c r="B816" s="443"/>
      <c r="C816" s="443"/>
      <c r="D816" s="43"/>
      <c r="E816" s="474"/>
      <c r="K816" s="391"/>
      <c r="L816" s="225"/>
      <c r="M816" s="225"/>
      <c r="N816" s="225"/>
      <c r="O816" s="225"/>
      <c r="P816" s="225"/>
    </row>
    <row r="817" spans="1:16" s="281" customFormat="1" ht="24" customHeight="1">
      <c r="A817" s="473"/>
      <c r="B817" s="443"/>
      <c r="C817" s="443"/>
      <c r="D817" s="43"/>
      <c r="E817" s="474"/>
      <c r="K817" s="391"/>
      <c r="L817" s="225"/>
      <c r="M817" s="225"/>
      <c r="N817" s="225"/>
      <c r="O817" s="225"/>
      <c r="P817" s="225"/>
    </row>
    <row r="818" spans="1:16" s="281" customFormat="1" ht="24" customHeight="1">
      <c r="A818" s="473"/>
      <c r="B818" s="443"/>
      <c r="C818" s="443"/>
      <c r="D818" s="43"/>
      <c r="E818" s="474"/>
      <c r="K818" s="391"/>
      <c r="L818" s="225"/>
      <c r="M818" s="225"/>
      <c r="N818" s="225"/>
      <c r="O818" s="225"/>
      <c r="P818" s="225"/>
    </row>
    <row r="819" spans="1:16" s="281" customFormat="1" ht="24" customHeight="1">
      <c r="A819" s="473"/>
      <c r="B819" s="443"/>
      <c r="C819" s="443"/>
      <c r="D819" s="43"/>
      <c r="E819" s="474"/>
      <c r="K819" s="391"/>
      <c r="L819" s="225"/>
      <c r="M819" s="225"/>
      <c r="N819" s="225"/>
      <c r="O819" s="225"/>
      <c r="P819" s="225"/>
    </row>
    <row r="820" spans="1:16" s="281" customFormat="1" ht="24" customHeight="1">
      <c r="A820" s="473"/>
      <c r="B820" s="443"/>
      <c r="C820" s="443"/>
      <c r="D820" s="43"/>
      <c r="E820" s="474"/>
      <c r="K820" s="391"/>
      <c r="L820" s="225"/>
      <c r="M820" s="225"/>
      <c r="N820" s="225"/>
      <c r="O820" s="225"/>
      <c r="P820" s="225"/>
    </row>
    <row r="821" spans="1:16" s="281" customFormat="1" ht="24" customHeight="1">
      <c r="A821" s="473"/>
      <c r="B821" s="443"/>
      <c r="C821" s="443"/>
      <c r="D821" s="43"/>
      <c r="E821" s="474"/>
      <c r="K821" s="391"/>
      <c r="L821" s="225"/>
      <c r="M821" s="225"/>
      <c r="N821" s="225"/>
      <c r="O821" s="225"/>
      <c r="P821" s="225"/>
    </row>
    <row r="822" spans="1:16" s="281" customFormat="1" ht="24" customHeight="1">
      <c r="A822" s="473"/>
      <c r="B822" s="443"/>
      <c r="C822" s="443"/>
      <c r="D822" s="43"/>
      <c r="E822" s="474"/>
      <c r="K822" s="391"/>
      <c r="L822" s="225"/>
      <c r="M822" s="225"/>
      <c r="N822" s="225"/>
      <c r="O822" s="225"/>
      <c r="P822" s="225"/>
    </row>
    <row r="823" spans="1:16" s="281" customFormat="1" ht="24" customHeight="1">
      <c r="A823" s="473"/>
      <c r="B823" s="443"/>
      <c r="C823" s="443"/>
      <c r="D823" s="43"/>
      <c r="E823" s="474"/>
      <c r="K823" s="391"/>
      <c r="L823" s="225"/>
      <c r="M823" s="225"/>
      <c r="N823" s="225"/>
      <c r="O823" s="225"/>
      <c r="P823" s="225"/>
    </row>
    <row r="824" spans="1:16" s="281" customFormat="1" ht="24" customHeight="1">
      <c r="A824" s="473"/>
      <c r="B824" s="443"/>
      <c r="C824" s="443"/>
      <c r="D824" s="43"/>
      <c r="E824" s="474"/>
      <c r="K824" s="391"/>
      <c r="L824" s="225"/>
      <c r="M824" s="225"/>
      <c r="N824" s="225"/>
      <c r="O824" s="225"/>
      <c r="P824" s="225"/>
    </row>
    <row r="825" spans="1:16" s="281" customFormat="1" ht="24" customHeight="1">
      <c r="A825" s="473"/>
      <c r="B825" s="443"/>
      <c r="C825" s="443"/>
      <c r="D825" s="43"/>
      <c r="E825" s="474"/>
      <c r="K825" s="391"/>
      <c r="L825" s="225"/>
      <c r="M825" s="225"/>
      <c r="N825" s="225"/>
      <c r="O825" s="225"/>
      <c r="P825" s="225"/>
    </row>
    <row r="826" spans="1:16" s="281" customFormat="1" ht="24" customHeight="1">
      <c r="A826" s="473"/>
      <c r="B826" s="443"/>
      <c r="C826" s="443"/>
      <c r="D826" s="43"/>
      <c r="E826" s="474"/>
      <c r="K826" s="391"/>
      <c r="L826" s="225"/>
      <c r="M826" s="225"/>
      <c r="N826" s="225"/>
      <c r="O826" s="225"/>
      <c r="P826" s="225"/>
    </row>
    <row r="827" spans="1:16" s="281" customFormat="1" ht="24" customHeight="1">
      <c r="A827" s="473"/>
      <c r="B827" s="443"/>
      <c r="C827" s="443"/>
      <c r="D827" s="43"/>
      <c r="E827" s="474"/>
      <c r="K827" s="391"/>
      <c r="L827" s="225"/>
      <c r="M827" s="225"/>
      <c r="N827" s="225"/>
      <c r="O827" s="225"/>
      <c r="P827" s="225"/>
    </row>
    <row r="828" spans="1:16" s="281" customFormat="1" ht="24" customHeight="1">
      <c r="A828" s="473"/>
      <c r="B828" s="443"/>
      <c r="C828" s="443"/>
      <c r="D828" s="43"/>
      <c r="E828" s="474"/>
      <c r="K828" s="391"/>
      <c r="L828" s="225"/>
      <c r="M828" s="225"/>
      <c r="N828" s="225"/>
      <c r="O828" s="225"/>
      <c r="P828" s="225"/>
    </row>
    <row r="829" spans="1:16" s="281" customFormat="1" ht="24" customHeight="1">
      <c r="A829" s="473"/>
      <c r="B829" s="443"/>
      <c r="C829" s="443"/>
      <c r="D829" s="43"/>
      <c r="E829" s="474"/>
      <c r="K829" s="391"/>
      <c r="L829" s="225"/>
      <c r="M829" s="225"/>
      <c r="N829" s="225"/>
      <c r="O829" s="225"/>
      <c r="P829" s="225"/>
    </row>
    <row r="830" spans="1:16" s="281" customFormat="1" ht="24" customHeight="1">
      <c r="A830" s="473"/>
      <c r="B830" s="443"/>
      <c r="C830" s="443"/>
      <c r="D830" s="43"/>
      <c r="E830" s="474"/>
      <c r="K830" s="391"/>
      <c r="L830" s="225"/>
      <c r="M830" s="225"/>
      <c r="N830" s="225"/>
      <c r="O830" s="225"/>
      <c r="P830" s="225"/>
    </row>
    <row r="831" spans="1:16" s="281" customFormat="1" ht="24" customHeight="1">
      <c r="A831" s="473"/>
      <c r="B831" s="443"/>
      <c r="C831" s="443"/>
      <c r="D831" s="43"/>
      <c r="E831" s="474"/>
      <c r="K831" s="391"/>
      <c r="L831" s="225"/>
      <c r="M831" s="225"/>
      <c r="N831" s="225"/>
      <c r="O831" s="225"/>
      <c r="P831" s="225"/>
    </row>
    <row r="832" spans="1:16" s="281" customFormat="1" ht="24" customHeight="1">
      <c r="A832" s="473"/>
      <c r="B832" s="443"/>
      <c r="C832" s="443"/>
      <c r="D832" s="43"/>
      <c r="E832" s="474"/>
      <c r="K832" s="391"/>
      <c r="L832" s="225"/>
      <c r="M832" s="225"/>
      <c r="N832" s="225"/>
      <c r="O832" s="225"/>
      <c r="P832" s="225"/>
    </row>
    <row r="833" spans="1:16" s="281" customFormat="1" ht="24" customHeight="1">
      <c r="A833" s="473"/>
      <c r="B833" s="443"/>
      <c r="C833" s="443"/>
      <c r="D833" s="43"/>
      <c r="E833" s="474"/>
      <c r="K833" s="391"/>
      <c r="L833" s="225"/>
      <c r="M833" s="225"/>
      <c r="N833" s="225"/>
      <c r="O833" s="225"/>
      <c r="P833" s="225"/>
    </row>
    <row r="834" spans="1:16" s="281" customFormat="1" ht="24" customHeight="1">
      <c r="A834" s="473"/>
      <c r="B834" s="443"/>
      <c r="C834" s="443"/>
      <c r="D834" s="43"/>
      <c r="E834" s="474"/>
      <c r="K834" s="391"/>
      <c r="L834" s="225"/>
      <c r="M834" s="225"/>
      <c r="N834" s="225"/>
      <c r="O834" s="225"/>
      <c r="P834" s="225"/>
    </row>
    <row r="835" spans="1:16" s="281" customFormat="1" ht="24" customHeight="1">
      <c r="A835" s="473"/>
      <c r="B835" s="443"/>
      <c r="C835" s="443"/>
      <c r="D835" s="43"/>
      <c r="E835" s="474"/>
      <c r="K835" s="391"/>
      <c r="L835" s="225"/>
      <c r="M835" s="225"/>
      <c r="N835" s="225"/>
      <c r="O835" s="225"/>
      <c r="P835" s="225"/>
    </row>
    <row r="836" spans="1:16" s="281" customFormat="1" ht="24" customHeight="1">
      <c r="A836" s="473"/>
      <c r="B836" s="443"/>
      <c r="C836" s="443"/>
      <c r="D836" s="43"/>
      <c r="E836" s="474"/>
      <c r="K836" s="391"/>
      <c r="L836" s="225"/>
      <c r="M836" s="225"/>
      <c r="N836" s="225"/>
      <c r="O836" s="225"/>
      <c r="P836" s="225"/>
    </row>
    <row r="837" spans="1:16" s="281" customFormat="1" ht="24" customHeight="1">
      <c r="A837" s="473"/>
      <c r="B837" s="443"/>
      <c r="C837" s="443"/>
      <c r="D837" s="43"/>
      <c r="E837" s="474"/>
      <c r="K837" s="391"/>
      <c r="L837" s="225"/>
      <c r="M837" s="225"/>
      <c r="N837" s="225"/>
      <c r="O837" s="225"/>
      <c r="P837" s="225"/>
    </row>
    <row r="838" spans="1:16" s="281" customFormat="1" ht="24" customHeight="1">
      <c r="A838" s="473"/>
      <c r="B838" s="443"/>
      <c r="C838" s="443"/>
      <c r="D838" s="43"/>
      <c r="E838" s="474"/>
      <c r="K838" s="391"/>
      <c r="L838" s="225"/>
      <c r="M838" s="225"/>
      <c r="N838" s="225"/>
      <c r="O838" s="225"/>
      <c r="P838" s="225"/>
    </row>
    <row r="839" spans="1:16" s="281" customFormat="1" ht="24" customHeight="1">
      <c r="A839" s="473"/>
      <c r="B839" s="443"/>
      <c r="C839" s="443"/>
      <c r="D839" s="43"/>
      <c r="E839" s="474"/>
      <c r="K839" s="391"/>
      <c r="L839" s="225"/>
      <c r="M839" s="225"/>
      <c r="N839" s="225"/>
      <c r="O839" s="225"/>
      <c r="P839" s="225"/>
    </row>
    <row r="840" spans="1:16" s="281" customFormat="1" ht="24" customHeight="1">
      <c r="A840" s="473"/>
      <c r="B840" s="443"/>
      <c r="C840" s="443"/>
      <c r="D840" s="43"/>
      <c r="E840" s="474"/>
      <c r="K840" s="391"/>
      <c r="L840" s="225"/>
      <c r="M840" s="225"/>
      <c r="N840" s="225"/>
      <c r="O840" s="225"/>
      <c r="P840" s="225"/>
    </row>
    <row r="841" spans="1:16" s="281" customFormat="1" ht="24" customHeight="1">
      <c r="A841" s="473"/>
      <c r="B841" s="443"/>
      <c r="C841" s="443"/>
      <c r="D841" s="43"/>
      <c r="E841" s="474"/>
      <c r="K841" s="391"/>
      <c r="L841" s="225"/>
      <c r="M841" s="225"/>
      <c r="N841" s="225"/>
      <c r="O841" s="225"/>
      <c r="P841" s="225"/>
    </row>
    <row r="842" spans="1:16" s="281" customFormat="1" ht="24" customHeight="1">
      <c r="A842" s="473"/>
      <c r="B842" s="443"/>
      <c r="C842" s="443"/>
      <c r="D842" s="43"/>
      <c r="E842" s="474"/>
      <c r="K842" s="391"/>
      <c r="L842" s="225"/>
      <c r="M842" s="225"/>
      <c r="N842" s="225"/>
      <c r="O842" s="225"/>
      <c r="P842" s="225"/>
    </row>
    <row r="843" spans="1:16" s="281" customFormat="1" ht="24" customHeight="1">
      <c r="A843" s="473"/>
      <c r="B843" s="443"/>
      <c r="C843" s="443"/>
      <c r="D843" s="43"/>
      <c r="E843" s="474"/>
      <c r="K843" s="391"/>
      <c r="L843" s="225"/>
      <c r="M843" s="225"/>
      <c r="N843" s="225"/>
      <c r="O843" s="225"/>
      <c r="P843" s="225"/>
    </row>
    <row r="844" spans="1:16" s="281" customFormat="1" ht="24" customHeight="1">
      <c r="A844" s="473"/>
      <c r="B844" s="443"/>
      <c r="C844" s="443"/>
      <c r="D844" s="43"/>
      <c r="E844" s="474"/>
      <c r="K844" s="391"/>
      <c r="L844" s="225"/>
      <c r="M844" s="225"/>
      <c r="N844" s="225"/>
      <c r="O844" s="225"/>
      <c r="P844" s="225"/>
    </row>
    <row r="845" spans="1:16" s="281" customFormat="1" ht="24" customHeight="1">
      <c r="A845" s="473"/>
      <c r="B845" s="443"/>
      <c r="C845" s="443"/>
      <c r="D845" s="43"/>
      <c r="E845" s="474"/>
      <c r="K845" s="391"/>
      <c r="L845" s="225"/>
      <c r="M845" s="225"/>
      <c r="N845" s="225"/>
      <c r="O845" s="225"/>
      <c r="P845" s="225"/>
    </row>
    <row r="846" spans="1:16" s="281" customFormat="1" ht="24" customHeight="1">
      <c r="A846" s="473"/>
      <c r="B846" s="443"/>
      <c r="C846" s="443"/>
      <c r="D846" s="43"/>
      <c r="E846" s="474"/>
      <c r="K846" s="391"/>
      <c r="L846" s="225"/>
      <c r="M846" s="225"/>
      <c r="N846" s="225"/>
      <c r="O846" s="225"/>
      <c r="P846" s="225"/>
    </row>
    <row r="847" spans="1:16" s="281" customFormat="1" ht="24" customHeight="1">
      <c r="A847" s="473"/>
      <c r="B847" s="443"/>
      <c r="C847" s="443"/>
      <c r="D847" s="43"/>
      <c r="E847" s="474"/>
      <c r="K847" s="391"/>
      <c r="L847" s="225"/>
      <c r="M847" s="225"/>
      <c r="N847" s="225"/>
      <c r="O847" s="225"/>
      <c r="P847" s="225"/>
    </row>
    <row r="848" spans="1:16" s="281" customFormat="1" ht="24" customHeight="1">
      <c r="A848" s="473"/>
      <c r="B848" s="443"/>
      <c r="C848" s="443"/>
      <c r="D848" s="43"/>
      <c r="E848" s="474"/>
      <c r="K848" s="391"/>
      <c r="L848" s="225"/>
      <c r="M848" s="225"/>
      <c r="N848" s="225"/>
      <c r="O848" s="225"/>
      <c r="P848" s="225"/>
    </row>
    <row r="849" spans="1:16" s="281" customFormat="1" ht="24" customHeight="1">
      <c r="A849" s="473"/>
      <c r="B849" s="443"/>
      <c r="C849" s="443"/>
      <c r="D849" s="43"/>
      <c r="E849" s="474"/>
      <c r="K849" s="391"/>
      <c r="L849" s="225"/>
      <c r="M849" s="225"/>
      <c r="N849" s="225"/>
      <c r="O849" s="225"/>
      <c r="P849" s="225"/>
    </row>
    <row r="850" spans="1:16" s="281" customFormat="1" ht="24" customHeight="1">
      <c r="A850" s="473"/>
      <c r="B850" s="443"/>
      <c r="C850" s="443"/>
      <c r="D850" s="43"/>
      <c r="E850" s="474"/>
      <c r="K850" s="391"/>
      <c r="L850" s="225"/>
      <c r="M850" s="225"/>
      <c r="N850" s="225"/>
      <c r="O850" s="225"/>
      <c r="P850" s="225"/>
    </row>
    <row r="851" spans="1:16" s="281" customFormat="1" ht="24" customHeight="1">
      <c r="A851" s="473"/>
      <c r="B851" s="443"/>
      <c r="C851" s="443"/>
      <c r="D851" s="43"/>
      <c r="E851" s="474"/>
      <c r="K851" s="391"/>
      <c r="L851" s="225"/>
      <c r="M851" s="225"/>
      <c r="N851" s="225"/>
      <c r="O851" s="225"/>
      <c r="P851" s="225"/>
    </row>
    <row r="852" spans="1:16" s="281" customFormat="1" ht="24" customHeight="1">
      <c r="A852" s="473"/>
      <c r="B852" s="443"/>
      <c r="C852" s="443"/>
      <c r="D852" s="43"/>
      <c r="E852" s="474"/>
      <c r="K852" s="391"/>
      <c r="L852" s="225"/>
      <c r="M852" s="225"/>
      <c r="N852" s="225"/>
      <c r="O852" s="225"/>
      <c r="P852" s="225"/>
    </row>
    <row r="853" spans="1:16" s="281" customFormat="1" ht="24" customHeight="1">
      <c r="A853" s="473"/>
      <c r="B853" s="443"/>
      <c r="C853" s="443"/>
      <c r="D853" s="43"/>
      <c r="E853" s="474"/>
      <c r="K853" s="391"/>
      <c r="L853" s="225"/>
      <c r="M853" s="225"/>
      <c r="N853" s="225"/>
      <c r="O853" s="225"/>
      <c r="P853" s="225"/>
    </row>
    <row r="854" spans="1:16" s="281" customFormat="1" ht="24" customHeight="1">
      <c r="A854" s="473"/>
      <c r="B854" s="443"/>
      <c r="C854" s="443"/>
      <c r="D854" s="43"/>
      <c r="E854" s="474"/>
      <c r="K854" s="391"/>
      <c r="L854" s="225"/>
      <c r="M854" s="225"/>
      <c r="N854" s="225"/>
      <c r="O854" s="225"/>
      <c r="P854" s="225"/>
    </row>
    <row r="855" spans="1:16" s="281" customFormat="1" ht="24" customHeight="1">
      <c r="A855" s="473"/>
      <c r="B855" s="443"/>
      <c r="C855" s="443"/>
      <c r="D855" s="43"/>
      <c r="E855" s="474"/>
      <c r="K855" s="391"/>
      <c r="L855" s="225"/>
      <c r="M855" s="225"/>
      <c r="N855" s="225"/>
      <c r="O855" s="225"/>
      <c r="P855" s="225"/>
    </row>
    <row r="856" spans="1:16" s="281" customFormat="1" ht="24" customHeight="1">
      <c r="A856" s="473"/>
      <c r="B856" s="443"/>
      <c r="C856" s="443"/>
      <c r="D856" s="43"/>
      <c r="E856" s="474"/>
      <c r="K856" s="391"/>
      <c r="L856" s="225"/>
      <c r="M856" s="225"/>
      <c r="N856" s="225"/>
      <c r="O856" s="225"/>
      <c r="P856" s="225"/>
    </row>
    <row r="857" spans="1:16" s="281" customFormat="1" ht="24" customHeight="1">
      <c r="A857" s="473"/>
      <c r="B857" s="443"/>
      <c r="C857" s="443"/>
      <c r="D857" s="43"/>
      <c r="E857" s="474"/>
      <c r="K857" s="391"/>
      <c r="L857" s="225"/>
      <c r="M857" s="225"/>
      <c r="N857" s="225"/>
      <c r="O857" s="225"/>
      <c r="P857" s="225"/>
    </row>
    <row r="858" spans="1:16" s="281" customFormat="1" ht="24" customHeight="1">
      <c r="A858" s="473"/>
      <c r="B858" s="443"/>
      <c r="C858" s="443"/>
      <c r="D858" s="43"/>
      <c r="E858" s="474"/>
      <c r="K858" s="391"/>
      <c r="L858" s="225"/>
      <c r="M858" s="225"/>
      <c r="N858" s="225"/>
      <c r="O858" s="225"/>
      <c r="P858" s="225"/>
    </row>
    <row r="859" spans="1:16" s="281" customFormat="1" ht="24" customHeight="1">
      <c r="A859" s="473"/>
      <c r="B859" s="443"/>
      <c r="C859" s="443"/>
      <c r="D859" s="43"/>
      <c r="E859" s="474"/>
      <c r="K859" s="391"/>
      <c r="L859" s="225"/>
      <c r="M859" s="225"/>
      <c r="N859" s="225"/>
      <c r="O859" s="225"/>
      <c r="P859" s="225"/>
    </row>
    <row r="860" spans="1:16" s="281" customFormat="1" ht="24" customHeight="1">
      <c r="A860" s="473"/>
      <c r="B860" s="443"/>
      <c r="C860" s="443"/>
      <c r="D860" s="43"/>
      <c r="E860" s="474"/>
      <c r="K860" s="391"/>
      <c r="L860" s="225"/>
      <c r="M860" s="225"/>
      <c r="N860" s="225"/>
      <c r="O860" s="225"/>
      <c r="P860" s="225"/>
    </row>
    <row r="861" spans="1:16" s="281" customFormat="1" ht="24" customHeight="1">
      <c r="A861" s="473"/>
      <c r="B861" s="443"/>
      <c r="C861" s="443"/>
      <c r="D861" s="43"/>
      <c r="E861" s="474"/>
      <c r="K861" s="391"/>
      <c r="L861" s="225"/>
      <c r="M861" s="225"/>
      <c r="N861" s="225"/>
      <c r="O861" s="225"/>
      <c r="P861" s="225"/>
    </row>
    <row r="862" spans="1:16" s="281" customFormat="1" ht="24" customHeight="1">
      <c r="A862" s="473"/>
      <c r="B862" s="443"/>
      <c r="C862" s="443"/>
      <c r="D862" s="43"/>
      <c r="E862" s="474"/>
      <c r="K862" s="391"/>
      <c r="L862" s="225"/>
      <c r="M862" s="225"/>
      <c r="N862" s="225"/>
      <c r="O862" s="225"/>
      <c r="P862" s="225"/>
    </row>
    <row r="863" spans="1:16" s="281" customFormat="1" ht="24" customHeight="1">
      <c r="A863" s="473"/>
      <c r="B863" s="443"/>
      <c r="C863" s="443"/>
      <c r="D863" s="43"/>
      <c r="E863" s="474"/>
      <c r="K863" s="391"/>
      <c r="L863" s="225"/>
      <c r="M863" s="225"/>
      <c r="N863" s="225"/>
      <c r="O863" s="225"/>
      <c r="P863" s="225"/>
    </row>
    <row r="864" spans="1:16" s="281" customFormat="1" ht="24" customHeight="1">
      <c r="A864" s="473"/>
      <c r="B864" s="443"/>
      <c r="C864" s="443"/>
      <c r="D864" s="43"/>
      <c r="E864" s="474"/>
      <c r="K864" s="391"/>
      <c r="L864" s="225"/>
      <c r="M864" s="225"/>
      <c r="N864" s="225"/>
      <c r="O864" s="225"/>
      <c r="P864" s="225"/>
    </row>
    <row r="865" spans="1:16" s="281" customFormat="1" ht="24" customHeight="1">
      <c r="A865" s="473"/>
      <c r="B865" s="443"/>
      <c r="C865" s="443"/>
      <c r="D865" s="43"/>
      <c r="E865" s="474"/>
      <c r="K865" s="391"/>
      <c r="L865" s="225"/>
      <c r="M865" s="225"/>
      <c r="N865" s="225"/>
      <c r="O865" s="225"/>
      <c r="P865" s="225"/>
    </row>
    <row r="866" spans="1:16" s="281" customFormat="1" ht="24" customHeight="1">
      <c r="A866" s="473"/>
      <c r="B866" s="443"/>
      <c r="C866" s="443"/>
      <c r="D866" s="43"/>
      <c r="E866" s="474"/>
      <c r="K866" s="391"/>
      <c r="L866" s="225"/>
      <c r="M866" s="225"/>
      <c r="N866" s="225"/>
      <c r="O866" s="225"/>
      <c r="P866" s="225"/>
    </row>
    <row r="867" spans="1:16" s="281" customFormat="1" ht="24" customHeight="1">
      <c r="A867" s="473"/>
      <c r="B867" s="443"/>
      <c r="C867" s="443"/>
      <c r="D867" s="43"/>
      <c r="E867" s="474"/>
      <c r="K867" s="391"/>
      <c r="L867" s="225"/>
      <c r="M867" s="225"/>
      <c r="N867" s="225"/>
      <c r="O867" s="225"/>
      <c r="P867" s="225"/>
    </row>
    <row r="868" spans="1:16" s="281" customFormat="1" ht="24" customHeight="1">
      <c r="A868" s="473"/>
      <c r="B868" s="443"/>
      <c r="C868" s="443"/>
      <c r="D868" s="43"/>
      <c r="E868" s="474"/>
      <c r="K868" s="391"/>
      <c r="L868" s="225"/>
      <c r="M868" s="225"/>
      <c r="N868" s="225"/>
      <c r="O868" s="225"/>
      <c r="P868" s="225"/>
    </row>
    <row r="869" spans="1:16" s="281" customFormat="1" ht="24" customHeight="1">
      <c r="A869" s="473"/>
      <c r="B869" s="443"/>
      <c r="C869" s="443"/>
      <c r="D869" s="43"/>
      <c r="E869" s="474"/>
      <c r="K869" s="391"/>
      <c r="L869" s="225"/>
      <c r="M869" s="225"/>
      <c r="N869" s="225"/>
      <c r="O869" s="225"/>
      <c r="P869" s="225"/>
    </row>
    <row r="870" spans="1:16" s="281" customFormat="1" ht="24" customHeight="1">
      <c r="A870" s="473"/>
      <c r="B870" s="443"/>
      <c r="C870" s="443"/>
      <c r="D870" s="43"/>
      <c r="E870" s="474"/>
      <c r="K870" s="391"/>
      <c r="L870" s="225"/>
      <c r="M870" s="225"/>
      <c r="N870" s="225"/>
      <c r="O870" s="225"/>
      <c r="P870" s="225"/>
    </row>
    <row r="871" spans="1:16" s="281" customFormat="1" ht="24" customHeight="1">
      <c r="A871" s="473"/>
      <c r="B871" s="443"/>
      <c r="C871" s="443"/>
      <c r="D871" s="43"/>
      <c r="E871" s="474"/>
      <c r="K871" s="391"/>
      <c r="L871" s="225"/>
      <c r="M871" s="225"/>
      <c r="N871" s="225"/>
      <c r="O871" s="225"/>
      <c r="P871" s="225"/>
    </row>
    <row r="872" spans="1:16" s="281" customFormat="1" ht="24" customHeight="1">
      <c r="A872" s="473"/>
      <c r="B872" s="443"/>
      <c r="C872" s="443"/>
      <c r="D872" s="43"/>
      <c r="E872" s="474"/>
      <c r="K872" s="391"/>
      <c r="L872" s="225"/>
      <c r="M872" s="225"/>
      <c r="N872" s="225"/>
      <c r="O872" s="225"/>
      <c r="P872" s="225"/>
    </row>
    <row r="873" spans="1:16" s="281" customFormat="1" ht="24" customHeight="1">
      <c r="A873" s="473"/>
      <c r="B873" s="443"/>
      <c r="C873" s="443"/>
      <c r="D873" s="43"/>
      <c r="E873" s="474"/>
      <c r="K873" s="391"/>
      <c r="L873" s="225"/>
      <c r="M873" s="225"/>
      <c r="N873" s="225"/>
      <c r="O873" s="225"/>
      <c r="P873" s="225"/>
    </row>
    <row r="874" spans="1:16" s="281" customFormat="1" ht="24" customHeight="1">
      <c r="A874" s="473"/>
      <c r="B874" s="443"/>
      <c r="C874" s="443"/>
      <c r="D874" s="43"/>
      <c r="E874" s="474"/>
      <c r="K874" s="391"/>
      <c r="L874" s="225"/>
      <c r="M874" s="225"/>
      <c r="N874" s="225"/>
      <c r="O874" s="225"/>
      <c r="P874" s="225"/>
    </row>
    <row r="875" spans="1:16" s="281" customFormat="1" ht="24" customHeight="1">
      <c r="A875" s="473"/>
      <c r="B875" s="443"/>
      <c r="C875" s="443"/>
      <c r="D875" s="43"/>
      <c r="E875" s="474"/>
      <c r="K875" s="391"/>
      <c r="L875" s="225"/>
      <c r="M875" s="225"/>
      <c r="N875" s="225"/>
      <c r="O875" s="225"/>
      <c r="P875" s="225"/>
    </row>
    <row r="876" spans="1:16" s="281" customFormat="1" ht="24" customHeight="1">
      <c r="A876" s="473"/>
      <c r="B876" s="443"/>
      <c r="C876" s="443"/>
      <c r="D876" s="43"/>
      <c r="E876" s="474"/>
      <c r="K876" s="391"/>
      <c r="L876" s="225"/>
      <c r="M876" s="225"/>
      <c r="N876" s="225"/>
      <c r="O876" s="225"/>
      <c r="P876" s="225"/>
    </row>
    <row r="877" spans="1:16" s="281" customFormat="1" ht="24" customHeight="1">
      <c r="A877" s="473"/>
      <c r="B877" s="443"/>
      <c r="C877" s="443"/>
      <c r="D877" s="43"/>
      <c r="E877" s="474"/>
      <c r="K877" s="391"/>
      <c r="L877" s="225"/>
      <c r="M877" s="225"/>
      <c r="N877" s="225"/>
      <c r="O877" s="225"/>
      <c r="P877" s="225"/>
    </row>
    <row r="878" spans="1:16" s="281" customFormat="1" ht="24" customHeight="1">
      <c r="A878" s="473"/>
      <c r="B878" s="443"/>
      <c r="C878" s="443"/>
      <c r="D878" s="43"/>
      <c r="E878" s="474"/>
      <c r="K878" s="391"/>
      <c r="L878" s="225"/>
      <c r="M878" s="225"/>
      <c r="N878" s="225"/>
      <c r="O878" s="225"/>
      <c r="P878" s="225"/>
    </row>
    <row r="879" spans="1:16" s="281" customFormat="1" ht="24" customHeight="1">
      <c r="A879" s="473"/>
      <c r="B879" s="443"/>
      <c r="C879" s="443"/>
      <c r="D879" s="43"/>
      <c r="E879" s="474"/>
      <c r="K879" s="391"/>
      <c r="L879" s="225"/>
      <c r="M879" s="225"/>
      <c r="N879" s="225"/>
      <c r="O879" s="225"/>
      <c r="P879" s="225"/>
    </row>
    <row r="880" spans="1:16" s="281" customFormat="1" ht="24" customHeight="1">
      <c r="A880" s="473"/>
      <c r="B880" s="443"/>
      <c r="C880" s="443"/>
      <c r="D880" s="43"/>
      <c r="E880" s="474"/>
      <c r="K880" s="391"/>
      <c r="L880" s="225"/>
      <c r="M880" s="225"/>
      <c r="N880" s="225"/>
      <c r="O880" s="225"/>
      <c r="P880" s="225"/>
    </row>
    <row r="881" spans="1:16" s="281" customFormat="1" ht="24" customHeight="1">
      <c r="A881" s="473"/>
      <c r="B881" s="443"/>
      <c r="C881" s="443"/>
      <c r="D881" s="43"/>
      <c r="E881" s="474"/>
      <c r="K881" s="391"/>
      <c r="L881" s="225"/>
      <c r="M881" s="225"/>
      <c r="N881" s="225"/>
      <c r="O881" s="225"/>
      <c r="P881" s="225"/>
    </row>
    <row r="882" spans="1:16" s="281" customFormat="1" ht="24" customHeight="1">
      <c r="A882" s="473"/>
      <c r="B882" s="443"/>
      <c r="C882" s="443"/>
      <c r="D882" s="43"/>
      <c r="E882" s="474"/>
      <c r="K882" s="391"/>
      <c r="L882" s="225"/>
      <c r="M882" s="225"/>
      <c r="N882" s="225"/>
      <c r="O882" s="225"/>
      <c r="P882" s="225"/>
    </row>
    <row r="883" spans="1:16" s="281" customFormat="1" ht="24" customHeight="1">
      <c r="A883" s="473"/>
      <c r="B883" s="443"/>
      <c r="C883" s="443"/>
      <c r="D883" s="43"/>
      <c r="E883" s="474"/>
      <c r="K883" s="391"/>
      <c r="L883" s="225"/>
      <c r="M883" s="225"/>
      <c r="N883" s="225"/>
      <c r="O883" s="225"/>
      <c r="P883" s="225"/>
    </row>
    <row r="884" spans="1:16" s="281" customFormat="1" ht="24" customHeight="1">
      <c r="A884" s="473"/>
      <c r="B884" s="443"/>
      <c r="C884" s="443"/>
      <c r="D884" s="43"/>
      <c r="E884" s="474"/>
      <c r="K884" s="391"/>
      <c r="L884" s="225"/>
      <c r="M884" s="225"/>
      <c r="N884" s="225"/>
      <c r="O884" s="225"/>
      <c r="P884" s="225"/>
    </row>
    <row r="885" spans="1:16" s="281" customFormat="1" ht="24" customHeight="1">
      <c r="A885" s="473"/>
      <c r="B885" s="443"/>
      <c r="C885" s="443"/>
      <c r="D885" s="43"/>
      <c r="E885" s="474"/>
      <c r="K885" s="391"/>
      <c r="L885" s="225"/>
      <c r="M885" s="225"/>
      <c r="N885" s="225"/>
      <c r="O885" s="225"/>
      <c r="P885" s="225"/>
    </row>
    <row r="886" spans="1:16" s="281" customFormat="1" ht="24" customHeight="1">
      <c r="A886" s="473"/>
      <c r="B886" s="443"/>
      <c r="C886" s="443"/>
      <c r="D886" s="43"/>
      <c r="E886" s="474"/>
      <c r="K886" s="391"/>
      <c r="L886" s="225"/>
      <c r="M886" s="225"/>
      <c r="N886" s="225"/>
      <c r="O886" s="225"/>
      <c r="P886" s="225"/>
    </row>
    <row r="887" spans="1:16" s="281" customFormat="1" ht="24" customHeight="1">
      <c r="A887" s="473"/>
      <c r="B887" s="443"/>
      <c r="C887" s="443"/>
      <c r="D887" s="43"/>
      <c r="E887" s="474"/>
      <c r="K887" s="391"/>
      <c r="L887" s="225"/>
      <c r="M887" s="225"/>
      <c r="N887" s="225"/>
      <c r="O887" s="225"/>
      <c r="P887" s="225"/>
    </row>
    <row r="888" spans="1:16" s="281" customFormat="1" ht="24" customHeight="1">
      <c r="A888" s="473"/>
      <c r="B888" s="443"/>
      <c r="C888" s="443"/>
      <c r="D888" s="43"/>
      <c r="E888" s="474"/>
      <c r="K888" s="391"/>
      <c r="L888" s="225"/>
      <c r="M888" s="225"/>
      <c r="N888" s="225"/>
      <c r="O888" s="225"/>
      <c r="P888" s="225"/>
    </row>
    <row r="889" spans="1:16" s="281" customFormat="1" ht="24" customHeight="1">
      <c r="A889" s="473"/>
      <c r="B889" s="443"/>
      <c r="C889" s="443"/>
      <c r="D889" s="43"/>
      <c r="E889" s="474"/>
      <c r="K889" s="391"/>
      <c r="L889" s="225"/>
      <c r="M889" s="225"/>
      <c r="N889" s="225"/>
      <c r="O889" s="225"/>
      <c r="P889" s="225"/>
    </row>
    <row r="890" spans="1:16" s="281" customFormat="1" ht="24" customHeight="1">
      <c r="A890" s="473"/>
      <c r="B890" s="443"/>
      <c r="C890" s="443"/>
      <c r="D890" s="43"/>
      <c r="E890" s="474"/>
      <c r="K890" s="391"/>
      <c r="L890" s="225"/>
      <c r="M890" s="225"/>
      <c r="N890" s="225"/>
      <c r="O890" s="225"/>
      <c r="P890" s="225"/>
    </row>
    <row r="891" spans="1:16" s="281" customFormat="1" ht="24" customHeight="1">
      <c r="A891" s="473"/>
      <c r="B891" s="443"/>
      <c r="C891" s="443"/>
      <c r="D891" s="43"/>
      <c r="E891" s="474"/>
      <c r="K891" s="391"/>
      <c r="L891" s="225"/>
      <c r="M891" s="225"/>
      <c r="N891" s="225"/>
      <c r="O891" s="225"/>
      <c r="P891" s="225"/>
    </row>
    <row r="892" spans="1:16" s="281" customFormat="1" ht="24" customHeight="1">
      <c r="A892" s="473"/>
      <c r="B892" s="443"/>
      <c r="C892" s="443"/>
      <c r="D892" s="43"/>
      <c r="E892" s="474"/>
      <c r="K892" s="391"/>
      <c r="L892" s="225"/>
      <c r="M892" s="225"/>
      <c r="N892" s="225"/>
      <c r="O892" s="225"/>
      <c r="P892" s="225"/>
    </row>
    <row r="893" spans="1:16" s="281" customFormat="1" ht="24" customHeight="1">
      <c r="A893" s="473"/>
      <c r="B893" s="443"/>
      <c r="C893" s="443"/>
      <c r="D893" s="43"/>
      <c r="E893" s="474"/>
      <c r="K893" s="391"/>
      <c r="L893" s="225"/>
      <c r="M893" s="225"/>
      <c r="N893" s="225"/>
      <c r="O893" s="225"/>
      <c r="P893" s="225"/>
    </row>
    <row r="894" spans="1:16" s="281" customFormat="1" ht="24" customHeight="1">
      <c r="A894" s="473"/>
      <c r="B894" s="443"/>
      <c r="C894" s="443"/>
      <c r="D894" s="43"/>
      <c r="E894" s="474"/>
      <c r="K894" s="391"/>
      <c r="L894" s="225"/>
      <c r="M894" s="225"/>
      <c r="N894" s="225"/>
      <c r="O894" s="225"/>
      <c r="P894" s="225"/>
    </row>
    <row r="895" spans="1:16" s="281" customFormat="1" ht="24" customHeight="1">
      <c r="A895" s="473"/>
      <c r="B895" s="443"/>
      <c r="C895" s="443"/>
      <c r="D895" s="43"/>
      <c r="E895" s="474"/>
      <c r="K895" s="391"/>
      <c r="L895" s="225"/>
      <c r="M895" s="225"/>
      <c r="N895" s="225"/>
      <c r="O895" s="225"/>
      <c r="P895" s="225"/>
    </row>
    <row r="896" spans="1:16" s="281" customFormat="1" ht="24" customHeight="1">
      <c r="A896" s="473"/>
      <c r="B896" s="443"/>
      <c r="C896" s="443"/>
      <c r="D896" s="43"/>
      <c r="E896" s="474"/>
      <c r="K896" s="391"/>
      <c r="L896" s="225"/>
      <c r="M896" s="225"/>
      <c r="N896" s="225"/>
      <c r="O896" s="225"/>
      <c r="P896" s="225"/>
    </row>
    <row r="897" spans="1:16" s="281" customFormat="1" ht="24" customHeight="1">
      <c r="A897" s="473"/>
      <c r="B897" s="443"/>
      <c r="C897" s="443"/>
      <c r="D897" s="43"/>
      <c r="E897" s="474"/>
      <c r="K897" s="391"/>
      <c r="L897" s="225"/>
      <c r="M897" s="225"/>
      <c r="N897" s="225"/>
      <c r="O897" s="225"/>
      <c r="P897" s="225"/>
    </row>
    <row r="898" spans="1:16" s="281" customFormat="1" ht="24" customHeight="1">
      <c r="A898" s="473"/>
      <c r="B898" s="443"/>
      <c r="C898" s="443"/>
      <c r="D898" s="43"/>
      <c r="E898" s="474"/>
      <c r="K898" s="391"/>
      <c r="L898" s="225"/>
      <c r="M898" s="225"/>
      <c r="N898" s="225"/>
      <c r="O898" s="225"/>
      <c r="P898" s="225"/>
    </row>
    <row r="899" spans="1:16" s="281" customFormat="1" ht="24" customHeight="1">
      <c r="A899" s="473"/>
      <c r="B899" s="443"/>
      <c r="C899" s="443"/>
      <c r="D899" s="43"/>
      <c r="E899" s="474"/>
      <c r="K899" s="391"/>
      <c r="L899" s="225"/>
      <c r="M899" s="225"/>
      <c r="N899" s="225"/>
      <c r="O899" s="225"/>
      <c r="P899" s="225"/>
    </row>
    <row r="900" spans="1:16" s="281" customFormat="1" ht="24" customHeight="1">
      <c r="A900" s="473"/>
      <c r="B900" s="443"/>
      <c r="C900" s="443"/>
      <c r="D900" s="43"/>
      <c r="E900" s="474"/>
      <c r="K900" s="391"/>
      <c r="L900" s="225"/>
      <c r="M900" s="225"/>
      <c r="N900" s="225"/>
      <c r="O900" s="225"/>
      <c r="P900" s="225"/>
    </row>
    <row r="901" spans="1:16" s="281" customFormat="1" ht="24" customHeight="1">
      <c r="A901" s="473"/>
      <c r="B901" s="443"/>
      <c r="C901" s="443"/>
      <c r="D901" s="43"/>
      <c r="E901" s="474"/>
      <c r="K901" s="391"/>
      <c r="L901" s="225"/>
      <c r="M901" s="225"/>
      <c r="N901" s="225"/>
      <c r="O901" s="225"/>
      <c r="P901" s="225"/>
    </row>
    <row r="902" spans="1:16" s="281" customFormat="1" ht="24" customHeight="1">
      <c r="A902" s="473"/>
      <c r="B902" s="443"/>
      <c r="C902" s="443"/>
      <c r="D902" s="43"/>
      <c r="E902" s="474"/>
      <c r="K902" s="391"/>
      <c r="L902" s="225"/>
      <c r="M902" s="225"/>
      <c r="N902" s="225"/>
      <c r="O902" s="225"/>
      <c r="P902" s="225"/>
    </row>
    <row r="903" spans="1:16" s="281" customFormat="1" ht="24" customHeight="1">
      <c r="A903" s="473"/>
      <c r="B903" s="443"/>
      <c r="C903" s="443"/>
      <c r="D903" s="43"/>
      <c r="E903" s="474"/>
      <c r="K903" s="391"/>
      <c r="L903" s="225"/>
      <c r="M903" s="225"/>
      <c r="N903" s="225"/>
      <c r="O903" s="225"/>
      <c r="P903" s="225"/>
    </row>
    <row r="904" spans="1:16" s="281" customFormat="1" ht="24" customHeight="1">
      <c r="A904" s="473"/>
      <c r="B904" s="443"/>
      <c r="C904" s="443"/>
      <c r="D904" s="43"/>
      <c r="E904" s="474"/>
      <c r="K904" s="391"/>
      <c r="L904" s="225"/>
      <c r="M904" s="225"/>
      <c r="N904" s="225"/>
      <c r="O904" s="225"/>
      <c r="P904" s="225"/>
    </row>
    <row r="905" spans="1:16" s="281" customFormat="1" ht="24" customHeight="1">
      <c r="A905" s="473"/>
      <c r="B905" s="443"/>
      <c r="C905" s="443"/>
      <c r="D905" s="43"/>
      <c r="E905" s="474"/>
      <c r="K905" s="391"/>
      <c r="L905" s="225"/>
      <c r="M905" s="225"/>
      <c r="N905" s="225"/>
      <c r="O905" s="225"/>
      <c r="P905" s="225"/>
    </row>
    <row r="906" spans="1:16" s="281" customFormat="1" ht="24" customHeight="1">
      <c r="A906" s="473"/>
      <c r="B906" s="443"/>
      <c r="C906" s="443"/>
      <c r="D906" s="43"/>
      <c r="E906" s="474"/>
      <c r="K906" s="391"/>
      <c r="L906" s="225"/>
      <c r="M906" s="225"/>
      <c r="N906" s="225"/>
      <c r="O906" s="225"/>
      <c r="P906" s="225"/>
    </row>
    <row r="907" spans="1:16" s="281" customFormat="1" ht="24" customHeight="1">
      <c r="A907" s="473"/>
      <c r="B907" s="443"/>
      <c r="C907" s="443"/>
      <c r="D907" s="43"/>
      <c r="E907" s="474"/>
      <c r="K907" s="391"/>
      <c r="L907" s="225"/>
      <c r="M907" s="225"/>
      <c r="N907" s="225"/>
      <c r="O907" s="225"/>
      <c r="P907" s="225"/>
    </row>
    <row r="908" spans="1:16" s="281" customFormat="1" ht="24" customHeight="1">
      <c r="A908" s="473"/>
      <c r="B908" s="443"/>
      <c r="C908" s="443"/>
      <c r="D908" s="43"/>
      <c r="E908" s="474"/>
      <c r="K908" s="391"/>
      <c r="L908" s="225"/>
      <c r="M908" s="225"/>
      <c r="N908" s="225"/>
      <c r="O908" s="225"/>
      <c r="P908" s="225"/>
    </row>
    <row r="909" spans="1:16" s="281" customFormat="1" ht="24" customHeight="1">
      <c r="A909" s="473"/>
      <c r="B909" s="443"/>
      <c r="C909" s="443"/>
      <c r="D909" s="43"/>
      <c r="E909" s="474"/>
      <c r="K909" s="391"/>
      <c r="L909" s="225"/>
      <c r="M909" s="225"/>
      <c r="N909" s="225"/>
      <c r="O909" s="225"/>
      <c r="P909" s="225"/>
    </row>
    <row r="910" spans="1:16" s="281" customFormat="1" ht="24" customHeight="1">
      <c r="A910" s="473"/>
      <c r="B910" s="443"/>
      <c r="C910" s="443"/>
      <c r="D910" s="43"/>
      <c r="E910" s="474"/>
      <c r="K910" s="391"/>
      <c r="L910" s="225"/>
      <c r="M910" s="225"/>
      <c r="N910" s="225"/>
      <c r="O910" s="225"/>
      <c r="P910" s="225"/>
    </row>
    <row r="911" spans="1:16" s="281" customFormat="1" ht="24" customHeight="1">
      <c r="A911" s="473"/>
      <c r="B911" s="443"/>
      <c r="C911" s="443"/>
      <c r="D911" s="43"/>
      <c r="E911" s="474"/>
      <c r="K911" s="391"/>
      <c r="L911" s="225"/>
      <c r="M911" s="225"/>
      <c r="N911" s="225"/>
      <c r="O911" s="225"/>
      <c r="P911" s="225"/>
    </row>
    <row r="912" spans="1:16" s="281" customFormat="1" ht="24" customHeight="1">
      <c r="A912" s="473"/>
      <c r="B912" s="443"/>
      <c r="C912" s="443"/>
      <c r="D912" s="43"/>
      <c r="E912" s="474"/>
      <c r="K912" s="391"/>
      <c r="L912" s="225"/>
      <c r="M912" s="225"/>
      <c r="N912" s="225"/>
      <c r="O912" s="225"/>
      <c r="P912" s="225"/>
    </row>
    <row r="913" spans="1:16" s="281" customFormat="1" ht="24" customHeight="1">
      <c r="A913" s="473"/>
      <c r="B913" s="443"/>
      <c r="C913" s="443"/>
      <c r="D913" s="43"/>
      <c r="E913" s="474"/>
      <c r="K913" s="391"/>
      <c r="L913" s="225"/>
      <c r="M913" s="225"/>
      <c r="N913" s="225"/>
      <c r="O913" s="225"/>
      <c r="P913" s="225"/>
    </row>
    <row r="914" spans="1:16" s="281" customFormat="1" ht="24" customHeight="1">
      <c r="A914" s="473"/>
      <c r="B914" s="443"/>
      <c r="C914" s="443"/>
      <c r="D914" s="43"/>
      <c r="E914" s="474"/>
      <c r="K914" s="391"/>
      <c r="L914" s="225"/>
      <c r="M914" s="225"/>
      <c r="N914" s="225"/>
      <c r="O914" s="225"/>
      <c r="P914" s="225"/>
    </row>
    <row r="915" spans="1:16" s="281" customFormat="1" ht="24" customHeight="1">
      <c r="A915" s="473"/>
      <c r="B915" s="443"/>
      <c r="C915" s="443"/>
      <c r="D915" s="43"/>
      <c r="E915" s="474"/>
      <c r="K915" s="391"/>
      <c r="L915" s="225"/>
      <c r="M915" s="225"/>
      <c r="N915" s="225"/>
      <c r="O915" s="225"/>
      <c r="P915" s="225"/>
    </row>
    <row r="916" spans="1:16" s="281" customFormat="1" ht="24" customHeight="1">
      <c r="A916" s="473"/>
      <c r="B916" s="443"/>
      <c r="C916" s="443"/>
      <c r="D916" s="43"/>
      <c r="E916" s="474"/>
      <c r="K916" s="391"/>
      <c r="L916" s="225"/>
      <c r="M916" s="225"/>
      <c r="N916" s="225"/>
      <c r="O916" s="225"/>
      <c r="P916" s="225"/>
    </row>
    <row r="917" spans="1:16" s="281" customFormat="1" ht="24" customHeight="1">
      <c r="A917" s="473"/>
      <c r="B917" s="443"/>
      <c r="C917" s="443"/>
      <c r="D917" s="43"/>
      <c r="E917" s="474"/>
      <c r="K917" s="391"/>
      <c r="L917" s="225"/>
      <c r="M917" s="225"/>
      <c r="N917" s="225"/>
      <c r="O917" s="225"/>
      <c r="P917" s="225"/>
    </row>
    <row r="918" spans="1:16" s="281" customFormat="1" ht="24" customHeight="1">
      <c r="A918" s="473"/>
      <c r="B918" s="443"/>
      <c r="C918" s="443"/>
      <c r="D918" s="43"/>
      <c r="E918" s="474"/>
      <c r="K918" s="391"/>
      <c r="L918" s="225"/>
      <c r="M918" s="225"/>
      <c r="N918" s="225"/>
      <c r="O918" s="225"/>
      <c r="P918" s="225"/>
    </row>
    <row r="919" spans="1:16" s="281" customFormat="1" ht="24" customHeight="1">
      <c r="A919" s="473"/>
      <c r="B919" s="443"/>
      <c r="C919" s="443"/>
      <c r="D919" s="43"/>
      <c r="E919" s="474"/>
      <c r="K919" s="391"/>
      <c r="L919" s="225"/>
      <c r="M919" s="225"/>
      <c r="N919" s="225"/>
      <c r="O919" s="225"/>
      <c r="P919" s="225"/>
    </row>
    <row r="920" spans="1:16" s="281" customFormat="1" ht="24" customHeight="1">
      <c r="A920" s="473"/>
      <c r="B920" s="443"/>
      <c r="C920" s="443"/>
      <c r="D920" s="43"/>
      <c r="E920" s="474"/>
      <c r="K920" s="391"/>
      <c r="L920" s="225"/>
      <c r="M920" s="225"/>
      <c r="N920" s="225"/>
      <c r="O920" s="225"/>
      <c r="P920" s="225"/>
    </row>
    <row r="921" spans="1:16" s="281" customFormat="1" ht="24" customHeight="1">
      <c r="A921" s="473"/>
      <c r="B921" s="443"/>
      <c r="C921" s="443"/>
      <c r="D921" s="43"/>
      <c r="E921" s="474"/>
      <c r="K921" s="391"/>
      <c r="L921" s="225"/>
      <c r="M921" s="225"/>
      <c r="N921" s="225"/>
      <c r="O921" s="225"/>
      <c r="P921" s="225"/>
    </row>
    <row r="922" spans="1:16" s="281" customFormat="1" ht="24" customHeight="1">
      <c r="A922" s="473"/>
      <c r="B922" s="443"/>
      <c r="C922" s="443"/>
      <c r="D922" s="43"/>
      <c r="E922" s="474"/>
      <c r="K922" s="391"/>
      <c r="L922" s="225"/>
      <c r="M922" s="225"/>
      <c r="N922" s="225"/>
      <c r="O922" s="225"/>
      <c r="P922" s="225"/>
    </row>
    <row r="923" spans="1:16" s="281" customFormat="1" ht="24" customHeight="1">
      <c r="A923" s="473"/>
      <c r="B923" s="443"/>
      <c r="C923" s="443"/>
      <c r="D923" s="43"/>
      <c r="E923" s="474"/>
      <c r="K923" s="391"/>
      <c r="L923" s="225"/>
      <c r="M923" s="225"/>
      <c r="N923" s="225"/>
      <c r="O923" s="225"/>
      <c r="P923" s="225"/>
    </row>
    <row r="924" spans="1:16" s="281" customFormat="1" ht="24" customHeight="1">
      <c r="A924" s="473"/>
      <c r="B924" s="443"/>
      <c r="C924" s="443"/>
      <c r="D924" s="43"/>
      <c r="E924" s="474"/>
      <c r="K924" s="391"/>
      <c r="L924" s="225"/>
      <c r="M924" s="225"/>
      <c r="N924" s="225"/>
      <c r="O924" s="225"/>
      <c r="P924" s="225"/>
    </row>
    <row r="925" spans="1:16" s="281" customFormat="1" ht="24" customHeight="1">
      <c r="A925" s="473"/>
      <c r="B925" s="443"/>
      <c r="C925" s="443"/>
      <c r="D925" s="43"/>
      <c r="E925" s="474"/>
      <c r="K925" s="391"/>
      <c r="L925" s="225"/>
      <c r="M925" s="225"/>
      <c r="N925" s="225"/>
      <c r="O925" s="225"/>
      <c r="P925" s="225"/>
    </row>
    <row r="926" spans="1:16" s="281" customFormat="1" ht="24" customHeight="1">
      <c r="A926" s="473"/>
      <c r="B926" s="443"/>
      <c r="C926" s="443"/>
      <c r="D926" s="43"/>
      <c r="E926" s="474"/>
      <c r="K926" s="391"/>
      <c r="L926" s="225"/>
      <c r="M926" s="225"/>
      <c r="N926" s="225"/>
      <c r="O926" s="225"/>
      <c r="P926" s="225"/>
    </row>
    <row r="927" spans="1:16" s="281" customFormat="1" ht="24" customHeight="1">
      <c r="A927" s="473"/>
      <c r="B927" s="443"/>
      <c r="C927" s="443"/>
      <c r="D927" s="43"/>
      <c r="E927" s="474"/>
      <c r="K927" s="391"/>
      <c r="L927" s="225"/>
      <c r="M927" s="225"/>
      <c r="N927" s="225"/>
      <c r="O927" s="225"/>
      <c r="P927" s="225"/>
    </row>
    <row r="928" spans="1:16" s="281" customFormat="1" ht="24" customHeight="1">
      <c r="A928" s="473"/>
      <c r="B928" s="443"/>
      <c r="C928" s="443"/>
      <c r="D928" s="43"/>
      <c r="E928" s="474"/>
      <c r="K928" s="391"/>
      <c r="L928" s="225"/>
      <c r="M928" s="225"/>
      <c r="N928" s="225"/>
      <c r="O928" s="225"/>
      <c r="P928" s="225"/>
    </row>
    <row r="929" spans="1:16" s="281" customFormat="1" ht="24" customHeight="1">
      <c r="A929" s="473"/>
      <c r="B929" s="443"/>
      <c r="C929" s="443"/>
      <c r="D929" s="43"/>
      <c r="E929" s="474"/>
      <c r="K929" s="391"/>
      <c r="L929" s="225"/>
      <c r="M929" s="225"/>
      <c r="N929" s="225"/>
      <c r="O929" s="225"/>
      <c r="P929" s="225"/>
    </row>
    <row r="930" spans="1:16" s="281" customFormat="1" ht="24" customHeight="1">
      <c r="A930" s="473"/>
      <c r="B930" s="443"/>
      <c r="C930" s="443"/>
      <c r="D930" s="43"/>
      <c r="E930" s="474"/>
      <c r="K930" s="391"/>
      <c r="L930" s="225"/>
      <c r="M930" s="225"/>
      <c r="N930" s="225"/>
      <c r="O930" s="225"/>
      <c r="P930" s="225"/>
    </row>
    <row r="931" spans="1:16" s="281" customFormat="1" ht="24" customHeight="1">
      <c r="A931" s="473"/>
      <c r="B931" s="443"/>
      <c r="C931" s="443"/>
      <c r="D931" s="43"/>
      <c r="E931" s="474"/>
      <c r="K931" s="391"/>
      <c r="L931" s="225"/>
      <c r="M931" s="225"/>
      <c r="N931" s="225"/>
      <c r="O931" s="225"/>
      <c r="P931" s="225"/>
    </row>
    <row r="932" spans="1:16" s="281" customFormat="1" ht="24" customHeight="1">
      <c r="A932" s="473"/>
      <c r="B932" s="443"/>
      <c r="C932" s="443"/>
      <c r="D932" s="43"/>
      <c r="E932" s="474"/>
      <c r="K932" s="391"/>
      <c r="L932" s="225"/>
      <c r="M932" s="225"/>
      <c r="N932" s="225"/>
      <c r="O932" s="225"/>
      <c r="P932" s="225"/>
    </row>
    <row r="933" spans="1:16" s="281" customFormat="1" ht="24" customHeight="1">
      <c r="A933" s="473"/>
      <c r="B933" s="443"/>
      <c r="C933" s="443"/>
      <c r="D933" s="43"/>
      <c r="E933" s="474"/>
      <c r="K933" s="391"/>
      <c r="L933" s="225"/>
      <c r="M933" s="225"/>
      <c r="N933" s="225"/>
      <c r="O933" s="225"/>
      <c r="P933" s="225"/>
    </row>
    <row r="934" spans="1:16" s="281" customFormat="1" ht="24" customHeight="1">
      <c r="A934" s="473"/>
      <c r="B934" s="443"/>
      <c r="C934" s="443"/>
      <c r="D934" s="43"/>
      <c r="E934" s="474"/>
      <c r="K934" s="391"/>
      <c r="L934" s="225"/>
      <c r="M934" s="225"/>
      <c r="N934" s="225"/>
      <c r="O934" s="225"/>
      <c r="P934" s="225"/>
    </row>
    <row r="935" spans="1:16" s="281" customFormat="1" ht="24" customHeight="1">
      <c r="A935" s="473"/>
      <c r="B935" s="443"/>
      <c r="C935" s="443"/>
      <c r="D935" s="43"/>
      <c r="E935" s="474"/>
      <c r="K935" s="391"/>
      <c r="L935" s="225"/>
      <c r="M935" s="225"/>
      <c r="N935" s="225"/>
      <c r="O935" s="225"/>
      <c r="P935" s="225"/>
    </row>
    <row r="936" spans="1:16" s="281" customFormat="1" ht="24" customHeight="1">
      <c r="A936" s="473"/>
      <c r="B936" s="443"/>
      <c r="C936" s="443"/>
      <c r="D936" s="43"/>
      <c r="E936" s="474"/>
      <c r="K936" s="391"/>
      <c r="L936" s="225"/>
      <c r="M936" s="225"/>
      <c r="N936" s="225"/>
      <c r="O936" s="225"/>
      <c r="P936" s="225"/>
    </row>
    <row r="937" spans="1:16" s="281" customFormat="1" ht="24" customHeight="1">
      <c r="A937" s="473"/>
      <c r="B937" s="443"/>
      <c r="C937" s="443"/>
      <c r="D937" s="43"/>
      <c r="E937" s="474"/>
      <c r="K937" s="391"/>
      <c r="L937" s="225"/>
      <c r="M937" s="225"/>
      <c r="N937" s="225"/>
      <c r="O937" s="225"/>
      <c r="P937" s="225"/>
    </row>
    <row r="938" spans="1:16" s="281" customFormat="1" ht="24" customHeight="1">
      <c r="A938" s="473"/>
      <c r="B938" s="443"/>
      <c r="C938" s="443"/>
      <c r="D938" s="43"/>
      <c r="E938" s="474"/>
      <c r="K938" s="391"/>
      <c r="L938" s="225"/>
      <c r="M938" s="225"/>
      <c r="N938" s="225"/>
      <c r="O938" s="225"/>
      <c r="P938" s="225"/>
    </row>
    <row r="939" spans="1:16" s="281" customFormat="1" ht="24" customHeight="1">
      <c r="A939" s="473"/>
      <c r="B939" s="443"/>
      <c r="C939" s="443"/>
      <c r="D939" s="43"/>
      <c r="E939" s="474"/>
      <c r="K939" s="391"/>
      <c r="L939" s="225"/>
      <c r="M939" s="225"/>
      <c r="N939" s="225"/>
      <c r="O939" s="225"/>
      <c r="P939" s="225"/>
    </row>
    <row r="940" spans="1:16" s="281" customFormat="1" ht="24" customHeight="1">
      <c r="A940" s="473"/>
      <c r="B940" s="443"/>
      <c r="C940" s="443"/>
      <c r="D940" s="43"/>
      <c r="E940" s="474"/>
      <c r="K940" s="391"/>
      <c r="L940" s="225"/>
      <c r="M940" s="225"/>
      <c r="N940" s="225"/>
      <c r="O940" s="225"/>
      <c r="P940" s="225"/>
    </row>
    <row r="941" spans="1:16" s="281" customFormat="1" ht="24" customHeight="1">
      <c r="A941" s="473"/>
      <c r="B941" s="443"/>
      <c r="C941" s="443"/>
      <c r="D941" s="43"/>
      <c r="E941" s="474"/>
      <c r="K941" s="391"/>
      <c r="L941" s="225"/>
      <c r="M941" s="225"/>
      <c r="N941" s="225"/>
      <c r="O941" s="225"/>
      <c r="P941" s="225"/>
    </row>
    <row r="942" spans="1:16" s="281" customFormat="1" ht="24" customHeight="1">
      <c r="A942" s="473"/>
      <c r="B942" s="443"/>
      <c r="C942" s="443"/>
      <c r="D942" s="43"/>
      <c r="E942" s="474"/>
      <c r="K942" s="391"/>
      <c r="L942" s="225"/>
      <c r="M942" s="225"/>
      <c r="N942" s="225"/>
      <c r="O942" s="225"/>
      <c r="P942" s="225"/>
    </row>
    <row r="943" spans="1:16" s="281" customFormat="1" ht="24" customHeight="1">
      <c r="A943" s="473"/>
      <c r="B943" s="443"/>
      <c r="C943" s="443"/>
      <c r="D943" s="43"/>
      <c r="E943" s="474"/>
      <c r="K943" s="391"/>
      <c r="L943" s="225"/>
      <c r="M943" s="225"/>
      <c r="N943" s="225"/>
      <c r="O943" s="225"/>
      <c r="P943" s="225"/>
    </row>
    <row r="944" spans="1:16" s="281" customFormat="1" ht="24" customHeight="1">
      <c r="A944" s="473"/>
      <c r="B944" s="443"/>
      <c r="C944" s="443"/>
      <c r="D944" s="43"/>
      <c r="E944" s="474"/>
      <c r="K944" s="391"/>
      <c r="L944" s="225"/>
      <c r="M944" s="225"/>
      <c r="N944" s="225"/>
      <c r="O944" s="225"/>
      <c r="P944" s="225"/>
    </row>
    <row r="945" spans="1:16" s="281" customFormat="1" ht="24" customHeight="1">
      <c r="A945" s="473"/>
      <c r="B945" s="443"/>
      <c r="C945" s="443"/>
      <c r="D945" s="43"/>
      <c r="E945" s="474"/>
      <c r="K945" s="391"/>
      <c r="L945" s="225"/>
      <c r="M945" s="225"/>
      <c r="N945" s="225"/>
      <c r="O945" s="225"/>
      <c r="P945" s="225"/>
    </row>
    <row r="946" spans="1:16" s="281" customFormat="1" ht="24" customHeight="1">
      <c r="A946" s="473"/>
      <c r="B946" s="443"/>
      <c r="C946" s="443"/>
      <c r="D946" s="43"/>
      <c r="E946" s="474"/>
      <c r="K946" s="391"/>
      <c r="L946" s="225"/>
      <c r="M946" s="225"/>
      <c r="N946" s="225"/>
      <c r="O946" s="225"/>
      <c r="P946" s="225"/>
    </row>
    <row r="947" spans="1:16" s="281" customFormat="1" ht="24" customHeight="1">
      <c r="A947" s="473"/>
      <c r="B947" s="443"/>
      <c r="C947" s="443"/>
      <c r="D947" s="43"/>
      <c r="E947" s="474"/>
      <c r="K947" s="391"/>
      <c r="L947" s="225"/>
      <c r="M947" s="225"/>
      <c r="N947" s="225"/>
      <c r="O947" s="225"/>
      <c r="P947" s="225"/>
    </row>
    <row r="948" spans="1:16" s="281" customFormat="1" ht="24" customHeight="1">
      <c r="A948" s="473"/>
      <c r="B948" s="443"/>
      <c r="C948" s="443"/>
      <c r="D948" s="43"/>
      <c r="E948" s="474"/>
      <c r="K948" s="391"/>
      <c r="L948" s="225"/>
      <c r="M948" s="225"/>
      <c r="N948" s="225"/>
      <c r="O948" s="225"/>
      <c r="P948" s="225"/>
    </row>
    <row r="949" spans="1:16" s="281" customFormat="1" ht="24" customHeight="1">
      <c r="A949" s="473"/>
      <c r="B949" s="443"/>
      <c r="C949" s="443"/>
      <c r="D949" s="43"/>
      <c r="E949" s="474"/>
      <c r="K949" s="391"/>
      <c r="L949" s="225"/>
      <c r="M949" s="225"/>
      <c r="N949" s="225"/>
      <c r="O949" s="225"/>
      <c r="P949" s="225"/>
    </row>
    <row r="950" spans="1:16" s="281" customFormat="1" ht="24" customHeight="1">
      <c r="A950" s="473"/>
      <c r="B950" s="443"/>
      <c r="C950" s="443"/>
      <c r="D950" s="43"/>
      <c r="E950" s="474"/>
      <c r="K950" s="391"/>
      <c r="L950" s="225"/>
      <c r="M950" s="225"/>
      <c r="N950" s="225"/>
      <c r="O950" s="225"/>
      <c r="P950" s="225"/>
    </row>
    <row r="951" spans="1:16" s="281" customFormat="1" ht="24" customHeight="1">
      <c r="A951" s="473"/>
      <c r="B951" s="443"/>
      <c r="C951" s="443"/>
      <c r="D951" s="43"/>
      <c r="E951" s="474"/>
      <c r="K951" s="391"/>
      <c r="L951" s="225"/>
      <c r="M951" s="225"/>
      <c r="N951" s="225"/>
      <c r="O951" s="225"/>
      <c r="P951" s="225"/>
    </row>
    <row r="952" spans="1:16" s="281" customFormat="1" ht="24" customHeight="1">
      <c r="A952" s="473"/>
      <c r="B952" s="443"/>
      <c r="C952" s="443"/>
      <c r="D952" s="43"/>
      <c r="E952" s="474"/>
      <c r="K952" s="391"/>
      <c r="L952" s="225"/>
      <c r="M952" s="225"/>
      <c r="N952" s="225"/>
      <c r="O952" s="225"/>
      <c r="P952" s="225"/>
    </row>
    <row r="953" spans="1:16" s="281" customFormat="1" ht="24" customHeight="1">
      <c r="A953" s="473"/>
      <c r="B953" s="443"/>
      <c r="C953" s="443"/>
      <c r="D953" s="43"/>
      <c r="E953" s="474"/>
      <c r="K953" s="391"/>
      <c r="L953" s="225"/>
      <c r="M953" s="225"/>
      <c r="N953" s="225"/>
      <c r="O953" s="225"/>
      <c r="P953" s="225"/>
    </row>
    <row r="954" spans="1:16" s="281" customFormat="1" ht="24" customHeight="1">
      <c r="A954" s="473"/>
      <c r="B954" s="443"/>
      <c r="C954" s="443"/>
      <c r="D954" s="43"/>
      <c r="E954" s="474"/>
      <c r="K954" s="391"/>
      <c r="L954" s="225"/>
      <c r="M954" s="225"/>
      <c r="N954" s="225"/>
      <c r="O954" s="225"/>
      <c r="P954" s="225"/>
    </row>
    <row r="955" spans="1:16" s="281" customFormat="1" ht="24" customHeight="1">
      <c r="A955" s="473"/>
      <c r="B955" s="443"/>
      <c r="C955" s="443"/>
      <c r="D955" s="43"/>
      <c r="E955" s="474"/>
      <c r="K955" s="391"/>
      <c r="L955" s="225"/>
      <c r="M955" s="225"/>
      <c r="N955" s="225"/>
      <c r="O955" s="225"/>
      <c r="P955" s="225"/>
    </row>
    <row r="956" spans="1:16" s="281" customFormat="1" ht="24" customHeight="1">
      <c r="A956" s="473"/>
      <c r="B956" s="443"/>
      <c r="C956" s="443"/>
      <c r="D956" s="43"/>
      <c r="E956" s="474"/>
      <c r="K956" s="391"/>
      <c r="L956" s="225"/>
      <c r="M956" s="225"/>
      <c r="N956" s="225"/>
      <c r="O956" s="225"/>
      <c r="P956" s="225"/>
    </row>
    <row r="957" spans="1:16" s="281" customFormat="1" ht="24" customHeight="1">
      <c r="A957" s="473"/>
      <c r="B957" s="443"/>
      <c r="C957" s="443"/>
      <c r="D957" s="43"/>
      <c r="E957" s="474"/>
      <c r="K957" s="391"/>
      <c r="L957" s="225"/>
      <c r="M957" s="225"/>
      <c r="N957" s="225"/>
      <c r="O957" s="225"/>
      <c r="P957" s="225"/>
    </row>
    <row r="958" spans="1:16" s="281" customFormat="1" ht="24" customHeight="1">
      <c r="A958" s="473"/>
      <c r="B958" s="443"/>
      <c r="C958" s="443"/>
      <c r="D958" s="43"/>
      <c r="E958" s="474"/>
      <c r="K958" s="391"/>
      <c r="L958" s="225"/>
      <c r="M958" s="225"/>
      <c r="N958" s="225"/>
      <c r="O958" s="225"/>
      <c r="P958" s="225"/>
    </row>
    <row r="959" spans="1:16" s="281" customFormat="1" ht="24" customHeight="1">
      <c r="A959" s="473"/>
      <c r="B959" s="443"/>
      <c r="C959" s="443"/>
      <c r="D959" s="43"/>
      <c r="E959" s="474"/>
      <c r="K959" s="391"/>
      <c r="L959" s="225"/>
      <c r="M959" s="225"/>
      <c r="N959" s="225"/>
      <c r="O959" s="225"/>
      <c r="P959" s="225"/>
    </row>
    <row r="960" spans="1:16" s="281" customFormat="1" ht="24" customHeight="1">
      <c r="A960" s="473"/>
      <c r="B960" s="443"/>
      <c r="C960" s="443"/>
      <c r="D960" s="43"/>
      <c r="E960" s="474"/>
      <c r="K960" s="391"/>
      <c r="L960" s="225"/>
      <c r="M960" s="225"/>
      <c r="N960" s="225"/>
      <c r="O960" s="225"/>
      <c r="P960" s="225"/>
    </row>
    <row r="961" spans="1:16" s="281" customFormat="1" ht="24" customHeight="1">
      <c r="A961" s="473"/>
      <c r="B961" s="443"/>
      <c r="C961" s="443"/>
      <c r="D961" s="43"/>
      <c r="E961" s="474"/>
      <c r="K961" s="391"/>
      <c r="L961" s="225"/>
      <c r="M961" s="225"/>
      <c r="N961" s="225"/>
      <c r="O961" s="225"/>
      <c r="P961" s="225"/>
    </row>
    <row r="962" spans="1:16" s="281" customFormat="1" ht="24" customHeight="1">
      <c r="A962" s="473"/>
      <c r="B962" s="443"/>
      <c r="C962" s="443"/>
      <c r="D962" s="43"/>
      <c r="E962" s="474"/>
      <c r="K962" s="391"/>
      <c r="L962" s="225"/>
      <c r="M962" s="225"/>
      <c r="N962" s="225"/>
      <c r="O962" s="225"/>
      <c r="P962" s="225"/>
    </row>
    <row r="963" spans="1:16" s="281" customFormat="1" ht="24" customHeight="1">
      <c r="A963" s="473"/>
      <c r="B963" s="443"/>
      <c r="C963" s="443"/>
      <c r="D963" s="43"/>
      <c r="E963" s="474"/>
      <c r="K963" s="391"/>
      <c r="L963" s="225"/>
      <c r="M963" s="225"/>
      <c r="N963" s="225"/>
      <c r="O963" s="225"/>
      <c r="P963" s="225"/>
    </row>
    <row r="964" spans="1:16" s="281" customFormat="1" ht="24" customHeight="1">
      <c r="A964" s="473"/>
      <c r="B964" s="443"/>
      <c r="C964" s="443"/>
      <c r="D964" s="43"/>
      <c r="E964" s="474"/>
      <c r="K964" s="391"/>
      <c r="L964" s="225"/>
      <c r="M964" s="225"/>
      <c r="N964" s="225"/>
      <c r="O964" s="225"/>
      <c r="P964" s="225"/>
    </row>
    <row r="965" spans="1:16" s="281" customFormat="1" ht="24" customHeight="1">
      <c r="A965" s="473"/>
      <c r="B965" s="443"/>
      <c r="C965" s="443"/>
      <c r="D965" s="43"/>
      <c r="E965" s="474"/>
      <c r="K965" s="391"/>
      <c r="L965" s="225"/>
      <c r="M965" s="225"/>
      <c r="N965" s="225"/>
      <c r="O965" s="225"/>
      <c r="P965" s="225"/>
    </row>
    <row r="966" spans="1:16" s="281" customFormat="1" ht="24" customHeight="1">
      <c r="A966" s="473"/>
      <c r="B966" s="443"/>
      <c r="C966" s="443"/>
      <c r="D966" s="43"/>
      <c r="E966" s="474"/>
      <c r="K966" s="391"/>
      <c r="L966" s="225"/>
      <c r="M966" s="225"/>
      <c r="N966" s="225"/>
      <c r="O966" s="225"/>
      <c r="P966" s="225"/>
    </row>
    <row r="967" spans="1:16" s="281" customFormat="1" ht="24" customHeight="1">
      <c r="A967" s="473"/>
      <c r="B967" s="443"/>
      <c r="C967" s="443"/>
      <c r="D967" s="43"/>
      <c r="E967" s="474"/>
      <c r="K967" s="391"/>
      <c r="L967" s="225"/>
      <c r="M967" s="225"/>
      <c r="N967" s="225"/>
      <c r="O967" s="225"/>
      <c r="P967" s="225"/>
    </row>
    <row r="968" spans="1:16" s="281" customFormat="1" ht="24" customHeight="1">
      <c r="A968" s="473"/>
      <c r="B968" s="443"/>
      <c r="C968" s="443"/>
      <c r="D968" s="43"/>
      <c r="E968" s="474"/>
      <c r="K968" s="391"/>
      <c r="L968" s="225"/>
      <c r="M968" s="225"/>
      <c r="N968" s="225"/>
      <c r="O968" s="225"/>
      <c r="P968" s="225"/>
    </row>
    <row r="969" spans="1:16" s="281" customFormat="1" ht="24" customHeight="1">
      <c r="A969" s="473"/>
      <c r="B969" s="443"/>
      <c r="C969" s="443"/>
      <c r="D969" s="43"/>
      <c r="E969" s="474"/>
      <c r="K969" s="391"/>
      <c r="L969" s="225"/>
      <c r="M969" s="225"/>
      <c r="N969" s="225"/>
      <c r="O969" s="225"/>
      <c r="P969" s="225"/>
    </row>
    <row r="970" spans="1:16" s="281" customFormat="1" ht="24" customHeight="1">
      <c r="A970" s="473"/>
      <c r="B970" s="443"/>
      <c r="C970" s="443"/>
      <c r="D970" s="43"/>
      <c r="E970" s="474"/>
      <c r="K970" s="391"/>
      <c r="L970" s="225"/>
      <c r="M970" s="225"/>
      <c r="N970" s="225"/>
      <c r="O970" s="225"/>
      <c r="P970" s="225"/>
    </row>
    <row r="971" spans="1:16" s="281" customFormat="1" ht="24" customHeight="1">
      <c r="A971" s="473"/>
      <c r="B971" s="443"/>
      <c r="C971" s="443"/>
      <c r="D971" s="43"/>
      <c r="E971" s="474"/>
      <c r="K971" s="391"/>
      <c r="L971" s="225"/>
      <c r="M971" s="225"/>
      <c r="N971" s="225"/>
      <c r="O971" s="225"/>
      <c r="P971" s="225"/>
    </row>
    <row r="972" spans="1:16" s="281" customFormat="1" ht="24" customHeight="1">
      <c r="A972" s="473"/>
      <c r="B972" s="443"/>
      <c r="C972" s="443"/>
      <c r="D972" s="43"/>
      <c r="E972" s="474"/>
      <c r="K972" s="391"/>
      <c r="L972" s="225"/>
      <c r="M972" s="225"/>
      <c r="N972" s="225"/>
      <c r="O972" s="225"/>
      <c r="P972" s="225"/>
    </row>
    <row r="973" spans="1:16" s="281" customFormat="1" ht="24" customHeight="1">
      <c r="A973" s="473"/>
      <c r="B973" s="443"/>
      <c r="C973" s="443"/>
      <c r="D973" s="43"/>
      <c r="E973" s="474"/>
      <c r="K973" s="391"/>
      <c r="L973" s="225"/>
      <c r="M973" s="225"/>
      <c r="N973" s="225"/>
      <c r="O973" s="225"/>
      <c r="P973" s="225"/>
    </row>
    <row r="974" spans="1:16" s="281" customFormat="1" ht="24" customHeight="1">
      <c r="A974" s="473"/>
      <c r="B974" s="443"/>
      <c r="C974" s="443"/>
      <c r="D974" s="43"/>
      <c r="E974" s="474"/>
      <c r="K974" s="391"/>
      <c r="L974" s="225"/>
      <c r="M974" s="225"/>
      <c r="N974" s="225"/>
      <c r="O974" s="225"/>
      <c r="P974" s="225"/>
    </row>
    <row r="975" spans="1:16" s="281" customFormat="1" ht="24" customHeight="1">
      <c r="A975" s="473"/>
      <c r="B975" s="443"/>
      <c r="C975" s="443"/>
      <c r="D975" s="43"/>
      <c r="E975" s="474"/>
      <c r="K975" s="391"/>
      <c r="L975" s="225"/>
      <c r="M975" s="225"/>
      <c r="N975" s="225"/>
      <c r="O975" s="225"/>
      <c r="P975" s="225"/>
    </row>
    <row r="976" spans="1:16" s="281" customFormat="1" ht="24" customHeight="1">
      <c r="A976" s="473"/>
      <c r="B976" s="443"/>
      <c r="C976" s="443"/>
      <c r="D976" s="43"/>
      <c r="E976" s="474"/>
      <c r="K976" s="391"/>
      <c r="L976" s="225"/>
      <c r="M976" s="225"/>
      <c r="N976" s="225"/>
      <c r="O976" s="225"/>
      <c r="P976" s="225"/>
    </row>
    <row r="977" spans="1:16" s="281" customFormat="1" ht="24" customHeight="1">
      <c r="A977" s="473"/>
      <c r="B977" s="443"/>
      <c r="C977" s="443"/>
      <c r="D977" s="43"/>
      <c r="E977" s="474"/>
      <c r="K977" s="391"/>
      <c r="L977" s="225"/>
      <c r="M977" s="225"/>
      <c r="N977" s="225"/>
      <c r="O977" s="225"/>
      <c r="P977" s="225"/>
    </row>
    <row r="978" spans="1:16" s="281" customFormat="1" ht="24" customHeight="1">
      <c r="A978" s="473"/>
      <c r="B978" s="443"/>
      <c r="C978" s="443"/>
      <c r="D978" s="43"/>
      <c r="E978" s="474"/>
      <c r="K978" s="391"/>
      <c r="L978" s="225"/>
      <c r="M978" s="225"/>
      <c r="N978" s="225"/>
      <c r="O978" s="225"/>
      <c r="P978" s="225"/>
    </row>
    <row r="979" spans="1:16" s="281" customFormat="1" ht="24" customHeight="1">
      <c r="A979" s="473"/>
      <c r="B979" s="443"/>
      <c r="C979" s="443"/>
      <c r="D979" s="43"/>
      <c r="E979" s="474"/>
      <c r="K979" s="391"/>
      <c r="L979" s="225"/>
      <c r="M979" s="225"/>
      <c r="N979" s="225"/>
      <c r="O979" s="225"/>
      <c r="P979" s="225"/>
    </row>
    <row r="980" spans="1:16" s="281" customFormat="1" ht="24" customHeight="1">
      <c r="A980" s="473"/>
      <c r="B980" s="443"/>
      <c r="C980" s="443"/>
      <c r="D980" s="43"/>
      <c r="E980" s="474"/>
      <c r="K980" s="391"/>
      <c r="L980" s="225"/>
      <c r="M980" s="225"/>
      <c r="N980" s="225"/>
      <c r="O980" s="225"/>
      <c r="P980" s="225"/>
    </row>
    <row r="981" spans="1:16" s="281" customFormat="1" ht="24" customHeight="1">
      <c r="A981" s="473"/>
      <c r="B981" s="443"/>
      <c r="C981" s="443"/>
      <c r="D981" s="43"/>
      <c r="E981" s="474"/>
      <c r="K981" s="391"/>
      <c r="L981" s="225"/>
      <c r="M981" s="225"/>
      <c r="N981" s="225"/>
      <c r="O981" s="225"/>
      <c r="P981" s="225"/>
    </row>
    <row r="982" spans="1:16" s="281" customFormat="1" ht="24" customHeight="1">
      <c r="A982" s="473"/>
      <c r="B982" s="443"/>
      <c r="C982" s="443"/>
      <c r="D982" s="43"/>
      <c r="E982" s="474"/>
      <c r="K982" s="391"/>
      <c r="L982" s="225"/>
      <c r="M982" s="225"/>
      <c r="N982" s="225"/>
      <c r="O982" s="225"/>
      <c r="P982" s="225"/>
    </row>
    <row r="983" spans="1:16" s="281" customFormat="1" ht="24" customHeight="1">
      <c r="A983" s="473"/>
      <c r="B983" s="443"/>
      <c r="C983" s="443"/>
      <c r="D983" s="43"/>
      <c r="E983" s="474"/>
      <c r="K983" s="391"/>
      <c r="L983" s="225"/>
      <c r="M983" s="225"/>
      <c r="N983" s="225"/>
      <c r="O983" s="225"/>
      <c r="P983" s="225"/>
    </row>
    <row r="984" spans="1:16" s="281" customFormat="1" ht="24" customHeight="1">
      <c r="A984" s="473"/>
      <c r="B984" s="443"/>
      <c r="C984" s="443"/>
      <c r="D984" s="43"/>
      <c r="E984" s="474"/>
      <c r="K984" s="391"/>
      <c r="L984" s="225"/>
      <c r="M984" s="225"/>
      <c r="N984" s="225"/>
      <c r="O984" s="225"/>
      <c r="P984" s="225"/>
    </row>
    <row r="985" spans="1:16" s="281" customFormat="1" ht="24" customHeight="1">
      <c r="A985" s="473"/>
      <c r="B985" s="443"/>
      <c r="C985" s="443"/>
      <c r="D985" s="43"/>
      <c r="E985" s="474"/>
      <c r="K985" s="391"/>
      <c r="L985" s="225"/>
      <c r="M985" s="225"/>
      <c r="N985" s="225"/>
      <c r="O985" s="225"/>
      <c r="P985" s="225"/>
    </row>
    <row r="986" spans="1:16" s="281" customFormat="1" ht="24" customHeight="1">
      <c r="A986" s="473"/>
      <c r="B986" s="443"/>
      <c r="C986" s="443"/>
      <c r="D986" s="43"/>
      <c r="E986" s="474"/>
      <c r="K986" s="391"/>
      <c r="L986" s="225"/>
      <c r="M986" s="225"/>
      <c r="N986" s="225"/>
      <c r="O986" s="225"/>
      <c r="P986" s="225"/>
    </row>
    <row r="987" spans="1:16" s="281" customFormat="1" ht="24" customHeight="1">
      <c r="A987" s="473"/>
      <c r="B987" s="443"/>
      <c r="C987" s="443"/>
      <c r="D987" s="43"/>
      <c r="E987" s="474"/>
      <c r="K987" s="391"/>
      <c r="L987" s="225"/>
      <c r="M987" s="225"/>
      <c r="N987" s="225"/>
      <c r="O987" s="225"/>
      <c r="P987" s="225"/>
    </row>
    <row r="988" spans="1:16" s="281" customFormat="1" ht="24" customHeight="1">
      <c r="A988" s="473"/>
      <c r="B988" s="443"/>
      <c r="C988" s="443"/>
      <c r="D988" s="43"/>
      <c r="E988" s="474"/>
      <c r="K988" s="391"/>
      <c r="L988" s="225"/>
      <c r="M988" s="225"/>
      <c r="N988" s="225"/>
      <c r="O988" s="225"/>
      <c r="P988" s="225"/>
    </row>
    <row r="989" spans="1:16" s="281" customFormat="1" ht="24" customHeight="1">
      <c r="A989" s="473"/>
      <c r="B989" s="443"/>
      <c r="C989" s="443"/>
      <c r="D989" s="43"/>
      <c r="E989" s="474"/>
      <c r="K989" s="391"/>
      <c r="L989" s="225"/>
      <c r="M989" s="225"/>
      <c r="N989" s="225"/>
      <c r="O989" s="225"/>
      <c r="P989" s="225"/>
    </row>
    <row r="990" spans="1:16" s="281" customFormat="1" ht="24" customHeight="1">
      <c r="A990" s="473"/>
      <c r="B990" s="443"/>
      <c r="C990" s="443"/>
      <c r="D990" s="43"/>
      <c r="E990" s="474"/>
      <c r="K990" s="391"/>
      <c r="L990" s="225"/>
      <c r="M990" s="225"/>
      <c r="N990" s="225"/>
      <c r="O990" s="225"/>
      <c r="P990" s="225"/>
    </row>
    <row r="991" spans="1:16" s="281" customFormat="1" ht="24" customHeight="1">
      <c r="A991" s="473"/>
      <c r="B991" s="443"/>
      <c r="C991" s="443"/>
      <c r="D991" s="43"/>
      <c r="E991" s="474"/>
      <c r="K991" s="391"/>
      <c r="L991" s="225"/>
      <c r="M991" s="225"/>
      <c r="N991" s="225"/>
      <c r="O991" s="225"/>
      <c r="P991" s="225"/>
    </row>
    <row r="992" spans="1:16" s="281" customFormat="1" ht="24" customHeight="1">
      <c r="A992" s="473"/>
      <c r="B992" s="443"/>
      <c r="C992" s="443"/>
      <c r="D992" s="43"/>
      <c r="E992" s="474"/>
      <c r="K992" s="391"/>
      <c r="L992" s="225"/>
      <c r="M992" s="225"/>
      <c r="N992" s="225"/>
      <c r="O992" s="225"/>
      <c r="P992" s="225"/>
    </row>
    <row r="993" spans="1:16" s="281" customFormat="1" ht="24" customHeight="1">
      <c r="A993" s="473"/>
      <c r="B993" s="443"/>
      <c r="C993" s="443"/>
      <c r="D993" s="43"/>
      <c r="E993" s="474"/>
      <c r="K993" s="391"/>
      <c r="L993" s="225"/>
      <c r="M993" s="225"/>
      <c r="N993" s="225"/>
      <c r="O993" s="225"/>
      <c r="P993" s="225"/>
    </row>
    <row r="994" spans="1:16" s="281" customFormat="1" ht="24" customHeight="1">
      <c r="A994" s="473"/>
      <c r="B994" s="443"/>
      <c r="C994" s="443"/>
      <c r="D994" s="43"/>
      <c r="E994" s="474"/>
      <c r="K994" s="391"/>
      <c r="L994" s="225"/>
      <c r="M994" s="225"/>
      <c r="N994" s="225"/>
      <c r="O994" s="225"/>
      <c r="P994" s="225"/>
    </row>
    <row r="995" spans="1:16" s="281" customFormat="1" ht="24" customHeight="1">
      <c r="A995" s="473"/>
      <c r="B995" s="443"/>
      <c r="C995" s="443"/>
      <c r="D995" s="43"/>
      <c r="E995" s="474"/>
      <c r="K995" s="391"/>
      <c r="L995" s="225"/>
      <c r="M995" s="225"/>
      <c r="N995" s="225"/>
      <c r="O995" s="225"/>
      <c r="P995" s="225"/>
    </row>
    <row r="996" spans="1:16" s="281" customFormat="1" ht="24" customHeight="1">
      <c r="A996" s="473"/>
      <c r="B996" s="443"/>
      <c r="C996" s="443"/>
      <c r="D996" s="43"/>
      <c r="E996" s="474"/>
      <c r="K996" s="391"/>
      <c r="L996" s="225"/>
      <c r="M996" s="225"/>
      <c r="N996" s="225"/>
      <c r="O996" s="225"/>
      <c r="P996" s="225"/>
    </row>
    <row r="997" spans="1:16" s="281" customFormat="1" ht="24" customHeight="1">
      <c r="A997" s="473"/>
      <c r="B997" s="443"/>
      <c r="C997" s="443"/>
      <c r="D997" s="43"/>
      <c r="E997" s="474"/>
      <c r="K997" s="391"/>
      <c r="L997" s="225"/>
      <c r="M997" s="225"/>
      <c r="N997" s="225"/>
      <c r="O997" s="225"/>
      <c r="P997" s="225"/>
    </row>
    <row r="998" spans="1:16" s="281" customFormat="1" ht="24" customHeight="1">
      <c r="A998" s="473"/>
      <c r="B998" s="443"/>
      <c r="C998" s="443"/>
      <c r="D998" s="43"/>
      <c r="E998" s="474"/>
      <c r="K998" s="391"/>
      <c r="L998" s="225"/>
      <c r="M998" s="225"/>
      <c r="N998" s="225"/>
      <c r="O998" s="225"/>
      <c r="P998" s="225"/>
    </row>
    <row r="999" spans="1:16" s="281" customFormat="1" ht="24" customHeight="1">
      <c r="A999" s="473"/>
      <c r="B999" s="443"/>
      <c r="C999" s="443"/>
      <c r="D999" s="43"/>
      <c r="E999" s="474"/>
      <c r="K999" s="391"/>
      <c r="L999" s="225"/>
      <c r="M999" s="225"/>
      <c r="N999" s="225"/>
      <c r="O999" s="225"/>
      <c r="P999" s="225"/>
    </row>
    <row r="1000" spans="1:16" s="281" customFormat="1" ht="24" customHeight="1">
      <c r="A1000" s="473"/>
      <c r="B1000" s="443"/>
      <c r="C1000" s="443"/>
      <c r="D1000" s="43"/>
      <c r="E1000" s="474"/>
      <c r="K1000" s="391"/>
      <c r="L1000" s="225"/>
      <c r="M1000" s="225"/>
      <c r="N1000" s="225"/>
      <c r="O1000" s="225"/>
      <c r="P1000" s="225"/>
    </row>
    <row r="1001" spans="1:16" s="281" customFormat="1" ht="24" customHeight="1">
      <c r="A1001" s="473"/>
      <c r="B1001" s="443"/>
      <c r="C1001" s="443"/>
      <c r="D1001" s="43"/>
      <c r="E1001" s="474"/>
      <c r="K1001" s="391"/>
      <c r="L1001" s="225"/>
      <c r="M1001" s="225"/>
      <c r="N1001" s="225"/>
      <c r="O1001" s="225"/>
      <c r="P1001" s="225"/>
    </row>
    <row r="1002" spans="1:16" s="281" customFormat="1" ht="24" customHeight="1">
      <c r="A1002" s="473"/>
      <c r="B1002" s="443"/>
      <c r="C1002" s="443"/>
      <c r="D1002" s="43"/>
      <c r="E1002" s="474"/>
      <c r="K1002" s="391"/>
      <c r="L1002" s="225"/>
      <c r="M1002" s="225"/>
      <c r="N1002" s="225"/>
      <c r="O1002" s="225"/>
      <c r="P1002" s="225"/>
    </row>
    <row r="1003" spans="1:16" s="281" customFormat="1" ht="24" customHeight="1">
      <c r="A1003" s="473"/>
      <c r="B1003" s="443"/>
      <c r="C1003" s="443"/>
      <c r="D1003" s="43"/>
      <c r="E1003" s="474"/>
      <c r="K1003" s="391"/>
      <c r="L1003" s="225"/>
      <c r="M1003" s="225"/>
      <c r="N1003" s="225"/>
      <c r="O1003" s="225"/>
      <c r="P1003" s="225"/>
    </row>
    <row r="1004" spans="1:16" s="281" customFormat="1" ht="24" customHeight="1">
      <c r="A1004" s="473"/>
      <c r="B1004" s="443"/>
      <c r="C1004" s="443"/>
      <c r="D1004" s="43"/>
      <c r="E1004" s="474"/>
      <c r="K1004" s="391"/>
      <c r="L1004" s="225"/>
      <c r="M1004" s="225"/>
      <c r="N1004" s="225"/>
      <c r="O1004" s="225"/>
      <c r="P1004" s="225"/>
    </row>
    <row r="1005" spans="1:16" s="281" customFormat="1" ht="24" customHeight="1">
      <c r="A1005" s="473"/>
      <c r="B1005" s="443"/>
      <c r="C1005" s="443"/>
      <c r="D1005" s="43"/>
      <c r="E1005" s="474"/>
      <c r="K1005" s="391"/>
      <c r="L1005" s="225"/>
      <c r="M1005" s="225"/>
      <c r="N1005" s="225"/>
      <c r="O1005" s="225"/>
      <c r="P1005" s="225"/>
    </row>
    <row r="1006" spans="1:16" s="281" customFormat="1" ht="24" customHeight="1">
      <c r="A1006" s="473"/>
      <c r="B1006" s="443"/>
      <c r="C1006" s="443"/>
      <c r="D1006" s="43"/>
      <c r="E1006" s="474"/>
      <c r="K1006" s="391"/>
      <c r="L1006" s="225"/>
      <c r="M1006" s="225"/>
      <c r="N1006" s="225"/>
      <c r="O1006" s="225"/>
      <c r="P1006" s="225"/>
    </row>
    <row r="1007" spans="1:16" s="281" customFormat="1" ht="24" customHeight="1">
      <c r="A1007" s="473"/>
      <c r="B1007" s="443"/>
      <c r="C1007" s="443"/>
      <c r="D1007" s="43"/>
      <c r="E1007" s="474"/>
      <c r="K1007" s="391"/>
      <c r="L1007" s="225"/>
      <c r="M1007" s="225"/>
      <c r="N1007" s="225"/>
      <c r="O1007" s="225"/>
      <c r="P1007" s="225"/>
    </row>
    <row r="1008" spans="1:16" s="281" customFormat="1" ht="24" customHeight="1">
      <c r="A1008" s="473"/>
      <c r="B1008" s="443"/>
      <c r="C1008" s="443"/>
      <c r="D1008" s="43"/>
      <c r="E1008" s="474"/>
      <c r="K1008" s="391"/>
      <c r="L1008" s="225"/>
      <c r="M1008" s="225"/>
      <c r="N1008" s="225"/>
      <c r="O1008" s="225"/>
      <c r="P1008" s="225"/>
    </row>
    <row r="1009" spans="1:16" s="281" customFormat="1" ht="24" customHeight="1">
      <c r="A1009" s="473"/>
      <c r="B1009" s="443"/>
      <c r="C1009" s="443"/>
      <c r="D1009" s="43"/>
      <c r="E1009" s="474"/>
      <c r="K1009" s="391"/>
      <c r="L1009" s="225"/>
      <c r="M1009" s="225"/>
      <c r="N1009" s="225"/>
      <c r="O1009" s="225"/>
      <c r="P1009" s="225"/>
    </row>
    <row r="1010" spans="1:16" s="281" customFormat="1" ht="24" customHeight="1">
      <c r="A1010" s="473"/>
      <c r="B1010" s="443"/>
      <c r="C1010" s="443"/>
      <c r="D1010" s="43"/>
      <c r="E1010" s="474"/>
      <c r="K1010" s="391"/>
      <c r="L1010" s="225"/>
      <c r="M1010" s="225"/>
      <c r="N1010" s="225"/>
      <c r="O1010" s="225"/>
      <c r="P1010" s="225"/>
    </row>
    <row r="1011" spans="1:16" s="281" customFormat="1" ht="24" customHeight="1">
      <c r="A1011" s="473"/>
      <c r="B1011" s="443"/>
      <c r="C1011" s="443"/>
      <c r="D1011" s="43"/>
      <c r="E1011" s="474"/>
      <c r="K1011" s="391"/>
      <c r="L1011" s="225"/>
      <c r="M1011" s="225"/>
      <c r="N1011" s="225"/>
      <c r="O1011" s="225"/>
      <c r="P1011" s="225"/>
    </row>
    <row r="1012" spans="1:16" s="281" customFormat="1" ht="24" customHeight="1">
      <c r="A1012" s="473"/>
      <c r="B1012" s="443"/>
      <c r="C1012" s="443"/>
      <c r="D1012" s="43"/>
      <c r="E1012" s="474"/>
      <c r="K1012" s="391"/>
      <c r="L1012" s="225"/>
      <c r="M1012" s="225"/>
      <c r="N1012" s="225"/>
      <c r="O1012" s="225"/>
      <c r="P1012" s="225"/>
    </row>
    <row r="1013" spans="1:16" s="281" customFormat="1" ht="24" customHeight="1">
      <c r="A1013" s="473"/>
      <c r="B1013" s="443"/>
      <c r="C1013" s="443"/>
      <c r="D1013" s="43"/>
      <c r="E1013" s="474"/>
      <c r="K1013" s="391"/>
      <c r="L1013" s="225"/>
      <c r="M1013" s="225"/>
      <c r="N1013" s="225"/>
      <c r="O1013" s="225"/>
      <c r="P1013" s="225"/>
    </row>
    <row r="1014" spans="1:16" s="281" customFormat="1" ht="24" customHeight="1">
      <c r="A1014" s="473"/>
      <c r="B1014" s="443"/>
      <c r="C1014" s="443"/>
      <c r="D1014" s="43"/>
      <c r="E1014" s="474"/>
      <c r="K1014" s="391"/>
      <c r="L1014" s="225"/>
      <c r="M1014" s="225"/>
      <c r="N1014" s="225"/>
      <c r="O1014" s="225"/>
      <c r="P1014" s="225"/>
    </row>
    <row r="1015" spans="1:16" s="281" customFormat="1" ht="24" customHeight="1">
      <c r="A1015" s="473"/>
      <c r="B1015" s="443"/>
      <c r="C1015" s="443"/>
      <c r="D1015" s="43"/>
      <c r="E1015" s="474"/>
      <c r="K1015" s="391"/>
      <c r="L1015" s="225"/>
      <c r="M1015" s="225"/>
      <c r="N1015" s="225"/>
      <c r="O1015" s="225"/>
      <c r="P1015" s="225"/>
    </row>
    <row r="1016" spans="1:16" s="281" customFormat="1" ht="24" customHeight="1">
      <c r="A1016" s="473"/>
      <c r="B1016" s="443"/>
      <c r="C1016" s="443"/>
      <c r="D1016" s="43"/>
      <c r="E1016" s="474"/>
      <c r="K1016" s="391"/>
      <c r="L1016" s="225"/>
      <c r="M1016" s="225"/>
      <c r="N1016" s="225"/>
      <c r="O1016" s="225"/>
      <c r="P1016" s="225"/>
    </row>
    <row r="1017" spans="1:16" s="281" customFormat="1" ht="24" customHeight="1">
      <c r="A1017" s="473"/>
      <c r="B1017" s="443"/>
      <c r="C1017" s="443"/>
      <c r="D1017" s="43"/>
      <c r="E1017" s="474"/>
      <c r="K1017" s="391"/>
      <c r="L1017" s="225"/>
      <c r="M1017" s="225"/>
      <c r="N1017" s="225"/>
      <c r="O1017" s="225"/>
      <c r="P1017" s="225"/>
    </row>
    <row r="1018" spans="1:16" s="281" customFormat="1" ht="24" customHeight="1">
      <c r="A1018" s="473"/>
      <c r="B1018" s="443"/>
      <c r="C1018" s="443"/>
      <c r="D1018" s="43"/>
      <c r="E1018" s="474"/>
      <c r="K1018" s="391"/>
      <c r="L1018" s="225"/>
      <c r="M1018" s="225"/>
      <c r="N1018" s="225"/>
      <c r="O1018" s="225"/>
      <c r="P1018" s="225"/>
    </row>
    <row r="1019" spans="1:16" s="281" customFormat="1" ht="24" customHeight="1">
      <c r="A1019" s="473"/>
      <c r="B1019" s="443"/>
      <c r="C1019" s="443"/>
      <c r="D1019" s="43"/>
      <c r="E1019" s="474"/>
      <c r="K1019" s="391"/>
      <c r="L1019" s="225"/>
      <c r="M1019" s="225"/>
      <c r="N1019" s="225"/>
      <c r="O1019" s="225"/>
      <c r="P1019" s="225"/>
    </row>
    <row r="1020" spans="1:16" s="281" customFormat="1" ht="24" customHeight="1">
      <c r="A1020" s="473"/>
      <c r="B1020" s="443"/>
      <c r="C1020" s="443"/>
      <c r="D1020" s="43"/>
      <c r="E1020" s="474"/>
      <c r="K1020" s="391"/>
      <c r="L1020" s="225"/>
      <c r="M1020" s="225"/>
      <c r="N1020" s="225"/>
      <c r="O1020" s="225"/>
      <c r="P1020" s="225"/>
    </row>
    <row r="1021" spans="1:16" s="281" customFormat="1" ht="24" customHeight="1">
      <c r="A1021" s="473"/>
      <c r="B1021" s="443"/>
      <c r="C1021" s="443"/>
      <c r="D1021" s="43"/>
      <c r="E1021" s="474"/>
      <c r="K1021" s="391"/>
      <c r="L1021" s="225"/>
      <c r="M1021" s="225"/>
      <c r="N1021" s="225"/>
      <c r="O1021" s="225"/>
      <c r="P1021" s="225"/>
    </row>
    <row r="1022" spans="1:16" s="281" customFormat="1" ht="24" customHeight="1">
      <c r="A1022" s="473"/>
      <c r="B1022" s="443"/>
      <c r="C1022" s="443"/>
      <c r="D1022" s="43"/>
      <c r="E1022" s="474"/>
      <c r="K1022" s="391"/>
      <c r="L1022" s="225"/>
      <c r="M1022" s="225"/>
      <c r="N1022" s="225"/>
      <c r="O1022" s="225"/>
      <c r="P1022" s="225"/>
    </row>
    <row r="1023" spans="1:16" s="281" customFormat="1" ht="24" customHeight="1">
      <c r="A1023" s="473"/>
      <c r="B1023" s="443"/>
      <c r="C1023" s="443"/>
      <c r="D1023" s="43"/>
      <c r="E1023" s="474"/>
      <c r="K1023" s="391"/>
      <c r="L1023" s="225"/>
      <c r="M1023" s="225"/>
      <c r="N1023" s="225"/>
      <c r="O1023" s="225"/>
      <c r="P1023" s="225"/>
    </row>
    <row r="1024" spans="1:16" s="281" customFormat="1" ht="24" customHeight="1">
      <c r="A1024" s="473"/>
      <c r="B1024" s="443"/>
      <c r="C1024" s="443"/>
      <c r="D1024" s="43"/>
      <c r="E1024" s="474"/>
      <c r="K1024" s="391"/>
      <c r="L1024" s="225"/>
      <c r="M1024" s="225"/>
      <c r="N1024" s="225"/>
      <c r="O1024" s="225"/>
      <c r="P1024" s="225"/>
    </row>
    <row r="1025" spans="1:16" s="281" customFormat="1" ht="24" customHeight="1">
      <c r="A1025" s="473"/>
      <c r="B1025" s="443"/>
      <c r="C1025" s="443"/>
      <c r="D1025" s="43"/>
      <c r="E1025" s="474"/>
      <c r="K1025" s="391"/>
      <c r="L1025" s="225"/>
      <c r="M1025" s="225"/>
      <c r="N1025" s="225"/>
      <c r="O1025" s="225"/>
      <c r="P1025" s="225"/>
    </row>
    <row r="1026" spans="1:16" s="281" customFormat="1" ht="24" customHeight="1">
      <c r="A1026" s="473"/>
      <c r="B1026" s="443"/>
      <c r="C1026" s="443"/>
      <c r="D1026" s="43"/>
      <c r="E1026" s="474"/>
      <c r="K1026" s="391"/>
      <c r="L1026" s="225"/>
      <c r="M1026" s="225"/>
      <c r="N1026" s="225"/>
      <c r="O1026" s="225"/>
      <c r="P1026" s="225"/>
    </row>
    <row r="1027" spans="1:16" s="281" customFormat="1" ht="24" customHeight="1">
      <c r="A1027" s="473"/>
      <c r="B1027" s="443"/>
      <c r="C1027" s="443"/>
      <c r="D1027" s="43"/>
      <c r="E1027" s="474"/>
      <c r="K1027" s="391"/>
      <c r="L1027" s="225"/>
      <c r="M1027" s="225"/>
      <c r="N1027" s="225"/>
      <c r="O1027" s="225"/>
      <c r="P1027" s="225"/>
    </row>
    <row r="1028" spans="1:16" s="281" customFormat="1" ht="24" customHeight="1">
      <c r="A1028" s="473"/>
      <c r="B1028" s="443"/>
      <c r="C1028" s="443"/>
      <c r="D1028" s="43"/>
      <c r="E1028" s="474"/>
      <c r="K1028" s="391"/>
      <c r="L1028" s="225"/>
      <c r="M1028" s="225"/>
      <c r="N1028" s="225"/>
      <c r="O1028" s="225"/>
      <c r="P1028" s="225"/>
    </row>
    <row r="1029" spans="1:16" s="281" customFormat="1" ht="24" customHeight="1">
      <c r="A1029" s="473"/>
      <c r="B1029" s="443"/>
      <c r="C1029" s="443"/>
      <c r="D1029" s="43"/>
      <c r="E1029" s="474"/>
      <c r="K1029" s="391"/>
      <c r="L1029" s="225"/>
      <c r="M1029" s="225"/>
      <c r="N1029" s="225"/>
      <c r="O1029" s="225"/>
      <c r="P1029" s="225"/>
    </row>
    <row r="1030" spans="1:16" s="281" customFormat="1" ht="24" customHeight="1">
      <c r="A1030" s="473"/>
      <c r="B1030" s="443"/>
      <c r="C1030" s="443"/>
      <c r="D1030" s="43"/>
      <c r="E1030" s="474"/>
      <c r="K1030" s="391"/>
      <c r="L1030" s="225"/>
      <c r="M1030" s="225"/>
      <c r="N1030" s="225"/>
      <c r="O1030" s="225"/>
      <c r="P1030" s="225"/>
    </row>
    <row r="1031" spans="1:16" s="281" customFormat="1" ht="24" customHeight="1">
      <c r="A1031" s="473"/>
      <c r="B1031" s="443"/>
      <c r="C1031" s="443"/>
      <c r="D1031" s="43"/>
      <c r="E1031" s="474"/>
      <c r="K1031" s="391"/>
      <c r="L1031" s="225"/>
      <c r="M1031" s="225"/>
      <c r="N1031" s="225"/>
      <c r="O1031" s="225"/>
      <c r="P1031" s="225"/>
    </row>
    <row r="1032" spans="1:16" s="281" customFormat="1" ht="24" customHeight="1">
      <c r="A1032" s="473"/>
      <c r="B1032" s="443"/>
      <c r="C1032" s="443"/>
      <c r="D1032" s="43"/>
      <c r="E1032" s="474"/>
      <c r="K1032" s="391"/>
      <c r="L1032" s="225"/>
      <c r="M1032" s="225"/>
      <c r="N1032" s="225"/>
      <c r="O1032" s="225"/>
      <c r="P1032" s="225"/>
    </row>
    <row r="1033" spans="1:16" s="281" customFormat="1" ht="24" customHeight="1">
      <c r="A1033" s="473"/>
      <c r="B1033" s="443"/>
      <c r="C1033" s="443"/>
      <c r="D1033" s="43"/>
      <c r="E1033" s="474"/>
      <c r="K1033" s="391"/>
      <c r="L1033" s="225"/>
      <c r="M1033" s="225"/>
      <c r="N1033" s="225"/>
      <c r="O1033" s="225"/>
      <c r="P1033" s="225"/>
    </row>
    <row r="1034" spans="1:16" s="281" customFormat="1" ht="24" customHeight="1">
      <c r="A1034" s="473"/>
      <c r="B1034" s="443"/>
      <c r="C1034" s="443"/>
      <c r="D1034" s="43"/>
      <c r="E1034" s="474"/>
      <c r="K1034" s="391"/>
      <c r="L1034" s="225"/>
      <c r="M1034" s="225"/>
      <c r="N1034" s="225"/>
      <c r="O1034" s="225"/>
      <c r="P1034" s="225"/>
    </row>
    <row r="1035" spans="1:16" s="281" customFormat="1" ht="24" customHeight="1">
      <c r="A1035" s="473"/>
      <c r="B1035" s="443"/>
      <c r="C1035" s="443"/>
      <c r="D1035" s="43"/>
      <c r="E1035" s="474"/>
      <c r="K1035" s="391"/>
      <c r="L1035" s="225"/>
      <c r="M1035" s="225"/>
      <c r="N1035" s="225"/>
      <c r="O1035" s="225"/>
      <c r="P1035" s="225"/>
    </row>
    <row r="1036" spans="1:16" s="281" customFormat="1" ht="24" customHeight="1">
      <c r="A1036" s="473"/>
      <c r="B1036" s="443"/>
      <c r="C1036" s="443"/>
      <c r="D1036" s="43"/>
      <c r="E1036" s="474"/>
      <c r="K1036" s="391"/>
      <c r="L1036" s="225"/>
      <c r="M1036" s="225"/>
      <c r="N1036" s="225"/>
      <c r="O1036" s="225"/>
      <c r="P1036" s="225"/>
    </row>
    <row r="1037" spans="1:16" s="281" customFormat="1" ht="24" customHeight="1">
      <c r="A1037" s="473"/>
      <c r="B1037" s="443"/>
      <c r="C1037" s="443"/>
      <c r="D1037" s="43"/>
      <c r="E1037" s="474"/>
      <c r="K1037" s="391"/>
      <c r="L1037" s="225"/>
      <c r="M1037" s="225"/>
      <c r="N1037" s="225"/>
      <c r="O1037" s="225"/>
      <c r="P1037" s="225"/>
    </row>
    <row r="1038" spans="1:16" s="281" customFormat="1" ht="24" customHeight="1">
      <c r="A1038" s="473"/>
      <c r="B1038" s="443"/>
      <c r="C1038" s="443"/>
      <c r="D1038" s="43"/>
      <c r="E1038" s="474"/>
      <c r="K1038" s="391"/>
      <c r="L1038" s="225"/>
      <c r="M1038" s="225"/>
      <c r="N1038" s="225"/>
      <c r="O1038" s="225"/>
      <c r="P1038" s="225"/>
    </row>
    <row r="1039" spans="1:16" s="281" customFormat="1" ht="24" customHeight="1">
      <c r="A1039" s="473"/>
      <c r="B1039" s="443"/>
      <c r="C1039" s="443"/>
      <c r="D1039" s="43"/>
      <c r="E1039" s="474"/>
      <c r="K1039" s="391"/>
      <c r="L1039" s="225"/>
      <c r="M1039" s="225"/>
      <c r="N1039" s="225"/>
      <c r="O1039" s="225"/>
      <c r="P1039" s="225"/>
    </row>
    <row r="1040" spans="1:16" s="281" customFormat="1" ht="24" customHeight="1">
      <c r="A1040" s="473"/>
      <c r="B1040" s="443"/>
      <c r="C1040" s="443"/>
      <c r="D1040" s="43"/>
      <c r="E1040" s="474"/>
      <c r="K1040" s="391"/>
      <c r="L1040" s="225"/>
      <c r="M1040" s="225"/>
      <c r="N1040" s="225"/>
      <c r="O1040" s="225"/>
      <c r="P1040" s="225"/>
    </row>
    <row r="1041" spans="1:16" s="281" customFormat="1" ht="24" customHeight="1">
      <c r="A1041" s="473"/>
      <c r="B1041" s="443"/>
      <c r="C1041" s="443"/>
      <c r="D1041" s="43"/>
      <c r="E1041" s="474"/>
      <c r="K1041" s="391"/>
      <c r="L1041" s="225"/>
      <c r="M1041" s="225"/>
      <c r="N1041" s="225"/>
      <c r="O1041" s="225"/>
      <c r="P1041" s="225"/>
    </row>
    <row r="1042" spans="1:16" s="281" customFormat="1" ht="24" customHeight="1">
      <c r="A1042" s="473"/>
      <c r="B1042" s="443"/>
      <c r="C1042" s="443"/>
      <c r="D1042" s="43"/>
      <c r="E1042" s="474"/>
      <c r="K1042" s="391"/>
      <c r="L1042" s="225"/>
      <c r="M1042" s="225"/>
      <c r="N1042" s="225"/>
      <c r="O1042" s="225"/>
      <c r="P1042" s="225"/>
    </row>
    <row r="1043" spans="1:16" s="281" customFormat="1" ht="24" customHeight="1">
      <c r="A1043" s="473"/>
      <c r="B1043" s="443"/>
      <c r="C1043" s="443"/>
      <c r="D1043" s="43"/>
      <c r="E1043" s="474"/>
      <c r="K1043" s="391"/>
      <c r="L1043" s="225"/>
      <c r="M1043" s="225"/>
      <c r="N1043" s="225"/>
      <c r="O1043" s="225"/>
      <c r="P1043" s="225"/>
    </row>
    <row r="1044" spans="1:16" s="281" customFormat="1" ht="24" customHeight="1">
      <c r="A1044" s="473"/>
      <c r="B1044" s="443"/>
      <c r="C1044" s="443"/>
      <c r="D1044" s="43"/>
      <c r="E1044" s="474"/>
      <c r="K1044" s="391"/>
      <c r="L1044" s="225"/>
      <c r="M1044" s="225"/>
      <c r="N1044" s="225"/>
      <c r="O1044" s="225"/>
      <c r="P1044" s="225"/>
    </row>
    <row r="1045" spans="1:16" s="281" customFormat="1" ht="24" customHeight="1">
      <c r="A1045" s="473"/>
      <c r="B1045" s="443"/>
      <c r="C1045" s="443"/>
      <c r="D1045" s="43"/>
      <c r="E1045" s="474"/>
      <c r="K1045" s="391"/>
      <c r="L1045" s="225"/>
      <c r="M1045" s="225"/>
      <c r="N1045" s="225"/>
      <c r="O1045" s="225"/>
      <c r="P1045" s="225"/>
    </row>
    <row r="1046" spans="1:16" s="281" customFormat="1" ht="24" customHeight="1">
      <c r="A1046" s="473"/>
      <c r="B1046" s="443"/>
      <c r="C1046" s="443"/>
      <c r="D1046" s="43"/>
      <c r="E1046" s="474"/>
      <c r="K1046" s="391"/>
      <c r="L1046" s="225"/>
      <c r="M1046" s="225"/>
      <c r="N1046" s="225"/>
      <c r="O1046" s="225"/>
      <c r="P1046" s="225"/>
    </row>
    <row r="1047" spans="1:16" s="281" customFormat="1" ht="24" customHeight="1">
      <c r="A1047" s="473"/>
      <c r="B1047" s="443"/>
      <c r="C1047" s="443"/>
      <c r="D1047" s="43"/>
      <c r="E1047" s="474"/>
      <c r="K1047" s="391"/>
      <c r="L1047" s="225"/>
      <c r="M1047" s="225"/>
      <c r="N1047" s="225"/>
      <c r="O1047" s="225"/>
      <c r="P1047" s="225"/>
    </row>
    <row r="1048" spans="1:16" s="281" customFormat="1" ht="24" customHeight="1">
      <c r="A1048" s="473"/>
      <c r="B1048" s="443"/>
      <c r="C1048" s="443"/>
      <c r="D1048" s="43"/>
      <c r="E1048" s="474"/>
      <c r="K1048" s="391"/>
      <c r="L1048" s="225"/>
      <c r="M1048" s="225"/>
      <c r="N1048" s="225"/>
      <c r="O1048" s="225"/>
      <c r="P1048" s="225"/>
    </row>
    <row r="1049" spans="1:16" s="281" customFormat="1" ht="24" customHeight="1">
      <c r="A1049" s="473"/>
      <c r="B1049" s="443"/>
      <c r="C1049" s="443"/>
      <c r="D1049" s="43"/>
      <c r="E1049" s="474"/>
      <c r="K1049" s="391"/>
      <c r="L1049" s="225"/>
      <c r="M1049" s="225"/>
      <c r="N1049" s="225"/>
      <c r="O1049" s="225"/>
      <c r="P1049" s="225"/>
    </row>
    <row r="1050" spans="1:16" s="281" customFormat="1" ht="24" customHeight="1">
      <c r="A1050" s="473"/>
      <c r="B1050" s="443"/>
      <c r="C1050" s="443"/>
      <c r="D1050" s="43"/>
      <c r="E1050" s="474"/>
      <c r="K1050" s="391"/>
      <c r="L1050" s="225"/>
      <c r="M1050" s="225"/>
      <c r="N1050" s="225"/>
      <c r="O1050" s="225"/>
      <c r="P1050" s="225"/>
    </row>
    <row r="1051" spans="1:16" s="281" customFormat="1" ht="24" customHeight="1">
      <c r="A1051" s="473"/>
      <c r="B1051" s="443"/>
      <c r="C1051" s="443"/>
      <c r="D1051" s="43"/>
      <c r="E1051" s="474"/>
      <c r="K1051" s="391"/>
      <c r="L1051" s="225"/>
      <c r="M1051" s="225"/>
      <c r="N1051" s="225"/>
      <c r="O1051" s="225"/>
      <c r="P1051" s="225"/>
    </row>
    <row r="1052" spans="1:16" s="281" customFormat="1" ht="24" customHeight="1">
      <c r="A1052" s="473"/>
      <c r="B1052" s="443"/>
      <c r="C1052" s="443"/>
      <c r="D1052" s="43"/>
      <c r="E1052" s="474"/>
      <c r="K1052" s="391"/>
      <c r="L1052" s="225"/>
      <c r="M1052" s="225"/>
      <c r="N1052" s="225"/>
      <c r="O1052" s="225"/>
      <c r="P1052" s="225"/>
    </row>
    <row r="1053" spans="1:16" s="281" customFormat="1" ht="24" customHeight="1">
      <c r="A1053" s="473"/>
      <c r="B1053" s="443"/>
      <c r="C1053" s="443"/>
      <c r="D1053" s="43"/>
      <c r="E1053" s="474"/>
      <c r="K1053" s="391"/>
      <c r="L1053" s="225"/>
      <c r="M1053" s="225"/>
      <c r="N1053" s="225"/>
      <c r="O1053" s="225"/>
      <c r="P1053" s="225"/>
    </row>
    <row r="1054" spans="1:16" s="281" customFormat="1" ht="24" customHeight="1">
      <c r="A1054" s="473"/>
      <c r="B1054" s="443"/>
      <c r="C1054" s="443"/>
      <c r="D1054" s="43"/>
      <c r="E1054" s="474"/>
      <c r="K1054" s="391"/>
      <c r="L1054" s="225"/>
      <c r="M1054" s="225"/>
      <c r="N1054" s="225"/>
      <c r="O1054" s="225"/>
      <c r="P1054" s="225"/>
    </row>
    <row r="1055" spans="1:16" s="281" customFormat="1" ht="24" customHeight="1">
      <c r="A1055" s="473"/>
      <c r="B1055" s="443"/>
      <c r="C1055" s="443"/>
      <c r="D1055" s="43"/>
      <c r="E1055" s="474"/>
      <c r="K1055" s="391"/>
      <c r="L1055" s="225"/>
      <c r="M1055" s="225"/>
      <c r="N1055" s="225"/>
      <c r="O1055" s="225"/>
      <c r="P1055" s="225"/>
    </row>
    <row r="1056" spans="1:16" s="281" customFormat="1" ht="24" customHeight="1">
      <c r="A1056" s="473"/>
      <c r="B1056" s="443"/>
      <c r="C1056" s="443"/>
      <c r="D1056" s="43"/>
      <c r="E1056" s="474"/>
      <c r="K1056" s="391"/>
      <c r="L1056" s="225"/>
      <c r="M1056" s="225"/>
      <c r="N1056" s="225"/>
      <c r="O1056" s="225"/>
      <c r="P1056" s="225"/>
    </row>
    <row r="1057" spans="1:16" s="281" customFormat="1" ht="24" customHeight="1">
      <c r="A1057" s="473"/>
      <c r="B1057" s="443"/>
      <c r="C1057" s="443"/>
      <c r="D1057" s="43"/>
      <c r="E1057" s="474"/>
      <c r="K1057" s="391"/>
      <c r="L1057" s="225"/>
      <c r="M1057" s="225"/>
      <c r="N1057" s="225"/>
      <c r="O1057" s="225"/>
      <c r="P1057" s="225"/>
    </row>
    <row r="1058" spans="1:16" s="281" customFormat="1" ht="24" customHeight="1">
      <c r="A1058" s="473"/>
      <c r="B1058" s="443"/>
      <c r="C1058" s="443"/>
      <c r="D1058" s="43"/>
      <c r="E1058" s="474"/>
      <c r="K1058" s="391"/>
      <c r="L1058" s="225"/>
      <c r="M1058" s="225"/>
      <c r="N1058" s="225"/>
      <c r="O1058" s="225"/>
      <c r="P1058" s="225"/>
    </row>
    <row r="1059" spans="1:16" s="281" customFormat="1" ht="24" customHeight="1">
      <c r="A1059" s="473"/>
      <c r="B1059" s="443"/>
      <c r="C1059" s="443"/>
      <c r="D1059" s="43"/>
      <c r="E1059" s="474"/>
      <c r="K1059" s="391"/>
      <c r="L1059" s="225"/>
      <c r="M1059" s="225"/>
      <c r="N1059" s="225"/>
      <c r="O1059" s="225"/>
      <c r="P1059" s="225"/>
    </row>
    <row r="1060" spans="1:16" s="281" customFormat="1" ht="24" customHeight="1">
      <c r="A1060" s="473"/>
      <c r="B1060" s="443"/>
      <c r="C1060" s="443"/>
      <c r="D1060" s="43"/>
      <c r="E1060" s="474"/>
      <c r="K1060" s="391"/>
      <c r="L1060" s="225"/>
      <c r="M1060" s="225"/>
      <c r="N1060" s="225"/>
      <c r="O1060" s="225"/>
      <c r="P1060" s="225"/>
    </row>
    <row r="1061" spans="1:16" s="281" customFormat="1" ht="24" customHeight="1">
      <c r="A1061" s="473"/>
      <c r="B1061" s="443"/>
      <c r="C1061" s="443"/>
      <c r="D1061" s="43"/>
      <c r="E1061" s="474"/>
      <c r="K1061" s="391"/>
      <c r="L1061" s="225"/>
      <c r="M1061" s="225"/>
      <c r="N1061" s="225"/>
      <c r="O1061" s="225"/>
      <c r="P1061" s="225"/>
    </row>
    <row r="1062" spans="1:16" s="281" customFormat="1" ht="24" customHeight="1">
      <c r="A1062" s="473"/>
      <c r="B1062" s="443"/>
      <c r="C1062" s="443"/>
      <c r="D1062" s="43"/>
      <c r="E1062" s="474"/>
      <c r="K1062" s="391"/>
      <c r="L1062" s="225"/>
      <c r="M1062" s="225"/>
      <c r="N1062" s="225"/>
      <c r="O1062" s="225"/>
      <c r="P1062" s="225"/>
    </row>
    <row r="1063" spans="1:16" s="281" customFormat="1" ht="24" customHeight="1">
      <c r="A1063" s="473"/>
      <c r="B1063" s="443"/>
      <c r="C1063" s="443"/>
      <c r="D1063" s="43"/>
      <c r="E1063" s="474"/>
      <c r="K1063" s="391"/>
      <c r="L1063" s="225"/>
      <c r="M1063" s="225"/>
      <c r="N1063" s="225"/>
      <c r="O1063" s="225"/>
      <c r="P1063" s="225"/>
    </row>
    <row r="1064" spans="1:16" s="281" customFormat="1" ht="24" customHeight="1">
      <c r="A1064" s="473"/>
      <c r="B1064" s="443"/>
      <c r="C1064" s="443"/>
      <c r="D1064" s="43"/>
      <c r="E1064" s="474"/>
      <c r="K1064" s="391"/>
      <c r="L1064" s="225"/>
      <c r="M1064" s="225"/>
      <c r="N1064" s="225"/>
      <c r="O1064" s="225"/>
      <c r="P1064" s="225"/>
    </row>
    <row r="1065" spans="1:16" s="281" customFormat="1" ht="24" customHeight="1">
      <c r="A1065" s="473"/>
      <c r="B1065" s="443"/>
      <c r="C1065" s="443"/>
      <c r="D1065" s="43"/>
      <c r="E1065" s="474"/>
      <c r="K1065" s="391"/>
      <c r="L1065" s="225"/>
      <c r="M1065" s="225"/>
      <c r="N1065" s="225"/>
      <c r="O1065" s="225"/>
      <c r="P1065" s="225"/>
    </row>
    <row r="1066" spans="1:16" s="281" customFormat="1" ht="24" customHeight="1">
      <c r="A1066" s="473"/>
      <c r="B1066" s="443"/>
      <c r="C1066" s="443"/>
      <c r="D1066" s="43"/>
      <c r="E1066" s="474"/>
      <c r="K1066" s="391"/>
      <c r="L1066" s="225"/>
      <c r="M1066" s="225"/>
      <c r="N1066" s="225"/>
      <c r="O1066" s="225"/>
      <c r="P1066" s="225"/>
    </row>
    <row r="1067" spans="1:16" s="281" customFormat="1" ht="24" customHeight="1">
      <c r="A1067" s="473"/>
      <c r="B1067" s="443"/>
      <c r="C1067" s="443"/>
      <c r="D1067" s="43"/>
      <c r="E1067" s="474"/>
      <c r="K1067" s="391"/>
      <c r="L1067" s="225"/>
      <c r="M1067" s="225"/>
      <c r="N1067" s="225"/>
      <c r="O1067" s="225"/>
      <c r="P1067" s="225"/>
    </row>
    <row r="1068" spans="1:16" s="281" customFormat="1" ht="24" customHeight="1">
      <c r="A1068" s="473"/>
      <c r="B1068" s="443"/>
      <c r="C1068" s="443"/>
      <c r="D1068" s="43"/>
      <c r="E1068" s="474"/>
      <c r="K1068" s="391"/>
      <c r="L1068" s="225"/>
      <c r="M1068" s="225"/>
      <c r="N1068" s="225"/>
      <c r="O1068" s="225"/>
      <c r="P1068" s="225"/>
    </row>
    <row r="1069" spans="1:16" s="281" customFormat="1" ht="24" customHeight="1">
      <c r="A1069" s="473"/>
      <c r="B1069" s="443"/>
      <c r="C1069" s="443"/>
      <c r="D1069" s="43"/>
      <c r="E1069" s="474"/>
      <c r="K1069" s="391"/>
      <c r="L1069" s="225"/>
      <c r="M1069" s="225"/>
      <c r="N1069" s="225"/>
      <c r="O1069" s="225"/>
      <c r="P1069" s="225"/>
    </row>
    <row r="1070" spans="1:16" s="281" customFormat="1" ht="24" customHeight="1">
      <c r="A1070" s="473"/>
      <c r="B1070" s="443"/>
      <c r="C1070" s="443"/>
      <c r="D1070" s="43"/>
      <c r="E1070" s="474"/>
      <c r="K1070" s="391"/>
      <c r="L1070" s="225"/>
      <c r="M1070" s="225"/>
      <c r="N1070" s="225"/>
      <c r="O1070" s="225"/>
      <c r="P1070" s="225"/>
    </row>
    <row r="1071" spans="1:16" s="281" customFormat="1" ht="24" customHeight="1">
      <c r="A1071" s="473"/>
      <c r="B1071" s="443"/>
      <c r="C1071" s="443"/>
      <c r="D1071" s="43"/>
      <c r="E1071" s="474"/>
      <c r="K1071" s="391"/>
      <c r="L1071" s="225"/>
      <c r="M1071" s="225"/>
      <c r="N1071" s="225"/>
      <c r="O1071" s="225"/>
      <c r="P1071" s="225"/>
    </row>
    <row r="1072" spans="1:16" s="281" customFormat="1" ht="24" customHeight="1">
      <c r="A1072" s="473"/>
      <c r="B1072" s="443"/>
      <c r="C1072" s="443"/>
      <c r="D1072" s="43"/>
      <c r="E1072" s="474"/>
      <c r="K1072" s="391"/>
      <c r="L1072" s="225"/>
      <c r="M1072" s="225"/>
      <c r="N1072" s="225"/>
      <c r="O1072" s="225"/>
      <c r="P1072" s="225"/>
    </row>
    <row r="1073" spans="1:16" s="281" customFormat="1" ht="24" customHeight="1">
      <c r="A1073" s="473"/>
      <c r="B1073" s="443"/>
      <c r="C1073" s="443"/>
      <c r="D1073" s="43"/>
      <c r="E1073" s="474"/>
      <c r="K1073" s="391"/>
      <c r="L1073" s="225"/>
      <c r="M1073" s="225"/>
      <c r="N1073" s="225"/>
      <c r="O1073" s="225"/>
      <c r="P1073" s="225"/>
    </row>
    <row r="1074" spans="1:16" s="281" customFormat="1" ht="24" customHeight="1">
      <c r="A1074" s="473"/>
      <c r="B1074" s="443"/>
      <c r="C1074" s="443"/>
      <c r="D1074" s="43"/>
      <c r="E1074" s="474"/>
      <c r="K1074" s="391"/>
      <c r="L1074" s="225"/>
      <c r="M1074" s="225"/>
      <c r="N1074" s="225"/>
      <c r="O1074" s="225"/>
      <c r="P1074" s="225"/>
    </row>
    <row r="1075" spans="1:16" s="281" customFormat="1" ht="24" customHeight="1">
      <c r="A1075" s="473"/>
      <c r="B1075" s="443"/>
      <c r="C1075" s="443"/>
      <c r="D1075" s="43"/>
      <c r="E1075" s="474"/>
      <c r="K1075" s="391"/>
      <c r="L1075" s="225"/>
      <c r="M1075" s="225"/>
      <c r="N1075" s="225"/>
      <c r="O1075" s="225"/>
      <c r="P1075" s="225"/>
    </row>
    <row r="1076" spans="1:16" s="281" customFormat="1" ht="24" customHeight="1">
      <c r="A1076" s="473"/>
      <c r="B1076" s="443"/>
      <c r="C1076" s="443"/>
      <c r="D1076" s="43"/>
      <c r="E1076" s="474"/>
      <c r="K1076" s="391"/>
      <c r="L1076" s="225"/>
      <c r="M1076" s="225"/>
      <c r="N1076" s="225"/>
      <c r="O1076" s="225"/>
      <c r="P1076" s="225"/>
    </row>
    <row r="1077" spans="1:16" s="281" customFormat="1" ht="24" customHeight="1">
      <c r="A1077" s="473"/>
      <c r="B1077" s="443"/>
      <c r="C1077" s="443"/>
      <c r="D1077" s="43"/>
      <c r="E1077" s="474"/>
      <c r="K1077" s="391"/>
      <c r="L1077" s="225"/>
      <c r="M1077" s="225"/>
      <c r="N1077" s="225"/>
      <c r="O1077" s="225"/>
      <c r="P1077" s="225"/>
    </row>
    <row r="1078" spans="1:16" s="281" customFormat="1" ht="24" customHeight="1">
      <c r="A1078" s="473"/>
      <c r="B1078" s="443"/>
      <c r="C1078" s="443"/>
      <c r="D1078" s="43"/>
      <c r="E1078" s="474"/>
      <c r="K1078" s="391"/>
      <c r="L1078" s="225"/>
      <c r="M1078" s="225"/>
      <c r="N1078" s="225"/>
      <c r="O1078" s="225"/>
      <c r="P1078" s="225"/>
    </row>
    <row r="1079" spans="1:16" s="281" customFormat="1" ht="24" customHeight="1">
      <c r="A1079" s="473"/>
      <c r="B1079" s="443"/>
      <c r="C1079" s="443"/>
      <c r="D1079" s="43"/>
      <c r="E1079" s="474"/>
      <c r="K1079" s="391"/>
      <c r="L1079" s="225"/>
      <c r="M1079" s="225"/>
      <c r="N1079" s="225"/>
      <c r="O1079" s="225"/>
      <c r="P1079" s="225"/>
    </row>
    <row r="1080" spans="1:16" s="281" customFormat="1" ht="24" customHeight="1">
      <c r="A1080" s="473"/>
      <c r="B1080" s="443"/>
      <c r="C1080" s="443"/>
      <c r="D1080" s="43"/>
      <c r="E1080" s="474"/>
      <c r="K1080" s="391"/>
      <c r="L1080" s="225"/>
      <c r="M1080" s="225"/>
      <c r="N1080" s="225"/>
      <c r="O1080" s="225"/>
      <c r="P1080" s="225"/>
    </row>
    <row r="1081" spans="1:16" s="281" customFormat="1" ht="24" customHeight="1">
      <c r="A1081" s="473"/>
      <c r="B1081" s="443"/>
      <c r="C1081" s="443"/>
      <c r="D1081" s="43"/>
      <c r="E1081" s="474"/>
      <c r="K1081" s="391"/>
      <c r="L1081" s="225"/>
      <c r="M1081" s="225"/>
      <c r="N1081" s="225"/>
      <c r="O1081" s="225"/>
      <c r="P1081" s="225"/>
    </row>
    <row r="1082" spans="1:16" s="281" customFormat="1" ht="24" customHeight="1">
      <c r="A1082" s="473"/>
      <c r="B1082" s="443"/>
      <c r="C1082" s="443"/>
      <c r="D1082" s="43"/>
      <c r="E1082" s="474"/>
      <c r="K1082" s="391"/>
      <c r="L1082" s="225"/>
      <c r="M1082" s="225"/>
      <c r="N1082" s="225"/>
      <c r="O1082" s="225"/>
      <c r="P1082" s="225"/>
    </row>
    <row r="1083" spans="1:16" s="281" customFormat="1" ht="24" customHeight="1">
      <c r="A1083" s="473"/>
      <c r="B1083" s="443"/>
      <c r="C1083" s="443"/>
      <c r="D1083" s="43"/>
      <c r="E1083" s="474"/>
      <c r="K1083" s="391"/>
      <c r="L1083" s="225"/>
      <c r="M1083" s="225"/>
      <c r="N1083" s="225"/>
      <c r="O1083" s="225"/>
      <c r="P1083" s="225"/>
    </row>
    <row r="1084" spans="1:16" s="281" customFormat="1" ht="24" customHeight="1">
      <c r="A1084" s="473"/>
      <c r="B1084" s="443"/>
      <c r="C1084" s="443"/>
      <c r="D1084" s="43"/>
      <c r="E1084" s="474"/>
      <c r="K1084" s="391"/>
      <c r="L1084" s="225"/>
      <c r="M1084" s="225"/>
      <c r="N1084" s="225"/>
      <c r="O1084" s="225"/>
      <c r="P1084" s="225"/>
    </row>
    <row r="1085" spans="1:16" s="281" customFormat="1" ht="24" customHeight="1">
      <c r="A1085" s="473"/>
      <c r="B1085" s="443"/>
      <c r="C1085" s="443"/>
      <c r="D1085" s="43"/>
      <c r="E1085" s="474"/>
      <c r="K1085" s="391"/>
      <c r="L1085" s="225"/>
      <c r="M1085" s="225"/>
      <c r="N1085" s="225"/>
      <c r="O1085" s="225"/>
      <c r="P1085" s="225"/>
    </row>
    <row r="1086" spans="1:16" s="281" customFormat="1" ht="24" customHeight="1">
      <c r="A1086" s="473"/>
      <c r="B1086" s="443"/>
      <c r="C1086" s="443"/>
      <c r="D1086" s="43"/>
      <c r="E1086" s="474"/>
      <c r="K1086" s="391"/>
      <c r="L1086" s="225"/>
      <c r="M1086" s="225"/>
      <c r="N1086" s="225"/>
      <c r="O1086" s="225"/>
      <c r="P1086" s="225"/>
    </row>
    <row r="1087" spans="1:16" s="281" customFormat="1" ht="24" customHeight="1">
      <c r="A1087" s="473"/>
      <c r="B1087" s="443"/>
      <c r="C1087" s="443"/>
      <c r="D1087" s="43"/>
      <c r="E1087" s="474"/>
      <c r="K1087" s="391"/>
      <c r="L1087" s="225"/>
      <c r="M1087" s="225"/>
      <c r="N1087" s="225"/>
      <c r="O1087" s="225"/>
      <c r="P1087" s="225"/>
    </row>
    <row r="1088" spans="1:16" s="281" customFormat="1" ht="24" customHeight="1">
      <c r="A1088" s="473"/>
      <c r="B1088" s="443"/>
      <c r="C1088" s="443"/>
      <c r="D1088" s="43"/>
      <c r="E1088" s="474"/>
      <c r="K1088" s="391"/>
      <c r="L1088" s="225"/>
      <c r="M1088" s="225"/>
      <c r="N1088" s="225"/>
      <c r="O1088" s="225"/>
      <c r="P1088" s="225"/>
    </row>
    <row r="1089" spans="1:16" s="281" customFormat="1" ht="24" customHeight="1">
      <c r="A1089" s="473"/>
      <c r="B1089" s="443"/>
      <c r="C1089" s="443"/>
      <c r="D1089" s="43"/>
      <c r="E1089" s="474"/>
      <c r="K1089" s="391"/>
      <c r="L1089" s="225"/>
      <c r="M1089" s="225"/>
      <c r="N1089" s="225"/>
      <c r="O1089" s="225"/>
      <c r="P1089" s="225"/>
    </row>
    <row r="1090" spans="1:16" s="281" customFormat="1" ht="24" customHeight="1">
      <c r="A1090" s="473"/>
      <c r="B1090" s="443"/>
      <c r="C1090" s="443"/>
      <c r="D1090" s="43"/>
      <c r="E1090" s="474"/>
      <c r="K1090" s="391"/>
      <c r="L1090" s="225"/>
      <c r="M1090" s="225"/>
      <c r="N1090" s="225"/>
      <c r="O1090" s="225"/>
      <c r="P1090" s="225"/>
    </row>
    <row r="1091" spans="1:16" s="281" customFormat="1" ht="24" customHeight="1">
      <c r="A1091" s="473"/>
      <c r="B1091" s="443"/>
      <c r="C1091" s="443"/>
      <c r="D1091" s="43"/>
      <c r="E1091" s="474"/>
      <c r="K1091" s="391"/>
      <c r="L1091" s="225"/>
      <c r="M1091" s="225"/>
      <c r="N1091" s="225"/>
      <c r="O1091" s="225"/>
      <c r="P1091" s="225"/>
    </row>
    <row r="1092" spans="1:16" s="281" customFormat="1" ht="24" customHeight="1">
      <c r="A1092" s="473"/>
      <c r="B1092" s="443"/>
      <c r="C1092" s="443"/>
      <c r="D1092" s="43"/>
      <c r="E1092" s="474"/>
      <c r="K1092" s="391"/>
      <c r="L1092" s="225"/>
      <c r="M1092" s="225"/>
      <c r="N1092" s="225"/>
      <c r="O1092" s="225"/>
      <c r="P1092" s="225"/>
    </row>
    <row r="1093" spans="1:16" s="281" customFormat="1" ht="24" customHeight="1">
      <c r="A1093" s="473"/>
      <c r="B1093" s="443"/>
      <c r="C1093" s="443"/>
      <c r="D1093" s="43"/>
      <c r="E1093" s="474"/>
      <c r="K1093" s="391"/>
      <c r="L1093" s="225"/>
      <c r="M1093" s="225"/>
      <c r="N1093" s="225"/>
      <c r="O1093" s="225"/>
      <c r="P1093" s="225"/>
    </row>
    <row r="1094" spans="1:16" s="281" customFormat="1" ht="24" customHeight="1">
      <c r="A1094" s="473"/>
      <c r="B1094" s="443"/>
      <c r="C1094" s="443"/>
      <c r="D1094" s="43"/>
      <c r="E1094" s="474"/>
      <c r="K1094" s="391"/>
      <c r="L1094" s="225"/>
      <c r="M1094" s="225"/>
      <c r="N1094" s="225"/>
      <c r="O1094" s="225"/>
      <c r="P1094" s="225"/>
    </row>
    <row r="1095" spans="1:16" s="281" customFormat="1" ht="24" customHeight="1">
      <c r="A1095" s="473"/>
      <c r="B1095" s="443"/>
      <c r="C1095" s="443"/>
      <c r="D1095" s="43"/>
      <c r="E1095" s="474"/>
      <c r="K1095" s="391"/>
      <c r="L1095" s="225"/>
      <c r="M1095" s="225"/>
      <c r="N1095" s="225"/>
      <c r="O1095" s="225"/>
      <c r="P1095" s="225"/>
    </row>
    <row r="1096" spans="1:16" s="281" customFormat="1" ht="24" customHeight="1">
      <c r="A1096" s="473"/>
      <c r="B1096" s="443"/>
      <c r="C1096" s="443"/>
      <c r="D1096" s="43"/>
      <c r="E1096" s="474"/>
      <c r="K1096" s="391"/>
      <c r="L1096" s="225"/>
      <c r="M1096" s="225"/>
      <c r="N1096" s="225"/>
      <c r="O1096" s="225"/>
      <c r="P1096" s="225"/>
    </row>
    <row r="1097" spans="1:16" s="281" customFormat="1" ht="24" customHeight="1">
      <c r="A1097" s="473"/>
      <c r="B1097" s="443"/>
      <c r="C1097" s="443"/>
      <c r="D1097" s="43"/>
      <c r="E1097" s="474"/>
      <c r="K1097" s="391"/>
      <c r="L1097" s="225"/>
      <c r="M1097" s="225"/>
      <c r="N1097" s="225"/>
      <c r="O1097" s="225"/>
      <c r="P1097" s="225"/>
    </row>
    <row r="1098" spans="1:16" s="281" customFormat="1" ht="24" customHeight="1">
      <c r="A1098" s="473"/>
      <c r="B1098" s="443"/>
      <c r="C1098" s="443"/>
      <c r="D1098" s="43"/>
      <c r="E1098" s="474"/>
      <c r="K1098" s="391"/>
      <c r="L1098" s="225"/>
      <c r="M1098" s="225"/>
      <c r="N1098" s="225"/>
      <c r="O1098" s="225"/>
      <c r="P1098" s="225"/>
    </row>
    <row r="1099" spans="1:16" s="281" customFormat="1" ht="24" customHeight="1">
      <c r="A1099" s="473"/>
      <c r="B1099" s="443"/>
      <c r="C1099" s="443"/>
      <c r="D1099" s="43"/>
      <c r="E1099" s="474"/>
      <c r="K1099" s="391"/>
      <c r="L1099" s="225"/>
      <c r="M1099" s="225"/>
      <c r="N1099" s="225"/>
      <c r="O1099" s="225"/>
      <c r="P1099" s="225"/>
    </row>
    <row r="1100" spans="1:16" s="281" customFormat="1" ht="24" customHeight="1">
      <c r="A1100" s="473"/>
      <c r="B1100" s="443"/>
      <c r="C1100" s="443"/>
      <c r="D1100" s="43"/>
      <c r="E1100" s="474"/>
      <c r="K1100" s="391"/>
      <c r="L1100" s="225"/>
      <c r="M1100" s="225"/>
      <c r="N1100" s="225"/>
      <c r="O1100" s="225"/>
      <c r="P1100" s="225"/>
    </row>
    <row r="1101" spans="1:16" s="281" customFormat="1" ht="24" customHeight="1">
      <c r="A1101" s="473"/>
      <c r="B1101" s="443"/>
      <c r="C1101" s="443"/>
      <c r="D1101" s="43"/>
      <c r="E1101" s="474"/>
      <c r="K1101" s="391"/>
      <c r="L1101" s="225"/>
      <c r="M1101" s="225"/>
      <c r="N1101" s="225"/>
      <c r="O1101" s="225"/>
      <c r="P1101" s="225"/>
    </row>
    <row r="1102" spans="1:16" s="281" customFormat="1" ht="24" customHeight="1">
      <c r="A1102" s="473"/>
      <c r="B1102" s="443"/>
      <c r="C1102" s="443"/>
      <c r="D1102" s="43"/>
      <c r="E1102" s="474"/>
      <c r="K1102" s="391"/>
      <c r="L1102" s="225"/>
      <c r="M1102" s="225"/>
      <c r="N1102" s="225"/>
      <c r="O1102" s="225"/>
      <c r="P1102" s="225"/>
    </row>
    <row r="1103" spans="1:16" s="281" customFormat="1" ht="24" customHeight="1">
      <c r="A1103" s="473"/>
      <c r="B1103" s="443"/>
      <c r="C1103" s="443"/>
      <c r="D1103" s="43"/>
      <c r="E1103" s="474"/>
      <c r="K1103" s="391"/>
      <c r="L1103" s="225"/>
      <c r="M1103" s="225"/>
      <c r="N1103" s="225"/>
      <c r="O1103" s="225"/>
      <c r="P1103" s="225"/>
    </row>
    <row r="1104" spans="1:16" s="281" customFormat="1" ht="24" customHeight="1">
      <c r="A1104" s="473"/>
      <c r="B1104" s="443"/>
      <c r="C1104" s="443"/>
      <c r="D1104" s="43"/>
      <c r="E1104" s="474"/>
      <c r="K1104" s="391"/>
      <c r="L1104" s="225"/>
      <c r="M1104" s="225"/>
      <c r="N1104" s="225"/>
      <c r="O1104" s="225"/>
      <c r="P1104" s="225"/>
    </row>
    <row r="1105" spans="1:16" s="281" customFormat="1" ht="24" customHeight="1">
      <c r="A1105" s="473"/>
      <c r="B1105" s="443"/>
      <c r="C1105" s="443"/>
      <c r="D1105" s="43"/>
      <c r="E1105" s="474"/>
      <c r="K1105" s="391"/>
      <c r="L1105" s="225"/>
      <c r="M1105" s="225"/>
      <c r="N1105" s="225"/>
      <c r="O1105" s="225"/>
      <c r="P1105" s="225"/>
    </row>
    <row r="1106" spans="1:16" s="281" customFormat="1" ht="24" customHeight="1">
      <c r="A1106" s="473"/>
      <c r="B1106" s="443"/>
      <c r="C1106" s="443"/>
      <c r="D1106" s="43"/>
      <c r="E1106" s="474"/>
      <c r="K1106" s="391"/>
      <c r="L1106" s="225"/>
      <c r="M1106" s="225"/>
      <c r="N1106" s="225"/>
      <c r="O1106" s="225"/>
      <c r="P1106" s="225"/>
    </row>
    <row r="1107" spans="1:16" s="281" customFormat="1" ht="24" customHeight="1">
      <c r="A1107" s="473"/>
      <c r="B1107" s="443"/>
      <c r="C1107" s="443"/>
      <c r="D1107" s="43"/>
      <c r="E1107" s="474"/>
      <c r="K1107" s="391"/>
      <c r="L1107" s="225"/>
      <c r="M1107" s="225"/>
      <c r="N1107" s="225"/>
      <c r="O1107" s="225"/>
      <c r="P1107" s="225"/>
    </row>
    <row r="1108" spans="1:16" s="281" customFormat="1" ht="24" customHeight="1">
      <c r="A1108" s="473"/>
      <c r="B1108" s="443"/>
      <c r="C1108" s="443"/>
      <c r="D1108" s="43"/>
      <c r="E1108" s="474"/>
      <c r="K1108" s="391"/>
      <c r="L1108" s="225"/>
      <c r="M1108" s="225"/>
      <c r="N1108" s="225"/>
      <c r="O1108" s="225"/>
      <c r="P1108" s="225"/>
    </row>
    <row r="1109" spans="1:16" s="281" customFormat="1" ht="24" customHeight="1">
      <c r="A1109" s="473"/>
      <c r="B1109" s="443"/>
      <c r="C1109" s="443"/>
      <c r="D1109" s="43"/>
      <c r="E1109" s="474"/>
      <c r="K1109" s="391"/>
      <c r="L1109" s="225"/>
      <c r="M1109" s="225"/>
      <c r="N1109" s="225"/>
      <c r="O1109" s="225"/>
      <c r="P1109" s="225"/>
    </row>
    <row r="1110" spans="1:16" s="281" customFormat="1" ht="24" customHeight="1">
      <c r="A1110" s="473"/>
      <c r="B1110" s="443"/>
      <c r="C1110" s="443"/>
      <c r="D1110" s="43"/>
      <c r="E1110" s="474"/>
      <c r="K1110" s="391"/>
      <c r="L1110" s="225"/>
      <c r="M1110" s="225"/>
      <c r="N1110" s="225"/>
      <c r="O1110" s="225"/>
      <c r="P1110" s="225"/>
    </row>
    <row r="1111" spans="1:16" s="281" customFormat="1" ht="24" customHeight="1">
      <c r="A1111" s="473"/>
      <c r="B1111" s="443"/>
      <c r="C1111" s="443"/>
      <c r="D1111" s="43"/>
      <c r="E1111" s="474"/>
      <c r="K1111" s="391"/>
      <c r="L1111" s="225"/>
      <c r="M1111" s="225"/>
      <c r="N1111" s="225"/>
      <c r="O1111" s="225"/>
      <c r="P1111" s="225"/>
    </row>
    <row r="1112" spans="1:16" s="281" customFormat="1" ht="24" customHeight="1">
      <c r="A1112" s="473"/>
      <c r="B1112" s="443"/>
      <c r="C1112" s="443"/>
      <c r="D1112" s="43"/>
      <c r="E1112" s="474"/>
      <c r="K1112" s="391"/>
      <c r="L1112" s="225"/>
      <c r="M1112" s="225"/>
      <c r="N1112" s="225"/>
      <c r="O1112" s="225"/>
      <c r="P1112" s="225"/>
    </row>
    <row r="1113" spans="1:16" s="281" customFormat="1" ht="24" customHeight="1">
      <c r="A1113" s="473"/>
      <c r="B1113" s="443"/>
      <c r="C1113" s="443"/>
      <c r="D1113" s="43"/>
      <c r="E1113" s="474"/>
      <c r="K1113" s="391"/>
      <c r="L1113" s="225"/>
      <c r="M1113" s="225"/>
      <c r="N1113" s="225"/>
      <c r="O1113" s="225"/>
      <c r="P1113" s="225"/>
    </row>
    <row r="1114" spans="1:16" s="281" customFormat="1" ht="24" customHeight="1">
      <c r="A1114" s="473"/>
      <c r="B1114" s="443"/>
      <c r="C1114" s="443"/>
      <c r="D1114" s="43"/>
      <c r="E1114" s="474"/>
      <c r="K1114" s="391"/>
      <c r="L1114" s="225"/>
      <c r="M1114" s="225"/>
      <c r="N1114" s="225"/>
      <c r="O1114" s="225"/>
      <c r="P1114" s="225"/>
    </row>
    <row r="1115" spans="1:16" s="281" customFormat="1" ht="24" customHeight="1">
      <c r="A1115" s="473"/>
      <c r="B1115" s="443"/>
      <c r="C1115" s="443"/>
      <c r="D1115" s="43"/>
      <c r="E1115" s="474"/>
      <c r="K1115" s="391"/>
      <c r="L1115" s="225"/>
      <c r="M1115" s="225"/>
      <c r="N1115" s="225"/>
      <c r="O1115" s="225"/>
      <c r="P1115" s="225"/>
    </row>
    <row r="1116" spans="1:16" s="281" customFormat="1" ht="24" customHeight="1">
      <c r="A1116" s="473"/>
      <c r="B1116" s="443"/>
      <c r="C1116" s="443"/>
      <c r="D1116" s="43"/>
      <c r="E1116" s="474"/>
      <c r="K1116" s="391"/>
      <c r="L1116" s="225"/>
      <c r="M1116" s="225"/>
      <c r="N1116" s="225"/>
      <c r="O1116" s="225"/>
      <c r="P1116" s="225"/>
    </row>
    <row r="1117" spans="1:16" s="281" customFormat="1" ht="24" customHeight="1">
      <c r="A1117" s="473"/>
      <c r="B1117" s="443"/>
      <c r="C1117" s="443"/>
      <c r="D1117" s="43"/>
      <c r="E1117" s="474"/>
      <c r="K1117" s="391"/>
      <c r="L1117" s="225"/>
      <c r="M1117" s="225"/>
      <c r="N1117" s="225"/>
      <c r="O1117" s="225"/>
      <c r="P1117" s="225"/>
    </row>
    <row r="1118" spans="1:16" s="281" customFormat="1" ht="24" customHeight="1">
      <c r="A1118" s="473"/>
      <c r="B1118" s="443"/>
      <c r="C1118" s="443"/>
      <c r="D1118" s="43"/>
      <c r="E1118" s="474"/>
      <c r="K1118" s="391"/>
      <c r="L1118" s="225"/>
      <c r="M1118" s="225"/>
      <c r="N1118" s="225"/>
      <c r="O1118" s="225"/>
      <c r="P1118" s="225"/>
    </row>
    <row r="1119" spans="1:16" s="281" customFormat="1" ht="24" customHeight="1">
      <c r="A1119" s="473"/>
      <c r="B1119" s="443"/>
      <c r="C1119" s="443"/>
      <c r="D1119" s="43"/>
      <c r="E1119" s="474"/>
      <c r="K1119" s="391"/>
      <c r="L1119" s="225"/>
      <c r="M1119" s="225"/>
      <c r="N1119" s="225"/>
      <c r="O1119" s="225"/>
      <c r="P1119" s="225"/>
    </row>
    <row r="1120" spans="1:16" s="281" customFormat="1" ht="24" customHeight="1">
      <c r="A1120" s="473"/>
      <c r="B1120" s="443"/>
      <c r="C1120" s="443"/>
      <c r="D1120" s="43"/>
      <c r="E1120" s="474"/>
      <c r="K1120" s="391"/>
      <c r="L1120" s="225"/>
      <c r="M1120" s="225"/>
      <c r="N1120" s="225"/>
      <c r="O1120" s="225"/>
      <c r="P1120" s="225"/>
    </row>
    <row r="1121" spans="1:16" s="281" customFormat="1" ht="24" customHeight="1">
      <c r="A1121" s="473"/>
      <c r="B1121" s="443"/>
      <c r="C1121" s="443"/>
      <c r="D1121" s="43"/>
      <c r="E1121" s="474"/>
      <c r="K1121" s="391"/>
      <c r="L1121" s="225"/>
      <c r="M1121" s="225"/>
      <c r="N1121" s="225"/>
      <c r="O1121" s="225"/>
      <c r="P1121" s="225"/>
    </row>
    <row r="1122" spans="1:16" s="281" customFormat="1" ht="24" customHeight="1">
      <c r="A1122" s="473"/>
      <c r="B1122" s="443"/>
      <c r="C1122" s="443"/>
      <c r="D1122" s="43"/>
      <c r="E1122" s="474"/>
      <c r="K1122" s="391"/>
      <c r="L1122" s="225"/>
      <c r="M1122" s="225"/>
      <c r="N1122" s="225"/>
      <c r="O1122" s="225"/>
      <c r="P1122" s="225"/>
    </row>
    <row r="1123" spans="1:16" s="281" customFormat="1" ht="24" customHeight="1">
      <c r="A1123" s="473"/>
      <c r="B1123" s="443"/>
      <c r="C1123" s="443"/>
      <c r="D1123" s="43"/>
      <c r="E1123" s="474"/>
      <c r="K1123" s="391"/>
      <c r="L1123" s="225"/>
      <c r="M1123" s="225"/>
      <c r="N1123" s="225"/>
      <c r="O1123" s="225"/>
      <c r="P1123" s="225"/>
    </row>
    <row r="1124" spans="1:16" s="281" customFormat="1" ht="24" customHeight="1">
      <c r="A1124" s="473"/>
      <c r="B1124" s="443"/>
      <c r="C1124" s="443"/>
      <c r="D1124" s="43"/>
      <c r="E1124" s="474"/>
      <c r="K1124" s="391"/>
      <c r="L1124" s="225"/>
      <c r="M1124" s="225"/>
      <c r="N1124" s="225"/>
      <c r="O1124" s="225"/>
      <c r="P1124" s="225"/>
    </row>
    <row r="1125" spans="1:16" s="281" customFormat="1" ht="24" customHeight="1">
      <c r="A1125" s="473"/>
      <c r="B1125" s="443"/>
      <c r="C1125" s="443"/>
      <c r="D1125" s="43"/>
      <c r="E1125" s="474"/>
      <c r="K1125" s="391"/>
      <c r="L1125" s="225"/>
      <c r="M1125" s="225"/>
      <c r="N1125" s="225"/>
      <c r="O1125" s="225"/>
      <c r="P1125" s="225"/>
    </row>
    <row r="1126" spans="1:16" s="281" customFormat="1" ht="24" customHeight="1">
      <c r="A1126" s="473"/>
      <c r="B1126" s="443"/>
      <c r="C1126" s="443"/>
      <c r="D1126" s="43"/>
      <c r="E1126" s="474"/>
      <c r="K1126" s="391"/>
      <c r="L1126" s="225"/>
      <c r="M1126" s="225"/>
      <c r="N1126" s="225"/>
      <c r="O1126" s="225"/>
      <c r="P1126" s="225"/>
    </row>
    <row r="1127" spans="1:16" s="281" customFormat="1" ht="24" customHeight="1">
      <c r="A1127" s="473"/>
      <c r="B1127" s="443"/>
      <c r="C1127" s="443"/>
      <c r="D1127" s="43"/>
      <c r="E1127" s="474"/>
      <c r="K1127" s="391"/>
      <c r="L1127" s="225"/>
      <c r="M1127" s="225"/>
      <c r="N1127" s="225"/>
      <c r="O1127" s="225"/>
      <c r="P1127" s="225"/>
    </row>
    <row r="1128" spans="1:16" s="281" customFormat="1" ht="24" customHeight="1">
      <c r="A1128" s="473"/>
      <c r="B1128" s="443"/>
      <c r="C1128" s="443"/>
      <c r="D1128" s="43"/>
      <c r="E1128" s="474"/>
      <c r="K1128" s="391"/>
      <c r="L1128" s="225"/>
      <c r="M1128" s="225"/>
      <c r="N1128" s="225"/>
      <c r="O1128" s="225"/>
      <c r="P1128" s="225"/>
    </row>
    <row r="1129" spans="1:16" s="281" customFormat="1" ht="24" customHeight="1">
      <c r="A1129" s="473"/>
      <c r="B1129" s="443"/>
      <c r="C1129" s="443"/>
      <c r="D1129" s="43"/>
      <c r="E1129" s="474"/>
      <c r="K1129" s="391"/>
      <c r="L1129" s="225"/>
      <c r="M1129" s="225"/>
      <c r="N1129" s="225"/>
      <c r="O1129" s="225"/>
      <c r="P1129" s="225"/>
    </row>
    <row r="1130" spans="1:16" s="281" customFormat="1" ht="24" customHeight="1">
      <c r="A1130" s="473"/>
      <c r="B1130" s="443"/>
      <c r="C1130" s="443"/>
      <c r="D1130" s="43"/>
      <c r="E1130" s="474"/>
      <c r="K1130" s="391"/>
      <c r="L1130" s="225"/>
      <c r="M1130" s="225"/>
      <c r="N1130" s="225"/>
      <c r="O1130" s="225"/>
      <c r="P1130" s="225"/>
    </row>
    <row r="1131" spans="1:16" s="281" customFormat="1" ht="24" customHeight="1">
      <c r="A1131" s="473"/>
      <c r="B1131" s="443"/>
      <c r="C1131" s="443"/>
      <c r="D1131" s="43"/>
      <c r="E1131" s="474"/>
      <c r="K1131" s="391"/>
      <c r="L1131" s="225"/>
      <c r="M1131" s="225"/>
      <c r="N1131" s="225"/>
      <c r="O1131" s="225"/>
      <c r="P1131" s="225"/>
    </row>
    <row r="1132" spans="1:16" s="281" customFormat="1" ht="24" customHeight="1">
      <c r="A1132" s="473"/>
      <c r="B1132" s="443"/>
      <c r="C1132" s="443"/>
      <c r="D1132" s="43"/>
      <c r="E1132" s="474"/>
      <c r="K1132" s="391"/>
      <c r="L1132" s="225"/>
      <c r="M1132" s="225"/>
      <c r="N1132" s="225"/>
      <c r="O1132" s="225"/>
      <c r="P1132" s="225"/>
    </row>
    <row r="1133" spans="1:16" s="281" customFormat="1" ht="24" customHeight="1">
      <c r="A1133" s="473"/>
      <c r="B1133" s="443"/>
      <c r="C1133" s="443"/>
      <c r="D1133" s="43"/>
      <c r="E1133" s="474"/>
      <c r="K1133" s="391"/>
      <c r="L1133" s="225"/>
      <c r="M1133" s="225"/>
      <c r="N1133" s="225"/>
      <c r="O1133" s="225"/>
      <c r="P1133" s="225"/>
    </row>
    <row r="1134" spans="1:16" s="281" customFormat="1" ht="24" customHeight="1">
      <c r="A1134" s="473"/>
      <c r="B1134" s="443"/>
      <c r="C1134" s="443"/>
      <c r="D1134" s="43"/>
      <c r="E1134" s="474"/>
      <c r="K1134" s="391"/>
      <c r="L1134" s="225"/>
      <c r="M1134" s="225"/>
      <c r="N1134" s="225"/>
      <c r="O1134" s="225"/>
      <c r="P1134" s="225"/>
    </row>
    <row r="1135" spans="1:16" s="281" customFormat="1" ht="24" customHeight="1">
      <c r="A1135" s="473"/>
      <c r="B1135" s="443"/>
      <c r="C1135" s="443"/>
      <c r="D1135" s="43"/>
      <c r="E1135" s="474"/>
      <c r="K1135" s="391"/>
      <c r="L1135" s="225"/>
      <c r="M1135" s="225"/>
      <c r="N1135" s="225"/>
      <c r="O1135" s="225"/>
      <c r="P1135" s="225"/>
    </row>
    <row r="1136" spans="1:16" s="281" customFormat="1" ht="24" customHeight="1">
      <c r="A1136" s="473"/>
      <c r="B1136" s="443"/>
      <c r="C1136" s="443"/>
      <c r="D1136" s="43"/>
      <c r="E1136" s="474"/>
      <c r="K1136" s="391"/>
      <c r="L1136" s="225"/>
      <c r="M1136" s="225"/>
      <c r="N1136" s="225"/>
      <c r="O1136" s="225"/>
      <c r="P1136" s="225"/>
    </row>
    <row r="1137" spans="1:16" s="281" customFormat="1" ht="24" customHeight="1">
      <c r="A1137" s="473"/>
      <c r="B1137" s="443"/>
      <c r="C1137" s="443"/>
      <c r="D1137" s="43"/>
      <c r="E1137" s="474"/>
      <c r="K1137" s="391"/>
      <c r="L1137" s="225"/>
      <c r="M1137" s="225"/>
      <c r="N1137" s="225"/>
      <c r="O1137" s="225"/>
      <c r="P1137" s="225"/>
    </row>
    <row r="1138" spans="1:16" s="281" customFormat="1" ht="24" customHeight="1">
      <c r="A1138" s="473"/>
      <c r="B1138" s="443"/>
      <c r="C1138" s="443"/>
      <c r="D1138" s="43"/>
      <c r="E1138" s="474"/>
      <c r="K1138" s="391"/>
      <c r="L1138" s="225"/>
      <c r="M1138" s="225"/>
      <c r="N1138" s="225"/>
      <c r="O1138" s="225"/>
      <c r="P1138" s="225"/>
    </row>
    <row r="1139" spans="1:16" s="281" customFormat="1" ht="24" customHeight="1">
      <c r="A1139" s="473"/>
      <c r="B1139" s="443"/>
      <c r="C1139" s="443"/>
      <c r="D1139" s="43"/>
      <c r="E1139" s="474"/>
      <c r="K1139" s="391"/>
      <c r="L1139" s="225"/>
      <c r="M1139" s="225"/>
      <c r="N1139" s="225"/>
      <c r="O1139" s="225"/>
      <c r="P1139" s="225"/>
    </row>
    <row r="1140" spans="1:16" s="281" customFormat="1" ht="24" customHeight="1">
      <c r="A1140" s="473"/>
      <c r="B1140" s="443"/>
      <c r="C1140" s="443"/>
      <c r="D1140" s="43"/>
      <c r="E1140" s="474"/>
      <c r="K1140" s="391"/>
      <c r="L1140" s="225"/>
      <c r="M1140" s="225"/>
      <c r="N1140" s="225"/>
      <c r="O1140" s="225"/>
      <c r="P1140" s="225"/>
    </row>
    <row r="1141" spans="1:16" s="281" customFormat="1" ht="24" customHeight="1">
      <c r="A1141" s="473"/>
      <c r="B1141" s="443"/>
      <c r="C1141" s="443"/>
      <c r="D1141" s="43"/>
      <c r="E1141" s="474"/>
      <c r="K1141" s="391"/>
      <c r="L1141" s="225"/>
      <c r="M1141" s="225"/>
      <c r="N1141" s="225"/>
      <c r="O1141" s="225"/>
      <c r="P1141" s="225"/>
    </row>
    <row r="1142" spans="1:16" s="281" customFormat="1" ht="24" customHeight="1">
      <c r="A1142" s="473"/>
      <c r="B1142" s="443"/>
      <c r="C1142" s="443"/>
      <c r="D1142" s="43"/>
      <c r="E1142" s="474"/>
      <c r="K1142" s="391"/>
      <c r="L1142" s="225"/>
      <c r="M1142" s="225"/>
      <c r="N1142" s="225"/>
      <c r="O1142" s="225"/>
      <c r="P1142" s="225"/>
    </row>
    <row r="1143" spans="1:16" s="281" customFormat="1" ht="24" customHeight="1">
      <c r="A1143" s="473"/>
      <c r="B1143" s="443"/>
      <c r="C1143" s="443"/>
      <c r="D1143" s="43"/>
      <c r="E1143" s="474"/>
      <c r="K1143" s="391"/>
      <c r="L1143" s="225"/>
      <c r="M1143" s="225"/>
      <c r="N1143" s="225"/>
      <c r="O1143" s="225"/>
      <c r="P1143" s="225"/>
    </row>
    <row r="1144" spans="1:16" s="281" customFormat="1" ht="24" customHeight="1">
      <c r="A1144" s="473"/>
      <c r="B1144" s="443"/>
      <c r="C1144" s="443"/>
      <c r="D1144" s="43"/>
      <c r="E1144" s="474"/>
      <c r="K1144" s="391"/>
      <c r="L1144" s="225"/>
      <c r="M1144" s="225"/>
      <c r="N1144" s="225"/>
      <c r="O1144" s="225"/>
      <c r="P1144" s="225"/>
    </row>
    <row r="1145" spans="1:16" s="281" customFormat="1" ht="24" customHeight="1">
      <c r="A1145" s="473"/>
      <c r="B1145" s="443"/>
      <c r="C1145" s="443"/>
      <c r="D1145" s="43"/>
      <c r="E1145" s="474"/>
      <c r="K1145" s="391"/>
      <c r="L1145" s="225"/>
      <c r="M1145" s="225"/>
      <c r="N1145" s="225"/>
      <c r="O1145" s="225"/>
      <c r="P1145" s="225"/>
    </row>
    <row r="1146" spans="1:16" s="281" customFormat="1" ht="24" customHeight="1">
      <c r="A1146" s="473"/>
      <c r="B1146" s="443"/>
      <c r="C1146" s="443"/>
      <c r="D1146" s="43"/>
      <c r="E1146" s="474"/>
      <c r="K1146" s="391"/>
      <c r="L1146" s="225"/>
      <c r="M1146" s="225"/>
      <c r="N1146" s="225"/>
      <c r="O1146" s="225"/>
      <c r="P1146" s="225"/>
    </row>
    <row r="1147" spans="1:16" s="281" customFormat="1" ht="24" customHeight="1">
      <c r="A1147" s="473"/>
      <c r="B1147" s="443"/>
      <c r="C1147" s="443"/>
      <c r="D1147" s="43"/>
      <c r="E1147" s="474"/>
      <c r="K1147" s="391"/>
      <c r="L1147" s="225"/>
      <c r="M1147" s="225"/>
      <c r="N1147" s="225"/>
      <c r="O1147" s="225"/>
      <c r="P1147" s="225"/>
    </row>
    <row r="1148" spans="1:16" s="281" customFormat="1" ht="24" customHeight="1">
      <c r="A1148" s="473"/>
      <c r="B1148" s="443"/>
      <c r="C1148" s="443"/>
      <c r="D1148" s="43"/>
      <c r="E1148" s="474"/>
      <c r="K1148" s="391"/>
      <c r="L1148" s="225"/>
      <c r="M1148" s="225"/>
      <c r="N1148" s="225"/>
      <c r="O1148" s="225"/>
      <c r="P1148" s="225"/>
    </row>
    <row r="1149" spans="1:16" s="281" customFormat="1" ht="24" customHeight="1">
      <c r="A1149" s="473"/>
      <c r="B1149" s="443"/>
      <c r="C1149" s="443"/>
      <c r="D1149" s="43"/>
      <c r="E1149" s="474"/>
      <c r="K1149" s="391"/>
      <c r="L1149" s="225"/>
      <c r="M1149" s="225"/>
      <c r="N1149" s="225"/>
      <c r="O1149" s="225"/>
      <c r="P1149" s="225"/>
    </row>
    <row r="1150" spans="1:16" s="281" customFormat="1" ht="24" customHeight="1">
      <c r="A1150" s="473"/>
      <c r="B1150" s="443"/>
      <c r="C1150" s="443"/>
      <c r="D1150" s="43"/>
      <c r="E1150" s="474"/>
      <c r="K1150" s="391"/>
      <c r="L1150" s="225"/>
      <c r="M1150" s="225"/>
      <c r="N1150" s="225"/>
      <c r="O1150" s="225"/>
      <c r="P1150" s="225"/>
    </row>
    <row r="1151" spans="1:16" s="281" customFormat="1" ht="24" customHeight="1">
      <c r="A1151" s="473"/>
      <c r="B1151" s="443"/>
      <c r="C1151" s="443"/>
      <c r="D1151" s="43"/>
      <c r="E1151" s="474"/>
      <c r="K1151" s="391"/>
      <c r="L1151" s="225"/>
      <c r="M1151" s="225"/>
      <c r="N1151" s="225"/>
      <c r="O1151" s="225"/>
      <c r="P1151" s="225"/>
    </row>
    <row r="1152" spans="1:16" s="281" customFormat="1" ht="24" customHeight="1">
      <c r="A1152" s="473"/>
      <c r="B1152" s="443"/>
      <c r="C1152" s="443"/>
      <c r="D1152" s="43"/>
      <c r="E1152" s="474"/>
      <c r="K1152" s="391"/>
      <c r="L1152" s="225"/>
      <c r="M1152" s="225"/>
      <c r="N1152" s="225"/>
      <c r="O1152" s="225"/>
      <c r="P1152" s="225"/>
    </row>
    <row r="1153" spans="1:16" s="281" customFormat="1" ht="24" customHeight="1">
      <c r="A1153" s="473"/>
      <c r="B1153" s="443"/>
      <c r="C1153" s="443"/>
      <c r="D1153" s="43"/>
      <c r="E1153" s="474"/>
      <c r="K1153" s="391"/>
      <c r="L1153" s="225"/>
      <c r="M1153" s="225"/>
      <c r="N1153" s="225"/>
      <c r="O1153" s="225"/>
      <c r="P1153" s="225"/>
    </row>
    <row r="1154" spans="1:16" s="281" customFormat="1" ht="24" customHeight="1">
      <c r="A1154" s="473"/>
      <c r="B1154" s="443"/>
      <c r="C1154" s="443"/>
      <c r="D1154" s="43"/>
      <c r="E1154" s="474"/>
      <c r="K1154" s="391"/>
      <c r="L1154" s="225"/>
      <c r="M1154" s="225"/>
      <c r="N1154" s="225"/>
      <c r="O1154" s="225"/>
      <c r="P1154" s="225"/>
    </row>
    <row r="1155" spans="1:16" s="281" customFormat="1" ht="24" customHeight="1">
      <c r="A1155" s="473"/>
      <c r="B1155" s="443"/>
      <c r="C1155" s="443"/>
      <c r="D1155" s="43"/>
      <c r="E1155" s="474"/>
      <c r="K1155" s="391"/>
      <c r="L1155" s="225"/>
      <c r="M1155" s="225"/>
      <c r="N1155" s="225"/>
      <c r="O1155" s="225"/>
      <c r="P1155" s="225"/>
    </row>
    <row r="1156" spans="1:16" s="281" customFormat="1" ht="24" customHeight="1">
      <c r="A1156" s="473"/>
      <c r="B1156" s="443"/>
      <c r="C1156" s="443"/>
      <c r="D1156" s="43"/>
      <c r="E1156" s="474"/>
      <c r="K1156" s="391"/>
      <c r="L1156" s="225"/>
      <c r="M1156" s="225"/>
      <c r="N1156" s="225"/>
      <c r="O1156" s="225"/>
      <c r="P1156" s="225"/>
    </row>
    <row r="1157" spans="1:16" s="281" customFormat="1" ht="24" customHeight="1">
      <c r="A1157" s="473"/>
      <c r="B1157" s="443"/>
      <c r="C1157" s="443"/>
      <c r="D1157" s="43"/>
      <c r="E1157" s="474"/>
      <c r="K1157" s="391"/>
      <c r="L1157" s="225"/>
      <c r="M1157" s="225"/>
      <c r="N1157" s="225"/>
      <c r="O1157" s="225"/>
      <c r="P1157" s="225"/>
    </row>
    <row r="1158" spans="1:16" s="281" customFormat="1" ht="24" customHeight="1">
      <c r="A1158" s="473"/>
      <c r="B1158" s="443"/>
      <c r="C1158" s="443"/>
      <c r="D1158" s="43"/>
      <c r="E1158" s="474"/>
      <c r="K1158" s="391"/>
      <c r="L1158" s="225"/>
      <c r="M1158" s="225"/>
      <c r="N1158" s="225"/>
      <c r="O1158" s="225"/>
      <c r="P1158" s="225"/>
    </row>
    <row r="1159" spans="1:16" s="281" customFormat="1" ht="24" customHeight="1">
      <c r="A1159" s="473"/>
      <c r="B1159" s="443"/>
      <c r="C1159" s="443"/>
      <c r="D1159" s="43"/>
      <c r="E1159" s="474"/>
      <c r="K1159" s="391"/>
      <c r="L1159" s="225"/>
      <c r="M1159" s="225"/>
      <c r="N1159" s="225"/>
      <c r="O1159" s="225"/>
      <c r="P1159" s="225"/>
    </row>
    <row r="1160" spans="1:16" s="281" customFormat="1" ht="24" customHeight="1">
      <c r="A1160" s="473"/>
      <c r="B1160" s="443"/>
      <c r="C1160" s="443"/>
      <c r="D1160" s="43"/>
      <c r="E1160" s="474"/>
      <c r="K1160" s="391"/>
      <c r="L1160" s="225"/>
      <c r="M1160" s="225"/>
      <c r="N1160" s="225"/>
      <c r="O1160" s="225"/>
      <c r="P1160" s="225"/>
    </row>
    <row r="1161" spans="1:16" s="281" customFormat="1" ht="24" customHeight="1">
      <c r="A1161" s="473"/>
      <c r="B1161" s="443"/>
      <c r="C1161" s="443"/>
      <c r="D1161" s="43"/>
      <c r="E1161" s="474"/>
      <c r="K1161" s="391"/>
      <c r="L1161" s="225"/>
      <c r="M1161" s="225"/>
      <c r="N1161" s="225"/>
      <c r="O1161" s="225"/>
      <c r="P1161" s="225"/>
    </row>
    <row r="1162" spans="1:16" s="281" customFormat="1" ht="24" customHeight="1">
      <c r="A1162" s="473"/>
      <c r="B1162" s="443"/>
      <c r="C1162" s="443"/>
      <c r="D1162" s="43"/>
      <c r="E1162" s="474"/>
      <c r="K1162" s="391"/>
      <c r="L1162" s="225"/>
      <c r="M1162" s="225"/>
      <c r="N1162" s="225"/>
      <c r="O1162" s="225"/>
      <c r="P1162" s="225"/>
    </row>
    <row r="1163" spans="1:16" s="281" customFormat="1" ht="24" customHeight="1">
      <c r="A1163" s="473"/>
      <c r="B1163" s="443"/>
      <c r="C1163" s="443"/>
      <c r="D1163" s="43"/>
      <c r="E1163" s="474"/>
      <c r="K1163" s="391"/>
      <c r="L1163" s="225"/>
      <c r="M1163" s="225"/>
      <c r="N1163" s="225"/>
      <c r="O1163" s="225"/>
      <c r="P1163" s="225"/>
    </row>
    <row r="1164" spans="1:16" s="281" customFormat="1" ht="24" customHeight="1">
      <c r="A1164" s="473"/>
      <c r="B1164" s="443"/>
      <c r="C1164" s="443"/>
      <c r="D1164" s="43"/>
      <c r="E1164" s="474"/>
      <c r="K1164" s="391"/>
      <c r="L1164" s="225"/>
      <c r="M1164" s="225"/>
      <c r="N1164" s="225"/>
      <c r="O1164" s="225"/>
      <c r="P1164" s="225"/>
    </row>
    <row r="1165" spans="1:16" s="281" customFormat="1" ht="24" customHeight="1">
      <c r="A1165" s="473"/>
      <c r="B1165" s="443"/>
      <c r="C1165" s="443"/>
      <c r="D1165" s="43"/>
      <c r="E1165" s="474"/>
      <c r="K1165" s="391"/>
      <c r="L1165" s="225"/>
      <c r="M1165" s="225"/>
      <c r="N1165" s="225"/>
      <c r="O1165" s="225"/>
      <c r="P1165" s="225"/>
    </row>
    <row r="1166" spans="1:16" s="281" customFormat="1" ht="24" customHeight="1">
      <c r="A1166" s="473"/>
      <c r="B1166" s="443"/>
      <c r="C1166" s="443"/>
      <c r="D1166" s="43"/>
      <c r="E1166" s="474"/>
      <c r="K1166" s="391"/>
      <c r="L1166" s="225"/>
      <c r="M1166" s="225"/>
      <c r="N1166" s="225"/>
      <c r="O1166" s="225"/>
      <c r="P1166" s="225"/>
    </row>
    <row r="1167" spans="1:16" s="281" customFormat="1" ht="24" customHeight="1">
      <c r="A1167" s="473"/>
      <c r="B1167" s="443"/>
      <c r="C1167" s="443"/>
      <c r="D1167" s="43"/>
      <c r="E1167" s="474"/>
      <c r="K1167" s="391"/>
      <c r="L1167" s="225"/>
      <c r="M1167" s="225"/>
      <c r="N1167" s="225"/>
      <c r="O1167" s="225"/>
      <c r="P1167" s="225"/>
    </row>
    <row r="1168" spans="1:16" s="281" customFormat="1" ht="24" customHeight="1">
      <c r="A1168" s="473"/>
      <c r="B1168" s="443"/>
      <c r="C1168" s="443"/>
      <c r="D1168" s="43"/>
      <c r="E1168" s="474"/>
      <c r="K1168" s="391"/>
      <c r="L1168" s="225"/>
      <c r="M1168" s="225"/>
      <c r="N1168" s="225"/>
      <c r="O1168" s="225"/>
      <c r="P1168" s="225"/>
    </row>
    <row r="1169" spans="1:16" s="281" customFormat="1" ht="24" customHeight="1">
      <c r="A1169" s="473"/>
      <c r="B1169" s="443"/>
      <c r="C1169" s="443"/>
      <c r="D1169" s="43"/>
      <c r="E1169" s="474"/>
      <c r="K1169" s="391"/>
      <c r="L1169" s="225"/>
      <c r="M1169" s="225"/>
      <c r="N1169" s="225"/>
      <c r="O1169" s="225"/>
      <c r="P1169" s="225"/>
    </row>
    <row r="1170" spans="1:16" s="281" customFormat="1" ht="24" customHeight="1">
      <c r="A1170" s="473"/>
      <c r="B1170" s="443"/>
      <c r="C1170" s="443"/>
      <c r="D1170" s="43"/>
      <c r="E1170" s="474"/>
      <c r="K1170" s="391"/>
      <c r="L1170" s="225"/>
      <c r="M1170" s="225"/>
      <c r="N1170" s="225"/>
      <c r="O1170" s="225"/>
      <c r="P1170" s="225"/>
    </row>
    <row r="1171" spans="1:16" s="281" customFormat="1" ht="24" customHeight="1">
      <c r="A1171" s="473"/>
      <c r="B1171" s="443"/>
      <c r="C1171" s="443"/>
      <c r="D1171" s="43"/>
      <c r="E1171" s="474"/>
      <c r="K1171" s="391"/>
      <c r="L1171" s="225"/>
      <c r="M1171" s="225"/>
      <c r="N1171" s="225"/>
      <c r="O1171" s="225"/>
      <c r="P1171" s="225"/>
    </row>
    <row r="1172" spans="1:16" s="281" customFormat="1" ht="24" customHeight="1">
      <c r="A1172" s="473"/>
      <c r="B1172" s="443"/>
      <c r="C1172" s="443"/>
      <c r="D1172" s="43"/>
      <c r="E1172" s="474"/>
      <c r="K1172" s="391"/>
      <c r="L1172" s="225"/>
      <c r="M1172" s="225"/>
      <c r="N1172" s="225"/>
      <c r="O1172" s="225"/>
      <c r="P1172" s="225"/>
    </row>
    <row r="1173" spans="1:16" s="281" customFormat="1" ht="24" customHeight="1">
      <c r="A1173" s="473"/>
      <c r="B1173" s="443"/>
      <c r="C1173" s="443"/>
      <c r="D1173" s="43"/>
      <c r="E1173" s="474"/>
      <c r="K1173" s="391"/>
      <c r="L1173" s="225"/>
      <c r="M1173" s="225"/>
      <c r="N1173" s="225"/>
      <c r="O1173" s="225"/>
      <c r="P1173" s="225"/>
    </row>
    <row r="1174" spans="1:16" s="281" customFormat="1" ht="24" customHeight="1">
      <c r="A1174" s="473"/>
      <c r="B1174" s="443"/>
      <c r="C1174" s="443"/>
      <c r="D1174" s="43"/>
      <c r="E1174" s="474"/>
      <c r="K1174" s="391"/>
      <c r="L1174" s="225"/>
      <c r="M1174" s="225"/>
      <c r="N1174" s="225"/>
      <c r="O1174" s="225"/>
      <c r="P1174" s="225"/>
    </row>
    <row r="1175" spans="1:16" s="281" customFormat="1" ht="24" customHeight="1">
      <c r="A1175" s="473"/>
      <c r="B1175" s="443"/>
      <c r="C1175" s="443"/>
      <c r="D1175" s="43"/>
      <c r="E1175" s="474"/>
      <c r="K1175" s="391"/>
      <c r="L1175" s="225"/>
      <c r="M1175" s="225"/>
      <c r="N1175" s="225"/>
      <c r="O1175" s="225"/>
      <c r="P1175" s="225"/>
    </row>
    <row r="1176" spans="1:16" s="281" customFormat="1" ht="24" customHeight="1">
      <c r="A1176" s="473"/>
      <c r="B1176" s="443"/>
      <c r="C1176" s="443"/>
      <c r="D1176" s="43"/>
      <c r="E1176" s="474"/>
      <c r="K1176" s="391"/>
      <c r="L1176" s="225"/>
      <c r="M1176" s="225"/>
      <c r="N1176" s="225"/>
      <c r="O1176" s="225"/>
      <c r="P1176" s="225"/>
    </row>
    <row r="1177" spans="1:16" s="281" customFormat="1" ht="24" customHeight="1">
      <c r="A1177" s="473"/>
      <c r="B1177" s="443"/>
      <c r="C1177" s="443"/>
      <c r="D1177" s="43"/>
      <c r="E1177" s="474"/>
      <c r="K1177" s="391"/>
      <c r="L1177" s="225"/>
      <c r="M1177" s="225"/>
      <c r="N1177" s="225"/>
      <c r="O1177" s="225"/>
      <c r="P1177" s="225"/>
    </row>
    <row r="1178" spans="1:16" s="281" customFormat="1" ht="24" customHeight="1">
      <c r="A1178" s="473"/>
      <c r="B1178" s="443"/>
      <c r="C1178" s="443"/>
      <c r="D1178" s="43"/>
      <c r="E1178" s="474"/>
      <c r="K1178" s="391"/>
      <c r="L1178" s="225"/>
      <c r="M1178" s="225"/>
      <c r="N1178" s="225"/>
      <c r="O1178" s="225"/>
      <c r="P1178" s="225"/>
    </row>
    <row r="1179" spans="1:16" s="281" customFormat="1" ht="24" customHeight="1">
      <c r="A1179" s="473"/>
      <c r="B1179" s="443"/>
      <c r="C1179" s="443"/>
      <c r="D1179" s="43"/>
      <c r="E1179" s="474"/>
      <c r="K1179" s="391"/>
      <c r="L1179" s="225"/>
      <c r="M1179" s="225"/>
      <c r="N1179" s="225"/>
      <c r="O1179" s="225"/>
      <c r="P1179" s="225"/>
    </row>
    <row r="1180" spans="1:16" s="281" customFormat="1" ht="24" customHeight="1">
      <c r="A1180" s="473"/>
      <c r="B1180" s="443"/>
      <c r="C1180" s="443"/>
      <c r="D1180" s="43"/>
      <c r="E1180" s="474"/>
      <c r="K1180" s="391"/>
      <c r="L1180" s="225"/>
      <c r="M1180" s="225"/>
      <c r="N1180" s="225"/>
      <c r="O1180" s="225"/>
      <c r="P1180" s="225"/>
    </row>
    <row r="1181" spans="1:16" s="281" customFormat="1" ht="24" customHeight="1">
      <c r="A1181" s="473"/>
      <c r="B1181" s="443"/>
      <c r="C1181" s="443"/>
      <c r="D1181" s="43"/>
      <c r="E1181" s="474"/>
      <c r="K1181" s="391"/>
      <c r="L1181" s="225"/>
      <c r="M1181" s="225"/>
      <c r="N1181" s="225"/>
      <c r="O1181" s="225"/>
      <c r="P1181" s="225"/>
    </row>
    <row r="1182" spans="1:16" s="281" customFormat="1" ht="24" customHeight="1">
      <c r="A1182" s="473"/>
      <c r="B1182" s="443"/>
      <c r="C1182" s="443"/>
      <c r="D1182" s="43"/>
      <c r="E1182" s="474"/>
      <c r="K1182" s="391"/>
      <c r="L1182" s="225"/>
      <c r="M1182" s="225"/>
      <c r="N1182" s="225"/>
      <c r="O1182" s="225"/>
      <c r="P1182" s="225"/>
    </row>
    <row r="1183" spans="1:16" s="281" customFormat="1" ht="24" customHeight="1">
      <c r="A1183" s="473"/>
      <c r="B1183" s="443"/>
      <c r="C1183" s="443"/>
      <c r="D1183" s="43"/>
      <c r="E1183" s="474"/>
      <c r="K1183" s="391"/>
      <c r="L1183" s="225"/>
      <c r="M1183" s="225"/>
      <c r="N1183" s="225"/>
      <c r="O1183" s="225"/>
      <c r="P1183" s="225"/>
    </row>
    <row r="1184" spans="1:16" s="281" customFormat="1" ht="24" customHeight="1">
      <c r="A1184" s="473"/>
      <c r="B1184" s="443"/>
      <c r="C1184" s="443"/>
      <c r="D1184" s="43"/>
      <c r="E1184" s="474"/>
      <c r="K1184" s="391"/>
      <c r="L1184" s="225"/>
      <c r="M1184" s="225"/>
      <c r="N1184" s="225"/>
      <c r="O1184" s="225"/>
      <c r="P1184" s="225"/>
    </row>
    <row r="1185" spans="1:16" s="281" customFormat="1" ht="24" customHeight="1">
      <c r="A1185" s="473"/>
      <c r="B1185" s="443"/>
      <c r="C1185" s="443"/>
      <c r="D1185" s="43"/>
      <c r="E1185" s="474"/>
      <c r="K1185" s="391"/>
      <c r="L1185" s="225"/>
      <c r="M1185" s="225"/>
      <c r="N1185" s="225"/>
      <c r="O1185" s="225"/>
      <c r="P1185" s="225"/>
    </row>
    <row r="1186" spans="1:16" s="281" customFormat="1" ht="24" customHeight="1">
      <c r="A1186" s="473"/>
      <c r="B1186" s="443"/>
      <c r="C1186" s="443"/>
      <c r="D1186" s="43"/>
      <c r="E1186" s="474"/>
      <c r="K1186" s="391"/>
      <c r="L1186" s="225"/>
      <c r="M1186" s="225"/>
      <c r="N1186" s="225"/>
      <c r="O1186" s="225"/>
      <c r="P1186" s="225"/>
    </row>
    <row r="1187" spans="1:16" s="281" customFormat="1" ht="24" customHeight="1">
      <c r="A1187" s="473"/>
      <c r="B1187" s="443"/>
      <c r="C1187" s="443"/>
      <c r="D1187" s="43"/>
      <c r="E1187" s="474"/>
      <c r="K1187" s="391"/>
      <c r="L1187" s="225"/>
      <c r="M1187" s="225"/>
      <c r="N1187" s="225"/>
      <c r="O1187" s="225"/>
      <c r="P1187" s="225"/>
    </row>
    <row r="1188" spans="1:16" s="281" customFormat="1" ht="24" customHeight="1">
      <c r="A1188" s="473"/>
      <c r="B1188" s="443"/>
      <c r="C1188" s="443"/>
      <c r="D1188" s="43"/>
      <c r="E1188" s="474"/>
      <c r="K1188" s="391"/>
      <c r="L1188" s="225"/>
      <c r="M1188" s="225"/>
      <c r="N1188" s="225"/>
      <c r="O1188" s="225"/>
      <c r="P1188" s="225"/>
    </row>
    <row r="1189" spans="1:16" s="281" customFormat="1" ht="24" customHeight="1">
      <c r="A1189" s="473"/>
      <c r="B1189" s="443"/>
      <c r="C1189" s="443"/>
      <c r="D1189" s="43"/>
      <c r="E1189" s="474"/>
      <c r="K1189" s="391"/>
      <c r="L1189" s="225"/>
      <c r="M1189" s="225"/>
      <c r="N1189" s="225"/>
      <c r="O1189" s="225"/>
      <c r="P1189" s="225"/>
    </row>
    <row r="1190" spans="1:16" s="281" customFormat="1" ht="24" customHeight="1">
      <c r="A1190" s="473"/>
      <c r="B1190" s="443"/>
      <c r="C1190" s="443"/>
      <c r="D1190" s="43"/>
      <c r="E1190" s="474"/>
      <c r="K1190" s="391"/>
      <c r="L1190" s="225"/>
      <c r="M1190" s="225"/>
      <c r="N1190" s="225"/>
      <c r="O1190" s="225"/>
      <c r="P1190" s="225"/>
    </row>
    <row r="1191" spans="1:16" s="281" customFormat="1" ht="24" customHeight="1">
      <c r="A1191" s="473"/>
      <c r="B1191" s="443"/>
      <c r="C1191" s="443"/>
      <c r="D1191" s="43"/>
      <c r="E1191" s="474"/>
      <c r="K1191" s="391"/>
      <c r="L1191" s="225"/>
      <c r="M1191" s="225"/>
      <c r="N1191" s="225"/>
      <c r="O1191" s="225"/>
      <c r="P1191" s="225"/>
    </row>
    <row r="1192" spans="1:16" s="281" customFormat="1" ht="24" customHeight="1">
      <c r="A1192" s="473"/>
      <c r="B1192" s="443"/>
      <c r="C1192" s="443"/>
      <c r="D1192" s="43"/>
      <c r="E1192" s="474"/>
      <c r="K1192" s="391"/>
      <c r="L1192" s="225"/>
      <c r="M1192" s="225"/>
      <c r="N1192" s="225"/>
      <c r="O1192" s="225"/>
      <c r="P1192" s="225"/>
    </row>
    <row r="1193" spans="1:16" s="281" customFormat="1" ht="24" customHeight="1">
      <c r="A1193" s="473"/>
      <c r="B1193" s="443"/>
      <c r="C1193" s="443"/>
      <c r="D1193" s="43"/>
      <c r="E1193" s="474"/>
      <c r="K1193" s="391"/>
      <c r="L1193" s="225"/>
      <c r="M1193" s="225"/>
      <c r="N1193" s="225"/>
      <c r="O1193" s="225"/>
      <c r="P1193" s="225"/>
    </row>
    <row r="1194" spans="1:16" s="281" customFormat="1" ht="24" customHeight="1">
      <c r="A1194" s="473"/>
      <c r="B1194" s="443"/>
      <c r="C1194" s="443"/>
      <c r="D1194" s="43"/>
      <c r="E1194" s="474"/>
      <c r="K1194" s="391"/>
      <c r="L1194" s="225"/>
      <c r="M1194" s="225"/>
      <c r="N1194" s="225"/>
      <c r="O1194" s="225"/>
      <c r="P1194" s="225"/>
    </row>
    <row r="1195" spans="1:16" s="281" customFormat="1" ht="24" customHeight="1">
      <c r="A1195" s="473"/>
      <c r="B1195" s="443"/>
      <c r="C1195" s="443"/>
      <c r="D1195" s="43"/>
      <c r="E1195" s="474"/>
      <c r="K1195" s="391"/>
      <c r="L1195" s="225"/>
      <c r="M1195" s="225"/>
      <c r="N1195" s="225"/>
      <c r="O1195" s="225"/>
      <c r="P1195" s="225"/>
    </row>
    <row r="1196" spans="1:16" s="281" customFormat="1" ht="24" customHeight="1">
      <c r="A1196" s="473"/>
      <c r="B1196" s="443"/>
      <c r="C1196" s="443"/>
      <c r="D1196" s="43"/>
      <c r="E1196" s="474"/>
      <c r="K1196" s="391"/>
      <c r="L1196" s="225"/>
      <c r="M1196" s="225"/>
      <c r="N1196" s="225"/>
      <c r="O1196" s="225"/>
      <c r="P1196" s="225"/>
    </row>
    <row r="1197" spans="1:16" s="281" customFormat="1" ht="24" customHeight="1">
      <c r="A1197" s="473"/>
      <c r="B1197" s="443"/>
      <c r="C1197" s="443"/>
      <c r="D1197" s="43"/>
      <c r="E1197" s="474"/>
      <c r="K1197" s="391"/>
      <c r="L1197" s="225"/>
      <c r="M1197" s="225"/>
      <c r="N1197" s="225"/>
      <c r="O1197" s="225"/>
      <c r="P1197" s="225"/>
    </row>
    <row r="1198" spans="1:16" s="281" customFormat="1" ht="24" customHeight="1">
      <c r="A1198" s="473"/>
      <c r="B1198" s="443"/>
      <c r="C1198" s="443"/>
      <c r="D1198" s="43"/>
      <c r="E1198" s="474"/>
      <c r="K1198" s="391"/>
      <c r="L1198" s="225"/>
      <c r="M1198" s="225"/>
      <c r="N1198" s="225"/>
      <c r="O1198" s="225"/>
      <c r="P1198" s="225"/>
    </row>
    <row r="1199" spans="1:16" s="281" customFormat="1" ht="24" customHeight="1">
      <c r="A1199" s="473"/>
      <c r="B1199" s="443"/>
      <c r="C1199" s="443"/>
      <c r="D1199" s="43"/>
      <c r="E1199" s="474"/>
      <c r="K1199" s="391"/>
      <c r="L1199" s="225"/>
      <c r="M1199" s="225"/>
      <c r="N1199" s="225"/>
      <c r="O1199" s="225"/>
      <c r="P1199" s="225"/>
    </row>
    <row r="1200" spans="1:16" s="281" customFormat="1" ht="24" customHeight="1">
      <c r="A1200" s="473"/>
      <c r="B1200" s="443"/>
      <c r="C1200" s="443"/>
      <c r="D1200" s="43"/>
      <c r="E1200" s="474"/>
      <c r="K1200" s="391"/>
      <c r="L1200" s="225"/>
      <c r="M1200" s="225"/>
      <c r="N1200" s="225"/>
      <c r="O1200" s="225"/>
      <c r="P1200" s="225"/>
    </row>
    <row r="1201" spans="1:16" s="281" customFormat="1" ht="24" customHeight="1">
      <c r="A1201" s="473"/>
      <c r="B1201" s="443"/>
      <c r="C1201" s="443"/>
      <c r="D1201" s="43"/>
      <c r="E1201" s="474"/>
      <c r="K1201" s="391"/>
      <c r="L1201" s="225"/>
      <c r="M1201" s="225"/>
      <c r="N1201" s="225"/>
      <c r="O1201" s="225"/>
      <c r="P1201" s="225"/>
    </row>
    <row r="1202" spans="1:16" s="281" customFormat="1" ht="24" customHeight="1">
      <c r="A1202" s="473"/>
      <c r="B1202" s="443"/>
      <c r="C1202" s="443"/>
      <c r="D1202" s="43"/>
      <c r="E1202" s="474"/>
      <c r="K1202" s="391"/>
      <c r="L1202" s="225"/>
      <c r="M1202" s="225"/>
      <c r="N1202" s="225"/>
      <c r="O1202" s="225"/>
      <c r="P1202" s="225"/>
    </row>
    <row r="1203" spans="1:16" s="281" customFormat="1" ht="24" customHeight="1">
      <c r="A1203" s="473"/>
      <c r="B1203" s="443"/>
      <c r="C1203" s="443"/>
      <c r="D1203" s="43"/>
      <c r="E1203" s="474"/>
      <c r="K1203" s="391"/>
      <c r="L1203" s="225"/>
      <c r="M1203" s="225"/>
      <c r="N1203" s="225"/>
      <c r="O1203" s="225"/>
      <c r="P1203" s="225"/>
    </row>
    <row r="1204" spans="1:16" s="281" customFormat="1" ht="24" customHeight="1">
      <c r="A1204" s="473"/>
      <c r="B1204" s="443"/>
      <c r="C1204" s="443"/>
      <c r="D1204" s="43"/>
      <c r="E1204" s="474"/>
      <c r="K1204" s="391"/>
      <c r="L1204" s="225"/>
      <c r="M1204" s="225"/>
      <c r="N1204" s="225"/>
      <c r="O1204" s="225"/>
      <c r="P1204" s="225"/>
    </row>
    <row r="1205" spans="1:16" s="281" customFormat="1" ht="24" customHeight="1">
      <c r="A1205" s="473"/>
      <c r="B1205" s="443"/>
      <c r="C1205" s="443"/>
      <c r="D1205" s="43"/>
      <c r="E1205" s="474"/>
      <c r="K1205" s="391"/>
      <c r="L1205" s="225"/>
      <c r="M1205" s="225"/>
      <c r="N1205" s="225"/>
      <c r="O1205" s="225"/>
      <c r="P1205" s="225"/>
    </row>
    <row r="1206" spans="1:16" s="281" customFormat="1" ht="24" customHeight="1">
      <c r="A1206" s="473"/>
      <c r="B1206" s="443"/>
      <c r="C1206" s="443"/>
      <c r="D1206" s="43"/>
      <c r="E1206" s="474"/>
      <c r="K1206" s="391"/>
      <c r="L1206" s="225"/>
      <c r="M1206" s="225"/>
      <c r="N1206" s="225"/>
      <c r="O1206" s="225"/>
      <c r="P1206" s="225"/>
    </row>
    <row r="1207" spans="1:16" s="281" customFormat="1" ht="24" customHeight="1">
      <c r="A1207" s="473"/>
      <c r="B1207" s="443"/>
      <c r="C1207" s="443"/>
      <c r="D1207" s="43"/>
      <c r="E1207" s="474"/>
      <c r="K1207" s="391"/>
      <c r="L1207" s="225"/>
      <c r="M1207" s="225"/>
      <c r="N1207" s="225"/>
      <c r="O1207" s="225"/>
      <c r="P1207" s="225"/>
    </row>
    <row r="1208" spans="1:16" s="281" customFormat="1" ht="24" customHeight="1">
      <c r="A1208" s="473"/>
      <c r="B1208" s="443"/>
      <c r="C1208" s="443"/>
      <c r="D1208" s="43"/>
      <c r="E1208" s="474"/>
      <c r="K1208" s="391"/>
      <c r="L1208" s="225"/>
      <c r="M1208" s="225"/>
      <c r="N1208" s="225"/>
      <c r="O1208" s="225"/>
      <c r="P1208" s="225"/>
    </row>
    <row r="1209" spans="1:16" s="281" customFormat="1" ht="24" customHeight="1">
      <c r="A1209" s="473"/>
      <c r="B1209" s="443"/>
      <c r="C1209" s="443"/>
      <c r="D1209" s="43"/>
      <c r="E1209" s="474"/>
      <c r="K1209" s="391"/>
      <c r="L1209" s="225"/>
      <c r="M1209" s="225"/>
      <c r="N1209" s="225"/>
      <c r="O1209" s="225"/>
      <c r="P1209" s="225"/>
    </row>
    <row r="1210" spans="1:16" s="281" customFormat="1" ht="24" customHeight="1">
      <c r="A1210" s="473"/>
      <c r="B1210" s="443"/>
      <c r="C1210" s="443"/>
      <c r="D1210" s="43"/>
      <c r="E1210" s="474"/>
      <c r="K1210" s="391"/>
      <c r="L1210" s="225"/>
      <c r="M1210" s="225"/>
      <c r="N1210" s="225"/>
      <c r="O1210" s="225"/>
      <c r="P1210" s="225"/>
    </row>
    <row r="1211" spans="1:16" s="281" customFormat="1" ht="24" customHeight="1">
      <c r="A1211" s="473"/>
      <c r="B1211" s="443"/>
      <c r="C1211" s="443"/>
      <c r="D1211" s="43"/>
      <c r="E1211" s="474"/>
      <c r="K1211" s="391"/>
      <c r="L1211" s="225"/>
      <c r="M1211" s="225"/>
      <c r="N1211" s="225"/>
      <c r="O1211" s="225"/>
      <c r="P1211" s="225"/>
    </row>
    <row r="1212" spans="1:16" s="281" customFormat="1" ht="24" customHeight="1">
      <c r="A1212" s="473"/>
      <c r="B1212" s="443"/>
      <c r="C1212" s="443"/>
      <c r="D1212" s="43"/>
      <c r="E1212" s="474"/>
      <c r="K1212" s="391"/>
      <c r="L1212" s="225"/>
      <c r="M1212" s="225"/>
      <c r="N1212" s="225"/>
      <c r="O1212" s="225"/>
      <c r="P1212" s="225"/>
    </row>
    <row r="1213" spans="1:16" s="281" customFormat="1" ht="24" customHeight="1">
      <c r="A1213" s="473"/>
      <c r="B1213" s="443"/>
      <c r="C1213" s="443"/>
      <c r="D1213" s="43"/>
      <c r="E1213" s="474"/>
      <c r="K1213" s="391"/>
      <c r="L1213" s="225"/>
      <c r="M1213" s="225"/>
      <c r="N1213" s="225"/>
      <c r="O1213" s="225"/>
      <c r="P1213" s="225"/>
    </row>
    <row r="1214" spans="1:16" s="281" customFormat="1" ht="24" customHeight="1">
      <c r="A1214" s="473"/>
      <c r="B1214" s="443"/>
      <c r="C1214" s="443"/>
      <c r="D1214" s="43"/>
      <c r="E1214" s="474"/>
      <c r="K1214" s="391"/>
      <c r="L1214" s="225"/>
      <c r="M1214" s="225"/>
      <c r="N1214" s="225"/>
      <c r="O1214" s="225"/>
      <c r="P1214" s="225"/>
    </row>
    <row r="1215" spans="1:16" s="281" customFormat="1" ht="24" customHeight="1">
      <c r="A1215" s="473"/>
      <c r="B1215" s="443"/>
      <c r="C1215" s="443"/>
      <c r="D1215" s="43"/>
      <c r="E1215" s="474"/>
      <c r="K1215" s="391"/>
      <c r="L1215" s="225"/>
      <c r="M1215" s="225"/>
      <c r="N1215" s="225"/>
      <c r="O1215" s="225"/>
      <c r="P1215" s="225"/>
    </row>
    <row r="1216" spans="1:16" s="281" customFormat="1" ht="24" customHeight="1">
      <c r="A1216" s="473"/>
      <c r="B1216" s="443"/>
      <c r="C1216" s="443"/>
      <c r="D1216" s="43"/>
      <c r="E1216" s="474"/>
      <c r="K1216" s="391"/>
      <c r="L1216" s="225"/>
      <c r="M1216" s="225"/>
      <c r="N1216" s="225"/>
      <c r="O1216" s="225"/>
      <c r="P1216" s="225"/>
    </row>
    <row r="1217" spans="1:16" s="281" customFormat="1" ht="24" customHeight="1">
      <c r="A1217" s="473"/>
      <c r="B1217" s="443"/>
      <c r="C1217" s="443"/>
      <c r="D1217" s="43"/>
      <c r="E1217" s="474"/>
      <c r="K1217" s="391"/>
      <c r="L1217" s="225"/>
      <c r="M1217" s="225"/>
      <c r="N1217" s="225"/>
      <c r="O1217" s="225"/>
      <c r="P1217" s="225"/>
    </row>
    <row r="1218" spans="1:16" s="281" customFormat="1" ht="24" customHeight="1">
      <c r="A1218" s="473"/>
      <c r="B1218" s="443"/>
      <c r="C1218" s="443"/>
      <c r="D1218" s="43"/>
      <c r="E1218" s="474"/>
      <c r="K1218" s="391"/>
      <c r="L1218" s="225"/>
      <c r="M1218" s="225"/>
      <c r="N1218" s="225"/>
      <c r="O1218" s="225"/>
      <c r="P1218" s="225"/>
    </row>
    <row r="1219" spans="1:16" s="281" customFormat="1" ht="24" customHeight="1">
      <c r="A1219" s="473"/>
      <c r="B1219" s="443"/>
      <c r="C1219" s="443"/>
      <c r="D1219" s="43"/>
      <c r="E1219" s="474"/>
      <c r="K1219" s="391"/>
      <c r="L1219" s="225"/>
      <c r="M1219" s="225"/>
      <c r="N1219" s="225"/>
      <c r="O1219" s="225"/>
      <c r="P1219" s="225"/>
    </row>
    <row r="1220" spans="1:16" s="281" customFormat="1" ht="24" customHeight="1">
      <c r="A1220" s="473"/>
      <c r="B1220" s="443"/>
      <c r="C1220" s="443"/>
      <c r="D1220" s="43"/>
      <c r="E1220" s="474"/>
      <c r="K1220" s="391"/>
      <c r="L1220" s="225"/>
      <c r="M1220" s="225"/>
      <c r="N1220" s="225"/>
      <c r="O1220" s="225"/>
      <c r="P1220" s="225"/>
    </row>
    <row r="1221" spans="1:16" s="281" customFormat="1" ht="24" customHeight="1">
      <c r="A1221" s="473"/>
      <c r="B1221" s="443"/>
      <c r="C1221" s="443"/>
      <c r="D1221" s="43"/>
      <c r="E1221" s="474"/>
      <c r="K1221" s="391"/>
      <c r="L1221" s="225"/>
      <c r="M1221" s="225"/>
      <c r="N1221" s="225"/>
      <c r="O1221" s="225"/>
      <c r="P1221" s="225"/>
    </row>
    <row r="1222" spans="1:16" s="281" customFormat="1" ht="24" customHeight="1">
      <c r="A1222" s="473"/>
      <c r="B1222" s="443"/>
      <c r="C1222" s="443"/>
      <c r="D1222" s="43"/>
      <c r="E1222" s="474"/>
      <c r="K1222" s="391"/>
      <c r="L1222" s="225"/>
      <c r="M1222" s="225"/>
      <c r="N1222" s="225"/>
      <c r="O1222" s="225"/>
      <c r="P1222" s="225"/>
    </row>
    <row r="1223" spans="1:16" s="281" customFormat="1" ht="24" customHeight="1">
      <c r="A1223" s="473"/>
      <c r="B1223" s="443"/>
      <c r="C1223" s="443"/>
      <c r="D1223" s="43"/>
      <c r="E1223" s="474"/>
      <c r="K1223" s="391"/>
      <c r="L1223" s="225"/>
      <c r="M1223" s="225"/>
      <c r="N1223" s="225"/>
      <c r="O1223" s="225"/>
      <c r="P1223" s="225"/>
    </row>
    <row r="1224" spans="1:16" s="281" customFormat="1" ht="24" customHeight="1">
      <c r="A1224" s="473"/>
      <c r="B1224" s="443"/>
      <c r="C1224" s="443"/>
      <c r="D1224" s="43"/>
      <c r="E1224" s="474"/>
      <c r="K1224" s="391"/>
      <c r="L1224" s="225"/>
      <c r="M1224" s="225"/>
      <c r="N1224" s="225"/>
      <c r="O1224" s="225"/>
      <c r="P1224" s="225"/>
    </row>
    <row r="1225" spans="1:16" s="281" customFormat="1" ht="24" customHeight="1">
      <c r="A1225" s="473"/>
      <c r="B1225" s="443"/>
      <c r="C1225" s="443"/>
      <c r="D1225" s="43"/>
      <c r="E1225" s="474"/>
      <c r="K1225" s="391"/>
      <c r="L1225" s="225"/>
      <c r="M1225" s="225"/>
      <c r="N1225" s="225"/>
      <c r="O1225" s="225"/>
      <c r="P1225" s="225"/>
    </row>
    <row r="1226" spans="1:16" s="281" customFormat="1" ht="24" customHeight="1">
      <c r="A1226" s="473"/>
      <c r="B1226" s="443"/>
      <c r="C1226" s="443"/>
      <c r="D1226" s="43"/>
      <c r="E1226" s="474"/>
      <c r="K1226" s="391"/>
      <c r="L1226" s="225"/>
      <c r="M1226" s="225"/>
      <c r="N1226" s="225"/>
      <c r="O1226" s="225"/>
      <c r="P1226" s="225"/>
    </row>
    <row r="1227" spans="1:16" s="281" customFormat="1" ht="24" customHeight="1">
      <c r="A1227" s="473"/>
      <c r="B1227" s="443"/>
      <c r="C1227" s="443"/>
      <c r="D1227" s="43"/>
      <c r="E1227" s="474"/>
      <c r="K1227" s="391"/>
      <c r="L1227" s="225"/>
      <c r="M1227" s="225"/>
      <c r="N1227" s="225"/>
      <c r="O1227" s="225"/>
      <c r="P1227" s="225"/>
    </row>
    <row r="1228" spans="1:16" s="281" customFormat="1" ht="24" customHeight="1">
      <c r="A1228" s="473"/>
      <c r="B1228" s="443"/>
      <c r="C1228" s="443"/>
      <c r="D1228" s="43"/>
      <c r="E1228" s="474"/>
      <c r="K1228" s="391"/>
      <c r="L1228" s="225"/>
      <c r="M1228" s="225"/>
      <c r="N1228" s="225"/>
      <c r="O1228" s="225"/>
      <c r="P1228" s="225"/>
    </row>
    <row r="1229" spans="1:16" s="281" customFormat="1" ht="24" customHeight="1">
      <c r="A1229" s="473"/>
      <c r="B1229" s="443"/>
      <c r="C1229" s="443"/>
      <c r="D1229" s="43"/>
      <c r="E1229" s="474"/>
      <c r="K1229" s="391"/>
      <c r="L1229" s="225"/>
      <c r="M1229" s="225"/>
      <c r="N1229" s="225"/>
      <c r="O1229" s="225"/>
      <c r="P1229" s="225"/>
    </row>
    <row r="1230" spans="1:16" s="281" customFormat="1" ht="24" customHeight="1">
      <c r="A1230" s="473"/>
      <c r="B1230" s="443"/>
      <c r="C1230" s="443"/>
      <c r="D1230" s="43"/>
      <c r="E1230" s="474"/>
      <c r="K1230" s="391"/>
      <c r="L1230" s="225"/>
      <c r="M1230" s="225"/>
      <c r="N1230" s="225"/>
      <c r="O1230" s="225"/>
      <c r="P1230" s="225"/>
    </row>
    <row r="1231" spans="1:16" s="281" customFormat="1" ht="24" customHeight="1">
      <c r="A1231" s="473"/>
      <c r="B1231" s="443"/>
      <c r="C1231" s="443"/>
      <c r="D1231" s="43"/>
      <c r="E1231" s="474"/>
      <c r="K1231" s="391"/>
      <c r="L1231" s="225"/>
      <c r="M1231" s="225"/>
      <c r="N1231" s="225"/>
      <c r="O1231" s="225"/>
      <c r="P1231" s="225"/>
    </row>
    <row r="1232" spans="1:16" s="281" customFormat="1" ht="24" customHeight="1">
      <c r="A1232" s="473"/>
      <c r="B1232" s="443"/>
      <c r="C1232" s="443"/>
      <c r="D1232" s="43"/>
      <c r="E1232" s="474"/>
      <c r="K1232" s="391"/>
      <c r="L1232" s="225"/>
      <c r="M1232" s="225"/>
      <c r="N1232" s="225"/>
      <c r="O1232" s="225"/>
      <c r="P1232" s="225"/>
    </row>
    <row r="1233" spans="1:16" s="281" customFormat="1" ht="24" customHeight="1">
      <c r="A1233" s="473"/>
      <c r="B1233" s="443"/>
      <c r="C1233" s="443"/>
      <c r="D1233" s="43"/>
      <c r="E1233" s="474"/>
      <c r="K1233" s="391"/>
      <c r="L1233" s="225"/>
      <c r="M1233" s="225"/>
      <c r="N1233" s="225"/>
      <c r="O1233" s="225"/>
      <c r="P1233" s="225"/>
    </row>
    <row r="1234" spans="1:16" s="281" customFormat="1" ht="24" customHeight="1">
      <c r="A1234" s="473"/>
      <c r="B1234" s="443"/>
      <c r="C1234" s="443"/>
      <c r="D1234" s="43"/>
      <c r="E1234" s="474"/>
      <c r="K1234" s="391"/>
      <c r="L1234" s="225"/>
      <c r="M1234" s="225"/>
      <c r="N1234" s="225"/>
      <c r="O1234" s="225"/>
      <c r="P1234" s="225"/>
    </row>
    <row r="1235" spans="1:16" s="281" customFormat="1" ht="24" customHeight="1">
      <c r="A1235" s="473"/>
      <c r="B1235" s="443"/>
      <c r="C1235" s="443"/>
      <c r="D1235" s="43"/>
      <c r="E1235" s="474"/>
      <c r="K1235" s="391"/>
      <c r="L1235" s="225"/>
      <c r="M1235" s="225"/>
      <c r="N1235" s="225"/>
      <c r="O1235" s="225"/>
      <c r="P1235" s="225"/>
    </row>
    <row r="1236" spans="1:16" s="281" customFormat="1" ht="24" customHeight="1">
      <c r="A1236" s="473"/>
      <c r="B1236" s="443"/>
      <c r="C1236" s="443"/>
      <c r="D1236" s="43"/>
      <c r="E1236" s="474"/>
      <c r="K1236" s="391"/>
      <c r="L1236" s="225"/>
      <c r="M1236" s="225"/>
      <c r="N1236" s="225"/>
      <c r="O1236" s="225"/>
      <c r="P1236" s="225"/>
    </row>
    <row r="1237" spans="1:16" s="281" customFormat="1" ht="24" customHeight="1">
      <c r="A1237" s="473"/>
      <c r="B1237" s="443"/>
      <c r="C1237" s="443"/>
      <c r="D1237" s="43"/>
      <c r="E1237" s="474"/>
      <c r="K1237" s="391"/>
      <c r="L1237" s="225"/>
      <c r="M1237" s="225"/>
      <c r="N1237" s="225"/>
      <c r="O1237" s="225"/>
      <c r="P1237" s="225"/>
    </row>
    <row r="1238" spans="1:16" s="281" customFormat="1" ht="24" customHeight="1">
      <c r="A1238" s="473"/>
      <c r="B1238" s="443"/>
      <c r="C1238" s="443"/>
      <c r="D1238" s="43"/>
      <c r="E1238" s="474"/>
      <c r="K1238" s="391"/>
      <c r="L1238" s="225"/>
      <c r="M1238" s="225"/>
      <c r="N1238" s="225"/>
      <c r="O1238" s="225"/>
      <c r="P1238" s="225"/>
    </row>
    <row r="1239" spans="1:16" s="281" customFormat="1" ht="24" customHeight="1">
      <c r="A1239" s="473"/>
      <c r="B1239" s="443"/>
      <c r="C1239" s="443"/>
      <c r="D1239" s="43"/>
      <c r="E1239" s="474"/>
      <c r="K1239" s="391"/>
      <c r="L1239" s="225"/>
      <c r="M1239" s="225"/>
      <c r="N1239" s="225"/>
      <c r="O1239" s="225"/>
      <c r="P1239" s="225"/>
    </row>
    <row r="1240" spans="1:16" s="281" customFormat="1" ht="24" customHeight="1">
      <c r="A1240" s="473"/>
      <c r="B1240" s="443"/>
      <c r="C1240" s="443"/>
      <c r="D1240" s="43"/>
      <c r="E1240" s="474"/>
      <c r="K1240" s="391"/>
      <c r="L1240" s="225"/>
      <c r="M1240" s="225"/>
      <c r="N1240" s="225"/>
      <c r="O1240" s="225"/>
      <c r="P1240" s="225"/>
    </row>
    <row r="1241" spans="1:16" s="281" customFormat="1" ht="24" customHeight="1">
      <c r="A1241" s="473"/>
      <c r="B1241" s="443"/>
      <c r="C1241" s="443"/>
      <c r="D1241" s="43"/>
      <c r="E1241" s="474"/>
      <c r="K1241" s="391"/>
      <c r="L1241" s="225"/>
      <c r="M1241" s="225"/>
      <c r="N1241" s="225"/>
      <c r="O1241" s="225"/>
      <c r="P1241" s="225"/>
    </row>
    <row r="1242" spans="1:16" s="281" customFormat="1" ht="24" customHeight="1">
      <c r="A1242" s="473"/>
      <c r="B1242" s="443"/>
      <c r="C1242" s="443"/>
      <c r="D1242" s="43"/>
      <c r="E1242" s="474"/>
      <c r="K1242" s="391"/>
      <c r="L1242" s="225"/>
      <c r="M1242" s="225"/>
      <c r="N1242" s="225"/>
      <c r="O1242" s="225"/>
      <c r="P1242" s="225"/>
    </row>
    <row r="1243" spans="1:16" s="281" customFormat="1" ht="24" customHeight="1">
      <c r="A1243" s="473"/>
      <c r="B1243" s="443"/>
      <c r="C1243" s="443"/>
      <c r="D1243" s="43"/>
      <c r="E1243" s="474"/>
      <c r="K1243" s="391"/>
      <c r="L1243" s="225"/>
      <c r="M1243" s="225"/>
      <c r="N1243" s="225"/>
      <c r="O1243" s="225"/>
      <c r="P1243" s="225"/>
    </row>
    <row r="1244" spans="1:16" s="281" customFormat="1" ht="24" customHeight="1">
      <c r="A1244" s="473"/>
      <c r="B1244" s="443"/>
      <c r="C1244" s="443"/>
      <c r="D1244" s="43"/>
      <c r="E1244" s="474"/>
      <c r="K1244" s="391"/>
      <c r="L1244" s="225"/>
      <c r="M1244" s="225"/>
      <c r="N1244" s="225"/>
      <c r="O1244" s="225"/>
      <c r="P1244" s="225"/>
    </row>
    <row r="1245" spans="1:16" s="281" customFormat="1" ht="24" customHeight="1">
      <c r="A1245" s="473"/>
      <c r="B1245" s="443"/>
      <c r="C1245" s="443"/>
      <c r="D1245" s="43"/>
      <c r="E1245" s="474"/>
      <c r="K1245" s="391"/>
      <c r="L1245" s="225"/>
      <c r="M1245" s="225"/>
      <c r="N1245" s="225"/>
      <c r="O1245" s="225"/>
      <c r="P1245" s="225"/>
    </row>
    <row r="1246" spans="1:16" s="281" customFormat="1" ht="24" customHeight="1">
      <c r="A1246" s="473"/>
      <c r="B1246" s="443"/>
      <c r="C1246" s="443"/>
      <c r="D1246" s="43"/>
      <c r="E1246" s="474"/>
      <c r="K1246" s="391"/>
      <c r="L1246" s="225"/>
      <c r="M1246" s="225"/>
      <c r="N1246" s="225"/>
      <c r="O1246" s="225"/>
      <c r="P1246" s="225"/>
    </row>
    <row r="1247" spans="1:16" s="281" customFormat="1" ht="24" customHeight="1">
      <c r="A1247" s="473"/>
      <c r="B1247" s="443"/>
      <c r="C1247" s="443"/>
      <c r="D1247" s="43"/>
      <c r="E1247" s="474"/>
      <c r="K1247" s="391"/>
      <c r="L1247" s="225"/>
      <c r="M1247" s="225"/>
      <c r="N1247" s="225"/>
      <c r="O1247" s="225"/>
      <c r="P1247" s="225"/>
    </row>
    <row r="1248" spans="1:16" s="281" customFormat="1" ht="24" customHeight="1">
      <c r="A1248" s="473"/>
      <c r="B1248" s="443"/>
      <c r="C1248" s="443"/>
      <c r="D1248" s="43"/>
      <c r="E1248" s="474"/>
      <c r="K1248" s="391"/>
      <c r="L1248" s="225"/>
      <c r="M1248" s="225"/>
      <c r="N1248" s="225"/>
      <c r="O1248" s="225"/>
      <c r="P1248" s="225"/>
    </row>
    <row r="1249" spans="1:16" s="281" customFormat="1" ht="24" customHeight="1">
      <c r="A1249" s="473"/>
      <c r="B1249" s="443"/>
      <c r="C1249" s="443"/>
      <c r="D1249" s="43"/>
      <c r="E1249" s="474"/>
      <c r="K1249" s="391"/>
      <c r="L1249" s="225"/>
      <c r="M1249" s="225"/>
      <c r="N1249" s="225"/>
      <c r="O1249" s="225"/>
      <c r="P1249" s="225"/>
    </row>
    <row r="1250" spans="1:16" s="281" customFormat="1" ht="24" customHeight="1">
      <c r="A1250" s="473"/>
      <c r="B1250" s="443"/>
      <c r="C1250" s="443"/>
      <c r="D1250" s="43"/>
      <c r="E1250" s="474"/>
      <c r="K1250" s="391"/>
      <c r="L1250" s="225"/>
      <c r="M1250" s="225"/>
      <c r="N1250" s="225"/>
      <c r="O1250" s="225"/>
      <c r="P1250" s="225"/>
    </row>
    <row r="1251" spans="1:16" s="281" customFormat="1" ht="24" customHeight="1">
      <c r="A1251" s="473"/>
      <c r="B1251" s="443"/>
      <c r="C1251" s="443"/>
      <c r="D1251" s="43"/>
      <c r="E1251" s="474"/>
      <c r="K1251" s="391"/>
      <c r="L1251" s="225"/>
      <c r="M1251" s="225"/>
      <c r="N1251" s="225"/>
      <c r="O1251" s="225"/>
      <c r="P1251" s="225"/>
    </row>
    <row r="1252" spans="1:16" s="281" customFormat="1" ht="24" customHeight="1">
      <c r="A1252" s="473"/>
      <c r="B1252" s="443"/>
      <c r="C1252" s="443"/>
      <c r="D1252" s="43"/>
      <c r="E1252" s="474"/>
      <c r="K1252" s="391"/>
      <c r="L1252" s="225"/>
      <c r="M1252" s="225"/>
      <c r="N1252" s="225"/>
      <c r="O1252" s="225"/>
      <c r="P1252" s="225"/>
    </row>
    <row r="1253" spans="1:16" s="281" customFormat="1" ht="24" customHeight="1">
      <c r="A1253" s="473"/>
      <c r="B1253" s="443"/>
      <c r="C1253" s="443"/>
      <c r="D1253" s="43"/>
      <c r="E1253" s="474"/>
      <c r="K1253" s="391"/>
      <c r="L1253" s="225"/>
      <c r="M1253" s="225"/>
      <c r="N1253" s="225"/>
      <c r="O1253" s="225"/>
      <c r="P1253" s="225"/>
    </row>
    <row r="1254" spans="1:16" s="281" customFormat="1" ht="24" customHeight="1">
      <c r="A1254" s="473"/>
      <c r="B1254" s="443"/>
      <c r="C1254" s="443"/>
      <c r="D1254" s="43"/>
      <c r="E1254" s="474"/>
      <c r="K1254" s="391"/>
      <c r="L1254" s="225"/>
      <c r="M1254" s="225"/>
      <c r="N1254" s="225"/>
      <c r="O1254" s="225"/>
      <c r="P1254" s="225"/>
    </row>
    <row r="1255" spans="1:16" s="281" customFormat="1" ht="24" customHeight="1">
      <c r="A1255" s="473"/>
      <c r="B1255" s="443"/>
      <c r="C1255" s="443"/>
      <c r="D1255" s="43"/>
      <c r="E1255" s="474"/>
      <c r="K1255" s="391"/>
      <c r="L1255" s="225"/>
      <c r="M1255" s="225"/>
      <c r="N1255" s="225"/>
      <c r="O1255" s="225"/>
      <c r="P1255" s="225"/>
    </row>
    <row r="1256" spans="1:16" s="281" customFormat="1" ht="24" customHeight="1">
      <c r="A1256" s="473"/>
      <c r="B1256" s="443"/>
      <c r="C1256" s="443"/>
      <c r="D1256" s="43"/>
      <c r="E1256" s="474"/>
      <c r="K1256" s="391"/>
      <c r="L1256" s="225"/>
      <c r="M1256" s="225"/>
      <c r="N1256" s="225"/>
      <c r="O1256" s="225"/>
      <c r="P1256" s="225"/>
    </row>
    <row r="1257" spans="1:16" s="281" customFormat="1" ht="24" customHeight="1">
      <c r="A1257" s="473"/>
      <c r="B1257" s="443"/>
      <c r="C1257" s="443"/>
      <c r="D1257" s="43"/>
      <c r="E1257" s="474"/>
      <c r="K1257" s="391"/>
      <c r="L1257" s="225"/>
      <c r="M1257" s="225"/>
      <c r="N1257" s="225"/>
      <c r="O1257" s="225"/>
      <c r="P1257" s="225"/>
    </row>
    <row r="1258" spans="1:16" s="281" customFormat="1" ht="24" customHeight="1">
      <c r="A1258" s="473"/>
      <c r="B1258" s="443"/>
      <c r="C1258" s="443"/>
      <c r="D1258" s="43"/>
      <c r="E1258" s="474"/>
      <c r="K1258" s="391"/>
      <c r="L1258" s="225"/>
      <c r="M1258" s="225"/>
      <c r="N1258" s="225"/>
      <c r="O1258" s="225"/>
      <c r="P1258" s="225"/>
    </row>
    <row r="1259" spans="1:16" s="281" customFormat="1" ht="24" customHeight="1">
      <c r="A1259" s="473"/>
      <c r="B1259" s="443"/>
      <c r="C1259" s="443"/>
      <c r="D1259" s="43"/>
      <c r="E1259" s="474"/>
      <c r="K1259" s="391"/>
      <c r="L1259" s="225"/>
      <c r="M1259" s="225"/>
      <c r="N1259" s="225"/>
      <c r="O1259" s="225"/>
      <c r="P1259" s="225"/>
    </row>
    <row r="1260" spans="1:16" s="281" customFormat="1" ht="24" customHeight="1">
      <c r="A1260" s="473"/>
      <c r="B1260" s="443"/>
      <c r="C1260" s="443"/>
      <c r="D1260" s="43"/>
      <c r="E1260" s="474"/>
      <c r="K1260" s="391"/>
      <c r="L1260" s="225"/>
      <c r="M1260" s="225"/>
      <c r="N1260" s="225"/>
      <c r="O1260" s="225"/>
      <c r="P1260" s="225"/>
    </row>
    <row r="1261" spans="1:16" s="281" customFormat="1" ht="24" customHeight="1">
      <c r="A1261" s="473"/>
      <c r="B1261" s="443"/>
      <c r="C1261" s="443"/>
      <c r="D1261" s="43"/>
      <c r="E1261" s="474"/>
      <c r="K1261" s="391"/>
      <c r="L1261" s="225"/>
      <c r="M1261" s="225"/>
      <c r="N1261" s="225"/>
      <c r="O1261" s="225"/>
      <c r="P1261" s="225"/>
    </row>
    <row r="1262" spans="1:16" s="281" customFormat="1" ht="24" customHeight="1">
      <c r="A1262" s="473"/>
      <c r="B1262" s="443"/>
      <c r="C1262" s="443"/>
      <c r="D1262" s="43"/>
      <c r="E1262" s="474"/>
      <c r="K1262" s="391"/>
      <c r="L1262" s="225"/>
      <c r="M1262" s="225"/>
      <c r="N1262" s="225"/>
      <c r="O1262" s="225"/>
      <c r="P1262" s="225"/>
    </row>
    <row r="1263" spans="1:16" s="281" customFormat="1" ht="24" customHeight="1">
      <c r="A1263" s="473"/>
      <c r="B1263" s="443"/>
      <c r="C1263" s="443"/>
      <c r="D1263" s="43"/>
      <c r="E1263" s="474"/>
      <c r="K1263" s="391"/>
      <c r="L1263" s="225"/>
      <c r="M1263" s="225"/>
      <c r="N1263" s="225"/>
      <c r="O1263" s="225"/>
      <c r="P1263" s="225"/>
    </row>
    <row r="1264" spans="1:16" s="281" customFormat="1" ht="24" customHeight="1">
      <c r="A1264" s="473"/>
      <c r="B1264" s="443"/>
      <c r="C1264" s="443"/>
      <c r="D1264" s="43"/>
      <c r="E1264" s="474"/>
      <c r="K1264" s="391"/>
      <c r="L1264" s="225"/>
      <c r="M1264" s="225"/>
      <c r="N1264" s="225"/>
      <c r="O1264" s="225"/>
      <c r="P1264" s="225"/>
    </row>
    <row r="1265" spans="1:16" s="281" customFormat="1" ht="24" customHeight="1">
      <c r="A1265" s="473"/>
      <c r="B1265" s="443"/>
      <c r="C1265" s="443"/>
      <c r="D1265" s="43"/>
      <c r="E1265" s="474"/>
      <c r="K1265" s="391"/>
      <c r="L1265" s="225"/>
      <c r="M1265" s="225"/>
      <c r="N1265" s="225"/>
      <c r="O1265" s="225"/>
      <c r="P1265" s="225"/>
    </row>
    <row r="1266" spans="1:16" s="281" customFormat="1" ht="24" customHeight="1">
      <c r="A1266" s="473"/>
      <c r="B1266" s="443"/>
      <c r="C1266" s="443"/>
      <c r="D1266" s="43"/>
      <c r="E1266" s="474"/>
      <c r="K1266" s="391"/>
      <c r="L1266" s="225"/>
      <c r="M1266" s="225"/>
      <c r="N1266" s="225"/>
      <c r="O1266" s="225"/>
      <c r="P1266" s="225"/>
    </row>
    <row r="1267" spans="1:16" s="281" customFormat="1" ht="24" customHeight="1">
      <c r="A1267" s="473"/>
      <c r="B1267" s="443"/>
      <c r="C1267" s="443"/>
      <c r="D1267" s="43"/>
      <c r="E1267" s="474"/>
      <c r="K1267" s="391"/>
      <c r="L1267" s="225"/>
      <c r="M1267" s="225"/>
      <c r="N1267" s="225"/>
      <c r="O1267" s="225"/>
      <c r="P1267" s="225"/>
    </row>
    <row r="1268" spans="1:16" s="281" customFormat="1" ht="24" customHeight="1">
      <c r="A1268" s="473"/>
      <c r="B1268" s="443"/>
      <c r="C1268" s="443"/>
      <c r="D1268" s="43"/>
      <c r="E1268" s="474"/>
      <c r="K1268" s="391"/>
      <c r="L1268" s="225"/>
      <c r="M1268" s="225"/>
      <c r="N1268" s="225"/>
      <c r="O1268" s="225"/>
      <c r="P1268" s="225"/>
    </row>
    <row r="1269" spans="1:16" s="281" customFormat="1" ht="24" customHeight="1">
      <c r="A1269" s="473"/>
      <c r="B1269" s="443"/>
      <c r="C1269" s="443"/>
      <c r="D1269" s="43"/>
      <c r="E1269" s="474"/>
      <c r="K1269" s="391"/>
      <c r="L1269" s="225"/>
      <c r="M1269" s="225"/>
      <c r="N1269" s="225"/>
      <c r="O1269" s="225"/>
      <c r="P1269" s="225"/>
    </row>
    <row r="1270" spans="1:16" s="281" customFormat="1" ht="24" customHeight="1">
      <c r="A1270" s="473"/>
      <c r="B1270" s="443"/>
      <c r="C1270" s="443"/>
      <c r="D1270" s="43"/>
      <c r="E1270" s="474"/>
      <c r="K1270" s="391"/>
      <c r="L1270" s="225"/>
      <c r="M1270" s="225"/>
      <c r="N1270" s="225"/>
      <c r="O1270" s="225"/>
      <c r="P1270" s="225"/>
    </row>
    <row r="1271" spans="1:16" s="281" customFormat="1" ht="24" customHeight="1">
      <c r="A1271" s="473"/>
      <c r="B1271" s="443"/>
      <c r="C1271" s="443"/>
      <c r="D1271" s="43"/>
      <c r="E1271" s="474"/>
      <c r="K1271" s="391"/>
      <c r="L1271" s="225"/>
      <c r="M1271" s="225"/>
      <c r="N1271" s="225"/>
      <c r="O1271" s="225"/>
      <c r="P1271" s="225"/>
    </row>
    <row r="1272" spans="1:16" s="281" customFormat="1" ht="24" customHeight="1">
      <c r="A1272" s="473"/>
      <c r="B1272" s="443"/>
      <c r="C1272" s="443"/>
      <c r="D1272" s="43"/>
      <c r="E1272" s="474"/>
      <c r="K1272" s="391"/>
      <c r="L1272" s="225"/>
      <c r="M1272" s="225"/>
      <c r="N1272" s="225"/>
      <c r="O1272" s="225"/>
      <c r="P1272" s="225"/>
    </row>
    <row r="1273" spans="1:16" s="281" customFormat="1" ht="24" customHeight="1">
      <c r="A1273" s="473"/>
      <c r="B1273" s="443"/>
      <c r="C1273" s="443"/>
      <c r="D1273" s="43"/>
      <c r="E1273" s="474"/>
      <c r="K1273" s="391"/>
      <c r="L1273" s="225"/>
      <c r="M1273" s="225"/>
      <c r="N1273" s="225"/>
      <c r="O1273" s="225"/>
      <c r="P1273" s="225"/>
    </row>
    <row r="1274" spans="1:16" s="281" customFormat="1" ht="24" customHeight="1">
      <c r="A1274" s="473"/>
      <c r="B1274" s="443"/>
      <c r="C1274" s="443"/>
      <c r="D1274" s="43"/>
      <c r="E1274" s="474"/>
      <c r="K1274" s="391"/>
      <c r="L1274" s="225"/>
      <c r="M1274" s="225"/>
      <c r="N1274" s="225"/>
      <c r="O1274" s="225"/>
      <c r="P1274" s="225"/>
    </row>
    <row r="1275" spans="1:16" s="281" customFormat="1" ht="24" customHeight="1">
      <c r="A1275" s="473"/>
      <c r="B1275" s="443"/>
      <c r="C1275" s="443"/>
      <c r="D1275" s="43"/>
      <c r="E1275" s="474"/>
      <c r="K1275" s="391"/>
      <c r="L1275" s="225"/>
      <c r="M1275" s="225"/>
      <c r="N1275" s="225"/>
      <c r="O1275" s="225"/>
      <c r="P1275" s="225"/>
    </row>
    <row r="1276" spans="1:16" s="281" customFormat="1" ht="24" customHeight="1">
      <c r="A1276" s="473"/>
      <c r="B1276" s="443"/>
      <c r="C1276" s="443"/>
      <c r="D1276" s="43"/>
      <c r="E1276" s="474"/>
      <c r="K1276" s="391"/>
      <c r="L1276" s="225"/>
      <c r="M1276" s="225"/>
      <c r="N1276" s="225"/>
      <c r="O1276" s="225"/>
      <c r="P1276" s="225"/>
    </row>
    <row r="1277" spans="1:16" s="281" customFormat="1" ht="24" customHeight="1">
      <c r="A1277" s="473"/>
      <c r="B1277" s="443"/>
      <c r="C1277" s="443"/>
      <c r="D1277" s="43"/>
      <c r="E1277" s="474"/>
      <c r="K1277" s="391"/>
      <c r="L1277" s="225"/>
      <c r="M1277" s="225"/>
      <c r="N1277" s="225"/>
      <c r="O1277" s="225"/>
      <c r="P1277" s="225"/>
    </row>
    <row r="1278" spans="1:16" s="281" customFormat="1" ht="24" customHeight="1">
      <c r="A1278" s="473"/>
      <c r="B1278" s="443"/>
      <c r="C1278" s="443"/>
      <c r="D1278" s="43"/>
      <c r="E1278" s="474"/>
      <c r="K1278" s="391"/>
      <c r="L1278" s="225"/>
      <c r="M1278" s="225"/>
      <c r="N1278" s="225"/>
      <c r="O1278" s="225"/>
      <c r="P1278" s="225"/>
    </row>
    <row r="1279" spans="1:16" s="281" customFormat="1" ht="24" customHeight="1">
      <c r="A1279" s="473"/>
      <c r="B1279" s="443"/>
      <c r="C1279" s="443"/>
      <c r="D1279" s="43"/>
      <c r="E1279" s="474"/>
      <c r="K1279" s="391"/>
      <c r="L1279" s="225"/>
      <c r="M1279" s="225"/>
      <c r="N1279" s="225"/>
      <c r="O1279" s="225"/>
      <c r="P1279" s="225"/>
    </row>
    <row r="1280" spans="1:16" s="281" customFormat="1" ht="24" customHeight="1">
      <c r="A1280" s="473"/>
      <c r="B1280" s="443"/>
      <c r="C1280" s="443"/>
      <c r="D1280" s="43"/>
      <c r="E1280" s="474"/>
      <c r="K1280" s="391"/>
      <c r="L1280" s="225"/>
      <c r="M1280" s="225"/>
      <c r="N1280" s="225"/>
      <c r="O1280" s="225"/>
      <c r="P1280" s="225"/>
    </row>
    <row r="1281" spans="1:16" s="281" customFormat="1" ht="24" customHeight="1">
      <c r="A1281" s="473"/>
      <c r="B1281" s="443"/>
      <c r="C1281" s="443"/>
      <c r="D1281" s="43"/>
      <c r="E1281" s="474"/>
      <c r="K1281" s="391"/>
      <c r="L1281" s="225"/>
      <c r="M1281" s="225"/>
      <c r="N1281" s="225"/>
      <c r="O1281" s="225"/>
      <c r="P1281" s="225"/>
    </row>
    <row r="1282" spans="1:16" s="281" customFormat="1" ht="24" customHeight="1">
      <c r="A1282" s="473"/>
      <c r="B1282" s="443"/>
      <c r="C1282" s="443"/>
      <c r="D1282" s="43"/>
      <c r="E1282" s="474"/>
      <c r="K1282" s="391"/>
      <c r="L1282" s="225"/>
      <c r="M1282" s="225"/>
      <c r="N1282" s="225"/>
      <c r="O1282" s="225"/>
      <c r="P1282" s="225"/>
    </row>
    <row r="1283" spans="1:16" s="281" customFormat="1" ht="24" customHeight="1">
      <c r="A1283" s="473"/>
      <c r="B1283" s="443"/>
      <c r="C1283" s="443"/>
      <c r="D1283" s="43"/>
      <c r="E1283" s="474"/>
      <c r="K1283" s="391"/>
      <c r="L1283" s="225"/>
      <c r="M1283" s="225"/>
      <c r="N1283" s="225"/>
      <c r="O1283" s="225"/>
      <c r="P1283" s="225"/>
    </row>
    <row r="1284" spans="1:16" s="281" customFormat="1" ht="24" customHeight="1">
      <c r="A1284" s="473"/>
      <c r="B1284" s="443"/>
      <c r="C1284" s="443"/>
      <c r="D1284" s="43"/>
      <c r="E1284" s="474"/>
      <c r="K1284" s="391"/>
      <c r="L1284" s="225"/>
      <c r="M1284" s="225"/>
      <c r="N1284" s="225"/>
      <c r="O1284" s="225"/>
      <c r="P1284" s="225"/>
    </row>
    <row r="1285" spans="1:16" s="281" customFormat="1" ht="24" customHeight="1">
      <c r="A1285" s="473"/>
      <c r="B1285" s="443"/>
      <c r="C1285" s="443"/>
      <c r="D1285" s="43"/>
      <c r="E1285" s="474"/>
      <c r="K1285" s="391"/>
      <c r="L1285" s="225"/>
      <c r="M1285" s="225"/>
      <c r="N1285" s="225"/>
      <c r="O1285" s="225"/>
      <c r="P1285" s="225"/>
    </row>
    <row r="1286" spans="1:16" s="281" customFormat="1" ht="24" customHeight="1">
      <c r="A1286" s="473"/>
      <c r="B1286" s="443"/>
      <c r="C1286" s="443"/>
      <c r="D1286" s="43"/>
      <c r="E1286" s="474"/>
      <c r="K1286" s="391"/>
      <c r="L1286" s="225"/>
      <c r="M1286" s="225"/>
      <c r="N1286" s="225"/>
      <c r="O1286" s="225"/>
      <c r="P1286" s="225"/>
    </row>
    <row r="1287" spans="1:16" s="281" customFormat="1" ht="24" customHeight="1">
      <c r="A1287" s="473"/>
      <c r="B1287" s="443"/>
      <c r="C1287" s="443"/>
      <c r="D1287" s="43"/>
      <c r="E1287" s="474"/>
      <c r="K1287" s="391"/>
      <c r="L1287" s="225"/>
      <c r="M1287" s="225"/>
      <c r="N1287" s="225"/>
      <c r="O1287" s="225"/>
      <c r="P1287" s="225"/>
    </row>
    <row r="1288" spans="1:16" s="281" customFormat="1" ht="24" customHeight="1">
      <c r="A1288" s="473"/>
      <c r="B1288" s="443"/>
      <c r="C1288" s="443"/>
      <c r="D1288" s="43"/>
      <c r="E1288" s="474"/>
      <c r="K1288" s="391"/>
      <c r="L1288" s="225"/>
      <c r="M1288" s="225"/>
      <c r="N1288" s="225"/>
      <c r="O1288" s="225"/>
      <c r="P1288" s="225"/>
    </row>
    <row r="1289" spans="1:16" s="281" customFormat="1" ht="24" customHeight="1">
      <c r="A1289" s="473"/>
      <c r="B1289" s="443"/>
      <c r="C1289" s="443"/>
      <c r="D1289" s="43"/>
      <c r="E1289" s="474"/>
      <c r="K1289" s="391"/>
      <c r="L1289" s="225"/>
      <c r="M1289" s="225"/>
      <c r="N1289" s="225"/>
      <c r="O1289" s="225"/>
      <c r="P1289" s="225"/>
    </row>
    <row r="1290" spans="1:16" s="281" customFormat="1" ht="24" customHeight="1">
      <c r="A1290" s="473"/>
      <c r="B1290" s="443"/>
      <c r="C1290" s="443"/>
      <c r="D1290" s="43"/>
      <c r="E1290" s="474"/>
      <c r="K1290" s="391"/>
      <c r="L1290" s="225"/>
      <c r="M1290" s="225"/>
      <c r="N1290" s="225"/>
      <c r="O1290" s="225"/>
      <c r="P1290" s="225"/>
    </row>
    <row r="1291" spans="1:16" s="281" customFormat="1" ht="24" customHeight="1">
      <c r="A1291" s="473"/>
      <c r="B1291" s="443"/>
      <c r="C1291" s="443"/>
      <c r="D1291" s="43"/>
      <c r="E1291" s="474"/>
      <c r="K1291" s="391"/>
      <c r="L1291" s="225"/>
      <c r="M1291" s="225"/>
      <c r="N1291" s="225"/>
      <c r="O1291" s="225"/>
      <c r="P1291" s="225"/>
    </row>
    <row r="1292" spans="1:16" s="281" customFormat="1" ht="24" customHeight="1">
      <c r="A1292" s="473"/>
      <c r="B1292" s="443"/>
      <c r="C1292" s="443"/>
      <c r="D1292" s="43"/>
      <c r="E1292" s="474"/>
      <c r="K1292" s="391"/>
      <c r="L1292" s="225"/>
      <c r="M1292" s="225"/>
      <c r="N1292" s="225"/>
      <c r="O1292" s="225"/>
      <c r="P1292" s="225"/>
    </row>
    <row r="1293" spans="1:16" s="281" customFormat="1" ht="24" customHeight="1">
      <c r="A1293" s="473"/>
      <c r="B1293" s="443"/>
      <c r="C1293" s="443"/>
      <c r="D1293" s="43"/>
      <c r="E1293" s="474"/>
      <c r="K1293" s="391"/>
      <c r="L1293" s="225"/>
      <c r="M1293" s="225"/>
      <c r="N1293" s="225"/>
      <c r="O1293" s="225"/>
      <c r="P1293" s="225"/>
    </row>
    <row r="1294" spans="1:16" s="281" customFormat="1" ht="24" customHeight="1">
      <c r="A1294" s="473"/>
      <c r="B1294" s="443"/>
      <c r="C1294" s="443"/>
      <c r="D1294" s="43"/>
      <c r="E1294" s="474"/>
      <c r="K1294" s="391"/>
      <c r="L1294" s="225"/>
      <c r="M1294" s="225"/>
      <c r="N1294" s="225"/>
      <c r="O1294" s="225"/>
      <c r="P1294" s="225"/>
    </row>
    <row r="1295" spans="1:16" s="281" customFormat="1" ht="24" customHeight="1">
      <c r="A1295" s="473"/>
      <c r="B1295" s="443"/>
      <c r="C1295" s="443"/>
      <c r="D1295" s="43"/>
      <c r="E1295" s="474"/>
      <c r="K1295" s="391"/>
      <c r="L1295" s="225"/>
      <c r="M1295" s="225"/>
      <c r="N1295" s="225"/>
      <c r="O1295" s="225"/>
      <c r="P1295" s="225"/>
    </row>
    <row r="1296" spans="1:16" s="281" customFormat="1" ht="24" customHeight="1">
      <c r="A1296" s="473"/>
      <c r="B1296" s="443"/>
      <c r="C1296" s="443"/>
      <c r="D1296" s="43"/>
      <c r="E1296" s="474"/>
      <c r="K1296" s="391"/>
      <c r="L1296" s="225"/>
      <c r="M1296" s="225"/>
      <c r="N1296" s="225"/>
      <c r="O1296" s="225"/>
      <c r="P1296" s="225"/>
    </row>
    <row r="1297" spans="1:16" s="281" customFormat="1" ht="24" customHeight="1">
      <c r="A1297" s="473"/>
      <c r="B1297" s="443"/>
      <c r="C1297" s="443"/>
      <c r="D1297" s="43"/>
      <c r="E1297" s="474"/>
      <c r="K1297" s="391"/>
      <c r="L1297" s="225"/>
      <c r="M1297" s="225"/>
      <c r="N1297" s="225"/>
      <c r="O1297" s="225"/>
      <c r="P1297" s="225"/>
    </row>
    <row r="1298" spans="1:16" s="281" customFormat="1" ht="24" customHeight="1">
      <c r="A1298" s="473"/>
      <c r="B1298" s="443"/>
      <c r="C1298" s="443"/>
      <c r="D1298" s="43"/>
      <c r="E1298" s="474"/>
      <c r="K1298" s="391"/>
      <c r="L1298" s="225"/>
      <c r="M1298" s="225"/>
      <c r="N1298" s="225"/>
      <c r="O1298" s="225"/>
      <c r="P1298" s="225"/>
    </row>
    <row r="1299" spans="1:16" s="281" customFormat="1" ht="24" customHeight="1">
      <c r="A1299" s="473"/>
      <c r="B1299" s="443"/>
      <c r="C1299" s="443"/>
      <c r="D1299" s="43"/>
      <c r="E1299" s="474"/>
      <c r="K1299" s="391"/>
      <c r="L1299" s="225"/>
      <c r="M1299" s="225"/>
      <c r="N1299" s="225"/>
      <c r="O1299" s="225"/>
      <c r="P1299" s="225"/>
    </row>
    <row r="1300" spans="1:16" s="281" customFormat="1" ht="24" customHeight="1">
      <c r="A1300" s="473"/>
      <c r="B1300" s="443"/>
      <c r="C1300" s="443"/>
      <c r="D1300" s="43"/>
      <c r="E1300" s="474"/>
      <c r="K1300" s="391"/>
      <c r="L1300" s="225"/>
      <c r="M1300" s="225"/>
      <c r="N1300" s="225"/>
      <c r="O1300" s="225"/>
      <c r="P1300" s="225"/>
    </row>
    <row r="1301" spans="1:16" s="281" customFormat="1" ht="24" customHeight="1">
      <c r="A1301" s="473"/>
      <c r="B1301" s="443"/>
      <c r="C1301" s="443"/>
      <c r="D1301" s="43"/>
      <c r="E1301" s="474"/>
      <c r="K1301" s="391"/>
      <c r="L1301" s="225"/>
      <c r="M1301" s="225"/>
      <c r="N1301" s="225"/>
      <c r="O1301" s="225"/>
      <c r="P1301" s="225"/>
    </row>
    <row r="1302" spans="1:16" s="281" customFormat="1" ht="24" customHeight="1">
      <c r="A1302" s="473"/>
      <c r="B1302" s="443"/>
      <c r="C1302" s="443"/>
      <c r="D1302" s="43"/>
      <c r="E1302" s="474"/>
      <c r="K1302" s="391"/>
      <c r="L1302" s="225"/>
      <c r="M1302" s="225"/>
      <c r="N1302" s="225"/>
      <c r="O1302" s="225"/>
      <c r="P1302" s="225"/>
    </row>
    <row r="1303" spans="1:16" s="281" customFormat="1" ht="24" customHeight="1">
      <c r="A1303" s="473"/>
      <c r="B1303" s="443"/>
      <c r="C1303" s="443"/>
      <c r="D1303" s="43"/>
      <c r="E1303" s="474"/>
      <c r="K1303" s="391"/>
      <c r="L1303" s="225"/>
      <c r="M1303" s="225"/>
      <c r="N1303" s="225"/>
      <c r="O1303" s="225"/>
      <c r="P1303" s="225"/>
    </row>
    <row r="1304" spans="1:16" s="281" customFormat="1" ht="24" customHeight="1">
      <c r="A1304" s="473"/>
      <c r="B1304" s="443"/>
      <c r="C1304" s="443"/>
      <c r="D1304" s="43"/>
      <c r="E1304" s="474"/>
      <c r="K1304" s="391"/>
      <c r="L1304" s="225"/>
      <c r="M1304" s="225"/>
      <c r="N1304" s="225"/>
      <c r="O1304" s="225"/>
      <c r="P1304" s="225"/>
    </row>
    <row r="1305" spans="1:16" s="281" customFormat="1" ht="24" customHeight="1">
      <c r="A1305" s="473"/>
      <c r="B1305" s="443"/>
      <c r="C1305" s="443"/>
      <c r="D1305" s="43"/>
      <c r="E1305" s="474"/>
      <c r="K1305" s="391"/>
      <c r="L1305" s="225"/>
      <c r="M1305" s="225"/>
      <c r="N1305" s="225"/>
      <c r="O1305" s="225"/>
      <c r="P1305" s="225"/>
    </row>
    <row r="1306" spans="1:16" s="281" customFormat="1" ht="24" customHeight="1">
      <c r="A1306" s="473"/>
      <c r="B1306" s="443"/>
      <c r="C1306" s="443"/>
      <c r="D1306" s="43"/>
      <c r="E1306" s="474"/>
      <c r="K1306" s="391"/>
      <c r="L1306" s="225"/>
      <c r="M1306" s="225"/>
      <c r="N1306" s="225"/>
      <c r="O1306" s="225"/>
      <c r="P1306" s="225"/>
    </row>
    <row r="1307" spans="1:16" s="281" customFormat="1" ht="24" customHeight="1">
      <c r="A1307" s="473"/>
      <c r="B1307" s="443"/>
      <c r="C1307" s="443"/>
      <c r="D1307" s="43"/>
      <c r="E1307" s="474"/>
      <c r="K1307" s="391"/>
      <c r="L1307" s="225"/>
      <c r="M1307" s="225"/>
      <c r="N1307" s="225"/>
      <c r="O1307" s="225"/>
      <c r="P1307" s="225"/>
    </row>
    <row r="1308" spans="1:16" s="281" customFormat="1" ht="24" customHeight="1">
      <c r="A1308" s="473"/>
      <c r="B1308" s="443"/>
      <c r="C1308" s="443"/>
      <c r="D1308" s="43"/>
      <c r="E1308" s="474"/>
      <c r="K1308" s="391"/>
      <c r="L1308" s="225"/>
      <c r="M1308" s="225"/>
      <c r="N1308" s="225"/>
      <c r="O1308" s="225"/>
      <c r="P1308" s="225"/>
    </row>
    <row r="1309" spans="1:16" s="281" customFormat="1" ht="24" customHeight="1">
      <c r="A1309" s="473"/>
      <c r="B1309" s="443"/>
      <c r="C1309" s="443"/>
      <c r="D1309" s="43"/>
      <c r="E1309" s="474"/>
      <c r="K1309" s="391"/>
      <c r="L1309" s="225"/>
      <c r="M1309" s="225"/>
      <c r="N1309" s="225"/>
      <c r="O1309" s="225"/>
      <c r="P1309" s="225"/>
    </row>
    <row r="1310" spans="1:16" s="281" customFormat="1" ht="24" customHeight="1">
      <c r="A1310" s="473"/>
      <c r="B1310" s="443"/>
      <c r="C1310" s="443"/>
      <c r="D1310" s="43"/>
      <c r="E1310" s="474"/>
      <c r="K1310" s="391"/>
      <c r="L1310" s="225"/>
      <c r="M1310" s="225"/>
      <c r="N1310" s="225"/>
      <c r="O1310" s="225"/>
      <c r="P1310" s="225"/>
    </row>
    <row r="1311" spans="1:16" s="281" customFormat="1" ht="24" customHeight="1">
      <c r="A1311" s="473"/>
      <c r="B1311" s="443"/>
      <c r="C1311" s="443"/>
      <c r="D1311" s="43"/>
      <c r="E1311" s="474"/>
      <c r="K1311" s="391"/>
      <c r="L1311" s="225"/>
      <c r="M1311" s="225"/>
      <c r="N1311" s="225"/>
      <c r="O1311" s="225"/>
      <c r="P1311" s="225"/>
    </row>
    <row r="1312" spans="1:16" s="281" customFormat="1" ht="24" customHeight="1">
      <c r="A1312" s="473"/>
      <c r="B1312" s="443"/>
      <c r="C1312" s="443"/>
      <c r="D1312" s="43"/>
      <c r="E1312" s="474"/>
      <c r="K1312" s="391"/>
      <c r="L1312" s="225"/>
      <c r="M1312" s="225"/>
      <c r="N1312" s="225"/>
      <c r="O1312" s="225"/>
      <c r="P1312" s="225"/>
    </row>
    <row r="1313" spans="1:16" s="281" customFormat="1" ht="24" customHeight="1">
      <c r="A1313" s="473"/>
      <c r="B1313" s="443"/>
      <c r="C1313" s="443"/>
      <c r="D1313" s="43"/>
      <c r="E1313" s="474"/>
      <c r="K1313" s="391"/>
      <c r="L1313" s="225"/>
      <c r="M1313" s="225"/>
      <c r="N1313" s="225"/>
      <c r="O1313" s="225"/>
      <c r="P1313" s="225"/>
    </row>
    <row r="1314" spans="1:16" s="281" customFormat="1" ht="24" customHeight="1">
      <c r="A1314" s="473"/>
      <c r="B1314" s="443"/>
      <c r="C1314" s="443"/>
      <c r="D1314" s="43"/>
      <c r="E1314" s="474"/>
      <c r="K1314" s="391"/>
      <c r="L1314" s="225"/>
      <c r="M1314" s="225"/>
      <c r="N1314" s="225"/>
      <c r="O1314" s="225"/>
      <c r="P1314" s="225"/>
    </row>
    <row r="1315" spans="1:16" s="281" customFormat="1" ht="24" customHeight="1">
      <c r="A1315" s="473"/>
      <c r="B1315" s="443"/>
      <c r="C1315" s="443"/>
      <c r="D1315" s="43"/>
      <c r="E1315" s="474"/>
      <c r="K1315" s="391"/>
      <c r="L1315" s="225"/>
      <c r="M1315" s="225"/>
      <c r="N1315" s="225"/>
      <c r="O1315" s="225"/>
      <c r="P1315" s="225"/>
    </row>
    <row r="1316" spans="1:16" s="281" customFormat="1" ht="24" customHeight="1">
      <c r="A1316" s="473"/>
      <c r="B1316" s="443"/>
      <c r="C1316" s="443"/>
      <c r="D1316" s="43"/>
      <c r="E1316" s="474"/>
      <c r="K1316" s="391"/>
      <c r="L1316" s="225"/>
      <c r="M1316" s="225"/>
      <c r="N1316" s="225"/>
      <c r="O1316" s="225"/>
      <c r="P1316" s="225"/>
    </row>
    <row r="1317" spans="1:16" s="281" customFormat="1" ht="24" customHeight="1">
      <c r="A1317" s="473"/>
      <c r="B1317" s="443"/>
      <c r="C1317" s="443"/>
      <c r="D1317" s="43"/>
      <c r="E1317" s="474"/>
      <c r="K1317" s="391"/>
      <c r="L1317" s="225"/>
      <c r="M1317" s="225"/>
      <c r="N1317" s="225"/>
      <c r="O1317" s="225"/>
      <c r="P1317" s="225"/>
    </row>
    <row r="1318" spans="1:16" s="281" customFormat="1" ht="24" customHeight="1">
      <c r="A1318" s="473"/>
      <c r="B1318" s="443"/>
      <c r="C1318" s="443"/>
      <c r="D1318" s="43"/>
      <c r="E1318" s="474"/>
      <c r="K1318" s="391"/>
      <c r="L1318" s="225"/>
      <c r="M1318" s="225"/>
      <c r="N1318" s="225"/>
      <c r="O1318" s="225"/>
      <c r="P1318" s="225"/>
    </row>
    <row r="1319" spans="1:16" s="281" customFormat="1" ht="24" customHeight="1">
      <c r="A1319" s="473"/>
      <c r="B1319" s="443"/>
      <c r="C1319" s="443"/>
      <c r="D1319" s="43"/>
      <c r="E1319" s="474"/>
      <c r="K1319" s="391"/>
      <c r="L1319" s="225"/>
      <c r="M1319" s="225"/>
      <c r="N1319" s="225"/>
      <c r="O1319" s="225"/>
      <c r="P1319" s="225"/>
    </row>
    <row r="1320" spans="1:16" s="281" customFormat="1" ht="24" customHeight="1">
      <c r="A1320" s="473"/>
      <c r="B1320" s="443"/>
      <c r="C1320" s="443"/>
      <c r="D1320" s="43"/>
      <c r="E1320" s="474"/>
      <c r="K1320" s="391"/>
      <c r="L1320" s="225"/>
      <c r="M1320" s="225"/>
      <c r="N1320" s="225"/>
      <c r="O1320" s="225"/>
      <c r="P1320" s="225"/>
    </row>
    <row r="1321" spans="1:16" s="281" customFormat="1" ht="24" customHeight="1">
      <c r="A1321" s="473"/>
      <c r="B1321" s="443"/>
      <c r="C1321" s="443"/>
      <c r="D1321" s="43"/>
      <c r="E1321" s="474"/>
      <c r="K1321" s="391"/>
      <c r="L1321" s="225"/>
      <c r="M1321" s="225"/>
      <c r="N1321" s="225"/>
      <c r="O1321" s="225"/>
      <c r="P1321" s="225"/>
    </row>
    <row r="1322" spans="1:16" s="281" customFormat="1" ht="24" customHeight="1">
      <c r="A1322" s="473"/>
      <c r="B1322" s="443"/>
      <c r="C1322" s="443"/>
      <c r="D1322" s="43"/>
      <c r="E1322" s="474"/>
      <c r="K1322" s="391"/>
      <c r="L1322" s="225"/>
      <c r="M1322" s="225"/>
      <c r="N1322" s="225"/>
      <c r="O1322" s="225"/>
      <c r="P1322" s="225"/>
    </row>
    <row r="1323" spans="1:16" s="281" customFormat="1" ht="24" customHeight="1">
      <c r="A1323" s="473"/>
      <c r="B1323" s="443"/>
      <c r="C1323" s="443"/>
      <c r="D1323" s="43"/>
      <c r="E1323" s="474"/>
      <c r="K1323" s="391"/>
      <c r="L1323" s="225"/>
      <c r="M1323" s="225"/>
      <c r="N1323" s="225"/>
      <c r="O1323" s="225"/>
      <c r="P1323" s="225"/>
    </row>
    <row r="1324" spans="1:16" s="281" customFormat="1" ht="24" customHeight="1">
      <c r="A1324" s="473"/>
      <c r="B1324" s="443"/>
      <c r="C1324" s="443"/>
      <c r="D1324" s="43"/>
      <c r="E1324" s="474"/>
      <c r="K1324" s="391"/>
      <c r="L1324" s="225"/>
      <c r="M1324" s="225"/>
      <c r="N1324" s="225"/>
      <c r="O1324" s="225"/>
      <c r="P1324" s="225"/>
    </row>
    <row r="1325" spans="1:16" s="281" customFormat="1" ht="24" customHeight="1">
      <c r="A1325" s="473"/>
      <c r="B1325" s="443"/>
      <c r="C1325" s="443"/>
      <c r="D1325" s="43"/>
      <c r="E1325" s="474"/>
      <c r="K1325" s="391"/>
      <c r="L1325" s="225"/>
      <c r="M1325" s="225"/>
      <c r="N1325" s="225"/>
      <c r="O1325" s="225"/>
      <c r="P1325" s="225"/>
    </row>
    <row r="1326" spans="1:16" s="281" customFormat="1" ht="24" customHeight="1">
      <c r="A1326" s="473"/>
      <c r="B1326" s="443"/>
      <c r="C1326" s="443"/>
      <c r="D1326" s="43"/>
      <c r="E1326" s="474"/>
      <c r="K1326" s="391"/>
      <c r="L1326" s="225"/>
      <c r="M1326" s="225"/>
      <c r="N1326" s="225"/>
      <c r="O1326" s="225"/>
      <c r="P1326" s="225"/>
    </row>
    <row r="1327" spans="1:16" s="281" customFormat="1" ht="24" customHeight="1">
      <c r="A1327" s="473"/>
      <c r="B1327" s="443"/>
      <c r="C1327" s="443"/>
      <c r="D1327" s="43"/>
      <c r="E1327" s="474"/>
      <c r="K1327" s="391"/>
      <c r="L1327" s="225"/>
      <c r="M1327" s="225"/>
      <c r="N1327" s="225"/>
      <c r="O1327" s="225"/>
      <c r="P1327" s="225"/>
    </row>
    <row r="1328" spans="1:16" s="281" customFormat="1" ht="24" customHeight="1">
      <c r="A1328" s="473"/>
      <c r="B1328" s="443"/>
      <c r="C1328" s="443"/>
      <c r="D1328" s="43"/>
      <c r="E1328" s="474"/>
      <c r="K1328" s="391"/>
      <c r="L1328" s="225"/>
      <c r="M1328" s="225"/>
      <c r="N1328" s="225"/>
      <c r="O1328" s="225"/>
      <c r="P1328" s="225"/>
    </row>
    <row r="1329" spans="1:16" s="281" customFormat="1" ht="24" customHeight="1">
      <c r="A1329" s="473"/>
      <c r="B1329" s="443"/>
      <c r="C1329" s="443"/>
      <c r="D1329" s="43"/>
      <c r="E1329" s="474"/>
      <c r="K1329" s="391"/>
      <c r="L1329" s="225"/>
      <c r="M1329" s="225"/>
      <c r="N1329" s="225"/>
      <c r="O1329" s="225"/>
      <c r="P1329" s="225"/>
    </row>
    <row r="1330" spans="1:16" s="281" customFormat="1" ht="24" customHeight="1">
      <c r="A1330" s="473"/>
      <c r="B1330" s="443"/>
      <c r="C1330" s="443"/>
      <c r="D1330" s="43"/>
      <c r="E1330" s="474"/>
      <c r="K1330" s="391"/>
      <c r="L1330" s="225"/>
      <c r="M1330" s="225"/>
      <c r="N1330" s="225"/>
      <c r="O1330" s="225"/>
      <c r="P1330" s="225"/>
    </row>
    <row r="1331" spans="1:16" s="281" customFormat="1" ht="24" customHeight="1">
      <c r="A1331" s="473"/>
      <c r="B1331" s="443"/>
      <c r="C1331" s="443"/>
      <c r="D1331" s="43"/>
      <c r="E1331" s="474"/>
      <c r="K1331" s="391"/>
      <c r="L1331" s="225"/>
      <c r="M1331" s="225"/>
      <c r="N1331" s="225"/>
      <c r="O1331" s="225"/>
      <c r="P1331" s="225"/>
    </row>
    <row r="1332" spans="1:16" s="281" customFormat="1" ht="24" customHeight="1">
      <c r="A1332" s="473"/>
      <c r="B1332" s="443"/>
      <c r="C1332" s="443"/>
      <c r="D1332" s="43"/>
      <c r="E1332" s="474"/>
      <c r="K1332" s="391"/>
      <c r="L1332" s="225"/>
      <c r="M1332" s="225"/>
      <c r="N1332" s="225"/>
      <c r="O1332" s="225"/>
      <c r="P1332" s="225"/>
    </row>
    <row r="1333" spans="1:16" s="281" customFormat="1" ht="24" customHeight="1">
      <c r="A1333" s="473"/>
      <c r="B1333" s="443"/>
      <c r="C1333" s="443"/>
      <c r="D1333" s="43"/>
      <c r="E1333" s="474"/>
      <c r="K1333" s="391"/>
      <c r="L1333" s="225"/>
      <c r="M1333" s="225"/>
      <c r="N1333" s="225"/>
      <c r="O1333" s="225"/>
      <c r="P1333" s="225"/>
    </row>
    <row r="1334" spans="1:16" s="281" customFormat="1" ht="24" customHeight="1">
      <c r="A1334" s="473"/>
      <c r="B1334" s="443"/>
      <c r="C1334" s="443"/>
      <c r="D1334" s="43"/>
      <c r="E1334" s="474"/>
      <c r="K1334" s="391"/>
      <c r="L1334" s="225"/>
      <c r="M1334" s="225"/>
      <c r="N1334" s="225"/>
      <c r="O1334" s="225"/>
      <c r="P1334" s="225"/>
    </row>
    <row r="1335" spans="1:16" s="281" customFormat="1" ht="24" customHeight="1">
      <c r="A1335" s="473"/>
      <c r="B1335" s="443"/>
      <c r="C1335" s="443"/>
      <c r="D1335" s="43"/>
      <c r="E1335" s="474"/>
      <c r="K1335" s="391"/>
      <c r="L1335" s="225"/>
      <c r="M1335" s="225"/>
      <c r="N1335" s="225"/>
      <c r="O1335" s="225"/>
      <c r="P1335" s="225"/>
    </row>
    <row r="1336" spans="1:16" s="281" customFormat="1" ht="24" customHeight="1">
      <c r="A1336" s="473"/>
      <c r="B1336" s="443"/>
      <c r="C1336" s="443"/>
      <c r="D1336" s="43"/>
      <c r="E1336" s="474"/>
      <c r="K1336" s="391"/>
      <c r="L1336" s="225"/>
      <c r="M1336" s="225"/>
      <c r="N1336" s="225"/>
      <c r="O1336" s="225"/>
      <c r="P1336" s="225"/>
    </row>
    <row r="1337" spans="1:16" s="281" customFormat="1" ht="24" customHeight="1">
      <c r="A1337" s="473"/>
      <c r="B1337" s="443"/>
      <c r="C1337" s="443"/>
      <c r="D1337" s="43"/>
      <c r="E1337" s="474"/>
      <c r="K1337" s="391"/>
      <c r="L1337" s="225"/>
      <c r="M1337" s="225"/>
      <c r="N1337" s="225"/>
      <c r="O1337" s="225"/>
      <c r="P1337" s="225"/>
    </row>
    <row r="1338" spans="1:16" s="281" customFormat="1" ht="24" customHeight="1">
      <c r="A1338" s="473"/>
      <c r="B1338" s="443"/>
      <c r="C1338" s="443"/>
      <c r="D1338" s="43"/>
      <c r="E1338" s="474"/>
      <c r="K1338" s="391"/>
      <c r="L1338" s="225"/>
      <c r="M1338" s="225"/>
      <c r="N1338" s="225"/>
      <c r="O1338" s="225"/>
      <c r="P1338" s="225"/>
    </row>
    <row r="1339" spans="1:16" s="281" customFormat="1" ht="24" customHeight="1">
      <c r="A1339" s="473"/>
      <c r="B1339" s="443"/>
      <c r="C1339" s="443"/>
      <c r="D1339" s="43"/>
      <c r="E1339" s="474"/>
      <c r="K1339" s="391"/>
      <c r="L1339" s="225"/>
      <c r="M1339" s="225"/>
      <c r="N1339" s="225"/>
      <c r="O1339" s="225"/>
      <c r="P1339" s="225"/>
    </row>
    <row r="1340" spans="1:16" s="281" customFormat="1" ht="24" customHeight="1">
      <c r="A1340" s="473"/>
      <c r="B1340" s="443"/>
      <c r="C1340" s="443"/>
      <c r="D1340" s="43"/>
      <c r="E1340" s="474"/>
      <c r="K1340" s="391"/>
      <c r="L1340" s="225"/>
      <c r="M1340" s="225"/>
      <c r="N1340" s="225"/>
      <c r="O1340" s="225"/>
      <c r="P1340" s="225"/>
    </row>
    <row r="1341" spans="1:16" s="281" customFormat="1" ht="24" customHeight="1">
      <c r="A1341" s="473"/>
      <c r="B1341" s="443"/>
      <c r="C1341" s="443"/>
      <c r="D1341" s="43"/>
      <c r="E1341" s="474"/>
      <c r="K1341" s="391"/>
      <c r="L1341" s="225"/>
      <c r="M1341" s="225"/>
      <c r="N1341" s="225"/>
      <c r="O1341" s="225"/>
      <c r="P1341" s="225"/>
    </row>
    <row r="1342" spans="1:16" s="281" customFormat="1" ht="24" customHeight="1">
      <c r="A1342" s="473"/>
      <c r="B1342" s="443"/>
      <c r="C1342" s="443"/>
      <c r="D1342" s="43"/>
      <c r="E1342" s="474"/>
      <c r="K1342" s="391"/>
      <c r="L1342" s="225"/>
      <c r="M1342" s="225"/>
      <c r="N1342" s="225"/>
      <c r="O1342" s="225"/>
      <c r="P1342" s="225"/>
    </row>
    <row r="1343" spans="1:16" s="281" customFormat="1" ht="24" customHeight="1">
      <c r="A1343" s="473"/>
      <c r="B1343" s="443"/>
      <c r="C1343" s="443"/>
      <c r="D1343" s="43"/>
      <c r="E1343" s="474"/>
      <c r="K1343" s="391"/>
      <c r="L1343" s="225"/>
      <c r="M1343" s="225"/>
      <c r="N1343" s="225"/>
      <c r="O1343" s="225"/>
      <c r="P1343" s="225"/>
    </row>
    <row r="1344" spans="1:16" s="281" customFormat="1" ht="24" customHeight="1">
      <c r="A1344" s="473"/>
      <c r="B1344" s="443"/>
      <c r="C1344" s="443"/>
      <c r="D1344" s="43"/>
      <c r="E1344" s="474"/>
      <c r="K1344" s="391"/>
      <c r="L1344" s="225"/>
      <c r="M1344" s="225"/>
      <c r="N1344" s="225"/>
      <c r="O1344" s="225"/>
      <c r="P1344" s="225"/>
    </row>
    <row r="1345" spans="1:16" s="281" customFormat="1" ht="24" customHeight="1">
      <c r="A1345" s="473"/>
      <c r="B1345" s="443"/>
      <c r="C1345" s="443"/>
      <c r="D1345" s="43"/>
      <c r="E1345" s="474"/>
      <c r="K1345" s="391"/>
      <c r="L1345" s="225"/>
      <c r="M1345" s="225"/>
      <c r="N1345" s="225"/>
      <c r="O1345" s="225"/>
      <c r="P1345" s="225"/>
    </row>
    <row r="1346" spans="1:16" s="281" customFormat="1" ht="24" customHeight="1">
      <c r="A1346" s="473"/>
      <c r="B1346" s="443"/>
      <c r="C1346" s="443"/>
      <c r="D1346" s="43"/>
      <c r="E1346" s="474"/>
      <c r="K1346" s="391"/>
      <c r="L1346" s="225"/>
      <c r="M1346" s="225"/>
      <c r="N1346" s="225"/>
      <c r="O1346" s="225"/>
      <c r="P1346" s="225"/>
    </row>
    <row r="1347" spans="1:16" s="281" customFormat="1" ht="24" customHeight="1">
      <c r="A1347" s="473"/>
      <c r="B1347" s="443"/>
      <c r="C1347" s="443"/>
      <c r="D1347" s="43"/>
      <c r="E1347" s="474"/>
      <c r="K1347" s="391"/>
      <c r="L1347" s="225"/>
      <c r="M1347" s="225"/>
      <c r="N1347" s="225"/>
      <c r="O1347" s="225"/>
      <c r="P1347" s="225"/>
    </row>
    <row r="1348" spans="1:16" s="281" customFormat="1" ht="24" customHeight="1">
      <c r="A1348" s="473"/>
      <c r="B1348" s="443"/>
      <c r="C1348" s="443"/>
      <c r="D1348" s="43"/>
      <c r="E1348" s="474"/>
      <c r="K1348" s="391"/>
      <c r="L1348" s="225"/>
      <c r="M1348" s="225"/>
      <c r="N1348" s="225"/>
      <c r="O1348" s="225"/>
      <c r="P1348" s="225"/>
    </row>
    <row r="1349" spans="1:16" s="281" customFormat="1" ht="24" customHeight="1">
      <c r="A1349" s="473"/>
      <c r="B1349" s="443"/>
      <c r="C1349" s="443"/>
      <c r="D1349" s="43"/>
      <c r="E1349" s="474"/>
      <c r="K1349" s="391"/>
      <c r="L1349" s="225"/>
      <c r="M1349" s="225"/>
      <c r="N1349" s="225"/>
      <c r="O1349" s="225"/>
      <c r="P1349" s="225"/>
    </row>
    <row r="1350" spans="1:16" s="281" customFormat="1" ht="24" customHeight="1">
      <c r="A1350" s="473"/>
      <c r="B1350" s="443"/>
      <c r="C1350" s="443"/>
      <c r="D1350" s="43"/>
      <c r="E1350" s="474"/>
      <c r="K1350" s="391"/>
      <c r="L1350" s="225"/>
      <c r="M1350" s="225"/>
      <c r="N1350" s="225"/>
      <c r="O1350" s="225"/>
      <c r="P1350" s="225"/>
    </row>
    <row r="1351" spans="1:16" s="281" customFormat="1" ht="24" customHeight="1">
      <c r="A1351" s="473"/>
      <c r="B1351" s="443"/>
      <c r="C1351" s="443"/>
      <c r="D1351" s="43"/>
      <c r="E1351" s="474"/>
      <c r="K1351" s="391"/>
      <c r="L1351" s="225"/>
      <c r="M1351" s="225"/>
      <c r="N1351" s="225"/>
      <c r="O1351" s="225"/>
      <c r="P1351" s="225"/>
    </row>
    <row r="1352" spans="1:16" s="281" customFormat="1" ht="24" customHeight="1">
      <c r="A1352" s="473"/>
      <c r="B1352" s="443"/>
      <c r="C1352" s="443"/>
      <c r="D1352" s="43"/>
      <c r="E1352" s="474"/>
      <c r="K1352" s="391"/>
      <c r="L1352" s="225"/>
      <c r="M1352" s="225"/>
      <c r="N1352" s="225"/>
      <c r="O1352" s="225"/>
      <c r="P1352" s="225"/>
    </row>
    <row r="1353" spans="1:16" s="281" customFormat="1" ht="24" customHeight="1">
      <c r="A1353" s="473"/>
      <c r="B1353" s="443"/>
      <c r="C1353" s="443"/>
      <c r="D1353" s="43"/>
      <c r="E1353" s="474"/>
      <c r="K1353" s="391"/>
      <c r="L1353" s="225"/>
      <c r="M1353" s="225"/>
      <c r="N1353" s="225"/>
      <c r="O1353" s="225"/>
      <c r="P1353" s="225"/>
    </row>
    <row r="1354" spans="1:16" s="281" customFormat="1" ht="24" customHeight="1">
      <c r="A1354" s="473"/>
      <c r="B1354" s="443"/>
      <c r="C1354" s="443"/>
      <c r="D1354" s="43"/>
      <c r="E1354" s="474"/>
      <c r="K1354" s="391"/>
      <c r="L1354" s="225"/>
      <c r="M1354" s="225"/>
      <c r="N1354" s="225"/>
      <c r="O1354" s="225"/>
      <c r="P1354" s="225"/>
    </row>
    <row r="1355" spans="1:16" s="281" customFormat="1" ht="24" customHeight="1">
      <c r="A1355" s="473"/>
      <c r="B1355" s="443"/>
      <c r="C1355" s="443"/>
      <c r="D1355" s="43"/>
      <c r="E1355" s="474"/>
      <c r="K1355" s="391"/>
      <c r="L1355" s="225"/>
      <c r="M1355" s="225"/>
      <c r="N1355" s="225"/>
      <c r="O1355" s="225"/>
      <c r="P1355" s="225"/>
    </row>
    <row r="1356" spans="1:16" s="281" customFormat="1" ht="24" customHeight="1">
      <c r="A1356" s="473"/>
      <c r="B1356" s="443"/>
      <c r="C1356" s="443"/>
      <c r="D1356" s="43"/>
      <c r="E1356" s="474"/>
      <c r="K1356" s="391"/>
      <c r="L1356" s="225"/>
      <c r="M1356" s="225"/>
      <c r="N1356" s="225"/>
      <c r="O1356" s="225"/>
      <c r="P1356" s="225"/>
    </row>
    <row r="1357" spans="1:16" s="281" customFormat="1" ht="24" customHeight="1">
      <c r="A1357" s="473"/>
      <c r="B1357" s="443"/>
      <c r="C1357" s="443"/>
      <c r="D1357" s="43"/>
      <c r="E1357" s="474"/>
      <c r="K1357" s="391"/>
      <c r="L1357" s="225"/>
      <c r="M1357" s="225"/>
      <c r="N1357" s="225"/>
      <c r="O1357" s="225"/>
      <c r="P1357" s="225"/>
    </row>
    <row r="1358" spans="1:16" s="281" customFormat="1" ht="24" customHeight="1">
      <c r="A1358" s="473"/>
      <c r="B1358" s="443"/>
      <c r="C1358" s="443"/>
      <c r="D1358" s="43"/>
      <c r="E1358" s="474"/>
      <c r="K1358" s="391"/>
      <c r="L1358" s="225"/>
      <c r="M1358" s="225"/>
      <c r="N1358" s="225"/>
      <c r="O1358" s="225"/>
      <c r="P1358" s="225"/>
    </row>
    <row r="1359" spans="1:16" s="281" customFormat="1" ht="24" customHeight="1">
      <c r="A1359" s="473"/>
      <c r="B1359" s="443"/>
      <c r="C1359" s="443"/>
      <c r="D1359" s="43"/>
      <c r="E1359" s="474"/>
      <c r="K1359" s="391"/>
      <c r="L1359" s="225"/>
      <c r="M1359" s="225"/>
      <c r="N1359" s="225"/>
      <c r="O1359" s="225"/>
      <c r="P1359" s="225"/>
    </row>
    <row r="1360" spans="1:16" s="281" customFormat="1" ht="24" customHeight="1">
      <c r="A1360" s="473"/>
      <c r="B1360" s="443"/>
      <c r="C1360" s="443"/>
      <c r="D1360" s="43"/>
      <c r="E1360" s="474"/>
      <c r="K1360" s="391"/>
      <c r="L1360" s="225"/>
      <c r="M1360" s="225"/>
      <c r="N1360" s="225"/>
      <c r="O1360" s="225"/>
      <c r="P1360" s="225"/>
    </row>
    <row r="1361" spans="1:16" s="281" customFormat="1" ht="24" customHeight="1">
      <c r="A1361" s="473"/>
      <c r="B1361" s="443"/>
      <c r="C1361" s="443"/>
      <c r="D1361" s="43"/>
      <c r="E1361" s="474"/>
      <c r="K1361" s="391"/>
      <c r="L1361" s="225"/>
      <c r="M1361" s="225"/>
      <c r="N1361" s="225"/>
      <c r="O1361" s="225"/>
      <c r="P1361" s="225"/>
    </row>
    <row r="1362" spans="1:16" s="281" customFormat="1" ht="24" customHeight="1">
      <c r="A1362" s="473"/>
      <c r="B1362" s="443"/>
      <c r="C1362" s="443"/>
      <c r="D1362" s="43"/>
      <c r="E1362" s="474"/>
      <c r="K1362" s="391"/>
      <c r="L1362" s="225"/>
      <c r="M1362" s="225"/>
      <c r="N1362" s="225"/>
      <c r="O1362" s="225"/>
      <c r="P1362" s="225"/>
    </row>
    <row r="1363" spans="1:16" s="281" customFormat="1" ht="24" customHeight="1">
      <c r="A1363" s="473"/>
      <c r="B1363" s="443"/>
      <c r="C1363" s="443"/>
      <c r="D1363" s="43"/>
      <c r="E1363" s="474"/>
      <c r="K1363" s="391"/>
      <c r="L1363" s="225"/>
      <c r="M1363" s="225"/>
      <c r="N1363" s="225"/>
      <c r="O1363" s="225"/>
      <c r="P1363" s="225"/>
    </row>
    <row r="1364" spans="1:16" s="281" customFormat="1" ht="24" customHeight="1">
      <c r="A1364" s="473"/>
      <c r="B1364" s="443"/>
      <c r="C1364" s="443"/>
      <c r="D1364" s="43"/>
      <c r="E1364" s="474"/>
      <c r="K1364" s="391"/>
      <c r="L1364" s="225"/>
      <c r="M1364" s="225"/>
      <c r="N1364" s="225"/>
      <c r="O1364" s="225"/>
      <c r="P1364" s="225"/>
    </row>
    <row r="1365" spans="1:16" s="281" customFormat="1" ht="24" customHeight="1">
      <c r="A1365" s="473"/>
      <c r="B1365" s="443"/>
      <c r="C1365" s="443"/>
      <c r="D1365" s="43"/>
      <c r="E1365" s="474"/>
      <c r="K1365" s="391"/>
      <c r="L1365" s="225"/>
      <c r="M1365" s="225"/>
      <c r="N1365" s="225"/>
      <c r="O1365" s="225"/>
      <c r="P1365" s="225"/>
    </row>
    <row r="1366" spans="1:16" s="281" customFormat="1" ht="24" customHeight="1">
      <c r="A1366" s="473"/>
      <c r="B1366" s="443"/>
      <c r="C1366" s="443"/>
      <c r="D1366" s="43"/>
      <c r="E1366" s="474"/>
      <c r="K1366" s="391"/>
      <c r="L1366" s="225"/>
      <c r="M1366" s="225"/>
      <c r="N1366" s="225"/>
      <c r="O1366" s="225"/>
      <c r="P1366" s="225"/>
    </row>
    <row r="1367" spans="1:16" s="281" customFormat="1" ht="24" customHeight="1">
      <c r="A1367" s="473"/>
      <c r="B1367" s="443"/>
      <c r="C1367" s="443"/>
      <c r="D1367" s="43"/>
      <c r="E1367" s="474"/>
      <c r="K1367" s="391"/>
      <c r="L1367" s="225"/>
      <c r="M1367" s="225"/>
      <c r="N1367" s="225"/>
      <c r="O1367" s="225"/>
      <c r="P1367" s="225"/>
    </row>
    <row r="1368" spans="1:16" s="281" customFormat="1" ht="24" customHeight="1">
      <c r="A1368" s="473"/>
      <c r="B1368" s="443"/>
      <c r="C1368" s="443"/>
      <c r="D1368" s="43"/>
      <c r="E1368" s="474"/>
      <c r="K1368" s="391"/>
      <c r="L1368" s="225"/>
      <c r="M1368" s="225"/>
      <c r="N1368" s="225"/>
      <c r="O1368" s="225"/>
      <c r="P1368" s="225"/>
    </row>
    <row r="1369" spans="1:16" s="281" customFormat="1" ht="24" customHeight="1">
      <c r="A1369" s="473"/>
      <c r="B1369" s="443"/>
      <c r="C1369" s="443"/>
      <c r="D1369" s="43"/>
      <c r="E1369" s="474"/>
      <c r="K1369" s="391"/>
      <c r="L1369" s="225"/>
      <c r="M1369" s="225"/>
      <c r="N1369" s="225"/>
      <c r="O1369" s="225"/>
      <c r="P1369" s="225"/>
    </row>
    <row r="1370" spans="1:16" s="281" customFormat="1" ht="24" customHeight="1">
      <c r="A1370" s="473"/>
      <c r="B1370" s="443"/>
      <c r="C1370" s="443"/>
      <c r="D1370" s="43"/>
      <c r="E1370" s="474"/>
      <c r="K1370" s="391"/>
      <c r="L1370" s="225"/>
      <c r="M1370" s="225"/>
      <c r="N1370" s="225"/>
      <c r="O1370" s="225"/>
      <c r="P1370" s="225"/>
    </row>
    <row r="1371" spans="1:16" s="281" customFormat="1" ht="24" customHeight="1">
      <c r="A1371" s="473"/>
      <c r="B1371" s="443"/>
      <c r="C1371" s="443"/>
      <c r="D1371" s="43"/>
      <c r="E1371" s="474"/>
      <c r="K1371" s="391"/>
      <c r="L1371" s="225"/>
      <c r="M1371" s="225"/>
      <c r="N1371" s="225"/>
      <c r="O1371" s="225"/>
      <c r="P1371" s="225"/>
    </row>
    <row r="1372" spans="1:16" s="281" customFormat="1" ht="24" customHeight="1">
      <c r="A1372" s="473"/>
      <c r="B1372" s="443"/>
      <c r="C1372" s="443"/>
      <c r="D1372" s="43"/>
      <c r="E1372" s="474"/>
      <c r="K1372" s="391"/>
      <c r="L1372" s="225"/>
      <c r="M1372" s="225"/>
      <c r="N1372" s="225"/>
      <c r="O1372" s="225"/>
      <c r="P1372" s="225"/>
    </row>
    <row r="1373" spans="1:16" s="281" customFormat="1" ht="24" customHeight="1">
      <c r="A1373" s="473"/>
      <c r="B1373" s="443"/>
      <c r="C1373" s="443"/>
      <c r="D1373" s="43"/>
      <c r="E1373" s="474"/>
      <c r="K1373" s="391"/>
      <c r="L1373" s="225"/>
      <c r="M1373" s="225"/>
      <c r="N1373" s="225"/>
      <c r="O1373" s="225"/>
      <c r="P1373" s="225"/>
    </row>
    <row r="1374" spans="1:16" s="281" customFormat="1" ht="24" customHeight="1">
      <c r="A1374" s="473"/>
      <c r="B1374" s="443"/>
      <c r="C1374" s="443"/>
      <c r="D1374" s="43"/>
      <c r="E1374" s="474"/>
      <c r="K1374" s="391"/>
      <c r="L1374" s="225"/>
      <c r="M1374" s="225"/>
      <c r="N1374" s="225"/>
      <c r="O1374" s="225"/>
      <c r="P1374" s="225"/>
    </row>
    <row r="1375" spans="1:16" s="281" customFormat="1" ht="24" customHeight="1">
      <c r="A1375" s="473"/>
      <c r="B1375" s="443"/>
      <c r="C1375" s="443"/>
      <c r="D1375" s="43"/>
      <c r="E1375" s="474"/>
      <c r="K1375" s="391"/>
      <c r="L1375" s="225"/>
      <c r="M1375" s="225"/>
      <c r="N1375" s="225"/>
      <c r="O1375" s="225"/>
      <c r="P1375" s="225"/>
    </row>
    <row r="1376" spans="1:16" s="281" customFormat="1" ht="24" customHeight="1">
      <c r="A1376" s="473"/>
      <c r="B1376" s="443"/>
      <c r="C1376" s="443"/>
      <c r="D1376" s="43"/>
      <c r="E1376" s="474"/>
      <c r="K1376" s="391"/>
      <c r="L1376" s="225"/>
      <c r="M1376" s="225"/>
      <c r="N1376" s="225"/>
      <c r="O1376" s="225"/>
      <c r="P1376" s="225"/>
    </row>
    <row r="1377" spans="1:16" s="281" customFormat="1" ht="24" customHeight="1">
      <c r="A1377" s="473"/>
      <c r="B1377" s="443"/>
      <c r="C1377" s="443"/>
      <c r="D1377" s="43"/>
      <c r="E1377" s="474"/>
      <c r="K1377" s="391"/>
      <c r="L1377" s="225"/>
      <c r="M1377" s="225"/>
      <c r="N1377" s="225"/>
      <c r="O1377" s="225"/>
      <c r="P1377" s="225"/>
    </row>
    <row r="1378" spans="1:16" s="281" customFormat="1" ht="24" customHeight="1">
      <c r="A1378" s="473"/>
      <c r="B1378" s="443"/>
      <c r="C1378" s="443"/>
      <c r="D1378" s="43"/>
      <c r="E1378" s="474"/>
      <c r="K1378" s="391"/>
      <c r="L1378" s="225"/>
      <c r="M1378" s="225"/>
      <c r="N1378" s="225"/>
      <c r="O1378" s="225"/>
      <c r="P1378" s="225"/>
    </row>
    <row r="1379" spans="1:16" s="281" customFormat="1" ht="24" customHeight="1">
      <c r="A1379" s="473"/>
      <c r="B1379" s="443"/>
      <c r="C1379" s="443"/>
      <c r="D1379" s="43"/>
      <c r="E1379" s="474"/>
      <c r="K1379" s="391"/>
      <c r="L1379" s="225"/>
      <c r="M1379" s="225"/>
      <c r="N1379" s="225"/>
      <c r="O1379" s="225"/>
      <c r="P1379" s="225"/>
    </row>
    <row r="1380" spans="1:16" s="281" customFormat="1" ht="24" customHeight="1">
      <c r="A1380" s="473"/>
      <c r="B1380" s="443"/>
      <c r="C1380" s="443"/>
      <c r="D1380" s="43"/>
      <c r="E1380" s="474"/>
      <c r="K1380" s="391"/>
      <c r="L1380" s="225"/>
      <c r="M1380" s="225"/>
      <c r="N1380" s="225"/>
      <c r="O1380" s="225"/>
      <c r="P1380" s="225"/>
    </row>
    <row r="1381" spans="1:16" s="281" customFormat="1" ht="24" customHeight="1">
      <c r="A1381" s="473"/>
      <c r="B1381" s="443"/>
      <c r="C1381" s="443"/>
      <c r="D1381" s="43"/>
      <c r="E1381" s="474"/>
      <c r="K1381" s="391"/>
      <c r="L1381" s="225"/>
      <c r="M1381" s="225"/>
      <c r="N1381" s="225"/>
      <c r="O1381" s="225"/>
      <c r="P1381" s="225"/>
    </row>
    <row r="1382" spans="1:16" s="281" customFormat="1" ht="24" customHeight="1">
      <c r="A1382" s="473"/>
      <c r="B1382" s="443"/>
      <c r="C1382" s="443"/>
      <c r="D1382" s="43"/>
      <c r="E1382" s="474"/>
      <c r="K1382" s="391"/>
      <c r="L1382" s="225"/>
      <c r="M1382" s="225"/>
      <c r="N1382" s="225"/>
      <c r="O1382" s="225"/>
      <c r="P1382" s="225"/>
    </row>
    <row r="1383" spans="1:16" s="281" customFormat="1" ht="24" customHeight="1">
      <c r="A1383" s="473"/>
      <c r="B1383" s="443"/>
      <c r="C1383" s="443"/>
      <c r="D1383" s="43"/>
      <c r="E1383" s="474"/>
      <c r="K1383" s="391"/>
      <c r="L1383" s="225"/>
      <c r="M1383" s="225"/>
      <c r="N1383" s="225"/>
      <c r="O1383" s="225"/>
      <c r="P1383" s="225"/>
    </row>
    <row r="1384" spans="1:16" s="281" customFormat="1" ht="24" customHeight="1">
      <c r="A1384" s="473"/>
      <c r="B1384" s="443"/>
      <c r="C1384" s="443"/>
      <c r="D1384" s="43"/>
      <c r="E1384" s="474"/>
      <c r="K1384" s="391"/>
      <c r="L1384" s="225"/>
      <c r="M1384" s="225"/>
      <c r="N1384" s="225"/>
      <c r="O1384" s="225"/>
      <c r="P1384" s="225"/>
    </row>
    <row r="1385" spans="1:16" s="281" customFormat="1" ht="24" customHeight="1">
      <c r="A1385" s="473"/>
      <c r="B1385" s="443"/>
      <c r="C1385" s="443"/>
      <c r="D1385" s="43"/>
      <c r="E1385" s="474"/>
      <c r="K1385" s="391"/>
      <c r="L1385" s="225"/>
      <c r="M1385" s="225"/>
      <c r="N1385" s="225"/>
      <c r="O1385" s="225"/>
      <c r="P1385" s="225"/>
    </row>
    <row r="1386" spans="1:16" s="281" customFormat="1" ht="24" customHeight="1">
      <c r="A1386" s="473"/>
      <c r="B1386" s="443"/>
      <c r="C1386" s="443"/>
      <c r="D1386" s="43"/>
      <c r="E1386" s="474"/>
      <c r="K1386" s="391"/>
      <c r="L1386" s="225"/>
      <c r="M1386" s="225"/>
      <c r="N1386" s="225"/>
      <c r="O1386" s="225"/>
      <c r="P1386" s="225"/>
    </row>
    <row r="1387" spans="1:16" s="281" customFormat="1" ht="24" customHeight="1">
      <c r="A1387" s="473"/>
      <c r="B1387" s="443"/>
      <c r="C1387" s="443"/>
      <c r="D1387" s="43"/>
      <c r="E1387" s="474"/>
      <c r="K1387" s="391"/>
      <c r="L1387" s="225"/>
      <c r="M1387" s="225"/>
      <c r="N1387" s="225"/>
      <c r="O1387" s="225"/>
      <c r="P1387" s="225"/>
    </row>
    <row r="1388" spans="1:16" s="281" customFormat="1" ht="24" customHeight="1">
      <c r="A1388" s="473"/>
      <c r="B1388" s="443"/>
      <c r="C1388" s="443"/>
      <c r="D1388" s="43"/>
      <c r="E1388" s="474"/>
      <c r="K1388" s="391"/>
      <c r="L1388" s="225"/>
      <c r="M1388" s="225"/>
      <c r="N1388" s="225"/>
      <c r="O1388" s="225"/>
      <c r="P1388" s="225"/>
    </row>
    <row r="1389" spans="1:16" s="281" customFormat="1" ht="24" customHeight="1">
      <c r="A1389" s="473"/>
      <c r="B1389" s="443"/>
      <c r="C1389" s="443"/>
      <c r="D1389" s="43"/>
      <c r="E1389" s="474"/>
      <c r="K1389" s="391"/>
      <c r="L1389" s="225"/>
      <c r="M1389" s="225"/>
      <c r="N1389" s="225"/>
      <c r="O1389" s="225"/>
      <c r="P1389" s="225"/>
    </row>
    <row r="1390" spans="1:16" s="281" customFormat="1" ht="24" customHeight="1">
      <c r="A1390" s="473"/>
      <c r="B1390" s="443"/>
      <c r="C1390" s="443"/>
      <c r="D1390" s="43"/>
      <c r="E1390" s="474"/>
      <c r="K1390" s="391"/>
      <c r="L1390" s="225"/>
      <c r="M1390" s="225"/>
      <c r="N1390" s="225"/>
      <c r="O1390" s="225"/>
      <c r="P1390" s="225"/>
    </row>
    <row r="1391" spans="1:16" s="281" customFormat="1" ht="24" customHeight="1">
      <c r="A1391" s="473"/>
      <c r="B1391" s="443"/>
      <c r="C1391" s="443"/>
      <c r="D1391" s="43"/>
      <c r="E1391" s="474"/>
      <c r="K1391" s="391"/>
      <c r="L1391" s="225"/>
      <c r="M1391" s="225"/>
      <c r="N1391" s="225"/>
      <c r="O1391" s="225"/>
      <c r="P1391" s="225"/>
    </row>
    <row r="1392" spans="1:16" s="281" customFormat="1" ht="24" customHeight="1">
      <c r="A1392" s="473"/>
      <c r="B1392" s="443"/>
      <c r="C1392" s="443"/>
      <c r="D1392" s="43"/>
      <c r="E1392" s="474"/>
      <c r="K1392" s="391"/>
      <c r="L1392" s="225"/>
      <c r="M1392" s="225"/>
      <c r="N1392" s="225"/>
      <c r="O1392" s="225"/>
      <c r="P1392" s="225"/>
    </row>
    <row r="1393" spans="1:16" s="281" customFormat="1" ht="24" customHeight="1">
      <c r="A1393" s="473"/>
      <c r="B1393" s="443"/>
      <c r="C1393" s="443"/>
      <c r="D1393" s="43"/>
      <c r="E1393" s="474"/>
      <c r="K1393" s="391"/>
      <c r="L1393" s="225"/>
      <c r="M1393" s="225"/>
      <c r="N1393" s="225"/>
      <c r="O1393" s="225"/>
      <c r="P1393" s="225"/>
    </row>
    <row r="1394" spans="1:16" s="281" customFormat="1" ht="24" customHeight="1">
      <c r="A1394" s="473"/>
      <c r="B1394" s="443"/>
      <c r="C1394" s="443"/>
      <c r="D1394" s="43"/>
      <c r="E1394" s="474"/>
      <c r="K1394" s="391"/>
      <c r="L1394" s="225"/>
      <c r="M1394" s="225"/>
      <c r="N1394" s="225"/>
      <c r="O1394" s="225"/>
      <c r="P1394" s="225"/>
    </row>
    <row r="1395" spans="1:16" s="281" customFormat="1" ht="24" customHeight="1">
      <c r="A1395" s="473"/>
      <c r="B1395" s="443"/>
      <c r="C1395" s="443"/>
      <c r="D1395" s="43"/>
      <c r="E1395" s="474"/>
      <c r="K1395" s="391"/>
      <c r="L1395" s="225"/>
      <c r="M1395" s="225"/>
      <c r="N1395" s="225"/>
      <c r="O1395" s="225"/>
      <c r="P1395" s="225"/>
    </row>
    <row r="1396" spans="1:16" s="281" customFormat="1" ht="24" customHeight="1">
      <c r="A1396" s="473"/>
      <c r="B1396" s="443"/>
      <c r="C1396" s="443"/>
      <c r="D1396" s="43"/>
      <c r="E1396" s="474"/>
      <c r="K1396" s="391"/>
      <c r="L1396" s="225"/>
      <c r="M1396" s="225"/>
      <c r="N1396" s="225"/>
      <c r="O1396" s="225"/>
      <c r="P1396" s="225"/>
    </row>
    <row r="1397" spans="1:16" s="281" customFormat="1" ht="24" customHeight="1">
      <c r="A1397" s="473"/>
      <c r="B1397" s="443"/>
      <c r="C1397" s="443"/>
      <c r="D1397" s="43"/>
      <c r="E1397" s="474"/>
      <c r="K1397" s="391"/>
      <c r="L1397" s="225"/>
      <c r="M1397" s="225"/>
      <c r="N1397" s="225"/>
      <c r="O1397" s="225"/>
      <c r="P1397" s="225"/>
    </row>
    <row r="1398" spans="1:16" s="281" customFormat="1" ht="24" customHeight="1">
      <c r="A1398" s="473"/>
      <c r="B1398" s="443"/>
      <c r="C1398" s="443"/>
      <c r="D1398" s="43"/>
      <c r="E1398" s="474"/>
      <c r="K1398" s="391"/>
      <c r="L1398" s="225"/>
      <c r="M1398" s="225"/>
      <c r="N1398" s="225"/>
      <c r="O1398" s="225"/>
      <c r="P1398" s="225"/>
    </row>
    <row r="1399" spans="1:16" s="281" customFormat="1" ht="24" customHeight="1">
      <c r="A1399" s="473"/>
      <c r="B1399" s="443"/>
      <c r="C1399" s="443"/>
      <c r="D1399" s="43"/>
      <c r="E1399" s="474"/>
      <c r="K1399" s="391"/>
      <c r="L1399" s="225"/>
      <c r="M1399" s="225"/>
      <c r="N1399" s="225"/>
      <c r="O1399" s="225"/>
      <c r="P1399" s="225"/>
    </row>
    <row r="1400" spans="1:16" s="281" customFormat="1" ht="24" customHeight="1">
      <c r="A1400" s="473"/>
      <c r="B1400" s="443"/>
      <c r="C1400" s="443"/>
      <c r="D1400" s="43"/>
      <c r="E1400" s="474"/>
      <c r="K1400" s="391"/>
      <c r="L1400" s="225"/>
      <c r="M1400" s="225"/>
      <c r="N1400" s="225"/>
      <c r="O1400" s="225"/>
      <c r="P1400" s="225"/>
    </row>
    <row r="1401" spans="1:16" s="281" customFormat="1" ht="24" customHeight="1">
      <c r="A1401" s="473"/>
      <c r="B1401" s="443"/>
      <c r="C1401" s="443"/>
      <c r="D1401" s="43"/>
      <c r="E1401" s="474"/>
      <c r="K1401" s="391"/>
      <c r="L1401" s="225"/>
      <c r="M1401" s="225"/>
      <c r="N1401" s="225"/>
      <c r="O1401" s="225"/>
      <c r="P1401" s="225"/>
    </row>
    <row r="1402" spans="1:16" s="281" customFormat="1" ht="24" customHeight="1">
      <c r="A1402" s="473"/>
      <c r="B1402" s="443"/>
      <c r="C1402" s="443"/>
      <c r="D1402" s="43"/>
      <c r="E1402" s="474"/>
      <c r="K1402" s="391"/>
      <c r="L1402" s="225"/>
      <c r="M1402" s="225"/>
      <c r="N1402" s="225"/>
      <c r="O1402" s="225"/>
      <c r="P1402" s="225"/>
    </row>
    <row r="1403" spans="1:16" s="281" customFormat="1" ht="24" customHeight="1">
      <c r="A1403" s="473"/>
      <c r="B1403" s="443"/>
      <c r="C1403" s="443"/>
      <c r="D1403" s="43"/>
      <c r="E1403" s="474"/>
      <c r="K1403" s="391"/>
      <c r="L1403" s="225"/>
      <c r="M1403" s="225"/>
      <c r="N1403" s="225"/>
      <c r="O1403" s="225"/>
      <c r="P1403" s="225"/>
    </row>
    <row r="1404" spans="1:16" s="281" customFormat="1" ht="24" customHeight="1">
      <c r="A1404" s="473"/>
      <c r="B1404" s="443"/>
      <c r="C1404" s="443"/>
      <c r="D1404" s="43"/>
      <c r="E1404" s="474"/>
      <c r="K1404" s="391"/>
      <c r="L1404" s="225"/>
      <c r="M1404" s="225"/>
      <c r="N1404" s="225"/>
      <c r="O1404" s="225"/>
      <c r="P1404" s="225"/>
    </row>
    <row r="1405" spans="1:16" s="281" customFormat="1" ht="24" customHeight="1">
      <c r="A1405" s="473"/>
      <c r="B1405" s="443"/>
      <c r="C1405" s="443"/>
      <c r="D1405" s="43"/>
      <c r="E1405" s="474"/>
      <c r="K1405" s="391"/>
      <c r="L1405" s="225"/>
      <c r="M1405" s="225"/>
      <c r="N1405" s="225"/>
      <c r="O1405" s="225"/>
      <c r="P1405" s="225"/>
    </row>
    <row r="1406" spans="1:16" s="281" customFormat="1" ht="24" customHeight="1">
      <c r="A1406" s="473"/>
      <c r="B1406" s="443"/>
      <c r="C1406" s="443"/>
      <c r="D1406" s="43"/>
      <c r="E1406" s="474"/>
      <c r="K1406" s="391"/>
      <c r="L1406" s="225"/>
      <c r="M1406" s="225"/>
      <c r="N1406" s="225"/>
      <c r="O1406" s="225"/>
      <c r="P1406" s="225"/>
    </row>
    <row r="1407" spans="1:16" s="281" customFormat="1" ht="24" customHeight="1">
      <c r="A1407" s="473"/>
      <c r="B1407" s="443"/>
      <c r="C1407" s="443"/>
      <c r="D1407" s="43"/>
      <c r="E1407" s="474"/>
      <c r="K1407" s="391"/>
      <c r="L1407" s="225"/>
      <c r="M1407" s="225"/>
      <c r="N1407" s="225"/>
      <c r="O1407" s="225"/>
      <c r="P1407" s="225"/>
    </row>
    <row r="1408" spans="1:16" s="281" customFormat="1" ht="24" customHeight="1">
      <c r="A1408" s="473"/>
      <c r="B1408" s="443"/>
      <c r="C1408" s="443"/>
      <c r="D1408" s="43"/>
      <c r="E1408" s="474"/>
      <c r="K1408" s="391"/>
      <c r="L1408" s="225"/>
      <c r="M1408" s="225"/>
      <c r="N1408" s="225"/>
      <c r="O1408" s="225"/>
      <c r="P1408" s="225"/>
    </row>
    <row r="1409" spans="1:16" s="281" customFormat="1" ht="24" customHeight="1">
      <c r="A1409" s="473"/>
      <c r="B1409" s="443"/>
      <c r="C1409" s="443"/>
      <c r="D1409" s="43"/>
      <c r="E1409" s="474"/>
      <c r="K1409" s="391"/>
      <c r="L1409" s="225"/>
      <c r="M1409" s="225"/>
      <c r="N1409" s="225"/>
      <c r="O1409" s="225"/>
      <c r="P1409" s="225"/>
    </row>
    <row r="1410" spans="1:16" s="281" customFormat="1" ht="24" customHeight="1">
      <c r="A1410" s="473"/>
      <c r="B1410" s="443"/>
      <c r="C1410" s="443"/>
      <c r="D1410" s="43"/>
      <c r="E1410" s="474"/>
      <c r="K1410" s="391"/>
      <c r="L1410" s="225"/>
      <c r="M1410" s="225"/>
      <c r="N1410" s="225"/>
      <c r="O1410" s="225"/>
      <c r="P1410" s="225"/>
    </row>
    <row r="1411" spans="1:16" s="281" customFormat="1" ht="24" customHeight="1">
      <c r="A1411" s="473"/>
      <c r="B1411" s="443"/>
      <c r="C1411" s="443"/>
      <c r="D1411" s="43"/>
      <c r="E1411" s="474"/>
      <c r="K1411" s="391"/>
      <c r="L1411" s="225"/>
      <c r="M1411" s="225"/>
      <c r="N1411" s="225"/>
      <c r="O1411" s="225"/>
      <c r="P1411" s="225"/>
    </row>
    <row r="1412" spans="1:16" s="281" customFormat="1" ht="24" customHeight="1">
      <c r="A1412" s="473"/>
      <c r="B1412" s="443"/>
      <c r="C1412" s="443"/>
      <c r="D1412" s="43"/>
      <c r="E1412" s="474"/>
      <c r="K1412" s="391"/>
      <c r="L1412" s="225"/>
      <c r="M1412" s="225"/>
      <c r="N1412" s="225"/>
      <c r="O1412" s="225"/>
      <c r="P1412" s="225"/>
    </row>
    <row r="1413" spans="1:16" s="281" customFormat="1" ht="24" customHeight="1">
      <c r="A1413" s="473"/>
      <c r="B1413" s="443"/>
      <c r="C1413" s="443"/>
      <c r="D1413" s="43"/>
      <c r="E1413" s="474"/>
      <c r="K1413" s="391"/>
      <c r="L1413" s="225"/>
      <c r="M1413" s="225"/>
      <c r="N1413" s="225"/>
      <c r="O1413" s="225"/>
      <c r="P1413" s="225"/>
    </row>
    <row r="1414" spans="1:16" s="281" customFormat="1" ht="24" customHeight="1">
      <c r="A1414" s="473"/>
      <c r="B1414" s="443"/>
      <c r="C1414" s="443"/>
      <c r="D1414" s="43"/>
      <c r="E1414" s="474"/>
      <c r="K1414" s="391"/>
      <c r="L1414" s="225"/>
      <c r="M1414" s="225"/>
      <c r="N1414" s="225"/>
      <c r="O1414" s="225"/>
      <c r="P1414" s="225"/>
    </row>
    <row r="1415" spans="1:16" s="281" customFormat="1" ht="24" customHeight="1">
      <c r="A1415" s="473"/>
      <c r="B1415" s="443"/>
      <c r="C1415" s="443"/>
      <c r="D1415" s="43"/>
      <c r="E1415" s="474"/>
      <c r="K1415" s="391"/>
      <c r="L1415" s="225"/>
      <c r="M1415" s="225"/>
      <c r="N1415" s="225"/>
      <c r="O1415" s="225"/>
      <c r="P1415" s="225"/>
    </row>
    <row r="1416" spans="1:16" s="281" customFormat="1" ht="24" customHeight="1">
      <c r="A1416" s="473"/>
      <c r="B1416" s="443"/>
      <c r="C1416" s="443"/>
      <c r="D1416" s="43"/>
      <c r="E1416" s="474"/>
      <c r="K1416" s="391"/>
      <c r="L1416" s="225"/>
      <c r="M1416" s="225"/>
      <c r="N1416" s="225"/>
      <c r="O1416" s="225"/>
      <c r="P1416" s="225"/>
    </row>
    <row r="1417" spans="1:16" s="281" customFormat="1" ht="24" customHeight="1">
      <c r="A1417" s="473"/>
      <c r="B1417" s="443"/>
      <c r="C1417" s="443"/>
      <c r="D1417" s="43"/>
      <c r="E1417" s="474"/>
      <c r="K1417" s="391"/>
      <c r="L1417" s="225"/>
      <c r="M1417" s="225"/>
      <c r="N1417" s="225"/>
      <c r="O1417" s="225"/>
      <c r="P1417" s="225"/>
    </row>
    <row r="1418" spans="1:16" s="281" customFormat="1" ht="24" customHeight="1">
      <c r="A1418" s="473"/>
      <c r="B1418" s="443"/>
      <c r="C1418" s="443"/>
      <c r="D1418" s="43"/>
      <c r="E1418" s="474"/>
      <c r="K1418" s="391"/>
      <c r="L1418" s="225"/>
      <c r="M1418" s="225"/>
      <c r="N1418" s="225"/>
      <c r="O1418" s="225"/>
      <c r="P1418" s="225"/>
    </row>
    <row r="1419" spans="1:16" s="281" customFormat="1" ht="24" customHeight="1">
      <c r="A1419" s="473"/>
      <c r="B1419" s="443"/>
      <c r="C1419" s="443"/>
      <c r="D1419" s="43"/>
      <c r="E1419" s="474"/>
      <c r="K1419" s="391"/>
      <c r="L1419" s="225"/>
      <c r="M1419" s="225"/>
      <c r="N1419" s="225"/>
      <c r="O1419" s="225"/>
      <c r="P1419" s="225"/>
    </row>
    <row r="1420" spans="1:16" s="281" customFormat="1" ht="24" customHeight="1">
      <c r="A1420" s="473"/>
      <c r="B1420" s="443"/>
      <c r="C1420" s="443"/>
      <c r="D1420" s="43"/>
      <c r="E1420" s="474"/>
      <c r="K1420" s="391"/>
      <c r="L1420" s="225"/>
      <c r="M1420" s="225"/>
      <c r="N1420" s="225"/>
      <c r="O1420" s="225"/>
      <c r="P1420" s="225"/>
    </row>
    <row r="1421" spans="1:16" s="281" customFormat="1" ht="24" customHeight="1">
      <c r="A1421" s="473"/>
      <c r="B1421" s="443"/>
      <c r="C1421" s="443"/>
      <c r="D1421" s="43"/>
      <c r="E1421" s="474"/>
      <c r="K1421" s="391"/>
      <c r="L1421" s="225"/>
      <c r="M1421" s="225"/>
      <c r="N1421" s="225"/>
      <c r="O1421" s="225"/>
      <c r="P1421" s="225"/>
    </row>
    <row r="1422" spans="1:16" s="281" customFormat="1" ht="24" customHeight="1">
      <c r="A1422" s="473"/>
      <c r="B1422" s="443"/>
      <c r="C1422" s="443"/>
      <c r="D1422" s="43"/>
      <c r="E1422" s="474"/>
      <c r="K1422" s="391"/>
      <c r="L1422" s="225"/>
      <c r="M1422" s="225"/>
      <c r="N1422" s="225"/>
      <c r="O1422" s="225"/>
      <c r="P1422" s="225"/>
    </row>
    <row r="1423" spans="1:16" s="281" customFormat="1" ht="24" customHeight="1">
      <c r="A1423" s="473"/>
      <c r="B1423" s="443"/>
      <c r="C1423" s="443"/>
      <c r="D1423" s="43"/>
      <c r="E1423" s="474"/>
      <c r="K1423" s="391"/>
      <c r="L1423" s="225"/>
      <c r="M1423" s="225"/>
      <c r="N1423" s="225"/>
      <c r="O1423" s="225"/>
      <c r="P1423" s="225"/>
    </row>
    <row r="1424" spans="1:16" s="281" customFormat="1" ht="24" customHeight="1">
      <c r="A1424" s="473"/>
      <c r="B1424" s="443"/>
      <c r="C1424" s="443"/>
      <c r="D1424" s="43"/>
      <c r="E1424" s="474"/>
      <c r="K1424" s="391"/>
      <c r="L1424" s="225"/>
      <c r="M1424" s="225"/>
      <c r="N1424" s="225"/>
      <c r="O1424" s="225"/>
      <c r="P1424" s="225"/>
    </row>
    <row r="1425" spans="1:16" s="281" customFormat="1" ht="24" customHeight="1">
      <c r="A1425" s="473"/>
      <c r="B1425" s="443"/>
      <c r="C1425" s="443"/>
      <c r="D1425" s="43"/>
      <c r="E1425" s="474"/>
      <c r="K1425" s="391"/>
      <c r="L1425" s="225"/>
      <c r="M1425" s="225"/>
      <c r="N1425" s="225"/>
      <c r="O1425" s="225"/>
      <c r="P1425" s="225"/>
    </row>
    <row r="1426" spans="1:16" s="281" customFormat="1" ht="24" customHeight="1">
      <c r="A1426" s="473"/>
      <c r="B1426" s="443"/>
      <c r="C1426" s="443"/>
      <c r="D1426" s="43"/>
      <c r="E1426" s="474"/>
      <c r="K1426" s="391"/>
      <c r="L1426" s="225"/>
      <c r="M1426" s="225"/>
      <c r="N1426" s="225"/>
      <c r="O1426" s="225"/>
      <c r="P1426" s="225"/>
    </row>
    <row r="1427" spans="1:16" s="281" customFormat="1" ht="24" customHeight="1">
      <c r="A1427" s="473"/>
      <c r="B1427" s="443"/>
      <c r="C1427" s="443"/>
      <c r="D1427" s="43"/>
      <c r="E1427" s="474"/>
      <c r="K1427" s="391"/>
      <c r="L1427" s="225"/>
      <c r="M1427" s="225"/>
      <c r="N1427" s="225"/>
      <c r="O1427" s="225"/>
      <c r="P1427" s="225"/>
    </row>
    <row r="1428" spans="1:16" s="281" customFormat="1" ht="24" customHeight="1">
      <c r="A1428" s="473"/>
      <c r="B1428" s="443"/>
      <c r="C1428" s="443"/>
      <c r="D1428" s="43"/>
      <c r="E1428" s="474"/>
      <c r="K1428" s="391"/>
      <c r="L1428" s="225"/>
      <c r="M1428" s="225"/>
      <c r="N1428" s="225"/>
      <c r="O1428" s="225"/>
      <c r="P1428" s="225"/>
    </row>
    <row r="1429" spans="1:16" s="281" customFormat="1" ht="24" customHeight="1">
      <c r="A1429" s="473"/>
      <c r="B1429" s="443"/>
      <c r="C1429" s="443"/>
      <c r="D1429" s="43"/>
      <c r="E1429" s="474"/>
      <c r="K1429" s="391"/>
      <c r="L1429" s="225"/>
      <c r="M1429" s="225"/>
      <c r="N1429" s="225"/>
      <c r="O1429" s="225"/>
      <c r="P1429" s="225"/>
    </row>
    <row r="1430" spans="1:16" s="281" customFormat="1" ht="24" customHeight="1">
      <c r="A1430" s="473"/>
      <c r="B1430" s="443"/>
      <c r="C1430" s="443"/>
      <c r="D1430" s="43"/>
      <c r="E1430" s="474"/>
      <c r="K1430" s="391"/>
      <c r="L1430" s="225"/>
      <c r="M1430" s="225"/>
      <c r="N1430" s="225"/>
      <c r="O1430" s="225"/>
      <c r="P1430" s="225"/>
    </row>
    <row r="1431" spans="1:16" s="281" customFormat="1" ht="24" customHeight="1">
      <c r="A1431" s="473"/>
      <c r="B1431" s="443"/>
      <c r="C1431" s="443"/>
      <c r="D1431" s="43"/>
      <c r="E1431" s="474"/>
      <c r="K1431" s="391"/>
      <c r="L1431" s="225"/>
      <c r="M1431" s="225"/>
      <c r="N1431" s="225"/>
      <c r="O1431" s="225"/>
      <c r="P1431" s="225"/>
    </row>
    <row r="1432" spans="1:16" s="281" customFormat="1" ht="24" customHeight="1">
      <c r="A1432" s="473"/>
      <c r="B1432" s="443"/>
      <c r="C1432" s="443"/>
      <c r="D1432" s="43"/>
      <c r="E1432" s="474"/>
      <c r="K1432" s="391"/>
      <c r="L1432" s="225"/>
      <c r="M1432" s="225"/>
      <c r="N1432" s="225"/>
      <c r="O1432" s="225"/>
      <c r="P1432" s="225"/>
    </row>
    <row r="1433" spans="1:16" s="281" customFormat="1" ht="24" customHeight="1">
      <c r="A1433" s="473"/>
      <c r="B1433" s="443"/>
      <c r="C1433" s="443"/>
      <c r="D1433" s="43"/>
      <c r="E1433" s="474"/>
      <c r="K1433" s="391"/>
      <c r="L1433" s="225"/>
      <c r="M1433" s="225"/>
      <c r="N1433" s="225"/>
      <c r="O1433" s="225"/>
      <c r="P1433" s="225"/>
    </row>
    <row r="1434" spans="1:16" s="281" customFormat="1" ht="24" customHeight="1">
      <c r="A1434" s="473"/>
      <c r="B1434" s="443"/>
      <c r="C1434" s="443"/>
      <c r="D1434" s="43"/>
      <c r="E1434" s="474"/>
      <c r="K1434" s="391"/>
      <c r="L1434" s="225"/>
      <c r="M1434" s="225"/>
      <c r="N1434" s="225"/>
      <c r="O1434" s="225"/>
      <c r="P1434" s="225"/>
    </row>
    <row r="1435" spans="1:16" s="281" customFormat="1" ht="24" customHeight="1">
      <c r="A1435" s="473"/>
      <c r="B1435" s="443"/>
      <c r="C1435" s="443"/>
      <c r="D1435" s="43"/>
      <c r="E1435" s="474"/>
      <c r="K1435" s="391"/>
      <c r="L1435" s="225"/>
      <c r="M1435" s="225"/>
      <c r="N1435" s="225"/>
      <c r="O1435" s="225"/>
      <c r="P1435" s="225"/>
    </row>
    <row r="1436" spans="1:16" s="281" customFormat="1" ht="24" customHeight="1">
      <c r="A1436" s="473"/>
      <c r="B1436" s="443"/>
      <c r="C1436" s="443"/>
      <c r="D1436" s="43"/>
      <c r="E1436" s="474"/>
      <c r="K1436" s="391"/>
      <c r="L1436" s="225"/>
      <c r="M1436" s="225"/>
      <c r="N1436" s="225"/>
      <c r="O1436" s="225"/>
      <c r="P1436" s="225"/>
    </row>
    <row r="1437" spans="1:16" s="281" customFormat="1" ht="24" customHeight="1">
      <c r="A1437" s="473"/>
      <c r="B1437" s="443"/>
      <c r="C1437" s="443"/>
      <c r="D1437" s="43"/>
      <c r="E1437" s="474"/>
      <c r="K1437" s="391"/>
      <c r="L1437" s="225"/>
      <c r="M1437" s="225"/>
      <c r="N1437" s="225"/>
      <c r="O1437" s="225"/>
      <c r="P1437" s="225"/>
    </row>
    <row r="1438" spans="1:16" s="281" customFormat="1" ht="24" customHeight="1">
      <c r="A1438" s="473"/>
      <c r="B1438" s="443"/>
      <c r="C1438" s="443"/>
      <c r="D1438" s="43"/>
      <c r="E1438" s="474"/>
      <c r="K1438" s="391"/>
      <c r="L1438" s="225"/>
      <c r="M1438" s="225"/>
      <c r="N1438" s="225"/>
      <c r="O1438" s="225"/>
      <c r="P1438" s="225"/>
    </row>
    <row r="1439" spans="1:16" s="281" customFormat="1" ht="24" customHeight="1">
      <c r="A1439" s="473"/>
      <c r="B1439" s="443"/>
      <c r="C1439" s="443"/>
      <c r="D1439" s="43"/>
      <c r="E1439" s="474"/>
      <c r="K1439" s="391"/>
      <c r="L1439" s="225"/>
      <c r="M1439" s="225"/>
      <c r="N1439" s="225"/>
      <c r="O1439" s="225"/>
      <c r="P1439" s="225"/>
    </row>
    <row r="1440" spans="1:16" s="281" customFormat="1" ht="24" customHeight="1">
      <c r="A1440" s="473"/>
      <c r="B1440" s="443"/>
      <c r="C1440" s="443"/>
      <c r="D1440" s="43"/>
      <c r="E1440" s="474"/>
      <c r="K1440" s="391"/>
      <c r="L1440" s="225"/>
      <c r="M1440" s="225"/>
      <c r="N1440" s="225"/>
      <c r="O1440" s="225"/>
      <c r="P1440" s="225"/>
    </row>
    <row r="1441" spans="1:16" s="281" customFormat="1" ht="24" customHeight="1">
      <c r="A1441" s="473"/>
      <c r="B1441" s="443"/>
      <c r="C1441" s="443"/>
      <c r="D1441" s="43"/>
      <c r="E1441" s="474"/>
      <c r="K1441" s="391"/>
      <c r="L1441" s="225"/>
      <c r="M1441" s="225"/>
      <c r="N1441" s="225"/>
      <c r="O1441" s="225"/>
      <c r="P1441" s="225"/>
    </row>
    <row r="1442" spans="1:16" s="281" customFormat="1" ht="24" customHeight="1">
      <c r="A1442" s="473"/>
      <c r="B1442" s="443"/>
      <c r="C1442" s="443"/>
      <c r="D1442" s="43"/>
      <c r="E1442" s="474"/>
      <c r="K1442" s="391"/>
      <c r="L1442" s="225"/>
      <c r="M1442" s="225"/>
      <c r="N1442" s="225"/>
      <c r="O1442" s="225"/>
      <c r="P1442" s="225"/>
    </row>
    <row r="1443" spans="1:16" s="281" customFormat="1" ht="24" customHeight="1">
      <c r="A1443" s="473"/>
      <c r="B1443" s="443"/>
      <c r="C1443" s="443"/>
      <c r="D1443" s="43"/>
      <c r="E1443" s="474"/>
      <c r="K1443" s="391"/>
      <c r="L1443" s="225"/>
      <c r="M1443" s="225"/>
      <c r="N1443" s="225"/>
      <c r="O1443" s="225"/>
      <c r="P1443" s="225"/>
    </row>
    <row r="1444" spans="1:16" s="281" customFormat="1" ht="24" customHeight="1">
      <c r="A1444" s="473"/>
      <c r="B1444" s="443"/>
      <c r="C1444" s="443"/>
      <c r="D1444" s="43"/>
      <c r="E1444" s="474"/>
      <c r="K1444" s="391"/>
      <c r="L1444" s="225"/>
      <c r="M1444" s="225"/>
      <c r="N1444" s="225"/>
      <c r="O1444" s="225"/>
      <c r="P1444" s="225"/>
    </row>
    <row r="1445" spans="1:16" s="281" customFormat="1" ht="24" customHeight="1">
      <c r="A1445" s="473"/>
      <c r="B1445" s="443"/>
      <c r="C1445" s="443"/>
      <c r="D1445" s="43"/>
      <c r="E1445" s="474"/>
      <c r="K1445" s="391"/>
      <c r="L1445" s="225"/>
      <c r="M1445" s="225"/>
      <c r="N1445" s="225"/>
      <c r="O1445" s="225"/>
      <c r="P1445" s="225"/>
    </row>
    <row r="1446" spans="1:16" s="281" customFormat="1" ht="24" customHeight="1">
      <c r="A1446" s="473"/>
      <c r="B1446" s="443"/>
      <c r="C1446" s="443"/>
      <c r="D1446" s="43"/>
      <c r="E1446" s="474"/>
      <c r="K1446" s="391"/>
      <c r="L1446" s="225"/>
      <c r="M1446" s="225"/>
      <c r="N1446" s="225"/>
      <c r="O1446" s="225"/>
      <c r="P1446" s="225"/>
    </row>
    <row r="1447" spans="1:16" s="281" customFormat="1" ht="24" customHeight="1">
      <c r="A1447" s="473"/>
      <c r="B1447" s="443"/>
      <c r="C1447" s="443"/>
      <c r="D1447" s="43"/>
      <c r="E1447" s="474"/>
      <c r="K1447" s="391"/>
      <c r="L1447" s="225"/>
      <c r="M1447" s="225"/>
      <c r="N1447" s="225"/>
      <c r="O1447" s="225"/>
      <c r="P1447" s="225"/>
    </row>
    <row r="1448" spans="1:16" s="281" customFormat="1" ht="24" customHeight="1">
      <c r="A1448" s="473"/>
      <c r="B1448" s="443"/>
      <c r="C1448" s="443"/>
      <c r="D1448" s="43"/>
      <c r="E1448" s="474"/>
      <c r="K1448" s="391"/>
      <c r="L1448" s="225"/>
      <c r="M1448" s="225"/>
      <c r="N1448" s="225"/>
      <c r="O1448" s="225"/>
      <c r="P1448" s="225"/>
    </row>
    <row r="1449" spans="1:16" s="281" customFormat="1" ht="24" customHeight="1">
      <c r="A1449" s="473"/>
      <c r="B1449" s="443"/>
      <c r="C1449" s="443"/>
      <c r="D1449" s="43"/>
      <c r="E1449" s="474"/>
      <c r="K1449" s="391"/>
      <c r="L1449" s="225"/>
      <c r="M1449" s="225"/>
      <c r="N1449" s="225"/>
      <c r="O1449" s="225"/>
      <c r="P1449" s="225"/>
    </row>
    <row r="1450" spans="1:16" s="281" customFormat="1" ht="24" customHeight="1">
      <c r="A1450" s="473"/>
      <c r="B1450" s="443"/>
      <c r="C1450" s="443"/>
      <c r="D1450" s="43"/>
      <c r="E1450" s="474"/>
      <c r="K1450" s="391"/>
      <c r="L1450" s="225"/>
      <c r="M1450" s="225"/>
      <c r="N1450" s="225"/>
      <c r="O1450" s="225"/>
      <c r="P1450" s="225"/>
    </row>
    <row r="1451" spans="1:16" s="281" customFormat="1" ht="24" customHeight="1">
      <c r="A1451" s="473"/>
      <c r="B1451" s="443"/>
      <c r="C1451" s="443"/>
      <c r="D1451" s="43"/>
      <c r="E1451" s="474"/>
      <c r="K1451" s="391"/>
      <c r="L1451" s="225"/>
      <c r="M1451" s="225"/>
      <c r="N1451" s="225"/>
      <c r="O1451" s="225"/>
      <c r="P1451" s="225"/>
    </row>
    <row r="1452" spans="1:16" s="281" customFormat="1" ht="24" customHeight="1">
      <c r="A1452" s="473"/>
      <c r="B1452" s="443"/>
      <c r="C1452" s="443"/>
      <c r="D1452" s="43"/>
      <c r="E1452" s="474"/>
      <c r="K1452" s="391"/>
      <c r="L1452" s="225"/>
      <c r="M1452" s="225"/>
      <c r="N1452" s="225"/>
      <c r="O1452" s="225"/>
      <c r="P1452" s="225"/>
    </row>
    <row r="1453" spans="1:16" s="281" customFormat="1" ht="24" customHeight="1">
      <c r="A1453" s="473"/>
      <c r="B1453" s="443"/>
      <c r="C1453" s="443"/>
      <c r="D1453" s="43"/>
      <c r="E1453" s="474"/>
      <c r="K1453" s="391"/>
      <c r="L1453" s="225"/>
      <c r="M1453" s="225"/>
      <c r="N1453" s="225"/>
      <c r="O1453" s="225"/>
      <c r="P1453" s="225"/>
    </row>
    <row r="1454" spans="1:16" s="281" customFormat="1" ht="24" customHeight="1">
      <c r="A1454" s="473"/>
      <c r="B1454" s="443"/>
      <c r="C1454" s="443"/>
      <c r="D1454" s="43"/>
      <c r="E1454" s="474"/>
      <c r="K1454" s="391"/>
      <c r="L1454" s="225"/>
      <c r="M1454" s="225"/>
      <c r="N1454" s="225"/>
      <c r="O1454" s="225"/>
      <c r="P1454" s="225"/>
    </row>
    <row r="1455" spans="1:16" s="281" customFormat="1" ht="24" customHeight="1">
      <c r="A1455" s="473"/>
      <c r="B1455" s="443"/>
      <c r="C1455" s="443"/>
      <c r="D1455" s="43"/>
      <c r="E1455" s="474"/>
      <c r="K1455" s="391"/>
      <c r="L1455" s="225"/>
      <c r="M1455" s="225"/>
      <c r="N1455" s="225"/>
      <c r="O1455" s="225"/>
      <c r="P1455" s="225"/>
    </row>
    <row r="1456" spans="1:16" s="281" customFormat="1" ht="24" customHeight="1">
      <c r="A1456" s="473"/>
      <c r="B1456" s="443"/>
      <c r="C1456" s="443"/>
      <c r="D1456" s="43"/>
      <c r="E1456" s="474"/>
      <c r="K1456" s="391"/>
      <c r="L1456" s="225"/>
      <c r="M1456" s="225"/>
      <c r="N1456" s="225"/>
      <c r="O1456" s="225"/>
      <c r="P1456" s="225"/>
    </row>
    <row r="1457" spans="1:16" s="281" customFormat="1" ht="24" customHeight="1">
      <c r="A1457" s="473"/>
      <c r="B1457" s="443"/>
      <c r="C1457" s="443"/>
      <c r="D1457" s="43"/>
      <c r="E1457" s="474"/>
      <c r="K1457" s="391"/>
      <c r="L1457" s="225"/>
      <c r="M1457" s="225"/>
      <c r="N1457" s="225"/>
      <c r="O1457" s="225"/>
      <c r="P1457" s="225"/>
    </row>
    <row r="1458" spans="1:16" s="281" customFormat="1" ht="24" customHeight="1">
      <c r="A1458" s="473"/>
      <c r="B1458" s="443"/>
      <c r="C1458" s="443"/>
      <c r="D1458" s="43"/>
      <c r="E1458" s="474"/>
      <c r="K1458" s="391"/>
      <c r="L1458" s="225"/>
      <c r="M1458" s="225"/>
      <c r="N1458" s="225"/>
      <c r="O1458" s="225"/>
      <c r="P1458" s="225"/>
    </row>
    <row r="1459" spans="1:16" s="281" customFormat="1" ht="24" customHeight="1">
      <c r="A1459" s="473"/>
      <c r="B1459" s="443"/>
      <c r="C1459" s="443"/>
      <c r="D1459" s="43"/>
      <c r="E1459" s="474"/>
      <c r="K1459" s="391"/>
      <c r="L1459" s="225"/>
      <c r="M1459" s="225"/>
      <c r="N1459" s="225"/>
      <c r="O1459" s="225"/>
      <c r="P1459" s="225"/>
    </row>
    <row r="1460" spans="1:16" s="281" customFormat="1" ht="24" customHeight="1">
      <c r="A1460" s="473"/>
      <c r="B1460" s="443"/>
      <c r="C1460" s="443"/>
      <c r="D1460" s="43"/>
      <c r="E1460" s="474"/>
      <c r="K1460" s="391"/>
      <c r="L1460" s="225"/>
      <c r="M1460" s="225"/>
      <c r="N1460" s="225"/>
      <c r="O1460" s="225"/>
      <c r="P1460" s="225"/>
    </row>
    <row r="1461" spans="1:16" s="281" customFormat="1" ht="24" customHeight="1">
      <c r="A1461" s="473"/>
      <c r="B1461" s="443"/>
      <c r="C1461" s="443"/>
      <c r="D1461" s="43"/>
      <c r="E1461" s="474"/>
      <c r="K1461" s="391"/>
      <c r="L1461" s="225"/>
      <c r="M1461" s="225"/>
      <c r="N1461" s="225"/>
      <c r="O1461" s="225"/>
      <c r="P1461" s="225"/>
    </row>
    <row r="1462" spans="1:16" s="281" customFormat="1" ht="24" customHeight="1">
      <c r="A1462" s="473"/>
      <c r="B1462" s="443"/>
      <c r="C1462" s="443"/>
      <c r="D1462" s="43"/>
      <c r="E1462" s="474"/>
      <c r="K1462" s="391"/>
      <c r="L1462" s="225"/>
      <c r="M1462" s="225"/>
      <c r="N1462" s="225"/>
      <c r="O1462" s="225"/>
      <c r="P1462" s="225"/>
    </row>
    <row r="1463" spans="1:16" s="281" customFormat="1" ht="24" customHeight="1">
      <c r="A1463" s="473"/>
      <c r="B1463" s="443"/>
      <c r="C1463" s="443"/>
      <c r="D1463" s="43"/>
      <c r="E1463" s="474"/>
      <c r="K1463" s="391"/>
      <c r="L1463" s="225"/>
      <c r="M1463" s="225"/>
      <c r="N1463" s="225"/>
      <c r="O1463" s="225"/>
      <c r="P1463" s="225"/>
    </row>
    <row r="1464" spans="1:16" s="281" customFormat="1" ht="24" customHeight="1">
      <c r="A1464" s="473"/>
      <c r="B1464" s="443"/>
      <c r="C1464" s="443"/>
      <c r="D1464" s="43"/>
      <c r="E1464" s="474"/>
      <c r="K1464" s="391"/>
      <c r="L1464" s="225"/>
      <c r="M1464" s="225"/>
      <c r="N1464" s="225"/>
      <c r="O1464" s="225"/>
      <c r="P1464" s="225"/>
    </row>
    <row r="1465" spans="1:16" s="281" customFormat="1" ht="24" customHeight="1">
      <c r="A1465" s="473"/>
      <c r="B1465" s="443"/>
      <c r="C1465" s="443"/>
      <c r="D1465" s="43"/>
      <c r="E1465" s="474"/>
      <c r="K1465" s="391"/>
      <c r="L1465" s="225"/>
      <c r="M1465" s="225"/>
      <c r="N1465" s="225"/>
      <c r="O1465" s="225"/>
      <c r="P1465" s="225"/>
    </row>
    <row r="1466" spans="1:16" s="281" customFormat="1" ht="24" customHeight="1">
      <c r="A1466" s="473"/>
      <c r="B1466" s="443"/>
      <c r="C1466" s="443"/>
      <c r="D1466" s="43"/>
      <c r="E1466" s="474"/>
      <c r="K1466" s="391"/>
      <c r="L1466" s="225"/>
      <c r="M1466" s="225"/>
      <c r="N1466" s="225"/>
      <c r="O1466" s="225"/>
      <c r="P1466" s="225"/>
    </row>
    <row r="1467" spans="1:16" s="281" customFormat="1" ht="24" customHeight="1">
      <c r="A1467" s="473"/>
      <c r="B1467" s="443"/>
      <c r="C1467" s="443"/>
      <c r="D1467" s="43"/>
      <c r="E1467" s="474"/>
      <c r="K1467" s="391"/>
      <c r="L1467" s="225"/>
      <c r="M1467" s="225"/>
      <c r="N1467" s="225"/>
      <c r="O1467" s="225"/>
      <c r="P1467" s="225"/>
    </row>
    <row r="1468" spans="1:16" s="281" customFormat="1" ht="24" customHeight="1">
      <c r="A1468" s="473"/>
      <c r="B1468" s="443"/>
      <c r="C1468" s="443"/>
      <c r="D1468" s="43"/>
      <c r="E1468" s="474"/>
      <c r="K1468" s="391"/>
      <c r="L1468" s="225"/>
      <c r="M1468" s="225"/>
      <c r="N1468" s="225"/>
      <c r="O1468" s="225"/>
      <c r="P1468" s="225"/>
    </row>
    <row r="1469" spans="1:16" s="281" customFormat="1" ht="24" customHeight="1">
      <c r="A1469" s="473"/>
      <c r="B1469" s="443"/>
      <c r="C1469" s="443"/>
      <c r="D1469" s="43"/>
      <c r="E1469" s="474"/>
      <c r="K1469" s="391"/>
      <c r="L1469" s="225"/>
      <c r="M1469" s="225"/>
      <c r="N1469" s="225"/>
      <c r="O1469" s="225"/>
      <c r="P1469" s="225"/>
    </row>
    <row r="1470" spans="1:16" s="281" customFormat="1" ht="24" customHeight="1">
      <c r="A1470" s="473"/>
      <c r="B1470" s="443"/>
      <c r="C1470" s="443"/>
      <c r="D1470" s="43"/>
      <c r="E1470" s="474"/>
      <c r="K1470" s="391"/>
      <c r="L1470" s="225"/>
      <c r="M1470" s="225"/>
      <c r="N1470" s="225"/>
      <c r="O1470" s="225"/>
      <c r="P1470" s="225"/>
    </row>
    <row r="1471" spans="1:16" s="281" customFormat="1" ht="24" customHeight="1">
      <c r="A1471" s="473"/>
      <c r="B1471" s="443"/>
      <c r="C1471" s="443"/>
      <c r="D1471" s="43"/>
      <c r="E1471" s="474"/>
      <c r="K1471" s="391"/>
      <c r="L1471" s="225"/>
      <c r="M1471" s="225"/>
      <c r="N1471" s="225"/>
      <c r="O1471" s="225"/>
      <c r="P1471" s="225"/>
    </row>
    <row r="1472" spans="1:16" s="281" customFormat="1" ht="24" customHeight="1">
      <c r="A1472" s="473"/>
      <c r="B1472" s="443"/>
      <c r="C1472" s="443"/>
      <c r="D1472" s="43"/>
      <c r="E1472" s="474"/>
      <c r="K1472" s="391"/>
      <c r="L1472" s="225"/>
      <c r="M1472" s="225"/>
      <c r="N1472" s="225"/>
      <c r="O1472" s="225"/>
      <c r="P1472" s="225"/>
    </row>
    <row r="1473" spans="1:16" s="281" customFormat="1" ht="24" customHeight="1">
      <c r="A1473" s="473"/>
      <c r="B1473" s="443"/>
      <c r="C1473" s="443"/>
      <c r="D1473" s="43"/>
      <c r="E1473" s="474"/>
      <c r="K1473" s="391"/>
      <c r="L1473" s="225"/>
      <c r="M1473" s="225"/>
      <c r="N1473" s="225"/>
      <c r="O1473" s="225"/>
      <c r="P1473" s="225"/>
    </row>
    <row r="1474" spans="1:16" s="281" customFormat="1" ht="24" customHeight="1">
      <c r="A1474" s="473"/>
      <c r="B1474" s="443"/>
      <c r="C1474" s="443"/>
      <c r="D1474" s="43"/>
      <c r="E1474" s="474"/>
      <c r="K1474" s="391"/>
      <c r="L1474" s="225"/>
      <c r="M1474" s="225"/>
      <c r="N1474" s="225"/>
      <c r="O1474" s="225"/>
      <c r="P1474" s="225"/>
    </row>
    <row r="1475" spans="1:16" s="281" customFormat="1" ht="24" customHeight="1">
      <c r="A1475" s="473"/>
      <c r="B1475" s="443"/>
      <c r="C1475" s="443"/>
      <c r="D1475" s="43"/>
      <c r="E1475" s="474"/>
      <c r="K1475" s="391"/>
      <c r="L1475" s="225"/>
      <c r="M1475" s="225"/>
      <c r="N1475" s="225"/>
      <c r="O1475" s="225"/>
      <c r="P1475" s="225"/>
    </row>
    <row r="1476" spans="1:16" s="281" customFormat="1" ht="24" customHeight="1">
      <c r="A1476" s="473"/>
      <c r="B1476" s="443"/>
      <c r="C1476" s="443"/>
      <c r="D1476" s="43"/>
      <c r="E1476" s="474"/>
      <c r="K1476" s="391"/>
      <c r="L1476" s="225"/>
      <c r="M1476" s="225"/>
      <c r="N1476" s="225"/>
      <c r="O1476" s="225"/>
      <c r="P1476" s="225"/>
    </row>
    <row r="1477" spans="1:16" s="281" customFormat="1" ht="24" customHeight="1">
      <c r="A1477" s="473"/>
      <c r="B1477" s="443"/>
      <c r="C1477" s="443"/>
      <c r="D1477" s="43"/>
      <c r="E1477" s="474"/>
      <c r="K1477" s="391"/>
      <c r="L1477" s="225"/>
      <c r="M1477" s="225"/>
      <c r="N1477" s="225"/>
      <c r="O1477" s="225"/>
      <c r="P1477" s="225"/>
    </row>
    <row r="1478" spans="1:16" s="281" customFormat="1" ht="24" customHeight="1">
      <c r="A1478" s="473"/>
      <c r="B1478" s="443"/>
      <c r="C1478" s="443"/>
      <c r="D1478" s="43"/>
      <c r="E1478" s="474"/>
      <c r="K1478" s="391"/>
      <c r="L1478" s="225"/>
      <c r="M1478" s="225"/>
      <c r="N1478" s="225"/>
      <c r="O1478" s="225"/>
      <c r="P1478" s="225"/>
    </row>
    <row r="1479" spans="1:16" s="281" customFormat="1" ht="24" customHeight="1">
      <c r="A1479" s="473"/>
      <c r="B1479" s="443"/>
      <c r="C1479" s="443"/>
      <c r="D1479" s="43"/>
      <c r="E1479" s="474"/>
      <c r="K1479" s="391"/>
      <c r="L1479" s="225"/>
      <c r="M1479" s="225"/>
      <c r="N1479" s="225"/>
      <c r="O1479" s="225"/>
      <c r="P1479" s="225"/>
    </row>
    <row r="1480" spans="1:16" s="281" customFormat="1" ht="24" customHeight="1">
      <c r="A1480" s="473"/>
      <c r="B1480" s="443"/>
      <c r="C1480" s="443"/>
      <c r="D1480" s="43"/>
      <c r="E1480" s="474"/>
      <c r="K1480" s="391"/>
      <c r="L1480" s="225"/>
      <c r="M1480" s="225"/>
      <c r="N1480" s="225"/>
      <c r="O1480" s="225"/>
      <c r="P1480" s="225"/>
    </row>
    <row r="1481" spans="1:16" s="281" customFormat="1" ht="24" customHeight="1">
      <c r="A1481" s="473"/>
      <c r="B1481" s="443"/>
      <c r="C1481" s="443"/>
      <c r="D1481" s="43"/>
      <c r="E1481" s="474"/>
      <c r="K1481" s="391"/>
      <c r="L1481" s="225"/>
      <c r="M1481" s="225"/>
      <c r="N1481" s="225"/>
      <c r="O1481" s="225"/>
      <c r="P1481" s="225"/>
    </row>
    <row r="1482" spans="1:16" s="281" customFormat="1" ht="24" customHeight="1">
      <c r="A1482" s="473"/>
      <c r="B1482" s="443"/>
      <c r="C1482" s="443"/>
      <c r="D1482" s="43"/>
      <c r="E1482" s="474"/>
      <c r="K1482" s="391"/>
      <c r="L1482" s="225"/>
      <c r="M1482" s="225"/>
      <c r="N1482" s="225"/>
      <c r="O1482" s="225"/>
      <c r="P1482" s="225"/>
    </row>
    <row r="1483" spans="1:16" s="281" customFormat="1" ht="24" customHeight="1">
      <c r="A1483" s="473"/>
      <c r="B1483" s="443"/>
      <c r="C1483" s="443"/>
      <c r="D1483" s="43"/>
      <c r="E1483" s="474"/>
      <c r="K1483" s="391"/>
      <c r="L1483" s="225"/>
      <c r="M1483" s="225"/>
      <c r="N1483" s="225"/>
      <c r="O1483" s="225"/>
      <c r="P1483" s="225"/>
    </row>
    <row r="1484" spans="1:16" s="281" customFormat="1" ht="24" customHeight="1">
      <c r="A1484" s="473"/>
      <c r="B1484" s="443"/>
      <c r="C1484" s="443"/>
      <c r="D1484" s="43"/>
      <c r="E1484" s="474"/>
      <c r="K1484" s="391"/>
      <c r="L1484" s="225"/>
      <c r="M1484" s="225"/>
      <c r="N1484" s="225"/>
      <c r="O1484" s="225"/>
      <c r="P1484" s="225"/>
    </row>
    <row r="1485" spans="1:16" s="281" customFormat="1" ht="24" customHeight="1">
      <c r="A1485" s="473"/>
      <c r="B1485" s="443"/>
      <c r="C1485" s="443"/>
      <c r="D1485" s="43"/>
      <c r="E1485" s="474"/>
      <c r="K1485" s="391"/>
      <c r="L1485" s="225"/>
      <c r="M1485" s="225"/>
      <c r="N1485" s="225"/>
      <c r="O1485" s="225"/>
      <c r="P1485" s="225"/>
    </row>
    <row r="1486" spans="1:16" s="281" customFormat="1" ht="24" customHeight="1">
      <c r="A1486" s="473"/>
      <c r="B1486" s="443"/>
      <c r="C1486" s="443"/>
      <c r="D1486" s="43"/>
      <c r="E1486" s="474"/>
      <c r="K1486" s="391"/>
      <c r="L1486" s="225"/>
      <c r="M1486" s="225"/>
      <c r="N1486" s="225"/>
      <c r="O1486" s="225"/>
      <c r="P1486" s="225"/>
    </row>
    <row r="1487" spans="1:16" s="281" customFormat="1" ht="24" customHeight="1">
      <c r="A1487" s="473"/>
      <c r="B1487" s="443"/>
      <c r="C1487" s="443"/>
      <c r="D1487" s="43"/>
      <c r="E1487" s="474"/>
      <c r="K1487" s="391"/>
      <c r="L1487" s="225"/>
      <c r="M1487" s="225"/>
      <c r="N1487" s="225"/>
      <c r="O1487" s="225"/>
      <c r="P1487" s="225"/>
    </row>
    <row r="1488" spans="1:16" s="281" customFormat="1" ht="24" customHeight="1">
      <c r="A1488" s="473"/>
      <c r="B1488" s="443"/>
      <c r="C1488" s="443"/>
      <c r="D1488" s="43"/>
      <c r="E1488" s="474"/>
      <c r="K1488" s="391"/>
      <c r="L1488" s="225"/>
      <c r="M1488" s="225"/>
      <c r="N1488" s="225"/>
      <c r="O1488" s="225"/>
      <c r="P1488" s="225"/>
    </row>
    <row r="1489" spans="1:16" s="281" customFormat="1" ht="24" customHeight="1">
      <c r="A1489" s="473"/>
      <c r="B1489" s="443"/>
      <c r="C1489" s="443"/>
      <c r="D1489" s="43"/>
      <c r="E1489" s="474"/>
      <c r="K1489" s="391"/>
      <c r="L1489" s="225"/>
      <c r="M1489" s="225"/>
      <c r="N1489" s="225"/>
      <c r="O1489" s="225"/>
      <c r="P1489" s="225"/>
    </row>
    <row r="1490" spans="1:16" s="281" customFormat="1" ht="24" customHeight="1">
      <c r="A1490" s="473"/>
      <c r="B1490" s="443"/>
      <c r="C1490" s="443"/>
      <c r="D1490" s="43"/>
      <c r="E1490" s="474"/>
      <c r="K1490" s="391"/>
      <c r="L1490" s="225"/>
      <c r="M1490" s="225"/>
      <c r="N1490" s="225"/>
      <c r="O1490" s="225"/>
      <c r="P1490" s="225"/>
    </row>
    <row r="1491" spans="1:16" s="281" customFormat="1" ht="24" customHeight="1">
      <c r="A1491" s="473"/>
      <c r="B1491" s="443"/>
      <c r="C1491" s="443"/>
      <c r="D1491" s="43"/>
      <c r="E1491" s="474"/>
      <c r="K1491" s="391"/>
      <c r="L1491" s="225"/>
      <c r="M1491" s="225"/>
      <c r="N1491" s="225"/>
      <c r="O1491" s="225"/>
      <c r="P1491" s="225"/>
    </row>
    <row r="1492" spans="1:16" s="281" customFormat="1" ht="24" customHeight="1">
      <c r="A1492" s="473"/>
      <c r="B1492" s="443"/>
      <c r="C1492" s="443"/>
      <c r="D1492" s="43"/>
      <c r="E1492" s="474"/>
      <c r="K1492" s="391"/>
      <c r="L1492" s="225"/>
      <c r="M1492" s="225"/>
      <c r="N1492" s="225"/>
      <c r="O1492" s="225"/>
      <c r="P1492" s="225"/>
    </row>
    <row r="1493" spans="1:16" s="281" customFormat="1" ht="24" customHeight="1">
      <c r="A1493" s="473"/>
      <c r="B1493" s="443"/>
      <c r="C1493" s="443"/>
      <c r="D1493" s="43"/>
      <c r="E1493" s="474"/>
      <c r="K1493" s="391"/>
      <c r="L1493" s="225"/>
      <c r="M1493" s="225"/>
      <c r="N1493" s="225"/>
      <c r="O1493" s="225"/>
      <c r="P1493" s="225"/>
    </row>
    <row r="1494" spans="1:16" s="281" customFormat="1" ht="24" customHeight="1">
      <c r="A1494" s="473"/>
      <c r="B1494" s="443"/>
      <c r="C1494" s="443"/>
      <c r="D1494" s="43"/>
      <c r="E1494" s="474"/>
      <c r="K1494" s="391"/>
      <c r="L1494" s="225"/>
      <c r="M1494" s="225"/>
      <c r="N1494" s="225"/>
      <c r="O1494" s="225"/>
      <c r="P1494" s="225"/>
    </row>
    <row r="1495" spans="1:16" s="281" customFormat="1" ht="24" customHeight="1">
      <c r="A1495" s="473"/>
      <c r="B1495" s="443"/>
      <c r="C1495" s="443"/>
      <c r="D1495" s="43"/>
      <c r="E1495" s="474"/>
      <c r="K1495" s="391"/>
      <c r="L1495" s="225"/>
      <c r="M1495" s="225"/>
      <c r="N1495" s="225"/>
      <c r="O1495" s="225"/>
      <c r="P1495" s="225"/>
    </row>
    <row r="1496" spans="1:16" s="281" customFormat="1" ht="24" customHeight="1">
      <c r="A1496" s="473"/>
      <c r="B1496" s="443"/>
      <c r="C1496" s="443"/>
      <c r="D1496" s="43"/>
      <c r="E1496" s="474"/>
      <c r="K1496" s="391"/>
      <c r="L1496" s="225"/>
      <c r="M1496" s="225"/>
      <c r="N1496" s="225"/>
      <c r="O1496" s="225"/>
      <c r="P1496" s="225"/>
    </row>
    <row r="1497" spans="1:16" s="281" customFormat="1" ht="24" customHeight="1">
      <c r="A1497" s="473"/>
      <c r="B1497" s="443"/>
      <c r="C1497" s="443"/>
      <c r="D1497" s="43"/>
      <c r="E1497" s="474"/>
      <c r="K1497" s="391"/>
      <c r="L1497" s="225"/>
      <c r="M1497" s="225"/>
      <c r="N1497" s="225"/>
      <c r="O1497" s="225"/>
      <c r="P1497" s="225"/>
    </row>
    <row r="1498" spans="1:16" s="281" customFormat="1" ht="24" customHeight="1">
      <c r="A1498" s="473"/>
      <c r="B1498" s="443"/>
      <c r="C1498" s="443"/>
      <c r="D1498" s="43"/>
      <c r="E1498" s="474"/>
      <c r="K1498" s="391"/>
      <c r="L1498" s="225"/>
      <c r="M1498" s="225"/>
      <c r="N1498" s="225"/>
      <c r="O1498" s="225"/>
      <c r="P1498" s="225"/>
    </row>
    <row r="1499" spans="1:16" s="281" customFormat="1" ht="24" customHeight="1">
      <c r="A1499" s="473"/>
      <c r="B1499" s="443"/>
      <c r="C1499" s="443"/>
      <c r="D1499" s="43"/>
      <c r="E1499" s="474"/>
      <c r="K1499" s="391"/>
      <c r="L1499" s="225"/>
      <c r="M1499" s="225"/>
      <c r="N1499" s="225"/>
      <c r="O1499" s="225"/>
      <c r="P1499" s="225"/>
    </row>
    <row r="1500" spans="1:16" s="281" customFormat="1" ht="24" customHeight="1">
      <c r="A1500" s="473"/>
      <c r="B1500" s="443"/>
      <c r="C1500" s="443"/>
      <c r="D1500" s="43"/>
      <c r="E1500" s="474"/>
      <c r="K1500" s="391"/>
      <c r="L1500" s="225"/>
      <c r="M1500" s="225"/>
      <c r="N1500" s="225"/>
      <c r="O1500" s="225"/>
      <c r="P1500" s="225"/>
    </row>
    <row r="1501" spans="1:16" s="281" customFormat="1" ht="24" customHeight="1">
      <c r="A1501" s="473"/>
      <c r="B1501" s="443"/>
      <c r="C1501" s="443"/>
      <c r="D1501" s="43"/>
      <c r="E1501" s="474"/>
      <c r="K1501" s="391"/>
      <c r="L1501" s="225"/>
      <c r="M1501" s="225"/>
      <c r="N1501" s="225"/>
      <c r="O1501" s="225"/>
      <c r="P1501" s="225"/>
    </row>
    <row r="1502" spans="1:16" s="281" customFormat="1" ht="24" customHeight="1">
      <c r="A1502" s="473"/>
      <c r="B1502" s="443"/>
      <c r="C1502" s="443"/>
      <c r="D1502" s="43"/>
      <c r="E1502" s="474"/>
      <c r="K1502" s="391"/>
      <c r="L1502" s="225"/>
      <c r="M1502" s="225"/>
      <c r="N1502" s="225"/>
      <c r="O1502" s="225"/>
      <c r="P1502" s="225"/>
    </row>
    <row r="1503" spans="1:16" s="281" customFormat="1" ht="24" customHeight="1">
      <c r="A1503" s="473"/>
      <c r="B1503" s="443"/>
      <c r="C1503" s="443"/>
      <c r="D1503" s="43"/>
      <c r="E1503" s="474"/>
      <c r="K1503" s="391"/>
      <c r="L1503" s="225"/>
      <c r="M1503" s="225"/>
      <c r="N1503" s="225"/>
      <c r="O1503" s="225"/>
      <c r="P1503" s="225"/>
    </row>
    <row r="1504" spans="1:16" s="281" customFormat="1" ht="24" customHeight="1">
      <c r="A1504" s="473"/>
      <c r="B1504" s="443"/>
      <c r="C1504" s="443"/>
      <c r="D1504" s="43"/>
      <c r="E1504" s="474"/>
      <c r="K1504" s="391"/>
      <c r="L1504" s="225"/>
      <c r="M1504" s="225"/>
      <c r="N1504" s="225"/>
      <c r="O1504" s="225"/>
      <c r="P1504" s="225"/>
    </row>
    <row r="1505" spans="1:16" s="281" customFormat="1" ht="24" customHeight="1">
      <c r="A1505" s="473"/>
      <c r="B1505" s="443"/>
      <c r="C1505" s="443"/>
      <c r="D1505" s="43"/>
      <c r="E1505" s="474"/>
      <c r="K1505" s="391"/>
      <c r="L1505" s="225"/>
      <c r="M1505" s="225"/>
      <c r="N1505" s="225"/>
      <c r="O1505" s="225"/>
      <c r="P1505" s="225"/>
    </row>
    <row r="1506" spans="1:16" s="281" customFormat="1" ht="24" customHeight="1">
      <c r="A1506" s="473"/>
      <c r="B1506" s="443"/>
      <c r="C1506" s="443"/>
      <c r="D1506" s="43"/>
      <c r="E1506" s="474"/>
      <c r="K1506" s="391"/>
      <c r="L1506" s="225"/>
      <c r="M1506" s="225"/>
      <c r="N1506" s="225"/>
      <c r="O1506" s="225"/>
      <c r="P1506" s="225"/>
    </row>
    <row r="1507" spans="1:16" s="281" customFormat="1" ht="24" customHeight="1">
      <c r="A1507" s="473"/>
      <c r="B1507" s="443"/>
      <c r="C1507" s="443"/>
      <c r="D1507" s="43"/>
      <c r="E1507" s="474"/>
      <c r="K1507" s="391"/>
      <c r="L1507" s="225"/>
      <c r="M1507" s="225"/>
      <c r="N1507" s="225"/>
      <c r="O1507" s="225"/>
      <c r="P1507" s="225"/>
    </row>
    <row r="1508" spans="1:16" s="281" customFormat="1" ht="24" customHeight="1">
      <c r="A1508" s="473"/>
      <c r="B1508" s="443"/>
      <c r="C1508" s="443"/>
      <c r="D1508" s="43"/>
      <c r="E1508" s="474"/>
      <c r="K1508" s="391"/>
      <c r="L1508" s="225"/>
      <c r="M1508" s="225"/>
      <c r="N1508" s="225"/>
      <c r="O1508" s="225"/>
      <c r="P1508" s="225"/>
    </row>
    <row r="1509" spans="1:16" s="281" customFormat="1" ht="24" customHeight="1">
      <c r="A1509" s="473"/>
      <c r="B1509" s="443"/>
      <c r="C1509" s="443"/>
      <c r="D1509" s="43"/>
      <c r="E1509" s="474"/>
      <c r="K1509" s="391"/>
      <c r="L1509" s="225"/>
      <c r="M1509" s="225"/>
      <c r="N1509" s="225"/>
      <c r="O1509" s="225"/>
      <c r="P1509" s="225"/>
    </row>
    <row r="1510" spans="1:16" s="281" customFormat="1" ht="24" customHeight="1">
      <c r="A1510" s="473"/>
      <c r="B1510" s="443"/>
      <c r="C1510" s="443"/>
      <c r="D1510" s="43"/>
      <c r="E1510" s="474"/>
      <c r="K1510" s="391"/>
      <c r="L1510" s="225"/>
      <c r="M1510" s="225"/>
      <c r="N1510" s="225"/>
      <c r="O1510" s="225"/>
      <c r="P1510" s="225"/>
    </row>
    <row r="1511" spans="1:16" s="281" customFormat="1" ht="24" customHeight="1">
      <c r="A1511" s="473"/>
      <c r="B1511" s="443"/>
      <c r="C1511" s="443"/>
      <c r="D1511" s="43"/>
      <c r="E1511" s="474"/>
      <c r="K1511" s="391"/>
      <c r="L1511" s="225"/>
      <c r="M1511" s="225"/>
      <c r="N1511" s="225"/>
      <c r="O1511" s="225"/>
      <c r="P1511" s="225"/>
    </row>
    <row r="1512" spans="1:16" s="281" customFormat="1" ht="24" customHeight="1">
      <c r="A1512" s="473"/>
      <c r="B1512" s="443"/>
      <c r="C1512" s="443"/>
      <c r="D1512" s="43"/>
      <c r="E1512" s="474"/>
      <c r="K1512" s="391"/>
      <c r="L1512" s="225"/>
      <c r="M1512" s="225"/>
      <c r="N1512" s="225"/>
      <c r="O1512" s="225"/>
      <c r="P1512" s="225"/>
    </row>
    <row r="1513" spans="1:16" s="281" customFormat="1" ht="24" customHeight="1">
      <c r="A1513" s="473"/>
      <c r="B1513" s="443"/>
      <c r="C1513" s="443"/>
      <c r="D1513" s="43"/>
      <c r="E1513" s="474"/>
      <c r="K1513" s="391"/>
      <c r="L1513" s="225"/>
      <c r="M1513" s="225"/>
      <c r="N1513" s="225"/>
      <c r="O1513" s="225"/>
      <c r="P1513" s="225"/>
    </row>
    <row r="1514" spans="1:16" s="281" customFormat="1" ht="24" customHeight="1">
      <c r="A1514" s="473"/>
      <c r="B1514" s="443"/>
      <c r="C1514" s="443"/>
      <c r="D1514" s="43"/>
      <c r="E1514" s="474"/>
      <c r="K1514" s="391"/>
      <c r="L1514" s="225"/>
      <c r="M1514" s="225"/>
      <c r="N1514" s="225"/>
      <c r="O1514" s="225"/>
      <c r="P1514" s="225"/>
    </row>
    <row r="1515" spans="1:16" s="281" customFormat="1" ht="24" customHeight="1">
      <c r="A1515" s="473"/>
      <c r="B1515" s="443"/>
      <c r="C1515" s="443"/>
      <c r="D1515" s="43"/>
      <c r="E1515" s="474"/>
      <c r="K1515" s="391"/>
      <c r="L1515" s="225"/>
      <c r="M1515" s="225"/>
      <c r="N1515" s="225"/>
      <c r="O1515" s="225"/>
      <c r="P1515" s="225"/>
    </row>
    <row r="1516" spans="1:16" s="281" customFormat="1" ht="24" customHeight="1">
      <c r="A1516" s="473"/>
      <c r="B1516" s="443"/>
      <c r="C1516" s="443"/>
      <c r="D1516" s="43"/>
      <c r="E1516" s="474"/>
      <c r="K1516" s="391"/>
      <c r="L1516" s="225"/>
      <c r="M1516" s="225"/>
      <c r="N1516" s="225"/>
      <c r="O1516" s="225"/>
      <c r="P1516" s="225"/>
    </row>
    <row r="1517" spans="1:16" s="281" customFormat="1" ht="24" customHeight="1">
      <c r="A1517" s="473"/>
      <c r="B1517" s="443"/>
      <c r="C1517" s="443"/>
      <c r="D1517" s="43"/>
      <c r="E1517" s="474"/>
      <c r="K1517" s="391"/>
      <c r="L1517" s="225"/>
      <c r="M1517" s="225"/>
      <c r="N1517" s="225"/>
      <c r="O1517" s="225"/>
      <c r="P1517" s="225"/>
    </row>
    <row r="1518" spans="1:16" s="281" customFormat="1" ht="24" customHeight="1">
      <c r="A1518" s="473"/>
      <c r="B1518" s="443"/>
      <c r="C1518" s="443"/>
      <c r="D1518" s="43"/>
      <c r="E1518" s="474"/>
      <c r="K1518" s="391"/>
      <c r="L1518" s="225"/>
      <c r="M1518" s="225"/>
      <c r="N1518" s="225"/>
      <c r="O1518" s="225"/>
      <c r="P1518" s="225"/>
    </row>
    <row r="1519" spans="1:16" s="281" customFormat="1" ht="24" customHeight="1">
      <c r="A1519" s="473"/>
      <c r="B1519" s="443"/>
      <c r="C1519" s="443"/>
      <c r="D1519" s="43"/>
      <c r="E1519" s="474"/>
      <c r="K1519" s="391"/>
      <c r="L1519" s="225"/>
      <c r="M1519" s="225"/>
      <c r="N1519" s="225"/>
      <c r="O1519" s="225"/>
      <c r="P1519" s="225"/>
    </row>
    <row r="1520" spans="1:16" s="281" customFormat="1" ht="24" customHeight="1">
      <c r="A1520" s="473"/>
      <c r="B1520" s="443"/>
      <c r="C1520" s="443"/>
      <c r="D1520" s="43"/>
      <c r="E1520" s="474"/>
      <c r="K1520" s="391"/>
      <c r="L1520" s="225"/>
      <c r="M1520" s="225"/>
      <c r="N1520" s="225"/>
      <c r="O1520" s="225"/>
      <c r="P1520" s="225"/>
    </row>
    <row r="1521" spans="1:16" s="281" customFormat="1" ht="24" customHeight="1">
      <c r="A1521" s="473"/>
      <c r="B1521" s="443"/>
      <c r="C1521" s="443"/>
      <c r="D1521" s="43"/>
      <c r="E1521" s="474"/>
      <c r="K1521" s="391"/>
      <c r="L1521" s="225"/>
      <c r="M1521" s="225"/>
      <c r="N1521" s="225"/>
      <c r="O1521" s="225"/>
      <c r="P1521" s="225"/>
    </row>
    <row r="1522" spans="1:16" s="281" customFormat="1" ht="24" customHeight="1">
      <c r="A1522" s="473"/>
      <c r="B1522" s="443"/>
      <c r="C1522" s="443"/>
      <c r="D1522" s="43"/>
      <c r="E1522" s="474"/>
      <c r="K1522" s="391"/>
      <c r="L1522" s="225"/>
      <c r="M1522" s="225"/>
      <c r="N1522" s="225"/>
      <c r="O1522" s="225"/>
      <c r="P1522" s="225"/>
    </row>
    <row r="1523" spans="1:16" s="281" customFormat="1" ht="24" customHeight="1">
      <c r="A1523" s="473"/>
      <c r="B1523" s="443"/>
      <c r="C1523" s="443"/>
      <c r="D1523" s="43"/>
      <c r="E1523" s="474"/>
      <c r="K1523" s="391"/>
      <c r="L1523" s="225"/>
      <c r="M1523" s="225"/>
      <c r="N1523" s="225"/>
      <c r="O1523" s="225"/>
      <c r="P1523" s="225"/>
    </row>
    <row r="1524" spans="1:16" s="281" customFormat="1" ht="24" customHeight="1">
      <c r="A1524" s="473"/>
      <c r="B1524" s="443"/>
      <c r="C1524" s="443"/>
      <c r="D1524" s="43"/>
      <c r="E1524" s="474"/>
      <c r="K1524" s="391"/>
      <c r="L1524" s="225"/>
      <c r="M1524" s="225"/>
      <c r="N1524" s="225"/>
      <c r="O1524" s="225"/>
      <c r="P1524" s="225"/>
    </row>
    <row r="1525" spans="1:16" s="281" customFormat="1" ht="24" customHeight="1">
      <c r="A1525" s="473"/>
      <c r="B1525" s="443"/>
      <c r="C1525" s="443"/>
      <c r="D1525" s="43"/>
      <c r="E1525" s="474"/>
      <c r="K1525" s="391"/>
      <c r="L1525" s="225"/>
      <c r="M1525" s="225"/>
      <c r="N1525" s="225"/>
      <c r="O1525" s="225"/>
      <c r="P1525" s="225"/>
    </row>
    <row r="1526" spans="1:16" s="281" customFormat="1" ht="24" customHeight="1">
      <c r="A1526" s="473"/>
      <c r="B1526" s="443"/>
      <c r="C1526" s="443"/>
      <c r="D1526" s="43"/>
      <c r="E1526" s="474"/>
      <c r="K1526" s="391"/>
      <c r="L1526" s="225"/>
      <c r="M1526" s="225"/>
      <c r="N1526" s="225"/>
      <c r="O1526" s="225"/>
      <c r="P1526" s="225"/>
    </row>
    <row r="1527" spans="1:16" s="281" customFormat="1" ht="24" customHeight="1">
      <c r="A1527" s="473"/>
      <c r="B1527" s="443"/>
      <c r="C1527" s="443"/>
      <c r="D1527" s="43"/>
      <c r="E1527" s="474"/>
      <c r="K1527" s="391"/>
      <c r="L1527" s="225"/>
      <c r="M1527" s="225"/>
      <c r="N1527" s="225"/>
      <c r="O1527" s="225"/>
      <c r="P1527" s="225"/>
    </row>
    <row r="1528" spans="1:16" s="281" customFormat="1" ht="24" customHeight="1">
      <c r="A1528" s="473"/>
      <c r="B1528" s="443"/>
      <c r="C1528" s="443"/>
      <c r="D1528" s="43"/>
      <c r="E1528" s="474"/>
      <c r="K1528" s="391"/>
      <c r="L1528" s="225"/>
      <c r="M1528" s="225"/>
      <c r="N1528" s="225"/>
      <c r="O1528" s="225"/>
      <c r="P1528" s="225"/>
    </row>
    <row r="1529" spans="1:16" s="281" customFormat="1" ht="24" customHeight="1">
      <c r="A1529" s="473"/>
      <c r="B1529" s="443"/>
      <c r="C1529" s="443"/>
      <c r="D1529" s="43"/>
      <c r="E1529" s="474"/>
      <c r="K1529" s="391"/>
      <c r="L1529" s="225"/>
      <c r="M1529" s="225"/>
      <c r="N1529" s="225"/>
      <c r="O1529" s="225"/>
      <c r="P1529" s="225"/>
    </row>
    <row r="1530" spans="1:16" s="281" customFormat="1" ht="24" customHeight="1">
      <c r="A1530" s="473"/>
      <c r="B1530" s="443"/>
      <c r="C1530" s="443"/>
      <c r="D1530" s="43"/>
      <c r="E1530" s="474"/>
      <c r="K1530" s="391"/>
      <c r="L1530" s="225"/>
      <c r="M1530" s="225"/>
      <c r="N1530" s="225"/>
      <c r="O1530" s="225"/>
      <c r="P1530" s="225"/>
    </row>
    <row r="1531" spans="1:16" s="281" customFormat="1" ht="24" customHeight="1">
      <c r="A1531" s="473"/>
      <c r="B1531" s="443"/>
      <c r="C1531" s="443"/>
      <c r="D1531" s="43"/>
      <c r="E1531" s="474"/>
      <c r="K1531" s="391"/>
      <c r="L1531" s="225"/>
      <c r="M1531" s="225"/>
      <c r="N1531" s="225"/>
      <c r="O1531" s="225"/>
      <c r="P1531" s="225"/>
    </row>
    <row r="1532" spans="1:16" s="281" customFormat="1" ht="24" customHeight="1">
      <c r="A1532" s="473"/>
      <c r="B1532" s="443"/>
      <c r="C1532" s="443"/>
      <c r="D1532" s="43"/>
      <c r="E1532" s="474"/>
      <c r="K1532" s="391"/>
      <c r="L1532" s="225"/>
      <c r="M1532" s="225"/>
      <c r="N1532" s="225"/>
      <c r="O1532" s="225"/>
      <c r="P1532" s="225"/>
    </row>
    <row r="1533" spans="1:16" s="281" customFormat="1" ht="24" customHeight="1">
      <c r="A1533" s="473"/>
      <c r="B1533" s="443"/>
      <c r="C1533" s="443"/>
      <c r="D1533" s="43"/>
      <c r="E1533" s="474"/>
      <c r="K1533" s="391"/>
      <c r="L1533" s="225"/>
      <c r="M1533" s="225"/>
      <c r="N1533" s="225"/>
      <c r="O1533" s="225"/>
      <c r="P1533" s="225"/>
    </row>
    <row r="1534" spans="1:16" s="281" customFormat="1" ht="24" customHeight="1">
      <c r="A1534" s="473"/>
      <c r="B1534" s="443"/>
      <c r="C1534" s="443"/>
      <c r="D1534" s="43"/>
      <c r="E1534" s="474"/>
      <c r="K1534" s="391"/>
      <c r="L1534" s="225"/>
      <c r="M1534" s="225"/>
      <c r="N1534" s="225"/>
      <c r="O1534" s="225"/>
      <c r="P1534" s="225"/>
    </row>
    <row r="1535" spans="1:16" s="281" customFormat="1" ht="24" customHeight="1">
      <c r="A1535" s="473"/>
      <c r="B1535" s="443"/>
      <c r="C1535" s="443"/>
      <c r="D1535" s="43"/>
      <c r="E1535" s="474"/>
      <c r="K1535" s="391"/>
      <c r="L1535" s="225"/>
      <c r="M1535" s="225"/>
      <c r="N1535" s="225"/>
      <c r="O1535" s="225"/>
      <c r="P1535" s="225"/>
    </row>
    <row r="1536" spans="1:16" s="281" customFormat="1" ht="24" customHeight="1">
      <c r="A1536" s="473"/>
      <c r="B1536" s="443"/>
      <c r="C1536" s="443"/>
      <c r="D1536" s="43"/>
      <c r="E1536" s="474"/>
      <c r="K1536" s="391"/>
      <c r="L1536" s="225"/>
      <c r="M1536" s="225"/>
      <c r="N1536" s="225"/>
      <c r="O1536" s="225"/>
      <c r="P1536" s="225"/>
    </row>
    <row r="1537" spans="1:16" s="281" customFormat="1" ht="24" customHeight="1">
      <c r="A1537" s="473"/>
      <c r="B1537" s="443"/>
      <c r="C1537" s="443"/>
      <c r="D1537" s="43"/>
      <c r="E1537" s="474"/>
      <c r="K1537" s="391"/>
      <c r="L1537" s="225"/>
      <c r="M1537" s="225"/>
      <c r="N1537" s="225"/>
      <c r="O1537" s="225"/>
      <c r="P1537" s="225"/>
    </row>
    <row r="1538" spans="1:16" s="281" customFormat="1" ht="24" customHeight="1">
      <c r="A1538" s="473"/>
      <c r="B1538" s="443"/>
      <c r="C1538" s="443"/>
      <c r="D1538" s="43"/>
      <c r="E1538" s="474"/>
      <c r="K1538" s="391"/>
      <c r="L1538" s="225"/>
      <c r="M1538" s="225"/>
      <c r="N1538" s="225"/>
      <c r="O1538" s="225"/>
      <c r="P1538" s="225"/>
    </row>
    <row r="1539" spans="1:16" s="281" customFormat="1" ht="24" customHeight="1">
      <c r="A1539" s="473"/>
      <c r="B1539" s="443"/>
      <c r="C1539" s="443"/>
      <c r="D1539" s="43"/>
      <c r="E1539" s="474"/>
      <c r="K1539" s="391"/>
      <c r="L1539" s="225"/>
      <c r="M1539" s="225"/>
      <c r="N1539" s="225"/>
      <c r="O1539" s="225"/>
      <c r="P1539" s="225"/>
    </row>
    <row r="1540" spans="1:16" s="281" customFormat="1" ht="24" customHeight="1">
      <c r="A1540" s="473"/>
      <c r="B1540" s="443"/>
      <c r="C1540" s="443"/>
      <c r="D1540" s="43"/>
      <c r="E1540" s="474"/>
      <c r="K1540" s="391"/>
      <c r="L1540" s="225"/>
      <c r="M1540" s="225"/>
      <c r="N1540" s="225"/>
      <c r="O1540" s="225"/>
      <c r="P1540" s="225"/>
    </row>
    <row r="1541" spans="1:16" s="281" customFormat="1" ht="24" customHeight="1">
      <c r="A1541" s="473"/>
      <c r="B1541" s="443"/>
      <c r="C1541" s="443"/>
      <c r="D1541" s="43"/>
      <c r="E1541" s="474"/>
      <c r="K1541" s="391"/>
      <c r="L1541" s="225"/>
      <c r="M1541" s="225"/>
      <c r="N1541" s="225"/>
      <c r="O1541" s="225"/>
      <c r="P1541" s="225"/>
    </row>
    <row r="1542" spans="1:16" s="281" customFormat="1" ht="24" customHeight="1">
      <c r="A1542" s="473"/>
      <c r="B1542" s="443"/>
      <c r="C1542" s="443"/>
      <c r="D1542" s="43"/>
      <c r="E1542" s="474"/>
      <c r="K1542" s="391"/>
      <c r="L1542" s="225"/>
      <c r="M1542" s="225"/>
      <c r="N1542" s="225"/>
      <c r="O1542" s="225"/>
      <c r="P1542" s="225"/>
    </row>
    <row r="1543" spans="1:16" s="281" customFormat="1" ht="24" customHeight="1">
      <c r="A1543" s="473"/>
      <c r="B1543" s="443"/>
      <c r="C1543" s="443"/>
      <c r="D1543" s="43"/>
      <c r="E1543" s="474"/>
      <c r="K1543" s="391"/>
      <c r="L1543" s="225"/>
      <c r="M1543" s="225"/>
      <c r="N1543" s="225"/>
      <c r="O1543" s="225"/>
      <c r="P1543" s="225"/>
    </row>
    <row r="1544" spans="1:16" s="281" customFormat="1" ht="24" customHeight="1">
      <c r="A1544" s="473"/>
      <c r="B1544" s="443"/>
      <c r="C1544" s="443"/>
      <c r="D1544" s="43"/>
      <c r="E1544" s="474"/>
      <c r="K1544" s="391"/>
      <c r="L1544" s="225"/>
      <c r="M1544" s="225"/>
      <c r="N1544" s="225"/>
      <c r="O1544" s="225"/>
      <c r="P1544" s="225"/>
    </row>
    <row r="1545" spans="1:16" s="281" customFormat="1" ht="24" customHeight="1">
      <c r="A1545" s="473"/>
      <c r="B1545" s="443"/>
      <c r="C1545" s="443"/>
      <c r="D1545" s="43"/>
      <c r="E1545" s="474"/>
      <c r="K1545" s="391"/>
      <c r="L1545" s="225"/>
      <c r="M1545" s="225"/>
      <c r="N1545" s="225"/>
      <c r="O1545" s="225"/>
      <c r="P1545" s="225"/>
    </row>
    <row r="1546" spans="1:16" s="281" customFormat="1" ht="24" customHeight="1">
      <c r="A1546" s="473"/>
      <c r="B1546" s="443"/>
      <c r="C1546" s="443"/>
      <c r="D1546" s="43"/>
      <c r="E1546" s="474"/>
      <c r="K1546" s="391"/>
      <c r="L1546" s="225"/>
      <c r="M1546" s="225"/>
      <c r="N1546" s="225"/>
      <c r="O1546" s="225"/>
      <c r="P1546" s="225"/>
    </row>
    <row r="1547" spans="1:16" s="281" customFormat="1" ht="24" customHeight="1">
      <c r="A1547" s="473"/>
      <c r="B1547" s="443"/>
      <c r="C1547" s="443"/>
      <c r="D1547" s="43"/>
      <c r="E1547" s="474"/>
      <c r="K1547" s="391"/>
      <c r="L1547" s="225"/>
      <c r="M1547" s="225"/>
      <c r="N1547" s="225"/>
      <c r="O1547" s="225"/>
      <c r="P1547" s="225"/>
    </row>
    <row r="1548" spans="1:16" s="281" customFormat="1" ht="24" customHeight="1">
      <c r="A1548" s="473"/>
      <c r="B1548" s="443"/>
      <c r="C1548" s="443"/>
      <c r="D1548" s="43"/>
      <c r="E1548" s="474"/>
      <c r="K1548" s="391"/>
      <c r="L1548" s="225"/>
      <c r="M1548" s="225"/>
      <c r="N1548" s="225"/>
      <c r="O1548" s="225"/>
      <c r="P1548" s="225"/>
    </row>
    <row r="1549" spans="1:16" s="281" customFormat="1" ht="24" customHeight="1">
      <c r="A1549" s="473"/>
      <c r="B1549" s="443"/>
      <c r="C1549" s="443"/>
      <c r="D1549" s="43"/>
      <c r="E1549" s="474"/>
      <c r="K1549" s="391"/>
      <c r="L1549" s="225"/>
      <c r="M1549" s="225"/>
      <c r="N1549" s="225"/>
      <c r="O1549" s="225"/>
      <c r="P1549" s="225"/>
    </row>
    <row r="1550" spans="1:16" s="281" customFormat="1" ht="24" customHeight="1">
      <c r="A1550" s="473"/>
      <c r="B1550" s="443"/>
      <c r="C1550" s="443"/>
      <c r="D1550" s="43"/>
      <c r="E1550" s="474"/>
      <c r="K1550" s="391"/>
      <c r="L1550" s="225"/>
      <c r="M1550" s="225"/>
      <c r="N1550" s="225"/>
      <c r="O1550" s="225"/>
      <c r="P1550" s="225"/>
    </row>
    <row r="1551" spans="1:16" s="281" customFormat="1" ht="24" customHeight="1">
      <c r="A1551" s="473"/>
      <c r="B1551" s="443"/>
      <c r="C1551" s="443"/>
      <c r="D1551" s="43"/>
      <c r="E1551" s="474"/>
      <c r="K1551" s="391"/>
      <c r="L1551" s="225"/>
      <c r="M1551" s="225"/>
      <c r="N1551" s="225"/>
      <c r="O1551" s="225"/>
      <c r="P1551" s="225"/>
    </row>
    <row r="1552" spans="1:16" s="281" customFormat="1" ht="24" customHeight="1">
      <c r="A1552" s="473"/>
      <c r="B1552" s="443"/>
      <c r="C1552" s="443"/>
      <c r="D1552" s="43"/>
      <c r="E1552" s="474"/>
      <c r="K1552" s="391"/>
      <c r="L1552" s="225"/>
      <c r="M1552" s="225"/>
      <c r="N1552" s="225"/>
      <c r="O1552" s="225"/>
      <c r="P1552" s="225"/>
    </row>
    <row r="1553" spans="1:16" s="281" customFormat="1" ht="24" customHeight="1">
      <c r="A1553" s="473"/>
      <c r="B1553" s="443"/>
      <c r="C1553" s="443"/>
      <c r="D1553" s="43"/>
      <c r="E1553" s="474"/>
      <c r="K1553" s="391"/>
      <c r="L1553" s="225"/>
      <c r="M1553" s="225"/>
      <c r="N1553" s="225"/>
      <c r="O1553" s="225"/>
      <c r="P1553" s="225"/>
    </row>
    <row r="1554" spans="1:16" s="281" customFormat="1" ht="24" customHeight="1">
      <c r="A1554" s="473"/>
      <c r="B1554" s="443"/>
      <c r="C1554" s="443"/>
      <c r="D1554" s="43"/>
      <c r="E1554" s="474"/>
      <c r="K1554" s="391"/>
      <c r="L1554" s="225"/>
      <c r="M1554" s="225"/>
      <c r="N1554" s="225"/>
      <c r="O1554" s="225"/>
      <c r="P1554" s="225"/>
    </row>
    <row r="1555" spans="1:16" s="281" customFormat="1" ht="24" customHeight="1">
      <c r="A1555" s="473"/>
      <c r="B1555" s="443"/>
      <c r="C1555" s="443"/>
      <c r="D1555" s="43"/>
      <c r="E1555" s="474"/>
      <c r="K1555" s="391"/>
      <c r="L1555" s="225"/>
      <c r="M1555" s="225"/>
      <c r="N1555" s="225"/>
      <c r="O1555" s="225"/>
      <c r="P1555" s="225"/>
    </row>
    <row r="1556" spans="1:16" s="281" customFormat="1" ht="24" customHeight="1">
      <c r="A1556" s="473"/>
      <c r="B1556" s="443"/>
      <c r="C1556" s="443"/>
      <c r="D1556" s="43"/>
      <c r="E1556" s="474"/>
      <c r="K1556" s="391"/>
      <c r="L1556" s="225"/>
      <c r="M1556" s="225"/>
      <c r="N1556" s="225"/>
      <c r="O1556" s="225"/>
      <c r="P1556" s="225"/>
    </row>
    <row r="1557" spans="1:16" s="281" customFormat="1" ht="24" customHeight="1">
      <c r="A1557" s="473"/>
      <c r="B1557" s="443"/>
      <c r="C1557" s="443"/>
      <c r="D1557" s="43"/>
      <c r="E1557" s="474"/>
      <c r="K1557" s="391"/>
      <c r="L1557" s="225"/>
      <c r="M1557" s="225"/>
      <c r="N1557" s="225"/>
      <c r="O1557" s="225"/>
      <c r="P1557" s="225"/>
    </row>
    <row r="1558" spans="1:16" s="281" customFormat="1" ht="24" customHeight="1">
      <c r="A1558" s="473"/>
      <c r="B1558" s="443"/>
      <c r="C1558" s="443"/>
      <c r="D1558" s="43"/>
      <c r="E1558" s="474"/>
      <c r="K1558" s="391"/>
      <c r="L1558" s="225"/>
      <c r="M1558" s="225"/>
      <c r="N1558" s="225"/>
      <c r="O1558" s="225"/>
      <c r="P1558" s="225"/>
    </row>
    <row r="1559" spans="1:16" s="281" customFormat="1" ht="24" customHeight="1">
      <c r="A1559" s="473"/>
      <c r="B1559" s="443"/>
      <c r="C1559" s="443"/>
      <c r="D1559" s="43"/>
      <c r="E1559" s="474"/>
      <c r="K1559" s="391"/>
      <c r="L1559" s="225"/>
      <c r="M1559" s="225"/>
      <c r="N1559" s="225"/>
      <c r="O1559" s="225"/>
      <c r="P1559" s="225"/>
    </row>
    <row r="1560" spans="1:16" s="281" customFormat="1" ht="24" customHeight="1">
      <c r="A1560" s="473"/>
      <c r="B1560" s="443"/>
      <c r="C1560" s="443"/>
      <c r="D1560" s="43"/>
      <c r="E1560" s="474"/>
      <c r="K1560" s="391"/>
      <c r="L1560" s="225"/>
      <c r="M1560" s="225"/>
      <c r="N1560" s="225"/>
      <c r="O1560" s="225"/>
      <c r="P1560" s="225"/>
    </row>
    <row r="1561" spans="1:16" s="281" customFormat="1" ht="24" customHeight="1">
      <c r="A1561" s="473"/>
      <c r="B1561" s="443"/>
      <c r="C1561" s="443"/>
      <c r="D1561" s="43"/>
      <c r="E1561" s="474"/>
      <c r="K1561" s="391"/>
      <c r="L1561" s="225"/>
      <c r="M1561" s="225"/>
      <c r="N1561" s="225"/>
      <c r="O1561" s="225"/>
      <c r="P1561" s="225"/>
    </row>
    <row r="1562" spans="1:16" s="281" customFormat="1" ht="24" customHeight="1">
      <c r="A1562" s="473"/>
      <c r="B1562" s="443"/>
      <c r="C1562" s="443"/>
      <c r="D1562" s="43"/>
      <c r="E1562" s="474"/>
      <c r="K1562" s="391"/>
      <c r="L1562" s="225"/>
      <c r="M1562" s="225"/>
      <c r="N1562" s="225"/>
      <c r="O1562" s="225"/>
      <c r="P1562" s="225"/>
    </row>
    <row r="1563" spans="1:16" s="281" customFormat="1" ht="24" customHeight="1">
      <c r="A1563" s="473"/>
      <c r="B1563" s="443"/>
      <c r="C1563" s="443"/>
      <c r="D1563" s="43"/>
      <c r="E1563" s="474"/>
      <c r="K1563" s="391"/>
      <c r="L1563" s="225"/>
      <c r="M1563" s="225"/>
      <c r="N1563" s="225"/>
      <c r="O1563" s="225"/>
      <c r="P1563" s="225"/>
    </row>
    <row r="1564" spans="1:16" s="281" customFormat="1" ht="24" customHeight="1">
      <c r="A1564" s="473"/>
      <c r="B1564" s="443"/>
      <c r="C1564" s="443"/>
      <c r="D1564" s="43"/>
      <c r="E1564" s="474"/>
      <c r="K1564" s="391"/>
      <c r="L1564" s="225"/>
      <c r="M1564" s="225"/>
      <c r="N1564" s="225"/>
      <c r="O1564" s="225"/>
      <c r="P1564" s="225"/>
    </row>
    <row r="1565" spans="1:16" s="281" customFormat="1" ht="24" customHeight="1">
      <c r="A1565" s="473"/>
      <c r="B1565" s="443"/>
      <c r="C1565" s="443"/>
      <c r="D1565" s="43"/>
      <c r="E1565" s="474"/>
      <c r="K1565" s="391"/>
      <c r="L1565" s="225"/>
      <c r="M1565" s="225"/>
      <c r="N1565" s="225"/>
      <c r="O1565" s="225"/>
      <c r="P1565" s="225"/>
    </row>
    <row r="1566" spans="1:16" s="281" customFormat="1" ht="24" customHeight="1">
      <c r="A1566" s="473"/>
      <c r="B1566" s="443"/>
      <c r="C1566" s="443"/>
      <c r="D1566" s="43"/>
      <c r="E1566" s="474"/>
      <c r="K1566" s="391"/>
      <c r="L1566" s="225"/>
      <c r="M1566" s="225"/>
      <c r="N1566" s="225"/>
      <c r="O1566" s="225"/>
      <c r="P1566" s="225"/>
    </row>
    <row r="1567" spans="1:16" s="281" customFormat="1" ht="24" customHeight="1">
      <c r="A1567" s="473"/>
      <c r="B1567" s="443"/>
      <c r="C1567" s="443"/>
      <c r="D1567" s="43"/>
      <c r="E1567" s="474"/>
      <c r="K1567" s="391"/>
      <c r="L1567" s="225"/>
      <c r="M1567" s="225"/>
      <c r="N1567" s="225"/>
      <c r="O1567" s="225"/>
      <c r="P1567" s="225"/>
    </row>
    <row r="1568" spans="1:16" s="281" customFormat="1" ht="24" customHeight="1">
      <c r="A1568" s="473"/>
      <c r="B1568" s="443"/>
      <c r="C1568" s="443"/>
      <c r="D1568" s="43"/>
      <c r="E1568" s="474"/>
      <c r="K1568" s="391"/>
      <c r="L1568" s="225"/>
      <c r="M1568" s="225"/>
      <c r="N1568" s="225"/>
      <c r="O1568" s="225"/>
      <c r="P1568" s="225"/>
    </row>
    <row r="1569" spans="1:16" s="281" customFormat="1" ht="24" customHeight="1">
      <c r="A1569" s="473"/>
      <c r="B1569" s="443"/>
      <c r="C1569" s="443"/>
      <c r="D1569" s="43"/>
      <c r="E1569" s="474"/>
      <c r="K1569" s="391"/>
      <c r="L1569" s="225"/>
      <c r="M1569" s="225"/>
      <c r="N1569" s="225"/>
      <c r="O1569" s="225"/>
      <c r="P1569" s="225"/>
    </row>
    <row r="1570" spans="1:16" s="281" customFormat="1" ht="24" customHeight="1">
      <c r="A1570" s="473"/>
      <c r="B1570" s="443"/>
      <c r="C1570" s="443"/>
      <c r="D1570" s="43"/>
      <c r="E1570" s="474"/>
      <c r="K1570" s="391"/>
      <c r="L1570" s="225"/>
      <c r="M1570" s="225"/>
      <c r="N1570" s="225"/>
      <c r="O1570" s="225"/>
      <c r="P1570" s="225"/>
    </row>
    <row r="1571" spans="1:16" s="281" customFormat="1" ht="24" customHeight="1">
      <c r="A1571" s="473"/>
      <c r="B1571" s="443"/>
      <c r="C1571" s="443"/>
      <c r="D1571" s="43"/>
      <c r="E1571" s="474"/>
      <c r="K1571" s="391"/>
      <c r="L1571" s="225"/>
      <c r="M1571" s="225"/>
      <c r="N1571" s="225"/>
      <c r="O1571" s="225"/>
      <c r="P1571" s="225"/>
    </row>
    <row r="1572" spans="1:16" s="281" customFormat="1" ht="24" customHeight="1">
      <c r="A1572" s="473"/>
      <c r="B1572" s="443"/>
      <c r="C1572" s="443"/>
      <c r="D1572" s="43"/>
      <c r="E1572" s="474"/>
      <c r="K1572" s="391"/>
      <c r="L1572" s="225"/>
      <c r="M1572" s="225"/>
      <c r="N1572" s="225"/>
      <c r="O1572" s="225"/>
      <c r="P1572" s="225"/>
    </row>
    <row r="1573" spans="1:16" s="281" customFormat="1" ht="24" customHeight="1">
      <c r="A1573" s="473"/>
      <c r="B1573" s="443"/>
      <c r="C1573" s="443"/>
      <c r="D1573" s="43"/>
      <c r="E1573" s="474"/>
      <c r="K1573" s="391"/>
      <c r="L1573" s="225"/>
      <c r="M1573" s="225"/>
      <c r="N1573" s="225"/>
      <c r="O1573" s="225"/>
      <c r="P1573" s="225"/>
    </row>
    <row r="1574" spans="1:16" s="281" customFormat="1" ht="24" customHeight="1">
      <c r="A1574" s="473"/>
      <c r="B1574" s="443"/>
      <c r="C1574" s="443"/>
      <c r="D1574" s="43"/>
      <c r="E1574" s="474"/>
      <c r="K1574" s="391"/>
      <c r="L1574" s="225"/>
      <c r="M1574" s="225"/>
      <c r="N1574" s="225"/>
      <c r="O1574" s="225"/>
      <c r="P1574" s="225"/>
    </row>
    <row r="1575" spans="1:16" s="281" customFormat="1" ht="24" customHeight="1">
      <c r="A1575" s="473"/>
      <c r="B1575" s="443"/>
      <c r="C1575" s="443"/>
      <c r="D1575" s="43"/>
      <c r="E1575" s="474"/>
      <c r="K1575" s="391"/>
      <c r="L1575" s="225"/>
      <c r="M1575" s="225"/>
      <c r="N1575" s="225"/>
      <c r="O1575" s="225"/>
      <c r="P1575" s="225"/>
    </row>
    <row r="1576" spans="1:16" s="281" customFormat="1" ht="24" customHeight="1">
      <c r="A1576" s="473"/>
      <c r="B1576" s="443"/>
      <c r="C1576" s="443"/>
      <c r="D1576" s="43"/>
      <c r="E1576" s="474"/>
      <c r="K1576" s="391"/>
      <c r="L1576" s="225"/>
      <c r="M1576" s="225"/>
      <c r="N1576" s="225"/>
      <c r="O1576" s="225"/>
      <c r="P1576" s="225"/>
    </row>
    <row r="1577" spans="1:16" s="281" customFormat="1" ht="24" customHeight="1">
      <c r="A1577" s="473"/>
      <c r="B1577" s="443"/>
      <c r="C1577" s="443"/>
      <c r="D1577" s="43"/>
      <c r="E1577" s="474"/>
      <c r="K1577" s="391"/>
      <c r="L1577" s="225"/>
      <c r="M1577" s="225"/>
      <c r="N1577" s="225"/>
      <c r="O1577" s="225"/>
      <c r="P1577" s="225"/>
    </row>
    <row r="1578" spans="1:16" s="281" customFormat="1" ht="24" customHeight="1">
      <c r="A1578" s="473"/>
      <c r="B1578" s="443"/>
      <c r="C1578" s="443"/>
      <c r="D1578" s="43"/>
      <c r="E1578" s="474"/>
      <c r="K1578" s="391"/>
      <c r="L1578" s="225"/>
      <c r="M1578" s="225"/>
      <c r="N1578" s="225"/>
      <c r="O1578" s="225"/>
      <c r="P1578" s="225"/>
    </row>
    <row r="1579" spans="1:16" s="281" customFormat="1" ht="24" customHeight="1">
      <c r="A1579" s="473"/>
      <c r="B1579" s="443"/>
      <c r="C1579" s="443"/>
      <c r="D1579" s="43"/>
      <c r="E1579" s="474"/>
      <c r="K1579" s="391"/>
      <c r="L1579" s="225"/>
      <c r="M1579" s="225"/>
      <c r="N1579" s="225"/>
      <c r="O1579" s="225"/>
      <c r="P1579" s="225"/>
    </row>
    <row r="1580" spans="1:16" s="281" customFormat="1" ht="24" customHeight="1">
      <c r="A1580" s="473"/>
      <c r="B1580" s="443"/>
      <c r="C1580" s="443"/>
      <c r="D1580" s="43"/>
      <c r="E1580" s="474"/>
      <c r="K1580" s="391"/>
      <c r="L1580" s="225"/>
      <c r="M1580" s="225"/>
      <c r="N1580" s="225"/>
      <c r="O1580" s="225"/>
      <c r="P1580" s="225"/>
    </row>
    <row r="1581" spans="1:16" s="281" customFormat="1" ht="24" customHeight="1">
      <c r="A1581" s="473"/>
      <c r="B1581" s="443"/>
      <c r="C1581" s="443"/>
      <c r="D1581" s="43"/>
      <c r="E1581" s="474"/>
      <c r="K1581" s="391"/>
      <c r="L1581" s="225"/>
      <c r="M1581" s="225"/>
      <c r="N1581" s="225"/>
      <c r="O1581" s="225"/>
      <c r="P1581" s="225"/>
    </row>
    <row r="1582" spans="1:16" s="281" customFormat="1" ht="24" customHeight="1">
      <c r="A1582" s="473"/>
      <c r="B1582" s="443"/>
      <c r="C1582" s="443"/>
      <c r="D1582" s="43"/>
      <c r="E1582" s="474"/>
      <c r="K1582" s="391"/>
      <c r="L1582" s="225"/>
      <c r="M1582" s="225"/>
      <c r="N1582" s="225"/>
      <c r="O1582" s="225"/>
      <c r="P1582" s="225"/>
    </row>
    <row r="1583" spans="1:16" s="281" customFormat="1" ht="24" customHeight="1">
      <c r="A1583" s="473"/>
      <c r="B1583" s="443"/>
      <c r="C1583" s="443"/>
      <c r="D1583" s="43"/>
      <c r="E1583" s="474"/>
      <c r="K1583" s="391"/>
      <c r="L1583" s="225"/>
      <c r="M1583" s="225"/>
      <c r="N1583" s="225"/>
      <c r="O1583" s="225"/>
      <c r="P1583" s="225"/>
    </row>
    <row r="1584" spans="1:16" s="281" customFormat="1" ht="24" customHeight="1">
      <c r="A1584" s="473"/>
      <c r="B1584" s="443"/>
      <c r="C1584" s="443"/>
      <c r="D1584" s="43"/>
      <c r="E1584" s="474"/>
      <c r="K1584" s="391"/>
      <c r="L1584" s="225"/>
      <c r="M1584" s="225"/>
      <c r="N1584" s="225"/>
      <c r="O1584" s="225"/>
      <c r="P1584" s="225"/>
    </row>
    <row r="1585" spans="1:16" s="281" customFormat="1" ht="24" customHeight="1">
      <c r="A1585" s="473"/>
      <c r="B1585" s="443"/>
      <c r="C1585" s="443"/>
      <c r="D1585" s="43"/>
      <c r="E1585" s="474"/>
      <c r="K1585" s="391"/>
      <c r="L1585" s="225"/>
      <c r="M1585" s="225"/>
      <c r="N1585" s="225"/>
      <c r="O1585" s="225"/>
      <c r="P1585" s="225"/>
    </row>
    <row r="1586" spans="1:16" s="281" customFormat="1" ht="24" customHeight="1">
      <c r="A1586" s="473"/>
      <c r="B1586" s="443"/>
      <c r="C1586" s="443"/>
      <c r="D1586" s="43"/>
      <c r="E1586" s="474"/>
      <c r="K1586" s="391"/>
      <c r="L1586" s="225"/>
      <c r="M1586" s="225"/>
      <c r="N1586" s="225"/>
      <c r="O1586" s="225"/>
      <c r="P1586" s="225"/>
    </row>
    <row r="1587" spans="1:16" s="281" customFormat="1" ht="24" customHeight="1">
      <c r="A1587" s="473"/>
      <c r="B1587" s="443"/>
      <c r="C1587" s="443"/>
      <c r="D1587" s="43"/>
      <c r="E1587" s="474"/>
      <c r="K1587" s="391"/>
      <c r="L1587" s="225"/>
      <c r="M1587" s="225"/>
      <c r="N1587" s="225"/>
      <c r="O1587" s="225"/>
      <c r="P1587" s="225"/>
    </row>
    <row r="1588" spans="1:16" s="281" customFormat="1" ht="24" customHeight="1">
      <c r="A1588" s="473"/>
      <c r="B1588" s="443"/>
      <c r="C1588" s="443"/>
      <c r="D1588" s="43"/>
      <c r="E1588" s="474"/>
      <c r="K1588" s="391"/>
      <c r="L1588" s="225"/>
      <c r="M1588" s="225"/>
      <c r="N1588" s="225"/>
      <c r="O1588" s="225"/>
      <c r="P1588" s="225"/>
    </row>
    <row r="1589" spans="1:16" s="281" customFormat="1" ht="24" customHeight="1">
      <c r="A1589" s="473"/>
      <c r="B1589" s="443"/>
      <c r="C1589" s="443"/>
      <c r="D1589" s="43"/>
      <c r="E1589" s="474"/>
      <c r="K1589" s="391"/>
      <c r="L1589" s="225"/>
      <c r="M1589" s="225"/>
      <c r="N1589" s="225"/>
      <c r="O1589" s="225"/>
      <c r="P1589" s="225"/>
    </row>
    <row r="1590" spans="1:16" s="281" customFormat="1" ht="24" customHeight="1">
      <c r="A1590" s="473"/>
      <c r="B1590" s="443"/>
      <c r="C1590" s="443"/>
      <c r="D1590" s="43"/>
      <c r="E1590" s="474"/>
      <c r="K1590" s="391"/>
      <c r="L1590" s="225"/>
      <c r="M1590" s="225"/>
      <c r="N1590" s="225"/>
      <c r="O1590" s="225"/>
      <c r="P1590" s="225"/>
    </row>
    <row r="1591" spans="1:16" s="281" customFormat="1" ht="24" customHeight="1">
      <c r="A1591" s="473"/>
      <c r="B1591" s="443"/>
      <c r="C1591" s="443"/>
      <c r="D1591" s="43"/>
      <c r="E1591" s="474"/>
      <c r="K1591" s="391"/>
      <c r="L1591" s="225"/>
      <c r="M1591" s="225"/>
      <c r="N1591" s="225"/>
      <c r="O1591" s="225"/>
      <c r="P1591" s="225"/>
    </row>
    <row r="1592" spans="1:16" s="281" customFormat="1" ht="24" customHeight="1">
      <c r="A1592" s="473"/>
      <c r="B1592" s="443"/>
      <c r="C1592" s="443"/>
      <c r="D1592" s="43"/>
      <c r="E1592" s="474"/>
      <c r="K1592" s="391"/>
      <c r="L1592" s="225"/>
      <c r="M1592" s="225"/>
      <c r="N1592" s="225"/>
      <c r="O1592" s="225"/>
      <c r="P1592" s="225"/>
    </row>
    <row r="1593" spans="1:16" s="281" customFormat="1" ht="24" customHeight="1">
      <c r="A1593" s="473"/>
      <c r="B1593" s="443"/>
      <c r="C1593" s="443"/>
      <c r="D1593" s="43"/>
      <c r="E1593" s="474"/>
      <c r="K1593" s="391"/>
      <c r="L1593" s="225"/>
      <c r="M1593" s="225"/>
      <c r="N1593" s="225"/>
      <c r="O1593" s="225"/>
      <c r="P1593" s="225"/>
    </row>
    <row r="1594" spans="1:16" s="281" customFormat="1" ht="24" customHeight="1">
      <c r="A1594" s="473"/>
      <c r="B1594" s="443"/>
      <c r="C1594" s="443"/>
      <c r="D1594" s="43"/>
      <c r="E1594" s="474"/>
      <c r="K1594" s="391"/>
      <c r="L1594" s="225"/>
      <c r="M1594" s="225"/>
      <c r="N1594" s="225"/>
      <c r="O1594" s="225"/>
      <c r="P1594" s="225"/>
    </row>
    <row r="1595" spans="1:16" s="281" customFormat="1" ht="24" customHeight="1">
      <c r="A1595" s="473"/>
      <c r="B1595" s="443"/>
      <c r="C1595" s="443"/>
      <c r="D1595" s="43"/>
      <c r="E1595" s="474"/>
      <c r="K1595" s="391"/>
      <c r="L1595" s="225"/>
      <c r="M1595" s="225"/>
      <c r="N1595" s="225"/>
      <c r="O1595" s="225"/>
      <c r="P1595" s="225"/>
    </row>
    <row r="1596" spans="1:16" s="281" customFormat="1" ht="24" customHeight="1">
      <c r="A1596" s="473"/>
      <c r="B1596" s="443"/>
      <c r="C1596" s="443"/>
      <c r="D1596" s="43"/>
      <c r="E1596" s="474"/>
      <c r="K1596" s="391"/>
      <c r="L1596" s="225"/>
      <c r="M1596" s="225"/>
      <c r="N1596" s="225"/>
      <c r="O1596" s="225"/>
      <c r="P1596" s="225"/>
    </row>
    <row r="1597" spans="1:16" s="281" customFormat="1" ht="24" customHeight="1">
      <c r="A1597" s="473"/>
      <c r="B1597" s="443"/>
      <c r="C1597" s="443"/>
      <c r="D1597" s="43"/>
      <c r="E1597" s="474"/>
      <c r="K1597" s="391"/>
      <c r="L1597" s="225"/>
      <c r="M1597" s="225"/>
      <c r="N1597" s="225"/>
      <c r="O1597" s="225"/>
      <c r="P1597" s="225"/>
    </row>
    <row r="1598" spans="1:16" s="281" customFormat="1" ht="24" customHeight="1">
      <c r="A1598" s="473"/>
      <c r="B1598" s="443"/>
      <c r="C1598" s="443"/>
      <c r="D1598" s="43"/>
      <c r="E1598" s="474"/>
      <c r="K1598" s="391"/>
      <c r="L1598" s="225"/>
      <c r="M1598" s="225"/>
      <c r="N1598" s="225"/>
      <c r="O1598" s="225"/>
      <c r="P1598" s="225"/>
    </row>
    <row r="1599" spans="1:16" s="281" customFormat="1" ht="24" customHeight="1">
      <c r="A1599" s="473"/>
      <c r="B1599" s="443"/>
      <c r="C1599" s="443"/>
      <c r="D1599" s="43"/>
      <c r="E1599" s="474"/>
      <c r="K1599" s="391"/>
      <c r="L1599" s="225"/>
      <c r="M1599" s="225"/>
      <c r="N1599" s="225"/>
      <c r="O1599" s="225"/>
      <c r="P1599" s="225"/>
    </row>
    <row r="1600" spans="1:16" s="281" customFormat="1" ht="24" customHeight="1">
      <c r="A1600" s="473"/>
      <c r="B1600" s="443"/>
      <c r="C1600" s="443"/>
      <c r="D1600" s="43"/>
      <c r="E1600" s="474"/>
      <c r="K1600" s="391"/>
      <c r="L1600" s="225"/>
      <c r="M1600" s="225"/>
      <c r="N1600" s="225"/>
      <c r="O1600" s="225"/>
      <c r="P1600" s="225"/>
    </row>
    <row r="1601" spans="1:16" s="281" customFormat="1" ht="24" customHeight="1">
      <c r="A1601" s="473"/>
      <c r="B1601" s="443"/>
      <c r="C1601" s="443"/>
      <c r="D1601" s="43"/>
      <c r="E1601" s="474"/>
      <c r="K1601" s="391"/>
      <c r="L1601" s="225"/>
      <c r="M1601" s="225"/>
      <c r="N1601" s="225"/>
      <c r="O1601" s="225"/>
      <c r="P1601" s="225"/>
    </row>
    <row r="1602" spans="1:16" s="281" customFormat="1" ht="24" customHeight="1">
      <c r="A1602" s="473"/>
      <c r="B1602" s="443"/>
      <c r="C1602" s="443"/>
      <c r="D1602" s="43"/>
      <c r="E1602" s="474"/>
      <c r="K1602" s="391"/>
      <c r="L1602" s="225"/>
      <c r="M1602" s="225"/>
      <c r="N1602" s="225"/>
      <c r="O1602" s="225"/>
      <c r="P1602" s="225"/>
    </row>
    <row r="1603" spans="1:16" s="281" customFormat="1" ht="24" customHeight="1">
      <c r="A1603" s="473"/>
      <c r="B1603" s="443"/>
      <c r="C1603" s="443"/>
      <c r="D1603" s="43"/>
      <c r="E1603" s="474"/>
      <c r="K1603" s="391"/>
      <c r="L1603" s="225"/>
      <c r="M1603" s="225"/>
      <c r="N1603" s="225"/>
      <c r="O1603" s="225"/>
      <c r="P1603" s="225"/>
    </row>
    <row r="1604" spans="1:16" s="281" customFormat="1" ht="24" customHeight="1">
      <c r="A1604" s="473"/>
      <c r="B1604" s="443"/>
      <c r="C1604" s="443"/>
      <c r="D1604" s="43"/>
      <c r="E1604" s="474"/>
      <c r="K1604" s="391"/>
      <c r="L1604" s="225"/>
      <c r="M1604" s="225"/>
      <c r="N1604" s="225"/>
      <c r="O1604" s="225"/>
      <c r="P1604" s="225"/>
    </row>
    <row r="1605" spans="1:16" s="281" customFormat="1" ht="24" customHeight="1">
      <c r="A1605" s="473"/>
      <c r="B1605" s="443"/>
      <c r="C1605" s="443"/>
      <c r="D1605" s="43"/>
      <c r="E1605" s="474"/>
      <c r="K1605" s="391"/>
      <c r="L1605" s="225"/>
      <c r="M1605" s="225"/>
      <c r="N1605" s="225"/>
      <c r="O1605" s="225"/>
      <c r="P1605" s="225"/>
    </row>
    <row r="1606" spans="1:16" s="281" customFormat="1" ht="24" customHeight="1">
      <c r="A1606" s="473"/>
      <c r="B1606" s="443"/>
      <c r="C1606" s="443"/>
      <c r="D1606" s="43"/>
      <c r="E1606" s="474"/>
      <c r="K1606" s="391"/>
      <c r="L1606" s="225"/>
      <c r="M1606" s="225"/>
      <c r="N1606" s="225"/>
      <c r="O1606" s="225"/>
      <c r="P1606" s="225"/>
    </row>
    <row r="1607" spans="1:16" s="281" customFormat="1" ht="24" customHeight="1">
      <c r="A1607" s="473"/>
      <c r="B1607" s="443"/>
      <c r="C1607" s="443"/>
      <c r="D1607" s="43"/>
      <c r="E1607" s="474"/>
      <c r="K1607" s="391"/>
      <c r="L1607" s="225"/>
      <c r="M1607" s="225"/>
      <c r="N1607" s="225"/>
      <c r="O1607" s="225"/>
      <c r="P1607" s="225"/>
    </row>
    <row r="1608" spans="1:16" s="281" customFormat="1" ht="24" customHeight="1">
      <c r="A1608" s="473"/>
      <c r="B1608" s="443"/>
      <c r="C1608" s="443"/>
      <c r="D1608" s="43"/>
      <c r="E1608" s="474"/>
      <c r="K1608" s="391"/>
      <c r="L1608" s="225"/>
      <c r="M1608" s="225"/>
      <c r="N1608" s="225"/>
      <c r="O1608" s="225"/>
      <c r="P1608" s="225"/>
    </row>
    <row r="1609" spans="1:16" s="281" customFormat="1" ht="24" customHeight="1">
      <c r="A1609" s="473"/>
      <c r="B1609" s="443"/>
      <c r="C1609" s="443"/>
      <c r="D1609" s="43"/>
      <c r="E1609" s="474"/>
      <c r="K1609" s="391"/>
      <c r="L1609" s="225"/>
      <c r="M1609" s="225"/>
      <c r="N1609" s="225"/>
      <c r="O1609" s="225"/>
      <c r="P1609" s="225"/>
    </row>
    <row r="1610" spans="1:16" s="281" customFormat="1" ht="24" customHeight="1">
      <c r="A1610" s="473"/>
      <c r="B1610" s="443"/>
      <c r="C1610" s="443"/>
      <c r="D1610" s="43"/>
      <c r="E1610" s="474"/>
      <c r="K1610" s="391"/>
      <c r="L1610" s="225"/>
      <c r="M1610" s="225"/>
      <c r="N1610" s="225"/>
      <c r="O1610" s="225"/>
      <c r="P1610" s="225"/>
    </row>
    <row r="1611" spans="1:16" s="281" customFormat="1" ht="24" customHeight="1">
      <c r="A1611" s="473"/>
      <c r="B1611" s="443"/>
      <c r="C1611" s="443"/>
      <c r="D1611" s="43"/>
      <c r="E1611" s="474"/>
      <c r="K1611" s="391"/>
      <c r="L1611" s="225"/>
      <c r="M1611" s="225"/>
      <c r="N1611" s="225"/>
      <c r="O1611" s="225"/>
      <c r="P1611" s="225"/>
    </row>
    <row r="1612" spans="1:16" s="281" customFormat="1" ht="24" customHeight="1">
      <c r="A1612" s="473"/>
      <c r="B1612" s="443"/>
      <c r="C1612" s="443"/>
      <c r="D1612" s="43"/>
      <c r="E1612" s="474"/>
      <c r="K1612" s="391"/>
      <c r="L1612" s="225"/>
      <c r="M1612" s="225"/>
      <c r="N1612" s="225"/>
      <c r="O1612" s="225"/>
      <c r="P1612" s="225"/>
    </row>
    <row r="1613" spans="1:16" s="281" customFormat="1" ht="24" customHeight="1">
      <c r="A1613" s="473"/>
      <c r="B1613" s="443"/>
      <c r="C1613" s="443"/>
      <c r="D1613" s="43"/>
      <c r="E1613" s="474"/>
      <c r="K1613" s="391"/>
      <c r="L1613" s="225"/>
      <c r="M1613" s="225"/>
      <c r="N1613" s="225"/>
      <c r="O1613" s="225"/>
      <c r="P1613" s="225"/>
    </row>
    <row r="1614" spans="1:16" s="281" customFormat="1" ht="24" customHeight="1">
      <c r="A1614" s="473"/>
      <c r="B1614" s="443"/>
      <c r="C1614" s="443"/>
      <c r="D1614" s="43"/>
      <c r="E1614" s="474"/>
      <c r="K1614" s="391"/>
      <c r="L1614" s="225"/>
      <c r="M1614" s="225"/>
      <c r="N1614" s="225"/>
      <c r="O1614" s="225"/>
      <c r="P1614" s="225"/>
    </row>
    <row r="1615" spans="1:16" s="281" customFormat="1" ht="24" customHeight="1">
      <c r="A1615" s="473"/>
      <c r="B1615" s="443"/>
      <c r="C1615" s="443"/>
      <c r="D1615" s="43"/>
      <c r="E1615" s="474"/>
      <c r="K1615" s="391"/>
      <c r="L1615" s="225"/>
      <c r="M1615" s="225"/>
      <c r="N1615" s="225"/>
      <c r="O1615" s="225"/>
      <c r="P1615" s="225"/>
    </row>
    <row r="1616" spans="1:16" s="281" customFormat="1" ht="24" customHeight="1">
      <c r="A1616" s="473"/>
      <c r="B1616" s="443"/>
      <c r="C1616" s="443"/>
      <c r="D1616" s="43"/>
      <c r="E1616" s="474"/>
      <c r="K1616" s="391"/>
      <c r="L1616" s="225"/>
      <c r="M1616" s="225"/>
      <c r="N1616" s="225"/>
      <c r="O1616" s="225"/>
      <c r="P1616" s="225"/>
    </row>
    <row r="1617" spans="1:16" s="281" customFormat="1" ht="24" customHeight="1">
      <c r="A1617" s="473"/>
      <c r="B1617" s="443"/>
      <c r="C1617" s="443"/>
      <c r="D1617" s="43"/>
      <c r="E1617" s="474"/>
      <c r="K1617" s="391"/>
      <c r="L1617" s="225"/>
      <c r="M1617" s="225"/>
      <c r="N1617" s="225"/>
      <c r="O1617" s="225"/>
      <c r="P1617" s="225"/>
    </row>
    <row r="1618" spans="1:16" s="281" customFormat="1" ht="24" customHeight="1">
      <c r="A1618" s="473"/>
      <c r="B1618" s="443"/>
      <c r="C1618" s="443"/>
      <c r="D1618" s="43"/>
      <c r="E1618" s="474"/>
      <c r="K1618" s="391"/>
      <c r="L1618" s="225"/>
      <c r="M1618" s="225"/>
      <c r="N1618" s="225"/>
      <c r="O1618" s="225"/>
      <c r="P1618" s="225"/>
    </row>
    <row r="1619" spans="1:16" s="281" customFormat="1" ht="24" customHeight="1">
      <c r="A1619" s="473"/>
      <c r="B1619" s="443"/>
      <c r="C1619" s="443"/>
      <c r="D1619" s="43"/>
      <c r="E1619" s="474"/>
      <c r="K1619" s="391"/>
      <c r="L1619" s="225"/>
      <c r="M1619" s="225"/>
      <c r="N1619" s="225"/>
      <c r="O1619" s="225"/>
      <c r="P1619" s="225"/>
    </row>
    <row r="1620" spans="1:16" s="281" customFormat="1" ht="24" customHeight="1">
      <c r="A1620" s="473"/>
      <c r="B1620" s="443"/>
      <c r="C1620" s="443"/>
      <c r="D1620" s="43"/>
      <c r="E1620" s="474"/>
      <c r="K1620" s="391"/>
      <c r="L1620" s="225"/>
      <c r="M1620" s="225"/>
      <c r="N1620" s="225"/>
      <c r="O1620" s="225"/>
      <c r="P1620" s="225"/>
    </row>
    <row r="1621" spans="1:16" s="281" customFormat="1" ht="24" customHeight="1">
      <c r="A1621" s="473"/>
      <c r="B1621" s="443"/>
      <c r="C1621" s="443"/>
      <c r="D1621" s="43"/>
      <c r="E1621" s="474"/>
      <c r="K1621" s="391"/>
      <c r="L1621" s="225"/>
      <c r="M1621" s="225"/>
      <c r="N1621" s="225"/>
      <c r="O1621" s="225"/>
      <c r="P1621" s="225"/>
    </row>
    <row r="1622" spans="1:16" s="281" customFormat="1" ht="24" customHeight="1">
      <c r="A1622" s="473"/>
      <c r="B1622" s="443"/>
      <c r="C1622" s="443"/>
      <c r="D1622" s="43"/>
      <c r="E1622" s="474"/>
      <c r="K1622" s="391"/>
      <c r="L1622" s="225"/>
      <c r="M1622" s="225"/>
      <c r="N1622" s="225"/>
      <c r="O1622" s="225"/>
      <c r="P1622" s="225"/>
    </row>
    <row r="1623" spans="1:16" s="281" customFormat="1" ht="24" customHeight="1">
      <c r="A1623" s="473"/>
      <c r="B1623" s="443"/>
      <c r="C1623" s="443"/>
      <c r="D1623" s="43"/>
      <c r="E1623" s="474"/>
      <c r="K1623" s="391"/>
      <c r="L1623" s="225"/>
      <c r="M1623" s="225"/>
      <c r="N1623" s="225"/>
      <c r="O1623" s="225"/>
      <c r="P1623" s="225"/>
    </row>
    <row r="1624" spans="1:16" s="281" customFormat="1" ht="24" customHeight="1">
      <c r="A1624" s="473"/>
      <c r="B1624" s="443"/>
      <c r="C1624" s="443"/>
      <c r="D1624" s="43"/>
      <c r="E1624" s="474"/>
      <c r="K1624" s="391"/>
      <c r="L1624" s="225"/>
      <c r="M1624" s="225"/>
      <c r="N1624" s="225"/>
      <c r="O1624" s="225"/>
      <c r="P1624" s="225"/>
    </row>
    <row r="1625" spans="1:16" s="281" customFormat="1" ht="24" customHeight="1">
      <c r="A1625" s="473"/>
      <c r="B1625" s="443"/>
      <c r="C1625" s="443"/>
      <c r="D1625" s="43"/>
      <c r="E1625" s="474"/>
      <c r="K1625" s="391"/>
      <c r="L1625" s="225"/>
      <c r="M1625" s="225"/>
      <c r="N1625" s="225"/>
      <c r="O1625" s="225"/>
      <c r="P1625" s="225"/>
    </row>
    <row r="1626" spans="1:16" s="281" customFormat="1" ht="24" customHeight="1">
      <c r="A1626" s="473"/>
      <c r="B1626" s="443"/>
      <c r="C1626" s="443"/>
      <c r="D1626" s="43"/>
      <c r="E1626" s="474"/>
      <c r="K1626" s="391"/>
      <c r="L1626" s="225"/>
      <c r="M1626" s="225"/>
      <c r="N1626" s="225"/>
      <c r="O1626" s="225"/>
      <c r="P1626" s="225"/>
    </row>
    <row r="1627" spans="1:16" s="281" customFormat="1" ht="24" customHeight="1">
      <c r="A1627" s="473"/>
      <c r="B1627" s="443"/>
      <c r="C1627" s="443"/>
      <c r="D1627" s="43"/>
      <c r="E1627" s="474"/>
      <c r="K1627" s="391"/>
      <c r="L1627" s="225"/>
      <c r="M1627" s="225"/>
      <c r="N1627" s="225"/>
      <c r="O1627" s="225"/>
      <c r="P1627" s="225"/>
    </row>
    <row r="1628" spans="1:16" s="281" customFormat="1" ht="24" customHeight="1">
      <c r="A1628" s="473"/>
      <c r="B1628" s="443"/>
      <c r="C1628" s="443"/>
      <c r="D1628" s="43"/>
      <c r="E1628" s="474"/>
      <c r="K1628" s="391"/>
      <c r="L1628" s="225"/>
      <c r="M1628" s="225"/>
      <c r="N1628" s="225"/>
      <c r="O1628" s="225"/>
      <c r="P1628" s="225"/>
    </row>
    <row r="1629" spans="1:16" s="281" customFormat="1" ht="24" customHeight="1">
      <c r="A1629" s="473"/>
      <c r="B1629" s="443"/>
      <c r="C1629" s="443"/>
      <c r="D1629" s="43"/>
      <c r="E1629" s="474"/>
      <c r="K1629" s="391"/>
      <c r="L1629" s="225"/>
      <c r="M1629" s="225"/>
      <c r="N1629" s="225"/>
      <c r="O1629" s="225"/>
      <c r="P1629" s="225"/>
    </row>
    <row r="1630" spans="1:16" s="281" customFormat="1" ht="24" customHeight="1">
      <c r="A1630" s="473"/>
      <c r="B1630" s="443"/>
      <c r="C1630" s="443"/>
      <c r="D1630" s="43"/>
      <c r="E1630" s="474"/>
      <c r="K1630" s="391"/>
      <c r="L1630" s="225"/>
      <c r="M1630" s="225"/>
      <c r="N1630" s="225"/>
      <c r="O1630" s="225"/>
      <c r="P1630" s="225"/>
    </row>
    <row r="1631" spans="1:16" s="281" customFormat="1" ht="24" customHeight="1">
      <c r="A1631" s="473"/>
      <c r="B1631" s="443"/>
      <c r="C1631" s="443"/>
      <c r="D1631" s="43"/>
      <c r="E1631" s="474"/>
      <c r="K1631" s="391"/>
      <c r="L1631" s="225"/>
      <c r="M1631" s="225"/>
      <c r="N1631" s="225"/>
      <c r="O1631" s="225"/>
      <c r="P1631" s="225"/>
    </row>
    <row r="1632" spans="1:16" s="281" customFormat="1" ht="24" customHeight="1">
      <c r="A1632" s="473"/>
      <c r="B1632" s="443"/>
      <c r="C1632" s="443"/>
      <c r="D1632" s="43"/>
      <c r="E1632" s="474"/>
      <c r="K1632" s="391"/>
      <c r="L1632" s="225"/>
      <c r="M1632" s="225"/>
      <c r="N1632" s="225"/>
      <c r="O1632" s="225"/>
      <c r="P1632" s="225"/>
    </row>
    <row r="1633" spans="1:16" s="281" customFormat="1" ht="24" customHeight="1">
      <c r="A1633" s="473"/>
      <c r="B1633" s="443"/>
      <c r="C1633" s="443"/>
      <c r="D1633" s="43"/>
      <c r="E1633" s="474"/>
      <c r="K1633" s="391"/>
      <c r="L1633" s="225"/>
      <c r="M1633" s="225"/>
      <c r="N1633" s="225"/>
      <c r="O1633" s="225"/>
      <c r="P1633" s="225"/>
    </row>
    <row r="1634" spans="1:16" s="281" customFormat="1" ht="24" customHeight="1">
      <c r="A1634" s="473"/>
      <c r="B1634" s="443"/>
      <c r="C1634" s="443"/>
      <c r="D1634" s="43"/>
      <c r="E1634" s="474"/>
      <c r="K1634" s="391"/>
      <c r="L1634" s="225"/>
      <c r="M1634" s="225"/>
      <c r="N1634" s="225"/>
      <c r="O1634" s="225"/>
      <c r="P1634" s="225"/>
    </row>
    <row r="1635" spans="1:16" s="281" customFormat="1" ht="24" customHeight="1">
      <c r="A1635" s="473"/>
      <c r="B1635" s="443"/>
      <c r="C1635" s="443"/>
      <c r="D1635" s="43"/>
      <c r="E1635" s="474"/>
      <c r="K1635" s="391"/>
      <c r="L1635" s="225"/>
      <c r="M1635" s="225"/>
      <c r="N1635" s="225"/>
      <c r="O1635" s="225"/>
      <c r="P1635" s="225"/>
    </row>
    <row r="1636" spans="1:16" s="281" customFormat="1" ht="24" customHeight="1">
      <c r="A1636" s="473"/>
      <c r="B1636" s="443"/>
      <c r="C1636" s="443"/>
      <c r="D1636" s="43"/>
      <c r="E1636" s="474"/>
      <c r="K1636" s="391"/>
      <c r="L1636" s="225"/>
      <c r="M1636" s="225"/>
      <c r="N1636" s="225"/>
      <c r="O1636" s="225"/>
      <c r="P1636" s="225"/>
    </row>
    <row r="1637" spans="1:16" s="281" customFormat="1" ht="24" customHeight="1">
      <c r="A1637" s="473"/>
      <c r="B1637" s="443"/>
      <c r="C1637" s="443"/>
      <c r="D1637" s="43"/>
      <c r="E1637" s="474"/>
      <c r="K1637" s="391"/>
      <c r="L1637" s="225"/>
      <c r="M1637" s="225"/>
      <c r="N1637" s="225"/>
      <c r="O1637" s="225"/>
      <c r="P1637" s="225"/>
    </row>
    <row r="1638" spans="1:16" s="281" customFormat="1" ht="24" customHeight="1">
      <c r="A1638" s="473"/>
      <c r="B1638" s="443"/>
      <c r="C1638" s="443"/>
      <c r="D1638" s="43"/>
      <c r="E1638" s="474"/>
      <c r="K1638" s="391"/>
      <c r="L1638" s="225"/>
      <c r="M1638" s="225"/>
      <c r="N1638" s="225"/>
      <c r="O1638" s="225"/>
      <c r="P1638" s="225"/>
    </row>
    <row r="1639" spans="1:16" s="281" customFormat="1" ht="24" customHeight="1">
      <c r="A1639" s="473"/>
      <c r="B1639" s="443"/>
      <c r="C1639" s="443"/>
      <c r="D1639" s="43"/>
      <c r="E1639" s="474"/>
      <c r="K1639" s="391"/>
      <c r="L1639" s="225"/>
      <c r="M1639" s="225"/>
      <c r="N1639" s="225"/>
      <c r="O1639" s="225"/>
      <c r="P1639" s="225"/>
    </row>
    <row r="1640" spans="1:16" s="281" customFormat="1" ht="24" customHeight="1">
      <c r="A1640" s="473"/>
      <c r="B1640" s="443"/>
      <c r="C1640" s="443"/>
      <c r="D1640" s="43"/>
      <c r="E1640" s="474"/>
      <c r="K1640" s="391"/>
      <c r="L1640" s="225"/>
      <c r="M1640" s="225"/>
      <c r="N1640" s="225"/>
      <c r="O1640" s="225"/>
      <c r="P1640" s="225"/>
    </row>
    <row r="1641" spans="1:16" s="281" customFormat="1" ht="24" customHeight="1">
      <c r="A1641" s="473"/>
      <c r="B1641" s="443"/>
      <c r="C1641" s="443"/>
      <c r="D1641" s="43"/>
      <c r="E1641" s="474"/>
      <c r="K1641" s="391"/>
      <c r="L1641" s="225"/>
      <c r="M1641" s="225"/>
      <c r="N1641" s="225"/>
      <c r="O1641" s="225"/>
      <c r="P1641" s="225"/>
    </row>
    <row r="1642" spans="1:16" s="281" customFormat="1" ht="24" customHeight="1">
      <c r="A1642" s="473"/>
      <c r="B1642" s="443"/>
      <c r="C1642" s="443"/>
      <c r="D1642" s="43"/>
      <c r="E1642" s="474"/>
      <c r="K1642" s="391"/>
      <c r="L1642" s="225"/>
      <c r="M1642" s="225"/>
      <c r="N1642" s="225"/>
      <c r="O1642" s="225"/>
      <c r="P1642" s="225"/>
    </row>
    <row r="1643" spans="1:16" s="281" customFormat="1" ht="24" customHeight="1">
      <c r="A1643" s="473"/>
      <c r="B1643" s="443"/>
      <c r="C1643" s="443"/>
      <c r="D1643" s="43"/>
      <c r="E1643" s="474"/>
      <c r="K1643" s="391"/>
      <c r="L1643" s="225"/>
      <c r="M1643" s="225"/>
      <c r="N1643" s="225"/>
      <c r="O1643" s="225"/>
      <c r="P1643" s="225"/>
    </row>
    <row r="1644" spans="1:16" s="281" customFormat="1" ht="24" customHeight="1">
      <c r="A1644" s="473"/>
      <c r="B1644" s="443"/>
      <c r="C1644" s="443"/>
      <c r="D1644" s="43"/>
      <c r="E1644" s="474"/>
      <c r="K1644" s="391"/>
      <c r="L1644" s="225"/>
      <c r="M1644" s="225"/>
      <c r="N1644" s="225"/>
      <c r="O1644" s="225"/>
      <c r="P1644" s="225"/>
    </row>
    <row r="1645" spans="1:16" s="281" customFormat="1" ht="24" customHeight="1">
      <c r="A1645" s="473"/>
      <c r="B1645" s="443"/>
      <c r="C1645" s="443"/>
      <c r="D1645" s="43"/>
      <c r="E1645" s="474"/>
      <c r="K1645" s="391"/>
      <c r="L1645" s="225"/>
      <c r="M1645" s="225"/>
      <c r="N1645" s="225"/>
      <c r="O1645" s="225"/>
      <c r="P1645" s="225"/>
    </row>
    <row r="1646" spans="1:16" s="281" customFormat="1" ht="24" customHeight="1">
      <c r="A1646" s="473"/>
      <c r="B1646" s="443"/>
      <c r="C1646" s="443"/>
      <c r="D1646" s="43"/>
      <c r="E1646" s="474"/>
      <c r="K1646" s="391"/>
      <c r="L1646" s="225"/>
      <c r="M1646" s="225"/>
      <c r="N1646" s="225"/>
      <c r="O1646" s="225"/>
      <c r="P1646" s="225"/>
    </row>
    <row r="1647" spans="1:16" s="281" customFormat="1" ht="24" customHeight="1">
      <c r="A1647" s="473"/>
      <c r="B1647" s="443"/>
      <c r="C1647" s="443"/>
      <c r="D1647" s="43"/>
      <c r="E1647" s="474"/>
      <c r="K1647" s="391"/>
      <c r="L1647" s="225"/>
      <c r="M1647" s="225"/>
      <c r="N1647" s="225"/>
      <c r="O1647" s="225"/>
      <c r="P1647" s="225"/>
    </row>
    <row r="1648" spans="1:16" s="281" customFormat="1" ht="24" customHeight="1">
      <c r="A1648" s="473"/>
      <c r="B1648" s="443"/>
      <c r="C1648" s="443"/>
      <c r="D1648" s="43"/>
      <c r="E1648" s="474"/>
      <c r="K1648" s="391"/>
      <c r="L1648" s="225"/>
      <c r="M1648" s="225"/>
      <c r="N1648" s="225"/>
      <c r="O1648" s="225"/>
      <c r="P1648" s="225"/>
    </row>
    <row r="1649" spans="1:16" s="281" customFormat="1" ht="24" customHeight="1">
      <c r="A1649" s="473"/>
      <c r="B1649" s="443"/>
      <c r="C1649" s="443"/>
      <c r="D1649" s="43"/>
      <c r="E1649" s="474"/>
      <c r="K1649" s="391"/>
      <c r="L1649" s="225"/>
      <c r="M1649" s="225"/>
      <c r="N1649" s="225"/>
      <c r="O1649" s="225"/>
      <c r="P1649" s="225"/>
    </row>
    <row r="1650" spans="1:16" s="281" customFormat="1" ht="24" customHeight="1">
      <c r="A1650" s="473"/>
      <c r="B1650" s="443"/>
      <c r="C1650" s="443"/>
      <c r="D1650" s="43"/>
      <c r="E1650" s="474"/>
      <c r="K1650" s="391"/>
      <c r="L1650" s="225"/>
      <c r="M1650" s="225"/>
      <c r="N1650" s="225"/>
      <c r="O1650" s="225"/>
      <c r="P1650" s="225"/>
    </row>
    <row r="1651" spans="1:16" s="281" customFormat="1" ht="24" customHeight="1">
      <c r="A1651" s="473"/>
      <c r="B1651" s="443"/>
      <c r="C1651" s="443"/>
      <c r="D1651" s="43"/>
      <c r="E1651" s="474"/>
      <c r="K1651" s="391"/>
      <c r="L1651" s="225"/>
      <c r="M1651" s="225"/>
      <c r="N1651" s="225"/>
      <c r="O1651" s="225"/>
      <c r="P1651" s="225"/>
    </row>
    <row r="1652" spans="1:16" s="281" customFormat="1" ht="24" customHeight="1">
      <c r="A1652" s="473"/>
      <c r="B1652" s="443"/>
      <c r="C1652" s="443"/>
      <c r="D1652" s="43"/>
      <c r="E1652" s="474"/>
      <c r="K1652" s="391"/>
      <c r="L1652" s="225"/>
      <c r="M1652" s="225"/>
      <c r="N1652" s="225"/>
      <c r="O1652" s="225"/>
      <c r="P1652" s="225"/>
    </row>
    <row r="1653" spans="1:16" s="281" customFormat="1" ht="24" customHeight="1">
      <c r="A1653" s="473"/>
      <c r="B1653" s="443"/>
      <c r="C1653" s="443"/>
      <c r="D1653" s="43"/>
      <c r="E1653" s="474"/>
      <c r="K1653" s="391"/>
      <c r="L1653" s="225"/>
      <c r="M1653" s="225"/>
      <c r="N1653" s="225"/>
      <c r="O1653" s="225"/>
      <c r="P1653" s="225"/>
    </row>
    <row r="1654" spans="1:16" s="281" customFormat="1" ht="24" customHeight="1">
      <c r="A1654" s="473"/>
      <c r="B1654" s="443"/>
      <c r="C1654" s="443"/>
      <c r="D1654" s="43"/>
      <c r="E1654" s="474"/>
      <c r="K1654" s="391"/>
      <c r="L1654" s="225"/>
      <c r="M1654" s="225"/>
      <c r="N1654" s="225"/>
      <c r="O1654" s="225"/>
      <c r="P1654" s="225"/>
    </row>
    <row r="1655" spans="1:16" s="281" customFormat="1" ht="24" customHeight="1">
      <c r="A1655" s="473"/>
      <c r="B1655" s="443"/>
      <c r="C1655" s="443"/>
      <c r="D1655" s="43"/>
      <c r="E1655" s="474"/>
      <c r="K1655" s="391"/>
      <c r="L1655" s="225"/>
      <c r="M1655" s="225"/>
      <c r="N1655" s="225"/>
      <c r="O1655" s="225"/>
      <c r="P1655" s="225"/>
    </row>
    <row r="1656" spans="1:16" s="281" customFormat="1" ht="24" customHeight="1">
      <c r="A1656" s="473"/>
      <c r="B1656" s="443"/>
      <c r="C1656" s="443"/>
      <c r="D1656" s="43"/>
      <c r="E1656" s="474"/>
      <c r="K1656" s="391"/>
      <c r="L1656" s="225"/>
      <c r="M1656" s="225"/>
      <c r="N1656" s="225"/>
      <c r="O1656" s="225"/>
      <c r="P1656" s="225"/>
    </row>
    <row r="1657" spans="1:16" s="281" customFormat="1" ht="24" customHeight="1">
      <c r="A1657" s="473"/>
      <c r="B1657" s="443"/>
      <c r="C1657" s="443"/>
      <c r="D1657" s="43"/>
      <c r="E1657" s="474"/>
      <c r="K1657" s="391"/>
      <c r="L1657" s="225"/>
      <c r="M1657" s="225"/>
      <c r="N1657" s="225"/>
      <c r="O1657" s="225"/>
      <c r="P1657" s="225"/>
    </row>
    <row r="1658" spans="1:16" s="281" customFormat="1" ht="24" customHeight="1">
      <c r="A1658" s="473"/>
      <c r="B1658" s="443"/>
      <c r="C1658" s="443"/>
      <c r="D1658" s="43"/>
      <c r="E1658" s="474"/>
      <c r="K1658" s="391"/>
      <c r="L1658" s="225"/>
      <c r="M1658" s="225"/>
      <c r="N1658" s="225"/>
      <c r="O1658" s="225"/>
      <c r="P1658" s="225"/>
    </row>
    <row r="1659" spans="1:16" s="281" customFormat="1" ht="24" customHeight="1">
      <c r="A1659" s="473"/>
      <c r="B1659" s="443"/>
      <c r="C1659" s="443"/>
      <c r="D1659" s="43"/>
      <c r="E1659" s="474"/>
      <c r="K1659" s="391"/>
      <c r="L1659" s="225"/>
      <c r="M1659" s="225"/>
      <c r="N1659" s="225"/>
      <c r="O1659" s="225"/>
      <c r="P1659" s="225"/>
    </row>
    <row r="1660" spans="1:16" s="281" customFormat="1" ht="24" customHeight="1">
      <c r="A1660" s="473"/>
      <c r="B1660" s="443"/>
      <c r="C1660" s="443"/>
      <c r="D1660" s="43"/>
      <c r="E1660" s="474"/>
      <c r="K1660" s="391"/>
      <c r="L1660" s="225"/>
      <c r="M1660" s="225"/>
      <c r="N1660" s="225"/>
      <c r="O1660" s="225"/>
      <c r="P1660" s="225"/>
    </row>
    <row r="1661" spans="1:16" s="281" customFormat="1" ht="24" customHeight="1">
      <c r="A1661" s="473"/>
      <c r="B1661" s="443"/>
      <c r="C1661" s="443"/>
      <c r="D1661" s="43"/>
      <c r="E1661" s="474"/>
      <c r="K1661" s="391"/>
      <c r="L1661" s="225"/>
      <c r="M1661" s="225"/>
      <c r="N1661" s="225"/>
      <c r="O1661" s="225"/>
      <c r="P1661" s="225"/>
    </row>
    <row r="1662" spans="1:16" s="281" customFormat="1" ht="24" customHeight="1">
      <c r="A1662" s="473"/>
      <c r="B1662" s="443"/>
      <c r="C1662" s="443"/>
      <c r="D1662" s="43"/>
      <c r="E1662" s="474"/>
      <c r="K1662" s="391"/>
      <c r="L1662" s="225"/>
      <c r="M1662" s="225"/>
      <c r="N1662" s="225"/>
      <c r="O1662" s="225"/>
      <c r="P1662" s="225"/>
    </row>
    <row r="1663" spans="1:16" s="281" customFormat="1" ht="24" customHeight="1">
      <c r="A1663" s="473"/>
      <c r="B1663" s="443"/>
      <c r="C1663" s="443"/>
      <c r="D1663" s="43"/>
      <c r="E1663" s="474"/>
      <c r="K1663" s="391"/>
      <c r="L1663" s="225"/>
      <c r="M1663" s="225"/>
      <c r="N1663" s="225"/>
      <c r="O1663" s="225"/>
      <c r="P1663" s="225"/>
    </row>
    <row r="1664" spans="1:16" s="281" customFormat="1" ht="24" customHeight="1">
      <c r="A1664" s="473"/>
      <c r="B1664" s="443"/>
      <c r="C1664" s="443"/>
      <c r="D1664" s="43"/>
      <c r="E1664" s="474"/>
      <c r="K1664" s="391"/>
      <c r="L1664" s="225"/>
      <c r="M1664" s="225"/>
      <c r="N1664" s="225"/>
      <c r="O1664" s="225"/>
      <c r="P1664" s="225"/>
    </row>
    <row r="1665" spans="1:16" s="281" customFormat="1" ht="24" customHeight="1">
      <c r="A1665" s="473"/>
      <c r="B1665" s="443"/>
      <c r="C1665" s="443"/>
      <c r="D1665" s="43"/>
      <c r="E1665" s="474"/>
      <c r="K1665" s="391"/>
      <c r="L1665" s="225"/>
      <c r="M1665" s="225"/>
      <c r="N1665" s="225"/>
      <c r="O1665" s="225"/>
      <c r="P1665" s="225"/>
    </row>
    <row r="1666" spans="1:16" s="281" customFormat="1" ht="24" customHeight="1">
      <c r="A1666" s="473"/>
      <c r="B1666" s="443"/>
      <c r="C1666" s="443"/>
      <c r="D1666" s="43"/>
      <c r="E1666" s="474"/>
      <c r="K1666" s="391"/>
      <c r="L1666" s="225"/>
      <c r="M1666" s="225"/>
      <c r="N1666" s="225"/>
      <c r="O1666" s="225"/>
      <c r="P1666" s="225"/>
    </row>
    <row r="1667" spans="1:16" s="281" customFormat="1" ht="24" customHeight="1">
      <c r="A1667" s="473"/>
      <c r="B1667" s="443"/>
      <c r="C1667" s="443"/>
      <c r="D1667" s="43"/>
      <c r="E1667" s="474"/>
      <c r="K1667" s="391"/>
      <c r="L1667" s="225"/>
      <c r="M1667" s="225"/>
      <c r="N1667" s="225"/>
      <c r="O1667" s="225"/>
      <c r="P1667" s="225"/>
    </row>
    <row r="1668" spans="1:16" s="281" customFormat="1" ht="24" customHeight="1">
      <c r="A1668" s="473"/>
      <c r="B1668" s="443"/>
      <c r="C1668" s="443"/>
      <c r="D1668" s="43"/>
      <c r="E1668" s="474"/>
      <c r="K1668" s="391"/>
      <c r="L1668" s="225"/>
      <c r="M1668" s="225"/>
      <c r="N1668" s="225"/>
      <c r="O1668" s="225"/>
      <c r="P1668" s="225"/>
    </row>
    <row r="1669" spans="1:16" s="281" customFormat="1" ht="24" customHeight="1">
      <c r="A1669" s="473"/>
      <c r="B1669" s="443"/>
      <c r="C1669" s="443"/>
      <c r="D1669" s="43"/>
      <c r="E1669" s="474"/>
      <c r="K1669" s="391"/>
      <c r="L1669" s="225"/>
      <c r="M1669" s="225"/>
      <c r="N1669" s="225"/>
      <c r="O1669" s="225"/>
      <c r="P1669" s="225"/>
    </row>
    <row r="1670" spans="1:16" s="281" customFormat="1" ht="24" customHeight="1">
      <c r="A1670" s="473"/>
      <c r="B1670" s="443"/>
      <c r="C1670" s="443"/>
      <c r="D1670" s="43"/>
      <c r="E1670" s="474"/>
      <c r="K1670" s="391"/>
      <c r="L1670" s="225"/>
      <c r="M1670" s="225"/>
      <c r="N1670" s="225"/>
      <c r="O1670" s="225"/>
      <c r="P1670" s="225"/>
    </row>
    <row r="1671" spans="1:16" s="281" customFormat="1" ht="24" customHeight="1">
      <c r="A1671" s="473"/>
      <c r="B1671" s="443"/>
      <c r="C1671" s="443"/>
      <c r="D1671" s="43"/>
      <c r="E1671" s="474"/>
      <c r="K1671" s="391"/>
      <c r="L1671" s="225"/>
      <c r="M1671" s="225"/>
      <c r="N1671" s="225"/>
      <c r="O1671" s="225"/>
      <c r="P1671" s="225"/>
    </row>
    <row r="1672" spans="1:16" s="281" customFormat="1" ht="24" customHeight="1">
      <c r="A1672" s="473"/>
      <c r="B1672" s="443"/>
      <c r="C1672" s="443"/>
      <c r="D1672" s="43"/>
      <c r="E1672" s="474"/>
      <c r="K1672" s="391"/>
      <c r="L1672" s="225"/>
      <c r="M1672" s="225"/>
      <c r="N1672" s="225"/>
      <c r="O1672" s="225"/>
      <c r="P1672" s="225"/>
    </row>
    <row r="1673" spans="1:16" s="281" customFormat="1" ht="24" customHeight="1">
      <c r="A1673" s="473"/>
      <c r="B1673" s="443"/>
      <c r="C1673" s="443"/>
      <c r="D1673" s="43"/>
      <c r="E1673" s="474"/>
      <c r="K1673" s="391"/>
      <c r="L1673" s="225"/>
      <c r="M1673" s="225"/>
      <c r="N1673" s="225"/>
      <c r="O1673" s="225"/>
      <c r="P1673" s="225"/>
    </row>
    <row r="1674" spans="1:16" s="281" customFormat="1" ht="24" customHeight="1">
      <c r="A1674" s="473"/>
      <c r="B1674" s="443"/>
      <c r="C1674" s="443"/>
      <c r="D1674" s="43"/>
      <c r="E1674" s="474"/>
      <c r="K1674" s="391"/>
      <c r="L1674" s="225"/>
      <c r="M1674" s="225"/>
      <c r="N1674" s="225"/>
      <c r="O1674" s="225"/>
      <c r="P1674" s="225"/>
    </row>
    <row r="1675" spans="1:16" s="281" customFormat="1" ht="24" customHeight="1">
      <c r="A1675" s="473"/>
      <c r="B1675" s="443"/>
      <c r="C1675" s="443"/>
      <c r="D1675" s="43"/>
      <c r="E1675" s="474"/>
      <c r="K1675" s="391"/>
      <c r="L1675" s="225"/>
      <c r="M1675" s="225"/>
      <c r="N1675" s="225"/>
      <c r="O1675" s="225"/>
      <c r="P1675" s="225"/>
    </row>
    <row r="1676" spans="1:16" s="281" customFormat="1" ht="24" customHeight="1">
      <c r="A1676" s="473"/>
      <c r="B1676" s="443"/>
      <c r="C1676" s="443"/>
      <c r="D1676" s="43"/>
      <c r="E1676" s="474"/>
      <c r="K1676" s="391"/>
      <c r="L1676" s="225"/>
      <c r="M1676" s="225"/>
      <c r="N1676" s="225"/>
      <c r="O1676" s="225"/>
      <c r="P1676" s="225"/>
    </row>
    <row r="1677" spans="1:16" s="281" customFormat="1" ht="24" customHeight="1">
      <c r="A1677" s="473"/>
      <c r="B1677" s="443"/>
      <c r="C1677" s="443"/>
      <c r="D1677" s="43"/>
      <c r="E1677" s="474"/>
      <c r="K1677" s="391"/>
      <c r="L1677" s="225"/>
      <c r="M1677" s="225"/>
      <c r="N1677" s="225"/>
      <c r="O1677" s="225"/>
      <c r="P1677" s="225"/>
    </row>
    <row r="1678" spans="1:16" s="281" customFormat="1" ht="24" customHeight="1">
      <c r="A1678" s="473"/>
      <c r="B1678" s="443"/>
      <c r="C1678" s="443"/>
      <c r="D1678" s="43"/>
      <c r="E1678" s="474"/>
      <c r="K1678" s="391"/>
      <c r="L1678" s="225"/>
      <c r="M1678" s="225"/>
      <c r="N1678" s="225"/>
      <c r="O1678" s="225"/>
      <c r="P1678" s="225"/>
    </row>
    <row r="1679" spans="1:16" s="281" customFormat="1" ht="24" customHeight="1">
      <c r="A1679" s="473"/>
      <c r="B1679" s="443"/>
      <c r="C1679" s="443"/>
      <c r="D1679" s="43"/>
      <c r="E1679" s="474"/>
      <c r="K1679" s="391"/>
      <c r="L1679" s="225"/>
      <c r="M1679" s="225"/>
      <c r="N1679" s="225"/>
      <c r="O1679" s="225"/>
      <c r="P1679" s="225"/>
    </row>
    <row r="1680" spans="1:16" s="281" customFormat="1" ht="24" customHeight="1">
      <c r="A1680" s="473"/>
      <c r="B1680" s="443"/>
      <c r="C1680" s="443"/>
      <c r="D1680" s="43"/>
      <c r="E1680" s="474"/>
      <c r="K1680" s="391"/>
      <c r="L1680" s="225"/>
      <c r="M1680" s="225"/>
      <c r="N1680" s="225"/>
      <c r="O1680" s="225"/>
      <c r="P1680" s="225"/>
    </row>
    <row r="1681" spans="1:16" s="281" customFormat="1" ht="24" customHeight="1">
      <c r="A1681" s="473"/>
      <c r="B1681" s="443"/>
      <c r="C1681" s="443"/>
      <c r="D1681" s="43"/>
      <c r="E1681" s="474"/>
      <c r="K1681" s="391"/>
      <c r="L1681" s="225"/>
      <c r="M1681" s="225"/>
      <c r="N1681" s="225"/>
      <c r="O1681" s="225"/>
      <c r="P1681" s="225"/>
    </row>
    <row r="1682" spans="1:16" s="281" customFormat="1" ht="24" customHeight="1">
      <c r="A1682" s="473"/>
      <c r="B1682" s="443"/>
      <c r="C1682" s="443"/>
      <c r="D1682" s="43"/>
      <c r="E1682" s="474"/>
      <c r="K1682" s="391"/>
      <c r="L1682" s="225"/>
      <c r="M1682" s="225"/>
      <c r="N1682" s="225"/>
      <c r="O1682" s="225"/>
      <c r="P1682" s="225"/>
    </row>
    <row r="1683" spans="1:16" s="281" customFormat="1" ht="24" customHeight="1">
      <c r="A1683" s="473"/>
      <c r="B1683" s="443"/>
      <c r="C1683" s="443"/>
      <c r="D1683" s="43"/>
      <c r="E1683" s="474"/>
      <c r="K1683" s="391"/>
      <c r="L1683" s="225"/>
      <c r="M1683" s="225"/>
      <c r="N1683" s="225"/>
      <c r="O1683" s="225"/>
      <c r="P1683" s="225"/>
    </row>
    <row r="1684" spans="1:16" s="281" customFormat="1" ht="24" customHeight="1">
      <c r="A1684" s="473"/>
      <c r="B1684" s="443"/>
      <c r="C1684" s="443"/>
      <c r="D1684" s="43"/>
      <c r="E1684" s="474"/>
      <c r="K1684" s="391"/>
      <c r="L1684" s="225"/>
      <c r="M1684" s="225"/>
      <c r="N1684" s="225"/>
      <c r="O1684" s="225"/>
      <c r="P1684" s="225"/>
    </row>
    <row r="1685" spans="1:16" s="281" customFormat="1" ht="24" customHeight="1">
      <c r="A1685" s="473"/>
      <c r="B1685" s="443"/>
      <c r="C1685" s="443"/>
      <c r="D1685" s="43"/>
      <c r="E1685" s="474"/>
      <c r="K1685" s="391"/>
      <c r="L1685" s="225"/>
      <c r="M1685" s="225"/>
      <c r="N1685" s="225"/>
      <c r="O1685" s="225"/>
      <c r="P1685" s="225"/>
    </row>
    <row r="1686" spans="1:16" s="281" customFormat="1" ht="24" customHeight="1">
      <c r="A1686" s="473"/>
      <c r="B1686" s="443"/>
      <c r="C1686" s="443"/>
      <c r="D1686" s="43"/>
      <c r="E1686" s="474"/>
      <c r="K1686" s="391"/>
      <c r="L1686" s="225"/>
      <c r="M1686" s="225"/>
      <c r="N1686" s="225"/>
      <c r="O1686" s="225"/>
      <c r="P1686" s="225"/>
    </row>
    <row r="1687" spans="1:16" s="281" customFormat="1" ht="24" customHeight="1">
      <c r="A1687" s="473"/>
      <c r="B1687" s="443"/>
      <c r="C1687" s="443"/>
      <c r="D1687" s="43"/>
      <c r="E1687" s="474"/>
      <c r="K1687" s="391"/>
      <c r="L1687" s="225"/>
      <c r="M1687" s="225"/>
      <c r="N1687" s="225"/>
      <c r="O1687" s="225"/>
      <c r="P1687" s="225"/>
    </row>
    <row r="1688" spans="1:16" s="281" customFormat="1" ht="24" customHeight="1">
      <c r="A1688" s="473"/>
      <c r="B1688" s="443"/>
      <c r="C1688" s="443"/>
      <c r="D1688" s="43"/>
      <c r="E1688" s="474"/>
      <c r="K1688" s="391"/>
      <c r="L1688" s="225"/>
      <c r="M1688" s="225"/>
      <c r="N1688" s="225"/>
      <c r="O1688" s="225"/>
      <c r="P1688" s="225"/>
    </row>
    <row r="1689" spans="1:16" s="281" customFormat="1" ht="24" customHeight="1">
      <c r="A1689" s="473"/>
      <c r="B1689" s="443"/>
      <c r="C1689" s="443"/>
      <c r="D1689" s="43"/>
      <c r="E1689" s="474"/>
      <c r="K1689" s="391"/>
      <c r="L1689" s="225"/>
      <c r="M1689" s="225"/>
      <c r="N1689" s="225"/>
      <c r="O1689" s="225"/>
      <c r="P1689" s="225"/>
    </row>
    <row r="1690" spans="1:16" s="281" customFormat="1" ht="24" customHeight="1">
      <c r="A1690" s="473"/>
      <c r="B1690" s="443"/>
      <c r="C1690" s="443"/>
      <c r="D1690" s="43"/>
      <c r="E1690" s="474"/>
      <c r="K1690" s="391"/>
      <c r="L1690" s="225"/>
      <c r="M1690" s="225"/>
      <c r="N1690" s="225"/>
      <c r="O1690" s="225"/>
      <c r="P1690" s="225"/>
    </row>
    <row r="1691" spans="1:16" s="281" customFormat="1" ht="24" customHeight="1">
      <c r="A1691" s="473"/>
      <c r="B1691" s="443"/>
      <c r="C1691" s="443"/>
      <c r="D1691" s="43"/>
      <c r="E1691" s="474"/>
      <c r="K1691" s="391"/>
      <c r="L1691" s="225"/>
      <c r="M1691" s="225"/>
      <c r="N1691" s="225"/>
      <c r="O1691" s="225"/>
      <c r="P1691" s="225"/>
    </row>
    <row r="1692" spans="1:16" s="281" customFormat="1" ht="24" customHeight="1">
      <c r="A1692" s="473"/>
      <c r="B1692" s="443"/>
      <c r="C1692" s="443"/>
      <c r="D1692" s="43"/>
      <c r="E1692" s="474"/>
      <c r="K1692" s="391"/>
      <c r="L1692" s="225"/>
      <c r="M1692" s="225"/>
      <c r="N1692" s="225"/>
      <c r="O1692" s="225"/>
      <c r="P1692" s="225"/>
    </row>
    <row r="1693" spans="1:16" s="281" customFormat="1" ht="24" customHeight="1">
      <c r="A1693" s="473"/>
      <c r="B1693" s="443"/>
      <c r="C1693" s="443"/>
      <c r="D1693" s="43"/>
      <c r="E1693" s="474"/>
      <c r="K1693" s="391"/>
      <c r="L1693" s="225"/>
      <c r="M1693" s="225"/>
      <c r="N1693" s="225"/>
      <c r="O1693" s="225"/>
      <c r="P1693" s="225"/>
    </row>
    <row r="1694" spans="1:16" s="281" customFormat="1" ht="24" customHeight="1">
      <c r="A1694" s="473"/>
      <c r="B1694" s="443"/>
      <c r="C1694" s="443"/>
      <c r="D1694" s="43"/>
      <c r="E1694" s="474"/>
      <c r="K1694" s="391"/>
      <c r="L1694" s="225"/>
      <c r="M1694" s="225"/>
      <c r="N1694" s="225"/>
      <c r="O1694" s="225"/>
      <c r="P1694" s="225"/>
    </row>
    <row r="1695" spans="1:16" s="281" customFormat="1" ht="24" customHeight="1">
      <c r="A1695" s="473"/>
      <c r="B1695" s="443"/>
      <c r="C1695" s="443"/>
      <c r="D1695" s="43"/>
      <c r="E1695" s="474"/>
      <c r="K1695" s="391"/>
      <c r="L1695" s="225"/>
      <c r="M1695" s="225"/>
      <c r="N1695" s="225"/>
      <c r="O1695" s="225"/>
      <c r="P1695" s="225"/>
    </row>
    <row r="1696" spans="1:16" s="281" customFormat="1" ht="24" customHeight="1">
      <c r="A1696" s="473"/>
      <c r="B1696" s="443"/>
      <c r="C1696" s="443"/>
      <c r="D1696" s="43"/>
      <c r="E1696" s="474"/>
      <c r="K1696" s="391"/>
      <c r="L1696" s="225"/>
      <c r="M1696" s="225"/>
      <c r="N1696" s="225"/>
      <c r="O1696" s="225"/>
      <c r="P1696" s="225"/>
    </row>
    <row r="1697" spans="1:16" s="281" customFormat="1" ht="24" customHeight="1">
      <c r="A1697" s="473"/>
      <c r="B1697" s="443"/>
      <c r="C1697" s="443"/>
      <c r="D1697" s="43"/>
      <c r="E1697" s="474"/>
      <c r="K1697" s="391"/>
      <c r="L1697" s="225"/>
      <c r="M1697" s="225"/>
      <c r="N1697" s="225"/>
      <c r="O1697" s="225"/>
      <c r="P1697" s="225"/>
    </row>
    <row r="1698" spans="1:16" s="281" customFormat="1" ht="24" customHeight="1">
      <c r="A1698" s="473"/>
      <c r="B1698" s="443"/>
      <c r="C1698" s="443"/>
      <c r="D1698" s="43"/>
      <c r="E1698" s="474"/>
      <c r="K1698" s="391"/>
      <c r="L1698" s="225"/>
      <c r="M1698" s="225"/>
      <c r="N1698" s="225"/>
      <c r="O1698" s="225"/>
      <c r="P1698" s="225"/>
    </row>
    <row r="1699" spans="1:16" s="281" customFormat="1" ht="24" customHeight="1">
      <c r="A1699" s="473"/>
      <c r="B1699" s="443"/>
      <c r="C1699" s="443"/>
      <c r="D1699" s="43"/>
      <c r="E1699" s="474"/>
      <c r="K1699" s="391"/>
      <c r="L1699" s="225"/>
      <c r="M1699" s="225"/>
      <c r="N1699" s="225"/>
      <c r="O1699" s="225"/>
      <c r="P1699" s="225"/>
    </row>
    <row r="1700" spans="1:16" s="281" customFormat="1" ht="24" customHeight="1">
      <c r="A1700" s="473"/>
      <c r="B1700" s="443"/>
      <c r="C1700" s="443"/>
      <c r="D1700" s="43"/>
      <c r="E1700" s="474"/>
      <c r="K1700" s="391"/>
      <c r="L1700" s="225"/>
      <c r="M1700" s="225"/>
      <c r="N1700" s="225"/>
      <c r="O1700" s="225"/>
      <c r="P1700" s="225"/>
    </row>
    <row r="1701" spans="1:16" s="281" customFormat="1" ht="24" customHeight="1">
      <c r="A1701" s="473"/>
      <c r="B1701" s="443"/>
      <c r="C1701" s="443"/>
      <c r="D1701" s="43"/>
      <c r="E1701" s="474"/>
      <c r="K1701" s="391"/>
      <c r="L1701" s="225"/>
      <c r="M1701" s="225"/>
      <c r="N1701" s="225"/>
      <c r="O1701" s="225"/>
      <c r="P1701" s="225"/>
    </row>
    <row r="1702" spans="1:16" s="281" customFormat="1" ht="24" customHeight="1">
      <c r="A1702" s="473"/>
      <c r="B1702" s="443"/>
      <c r="C1702" s="443"/>
      <c r="D1702" s="43"/>
      <c r="E1702" s="474"/>
      <c r="K1702" s="391"/>
      <c r="L1702" s="225"/>
      <c r="M1702" s="225"/>
      <c r="N1702" s="225"/>
      <c r="O1702" s="225"/>
      <c r="P1702" s="225"/>
    </row>
    <row r="1703" spans="1:16" s="281" customFormat="1" ht="24" customHeight="1">
      <c r="A1703" s="473"/>
      <c r="B1703" s="443"/>
      <c r="C1703" s="443"/>
      <c r="D1703" s="43"/>
      <c r="E1703" s="474"/>
      <c r="K1703" s="391"/>
      <c r="L1703" s="225"/>
      <c r="M1703" s="225"/>
      <c r="N1703" s="225"/>
      <c r="O1703" s="225"/>
      <c r="P1703" s="225"/>
    </row>
    <row r="1704" spans="1:16" s="281" customFormat="1" ht="24" customHeight="1">
      <c r="A1704" s="473"/>
      <c r="B1704" s="443"/>
      <c r="C1704" s="443"/>
      <c r="D1704" s="43"/>
      <c r="E1704" s="474"/>
      <c r="K1704" s="391"/>
      <c r="L1704" s="225"/>
      <c r="M1704" s="225"/>
      <c r="N1704" s="225"/>
      <c r="O1704" s="225"/>
      <c r="P1704" s="225"/>
    </row>
    <row r="1705" spans="1:16" s="281" customFormat="1" ht="24" customHeight="1">
      <c r="A1705" s="473"/>
      <c r="B1705" s="443"/>
      <c r="C1705" s="443"/>
      <c r="D1705" s="43"/>
      <c r="E1705" s="474"/>
      <c r="K1705" s="391"/>
      <c r="L1705" s="225"/>
      <c r="M1705" s="225"/>
      <c r="N1705" s="225"/>
      <c r="O1705" s="225"/>
      <c r="P1705" s="225"/>
    </row>
    <row r="1706" spans="1:16" s="281" customFormat="1" ht="24" customHeight="1">
      <c r="A1706" s="473"/>
      <c r="B1706" s="443"/>
      <c r="C1706" s="443"/>
      <c r="D1706" s="43"/>
      <c r="E1706" s="474"/>
      <c r="K1706" s="391"/>
      <c r="L1706" s="225"/>
      <c r="M1706" s="225"/>
      <c r="N1706" s="225"/>
      <c r="O1706" s="225"/>
      <c r="P1706" s="225"/>
    </row>
    <row r="1707" spans="1:16" s="281" customFormat="1" ht="24" customHeight="1">
      <c r="A1707" s="473"/>
      <c r="B1707" s="443"/>
      <c r="C1707" s="443"/>
      <c r="D1707" s="43"/>
      <c r="E1707" s="474"/>
      <c r="K1707" s="391"/>
      <c r="L1707" s="225"/>
      <c r="M1707" s="225"/>
      <c r="N1707" s="225"/>
      <c r="O1707" s="225"/>
      <c r="P1707" s="225"/>
    </row>
    <row r="1708" spans="1:16" s="281" customFormat="1" ht="24" customHeight="1">
      <c r="A1708" s="473"/>
      <c r="B1708" s="443"/>
      <c r="C1708" s="443"/>
      <c r="D1708" s="43"/>
      <c r="E1708" s="474"/>
      <c r="K1708" s="391"/>
      <c r="L1708" s="225"/>
      <c r="M1708" s="225"/>
      <c r="N1708" s="225"/>
      <c r="O1708" s="225"/>
      <c r="P1708" s="225"/>
    </row>
    <row r="1709" spans="1:16" s="281" customFormat="1" ht="24" customHeight="1">
      <c r="A1709" s="473"/>
      <c r="B1709" s="443"/>
      <c r="C1709" s="443"/>
      <c r="D1709" s="43"/>
      <c r="E1709" s="474"/>
      <c r="K1709" s="391"/>
      <c r="L1709" s="225"/>
      <c r="M1709" s="225"/>
      <c r="N1709" s="225"/>
      <c r="O1709" s="225"/>
      <c r="P1709" s="225"/>
    </row>
    <row r="1710" spans="1:16" s="281" customFormat="1" ht="24" customHeight="1">
      <c r="A1710" s="473"/>
      <c r="B1710" s="443"/>
      <c r="C1710" s="443"/>
      <c r="D1710" s="43"/>
      <c r="E1710" s="474"/>
      <c r="K1710" s="391"/>
      <c r="L1710" s="225"/>
      <c r="M1710" s="225"/>
      <c r="N1710" s="225"/>
      <c r="O1710" s="225"/>
      <c r="P1710" s="225"/>
    </row>
    <row r="1711" spans="1:16" s="281" customFormat="1" ht="24" customHeight="1">
      <c r="A1711" s="473"/>
      <c r="B1711" s="443"/>
      <c r="C1711" s="443"/>
      <c r="D1711" s="43"/>
      <c r="E1711" s="474"/>
      <c r="K1711" s="391"/>
      <c r="L1711" s="225"/>
      <c r="M1711" s="225"/>
      <c r="N1711" s="225"/>
      <c r="O1711" s="225"/>
      <c r="P1711" s="225"/>
    </row>
    <row r="1712" spans="1:16" s="281" customFormat="1" ht="24" customHeight="1">
      <c r="A1712" s="473"/>
      <c r="B1712" s="443"/>
      <c r="C1712" s="443"/>
      <c r="D1712" s="43"/>
      <c r="E1712" s="474"/>
      <c r="K1712" s="391"/>
      <c r="L1712" s="225"/>
      <c r="M1712" s="225"/>
      <c r="N1712" s="225"/>
      <c r="O1712" s="225"/>
      <c r="P1712" s="225"/>
    </row>
    <row r="1713" spans="1:16" s="281" customFormat="1" ht="24" customHeight="1">
      <c r="A1713" s="473"/>
      <c r="B1713" s="443"/>
      <c r="C1713" s="443"/>
      <c r="D1713" s="43"/>
      <c r="E1713" s="474"/>
      <c r="K1713" s="391"/>
      <c r="L1713" s="225"/>
      <c r="M1713" s="225"/>
      <c r="N1713" s="225"/>
      <c r="O1713" s="225"/>
      <c r="P1713" s="225"/>
    </row>
    <row r="1714" spans="1:16" s="281" customFormat="1" ht="24" customHeight="1">
      <c r="A1714" s="473"/>
      <c r="B1714" s="443"/>
      <c r="C1714" s="443"/>
      <c r="D1714" s="43"/>
      <c r="E1714" s="474"/>
      <c r="K1714" s="391"/>
      <c r="L1714" s="225"/>
      <c r="M1714" s="225"/>
      <c r="N1714" s="225"/>
      <c r="O1714" s="225"/>
      <c r="P1714" s="225"/>
    </row>
    <row r="1715" spans="1:16" s="281" customFormat="1" ht="24" customHeight="1">
      <c r="A1715" s="473"/>
      <c r="B1715" s="443"/>
      <c r="C1715" s="443"/>
      <c r="D1715" s="43"/>
      <c r="E1715" s="474"/>
      <c r="K1715" s="391"/>
      <c r="L1715" s="225"/>
      <c r="M1715" s="225"/>
      <c r="N1715" s="225"/>
      <c r="O1715" s="225"/>
      <c r="P1715" s="225"/>
    </row>
    <row r="1716" spans="1:16" s="281" customFormat="1" ht="24" customHeight="1">
      <c r="A1716" s="473"/>
      <c r="B1716" s="443"/>
      <c r="C1716" s="443"/>
      <c r="D1716" s="43"/>
      <c r="E1716" s="474"/>
      <c r="K1716" s="391"/>
      <c r="L1716" s="225"/>
      <c r="M1716" s="225"/>
      <c r="N1716" s="225"/>
      <c r="O1716" s="225"/>
      <c r="P1716" s="225"/>
    </row>
    <row r="1717" spans="1:16" s="281" customFormat="1" ht="24" customHeight="1">
      <c r="A1717" s="473"/>
      <c r="B1717" s="443"/>
      <c r="C1717" s="443"/>
      <c r="D1717" s="43"/>
      <c r="E1717" s="474"/>
      <c r="K1717" s="391"/>
      <c r="L1717" s="225"/>
      <c r="M1717" s="225"/>
      <c r="N1717" s="225"/>
      <c r="O1717" s="225"/>
      <c r="P1717" s="225"/>
    </row>
    <row r="1718" spans="1:16" s="281" customFormat="1" ht="24" customHeight="1">
      <c r="A1718" s="473"/>
      <c r="B1718" s="443"/>
      <c r="C1718" s="443"/>
      <c r="D1718" s="43"/>
      <c r="E1718" s="474"/>
      <c r="K1718" s="391"/>
      <c r="L1718" s="225"/>
      <c r="M1718" s="225"/>
      <c r="N1718" s="225"/>
      <c r="O1718" s="225"/>
      <c r="P1718" s="225"/>
    </row>
    <row r="1719" spans="1:16" s="281" customFormat="1" ht="24" customHeight="1">
      <c r="A1719" s="473"/>
      <c r="B1719" s="443"/>
      <c r="C1719" s="443"/>
      <c r="D1719" s="43"/>
      <c r="E1719" s="474"/>
      <c r="K1719" s="391"/>
      <c r="L1719" s="225"/>
      <c r="M1719" s="225"/>
      <c r="N1719" s="225"/>
      <c r="O1719" s="225"/>
      <c r="P1719" s="225"/>
    </row>
    <row r="1720" spans="1:16" s="281" customFormat="1" ht="24" customHeight="1">
      <c r="A1720" s="473"/>
      <c r="B1720" s="443"/>
      <c r="C1720" s="443"/>
      <c r="D1720" s="43"/>
      <c r="E1720" s="474"/>
      <c r="K1720" s="391"/>
      <c r="L1720" s="225"/>
      <c r="M1720" s="225"/>
      <c r="N1720" s="225"/>
      <c r="O1720" s="225"/>
      <c r="P1720" s="225"/>
    </row>
    <row r="1721" spans="1:16" s="281" customFormat="1" ht="24" customHeight="1">
      <c r="A1721" s="473"/>
      <c r="B1721" s="443"/>
      <c r="C1721" s="443"/>
      <c r="D1721" s="43"/>
      <c r="E1721" s="474"/>
      <c r="K1721" s="391"/>
      <c r="L1721" s="225"/>
      <c r="M1721" s="225"/>
      <c r="N1721" s="225"/>
      <c r="O1721" s="225"/>
      <c r="P1721" s="225"/>
    </row>
    <row r="1722" spans="1:16" s="281" customFormat="1" ht="24" customHeight="1">
      <c r="A1722" s="473"/>
      <c r="B1722" s="443"/>
      <c r="C1722" s="443"/>
      <c r="D1722" s="43"/>
      <c r="E1722" s="474"/>
      <c r="K1722" s="391"/>
      <c r="L1722" s="225"/>
      <c r="M1722" s="225"/>
      <c r="N1722" s="225"/>
      <c r="O1722" s="225"/>
      <c r="P1722" s="225"/>
    </row>
    <row r="1723" spans="1:16" s="281" customFormat="1" ht="24" customHeight="1">
      <c r="A1723" s="473"/>
      <c r="B1723" s="443"/>
      <c r="C1723" s="443"/>
      <c r="D1723" s="43"/>
      <c r="E1723" s="474"/>
      <c r="K1723" s="391"/>
      <c r="L1723" s="225"/>
      <c r="M1723" s="225"/>
      <c r="N1723" s="225"/>
      <c r="O1723" s="225"/>
      <c r="P1723" s="225"/>
    </row>
    <row r="1724" spans="1:16" s="281" customFormat="1" ht="24" customHeight="1">
      <c r="A1724" s="473"/>
      <c r="B1724" s="443"/>
      <c r="C1724" s="443"/>
      <c r="D1724" s="43"/>
      <c r="E1724" s="474"/>
      <c r="K1724" s="391"/>
      <c r="L1724" s="225"/>
      <c r="M1724" s="225"/>
      <c r="N1724" s="225"/>
      <c r="O1724" s="225"/>
      <c r="P1724" s="225"/>
    </row>
    <row r="1725" spans="1:16" s="281" customFormat="1" ht="24" customHeight="1">
      <c r="A1725" s="473"/>
      <c r="B1725" s="443"/>
      <c r="C1725" s="443"/>
      <c r="D1725" s="43"/>
      <c r="E1725" s="474"/>
      <c r="K1725" s="391"/>
      <c r="L1725" s="225"/>
      <c r="M1725" s="225"/>
      <c r="N1725" s="225"/>
      <c r="O1725" s="225"/>
      <c r="P1725" s="225"/>
    </row>
    <row r="1726" spans="1:16" s="281" customFormat="1" ht="24" customHeight="1">
      <c r="A1726" s="473"/>
      <c r="B1726" s="443"/>
      <c r="C1726" s="443"/>
      <c r="D1726" s="43"/>
      <c r="E1726" s="474"/>
      <c r="K1726" s="391"/>
      <c r="L1726" s="225"/>
      <c r="M1726" s="225"/>
      <c r="N1726" s="225"/>
      <c r="O1726" s="225"/>
      <c r="P1726" s="225"/>
    </row>
    <row r="1727" spans="1:16" s="281" customFormat="1" ht="24" customHeight="1">
      <c r="A1727" s="473"/>
      <c r="B1727" s="443"/>
      <c r="C1727" s="443"/>
      <c r="D1727" s="43"/>
      <c r="E1727" s="474"/>
      <c r="K1727" s="391"/>
      <c r="L1727" s="225"/>
      <c r="M1727" s="225"/>
      <c r="N1727" s="225"/>
      <c r="O1727" s="225"/>
      <c r="P1727" s="225"/>
    </row>
    <row r="1728" spans="1:16" s="281" customFormat="1" ht="24" customHeight="1">
      <c r="A1728" s="473"/>
      <c r="B1728" s="443"/>
      <c r="C1728" s="443"/>
      <c r="D1728" s="43"/>
      <c r="E1728" s="474"/>
      <c r="K1728" s="391"/>
      <c r="L1728" s="225"/>
      <c r="M1728" s="225"/>
      <c r="N1728" s="225"/>
      <c r="O1728" s="225"/>
      <c r="P1728" s="225"/>
    </row>
    <row r="1729" spans="1:16" s="281" customFormat="1" ht="24" customHeight="1">
      <c r="A1729" s="473"/>
      <c r="B1729" s="443"/>
      <c r="C1729" s="443"/>
      <c r="D1729" s="43"/>
      <c r="E1729" s="474"/>
      <c r="K1729" s="391"/>
      <c r="L1729" s="225"/>
      <c r="M1729" s="225"/>
      <c r="N1729" s="225"/>
      <c r="O1729" s="225"/>
      <c r="P1729" s="225"/>
    </row>
    <row r="1730" spans="1:16" s="281" customFormat="1" ht="24" customHeight="1">
      <c r="A1730" s="473"/>
      <c r="B1730" s="443"/>
      <c r="C1730" s="443"/>
      <c r="D1730" s="43"/>
      <c r="E1730" s="474"/>
      <c r="K1730" s="391"/>
      <c r="L1730" s="225"/>
      <c r="M1730" s="225"/>
      <c r="N1730" s="225"/>
      <c r="O1730" s="225"/>
      <c r="P1730" s="225"/>
    </row>
    <row r="1731" spans="1:16" s="281" customFormat="1" ht="24" customHeight="1">
      <c r="A1731" s="473"/>
      <c r="B1731" s="443"/>
      <c r="C1731" s="443"/>
      <c r="D1731" s="43"/>
      <c r="E1731" s="474"/>
      <c r="K1731" s="391"/>
      <c r="L1731" s="225"/>
      <c r="M1731" s="225"/>
      <c r="N1731" s="225"/>
      <c r="O1731" s="225"/>
      <c r="P1731" s="225"/>
    </row>
    <row r="1732" spans="1:16" s="281" customFormat="1" ht="24" customHeight="1">
      <c r="A1732" s="473"/>
      <c r="B1732" s="443"/>
      <c r="C1732" s="443"/>
      <c r="D1732" s="43"/>
      <c r="E1732" s="474"/>
      <c r="K1732" s="391"/>
      <c r="L1732" s="225"/>
      <c r="M1732" s="225"/>
      <c r="N1732" s="225"/>
      <c r="O1732" s="225"/>
      <c r="P1732" s="225"/>
    </row>
    <row r="1733" spans="1:16" s="281" customFormat="1" ht="24" customHeight="1">
      <c r="A1733" s="473"/>
      <c r="B1733" s="443"/>
      <c r="C1733" s="443"/>
      <c r="D1733" s="43"/>
      <c r="E1733" s="474"/>
      <c r="K1733" s="391"/>
      <c r="L1733" s="225"/>
      <c r="M1733" s="225"/>
      <c r="N1733" s="225"/>
      <c r="O1733" s="225"/>
      <c r="P1733" s="225"/>
    </row>
    <row r="1734" spans="1:16" s="281" customFormat="1" ht="24" customHeight="1">
      <c r="A1734" s="473"/>
      <c r="B1734" s="443"/>
      <c r="C1734" s="443"/>
      <c r="D1734" s="43"/>
      <c r="E1734" s="474"/>
      <c r="K1734" s="391"/>
      <c r="L1734" s="225"/>
      <c r="M1734" s="225"/>
      <c r="N1734" s="225"/>
      <c r="O1734" s="225"/>
      <c r="P1734" s="225"/>
    </row>
    <row r="1735" spans="1:16" s="281" customFormat="1" ht="24" customHeight="1">
      <c r="A1735" s="473"/>
      <c r="B1735" s="443"/>
      <c r="C1735" s="443"/>
      <c r="D1735" s="43"/>
      <c r="E1735" s="474"/>
      <c r="K1735" s="391"/>
      <c r="L1735" s="225"/>
      <c r="M1735" s="225"/>
      <c r="N1735" s="225"/>
      <c r="O1735" s="225"/>
      <c r="P1735" s="225"/>
    </row>
    <row r="1736" spans="1:16" s="281" customFormat="1" ht="24" customHeight="1">
      <c r="A1736" s="473"/>
      <c r="B1736" s="443"/>
      <c r="C1736" s="443"/>
      <c r="D1736" s="43"/>
      <c r="E1736" s="474"/>
      <c r="K1736" s="391"/>
      <c r="L1736" s="225"/>
      <c r="M1736" s="225"/>
      <c r="N1736" s="225"/>
      <c r="O1736" s="225"/>
      <c r="P1736" s="225"/>
    </row>
    <row r="1737" spans="1:16" s="281" customFormat="1" ht="24" customHeight="1">
      <c r="A1737" s="473"/>
      <c r="B1737" s="443"/>
      <c r="C1737" s="443"/>
      <c r="D1737" s="43"/>
      <c r="E1737" s="474"/>
      <c r="K1737" s="391"/>
      <c r="L1737" s="225"/>
      <c r="M1737" s="225"/>
      <c r="N1737" s="225"/>
      <c r="O1737" s="225"/>
      <c r="P1737" s="225"/>
    </row>
    <row r="1738" spans="1:16" s="281" customFormat="1" ht="24" customHeight="1">
      <c r="A1738" s="473"/>
      <c r="B1738" s="443"/>
      <c r="C1738" s="443"/>
      <c r="D1738" s="43"/>
      <c r="E1738" s="474"/>
      <c r="K1738" s="391"/>
      <c r="L1738" s="225"/>
      <c r="M1738" s="225"/>
      <c r="N1738" s="225"/>
      <c r="O1738" s="225"/>
      <c r="P1738" s="225"/>
    </row>
    <row r="1739" spans="1:16" s="281" customFormat="1" ht="24" customHeight="1">
      <c r="A1739" s="473"/>
      <c r="B1739" s="443"/>
      <c r="C1739" s="443"/>
      <c r="D1739" s="43"/>
      <c r="E1739" s="474"/>
      <c r="K1739" s="391"/>
      <c r="L1739" s="225"/>
      <c r="M1739" s="225"/>
      <c r="N1739" s="225"/>
      <c r="O1739" s="225"/>
      <c r="P1739" s="225"/>
    </row>
    <row r="1740" spans="1:16" s="281" customFormat="1" ht="24" customHeight="1">
      <c r="A1740" s="473"/>
      <c r="B1740" s="443"/>
      <c r="C1740" s="443"/>
      <c r="D1740" s="43"/>
      <c r="E1740" s="474"/>
      <c r="K1740" s="391"/>
      <c r="L1740" s="225"/>
      <c r="M1740" s="225"/>
      <c r="N1740" s="225"/>
      <c r="O1740" s="225"/>
      <c r="P1740" s="225"/>
    </row>
    <row r="1741" spans="1:16" s="281" customFormat="1" ht="24" customHeight="1">
      <c r="A1741" s="473"/>
      <c r="B1741" s="443"/>
      <c r="C1741" s="443"/>
      <c r="D1741" s="43"/>
      <c r="E1741" s="474"/>
      <c r="K1741" s="391"/>
      <c r="L1741" s="225"/>
      <c r="M1741" s="225"/>
      <c r="N1741" s="225"/>
      <c r="O1741" s="225"/>
      <c r="P1741" s="225"/>
    </row>
    <row r="1742" spans="1:16" s="281" customFormat="1" ht="24" customHeight="1">
      <c r="A1742" s="473"/>
      <c r="B1742" s="443"/>
      <c r="C1742" s="443"/>
      <c r="D1742" s="43"/>
      <c r="E1742" s="474"/>
      <c r="K1742" s="391"/>
      <c r="L1742" s="225"/>
      <c r="M1742" s="225"/>
      <c r="N1742" s="225"/>
      <c r="O1742" s="225"/>
      <c r="P1742" s="225"/>
    </row>
    <row r="1743" spans="1:16" s="281" customFormat="1" ht="24" customHeight="1">
      <c r="A1743" s="473"/>
      <c r="B1743" s="443"/>
      <c r="C1743" s="443"/>
      <c r="D1743" s="43"/>
      <c r="E1743" s="474"/>
      <c r="K1743" s="391"/>
      <c r="L1743" s="225"/>
      <c r="M1743" s="225"/>
      <c r="N1743" s="225"/>
      <c r="O1743" s="225"/>
      <c r="P1743" s="225"/>
    </row>
    <row r="1744" spans="1:16" s="281" customFormat="1" ht="24" customHeight="1">
      <c r="A1744" s="473"/>
      <c r="B1744" s="443"/>
      <c r="C1744" s="443"/>
      <c r="D1744" s="43"/>
      <c r="E1744" s="474"/>
      <c r="K1744" s="391"/>
      <c r="L1744" s="225"/>
      <c r="M1744" s="225"/>
      <c r="N1744" s="225"/>
      <c r="O1744" s="225"/>
      <c r="P1744" s="225"/>
    </row>
    <row r="1745" spans="1:16" s="281" customFormat="1" ht="24" customHeight="1">
      <c r="A1745" s="473"/>
      <c r="B1745" s="443"/>
      <c r="C1745" s="443"/>
      <c r="D1745" s="43"/>
      <c r="E1745" s="474"/>
      <c r="K1745" s="391"/>
      <c r="L1745" s="225"/>
      <c r="M1745" s="225"/>
      <c r="N1745" s="225"/>
      <c r="O1745" s="225"/>
      <c r="P1745" s="225"/>
    </row>
    <row r="1746" spans="1:16" s="281" customFormat="1" ht="24" customHeight="1">
      <c r="A1746" s="473"/>
      <c r="B1746" s="443"/>
      <c r="C1746" s="443"/>
      <c r="D1746" s="43"/>
      <c r="E1746" s="474"/>
      <c r="K1746" s="391"/>
      <c r="L1746" s="225"/>
      <c r="M1746" s="225"/>
      <c r="N1746" s="225"/>
      <c r="O1746" s="225"/>
      <c r="P1746" s="225"/>
    </row>
    <row r="1747" spans="1:16" s="281" customFormat="1" ht="24" customHeight="1">
      <c r="A1747" s="473"/>
      <c r="B1747" s="443"/>
      <c r="C1747" s="443"/>
      <c r="D1747" s="43"/>
      <c r="E1747" s="474"/>
      <c r="K1747" s="391"/>
      <c r="L1747" s="225"/>
      <c r="M1747" s="225"/>
      <c r="N1747" s="225"/>
      <c r="O1747" s="225"/>
      <c r="P1747" s="225"/>
    </row>
    <row r="1748" spans="1:16" s="281" customFormat="1" ht="24" customHeight="1">
      <c r="A1748" s="473"/>
      <c r="B1748" s="443"/>
      <c r="C1748" s="443"/>
      <c r="D1748" s="43"/>
      <c r="E1748" s="474"/>
      <c r="K1748" s="391"/>
      <c r="L1748" s="225"/>
      <c r="M1748" s="225"/>
      <c r="N1748" s="225"/>
      <c r="O1748" s="225"/>
      <c r="P1748" s="225"/>
    </row>
    <row r="1749" spans="1:16" s="281" customFormat="1" ht="24" customHeight="1">
      <c r="A1749" s="473"/>
      <c r="B1749" s="443"/>
      <c r="C1749" s="443"/>
      <c r="D1749" s="43"/>
      <c r="E1749" s="474"/>
      <c r="K1749" s="391"/>
      <c r="L1749" s="225"/>
      <c r="M1749" s="225"/>
      <c r="N1749" s="225"/>
      <c r="O1749" s="225"/>
      <c r="P1749" s="225"/>
    </row>
    <row r="1750" spans="1:16" s="281" customFormat="1" ht="24" customHeight="1">
      <c r="A1750" s="473"/>
      <c r="B1750" s="443"/>
      <c r="C1750" s="443"/>
      <c r="D1750" s="43"/>
      <c r="E1750" s="474"/>
      <c r="K1750" s="391"/>
      <c r="L1750" s="225"/>
      <c r="M1750" s="225"/>
      <c r="N1750" s="225"/>
      <c r="O1750" s="225"/>
      <c r="P1750" s="225"/>
    </row>
    <row r="1751" spans="1:16" s="281" customFormat="1" ht="24" customHeight="1">
      <c r="A1751" s="473"/>
      <c r="B1751" s="443"/>
      <c r="C1751" s="443"/>
      <c r="D1751" s="43"/>
      <c r="E1751" s="474"/>
      <c r="K1751" s="391"/>
      <c r="L1751" s="225"/>
      <c r="M1751" s="225"/>
      <c r="N1751" s="225"/>
      <c r="O1751" s="225"/>
      <c r="P1751" s="225"/>
    </row>
    <row r="1752" spans="1:16" s="281" customFormat="1" ht="24" customHeight="1">
      <c r="A1752" s="473"/>
      <c r="B1752" s="443"/>
      <c r="C1752" s="443"/>
      <c r="D1752" s="43"/>
      <c r="E1752" s="474"/>
      <c r="K1752" s="391"/>
      <c r="L1752" s="225"/>
      <c r="M1752" s="225"/>
      <c r="N1752" s="225"/>
      <c r="O1752" s="225"/>
      <c r="P1752" s="225"/>
    </row>
    <row r="1753" spans="1:16" s="281" customFormat="1" ht="24" customHeight="1">
      <c r="A1753" s="473"/>
      <c r="B1753" s="443"/>
      <c r="C1753" s="443"/>
      <c r="D1753" s="43"/>
      <c r="E1753" s="474"/>
      <c r="K1753" s="391"/>
      <c r="L1753" s="225"/>
      <c r="M1753" s="225"/>
      <c r="N1753" s="225"/>
      <c r="O1753" s="225"/>
      <c r="P1753" s="225"/>
    </row>
    <row r="1754" spans="1:16" s="281" customFormat="1" ht="24" customHeight="1">
      <c r="A1754" s="473"/>
      <c r="B1754" s="443"/>
      <c r="C1754" s="443"/>
      <c r="D1754" s="43"/>
      <c r="E1754" s="474"/>
      <c r="K1754" s="391"/>
      <c r="L1754" s="225"/>
      <c r="M1754" s="225"/>
      <c r="N1754" s="225"/>
      <c r="O1754" s="225"/>
      <c r="P1754" s="225"/>
    </row>
    <row r="1755" spans="1:16" s="281" customFormat="1" ht="24" customHeight="1">
      <c r="A1755" s="473"/>
      <c r="B1755" s="443"/>
      <c r="C1755" s="443"/>
      <c r="D1755" s="43"/>
      <c r="E1755" s="474"/>
      <c r="K1755" s="391"/>
      <c r="L1755" s="225"/>
      <c r="M1755" s="225"/>
      <c r="N1755" s="225"/>
      <c r="O1755" s="225"/>
      <c r="P1755" s="225"/>
    </row>
    <row r="1756" spans="1:16" s="281" customFormat="1" ht="24" customHeight="1">
      <c r="A1756" s="473"/>
      <c r="B1756" s="443"/>
      <c r="C1756" s="443"/>
      <c r="D1756" s="43"/>
      <c r="E1756" s="474"/>
      <c r="K1756" s="391"/>
      <c r="L1756" s="225"/>
      <c r="M1756" s="225"/>
      <c r="N1756" s="225"/>
      <c r="O1756" s="225"/>
      <c r="P1756" s="225"/>
    </row>
    <row r="1757" spans="1:16" s="281" customFormat="1" ht="24" customHeight="1">
      <c r="A1757" s="473"/>
      <c r="B1757" s="443"/>
      <c r="C1757" s="443"/>
      <c r="D1757" s="43"/>
      <c r="E1757" s="474"/>
      <c r="K1757" s="391"/>
      <c r="L1757" s="225"/>
      <c r="M1757" s="225"/>
      <c r="N1757" s="225"/>
      <c r="O1757" s="225"/>
      <c r="P1757" s="225"/>
    </row>
    <row r="1758" spans="1:16" s="281" customFormat="1" ht="24" customHeight="1">
      <c r="A1758" s="473"/>
      <c r="B1758" s="443"/>
      <c r="C1758" s="443"/>
      <c r="D1758" s="43"/>
      <c r="E1758" s="474"/>
      <c r="K1758" s="391"/>
      <c r="L1758" s="225"/>
      <c r="M1758" s="225"/>
      <c r="N1758" s="225"/>
      <c r="O1758" s="225"/>
      <c r="P1758" s="225"/>
    </row>
    <row r="1759" spans="1:16" s="281" customFormat="1" ht="24" customHeight="1">
      <c r="A1759" s="473"/>
      <c r="B1759" s="443"/>
      <c r="C1759" s="443"/>
      <c r="D1759" s="43"/>
      <c r="E1759" s="474"/>
      <c r="K1759" s="391"/>
      <c r="L1759" s="225"/>
      <c r="M1759" s="225"/>
      <c r="N1759" s="225"/>
      <c r="O1759" s="225"/>
      <c r="P1759" s="225"/>
    </row>
    <row r="1760" spans="1:16" s="281" customFormat="1" ht="24" customHeight="1">
      <c r="A1760" s="473"/>
      <c r="B1760" s="443"/>
      <c r="C1760" s="443"/>
      <c r="D1760" s="43"/>
      <c r="E1760" s="474"/>
      <c r="K1760" s="391"/>
      <c r="L1760" s="225"/>
      <c r="M1760" s="225"/>
      <c r="N1760" s="225"/>
      <c r="O1760" s="225"/>
      <c r="P1760" s="225"/>
    </row>
    <row r="1761" spans="1:16" s="281" customFormat="1" ht="24" customHeight="1">
      <c r="A1761" s="473"/>
      <c r="B1761" s="443"/>
      <c r="C1761" s="443"/>
      <c r="D1761" s="43"/>
      <c r="E1761" s="474"/>
      <c r="K1761" s="391"/>
      <c r="L1761" s="225"/>
      <c r="M1761" s="225"/>
      <c r="N1761" s="225"/>
      <c r="O1761" s="225"/>
      <c r="P1761" s="225"/>
    </row>
    <row r="1762" spans="1:16" s="281" customFormat="1" ht="24" customHeight="1">
      <c r="A1762" s="473"/>
      <c r="B1762" s="443"/>
      <c r="C1762" s="443"/>
      <c r="D1762" s="43"/>
      <c r="E1762" s="474"/>
      <c r="K1762" s="391"/>
      <c r="L1762" s="225"/>
      <c r="M1762" s="225"/>
      <c r="N1762" s="225"/>
      <c r="O1762" s="225"/>
      <c r="P1762" s="225"/>
    </row>
    <row r="1763" spans="1:16" s="281" customFormat="1" ht="24" customHeight="1">
      <c r="A1763" s="473"/>
      <c r="B1763" s="443"/>
      <c r="C1763" s="443"/>
      <c r="D1763" s="43"/>
      <c r="E1763" s="474"/>
      <c r="K1763" s="391"/>
      <c r="L1763" s="225"/>
      <c r="M1763" s="225"/>
      <c r="N1763" s="225"/>
      <c r="O1763" s="225"/>
      <c r="P1763" s="225"/>
    </row>
    <row r="1764" spans="1:16" s="281" customFormat="1" ht="24" customHeight="1">
      <c r="A1764" s="473"/>
      <c r="B1764" s="443"/>
      <c r="C1764" s="443"/>
      <c r="D1764" s="43"/>
      <c r="E1764" s="474"/>
      <c r="K1764" s="391"/>
      <c r="L1764" s="225"/>
      <c r="M1764" s="225"/>
      <c r="N1764" s="225"/>
      <c r="O1764" s="225"/>
      <c r="P1764" s="225"/>
    </row>
    <row r="1765" spans="1:16" s="281" customFormat="1" ht="24" customHeight="1">
      <c r="A1765" s="473"/>
      <c r="B1765" s="443"/>
      <c r="C1765" s="443"/>
      <c r="D1765" s="43"/>
      <c r="E1765" s="474"/>
      <c r="K1765" s="391"/>
      <c r="L1765" s="225"/>
      <c r="M1765" s="225"/>
      <c r="N1765" s="225"/>
      <c r="O1765" s="225"/>
      <c r="P1765" s="225"/>
    </row>
    <row r="1766" spans="1:16" s="281" customFormat="1" ht="24" customHeight="1">
      <c r="A1766" s="473"/>
      <c r="B1766" s="443"/>
      <c r="C1766" s="443"/>
      <c r="D1766" s="43"/>
      <c r="E1766" s="474"/>
      <c r="K1766" s="391"/>
      <c r="L1766" s="225"/>
      <c r="M1766" s="225"/>
      <c r="N1766" s="225"/>
      <c r="O1766" s="225"/>
      <c r="P1766" s="225"/>
    </row>
    <row r="1767" spans="1:16" s="281" customFormat="1" ht="24" customHeight="1">
      <c r="A1767" s="473"/>
      <c r="B1767" s="443"/>
      <c r="C1767" s="443"/>
      <c r="D1767" s="43"/>
      <c r="E1767" s="474"/>
      <c r="K1767" s="391"/>
      <c r="L1767" s="225"/>
      <c r="M1767" s="225"/>
      <c r="N1767" s="225"/>
      <c r="O1767" s="225"/>
      <c r="P1767" s="225"/>
    </row>
    <row r="1768" spans="1:16" s="281" customFormat="1" ht="24" customHeight="1">
      <c r="A1768" s="473"/>
      <c r="B1768" s="443"/>
      <c r="C1768" s="443"/>
      <c r="D1768" s="43"/>
      <c r="E1768" s="474"/>
      <c r="K1768" s="391"/>
      <c r="L1768" s="225"/>
      <c r="M1768" s="225"/>
      <c r="N1768" s="225"/>
      <c r="O1768" s="225"/>
      <c r="P1768" s="225"/>
    </row>
    <row r="1769" spans="1:16" s="281" customFormat="1" ht="24" customHeight="1">
      <c r="A1769" s="473"/>
      <c r="B1769" s="443"/>
      <c r="C1769" s="443"/>
      <c r="D1769" s="43"/>
      <c r="E1769" s="474"/>
      <c r="K1769" s="391"/>
      <c r="L1769" s="225"/>
      <c r="M1769" s="225"/>
      <c r="N1769" s="225"/>
      <c r="O1769" s="225"/>
      <c r="P1769" s="225"/>
    </row>
    <row r="1770" spans="1:16" s="281" customFormat="1" ht="24" customHeight="1">
      <c r="A1770" s="473"/>
      <c r="B1770" s="443"/>
      <c r="C1770" s="443"/>
      <c r="D1770" s="43"/>
      <c r="E1770" s="474"/>
      <c r="K1770" s="391"/>
      <c r="L1770" s="225"/>
      <c r="M1770" s="225"/>
      <c r="N1770" s="225"/>
      <c r="O1770" s="225"/>
      <c r="P1770" s="225"/>
    </row>
    <row r="1771" spans="1:16" s="281" customFormat="1" ht="24" customHeight="1">
      <c r="A1771" s="473"/>
      <c r="B1771" s="443"/>
      <c r="C1771" s="443"/>
      <c r="D1771" s="43"/>
      <c r="E1771" s="474"/>
      <c r="K1771" s="391"/>
      <c r="L1771" s="225"/>
      <c r="M1771" s="225"/>
      <c r="N1771" s="225"/>
      <c r="O1771" s="225"/>
      <c r="P1771" s="225"/>
    </row>
    <row r="1772" spans="1:16" s="281" customFormat="1" ht="24" customHeight="1">
      <c r="A1772" s="473"/>
      <c r="B1772" s="443"/>
      <c r="C1772" s="443"/>
      <c r="D1772" s="43"/>
      <c r="E1772" s="474"/>
      <c r="K1772" s="391"/>
      <c r="L1772" s="225"/>
      <c r="M1772" s="225"/>
      <c r="N1772" s="225"/>
      <c r="O1772" s="225"/>
      <c r="P1772" s="225"/>
    </row>
    <row r="1773" spans="1:16" s="281" customFormat="1" ht="24" customHeight="1">
      <c r="A1773" s="473"/>
      <c r="B1773" s="443"/>
      <c r="C1773" s="443"/>
      <c r="D1773" s="43"/>
      <c r="E1773" s="474"/>
      <c r="K1773" s="391"/>
      <c r="L1773" s="225"/>
      <c r="M1773" s="225"/>
      <c r="N1773" s="225"/>
      <c r="O1773" s="225"/>
      <c r="P1773" s="225"/>
    </row>
    <row r="1774" spans="1:16" s="281" customFormat="1" ht="24" customHeight="1">
      <c r="A1774" s="473"/>
      <c r="B1774" s="443"/>
      <c r="C1774" s="443"/>
      <c r="D1774" s="43"/>
      <c r="E1774" s="474"/>
      <c r="K1774" s="391"/>
      <c r="L1774" s="225"/>
      <c r="M1774" s="225"/>
      <c r="N1774" s="225"/>
      <c r="O1774" s="225"/>
      <c r="P1774" s="225"/>
    </row>
    <row r="1775" spans="1:16" s="281" customFormat="1" ht="24" customHeight="1">
      <c r="A1775" s="473"/>
      <c r="B1775" s="443"/>
      <c r="C1775" s="443"/>
      <c r="D1775" s="43"/>
      <c r="E1775" s="474"/>
      <c r="K1775" s="391"/>
      <c r="L1775" s="225"/>
      <c r="M1775" s="225"/>
      <c r="N1775" s="225"/>
      <c r="O1775" s="225"/>
      <c r="P1775" s="225"/>
    </row>
    <row r="1776" spans="1:16" s="281" customFormat="1" ht="24" customHeight="1">
      <c r="A1776" s="473"/>
      <c r="B1776" s="443"/>
      <c r="C1776" s="443"/>
      <c r="D1776" s="43"/>
      <c r="E1776" s="474"/>
      <c r="K1776" s="391"/>
      <c r="L1776" s="225"/>
      <c r="M1776" s="225"/>
      <c r="N1776" s="225"/>
      <c r="O1776" s="225"/>
      <c r="P1776" s="225"/>
    </row>
    <row r="1777" spans="1:16" s="281" customFormat="1" ht="24" customHeight="1">
      <c r="A1777" s="473"/>
      <c r="B1777" s="443"/>
      <c r="C1777" s="443"/>
      <c r="D1777" s="43"/>
      <c r="E1777" s="474"/>
      <c r="K1777" s="391"/>
      <c r="L1777" s="225"/>
      <c r="M1777" s="225"/>
      <c r="N1777" s="225"/>
      <c r="O1777" s="225"/>
      <c r="P1777" s="225"/>
    </row>
    <row r="1778" spans="1:16" s="281" customFormat="1" ht="24" customHeight="1">
      <c r="A1778" s="473"/>
      <c r="B1778" s="443"/>
      <c r="C1778" s="443"/>
      <c r="D1778" s="43"/>
      <c r="E1778" s="474"/>
      <c r="K1778" s="391"/>
      <c r="L1778" s="225"/>
      <c r="M1778" s="225"/>
      <c r="N1778" s="225"/>
      <c r="O1778" s="225"/>
      <c r="P1778" s="225"/>
    </row>
    <row r="1779" spans="1:16" s="281" customFormat="1" ht="24" customHeight="1">
      <c r="A1779" s="473"/>
      <c r="B1779" s="443"/>
      <c r="C1779" s="443"/>
      <c r="D1779" s="43"/>
      <c r="E1779" s="474"/>
      <c r="K1779" s="391"/>
      <c r="L1779" s="225"/>
      <c r="M1779" s="225"/>
      <c r="N1779" s="225"/>
      <c r="O1779" s="225"/>
      <c r="P1779" s="225"/>
    </row>
    <row r="1780" spans="1:16" s="281" customFormat="1" ht="24" customHeight="1">
      <c r="A1780" s="473"/>
      <c r="B1780" s="443"/>
      <c r="C1780" s="443"/>
      <c r="D1780" s="43"/>
      <c r="E1780" s="474"/>
      <c r="K1780" s="391"/>
      <c r="L1780" s="225"/>
      <c r="M1780" s="225"/>
      <c r="N1780" s="225"/>
      <c r="O1780" s="225"/>
      <c r="P1780" s="225"/>
    </row>
    <row r="1781" spans="1:16" s="281" customFormat="1" ht="24" customHeight="1">
      <c r="A1781" s="473"/>
      <c r="B1781" s="443"/>
      <c r="C1781" s="443"/>
      <c r="D1781" s="43"/>
      <c r="E1781" s="474"/>
      <c r="K1781" s="391"/>
      <c r="L1781" s="225"/>
      <c r="M1781" s="225"/>
      <c r="N1781" s="225"/>
      <c r="O1781" s="225"/>
      <c r="P1781" s="225"/>
    </row>
    <row r="1782" spans="1:16" s="281" customFormat="1" ht="24" customHeight="1">
      <c r="A1782" s="473"/>
      <c r="B1782" s="443"/>
      <c r="C1782" s="443"/>
      <c r="D1782" s="43"/>
      <c r="E1782" s="474"/>
      <c r="K1782" s="391"/>
      <c r="L1782" s="225"/>
      <c r="M1782" s="225"/>
      <c r="N1782" s="225"/>
      <c r="O1782" s="225"/>
      <c r="P1782" s="225"/>
    </row>
    <row r="1783" spans="1:16" s="281" customFormat="1" ht="24" customHeight="1">
      <c r="A1783" s="473"/>
      <c r="B1783" s="443"/>
      <c r="C1783" s="443"/>
      <c r="D1783" s="43"/>
      <c r="E1783" s="474"/>
      <c r="K1783" s="391"/>
      <c r="L1783" s="225"/>
      <c r="M1783" s="225"/>
      <c r="N1783" s="225"/>
      <c r="O1783" s="225"/>
      <c r="P1783" s="225"/>
    </row>
    <row r="1784" spans="1:16" s="281" customFormat="1" ht="24" customHeight="1">
      <c r="A1784" s="473"/>
      <c r="B1784" s="443"/>
      <c r="C1784" s="443"/>
      <c r="D1784" s="43"/>
      <c r="E1784" s="474"/>
      <c r="K1784" s="391"/>
      <c r="L1784" s="225"/>
      <c r="M1784" s="225"/>
      <c r="N1784" s="225"/>
      <c r="O1784" s="225"/>
      <c r="P1784" s="225"/>
    </row>
    <row r="1785" spans="1:16" s="281" customFormat="1" ht="24" customHeight="1">
      <c r="A1785" s="473"/>
      <c r="B1785" s="443"/>
      <c r="C1785" s="443"/>
      <c r="D1785" s="43"/>
      <c r="E1785" s="474"/>
      <c r="K1785" s="391"/>
      <c r="L1785" s="225"/>
      <c r="M1785" s="225"/>
      <c r="N1785" s="225"/>
      <c r="O1785" s="225"/>
      <c r="P1785" s="225"/>
    </row>
    <row r="1786" spans="1:16" s="281" customFormat="1" ht="24" customHeight="1">
      <c r="A1786" s="473"/>
      <c r="B1786" s="443"/>
      <c r="C1786" s="443"/>
      <c r="D1786" s="43"/>
      <c r="E1786" s="474"/>
      <c r="K1786" s="391"/>
      <c r="L1786" s="225"/>
      <c r="M1786" s="225"/>
      <c r="N1786" s="225"/>
      <c r="O1786" s="225"/>
      <c r="P1786" s="225"/>
    </row>
    <row r="1787" spans="1:16" s="281" customFormat="1" ht="24" customHeight="1">
      <c r="A1787" s="473"/>
      <c r="B1787" s="443"/>
      <c r="C1787" s="443"/>
      <c r="D1787" s="43"/>
      <c r="E1787" s="474"/>
      <c r="K1787" s="391"/>
      <c r="L1787" s="225"/>
      <c r="M1787" s="225"/>
      <c r="N1787" s="225"/>
      <c r="O1787" s="225"/>
      <c r="P1787" s="225"/>
    </row>
    <row r="1788" spans="1:16" s="281" customFormat="1" ht="24" customHeight="1">
      <c r="A1788" s="473"/>
      <c r="B1788" s="443"/>
      <c r="C1788" s="443"/>
      <c r="D1788" s="43"/>
      <c r="E1788" s="474"/>
      <c r="K1788" s="391"/>
      <c r="L1788" s="225"/>
      <c r="M1788" s="225"/>
      <c r="N1788" s="225"/>
      <c r="O1788" s="225"/>
      <c r="P1788" s="225"/>
    </row>
    <row r="1789" spans="1:16" s="281" customFormat="1" ht="24" customHeight="1">
      <c r="A1789" s="473"/>
      <c r="B1789" s="443"/>
      <c r="C1789" s="443"/>
      <c r="D1789" s="43"/>
      <c r="E1789" s="474"/>
      <c r="K1789" s="391"/>
      <c r="L1789" s="225"/>
      <c r="M1789" s="225"/>
      <c r="N1789" s="225"/>
      <c r="O1789" s="225"/>
      <c r="P1789" s="225"/>
    </row>
    <row r="1790" spans="1:16" s="281" customFormat="1" ht="24" customHeight="1">
      <c r="A1790" s="473"/>
      <c r="B1790" s="443"/>
      <c r="C1790" s="443"/>
      <c r="D1790" s="43"/>
      <c r="E1790" s="474"/>
      <c r="K1790" s="391"/>
      <c r="L1790" s="225"/>
      <c r="M1790" s="225"/>
      <c r="N1790" s="225"/>
      <c r="O1790" s="225"/>
      <c r="P1790" s="225"/>
    </row>
    <row r="1791" spans="1:16" s="281" customFormat="1" ht="24" customHeight="1">
      <c r="A1791" s="473"/>
      <c r="B1791" s="443"/>
      <c r="C1791" s="443"/>
      <c r="D1791" s="43"/>
      <c r="E1791" s="474"/>
      <c r="K1791" s="391"/>
      <c r="L1791" s="225"/>
      <c r="M1791" s="225"/>
      <c r="N1791" s="225"/>
      <c r="O1791" s="225"/>
      <c r="P1791" s="225"/>
    </row>
    <row r="1792" spans="1:16" s="281" customFormat="1" ht="24" customHeight="1">
      <c r="A1792" s="473"/>
      <c r="B1792" s="443"/>
      <c r="C1792" s="443"/>
      <c r="D1792" s="43"/>
      <c r="E1792" s="474"/>
      <c r="K1792" s="391"/>
      <c r="L1792" s="225"/>
      <c r="M1792" s="225"/>
      <c r="N1792" s="225"/>
      <c r="O1792" s="225"/>
      <c r="P1792" s="225"/>
    </row>
    <row r="1793" spans="1:16" s="281" customFormat="1" ht="24" customHeight="1">
      <c r="A1793" s="473"/>
      <c r="B1793" s="443"/>
      <c r="C1793" s="443"/>
      <c r="D1793" s="43"/>
      <c r="E1793" s="474"/>
      <c r="K1793" s="391"/>
      <c r="L1793" s="225"/>
      <c r="M1793" s="225"/>
      <c r="N1793" s="225"/>
      <c r="O1793" s="225"/>
      <c r="P1793" s="225"/>
    </row>
    <row r="1794" spans="1:16" s="281" customFormat="1" ht="24" customHeight="1">
      <c r="A1794" s="473"/>
      <c r="B1794" s="443"/>
      <c r="C1794" s="443"/>
      <c r="D1794" s="43"/>
      <c r="E1794" s="474"/>
      <c r="K1794" s="391"/>
      <c r="L1794" s="225"/>
      <c r="M1794" s="225"/>
      <c r="N1794" s="225"/>
      <c r="O1794" s="225"/>
      <c r="P1794" s="225"/>
    </row>
    <row r="1795" spans="1:16" s="281" customFormat="1" ht="24" customHeight="1">
      <c r="A1795" s="473"/>
      <c r="B1795" s="443"/>
      <c r="C1795" s="443"/>
      <c r="D1795" s="43"/>
      <c r="E1795" s="474"/>
      <c r="K1795" s="391"/>
      <c r="L1795" s="225"/>
      <c r="M1795" s="225"/>
      <c r="N1795" s="225"/>
      <c r="O1795" s="225"/>
      <c r="P1795" s="225"/>
    </row>
    <row r="1796" spans="1:16" s="281" customFormat="1" ht="24" customHeight="1">
      <c r="A1796" s="473"/>
      <c r="B1796" s="443"/>
      <c r="C1796" s="443"/>
      <c r="D1796" s="43"/>
      <c r="E1796" s="474"/>
      <c r="K1796" s="391"/>
      <c r="L1796" s="225"/>
      <c r="M1796" s="225"/>
      <c r="N1796" s="225"/>
      <c r="O1796" s="225"/>
      <c r="P1796" s="225"/>
    </row>
    <row r="1797" spans="1:16" s="281" customFormat="1" ht="24" customHeight="1">
      <c r="A1797" s="473"/>
      <c r="B1797" s="443"/>
      <c r="C1797" s="443"/>
      <c r="D1797" s="43"/>
      <c r="E1797" s="474"/>
      <c r="K1797" s="391"/>
      <c r="L1797" s="225"/>
      <c r="M1797" s="225"/>
      <c r="N1797" s="225"/>
      <c r="O1797" s="225"/>
      <c r="P1797" s="225"/>
    </row>
    <row r="1798" spans="1:16" s="281" customFormat="1" ht="24" customHeight="1">
      <c r="A1798" s="473"/>
      <c r="B1798" s="443"/>
      <c r="C1798" s="443"/>
      <c r="D1798" s="43"/>
      <c r="E1798" s="474"/>
      <c r="K1798" s="391"/>
      <c r="L1798" s="225"/>
      <c r="M1798" s="225"/>
      <c r="N1798" s="225"/>
      <c r="O1798" s="225"/>
      <c r="P1798" s="225"/>
    </row>
    <row r="1799" spans="1:16" s="281" customFormat="1" ht="24" customHeight="1">
      <c r="A1799" s="473"/>
      <c r="B1799" s="443"/>
      <c r="C1799" s="443"/>
      <c r="D1799" s="43"/>
      <c r="E1799" s="474"/>
      <c r="K1799" s="391"/>
      <c r="L1799" s="225"/>
      <c r="M1799" s="225"/>
      <c r="N1799" s="225"/>
      <c r="O1799" s="225"/>
      <c r="P1799" s="225"/>
    </row>
    <row r="1800" spans="1:16" s="281" customFormat="1" ht="24" customHeight="1">
      <c r="A1800" s="473"/>
      <c r="B1800" s="443"/>
      <c r="C1800" s="443"/>
      <c r="D1800" s="43"/>
      <c r="E1800" s="474"/>
      <c r="K1800" s="391"/>
      <c r="L1800" s="225"/>
      <c r="M1800" s="225"/>
      <c r="N1800" s="225"/>
      <c r="O1800" s="225"/>
      <c r="P1800" s="225"/>
    </row>
    <row r="1801" spans="1:16" s="281" customFormat="1" ht="24" customHeight="1">
      <c r="A1801" s="473"/>
      <c r="B1801" s="443"/>
      <c r="C1801" s="443"/>
      <c r="D1801" s="43"/>
      <c r="E1801" s="474"/>
      <c r="K1801" s="391"/>
      <c r="L1801" s="225"/>
      <c r="M1801" s="225"/>
      <c r="N1801" s="225"/>
      <c r="O1801" s="225"/>
      <c r="P1801" s="225"/>
    </row>
    <row r="1802" spans="1:16" s="281" customFormat="1" ht="24" customHeight="1">
      <c r="A1802" s="473"/>
      <c r="B1802" s="443"/>
      <c r="C1802" s="443"/>
      <c r="D1802" s="43"/>
      <c r="E1802" s="474"/>
      <c r="K1802" s="391"/>
      <c r="L1802" s="225"/>
      <c r="M1802" s="225"/>
      <c r="N1802" s="225"/>
      <c r="O1802" s="225"/>
      <c r="P1802" s="225"/>
    </row>
    <row r="1803" spans="1:16" s="281" customFormat="1" ht="24" customHeight="1">
      <c r="A1803" s="473"/>
      <c r="B1803" s="443"/>
      <c r="C1803" s="443"/>
      <c r="D1803" s="43"/>
      <c r="E1803" s="474"/>
      <c r="K1803" s="391"/>
      <c r="L1803" s="225"/>
      <c r="M1803" s="225"/>
      <c r="N1803" s="225"/>
      <c r="O1803" s="225"/>
      <c r="P1803" s="225"/>
    </row>
    <row r="1804" spans="1:16" s="281" customFormat="1" ht="24" customHeight="1">
      <c r="A1804" s="473"/>
      <c r="B1804" s="443"/>
      <c r="C1804" s="443"/>
      <c r="D1804" s="43"/>
      <c r="E1804" s="474"/>
      <c r="K1804" s="391"/>
      <c r="L1804" s="225"/>
      <c r="M1804" s="225"/>
      <c r="N1804" s="225"/>
      <c r="O1804" s="225"/>
      <c r="P1804" s="225"/>
    </row>
    <row r="1805" spans="1:16" s="281" customFormat="1" ht="24" customHeight="1">
      <c r="A1805" s="473"/>
      <c r="B1805" s="443"/>
      <c r="C1805" s="443"/>
      <c r="D1805" s="43"/>
      <c r="E1805" s="474"/>
      <c r="K1805" s="391"/>
      <c r="L1805" s="225"/>
      <c r="M1805" s="225"/>
      <c r="N1805" s="225"/>
      <c r="O1805" s="225"/>
      <c r="P1805" s="225"/>
    </row>
    <row r="1806" spans="1:16" s="281" customFormat="1" ht="24" customHeight="1">
      <c r="A1806" s="473"/>
      <c r="B1806" s="443"/>
      <c r="C1806" s="443"/>
      <c r="D1806" s="43"/>
      <c r="E1806" s="474"/>
      <c r="K1806" s="391"/>
      <c r="L1806" s="225"/>
      <c r="M1806" s="225"/>
      <c r="N1806" s="225"/>
      <c r="O1806" s="225"/>
      <c r="P1806" s="225"/>
    </row>
    <row r="1807" spans="1:16" s="281" customFormat="1" ht="24" customHeight="1">
      <c r="A1807" s="473"/>
      <c r="B1807" s="443"/>
      <c r="C1807" s="443"/>
      <c r="D1807" s="43"/>
      <c r="E1807" s="474"/>
      <c r="K1807" s="391"/>
      <c r="L1807" s="225"/>
      <c r="M1807" s="225"/>
      <c r="N1807" s="225"/>
      <c r="O1807" s="225"/>
      <c r="P1807" s="225"/>
    </row>
    <row r="1808" spans="1:16" s="281" customFormat="1" ht="24" customHeight="1">
      <c r="A1808" s="473"/>
      <c r="B1808" s="443"/>
      <c r="C1808" s="443"/>
      <c r="D1808" s="43"/>
      <c r="E1808" s="474"/>
      <c r="K1808" s="391"/>
      <c r="L1808" s="225"/>
      <c r="M1808" s="225"/>
      <c r="N1808" s="225"/>
      <c r="O1808" s="225"/>
      <c r="P1808" s="225"/>
    </row>
    <row r="1809" spans="1:16" s="281" customFormat="1" ht="24" customHeight="1">
      <c r="A1809" s="473"/>
      <c r="B1809" s="443"/>
      <c r="C1809" s="443"/>
      <c r="D1809" s="43"/>
      <c r="E1809" s="474"/>
      <c r="K1809" s="391"/>
      <c r="L1809" s="225"/>
      <c r="M1809" s="225"/>
      <c r="N1809" s="225"/>
      <c r="O1809" s="225"/>
      <c r="P1809" s="225"/>
    </row>
    <row r="1810" spans="1:16" s="281" customFormat="1" ht="24" customHeight="1">
      <c r="A1810" s="473"/>
      <c r="B1810" s="443"/>
      <c r="C1810" s="443"/>
      <c r="D1810" s="43"/>
      <c r="E1810" s="474"/>
      <c r="K1810" s="391"/>
      <c r="L1810" s="225"/>
      <c r="M1810" s="225"/>
      <c r="N1810" s="225"/>
      <c r="O1810" s="225"/>
      <c r="P1810" s="225"/>
    </row>
    <row r="1811" spans="1:16" s="281" customFormat="1" ht="24" customHeight="1">
      <c r="A1811" s="473"/>
      <c r="B1811" s="443"/>
      <c r="C1811" s="443"/>
      <c r="D1811" s="43"/>
      <c r="E1811" s="474"/>
      <c r="K1811" s="391"/>
      <c r="L1811" s="225"/>
      <c r="M1811" s="225"/>
      <c r="N1811" s="225"/>
      <c r="O1811" s="225"/>
      <c r="P1811" s="225"/>
    </row>
    <row r="1812" spans="1:16" s="281" customFormat="1" ht="24" customHeight="1">
      <c r="A1812" s="473"/>
      <c r="B1812" s="443"/>
      <c r="C1812" s="443"/>
      <c r="D1812" s="43"/>
      <c r="E1812" s="474"/>
      <c r="K1812" s="391"/>
      <c r="L1812" s="225"/>
      <c r="M1812" s="225"/>
      <c r="N1812" s="225"/>
      <c r="O1812" s="225"/>
      <c r="P1812" s="225"/>
    </row>
    <row r="1813" spans="1:16" s="281" customFormat="1" ht="24" customHeight="1">
      <c r="A1813" s="473"/>
      <c r="B1813" s="443"/>
      <c r="C1813" s="443"/>
      <c r="D1813" s="43"/>
      <c r="E1813" s="474"/>
      <c r="K1813" s="391"/>
      <c r="L1813" s="225"/>
      <c r="M1813" s="225"/>
      <c r="N1813" s="225"/>
      <c r="O1813" s="225"/>
      <c r="P1813" s="225"/>
    </row>
    <row r="1814" spans="1:16" s="281" customFormat="1" ht="24" customHeight="1">
      <c r="A1814" s="473"/>
      <c r="B1814" s="443"/>
      <c r="C1814" s="443"/>
      <c r="D1814" s="43"/>
      <c r="E1814" s="474"/>
      <c r="K1814" s="391"/>
      <c r="L1814" s="225"/>
      <c r="M1814" s="225"/>
      <c r="N1814" s="225"/>
      <c r="O1814" s="225"/>
      <c r="P1814" s="225"/>
    </row>
    <row r="1815" spans="1:16" s="281" customFormat="1" ht="24" customHeight="1">
      <c r="A1815" s="473"/>
      <c r="B1815" s="443"/>
      <c r="C1815" s="443"/>
      <c r="D1815" s="43"/>
      <c r="E1815" s="474"/>
      <c r="K1815" s="391"/>
      <c r="L1815" s="225"/>
      <c r="M1815" s="225"/>
      <c r="N1815" s="225"/>
      <c r="O1815" s="225"/>
      <c r="P1815" s="225"/>
    </row>
    <row r="1816" spans="1:16" s="281" customFormat="1" ht="24" customHeight="1">
      <c r="A1816" s="473"/>
      <c r="B1816" s="443"/>
      <c r="C1816" s="443"/>
      <c r="D1816" s="43"/>
      <c r="E1816" s="474"/>
      <c r="K1816" s="391"/>
      <c r="L1816" s="225"/>
      <c r="M1816" s="225"/>
      <c r="N1816" s="225"/>
      <c r="O1816" s="225"/>
      <c r="P1816" s="225"/>
    </row>
    <row r="1817" spans="1:16" s="281" customFormat="1" ht="24" customHeight="1">
      <c r="A1817" s="473"/>
      <c r="B1817" s="443"/>
      <c r="C1817" s="443"/>
      <c r="D1817" s="43"/>
      <c r="E1817" s="474"/>
      <c r="K1817" s="391"/>
      <c r="L1817" s="225"/>
      <c r="M1817" s="225"/>
      <c r="N1817" s="225"/>
      <c r="O1817" s="225"/>
      <c r="P1817" s="225"/>
    </row>
    <row r="1818" spans="1:16" s="281" customFormat="1" ht="24" customHeight="1">
      <c r="A1818" s="473"/>
      <c r="B1818" s="443"/>
      <c r="C1818" s="443"/>
      <c r="D1818" s="43"/>
      <c r="E1818" s="474"/>
      <c r="K1818" s="391"/>
      <c r="L1818" s="225"/>
      <c r="M1818" s="225"/>
      <c r="N1818" s="225"/>
      <c r="O1818" s="225"/>
      <c r="P1818" s="225"/>
    </row>
    <row r="1819" spans="1:16" s="281" customFormat="1" ht="24" customHeight="1">
      <c r="A1819" s="473"/>
      <c r="B1819" s="443"/>
      <c r="C1819" s="443"/>
      <c r="D1819" s="43"/>
      <c r="E1819" s="474"/>
      <c r="K1819" s="391"/>
      <c r="L1819" s="225"/>
      <c r="M1819" s="225"/>
      <c r="N1819" s="225"/>
      <c r="O1819" s="225"/>
      <c r="P1819" s="225"/>
    </row>
    <row r="1820" spans="1:16" s="281" customFormat="1" ht="24" customHeight="1">
      <c r="A1820" s="473"/>
      <c r="B1820" s="443"/>
      <c r="C1820" s="443"/>
      <c r="D1820" s="43"/>
      <c r="E1820" s="474"/>
      <c r="K1820" s="391"/>
      <c r="L1820" s="225"/>
      <c r="M1820" s="225"/>
      <c r="N1820" s="225"/>
      <c r="O1820" s="225"/>
      <c r="P1820" s="225"/>
    </row>
    <row r="1821" spans="1:16" s="281" customFormat="1" ht="24" customHeight="1">
      <c r="A1821" s="473"/>
      <c r="B1821" s="443"/>
      <c r="C1821" s="443"/>
      <c r="D1821" s="43"/>
      <c r="E1821" s="474"/>
      <c r="K1821" s="391"/>
      <c r="L1821" s="225"/>
      <c r="M1821" s="225"/>
      <c r="N1821" s="225"/>
      <c r="O1821" s="225"/>
      <c r="P1821" s="225"/>
    </row>
    <row r="1822" spans="1:16" s="281" customFormat="1" ht="24" customHeight="1">
      <c r="A1822" s="473"/>
      <c r="B1822" s="443"/>
      <c r="C1822" s="443"/>
      <c r="D1822" s="43"/>
      <c r="E1822" s="474"/>
      <c r="K1822" s="391"/>
      <c r="L1822" s="225"/>
      <c r="M1822" s="225"/>
      <c r="N1822" s="225"/>
      <c r="O1822" s="225"/>
      <c r="P1822" s="225"/>
    </row>
    <row r="1823" spans="1:16" s="281" customFormat="1" ht="24" customHeight="1">
      <c r="A1823" s="473"/>
      <c r="B1823" s="443"/>
      <c r="C1823" s="443"/>
      <c r="D1823" s="43"/>
      <c r="E1823" s="474"/>
      <c r="K1823" s="391"/>
      <c r="L1823" s="225"/>
      <c r="M1823" s="225"/>
      <c r="N1823" s="225"/>
      <c r="O1823" s="225"/>
      <c r="P1823" s="225"/>
    </row>
    <row r="1824" spans="1:16" s="281" customFormat="1" ht="24" customHeight="1">
      <c r="A1824" s="473"/>
      <c r="B1824" s="443"/>
      <c r="C1824" s="443"/>
      <c r="D1824" s="43"/>
      <c r="E1824" s="474"/>
      <c r="K1824" s="391"/>
      <c r="L1824" s="225"/>
      <c r="M1824" s="225"/>
      <c r="N1824" s="225"/>
      <c r="O1824" s="225"/>
      <c r="P1824" s="225"/>
    </row>
    <row r="1825" spans="1:16" s="281" customFormat="1" ht="24" customHeight="1">
      <c r="A1825" s="473"/>
      <c r="B1825" s="443"/>
      <c r="C1825" s="443"/>
      <c r="D1825" s="43"/>
      <c r="E1825" s="474"/>
      <c r="K1825" s="391"/>
      <c r="L1825" s="225"/>
      <c r="M1825" s="225"/>
      <c r="N1825" s="225"/>
      <c r="O1825" s="225"/>
      <c r="P1825" s="225"/>
    </row>
    <row r="1826" spans="1:16" s="281" customFormat="1" ht="24" customHeight="1">
      <c r="A1826" s="473"/>
      <c r="B1826" s="443"/>
      <c r="C1826" s="443"/>
      <c r="D1826" s="43"/>
      <c r="E1826" s="474"/>
      <c r="K1826" s="391"/>
      <c r="L1826" s="225"/>
      <c r="M1826" s="225"/>
      <c r="N1826" s="225"/>
      <c r="O1826" s="225"/>
      <c r="P1826" s="225"/>
    </row>
    <row r="1827" spans="1:16" s="281" customFormat="1" ht="24" customHeight="1">
      <c r="A1827" s="473"/>
      <c r="B1827" s="443"/>
      <c r="C1827" s="443"/>
      <c r="D1827" s="43"/>
      <c r="E1827" s="474"/>
      <c r="K1827" s="391"/>
      <c r="L1827" s="225"/>
      <c r="M1827" s="225"/>
      <c r="N1827" s="225"/>
      <c r="O1827" s="225"/>
      <c r="P1827" s="225"/>
    </row>
    <row r="1828" spans="1:16" s="281" customFormat="1" ht="24" customHeight="1">
      <c r="A1828" s="473"/>
      <c r="B1828" s="443"/>
      <c r="C1828" s="443"/>
      <c r="D1828" s="43"/>
      <c r="E1828" s="474"/>
      <c r="K1828" s="391"/>
      <c r="L1828" s="225"/>
      <c r="M1828" s="225"/>
      <c r="N1828" s="225"/>
      <c r="O1828" s="225"/>
      <c r="P1828" s="225"/>
    </row>
    <row r="1829" spans="1:16" s="281" customFormat="1" ht="24" customHeight="1">
      <c r="A1829" s="473"/>
      <c r="B1829" s="443"/>
      <c r="C1829" s="443"/>
      <c r="D1829" s="43"/>
      <c r="E1829" s="474"/>
      <c r="K1829" s="391"/>
      <c r="L1829" s="225"/>
      <c r="M1829" s="225"/>
      <c r="N1829" s="225"/>
      <c r="O1829" s="225"/>
      <c r="P1829" s="225"/>
    </row>
    <row r="1830" spans="1:16" s="281" customFormat="1" ht="24" customHeight="1">
      <c r="A1830" s="473"/>
      <c r="B1830" s="443"/>
      <c r="C1830" s="443"/>
      <c r="D1830" s="43"/>
      <c r="E1830" s="474"/>
      <c r="K1830" s="391"/>
      <c r="L1830" s="225"/>
      <c r="M1830" s="225"/>
      <c r="N1830" s="225"/>
      <c r="O1830" s="225"/>
      <c r="P1830" s="225"/>
    </row>
    <row r="1831" spans="1:16" s="281" customFormat="1" ht="24" customHeight="1">
      <c r="A1831" s="473"/>
      <c r="B1831" s="443"/>
      <c r="C1831" s="443"/>
      <c r="D1831" s="43"/>
      <c r="E1831" s="474"/>
      <c r="K1831" s="391"/>
      <c r="L1831" s="225"/>
      <c r="M1831" s="225"/>
      <c r="N1831" s="225"/>
      <c r="O1831" s="225"/>
      <c r="P1831" s="225"/>
    </row>
    <row r="1832" spans="1:16" s="281" customFormat="1" ht="24" customHeight="1">
      <c r="A1832" s="473"/>
      <c r="B1832" s="443"/>
      <c r="C1832" s="443"/>
      <c r="D1832" s="43"/>
      <c r="E1832" s="474"/>
      <c r="K1832" s="391"/>
      <c r="L1832" s="225"/>
      <c r="M1832" s="225"/>
      <c r="N1832" s="225"/>
      <c r="O1832" s="225"/>
      <c r="P1832" s="225"/>
    </row>
    <row r="1833" spans="1:16" s="281" customFormat="1" ht="24" customHeight="1">
      <c r="A1833" s="473"/>
      <c r="B1833" s="443"/>
      <c r="C1833" s="443"/>
      <c r="D1833" s="43"/>
      <c r="E1833" s="474"/>
      <c r="K1833" s="391"/>
      <c r="L1833" s="225"/>
      <c r="M1833" s="225"/>
      <c r="N1833" s="225"/>
      <c r="O1833" s="225"/>
      <c r="P1833" s="225"/>
    </row>
    <row r="1834" spans="1:16" s="281" customFormat="1" ht="24" customHeight="1">
      <c r="A1834" s="473"/>
      <c r="B1834" s="443"/>
      <c r="C1834" s="443"/>
      <c r="D1834" s="43"/>
      <c r="E1834" s="474"/>
      <c r="K1834" s="391"/>
      <c r="L1834" s="225"/>
      <c r="M1834" s="225"/>
      <c r="N1834" s="225"/>
      <c r="O1834" s="225"/>
      <c r="P1834" s="225"/>
    </row>
    <row r="1835" spans="1:16" s="281" customFormat="1" ht="24" customHeight="1">
      <c r="A1835" s="473"/>
      <c r="B1835" s="443"/>
      <c r="C1835" s="443"/>
      <c r="D1835" s="43"/>
      <c r="E1835" s="474"/>
      <c r="K1835" s="391"/>
      <c r="L1835" s="225"/>
      <c r="M1835" s="225"/>
      <c r="N1835" s="225"/>
      <c r="O1835" s="225"/>
      <c r="P1835" s="225"/>
    </row>
    <row r="1836" spans="1:16" s="281" customFormat="1" ht="24" customHeight="1">
      <c r="A1836" s="473"/>
      <c r="B1836" s="443"/>
      <c r="C1836" s="443"/>
      <c r="D1836" s="43"/>
      <c r="E1836" s="474"/>
      <c r="K1836" s="391"/>
      <c r="L1836" s="225"/>
      <c r="M1836" s="225"/>
      <c r="N1836" s="225"/>
      <c r="O1836" s="225"/>
      <c r="P1836" s="225"/>
    </row>
    <row r="1837" spans="1:16" s="281" customFormat="1" ht="24" customHeight="1">
      <c r="A1837" s="473"/>
      <c r="B1837" s="443"/>
      <c r="C1837" s="443"/>
      <c r="D1837" s="43"/>
      <c r="E1837" s="474"/>
      <c r="K1837" s="391"/>
      <c r="L1837" s="225"/>
      <c r="M1837" s="225"/>
      <c r="N1837" s="225"/>
      <c r="O1837" s="225"/>
      <c r="P1837" s="225"/>
    </row>
    <row r="1838" spans="1:16" s="281" customFormat="1" ht="24" customHeight="1">
      <c r="A1838" s="473"/>
      <c r="B1838" s="443"/>
      <c r="C1838" s="443"/>
      <c r="D1838" s="43"/>
      <c r="E1838" s="474"/>
      <c r="K1838" s="391"/>
      <c r="L1838" s="225"/>
      <c r="M1838" s="225"/>
      <c r="N1838" s="225"/>
      <c r="O1838" s="225"/>
      <c r="P1838" s="225"/>
    </row>
    <row r="1839" spans="1:16" s="281" customFormat="1" ht="24" customHeight="1">
      <c r="A1839" s="473"/>
      <c r="B1839" s="443"/>
      <c r="C1839" s="443"/>
      <c r="D1839" s="43"/>
      <c r="E1839" s="474"/>
      <c r="K1839" s="391"/>
      <c r="L1839" s="225"/>
      <c r="M1839" s="225"/>
      <c r="N1839" s="225"/>
      <c r="O1839" s="225"/>
      <c r="P1839" s="225"/>
    </row>
    <row r="1840" spans="1:16" s="281" customFormat="1" ht="24" customHeight="1">
      <c r="A1840" s="473"/>
      <c r="B1840" s="443"/>
      <c r="C1840" s="443"/>
      <c r="D1840" s="43"/>
      <c r="E1840" s="474"/>
      <c r="K1840" s="391"/>
      <c r="L1840" s="225"/>
      <c r="M1840" s="225"/>
      <c r="N1840" s="225"/>
      <c r="O1840" s="225"/>
      <c r="P1840" s="225"/>
    </row>
    <row r="1841" spans="1:16" s="281" customFormat="1" ht="24" customHeight="1">
      <c r="A1841" s="473"/>
      <c r="B1841" s="443"/>
      <c r="C1841" s="443"/>
      <c r="D1841" s="43"/>
      <c r="E1841" s="474"/>
      <c r="K1841" s="391"/>
      <c r="L1841" s="225"/>
      <c r="M1841" s="225"/>
      <c r="N1841" s="225"/>
      <c r="O1841" s="225"/>
      <c r="P1841" s="225"/>
    </row>
    <row r="1842" spans="1:16" s="281" customFormat="1" ht="24" customHeight="1">
      <c r="A1842" s="473"/>
      <c r="B1842" s="443"/>
      <c r="C1842" s="443"/>
      <c r="D1842" s="43"/>
      <c r="E1842" s="474"/>
      <c r="K1842" s="391"/>
      <c r="L1842" s="225"/>
      <c r="M1842" s="225"/>
      <c r="N1842" s="225"/>
      <c r="O1842" s="225"/>
      <c r="P1842" s="225"/>
    </row>
    <row r="1843" spans="1:16" s="281" customFormat="1" ht="24" customHeight="1">
      <c r="A1843" s="473"/>
      <c r="B1843" s="443"/>
      <c r="C1843" s="443"/>
      <c r="D1843" s="43"/>
      <c r="E1843" s="474"/>
      <c r="K1843" s="391"/>
      <c r="L1843" s="225"/>
      <c r="M1843" s="225"/>
      <c r="N1843" s="225"/>
      <c r="O1843" s="225"/>
      <c r="P1843" s="225"/>
    </row>
    <row r="1844" spans="1:16" s="281" customFormat="1" ht="24" customHeight="1">
      <c r="A1844" s="473"/>
      <c r="B1844" s="443"/>
      <c r="C1844" s="443"/>
      <c r="D1844" s="43"/>
      <c r="E1844" s="474"/>
      <c r="K1844" s="391"/>
      <c r="L1844" s="225"/>
      <c r="M1844" s="225"/>
      <c r="N1844" s="225"/>
      <c r="O1844" s="225"/>
      <c r="P1844" s="225"/>
    </row>
    <row r="1845" spans="1:16" s="281" customFormat="1" ht="24" customHeight="1">
      <c r="A1845" s="473"/>
      <c r="B1845" s="443"/>
      <c r="C1845" s="443"/>
      <c r="D1845" s="43"/>
      <c r="E1845" s="474"/>
      <c r="K1845" s="391"/>
      <c r="L1845" s="225"/>
      <c r="M1845" s="225"/>
      <c r="N1845" s="225"/>
      <c r="O1845" s="225"/>
      <c r="P1845" s="225"/>
    </row>
    <row r="1846" spans="1:16" s="281" customFormat="1" ht="24" customHeight="1">
      <c r="A1846" s="473"/>
      <c r="B1846" s="443"/>
      <c r="C1846" s="443"/>
      <c r="D1846" s="43"/>
      <c r="E1846" s="474"/>
      <c r="K1846" s="391"/>
      <c r="L1846" s="225"/>
      <c r="M1846" s="225"/>
      <c r="N1846" s="225"/>
      <c r="O1846" s="225"/>
      <c r="P1846" s="225"/>
    </row>
    <row r="1847" spans="1:16" s="281" customFormat="1" ht="24" customHeight="1">
      <c r="A1847" s="473"/>
      <c r="B1847" s="443"/>
      <c r="C1847" s="443"/>
      <c r="D1847" s="43"/>
      <c r="E1847" s="474"/>
      <c r="K1847" s="391"/>
      <c r="L1847" s="225"/>
      <c r="M1847" s="225"/>
      <c r="N1847" s="225"/>
      <c r="O1847" s="225"/>
      <c r="P1847" s="225"/>
    </row>
    <row r="1848" spans="1:16" s="281" customFormat="1" ht="24" customHeight="1">
      <c r="A1848" s="473"/>
      <c r="B1848" s="443"/>
      <c r="C1848" s="443"/>
      <c r="D1848" s="43"/>
      <c r="E1848" s="474"/>
      <c r="K1848" s="391"/>
      <c r="L1848" s="225"/>
      <c r="M1848" s="225"/>
      <c r="N1848" s="225"/>
      <c r="O1848" s="225"/>
      <c r="P1848" s="225"/>
    </row>
    <row r="1849" spans="1:16" s="281" customFormat="1" ht="24" customHeight="1">
      <c r="A1849" s="473"/>
      <c r="B1849" s="443"/>
      <c r="C1849" s="443"/>
      <c r="D1849" s="43"/>
      <c r="E1849" s="474"/>
      <c r="K1849" s="391"/>
      <c r="L1849" s="225"/>
      <c r="M1849" s="225"/>
      <c r="N1849" s="225"/>
      <c r="O1849" s="225"/>
      <c r="P1849" s="225"/>
    </row>
    <row r="1850" spans="1:16" s="281" customFormat="1" ht="24" customHeight="1">
      <c r="A1850" s="473"/>
      <c r="B1850" s="443"/>
      <c r="C1850" s="443"/>
      <c r="D1850" s="43"/>
      <c r="E1850" s="474"/>
      <c r="K1850" s="391"/>
      <c r="L1850" s="225"/>
      <c r="M1850" s="225"/>
      <c r="N1850" s="225"/>
      <c r="O1850" s="225"/>
      <c r="P1850" s="225"/>
    </row>
    <row r="1851" spans="1:16" s="281" customFormat="1" ht="24" customHeight="1">
      <c r="A1851" s="473"/>
      <c r="B1851" s="443"/>
      <c r="C1851" s="443"/>
      <c r="D1851" s="43"/>
      <c r="E1851" s="474"/>
      <c r="K1851" s="391"/>
      <c r="L1851" s="225"/>
      <c r="M1851" s="225"/>
      <c r="N1851" s="225"/>
      <c r="O1851" s="225"/>
      <c r="P1851" s="225"/>
    </row>
    <row r="1852" spans="1:16" s="281" customFormat="1" ht="24" customHeight="1">
      <c r="A1852" s="473"/>
      <c r="B1852" s="443"/>
      <c r="C1852" s="443"/>
      <c r="D1852" s="43"/>
      <c r="E1852" s="474"/>
      <c r="K1852" s="391"/>
      <c r="L1852" s="225"/>
      <c r="M1852" s="225"/>
      <c r="N1852" s="225"/>
      <c r="O1852" s="225"/>
      <c r="P1852" s="225"/>
    </row>
    <row r="1853" spans="1:16" s="281" customFormat="1" ht="24" customHeight="1">
      <c r="A1853" s="473"/>
      <c r="B1853" s="443"/>
      <c r="C1853" s="443"/>
      <c r="D1853" s="43"/>
      <c r="E1853" s="474"/>
      <c r="K1853" s="391"/>
      <c r="L1853" s="225"/>
      <c r="M1853" s="225"/>
      <c r="N1853" s="225"/>
      <c r="O1853" s="225"/>
      <c r="P1853" s="225"/>
    </row>
    <row r="1854" spans="1:16" s="281" customFormat="1" ht="24" customHeight="1">
      <c r="A1854" s="473"/>
      <c r="B1854" s="443"/>
      <c r="C1854" s="443"/>
      <c r="D1854" s="43"/>
      <c r="E1854" s="474"/>
      <c r="K1854" s="391"/>
      <c r="L1854" s="225"/>
      <c r="M1854" s="225"/>
      <c r="N1854" s="225"/>
      <c r="O1854" s="225"/>
      <c r="P1854" s="225"/>
    </row>
    <row r="1855" spans="1:16" s="281" customFormat="1" ht="24" customHeight="1">
      <c r="A1855" s="473"/>
      <c r="B1855" s="443"/>
      <c r="C1855" s="443"/>
      <c r="D1855" s="43"/>
      <c r="E1855" s="474"/>
      <c r="K1855" s="391"/>
      <c r="L1855" s="225"/>
      <c r="M1855" s="225"/>
      <c r="N1855" s="225"/>
      <c r="O1855" s="225"/>
      <c r="P1855" s="225"/>
    </row>
    <row r="1856" spans="1:16" s="281" customFormat="1" ht="24" customHeight="1">
      <c r="A1856" s="473"/>
      <c r="B1856" s="443"/>
      <c r="C1856" s="443"/>
      <c r="D1856" s="43"/>
      <c r="E1856" s="474"/>
      <c r="K1856" s="391"/>
      <c r="L1856" s="225"/>
      <c r="M1856" s="225"/>
      <c r="N1856" s="225"/>
      <c r="O1856" s="225"/>
      <c r="P1856" s="225"/>
    </row>
    <row r="1857" spans="1:16" s="281" customFormat="1" ht="24" customHeight="1">
      <c r="A1857" s="473"/>
      <c r="B1857" s="443"/>
      <c r="C1857" s="443"/>
      <c r="D1857" s="43"/>
      <c r="E1857" s="474"/>
      <c r="K1857" s="391"/>
      <c r="L1857" s="225"/>
      <c r="M1857" s="225"/>
      <c r="N1857" s="225"/>
      <c r="O1857" s="225"/>
      <c r="P1857" s="225"/>
    </row>
    <row r="1858" spans="1:16" s="281" customFormat="1" ht="24" customHeight="1">
      <c r="A1858" s="473"/>
      <c r="B1858" s="443"/>
      <c r="C1858" s="443"/>
      <c r="D1858" s="43"/>
      <c r="E1858" s="474"/>
      <c r="K1858" s="391"/>
      <c r="L1858" s="225"/>
      <c r="M1858" s="225"/>
      <c r="N1858" s="225"/>
      <c r="O1858" s="225"/>
      <c r="P1858" s="225"/>
    </row>
    <row r="1859" spans="1:16" s="281" customFormat="1" ht="24" customHeight="1">
      <c r="A1859" s="473"/>
      <c r="B1859" s="443"/>
      <c r="C1859" s="443"/>
      <c r="D1859" s="43"/>
      <c r="E1859" s="474"/>
      <c r="K1859" s="391"/>
      <c r="L1859" s="225"/>
      <c r="M1859" s="225"/>
      <c r="N1859" s="225"/>
      <c r="O1859" s="225"/>
      <c r="P1859" s="225"/>
    </row>
    <row r="1860" spans="1:16" s="281" customFormat="1" ht="24" customHeight="1">
      <c r="A1860" s="473"/>
      <c r="B1860" s="443"/>
      <c r="C1860" s="443"/>
      <c r="D1860" s="43"/>
      <c r="E1860" s="474"/>
      <c r="K1860" s="391"/>
      <c r="L1860" s="225"/>
      <c r="M1860" s="225"/>
      <c r="N1860" s="225"/>
      <c r="O1860" s="225"/>
      <c r="P1860" s="225"/>
    </row>
    <row r="1861" spans="1:16" s="281" customFormat="1" ht="24" customHeight="1">
      <c r="A1861" s="473"/>
      <c r="B1861" s="443"/>
      <c r="C1861" s="443"/>
      <c r="D1861" s="43"/>
      <c r="E1861" s="474"/>
      <c r="K1861" s="391"/>
      <c r="L1861" s="225"/>
      <c r="M1861" s="225"/>
      <c r="N1861" s="225"/>
      <c r="O1861" s="225"/>
      <c r="P1861" s="225"/>
    </row>
    <row r="1862" spans="1:16" s="281" customFormat="1" ht="24" customHeight="1">
      <c r="A1862" s="473"/>
      <c r="B1862" s="443"/>
      <c r="C1862" s="443"/>
      <c r="D1862" s="43"/>
      <c r="E1862" s="474"/>
      <c r="K1862" s="391"/>
      <c r="L1862" s="225"/>
      <c r="M1862" s="225"/>
      <c r="N1862" s="225"/>
      <c r="O1862" s="225"/>
      <c r="P1862" s="225"/>
    </row>
    <row r="1863" spans="1:16" s="281" customFormat="1" ht="24" customHeight="1">
      <c r="A1863" s="473"/>
      <c r="B1863" s="443"/>
      <c r="C1863" s="443"/>
      <c r="D1863" s="43"/>
      <c r="E1863" s="474"/>
      <c r="K1863" s="391"/>
      <c r="L1863" s="225"/>
      <c r="M1863" s="225"/>
      <c r="N1863" s="225"/>
      <c r="O1863" s="225"/>
      <c r="P1863" s="225"/>
    </row>
    <row r="1864" spans="1:16" s="281" customFormat="1" ht="24" customHeight="1">
      <c r="A1864" s="473"/>
      <c r="B1864" s="443"/>
      <c r="C1864" s="443"/>
      <c r="D1864" s="43"/>
      <c r="E1864" s="474"/>
      <c r="K1864" s="391"/>
      <c r="L1864" s="225"/>
      <c r="M1864" s="225"/>
      <c r="N1864" s="225"/>
      <c r="O1864" s="225"/>
      <c r="P1864" s="225"/>
    </row>
    <row r="1865" spans="1:16" s="281" customFormat="1" ht="24" customHeight="1">
      <c r="A1865" s="473"/>
      <c r="B1865" s="443"/>
      <c r="C1865" s="443"/>
      <c r="D1865" s="43"/>
      <c r="E1865" s="474"/>
      <c r="K1865" s="391"/>
      <c r="L1865" s="225"/>
      <c r="M1865" s="225"/>
      <c r="N1865" s="225"/>
      <c r="O1865" s="225"/>
      <c r="P1865" s="225"/>
    </row>
    <row r="1866" spans="1:16" s="281" customFormat="1" ht="24" customHeight="1">
      <c r="A1866" s="473"/>
      <c r="B1866" s="443"/>
      <c r="C1866" s="443"/>
      <c r="D1866" s="43"/>
      <c r="E1866" s="474"/>
      <c r="K1866" s="391"/>
      <c r="L1866" s="225"/>
      <c r="M1866" s="225"/>
      <c r="N1866" s="225"/>
      <c r="O1866" s="225"/>
      <c r="P1866" s="225"/>
    </row>
    <row r="1867" spans="1:16" s="281" customFormat="1" ht="24" customHeight="1">
      <c r="A1867" s="473"/>
      <c r="B1867" s="443"/>
      <c r="C1867" s="443"/>
      <c r="D1867" s="43"/>
      <c r="E1867" s="474"/>
      <c r="K1867" s="391"/>
      <c r="L1867" s="225"/>
      <c r="M1867" s="225"/>
      <c r="N1867" s="225"/>
      <c r="O1867" s="225"/>
      <c r="P1867" s="225"/>
    </row>
    <row r="1868" spans="1:16" s="281" customFormat="1" ht="24" customHeight="1">
      <c r="A1868" s="473"/>
      <c r="B1868" s="443"/>
      <c r="C1868" s="443"/>
      <c r="D1868" s="43"/>
      <c r="E1868" s="474"/>
      <c r="K1868" s="391"/>
      <c r="L1868" s="225"/>
      <c r="M1868" s="225"/>
      <c r="N1868" s="225"/>
      <c r="O1868" s="225"/>
      <c r="P1868" s="225"/>
    </row>
    <row r="1869" spans="1:16" s="281" customFormat="1" ht="24" customHeight="1">
      <c r="A1869" s="473"/>
      <c r="B1869" s="443"/>
      <c r="C1869" s="443"/>
      <c r="D1869" s="43"/>
      <c r="E1869" s="474"/>
      <c r="K1869" s="391"/>
      <c r="L1869" s="225"/>
      <c r="M1869" s="225"/>
      <c r="N1869" s="225"/>
      <c r="O1869" s="225"/>
      <c r="P1869" s="225"/>
    </row>
    <row r="1870" spans="1:16" s="281" customFormat="1" ht="24" customHeight="1">
      <c r="A1870" s="473"/>
      <c r="B1870" s="443"/>
      <c r="C1870" s="443"/>
      <c r="D1870" s="43"/>
      <c r="E1870" s="474"/>
      <c r="K1870" s="391"/>
      <c r="L1870" s="225"/>
      <c r="M1870" s="225"/>
      <c r="N1870" s="225"/>
      <c r="O1870" s="225"/>
      <c r="P1870" s="225"/>
    </row>
    <row r="1871" spans="1:16" s="281" customFormat="1" ht="24" customHeight="1">
      <c r="A1871" s="473"/>
      <c r="B1871" s="443"/>
      <c r="C1871" s="443"/>
      <c r="D1871" s="43"/>
      <c r="E1871" s="474"/>
      <c r="K1871" s="391"/>
      <c r="L1871" s="225"/>
      <c r="M1871" s="225"/>
      <c r="N1871" s="225"/>
      <c r="O1871" s="225"/>
      <c r="P1871" s="225"/>
    </row>
    <row r="1872" spans="1:16" s="281" customFormat="1" ht="24" customHeight="1">
      <c r="A1872" s="473"/>
      <c r="B1872" s="443"/>
      <c r="C1872" s="443"/>
      <c r="D1872" s="43"/>
      <c r="E1872" s="474"/>
      <c r="K1872" s="391"/>
      <c r="L1872" s="225"/>
      <c r="M1872" s="225"/>
      <c r="N1872" s="225"/>
      <c r="O1872" s="225"/>
      <c r="P1872" s="225"/>
    </row>
    <row r="1873" spans="1:16" s="281" customFormat="1" ht="24" customHeight="1">
      <c r="A1873" s="473"/>
      <c r="B1873" s="443"/>
      <c r="C1873" s="443"/>
      <c r="D1873" s="43"/>
      <c r="E1873" s="474"/>
      <c r="K1873" s="391"/>
      <c r="L1873" s="225"/>
      <c r="M1873" s="225"/>
      <c r="N1873" s="225"/>
      <c r="O1873" s="225"/>
      <c r="P1873" s="225"/>
    </row>
    <row r="1874" spans="1:16" s="281" customFormat="1" ht="24" customHeight="1">
      <c r="A1874" s="473"/>
      <c r="B1874" s="443"/>
      <c r="C1874" s="443"/>
      <c r="D1874" s="43"/>
      <c r="E1874" s="474"/>
      <c r="K1874" s="391"/>
      <c r="L1874" s="225"/>
      <c r="M1874" s="225"/>
      <c r="N1874" s="225"/>
      <c r="O1874" s="225"/>
      <c r="P1874" s="225"/>
    </row>
    <row r="1875" spans="1:16" s="281" customFormat="1" ht="24" customHeight="1">
      <c r="A1875" s="473"/>
      <c r="B1875" s="443"/>
      <c r="C1875" s="443"/>
      <c r="D1875" s="43"/>
      <c r="E1875" s="474"/>
      <c r="K1875" s="391"/>
      <c r="L1875" s="225"/>
      <c r="M1875" s="225"/>
      <c r="N1875" s="225"/>
      <c r="O1875" s="225"/>
      <c r="P1875" s="225"/>
    </row>
    <row r="1876" spans="1:16" s="281" customFormat="1" ht="24" customHeight="1">
      <c r="A1876" s="473"/>
      <c r="B1876" s="443"/>
      <c r="C1876" s="443"/>
      <c r="D1876" s="43"/>
      <c r="E1876" s="474"/>
      <c r="K1876" s="391"/>
      <c r="L1876" s="225"/>
      <c r="M1876" s="225"/>
      <c r="N1876" s="225"/>
      <c r="O1876" s="225"/>
      <c r="P1876" s="225"/>
    </row>
    <row r="1877" spans="1:16" s="281" customFormat="1" ht="24" customHeight="1">
      <c r="A1877" s="473"/>
      <c r="B1877" s="443"/>
      <c r="C1877" s="443"/>
      <c r="D1877" s="43"/>
      <c r="E1877" s="474"/>
      <c r="K1877" s="391"/>
      <c r="L1877" s="225"/>
      <c r="M1877" s="225"/>
      <c r="N1877" s="225"/>
      <c r="O1877" s="225"/>
      <c r="P1877" s="225"/>
    </row>
    <row r="1878" spans="1:16" s="281" customFormat="1" ht="24" customHeight="1">
      <c r="A1878" s="473"/>
      <c r="B1878" s="443"/>
      <c r="C1878" s="443"/>
      <c r="D1878" s="43"/>
      <c r="E1878" s="474"/>
      <c r="K1878" s="391"/>
      <c r="L1878" s="225"/>
      <c r="M1878" s="225"/>
      <c r="N1878" s="225"/>
      <c r="O1878" s="225"/>
      <c r="P1878" s="225"/>
    </row>
    <row r="1879" spans="1:16" s="281" customFormat="1" ht="24" customHeight="1">
      <c r="A1879" s="473"/>
      <c r="B1879" s="443"/>
      <c r="C1879" s="443"/>
      <c r="D1879" s="43"/>
      <c r="E1879" s="474"/>
      <c r="K1879" s="391"/>
      <c r="L1879" s="225"/>
      <c r="M1879" s="225"/>
      <c r="N1879" s="225"/>
      <c r="O1879" s="225"/>
      <c r="P1879" s="225"/>
    </row>
    <row r="1880" spans="1:16" s="281" customFormat="1" ht="24" customHeight="1">
      <c r="A1880" s="473"/>
      <c r="B1880" s="443"/>
      <c r="C1880" s="443"/>
      <c r="D1880" s="43"/>
      <c r="E1880" s="474"/>
      <c r="K1880" s="391"/>
      <c r="L1880" s="225"/>
      <c r="M1880" s="225"/>
      <c r="N1880" s="225"/>
      <c r="O1880" s="225"/>
      <c r="P1880" s="225"/>
    </row>
    <row r="1881" spans="1:16" s="281" customFormat="1" ht="24" customHeight="1">
      <c r="A1881" s="473"/>
      <c r="B1881" s="443"/>
      <c r="C1881" s="443"/>
      <c r="D1881" s="43"/>
      <c r="E1881" s="474"/>
      <c r="K1881" s="391"/>
      <c r="L1881" s="225"/>
      <c r="M1881" s="225"/>
      <c r="N1881" s="225"/>
      <c r="O1881" s="225"/>
      <c r="P1881" s="225"/>
    </row>
    <row r="1882" spans="1:16" s="281" customFormat="1" ht="24" customHeight="1">
      <c r="A1882" s="473"/>
      <c r="B1882" s="443"/>
      <c r="C1882" s="443"/>
      <c r="D1882" s="43"/>
      <c r="E1882" s="474"/>
      <c r="K1882" s="391"/>
      <c r="L1882" s="225"/>
      <c r="M1882" s="225"/>
      <c r="N1882" s="225"/>
      <c r="O1882" s="225"/>
      <c r="P1882" s="225"/>
    </row>
    <row r="1883" spans="1:16" s="281" customFormat="1" ht="24" customHeight="1">
      <c r="A1883" s="473"/>
      <c r="B1883" s="443"/>
      <c r="C1883" s="443"/>
      <c r="D1883" s="43"/>
      <c r="E1883" s="474"/>
      <c r="K1883" s="391"/>
      <c r="L1883" s="225"/>
      <c r="M1883" s="225"/>
      <c r="N1883" s="225"/>
      <c r="O1883" s="225"/>
      <c r="P1883" s="225"/>
    </row>
    <row r="1884" spans="1:16" s="281" customFormat="1" ht="24" customHeight="1">
      <c r="A1884" s="473"/>
      <c r="B1884" s="443"/>
      <c r="C1884" s="443"/>
      <c r="D1884" s="43"/>
      <c r="E1884" s="474"/>
      <c r="K1884" s="391"/>
      <c r="L1884" s="225"/>
      <c r="M1884" s="225"/>
      <c r="N1884" s="225"/>
      <c r="O1884" s="225"/>
      <c r="P1884" s="225"/>
    </row>
    <row r="1885" spans="1:16" s="281" customFormat="1" ht="24" customHeight="1">
      <c r="A1885" s="473"/>
      <c r="B1885" s="443"/>
      <c r="C1885" s="443"/>
      <c r="D1885" s="43"/>
      <c r="E1885" s="474"/>
      <c r="K1885" s="391"/>
      <c r="L1885" s="225"/>
      <c r="M1885" s="225"/>
      <c r="N1885" s="225"/>
      <c r="O1885" s="225"/>
      <c r="P1885" s="225"/>
    </row>
    <row r="1886" spans="1:16" s="281" customFormat="1" ht="24" customHeight="1">
      <c r="A1886" s="473"/>
      <c r="B1886" s="443"/>
      <c r="C1886" s="443"/>
      <c r="D1886" s="43"/>
      <c r="E1886" s="474"/>
      <c r="K1886" s="391"/>
      <c r="L1886" s="225"/>
      <c r="M1886" s="225"/>
      <c r="N1886" s="225"/>
      <c r="O1886" s="225"/>
      <c r="P1886" s="225"/>
    </row>
    <row r="1887" spans="1:16" s="281" customFormat="1" ht="24" customHeight="1">
      <c r="A1887" s="473"/>
      <c r="B1887" s="443"/>
      <c r="C1887" s="443"/>
      <c r="D1887" s="43"/>
      <c r="E1887" s="474"/>
      <c r="K1887" s="391"/>
      <c r="L1887" s="225"/>
      <c r="M1887" s="225"/>
      <c r="N1887" s="225"/>
      <c r="O1887" s="225"/>
      <c r="P1887" s="225"/>
    </row>
    <row r="1888" spans="1:16" s="281" customFormat="1" ht="24" customHeight="1">
      <c r="A1888" s="473"/>
      <c r="B1888" s="443"/>
      <c r="C1888" s="443"/>
      <c r="D1888" s="43"/>
      <c r="E1888" s="474"/>
      <c r="K1888" s="391"/>
      <c r="L1888" s="225"/>
      <c r="M1888" s="225"/>
      <c r="N1888" s="225"/>
      <c r="O1888" s="225"/>
      <c r="P1888" s="225"/>
    </row>
    <row r="1889" spans="1:16" s="281" customFormat="1" ht="24" customHeight="1">
      <c r="A1889" s="473"/>
      <c r="B1889" s="443"/>
      <c r="C1889" s="443"/>
      <c r="D1889" s="43"/>
      <c r="E1889" s="474"/>
      <c r="K1889" s="391"/>
      <c r="L1889" s="225"/>
      <c r="M1889" s="225"/>
      <c r="N1889" s="225"/>
      <c r="O1889" s="225"/>
      <c r="P1889" s="225"/>
    </row>
    <row r="1890" spans="1:16" s="281" customFormat="1" ht="24" customHeight="1">
      <c r="A1890" s="473"/>
      <c r="B1890" s="443"/>
      <c r="C1890" s="443"/>
      <c r="D1890" s="43"/>
      <c r="E1890" s="474"/>
      <c r="K1890" s="391"/>
      <c r="L1890" s="225"/>
      <c r="M1890" s="225"/>
      <c r="N1890" s="225"/>
      <c r="O1890" s="225"/>
      <c r="P1890" s="225"/>
    </row>
    <row r="1891" spans="1:16" s="281" customFormat="1" ht="24" customHeight="1">
      <c r="A1891" s="473"/>
      <c r="B1891" s="443"/>
      <c r="C1891" s="443"/>
      <c r="D1891" s="43"/>
      <c r="E1891" s="474"/>
      <c r="K1891" s="391"/>
      <c r="L1891" s="225"/>
      <c r="M1891" s="225"/>
      <c r="N1891" s="225"/>
      <c r="O1891" s="225"/>
      <c r="P1891" s="225"/>
    </row>
    <row r="1892" spans="1:16" s="281" customFormat="1" ht="24" customHeight="1">
      <c r="A1892" s="473"/>
      <c r="B1892" s="443"/>
      <c r="C1892" s="443"/>
      <c r="D1892" s="43"/>
      <c r="E1892" s="474"/>
      <c r="K1892" s="391"/>
      <c r="L1892" s="225"/>
      <c r="M1892" s="225"/>
      <c r="N1892" s="225"/>
      <c r="O1892" s="225"/>
      <c r="P1892" s="225"/>
    </row>
    <row r="1893" spans="1:16" s="281" customFormat="1" ht="24" customHeight="1">
      <c r="A1893" s="473"/>
      <c r="B1893" s="443"/>
      <c r="C1893" s="443"/>
      <c r="D1893" s="43"/>
      <c r="E1893" s="474"/>
      <c r="K1893" s="391"/>
      <c r="L1893" s="225"/>
      <c r="M1893" s="225"/>
      <c r="N1893" s="225"/>
      <c r="O1893" s="225"/>
      <c r="P1893" s="225"/>
    </row>
    <row r="1894" spans="1:16" s="281" customFormat="1" ht="24" customHeight="1">
      <c r="A1894" s="473"/>
      <c r="B1894" s="443"/>
      <c r="C1894" s="443"/>
      <c r="D1894" s="43"/>
      <c r="E1894" s="474"/>
      <c r="K1894" s="391"/>
      <c r="L1894" s="225"/>
      <c r="M1894" s="225"/>
      <c r="N1894" s="225"/>
      <c r="O1894" s="225"/>
      <c r="P1894" s="225"/>
    </row>
    <row r="1895" spans="1:16" s="281" customFormat="1" ht="24" customHeight="1">
      <c r="A1895" s="473"/>
      <c r="B1895" s="443"/>
      <c r="C1895" s="443"/>
      <c r="D1895" s="43"/>
      <c r="E1895" s="474"/>
      <c r="K1895" s="391"/>
      <c r="L1895" s="225"/>
      <c r="M1895" s="225"/>
      <c r="N1895" s="225"/>
      <c r="O1895" s="225"/>
      <c r="P1895" s="225"/>
    </row>
    <row r="1896" spans="1:16" s="281" customFormat="1" ht="24" customHeight="1">
      <c r="A1896" s="473"/>
      <c r="B1896" s="443"/>
      <c r="C1896" s="443"/>
      <c r="D1896" s="43"/>
      <c r="E1896" s="474"/>
      <c r="K1896" s="391"/>
      <c r="L1896" s="225"/>
      <c r="M1896" s="225"/>
      <c r="N1896" s="225"/>
      <c r="O1896" s="225"/>
      <c r="P1896" s="225"/>
    </row>
    <row r="1897" spans="1:16" s="281" customFormat="1" ht="24" customHeight="1">
      <c r="A1897" s="473"/>
      <c r="B1897" s="443"/>
      <c r="C1897" s="443"/>
      <c r="D1897" s="43"/>
      <c r="E1897" s="474"/>
      <c r="K1897" s="391"/>
      <c r="L1897" s="225"/>
      <c r="M1897" s="225"/>
      <c r="N1897" s="225"/>
      <c r="O1897" s="225"/>
      <c r="P1897" s="225"/>
    </row>
    <row r="1898" spans="1:16" s="281" customFormat="1" ht="24" customHeight="1">
      <c r="A1898" s="473"/>
      <c r="B1898" s="443"/>
      <c r="C1898" s="443"/>
      <c r="D1898" s="43"/>
      <c r="E1898" s="474"/>
      <c r="K1898" s="391"/>
      <c r="L1898" s="225"/>
      <c r="M1898" s="225"/>
      <c r="N1898" s="225"/>
      <c r="O1898" s="225"/>
      <c r="P1898" s="225"/>
    </row>
    <row r="1899" spans="1:16" s="281" customFormat="1" ht="24" customHeight="1">
      <c r="A1899" s="473"/>
      <c r="B1899" s="443"/>
      <c r="C1899" s="443"/>
      <c r="D1899" s="43"/>
      <c r="E1899" s="474"/>
      <c r="K1899" s="391"/>
      <c r="L1899" s="225"/>
      <c r="M1899" s="225"/>
      <c r="N1899" s="225"/>
      <c r="O1899" s="225"/>
      <c r="P1899" s="225"/>
    </row>
    <row r="1900" spans="1:16" s="281" customFormat="1" ht="24" customHeight="1">
      <c r="A1900" s="473"/>
      <c r="B1900" s="443"/>
      <c r="C1900" s="443"/>
      <c r="D1900" s="43"/>
      <c r="E1900" s="474"/>
      <c r="K1900" s="391"/>
      <c r="L1900" s="225"/>
      <c r="M1900" s="225"/>
      <c r="N1900" s="225"/>
      <c r="O1900" s="225"/>
      <c r="P1900" s="225"/>
    </row>
    <row r="1901" spans="1:16" s="281" customFormat="1" ht="24" customHeight="1">
      <c r="A1901" s="473"/>
      <c r="B1901" s="443"/>
      <c r="C1901" s="443"/>
      <c r="D1901" s="43"/>
      <c r="E1901" s="474"/>
      <c r="K1901" s="391"/>
      <c r="L1901" s="225"/>
      <c r="M1901" s="225"/>
      <c r="N1901" s="225"/>
      <c r="O1901" s="225"/>
      <c r="P1901" s="225"/>
    </row>
    <row r="1902" spans="1:16" s="281" customFormat="1" ht="24" customHeight="1">
      <c r="A1902" s="473"/>
      <c r="B1902" s="443"/>
      <c r="C1902" s="443"/>
      <c r="D1902" s="43"/>
      <c r="E1902" s="474"/>
      <c r="K1902" s="391"/>
      <c r="L1902" s="225"/>
      <c r="M1902" s="225"/>
      <c r="N1902" s="225"/>
      <c r="O1902" s="225"/>
      <c r="P1902" s="225"/>
    </row>
    <row r="1903" spans="1:16" s="281" customFormat="1" ht="24" customHeight="1">
      <c r="A1903" s="473"/>
      <c r="B1903" s="443"/>
      <c r="C1903" s="443"/>
      <c r="D1903" s="43"/>
      <c r="E1903" s="474"/>
      <c r="K1903" s="391"/>
      <c r="L1903" s="225"/>
      <c r="M1903" s="225"/>
      <c r="N1903" s="225"/>
      <c r="O1903" s="225"/>
      <c r="P1903" s="225"/>
    </row>
    <row r="1904" spans="1:16" s="281" customFormat="1" ht="24" customHeight="1">
      <c r="A1904" s="473"/>
      <c r="B1904" s="443"/>
      <c r="C1904" s="443"/>
      <c r="D1904" s="43"/>
      <c r="E1904" s="474"/>
      <c r="K1904" s="391"/>
      <c r="L1904" s="225"/>
      <c r="M1904" s="225"/>
      <c r="N1904" s="225"/>
      <c r="O1904" s="225"/>
      <c r="P1904" s="225"/>
    </row>
    <row r="1905" spans="1:16" s="281" customFormat="1" ht="24" customHeight="1">
      <c r="A1905" s="473"/>
      <c r="B1905" s="443"/>
      <c r="C1905" s="443"/>
      <c r="D1905" s="43"/>
      <c r="E1905" s="474"/>
      <c r="K1905" s="391"/>
      <c r="L1905" s="225"/>
      <c r="M1905" s="225"/>
      <c r="N1905" s="225"/>
      <c r="O1905" s="225"/>
      <c r="P1905" s="225"/>
    </row>
    <row r="1906" spans="1:16" s="281" customFormat="1" ht="24" customHeight="1">
      <c r="A1906" s="473"/>
      <c r="B1906" s="443"/>
      <c r="C1906" s="443"/>
      <c r="D1906" s="43"/>
      <c r="E1906" s="474"/>
      <c r="K1906" s="391"/>
      <c r="L1906" s="225"/>
      <c r="M1906" s="225"/>
      <c r="N1906" s="225"/>
      <c r="O1906" s="225"/>
      <c r="P1906" s="225"/>
    </row>
    <row r="1907" spans="1:16" s="281" customFormat="1" ht="24" customHeight="1">
      <c r="A1907" s="473"/>
      <c r="B1907" s="443"/>
      <c r="C1907" s="443"/>
      <c r="D1907" s="43"/>
      <c r="E1907" s="474"/>
      <c r="K1907" s="391"/>
      <c r="L1907" s="225"/>
      <c r="M1907" s="225"/>
      <c r="N1907" s="225"/>
      <c r="O1907" s="225"/>
      <c r="P1907" s="225"/>
    </row>
    <row r="1908" spans="1:16" s="281" customFormat="1" ht="24" customHeight="1">
      <c r="A1908" s="473"/>
      <c r="B1908" s="443"/>
      <c r="C1908" s="443"/>
      <c r="D1908" s="43"/>
      <c r="E1908" s="474"/>
      <c r="K1908" s="391"/>
      <c r="L1908" s="225"/>
      <c r="M1908" s="225"/>
      <c r="N1908" s="225"/>
      <c r="O1908" s="225"/>
      <c r="P1908" s="225"/>
    </row>
    <row r="1909" spans="1:16" s="281" customFormat="1" ht="24" customHeight="1">
      <c r="A1909" s="473"/>
      <c r="B1909" s="443"/>
      <c r="C1909" s="443"/>
      <c r="D1909" s="43"/>
      <c r="E1909" s="474"/>
      <c r="K1909" s="391"/>
      <c r="L1909" s="225"/>
      <c r="M1909" s="225"/>
      <c r="N1909" s="225"/>
      <c r="O1909" s="225"/>
      <c r="P1909" s="225"/>
    </row>
    <row r="1910" spans="1:16" s="281" customFormat="1" ht="24" customHeight="1">
      <c r="A1910" s="473"/>
      <c r="B1910" s="443"/>
      <c r="C1910" s="443"/>
      <c r="D1910" s="43"/>
      <c r="E1910" s="474"/>
      <c r="K1910" s="391"/>
      <c r="L1910" s="225"/>
      <c r="M1910" s="225"/>
      <c r="N1910" s="225"/>
      <c r="O1910" s="225"/>
      <c r="P1910" s="225"/>
    </row>
    <row r="1911" spans="1:16" s="281" customFormat="1" ht="24" customHeight="1">
      <c r="A1911" s="473"/>
      <c r="B1911" s="443"/>
      <c r="C1911" s="443"/>
      <c r="D1911" s="43"/>
      <c r="E1911" s="474"/>
      <c r="K1911" s="391"/>
      <c r="L1911" s="225"/>
      <c r="M1911" s="225"/>
      <c r="N1911" s="225"/>
      <c r="O1911" s="225"/>
      <c r="P1911" s="225"/>
    </row>
    <row r="1912" spans="1:16" s="281" customFormat="1" ht="24" customHeight="1">
      <c r="A1912" s="473"/>
      <c r="B1912" s="443"/>
      <c r="C1912" s="443"/>
      <c r="D1912" s="43"/>
      <c r="E1912" s="474"/>
      <c r="K1912" s="391"/>
      <c r="L1912" s="225"/>
      <c r="M1912" s="225"/>
      <c r="N1912" s="225"/>
      <c r="O1912" s="225"/>
      <c r="P1912" s="225"/>
    </row>
    <row r="1913" spans="1:16" s="281" customFormat="1" ht="24" customHeight="1">
      <c r="A1913" s="473"/>
      <c r="B1913" s="443"/>
      <c r="C1913" s="443"/>
      <c r="D1913" s="43"/>
      <c r="E1913" s="474"/>
      <c r="K1913" s="391"/>
      <c r="L1913" s="225"/>
      <c r="M1913" s="225"/>
      <c r="N1913" s="225"/>
      <c r="O1913" s="225"/>
      <c r="P1913" s="225"/>
    </row>
    <row r="1914" spans="1:16" s="281" customFormat="1" ht="24" customHeight="1">
      <c r="A1914" s="473"/>
      <c r="B1914" s="443"/>
      <c r="C1914" s="443"/>
      <c r="D1914" s="43"/>
      <c r="E1914" s="474"/>
      <c r="K1914" s="391"/>
      <c r="L1914" s="225"/>
      <c r="M1914" s="225"/>
      <c r="N1914" s="225"/>
      <c r="O1914" s="225"/>
      <c r="P1914" s="225"/>
    </row>
    <row r="1915" spans="1:16" s="281" customFormat="1" ht="24" customHeight="1">
      <c r="A1915" s="473"/>
      <c r="B1915" s="443"/>
      <c r="C1915" s="443"/>
      <c r="D1915" s="43"/>
      <c r="E1915" s="474"/>
      <c r="K1915" s="391"/>
      <c r="L1915" s="225"/>
      <c r="M1915" s="225"/>
      <c r="N1915" s="225"/>
      <c r="O1915" s="225"/>
      <c r="P1915" s="225"/>
    </row>
    <row r="1916" spans="1:16" s="281" customFormat="1" ht="24" customHeight="1">
      <c r="A1916" s="473"/>
      <c r="B1916" s="443"/>
      <c r="C1916" s="443"/>
      <c r="D1916" s="43"/>
      <c r="E1916" s="474"/>
      <c r="K1916" s="391"/>
      <c r="L1916" s="225"/>
      <c r="M1916" s="225"/>
      <c r="N1916" s="225"/>
      <c r="O1916" s="225"/>
      <c r="P1916" s="225"/>
    </row>
    <row r="1917" spans="1:16" s="281" customFormat="1" ht="24" customHeight="1">
      <c r="A1917" s="473"/>
      <c r="B1917" s="443"/>
      <c r="C1917" s="443"/>
      <c r="D1917" s="43"/>
      <c r="E1917" s="474"/>
      <c r="K1917" s="391"/>
      <c r="L1917" s="225"/>
      <c r="M1917" s="225"/>
      <c r="N1917" s="225"/>
      <c r="O1917" s="225"/>
      <c r="P1917" s="225"/>
    </row>
    <row r="1918" spans="1:16" s="281" customFormat="1" ht="24" customHeight="1">
      <c r="A1918" s="473"/>
      <c r="B1918" s="443"/>
      <c r="C1918" s="443"/>
      <c r="D1918" s="43"/>
      <c r="E1918" s="474"/>
      <c r="K1918" s="391"/>
      <c r="L1918" s="225"/>
      <c r="M1918" s="225"/>
      <c r="N1918" s="225"/>
      <c r="O1918" s="225"/>
      <c r="P1918" s="225"/>
    </row>
    <row r="1919" spans="1:16" s="281" customFormat="1" ht="24" customHeight="1">
      <c r="A1919" s="473"/>
      <c r="B1919" s="443"/>
      <c r="C1919" s="443"/>
      <c r="D1919" s="43"/>
      <c r="E1919" s="474"/>
      <c r="K1919" s="391"/>
      <c r="L1919" s="225"/>
      <c r="M1919" s="225"/>
      <c r="N1919" s="225"/>
      <c r="O1919" s="225"/>
      <c r="P1919" s="225"/>
    </row>
    <row r="1920" spans="1:16" s="281" customFormat="1" ht="24" customHeight="1">
      <c r="A1920" s="473"/>
      <c r="B1920" s="443"/>
      <c r="C1920" s="443"/>
      <c r="D1920" s="43"/>
      <c r="E1920" s="474"/>
      <c r="K1920" s="391"/>
      <c r="L1920" s="225"/>
      <c r="M1920" s="225"/>
      <c r="N1920" s="225"/>
      <c r="O1920" s="225"/>
      <c r="P1920" s="225"/>
    </row>
    <row r="1921" spans="1:16" s="281" customFormat="1" ht="24" customHeight="1">
      <c r="A1921" s="473"/>
      <c r="B1921" s="443"/>
      <c r="C1921" s="443"/>
      <c r="D1921" s="43"/>
      <c r="E1921" s="474"/>
      <c r="K1921" s="391"/>
      <c r="L1921" s="225"/>
      <c r="M1921" s="225"/>
      <c r="N1921" s="225"/>
      <c r="O1921" s="225"/>
      <c r="P1921" s="225"/>
    </row>
    <row r="1922" spans="1:16" s="281" customFormat="1" ht="24" customHeight="1">
      <c r="A1922" s="473"/>
      <c r="B1922" s="443"/>
      <c r="C1922" s="443"/>
      <c r="D1922" s="43"/>
      <c r="E1922" s="474"/>
      <c r="K1922" s="391"/>
      <c r="L1922" s="225"/>
      <c r="M1922" s="225"/>
      <c r="N1922" s="225"/>
      <c r="O1922" s="225"/>
      <c r="P1922" s="225"/>
    </row>
    <row r="1923" spans="1:16" s="281" customFormat="1" ht="24" customHeight="1">
      <c r="A1923" s="473"/>
      <c r="B1923" s="443"/>
      <c r="C1923" s="443"/>
      <c r="D1923" s="43"/>
      <c r="E1923" s="474"/>
      <c r="K1923" s="391"/>
      <c r="L1923" s="225"/>
      <c r="M1923" s="225"/>
      <c r="N1923" s="225"/>
      <c r="O1923" s="225"/>
      <c r="P1923" s="225"/>
    </row>
    <row r="1924" spans="1:16" s="281" customFormat="1" ht="24" customHeight="1">
      <c r="A1924" s="473"/>
      <c r="B1924" s="443"/>
      <c r="C1924" s="443"/>
      <c r="D1924" s="43"/>
      <c r="E1924" s="474"/>
      <c r="K1924" s="391"/>
      <c r="L1924" s="225"/>
      <c r="M1924" s="225"/>
      <c r="N1924" s="225"/>
      <c r="O1924" s="225"/>
      <c r="P1924" s="225"/>
    </row>
    <row r="1925" spans="1:16" s="281" customFormat="1" ht="24" customHeight="1">
      <c r="A1925" s="473"/>
      <c r="B1925" s="443"/>
      <c r="C1925" s="443"/>
      <c r="D1925" s="43"/>
      <c r="E1925" s="474"/>
      <c r="K1925" s="391"/>
      <c r="L1925" s="225"/>
      <c r="M1925" s="225"/>
      <c r="N1925" s="225"/>
      <c r="O1925" s="225"/>
      <c r="P1925" s="225"/>
    </row>
    <row r="1926" spans="1:16" s="281" customFormat="1" ht="24" customHeight="1">
      <c r="A1926" s="473"/>
      <c r="B1926" s="443"/>
      <c r="C1926" s="443"/>
      <c r="D1926" s="43"/>
      <c r="E1926" s="474"/>
      <c r="K1926" s="391"/>
      <c r="L1926" s="225"/>
      <c r="M1926" s="225"/>
      <c r="N1926" s="225"/>
      <c r="O1926" s="225"/>
      <c r="P1926" s="225"/>
    </row>
    <row r="1927" spans="1:16" s="281" customFormat="1" ht="24" customHeight="1">
      <c r="A1927" s="473"/>
      <c r="B1927" s="443"/>
      <c r="C1927" s="443"/>
      <c r="D1927" s="43"/>
      <c r="E1927" s="474"/>
      <c r="K1927" s="391"/>
      <c r="L1927" s="225"/>
      <c r="M1927" s="225"/>
      <c r="N1927" s="225"/>
      <c r="O1927" s="225"/>
      <c r="P1927" s="225"/>
    </row>
    <row r="1928" spans="1:16" s="281" customFormat="1" ht="24" customHeight="1">
      <c r="A1928" s="473"/>
      <c r="B1928" s="443"/>
      <c r="C1928" s="443"/>
      <c r="D1928" s="43"/>
      <c r="E1928" s="474"/>
      <c r="K1928" s="391"/>
      <c r="L1928" s="225"/>
      <c r="M1928" s="225"/>
      <c r="N1928" s="225"/>
      <c r="O1928" s="225"/>
      <c r="P1928" s="225"/>
    </row>
    <row r="1929" spans="1:16" s="281" customFormat="1" ht="24" customHeight="1">
      <c r="A1929" s="473"/>
      <c r="B1929" s="443"/>
      <c r="C1929" s="443"/>
      <c r="D1929" s="43"/>
      <c r="E1929" s="474"/>
      <c r="K1929" s="391"/>
      <c r="L1929" s="225"/>
      <c r="M1929" s="225"/>
      <c r="N1929" s="225"/>
      <c r="O1929" s="225"/>
      <c r="P1929" s="225"/>
    </row>
    <row r="1930" spans="1:16" s="281" customFormat="1" ht="24" customHeight="1">
      <c r="A1930" s="473"/>
      <c r="B1930" s="443"/>
      <c r="C1930" s="443"/>
      <c r="D1930" s="43"/>
      <c r="E1930" s="474"/>
      <c r="K1930" s="391"/>
      <c r="L1930" s="225"/>
      <c r="M1930" s="225"/>
      <c r="N1930" s="225"/>
      <c r="O1930" s="225"/>
      <c r="P1930" s="225"/>
    </row>
    <row r="1931" spans="1:16" s="281" customFormat="1" ht="24" customHeight="1">
      <c r="A1931" s="473"/>
      <c r="B1931" s="443"/>
      <c r="C1931" s="443"/>
      <c r="D1931" s="43"/>
      <c r="E1931" s="474"/>
      <c r="K1931" s="391"/>
      <c r="L1931" s="225"/>
      <c r="M1931" s="225"/>
      <c r="N1931" s="225"/>
      <c r="O1931" s="225"/>
      <c r="P1931" s="225"/>
    </row>
    <row r="1932" spans="1:16" s="281" customFormat="1" ht="24" customHeight="1">
      <c r="A1932" s="473"/>
      <c r="B1932" s="443"/>
      <c r="C1932" s="443"/>
      <c r="D1932" s="43"/>
      <c r="E1932" s="474"/>
      <c r="K1932" s="391"/>
      <c r="L1932" s="225"/>
      <c r="M1932" s="225"/>
      <c r="N1932" s="225"/>
      <c r="O1932" s="225"/>
      <c r="P1932" s="225"/>
    </row>
    <row r="1933" spans="1:16" s="281" customFormat="1" ht="24" customHeight="1">
      <c r="A1933" s="473"/>
      <c r="B1933" s="443"/>
      <c r="C1933" s="443"/>
      <c r="D1933" s="43"/>
      <c r="E1933" s="474"/>
      <c r="K1933" s="391"/>
      <c r="L1933" s="225"/>
      <c r="M1933" s="225"/>
      <c r="N1933" s="225"/>
      <c r="O1933" s="225"/>
      <c r="P1933" s="225"/>
    </row>
    <row r="1934" spans="1:16" s="281" customFormat="1" ht="24" customHeight="1">
      <c r="A1934" s="473"/>
      <c r="B1934" s="443"/>
      <c r="C1934" s="443"/>
      <c r="D1934" s="43"/>
      <c r="E1934" s="474"/>
      <c r="K1934" s="391"/>
      <c r="L1934" s="225"/>
      <c r="M1934" s="225"/>
      <c r="N1934" s="225"/>
      <c r="O1934" s="225"/>
      <c r="P1934" s="225"/>
    </row>
    <row r="1935" spans="1:16" s="281" customFormat="1" ht="24" customHeight="1">
      <c r="A1935" s="473"/>
      <c r="B1935" s="443"/>
      <c r="C1935" s="443"/>
      <c r="D1935" s="43"/>
      <c r="E1935" s="474"/>
      <c r="K1935" s="391"/>
      <c r="L1935" s="225"/>
      <c r="M1935" s="225"/>
      <c r="N1935" s="225"/>
      <c r="O1935" s="225"/>
      <c r="P1935" s="225"/>
    </row>
    <row r="1936" spans="1:16" s="281" customFormat="1" ht="24" customHeight="1">
      <c r="A1936" s="473"/>
      <c r="B1936" s="443"/>
      <c r="C1936" s="443"/>
      <c r="D1936" s="43"/>
      <c r="E1936" s="474"/>
      <c r="K1936" s="391"/>
      <c r="L1936" s="225"/>
      <c r="M1936" s="225"/>
      <c r="N1936" s="225"/>
      <c r="O1936" s="225"/>
      <c r="P1936" s="225"/>
    </row>
    <row r="1937" spans="1:16" s="281" customFormat="1" ht="24" customHeight="1">
      <c r="A1937" s="473"/>
      <c r="B1937" s="443"/>
      <c r="C1937" s="443"/>
      <c r="D1937" s="43"/>
      <c r="E1937" s="474"/>
      <c r="K1937" s="391"/>
      <c r="L1937" s="225"/>
      <c r="M1937" s="225"/>
      <c r="N1937" s="225"/>
      <c r="O1937" s="225"/>
      <c r="P1937" s="225"/>
    </row>
    <row r="1938" spans="1:16" s="281" customFormat="1" ht="24" customHeight="1">
      <c r="A1938" s="473"/>
      <c r="B1938" s="443"/>
      <c r="C1938" s="443"/>
      <c r="D1938" s="43"/>
      <c r="E1938" s="474"/>
      <c r="K1938" s="391"/>
      <c r="L1938" s="225"/>
      <c r="M1938" s="225"/>
      <c r="N1938" s="225"/>
      <c r="O1938" s="225"/>
      <c r="P1938" s="225"/>
    </row>
    <row r="1939" spans="1:16" s="281" customFormat="1" ht="24" customHeight="1">
      <c r="A1939" s="473"/>
      <c r="B1939" s="443"/>
      <c r="C1939" s="443"/>
      <c r="D1939" s="43"/>
      <c r="E1939" s="474"/>
      <c r="K1939" s="391"/>
      <c r="L1939" s="225"/>
      <c r="M1939" s="225"/>
      <c r="N1939" s="225"/>
      <c r="O1939" s="225"/>
      <c r="P1939" s="225"/>
    </row>
    <row r="1940" spans="1:16" s="281" customFormat="1" ht="24" customHeight="1">
      <c r="A1940" s="473"/>
      <c r="B1940" s="443"/>
      <c r="C1940" s="443"/>
      <c r="D1940" s="43"/>
      <c r="E1940" s="474"/>
      <c r="K1940" s="391"/>
      <c r="L1940" s="225"/>
      <c r="M1940" s="225"/>
      <c r="N1940" s="225"/>
      <c r="O1940" s="225"/>
      <c r="P1940" s="225"/>
    </row>
    <row r="1941" spans="1:16" s="281" customFormat="1" ht="24" customHeight="1">
      <c r="A1941" s="473"/>
      <c r="B1941" s="443"/>
      <c r="C1941" s="443"/>
      <c r="D1941" s="43"/>
      <c r="E1941" s="474"/>
      <c r="K1941" s="391"/>
      <c r="L1941" s="225"/>
      <c r="M1941" s="225"/>
      <c r="N1941" s="225"/>
      <c r="O1941" s="225"/>
      <c r="P1941" s="225"/>
    </row>
    <row r="1942" spans="1:16" s="281" customFormat="1" ht="24" customHeight="1">
      <c r="A1942" s="473"/>
      <c r="B1942" s="443"/>
      <c r="C1942" s="443"/>
      <c r="D1942" s="43"/>
      <c r="E1942" s="474"/>
      <c r="K1942" s="391"/>
      <c r="L1942" s="225"/>
      <c r="M1942" s="225"/>
      <c r="N1942" s="225"/>
      <c r="O1942" s="225"/>
      <c r="P1942" s="225"/>
    </row>
    <row r="1943" spans="1:16" s="281" customFormat="1" ht="24" customHeight="1">
      <c r="A1943" s="473"/>
      <c r="B1943" s="443"/>
      <c r="C1943" s="443"/>
      <c r="D1943" s="43"/>
      <c r="E1943" s="474"/>
      <c r="K1943" s="391"/>
      <c r="L1943" s="225"/>
      <c r="M1943" s="225"/>
      <c r="N1943" s="225"/>
      <c r="O1943" s="225"/>
      <c r="P1943" s="225"/>
    </row>
    <row r="1944" spans="1:16" s="281" customFormat="1" ht="24" customHeight="1">
      <c r="A1944" s="473"/>
      <c r="B1944" s="443"/>
      <c r="C1944" s="443"/>
      <c r="D1944" s="43"/>
      <c r="E1944" s="474"/>
      <c r="K1944" s="391"/>
      <c r="L1944" s="225"/>
      <c r="M1944" s="225"/>
      <c r="N1944" s="225"/>
      <c r="O1944" s="225"/>
      <c r="P1944" s="225"/>
    </row>
    <row r="1945" spans="1:16" s="281" customFormat="1" ht="24" customHeight="1">
      <c r="A1945" s="473"/>
      <c r="B1945" s="443"/>
      <c r="C1945" s="443"/>
      <c r="D1945" s="43"/>
      <c r="E1945" s="474"/>
      <c r="K1945" s="391"/>
      <c r="L1945" s="225"/>
      <c r="M1945" s="225"/>
      <c r="N1945" s="225"/>
      <c r="O1945" s="225"/>
      <c r="P1945" s="225"/>
    </row>
    <row r="1946" spans="1:16" s="281" customFormat="1" ht="24" customHeight="1">
      <c r="A1946" s="473"/>
      <c r="B1946" s="443"/>
      <c r="C1946" s="443"/>
      <c r="D1946" s="43"/>
      <c r="E1946" s="474"/>
      <c r="K1946" s="391"/>
      <c r="L1946" s="225"/>
      <c r="M1946" s="225"/>
      <c r="N1946" s="225"/>
      <c r="O1946" s="225"/>
      <c r="P1946" s="225"/>
    </row>
    <row r="1947" spans="1:16" s="281" customFormat="1" ht="24" customHeight="1">
      <c r="A1947" s="473"/>
      <c r="B1947" s="443"/>
      <c r="C1947" s="443"/>
      <c r="D1947" s="43"/>
      <c r="E1947" s="474"/>
      <c r="K1947" s="391"/>
      <c r="L1947" s="225"/>
      <c r="M1947" s="225"/>
      <c r="N1947" s="225"/>
      <c r="O1947" s="225"/>
      <c r="P1947" s="225"/>
    </row>
    <row r="1948" spans="1:16" s="281" customFormat="1" ht="24" customHeight="1">
      <c r="A1948" s="473"/>
      <c r="B1948" s="443"/>
      <c r="C1948" s="443"/>
      <c r="D1948" s="43"/>
      <c r="E1948" s="474"/>
      <c r="K1948" s="391"/>
      <c r="L1948" s="225"/>
      <c r="M1948" s="225"/>
      <c r="N1948" s="225"/>
      <c r="O1948" s="225"/>
      <c r="P1948" s="225"/>
    </row>
    <row r="1949" spans="1:16" s="281" customFormat="1" ht="24" customHeight="1">
      <c r="A1949" s="473"/>
      <c r="B1949" s="443"/>
      <c r="C1949" s="443"/>
      <c r="D1949" s="43"/>
      <c r="E1949" s="474"/>
      <c r="K1949" s="391"/>
      <c r="L1949" s="225"/>
      <c r="M1949" s="225"/>
      <c r="N1949" s="225"/>
      <c r="O1949" s="225"/>
      <c r="P1949" s="225"/>
    </row>
    <row r="1950" spans="1:16" s="281" customFormat="1" ht="24" customHeight="1">
      <c r="A1950" s="473"/>
      <c r="B1950" s="443"/>
      <c r="C1950" s="443"/>
      <c r="D1950" s="43"/>
      <c r="E1950" s="474"/>
      <c r="K1950" s="391"/>
      <c r="L1950" s="225"/>
      <c r="M1950" s="225"/>
      <c r="N1950" s="225"/>
      <c r="O1950" s="225"/>
      <c r="P1950" s="225"/>
    </row>
    <row r="1951" spans="1:16" s="281" customFormat="1" ht="24" customHeight="1">
      <c r="A1951" s="473"/>
      <c r="B1951" s="443"/>
      <c r="C1951" s="443"/>
      <c r="D1951" s="43"/>
      <c r="E1951" s="474"/>
      <c r="K1951" s="391"/>
      <c r="L1951" s="225"/>
      <c r="M1951" s="225"/>
      <c r="N1951" s="225"/>
      <c r="O1951" s="225"/>
      <c r="P1951" s="225"/>
    </row>
    <row r="1952" spans="1:16" s="281" customFormat="1" ht="24" customHeight="1">
      <c r="A1952" s="473"/>
      <c r="B1952" s="443"/>
      <c r="C1952" s="443"/>
      <c r="D1952" s="43"/>
      <c r="E1952" s="474"/>
      <c r="K1952" s="391"/>
      <c r="L1952" s="225"/>
      <c r="M1952" s="225"/>
      <c r="N1952" s="225"/>
      <c r="O1952" s="225"/>
      <c r="P1952" s="225"/>
    </row>
    <row r="1953" spans="1:16" s="281" customFormat="1" ht="24" customHeight="1">
      <c r="A1953" s="473"/>
      <c r="B1953" s="443"/>
      <c r="C1953" s="443"/>
      <c r="D1953" s="43"/>
      <c r="E1953" s="474"/>
      <c r="K1953" s="391"/>
      <c r="L1953" s="225"/>
      <c r="M1953" s="225"/>
      <c r="N1953" s="225"/>
      <c r="O1953" s="225"/>
      <c r="P1953" s="225"/>
    </row>
    <row r="1954" spans="1:16" s="281" customFormat="1" ht="24" customHeight="1">
      <c r="A1954" s="473"/>
      <c r="B1954" s="443"/>
      <c r="C1954" s="443"/>
      <c r="D1954" s="43"/>
      <c r="E1954" s="474"/>
      <c r="K1954" s="391"/>
      <c r="L1954" s="225"/>
      <c r="M1954" s="225"/>
      <c r="N1954" s="225"/>
      <c r="O1954" s="225"/>
      <c r="P1954" s="225"/>
    </row>
    <row r="1955" spans="1:16" s="281" customFormat="1" ht="24" customHeight="1">
      <c r="A1955" s="473"/>
      <c r="B1955" s="443"/>
      <c r="C1955" s="443"/>
      <c r="D1955" s="43"/>
      <c r="E1955" s="474"/>
      <c r="K1955" s="391"/>
      <c r="L1955" s="225"/>
      <c r="M1955" s="225"/>
      <c r="N1955" s="225"/>
      <c r="O1955" s="225"/>
      <c r="P1955" s="225"/>
    </row>
    <row r="1956" spans="1:16" s="281" customFormat="1" ht="24" customHeight="1">
      <c r="A1956" s="473"/>
      <c r="B1956" s="443"/>
      <c r="C1956" s="443"/>
      <c r="D1956" s="43"/>
      <c r="E1956" s="474"/>
      <c r="K1956" s="391"/>
      <c r="L1956" s="225"/>
      <c r="M1956" s="225"/>
      <c r="N1956" s="225"/>
      <c r="O1956" s="225"/>
      <c r="P1956" s="225"/>
    </row>
    <row r="1957" spans="1:16" s="281" customFormat="1" ht="24" customHeight="1">
      <c r="A1957" s="473"/>
      <c r="B1957" s="443"/>
      <c r="C1957" s="443"/>
      <c r="D1957" s="43"/>
      <c r="E1957" s="474"/>
      <c r="K1957" s="391"/>
      <c r="L1957" s="225"/>
      <c r="M1957" s="225"/>
      <c r="N1957" s="225"/>
      <c r="O1957" s="225"/>
      <c r="P1957" s="225"/>
    </row>
    <row r="1958" spans="1:16" s="281" customFormat="1" ht="24" customHeight="1">
      <c r="A1958" s="473"/>
      <c r="B1958" s="443"/>
      <c r="C1958" s="443"/>
      <c r="D1958" s="43"/>
      <c r="E1958" s="474"/>
      <c r="K1958" s="391"/>
      <c r="L1958" s="225"/>
      <c r="M1958" s="225"/>
      <c r="N1958" s="225"/>
      <c r="O1958" s="225"/>
      <c r="P1958" s="225"/>
    </row>
    <row r="1959" spans="1:16" s="281" customFormat="1" ht="24" customHeight="1">
      <c r="A1959" s="473"/>
      <c r="B1959" s="443"/>
      <c r="C1959" s="443"/>
      <c r="D1959" s="43"/>
      <c r="E1959" s="474"/>
      <c r="K1959" s="391"/>
      <c r="L1959" s="225"/>
      <c r="M1959" s="225"/>
      <c r="N1959" s="225"/>
      <c r="O1959" s="225"/>
      <c r="P1959" s="225"/>
    </row>
    <row r="1960" spans="1:16" s="281" customFormat="1" ht="24" customHeight="1">
      <c r="A1960" s="473"/>
      <c r="B1960" s="443"/>
      <c r="C1960" s="443"/>
      <c r="D1960" s="43"/>
      <c r="E1960" s="474"/>
      <c r="K1960" s="391"/>
      <c r="L1960" s="225"/>
      <c r="M1960" s="225"/>
      <c r="N1960" s="225"/>
      <c r="O1960" s="225"/>
      <c r="P1960" s="225"/>
    </row>
    <row r="1961" spans="1:16" s="281" customFormat="1" ht="24" customHeight="1">
      <c r="A1961" s="473"/>
      <c r="B1961" s="443"/>
      <c r="C1961" s="443"/>
      <c r="D1961" s="43"/>
      <c r="E1961" s="474"/>
      <c r="K1961" s="391"/>
      <c r="L1961" s="225"/>
      <c r="M1961" s="225"/>
      <c r="N1961" s="225"/>
      <c r="O1961" s="225"/>
      <c r="P1961" s="225"/>
    </row>
    <row r="1962" spans="1:16" s="281" customFormat="1" ht="24" customHeight="1">
      <c r="A1962" s="473"/>
      <c r="B1962" s="443"/>
      <c r="C1962" s="443"/>
      <c r="D1962" s="43"/>
      <c r="E1962" s="474"/>
      <c r="K1962" s="391"/>
      <c r="L1962" s="225"/>
      <c r="M1962" s="225"/>
      <c r="N1962" s="225"/>
      <c r="O1962" s="225"/>
      <c r="P1962" s="225"/>
    </row>
    <row r="1963" spans="1:16" s="281" customFormat="1" ht="24" customHeight="1">
      <c r="A1963" s="473"/>
      <c r="B1963" s="443"/>
      <c r="C1963" s="443"/>
      <c r="D1963" s="43"/>
      <c r="E1963" s="474"/>
      <c r="K1963" s="391"/>
      <c r="L1963" s="225"/>
      <c r="M1963" s="225"/>
      <c r="N1963" s="225"/>
      <c r="O1963" s="225"/>
      <c r="P1963" s="225"/>
    </row>
    <row r="1964" spans="1:16" s="281" customFormat="1" ht="24" customHeight="1">
      <c r="A1964" s="473"/>
      <c r="B1964" s="443"/>
      <c r="C1964" s="443"/>
      <c r="D1964" s="43"/>
      <c r="E1964" s="474"/>
      <c r="K1964" s="391"/>
      <c r="L1964" s="225"/>
      <c r="M1964" s="225"/>
      <c r="N1964" s="225"/>
      <c r="O1964" s="225"/>
      <c r="P1964" s="225"/>
    </row>
    <row r="1965" spans="1:16" s="281" customFormat="1" ht="24" customHeight="1">
      <c r="A1965" s="473"/>
      <c r="B1965" s="443"/>
      <c r="C1965" s="443"/>
      <c r="D1965" s="43"/>
      <c r="E1965" s="474"/>
      <c r="K1965" s="391"/>
      <c r="L1965" s="225"/>
      <c r="M1965" s="225"/>
      <c r="N1965" s="225"/>
      <c r="O1965" s="225"/>
      <c r="P1965" s="225"/>
    </row>
    <row r="1966" spans="1:16" s="281" customFormat="1" ht="24" customHeight="1">
      <c r="A1966" s="473"/>
      <c r="B1966" s="443"/>
      <c r="C1966" s="443"/>
      <c r="D1966" s="43"/>
      <c r="E1966" s="474"/>
      <c r="K1966" s="391"/>
      <c r="L1966" s="225"/>
      <c r="M1966" s="225"/>
      <c r="N1966" s="225"/>
      <c r="O1966" s="225"/>
      <c r="P1966" s="225"/>
    </row>
    <row r="1967" spans="1:16" s="281" customFormat="1" ht="24" customHeight="1">
      <c r="A1967" s="473"/>
      <c r="B1967" s="443"/>
      <c r="C1967" s="443"/>
      <c r="D1967" s="43"/>
      <c r="E1967" s="474"/>
      <c r="K1967" s="391"/>
      <c r="L1967" s="225"/>
      <c r="M1967" s="225"/>
      <c r="N1967" s="225"/>
      <c r="O1967" s="225"/>
      <c r="P1967" s="225"/>
    </row>
    <row r="1968" spans="1:16" s="281" customFormat="1" ht="24" customHeight="1">
      <c r="A1968" s="473"/>
      <c r="B1968" s="443"/>
      <c r="C1968" s="443"/>
      <c r="D1968" s="43"/>
      <c r="E1968" s="474"/>
      <c r="K1968" s="391"/>
      <c r="L1968" s="225"/>
      <c r="M1968" s="225"/>
      <c r="N1968" s="225"/>
      <c r="O1968" s="225"/>
      <c r="P1968" s="225"/>
    </row>
    <row r="1969" spans="1:16" s="281" customFormat="1" ht="24" customHeight="1">
      <c r="A1969" s="473"/>
      <c r="B1969" s="443"/>
      <c r="C1969" s="443"/>
      <c r="D1969" s="43"/>
      <c r="E1969" s="474"/>
      <c r="K1969" s="391"/>
      <c r="L1969" s="225"/>
      <c r="M1969" s="225"/>
      <c r="N1969" s="225"/>
      <c r="O1969" s="225"/>
      <c r="P1969" s="225"/>
    </row>
    <row r="1970" spans="1:16" s="281" customFormat="1" ht="24" customHeight="1">
      <c r="A1970" s="473"/>
      <c r="B1970" s="443"/>
      <c r="C1970" s="443"/>
      <c r="D1970" s="43"/>
      <c r="E1970" s="474"/>
      <c r="K1970" s="391"/>
      <c r="L1970" s="225"/>
      <c r="M1970" s="225"/>
      <c r="N1970" s="225"/>
      <c r="O1970" s="225"/>
      <c r="P1970" s="225"/>
    </row>
    <row r="1971" spans="1:16" s="281" customFormat="1" ht="24" customHeight="1">
      <c r="A1971" s="473"/>
      <c r="B1971" s="443"/>
      <c r="C1971" s="443"/>
      <c r="D1971" s="43"/>
      <c r="E1971" s="474"/>
      <c r="K1971" s="391"/>
      <c r="L1971" s="225"/>
      <c r="M1971" s="225"/>
      <c r="N1971" s="225"/>
      <c r="O1971" s="225"/>
      <c r="P1971" s="225"/>
    </row>
    <row r="1972" spans="1:16" s="281" customFormat="1" ht="24" customHeight="1">
      <c r="A1972" s="473"/>
      <c r="B1972" s="443"/>
      <c r="C1972" s="443"/>
      <c r="D1972" s="43"/>
      <c r="E1972" s="474"/>
      <c r="K1972" s="391"/>
      <c r="L1972" s="225"/>
      <c r="M1972" s="225"/>
      <c r="N1972" s="225"/>
      <c r="O1972" s="225"/>
      <c r="P1972" s="225"/>
    </row>
    <row r="1973" spans="1:16" s="281" customFormat="1" ht="24" customHeight="1">
      <c r="A1973" s="473"/>
      <c r="B1973" s="443"/>
      <c r="C1973" s="443"/>
      <c r="D1973" s="43"/>
      <c r="E1973" s="474"/>
      <c r="K1973" s="391"/>
      <c r="L1973" s="225"/>
      <c r="M1973" s="225"/>
      <c r="N1973" s="225"/>
      <c r="O1973" s="225"/>
      <c r="P1973" s="225"/>
    </row>
    <row r="1974" spans="1:16" s="281" customFormat="1" ht="24" customHeight="1">
      <c r="A1974" s="473"/>
      <c r="B1974" s="443"/>
      <c r="C1974" s="443"/>
      <c r="D1974" s="43"/>
      <c r="E1974" s="474"/>
      <c r="K1974" s="391"/>
      <c r="L1974" s="225"/>
      <c r="M1974" s="225"/>
      <c r="N1974" s="225"/>
      <c r="O1974" s="225"/>
      <c r="P1974" s="225"/>
    </row>
    <row r="1975" spans="1:16" s="281" customFormat="1" ht="24" customHeight="1">
      <c r="A1975" s="473"/>
      <c r="B1975" s="443"/>
      <c r="C1975" s="443"/>
      <c r="D1975" s="43"/>
      <c r="E1975" s="474"/>
      <c r="K1975" s="391"/>
      <c r="L1975" s="225"/>
      <c r="M1975" s="225"/>
      <c r="N1975" s="225"/>
      <c r="O1975" s="225"/>
      <c r="P1975" s="225"/>
    </row>
    <row r="1976" spans="1:16" s="281" customFormat="1" ht="24" customHeight="1">
      <c r="A1976" s="473"/>
      <c r="B1976" s="443"/>
      <c r="C1976" s="443"/>
      <c r="D1976" s="43"/>
      <c r="E1976" s="474"/>
      <c r="K1976" s="391"/>
      <c r="L1976" s="225"/>
      <c r="M1976" s="225"/>
      <c r="N1976" s="225"/>
      <c r="O1976" s="225"/>
      <c r="P1976" s="225"/>
    </row>
    <row r="1977" spans="1:16" s="281" customFormat="1" ht="24" customHeight="1">
      <c r="A1977" s="473"/>
      <c r="B1977" s="443"/>
      <c r="C1977" s="443"/>
      <c r="D1977" s="43"/>
      <c r="E1977" s="474"/>
      <c r="K1977" s="391"/>
      <c r="L1977" s="225"/>
      <c r="M1977" s="225"/>
      <c r="N1977" s="225"/>
      <c r="O1977" s="225"/>
      <c r="P1977" s="225"/>
    </row>
    <row r="1978" spans="1:16" s="281" customFormat="1" ht="24" customHeight="1">
      <c r="A1978" s="473"/>
      <c r="B1978" s="443"/>
      <c r="C1978" s="443"/>
      <c r="D1978" s="43"/>
      <c r="E1978" s="474"/>
      <c r="K1978" s="391"/>
      <c r="L1978" s="225"/>
      <c r="M1978" s="225"/>
      <c r="N1978" s="225"/>
      <c r="O1978" s="225"/>
      <c r="P1978" s="225"/>
    </row>
    <row r="1979" spans="1:16" s="281" customFormat="1" ht="24" customHeight="1">
      <c r="A1979" s="473"/>
      <c r="B1979" s="443"/>
      <c r="C1979" s="443"/>
      <c r="D1979" s="43"/>
      <c r="E1979" s="474"/>
      <c r="K1979" s="391"/>
      <c r="L1979" s="225"/>
      <c r="M1979" s="225"/>
      <c r="N1979" s="225"/>
      <c r="O1979" s="225"/>
      <c r="P1979" s="225"/>
    </row>
    <row r="1980" spans="1:16" s="281" customFormat="1" ht="24" customHeight="1">
      <c r="A1980" s="473"/>
      <c r="B1980" s="443"/>
      <c r="C1980" s="443"/>
      <c r="D1980" s="43"/>
      <c r="E1980" s="474"/>
      <c r="K1980" s="391"/>
      <c r="L1980" s="225"/>
      <c r="M1980" s="225"/>
      <c r="N1980" s="225"/>
      <c r="O1980" s="225"/>
      <c r="P1980" s="225"/>
    </row>
    <row r="1981" spans="1:16" s="281" customFormat="1" ht="24" customHeight="1">
      <c r="A1981" s="473"/>
      <c r="B1981" s="443"/>
      <c r="C1981" s="443"/>
      <c r="D1981" s="43"/>
      <c r="E1981" s="474"/>
      <c r="K1981" s="391"/>
      <c r="L1981" s="225"/>
      <c r="M1981" s="225"/>
      <c r="N1981" s="225"/>
      <c r="O1981" s="225"/>
      <c r="P1981" s="225"/>
    </row>
    <row r="1982" spans="1:16" s="281" customFormat="1" ht="24" customHeight="1">
      <c r="A1982" s="473"/>
      <c r="B1982" s="443"/>
      <c r="C1982" s="443"/>
      <c r="D1982" s="43"/>
      <c r="E1982" s="474"/>
      <c r="K1982" s="391"/>
      <c r="L1982" s="225"/>
      <c r="M1982" s="225"/>
      <c r="N1982" s="225"/>
      <c r="O1982" s="225"/>
      <c r="P1982" s="225"/>
    </row>
    <row r="1983" spans="1:16" s="281" customFormat="1" ht="24" customHeight="1">
      <c r="A1983" s="473"/>
      <c r="B1983" s="443"/>
      <c r="C1983" s="443"/>
      <c r="D1983" s="43"/>
      <c r="E1983" s="474"/>
      <c r="K1983" s="391"/>
      <c r="L1983" s="225"/>
      <c r="M1983" s="225"/>
      <c r="N1983" s="225"/>
      <c r="O1983" s="225"/>
      <c r="P1983" s="225"/>
    </row>
    <row r="1984" spans="1:16" s="281" customFormat="1" ht="24" customHeight="1">
      <c r="A1984" s="473"/>
      <c r="B1984" s="443"/>
      <c r="C1984" s="443"/>
      <c r="D1984" s="43"/>
      <c r="E1984" s="474"/>
      <c r="K1984" s="391"/>
      <c r="L1984" s="225"/>
      <c r="M1984" s="225"/>
      <c r="N1984" s="225"/>
      <c r="O1984" s="225"/>
      <c r="P1984" s="225"/>
    </row>
    <row r="1985" spans="1:16" s="281" customFormat="1" ht="24" customHeight="1">
      <c r="A1985" s="473"/>
      <c r="B1985" s="443"/>
      <c r="C1985" s="443"/>
      <c r="D1985" s="43"/>
      <c r="E1985" s="474"/>
      <c r="K1985" s="391"/>
      <c r="L1985" s="225"/>
      <c r="M1985" s="225"/>
      <c r="N1985" s="225"/>
      <c r="O1985" s="225"/>
      <c r="P1985" s="225"/>
    </row>
    <row r="1986" spans="1:16" s="281" customFormat="1" ht="24" customHeight="1">
      <c r="A1986" s="473"/>
      <c r="B1986" s="443"/>
      <c r="C1986" s="443"/>
      <c r="D1986" s="43"/>
      <c r="E1986" s="474"/>
      <c r="K1986" s="391"/>
      <c r="L1986" s="225"/>
      <c r="M1986" s="225"/>
      <c r="N1986" s="225"/>
      <c r="O1986" s="225"/>
      <c r="P1986" s="225"/>
    </row>
    <row r="1987" spans="1:16" s="281" customFormat="1" ht="24" customHeight="1">
      <c r="A1987" s="473"/>
      <c r="B1987" s="443"/>
      <c r="C1987" s="443"/>
      <c r="D1987" s="43"/>
      <c r="E1987" s="474"/>
      <c r="K1987" s="391"/>
      <c r="L1987" s="225"/>
      <c r="M1987" s="225"/>
      <c r="N1987" s="225"/>
      <c r="O1987" s="225"/>
      <c r="P1987" s="225"/>
    </row>
    <row r="1988" spans="1:16" s="281" customFormat="1" ht="24" customHeight="1">
      <c r="A1988" s="473"/>
      <c r="B1988" s="443"/>
      <c r="C1988" s="443"/>
      <c r="D1988" s="43"/>
      <c r="E1988" s="474"/>
      <c r="K1988" s="391"/>
      <c r="L1988" s="225"/>
      <c r="M1988" s="225"/>
      <c r="N1988" s="225"/>
      <c r="O1988" s="225"/>
      <c r="P1988" s="225"/>
    </row>
    <row r="1989" spans="1:16" s="281" customFormat="1" ht="24" customHeight="1">
      <c r="A1989" s="473"/>
      <c r="B1989" s="443"/>
      <c r="C1989" s="443"/>
      <c r="D1989" s="43"/>
      <c r="E1989" s="474"/>
      <c r="K1989" s="391"/>
      <c r="L1989" s="225"/>
      <c r="M1989" s="225"/>
      <c r="N1989" s="225"/>
      <c r="O1989" s="225"/>
      <c r="P1989" s="225"/>
    </row>
    <row r="1990" spans="1:16" s="281" customFormat="1" ht="24" customHeight="1">
      <c r="A1990" s="473"/>
      <c r="B1990" s="443"/>
      <c r="C1990" s="443"/>
      <c r="D1990" s="43"/>
      <c r="E1990" s="474"/>
      <c r="K1990" s="391"/>
      <c r="L1990" s="225"/>
      <c r="M1990" s="225"/>
      <c r="N1990" s="225"/>
      <c r="O1990" s="225"/>
      <c r="P1990" s="225"/>
    </row>
    <row r="1991" spans="1:16" s="281" customFormat="1" ht="24" customHeight="1">
      <c r="A1991" s="473"/>
      <c r="B1991" s="443"/>
      <c r="C1991" s="443"/>
      <c r="D1991" s="43"/>
      <c r="E1991" s="474"/>
      <c r="K1991" s="391"/>
      <c r="L1991" s="225"/>
      <c r="M1991" s="225"/>
      <c r="N1991" s="225"/>
      <c r="O1991" s="225"/>
      <c r="P1991" s="225"/>
    </row>
    <row r="1992" spans="1:16" s="281" customFormat="1" ht="24" customHeight="1">
      <c r="A1992" s="473"/>
      <c r="B1992" s="443"/>
      <c r="C1992" s="443"/>
      <c r="D1992" s="43"/>
      <c r="E1992" s="474"/>
      <c r="K1992" s="391"/>
      <c r="L1992" s="225"/>
      <c r="M1992" s="225"/>
      <c r="N1992" s="225"/>
      <c r="O1992" s="225"/>
      <c r="P1992" s="225"/>
    </row>
    <row r="1993" spans="1:16" s="281" customFormat="1" ht="24" customHeight="1">
      <c r="A1993" s="473"/>
      <c r="B1993" s="443"/>
      <c r="C1993" s="443"/>
      <c r="D1993" s="43"/>
      <c r="E1993" s="474"/>
      <c r="K1993" s="391"/>
      <c r="L1993" s="225"/>
      <c r="M1993" s="225"/>
      <c r="N1993" s="225"/>
      <c r="O1993" s="225"/>
      <c r="P1993" s="225"/>
    </row>
    <row r="1994" spans="1:16" s="281" customFormat="1" ht="24" customHeight="1">
      <c r="A1994" s="473"/>
      <c r="B1994" s="443"/>
      <c r="C1994" s="443"/>
      <c r="D1994" s="43"/>
      <c r="E1994" s="474"/>
      <c r="K1994" s="391"/>
      <c r="L1994" s="225"/>
      <c r="M1994" s="225"/>
      <c r="N1994" s="225"/>
      <c r="O1994" s="225"/>
      <c r="P1994" s="225"/>
    </row>
    <row r="1995" spans="1:16" s="281" customFormat="1" ht="24" customHeight="1">
      <c r="A1995" s="473"/>
      <c r="B1995" s="443"/>
      <c r="C1995" s="443"/>
      <c r="D1995" s="43"/>
      <c r="E1995" s="474"/>
      <c r="K1995" s="391"/>
      <c r="L1995" s="225"/>
      <c r="M1995" s="225"/>
      <c r="N1995" s="225"/>
      <c r="O1995" s="225"/>
      <c r="P1995" s="225"/>
    </row>
    <row r="1996" spans="1:16" s="281" customFormat="1" ht="24" customHeight="1">
      <c r="A1996" s="473"/>
      <c r="B1996" s="443"/>
      <c r="C1996" s="443"/>
      <c r="D1996" s="43"/>
      <c r="E1996" s="474"/>
      <c r="K1996" s="391"/>
      <c r="L1996" s="225"/>
      <c r="M1996" s="225"/>
      <c r="N1996" s="225"/>
      <c r="O1996" s="225"/>
      <c r="P1996" s="225"/>
    </row>
    <row r="1997" spans="1:16" s="281" customFormat="1" ht="24" customHeight="1">
      <c r="A1997" s="473"/>
      <c r="B1997" s="443"/>
      <c r="C1997" s="443"/>
      <c r="D1997" s="43"/>
      <c r="E1997" s="474"/>
      <c r="K1997" s="391"/>
      <c r="L1997" s="225"/>
      <c r="M1997" s="225"/>
      <c r="N1997" s="225"/>
      <c r="O1997" s="225"/>
      <c r="P1997" s="225"/>
    </row>
    <row r="1998" spans="1:16" s="281" customFormat="1" ht="24" customHeight="1">
      <c r="A1998" s="473"/>
      <c r="B1998" s="443"/>
      <c r="C1998" s="443"/>
      <c r="D1998" s="43"/>
      <c r="E1998" s="474"/>
      <c r="K1998" s="391"/>
      <c r="L1998" s="225"/>
      <c r="M1998" s="225"/>
      <c r="N1998" s="225"/>
      <c r="O1998" s="225"/>
      <c r="P1998" s="225"/>
    </row>
    <row r="1999" spans="1:16" s="281" customFormat="1" ht="24" customHeight="1">
      <c r="A1999" s="473"/>
      <c r="B1999" s="443"/>
      <c r="C1999" s="443"/>
      <c r="D1999" s="43"/>
      <c r="E1999" s="474"/>
      <c r="K1999" s="391"/>
      <c r="L1999" s="225"/>
      <c r="M1999" s="225"/>
      <c r="N1999" s="225"/>
      <c r="O1999" s="225"/>
      <c r="P1999" s="225"/>
    </row>
    <row r="2000" spans="1:16" s="281" customFormat="1" ht="24" customHeight="1">
      <c r="A2000" s="473"/>
      <c r="B2000" s="443"/>
      <c r="C2000" s="443"/>
      <c r="D2000" s="43"/>
      <c r="E2000" s="474"/>
      <c r="K2000" s="391"/>
      <c r="L2000" s="225"/>
      <c r="M2000" s="225"/>
      <c r="N2000" s="225"/>
      <c r="O2000" s="225"/>
      <c r="P2000" s="225"/>
    </row>
    <row r="2001" spans="1:16" s="281" customFormat="1" ht="24" customHeight="1">
      <c r="A2001" s="473"/>
      <c r="B2001" s="443"/>
      <c r="C2001" s="443"/>
      <c r="D2001" s="43"/>
      <c r="E2001" s="474"/>
      <c r="K2001" s="391"/>
      <c r="L2001" s="225"/>
      <c r="M2001" s="225"/>
      <c r="N2001" s="225"/>
      <c r="O2001" s="225"/>
      <c r="P2001" s="225"/>
    </row>
    <row r="2002" spans="1:16" s="281" customFormat="1" ht="24" customHeight="1">
      <c r="A2002" s="473"/>
      <c r="B2002" s="443"/>
      <c r="C2002" s="443"/>
      <c r="D2002" s="43"/>
      <c r="E2002" s="474"/>
      <c r="K2002" s="391"/>
      <c r="L2002" s="225"/>
      <c r="M2002" s="225"/>
      <c r="N2002" s="225"/>
      <c r="O2002" s="225"/>
      <c r="P2002" s="225"/>
    </row>
    <row r="2003" spans="1:16" s="281" customFormat="1" ht="24" customHeight="1">
      <c r="A2003" s="473"/>
      <c r="B2003" s="443"/>
      <c r="C2003" s="443"/>
      <c r="D2003" s="43"/>
      <c r="E2003" s="474"/>
      <c r="K2003" s="391"/>
      <c r="L2003" s="225"/>
      <c r="M2003" s="225"/>
      <c r="N2003" s="225"/>
      <c r="O2003" s="225"/>
      <c r="P2003" s="225"/>
    </row>
    <row r="2004" spans="1:16" s="281" customFormat="1" ht="24" customHeight="1">
      <c r="A2004" s="473"/>
      <c r="B2004" s="443"/>
      <c r="C2004" s="443"/>
      <c r="D2004" s="43"/>
      <c r="E2004" s="474"/>
      <c r="K2004" s="391"/>
      <c r="L2004" s="225"/>
      <c r="M2004" s="225"/>
      <c r="N2004" s="225"/>
      <c r="O2004" s="225"/>
      <c r="P2004" s="225"/>
    </row>
    <row r="2005" spans="1:16" s="281" customFormat="1" ht="24" customHeight="1">
      <c r="A2005" s="473"/>
      <c r="B2005" s="443"/>
      <c r="C2005" s="443"/>
      <c r="D2005" s="43"/>
      <c r="E2005" s="474"/>
      <c r="K2005" s="391"/>
      <c r="L2005" s="225"/>
      <c r="M2005" s="225"/>
      <c r="N2005" s="225"/>
      <c r="O2005" s="225"/>
      <c r="P2005" s="225"/>
    </row>
    <row r="2006" spans="1:16" s="281" customFormat="1" ht="24" customHeight="1">
      <c r="A2006" s="473"/>
      <c r="B2006" s="443"/>
      <c r="C2006" s="443"/>
      <c r="D2006" s="43"/>
      <c r="E2006" s="474"/>
      <c r="K2006" s="391"/>
      <c r="L2006" s="225"/>
      <c r="M2006" s="225"/>
      <c r="N2006" s="225"/>
      <c r="O2006" s="225"/>
      <c r="P2006" s="225"/>
    </row>
    <row r="2007" spans="1:16" s="281" customFormat="1" ht="24" customHeight="1">
      <c r="A2007" s="473"/>
      <c r="B2007" s="443"/>
      <c r="C2007" s="443"/>
      <c r="D2007" s="43"/>
      <c r="E2007" s="474"/>
      <c r="K2007" s="391"/>
      <c r="L2007" s="225"/>
      <c r="M2007" s="225"/>
      <c r="N2007" s="225"/>
      <c r="O2007" s="225"/>
      <c r="P2007" s="225"/>
    </row>
    <row r="2008" spans="1:16" s="281" customFormat="1" ht="24" customHeight="1">
      <c r="A2008" s="473"/>
      <c r="B2008" s="443"/>
      <c r="C2008" s="443"/>
      <c r="D2008" s="43"/>
      <c r="E2008" s="474"/>
      <c r="K2008" s="391"/>
      <c r="L2008" s="225"/>
      <c r="M2008" s="225"/>
      <c r="N2008" s="225"/>
      <c r="O2008" s="225"/>
      <c r="P2008" s="225"/>
    </row>
    <row r="2009" spans="1:16" s="281" customFormat="1" ht="24" customHeight="1">
      <c r="A2009" s="473"/>
      <c r="B2009" s="443"/>
      <c r="C2009" s="443"/>
      <c r="D2009" s="43"/>
      <c r="E2009" s="474"/>
      <c r="K2009" s="391"/>
      <c r="L2009" s="225"/>
      <c r="M2009" s="225"/>
      <c r="N2009" s="225"/>
      <c r="O2009" s="225"/>
      <c r="P2009" s="225"/>
    </row>
    <row r="2010" spans="1:16" s="281" customFormat="1" ht="24" customHeight="1">
      <c r="A2010" s="473"/>
      <c r="B2010" s="443"/>
      <c r="C2010" s="443"/>
      <c r="D2010" s="43"/>
      <c r="E2010" s="474"/>
      <c r="K2010" s="391"/>
      <c r="L2010" s="225"/>
      <c r="M2010" s="225"/>
      <c r="N2010" s="225"/>
      <c r="O2010" s="225"/>
      <c r="P2010" s="225"/>
    </row>
    <row r="2011" spans="1:16" s="281" customFormat="1" ht="24" customHeight="1">
      <c r="A2011" s="473"/>
      <c r="B2011" s="443"/>
      <c r="C2011" s="443"/>
      <c r="D2011" s="43"/>
      <c r="E2011" s="474"/>
      <c r="K2011" s="391"/>
      <c r="L2011" s="225"/>
      <c r="M2011" s="225"/>
      <c r="N2011" s="225"/>
      <c r="O2011" s="225"/>
      <c r="P2011" s="225"/>
    </row>
    <row r="2012" spans="1:16" s="281" customFormat="1" ht="24" customHeight="1">
      <c r="A2012" s="473"/>
      <c r="B2012" s="443"/>
      <c r="C2012" s="443"/>
      <c r="D2012" s="43"/>
      <c r="E2012" s="474"/>
      <c r="K2012" s="391"/>
      <c r="L2012" s="225"/>
      <c r="M2012" s="225"/>
      <c r="N2012" s="225"/>
      <c r="O2012" s="225"/>
      <c r="P2012" s="225"/>
    </row>
    <row r="2013" spans="1:16" s="281" customFormat="1" ht="24" customHeight="1">
      <c r="A2013" s="473"/>
      <c r="B2013" s="443"/>
      <c r="C2013" s="443"/>
      <c r="D2013" s="43"/>
      <c r="E2013" s="474"/>
      <c r="K2013" s="391"/>
      <c r="L2013" s="225"/>
      <c r="M2013" s="225"/>
      <c r="N2013" s="225"/>
      <c r="O2013" s="225"/>
      <c r="P2013" s="225"/>
    </row>
    <row r="2014" spans="1:16" s="281" customFormat="1" ht="24" customHeight="1">
      <c r="A2014" s="473"/>
      <c r="B2014" s="443"/>
      <c r="C2014" s="443"/>
      <c r="D2014" s="43"/>
      <c r="E2014" s="474"/>
      <c r="K2014" s="391"/>
      <c r="L2014" s="225"/>
      <c r="M2014" s="225"/>
      <c r="N2014" s="225"/>
      <c r="O2014" s="225"/>
      <c r="P2014" s="225"/>
    </row>
    <row r="2015" spans="1:16" s="281" customFormat="1" ht="24" customHeight="1">
      <c r="A2015" s="473"/>
      <c r="B2015" s="443"/>
      <c r="C2015" s="443"/>
      <c r="D2015" s="43"/>
      <c r="E2015" s="474"/>
      <c r="K2015" s="391"/>
      <c r="L2015" s="225"/>
      <c r="M2015" s="225"/>
      <c r="N2015" s="225"/>
      <c r="O2015" s="225"/>
      <c r="P2015" s="225"/>
    </row>
    <row r="2016" spans="1:16" s="281" customFormat="1" ht="24" customHeight="1">
      <c r="A2016" s="473"/>
      <c r="B2016" s="443"/>
      <c r="C2016" s="443"/>
      <c r="D2016" s="43"/>
      <c r="E2016" s="474"/>
      <c r="K2016" s="391"/>
      <c r="L2016" s="225"/>
      <c r="M2016" s="225"/>
      <c r="N2016" s="225"/>
      <c r="O2016" s="225"/>
      <c r="P2016" s="225"/>
    </row>
    <row r="2017" spans="1:16" s="281" customFormat="1" ht="24" customHeight="1">
      <c r="A2017" s="473"/>
      <c r="B2017" s="443"/>
      <c r="C2017" s="443"/>
      <c r="D2017" s="43"/>
      <c r="E2017" s="474"/>
      <c r="K2017" s="391"/>
      <c r="L2017" s="225"/>
      <c r="M2017" s="225"/>
      <c r="N2017" s="225"/>
      <c r="O2017" s="225"/>
      <c r="P2017" s="225"/>
    </row>
    <row r="2018" spans="1:16" s="281" customFormat="1" ht="24" customHeight="1">
      <c r="A2018" s="473"/>
      <c r="B2018" s="443"/>
      <c r="C2018" s="443"/>
      <c r="D2018" s="43"/>
      <c r="E2018" s="474"/>
      <c r="K2018" s="391"/>
      <c r="L2018" s="225"/>
      <c r="M2018" s="225"/>
      <c r="N2018" s="225"/>
      <c r="O2018" s="225"/>
      <c r="P2018" s="225"/>
    </row>
    <row r="2019" spans="1:16" s="281" customFormat="1" ht="24" customHeight="1">
      <c r="A2019" s="473"/>
      <c r="B2019" s="443"/>
      <c r="C2019" s="443"/>
      <c r="D2019" s="43"/>
      <c r="E2019" s="474"/>
      <c r="K2019" s="391"/>
      <c r="L2019" s="225"/>
      <c r="M2019" s="225"/>
      <c r="N2019" s="225"/>
      <c r="O2019" s="225"/>
      <c r="P2019" s="225"/>
    </row>
    <row r="2020" spans="1:16" s="281" customFormat="1" ht="24" customHeight="1">
      <c r="A2020" s="473"/>
      <c r="B2020" s="443"/>
      <c r="C2020" s="443"/>
      <c r="D2020" s="43"/>
      <c r="E2020" s="474"/>
      <c r="K2020" s="391"/>
      <c r="L2020" s="225"/>
      <c r="M2020" s="225"/>
      <c r="N2020" s="225"/>
      <c r="O2020" s="225"/>
      <c r="P2020" s="225"/>
    </row>
    <row r="2021" spans="1:16" s="281" customFormat="1" ht="24" customHeight="1">
      <c r="A2021" s="473"/>
      <c r="B2021" s="443"/>
      <c r="C2021" s="443"/>
      <c r="D2021" s="43"/>
      <c r="E2021" s="474"/>
      <c r="K2021" s="391"/>
      <c r="L2021" s="225"/>
      <c r="M2021" s="225"/>
      <c r="N2021" s="225"/>
      <c r="O2021" s="225"/>
      <c r="P2021" s="225"/>
    </row>
    <row r="2022" spans="1:16" s="281" customFormat="1" ht="24" customHeight="1">
      <c r="A2022" s="473"/>
      <c r="B2022" s="443"/>
      <c r="C2022" s="443"/>
      <c r="D2022" s="43"/>
      <c r="E2022" s="474"/>
      <c r="K2022" s="391"/>
      <c r="L2022" s="225"/>
      <c r="M2022" s="225"/>
      <c r="N2022" s="225"/>
      <c r="O2022" s="225"/>
      <c r="P2022" s="225"/>
    </row>
    <row r="2023" spans="1:16" s="281" customFormat="1" ht="24" customHeight="1">
      <c r="A2023" s="473"/>
      <c r="B2023" s="443"/>
      <c r="C2023" s="443"/>
      <c r="D2023" s="43"/>
      <c r="E2023" s="474"/>
      <c r="K2023" s="391"/>
      <c r="L2023" s="225"/>
      <c r="M2023" s="225"/>
      <c r="N2023" s="225"/>
      <c r="O2023" s="225"/>
      <c r="P2023" s="225"/>
    </row>
    <row r="2024" spans="1:16" s="281" customFormat="1" ht="24" customHeight="1">
      <c r="A2024" s="473"/>
      <c r="B2024" s="443"/>
      <c r="C2024" s="443"/>
      <c r="D2024" s="43"/>
      <c r="E2024" s="474"/>
      <c r="K2024" s="391"/>
      <c r="L2024" s="225"/>
      <c r="M2024" s="225"/>
      <c r="N2024" s="225"/>
      <c r="O2024" s="225"/>
      <c r="P2024" s="225"/>
    </row>
    <row r="2025" spans="1:16" s="281" customFormat="1" ht="24" customHeight="1">
      <c r="A2025" s="473"/>
      <c r="B2025" s="443"/>
      <c r="C2025" s="443"/>
      <c r="D2025" s="43"/>
      <c r="E2025" s="474"/>
      <c r="K2025" s="391"/>
      <c r="L2025" s="225"/>
      <c r="M2025" s="225"/>
      <c r="N2025" s="225"/>
      <c r="O2025" s="225"/>
      <c r="P2025" s="225"/>
    </row>
    <row r="2026" spans="1:16" s="281" customFormat="1" ht="24" customHeight="1">
      <c r="A2026" s="473"/>
      <c r="B2026" s="443"/>
      <c r="C2026" s="443"/>
      <c r="D2026" s="43"/>
      <c r="E2026" s="474"/>
      <c r="K2026" s="391"/>
      <c r="L2026" s="225"/>
      <c r="M2026" s="225"/>
      <c r="N2026" s="225"/>
      <c r="O2026" s="225"/>
      <c r="P2026" s="225"/>
    </row>
    <row r="2027" spans="1:16" s="281" customFormat="1" ht="24" customHeight="1">
      <c r="A2027" s="473"/>
      <c r="B2027" s="443"/>
      <c r="C2027" s="443"/>
      <c r="D2027" s="43"/>
      <c r="E2027" s="474"/>
      <c r="K2027" s="391"/>
      <c r="L2027" s="225"/>
      <c r="M2027" s="225"/>
      <c r="N2027" s="225"/>
      <c r="O2027" s="225"/>
      <c r="P2027" s="225"/>
    </row>
    <row r="2028" spans="1:16" s="281" customFormat="1" ht="24" customHeight="1">
      <c r="A2028" s="473"/>
      <c r="B2028" s="443"/>
      <c r="C2028" s="443"/>
      <c r="D2028" s="43"/>
      <c r="E2028" s="474"/>
      <c r="K2028" s="391"/>
      <c r="L2028" s="225"/>
      <c r="M2028" s="225"/>
      <c r="N2028" s="225"/>
      <c r="O2028" s="225"/>
      <c r="P2028" s="225"/>
    </row>
    <row r="2029" spans="1:16" s="281" customFormat="1" ht="24" customHeight="1">
      <c r="A2029" s="473"/>
      <c r="B2029" s="443"/>
      <c r="C2029" s="443"/>
      <c r="D2029" s="43"/>
      <c r="E2029" s="474"/>
      <c r="K2029" s="391"/>
      <c r="L2029" s="225"/>
      <c r="M2029" s="225"/>
      <c r="N2029" s="225"/>
      <c r="O2029" s="225"/>
      <c r="P2029" s="225"/>
    </row>
    <row r="2030" spans="1:16" s="281" customFormat="1" ht="24" customHeight="1">
      <c r="A2030" s="473"/>
      <c r="B2030" s="443"/>
      <c r="C2030" s="443"/>
      <c r="D2030" s="43"/>
      <c r="E2030" s="474"/>
      <c r="K2030" s="391"/>
      <c r="L2030" s="225"/>
      <c r="M2030" s="225"/>
      <c r="N2030" s="225"/>
      <c r="O2030" s="225"/>
      <c r="P2030" s="225"/>
    </row>
    <row r="2031" spans="1:16" s="281" customFormat="1" ht="24" customHeight="1">
      <c r="A2031" s="473"/>
      <c r="B2031" s="443"/>
      <c r="C2031" s="443"/>
      <c r="D2031" s="43"/>
      <c r="E2031" s="474"/>
      <c r="K2031" s="391"/>
      <c r="L2031" s="225"/>
      <c r="M2031" s="225"/>
      <c r="N2031" s="225"/>
      <c r="O2031" s="225"/>
      <c r="P2031" s="225"/>
    </row>
    <row r="2032" spans="1:16" s="281" customFormat="1" ht="24" customHeight="1">
      <c r="A2032" s="473"/>
      <c r="B2032" s="443"/>
      <c r="C2032" s="443"/>
      <c r="D2032" s="43"/>
      <c r="E2032" s="474"/>
      <c r="K2032" s="391"/>
      <c r="L2032" s="225"/>
      <c r="M2032" s="225"/>
      <c r="N2032" s="225"/>
      <c r="O2032" s="225"/>
      <c r="P2032" s="225"/>
    </row>
    <row r="2033" spans="1:16" s="281" customFormat="1" ht="24" customHeight="1">
      <c r="A2033" s="473"/>
      <c r="B2033" s="443"/>
      <c r="C2033" s="443"/>
      <c r="D2033" s="43"/>
      <c r="E2033" s="474"/>
      <c r="K2033" s="391"/>
      <c r="L2033" s="225"/>
      <c r="M2033" s="225"/>
      <c r="N2033" s="225"/>
      <c r="O2033" s="225"/>
      <c r="P2033" s="225"/>
    </row>
    <row r="2034" spans="1:16" s="281" customFormat="1" ht="24" customHeight="1">
      <c r="A2034" s="473"/>
      <c r="B2034" s="443"/>
      <c r="C2034" s="443"/>
      <c r="D2034" s="43"/>
      <c r="E2034" s="474"/>
      <c r="K2034" s="391"/>
      <c r="L2034" s="225"/>
      <c r="M2034" s="225"/>
      <c r="N2034" s="225"/>
      <c r="O2034" s="225"/>
      <c r="P2034" s="225"/>
    </row>
    <row r="2035" spans="1:16" s="281" customFormat="1" ht="24" customHeight="1">
      <c r="A2035" s="473"/>
      <c r="B2035" s="443"/>
      <c r="C2035" s="443"/>
      <c r="D2035" s="43"/>
      <c r="E2035" s="474"/>
      <c r="K2035" s="391"/>
      <c r="L2035" s="225"/>
      <c r="M2035" s="225"/>
      <c r="N2035" s="225"/>
      <c r="O2035" s="225"/>
      <c r="P2035" s="225"/>
    </row>
    <row r="2036" spans="1:16" s="281" customFormat="1" ht="24" customHeight="1">
      <c r="A2036" s="473"/>
      <c r="B2036" s="443"/>
      <c r="C2036" s="443"/>
      <c r="D2036" s="43"/>
      <c r="E2036" s="474"/>
      <c r="K2036" s="391"/>
      <c r="L2036" s="225"/>
      <c r="M2036" s="225"/>
      <c r="N2036" s="225"/>
      <c r="O2036" s="225"/>
      <c r="P2036" s="225"/>
    </row>
    <row r="2037" spans="1:16" s="281" customFormat="1" ht="24" customHeight="1">
      <c r="A2037" s="473"/>
      <c r="B2037" s="443"/>
      <c r="C2037" s="443"/>
      <c r="D2037" s="43"/>
      <c r="E2037" s="474"/>
      <c r="K2037" s="391"/>
      <c r="L2037" s="225"/>
      <c r="M2037" s="225"/>
      <c r="N2037" s="225"/>
      <c r="O2037" s="225"/>
      <c r="P2037" s="225"/>
    </row>
    <row r="2038" spans="1:16" s="281" customFormat="1" ht="24" customHeight="1">
      <c r="A2038" s="473"/>
      <c r="B2038" s="443"/>
      <c r="C2038" s="443"/>
      <c r="D2038" s="43"/>
      <c r="E2038" s="474"/>
      <c r="K2038" s="391"/>
      <c r="L2038" s="225"/>
      <c r="M2038" s="225"/>
      <c r="N2038" s="225"/>
      <c r="O2038" s="225"/>
      <c r="P2038" s="225"/>
    </row>
    <row r="2039" spans="1:16" s="281" customFormat="1" ht="24" customHeight="1">
      <c r="A2039" s="473"/>
      <c r="B2039" s="443"/>
      <c r="C2039" s="443"/>
      <c r="D2039" s="43"/>
      <c r="E2039" s="474"/>
      <c r="K2039" s="391"/>
      <c r="L2039" s="225"/>
      <c r="M2039" s="225"/>
      <c r="N2039" s="225"/>
      <c r="O2039" s="225"/>
      <c r="P2039" s="225"/>
    </row>
    <row r="2040" spans="1:16" s="281" customFormat="1" ht="24" customHeight="1">
      <c r="A2040" s="473"/>
      <c r="B2040" s="443"/>
      <c r="C2040" s="443"/>
      <c r="D2040" s="43"/>
      <c r="E2040" s="474"/>
      <c r="K2040" s="391"/>
      <c r="L2040" s="225"/>
      <c r="M2040" s="225"/>
      <c r="N2040" s="225"/>
      <c r="O2040" s="225"/>
      <c r="P2040" s="225"/>
    </row>
    <row r="2041" spans="1:16" s="281" customFormat="1" ht="24" customHeight="1">
      <c r="A2041" s="473"/>
      <c r="B2041" s="443"/>
      <c r="C2041" s="443"/>
      <c r="D2041" s="43"/>
      <c r="E2041" s="474"/>
      <c r="K2041" s="391"/>
      <c r="L2041" s="225"/>
      <c r="M2041" s="225"/>
      <c r="N2041" s="225"/>
      <c r="O2041" s="225"/>
      <c r="P2041" s="225"/>
    </row>
    <row r="2042" spans="1:16" s="281" customFormat="1" ht="24" customHeight="1">
      <c r="A2042" s="473"/>
      <c r="B2042" s="443"/>
      <c r="C2042" s="443"/>
      <c r="D2042" s="43"/>
      <c r="E2042" s="474"/>
      <c r="K2042" s="391"/>
      <c r="L2042" s="225"/>
      <c r="M2042" s="225"/>
      <c r="N2042" s="225"/>
      <c r="O2042" s="225"/>
      <c r="P2042" s="225"/>
    </row>
    <row r="2043" spans="1:16" s="281" customFormat="1" ht="24" customHeight="1">
      <c r="A2043" s="473"/>
      <c r="B2043" s="443"/>
      <c r="C2043" s="443"/>
      <c r="D2043" s="43"/>
      <c r="E2043" s="474"/>
      <c r="K2043" s="391"/>
      <c r="L2043" s="225"/>
      <c r="M2043" s="225"/>
      <c r="N2043" s="225"/>
      <c r="O2043" s="225"/>
      <c r="P2043" s="225"/>
    </row>
    <row r="2044" spans="1:16" s="281" customFormat="1" ht="24" customHeight="1">
      <c r="A2044" s="473"/>
      <c r="B2044" s="443"/>
      <c r="C2044" s="443"/>
      <c r="D2044" s="43"/>
      <c r="E2044" s="474"/>
      <c r="K2044" s="391"/>
      <c r="L2044" s="225"/>
      <c r="M2044" s="225"/>
      <c r="N2044" s="225"/>
      <c r="O2044" s="225"/>
      <c r="P2044" s="225"/>
    </row>
    <row r="2045" spans="1:16" s="281" customFormat="1" ht="24" customHeight="1">
      <c r="A2045" s="473"/>
      <c r="B2045" s="443"/>
      <c r="C2045" s="443"/>
      <c r="D2045" s="43"/>
      <c r="E2045" s="474"/>
      <c r="K2045" s="391"/>
      <c r="L2045" s="225"/>
      <c r="M2045" s="225"/>
      <c r="N2045" s="225"/>
      <c r="O2045" s="225"/>
      <c r="P2045" s="225"/>
    </row>
    <row r="2046" spans="1:16" s="281" customFormat="1" ht="24" customHeight="1">
      <c r="A2046" s="473"/>
      <c r="B2046" s="443"/>
      <c r="C2046" s="443"/>
      <c r="D2046" s="43"/>
      <c r="E2046" s="474"/>
      <c r="K2046" s="391"/>
      <c r="L2046" s="225"/>
      <c r="M2046" s="225"/>
      <c r="N2046" s="225"/>
      <c r="O2046" s="225"/>
      <c r="P2046" s="225"/>
    </row>
    <row r="2047" spans="1:16" s="281" customFormat="1" ht="24" customHeight="1">
      <c r="A2047" s="473"/>
      <c r="B2047" s="443"/>
      <c r="C2047" s="443"/>
      <c r="D2047" s="43"/>
      <c r="E2047" s="474"/>
      <c r="K2047" s="391"/>
      <c r="L2047" s="225"/>
      <c r="M2047" s="225"/>
      <c r="N2047" s="225"/>
      <c r="O2047" s="225"/>
      <c r="P2047" s="225"/>
    </row>
    <row r="2048" spans="1:16" s="281" customFormat="1" ht="24" customHeight="1">
      <c r="A2048" s="473"/>
      <c r="B2048" s="443"/>
      <c r="C2048" s="443"/>
      <c r="D2048" s="43"/>
      <c r="E2048" s="474"/>
      <c r="K2048" s="391"/>
      <c r="L2048" s="225"/>
      <c r="M2048" s="225"/>
      <c r="N2048" s="225"/>
      <c r="O2048" s="225"/>
      <c r="P2048" s="225"/>
    </row>
    <row r="2049" spans="1:16" s="281" customFormat="1" ht="24" customHeight="1">
      <c r="A2049" s="473"/>
      <c r="B2049" s="443"/>
      <c r="C2049" s="443"/>
      <c r="D2049" s="43"/>
      <c r="E2049" s="474"/>
      <c r="K2049" s="391"/>
      <c r="L2049" s="225"/>
      <c r="M2049" s="225"/>
      <c r="N2049" s="225"/>
      <c r="O2049" s="225"/>
      <c r="P2049" s="225"/>
    </row>
    <row r="2050" spans="1:16" s="281" customFormat="1" ht="24" customHeight="1">
      <c r="A2050" s="473"/>
      <c r="B2050" s="443"/>
      <c r="C2050" s="443"/>
      <c r="D2050" s="43"/>
      <c r="E2050" s="474"/>
      <c r="K2050" s="391"/>
      <c r="L2050" s="225"/>
      <c r="M2050" s="225"/>
      <c r="N2050" s="225"/>
      <c r="O2050" s="225"/>
      <c r="P2050" s="225"/>
    </row>
    <row r="2051" spans="1:16" s="281" customFormat="1" ht="24" customHeight="1">
      <c r="A2051" s="473"/>
      <c r="B2051" s="443"/>
      <c r="C2051" s="443"/>
      <c r="D2051" s="43"/>
      <c r="E2051" s="474"/>
      <c r="K2051" s="391"/>
      <c r="L2051" s="225"/>
      <c r="M2051" s="225"/>
      <c r="N2051" s="225"/>
      <c r="O2051" s="225"/>
      <c r="P2051" s="225"/>
    </row>
    <row r="2052" spans="1:16" s="281" customFormat="1" ht="24" customHeight="1">
      <c r="A2052" s="473"/>
      <c r="B2052" s="443"/>
      <c r="C2052" s="443"/>
      <c r="D2052" s="43"/>
      <c r="E2052" s="474"/>
      <c r="K2052" s="391"/>
      <c r="L2052" s="225"/>
      <c r="M2052" s="225"/>
      <c r="N2052" s="225"/>
      <c r="O2052" s="225"/>
      <c r="P2052" s="225"/>
    </row>
    <row r="2053" spans="1:16" s="281" customFormat="1" ht="24" customHeight="1">
      <c r="A2053" s="473"/>
      <c r="B2053" s="443"/>
      <c r="C2053" s="443"/>
      <c r="D2053" s="43"/>
      <c r="E2053" s="474"/>
      <c r="K2053" s="391"/>
      <c r="L2053" s="225"/>
      <c r="M2053" s="225"/>
      <c r="N2053" s="225"/>
      <c r="O2053" s="225"/>
      <c r="P2053" s="225"/>
    </row>
    <row r="2054" spans="1:16" s="281" customFormat="1" ht="24" customHeight="1">
      <c r="A2054" s="473"/>
      <c r="B2054" s="443"/>
      <c r="C2054" s="443"/>
      <c r="D2054" s="43"/>
      <c r="E2054" s="474"/>
      <c r="K2054" s="391"/>
      <c r="L2054" s="225"/>
      <c r="M2054" s="225"/>
      <c r="N2054" s="225"/>
      <c r="O2054" s="225"/>
      <c r="P2054" s="225"/>
    </row>
    <row r="2055" spans="1:16" s="281" customFormat="1" ht="24" customHeight="1">
      <c r="A2055" s="473"/>
      <c r="B2055" s="443"/>
      <c r="C2055" s="443"/>
      <c r="D2055" s="43"/>
      <c r="E2055" s="474"/>
      <c r="K2055" s="391"/>
      <c r="L2055" s="225"/>
      <c r="M2055" s="225"/>
      <c r="N2055" s="225"/>
      <c r="O2055" s="225"/>
      <c r="P2055" s="225"/>
    </row>
    <row r="2056" spans="1:16" s="281" customFormat="1" ht="24" customHeight="1">
      <c r="A2056" s="473"/>
      <c r="B2056" s="443"/>
      <c r="C2056" s="443"/>
      <c r="D2056" s="43"/>
      <c r="E2056" s="474"/>
      <c r="K2056" s="391"/>
      <c r="L2056" s="225"/>
      <c r="M2056" s="225"/>
      <c r="N2056" s="225"/>
      <c r="O2056" s="225"/>
      <c r="P2056" s="225"/>
    </row>
    <row r="2057" spans="1:16" s="281" customFormat="1" ht="24" customHeight="1">
      <c r="A2057" s="473"/>
      <c r="B2057" s="443"/>
      <c r="C2057" s="443"/>
      <c r="D2057" s="43"/>
      <c r="E2057" s="474"/>
      <c r="K2057" s="391"/>
      <c r="L2057" s="225"/>
      <c r="M2057" s="225"/>
      <c r="N2057" s="225"/>
      <c r="O2057" s="225"/>
      <c r="P2057" s="225"/>
    </row>
    <row r="2058" spans="1:16" s="281" customFormat="1" ht="24" customHeight="1">
      <c r="A2058" s="473"/>
      <c r="B2058" s="443"/>
      <c r="C2058" s="443"/>
      <c r="D2058" s="43"/>
      <c r="E2058" s="474"/>
      <c r="K2058" s="391"/>
      <c r="L2058" s="225"/>
      <c r="M2058" s="225"/>
      <c r="N2058" s="225"/>
      <c r="O2058" s="225"/>
      <c r="P2058" s="225"/>
    </row>
    <row r="2059" spans="1:16" s="281" customFormat="1" ht="24" customHeight="1">
      <c r="A2059" s="473"/>
      <c r="B2059" s="443"/>
      <c r="C2059" s="443"/>
      <c r="D2059" s="43"/>
      <c r="E2059" s="474"/>
      <c r="K2059" s="391"/>
      <c r="L2059" s="225"/>
      <c r="M2059" s="225"/>
      <c r="N2059" s="225"/>
      <c r="O2059" s="225"/>
      <c r="P2059" s="225"/>
    </row>
    <row r="2060" spans="1:16" s="281" customFormat="1" ht="24" customHeight="1">
      <c r="A2060" s="473"/>
      <c r="B2060" s="443"/>
      <c r="C2060" s="443"/>
      <c r="D2060" s="43"/>
      <c r="E2060" s="474"/>
      <c r="K2060" s="391"/>
      <c r="L2060" s="225"/>
      <c r="M2060" s="225"/>
      <c r="N2060" s="225"/>
      <c r="O2060" s="225"/>
      <c r="P2060" s="225"/>
    </row>
    <row r="2061" spans="1:16" s="281" customFormat="1" ht="24" customHeight="1">
      <c r="A2061" s="473"/>
      <c r="B2061" s="443"/>
      <c r="C2061" s="443"/>
      <c r="D2061" s="43"/>
      <c r="E2061" s="474"/>
      <c r="K2061" s="391"/>
      <c r="L2061" s="225"/>
      <c r="M2061" s="225"/>
      <c r="N2061" s="225"/>
      <c r="O2061" s="225"/>
      <c r="P2061" s="225"/>
    </row>
    <row r="2062" spans="1:16" s="281" customFormat="1" ht="24" customHeight="1">
      <c r="A2062" s="473"/>
      <c r="B2062" s="443"/>
      <c r="C2062" s="443"/>
      <c r="D2062" s="43"/>
      <c r="E2062" s="474"/>
      <c r="K2062" s="391"/>
      <c r="L2062" s="225"/>
      <c r="M2062" s="225"/>
      <c r="N2062" s="225"/>
      <c r="O2062" s="225"/>
      <c r="P2062" s="225"/>
    </row>
    <row r="2063" spans="1:16" s="281" customFormat="1" ht="24" customHeight="1">
      <c r="A2063" s="473"/>
      <c r="B2063" s="443"/>
      <c r="C2063" s="443"/>
      <c r="D2063" s="43"/>
      <c r="E2063" s="474"/>
      <c r="K2063" s="391"/>
      <c r="L2063" s="225"/>
      <c r="M2063" s="225"/>
      <c r="N2063" s="225"/>
      <c r="O2063" s="225"/>
      <c r="P2063" s="225"/>
    </row>
    <row r="2064" spans="1:16" s="281" customFormat="1" ht="24" customHeight="1">
      <c r="A2064" s="473"/>
      <c r="B2064" s="443"/>
      <c r="C2064" s="443"/>
      <c r="D2064" s="43"/>
      <c r="E2064" s="474"/>
      <c r="K2064" s="391"/>
      <c r="L2064" s="225"/>
      <c r="M2064" s="225"/>
      <c r="N2064" s="225"/>
      <c r="O2064" s="225"/>
      <c r="P2064" s="225"/>
    </row>
    <row r="2065" spans="1:16" s="281" customFormat="1" ht="24" customHeight="1">
      <c r="A2065" s="473"/>
      <c r="B2065" s="443"/>
      <c r="C2065" s="443"/>
      <c r="D2065" s="43"/>
      <c r="E2065" s="474"/>
      <c r="K2065" s="391"/>
      <c r="L2065" s="225"/>
      <c r="M2065" s="225"/>
      <c r="N2065" s="225"/>
      <c r="O2065" s="225"/>
      <c r="P2065" s="225"/>
    </row>
    <row r="2066" spans="1:16" s="281" customFormat="1" ht="24" customHeight="1">
      <c r="A2066" s="473"/>
      <c r="B2066" s="443"/>
      <c r="C2066" s="443"/>
      <c r="D2066" s="43"/>
      <c r="E2066" s="474"/>
      <c r="K2066" s="391"/>
      <c r="L2066" s="225"/>
      <c r="M2066" s="225"/>
      <c r="N2066" s="225"/>
      <c r="O2066" s="225"/>
      <c r="P2066" s="225"/>
    </row>
    <row r="2067" spans="1:16" s="281" customFormat="1" ht="24" customHeight="1">
      <c r="A2067" s="473"/>
      <c r="B2067" s="443"/>
      <c r="C2067" s="443"/>
      <c r="D2067" s="43"/>
      <c r="E2067" s="474"/>
      <c r="K2067" s="391"/>
      <c r="L2067" s="225"/>
      <c r="M2067" s="225"/>
      <c r="N2067" s="225"/>
      <c r="O2067" s="225"/>
      <c r="P2067" s="225"/>
    </row>
    <row r="2068" spans="1:16" s="281" customFormat="1" ht="24" customHeight="1">
      <c r="A2068" s="473"/>
      <c r="B2068" s="443"/>
      <c r="C2068" s="443"/>
      <c r="D2068" s="43"/>
      <c r="E2068" s="474"/>
      <c r="K2068" s="391"/>
      <c r="L2068" s="225"/>
      <c r="M2068" s="225"/>
      <c r="N2068" s="225"/>
      <c r="O2068" s="225"/>
      <c r="P2068" s="225"/>
    </row>
    <row r="2069" spans="1:16" s="281" customFormat="1" ht="24" customHeight="1">
      <c r="A2069" s="473"/>
      <c r="B2069" s="443"/>
      <c r="C2069" s="443"/>
      <c r="D2069" s="43"/>
      <c r="E2069" s="474"/>
      <c r="K2069" s="391"/>
      <c r="L2069" s="225"/>
      <c r="M2069" s="225"/>
      <c r="N2069" s="225"/>
      <c r="O2069" s="225"/>
      <c r="P2069" s="225"/>
    </row>
    <row r="2070" spans="1:16" s="281" customFormat="1" ht="24" customHeight="1">
      <c r="A2070" s="473"/>
      <c r="B2070" s="443"/>
      <c r="C2070" s="443"/>
      <c r="D2070" s="43"/>
      <c r="E2070" s="474"/>
      <c r="K2070" s="391"/>
      <c r="L2070" s="225"/>
      <c r="M2070" s="225"/>
      <c r="N2070" s="225"/>
      <c r="O2070" s="225"/>
      <c r="P2070" s="225"/>
    </row>
    <row r="2071" spans="1:16" s="281" customFormat="1" ht="24" customHeight="1">
      <c r="A2071" s="473"/>
      <c r="B2071" s="443"/>
      <c r="C2071" s="443"/>
      <c r="D2071" s="43"/>
      <c r="E2071" s="474"/>
      <c r="K2071" s="391"/>
      <c r="L2071" s="225"/>
      <c r="M2071" s="225"/>
      <c r="N2071" s="225"/>
      <c r="O2071" s="225"/>
      <c r="P2071" s="225"/>
    </row>
    <row r="2072" spans="1:16" s="281" customFormat="1" ht="24" customHeight="1">
      <c r="A2072" s="473"/>
      <c r="B2072" s="443"/>
      <c r="C2072" s="443"/>
      <c r="D2072" s="43"/>
      <c r="E2072" s="474"/>
      <c r="K2072" s="391"/>
      <c r="L2072" s="225"/>
      <c r="M2072" s="225"/>
      <c r="N2072" s="225"/>
      <c r="O2072" s="225"/>
      <c r="P2072" s="225"/>
    </row>
    <row r="2073" spans="1:16" s="281" customFormat="1" ht="24" customHeight="1">
      <c r="A2073" s="473"/>
      <c r="B2073" s="443"/>
      <c r="C2073" s="443"/>
      <c r="D2073" s="43"/>
      <c r="E2073" s="474"/>
      <c r="K2073" s="391"/>
      <c r="L2073" s="225"/>
      <c r="M2073" s="225"/>
      <c r="N2073" s="225"/>
      <c r="O2073" s="225"/>
      <c r="P2073" s="225"/>
    </row>
    <row r="2074" spans="1:16" s="281" customFormat="1" ht="24" customHeight="1">
      <c r="A2074" s="473"/>
      <c r="B2074" s="443"/>
      <c r="C2074" s="443"/>
      <c r="D2074" s="43"/>
      <c r="E2074" s="474"/>
      <c r="K2074" s="391"/>
      <c r="L2074" s="225"/>
      <c r="M2074" s="225"/>
      <c r="N2074" s="225"/>
      <c r="O2074" s="225"/>
      <c r="P2074" s="225"/>
    </row>
    <row r="2075" spans="1:16" s="281" customFormat="1" ht="24" customHeight="1">
      <c r="A2075" s="473"/>
      <c r="B2075" s="443"/>
      <c r="C2075" s="443"/>
      <c r="D2075" s="43"/>
      <c r="E2075" s="474"/>
      <c r="K2075" s="391"/>
      <c r="L2075" s="225"/>
      <c r="M2075" s="225"/>
      <c r="N2075" s="225"/>
      <c r="O2075" s="225"/>
      <c r="P2075" s="225"/>
    </row>
    <row r="2076" spans="1:16" s="281" customFormat="1" ht="24" customHeight="1">
      <c r="A2076" s="473"/>
      <c r="B2076" s="443"/>
      <c r="C2076" s="443"/>
      <c r="D2076" s="43"/>
      <c r="E2076" s="474"/>
      <c r="K2076" s="391"/>
      <c r="L2076" s="225"/>
      <c r="M2076" s="225"/>
      <c r="N2076" s="225"/>
      <c r="O2076" s="225"/>
      <c r="P2076" s="225"/>
    </row>
    <row r="2077" spans="1:16" s="281" customFormat="1" ht="24" customHeight="1">
      <c r="A2077" s="473"/>
      <c r="B2077" s="443"/>
      <c r="C2077" s="443"/>
      <c r="D2077" s="43"/>
      <c r="E2077" s="474"/>
      <c r="K2077" s="391"/>
      <c r="L2077" s="225"/>
      <c r="M2077" s="225"/>
      <c r="N2077" s="225"/>
      <c r="O2077" s="225"/>
      <c r="P2077" s="225"/>
    </row>
    <row r="2078" spans="1:16" s="281" customFormat="1" ht="24" customHeight="1">
      <c r="A2078" s="473"/>
      <c r="B2078" s="443"/>
      <c r="C2078" s="443"/>
      <c r="D2078" s="43"/>
      <c r="E2078" s="474"/>
      <c r="K2078" s="391"/>
      <c r="L2078" s="225"/>
      <c r="M2078" s="225"/>
      <c r="N2078" s="225"/>
      <c r="O2078" s="225"/>
      <c r="P2078" s="225"/>
    </row>
    <row r="2079" spans="1:16" s="281" customFormat="1" ht="24" customHeight="1">
      <c r="A2079" s="473"/>
      <c r="B2079" s="443"/>
      <c r="C2079" s="443"/>
      <c r="D2079" s="43"/>
      <c r="E2079" s="474"/>
      <c r="K2079" s="391"/>
      <c r="L2079" s="225"/>
      <c r="M2079" s="225"/>
      <c r="N2079" s="225"/>
      <c r="O2079" s="225"/>
      <c r="P2079" s="225"/>
    </row>
    <row r="2080" spans="1:16" s="281" customFormat="1" ht="24" customHeight="1">
      <c r="A2080" s="473"/>
      <c r="B2080" s="443"/>
      <c r="C2080" s="443"/>
      <c r="D2080" s="43"/>
      <c r="E2080" s="474"/>
      <c r="K2080" s="391"/>
      <c r="L2080" s="225"/>
      <c r="M2080" s="225"/>
      <c r="N2080" s="225"/>
      <c r="O2080" s="225"/>
      <c r="P2080" s="225"/>
    </row>
    <row r="2081" spans="1:16" s="281" customFormat="1" ht="24" customHeight="1">
      <c r="A2081" s="473"/>
      <c r="B2081" s="443"/>
      <c r="C2081" s="443"/>
      <c r="D2081" s="43"/>
      <c r="E2081" s="474"/>
      <c r="K2081" s="391"/>
      <c r="L2081" s="225"/>
      <c r="M2081" s="225"/>
      <c r="N2081" s="225"/>
      <c r="O2081" s="225"/>
      <c r="P2081" s="225"/>
    </row>
    <row r="2082" spans="1:16" s="281" customFormat="1" ht="24" customHeight="1">
      <c r="A2082" s="473"/>
      <c r="B2082" s="443"/>
      <c r="C2082" s="443"/>
      <c r="D2082" s="43"/>
      <c r="E2082" s="474"/>
      <c r="K2082" s="391"/>
      <c r="L2082" s="225"/>
      <c r="M2082" s="225"/>
      <c r="N2082" s="225"/>
      <c r="O2082" s="225"/>
      <c r="P2082" s="225"/>
    </row>
    <row r="2083" spans="1:16" s="281" customFormat="1" ht="24" customHeight="1">
      <c r="A2083" s="473"/>
      <c r="B2083" s="443"/>
      <c r="C2083" s="443"/>
      <c r="D2083" s="43"/>
      <c r="E2083" s="474"/>
      <c r="K2083" s="391"/>
      <c r="L2083" s="225"/>
      <c r="M2083" s="225"/>
      <c r="N2083" s="225"/>
      <c r="O2083" s="225"/>
      <c r="P2083" s="225"/>
    </row>
    <row r="2084" spans="1:16" s="281" customFormat="1" ht="24" customHeight="1">
      <c r="A2084" s="473"/>
      <c r="B2084" s="443"/>
      <c r="C2084" s="443"/>
      <c r="D2084" s="43"/>
      <c r="E2084" s="474"/>
      <c r="K2084" s="391"/>
      <c r="L2084" s="225"/>
      <c r="M2084" s="225"/>
      <c r="N2084" s="225"/>
      <c r="O2084" s="225"/>
      <c r="P2084" s="225"/>
    </row>
    <row r="2085" spans="1:16" s="281" customFormat="1" ht="24" customHeight="1">
      <c r="A2085" s="473"/>
      <c r="B2085" s="443"/>
      <c r="C2085" s="443"/>
      <c r="D2085" s="43"/>
      <c r="E2085" s="474"/>
      <c r="K2085" s="391"/>
      <c r="L2085" s="225"/>
      <c r="M2085" s="225"/>
      <c r="N2085" s="225"/>
      <c r="O2085" s="225"/>
      <c r="P2085" s="225"/>
    </row>
    <row r="2086" spans="1:16" s="281" customFormat="1" ht="24" customHeight="1">
      <c r="A2086" s="473"/>
      <c r="B2086" s="443"/>
      <c r="C2086" s="443"/>
      <c r="D2086" s="43"/>
      <c r="E2086" s="474"/>
      <c r="K2086" s="391"/>
      <c r="L2086" s="225"/>
      <c r="M2086" s="225"/>
      <c r="N2086" s="225"/>
      <c r="O2086" s="225"/>
      <c r="P2086" s="225"/>
    </row>
    <row r="2087" spans="1:16" s="281" customFormat="1" ht="24" customHeight="1">
      <c r="A2087" s="473"/>
      <c r="B2087" s="443"/>
      <c r="C2087" s="443"/>
      <c r="D2087" s="43"/>
      <c r="E2087" s="474"/>
      <c r="K2087" s="391"/>
      <c r="L2087" s="225"/>
      <c r="M2087" s="225"/>
      <c r="N2087" s="225"/>
      <c r="O2087" s="225"/>
      <c r="P2087" s="225"/>
    </row>
    <row r="2088" spans="1:16" s="281" customFormat="1" ht="24" customHeight="1">
      <c r="A2088" s="473"/>
      <c r="B2088" s="443"/>
      <c r="C2088" s="443"/>
      <c r="D2088" s="43"/>
      <c r="E2088" s="474"/>
      <c r="K2088" s="391"/>
      <c r="L2088" s="225"/>
      <c r="M2088" s="225"/>
      <c r="N2088" s="225"/>
      <c r="O2088" s="225"/>
      <c r="P2088" s="225"/>
    </row>
    <row r="2089" spans="1:16" s="281" customFormat="1" ht="24" customHeight="1">
      <c r="A2089" s="473"/>
      <c r="B2089" s="443"/>
      <c r="C2089" s="443"/>
      <c r="D2089" s="43"/>
      <c r="E2089" s="474"/>
      <c r="K2089" s="391"/>
      <c r="L2089" s="225"/>
      <c r="M2089" s="225"/>
      <c r="N2089" s="225"/>
      <c r="O2089" s="225"/>
      <c r="P2089" s="225"/>
    </row>
    <row r="2090" spans="1:16" s="281" customFormat="1" ht="24" customHeight="1">
      <c r="A2090" s="473"/>
      <c r="B2090" s="443"/>
      <c r="C2090" s="443"/>
      <c r="D2090" s="43"/>
      <c r="E2090" s="474"/>
      <c r="K2090" s="391"/>
      <c r="L2090" s="225"/>
      <c r="M2090" s="225"/>
      <c r="N2090" s="225"/>
      <c r="O2090" s="225"/>
      <c r="P2090" s="225"/>
    </row>
    <row r="2091" spans="1:16" s="281" customFormat="1" ht="24" customHeight="1">
      <c r="A2091" s="473"/>
      <c r="B2091" s="443"/>
      <c r="C2091" s="443"/>
      <c r="D2091" s="43"/>
      <c r="E2091" s="474"/>
      <c r="K2091" s="391"/>
      <c r="L2091" s="225"/>
      <c r="M2091" s="225"/>
      <c r="N2091" s="225"/>
      <c r="O2091" s="225"/>
      <c r="P2091" s="225"/>
    </row>
    <row r="2092" spans="1:16" s="281" customFormat="1" ht="24" customHeight="1">
      <c r="A2092" s="473"/>
      <c r="B2092" s="443"/>
      <c r="C2092" s="443"/>
      <c r="D2092" s="43"/>
      <c r="E2092" s="474"/>
      <c r="K2092" s="391"/>
      <c r="L2092" s="225"/>
      <c r="M2092" s="225"/>
      <c r="N2092" s="225"/>
      <c r="O2092" s="225"/>
      <c r="P2092" s="225"/>
    </row>
    <row r="2093" spans="1:16" s="281" customFormat="1" ht="24" customHeight="1">
      <c r="A2093" s="473"/>
      <c r="B2093" s="443"/>
      <c r="C2093" s="443"/>
      <c r="D2093" s="43"/>
      <c r="E2093" s="474"/>
      <c r="K2093" s="391"/>
      <c r="L2093" s="225"/>
      <c r="M2093" s="225"/>
      <c r="N2093" s="225"/>
      <c r="O2093" s="225"/>
      <c r="P2093" s="225"/>
    </row>
    <row r="2094" spans="1:16" s="281" customFormat="1" ht="24" customHeight="1">
      <c r="A2094" s="473"/>
      <c r="B2094" s="443"/>
      <c r="C2094" s="443"/>
      <c r="D2094" s="43"/>
      <c r="E2094" s="474"/>
      <c r="K2094" s="391"/>
      <c r="L2094" s="225"/>
      <c r="M2094" s="225"/>
      <c r="N2094" s="225"/>
      <c r="O2094" s="225"/>
      <c r="P2094" s="225"/>
    </row>
    <row r="2095" spans="1:16" s="281" customFormat="1" ht="24" customHeight="1">
      <c r="A2095" s="473"/>
      <c r="B2095" s="443"/>
      <c r="C2095" s="443"/>
      <c r="D2095" s="43"/>
      <c r="E2095" s="474"/>
      <c r="K2095" s="391"/>
      <c r="L2095" s="225"/>
      <c r="M2095" s="225"/>
      <c r="N2095" s="225"/>
      <c r="O2095" s="225"/>
      <c r="P2095" s="225"/>
    </row>
    <row r="2096" spans="1:16" s="281" customFormat="1" ht="24" customHeight="1">
      <c r="A2096" s="473"/>
      <c r="B2096" s="443"/>
      <c r="C2096" s="443"/>
      <c r="D2096" s="43"/>
      <c r="E2096" s="474"/>
      <c r="K2096" s="391"/>
      <c r="L2096" s="225"/>
      <c r="M2096" s="225"/>
      <c r="N2096" s="225"/>
      <c r="O2096" s="225"/>
      <c r="P2096" s="225"/>
    </row>
    <row r="2097" spans="1:16" s="281" customFormat="1" ht="24" customHeight="1">
      <c r="A2097" s="473"/>
      <c r="B2097" s="443"/>
      <c r="C2097" s="443"/>
      <c r="D2097" s="43"/>
      <c r="E2097" s="474"/>
      <c r="K2097" s="391"/>
      <c r="L2097" s="225"/>
      <c r="M2097" s="225"/>
      <c r="N2097" s="225"/>
      <c r="O2097" s="225"/>
      <c r="P2097" s="225"/>
    </row>
    <row r="2098" spans="1:16" s="281" customFormat="1" ht="24" customHeight="1">
      <c r="A2098" s="473"/>
      <c r="B2098" s="443"/>
      <c r="C2098" s="443"/>
      <c r="D2098" s="43"/>
      <c r="E2098" s="474"/>
      <c r="K2098" s="391"/>
      <c r="L2098" s="225"/>
      <c r="M2098" s="225"/>
      <c r="N2098" s="225"/>
      <c r="O2098" s="225"/>
      <c r="P2098" s="225"/>
    </row>
    <row r="2099" spans="1:16" s="281" customFormat="1" ht="24" customHeight="1">
      <c r="A2099" s="473"/>
      <c r="B2099" s="443"/>
      <c r="C2099" s="443"/>
      <c r="D2099" s="43"/>
      <c r="E2099" s="474"/>
      <c r="K2099" s="391"/>
      <c r="L2099" s="225"/>
      <c r="M2099" s="225"/>
      <c r="N2099" s="225"/>
      <c r="O2099" s="225"/>
      <c r="P2099" s="225"/>
    </row>
    <row r="2100" spans="1:16" s="281" customFormat="1" ht="24" customHeight="1">
      <c r="A2100" s="473"/>
      <c r="B2100" s="443"/>
      <c r="C2100" s="443"/>
      <c r="D2100" s="43"/>
      <c r="E2100" s="474"/>
      <c r="K2100" s="391"/>
      <c r="L2100" s="225"/>
      <c r="M2100" s="225"/>
      <c r="N2100" s="225"/>
      <c r="O2100" s="225"/>
      <c r="P2100" s="225"/>
    </row>
    <row r="2101" spans="1:16" s="281" customFormat="1" ht="24" customHeight="1">
      <c r="A2101" s="473"/>
      <c r="B2101" s="443"/>
      <c r="C2101" s="443"/>
      <c r="D2101" s="43"/>
      <c r="E2101" s="474"/>
      <c r="K2101" s="391"/>
      <c r="L2101" s="225"/>
      <c r="M2101" s="225"/>
      <c r="N2101" s="225"/>
      <c r="O2101" s="225"/>
      <c r="P2101" s="225"/>
    </row>
    <row r="2102" spans="1:16" s="281" customFormat="1" ht="24" customHeight="1">
      <c r="A2102" s="473"/>
      <c r="B2102" s="443"/>
      <c r="C2102" s="443"/>
      <c r="D2102" s="43"/>
      <c r="E2102" s="474"/>
      <c r="K2102" s="391"/>
      <c r="L2102" s="225"/>
      <c r="M2102" s="225"/>
      <c r="N2102" s="225"/>
      <c r="O2102" s="225"/>
      <c r="P2102" s="225"/>
    </row>
    <row r="2103" spans="1:16" s="281" customFormat="1" ht="24" customHeight="1">
      <c r="A2103" s="473"/>
      <c r="B2103" s="443"/>
      <c r="C2103" s="443"/>
      <c r="D2103" s="43"/>
      <c r="E2103" s="474"/>
      <c r="K2103" s="391"/>
      <c r="L2103" s="225"/>
      <c r="M2103" s="225"/>
      <c r="N2103" s="225"/>
      <c r="O2103" s="225"/>
      <c r="P2103" s="225"/>
    </row>
    <row r="2104" spans="1:16" s="281" customFormat="1" ht="24" customHeight="1">
      <c r="A2104" s="473"/>
      <c r="B2104" s="443"/>
      <c r="C2104" s="443"/>
      <c r="D2104" s="43"/>
      <c r="E2104" s="474"/>
      <c r="K2104" s="391"/>
      <c r="L2104" s="225"/>
      <c r="M2104" s="225"/>
      <c r="N2104" s="225"/>
      <c r="O2104" s="225"/>
      <c r="P2104" s="225"/>
    </row>
    <row r="2105" spans="1:16" s="281" customFormat="1" ht="24" customHeight="1">
      <c r="A2105" s="473"/>
      <c r="B2105" s="443"/>
      <c r="C2105" s="443"/>
      <c r="D2105" s="43"/>
      <c r="E2105" s="474"/>
      <c r="K2105" s="391"/>
      <c r="L2105" s="225"/>
      <c r="M2105" s="225"/>
      <c r="N2105" s="225"/>
      <c r="O2105" s="225"/>
      <c r="P2105" s="225"/>
    </row>
    <row r="2106" spans="1:16" s="281" customFormat="1" ht="24" customHeight="1">
      <c r="A2106" s="473"/>
      <c r="B2106" s="443"/>
      <c r="C2106" s="443"/>
      <c r="D2106" s="43"/>
      <c r="E2106" s="474"/>
      <c r="K2106" s="391"/>
      <c r="L2106" s="225"/>
      <c r="M2106" s="225"/>
      <c r="N2106" s="225"/>
      <c r="O2106" s="225"/>
      <c r="P2106" s="225"/>
    </row>
    <row r="2107" spans="1:16" s="281" customFormat="1" ht="24" customHeight="1">
      <c r="A2107" s="473"/>
      <c r="B2107" s="443"/>
      <c r="C2107" s="443"/>
      <c r="D2107" s="43"/>
      <c r="E2107" s="474"/>
      <c r="K2107" s="391"/>
      <c r="L2107" s="225"/>
      <c r="M2107" s="225"/>
      <c r="N2107" s="225"/>
      <c r="O2107" s="225"/>
      <c r="P2107" s="225"/>
    </row>
    <row r="2108" spans="1:16" s="281" customFormat="1" ht="24" customHeight="1">
      <c r="A2108" s="473"/>
      <c r="B2108" s="443"/>
      <c r="C2108" s="443"/>
      <c r="D2108" s="43"/>
      <c r="E2108" s="474"/>
      <c r="K2108" s="391"/>
      <c r="L2108" s="225"/>
      <c r="M2108" s="225"/>
      <c r="N2108" s="225"/>
      <c r="O2108" s="225"/>
      <c r="P2108" s="225"/>
    </row>
    <row r="2109" spans="1:16" s="281" customFormat="1" ht="24" customHeight="1">
      <c r="A2109" s="473"/>
      <c r="B2109" s="443"/>
      <c r="C2109" s="443"/>
      <c r="D2109" s="43"/>
      <c r="E2109" s="474"/>
      <c r="K2109" s="391"/>
      <c r="L2109" s="225"/>
      <c r="M2109" s="225"/>
      <c r="N2109" s="225"/>
      <c r="O2109" s="225"/>
      <c r="P2109" s="225"/>
    </row>
    <row r="2110" spans="1:16" s="281" customFormat="1" ht="24" customHeight="1">
      <c r="A2110" s="473"/>
      <c r="B2110" s="443"/>
      <c r="C2110" s="443"/>
      <c r="D2110" s="43"/>
      <c r="E2110" s="474"/>
      <c r="K2110" s="391"/>
      <c r="L2110" s="225"/>
      <c r="M2110" s="225"/>
      <c r="N2110" s="225"/>
      <c r="O2110" s="225"/>
      <c r="P2110" s="225"/>
    </row>
    <row r="2111" spans="1:16" s="281" customFormat="1" ht="24" customHeight="1">
      <c r="A2111" s="473"/>
      <c r="B2111" s="443"/>
      <c r="C2111" s="443"/>
      <c r="D2111" s="43"/>
      <c r="E2111" s="474"/>
      <c r="K2111" s="391"/>
      <c r="L2111" s="225"/>
      <c r="M2111" s="225"/>
      <c r="N2111" s="225"/>
      <c r="O2111" s="225"/>
      <c r="P2111" s="225"/>
    </row>
    <row r="2112" spans="1:16" s="281" customFormat="1" ht="24" customHeight="1">
      <c r="A2112" s="473"/>
      <c r="B2112" s="443"/>
      <c r="C2112" s="443"/>
      <c r="D2112" s="43"/>
      <c r="E2112" s="474"/>
      <c r="K2112" s="391"/>
      <c r="L2112" s="225"/>
      <c r="M2112" s="225"/>
      <c r="N2112" s="225"/>
      <c r="O2112" s="225"/>
      <c r="P2112" s="225"/>
    </row>
    <row r="2113" spans="1:16" s="281" customFormat="1" ht="24" customHeight="1">
      <c r="A2113" s="473"/>
      <c r="B2113" s="443"/>
      <c r="C2113" s="443"/>
      <c r="D2113" s="43"/>
      <c r="E2113" s="474"/>
      <c r="K2113" s="391"/>
      <c r="L2113" s="225"/>
      <c r="M2113" s="225"/>
      <c r="N2113" s="225"/>
      <c r="O2113" s="225"/>
      <c r="P2113" s="225"/>
    </row>
    <row r="2114" spans="1:16" s="281" customFormat="1" ht="24" customHeight="1">
      <c r="A2114" s="473"/>
      <c r="B2114" s="443"/>
      <c r="C2114" s="443"/>
      <c r="D2114" s="43"/>
      <c r="E2114" s="474"/>
      <c r="K2114" s="391"/>
      <c r="L2114" s="225"/>
      <c r="M2114" s="225"/>
      <c r="N2114" s="225"/>
      <c r="O2114" s="225"/>
      <c r="P2114" s="225"/>
    </row>
    <row r="2115" spans="1:16" s="281" customFormat="1" ht="24" customHeight="1">
      <c r="A2115" s="473"/>
      <c r="B2115" s="443"/>
      <c r="C2115" s="443"/>
      <c r="D2115" s="43"/>
      <c r="E2115" s="474"/>
      <c r="K2115" s="391"/>
      <c r="L2115" s="225"/>
      <c r="M2115" s="225"/>
      <c r="N2115" s="225"/>
      <c r="O2115" s="225"/>
      <c r="P2115" s="225"/>
    </row>
    <row r="2116" spans="1:16" s="281" customFormat="1" ht="24" customHeight="1">
      <c r="A2116" s="473"/>
      <c r="B2116" s="443"/>
      <c r="C2116" s="443"/>
      <c r="D2116" s="43"/>
      <c r="E2116" s="474"/>
      <c r="K2116" s="391"/>
      <c r="L2116" s="225"/>
      <c r="M2116" s="225"/>
      <c r="N2116" s="225"/>
      <c r="O2116" s="225"/>
      <c r="P2116" s="225"/>
    </row>
    <row r="2117" spans="1:16" s="281" customFormat="1" ht="24" customHeight="1">
      <c r="A2117" s="473"/>
      <c r="B2117" s="443"/>
      <c r="C2117" s="443"/>
      <c r="D2117" s="43"/>
      <c r="E2117" s="474"/>
      <c r="K2117" s="391"/>
      <c r="L2117" s="225"/>
      <c r="M2117" s="225"/>
      <c r="N2117" s="225"/>
      <c r="O2117" s="225"/>
      <c r="P2117" s="225"/>
    </row>
    <row r="2118" spans="1:16" s="281" customFormat="1" ht="24" customHeight="1">
      <c r="A2118" s="473"/>
      <c r="B2118" s="443"/>
      <c r="C2118" s="443"/>
      <c r="D2118" s="43"/>
      <c r="E2118" s="474"/>
      <c r="K2118" s="391"/>
      <c r="L2118" s="225"/>
      <c r="M2118" s="225"/>
      <c r="N2118" s="225"/>
      <c r="O2118" s="225"/>
      <c r="P2118" s="225"/>
    </row>
    <row r="2119" spans="1:16" s="281" customFormat="1" ht="24" customHeight="1">
      <c r="A2119" s="473"/>
      <c r="B2119" s="443"/>
      <c r="C2119" s="443"/>
      <c r="D2119" s="43"/>
      <c r="E2119" s="474"/>
      <c r="K2119" s="391"/>
      <c r="L2119" s="225"/>
      <c r="M2119" s="225"/>
      <c r="N2119" s="225"/>
      <c r="O2119" s="225"/>
      <c r="P2119" s="225"/>
    </row>
    <row r="2120" spans="1:16" s="281" customFormat="1" ht="24" customHeight="1">
      <c r="A2120" s="473"/>
      <c r="B2120" s="443"/>
      <c r="C2120" s="443"/>
      <c r="D2120" s="43"/>
      <c r="E2120" s="474"/>
      <c r="K2120" s="391"/>
      <c r="L2120" s="225"/>
      <c r="M2120" s="225"/>
      <c r="N2120" s="225"/>
      <c r="O2120" s="225"/>
      <c r="P2120" s="225"/>
    </row>
    <row r="2121" spans="1:16" s="281" customFormat="1" ht="24" customHeight="1">
      <c r="A2121" s="473"/>
      <c r="B2121" s="443"/>
      <c r="C2121" s="443"/>
      <c r="D2121" s="43"/>
      <c r="E2121" s="474"/>
      <c r="K2121" s="391"/>
      <c r="L2121" s="225"/>
      <c r="M2121" s="225"/>
      <c r="N2121" s="225"/>
      <c r="O2121" s="225"/>
      <c r="P2121" s="225"/>
    </row>
    <row r="2122" spans="1:16" s="281" customFormat="1" ht="24" customHeight="1">
      <c r="A2122" s="473"/>
      <c r="B2122" s="443"/>
      <c r="C2122" s="443"/>
      <c r="D2122" s="43"/>
      <c r="E2122" s="474"/>
      <c r="K2122" s="391"/>
      <c r="L2122" s="225"/>
      <c r="M2122" s="225"/>
      <c r="N2122" s="225"/>
      <c r="O2122" s="225"/>
      <c r="P2122" s="225"/>
    </row>
    <row r="2123" spans="1:16" s="281" customFormat="1" ht="24" customHeight="1">
      <c r="A2123" s="473"/>
      <c r="B2123" s="443"/>
      <c r="C2123" s="443"/>
      <c r="D2123" s="43"/>
      <c r="E2123" s="474"/>
      <c r="K2123" s="391"/>
      <c r="L2123" s="225"/>
      <c r="M2123" s="225"/>
      <c r="N2123" s="225"/>
      <c r="O2123" s="225"/>
      <c r="P2123" s="225"/>
    </row>
    <row r="2124" spans="1:16" s="281" customFormat="1" ht="24" customHeight="1">
      <c r="A2124" s="473"/>
      <c r="B2124" s="443"/>
      <c r="C2124" s="443"/>
      <c r="D2124" s="43"/>
      <c r="E2124" s="474"/>
      <c r="K2124" s="391"/>
      <c r="L2124" s="225"/>
      <c r="M2124" s="225"/>
      <c r="N2124" s="225"/>
      <c r="O2124" s="225"/>
      <c r="P2124" s="225"/>
    </row>
    <row r="2125" spans="1:16" s="281" customFormat="1" ht="24" customHeight="1">
      <c r="A2125" s="473"/>
      <c r="B2125" s="443"/>
      <c r="C2125" s="443"/>
      <c r="D2125" s="43"/>
      <c r="E2125" s="474"/>
      <c r="K2125" s="391"/>
      <c r="L2125" s="225"/>
      <c r="M2125" s="225"/>
      <c r="N2125" s="225"/>
      <c r="O2125" s="225"/>
      <c r="P2125" s="225"/>
    </row>
    <row r="2126" spans="1:16" s="281" customFormat="1" ht="24" customHeight="1">
      <c r="A2126" s="473"/>
      <c r="B2126" s="443"/>
      <c r="C2126" s="443"/>
      <c r="D2126" s="43"/>
      <c r="E2126" s="474"/>
      <c r="K2126" s="391"/>
      <c r="L2126" s="225"/>
      <c r="M2126" s="225"/>
      <c r="N2126" s="225"/>
      <c r="O2126" s="225"/>
      <c r="P2126" s="225"/>
    </row>
    <row r="2127" spans="1:16" s="281" customFormat="1" ht="24" customHeight="1">
      <c r="A2127" s="473"/>
      <c r="B2127" s="443"/>
      <c r="C2127" s="443"/>
      <c r="D2127" s="43"/>
      <c r="E2127" s="474"/>
      <c r="K2127" s="391"/>
      <c r="L2127" s="225"/>
      <c r="M2127" s="225"/>
      <c r="N2127" s="225"/>
      <c r="O2127" s="225"/>
      <c r="P2127" s="225"/>
    </row>
    <row r="2128" spans="1:16" s="281" customFormat="1" ht="24" customHeight="1">
      <c r="A2128" s="473"/>
      <c r="B2128" s="443"/>
      <c r="C2128" s="443"/>
      <c r="D2128" s="43"/>
      <c r="E2128" s="474"/>
      <c r="K2128" s="391"/>
      <c r="L2128" s="225"/>
      <c r="M2128" s="225"/>
      <c r="N2128" s="225"/>
      <c r="O2128" s="225"/>
      <c r="P2128" s="225"/>
    </row>
    <row r="2129" spans="1:16" s="281" customFormat="1" ht="24" customHeight="1">
      <c r="A2129" s="473"/>
      <c r="B2129" s="443"/>
      <c r="C2129" s="443"/>
      <c r="D2129" s="43"/>
      <c r="E2129" s="474"/>
      <c r="K2129" s="391"/>
      <c r="L2129" s="225"/>
      <c r="M2129" s="225"/>
      <c r="N2129" s="225"/>
      <c r="O2129" s="225"/>
      <c r="P2129" s="225"/>
    </row>
    <row r="2130" spans="1:16" s="281" customFormat="1" ht="24" customHeight="1">
      <c r="A2130" s="473"/>
      <c r="B2130" s="443"/>
      <c r="C2130" s="443"/>
      <c r="D2130" s="43"/>
      <c r="E2130" s="474"/>
      <c r="K2130" s="391"/>
      <c r="L2130" s="225"/>
      <c r="M2130" s="225"/>
      <c r="N2130" s="225"/>
      <c r="O2130" s="225"/>
      <c r="P2130" s="225"/>
    </row>
    <row r="2131" spans="1:16" s="281" customFormat="1" ht="24" customHeight="1">
      <c r="A2131" s="473"/>
      <c r="B2131" s="443"/>
      <c r="C2131" s="443"/>
      <c r="D2131" s="43"/>
      <c r="E2131" s="474"/>
      <c r="K2131" s="391"/>
      <c r="L2131" s="225"/>
      <c r="M2131" s="225"/>
      <c r="N2131" s="225"/>
      <c r="O2131" s="225"/>
      <c r="P2131" s="225"/>
    </row>
    <row r="2132" spans="1:16" s="281" customFormat="1" ht="24" customHeight="1">
      <c r="A2132" s="473"/>
      <c r="B2132" s="443"/>
      <c r="C2132" s="443"/>
      <c r="D2132" s="43"/>
      <c r="E2132" s="474"/>
      <c r="K2132" s="391"/>
      <c r="L2132" s="225"/>
      <c r="M2132" s="225"/>
      <c r="N2132" s="225"/>
      <c r="O2132" s="225"/>
      <c r="P2132" s="225"/>
    </row>
    <row r="2133" spans="1:16" s="281" customFormat="1" ht="24" customHeight="1">
      <c r="A2133" s="473"/>
      <c r="B2133" s="443"/>
      <c r="C2133" s="443"/>
      <c r="D2133" s="43"/>
      <c r="E2133" s="474"/>
      <c r="K2133" s="391"/>
      <c r="L2133" s="225"/>
      <c r="M2133" s="225"/>
      <c r="N2133" s="225"/>
      <c r="O2133" s="225"/>
      <c r="P2133" s="225"/>
    </row>
    <row r="2134" spans="1:16" s="281" customFormat="1" ht="24" customHeight="1">
      <c r="A2134" s="473"/>
      <c r="B2134" s="443"/>
      <c r="C2134" s="443"/>
      <c r="D2134" s="43"/>
      <c r="E2134" s="474"/>
      <c r="K2134" s="391"/>
      <c r="L2134" s="225"/>
      <c r="M2134" s="225"/>
      <c r="N2134" s="225"/>
      <c r="O2134" s="225"/>
      <c r="P2134" s="225"/>
    </row>
    <row r="2135" spans="1:16" s="281" customFormat="1" ht="24" customHeight="1">
      <c r="A2135" s="473"/>
      <c r="B2135" s="443"/>
      <c r="C2135" s="443"/>
      <c r="D2135" s="43"/>
      <c r="E2135" s="474"/>
      <c r="K2135" s="391"/>
      <c r="L2135" s="225"/>
      <c r="M2135" s="225"/>
      <c r="N2135" s="225"/>
      <c r="O2135" s="225"/>
      <c r="P2135" s="225"/>
    </row>
    <row r="2136" spans="1:16" s="281" customFormat="1" ht="24" customHeight="1">
      <c r="A2136" s="473"/>
      <c r="B2136" s="443"/>
      <c r="C2136" s="443"/>
      <c r="D2136" s="43"/>
      <c r="E2136" s="474"/>
      <c r="K2136" s="391"/>
      <c r="L2136" s="225"/>
      <c r="M2136" s="225"/>
      <c r="N2136" s="225"/>
      <c r="O2136" s="225"/>
      <c r="P2136" s="225"/>
    </row>
    <row r="2137" spans="1:16" s="281" customFormat="1" ht="24" customHeight="1">
      <c r="A2137" s="473"/>
      <c r="B2137" s="443"/>
      <c r="C2137" s="443"/>
      <c r="D2137" s="43"/>
      <c r="E2137" s="474"/>
      <c r="K2137" s="391"/>
      <c r="L2137" s="225"/>
      <c r="M2137" s="225"/>
      <c r="N2137" s="225"/>
      <c r="O2137" s="225"/>
      <c r="P2137" s="225"/>
    </row>
    <row r="2138" spans="1:16" s="281" customFormat="1" ht="24" customHeight="1">
      <c r="A2138" s="473"/>
      <c r="B2138" s="443"/>
      <c r="C2138" s="443"/>
      <c r="D2138" s="43"/>
      <c r="E2138" s="474"/>
      <c r="K2138" s="391"/>
      <c r="L2138" s="225"/>
      <c r="M2138" s="225"/>
      <c r="N2138" s="225"/>
      <c r="O2138" s="225"/>
      <c r="P2138" s="225"/>
    </row>
    <row r="2139" spans="1:16" s="281" customFormat="1" ht="24" customHeight="1">
      <c r="A2139" s="473"/>
      <c r="B2139" s="443"/>
      <c r="C2139" s="443"/>
      <c r="D2139" s="43"/>
      <c r="E2139" s="474"/>
      <c r="K2139" s="391"/>
      <c r="L2139" s="225"/>
      <c r="M2139" s="225"/>
      <c r="N2139" s="225"/>
      <c r="O2139" s="225"/>
      <c r="P2139" s="225"/>
    </row>
    <row r="2140" spans="1:16" s="281" customFormat="1" ht="24" customHeight="1">
      <c r="A2140" s="473"/>
      <c r="B2140" s="443"/>
      <c r="C2140" s="443"/>
      <c r="D2140" s="43"/>
      <c r="E2140" s="474"/>
      <c r="K2140" s="391"/>
      <c r="L2140" s="225"/>
      <c r="M2140" s="225"/>
      <c r="N2140" s="225"/>
      <c r="O2140" s="225"/>
      <c r="P2140" s="225"/>
    </row>
    <row r="2141" spans="1:16" s="281" customFormat="1" ht="24" customHeight="1">
      <c r="A2141" s="473"/>
      <c r="B2141" s="443"/>
      <c r="C2141" s="443"/>
      <c r="D2141" s="43"/>
      <c r="E2141" s="474"/>
      <c r="K2141" s="391"/>
      <c r="L2141" s="225"/>
      <c r="M2141" s="225"/>
      <c r="N2141" s="225"/>
      <c r="O2141" s="225"/>
      <c r="P2141" s="225"/>
    </row>
    <row r="2142" spans="1:16" s="281" customFormat="1" ht="24" customHeight="1">
      <c r="A2142" s="473"/>
      <c r="B2142" s="443"/>
      <c r="C2142" s="443"/>
      <c r="D2142" s="43"/>
      <c r="E2142" s="474"/>
      <c r="K2142" s="391"/>
      <c r="L2142" s="225"/>
      <c r="M2142" s="225"/>
      <c r="N2142" s="225"/>
      <c r="O2142" s="225"/>
      <c r="P2142" s="225"/>
    </row>
    <row r="2143" spans="1:16" s="281" customFormat="1" ht="24" customHeight="1">
      <c r="A2143" s="473"/>
      <c r="B2143" s="443"/>
      <c r="C2143" s="443"/>
      <c r="D2143" s="43"/>
      <c r="E2143" s="474"/>
      <c r="K2143" s="391"/>
      <c r="L2143" s="225"/>
      <c r="M2143" s="225"/>
      <c r="N2143" s="225"/>
      <c r="O2143" s="225"/>
      <c r="P2143" s="225"/>
    </row>
    <row r="2144" spans="1:16" s="281" customFormat="1" ht="24" customHeight="1">
      <c r="A2144" s="473"/>
      <c r="B2144" s="443"/>
      <c r="C2144" s="443"/>
      <c r="D2144" s="43"/>
      <c r="E2144" s="474"/>
      <c r="K2144" s="391"/>
      <c r="L2144" s="225"/>
      <c r="M2144" s="225"/>
      <c r="N2144" s="225"/>
      <c r="O2144" s="225"/>
      <c r="P2144" s="225"/>
    </row>
    <row r="2145" spans="1:16" s="281" customFormat="1" ht="24" customHeight="1">
      <c r="A2145" s="473"/>
      <c r="B2145" s="443"/>
      <c r="C2145" s="443"/>
      <c r="D2145" s="43"/>
      <c r="E2145" s="474"/>
      <c r="K2145" s="391"/>
      <c r="L2145" s="225"/>
      <c r="M2145" s="225"/>
      <c r="N2145" s="225"/>
      <c r="O2145" s="225"/>
      <c r="P2145" s="225"/>
    </row>
    <row r="2146" spans="1:16" s="281" customFormat="1" ht="24" customHeight="1">
      <c r="A2146" s="473"/>
      <c r="B2146" s="443"/>
      <c r="C2146" s="443"/>
      <c r="D2146" s="43"/>
      <c r="E2146" s="474"/>
      <c r="K2146" s="391"/>
      <c r="L2146" s="225"/>
      <c r="M2146" s="225"/>
      <c r="N2146" s="225"/>
      <c r="O2146" s="225"/>
      <c r="P2146" s="225"/>
    </row>
    <row r="2147" spans="1:16" s="281" customFormat="1" ht="24" customHeight="1">
      <c r="A2147" s="473"/>
      <c r="B2147" s="443"/>
      <c r="C2147" s="443"/>
      <c r="D2147" s="43"/>
      <c r="E2147" s="474"/>
      <c r="K2147" s="391"/>
      <c r="L2147" s="225"/>
      <c r="M2147" s="225"/>
      <c r="N2147" s="225"/>
      <c r="O2147" s="225"/>
      <c r="P2147" s="225"/>
    </row>
    <row r="2148" spans="1:16" s="281" customFormat="1" ht="24" customHeight="1">
      <c r="A2148" s="473"/>
      <c r="B2148" s="443"/>
      <c r="C2148" s="443"/>
      <c r="D2148" s="43"/>
      <c r="E2148" s="474"/>
      <c r="K2148" s="391"/>
      <c r="L2148" s="225"/>
      <c r="M2148" s="225"/>
      <c r="N2148" s="225"/>
      <c r="O2148" s="225"/>
      <c r="P2148" s="225"/>
    </row>
    <row r="2149" spans="1:16" s="281" customFormat="1" ht="24" customHeight="1">
      <c r="A2149" s="473"/>
      <c r="B2149" s="443"/>
      <c r="C2149" s="443"/>
      <c r="D2149" s="43"/>
      <c r="E2149" s="474"/>
      <c r="K2149" s="391"/>
      <c r="L2149" s="225"/>
      <c r="M2149" s="225"/>
      <c r="N2149" s="225"/>
      <c r="O2149" s="225"/>
      <c r="P2149" s="225"/>
    </row>
    <row r="2150" spans="1:16" s="281" customFormat="1" ht="24" customHeight="1">
      <c r="A2150" s="473"/>
      <c r="B2150" s="443"/>
      <c r="C2150" s="443"/>
      <c r="D2150" s="43"/>
      <c r="E2150" s="474"/>
      <c r="K2150" s="391"/>
      <c r="L2150" s="225"/>
      <c r="M2150" s="225"/>
      <c r="N2150" s="225"/>
      <c r="O2150" s="225"/>
      <c r="P2150" s="225"/>
    </row>
    <row r="2151" spans="1:16" s="281" customFormat="1" ht="24" customHeight="1">
      <c r="A2151" s="473"/>
      <c r="B2151" s="443"/>
      <c r="C2151" s="443"/>
      <c r="D2151" s="43"/>
      <c r="E2151" s="474"/>
      <c r="K2151" s="391"/>
      <c r="L2151" s="225"/>
      <c r="M2151" s="225"/>
      <c r="N2151" s="225"/>
      <c r="O2151" s="225"/>
      <c r="P2151" s="225"/>
    </row>
    <row r="2152" spans="1:16" s="281" customFormat="1" ht="24" customHeight="1">
      <c r="A2152" s="473"/>
      <c r="B2152" s="443"/>
      <c r="C2152" s="443"/>
      <c r="D2152" s="43"/>
      <c r="E2152" s="474"/>
      <c r="K2152" s="391"/>
      <c r="L2152" s="225"/>
      <c r="M2152" s="225"/>
      <c r="N2152" s="225"/>
      <c r="O2152" s="225"/>
      <c r="P2152" s="225"/>
    </row>
    <row r="2153" spans="1:16" s="281" customFormat="1" ht="24" customHeight="1">
      <c r="A2153" s="473"/>
      <c r="B2153" s="443"/>
      <c r="C2153" s="443"/>
      <c r="D2153" s="43"/>
      <c r="E2153" s="474"/>
      <c r="K2153" s="391"/>
      <c r="L2153" s="225"/>
      <c r="M2153" s="225"/>
      <c r="N2153" s="225"/>
      <c r="O2153" s="225"/>
      <c r="P2153" s="225"/>
    </row>
    <row r="2154" spans="1:16" s="281" customFormat="1" ht="24" customHeight="1">
      <c r="A2154" s="473"/>
      <c r="B2154" s="443"/>
      <c r="C2154" s="443"/>
      <c r="D2154" s="43"/>
      <c r="E2154" s="474"/>
      <c r="K2154" s="391"/>
      <c r="L2154" s="225"/>
      <c r="M2154" s="225"/>
      <c r="N2154" s="225"/>
      <c r="O2154" s="225"/>
      <c r="P2154" s="225"/>
    </row>
    <row r="2155" spans="1:16" s="281" customFormat="1" ht="24" customHeight="1">
      <c r="A2155" s="473"/>
      <c r="B2155" s="443"/>
      <c r="C2155" s="443"/>
      <c r="D2155" s="43"/>
      <c r="E2155" s="474"/>
      <c r="K2155" s="391"/>
      <c r="L2155" s="225"/>
      <c r="M2155" s="225"/>
      <c r="N2155" s="225"/>
      <c r="O2155" s="225"/>
      <c r="P2155" s="225"/>
    </row>
    <row r="2156" spans="1:16" s="281" customFormat="1" ht="24" customHeight="1">
      <c r="A2156" s="473"/>
      <c r="B2156" s="443"/>
      <c r="C2156" s="443"/>
      <c r="D2156" s="43"/>
      <c r="E2156" s="474"/>
      <c r="K2156" s="391"/>
      <c r="L2156" s="225"/>
      <c r="M2156" s="225"/>
      <c r="N2156" s="225"/>
      <c r="O2156" s="225"/>
      <c r="P2156" s="225"/>
    </row>
    <row r="2157" spans="1:16" s="281" customFormat="1" ht="24" customHeight="1">
      <c r="A2157" s="473"/>
      <c r="B2157" s="443"/>
      <c r="C2157" s="443"/>
      <c r="D2157" s="43"/>
      <c r="E2157" s="474"/>
      <c r="K2157" s="391"/>
      <c r="L2157" s="225"/>
      <c r="M2157" s="225"/>
      <c r="N2157" s="225"/>
      <c r="O2157" s="225"/>
      <c r="P2157" s="225"/>
    </row>
    <row r="2158" spans="1:16" s="281" customFormat="1" ht="24" customHeight="1">
      <c r="A2158" s="473"/>
      <c r="B2158" s="443"/>
      <c r="C2158" s="443"/>
      <c r="D2158" s="43"/>
      <c r="E2158" s="474"/>
      <c r="K2158" s="391"/>
      <c r="L2158" s="225"/>
      <c r="M2158" s="225"/>
      <c r="N2158" s="225"/>
      <c r="O2158" s="225"/>
      <c r="P2158" s="225"/>
    </row>
    <row r="2159" spans="1:16" s="281" customFormat="1" ht="24" customHeight="1">
      <c r="A2159" s="473"/>
      <c r="B2159" s="443"/>
      <c r="C2159" s="443"/>
      <c r="D2159" s="43"/>
      <c r="E2159" s="474"/>
      <c r="K2159" s="391"/>
      <c r="L2159" s="225"/>
      <c r="M2159" s="225"/>
      <c r="N2159" s="225"/>
      <c r="O2159" s="225"/>
      <c r="P2159" s="225"/>
    </row>
    <row r="2160" spans="1:16" s="281" customFormat="1" ht="24" customHeight="1">
      <c r="A2160" s="473"/>
      <c r="B2160" s="443"/>
      <c r="C2160" s="443"/>
      <c r="D2160" s="43"/>
      <c r="E2160" s="474"/>
      <c r="K2160" s="391"/>
      <c r="L2160" s="225"/>
      <c r="M2160" s="225"/>
      <c r="N2160" s="225"/>
      <c r="O2160" s="225"/>
      <c r="P2160" s="225"/>
    </row>
    <row r="2161" spans="1:16" s="281" customFormat="1" ht="24" customHeight="1">
      <c r="A2161" s="473"/>
      <c r="B2161" s="443"/>
      <c r="C2161" s="443"/>
      <c r="D2161" s="43"/>
      <c r="E2161" s="474"/>
      <c r="K2161" s="391"/>
      <c r="L2161" s="225"/>
      <c r="M2161" s="225"/>
      <c r="N2161" s="225"/>
      <c r="O2161" s="225"/>
      <c r="P2161" s="225"/>
    </row>
    <row r="2162" spans="1:16" s="281" customFormat="1" ht="24" customHeight="1">
      <c r="A2162" s="473"/>
      <c r="B2162" s="443"/>
      <c r="C2162" s="443"/>
      <c r="D2162" s="43"/>
      <c r="E2162" s="474"/>
      <c r="K2162" s="391"/>
      <c r="L2162" s="225"/>
      <c r="M2162" s="225"/>
      <c r="N2162" s="225"/>
      <c r="O2162" s="225"/>
      <c r="P2162" s="225"/>
    </row>
    <row r="2163" spans="1:16" s="281" customFormat="1" ht="24" customHeight="1">
      <c r="A2163" s="473"/>
      <c r="B2163" s="443"/>
      <c r="C2163" s="443"/>
      <c r="D2163" s="43"/>
      <c r="E2163" s="474"/>
      <c r="K2163" s="391"/>
      <c r="L2163" s="225"/>
      <c r="M2163" s="225"/>
      <c r="N2163" s="225"/>
      <c r="O2163" s="225"/>
      <c r="P2163" s="225"/>
    </row>
    <row r="2164" spans="1:16" s="281" customFormat="1" ht="24" customHeight="1">
      <c r="A2164" s="473"/>
      <c r="B2164" s="443"/>
      <c r="C2164" s="443"/>
      <c r="D2164" s="43"/>
      <c r="E2164" s="474"/>
      <c r="K2164" s="391"/>
      <c r="L2164" s="225"/>
      <c r="M2164" s="225"/>
      <c r="N2164" s="225"/>
      <c r="O2164" s="225"/>
      <c r="P2164" s="225"/>
    </row>
    <row r="2165" spans="1:16" s="281" customFormat="1" ht="24" customHeight="1">
      <c r="A2165" s="473"/>
      <c r="B2165" s="443"/>
      <c r="C2165" s="443"/>
      <c r="D2165" s="43"/>
      <c r="E2165" s="474"/>
      <c r="K2165" s="391"/>
      <c r="L2165" s="225"/>
      <c r="M2165" s="225"/>
      <c r="N2165" s="225"/>
      <c r="O2165" s="225"/>
      <c r="P2165" s="225"/>
    </row>
    <row r="2166" spans="1:16" s="281" customFormat="1" ht="24" customHeight="1">
      <c r="A2166" s="473"/>
      <c r="B2166" s="443"/>
      <c r="C2166" s="443"/>
      <c r="D2166" s="43"/>
      <c r="E2166" s="474"/>
      <c r="K2166" s="391"/>
      <c r="L2166" s="225"/>
      <c r="M2166" s="225"/>
      <c r="N2166" s="225"/>
      <c r="O2166" s="225"/>
      <c r="P2166" s="225"/>
    </row>
    <row r="2167" spans="1:16" s="281" customFormat="1" ht="24" customHeight="1">
      <c r="A2167" s="473"/>
      <c r="B2167" s="443"/>
      <c r="C2167" s="443"/>
      <c r="D2167" s="43"/>
      <c r="E2167" s="474"/>
      <c r="K2167" s="391"/>
      <c r="L2167" s="225"/>
      <c r="M2167" s="225"/>
      <c r="N2167" s="225"/>
      <c r="O2167" s="225"/>
      <c r="P2167" s="225"/>
    </row>
    <row r="2168" spans="1:16" s="281" customFormat="1" ht="24" customHeight="1">
      <c r="A2168" s="473"/>
      <c r="B2168" s="443"/>
      <c r="C2168" s="443"/>
      <c r="D2168" s="43"/>
      <c r="E2168" s="474"/>
      <c r="K2168" s="391"/>
      <c r="L2168" s="225"/>
      <c r="M2168" s="225"/>
      <c r="N2168" s="225"/>
      <c r="O2168" s="225"/>
      <c r="P2168" s="225"/>
    </row>
    <row r="2169" spans="1:16" s="281" customFormat="1" ht="24" customHeight="1">
      <c r="A2169" s="473"/>
      <c r="B2169" s="443"/>
      <c r="C2169" s="443"/>
      <c r="D2169" s="43"/>
      <c r="E2169" s="474"/>
      <c r="K2169" s="391"/>
      <c r="L2169" s="225"/>
      <c r="M2169" s="225"/>
      <c r="N2169" s="225"/>
      <c r="O2169" s="225"/>
      <c r="P2169" s="225"/>
    </row>
    <row r="2170" spans="1:16" s="281" customFormat="1" ht="24" customHeight="1">
      <c r="A2170" s="473"/>
      <c r="B2170" s="443"/>
      <c r="C2170" s="443"/>
      <c r="D2170" s="43"/>
      <c r="E2170" s="474"/>
      <c r="K2170" s="391"/>
      <c r="L2170" s="225"/>
      <c r="M2170" s="225"/>
      <c r="N2170" s="225"/>
      <c r="O2170" s="225"/>
      <c r="P2170" s="225"/>
    </row>
    <row r="2171" spans="1:16" s="281" customFormat="1" ht="24" customHeight="1">
      <c r="A2171" s="473"/>
      <c r="B2171" s="443"/>
      <c r="C2171" s="443"/>
      <c r="D2171" s="43"/>
      <c r="E2171" s="474"/>
      <c r="K2171" s="391"/>
      <c r="L2171" s="225"/>
      <c r="M2171" s="225"/>
      <c r="N2171" s="225"/>
      <c r="O2171" s="225"/>
      <c r="P2171" s="225"/>
    </row>
    <row r="2172" spans="1:16" s="281" customFormat="1" ht="24" customHeight="1">
      <c r="A2172" s="473"/>
      <c r="B2172" s="443"/>
      <c r="C2172" s="443"/>
      <c r="D2172" s="43"/>
      <c r="E2172" s="474"/>
      <c r="K2172" s="391"/>
      <c r="L2172" s="225"/>
      <c r="M2172" s="225"/>
      <c r="N2172" s="225"/>
      <c r="O2172" s="225"/>
      <c r="P2172" s="225"/>
    </row>
    <row r="2173" spans="1:16" s="281" customFormat="1" ht="24" customHeight="1">
      <c r="A2173" s="473"/>
      <c r="B2173" s="443"/>
      <c r="C2173" s="443"/>
      <c r="D2173" s="43"/>
      <c r="E2173" s="474"/>
      <c r="K2173" s="391"/>
      <c r="L2173" s="225"/>
      <c r="M2173" s="225"/>
      <c r="N2173" s="225"/>
      <c r="O2173" s="225"/>
      <c r="P2173" s="225"/>
    </row>
    <row r="2174" spans="1:16" s="281" customFormat="1" ht="24" customHeight="1">
      <c r="A2174" s="473"/>
      <c r="B2174" s="443"/>
      <c r="C2174" s="443"/>
      <c r="D2174" s="43"/>
      <c r="E2174" s="474"/>
      <c r="K2174" s="391"/>
      <c r="L2174" s="225"/>
      <c r="M2174" s="225"/>
      <c r="N2174" s="225"/>
      <c r="O2174" s="225"/>
      <c r="P2174" s="225"/>
    </row>
    <row r="2175" spans="1:16" s="281" customFormat="1" ht="24" customHeight="1">
      <c r="A2175" s="473"/>
      <c r="B2175" s="443"/>
      <c r="C2175" s="443"/>
      <c r="D2175" s="43"/>
      <c r="E2175" s="474"/>
      <c r="K2175" s="391"/>
      <c r="L2175" s="225"/>
      <c r="M2175" s="225"/>
      <c r="N2175" s="225"/>
      <c r="O2175" s="225"/>
      <c r="P2175" s="225"/>
    </row>
    <row r="2176" spans="1:16" s="281" customFormat="1" ht="24" customHeight="1">
      <c r="A2176" s="473"/>
      <c r="B2176" s="443"/>
      <c r="C2176" s="443"/>
      <c r="D2176" s="43"/>
      <c r="E2176" s="474"/>
      <c r="K2176" s="391"/>
      <c r="L2176" s="225"/>
      <c r="M2176" s="225"/>
      <c r="N2176" s="225"/>
      <c r="O2176" s="225"/>
      <c r="P2176" s="225"/>
    </row>
    <row r="2177" spans="1:16" s="281" customFormat="1" ht="24" customHeight="1">
      <c r="A2177" s="473"/>
      <c r="B2177" s="443"/>
      <c r="C2177" s="443"/>
      <c r="D2177" s="43"/>
      <c r="E2177" s="474"/>
      <c r="K2177" s="391"/>
      <c r="L2177" s="225"/>
      <c r="M2177" s="225"/>
      <c r="N2177" s="225"/>
      <c r="O2177" s="225"/>
      <c r="P2177" s="225"/>
    </row>
    <row r="2178" spans="1:16" s="281" customFormat="1" ht="24" customHeight="1">
      <c r="A2178" s="473"/>
      <c r="B2178" s="443"/>
      <c r="C2178" s="443"/>
      <c r="D2178" s="43"/>
      <c r="E2178" s="474"/>
      <c r="K2178" s="391"/>
      <c r="L2178" s="225"/>
      <c r="M2178" s="225"/>
      <c r="N2178" s="225"/>
      <c r="O2178" s="225"/>
      <c r="P2178" s="225"/>
    </row>
    <row r="2179" spans="1:16" s="281" customFormat="1" ht="24" customHeight="1">
      <c r="A2179" s="473"/>
      <c r="B2179" s="443"/>
      <c r="C2179" s="443"/>
      <c r="D2179" s="43"/>
      <c r="E2179" s="474"/>
      <c r="K2179" s="391"/>
      <c r="L2179" s="225"/>
      <c r="M2179" s="225"/>
      <c r="N2179" s="225"/>
      <c r="O2179" s="225"/>
      <c r="P2179" s="225"/>
    </row>
    <row r="2180" spans="1:16" s="281" customFormat="1" ht="24" customHeight="1">
      <c r="A2180" s="473"/>
      <c r="B2180" s="443"/>
      <c r="C2180" s="443"/>
      <c r="D2180" s="43"/>
      <c r="E2180" s="474"/>
      <c r="K2180" s="391"/>
      <c r="L2180" s="225"/>
      <c r="M2180" s="225"/>
      <c r="N2180" s="225"/>
      <c r="O2180" s="225"/>
      <c r="P2180" s="225"/>
    </row>
    <row r="2181" spans="1:16" s="281" customFormat="1" ht="24" customHeight="1">
      <c r="A2181" s="473"/>
      <c r="B2181" s="443"/>
      <c r="C2181" s="443"/>
      <c r="D2181" s="43"/>
      <c r="E2181" s="474"/>
      <c r="K2181" s="391"/>
      <c r="L2181" s="225"/>
      <c r="M2181" s="225"/>
      <c r="N2181" s="225"/>
      <c r="O2181" s="225"/>
      <c r="P2181" s="225"/>
    </row>
    <row r="2182" spans="1:16" s="281" customFormat="1" ht="24" customHeight="1">
      <c r="A2182" s="473"/>
      <c r="B2182" s="443"/>
      <c r="C2182" s="443"/>
      <c r="D2182" s="43"/>
      <c r="E2182" s="474"/>
      <c r="K2182" s="391"/>
      <c r="L2182" s="225"/>
      <c r="M2182" s="225"/>
      <c r="N2182" s="225"/>
      <c r="O2182" s="225"/>
      <c r="P2182" s="225"/>
    </row>
    <row r="2183" spans="1:16" s="281" customFormat="1" ht="24" customHeight="1">
      <c r="A2183" s="473"/>
      <c r="B2183" s="443"/>
      <c r="C2183" s="443"/>
      <c r="D2183" s="43"/>
      <c r="E2183" s="474"/>
      <c r="K2183" s="391"/>
      <c r="L2183" s="225"/>
      <c r="M2183" s="225"/>
      <c r="N2183" s="225"/>
      <c r="O2183" s="225"/>
      <c r="P2183" s="225"/>
    </row>
    <row r="2184" spans="1:16" s="281" customFormat="1" ht="24" customHeight="1">
      <c r="A2184" s="473"/>
      <c r="B2184" s="443"/>
      <c r="C2184" s="443"/>
      <c r="D2184" s="43"/>
      <c r="E2184" s="474"/>
      <c r="K2184" s="391"/>
      <c r="L2184" s="225"/>
      <c r="M2184" s="225"/>
      <c r="N2184" s="225"/>
      <c r="O2184" s="225"/>
      <c r="P2184" s="225"/>
    </row>
    <row r="2185" spans="1:16" s="281" customFormat="1" ht="24" customHeight="1">
      <c r="A2185" s="473"/>
      <c r="B2185" s="443"/>
      <c r="C2185" s="443"/>
      <c r="D2185" s="43"/>
      <c r="E2185" s="474"/>
      <c r="K2185" s="391"/>
      <c r="L2185" s="225"/>
      <c r="M2185" s="225"/>
      <c r="N2185" s="225"/>
      <c r="O2185" s="225"/>
      <c r="P2185" s="225"/>
    </row>
    <row r="2186" spans="1:16" s="281" customFormat="1" ht="24" customHeight="1">
      <c r="A2186" s="473"/>
      <c r="B2186" s="443"/>
      <c r="C2186" s="443"/>
      <c r="D2186" s="43"/>
      <c r="E2186" s="474"/>
      <c r="K2186" s="391"/>
      <c r="L2186" s="225"/>
      <c r="M2186" s="225"/>
      <c r="N2186" s="225"/>
      <c r="O2186" s="225"/>
      <c r="P2186" s="225"/>
    </row>
    <row r="2187" spans="1:16" s="281" customFormat="1" ht="24" customHeight="1">
      <c r="A2187" s="473"/>
      <c r="B2187" s="443"/>
      <c r="C2187" s="443"/>
      <c r="D2187" s="43"/>
      <c r="E2187" s="474"/>
      <c r="K2187" s="391"/>
      <c r="L2187" s="225"/>
      <c r="M2187" s="225"/>
      <c r="N2187" s="225"/>
      <c r="O2187" s="225"/>
      <c r="P2187" s="225"/>
    </row>
    <row r="2188" spans="1:16" s="281" customFormat="1" ht="24" customHeight="1">
      <c r="A2188" s="473"/>
      <c r="B2188" s="443"/>
      <c r="C2188" s="443"/>
      <c r="D2188" s="43"/>
      <c r="E2188" s="474"/>
      <c r="K2188" s="391"/>
      <c r="L2188" s="225"/>
      <c r="M2188" s="225"/>
      <c r="N2188" s="225"/>
      <c r="O2188" s="225"/>
      <c r="P2188" s="225"/>
    </row>
    <row r="2189" spans="1:16" s="281" customFormat="1" ht="24" customHeight="1">
      <c r="A2189" s="473"/>
      <c r="B2189" s="443"/>
      <c r="C2189" s="443"/>
      <c r="D2189" s="43"/>
      <c r="E2189" s="474"/>
      <c r="K2189" s="391"/>
      <c r="L2189" s="225"/>
      <c r="M2189" s="225"/>
      <c r="N2189" s="225"/>
      <c r="O2189" s="225"/>
      <c r="P2189" s="225"/>
    </row>
    <row r="2190" spans="1:16" s="281" customFormat="1" ht="24" customHeight="1">
      <c r="A2190" s="473"/>
      <c r="B2190" s="443"/>
      <c r="C2190" s="443"/>
      <c r="D2190" s="43"/>
      <c r="E2190" s="474"/>
      <c r="K2190" s="391"/>
      <c r="L2190" s="225"/>
      <c r="M2190" s="225"/>
      <c r="N2190" s="225"/>
      <c r="O2190" s="225"/>
      <c r="P2190" s="225"/>
    </row>
    <row r="2191" spans="1:16" s="281" customFormat="1" ht="24" customHeight="1">
      <c r="A2191" s="473"/>
      <c r="B2191" s="443"/>
      <c r="C2191" s="443"/>
      <c r="D2191" s="43"/>
      <c r="E2191" s="474"/>
      <c r="K2191" s="391"/>
      <c r="L2191" s="225"/>
      <c r="M2191" s="225"/>
      <c r="N2191" s="225"/>
      <c r="O2191" s="225"/>
      <c r="P2191" s="225"/>
    </row>
    <row r="2192" spans="1:16" s="281" customFormat="1" ht="24" customHeight="1">
      <c r="A2192" s="473"/>
      <c r="B2192" s="443"/>
      <c r="C2192" s="443"/>
      <c r="D2192" s="43"/>
      <c r="E2192" s="474"/>
      <c r="K2192" s="391"/>
      <c r="L2192" s="225"/>
      <c r="M2192" s="225"/>
      <c r="N2192" s="225"/>
      <c r="O2192" s="225"/>
      <c r="P2192" s="225"/>
    </row>
    <row r="2193" spans="1:16" s="281" customFormat="1" ht="24" customHeight="1">
      <c r="A2193" s="473"/>
      <c r="B2193" s="443"/>
      <c r="C2193" s="443"/>
      <c r="D2193" s="43"/>
      <c r="E2193" s="474"/>
      <c r="K2193" s="391"/>
      <c r="L2193" s="225"/>
      <c r="M2193" s="225"/>
      <c r="N2193" s="225"/>
      <c r="O2193" s="225"/>
      <c r="P2193" s="225"/>
    </row>
    <row r="2194" spans="1:16" s="281" customFormat="1" ht="24" customHeight="1">
      <c r="A2194" s="473"/>
      <c r="B2194" s="443"/>
      <c r="C2194" s="443"/>
      <c r="D2194" s="43"/>
      <c r="E2194" s="474"/>
      <c r="K2194" s="391"/>
      <c r="L2194" s="225"/>
      <c r="M2194" s="225"/>
      <c r="N2194" s="225"/>
      <c r="O2194" s="225"/>
      <c r="P2194" s="225"/>
    </row>
    <row r="2195" spans="1:16" s="281" customFormat="1" ht="24" customHeight="1">
      <c r="A2195" s="473"/>
      <c r="B2195" s="443"/>
      <c r="C2195" s="443"/>
      <c r="D2195" s="43"/>
      <c r="E2195" s="474"/>
      <c r="K2195" s="391"/>
      <c r="L2195" s="225"/>
      <c r="M2195" s="225"/>
      <c r="N2195" s="225"/>
      <c r="O2195" s="225"/>
      <c r="P2195" s="225"/>
    </row>
    <row r="2196" spans="1:16" s="281" customFormat="1" ht="24" customHeight="1">
      <c r="A2196" s="473"/>
      <c r="B2196" s="443"/>
      <c r="C2196" s="443"/>
      <c r="D2196" s="43"/>
      <c r="E2196" s="474"/>
      <c r="K2196" s="391"/>
      <c r="L2196" s="225"/>
      <c r="M2196" s="225"/>
      <c r="N2196" s="225"/>
      <c r="O2196" s="225"/>
      <c r="P2196" s="225"/>
    </row>
    <row r="2197" spans="1:16" s="281" customFormat="1" ht="24" customHeight="1">
      <c r="A2197" s="473"/>
      <c r="B2197" s="443"/>
      <c r="C2197" s="443"/>
      <c r="D2197" s="43"/>
      <c r="E2197" s="474"/>
      <c r="K2197" s="391"/>
      <c r="L2197" s="225"/>
      <c r="M2197" s="225"/>
      <c r="N2197" s="225"/>
      <c r="O2197" s="225"/>
      <c r="P2197" s="225"/>
    </row>
    <row r="2198" spans="1:16" s="281" customFormat="1" ht="24" customHeight="1">
      <c r="A2198" s="473"/>
      <c r="B2198" s="443"/>
      <c r="C2198" s="443"/>
      <c r="D2198" s="43"/>
      <c r="E2198" s="474"/>
      <c r="K2198" s="391"/>
      <c r="L2198" s="225"/>
      <c r="M2198" s="225"/>
      <c r="N2198" s="225"/>
      <c r="O2198" s="225"/>
      <c r="P2198" s="225"/>
    </row>
    <row r="2199" spans="1:16" s="281" customFormat="1" ht="24" customHeight="1">
      <c r="A2199" s="473"/>
      <c r="B2199" s="443"/>
      <c r="C2199" s="443"/>
      <c r="D2199" s="43"/>
      <c r="E2199" s="474"/>
      <c r="K2199" s="391"/>
      <c r="L2199" s="225"/>
      <c r="M2199" s="225"/>
      <c r="N2199" s="225"/>
      <c r="O2199" s="225"/>
      <c r="P2199" s="225"/>
    </row>
    <row r="2200" spans="1:16" s="281" customFormat="1" ht="24" customHeight="1">
      <c r="A2200" s="473"/>
      <c r="B2200" s="443"/>
      <c r="C2200" s="443"/>
      <c r="D2200" s="43"/>
      <c r="E2200" s="474"/>
      <c r="K2200" s="391"/>
      <c r="L2200" s="225"/>
      <c r="M2200" s="225"/>
      <c r="N2200" s="225"/>
      <c r="O2200" s="225"/>
      <c r="P2200" s="225"/>
    </row>
    <row r="2201" spans="1:16" s="281" customFormat="1" ht="24" customHeight="1">
      <c r="A2201" s="473"/>
      <c r="B2201" s="443"/>
      <c r="C2201" s="443"/>
      <c r="D2201" s="43"/>
      <c r="E2201" s="474"/>
      <c r="K2201" s="391"/>
      <c r="L2201" s="225"/>
      <c r="M2201" s="225"/>
      <c r="N2201" s="225"/>
      <c r="O2201" s="225"/>
      <c r="P2201" s="225"/>
    </row>
    <row r="2202" spans="1:16" s="281" customFormat="1" ht="24" customHeight="1">
      <c r="A2202" s="473"/>
      <c r="B2202" s="443"/>
      <c r="C2202" s="443"/>
      <c r="D2202" s="43"/>
      <c r="E2202" s="474"/>
      <c r="K2202" s="391"/>
      <c r="L2202" s="225"/>
      <c r="M2202" s="225"/>
      <c r="N2202" s="225"/>
      <c r="O2202" s="225"/>
      <c r="P2202" s="225"/>
    </row>
    <row r="2203" spans="1:16" s="281" customFormat="1" ht="24" customHeight="1">
      <c r="A2203" s="473"/>
      <c r="B2203" s="443"/>
      <c r="C2203" s="443"/>
      <c r="D2203" s="43"/>
      <c r="E2203" s="474"/>
      <c r="K2203" s="391"/>
      <c r="L2203" s="225"/>
      <c r="M2203" s="225"/>
      <c r="N2203" s="225"/>
      <c r="O2203" s="225"/>
      <c r="P2203" s="225"/>
    </row>
    <row r="2204" spans="1:16" s="281" customFormat="1" ht="24" customHeight="1">
      <c r="A2204" s="473"/>
      <c r="B2204" s="443"/>
      <c r="C2204" s="443"/>
      <c r="D2204" s="43"/>
      <c r="E2204" s="474"/>
      <c r="K2204" s="391"/>
      <c r="L2204" s="225"/>
      <c r="M2204" s="225"/>
      <c r="N2204" s="225"/>
      <c r="O2204" s="225"/>
      <c r="P2204" s="225"/>
    </row>
    <row r="2205" spans="1:16" s="281" customFormat="1" ht="24" customHeight="1">
      <c r="A2205" s="473"/>
      <c r="B2205" s="443"/>
      <c r="C2205" s="443"/>
      <c r="D2205" s="43"/>
      <c r="E2205" s="474"/>
      <c r="K2205" s="391"/>
      <c r="L2205" s="225"/>
      <c r="M2205" s="225"/>
      <c r="N2205" s="225"/>
      <c r="O2205" s="225"/>
      <c r="P2205" s="225"/>
    </row>
    <row r="2206" spans="1:16" s="281" customFormat="1" ht="24" customHeight="1">
      <c r="A2206" s="473"/>
      <c r="B2206" s="443"/>
      <c r="C2206" s="443"/>
      <c r="D2206" s="43"/>
      <c r="E2206" s="474"/>
      <c r="K2206" s="391"/>
      <c r="L2206" s="225"/>
      <c r="M2206" s="225"/>
      <c r="N2206" s="225"/>
      <c r="O2206" s="225"/>
      <c r="P2206" s="225"/>
    </row>
    <row r="2207" spans="1:16" s="281" customFormat="1" ht="24" customHeight="1">
      <c r="A2207" s="473"/>
      <c r="B2207" s="443"/>
      <c r="C2207" s="443"/>
      <c r="D2207" s="43"/>
      <c r="E2207" s="474"/>
      <c r="K2207" s="391"/>
      <c r="L2207" s="225"/>
      <c r="M2207" s="225"/>
      <c r="N2207" s="225"/>
      <c r="O2207" s="225"/>
      <c r="P2207" s="225"/>
    </row>
    <row r="2208" spans="1:16" s="281" customFormat="1" ht="24" customHeight="1">
      <c r="A2208" s="473"/>
      <c r="B2208" s="443"/>
      <c r="C2208" s="443"/>
      <c r="D2208" s="43"/>
      <c r="E2208" s="474"/>
      <c r="K2208" s="391"/>
      <c r="L2208" s="225"/>
      <c r="M2208" s="225"/>
      <c r="N2208" s="225"/>
      <c r="O2208" s="225"/>
      <c r="P2208" s="225"/>
    </row>
    <row r="2209" spans="1:16" s="281" customFormat="1" ht="24" customHeight="1">
      <c r="A2209" s="473"/>
      <c r="B2209" s="443"/>
      <c r="C2209" s="443"/>
      <c r="D2209" s="43"/>
      <c r="E2209" s="474"/>
      <c r="K2209" s="391"/>
      <c r="L2209" s="225"/>
      <c r="M2209" s="225"/>
      <c r="N2209" s="225"/>
      <c r="O2209" s="225"/>
      <c r="P2209" s="225"/>
    </row>
    <row r="2210" spans="1:16" s="281" customFormat="1" ht="24" customHeight="1">
      <c r="A2210" s="473"/>
      <c r="B2210" s="443"/>
      <c r="C2210" s="443"/>
      <c r="D2210" s="43"/>
      <c r="E2210" s="474"/>
      <c r="K2210" s="391"/>
      <c r="L2210" s="225"/>
      <c r="M2210" s="225"/>
      <c r="N2210" s="225"/>
      <c r="O2210" s="225"/>
      <c r="P2210" s="225"/>
    </row>
    <row r="2211" spans="1:16" s="281" customFormat="1" ht="24" customHeight="1">
      <c r="A2211" s="473"/>
      <c r="B2211" s="443"/>
      <c r="C2211" s="443"/>
      <c r="D2211" s="43"/>
      <c r="E2211" s="474"/>
      <c r="K2211" s="391"/>
      <c r="L2211" s="225"/>
      <c r="M2211" s="225"/>
      <c r="N2211" s="225"/>
      <c r="O2211" s="225"/>
      <c r="P2211" s="225"/>
    </row>
    <row r="2212" spans="1:16" s="281" customFormat="1" ht="24" customHeight="1">
      <c r="A2212" s="473"/>
      <c r="B2212" s="443"/>
      <c r="C2212" s="443"/>
      <c r="D2212" s="43"/>
      <c r="E2212" s="474"/>
      <c r="K2212" s="391"/>
      <c r="L2212" s="225"/>
      <c r="M2212" s="225"/>
      <c r="N2212" s="225"/>
      <c r="O2212" s="225"/>
      <c r="P2212" s="225"/>
    </row>
    <row r="2213" spans="1:16" s="281" customFormat="1" ht="24" customHeight="1">
      <c r="A2213" s="473"/>
      <c r="B2213" s="443"/>
      <c r="C2213" s="443"/>
      <c r="D2213" s="43"/>
      <c r="E2213" s="474"/>
      <c r="K2213" s="391"/>
      <c r="L2213" s="225"/>
      <c r="M2213" s="225"/>
      <c r="N2213" s="225"/>
      <c r="O2213" s="225"/>
      <c r="P2213" s="225"/>
    </row>
    <row r="2214" spans="1:16" s="281" customFormat="1" ht="24" customHeight="1">
      <c r="A2214" s="473"/>
      <c r="B2214" s="443"/>
      <c r="C2214" s="443"/>
      <c r="D2214" s="43"/>
      <c r="E2214" s="474"/>
      <c r="K2214" s="391"/>
      <c r="L2214" s="225"/>
      <c r="M2214" s="225"/>
      <c r="N2214" s="225"/>
      <c r="O2214" s="225"/>
      <c r="P2214" s="225"/>
    </row>
    <row r="2215" spans="1:16" s="281" customFormat="1" ht="24" customHeight="1">
      <c r="A2215" s="473"/>
      <c r="B2215" s="443"/>
      <c r="C2215" s="443"/>
      <c r="D2215" s="43"/>
      <c r="E2215" s="474"/>
      <c r="K2215" s="391"/>
      <c r="L2215" s="225"/>
      <c r="M2215" s="225"/>
      <c r="N2215" s="225"/>
      <c r="O2215" s="225"/>
      <c r="P2215" s="225"/>
    </row>
    <row r="2216" spans="1:16" s="281" customFormat="1" ht="24" customHeight="1">
      <c r="A2216" s="473"/>
      <c r="B2216" s="443"/>
      <c r="C2216" s="443"/>
      <c r="D2216" s="43"/>
      <c r="E2216" s="474"/>
      <c r="K2216" s="391"/>
      <c r="L2216" s="225"/>
      <c r="M2216" s="225"/>
      <c r="N2216" s="225"/>
      <c r="O2216" s="225"/>
      <c r="P2216" s="225"/>
    </row>
    <row r="2217" spans="1:16" s="281" customFormat="1" ht="24" customHeight="1">
      <c r="A2217" s="473"/>
      <c r="B2217" s="443"/>
      <c r="C2217" s="443"/>
      <c r="D2217" s="43"/>
      <c r="E2217" s="474"/>
      <c r="K2217" s="391"/>
      <c r="L2217" s="225"/>
      <c r="M2217" s="225"/>
      <c r="N2217" s="225"/>
      <c r="O2217" s="225"/>
      <c r="P2217" s="225"/>
    </row>
    <row r="2218" spans="1:16" s="281" customFormat="1" ht="24" customHeight="1">
      <c r="A2218" s="473"/>
      <c r="B2218" s="443"/>
      <c r="C2218" s="443"/>
      <c r="D2218" s="43"/>
      <c r="E2218" s="474"/>
      <c r="K2218" s="391"/>
      <c r="L2218" s="225"/>
      <c r="M2218" s="225"/>
      <c r="N2218" s="225"/>
      <c r="O2218" s="225"/>
      <c r="P2218" s="225"/>
    </row>
    <row r="2219" spans="1:16" s="281" customFormat="1" ht="24" customHeight="1">
      <c r="A2219" s="473"/>
      <c r="B2219" s="443"/>
      <c r="C2219" s="443"/>
      <c r="D2219" s="43"/>
      <c r="E2219" s="474"/>
      <c r="K2219" s="391"/>
      <c r="L2219" s="225"/>
      <c r="M2219" s="225"/>
      <c r="N2219" s="225"/>
      <c r="O2219" s="225"/>
      <c r="P2219" s="225"/>
    </row>
    <row r="2220" spans="1:16" s="281" customFormat="1" ht="24" customHeight="1">
      <c r="A2220" s="473"/>
      <c r="B2220" s="443"/>
      <c r="C2220" s="443"/>
      <c r="D2220" s="43"/>
      <c r="E2220" s="474"/>
      <c r="K2220" s="391"/>
      <c r="L2220" s="225"/>
      <c r="M2220" s="225"/>
      <c r="N2220" s="225"/>
      <c r="O2220" s="225"/>
      <c r="P2220" s="225"/>
    </row>
    <row r="2221" spans="1:16" s="281" customFormat="1" ht="24" customHeight="1">
      <c r="A2221" s="473"/>
      <c r="B2221" s="443"/>
      <c r="C2221" s="443"/>
      <c r="D2221" s="43"/>
      <c r="E2221" s="474"/>
      <c r="K2221" s="391"/>
      <c r="L2221" s="225"/>
      <c r="M2221" s="225"/>
      <c r="N2221" s="225"/>
      <c r="O2221" s="225"/>
      <c r="P2221" s="225"/>
    </row>
    <row r="2222" spans="1:16" s="281" customFormat="1" ht="24" customHeight="1">
      <c r="A2222" s="473"/>
      <c r="B2222" s="443"/>
      <c r="C2222" s="443"/>
      <c r="D2222" s="43"/>
      <c r="E2222" s="474"/>
      <c r="K2222" s="391"/>
      <c r="L2222" s="225"/>
      <c r="M2222" s="225"/>
      <c r="N2222" s="225"/>
      <c r="O2222" s="225"/>
      <c r="P2222" s="225"/>
    </row>
    <row r="2223" spans="1:16" s="281" customFormat="1" ht="24" customHeight="1">
      <c r="A2223" s="473"/>
      <c r="B2223" s="443"/>
      <c r="C2223" s="443"/>
      <c r="D2223" s="43"/>
      <c r="E2223" s="474"/>
      <c r="K2223" s="391"/>
      <c r="L2223" s="225"/>
      <c r="M2223" s="225"/>
      <c r="N2223" s="225"/>
      <c r="O2223" s="225"/>
      <c r="P2223" s="225"/>
    </row>
    <row r="2224" spans="1:16" s="281" customFormat="1" ht="24" customHeight="1">
      <c r="A2224" s="473"/>
      <c r="B2224" s="443"/>
      <c r="C2224" s="443"/>
      <c r="D2224" s="43"/>
      <c r="E2224" s="474"/>
      <c r="K2224" s="391"/>
      <c r="L2224" s="225"/>
      <c r="M2224" s="225"/>
      <c r="N2224" s="225"/>
      <c r="O2224" s="225"/>
      <c r="P2224" s="225"/>
    </row>
    <row r="2225" spans="1:16" s="281" customFormat="1" ht="24" customHeight="1">
      <c r="A2225" s="473"/>
      <c r="B2225" s="443"/>
      <c r="C2225" s="443"/>
      <c r="D2225" s="43"/>
      <c r="E2225" s="474"/>
      <c r="K2225" s="391"/>
      <c r="L2225" s="225"/>
      <c r="M2225" s="225"/>
      <c r="N2225" s="225"/>
      <c r="O2225" s="225"/>
      <c r="P2225" s="225"/>
    </row>
    <row r="2226" spans="1:16" s="281" customFormat="1" ht="24" customHeight="1">
      <c r="A2226" s="473"/>
      <c r="B2226" s="443"/>
      <c r="C2226" s="443"/>
      <c r="D2226" s="43"/>
      <c r="E2226" s="474"/>
      <c r="K2226" s="391"/>
      <c r="L2226" s="225"/>
      <c r="M2226" s="225"/>
      <c r="N2226" s="225"/>
      <c r="O2226" s="225"/>
      <c r="P2226" s="225"/>
    </row>
    <row r="2227" spans="1:16" s="281" customFormat="1" ht="24" customHeight="1">
      <c r="A2227" s="473"/>
      <c r="B2227" s="443"/>
      <c r="C2227" s="443"/>
      <c r="D2227" s="43"/>
      <c r="E2227" s="474"/>
      <c r="K2227" s="391"/>
      <c r="L2227" s="225"/>
      <c r="M2227" s="225"/>
      <c r="N2227" s="225"/>
      <c r="O2227" s="225"/>
      <c r="P2227" s="225"/>
    </row>
    <row r="2228" spans="1:16" s="281" customFormat="1" ht="24" customHeight="1">
      <c r="A2228" s="473"/>
      <c r="B2228" s="443"/>
      <c r="C2228" s="443"/>
      <c r="D2228" s="43"/>
      <c r="E2228" s="474"/>
      <c r="K2228" s="391"/>
      <c r="L2228" s="225"/>
      <c r="M2228" s="225"/>
      <c r="N2228" s="225"/>
      <c r="O2228" s="225"/>
      <c r="P2228" s="225"/>
    </row>
    <row r="2229" spans="1:16" s="281" customFormat="1" ht="24" customHeight="1">
      <c r="A2229" s="473"/>
      <c r="B2229" s="443"/>
      <c r="C2229" s="443"/>
      <c r="D2229" s="43"/>
      <c r="E2229" s="474"/>
      <c r="K2229" s="391"/>
      <c r="L2229" s="225"/>
      <c r="M2229" s="225"/>
      <c r="N2229" s="225"/>
      <c r="O2229" s="225"/>
      <c r="P2229" s="225"/>
    </row>
    <row r="2230" spans="1:16" s="281" customFormat="1" ht="24" customHeight="1">
      <c r="A2230" s="473"/>
      <c r="B2230" s="443"/>
      <c r="C2230" s="443"/>
      <c r="D2230" s="43"/>
      <c r="E2230" s="474"/>
      <c r="K2230" s="391"/>
      <c r="L2230" s="225"/>
      <c r="M2230" s="225"/>
      <c r="N2230" s="225"/>
      <c r="O2230" s="225"/>
      <c r="P2230" s="225"/>
    </row>
    <row r="2231" spans="1:16" s="281" customFormat="1" ht="24" customHeight="1">
      <c r="A2231" s="473"/>
      <c r="B2231" s="443"/>
      <c r="C2231" s="443"/>
      <c r="D2231" s="43"/>
      <c r="E2231" s="474"/>
      <c r="K2231" s="391"/>
      <c r="L2231" s="225"/>
      <c r="M2231" s="225"/>
      <c r="N2231" s="225"/>
      <c r="O2231" s="225"/>
      <c r="P2231" s="225"/>
    </row>
    <row r="2232" spans="1:16" s="281" customFormat="1" ht="24" customHeight="1">
      <c r="A2232" s="473"/>
      <c r="B2232" s="443"/>
      <c r="C2232" s="443"/>
      <c r="D2232" s="43"/>
      <c r="E2232" s="474"/>
      <c r="K2232" s="391"/>
      <c r="L2232" s="225"/>
      <c r="M2232" s="225"/>
      <c r="N2232" s="225"/>
      <c r="O2232" s="225"/>
      <c r="P2232" s="225"/>
    </row>
    <row r="2233" spans="1:16" s="281" customFormat="1" ht="24" customHeight="1">
      <c r="A2233" s="473"/>
      <c r="B2233" s="443"/>
      <c r="C2233" s="443"/>
      <c r="D2233" s="43"/>
      <c r="E2233" s="474"/>
      <c r="K2233" s="391"/>
      <c r="L2233" s="225"/>
      <c r="M2233" s="225"/>
      <c r="N2233" s="225"/>
      <c r="O2233" s="225"/>
      <c r="P2233" s="225"/>
    </row>
    <row r="2234" spans="1:16" s="281" customFormat="1" ht="24" customHeight="1">
      <c r="A2234" s="473"/>
      <c r="B2234" s="443"/>
      <c r="C2234" s="443"/>
      <c r="D2234" s="43"/>
      <c r="E2234" s="474"/>
      <c r="K2234" s="391"/>
      <c r="L2234" s="225"/>
      <c r="M2234" s="225"/>
      <c r="N2234" s="225"/>
      <c r="O2234" s="225"/>
      <c r="P2234" s="225"/>
    </row>
    <row r="2235" spans="1:16" s="281" customFormat="1" ht="24" customHeight="1">
      <c r="A2235" s="473"/>
      <c r="B2235" s="443"/>
      <c r="C2235" s="443"/>
      <c r="D2235" s="43"/>
      <c r="E2235" s="474"/>
      <c r="K2235" s="391"/>
      <c r="L2235" s="225"/>
      <c r="M2235" s="225"/>
      <c r="N2235" s="225"/>
      <c r="O2235" s="225"/>
      <c r="P2235" s="225"/>
    </row>
    <row r="2236" spans="1:16" s="281" customFormat="1" ht="24" customHeight="1">
      <c r="A2236" s="473"/>
      <c r="B2236" s="443"/>
      <c r="C2236" s="443"/>
      <c r="D2236" s="43"/>
      <c r="E2236" s="474"/>
      <c r="K2236" s="391"/>
      <c r="L2236" s="225"/>
      <c r="M2236" s="225"/>
      <c r="N2236" s="225"/>
      <c r="O2236" s="225"/>
      <c r="P2236" s="225"/>
    </row>
    <row r="2237" spans="1:16" s="281" customFormat="1" ht="24" customHeight="1">
      <c r="A2237" s="473"/>
      <c r="B2237" s="443"/>
      <c r="C2237" s="443"/>
      <c r="D2237" s="43"/>
      <c r="E2237" s="474"/>
      <c r="K2237" s="391"/>
      <c r="L2237" s="225"/>
      <c r="M2237" s="225"/>
      <c r="N2237" s="225"/>
      <c r="O2237" s="225"/>
      <c r="P2237" s="225"/>
    </row>
    <row r="2238" spans="1:16" s="281" customFormat="1" ht="24" customHeight="1">
      <c r="A2238" s="473"/>
      <c r="B2238" s="443"/>
      <c r="C2238" s="443"/>
      <c r="D2238" s="43"/>
      <c r="E2238" s="474"/>
      <c r="K2238" s="391"/>
      <c r="L2238" s="225"/>
      <c r="M2238" s="225"/>
      <c r="N2238" s="225"/>
      <c r="O2238" s="225"/>
      <c r="P2238" s="225"/>
    </row>
    <row r="2239" spans="1:16" s="281" customFormat="1" ht="24" customHeight="1">
      <c r="A2239" s="473"/>
      <c r="B2239" s="443"/>
      <c r="C2239" s="443"/>
      <c r="D2239" s="43"/>
      <c r="E2239" s="474"/>
      <c r="K2239" s="391"/>
      <c r="L2239" s="225"/>
      <c r="M2239" s="225"/>
      <c r="N2239" s="225"/>
      <c r="O2239" s="225"/>
      <c r="P2239" s="225"/>
    </row>
    <row r="2240" spans="1:16" s="281" customFormat="1" ht="24" customHeight="1">
      <c r="A2240" s="473"/>
      <c r="B2240" s="443"/>
      <c r="C2240" s="443"/>
      <c r="D2240" s="43"/>
      <c r="E2240" s="474"/>
      <c r="K2240" s="391"/>
      <c r="L2240" s="225"/>
      <c r="M2240" s="225"/>
      <c r="N2240" s="225"/>
      <c r="O2240" s="225"/>
      <c r="P2240" s="225"/>
    </row>
    <row r="2241" spans="1:16" s="281" customFormat="1" ht="24" customHeight="1">
      <c r="A2241" s="473"/>
      <c r="B2241" s="443"/>
      <c r="C2241" s="443"/>
      <c r="D2241" s="43"/>
      <c r="E2241" s="474"/>
      <c r="K2241" s="391"/>
      <c r="L2241" s="225"/>
      <c r="M2241" s="225"/>
      <c r="N2241" s="225"/>
      <c r="O2241" s="225"/>
      <c r="P2241" s="225"/>
    </row>
    <row r="2242" spans="1:16" s="281" customFormat="1" ht="24" customHeight="1">
      <c r="A2242" s="473"/>
      <c r="B2242" s="443"/>
      <c r="C2242" s="443"/>
      <c r="D2242" s="43"/>
      <c r="E2242" s="474"/>
      <c r="K2242" s="391"/>
      <c r="L2242" s="225"/>
      <c r="M2242" s="225"/>
      <c r="N2242" s="225"/>
      <c r="O2242" s="225"/>
      <c r="P2242" s="225"/>
    </row>
    <row r="2243" spans="1:16" s="281" customFormat="1" ht="24" customHeight="1">
      <c r="A2243" s="473"/>
      <c r="B2243" s="443"/>
      <c r="C2243" s="443"/>
      <c r="D2243" s="43"/>
      <c r="E2243" s="474"/>
      <c r="K2243" s="391"/>
      <c r="L2243" s="225"/>
      <c r="M2243" s="225"/>
      <c r="N2243" s="225"/>
      <c r="O2243" s="225"/>
      <c r="P2243" s="225"/>
    </row>
    <row r="2244" spans="1:16" s="281" customFormat="1" ht="24" customHeight="1">
      <c r="A2244" s="473"/>
      <c r="B2244" s="443"/>
      <c r="C2244" s="443"/>
      <c r="D2244" s="43"/>
      <c r="E2244" s="474"/>
      <c r="K2244" s="391"/>
      <c r="L2244" s="225"/>
      <c r="M2244" s="225"/>
      <c r="N2244" s="225"/>
      <c r="O2244" s="225"/>
      <c r="P2244" s="225"/>
    </row>
    <row r="2245" spans="1:16" s="281" customFormat="1" ht="24" customHeight="1">
      <c r="A2245" s="473"/>
      <c r="B2245" s="443"/>
      <c r="C2245" s="443"/>
      <c r="D2245" s="43"/>
      <c r="E2245" s="474"/>
      <c r="K2245" s="391"/>
      <c r="L2245" s="225"/>
      <c r="M2245" s="225"/>
      <c r="N2245" s="225"/>
      <c r="O2245" s="225"/>
      <c r="P2245" s="225"/>
    </row>
    <row r="2246" spans="1:16" s="281" customFormat="1" ht="24" customHeight="1">
      <c r="A2246" s="473"/>
      <c r="B2246" s="443"/>
      <c r="C2246" s="443"/>
      <c r="D2246" s="43"/>
      <c r="E2246" s="474"/>
      <c r="K2246" s="391"/>
      <c r="L2246" s="225"/>
      <c r="M2246" s="225"/>
      <c r="N2246" s="225"/>
      <c r="O2246" s="225"/>
      <c r="P2246" s="225"/>
    </row>
    <row r="2247" spans="1:16" s="281" customFormat="1" ht="24" customHeight="1">
      <c r="A2247" s="473"/>
      <c r="B2247" s="443"/>
      <c r="C2247" s="443"/>
      <c r="D2247" s="43"/>
      <c r="E2247" s="474"/>
      <c r="K2247" s="391"/>
      <c r="L2247" s="225"/>
      <c r="M2247" s="225"/>
      <c r="N2247" s="225"/>
      <c r="O2247" s="225"/>
      <c r="P2247" s="225"/>
    </row>
    <row r="2248" spans="1:16" s="281" customFormat="1" ht="24" customHeight="1">
      <c r="A2248" s="473"/>
      <c r="B2248" s="443"/>
      <c r="C2248" s="443"/>
      <c r="D2248" s="43"/>
      <c r="E2248" s="474"/>
      <c r="K2248" s="391"/>
      <c r="L2248" s="225"/>
      <c r="M2248" s="225"/>
      <c r="N2248" s="225"/>
      <c r="O2248" s="225"/>
      <c r="P2248" s="225"/>
    </row>
    <row r="2249" spans="1:16" s="281" customFormat="1" ht="24" customHeight="1">
      <c r="A2249" s="473"/>
      <c r="B2249" s="443"/>
      <c r="C2249" s="443"/>
      <c r="D2249" s="43"/>
      <c r="E2249" s="474"/>
      <c r="K2249" s="391"/>
      <c r="L2249" s="225"/>
      <c r="M2249" s="225"/>
      <c r="N2249" s="225"/>
      <c r="O2249" s="225"/>
      <c r="P2249" s="225"/>
    </row>
    <row r="2250" spans="1:16" s="281" customFormat="1" ht="24" customHeight="1">
      <c r="A2250" s="473"/>
      <c r="B2250" s="443"/>
      <c r="C2250" s="443"/>
      <c r="D2250" s="43"/>
      <c r="E2250" s="474"/>
      <c r="K2250" s="391"/>
      <c r="L2250" s="225"/>
      <c r="M2250" s="225"/>
      <c r="N2250" s="225"/>
      <c r="O2250" s="225"/>
      <c r="P2250" s="225"/>
    </row>
    <row r="2251" spans="1:16" s="281" customFormat="1" ht="24" customHeight="1">
      <c r="A2251" s="473"/>
      <c r="B2251" s="443"/>
      <c r="C2251" s="443"/>
      <c r="D2251" s="43"/>
      <c r="E2251" s="474"/>
      <c r="K2251" s="391"/>
      <c r="L2251" s="225"/>
      <c r="M2251" s="225"/>
      <c r="N2251" s="225"/>
      <c r="O2251" s="225"/>
      <c r="P2251" s="225"/>
    </row>
    <row r="2252" spans="1:16" s="281" customFormat="1" ht="24" customHeight="1">
      <c r="A2252" s="473"/>
      <c r="B2252" s="443"/>
      <c r="C2252" s="443"/>
      <c r="D2252" s="43"/>
      <c r="E2252" s="474"/>
      <c r="K2252" s="391"/>
      <c r="L2252" s="225"/>
      <c r="M2252" s="225"/>
      <c r="N2252" s="225"/>
      <c r="O2252" s="225"/>
      <c r="P2252" s="225"/>
    </row>
    <row r="2253" spans="1:16" s="281" customFormat="1" ht="24" customHeight="1">
      <c r="A2253" s="473"/>
      <c r="B2253" s="443"/>
      <c r="C2253" s="443"/>
      <c r="D2253" s="43"/>
      <c r="E2253" s="474"/>
      <c r="K2253" s="391"/>
      <c r="L2253" s="225"/>
      <c r="M2253" s="225"/>
      <c r="N2253" s="225"/>
      <c r="O2253" s="225"/>
      <c r="P2253" s="225"/>
    </row>
    <row r="2254" spans="1:16" s="281" customFormat="1" ht="24" customHeight="1">
      <c r="A2254" s="473"/>
      <c r="B2254" s="443"/>
      <c r="C2254" s="443"/>
      <c r="D2254" s="43"/>
      <c r="E2254" s="474"/>
      <c r="K2254" s="391"/>
      <c r="L2254" s="225"/>
      <c r="M2254" s="225"/>
      <c r="N2254" s="225"/>
      <c r="O2254" s="225"/>
      <c r="P2254" s="225"/>
    </row>
    <row r="2255" spans="1:16" s="281" customFormat="1" ht="24" customHeight="1">
      <c r="A2255" s="473"/>
      <c r="B2255" s="443"/>
      <c r="C2255" s="443"/>
      <c r="D2255" s="43"/>
      <c r="E2255" s="474"/>
      <c r="K2255" s="391"/>
      <c r="L2255" s="225"/>
      <c r="M2255" s="225"/>
      <c r="N2255" s="225"/>
      <c r="O2255" s="225"/>
      <c r="P2255" s="225"/>
    </row>
    <row r="2256" spans="1:16" s="281" customFormat="1" ht="24" customHeight="1">
      <c r="A2256" s="473"/>
      <c r="B2256" s="443"/>
      <c r="C2256" s="443"/>
      <c r="D2256" s="43"/>
      <c r="E2256" s="474"/>
      <c r="K2256" s="391"/>
      <c r="L2256" s="225"/>
      <c r="M2256" s="225"/>
      <c r="N2256" s="225"/>
      <c r="O2256" s="225"/>
      <c r="P2256" s="225"/>
    </row>
    <row r="2257" spans="1:16" s="281" customFormat="1" ht="24" customHeight="1">
      <c r="A2257" s="473"/>
      <c r="B2257" s="443"/>
      <c r="C2257" s="443"/>
      <c r="D2257" s="43"/>
      <c r="E2257" s="474"/>
      <c r="K2257" s="391"/>
      <c r="L2257" s="225"/>
      <c r="M2257" s="225"/>
      <c r="N2257" s="225"/>
      <c r="O2257" s="225"/>
      <c r="P2257" s="225"/>
    </row>
    <row r="2258" spans="1:16" s="281" customFormat="1" ht="24" customHeight="1">
      <c r="A2258" s="473"/>
      <c r="B2258" s="443"/>
      <c r="C2258" s="443"/>
      <c r="D2258" s="43"/>
      <c r="E2258" s="474"/>
      <c r="K2258" s="391"/>
      <c r="L2258" s="225"/>
      <c r="M2258" s="225"/>
      <c r="N2258" s="225"/>
      <c r="O2258" s="225"/>
      <c r="P2258" s="225"/>
    </row>
    <row r="2259" spans="1:16" s="281" customFormat="1" ht="24" customHeight="1">
      <c r="A2259" s="473"/>
      <c r="B2259" s="443"/>
      <c r="C2259" s="443"/>
      <c r="D2259" s="43"/>
      <c r="E2259" s="474"/>
      <c r="K2259" s="391"/>
      <c r="L2259" s="225"/>
      <c r="M2259" s="225"/>
      <c r="N2259" s="225"/>
      <c r="O2259" s="225"/>
      <c r="P2259" s="225"/>
    </row>
    <row r="2260" spans="1:16" s="281" customFormat="1" ht="24" customHeight="1">
      <c r="A2260" s="473"/>
      <c r="B2260" s="443"/>
      <c r="C2260" s="443"/>
      <c r="D2260" s="43"/>
      <c r="E2260" s="474"/>
      <c r="K2260" s="391"/>
      <c r="L2260" s="225"/>
      <c r="M2260" s="225"/>
      <c r="N2260" s="225"/>
      <c r="O2260" s="225"/>
      <c r="P2260" s="225"/>
    </row>
    <row r="2261" spans="1:16" s="281" customFormat="1" ht="24" customHeight="1">
      <c r="A2261" s="473"/>
      <c r="B2261" s="443"/>
      <c r="C2261" s="443"/>
      <c r="D2261" s="43"/>
      <c r="E2261" s="474"/>
      <c r="K2261" s="391"/>
      <c r="L2261" s="225"/>
      <c r="M2261" s="225"/>
      <c r="N2261" s="225"/>
      <c r="O2261" s="225"/>
      <c r="P2261" s="225"/>
    </row>
    <row r="2262" spans="1:16" s="281" customFormat="1" ht="24" customHeight="1">
      <c r="A2262" s="473"/>
      <c r="B2262" s="443"/>
      <c r="C2262" s="443"/>
      <c r="D2262" s="43"/>
      <c r="E2262" s="474"/>
      <c r="K2262" s="391"/>
      <c r="L2262" s="225"/>
      <c r="M2262" s="225"/>
      <c r="N2262" s="225"/>
      <c r="O2262" s="225"/>
      <c r="P2262" s="225"/>
    </row>
    <row r="2263" spans="1:16" s="281" customFormat="1" ht="24" customHeight="1">
      <c r="A2263" s="473"/>
      <c r="B2263" s="443"/>
      <c r="C2263" s="443"/>
      <c r="D2263" s="43"/>
      <c r="E2263" s="474"/>
      <c r="K2263" s="391"/>
      <c r="L2263" s="225"/>
      <c r="M2263" s="225"/>
      <c r="N2263" s="225"/>
      <c r="O2263" s="225"/>
      <c r="P2263" s="225"/>
    </row>
    <row r="2264" spans="1:16" s="281" customFormat="1" ht="24" customHeight="1">
      <c r="A2264" s="473"/>
      <c r="B2264" s="443"/>
      <c r="C2264" s="443"/>
      <c r="D2264" s="43"/>
      <c r="E2264" s="474"/>
      <c r="K2264" s="391"/>
      <c r="L2264" s="225"/>
      <c r="M2264" s="225"/>
      <c r="N2264" s="225"/>
      <c r="O2264" s="225"/>
      <c r="P2264" s="225"/>
    </row>
    <row r="2265" spans="1:16" s="281" customFormat="1" ht="24" customHeight="1">
      <c r="A2265" s="473"/>
      <c r="B2265" s="443"/>
      <c r="C2265" s="443"/>
      <c r="D2265" s="43"/>
      <c r="E2265" s="474"/>
      <c r="K2265" s="391"/>
      <c r="L2265" s="225"/>
      <c r="M2265" s="225"/>
      <c r="N2265" s="225"/>
      <c r="O2265" s="225"/>
      <c r="P2265" s="225"/>
    </row>
    <row r="2266" spans="1:16" s="281" customFormat="1" ht="24" customHeight="1">
      <c r="A2266" s="473"/>
      <c r="B2266" s="443"/>
      <c r="C2266" s="443"/>
      <c r="D2266" s="43"/>
      <c r="E2266" s="474"/>
      <c r="K2266" s="391"/>
      <c r="L2266" s="225"/>
      <c r="M2266" s="225"/>
      <c r="N2266" s="225"/>
      <c r="O2266" s="225"/>
      <c r="P2266" s="225"/>
    </row>
    <row r="2267" spans="1:16" s="281" customFormat="1" ht="24" customHeight="1">
      <c r="A2267" s="473"/>
      <c r="B2267" s="443"/>
      <c r="C2267" s="443"/>
      <c r="D2267" s="43"/>
      <c r="E2267" s="474"/>
      <c r="K2267" s="391"/>
      <c r="L2267" s="225"/>
      <c r="M2267" s="225"/>
      <c r="N2267" s="225"/>
      <c r="O2267" s="225"/>
      <c r="P2267" s="225"/>
    </row>
    <row r="2268" spans="1:16" s="281" customFormat="1" ht="24" customHeight="1">
      <c r="A2268" s="473"/>
      <c r="B2268" s="443"/>
      <c r="C2268" s="443"/>
      <c r="D2268" s="43"/>
      <c r="E2268" s="474"/>
      <c r="K2268" s="391"/>
      <c r="L2268" s="225"/>
      <c r="M2268" s="225"/>
      <c r="N2268" s="225"/>
      <c r="O2268" s="225"/>
      <c r="P2268" s="225"/>
    </row>
    <row r="2269" spans="1:16" s="281" customFormat="1" ht="24" customHeight="1">
      <c r="A2269" s="473"/>
      <c r="B2269" s="443"/>
      <c r="C2269" s="443"/>
      <c r="D2269" s="43"/>
      <c r="E2269" s="474"/>
      <c r="K2269" s="391"/>
      <c r="L2269" s="225"/>
      <c r="M2269" s="225"/>
      <c r="N2269" s="225"/>
      <c r="O2269" s="225"/>
      <c r="P2269" s="225"/>
    </row>
    <row r="2270" spans="1:16" s="281" customFormat="1" ht="24" customHeight="1">
      <c r="A2270" s="473"/>
      <c r="B2270" s="443"/>
      <c r="C2270" s="443"/>
      <c r="D2270" s="43"/>
      <c r="E2270" s="474"/>
      <c r="K2270" s="391"/>
      <c r="L2270" s="225"/>
      <c r="M2270" s="225"/>
      <c r="N2270" s="225"/>
      <c r="O2270" s="225"/>
      <c r="P2270" s="225"/>
    </row>
    <row r="2271" spans="1:16" s="281" customFormat="1" ht="24" customHeight="1">
      <c r="A2271" s="473"/>
      <c r="B2271" s="443"/>
      <c r="C2271" s="443"/>
      <c r="D2271" s="43"/>
      <c r="E2271" s="474"/>
      <c r="K2271" s="391"/>
      <c r="L2271" s="225"/>
      <c r="M2271" s="225"/>
      <c r="N2271" s="225"/>
      <c r="O2271" s="225"/>
      <c r="P2271" s="225"/>
    </row>
    <row r="2272" spans="1:16" s="281" customFormat="1" ht="24" customHeight="1">
      <c r="A2272" s="473"/>
      <c r="B2272" s="443"/>
      <c r="C2272" s="443"/>
      <c r="D2272" s="43"/>
      <c r="E2272" s="474"/>
      <c r="K2272" s="391"/>
      <c r="L2272" s="225"/>
      <c r="M2272" s="225"/>
      <c r="N2272" s="225"/>
      <c r="O2272" s="225"/>
      <c r="P2272" s="225"/>
    </row>
    <row r="2273" spans="1:16" s="281" customFormat="1" ht="24" customHeight="1">
      <c r="A2273" s="473"/>
      <c r="B2273" s="443"/>
      <c r="C2273" s="443"/>
      <c r="D2273" s="43"/>
      <c r="E2273" s="474"/>
      <c r="K2273" s="391"/>
      <c r="L2273" s="225"/>
      <c r="M2273" s="225"/>
      <c r="N2273" s="225"/>
      <c r="O2273" s="225"/>
      <c r="P2273" s="225"/>
    </row>
    <row r="2274" spans="1:16" s="281" customFormat="1" ht="24" customHeight="1">
      <c r="A2274" s="473"/>
      <c r="B2274" s="443"/>
      <c r="C2274" s="443"/>
      <c r="D2274" s="43"/>
      <c r="E2274" s="474"/>
      <c r="K2274" s="391"/>
      <c r="L2274" s="225"/>
      <c r="M2274" s="225"/>
      <c r="N2274" s="225"/>
      <c r="O2274" s="225"/>
      <c r="P2274" s="225"/>
    </row>
    <row r="2275" spans="1:16" s="281" customFormat="1" ht="24" customHeight="1">
      <c r="A2275" s="473"/>
      <c r="B2275" s="443"/>
      <c r="C2275" s="443"/>
      <c r="D2275" s="43"/>
      <c r="E2275" s="474"/>
      <c r="K2275" s="391"/>
      <c r="L2275" s="225"/>
      <c r="M2275" s="225"/>
      <c r="N2275" s="225"/>
      <c r="O2275" s="225"/>
      <c r="P2275" s="225"/>
    </row>
    <row r="2276" spans="1:16" s="281" customFormat="1" ht="24" customHeight="1">
      <c r="A2276" s="473"/>
      <c r="B2276" s="443"/>
      <c r="C2276" s="443"/>
      <c r="D2276" s="43"/>
      <c r="E2276" s="474"/>
      <c r="K2276" s="391"/>
      <c r="L2276" s="225"/>
      <c r="M2276" s="225"/>
      <c r="N2276" s="225"/>
      <c r="O2276" s="225"/>
      <c r="P2276" s="225"/>
    </row>
    <row r="2277" spans="1:16" s="281" customFormat="1" ht="24" customHeight="1">
      <c r="A2277" s="473"/>
      <c r="B2277" s="443"/>
      <c r="C2277" s="443"/>
      <c r="D2277" s="43"/>
      <c r="E2277" s="474"/>
      <c r="K2277" s="391"/>
      <c r="L2277" s="225"/>
      <c r="M2277" s="225"/>
      <c r="N2277" s="225"/>
      <c r="O2277" s="225"/>
      <c r="P2277" s="225"/>
    </row>
    <row r="2278" spans="1:16" s="281" customFormat="1" ht="24" customHeight="1">
      <c r="A2278" s="473"/>
      <c r="B2278" s="443"/>
      <c r="C2278" s="443"/>
      <c r="D2278" s="43"/>
      <c r="E2278" s="474"/>
      <c r="K2278" s="391"/>
      <c r="L2278" s="225"/>
      <c r="M2278" s="225"/>
      <c r="N2278" s="225"/>
      <c r="O2278" s="225"/>
      <c r="P2278" s="225"/>
    </row>
    <row r="2279" spans="1:16" s="281" customFormat="1" ht="24" customHeight="1">
      <c r="A2279" s="473"/>
      <c r="B2279" s="443"/>
      <c r="C2279" s="443"/>
      <c r="D2279" s="43"/>
      <c r="E2279" s="474"/>
      <c r="K2279" s="391"/>
      <c r="L2279" s="225"/>
      <c r="M2279" s="225"/>
      <c r="N2279" s="225"/>
      <c r="O2279" s="225"/>
      <c r="P2279" s="225"/>
    </row>
    <row r="2280" spans="1:16" s="281" customFormat="1" ht="24" customHeight="1">
      <c r="A2280" s="473"/>
      <c r="B2280" s="443"/>
      <c r="C2280" s="443"/>
      <c r="D2280" s="43"/>
      <c r="E2280" s="474"/>
      <c r="K2280" s="391"/>
      <c r="L2280" s="225"/>
      <c r="M2280" s="225"/>
      <c r="N2280" s="225"/>
      <c r="O2280" s="225"/>
      <c r="P2280" s="225"/>
    </row>
    <row r="2281" spans="1:16" s="281" customFormat="1" ht="24" customHeight="1">
      <c r="A2281" s="473"/>
      <c r="B2281" s="443"/>
      <c r="C2281" s="443"/>
      <c r="D2281" s="43"/>
      <c r="E2281" s="474"/>
      <c r="K2281" s="391"/>
      <c r="L2281" s="225"/>
      <c r="M2281" s="225"/>
      <c r="N2281" s="225"/>
      <c r="O2281" s="225"/>
      <c r="P2281" s="225"/>
    </row>
    <row r="2282" spans="1:16" s="281" customFormat="1" ht="24" customHeight="1">
      <c r="A2282" s="473"/>
      <c r="B2282" s="443"/>
      <c r="C2282" s="443"/>
      <c r="D2282" s="43"/>
      <c r="E2282" s="474"/>
      <c r="K2282" s="391"/>
      <c r="L2282" s="225"/>
      <c r="M2282" s="225"/>
      <c r="N2282" s="225"/>
      <c r="O2282" s="225"/>
      <c r="P2282" s="225"/>
    </row>
    <row r="2283" spans="1:16" s="281" customFormat="1" ht="24" customHeight="1">
      <c r="A2283" s="473"/>
      <c r="B2283" s="443"/>
      <c r="C2283" s="443"/>
      <c r="D2283" s="43"/>
      <c r="E2283" s="474"/>
      <c r="K2283" s="391"/>
      <c r="L2283" s="225"/>
      <c r="M2283" s="225"/>
      <c r="N2283" s="225"/>
      <c r="O2283" s="225"/>
      <c r="P2283" s="225"/>
    </row>
    <row r="2284" spans="1:16" s="281" customFormat="1" ht="24" customHeight="1">
      <c r="A2284" s="473"/>
      <c r="B2284" s="443"/>
      <c r="C2284" s="443"/>
      <c r="D2284" s="43"/>
      <c r="E2284" s="474"/>
      <c r="K2284" s="391"/>
      <c r="L2284" s="225"/>
      <c r="M2284" s="225"/>
      <c r="N2284" s="225"/>
      <c r="O2284" s="225"/>
      <c r="P2284" s="225"/>
    </row>
    <row r="2285" spans="1:16" s="281" customFormat="1" ht="24" customHeight="1">
      <c r="A2285" s="473"/>
      <c r="B2285" s="443"/>
      <c r="C2285" s="443"/>
      <c r="D2285" s="43"/>
      <c r="E2285" s="474"/>
      <c r="K2285" s="391"/>
      <c r="L2285" s="225"/>
      <c r="M2285" s="225"/>
      <c r="N2285" s="225"/>
      <c r="O2285" s="225"/>
      <c r="P2285" s="225"/>
    </row>
    <row r="2286" spans="1:16" s="281" customFormat="1" ht="24" customHeight="1">
      <c r="A2286" s="473"/>
      <c r="B2286" s="443"/>
      <c r="C2286" s="443"/>
      <c r="D2286" s="43"/>
      <c r="E2286" s="474"/>
      <c r="K2286" s="391"/>
      <c r="L2286" s="225"/>
      <c r="M2286" s="225"/>
      <c r="N2286" s="225"/>
      <c r="O2286" s="225"/>
      <c r="P2286" s="225"/>
    </row>
    <row r="2287" spans="1:16" s="281" customFormat="1" ht="24" customHeight="1">
      <c r="A2287" s="473"/>
      <c r="B2287" s="443"/>
      <c r="C2287" s="443"/>
      <c r="D2287" s="43"/>
      <c r="E2287" s="474"/>
      <c r="K2287" s="391"/>
      <c r="L2287" s="225"/>
      <c r="M2287" s="225"/>
      <c r="N2287" s="225"/>
      <c r="O2287" s="225"/>
      <c r="P2287" s="225"/>
    </row>
    <row r="2288" spans="1:16" s="281" customFormat="1" ht="24" customHeight="1">
      <c r="A2288" s="473"/>
      <c r="B2288" s="443"/>
      <c r="C2288" s="443"/>
      <c r="D2288" s="43"/>
      <c r="E2288" s="474"/>
      <c r="K2288" s="391"/>
      <c r="L2288" s="225"/>
      <c r="M2288" s="225"/>
      <c r="N2288" s="225"/>
      <c r="O2288" s="225"/>
      <c r="P2288" s="225"/>
    </row>
    <row r="2289" spans="1:16" s="281" customFormat="1" ht="24" customHeight="1">
      <c r="A2289" s="473"/>
      <c r="B2289" s="443"/>
      <c r="C2289" s="443"/>
      <c r="D2289" s="43"/>
      <c r="E2289" s="474"/>
      <c r="K2289" s="391"/>
      <c r="L2289" s="225"/>
      <c r="M2289" s="225"/>
      <c r="N2289" s="225"/>
      <c r="O2289" s="225"/>
      <c r="P2289" s="225"/>
    </row>
    <row r="2290" spans="1:16" s="281" customFormat="1" ht="24" customHeight="1">
      <c r="A2290" s="473"/>
      <c r="B2290" s="443"/>
      <c r="C2290" s="443"/>
      <c r="D2290" s="43"/>
      <c r="E2290" s="474"/>
      <c r="K2290" s="391"/>
      <c r="L2290" s="225"/>
      <c r="M2290" s="225"/>
      <c r="N2290" s="225"/>
      <c r="O2290" s="225"/>
      <c r="P2290" s="225"/>
    </row>
    <row r="2291" spans="1:16" s="281" customFormat="1" ht="24" customHeight="1">
      <c r="A2291" s="473"/>
      <c r="B2291" s="443"/>
      <c r="C2291" s="443"/>
      <c r="D2291" s="43"/>
      <c r="E2291" s="474"/>
      <c r="K2291" s="391"/>
      <c r="L2291" s="225"/>
      <c r="M2291" s="225"/>
      <c r="N2291" s="225"/>
      <c r="O2291" s="225"/>
      <c r="P2291" s="225"/>
    </row>
    <row r="2292" spans="1:16" s="281" customFormat="1" ht="24" customHeight="1">
      <c r="A2292" s="473"/>
      <c r="B2292" s="443"/>
      <c r="C2292" s="443"/>
      <c r="D2292" s="43"/>
      <c r="E2292" s="474"/>
      <c r="K2292" s="391"/>
      <c r="L2292" s="225"/>
      <c r="M2292" s="225"/>
      <c r="N2292" s="225"/>
      <c r="O2292" s="225"/>
      <c r="P2292" s="225"/>
    </row>
    <row r="2293" spans="1:16" s="281" customFormat="1" ht="24" customHeight="1">
      <c r="A2293" s="473"/>
      <c r="B2293" s="443"/>
      <c r="C2293" s="443"/>
      <c r="D2293" s="43"/>
      <c r="E2293" s="474"/>
      <c r="K2293" s="391"/>
      <c r="L2293" s="225"/>
      <c r="M2293" s="225"/>
      <c r="N2293" s="225"/>
      <c r="O2293" s="225"/>
      <c r="P2293" s="225"/>
    </row>
    <row r="2294" spans="1:16" s="281" customFormat="1" ht="24" customHeight="1">
      <c r="A2294" s="473"/>
      <c r="B2294" s="443"/>
      <c r="C2294" s="443"/>
      <c r="D2294" s="43"/>
      <c r="E2294" s="474"/>
      <c r="K2294" s="391"/>
      <c r="L2294" s="225"/>
      <c r="M2294" s="225"/>
      <c r="N2294" s="225"/>
      <c r="O2294" s="225"/>
      <c r="P2294" s="225"/>
    </row>
    <row r="2295" spans="1:16" s="281" customFormat="1" ht="24" customHeight="1">
      <c r="A2295" s="473"/>
      <c r="B2295" s="443"/>
      <c r="C2295" s="443"/>
      <c r="D2295" s="43"/>
      <c r="E2295" s="474"/>
      <c r="K2295" s="391"/>
      <c r="L2295" s="225"/>
      <c r="M2295" s="225"/>
      <c r="N2295" s="225"/>
      <c r="O2295" s="225"/>
      <c r="P2295" s="225"/>
    </row>
    <row r="2296" spans="1:16" s="281" customFormat="1" ht="24" customHeight="1">
      <c r="A2296" s="473"/>
      <c r="B2296" s="443"/>
      <c r="C2296" s="443"/>
      <c r="D2296" s="43"/>
      <c r="E2296" s="474"/>
      <c r="K2296" s="391"/>
      <c r="L2296" s="225"/>
      <c r="M2296" s="225"/>
      <c r="N2296" s="225"/>
      <c r="O2296" s="225"/>
      <c r="P2296" s="225"/>
    </row>
    <row r="2297" spans="1:16" s="281" customFormat="1" ht="24" customHeight="1">
      <c r="A2297" s="473"/>
      <c r="B2297" s="443"/>
      <c r="C2297" s="443"/>
      <c r="D2297" s="43"/>
      <c r="E2297" s="474"/>
      <c r="K2297" s="391"/>
      <c r="L2297" s="225"/>
      <c r="M2297" s="225"/>
      <c r="N2297" s="225"/>
      <c r="O2297" s="225"/>
      <c r="P2297" s="225"/>
    </row>
    <row r="2298" spans="1:16" s="281" customFormat="1" ht="24" customHeight="1">
      <c r="A2298" s="473"/>
      <c r="B2298" s="443"/>
      <c r="C2298" s="443"/>
      <c r="D2298" s="43"/>
      <c r="E2298" s="474"/>
      <c r="K2298" s="391"/>
      <c r="L2298" s="225"/>
      <c r="M2298" s="225"/>
      <c r="N2298" s="225"/>
      <c r="O2298" s="225"/>
      <c r="P2298" s="225"/>
    </row>
    <row r="2299" spans="1:16" s="281" customFormat="1" ht="24" customHeight="1">
      <c r="A2299" s="473"/>
      <c r="B2299" s="443"/>
      <c r="C2299" s="443"/>
      <c r="D2299" s="43"/>
      <c r="E2299" s="474"/>
      <c r="K2299" s="391"/>
      <c r="L2299" s="225"/>
      <c r="M2299" s="225"/>
      <c r="N2299" s="225"/>
      <c r="O2299" s="225"/>
      <c r="P2299" s="225"/>
    </row>
    <row r="2300" spans="1:16" s="281" customFormat="1" ht="24" customHeight="1">
      <c r="A2300" s="473"/>
      <c r="B2300" s="443"/>
      <c r="C2300" s="443"/>
      <c r="D2300" s="43"/>
      <c r="E2300" s="474"/>
      <c r="K2300" s="391"/>
      <c r="L2300" s="225"/>
      <c r="M2300" s="225"/>
      <c r="N2300" s="225"/>
      <c r="O2300" s="225"/>
      <c r="P2300" s="225"/>
    </row>
    <row r="2301" spans="1:16" s="281" customFormat="1" ht="24" customHeight="1">
      <c r="A2301" s="473"/>
      <c r="B2301" s="443"/>
      <c r="C2301" s="443"/>
      <c r="D2301" s="43"/>
      <c r="E2301" s="474"/>
      <c r="K2301" s="391"/>
      <c r="L2301" s="225"/>
      <c r="M2301" s="225"/>
      <c r="N2301" s="225"/>
      <c r="O2301" s="225"/>
      <c r="P2301" s="225"/>
    </row>
    <row r="2302" spans="1:16" s="281" customFormat="1" ht="24" customHeight="1">
      <c r="A2302" s="473"/>
      <c r="B2302" s="443"/>
      <c r="C2302" s="443"/>
      <c r="D2302" s="43"/>
      <c r="E2302" s="474"/>
      <c r="K2302" s="391"/>
      <c r="L2302" s="225"/>
      <c r="M2302" s="225"/>
      <c r="N2302" s="225"/>
      <c r="O2302" s="225"/>
      <c r="P2302" s="225"/>
    </row>
    <row r="2303" spans="1:16" s="281" customFormat="1" ht="24" customHeight="1">
      <c r="A2303" s="473"/>
      <c r="B2303" s="443"/>
      <c r="C2303" s="443"/>
      <c r="D2303" s="43"/>
      <c r="E2303" s="474"/>
      <c r="K2303" s="391"/>
      <c r="L2303" s="225"/>
      <c r="M2303" s="225"/>
      <c r="N2303" s="225"/>
      <c r="O2303" s="225"/>
      <c r="P2303" s="225"/>
    </row>
    <row r="2304" spans="1:16" s="281" customFormat="1" ht="24" customHeight="1">
      <c r="A2304" s="473"/>
      <c r="B2304" s="443"/>
      <c r="C2304" s="443"/>
      <c r="D2304" s="43"/>
      <c r="E2304" s="474"/>
      <c r="K2304" s="391"/>
      <c r="L2304" s="225"/>
      <c r="M2304" s="225"/>
      <c r="N2304" s="225"/>
      <c r="O2304" s="225"/>
      <c r="P2304" s="225"/>
    </row>
    <row r="2305" spans="1:16" s="281" customFormat="1" ht="24" customHeight="1">
      <c r="A2305" s="473"/>
      <c r="B2305" s="443"/>
      <c r="C2305" s="443"/>
      <c r="D2305" s="43"/>
      <c r="E2305" s="474"/>
      <c r="K2305" s="391"/>
      <c r="L2305" s="225"/>
      <c r="M2305" s="225"/>
      <c r="N2305" s="225"/>
      <c r="O2305" s="225"/>
      <c r="P2305" s="225"/>
    </row>
    <row r="2306" spans="1:16" s="281" customFormat="1" ht="24" customHeight="1">
      <c r="A2306" s="473"/>
      <c r="B2306" s="443"/>
      <c r="C2306" s="443"/>
      <c r="D2306" s="43"/>
      <c r="E2306" s="474"/>
      <c r="K2306" s="391"/>
      <c r="L2306" s="225"/>
      <c r="M2306" s="225"/>
      <c r="N2306" s="225"/>
      <c r="O2306" s="225"/>
      <c r="P2306" s="225"/>
    </row>
    <row r="2307" spans="1:16" s="281" customFormat="1" ht="24" customHeight="1">
      <c r="A2307" s="473"/>
      <c r="B2307" s="443"/>
      <c r="C2307" s="443"/>
      <c r="D2307" s="43"/>
      <c r="E2307" s="474"/>
      <c r="K2307" s="391"/>
      <c r="L2307" s="225"/>
      <c r="M2307" s="225"/>
      <c r="N2307" s="225"/>
      <c r="O2307" s="225"/>
      <c r="P2307" s="225"/>
    </row>
    <row r="2308" spans="1:16" s="281" customFormat="1" ht="24" customHeight="1">
      <c r="A2308" s="473"/>
      <c r="B2308" s="443"/>
      <c r="C2308" s="443"/>
      <c r="D2308" s="43"/>
      <c r="E2308" s="474"/>
      <c r="K2308" s="391"/>
      <c r="L2308" s="225"/>
      <c r="M2308" s="225"/>
      <c r="N2308" s="225"/>
      <c r="O2308" s="225"/>
      <c r="P2308" s="225"/>
    </row>
    <row r="2309" spans="1:16" s="281" customFormat="1" ht="24" customHeight="1">
      <c r="A2309" s="473"/>
      <c r="B2309" s="443"/>
      <c r="C2309" s="443"/>
      <c r="D2309" s="43"/>
      <c r="E2309" s="474"/>
      <c r="K2309" s="391"/>
      <c r="L2309" s="225"/>
      <c r="M2309" s="225"/>
      <c r="N2309" s="225"/>
      <c r="O2309" s="225"/>
      <c r="P2309" s="225"/>
    </row>
    <row r="2310" spans="1:16" s="281" customFormat="1" ht="24" customHeight="1">
      <c r="A2310" s="473"/>
      <c r="B2310" s="443"/>
      <c r="C2310" s="443"/>
      <c r="D2310" s="43"/>
      <c r="E2310" s="474"/>
      <c r="K2310" s="391"/>
      <c r="L2310" s="225"/>
      <c r="M2310" s="225"/>
      <c r="N2310" s="225"/>
      <c r="O2310" s="225"/>
      <c r="P2310" s="225"/>
    </row>
    <row r="2311" spans="1:16" s="281" customFormat="1" ht="24" customHeight="1">
      <c r="A2311" s="473"/>
      <c r="B2311" s="443"/>
      <c r="C2311" s="443"/>
      <c r="D2311" s="43"/>
      <c r="E2311" s="474"/>
      <c r="K2311" s="391"/>
      <c r="L2311" s="225"/>
      <c r="M2311" s="225"/>
      <c r="N2311" s="225"/>
      <c r="O2311" s="225"/>
      <c r="P2311" s="225"/>
    </row>
    <row r="2312" spans="1:16" s="281" customFormat="1" ht="24" customHeight="1">
      <c r="A2312" s="473"/>
      <c r="B2312" s="443"/>
      <c r="C2312" s="443"/>
      <c r="D2312" s="43"/>
      <c r="E2312" s="474"/>
      <c r="K2312" s="391"/>
      <c r="L2312" s="225"/>
      <c r="M2312" s="225"/>
      <c r="N2312" s="225"/>
      <c r="O2312" s="225"/>
      <c r="P2312" s="225"/>
    </row>
    <row r="2313" spans="1:16" s="281" customFormat="1" ht="24" customHeight="1">
      <c r="A2313" s="473"/>
      <c r="B2313" s="443"/>
      <c r="C2313" s="443"/>
      <c r="D2313" s="43"/>
      <c r="E2313" s="474"/>
      <c r="K2313" s="391"/>
      <c r="L2313" s="225"/>
      <c r="M2313" s="225"/>
      <c r="N2313" s="225"/>
      <c r="O2313" s="225"/>
      <c r="P2313" s="225"/>
    </row>
    <row r="2314" spans="1:16" s="281" customFormat="1" ht="24" customHeight="1">
      <c r="A2314" s="473"/>
      <c r="B2314" s="443"/>
      <c r="C2314" s="443"/>
      <c r="D2314" s="43"/>
      <c r="E2314" s="474"/>
      <c r="K2314" s="391"/>
      <c r="L2314" s="225"/>
      <c r="M2314" s="225"/>
      <c r="N2314" s="225"/>
      <c r="O2314" s="225"/>
      <c r="P2314" s="225"/>
    </row>
    <row r="2315" spans="1:16" s="281" customFormat="1" ht="24" customHeight="1">
      <c r="A2315" s="473"/>
      <c r="B2315" s="443"/>
      <c r="C2315" s="443"/>
      <c r="D2315" s="43"/>
      <c r="E2315" s="474"/>
      <c r="K2315" s="391"/>
      <c r="L2315" s="225"/>
      <c r="M2315" s="225"/>
      <c r="N2315" s="225"/>
      <c r="O2315" s="225"/>
      <c r="P2315" s="225"/>
    </row>
    <row r="2316" spans="1:16" s="281" customFormat="1" ht="24" customHeight="1">
      <c r="A2316" s="473"/>
      <c r="B2316" s="443"/>
      <c r="C2316" s="443"/>
      <c r="D2316" s="43"/>
      <c r="E2316" s="474"/>
      <c r="K2316" s="391"/>
      <c r="L2316" s="225"/>
      <c r="M2316" s="225"/>
      <c r="N2316" s="225"/>
      <c r="O2316" s="225"/>
      <c r="P2316" s="225"/>
    </row>
    <row r="2317" spans="1:16" s="281" customFormat="1" ht="24" customHeight="1">
      <c r="A2317" s="473"/>
      <c r="B2317" s="443"/>
      <c r="C2317" s="443"/>
      <c r="D2317" s="43"/>
      <c r="E2317" s="474"/>
      <c r="K2317" s="391"/>
      <c r="L2317" s="225"/>
      <c r="M2317" s="225"/>
      <c r="N2317" s="225"/>
      <c r="O2317" s="225"/>
      <c r="P2317" s="225"/>
    </row>
    <row r="2318" spans="1:16" s="281" customFormat="1" ht="24" customHeight="1">
      <c r="A2318" s="473"/>
      <c r="B2318" s="443"/>
      <c r="C2318" s="443"/>
      <c r="D2318" s="43"/>
      <c r="E2318" s="474"/>
      <c r="K2318" s="391"/>
      <c r="L2318" s="225"/>
      <c r="M2318" s="225"/>
      <c r="N2318" s="225"/>
      <c r="O2318" s="225"/>
      <c r="P2318" s="225"/>
    </row>
    <row r="2319" spans="1:16" s="281" customFormat="1" ht="24" customHeight="1">
      <c r="A2319" s="473"/>
      <c r="B2319" s="443"/>
      <c r="C2319" s="443"/>
      <c r="D2319" s="43"/>
      <c r="E2319" s="474"/>
      <c r="K2319" s="391"/>
      <c r="L2319" s="225"/>
      <c r="M2319" s="225"/>
      <c r="N2319" s="225"/>
      <c r="O2319" s="225"/>
      <c r="P2319" s="225"/>
    </row>
    <row r="2320" spans="1:16" s="281" customFormat="1" ht="24" customHeight="1">
      <c r="A2320" s="473"/>
      <c r="B2320" s="443"/>
      <c r="C2320" s="443"/>
      <c r="D2320" s="43"/>
      <c r="E2320" s="474"/>
      <c r="K2320" s="391"/>
      <c r="L2320" s="225"/>
      <c r="M2320" s="225"/>
      <c r="N2320" s="225"/>
      <c r="O2320" s="225"/>
      <c r="P2320" s="225"/>
    </row>
    <row r="2321" spans="1:16" s="281" customFormat="1" ht="24" customHeight="1">
      <c r="A2321" s="473"/>
      <c r="B2321" s="443"/>
      <c r="C2321" s="443"/>
      <c r="D2321" s="43"/>
      <c r="E2321" s="474"/>
      <c r="K2321" s="391"/>
      <c r="L2321" s="225"/>
      <c r="M2321" s="225"/>
      <c r="N2321" s="225"/>
      <c r="O2321" s="225"/>
      <c r="P2321" s="225"/>
    </row>
    <row r="2322" spans="1:16" s="281" customFormat="1" ht="24" customHeight="1">
      <c r="A2322" s="473"/>
      <c r="B2322" s="443"/>
      <c r="C2322" s="443"/>
      <c r="D2322" s="43"/>
      <c r="E2322" s="474"/>
      <c r="K2322" s="391"/>
      <c r="L2322" s="225"/>
      <c r="M2322" s="225"/>
      <c r="N2322" s="225"/>
      <c r="O2322" s="225"/>
      <c r="P2322" s="225"/>
    </row>
    <row r="2323" spans="1:16" s="281" customFormat="1" ht="24" customHeight="1">
      <c r="A2323" s="473"/>
      <c r="B2323" s="443"/>
      <c r="C2323" s="443"/>
      <c r="D2323" s="43"/>
      <c r="E2323" s="474"/>
      <c r="K2323" s="391"/>
      <c r="L2323" s="225"/>
      <c r="M2323" s="225"/>
      <c r="N2323" s="225"/>
      <c r="O2323" s="225"/>
      <c r="P2323" s="225"/>
    </row>
    <row r="2324" spans="1:16" s="281" customFormat="1" ht="24" customHeight="1">
      <c r="A2324" s="473"/>
      <c r="B2324" s="443"/>
      <c r="C2324" s="443"/>
      <c r="D2324" s="43"/>
      <c r="E2324" s="474"/>
      <c r="K2324" s="391"/>
      <c r="L2324" s="225"/>
      <c r="M2324" s="225"/>
      <c r="N2324" s="225"/>
      <c r="O2324" s="225"/>
      <c r="P2324" s="225"/>
    </row>
    <row r="2325" spans="1:16" s="281" customFormat="1" ht="24" customHeight="1">
      <c r="A2325" s="473"/>
      <c r="B2325" s="443"/>
      <c r="C2325" s="443"/>
      <c r="D2325" s="43"/>
      <c r="E2325" s="474"/>
      <c r="K2325" s="391"/>
      <c r="L2325" s="225"/>
      <c r="M2325" s="225"/>
      <c r="N2325" s="225"/>
      <c r="O2325" s="225"/>
      <c r="P2325" s="225"/>
    </row>
    <row r="2326" spans="1:16" s="281" customFormat="1" ht="24" customHeight="1">
      <c r="A2326" s="473"/>
      <c r="B2326" s="443"/>
      <c r="C2326" s="443"/>
      <c r="D2326" s="43"/>
      <c r="E2326" s="474"/>
      <c r="K2326" s="391"/>
      <c r="L2326" s="225"/>
      <c r="M2326" s="225"/>
      <c r="N2326" s="225"/>
      <c r="O2326" s="225"/>
      <c r="P2326" s="225"/>
    </row>
    <row r="2327" spans="1:16" s="281" customFormat="1" ht="24" customHeight="1">
      <c r="A2327" s="473"/>
      <c r="B2327" s="443"/>
      <c r="C2327" s="443"/>
      <c r="D2327" s="43"/>
      <c r="E2327" s="474"/>
      <c r="K2327" s="391"/>
      <c r="L2327" s="225"/>
      <c r="M2327" s="225"/>
      <c r="N2327" s="225"/>
      <c r="O2327" s="225"/>
      <c r="P2327" s="225"/>
    </row>
    <row r="2328" spans="1:16" s="281" customFormat="1" ht="24" customHeight="1">
      <c r="A2328" s="473"/>
      <c r="B2328" s="443"/>
      <c r="C2328" s="443"/>
      <c r="D2328" s="43"/>
      <c r="E2328" s="474"/>
      <c r="K2328" s="391"/>
      <c r="L2328" s="225"/>
      <c r="M2328" s="225"/>
      <c r="N2328" s="225"/>
      <c r="O2328" s="225"/>
      <c r="P2328" s="225"/>
    </row>
    <row r="2329" spans="1:16" s="281" customFormat="1" ht="24" customHeight="1">
      <c r="A2329" s="473"/>
      <c r="B2329" s="443"/>
      <c r="C2329" s="443"/>
      <c r="D2329" s="43"/>
      <c r="E2329" s="474"/>
      <c r="K2329" s="391"/>
      <c r="L2329" s="225"/>
      <c r="M2329" s="225"/>
      <c r="N2329" s="225"/>
      <c r="O2329" s="225"/>
      <c r="P2329" s="225"/>
    </row>
    <row r="2330" spans="1:16" s="281" customFormat="1" ht="24" customHeight="1">
      <c r="A2330" s="473"/>
      <c r="B2330" s="443"/>
      <c r="C2330" s="443"/>
      <c r="D2330" s="43"/>
      <c r="E2330" s="474"/>
      <c r="K2330" s="391"/>
      <c r="L2330" s="225"/>
      <c r="M2330" s="225"/>
      <c r="N2330" s="225"/>
      <c r="O2330" s="225"/>
      <c r="P2330" s="225"/>
    </row>
    <row r="2331" spans="1:16" s="281" customFormat="1" ht="24" customHeight="1">
      <c r="A2331" s="473"/>
      <c r="B2331" s="443"/>
      <c r="C2331" s="443"/>
      <c r="D2331" s="43"/>
      <c r="E2331" s="474"/>
      <c r="K2331" s="391"/>
      <c r="L2331" s="225"/>
      <c r="M2331" s="225"/>
      <c r="N2331" s="225"/>
      <c r="O2331" s="225"/>
      <c r="P2331" s="225"/>
    </row>
    <row r="2332" spans="1:16" s="281" customFormat="1" ht="24" customHeight="1">
      <c r="A2332" s="473"/>
      <c r="B2332" s="443"/>
      <c r="C2332" s="443"/>
      <c r="D2332" s="43"/>
      <c r="E2332" s="474"/>
      <c r="K2332" s="391"/>
      <c r="L2332" s="225"/>
      <c r="M2332" s="225"/>
      <c r="N2332" s="225"/>
      <c r="O2332" s="225"/>
      <c r="P2332" s="225"/>
    </row>
    <row r="2333" spans="1:16" s="281" customFormat="1" ht="24" customHeight="1">
      <c r="A2333" s="473"/>
      <c r="B2333" s="443"/>
      <c r="C2333" s="443"/>
      <c r="D2333" s="43"/>
      <c r="E2333" s="474"/>
      <c r="K2333" s="391"/>
      <c r="L2333" s="225"/>
      <c r="M2333" s="225"/>
      <c r="N2333" s="225"/>
      <c r="O2333" s="225"/>
      <c r="P2333" s="225"/>
    </row>
    <row r="2334" spans="1:16" s="281" customFormat="1" ht="24" customHeight="1">
      <c r="A2334" s="473"/>
      <c r="B2334" s="443"/>
      <c r="C2334" s="443"/>
      <c r="D2334" s="43"/>
      <c r="E2334" s="474"/>
      <c r="K2334" s="391"/>
      <c r="L2334" s="225"/>
      <c r="M2334" s="225"/>
      <c r="N2334" s="225"/>
      <c r="O2334" s="225"/>
      <c r="P2334" s="225"/>
    </row>
    <row r="2335" spans="1:16" s="281" customFormat="1" ht="24" customHeight="1">
      <c r="A2335" s="473"/>
      <c r="B2335" s="443"/>
      <c r="C2335" s="443"/>
      <c r="D2335" s="43"/>
      <c r="E2335" s="474"/>
      <c r="K2335" s="391"/>
      <c r="L2335" s="225"/>
      <c r="M2335" s="225"/>
      <c r="N2335" s="225"/>
      <c r="O2335" s="225"/>
      <c r="P2335" s="225"/>
    </row>
    <row r="2336" spans="1:16" s="281" customFormat="1" ht="24" customHeight="1">
      <c r="A2336" s="473"/>
      <c r="B2336" s="443"/>
      <c r="C2336" s="443"/>
      <c r="D2336" s="43"/>
      <c r="E2336" s="474"/>
      <c r="K2336" s="391"/>
      <c r="L2336" s="225"/>
      <c r="M2336" s="225"/>
      <c r="N2336" s="225"/>
      <c r="O2336" s="225"/>
      <c r="P2336" s="225"/>
    </row>
    <row r="2337" spans="1:16" s="281" customFormat="1" ht="24" customHeight="1">
      <c r="A2337" s="473"/>
      <c r="B2337" s="443"/>
      <c r="C2337" s="443"/>
      <c r="D2337" s="43"/>
      <c r="E2337" s="474"/>
      <c r="K2337" s="391"/>
      <c r="L2337" s="225"/>
      <c r="M2337" s="225"/>
      <c r="N2337" s="225"/>
      <c r="O2337" s="225"/>
      <c r="P2337" s="225"/>
    </row>
    <row r="2338" spans="1:16" s="281" customFormat="1" ht="24" customHeight="1">
      <c r="A2338" s="473"/>
      <c r="B2338" s="443"/>
      <c r="C2338" s="443"/>
      <c r="D2338" s="43"/>
      <c r="E2338" s="474"/>
      <c r="K2338" s="391"/>
      <c r="L2338" s="225"/>
      <c r="M2338" s="225"/>
      <c r="N2338" s="225"/>
      <c r="O2338" s="225"/>
      <c r="P2338" s="225"/>
    </row>
    <row r="2339" spans="1:16" s="281" customFormat="1" ht="24" customHeight="1">
      <c r="A2339" s="473"/>
      <c r="B2339" s="443"/>
      <c r="C2339" s="443"/>
      <c r="D2339" s="43"/>
      <c r="E2339" s="474"/>
      <c r="K2339" s="391"/>
      <c r="L2339" s="225"/>
      <c r="M2339" s="225"/>
      <c r="N2339" s="225"/>
      <c r="O2339" s="225"/>
      <c r="P2339" s="225"/>
    </row>
    <row r="2340" spans="1:16" s="281" customFormat="1" ht="24" customHeight="1">
      <c r="A2340" s="473"/>
      <c r="B2340" s="443"/>
      <c r="C2340" s="443"/>
      <c r="D2340" s="43"/>
      <c r="E2340" s="474"/>
      <c r="K2340" s="391"/>
      <c r="L2340" s="225"/>
      <c r="M2340" s="225"/>
      <c r="N2340" s="225"/>
      <c r="O2340" s="225"/>
      <c r="P2340" s="225"/>
    </row>
    <row r="2341" spans="1:16" s="281" customFormat="1" ht="24" customHeight="1">
      <c r="A2341" s="473"/>
      <c r="B2341" s="443"/>
      <c r="C2341" s="443"/>
      <c r="D2341" s="43"/>
      <c r="E2341" s="474"/>
      <c r="K2341" s="391"/>
      <c r="L2341" s="225"/>
      <c r="M2341" s="225"/>
      <c r="N2341" s="225"/>
      <c r="O2341" s="225"/>
      <c r="P2341" s="225"/>
    </row>
    <row r="2342" spans="1:16" s="281" customFormat="1" ht="24" customHeight="1">
      <c r="A2342" s="473"/>
      <c r="B2342" s="443"/>
      <c r="C2342" s="443"/>
      <c r="D2342" s="43"/>
      <c r="E2342" s="474"/>
      <c r="K2342" s="391"/>
      <c r="L2342" s="225"/>
      <c r="M2342" s="225"/>
      <c r="N2342" s="225"/>
      <c r="O2342" s="225"/>
      <c r="P2342" s="225"/>
    </row>
    <row r="2343" spans="1:16" s="281" customFormat="1" ht="24" customHeight="1">
      <c r="A2343" s="473"/>
      <c r="B2343" s="443"/>
      <c r="C2343" s="443"/>
      <c r="D2343" s="43"/>
      <c r="E2343" s="474"/>
      <c r="K2343" s="391"/>
      <c r="L2343" s="225"/>
      <c r="M2343" s="225"/>
      <c r="N2343" s="225"/>
      <c r="O2343" s="225"/>
      <c r="P2343" s="225"/>
    </row>
    <row r="2344" spans="1:16" s="281" customFormat="1" ht="24" customHeight="1">
      <c r="A2344" s="473"/>
      <c r="B2344" s="443"/>
      <c r="C2344" s="443"/>
      <c r="D2344" s="43"/>
      <c r="E2344" s="474"/>
      <c r="K2344" s="391"/>
      <c r="L2344" s="225"/>
      <c r="M2344" s="225"/>
      <c r="N2344" s="225"/>
      <c r="O2344" s="225"/>
      <c r="P2344" s="225"/>
    </row>
    <row r="2345" spans="1:16" s="281" customFormat="1" ht="24" customHeight="1">
      <c r="A2345" s="473"/>
      <c r="B2345" s="443"/>
      <c r="C2345" s="443"/>
      <c r="D2345" s="43"/>
      <c r="E2345" s="474"/>
      <c r="K2345" s="391"/>
      <c r="L2345" s="225"/>
      <c r="M2345" s="225"/>
      <c r="N2345" s="225"/>
      <c r="O2345" s="225"/>
      <c r="P2345" s="225"/>
    </row>
    <row r="2346" spans="1:16" s="281" customFormat="1" ht="24" customHeight="1">
      <c r="A2346" s="473"/>
      <c r="B2346" s="443"/>
      <c r="C2346" s="443"/>
      <c r="D2346" s="43"/>
      <c r="E2346" s="474"/>
      <c r="K2346" s="391"/>
      <c r="L2346" s="225"/>
      <c r="M2346" s="225"/>
      <c r="N2346" s="225"/>
      <c r="O2346" s="225"/>
      <c r="P2346" s="225"/>
    </row>
    <row r="2347" spans="1:16" s="281" customFormat="1" ht="24" customHeight="1">
      <c r="A2347" s="473"/>
      <c r="B2347" s="443"/>
      <c r="C2347" s="443"/>
      <c r="D2347" s="43"/>
      <c r="E2347" s="474"/>
      <c r="K2347" s="391"/>
      <c r="L2347" s="225"/>
      <c r="M2347" s="225"/>
      <c r="N2347" s="225"/>
      <c r="O2347" s="225"/>
      <c r="P2347" s="225"/>
    </row>
    <row r="2348" spans="1:16" s="281" customFormat="1" ht="24" customHeight="1">
      <c r="A2348" s="473"/>
      <c r="B2348" s="443"/>
      <c r="C2348" s="443"/>
      <c r="D2348" s="43"/>
      <c r="E2348" s="474"/>
      <c r="K2348" s="391"/>
      <c r="L2348" s="225"/>
      <c r="M2348" s="225"/>
      <c r="N2348" s="225"/>
      <c r="O2348" s="225"/>
      <c r="P2348" s="225"/>
    </row>
    <row r="2349" spans="1:16" s="281" customFormat="1" ht="24" customHeight="1">
      <c r="A2349" s="473"/>
      <c r="B2349" s="443"/>
      <c r="C2349" s="443"/>
      <c r="D2349" s="43"/>
      <c r="E2349" s="474"/>
      <c r="K2349" s="391"/>
      <c r="L2349" s="225"/>
      <c r="M2349" s="225"/>
      <c r="N2349" s="225"/>
      <c r="O2349" s="225"/>
      <c r="P2349" s="225"/>
    </row>
    <row r="2350" spans="1:16" s="281" customFormat="1" ht="24" customHeight="1">
      <c r="A2350" s="473"/>
      <c r="B2350" s="443"/>
      <c r="C2350" s="443"/>
      <c r="D2350" s="43"/>
      <c r="E2350" s="474"/>
      <c r="K2350" s="391"/>
      <c r="L2350" s="225"/>
      <c r="M2350" s="225"/>
      <c r="N2350" s="225"/>
      <c r="O2350" s="225"/>
      <c r="P2350" s="225"/>
    </row>
    <row r="2351" spans="1:16" s="281" customFormat="1" ht="24" customHeight="1">
      <c r="A2351" s="473"/>
      <c r="B2351" s="443"/>
      <c r="C2351" s="443"/>
      <c r="D2351" s="43"/>
      <c r="E2351" s="474"/>
      <c r="K2351" s="391"/>
      <c r="L2351" s="225"/>
      <c r="M2351" s="225"/>
      <c r="N2351" s="225"/>
      <c r="O2351" s="225"/>
      <c r="P2351" s="225"/>
    </row>
    <row r="2352" spans="1:16" s="281" customFormat="1" ht="24" customHeight="1">
      <c r="A2352" s="473"/>
      <c r="B2352" s="443"/>
      <c r="C2352" s="443"/>
      <c r="D2352" s="43"/>
      <c r="E2352" s="474"/>
      <c r="K2352" s="391"/>
      <c r="L2352" s="225"/>
      <c r="M2352" s="225"/>
      <c r="N2352" s="225"/>
      <c r="O2352" s="225"/>
      <c r="P2352" s="225"/>
    </row>
    <row r="2353" spans="1:16" s="281" customFormat="1" ht="24" customHeight="1">
      <c r="A2353" s="473"/>
      <c r="B2353" s="443"/>
      <c r="C2353" s="443"/>
      <c r="D2353" s="43"/>
      <c r="E2353" s="474"/>
      <c r="K2353" s="391"/>
      <c r="L2353" s="225"/>
      <c r="M2353" s="225"/>
      <c r="N2353" s="225"/>
      <c r="O2353" s="225"/>
      <c r="P2353" s="225"/>
    </row>
    <row r="2354" spans="1:16" s="281" customFormat="1" ht="24" customHeight="1">
      <c r="A2354" s="473"/>
      <c r="B2354" s="443"/>
      <c r="C2354" s="443"/>
      <c r="D2354" s="43"/>
      <c r="E2354" s="474"/>
      <c r="K2354" s="391"/>
      <c r="L2354" s="225"/>
      <c r="M2354" s="225"/>
      <c r="N2354" s="225"/>
      <c r="O2354" s="225"/>
      <c r="P2354" s="225"/>
    </row>
    <row r="2355" spans="1:16" s="281" customFormat="1" ht="24" customHeight="1">
      <c r="A2355" s="473"/>
      <c r="B2355" s="443"/>
      <c r="C2355" s="443"/>
      <c r="D2355" s="43"/>
      <c r="E2355" s="474"/>
      <c r="K2355" s="391"/>
      <c r="L2355" s="225"/>
      <c r="M2355" s="225"/>
      <c r="N2355" s="225"/>
      <c r="O2355" s="225"/>
      <c r="P2355" s="225"/>
    </row>
    <row r="2356" spans="1:16" s="281" customFormat="1" ht="24" customHeight="1">
      <c r="A2356" s="473"/>
      <c r="B2356" s="443"/>
      <c r="C2356" s="443"/>
      <c r="D2356" s="43"/>
      <c r="E2356" s="474"/>
      <c r="K2356" s="391"/>
      <c r="L2356" s="225"/>
      <c r="M2356" s="225"/>
      <c r="N2356" s="225"/>
      <c r="O2356" s="225"/>
      <c r="P2356" s="225"/>
    </row>
    <row r="2357" spans="1:16" s="281" customFormat="1" ht="24" customHeight="1">
      <c r="A2357" s="473"/>
      <c r="B2357" s="443"/>
      <c r="C2357" s="443"/>
      <c r="D2357" s="43"/>
      <c r="E2357" s="474"/>
      <c r="K2357" s="391"/>
      <c r="L2357" s="225"/>
      <c r="M2357" s="225"/>
      <c r="N2357" s="225"/>
      <c r="O2357" s="225"/>
      <c r="P2357" s="225"/>
    </row>
    <row r="2358" spans="1:16" s="281" customFormat="1" ht="24" customHeight="1">
      <c r="A2358" s="473"/>
      <c r="B2358" s="443"/>
      <c r="C2358" s="443"/>
      <c r="D2358" s="43"/>
      <c r="E2358" s="474"/>
      <c r="K2358" s="391"/>
      <c r="L2358" s="225"/>
      <c r="M2358" s="225"/>
      <c r="N2358" s="225"/>
      <c r="O2358" s="225"/>
      <c r="P2358" s="225"/>
    </row>
    <row r="2359" spans="1:16" s="281" customFormat="1" ht="24" customHeight="1">
      <c r="A2359" s="473"/>
      <c r="B2359" s="443"/>
      <c r="C2359" s="443"/>
      <c r="D2359" s="43"/>
      <c r="E2359" s="474"/>
      <c r="K2359" s="391"/>
      <c r="L2359" s="225"/>
      <c r="M2359" s="225"/>
      <c r="N2359" s="225"/>
      <c r="O2359" s="225"/>
      <c r="P2359" s="225"/>
    </row>
    <row r="2360" spans="1:16" s="281" customFormat="1" ht="24" customHeight="1">
      <c r="A2360" s="473"/>
      <c r="B2360" s="443"/>
      <c r="C2360" s="443"/>
      <c r="D2360" s="43"/>
      <c r="E2360" s="474"/>
      <c r="K2360" s="391"/>
      <c r="L2360" s="225"/>
      <c r="M2360" s="225"/>
      <c r="N2360" s="225"/>
      <c r="O2360" s="225"/>
      <c r="P2360" s="225"/>
    </row>
    <row r="2361" spans="1:16" s="281" customFormat="1" ht="24" customHeight="1">
      <c r="A2361" s="473"/>
      <c r="B2361" s="443"/>
      <c r="C2361" s="443"/>
      <c r="D2361" s="43"/>
      <c r="E2361" s="474"/>
      <c r="K2361" s="391"/>
      <c r="L2361" s="225"/>
      <c r="M2361" s="225"/>
      <c r="N2361" s="225"/>
      <c r="O2361" s="225"/>
      <c r="P2361" s="225"/>
    </row>
    <row r="2362" spans="1:16" s="281" customFormat="1" ht="24" customHeight="1">
      <c r="A2362" s="473"/>
      <c r="B2362" s="443"/>
      <c r="C2362" s="443"/>
      <c r="D2362" s="43"/>
      <c r="E2362" s="474"/>
      <c r="K2362" s="391"/>
      <c r="L2362" s="225"/>
      <c r="M2362" s="225"/>
      <c r="N2362" s="225"/>
      <c r="O2362" s="225"/>
      <c r="P2362" s="225"/>
    </row>
    <row r="2363" spans="1:16" s="281" customFormat="1" ht="24" customHeight="1">
      <c r="A2363" s="473"/>
      <c r="B2363" s="443"/>
      <c r="C2363" s="443"/>
      <c r="D2363" s="43"/>
      <c r="E2363" s="474"/>
      <c r="K2363" s="391"/>
      <c r="L2363" s="225"/>
      <c r="M2363" s="225"/>
      <c r="N2363" s="225"/>
      <c r="O2363" s="225"/>
      <c r="P2363" s="225"/>
    </row>
    <row r="2364" spans="1:16" s="281" customFormat="1" ht="24" customHeight="1">
      <c r="A2364" s="473"/>
      <c r="B2364" s="443"/>
      <c r="C2364" s="443"/>
      <c r="D2364" s="43"/>
      <c r="E2364" s="474"/>
      <c r="K2364" s="391"/>
      <c r="L2364" s="225"/>
      <c r="M2364" s="225"/>
      <c r="N2364" s="225"/>
      <c r="O2364" s="225"/>
      <c r="P2364" s="225"/>
    </row>
    <row r="2365" spans="1:16" s="281" customFormat="1" ht="24" customHeight="1">
      <c r="A2365" s="473"/>
      <c r="B2365" s="443"/>
      <c r="C2365" s="443"/>
      <c r="D2365" s="43"/>
      <c r="E2365" s="474"/>
      <c r="K2365" s="391"/>
      <c r="L2365" s="225"/>
      <c r="M2365" s="225"/>
      <c r="N2365" s="225"/>
      <c r="O2365" s="225"/>
      <c r="P2365" s="225"/>
    </row>
    <row r="2366" spans="1:16" s="281" customFormat="1" ht="24" customHeight="1">
      <c r="A2366" s="473"/>
      <c r="B2366" s="443"/>
      <c r="C2366" s="443"/>
      <c r="D2366" s="43"/>
      <c r="E2366" s="474"/>
      <c r="K2366" s="391"/>
      <c r="L2366" s="225"/>
      <c r="M2366" s="225"/>
      <c r="N2366" s="225"/>
      <c r="O2366" s="225"/>
      <c r="P2366" s="225"/>
    </row>
    <row r="2367" spans="1:16" s="281" customFormat="1" ht="24" customHeight="1">
      <c r="A2367" s="473"/>
      <c r="B2367" s="443"/>
      <c r="C2367" s="443"/>
      <c r="D2367" s="43"/>
      <c r="E2367" s="474"/>
      <c r="K2367" s="391"/>
      <c r="L2367" s="225"/>
      <c r="M2367" s="225"/>
      <c r="N2367" s="225"/>
      <c r="O2367" s="225"/>
      <c r="P2367" s="225"/>
    </row>
    <row r="2368" spans="1:16" s="281" customFormat="1" ht="24" customHeight="1">
      <c r="A2368" s="473"/>
      <c r="B2368" s="443"/>
      <c r="C2368" s="443"/>
      <c r="D2368" s="43"/>
      <c r="E2368" s="474"/>
      <c r="K2368" s="391"/>
      <c r="L2368" s="225"/>
      <c r="M2368" s="225"/>
      <c r="N2368" s="225"/>
      <c r="O2368" s="225"/>
      <c r="P2368" s="225"/>
    </row>
    <row r="2369" spans="1:16" s="281" customFormat="1" ht="24" customHeight="1">
      <c r="A2369" s="473"/>
      <c r="B2369" s="443"/>
      <c r="C2369" s="443"/>
      <c r="D2369" s="43"/>
      <c r="E2369" s="474"/>
      <c r="K2369" s="391"/>
      <c r="L2369" s="225"/>
      <c r="M2369" s="225"/>
      <c r="N2369" s="225"/>
      <c r="O2369" s="225"/>
      <c r="P2369" s="225"/>
    </row>
    <row r="2370" spans="1:16" s="281" customFormat="1" ht="24" customHeight="1">
      <c r="A2370" s="473"/>
      <c r="B2370" s="443"/>
      <c r="C2370" s="443"/>
      <c r="D2370" s="43"/>
      <c r="E2370" s="474"/>
      <c r="K2370" s="391"/>
      <c r="L2370" s="225"/>
      <c r="M2370" s="225"/>
      <c r="N2370" s="225"/>
      <c r="O2370" s="225"/>
      <c r="P2370" s="225"/>
    </row>
    <row r="2371" spans="1:16" s="281" customFormat="1" ht="24" customHeight="1">
      <c r="A2371" s="473"/>
      <c r="B2371" s="443"/>
      <c r="C2371" s="443"/>
      <c r="D2371" s="43"/>
      <c r="E2371" s="474"/>
      <c r="K2371" s="391"/>
      <c r="L2371" s="225"/>
      <c r="M2371" s="225"/>
      <c r="N2371" s="225"/>
      <c r="O2371" s="225"/>
      <c r="P2371" s="225"/>
    </row>
    <row r="2372" spans="1:16" s="281" customFormat="1" ht="24" customHeight="1">
      <c r="A2372" s="473"/>
      <c r="B2372" s="443"/>
      <c r="C2372" s="443"/>
      <c r="D2372" s="43"/>
      <c r="E2372" s="474"/>
      <c r="K2372" s="391"/>
      <c r="L2372" s="225"/>
      <c r="M2372" s="225"/>
      <c r="N2372" s="225"/>
      <c r="O2372" s="225"/>
      <c r="P2372" s="225"/>
    </row>
    <row r="2373" spans="1:16" s="281" customFormat="1" ht="24" customHeight="1">
      <c r="A2373" s="473"/>
      <c r="B2373" s="443"/>
      <c r="C2373" s="443"/>
      <c r="D2373" s="43"/>
      <c r="E2373" s="474"/>
      <c r="K2373" s="391"/>
      <c r="L2373" s="225"/>
      <c r="M2373" s="225"/>
      <c r="N2373" s="225"/>
      <c r="O2373" s="225"/>
      <c r="P2373" s="225"/>
    </row>
    <row r="2374" spans="1:16" s="281" customFormat="1" ht="24" customHeight="1">
      <c r="A2374" s="473"/>
      <c r="B2374" s="443"/>
      <c r="C2374" s="443"/>
      <c r="D2374" s="43"/>
      <c r="E2374" s="474"/>
      <c r="K2374" s="391"/>
      <c r="L2374" s="225"/>
      <c r="M2374" s="225"/>
      <c r="N2374" s="225"/>
      <c r="O2374" s="225"/>
      <c r="P2374" s="225"/>
    </row>
    <row r="2375" spans="1:16" s="281" customFormat="1" ht="24" customHeight="1">
      <c r="A2375" s="473"/>
      <c r="B2375" s="443"/>
      <c r="C2375" s="443"/>
      <c r="D2375" s="43"/>
      <c r="E2375" s="474"/>
      <c r="K2375" s="391"/>
      <c r="L2375" s="225"/>
      <c r="M2375" s="225"/>
      <c r="N2375" s="225"/>
      <c r="O2375" s="225"/>
      <c r="P2375" s="225"/>
    </row>
    <row r="2376" spans="1:16" s="281" customFormat="1" ht="24" customHeight="1">
      <c r="A2376" s="473"/>
      <c r="B2376" s="443"/>
      <c r="C2376" s="443"/>
      <c r="D2376" s="43"/>
      <c r="E2376" s="474"/>
      <c r="K2376" s="391"/>
      <c r="L2376" s="225"/>
      <c r="M2376" s="225"/>
      <c r="N2376" s="225"/>
      <c r="O2376" s="225"/>
      <c r="P2376" s="225"/>
    </row>
    <row r="2377" spans="1:16" s="281" customFormat="1" ht="24" customHeight="1">
      <c r="A2377" s="473"/>
      <c r="B2377" s="443"/>
      <c r="C2377" s="443"/>
      <c r="D2377" s="43"/>
      <c r="E2377" s="474"/>
      <c r="K2377" s="391"/>
      <c r="L2377" s="225"/>
      <c r="M2377" s="225"/>
      <c r="N2377" s="225"/>
      <c r="O2377" s="225"/>
      <c r="P2377" s="225"/>
    </row>
    <row r="2378" spans="1:16" s="281" customFormat="1" ht="24" customHeight="1">
      <c r="A2378" s="473"/>
      <c r="B2378" s="443"/>
      <c r="C2378" s="443"/>
      <c r="D2378" s="43"/>
      <c r="E2378" s="474"/>
      <c r="K2378" s="391"/>
      <c r="L2378" s="225"/>
      <c r="M2378" s="225"/>
      <c r="N2378" s="225"/>
      <c r="O2378" s="225"/>
      <c r="P2378" s="225"/>
    </row>
    <row r="2379" spans="1:16" s="281" customFormat="1" ht="24" customHeight="1">
      <c r="A2379" s="473"/>
      <c r="B2379" s="443"/>
      <c r="C2379" s="443"/>
      <c r="D2379" s="43"/>
      <c r="E2379" s="474"/>
      <c r="K2379" s="391"/>
      <c r="L2379" s="225"/>
      <c r="M2379" s="225"/>
      <c r="N2379" s="225"/>
      <c r="O2379" s="225"/>
      <c r="P2379" s="225"/>
    </row>
    <row r="2380" spans="1:16" s="281" customFormat="1" ht="24" customHeight="1">
      <c r="A2380" s="473"/>
      <c r="B2380" s="443"/>
      <c r="C2380" s="443"/>
      <c r="D2380" s="43"/>
      <c r="E2380" s="474"/>
      <c r="K2380" s="391"/>
      <c r="L2380" s="225"/>
      <c r="M2380" s="225"/>
      <c r="N2380" s="225"/>
      <c r="O2380" s="225"/>
      <c r="P2380" s="225"/>
    </row>
    <row r="2381" spans="1:16" s="281" customFormat="1" ht="24" customHeight="1">
      <c r="A2381" s="473"/>
      <c r="B2381" s="443"/>
      <c r="C2381" s="443"/>
      <c r="D2381" s="43"/>
      <c r="E2381" s="474"/>
      <c r="K2381" s="391"/>
      <c r="L2381" s="225"/>
      <c r="M2381" s="225"/>
      <c r="N2381" s="225"/>
      <c r="O2381" s="225"/>
      <c r="P2381" s="225"/>
    </row>
    <row r="2382" spans="1:16" s="281" customFormat="1" ht="24" customHeight="1">
      <c r="A2382" s="473"/>
      <c r="B2382" s="443"/>
      <c r="C2382" s="443"/>
      <c r="D2382" s="43"/>
      <c r="E2382" s="474"/>
      <c r="K2382" s="391"/>
      <c r="L2382" s="225"/>
      <c r="M2382" s="225"/>
      <c r="N2382" s="225"/>
      <c r="O2382" s="225"/>
      <c r="P2382" s="225"/>
    </row>
    <row r="2383" spans="1:16" s="281" customFormat="1" ht="24" customHeight="1">
      <c r="A2383" s="473"/>
      <c r="B2383" s="443"/>
      <c r="C2383" s="443"/>
      <c r="D2383" s="43"/>
      <c r="E2383" s="474"/>
      <c r="K2383" s="391"/>
      <c r="L2383" s="225"/>
      <c r="M2383" s="225"/>
      <c r="N2383" s="225"/>
      <c r="O2383" s="225"/>
      <c r="P2383" s="225"/>
    </row>
    <row r="2384" spans="1:16" s="281" customFormat="1" ht="24" customHeight="1">
      <c r="A2384" s="473"/>
      <c r="B2384" s="443"/>
      <c r="C2384" s="443"/>
      <c r="D2384" s="43"/>
      <c r="E2384" s="474"/>
      <c r="K2384" s="391"/>
      <c r="L2384" s="225"/>
      <c r="M2384" s="225"/>
      <c r="N2384" s="225"/>
      <c r="O2384" s="225"/>
      <c r="P2384" s="225"/>
    </row>
    <row r="2385" spans="1:16" s="281" customFormat="1" ht="24" customHeight="1">
      <c r="A2385" s="473"/>
      <c r="B2385" s="443"/>
      <c r="C2385" s="443"/>
      <c r="D2385" s="43"/>
      <c r="E2385" s="474"/>
      <c r="K2385" s="391"/>
      <c r="L2385" s="225"/>
      <c r="M2385" s="225"/>
      <c r="N2385" s="225"/>
      <c r="O2385" s="225"/>
      <c r="P2385" s="225"/>
    </row>
    <row r="2386" spans="1:16" s="281" customFormat="1" ht="24" customHeight="1">
      <c r="A2386" s="473"/>
      <c r="B2386" s="443"/>
      <c r="C2386" s="443"/>
      <c r="D2386" s="43"/>
      <c r="E2386" s="474"/>
      <c r="K2386" s="391"/>
      <c r="L2386" s="225"/>
      <c r="M2386" s="225"/>
      <c r="N2386" s="225"/>
      <c r="O2386" s="225"/>
      <c r="P2386" s="225"/>
    </row>
    <row r="2387" spans="1:16" s="281" customFormat="1" ht="24" customHeight="1">
      <c r="A2387" s="473"/>
      <c r="B2387" s="443"/>
      <c r="C2387" s="443"/>
      <c r="D2387" s="43"/>
      <c r="E2387" s="474"/>
      <c r="K2387" s="391"/>
      <c r="L2387" s="225"/>
      <c r="M2387" s="225"/>
      <c r="N2387" s="225"/>
      <c r="O2387" s="225"/>
      <c r="P2387" s="225"/>
    </row>
    <row r="2388" spans="1:16" s="281" customFormat="1" ht="24" customHeight="1">
      <c r="A2388" s="473"/>
      <c r="B2388" s="443"/>
      <c r="C2388" s="443"/>
      <c r="D2388" s="43"/>
      <c r="E2388" s="474"/>
      <c r="K2388" s="391"/>
      <c r="L2388" s="225"/>
      <c r="M2388" s="225"/>
      <c r="N2388" s="225"/>
      <c r="O2388" s="225"/>
      <c r="P2388" s="225"/>
    </row>
    <row r="2389" spans="1:16" s="281" customFormat="1" ht="24" customHeight="1">
      <c r="A2389" s="473"/>
      <c r="B2389" s="443"/>
      <c r="C2389" s="443"/>
      <c r="D2389" s="43"/>
      <c r="E2389" s="474"/>
      <c r="K2389" s="391"/>
      <c r="L2389" s="225"/>
      <c r="M2389" s="225"/>
      <c r="N2389" s="225"/>
      <c r="O2389" s="225"/>
      <c r="P2389" s="225"/>
    </row>
    <row r="2390" spans="1:16" s="281" customFormat="1" ht="24" customHeight="1">
      <c r="A2390" s="473"/>
      <c r="B2390" s="443"/>
      <c r="C2390" s="443"/>
      <c r="D2390" s="43"/>
      <c r="E2390" s="474"/>
      <c r="K2390" s="391"/>
      <c r="L2390" s="225"/>
      <c r="M2390" s="225"/>
      <c r="N2390" s="225"/>
      <c r="O2390" s="225"/>
      <c r="P2390" s="225"/>
    </row>
    <row r="2391" spans="1:16" s="281" customFormat="1" ht="24" customHeight="1">
      <c r="A2391" s="473"/>
      <c r="B2391" s="443"/>
      <c r="C2391" s="443"/>
      <c r="D2391" s="43"/>
      <c r="E2391" s="474"/>
      <c r="K2391" s="391"/>
      <c r="L2391" s="225"/>
      <c r="M2391" s="225"/>
      <c r="N2391" s="225"/>
      <c r="O2391" s="225"/>
      <c r="P2391" s="225"/>
    </row>
    <row r="2392" spans="1:16" s="281" customFormat="1" ht="24" customHeight="1">
      <c r="A2392" s="473"/>
      <c r="B2392" s="443"/>
      <c r="C2392" s="443"/>
      <c r="D2392" s="43"/>
      <c r="E2392" s="474"/>
      <c r="K2392" s="391"/>
      <c r="L2392" s="225"/>
      <c r="M2392" s="225"/>
      <c r="N2392" s="225"/>
      <c r="O2392" s="225"/>
      <c r="P2392" s="225"/>
    </row>
    <row r="2393" spans="1:16" s="281" customFormat="1" ht="24" customHeight="1">
      <c r="A2393" s="473"/>
      <c r="B2393" s="443"/>
      <c r="C2393" s="443"/>
      <c r="D2393" s="43"/>
      <c r="E2393" s="474"/>
      <c r="K2393" s="391"/>
      <c r="L2393" s="225"/>
      <c r="M2393" s="225"/>
      <c r="N2393" s="225"/>
      <c r="O2393" s="225"/>
      <c r="P2393" s="225"/>
    </row>
    <row r="2394" spans="1:16" s="281" customFormat="1" ht="24" customHeight="1">
      <c r="A2394" s="473"/>
      <c r="B2394" s="443"/>
      <c r="C2394" s="443"/>
      <c r="D2394" s="43"/>
      <c r="E2394" s="474"/>
      <c r="K2394" s="391"/>
      <c r="L2394" s="225"/>
      <c r="M2394" s="225"/>
      <c r="N2394" s="225"/>
      <c r="O2394" s="225"/>
      <c r="P2394" s="225"/>
    </row>
    <row r="2395" spans="1:16" s="281" customFormat="1" ht="24" customHeight="1">
      <c r="A2395" s="473"/>
      <c r="B2395" s="443"/>
      <c r="C2395" s="443"/>
      <c r="D2395" s="43"/>
      <c r="E2395" s="474"/>
      <c r="K2395" s="391"/>
      <c r="L2395" s="225"/>
      <c r="M2395" s="225"/>
      <c r="N2395" s="225"/>
      <c r="O2395" s="225"/>
      <c r="P2395" s="225"/>
    </row>
    <row r="2396" spans="1:16" s="281" customFormat="1" ht="24" customHeight="1">
      <c r="A2396" s="473"/>
      <c r="B2396" s="443"/>
      <c r="C2396" s="443"/>
      <c r="D2396" s="43"/>
      <c r="E2396" s="474"/>
      <c r="K2396" s="391"/>
      <c r="L2396" s="225"/>
      <c r="M2396" s="225"/>
      <c r="N2396" s="225"/>
      <c r="O2396" s="225"/>
      <c r="P2396" s="225"/>
    </row>
    <row r="2397" spans="1:16" s="281" customFormat="1" ht="24" customHeight="1">
      <c r="A2397" s="473"/>
      <c r="B2397" s="443"/>
      <c r="C2397" s="443"/>
      <c r="D2397" s="43"/>
      <c r="E2397" s="474"/>
      <c r="K2397" s="391"/>
      <c r="L2397" s="225"/>
      <c r="M2397" s="225"/>
      <c r="N2397" s="225"/>
      <c r="O2397" s="225"/>
      <c r="P2397" s="225"/>
    </row>
    <row r="2398" spans="1:16" s="281" customFormat="1" ht="24" customHeight="1">
      <c r="A2398" s="473"/>
      <c r="B2398" s="443"/>
      <c r="C2398" s="443"/>
      <c r="D2398" s="43"/>
      <c r="E2398" s="474"/>
      <c r="K2398" s="391"/>
      <c r="L2398" s="225"/>
      <c r="M2398" s="225"/>
      <c r="N2398" s="225"/>
      <c r="O2398" s="225"/>
      <c r="P2398" s="225"/>
    </row>
    <row r="2399" spans="1:16" s="281" customFormat="1" ht="24" customHeight="1">
      <c r="A2399" s="473"/>
      <c r="B2399" s="443"/>
      <c r="C2399" s="443"/>
      <c r="D2399" s="43"/>
      <c r="E2399" s="474"/>
      <c r="K2399" s="391"/>
      <c r="L2399" s="225"/>
      <c r="M2399" s="225"/>
      <c r="N2399" s="225"/>
      <c r="O2399" s="225"/>
      <c r="P2399" s="225"/>
    </row>
    <row r="2400" spans="1:16" s="281" customFormat="1" ht="24" customHeight="1">
      <c r="A2400" s="473"/>
      <c r="B2400" s="443"/>
      <c r="C2400" s="443"/>
      <c r="D2400" s="43"/>
      <c r="E2400" s="474"/>
      <c r="K2400" s="391"/>
      <c r="L2400" s="225"/>
      <c r="M2400" s="225"/>
      <c r="N2400" s="225"/>
      <c r="O2400" s="225"/>
      <c r="P2400" s="225"/>
    </row>
    <row r="2401" spans="1:16" s="281" customFormat="1" ht="24" customHeight="1">
      <c r="A2401" s="473"/>
      <c r="B2401" s="443"/>
      <c r="C2401" s="443"/>
      <c r="D2401" s="43"/>
      <c r="E2401" s="474"/>
      <c r="K2401" s="391"/>
      <c r="L2401" s="225"/>
      <c r="M2401" s="225"/>
      <c r="N2401" s="225"/>
      <c r="O2401" s="225"/>
      <c r="P2401" s="225"/>
    </row>
    <row r="2402" spans="1:16" s="281" customFormat="1" ht="24" customHeight="1">
      <c r="A2402" s="473"/>
      <c r="B2402" s="443"/>
      <c r="C2402" s="443"/>
      <c r="D2402" s="43"/>
      <c r="E2402" s="474"/>
      <c r="K2402" s="391"/>
      <c r="L2402" s="225"/>
      <c r="M2402" s="225"/>
      <c r="N2402" s="225"/>
      <c r="O2402" s="225"/>
      <c r="P2402" s="225"/>
    </row>
    <row r="2403" spans="1:16" s="281" customFormat="1" ht="24" customHeight="1">
      <c r="A2403" s="473"/>
      <c r="B2403" s="443"/>
      <c r="C2403" s="443"/>
      <c r="D2403" s="43"/>
      <c r="E2403" s="474"/>
      <c r="K2403" s="391"/>
      <c r="L2403" s="225"/>
      <c r="M2403" s="225"/>
      <c r="N2403" s="225"/>
      <c r="O2403" s="225"/>
      <c r="P2403" s="225"/>
    </row>
    <row r="2404" spans="1:16" s="281" customFormat="1" ht="24" customHeight="1">
      <c r="A2404" s="473"/>
      <c r="B2404" s="443"/>
      <c r="C2404" s="443"/>
      <c r="D2404" s="43"/>
      <c r="E2404" s="474"/>
      <c r="K2404" s="391"/>
      <c r="L2404" s="225"/>
      <c r="M2404" s="225"/>
      <c r="N2404" s="225"/>
      <c r="O2404" s="225"/>
      <c r="P2404" s="225"/>
    </row>
    <row r="2405" spans="1:16" s="281" customFormat="1" ht="24" customHeight="1">
      <c r="A2405" s="473"/>
      <c r="B2405" s="443"/>
      <c r="C2405" s="443"/>
      <c r="D2405" s="43"/>
      <c r="E2405" s="474"/>
      <c r="K2405" s="391"/>
      <c r="L2405" s="225"/>
      <c r="M2405" s="225"/>
      <c r="N2405" s="225"/>
      <c r="O2405" s="225"/>
      <c r="P2405" s="225"/>
    </row>
    <row r="2406" spans="1:16" s="281" customFormat="1" ht="24" customHeight="1">
      <c r="A2406" s="473"/>
      <c r="B2406" s="443"/>
      <c r="C2406" s="443"/>
      <c r="D2406" s="43"/>
      <c r="E2406" s="474"/>
      <c r="K2406" s="391"/>
      <c r="L2406" s="225"/>
      <c r="M2406" s="225"/>
      <c r="N2406" s="225"/>
      <c r="O2406" s="225"/>
      <c r="P2406" s="225"/>
    </row>
    <row r="2407" spans="1:16" s="281" customFormat="1" ht="24" customHeight="1">
      <c r="A2407" s="473"/>
      <c r="B2407" s="443"/>
      <c r="C2407" s="443"/>
      <c r="D2407" s="43"/>
      <c r="E2407" s="474"/>
      <c r="K2407" s="391"/>
      <c r="L2407" s="225"/>
      <c r="M2407" s="225"/>
      <c r="N2407" s="225"/>
      <c r="O2407" s="225"/>
      <c r="P2407" s="225"/>
    </row>
    <row r="2408" spans="1:16" s="281" customFormat="1" ht="24" customHeight="1">
      <c r="A2408" s="473"/>
      <c r="B2408" s="443"/>
      <c r="C2408" s="443"/>
      <c r="D2408" s="43"/>
      <c r="E2408" s="474"/>
      <c r="K2408" s="391"/>
      <c r="L2408" s="225"/>
      <c r="M2408" s="225"/>
      <c r="N2408" s="225"/>
      <c r="O2408" s="225"/>
      <c r="P2408" s="225"/>
    </row>
    <row r="2409" spans="1:16" s="281" customFormat="1" ht="24" customHeight="1">
      <c r="A2409" s="473"/>
      <c r="B2409" s="443"/>
      <c r="C2409" s="443"/>
      <c r="D2409" s="43"/>
      <c r="E2409" s="474"/>
      <c r="K2409" s="391"/>
      <c r="L2409" s="225"/>
      <c r="M2409" s="225"/>
      <c r="N2409" s="225"/>
      <c r="O2409" s="225"/>
      <c r="P2409" s="225"/>
    </row>
    <row r="2410" spans="1:16" s="281" customFormat="1" ht="24" customHeight="1">
      <c r="A2410" s="473"/>
      <c r="B2410" s="443"/>
      <c r="C2410" s="443"/>
      <c r="D2410" s="43"/>
      <c r="E2410" s="474"/>
      <c r="K2410" s="391"/>
      <c r="L2410" s="225"/>
      <c r="M2410" s="225"/>
      <c r="N2410" s="225"/>
      <c r="O2410" s="225"/>
      <c r="P2410" s="225"/>
    </row>
    <row r="2411" spans="1:16" s="281" customFormat="1" ht="24" customHeight="1">
      <c r="A2411" s="473"/>
      <c r="B2411" s="443"/>
      <c r="C2411" s="443"/>
      <c r="D2411" s="43"/>
      <c r="E2411" s="474"/>
      <c r="K2411" s="391"/>
      <c r="L2411" s="225"/>
      <c r="M2411" s="225"/>
      <c r="N2411" s="225"/>
      <c r="O2411" s="225"/>
      <c r="P2411" s="225"/>
    </row>
    <row r="2412" spans="1:16" s="281" customFormat="1" ht="24" customHeight="1">
      <c r="A2412" s="473"/>
      <c r="B2412" s="443"/>
      <c r="C2412" s="443"/>
      <c r="D2412" s="43"/>
      <c r="E2412" s="474"/>
      <c r="K2412" s="391"/>
      <c r="L2412" s="225"/>
      <c r="M2412" s="225"/>
      <c r="N2412" s="225"/>
      <c r="O2412" s="225"/>
      <c r="P2412" s="225"/>
    </row>
    <row r="2413" spans="1:16" s="281" customFormat="1" ht="24" customHeight="1">
      <c r="A2413" s="473"/>
      <c r="B2413" s="443"/>
      <c r="C2413" s="443"/>
      <c r="D2413" s="43"/>
      <c r="E2413" s="474"/>
      <c r="K2413" s="391"/>
      <c r="L2413" s="225"/>
      <c r="M2413" s="225"/>
      <c r="N2413" s="225"/>
      <c r="O2413" s="225"/>
      <c r="P2413" s="225"/>
    </row>
    <row r="2414" spans="1:16" s="281" customFormat="1" ht="24" customHeight="1">
      <c r="A2414" s="473"/>
      <c r="B2414" s="443"/>
      <c r="C2414" s="443"/>
      <c r="D2414" s="43"/>
      <c r="E2414" s="474"/>
      <c r="K2414" s="391"/>
      <c r="L2414" s="225"/>
      <c r="M2414" s="225"/>
      <c r="N2414" s="225"/>
      <c r="O2414" s="225"/>
      <c r="P2414" s="225"/>
    </row>
    <row r="2415" spans="1:16" s="281" customFormat="1" ht="24" customHeight="1">
      <c r="A2415" s="473"/>
      <c r="B2415" s="443"/>
      <c r="C2415" s="443"/>
      <c r="D2415" s="43"/>
      <c r="E2415" s="474"/>
      <c r="K2415" s="391"/>
      <c r="L2415" s="225"/>
      <c r="M2415" s="225"/>
      <c r="N2415" s="225"/>
      <c r="O2415" s="225"/>
      <c r="P2415" s="225"/>
    </row>
    <row r="2416" spans="1:16" s="281" customFormat="1" ht="24" customHeight="1">
      <c r="A2416" s="473"/>
      <c r="B2416" s="443"/>
      <c r="C2416" s="443"/>
      <c r="D2416" s="43"/>
      <c r="E2416" s="474"/>
      <c r="K2416" s="391"/>
      <c r="L2416" s="225"/>
      <c r="M2416" s="225"/>
      <c r="N2416" s="225"/>
      <c r="O2416" s="225"/>
      <c r="P2416" s="225"/>
    </row>
    <row r="2417" spans="1:16" s="281" customFormat="1" ht="24" customHeight="1">
      <c r="A2417" s="473"/>
      <c r="B2417" s="443"/>
      <c r="C2417" s="443"/>
      <c r="D2417" s="43"/>
      <c r="E2417" s="474"/>
      <c r="K2417" s="391"/>
      <c r="L2417" s="225"/>
      <c r="M2417" s="225"/>
      <c r="N2417" s="225"/>
      <c r="O2417" s="225"/>
      <c r="P2417" s="225"/>
    </row>
    <row r="2418" spans="1:16" s="281" customFormat="1" ht="24" customHeight="1">
      <c r="A2418" s="473"/>
      <c r="B2418" s="443"/>
      <c r="C2418" s="443"/>
      <c r="D2418" s="43"/>
      <c r="E2418" s="474"/>
      <c r="K2418" s="391"/>
      <c r="L2418" s="225"/>
      <c r="M2418" s="225"/>
      <c r="N2418" s="225"/>
      <c r="O2418" s="225"/>
      <c r="P2418" s="225"/>
    </row>
    <row r="2419" spans="1:16" s="281" customFormat="1" ht="24" customHeight="1">
      <c r="A2419" s="473"/>
      <c r="B2419" s="443"/>
      <c r="C2419" s="443"/>
      <c r="D2419" s="43"/>
      <c r="E2419" s="474"/>
      <c r="K2419" s="391"/>
      <c r="L2419" s="225"/>
      <c r="M2419" s="225"/>
      <c r="N2419" s="225"/>
      <c r="O2419" s="225"/>
      <c r="P2419" s="225"/>
    </row>
    <row r="2420" spans="1:16" s="281" customFormat="1" ht="24" customHeight="1">
      <c r="A2420" s="473"/>
      <c r="B2420" s="443"/>
      <c r="C2420" s="443"/>
      <c r="D2420" s="43"/>
      <c r="E2420" s="474"/>
      <c r="K2420" s="391"/>
      <c r="L2420" s="225"/>
      <c r="M2420" s="225"/>
      <c r="N2420" s="225"/>
      <c r="O2420" s="225"/>
      <c r="P2420" s="225"/>
    </row>
    <row r="2421" spans="1:16" s="281" customFormat="1" ht="24" customHeight="1">
      <c r="A2421" s="473"/>
      <c r="B2421" s="443"/>
      <c r="C2421" s="443"/>
      <c r="D2421" s="43"/>
      <c r="E2421" s="474"/>
      <c r="K2421" s="391"/>
      <c r="L2421" s="225"/>
      <c r="M2421" s="225"/>
      <c r="N2421" s="225"/>
      <c r="O2421" s="225"/>
      <c r="P2421" s="225"/>
    </row>
    <row r="2422" spans="1:16" s="281" customFormat="1" ht="24" customHeight="1">
      <c r="A2422" s="473"/>
      <c r="B2422" s="443"/>
      <c r="C2422" s="443"/>
      <c r="D2422" s="43"/>
      <c r="E2422" s="474"/>
      <c r="K2422" s="391"/>
      <c r="L2422" s="225"/>
      <c r="M2422" s="225"/>
      <c r="N2422" s="225"/>
      <c r="O2422" s="225"/>
      <c r="P2422" s="225"/>
    </row>
    <row r="2423" spans="1:16" s="281" customFormat="1" ht="24" customHeight="1">
      <c r="A2423" s="473"/>
      <c r="B2423" s="443"/>
      <c r="C2423" s="443"/>
      <c r="D2423" s="43"/>
      <c r="E2423" s="474"/>
      <c r="K2423" s="391"/>
      <c r="L2423" s="225"/>
      <c r="M2423" s="225"/>
      <c r="N2423" s="225"/>
      <c r="O2423" s="225"/>
      <c r="P2423" s="225"/>
    </row>
    <row r="2424" spans="1:16" s="281" customFormat="1" ht="24" customHeight="1">
      <c r="A2424" s="473"/>
      <c r="B2424" s="443"/>
      <c r="C2424" s="443"/>
      <c r="D2424" s="43"/>
      <c r="E2424" s="474"/>
      <c r="K2424" s="391"/>
      <c r="L2424" s="225"/>
      <c r="M2424" s="225"/>
      <c r="N2424" s="225"/>
      <c r="O2424" s="225"/>
      <c r="P2424" s="225"/>
    </row>
    <row r="2425" spans="1:16" s="281" customFormat="1" ht="24" customHeight="1">
      <c r="A2425" s="473"/>
      <c r="B2425" s="443"/>
      <c r="C2425" s="443"/>
      <c r="D2425" s="43"/>
      <c r="E2425" s="474"/>
      <c r="K2425" s="391"/>
      <c r="L2425" s="225"/>
      <c r="M2425" s="225"/>
      <c r="N2425" s="225"/>
      <c r="O2425" s="225"/>
      <c r="P2425" s="225"/>
    </row>
    <row r="2426" spans="1:16" s="281" customFormat="1" ht="24" customHeight="1">
      <c r="A2426" s="473"/>
      <c r="B2426" s="443"/>
      <c r="C2426" s="443"/>
      <c r="D2426" s="43"/>
      <c r="E2426" s="474"/>
      <c r="K2426" s="391"/>
      <c r="L2426" s="225"/>
      <c r="M2426" s="225"/>
      <c r="N2426" s="225"/>
      <c r="O2426" s="225"/>
      <c r="P2426" s="225"/>
    </row>
    <row r="2427" spans="1:16" s="281" customFormat="1" ht="24" customHeight="1">
      <c r="A2427" s="473"/>
      <c r="B2427" s="443"/>
      <c r="C2427" s="443"/>
      <c r="D2427" s="43"/>
      <c r="E2427" s="474"/>
      <c r="K2427" s="391"/>
      <c r="L2427" s="225"/>
      <c r="M2427" s="225"/>
      <c r="N2427" s="225"/>
      <c r="O2427" s="225"/>
      <c r="P2427" s="225"/>
    </row>
    <row r="2428" spans="1:16" s="281" customFormat="1" ht="24" customHeight="1">
      <c r="A2428" s="473"/>
      <c r="B2428" s="443"/>
      <c r="C2428" s="443"/>
      <c r="D2428" s="43"/>
      <c r="E2428" s="474"/>
      <c r="K2428" s="391"/>
      <c r="L2428" s="225"/>
      <c r="M2428" s="225"/>
      <c r="N2428" s="225"/>
      <c r="O2428" s="225"/>
      <c r="P2428" s="225"/>
    </row>
    <row r="2429" spans="1:16" s="281" customFormat="1" ht="24" customHeight="1">
      <c r="A2429" s="473"/>
      <c r="B2429" s="443"/>
      <c r="C2429" s="443"/>
      <c r="D2429" s="43"/>
      <c r="E2429" s="474"/>
      <c r="K2429" s="391"/>
      <c r="L2429" s="225"/>
      <c r="M2429" s="225"/>
      <c r="N2429" s="225"/>
      <c r="O2429" s="225"/>
      <c r="P2429" s="225"/>
    </row>
    <row r="2430" spans="1:16" s="281" customFormat="1" ht="24" customHeight="1">
      <c r="A2430" s="473"/>
      <c r="B2430" s="443"/>
      <c r="C2430" s="443"/>
      <c r="D2430" s="43"/>
      <c r="E2430" s="474"/>
      <c r="K2430" s="391"/>
      <c r="L2430" s="225"/>
      <c r="M2430" s="225"/>
      <c r="N2430" s="225"/>
      <c r="O2430" s="225"/>
      <c r="P2430" s="225"/>
    </row>
    <row r="2431" spans="1:16" s="281" customFormat="1" ht="24" customHeight="1">
      <c r="A2431" s="473"/>
      <c r="B2431" s="443"/>
      <c r="C2431" s="443"/>
      <c r="D2431" s="43"/>
      <c r="E2431" s="474"/>
      <c r="K2431" s="391"/>
      <c r="L2431" s="225"/>
      <c r="M2431" s="225"/>
      <c r="N2431" s="225"/>
      <c r="O2431" s="225"/>
      <c r="P2431" s="225"/>
    </row>
    <row r="2432" spans="1:16" s="281" customFormat="1" ht="24" customHeight="1">
      <c r="A2432" s="473"/>
      <c r="B2432" s="443"/>
      <c r="C2432" s="443"/>
      <c r="D2432" s="43"/>
      <c r="E2432" s="474"/>
      <c r="K2432" s="391"/>
      <c r="L2432" s="225"/>
      <c r="M2432" s="225"/>
      <c r="N2432" s="225"/>
      <c r="O2432" s="225"/>
      <c r="P2432" s="225"/>
    </row>
    <row r="2433" spans="1:16" s="281" customFormat="1" ht="24" customHeight="1">
      <c r="A2433" s="473"/>
      <c r="B2433" s="443"/>
      <c r="C2433" s="443"/>
      <c r="D2433" s="43"/>
      <c r="E2433" s="474"/>
      <c r="K2433" s="391"/>
      <c r="L2433" s="225"/>
      <c r="M2433" s="225"/>
      <c r="N2433" s="225"/>
      <c r="O2433" s="225"/>
      <c r="P2433" s="225"/>
    </row>
    <row r="2434" spans="1:16" s="281" customFormat="1" ht="24" customHeight="1">
      <c r="A2434" s="473"/>
      <c r="B2434" s="443"/>
      <c r="C2434" s="443"/>
      <c r="D2434" s="43"/>
      <c r="E2434" s="474"/>
      <c r="K2434" s="391"/>
      <c r="L2434" s="225"/>
      <c r="M2434" s="225"/>
      <c r="N2434" s="225"/>
      <c r="O2434" s="225"/>
      <c r="P2434" s="225"/>
    </row>
    <row r="2435" spans="1:16" s="281" customFormat="1" ht="24" customHeight="1">
      <c r="A2435" s="473"/>
      <c r="B2435" s="443"/>
      <c r="C2435" s="443"/>
      <c r="D2435" s="43"/>
      <c r="E2435" s="474"/>
      <c r="K2435" s="391"/>
      <c r="L2435" s="225"/>
      <c r="M2435" s="225"/>
      <c r="N2435" s="225"/>
      <c r="O2435" s="225"/>
      <c r="P2435" s="225"/>
    </row>
    <row r="2436" spans="1:16" s="281" customFormat="1" ht="24" customHeight="1">
      <c r="A2436" s="473"/>
      <c r="B2436" s="443"/>
      <c r="C2436" s="443"/>
      <c r="D2436" s="43"/>
      <c r="E2436" s="474"/>
      <c r="K2436" s="391"/>
      <c r="L2436" s="225"/>
      <c r="M2436" s="225"/>
      <c r="N2436" s="225"/>
      <c r="O2436" s="225"/>
      <c r="P2436" s="225"/>
    </row>
    <row r="2437" spans="1:16" s="281" customFormat="1" ht="24" customHeight="1">
      <c r="A2437" s="473"/>
      <c r="B2437" s="443"/>
      <c r="C2437" s="443"/>
      <c r="D2437" s="43"/>
      <c r="E2437" s="474"/>
      <c r="K2437" s="391"/>
      <c r="L2437" s="225"/>
      <c r="M2437" s="225"/>
      <c r="N2437" s="225"/>
      <c r="O2437" s="225"/>
      <c r="P2437" s="225"/>
    </row>
    <row r="2438" spans="1:16" s="281" customFormat="1" ht="24" customHeight="1">
      <c r="A2438" s="473"/>
      <c r="B2438" s="443"/>
      <c r="C2438" s="443"/>
      <c r="D2438" s="43"/>
      <c r="E2438" s="474"/>
      <c r="K2438" s="391"/>
      <c r="L2438" s="225"/>
      <c r="M2438" s="225"/>
      <c r="N2438" s="225"/>
      <c r="O2438" s="225"/>
      <c r="P2438" s="225"/>
    </row>
    <row r="2439" spans="1:16" s="281" customFormat="1" ht="24" customHeight="1">
      <c r="A2439" s="473"/>
      <c r="B2439" s="443"/>
      <c r="C2439" s="443"/>
      <c r="D2439" s="43"/>
      <c r="E2439" s="474"/>
      <c r="K2439" s="391"/>
      <c r="L2439" s="225"/>
      <c r="M2439" s="225"/>
      <c r="N2439" s="225"/>
      <c r="O2439" s="225"/>
      <c r="P2439" s="225"/>
    </row>
    <row r="2440" spans="1:16" s="281" customFormat="1" ht="24" customHeight="1">
      <c r="A2440" s="473"/>
      <c r="B2440" s="443"/>
      <c r="C2440" s="443"/>
      <c r="D2440" s="43"/>
      <c r="E2440" s="474"/>
      <c r="K2440" s="391"/>
      <c r="L2440" s="225"/>
      <c r="M2440" s="225"/>
      <c r="N2440" s="225"/>
      <c r="O2440" s="225"/>
      <c r="P2440" s="225"/>
    </row>
    <row r="2441" spans="1:16" s="281" customFormat="1" ht="24" customHeight="1">
      <c r="A2441" s="473"/>
      <c r="B2441" s="443"/>
      <c r="C2441" s="443"/>
      <c r="D2441" s="43"/>
      <c r="E2441" s="474"/>
      <c r="K2441" s="391"/>
      <c r="L2441" s="225"/>
      <c r="M2441" s="225"/>
      <c r="N2441" s="225"/>
      <c r="O2441" s="225"/>
      <c r="P2441" s="225"/>
    </row>
    <row r="2442" spans="1:16" s="281" customFormat="1" ht="24" customHeight="1">
      <c r="A2442" s="473"/>
      <c r="B2442" s="443"/>
      <c r="C2442" s="443"/>
      <c r="D2442" s="43"/>
      <c r="E2442" s="474"/>
      <c r="K2442" s="391"/>
      <c r="L2442" s="225"/>
      <c r="M2442" s="225"/>
      <c r="N2442" s="225"/>
      <c r="O2442" s="225"/>
      <c r="P2442" s="225"/>
    </row>
    <row r="2443" spans="1:16" s="281" customFormat="1" ht="24" customHeight="1">
      <c r="A2443" s="473"/>
      <c r="B2443" s="443"/>
      <c r="C2443" s="443"/>
      <c r="D2443" s="43"/>
      <c r="E2443" s="474"/>
      <c r="K2443" s="391"/>
      <c r="L2443" s="225"/>
      <c r="M2443" s="225"/>
      <c r="N2443" s="225"/>
      <c r="O2443" s="225"/>
      <c r="P2443" s="225"/>
    </row>
    <row r="2444" spans="1:16" s="281" customFormat="1" ht="24" customHeight="1">
      <c r="A2444" s="473"/>
      <c r="B2444" s="443"/>
      <c r="C2444" s="443"/>
      <c r="D2444" s="43"/>
      <c r="E2444" s="474"/>
      <c r="K2444" s="391"/>
      <c r="L2444" s="225"/>
      <c r="M2444" s="225"/>
      <c r="N2444" s="225"/>
      <c r="O2444" s="225"/>
      <c r="P2444" s="225"/>
    </row>
    <row r="2445" spans="1:16" s="281" customFormat="1" ht="24" customHeight="1">
      <c r="A2445" s="473"/>
      <c r="B2445" s="443"/>
      <c r="C2445" s="443"/>
      <c r="D2445" s="43"/>
      <c r="E2445" s="474"/>
      <c r="K2445" s="391"/>
      <c r="L2445" s="225"/>
      <c r="M2445" s="225"/>
      <c r="N2445" s="225"/>
      <c r="O2445" s="225"/>
      <c r="P2445" s="225"/>
    </row>
    <row r="2446" spans="1:16" s="281" customFormat="1" ht="24" customHeight="1">
      <c r="A2446" s="473"/>
      <c r="B2446" s="443"/>
      <c r="C2446" s="443"/>
      <c r="D2446" s="43"/>
      <c r="E2446" s="474"/>
      <c r="K2446" s="391"/>
      <c r="L2446" s="225"/>
      <c r="M2446" s="225"/>
      <c r="N2446" s="225"/>
      <c r="O2446" s="225"/>
      <c r="P2446" s="225"/>
    </row>
    <row r="2447" spans="1:16" s="281" customFormat="1" ht="24" customHeight="1">
      <c r="A2447" s="473"/>
      <c r="B2447" s="443"/>
      <c r="C2447" s="443"/>
      <c r="D2447" s="43"/>
      <c r="E2447" s="474"/>
      <c r="K2447" s="391"/>
      <c r="L2447" s="225"/>
      <c r="M2447" s="225"/>
      <c r="N2447" s="225"/>
      <c r="O2447" s="225"/>
      <c r="P2447" s="225"/>
    </row>
    <row r="2448" spans="1:16" s="281" customFormat="1" ht="24" customHeight="1">
      <c r="A2448" s="473"/>
      <c r="B2448" s="443"/>
      <c r="C2448" s="443"/>
      <c r="D2448" s="43"/>
      <c r="E2448" s="474"/>
      <c r="K2448" s="391"/>
      <c r="L2448" s="225"/>
      <c r="M2448" s="225"/>
      <c r="N2448" s="225"/>
      <c r="O2448" s="225"/>
      <c r="P2448" s="225"/>
    </row>
    <row r="2449" spans="1:16" s="281" customFormat="1" ht="24" customHeight="1">
      <c r="A2449" s="473"/>
      <c r="B2449" s="443"/>
      <c r="C2449" s="443"/>
      <c r="D2449" s="43"/>
      <c r="E2449" s="474"/>
      <c r="K2449" s="391"/>
      <c r="L2449" s="225"/>
      <c r="M2449" s="225"/>
      <c r="N2449" s="225"/>
      <c r="O2449" s="225"/>
      <c r="P2449" s="225"/>
    </row>
    <row r="2450" spans="1:16" s="281" customFormat="1" ht="24" customHeight="1">
      <c r="A2450" s="473"/>
      <c r="B2450" s="443"/>
      <c r="C2450" s="443"/>
      <c r="D2450" s="43"/>
      <c r="E2450" s="474"/>
      <c r="K2450" s="391"/>
      <c r="L2450" s="225"/>
      <c r="M2450" s="225"/>
      <c r="N2450" s="225"/>
      <c r="O2450" s="225"/>
      <c r="P2450" s="225"/>
    </row>
    <row r="2451" spans="1:16" s="281" customFormat="1" ht="24" customHeight="1">
      <c r="A2451" s="473"/>
      <c r="B2451" s="443"/>
      <c r="C2451" s="443"/>
      <c r="D2451" s="43"/>
      <c r="E2451" s="474"/>
      <c r="K2451" s="391"/>
      <c r="L2451" s="225"/>
      <c r="M2451" s="225"/>
      <c r="N2451" s="225"/>
      <c r="O2451" s="225"/>
      <c r="P2451" s="225"/>
    </row>
    <row r="2452" spans="1:16" s="281" customFormat="1" ht="24" customHeight="1">
      <c r="A2452" s="473"/>
      <c r="B2452" s="443"/>
      <c r="C2452" s="443"/>
      <c r="D2452" s="43"/>
      <c r="E2452" s="474"/>
      <c r="K2452" s="391"/>
      <c r="L2452" s="225"/>
      <c r="M2452" s="225"/>
      <c r="N2452" s="225"/>
      <c r="O2452" s="225"/>
      <c r="P2452" s="225"/>
    </row>
    <row r="2453" spans="1:16" s="281" customFormat="1" ht="24" customHeight="1">
      <c r="A2453" s="473"/>
      <c r="B2453" s="443"/>
      <c r="C2453" s="443"/>
      <c r="D2453" s="43"/>
      <c r="E2453" s="474"/>
      <c r="K2453" s="391"/>
      <c r="L2453" s="225"/>
      <c r="M2453" s="225"/>
      <c r="N2453" s="225"/>
      <c r="O2453" s="225"/>
      <c r="P2453" s="225"/>
    </row>
    <row r="2454" spans="1:16" s="281" customFormat="1" ht="24" customHeight="1">
      <c r="A2454" s="473"/>
      <c r="B2454" s="443"/>
      <c r="C2454" s="443"/>
      <c r="D2454" s="43"/>
      <c r="E2454" s="474"/>
      <c r="K2454" s="391"/>
      <c r="L2454" s="225"/>
      <c r="M2454" s="225"/>
      <c r="N2454" s="225"/>
      <c r="O2454" s="225"/>
      <c r="P2454" s="225"/>
    </row>
    <row r="2455" spans="1:16" s="281" customFormat="1" ht="24" customHeight="1">
      <c r="A2455" s="473"/>
      <c r="B2455" s="443"/>
      <c r="C2455" s="443"/>
      <c r="D2455" s="43"/>
      <c r="E2455" s="474"/>
      <c r="K2455" s="391"/>
      <c r="L2455" s="225"/>
      <c r="M2455" s="225"/>
      <c r="N2455" s="225"/>
      <c r="O2455" s="225"/>
      <c r="P2455" s="225"/>
    </row>
    <row r="2456" spans="1:16" s="281" customFormat="1" ht="24" customHeight="1">
      <c r="A2456" s="473"/>
      <c r="B2456" s="443"/>
      <c r="C2456" s="443"/>
      <c r="D2456" s="43"/>
      <c r="E2456" s="474"/>
      <c r="K2456" s="391"/>
      <c r="L2456" s="225"/>
      <c r="M2456" s="225"/>
      <c r="N2456" s="225"/>
      <c r="O2456" s="225"/>
      <c r="P2456" s="225"/>
    </row>
    <row r="2457" spans="1:16" s="281" customFormat="1" ht="24" customHeight="1">
      <c r="A2457" s="473"/>
      <c r="B2457" s="443"/>
      <c r="C2457" s="443"/>
      <c r="D2457" s="43"/>
      <c r="E2457" s="474"/>
      <c r="K2457" s="391"/>
      <c r="L2457" s="225"/>
      <c r="M2457" s="225"/>
      <c r="N2457" s="225"/>
      <c r="O2457" s="225"/>
      <c r="P2457" s="225"/>
    </row>
    <row r="2458" spans="1:16" s="281" customFormat="1" ht="24" customHeight="1">
      <c r="A2458" s="473"/>
      <c r="B2458" s="443"/>
      <c r="C2458" s="443"/>
      <c r="D2458" s="43"/>
      <c r="E2458" s="474"/>
      <c r="K2458" s="391"/>
      <c r="L2458" s="225"/>
      <c r="M2458" s="225"/>
      <c r="N2458" s="225"/>
      <c r="O2458" s="225"/>
      <c r="P2458" s="225"/>
    </row>
    <row r="2459" spans="1:16" s="281" customFormat="1" ht="24" customHeight="1">
      <c r="A2459" s="473"/>
      <c r="B2459" s="443"/>
      <c r="C2459" s="443"/>
      <c r="D2459" s="43"/>
      <c r="E2459" s="474"/>
      <c r="K2459" s="391"/>
      <c r="L2459" s="225"/>
      <c r="M2459" s="225"/>
      <c r="N2459" s="225"/>
      <c r="O2459" s="225"/>
      <c r="P2459" s="225"/>
    </row>
    <row r="2460" spans="1:16" s="281" customFormat="1" ht="24" customHeight="1">
      <c r="A2460" s="473"/>
      <c r="B2460" s="443"/>
      <c r="C2460" s="443"/>
      <c r="D2460" s="43"/>
      <c r="E2460" s="474"/>
      <c r="K2460" s="391"/>
      <c r="L2460" s="225"/>
      <c r="M2460" s="225"/>
      <c r="N2460" s="225"/>
      <c r="O2460" s="225"/>
      <c r="P2460" s="225"/>
    </row>
    <row r="2461" spans="1:16" s="281" customFormat="1" ht="24" customHeight="1">
      <c r="A2461" s="473"/>
      <c r="B2461" s="443"/>
      <c r="C2461" s="443"/>
      <c r="D2461" s="43"/>
      <c r="E2461" s="474"/>
      <c r="K2461" s="391"/>
      <c r="L2461" s="225"/>
      <c r="M2461" s="225"/>
      <c r="N2461" s="225"/>
      <c r="O2461" s="225"/>
      <c r="P2461" s="225"/>
    </row>
    <row r="2462" spans="1:16" s="281" customFormat="1" ht="24" customHeight="1">
      <c r="A2462" s="473"/>
      <c r="B2462" s="443"/>
      <c r="C2462" s="443"/>
      <c r="D2462" s="43"/>
      <c r="E2462" s="474"/>
      <c r="K2462" s="391"/>
      <c r="L2462" s="225"/>
      <c r="M2462" s="225"/>
      <c r="N2462" s="225"/>
      <c r="O2462" s="225"/>
      <c r="P2462" s="225"/>
    </row>
    <row r="2463" spans="1:16" s="281" customFormat="1" ht="24" customHeight="1">
      <c r="A2463" s="473"/>
      <c r="B2463" s="443"/>
      <c r="C2463" s="443"/>
      <c r="D2463" s="43"/>
      <c r="E2463" s="474"/>
      <c r="K2463" s="391"/>
      <c r="L2463" s="225"/>
      <c r="M2463" s="225"/>
      <c r="N2463" s="225"/>
      <c r="O2463" s="225"/>
      <c r="P2463" s="225"/>
    </row>
    <row r="2464" spans="1:16" s="281" customFormat="1" ht="24" customHeight="1">
      <c r="A2464" s="473"/>
      <c r="B2464" s="443"/>
      <c r="C2464" s="443"/>
      <c r="D2464" s="43"/>
      <c r="E2464" s="474"/>
      <c r="K2464" s="391"/>
      <c r="L2464" s="225"/>
      <c r="M2464" s="225"/>
      <c r="N2464" s="225"/>
      <c r="O2464" s="225"/>
      <c r="P2464" s="225"/>
    </row>
    <row r="2465" spans="1:16" s="281" customFormat="1" ht="24" customHeight="1">
      <c r="A2465" s="473"/>
      <c r="B2465" s="443"/>
      <c r="C2465" s="443"/>
      <c r="D2465" s="43"/>
      <c r="E2465" s="474"/>
      <c r="K2465" s="391"/>
      <c r="L2465" s="225"/>
      <c r="M2465" s="225"/>
      <c r="N2465" s="225"/>
      <c r="O2465" s="225"/>
      <c r="P2465" s="225"/>
    </row>
    <row r="2466" spans="1:16" s="281" customFormat="1" ht="24" customHeight="1">
      <c r="A2466" s="473"/>
      <c r="B2466" s="443"/>
      <c r="C2466" s="443"/>
      <c r="D2466" s="43"/>
      <c r="E2466" s="474"/>
      <c r="K2466" s="391"/>
      <c r="L2466" s="225"/>
      <c r="M2466" s="225"/>
      <c r="N2466" s="225"/>
      <c r="O2466" s="225"/>
      <c r="P2466" s="225"/>
    </row>
    <row r="2467" spans="1:16" s="281" customFormat="1" ht="24" customHeight="1">
      <c r="A2467" s="473"/>
      <c r="B2467" s="443"/>
      <c r="C2467" s="443"/>
      <c r="D2467" s="43"/>
      <c r="E2467" s="474"/>
      <c r="K2467" s="391"/>
      <c r="L2467" s="225"/>
      <c r="M2467" s="225"/>
      <c r="N2467" s="225"/>
      <c r="O2467" s="225"/>
      <c r="P2467" s="225"/>
    </row>
    <row r="2468" spans="1:16" s="281" customFormat="1" ht="24" customHeight="1">
      <c r="A2468" s="473"/>
      <c r="B2468" s="443"/>
      <c r="C2468" s="443"/>
      <c r="D2468" s="43"/>
      <c r="E2468" s="474"/>
      <c r="K2468" s="391"/>
      <c r="L2468" s="225"/>
      <c r="M2468" s="225"/>
      <c r="N2468" s="225"/>
      <c r="O2468" s="225"/>
      <c r="P2468" s="225"/>
    </row>
    <row r="2469" spans="1:16" s="281" customFormat="1" ht="24" customHeight="1">
      <c r="A2469" s="473"/>
      <c r="B2469" s="443"/>
      <c r="C2469" s="443"/>
      <c r="D2469" s="43"/>
      <c r="E2469" s="474"/>
      <c r="K2469" s="391"/>
      <c r="L2469" s="225"/>
      <c r="M2469" s="225"/>
      <c r="N2469" s="225"/>
      <c r="O2469" s="225"/>
      <c r="P2469" s="225"/>
    </row>
    <row r="2470" spans="1:16" s="281" customFormat="1" ht="24" customHeight="1">
      <c r="A2470" s="473"/>
      <c r="B2470" s="443"/>
      <c r="C2470" s="443"/>
      <c r="D2470" s="43"/>
      <c r="E2470" s="474"/>
      <c r="K2470" s="391"/>
      <c r="L2470" s="225"/>
      <c r="M2470" s="225"/>
      <c r="N2470" s="225"/>
      <c r="O2470" s="225"/>
      <c r="P2470" s="225"/>
    </row>
    <row r="2471" spans="1:16" s="281" customFormat="1" ht="24" customHeight="1">
      <c r="A2471" s="473"/>
      <c r="B2471" s="443"/>
      <c r="C2471" s="443"/>
      <c r="D2471" s="43"/>
      <c r="E2471" s="474"/>
      <c r="K2471" s="391"/>
      <c r="L2471" s="225"/>
      <c r="M2471" s="225"/>
      <c r="N2471" s="225"/>
      <c r="O2471" s="225"/>
      <c r="P2471" s="225"/>
    </row>
    <row r="2472" spans="1:16" s="281" customFormat="1" ht="24" customHeight="1">
      <c r="A2472" s="473"/>
      <c r="B2472" s="443"/>
      <c r="C2472" s="443"/>
      <c r="D2472" s="43"/>
      <c r="E2472" s="474"/>
      <c r="K2472" s="391"/>
      <c r="L2472" s="225"/>
      <c r="M2472" s="225"/>
      <c r="N2472" s="225"/>
      <c r="O2472" s="225"/>
      <c r="P2472" s="225"/>
    </row>
    <row r="2473" spans="1:16" s="281" customFormat="1" ht="24" customHeight="1">
      <c r="A2473" s="473"/>
      <c r="B2473" s="443"/>
      <c r="C2473" s="443"/>
      <c r="D2473" s="43"/>
      <c r="E2473" s="474"/>
      <c r="K2473" s="391"/>
      <c r="L2473" s="225"/>
      <c r="M2473" s="225"/>
      <c r="N2473" s="225"/>
      <c r="O2473" s="225"/>
      <c r="P2473" s="225"/>
    </row>
    <row r="2474" spans="1:16" s="281" customFormat="1" ht="24" customHeight="1">
      <c r="A2474" s="473"/>
      <c r="B2474" s="443"/>
      <c r="C2474" s="443"/>
      <c r="D2474" s="43"/>
      <c r="E2474" s="474"/>
      <c r="K2474" s="391"/>
      <c r="L2474" s="225"/>
      <c r="M2474" s="225"/>
      <c r="N2474" s="225"/>
      <c r="O2474" s="225"/>
      <c r="P2474" s="225"/>
    </row>
    <row r="2475" spans="1:16" s="281" customFormat="1" ht="24" customHeight="1">
      <c r="A2475" s="473"/>
      <c r="B2475" s="443"/>
      <c r="C2475" s="443"/>
      <c r="D2475" s="43"/>
      <c r="E2475" s="474"/>
      <c r="K2475" s="391"/>
      <c r="L2475" s="225"/>
      <c r="M2475" s="225"/>
      <c r="N2475" s="225"/>
      <c r="O2475" s="225"/>
      <c r="P2475" s="225"/>
    </row>
    <row r="2476" spans="1:16" s="281" customFormat="1" ht="24" customHeight="1">
      <c r="A2476" s="473"/>
      <c r="B2476" s="443"/>
      <c r="C2476" s="443"/>
      <c r="D2476" s="43"/>
      <c r="E2476" s="474"/>
      <c r="K2476" s="391"/>
      <c r="L2476" s="225"/>
      <c r="M2476" s="225"/>
      <c r="N2476" s="225"/>
      <c r="O2476" s="225"/>
      <c r="P2476" s="225"/>
    </row>
    <row r="2477" spans="1:16" s="281" customFormat="1" ht="24" customHeight="1">
      <c r="A2477" s="473"/>
      <c r="B2477" s="443"/>
      <c r="C2477" s="443"/>
      <c r="D2477" s="43"/>
      <c r="E2477" s="474"/>
      <c r="K2477" s="391"/>
      <c r="L2477" s="225"/>
      <c r="M2477" s="225"/>
      <c r="N2477" s="225"/>
      <c r="O2477" s="225"/>
      <c r="P2477" s="225"/>
    </row>
    <row r="2478" spans="1:16" s="281" customFormat="1" ht="24" customHeight="1">
      <c r="A2478" s="473"/>
      <c r="B2478" s="443"/>
      <c r="C2478" s="443"/>
      <c r="D2478" s="43"/>
      <c r="E2478" s="474"/>
      <c r="K2478" s="391"/>
      <c r="L2478" s="225"/>
      <c r="M2478" s="225"/>
      <c r="N2478" s="225"/>
      <c r="O2478" s="225"/>
      <c r="P2478" s="225"/>
    </row>
    <row r="2479" spans="1:16" s="281" customFormat="1" ht="24" customHeight="1">
      <c r="A2479" s="473"/>
      <c r="B2479" s="443"/>
      <c r="C2479" s="443"/>
      <c r="D2479" s="43"/>
      <c r="E2479" s="474"/>
      <c r="K2479" s="391"/>
      <c r="L2479" s="225"/>
      <c r="M2479" s="225"/>
      <c r="N2479" s="225"/>
      <c r="O2479" s="225"/>
      <c r="P2479" s="225"/>
    </row>
    <row r="2480" spans="1:16" s="281" customFormat="1" ht="24" customHeight="1">
      <c r="A2480" s="473"/>
      <c r="B2480" s="443"/>
      <c r="C2480" s="443"/>
      <c r="D2480" s="43"/>
      <c r="E2480" s="474"/>
      <c r="K2480" s="391"/>
      <c r="L2480" s="225"/>
      <c r="M2480" s="225"/>
      <c r="N2480" s="225"/>
      <c r="O2480" s="225"/>
      <c r="P2480" s="225"/>
    </row>
    <row r="2481" spans="1:16" s="281" customFormat="1" ht="24" customHeight="1">
      <c r="A2481" s="473"/>
      <c r="B2481" s="443"/>
      <c r="C2481" s="443"/>
      <c r="D2481" s="43"/>
      <c r="E2481" s="474"/>
      <c r="K2481" s="391"/>
      <c r="L2481" s="225"/>
      <c r="M2481" s="225"/>
      <c r="N2481" s="225"/>
      <c r="O2481" s="225"/>
      <c r="P2481" s="225"/>
    </row>
    <row r="2482" spans="1:16" s="281" customFormat="1" ht="24" customHeight="1">
      <c r="A2482" s="473"/>
      <c r="B2482" s="443"/>
      <c r="C2482" s="443"/>
      <c r="D2482" s="43"/>
      <c r="E2482" s="474"/>
      <c r="K2482" s="391"/>
      <c r="L2482" s="225"/>
      <c r="M2482" s="225"/>
      <c r="N2482" s="225"/>
      <c r="O2482" s="225"/>
      <c r="P2482" s="225"/>
    </row>
    <row r="2483" spans="1:16" s="281" customFormat="1" ht="24" customHeight="1">
      <c r="A2483" s="473"/>
      <c r="B2483" s="443"/>
      <c r="C2483" s="443"/>
      <c r="D2483" s="43"/>
      <c r="E2483" s="474"/>
      <c r="K2483" s="391"/>
      <c r="L2483" s="225"/>
      <c r="M2483" s="225"/>
      <c r="N2483" s="225"/>
      <c r="O2483" s="225"/>
      <c r="P2483" s="225"/>
    </row>
    <row r="2484" spans="1:16" s="281" customFormat="1" ht="24" customHeight="1">
      <c r="A2484" s="473"/>
      <c r="B2484" s="443"/>
      <c r="C2484" s="443"/>
      <c r="D2484" s="43"/>
      <c r="E2484" s="474"/>
      <c r="K2484" s="391"/>
      <c r="L2484" s="225"/>
      <c r="M2484" s="225"/>
      <c r="N2484" s="225"/>
      <c r="O2484" s="225"/>
      <c r="P2484" s="225"/>
    </row>
    <row r="2485" spans="1:16" s="281" customFormat="1" ht="24" customHeight="1">
      <c r="A2485" s="473"/>
      <c r="B2485" s="443"/>
      <c r="C2485" s="443"/>
      <c r="D2485" s="43"/>
      <c r="E2485" s="474"/>
      <c r="K2485" s="391"/>
      <c r="L2485" s="225"/>
      <c r="M2485" s="225"/>
      <c r="N2485" s="225"/>
      <c r="O2485" s="225"/>
      <c r="P2485" s="225"/>
    </row>
    <row r="2486" spans="1:16" s="281" customFormat="1" ht="24" customHeight="1">
      <c r="A2486" s="473"/>
      <c r="B2486" s="443"/>
      <c r="C2486" s="443"/>
      <c r="D2486" s="43"/>
      <c r="E2486" s="474"/>
      <c r="K2486" s="391"/>
      <c r="L2486" s="225"/>
      <c r="M2486" s="225"/>
      <c r="N2486" s="225"/>
      <c r="O2486" s="225"/>
      <c r="P2486" s="225"/>
    </row>
    <row r="2487" spans="1:16" s="281" customFormat="1" ht="24" customHeight="1">
      <c r="A2487" s="473"/>
      <c r="B2487" s="443"/>
      <c r="C2487" s="443"/>
      <c r="D2487" s="43"/>
      <c r="E2487" s="474"/>
      <c r="K2487" s="391"/>
      <c r="L2487" s="225"/>
      <c r="M2487" s="225"/>
      <c r="N2487" s="225"/>
      <c r="O2487" s="225"/>
      <c r="P2487" s="225"/>
    </row>
    <row r="2488" spans="1:16" s="281" customFormat="1" ht="24" customHeight="1">
      <c r="A2488" s="473"/>
      <c r="B2488" s="443"/>
      <c r="C2488" s="443"/>
      <c r="D2488" s="43"/>
      <c r="E2488" s="474"/>
      <c r="K2488" s="391"/>
      <c r="L2488" s="225"/>
      <c r="M2488" s="225"/>
      <c r="N2488" s="225"/>
      <c r="O2488" s="225"/>
      <c r="P2488" s="225"/>
    </row>
    <row r="2489" spans="1:16" s="281" customFormat="1" ht="24" customHeight="1">
      <c r="A2489" s="473"/>
      <c r="B2489" s="443"/>
      <c r="C2489" s="443"/>
      <c r="D2489" s="43"/>
      <c r="E2489" s="474"/>
      <c r="K2489" s="391"/>
      <c r="L2489" s="225"/>
      <c r="M2489" s="225"/>
      <c r="N2489" s="225"/>
      <c r="O2489" s="225"/>
      <c r="P2489" s="225"/>
    </row>
    <row r="2490" spans="1:16" s="281" customFormat="1" ht="24" customHeight="1">
      <c r="A2490" s="473"/>
      <c r="B2490" s="443"/>
      <c r="C2490" s="443"/>
      <c r="D2490" s="43"/>
      <c r="E2490" s="474"/>
      <c r="K2490" s="391"/>
      <c r="L2490" s="225"/>
      <c r="M2490" s="225"/>
      <c r="N2490" s="225"/>
      <c r="O2490" s="225"/>
      <c r="P2490" s="225"/>
    </row>
    <row r="2491" spans="1:16" s="281" customFormat="1" ht="24" customHeight="1">
      <c r="A2491" s="473"/>
      <c r="B2491" s="443"/>
      <c r="C2491" s="443"/>
      <c r="D2491" s="43"/>
      <c r="E2491" s="474"/>
      <c r="K2491" s="391"/>
      <c r="L2491" s="225"/>
      <c r="M2491" s="225"/>
      <c r="N2491" s="225"/>
      <c r="O2491" s="225"/>
      <c r="P2491" s="225"/>
    </row>
    <row r="2492" spans="1:16" s="281" customFormat="1" ht="24" customHeight="1">
      <c r="A2492" s="473"/>
      <c r="B2492" s="443"/>
      <c r="C2492" s="443"/>
      <c r="D2492" s="43"/>
      <c r="E2492" s="474"/>
      <c r="K2492" s="391"/>
      <c r="L2492" s="225"/>
      <c r="M2492" s="225"/>
      <c r="N2492" s="225"/>
      <c r="O2492" s="225"/>
      <c r="P2492" s="225"/>
    </row>
    <row r="2493" spans="1:16" s="281" customFormat="1" ht="24" customHeight="1">
      <c r="A2493" s="473"/>
      <c r="B2493" s="443"/>
      <c r="C2493" s="443"/>
      <c r="D2493" s="43"/>
      <c r="E2493" s="474"/>
      <c r="K2493" s="391"/>
      <c r="L2493" s="225"/>
      <c r="M2493" s="225"/>
      <c r="N2493" s="225"/>
      <c r="O2493" s="225"/>
      <c r="P2493" s="225"/>
    </row>
    <row r="2494" spans="1:16" s="281" customFormat="1" ht="24" customHeight="1">
      <c r="A2494" s="473"/>
      <c r="B2494" s="443"/>
      <c r="C2494" s="443"/>
      <c r="D2494" s="43"/>
      <c r="E2494" s="474"/>
      <c r="K2494" s="391"/>
      <c r="L2494" s="225"/>
      <c r="M2494" s="225"/>
      <c r="N2494" s="225"/>
      <c r="O2494" s="225"/>
      <c r="P2494" s="225"/>
    </row>
    <row r="2495" spans="1:16" s="281" customFormat="1" ht="24" customHeight="1">
      <c r="A2495" s="473"/>
      <c r="B2495" s="443"/>
      <c r="C2495" s="443"/>
      <c r="D2495" s="43"/>
      <c r="E2495" s="474"/>
      <c r="K2495" s="391"/>
      <c r="L2495" s="225"/>
      <c r="M2495" s="225"/>
      <c r="N2495" s="225"/>
      <c r="O2495" s="225"/>
      <c r="P2495" s="225"/>
    </row>
    <row r="2496" spans="1:16" s="281" customFormat="1" ht="24" customHeight="1">
      <c r="A2496" s="473"/>
      <c r="B2496" s="443"/>
      <c r="C2496" s="443"/>
      <c r="D2496" s="43"/>
      <c r="E2496" s="474"/>
      <c r="K2496" s="391"/>
      <c r="L2496" s="225"/>
      <c r="M2496" s="225"/>
      <c r="N2496" s="225"/>
      <c r="O2496" s="225"/>
      <c r="P2496" s="225"/>
    </row>
    <row r="2497" spans="1:16" s="281" customFormat="1" ht="24" customHeight="1">
      <c r="A2497" s="473"/>
      <c r="B2497" s="443"/>
      <c r="C2497" s="443"/>
      <c r="D2497" s="43"/>
      <c r="E2497" s="474"/>
      <c r="K2497" s="391"/>
      <c r="L2497" s="225"/>
      <c r="M2497" s="225"/>
      <c r="N2497" s="225"/>
      <c r="O2497" s="225"/>
      <c r="P2497" s="225"/>
    </row>
    <row r="2498" spans="1:16" s="281" customFormat="1" ht="24" customHeight="1">
      <c r="A2498" s="473"/>
      <c r="B2498" s="443"/>
      <c r="C2498" s="443"/>
      <c r="D2498" s="43"/>
      <c r="E2498" s="474"/>
      <c r="K2498" s="391"/>
      <c r="L2498" s="225"/>
      <c r="M2498" s="225"/>
      <c r="N2498" s="225"/>
      <c r="O2498" s="225"/>
      <c r="P2498" s="225"/>
    </row>
    <row r="2499" spans="1:16" s="281" customFormat="1" ht="24" customHeight="1">
      <c r="A2499" s="473"/>
      <c r="B2499" s="443"/>
      <c r="C2499" s="443"/>
      <c r="D2499" s="43"/>
      <c r="E2499" s="474"/>
      <c r="K2499" s="391"/>
      <c r="L2499" s="225"/>
      <c r="M2499" s="225"/>
      <c r="N2499" s="225"/>
      <c r="O2499" s="225"/>
      <c r="P2499" s="225"/>
    </row>
    <row r="2500" spans="1:16" s="281" customFormat="1" ht="24" customHeight="1">
      <c r="A2500" s="473"/>
      <c r="B2500" s="443"/>
      <c r="C2500" s="443"/>
      <c r="D2500" s="43"/>
      <c r="E2500" s="474"/>
      <c r="K2500" s="391"/>
      <c r="L2500" s="225"/>
      <c r="M2500" s="225"/>
      <c r="N2500" s="225"/>
      <c r="O2500" s="225"/>
      <c r="P2500" s="225"/>
    </row>
    <row r="2501" spans="1:16" s="281" customFormat="1" ht="24" customHeight="1">
      <c r="A2501" s="473"/>
      <c r="B2501" s="443"/>
      <c r="C2501" s="443"/>
      <c r="D2501" s="43"/>
      <c r="E2501" s="474"/>
      <c r="K2501" s="391"/>
      <c r="L2501" s="225"/>
      <c r="M2501" s="225"/>
      <c r="N2501" s="225"/>
      <c r="O2501" s="225"/>
      <c r="P2501" s="225"/>
    </row>
    <row r="2502" spans="1:16" s="281" customFormat="1" ht="24" customHeight="1">
      <c r="A2502" s="473"/>
      <c r="B2502" s="443"/>
      <c r="C2502" s="443"/>
      <c r="D2502" s="43"/>
      <c r="E2502" s="474"/>
      <c r="K2502" s="391"/>
      <c r="L2502" s="225"/>
      <c r="M2502" s="225"/>
      <c r="N2502" s="225"/>
      <c r="O2502" s="225"/>
      <c r="P2502" s="225"/>
    </row>
    <row r="2503" spans="1:16" s="281" customFormat="1" ht="24" customHeight="1">
      <c r="A2503" s="473"/>
      <c r="B2503" s="443"/>
      <c r="C2503" s="443"/>
      <c r="D2503" s="43"/>
      <c r="E2503" s="474"/>
      <c r="K2503" s="391"/>
      <c r="L2503" s="225"/>
      <c r="M2503" s="225"/>
      <c r="N2503" s="225"/>
      <c r="O2503" s="225"/>
      <c r="P2503" s="225"/>
    </row>
    <row r="2504" spans="1:16" s="281" customFormat="1" ht="24" customHeight="1">
      <c r="A2504" s="473"/>
      <c r="B2504" s="443"/>
      <c r="C2504" s="443"/>
      <c r="D2504" s="43"/>
      <c r="E2504" s="474"/>
      <c r="K2504" s="391"/>
      <c r="L2504" s="225"/>
      <c r="M2504" s="225"/>
      <c r="N2504" s="225"/>
      <c r="O2504" s="225"/>
      <c r="P2504" s="225"/>
    </row>
    <row r="2505" spans="1:16" s="281" customFormat="1" ht="24" customHeight="1">
      <c r="A2505" s="473"/>
      <c r="B2505" s="443"/>
      <c r="C2505" s="443"/>
      <c r="D2505" s="43"/>
      <c r="E2505" s="474"/>
      <c r="K2505" s="391"/>
      <c r="L2505" s="225"/>
      <c r="M2505" s="225"/>
      <c r="N2505" s="225"/>
      <c r="O2505" s="225"/>
      <c r="P2505" s="225"/>
    </row>
    <row r="2506" spans="1:16" s="281" customFormat="1" ht="24" customHeight="1">
      <c r="A2506" s="473"/>
      <c r="B2506" s="443"/>
      <c r="C2506" s="443"/>
      <c r="D2506" s="43"/>
      <c r="E2506" s="474"/>
      <c r="K2506" s="391"/>
      <c r="L2506" s="225"/>
      <c r="M2506" s="225"/>
      <c r="N2506" s="225"/>
      <c r="O2506" s="225"/>
      <c r="P2506" s="225"/>
    </row>
    <row r="2507" spans="1:16" s="281" customFormat="1" ht="24" customHeight="1">
      <c r="A2507" s="473"/>
      <c r="B2507" s="443"/>
      <c r="C2507" s="443"/>
      <c r="D2507" s="43"/>
      <c r="E2507" s="474"/>
      <c r="K2507" s="391"/>
      <c r="L2507" s="225"/>
      <c r="M2507" s="225"/>
      <c r="N2507" s="225"/>
      <c r="O2507" s="225"/>
      <c r="P2507" s="225"/>
    </row>
    <row r="2508" spans="1:16" s="281" customFormat="1" ht="24" customHeight="1">
      <c r="A2508" s="473"/>
      <c r="B2508" s="443"/>
      <c r="C2508" s="443"/>
      <c r="D2508" s="43"/>
      <c r="E2508" s="474"/>
      <c r="K2508" s="391"/>
      <c r="L2508" s="225"/>
      <c r="M2508" s="225"/>
      <c r="N2508" s="225"/>
      <c r="O2508" s="225"/>
      <c r="P2508" s="225"/>
    </row>
    <row r="2509" spans="1:16" s="281" customFormat="1" ht="24" customHeight="1">
      <c r="A2509" s="473"/>
      <c r="B2509" s="443"/>
      <c r="C2509" s="443"/>
      <c r="D2509" s="43"/>
      <c r="E2509" s="474"/>
      <c r="K2509" s="391"/>
      <c r="L2509" s="225"/>
      <c r="M2509" s="225"/>
      <c r="N2509" s="225"/>
      <c r="O2509" s="225"/>
      <c r="P2509" s="225"/>
    </row>
    <row r="2510" spans="1:16" s="281" customFormat="1" ht="24" customHeight="1">
      <c r="A2510" s="473"/>
      <c r="B2510" s="443"/>
      <c r="C2510" s="443"/>
      <c r="D2510" s="43"/>
      <c r="E2510" s="474"/>
      <c r="K2510" s="391"/>
      <c r="L2510" s="225"/>
      <c r="M2510" s="225"/>
      <c r="N2510" s="225"/>
      <c r="O2510" s="225"/>
      <c r="P2510" s="225"/>
    </row>
    <row r="2511" spans="1:16" s="281" customFormat="1" ht="24" customHeight="1">
      <c r="A2511" s="473"/>
      <c r="B2511" s="443"/>
      <c r="C2511" s="443"/>
      <c r="D2511" s="43"/>
      <c r="E2511" s="474"/>
      <c r="K2511" s="391"/>
      <c r="L2511" s="225"/>
      <c r="M2511" s="225"/>
      <c r="N2511" s="225"/>
      <c r="O2511" s="225"/>
      <c r="P2511" s="225"/>
    </row>
    <row r="2512" spans="1:16" s="281" customFormat="1" ht="24" customHeight="1">
      <c r="A2512" s="473"/>
      <c r="B2512" s="443"/>
      <c r="C2512" s="443"/>
      <c r="D2512" s="43"/>
      <c r="E2512" s="474"/>
      <c r="K2512" s="391"/>
      <c r="L2512" s="225"/>
      <c r="M2512" s="225"/>
      <c r="N2512" s="225"/>
      <c r="O2512" s="225"/>
      <c r="P2512" s="225"/>
    </row>
    <row r="2513" spans="1:16" s="281" customFormat="1" ht="24" customHeight="1">
      <c r="A2513" s="473"/>
      <c r="B2513" s="443"/>
      <c r="C2513" s="443"/>
      <c r="D2513" s="43"/>
      <c r="E2513" s="474"/>
      <c r="K2513" s="391"/>
      <c r="L2513" s="225"/>
      <c r="M2513" s="225"/>
      <c r="N2513" s="225"/>
      <c r="O2513" s="225"/>
      <c r="P2513" s="225"/>
    </row>
    <row r="2514" spans="1:16" s="281" customFormat="1" ht="24" customHeight="1">
      <c r="A2514" s="473"/>
      <c r="B2514" s="443"/>
      <c r="C2514" s="443"/>
      <c r="D2514" s="43"/>
      <c r="E2514" s="474"/>
      <c r="K2514" s="391"/>
      <c r="L2514" s="225"/>
      <c r="M2514" s="225"/>
      <c r="N2514" s="225"/>
      <c r="O2514" s="225"/>
      <c r="P2514" s="225"/>
    </row>
    <row r="2515" spans="1:16" s="281" customFormat="1" ht="24" customHeight="1">
      <c r="A2515" s="473"/>
      <c r="B2515" s="443"/>
      <c r="C2515" s="443"/>
      <c r="D2515" s="43"/>
      <c r="E2515" s="474"/>
      <c r="K2515" s="391"/>
      <c r="L2515" s="225"/>
      <c r="M2515" s="225"/>
      <c r="N2515" s="225"/>
      <c r="O2515" s="225"/>
      <c r="P2515" s="225"/>
    </row>
    <row r="2516" spans="1:16" s="281" customFormat="1" ht="24" customHeight="1">
      <c r="A2516" s="473"/>
      <c r="B2516" s="443"/>
      <c r="C2516" s="443"/>
      <c r="D2516" s="43"/>
      <c r="E2516" s="474"/>
      <c r="K2516" s="391"/>
      <c r="L2516" s="225"/>
      <c r="M2516" s="225"/>
      <c r="N2516" s="225"/>
      <c r="O2516" s="225"/>
      <c r="P2516" s="225"/>
    </row>
    <row r="2517" spans="1:16" s="281" customFormat="1" ht="24" customHeight="1">
      <c r="A2517" s="473"/>
      <c r="B2517" s="443"/>
      <c r="C2517" s="443"/>
      <c r="D2517" s="43"/>
      <c r="E2517" s="474"/>
      <c r="K2517" s="391"/>
      <c r="L2517" s="225"/>
      <c r="M2517" s="225"/>
      <c r="N2517" s="225"/>
      <c r="O2517" s="225"/>
      <c r="P2517" s="225"/>
    </row>
    <row r="2518" spans="1:16" s="281" customFormat="1" ht="24" customHeight="1">
      <c r="A2518" s="473"/>
      <c r="B2518" s="443"/>
      <c r="C2518" s="443"/>
      <c r="D2518" s="43"/>
      <c r="E2518" s="474"/>
      <c r="K2518" s="391"/>
      <c r="L2518" s="225"/>
      <c r="M2518" s="225"/>
      <c r="N2518" s="225"/>
      <c r="O2518" s="225"/>
      <c r="P2518" s="225"/>
    </row>
    <row r="2519" spans="1:16" s="281" customFormat="1" ht="24" customHeight="1">
      <c r="A2519" s="473"/>
      <c r="B2519" s="443"/>
      <c r="C2519" s="443"/>
      <c r="D2519" s="43"/>
      <c r="E2519" s="474"/>
      <c r="K2519" s="391"/>
      <c r="L2519" s="225"/>
      <c r="M2519" s="225"/>
      <c r="N2519" s="225"/>
      <c r="O2519" s="225"/>
      <c r="P2519" s="225"/>
    </row>
    <row r="2520" spans="1:16" s="281" customFormat="1" ht="24" customHeight="1">
      <c r="A2520" s="473"/>
      <c r="B2520" s="443"/>
      <c r="C2520" s="443"/>
      <c r="D2520" s="43"/>
      <c r="E2520" s="474"/>
      <c r="K2520" s="391"/>
      <c r="L2520" s="225"/>
      <c r="M2520" s="225"/>
      <c r="N2520" s="225"/>
      <c r="O2520" s="225"/>
      <c r="P2520" s="225"/>
    </row>
    <row r="2521" spans="1:16" s="281" customFormat="1" ht="24" customHeight="1">
      <c r="A2521" s="473"/>
      <c r="B2521" s="443"/>
      <c r="C2521" s="443"/>
      <c r="D2521" s="43"/>
      <c r="E2521" s="474"/>
      <c r="K2521" s="391"/>
      <c r="L2521" s="225"/>
      <c r="M2521" s="225"/>
      <c r="N2521" s="225"/>
      <c r="O2521" s="225"/>
      <c r="P2521" s="225"/>
    </row>
    <row r="2522" spans="1:16" s="281" customFormat="1" ht="24" customHeight="1">
      <c r="A2522" s="473"/>
      <c r="B2522" s="443"/>
      <c r="C2522" s="443"/>
      <c r="D2522" s="43"/>
      <c r="E2522" s="474"/>
      <c r="K2522" s="391"/>
      <c r="L2522" s="225"/>
      <c r="M2522" s="225"/>
      <c r="N2522" s="225"/>
      <c r="O2522" s="225"/>
      <c r="P2522" s="225"/>
    </row>
    <row r="2523" spans="1:16" s="281" customFormat="1" ht="24" customHeight="1">
      <c r="A2523" s="473"/>
      <c r="B2523" s="443"/>
      <c r="C2523" s="443"/>
      <c r="D2523" s="43"/>
      <c r="E2523" s="474"/>
      <c r="K2523" s="391"/>
      <c r="L2523" s="225"/>
      <c r="M2523" s="225"/>
      <c r="N2523" s="225"/>
      <c r="O2523" s="225"/>
      <c r="P2523" s="225"/>
    </row>
    <row r="2524" spans="1:16" s="281" customFormat="1" ht="24" customHeight="1">
      <c r="A2524" s="473"/>
      <c r="B2524" s="443"/>
      <c r="C2524" s="443"/>
      <c r="D2524" s="43"/>
      <c r="E2524" s="474"/>
      <c r="K2524" s="391"/>
      <c r="L2524" s="225"/>
      <c r="M2524" s="225"/>
      <c r="N2524" s="225"/>
      <c r="O2524" s="225"/>
      <c r="P2524" s="225"/>
    </row>
    <row r="2525" spans="1:16" s="281" customFormat="1" ht="24" customHeight="1">
      <c r="A2525" s="473"/>
      <c r="B2525" s="443"/>
      <c r="C2525" s="443"/>
      <c r="D2525" s="43"/>
      <c r="E2525" s="474"/>
      <c r="K2525" s="391"/>
      <c r="L2525" s="225"/>
      <c r="M2525" s="225"/>
      <c r="N2525" s="225"/>
      <c r="O2525" s="225"/>
      <c r="P2525" s="225"/>
    </row>
    <row r="2526" spans="1:16" s="281" customFormat="1" ht="24" customHeight="1">
      <c r="A2526" s="473"/>
      <c r="B2526" s="443"/>
      <c r="C2526" s="443"/>
      <c r="D2526" s="43"/>
      <c r="E2526" s="474"/>
      <c r="K2526" s="391"/>
      <c r="L2526" s="225"/>
      <c r="M2526" s="225"/>
      <c r="N2526" s="225"/>
      <c r="O2526" s="225"/>
      <c r="P2526" s="225"/>
    </row>
    <row r="2527" spans="1:16" s="281" customFormat="1" ht="24" customHeight="1">
      <c r="A2527" s="473"/>
      <c r="B2527" s="443"/>
      <c r="C2527" s="443"/>
      <c r="D2527" s="43"/>
      <c r="E2527" s="474"/>
      <c r="K2527" s="391"/>
      <c r="L2527" s="225"/>
      <c r="M2527" s="225"/>
      <c r="N2527" s="225"/>
      <c r="O2527" s="225"/>
      <c r="P2527" s="225"/>
    </row>
    <row r="2528" spans="1:16" s="281" customFormat="1" ht="24" customHeight="1">
      <c r="A2528" s="473"/>
      <c r="B2528" s="443"/>
      <c r="C2528" s="443"/>
      <c r="D2528" s="43"/>
      <c r="E2528" s="474"/>
      <c r="K2528" s="391"/>
      <c r="L2528" s="225"/>
      <c r="M2528" s="225"/>
      <c r="N2528" s="225"/>
      <c r="O2528" s="225"/>
      <c r="P2528" s="225"/>
    </row>
    <row r="2529" spans="1:16" s="281" customFormat="1" ht="24" customHeight="1">
      <c r="A2529" s="473"/>
      <c r="B2529" s="443"/>
      <c r="C2529" s="443"/>
      <c r="D2529" s="43"/>
      <c r="E2529" s="474"/>
      <c r="K2529" s="391"/>
      <c r="L2529" s="225"/>
      <c r="M2529" s="225"/>
      <c r="N2529" s="225"/>
      <c r="O2529" s="225"/>
      <c r="P2529" s="225"/>
    </row>
    <row r="2530" spans="1:16" s="281" customFormat="1" ht="24" customHeight="1">
      <c r="A2530" s="473"/>
      <c r="B2530" s="443"/>
      <c r="C2530" s="443"/>
      <c r="D2530" s="43"/>
      <c r="E2530" s="474"/>
      <c r="K2530" s="391"/>
      <c r="L2530" s="225"/>
      <c r="M2530" s="225"/>
      <c r="N2530" s="225"/>
      <c r="O2530" s="225"/>
      <c r="P2530" s="225"/>
    </row>
    <row r="2531" spans="1:16" s="281" customFormat="1" ht="24" customHeight="1">
      <c r="A2531" s="473"/>
      <c r="B2531" s="443"/>
      <c r="C2531" s="443"/>
      <c r="D2531" s="43"/>
      <c r="E2531" s="474"/>
      <c r="K2531" s="391"/>
      <c r="L2531" s="225"/>
      <c r="M2531" s="225"/>
      <c r="N2531" s="225"/>
      <c r="O2531" s="225"/>
      <c r="P2531" s="225"/>
    </row>
    <row r="2532" spans="1:16" s="281" customFormat="1" ht="24" customHeight="1">
      <c r="A2532" s="473"/>
      <c r="B2532" s="443"/>
      <c r="C2532" s="443"/>
      <c r="D2532" s="43"/>
      <c r="E2532" s="474"/>
      <c r="K2532" s="391"/>
      <c r="L2532" s="225"/>
      <c r="M2532" s="225"/>
      <c r="N2532" s="225"/>
      <c r="O2532" s="225"/>
      <c r="P2532" s="225"/>
    </row>
    <row r="2533" spans="1:16" s="281" customFormat="1" ht="24" customHeight="1">
      <c r="A2533" s="473"/>
      <c r="B2533" s="443"/>
      <c r="C2533" s="443"/>
      <c r="D2533" s="43"/>
      <c r="E2533" s="474"/>
      <c r="K2533" s="391"/>
      <c r="L2533" s="225"/>
      <c r="M2533" s="225"/>
      <c r="N2533" s="225"/>
      <c r="O2533" s="225"/>
      <c r="P2533" s="225"/>
    </row>
    <row r="2534" spans="1:16" s="281" customFormat="1" ht="24" customHeight="1">
      <c r="A2534" s="473"/>
      <c r="B2534" s="443"/>
      <c r="C2534" s="443"/>
      <c r="D2534" s="43"/>
      <c r="E2534" s="474"/>
      <c r="K2534" s="391"/>
      <c r="L2534" s="225"/>
      <c r="M2534" s="225"/>
      <c r="N2534" s="225"/>
      <c r="O2534" s="225"/>
      <c r="P2534" s="225"/>
    </row>
    <row r="2535" spans="1:16" s="281" customFormat="1" ht="24" customHeight="1">
      <c r="A2535" s="473"/>
      <c r="B2535" s="443"/>
      <c r="C2535" s="443"/>
      <c r="D2535" s="43"/>
      <c r="E2535" s="474"/>
      <c r="K2535" s="391"/>
      <c r="L2535" s="225"/>
      <c r="M2535" s="225"/>
      <c r="N2535" s="225"/>
      <c r="O2535" s="225"/>
      <c r="P2535" s="225"/>
    </row>
    <row r="2536" spans="1:16" s="281" customFormat="1" ht="24" customHeight="1">
      <c r="A2536" s="473"/>
      <c r="B2536" s="443"/>
      <c r="C2536" s="443"/>
      <c r="D2536" s="43"/>
      <c r="E2536" s="474"/>
      <c r="K2536" s="391"/>
      <c r="L2536" s="225"/>
      <c r="M2536" s="225"/>
      <c r="N2536" s="225"/>
      <c r="O2536" s="225"/>
      <c r="P2536" s="225"/>
    </row>
    <row r="2537" spans="1:16" s="281" customFormat="1" ht="24" customHeight="1">
      <c r="A2537" s="473"/>
      <c r="B2537" s="443"/>
      <c r="C2537" s="443"/>
      <c r="D2537" s="43"/>
      <c r="E2537" s="474"/>
      <c r="K2537" s="391"/>
      <c r="L2537" s="225"/>
      <c r="M2537" s="225"/>
      <c r="N2537" s="225"/>
      <c r="O2537" s="225"/>
      <c r="P2537" s="225"/>
    </row>
    <row r="2538" spans="1:16" s="281" customFormat="1" ht="24" customHeight="1">
      <c r="A2538" s="473"/>
      <c r="B2538" s="443"/>
      <c r="C2538" s="443"/>
      <c r="D2538" s="43"/>
      <c r="E2538" s="474"/>
      <c r="K2538" s="391"/>
      <c r="L2538" s="225"/>
      <c r="M2538" s="225"/>
      <c r="N2538" s="225"/>
      <c r="O2538" s="225"/>
      <c r="P2538" s="225"/>
    </row>
    <row r="2539" spans="1:16" s="281" customFormat="1" ht="24" customHeight="1">
      <c r="A2539" s="473"/>
      <c r="B2539" s="443"/>
      <c r="C2539" s="443"/>
      <c r="D2539" s="43"/>
      <c r="E2539" s="474"/>
      <c r="K2539" s="391"/>
      <c r="L2539" s="225"/>
      <c r="M2539" s="225"/>
      <c r="N2539" s="225"/>
      <c r="O2539" s="225"/>
      <c r="P2539" s="225"/>
    </row>
    <row r="2540" spans="1:16" s="281" customFormat="1" ht="24" customHeight="1">
      <c r="A2540" s="473"/>
      <c r="B2540" s="443"/>
      <c r="C2540" s="443"/>
      <c r="D2540" s="43"/>
      <c r="E2540" s="474"/>
      <c r="K2540" s="391"/>
      <c r="L2540" s="225"/>
      <c r="M2540" s="225"/>
      <c r="N2540" s="225"/>
      <c r="O2540" s="225"/>
      <c r="P2540" s="225"/>
    </row>
    <row r="2541" spans="1:16" s="281" customFormat="1" ht="24" customHeight="1">
      <c r="A2541" s="473"/>
      <c r="B2541" s="443"/>
      <c r="C2541" s="443"/>
      <c r="D2541" s="43"/>
      <c r="E2541" s="474"/>
      <c r="K2541" s="391"/>
      <c r="L2541" s="225"/>
      <c r="M2541" s="225"/>
      <c r="N2541" s="225"/>
      <c r="O2541" s="225"/>
      <c r="P2541" s="225"/>
    </row>
    <row r="2542" spans="1:16" s="281" customFormat="1" ht="24" customHeight="1">
      <c r="A2542" s="473"/>
      <c r="B2542" s="443"/>
      <c r="C2542" s="443"/>
      <c r="D2542" s="43"/>
      <c r="E2542" s="474"/>
      <c r="K2542" s="391"/>
      <c r="L2542" s="225"/>
      <c r="M2542" s="225"/>
      <c r="N2542" s="225"/>
      <c r="O2542" s="225"/>
      <c r="P2542" s="225"/>
    </row>
    <row r="2543" spans="1:16" s="281" customFormat="1" ht="24" customHeight="1">
      <c r="A2543" s="473"/>
      <c r="B2543" s="443"/>
      <c r="C2543" s="443"/>
      <c r="D2543" s="43"/>
      <c r="E2543" s="474"/>
      <c r="K2543" s="391"/>
      <c r="L2543" s="225"/>
      <c r="M2543" s="225"/>
      <c r="N2543" s="225"/>
      <c r="O2543" s="225"/>
      <c r="P2543" s="225"/>
    </row>
    <row r="2544" spans="1:16" s="281" customFormat="1" ht="24" customHeight="1">
      <c r="A2544" s="473"/>
      <c r="B2544" s="443"/>
      <c r="C2544" s="443"/>
      <c r="D2544" s="43"/>
      <c r="E2544" s="474"/>
      <c r="K2544" s="391"/>
      <c r="L2544" s="225"/>
      <c r="M2544" s="225"/>
      <c r="N2544" s="225"/>
      <c r="O2544" s="225"/>
      <c r="P2544" s="225"/>
    </row>
    <row r="2545" spans="1:16" s="281" customFormat="1" ht="24" customHeight="1">
      <c r="A2545" s="473"/>
      <c r="B2545" s="443"/>
      <c r="C2545" s="443"/>
      <c r="D2545" s="43"/>
      <c r="E2545" s="474"/>
      <c r="K2545" s="391"/>
      <c r="L2545" s="225"/>
      <c r="M2545" s="225"/>
      <c r="N2545" s="225"/>
      <c r="O2545" s="225"/>
      <c r="P2545" s="225"/>
    </row>
    <row r="2546" spans="1:16" s="281" customFormat="1" ht="24" customHeight="1">
      <c r="A2546" s="473"/>
      <c r="B2546" s="443"/>
      <c r="C2546" s="443"/>
      <c r="D2546" s="43"/>
      <c r="E2546" s="474"/>
      <c r="K2546" s="391"/>
      <c r="L2546" s="225"/>
      <c r="M2546" s="225"/>
      <c r="N2546" s="225"/>
      <c r="O2546" s="225"/>
      <c r="P2546" s="225"/>
    </row>
    <row r="2547" spans="1:16" s="281" customFormat="1" ht="24" customHeight="1">
      <c r="A2547" s="473"/>
      <c r="B2547" s="443"/>
      <c r="C2547" s="443"/>
      <c r="D2547" s="43"/>
      <c r="E2547" s="474"/>
      <c r="K2547" s="391"/>
      <c r="L2547" s="225"/>
      <c r="M2547" s="225"/>
      <c r="N2547" s="225"/>
      <c r="O2547" s="225"/>
      <c r="P2547" s="225"/>
    </row>
    <row r="2548" spans="1:16" s="281" customFormat="1" ht="24" customHeight="1">
      <c r="A2548" s="473"/>
      <c r="B2548" s="443"/>
      <c r="C2548" s="443"/>
      <c r="D2548" s="43"/>
      <c r="E2548" s="474"/>
      <c r="K2548" s="391"/>
      <c r="L2548" s="225"/>
      <c r="M2548" s="225"/>
      <c r="N2548" s="225"/>
      <c r="O2548" s="225"/>
      <c r="P2548" s="225"/>
    </row>
    <row r="2549" spans="1:16" s="281" customFormat="1" ht="24" customHeight="1">
      <c r="A2549" s="473"/>
      <c r="B2549" s="443"/>
      <c r="C2549" s="443"/>
      <c r="D2549" s="43"/>
      <c r="E2549" s="474"/>
      <c r="K2549" s="391"/>
      <c r="L2549" s="225"/>
      <c r="M2549" s="225"/>
      <c r="N2549" s="225"/>
      <c r="O2549" s="225"/>
      <c r="P2549" s="225"/>
    </row>
    <row r="2550" spans="1:16" s="281" customFormat="1" ht="24" customHeight="1">
      <c r="A2550" s="473"/>
      <c r="B2550" s="443"/>
      <c r="C2550" s="443"/>
      <c r="D2550" s="43"/>
      <c r="E2550" s="474"/>
      <c r="K2550" s="391"/>
      <c r="L2550" s="225"/>
      <c r="M2550" s="225"/>
      <c r="N2550" s="225"/>
      <c r="O2550" s="225"/>
      <c r="P2550" s="225"/>
    </row>
    <row r="2551" spans="1:16" s="281" customFormat="1" ht="24" customHeight="1">
      <c r="A2551" s="473"/>
      <c r="B2551" s="443"/>
      <c r="C2551" s="443"/>
      <c r="D2551" s="43"/>
      <c r="E2551" s="474"/>
      <c r="K2551" s="391"/>
      <c r="L2551" s="225"/>
      <c r="M2551" s="225"/>
      <c r="N2551" s="225"/>
      <c r="O2551" s="225"/>
      <c r="P2551" s="225"/>
    </row>
    <row r="2552" spans="1:16" s="281" customFormat="1" ht="24" customHeight="1">
      <c r="A2552" s="473"/>
      <c r="B2552" s="443"/>
      <c r="C2552" s="443"/>
      <c r="D2552" s="43"/>
      <c r="E2552" s="474"/>
      <c r="K2552" s="391"/>
      <c r="L2552" s="225"/>
      <c r="M2552" s="225"/>
      <c r="N2552" s="225"/>
      <c r="O2552" s="225"/>
      <c r="P2552" s="225"/>
    </row>
    <row r="2553" spans="1:16" s="281" customFormat="1" ht="24" customHeight="1">
      <c r="A2553" s="473"/>
      <c r="B2553" s="443"/>
      <c r="C2553" s="443"/>
      <c r="D2553" s="43"/>
      <c r="E2553" s="474"/>
      <c r="K2553" s="391"/>
      <c r="L2553" s="225"/>
      <c r="M2553" s="225"/>
      <c r="N2553" s="225"/>
      <c r="O2553" s="225"/>
      <c r="P2553" s="225"/>
    </row>
    <row r="2554" spans="1:16" s="281" customFormat="1" ht="24" customHeight="1">
      <c r="A2554" s="473"/>
      <c r="B2554" s="443"/>
      <c r="C2554" s="443"/>
      <c r="D2554" s="43"/>
      <c r="E2554" s="474"/>
      <c r="K2554" s="391"/>
      <c r="L2554" s="225"/>
      <c r="M2554" s="225"/>
      <c r="N2554" s="225"/>
      <c r="O2554" s="225"/>
      <c r="P2554" s="225"/>
    </row>
    <row r="2555" spans="1:16" s="281" customFormat="1" ht="24" customHeight="1">
      <c r="A2555" s="473"/>
      <c r="B2555" s="443"/>
      <c r="C2555" s="443"/>
      <c r="D2555" s="43"/>
      <c r="E2555" s="474"/>
      <c r="K2555" s="391"/>
      <c r="L2555" s="225"/>
      <c r="M2555" s="225"/>
      <c r="N2555" s="225"/>
      <c r="O2555" s="225"/>
      <c r="P2555" s="225"/>
    </row>
    <row r="2556" spans="1:16" s="281" customFormat="1" ht="24" customHeight="1">
      <c r="A2556" s="473"/>
      <c r="B2556" s="443"/>
      <c r="C2556" s="443"/>
      <c r="D2556" s="43"/>
      <c r="E2556" s="474"/>
      <c r="K2556" s="391"/>
      <c r="L2556" s="225"/>
      <c r="M2556" s="225"/>
      <c r="N2556" s="225"/>
      <c r="O2556" s="225"/>
      <c r="P2556" s="225"/>
    </row>
    <row r="2557" spans="1:16" s="281" customFormat="1" ht="24" customHeight="1">
      <c r="A2557" s="473"/>
      <c r="B2557" s="443"/>
      <c r="C2557" s="443"/>
      <c r="D2557" s="43"/>
      <c r="E2557" s="474"/>
      <c r="K2557" s="391"/>
      <c r="L2557" s="225"/>
      <c r="M2557" s="225"/>
      <c r="N2557" s="225"/>
      <c r="O2557" s="225"/>
      <c r="P2557" s="225"/>
    </row>
    <row r="2558" spans="1:16" s="281" customFormat="1" ht="24" customHeight="1">
      <c r="A2558" s="473"/>
      <c r="B2558" s="443"/>
      <c r="C2558" s="443"/>
      <c r="D2558" s="43"/>
      <c r="E2558" s="474"/>
      <c r="K2558" s="391"/>
      <c r="L2558" s="225"/>
      <c r="M2558" s="225"/>
      <c r="N2558" s="225"/>
      <c r="O2558" s="225"/>
      <c r="P2558" s="225"/>
    </row>
    <row r="2559" spans="1:16" s="281" customFormat="1" ht="24" customHeight="1">
      <c r="A2559" s="473"/>
      <c r="B2559" s="443"/>
      <c r="C2559" s="443"/>
      <c r="D2559" s="43"/>
      <c r="E2559" s="474"/>
      <c r="K2559" s="391"/>
      <c r="L2559" s="225"/>
      <c r="M2559" s="225"/>
      <c r="N2559" s="225"/>
      <c r="O2559" s="225"/>
      <c r="P2559" s="225"/>
    </row>
    <row r="2560" spans="1:16" s="281" customFormat="1" ht="24" customHeight="1">
      <c r="A2560" s="473"/>
      <c r="B2560" s="443"/>
      <c r="C2560" s="443"/>
      <c r="D2560" s="43"/>
      <c r="E2560" s="474"/>
      <c r="K2560" s="391"/>
      <c r="L2560" s="225"/>
      <c r="M2560" s="225"/>
      <c r="N2560" s="225"/>
      <c r="O2560" s="225"/>
      <c r="P2560" s="225"/>
    </row>
    <row r="2561" spans="1:16" s="281" customFormat="1" ht="24" customHeight="1">
      <c r="A2561" s="473"/>
      <c r="B2561" s="443"/>
      <c r="C2561" s="443"/>
      <c r="D2561" s="43"/>
      <c r="E2561" s="474"/>
      <c r="K2561" s="391"/>
      <c r="L2561" s="225"/>
      <c r="M2561" s="225"/>
      <c r="N2561" s="225"/>
      <c r="O2561" s="225"/>
      <c r="P2561" s="225"/>
    </row>
    <row r="2562" spans="1:16" s="281" customFormat="1" ht="24" customHeight="1">
      <c r="A2562" s="473"/>
      <c r="B2562" s="443"/>
      <c r="C2562" s="443"/>
      <c r="D2562" s="43"/>
      <c r="E2562" s="474"/>
      <c r="K2562" s="391"/>
      <c r="L2562" s="225"/>
      <c r="M2562" s="225"/>
      <c r="N2562" s="225"/>
      <c r="O2562" s="225"/>
      <c r="P2562" s="225"/>
    </row>
    <row r="2563" spans="1:16" s="281" customFormat="1" ht="24" customHeight="1">
      <c r="A2563" s="473"/>
      <c r="B2563" s="443"/>
      <c r="C2563" s="443"/>
      <c r="D2563" s="43"/>
      <c r="E2563" s="474"/>
      <c r="K2563" s="391"/>
      <c r="L2563" s="225"/>
      <c r="M2563" s="225"/>
      <c r="N2563" s="225"/>
      <c r="O2563" s="225"/>
      <c r="P2563" s="225"/>
    </row>
    <row r="2564" spans="1:16" s="281" customFormat="1" ht="24" customHeight="1">
      <c r="A2564" s="473"/>
      <c r="B2564" s="443"/>
      <c r="C2564" s="443"/>
      <c r="D2564" s="43"/>
      <c r="E2564" s="474"/>
      <c r="K2564" s="391"/>
      <c r="L2564" s="225"/>
      <c r="M2564" s="225"/>
      <c r="N2564" s="225"/>
      <c r="O2564" s="225"/>
      <c r="P2564" s="225"/>
    </row>
    <row r="2565" spans="1:16" s="281" customFormat="1" ht="24" customHeight="1">
      <c r="A2565" s="473"/>
      <c r="B2565" s="443"/>
      <c r="C2565" s="443"/>
      <c r="D2565" s="43"/>
      <c r="E2565" s="474"/>
      <c r="K2565" s="391"/>
      <c r="L2565" s="225"/>
      <c r="M2565" s="225"/>
      <c r="N2565" s="225"/>
      <c r="O2565" s="225"/>
      <c r="P2565" s="225"/>
    </row>
    <row r="2566" spans="1:16" s="281" customFormat="1" ht="24" customHeight="1">
      <c r="A2566" s="473"/>
      <c r="B2566" s="443"/>
      <c r="C2566" s="443"/>
      <c r="D2566" s="43"/>
      <c r="E2566" s="474"/>
      <c r="K2566" s="391"/>
      <c r="L2566" s="225"/>
      <c r="M2566" s="225"/>
      <c r="N2566" s="225"/>
      <c r="O2566" s="225"/>
      <c r="P2566" s="225"/>
    </row>
    <row r="2567" spans="1:16" s="281" customFormat="1" ht="24" customHeight="1">
      <c r="A2567" s="473"/>
      <c r="B2567" s="443"/>
      <c r="C2567" s="443"/>
      <c r="D2567" s="43"/>
      <c r="E2567" s="474"/>
      <c r="K2567" s="391"/>
      <c r="L2567" s="225"/>
      <c r="M2567" s="225"/>
      <c r="N2567" s="225"/>
      <c r="O2567" s="225"/>
      <c r="P2567" s="225"/>
    </row>
    <row r="2568" spans="1:16" s="281" customFormat="1" ht="24" customHeight="1">
      <c r="A2568" s="473"/>
      <c r="B2568" s="443"/>
      <c r="C2568" s="443"/>
      <c r="D2568" s="43"/>
      <c r="E2568" s="474"/>
      <c r="K2568" s="391"/>
      <c r="L2568" s="225"/>
      <c r="M2568" s="225"/>
      <c r="N2568" s="225"/>
      <c r="O2568" s="225"/>
      <c r="P2568" s="225"/>
    </row>
    <row r="2569" spans="1:16" s="281" customFormat="1" ht="24" customHeight="1">
      <c r="A2569" s="473"/>
      <c r="B2569" s="443"/>
      <c r="C2569" s="443"/>
      <c r="D2569" s="43"/>
      <c r="E2569" s="474"/>
      <c r="K2569" s="391"/>
      <c r="L2569" s="225"/>
      <c r="M2569" s="225"/>
      <c r="N2569" s="225"/>
      <c r="O2569" s="225"/>
      <c r="P2569" s="225"/>
    </row>
    <row r="2570" spans="1:16" s="281" customFormat="1" ht="24" customHeight="1">
      <c r="A2570" s="473"/>
      <c r="B2570" s="443"/>
      <c r="C2570" s="443"/>
      <c r="D2570" s="43"/>
      <c r="E2570" s="474"/>
      <c r="K2570" s="391"/>
      <c r="L2570" s="225"/>
      <c r="M2570" s="225"/>
      <c r="N2570" s="225"/>
      <c r="O2570" s="225"/>
      <c r="P2570" s="225"/>
    </row>
    <row r="2571" spans="1:16" s="281" customFormat="1" ht="24" customHeight="1">
      <c r="A2571" s="473"/>
      <c r="B2571" s="443"/>
      <c r="C2571" s="443"/>
      <c r="D2571" s="43"/>
      <c r="E2571" s="474"/>
      <c r="K2571" s="391"/>
      <c r="L2571" s="225"/>
      <c r="M2571" s="225"/>
      <c r="N2571" s="225"/>
      <c r="O2571" s="225"/>
      <c r="P2571" s="225"/>
    </row>
    <row r="2572" spans="1:16" s="281" customFormat="1" ht="24" customHeight="1">
      <c r="A2572" s="473"/>
      <c r="B2572" s="443"/>
      <c r="C2572" s="443"/>
      <c r="D2572" s="43"/>
      <c r="E2572" s="474"/>
      <c r="K2572" s="391"/>
      <c r="L2572" s="225"/>
      <c r="M2572" s="225"/>
      <c r="N2572" s="225"/>
      <c r="O2572" s="225"/>
      <c r="P2572" s="225"/>
    </row>
    <row r="2573" spans="1:16" s="281" customFormat="1" ht="24" customHeight="1">
      <c r="A2573" s="473"/>
      <c r="B2573" s="443"/>
      <c r="C2573" s="443"/>
      <c r="D2573" s="43"/>
      <c r="E2573" s="474"/>
      <c r="K2573" s="391"/>
      <c r="L2573" s="225"/>
      <c r="M2573" s="225"/>
      <c r="N2573" s="225"/>
      <c r="O2573" s="225"/>
      <c r="P2573" s="225"/>
    </row>
    <row r="2574" spans="1:16" s="281" customFormat="1" ht="24" customHeight="1">
      <c r="A2574" s="473"/>
      <c r="B2574" s="443"/>
      <c r="C2574" s="443"/>
      <c r="D2574" s="43"/>
      <c r="E2574" s="474"/>
      <c r="K2574" s="391"/>
      <c r="L2574" s="225"/>
      <c r="M2574" s="225"/>
      <c r="N2574" s="225"/>
      <c r="O2574" s="225"/>
      <c r="P2574" s="225"/>
    </row>
    <row r="2575" spans="1:16" s="281" customFormat="1" ht="24" customHeight="1">
      <c r="A2575" s="473"/>
      <c r="B2575" s="443"/>
      <c r="C2575" s="443"/>
      <c r="D2575" s="43"/>
      <c r="E2575" s="474"/>
      <c r="K2575" s="391"/>
      <c r="L2575" s="225"/>
      <c r="M2575" s="225"/>
      <c r="N2575" s="225"/>
      <c r="O2575" s="225"/>
      <c r="P2575" s="225"/>
    </row>
    <row r="2576" spans="1:16" s="281" customFormat="1" ht="24" customHeight="1">
      <c r="A2576" s="473"/>
      <c r="B2576" s="443"/>
      <c r="C2576" s="443"/>
      <c r="D2576" s="43"/>
      <c r="E2576" s="474"/>
      <c r="K2576" s="391"/>
      <c r="L2576" s="225"/>
      <c r="M2576" s="225"/>
      <c r="N2576" s="225"/>
      <c r="O2576" s="225"/>
      <c r="P2576" s="225"/>
    </row>
    <row r="2577" spans="1:16" s="281" customFormat="1" ht="24" customHeight="1">
      <c r="A2577" s="473"/>
      <c r="B2577" s="443"/>
      <c r="C2577" s="443"/>
      <c r="D2577" s="43"/>
      <c r="E2577" s="474"/>
      <c r="K2577" s="391"/>
      <c r="L2577" s="225"/>
      <c r="M2577" s="225"/>
      <c r="N2577" s="225"/>
      <c r="O2577" s="225"/>
      <c r="P2577" s="225"/>
    </row>
    <row r="2578" spans="1:16" s="281" customFormat="1" ht="24" customHeight="1">
      <c r="A2578" s="473"/>
      <c r="B2578" s="443"/>
      <c r="C2578" s="443"/>
      <c r="D2578" s="43"/>
      <c r="E2578" s="474"/>
      <c r="K2578" s="391"/>
      <c r="L2578" s="225"/>
      <c r="M2578" s="225"/>
      <c r="N2578" s="225"/>
      <c r="O2578" s="225"/>
      <c r="P2578" s="225"/>
    </row>
    <row r="2579" spans="1:16" s="281" customFormat="1" ht="24" customHeight="1">
      <c r="A2579" s="473"/>
      <c r="B2579" s="443"/>
      <c r="C2579" s="443"/>
      <c r="D2579" s="43"/>
      <c r="E2579" s="474"/>
      <c r="K2579" s="391"/>
      <c r="L2579" s="225"/>
      <c r="M2579" s="225"/>
      <c r="N2579" s="225"/>
      <c r="O2579" s="225"/>
      <c r="P2579" s="225"/>
    </row>
    <row r="2580" spans="1:16" s="281" customFormat="1" ht="24" customHeight="1">
      <c r="A2580" s="473"/>
      <c r="B2580" s="443"/>
      <c r="C2580" s="443"/>
      <c r="D2580" s="43"/>
      <c r="E2580" s="474"/>
      <c r="K2580" s="391"/>
      <c r="L2580" s="225"/>
      <c r="M2580" s="225"/>
      <c r="N2580" s="225"/>
      <c r="O2580" s="225"/>
      <c r="P2580" s="225"/>
    </row>
    <row r="2581" spans="1:16" s="281" customFormat="1" ht="24" customHeight="1">
      <c r="A2581" s="473"/>
      <c r="B2581" s="443"/>
      <c r="C2581" s="443"/>
      <c r="D2581" s="43"/>
      <c r="E2581" s="474"/>
      <c r="K2581" s="391"/>
      <c r="L2581" s="225"/>
      <c r="M2581" s="225"/>
      <c r="N2581" s="225"/>
      <c r="O2581" s="225"/>
      <c r="P2581" s="225"/>
    </row>
    <row r="2582" spans="1:16" s="281" customFormat="1" ht="24" customHeight="1">
      <c r="A2582" s="473"/>
      <c r="B2582" s="443"/>
      <c r="C2582" s="443"/>
      <c r="D2582" s="43"/>
      <c r="E2582" s="474"/>
      <c r="K2582" s="391"/>
      <c r="L2582" s="225"/>
      <c r="M2582" s="225"/>
      <c r="N2582" s="225"/>
      <c r="O2582" s="225"/>
      <c r="P2582" s="225"/>
    </row>
    <row r="2583" spans="1:16" s="281" customFormat="1" ht="24" customHeight="1">
      <c r="A2583" s="473"/>
      <c r="B2583" s="443"/>
      <c r="C2583" s="443"/>
      <c r="D2583" s="43"/>
      <c r="E2583" s="474"/>
      <c r="K2583" s="391"/>
      <c r="L2583" s="225"/>
      <c r="M2583" s="225"/>
      <c r="N2583" s="225"/>
      <c r="O2583" s="225"/>
      <c r="P2583" s="225"/>
    </row>
    <row r="2584" spans="1:16" s="281" customFormat="1" ht="24" customHeight="1">
      <c r="A2584" s="473"/>
      <c r="B2584" s="443"/>
      <c r="C2584" s="443"/>
      <c r="D2584" s="43"/>
      <c r="E2584" s="474"/>
      <c r="K2584" s="391"/>
      <c r="L2584" s="225"/>
      <c r="M2584" s="225"/>
      <c r="N2584" s="225"/>
      <c r="O2584" s="225"/>
      <c r="P2584" s="225"/>
    </row>
    <row r="2585" spans="1:16" s="281" customFormat="1" ht="24" customHeight="1">
      <c r="A2585" s="473"/>
      <c r="B2585" s="443"/>
      <c r="C2585" s="443"/>
      <c r="D2585" s="43"/>
      <c r="E2585" s="474"/>
      <c r="K2585" s="391"/>
      <c r="L2585" s="225"/>
      <c r="M2585" s="225"/>
      <c r="N2585" s="225"/>
      <c r="O2585" s="225"/>
      <c r="P2585" s="225"/>
    </row>
    <row r="2586" spans="1:16" s="281" customFormat="1" ht="24" customHeight="1">
      <c r="A2586" s="473"/>
      <c r="B2586" s="443"/>
      <c r="C2586" s="443"/>
      <c r="D2586" s="43"/>
      <c r="E2586" s="474"/>
      <c r="K2586" s="391"/>
      <c r="L2586" s="225"/>
      <c r="M2586" s="225"/>
      <c r="N2586" s="225"/>
      <c r="O2586" s="225"/>
      <c r="P2586" s="225"/>
    </row>
    <row r="2587" spans="1:16" s="281" customFormat="1" ht="24" customHeight="1">
      <c r="A2587" s="473"/>
      <c r="B2587" s="443"/>
      <c r="C2587" s="443"/>
      <c r="D2587" s="43"/>
      <c r="E2587" s="474"/>
      <c r="K2587" s="391"/>
      <c r="L2587" s="225"/>
      <c r="M2587" s="225"/>
      <c r="N2587" s="225"/>
      <c r="O2587" s="225"/>
      <c r="P2587" s="225"/>
    </row>
    <row r="2588" spans="1:16" s="281" customFormat="1" ht="24" customHeight="1">
      <c r="A2588" s="473"/>
      <c r="B2588" s="443"/>
      <c r="C2588" s="443"/>
      <c r="D2588" s="43"/>
      <c r="E2588" s="474"/>
      <c r="K2588" s="391"/>
      <c r="L2588" s="225"/>
      <c r="M2588" s="225"/>
      <c r="N2588" s="225"/>
      <c r="O2588" s="225"/>
      <c r="P2588" s="225"/>
    </row>
    <row r="2589" spans="1:16" s="281" customFormat="1" ht="24" customHeight="1">
      <c r="A2589" s="473"/>
      <c r="B2589" s="443"/>
      <c r="C2589" s="443"/>
      <c r="D2589" s="43"/>
      <c r="E2589" s="474"/>
      <c r="K2589" s="391"/>
      <c r="L2589" s="225"/>
      <c r="M2589" s="225"/>
      <c r="N2589" s="225"/>
      <c r="O2589" s="225"/>
      <c r="P2589" s="225"/>
    </row>
    <row r="2590" spans="1:16" s="281" customFormat="1" ht="24" customHeight="1">
      <c r="A2590" s="473"/>
      <c r="B2590" s="443"/>
      <c r="C2590" s="443"/>
      <c r="D2590" s="43"/>
      <c r="E2590" s="474"/>
      <c r="K2590" s="391"/>
      <c r="L2590" s="225"/>
      <c r="M2590" s="225"/>
      <c r="N2590" s="225"/>
      <c r="O2590" s="225"/>
      <c r="P2590" s="225"/>
    </row>
    <row r="2591" spans="1:16" s="281" customFormat="1" ht="24" customHeight="1">
      <c r="A2591" s="473"/>
      <c r="B2591" s="443"/>
      <c r="C2591" s="443"/>
      <c r="D2591" s="43"/>
      <c r="E2591" s="474"/>
      <c r="K2591" s="391"/>
      <c r="L2591" s="225"/>
      <c r="M2591" s="225"/>
      <c r="N2591" s="225"/>
      <c r="O2591" s="225"/>
      <c r="P2591" s="225"/>
    </row>
    <row r="2592" spans="1:16" s="281" customFormat="1" ht="24" customHeight="1">
      <c r="A2592" s="473"/>
      <c r="B2592" s="443"/>
      <c r="C2592" s="443"/>
      <c r="D2592" s="43"/>
      <c r="E2592" s="474"/>
      <c r="K2592" s="391"/>
      <c r="L2592" s="225"/>
      <c r="M2592" s="225"/>
      <c r="N2592" s="225"/>
      <c r="O2592" s="225"/>
      <c r="P2592" s="225"/>
    </row>
    <row r="2593" spans="1:16" s="281" customFormat="1" ht="24" customHeight="1">
      <c r="A2593" s="473"/>
      <c r="B2593" s="443"/>
      <c r="C2593" s="443"/>
      <c r="D2593" s="43"/>
      <c r="E2593" s="474"/>
      <c r="K2593" s="391"/>
      <c r="L2593" s="225"/>
      <c r="M2593" s="225"/>
      <c r="N2593" s="225"/>
      <c r="O2593" s="225"/>
      <c r="P2593" s="225"/>
    </row>
    <row r="2594" spans="1:16" s="281" customFormat="1" ht="24" customHeight="1">
      <c r="A2594" s="473"/>
      <c r="B2594" s="443"/>
      <c r="C2594" s="443"/>
      <c r="D2594" s="43"/>
      <c r="E2594" s="474"/>
      <c r="K2594" s="391"/>
      <c r="L2594" s="225"/>
      <c r="M2594" s="225"/>
      <c r="N2594" s="225"/>
      <c r="O2594" s="225"/>
      <c r="P2594" s="225"/>
    </row>
    <row r="2595" spans="1:16" s="281" customFormat="1" ht="24" customHeight="1">
      <c r="A2595" s="473"/>
      <c r="B2595" s="443"/>
      <c r="C2595" s="443"/>
      <c r="D2595" s="43"/>
      <c r="E2595" s="474"/>
      <c r="K2595" s="391"/>
      <c r="L2595" s="225"/>
      <c r="M2595" s="225"/>
      <c r="N2595" s="225"/>
      <c r="O2595" s="225"/>
      <c r="P2595" s="225"/>
    </row>
    <row r="2596" spans="1:16" s="281" customFormat="1" ht="24" customHeight="1">
      <c r="A2596" s="473"/>
      <c r="B2596" s="443"/>
      <c r="C2596" s="443"/>
      <c r="D2596" s="43"/>
      <c r="E2596" s="474"/>
      <c r="K2596" s="391"/>
      <c r="L2596" s="225"/>
      <c r="M2596" s="225"/>
      <c r="N2596" s="225"/>
      <c r="O2596" s="225"/>
      <c r="P2596" s="225"/>
    </row>
    <row r="2597" spans="1:16" s="281" customFormat="1" ht="24" customHeight="1">
      <c r="A2597" s="473"/>
      <c r="B2597" s="443"/>
      <c r="C2597" s="443"/>
      <c r="D2597" s="43"/>
      <c r="E2597" s="474"/>
      <c r="K2597" s="391"/>
      <c r="L2597" s="225"/>
      <c r="M2597" s="225"/>
      <c r="N2597" s="225"/>
      <c r="O2597" s="225"/>
      <c r="P2597" s="225"/>
    </row>
    <row r="2598" spans="1:16" s="281" customFormat="1" ht="24" customHeight="1">
      <c r="A2598" s="473"/>
      <c r="B2598" s="443"/>
      <c r="C2598" s="443"/>
      <c r="D2598" s="43"/>
      <c r="E2598" s="474"/>
      <c r="K2598" s="391"/>
      <c r="L2598" s="225"/>
      <c r="M2598" s="225"/>
      <c r="N2598" s="225"/>
      <c r="O2598" s="225"/>
      <c r="P2598" s="225"/>
    </row>
    <row r="2599" spans="1:16" s="281" customFormat="1" ht="24" customHeight="1">
      <c r="A2599" s="473"/>
      <c r="B2599" s="443"/>
      <c r="C2599" s="443"/>
      <c r="D2599" s="43"/>
      <c r="E2599" s="474"/>
      <c r="K2599" s="391"/>
      <c r="L2599" s="225"/>
      <c r="M2599" s="225"/>
      <c r="N2599" s="225"/>
      <c r="O2599" s="225"/>
      <c r="P2599" s="225"/>
    </row>
    <row r="2600" spans="1:16" s="281" customFormat="1" ht="24" customHeight="1">
      <c r="A2600" s="473"/>
      <c r="B2600" s="443"/>
      <c r="C2600" s="443"/>
      <c r="D2600" s="43"/>
      <c r="E2600" s="474"/>
      <c r="K2600" s="391"/>
      <c r="L2600" s="225"/>
      <c r="M2600" s="225"/>
      <c r="N2600" s="225"/>
      <c r="O2600" s="225"/>
      <c r="P2600" s="225"/>
    </row>
    <row r="2601" spans="1:16" s="281" customFormat="1" ht="24" customHeight="1">
      <c r="A2601" s="473"/>
      <c r="B2601" s="443"/>
      <c r="C2601" s="443"/>
      <c r="D2601" s="43"/>
      <c r="E2601" s="474"/>
      <c r="K2601" s="391"/>
      <c r="L2601" s="225"/>
      <c r="M2601" s="225"/>
      <c r="N2601" s="225"/>
      <c r="O2601" s="225"/>
      <c r="P2601" s="225"/>
    </row>
    <row r="2602" spans="1:16" s="281" customFormat="1" ht="24" customHeight="1">
      <c r="A2602" s="473"/>
      <c r="B2602" s="443"/>
      <c r="C2602" s="443"/>
      <c r="D2602" s="43"/>
      <c r="E2602" s="474"/>
      <c r="K2602" s="391"/>
      <c r="L2602" s="225"/>
      <c r="M2602" s="225"/>
      <c r="N2602" s="225"/>
      <c r="O2602" s="225"/>
      <c r="P2602" s="225"/>
    </row>
    <row r="2603" spans="1:16" s="281" customFormat="1" ht="24" customHeight="1">
      <c r="A2603" s="473"/>
      <c r="B2603" s="443"/>
      <c r="C2603" s="443"/>
      <c r="D2603" s="43"/>
      <c r="E2603" s="474"/>
      <c r="K2603" s="391"/>
      <c r="L2603" s="225"/>
      <c r="M2603" s="225"/>
      <c r="N2603" s="225"/>
      <c r="O2603" s="225"/>
      <c r="P2603" s="225"/>
    </row>
    <row r="2604" spans="1:16" s="281" customFormat="1" ht="24" customHeight="1">
      <c r="A2604" s="473"/>
      <c r="B2604" s="443"/>
      <c r="C2604" s="443"/>
      <c r="D2604" s="43"/>
      <c r="E2604" s="474"/>
      <c r="K2604" s="391"/>
      <c r="L2604" s="225"/>
      <c r="M2604" s="225"/>
      <c r="N2604" s="225"/>
      <c r="O2604" s="225"/>
      <c r="P2604" s="225"/>
    </row>
    <row r="2605" spans="1:16" s="281" customFormat="1" ht="24" customHeight="1">
      <c r="A2605" s="473"/>
      <c r="B2605" s="443"/>
      <c r="C2605" s="443"/>
      <c r="D2605" s="43"/>
      <c r="E2605" s="474"/>
      <c r="K2605" s="391"/>
      <c r="L2605" s="225"/>
      <c r="M2605" s="225"/>
      <c r="N2605" s="225"/>
      <c r="O2605" s="225"/>
      <c r="P2605" s="225"/>
    </row>
    <row r="2606" spans="1:16" s="281" customFormat="1" ht="24" customHeight="1">
      <c r="A2606" s="473"/>
      <c r="B2606" s="443"/>
      <c r="C2606" s="443"/>
      <c r="D2606" s="43"/>
      <c r="E2606" s="474"/>
      <c r="K2606" s="391"/>
      <c r="L2606" s="225"/>
      <c r="M2606" s="225"/>
      <c r="N2606" s="225"/>
      <c r="O2606" s="225"/>
      <c r="P2606" s="225"/>
    </row>
    <row r="2607" spans="1:16" s="281" customFormat="1" ht="24" customHeight="1">
      <c r="A2607" s="473"/>
      <c r="B2607" s="443"/>
      <c r="C2607" s="443"/>
      <c r="D2607" s="43"/>
      <c r="E2607" s="474"/>
      <c r="K2607" s="391"/>
      <c r="L2607" s="225"/>
      <c r="M2607" s="225"/>
      <c r="N2607" s="225"/>
      <c r="O2607" s="225"/>
      <c r="P2607" s="225"/>
    </row>
    <row r="2608" spans="1:16" s="281" customFormat="1" ht="24" customHeight="1">
      <c r="A2608" s="473"/>
      <c r="B2608" s="443"/>
      <c r="C2608" s="443"/>
      <c r="D2608" s="43"/>
      <c r="E2608" s="474"/>
      <c r="K2608" s="391"/>
      <c r="L2608" s="225"/>
      <c r="M2608" s="225"/>
      <c r="N2608" s="225"/>
      <c r="O2608" s="225"/>
      <c r="P2608" s="225"/>
    </row>
    <row r="2609" spans="1:16" s="281" customFormat="1" ht="24" customHeight="1">
      <c r="A2609" s="473"/>
      <c r="B2609" s="443"/>
      <c r="C2609" s="443"/>
      <c r="D2609" s="43"/>
      <c r="E2609" s="474"/>
      <c r="K2609" s="391"/>
      <c r="L2609" s="225"/>
      <c r="M2609" s="225"/>
      <c r="N2609" s="225"/>
      <c r="O2609" s="225"/>
      <c r="P2609" s="225"/>
    </row>
    <row r="2610" spans="1:16" s="281" customFormat="1" ht="24" customHeight="1">
      <c r="A2610" s="473"/>
      <c r="B2610" s="443"/>
      <c r="C2610" s="443"/>
      <c r="D2610" s="43"/>
      <c r="E2610" s="474"/>
      <c r="K2610" s="391"/>
      <c r="L2610" s="225"/>
      <c r="M2610" s="225"/>
      <c r="N2610" s="225"/>
      <c r="O2610" s="225"/>
      <c r="P2610" s="225"/>
    </row>
    <row r="2611" spans="1:16" s="281" customFormat="1" ht="24" customHeight="1">
      <c r="A2611" s="473"/>
      <c r="B2611" s="443"/>
      <c r="C2611" s="443"/>
      <c r="D2611" s="43"/>
      <c r="E2611" s="474"/>
      <c r="K2611" s="391"/>
      <c r="L2611" s="225"/>
      <c r="M2611" s="225"/>
      <c r="N2611" s="225"/>
      <c r="O2611" s="225"/>
      <c r="P2611" s="225"/>
    </row>
    <row r="2612" spans="1:16" s="281" customFormat="1" ht="24" customHeight="1">
      <c r="A2612" s="473"/>
      <c r="B2612" s="443"/>
      <c r="C2612" s="443"/>
      <c r="D2612" s="43"/>
      <c r="E2612" s="474"/>
      <c r="K2612" s="391"/>
      <c r="L2612" s="225"/>
      <c r="M2612" s="225"/>
      <c r="N2612" s="225"/>
      <c r="O2612" s="225"/>
      <c r="P2612" s="225"/>
    </row>
    <row r="2613" spans="1:16" s="281" customFormat="1" ht="24" customHeight="1">
      <c r="A2613" s="473"/>
      <c r="B2613" s="443"/>
      <c r="C2613" s="443"/>
      <c r="D2613" s="43"/>
      <c r="E2613" s="474"/>
      <c r="K2613" s="391"/>
      <c r="L2613" s="225"/>
      <c r="M2613" s="225"/>
      <c r="N2613" s="225"/>
      <c r="O2613" s="225"/>
      <c r="P2613" s="225"/>
    </row>
    <row r="2614" spans="1:16" s="281" customFormat="1" ht="24" customHeight="1">
      <c r="A2614" s="473"/>
      <c r="B2614" s="443"/>
      <c r="C2614" s="443"/>
      <c r="D2614" s="43"/>
      <c r="E2614" s="474"/>
      <c r="K2614" s="391"/>
      <c r="L2614" s="225"/>
      <c r="M2614" s="225"/>
      <c r="N2614" s="225"/>
      <c r="O2614" s="225"/>
      <c r="P2614" s="225"/>
    </row>
    <row r="2615" spans="1:16" s="281" customFormat="1" ht="24" customHeight="1">
      <c r="A2615" s="473"/>
      <c r="B2615" s="443"/>
      <c r="C2615" s="443"/>
      <c r="D2615" s="43"/>
      <c r="E2615" s="474"/>
      <c r="K2615" s="391"/>
      <c r="L2615" s="225"/>
      <c r="M2615" s="225"/>
      <c r="N2615" s="225"/>
      <c r="O2615" s="225"/>
      <c r="P2615" s="225"/>
    </row>
    <row r="2616" spans="1:16" s="281" customFormat="1" ht="24" customHeight="1">
      <c r="A2616" s="473"/>
      <c r="B2616" s="443"/>
      <c r="C2616" s="443"/>
      <c r="D2616" s="43"/>
      <c r="E2616" s="474"/>
      <c r="K2616" s="391"/>
      <c r="L2616" s="225"/>
      <c r="M2616" s="225"/>
      <c r="N2616" s="225"/>
      <c r="O2616" s="225"/>
      <c r="P2616" s="225"/>
    </row>
    <row r="2617" spans="1:16" s="281" customFormat="1" ht="24" customHeight="1">
      <c r="A2617" s="473"/>
      <c r="B2617" s="443"/>
      <c r="C2617" s="443"/>
      <c r="D2617" s="43"/>
      <c r="E2617" s="474"/>
      <c r="K2617" s="391"/>
      <c r="L2617" s="225"/>
      <c r="M2617" s="225"/>
      <c r="N2617" s="225"/>
      <c r="O2617" s="225"/>
      <c r="P2617" s="225"/>
    </row>
    <row r="2618" spans="1:16" s="281" customFormat="1" ht="24" customHeight="1">
      <c r="A2618" s="473"/>
      <c r="B2618" s="443"/>
      <c r="C2618" s="443"/>
      <c r="D2618" s="43"/>
      <c r="E2618" s="474"/>
      <c r="K2618" s="391"/>
      <c r="L2618" s="225"/>
      <c r="M2618" s="225"/>
      <c r="N2618" s="225"/>
      <c r="O2618" s="225"/>
      <c r="P2618" s="225"/>
    </row>
    <row r="2619" spans="1:16" s="281" customFormat="1" ht="24" customHeight="1">
      <c r="A2619" s="473"/>
      <c r="B2619" s="443"/>
      <c r="C2619" s="443"/>
      <c r="D2619" s="43"/>
      <c r="E2619" s="474"/>
      <c r="K2619" s="391"/>
      <c r="L2619" s="225"/>
      <c r="M2619" s="225"/>
      <c r="N2619" s="225"/>
      <c r="O2619" s="225"/>
      <c r="P2619" s="225"/>
    </row>
    <row r="2620" spans="1:16" s="281" customFormat="1" ht="24" customHeight="1">
      <c r="A2620" s="473"/>
      <c r="B2620" s="443"/>
      <c r="C2620" s="443"/>
      <c r="D2620" s="43"/>
      <c r="E2620" s="474"/>
      <c r="K2620" s="391"/>
      <c r="L2620" s="225"/>
      <c r="M2620" s="225"/>
      <c r="N2620" s="225"/>
      <c r="O2620" s="225"/>
      <c r="P2620" s="225"/>
    </row>
    <row r="2621" spans="1:16" s="281" customFormat="1" ht="24" customHeight="1">
      <c r="A2621" s="473"/>
      <c r="B2621" s="443"/>
      <c r="C2621" s="443"/>
      <c r="D2621" s="43"/>
      <c r="E2621" s="474"/>
      <c r="K2621" s="391"/>
      <c r="L2621" s="225"/>
      <c r="M2621" s="225"/>
      <c r="N2621" s="225"/>
      <c r="O2621" s="225"/>
      <c r="P2621" s="225"/>
    </row>
    <row r="2622" spans="1:16" s="281" customFormat="1" ht="24" customHeight="1">
      <c r="A2622" s="473"/>
      <c r="B2622" s="443"/>
      <c r="C2622" s="443"/>
      <c r="D2622" s="43"/>
      <c r="E2622" s="474"/>
      <c r="K2622" s="391"/>
      <c r="L2622" s="225"/>
      <c r="M2622" s="225"/>
      <c r="N2622" s="225"/>
      <c r="O2622" s="225"/>
      <c r="P2622" s="225"/>
    </row>
    <row r="2623" spans="1:16" s="281" customFormat="1" ht="24" customHeight="1">
      <c r="A2623" s="473"/>
      <c r="B2623" s="443"/>
      <c r="C2623" s="443"/>
      <c r="D2623" s="43"/>
      <c r="E2623" s="474"/>
      <c r="K2623" s="391"/>
      <c r="L2623" s="225"/>
      <c r="M2623" s="225"/>
      <c r="N2623" s="225"/>
      <c r="O2623" s="225"/>
      <c r="P2623" s="225"/>
    </row>
    <row r="2624" spans="1:16" s="281" customFormat="1" ht="24" customHeight="1">
      <c r="A2624" s="473"/>
      <c r="B2624" s="443"/>
      <c r="C2624" s="443"/>
      <c r="D2624" s="43"/>
      <c r="E2624" s="474"/>
      <c r="K2624" s="391"/>
      <c r="L2624" s="225"/>
      <c r="M2624" s="225"/>
      <c r="N2624" s="225"/>
      <c r="O2624" s="225"/>
      <c r="P2624" s="225"/>
    </row>
    <row r="2625" spans="1:16" s="281" customFormat="1" ht="24" customHeight="1">
      <c r="A2625" s="473"/>
      <c r="B2625" s="443"/>
      <c r="C2625" s="443"/>
      <c r="D2625" s="43"/>
      <c r="E2625" s="474"/>
      <c r="K2625" s="391"/>
      <c r="L2625" s="225"/>
      <c r="M2625" s="225"/>
      <c r="N2625" s="225"/>
      <c r="O2625" s="225"/>
      <c r="P2625" s="225"/>
    </row>
    <row r="2626" spans="1:16" s="281" customFormat="1" ht="24" customHeight="1">
      <c r="A2626" s="473"/>
      <c r="B2626" s="443"/>
      <c r="C2626" s="443"/>
      <c r="D2626" s="43"/>
      <c r="E2626" s="474"/>
      <c r="K2626" s="391"/>
      <c r="L2626" s="225"/>
      <c r="M2626" s="225"/>
      <c r="N2626" s="225"/>
      <c r="O2626" s="225"/>
      <c r="P2626" s="225"/>
    </row>
    <row r="2627" spans="1:16" s="281" customFormat="1" ht="24" customHeight="1">
      <c r="A2627" s="473"/>
      <c r="B2627" s="443"/>
      <c r="C2627" s="443"/>
      <c r="D2627" s="43"/>
      <c r="E2627" s="474"/>
      <c r="K2627" s="391"/>
      <c r="L2627" s="225"/>
      <c r="M2627" s="225"/>
      <c r="N2627" s="225"/>
      <c r="O2627" s="225"/>
      <c r="P2627" s="225"/>
    </row>
    <row r="2628" spans="1:16" s="281" customFormat="1" ht="24" customHeight="1">
      <c r="A2628" s="473"/>
      <c r="B2628" s="443"/>
      <c r="C2628" s="443"/>
      <c r="D2628" s="43"/>
      <c r="E2628" s="474"/>
      <c r="K2628" s="391"/>
      <c r="L2628" s="225"/>
      <c r="M2628" s="225"/>
      <c r="N2628" s="225"/>
      <c r="O2628" s="225"/>
      <c r="P2628" s="225"/>
    </row>
    <row r="2629" spans="1:16" s="281" customFormat="1" ht="24" customHeight="1">
      <c r="A2629" s="473"/>
      <c r="B2629" s="443"/>
      <c r="C2629" s="443"/>
      <c r="D2629" s="43"/>
      <c r="E2629" s="474"/>
      <c r="K2629" s="391"/>
      <c r="L2629" s="225"/>
      <c r="M2629" s="225"/>
      <c r="N2629" s="225"/>
      <c r="O2629" s="225"/>
      <c r="P2629" s="225"/>
    </row>
    <row r="2630" spans="1:16" s="281" customFormat="1" ht="24" customHeight="1">
      <c r="A2630" s="473"/>
      <c r="B2630" s="443"/>
      <c r="C2630" s="443"/>
      <c r="D2630" s="43"/>
      <c r="E2630" s="474"/>
      <c r="K2630" s="391"/>
      <c r="L2630" s="225"/>
      <c r="M2630" s="225"/>
      <c r="N2630" s="225"/>
      <c r="O2630" s="225"/>
      <c r="P2630" s="225"/>
    </row>
    <row r="2631" spans="1:16" s="281" customFormat="1" ht="24" customHeight="1">
      <c r="A2631" s="473"/>
      <c r="B2631" s="443"/>
      <c r="C2631" s="443"/>
      <c r="D2631" s="43"/>
      <c r="E2631" s="474"/>
      <c r="K2631" s="391"/>
      <c r="L2631" s="225"/>
      <c r="M2631" s="225"/>
      <c r="N2631" s="225"/>
      <c r="O2631" s="225"/>
      <c r="P2631" s="225"/>
    </row>
    <row r="2632" spans="1:16" s="281" customFormat="1" ht="24" customHeight="1">
      <c r="A2632" s="473"/>
      <c r="B2632" s="443"/>
      <c r="C2632" s="443"/>
      <c r="D2632" s="43"/>
      <c r="E2632" s="474"/>
      <c r="K2632" s="391"/>
      <c r="L2632" s="225"/>
      <c r="M2632" s="225"/>
      <c r="N2632" s="225"/>
      <c r="O2632" s="225"/>
      <c r="P2632" s="225"/>
    </row>
    <row r="2633" spans="1:16" s="281" customFormat="1" ht="24" customHeight="1">
      <c r="A2633" s="473"/>
      <c r="B2633" s="443"/>
      <c r="C2633" s="443"/>
      <c r="D2633" s="43"/>
      <c r="E2633" s="474"/>
      <c r="K2633" s="391"/>
      <c r="L2633" s="225"/>
      <c r="M2633" s="225"/>
      <c r="N2633" s="225"/>
      <c r="O2633" s="225"/>
      <c r="P2633" s="225"/>
    </row>
    <row r="2634" spans="1:16" s="281" customFormat="1" ht="24" customHeight="1">
      <c r="A2634" s="473"/>
      <c r="B2634" s="443"/>
      <c r="C2634" s="443"/>
      <c r="D2634" s="43"/>
      <c r="E2634" s="474"/>
      <c r="K2634" s="391"/>
      <c r="L2634" s="225"/>
      <c r="M2634" s="225"/>
      <c r="N2634" s="225"/>
      <c r="O2634" s="225"/>
      <c r="P2634" s="225"/>
    </row>
    <row r="2635" spans="1:16" s="281" customFormat="1" ht="24" customHeight="1">
      <c r="A2635" s="473"/>
      <c r="B2635" s="443"/>
      <c r="C2635" s="443"/>
      <c r="D2635" s="43"/>
      <c r="E2635" s="474"/>
      <c r="K2635" s="391"/>
      <c r="L2635" s="225"/>
      <c r="M2635" s="225"/>
      <c r="N2635" s="225"/>
      <c r="O2635" s="225"/>
      <c r="P2635" s="225"/>
    </row>
    <row r="2636" spans="1:16" s="281" customFormat="1" ht="24" customHeight="1">
      <c r="A2636" s="473"/>
      <c r="B2636" s="443"/>
      <c r="C2636" s="443"/>
      <c r="D2636" s="43"/>
      <c r="E2636" s="474"/>
      <c r="K2636" s="391"/>
      <c r="L2636" s="225"/>
      <c r="M2636" s="225"/>
      <c r="N2636" s="225"/>
      <c r="O2636" s="225"/>
      <c r="P2636" s="225"/>
    </row>
    <row r="2637" spans="1:16" s="281" customFormat="1" ht="24" customHeight="1">
      <c r="A2637" s="473"/>
      <c r="B2637" s="443"/>
      <c r="C2637" s="443"/>
      <c r="D2637" s="43"/>
      <c r="E2637" s="474"/>
      <c r="K2637" s="391"/>
      <c r="L2637" s="225"/>
      <c r="M2637" s="225"/>
      <c r="N2637" s="225"/>
      <c r="O2637" s="225"/>
      <c r="P2637" s="225"/>
    </row>
    <row r="2638" spans="1:16" s="281" customFormat="1" ht="24" customHeight="1">
      <c r="A2638" s="473"/>
      <c r="B2638" s="443"/>
      <c r="C2638" s="443"/>
      <c r="D2638" s="43"/>
      <c r="E2638" s="474"/>
      <c r="K2638" s="391"/>
      <c r="L2638" s="225"/>
      <c r="M2638" s="225"/>
      <c r="N2638" s="225"/>
      <c r="O2638" s="225"/>
      <c r="P2638" s="225"/>
    </row>
    <row r="2639" spans="1:16" s="281" customFormat="1" ht="24" customHeight="1">
      <c r="A2639" s="473"/>
      <c r="B2639" s="443"/>
      <c r="C2639" s="443"/>
      <c r="D2639" s="43"/>
      <c r="E2639" s="474"/>
      <c r="K2639" s="391"/>
      <c r="L2639" s="225"/>
      <c r="M2639" s="225"/>
      <c r="N2639" s="225"/>
      <c r="O2639" s="225"/>
      <c r="P2639" s="225"/>
    </row>
    <row r="2640" spans="1:16" s="281" customFormat="1" ht="24" customHeight="1">
      <c r="A2640" s="473"/>
      <c r="B2640" s="443"/>
      <c r="C2640" s="443"/>
      <c r="D2640" s="43"/>
      <c r="E2640" s="474"/>
      <c r="K2640" s="391"/>
      <c r="L2640" s="225"/>
      <c r="M2640" s="225"/>
      <c r="N2640" s="225"/>
      <c r="O2640" s="225"/>
      <c r="P2640" s="225"/>
    </row>
    <row r="2641" spans="1:16" s="281" customFormat="1" ht="24" customHeight="1">
      <c r="A2641" s="473"/>
      <c r="B2641" s="443"/>
      <c r="C2641" s="443"/>
      <c r="D2641" s="43"/>
      <c r="E2641" s="474"/>
      <c r="K2641" s="391"/>
      <c r="L2641" s="225"/>
      <c r="M2641" s="225"/>
      <c r="N2641" s="225"/>
      <c r="O2641" s="225"/>
      <c r="P2641" s="225"/>
    </row>
    <row r="2642" spans="1:16" s="281" customFormat="1" ht="24" customHeight="1">
      <c r="A2642" s="473"/>
      <c r="B2642" s="443"/>
      <c r="C2642" s="443"/>
      <c r="D2642" s="43"/>
      <c r="E2642" s="474"/>
      <c r="K2642" s="391"/>
      <c r="L2642" s="225"/>
      <c r="M2642" s="225"/>
      <c r="N2642" s="225"/>
      <c r="O2642" s="225"/>
      <c r="P2642" s="225"/>
    </row>
    <row r="2643" spans="1:16" s="281" customFormat="1" ht="24" customHeight="1">
      <c r="A2643" s="473"/>
      <c r="B2643" s="443"/>
      <c r="C2643" s="443"/>
      <c r="D2643" s="43"/>
      <c r="E2643" s="474"/>
      <c r="K2643" s="391"/>
      <c r="L2643" s="225"/>
      <c r="M2643" s="225"/>
      <c r="N2643" s="225"/>
      <c r="O2643" s="225"/>
      <c r="P2643" s="225"/>
    </row>
    <row r="2644" spans="1:16" s="281" customFormat="1" ht="24" customHeight="1">
      <c r="A2644" s="473"/>
      <c r="B2644" s="443"/>
      <c r="C2644" s="443"/>
      <c r="D2644" s="43"/>
      <c r="E2644" s="474"/>
      <c r="K2644" s="391"/>
      <c r="L2644" s="225"/>
      <c r="M2644" s="225"/>
      <c r="N2644" s="225"/>
      <c r="O2644" s="225"/>
      <c r="P2644" s="225"/>
    </row>
    <row r="2645" spans="1:16" s="281" customFormat="1" ht="24" customHeight="1">
      <c r="A2645" s="473"/>
      <c r="B2645" s="443"/>
      <c r="C2645" s="443"/>
      <c r="D2645" s="43"/>
      <c r="E2645" s="474"/>
      <c r="K2645" s="391"/>
      <c r="L2645" s="225"/>
      <c r="M2645" s="225"/>
      <c r="N2645" s="225"/>
      <c r="O2645" s="225"/>
      <c r="P2645" s="225"/>
    </row>
    <row r="2646" spans="1:16" s="281" customFormat="1" ht="24" customHeight="1">
      <c r="A2646" s="473"/>
      <c r="B2646" s="443"/>
      <c r="C2646" s="443"/>
      <c r="D2646" s="43"/>
      <c r="E2646" s="474"/>
      <c r="K2646" s="391"/>
      <c r="L2646" s="225"/>
      <c r="M2646" s="225"/>
      <c r="N2646" s="225"/>
      <c r="O2646" s="225"/>
      <c r="P2646" s="225"/>
    </row>
    <row r="2647" spans="1:16" s="281" customFormat="1" ht="24" customHeight="1">
      <c r="A2647" s="473"/>
      <c r="B2647" s="443"/>
      <c r="C2647" s="443"/>
      <c r="D2647" s="43"/>
      <c r="E2647" s="474"/>
      <c r="K2647" s="391"/>
      <c r="L2647" s="225"/>
      <c r="M2647" s="225"/>
      <c r="N2647" s="225"/>
      <c r="O2647" s="225"/>
      <c r="P2647" s="225"/>
    </row>
    <row r="2648" spans="1:16" s="281" customFormat="1" ht="24" customHeight="1">
      <c r="A2648" s="473"/>
      <c r="B2648" s="443"/>
      <c r="C2648" s="443"/>
      <c r="D2648" s="43"/>
      <c r="E2648" s="474"/>
      <c r="K2648" s="391"/>
      <c r="L2648" s="225"/>
      <c r="M2648" s="225"/>
      <c r="N2648" s="225"/>
      <c r="O2648" s="225"/>
      <c r="P2648" s="225"/>
    </row>
    <row r="2649" spans="1:16" s="281" customFormat="1" ht="24" customHeight="1">
      <c r="A2649" s="473"/>
      <c r="B2649" s="443"/>
      <c r="C2649" s="443"/>
      <c r="D2649" s="43"/>
      <c r="E2649" s="474"/>
      <c r="K2649" s="391"/>
      <c r="L2649" s="225"/>
      <c r="M2649" s="225"/>
      <c r="N2649" s="225"/>
      <c r="O2649" s="225"/>
      <c r="P2649" s="225"/>
    </row>
    <row r="2650" spans="1:16" s="281" customFormat="1" ht="24" customHeight="1">
      <c r="A2650" s="473"/>
      <c r="B2650" s="443"/>
      <c r="C2650" s="443"/>
      <c r="D2650" s="43"/>
      <c r="E2650" s="474"/>
      <c r="K2650" s="391"/>
      <c r="L2650" s="225"/>
      <c r="M2650" s="225"/>
      <c r="N2650" s="225"/>
      <c r="O2650" s="225"/>
      <c r="P2650" s="225"/>
    </row>
    <row r="2651" spans="1:16" s="281" customFormat="1" ht="24" customHeight="1">
      <c r="A2651" s="473"/>
      <c r="B2651" s="443"/>
      <c r="C2651" s="443"/>
      <c r="D2651" s="43"/>
      <c r="E2651" s="474"/>
      <c r="K2651" s="391"/>
      <c r="L2651" s="225"/>
      <c r="M2651" s="225"/>
      <c r="N2651" s="225"/>
      <c r="O2651" s="225"/>
      <c r="P2651" s="225"/>
    </row>
    <row r="2652" spans="1:16" s="281" customFormat="1" ht="24" customHeight="1">
      <c r="A2652" s="473"/>
      <c r="B2652" s="443"/>
      <c r="C2652" s="443"/>
      <c r="D2652" s="43"/>
      <c r="E2652" s="474"/>
      <c r="K2652" s="391"/>
      <c r="L2652" s="225"/>
      <c r="M2652" s="225"/>
      <c r="N2652" s="225"/>
      <c r="O2652" s="225"/>
      <c r="P2652" s="225"/>
    </row>
    <row r="2653" spans="1:16" s="281" customFormat="1" ht="24" customHeight="1">
      <c r="A2653" s="473"/>
      <c r="B2653" s="443"/>
      <c r="C2653" s="443"/>
      <c r="D2653" s="43"/>
      <c r="E2653" s="474"/>
      <c r="K2653" s="391"/>
      <c r="L2653" s="225"/>
      <c r="M2653" s="225"/>
      <c r="N2653" s="225"/>
      <c r="O2653" s="225"/>
      <c r="P2653" s="225"/>
    </row>
    <row r="2654" spans="1:16" s="281" customFormat="1" ht="24" customHeight="1">
      <c r="A2654" s="473"/>
      <c r="B2654" s="443"/>
      <c r="C2654" s="443"/>
      <c r="D2654" s="43"/>
      <c r="E2654" s="474"/>
      <c r="K2654" s="391"/>
      <c r="L2654" s="225"/>
      <c r="M2654" s="225"/>
      <c r="N2654" s="225"/>
      <c r="O2654" s="225"/>
      <c r="P2654" s="225"/>
    </row>
    <row r="2655" spans="1:16" s="281" customFormat="1" ht="24" customHeight="1">
      <c r="A2655" s="473"/>
      <c r="B2655" s="443"/>
      <c r="C2655" s="443"/>
      <c r="D2655" s="43"/>
      <c r="E2655" s="474"/>
      <c r="K2655" s="391"/>
      <c r="L2655" s="225"/>
      <c r="M2655" s="225"/>
      <c r="N2655" s="225"/>
      <c r="O2655" s="225"/>
      <c r="P2655" s="225"/>
    </row>
    <row r="2656" spans="1:16" s="281" customFormat="1" ht="24" customHeight="1">
      <c r="A2656" s="473"/>
      <c r="B2656" s="443"/>
      <c r="C2656" s="443"/>
      <c r="D2656" s="43"/>
      <c r="E2656" s="474"/>
      <c r="K2656" s="391"/>
      <c r="L2656" s="225"/>
      <c r="M2656" s="225"/>
      <c r="N2656" s="225"/>
      <c r="O2656" s="225"/>
      <c r="P2656" s="225"/>
    </row>
    <row r="2657" spans="1:16" s="281" customFormat="1" ht="24" customHeight="1">
      <c r="A2657" s="473"/>
      <c r="B2657" s="443"/>
      <c r="C2657" s="443"/>
      <c r="D2657" s="43"/>
      <c r="E2657" s="474"/>
      <c r="K2657" s="391"/>
      <c r="L2657" s="225"/>
      <c r="M2657" s="225"/>
      <c r="N2657" s="225"/>
      <c r="O2657" s="225"/>
      <c r="P2657" s="225"/>
    </row>
    <row r="2658" spans="1:16" s="281" customFormat="1" ht="24" customHeight="1">
      <c r="A2658" s="473"/>
      <c r="B2658" s="443"/>
      <c r="C2658" s="443"/>
      <c r="D2658" s="43"/>
      <c r="E2658" s="474"/>
      <c r="K2658" s="391"/>
      <c r="L2658" s="225"/>
      <c r="M2658" s="225"/>
      <c r="N2658" s="225"/>
      <c r="O2658" s="225"/>
      <c r="P2658" s="225"/>
    </row>
    <row r="2659" spans="1:16" s="281" customFormat="1" ht="24" customHeight="1">
      <c r="A2659" s="473"/>
      <c r="B2659" s="443"/>
      <c r="C2659" s="443"/>
      <c r="D2659" s="43"/>
      <c r="E2659" s="474"/>
      <c r="K2659" s="391"/>
      <c r="L2659" s="225"/>
      <c r="M2659" s="225"/>
      <c r="N2659" s="225"/>
      <c r="O2659" s="225"/>
      <c r="P2659" s="225"/>
    </row>
    <row r="2660" spans="1:16" s="281" customFormat="1" ht="24" customHeight="1">
      <c r="A2660" s="473"/>
      <c r="B2660" s="443"/>
      <c r="C2660" s="443"/>
      <c r="D2660" s="43"/>
      <c r="E2660" s="474"/>
      <c r="K2660" s="391"/>
      <c r="L2660" s="225"/>
      <c r="M2660" s="225"/>
      <c r="N2660" s="225"/>
      <c r="O2660" s="225"/>
      <c r="P2660" s="225"/>
    </row>
    <row r="2661" spans="1:16" s="281" customFormat="1" ht="24" customHeight="1">
      <c r="A2661" s="473"/>
      <c r="B2661" s="443"/>
      <c r="C2661" s="443"/>
      <c r="D2661" s="43"/>
      <c r="E2661" s="474"/>
      <c r="K2661" s="391"/>
      <c r="L2661" s="225"/>
      <c r="M2661" s="225"/>
      <c r="N2661" s="225"/>
      <c r="O2661" s="225"/>
      <c r="P2661" s="225"/>
    </row>
    <row r="2662" spans="1:16" s="281" customFormat="1" ht="24" customHeight="1">
      <c r="A2662" s="473"/>
      <c r="B2662" s="443"/>
      <c r="C2662" s="443"/>
      <c r="D2662" s="43"/>
      <c r="E2662" s="474"/>
      <c r="K2662" s="391"/>
      <c r="L2662" s="225"/>
      <c r="M2662" s="225"/>
      <c r="N2662" s="225"/>
      <c r="O2662" s="225"/>
      <c r="P2662" s="225"/>
    </row>
    <row r="2663" spans="1:16" s="281" customFormat="1" ht="24" customHeight="1">
      <c r="A2663" s="473"/>
      <c r="B2663" s="443"/>
      <c r="C2663" s="443"/>
      <c r="D2663" s="43"/>
      <c r="E2663" s="474"/>
      <c r="K2663" s="391"/>
      <c r="L2663" s="225"/>
      <c r="M2663" s="225"/>
      <c r="N2663" s="225"/>
      <c r="O2663" s="225"/>
      <c r="P2663" s="225"/>
    </row>
    <row r="2664" spans="1:16" s="281" customFormat="1" ht="24" customHeight="1">
      <c r="A2664" s="473"/>
      <c r="B2664" s="443"/>
      <c r="C2664" s="443"/>
      <c r="D2664" s="43"/>
      <c r="E2664" s="474"/>
      <c r="K2664" s="391"/>
      <c r="L2664" s="225"/>
      <c r="M2664" s="225"/>
      <c r="N2664" s="225"/>
      <c r="O2664" s="225"/>
      <c r="P2664" s="225"/>
    </row>
    <row r="2665" spans="1:16" s="281" customFormat="1" ht="24" customHeight="1">
      <c r="A2665" s="473"/>
      <c r="B2665" s="443"/>
      <c r="C2665" s="443"/>
      <c r="D2665" s="43"/>
      <c r="E2665" s="474"/>
      <c r="K2665" s="391"/>
      <c r="L2665" s="225"/>
      <c r="M2665" s="225"/>
      <c r="N2665" s="225"/>
      <c r="O2665" s="225"/>
      <c r="P2665" s="225"/>
    </row>
    <row r="2666" spans="1:16" s="281" customFormat="1" ht="24" customHeight="1">
      <c r="A2666" s="473"/>
      <c r="B2666" s="443"/>
      <c r="C2666" s="443"/>
      <c r="D2666" s="43"/>
      <c r="E2666" s="474"/>
      <c r="K2666" s="391"/>
      <c r="L2666" s="225"/>
      <c r="M2666" s="225"/>
      <c r="N2666" s="225"/>
      <c r="O2666" s="225"/>
      <c r="P2666" s="225"/>
    </row>
    <row r="2667" spans="1:16" s="281" customFormat="1" ht="24" customHeight="1">
      <c r="A2667" s="473"/>
      <c r="B2667" s="443"/>
      <c r="C2667" s="443"/>
      <c r="D2667" s="43"/>
      <c r="E2667" s="474"/>
      <c r="K2667" s="391"/>
      <c r="L2667" s="225"/>
      <c r="M2667" s="225"/>
      <c r="N2667" s="225"/>
      <c r="O2667" s="225"/>
      <c r="P2667" s="225"/>
    </row>
    <row r="2668" spans="1:16" s="281" customFormat="1" ht="24" customHeight="1">
      <c r="A2668" s="473"/>
      <c r="B2668" s="443"/>
      <c r="C2668" s="443"/>
      <c r="D2668" s="43"/>
      <c r="E2668" s="474"/>
      <c r="K2668" s="391"/>
      <c r="L2668" s="225"/>
      <c r="M2668" s="225"/>
      <c r="N2668" s="225"/>
      <c r="O2668" s="225"/>
      <c r="P2668" s="225"/>
    </row>
    <row r="2669" spans="1:16" s="281" customFormat="1" ht="24" customHeight="1">
      <c r="A2669" s="473"/>
      <c r="B2669" s="443"/>
      <c r="C2669" s="443"/>
      <c r="D2669" s="43"/>
      <c r="E2669" s="474"/>
      <c r="K2669" s="391"/>
      <c r="L2669" s="225"/>
      <c r="M2669" s="225"/>
      <c r="N2669" s="225"/>
      <c r="O2669" s="225"/>
      <c r="P2669" s="225"/>
    </row>
    <row r="2670" spans="1:16" s="281" customFormat="1" ht="24" customHeight="1">
      <c r="A2670" s="473"/>
      <c r="B2670" s="443"/>
      <c r="C2670" s="443"/>
      <c r="D2670" s="43"/>
      <c r="E2670" s="474"/>
      <c r="K2670" s="391"/>
      <c r="L2670" s="225"/>
      <c r="M2670" s="225"/>
      <c r="N2670" s="225"/>
      <c r="O2670" s="225"/>
      <c r="P2670" s="225"/>
    </row>
    <row r="2671" spans="1:16" s="281" customFormat="1" ht="24" customHeight="1">
      <c r="A2671" s="473"/>
      <c r="B2671" s="443"/>
      <c r="C2671" s="443"/>
      <c r="D2671" s="43"/>
      <c r="E2671" s="474"/>
      <c r="K2671" s="391"/>
      <c r="L2671" s="225"/>
      <c r="M2671" s="225"/>
      <c r="N2671" s="225"/>
      <c r="O2671" s="225"/>
      <c r="P2671" s="225"/>
    </row>
    <row r="2672" spans="1:16" s="281" customFormat="1" ht="24" customHeight="1">
      <c r="A2672" s="473"/>
      <c r="B2672" s="443"/>
      <c r="C2672" s="443"/>
      <c r="D2672" s="43"/>
      <c r="E2672" s="474"/>
      <c r="K2672" s="391"/>
      <c r="L2672" s="225"/>
      <c r="M2672" s="225"/>
      <c r="N2672" s="225"/>
      <c r="O2672" s="225"/>
      <c r="P2672" s="225"/>
    </row>
    <row r="2673" spans="1:16" s="281" customFormat="1" ht="24" customHeight="1">
      <c r="A2673" s="473"/>
      <c r="B2673" s="443"/>
      <c r="C2673" s="443"/>
      <c r="D2673" s="43"/>
      <c r="E2673" s="474"/>
      <c r="K2673" s="391"/>
      <c r="L2673" s="225"/>
      <c r="M2673" s="225"/>
      <c r="N2673" s="225"/>
      <c r="O2673" s="225"/>
      <c r="P2673" s="225"/>
    </row>
    <row r="2674" spans="1:16" s="281" customFormat="1" ht="24" customHeight="1">
      <c r="A2674" s="473"/>
      <c r="B2674" s="443"/>
      <c r="C2674" s="443"/>
      <c r="D2674" s="43"/>
      <c r="E2674" s="474"/>
      <c r="K2674" s="391"/>
      <c r="L2674" s="225"/>
      <c r="M2674" s="225"/>
      <c r="N2674" s="225"/>
      <c r="O2674" s="225"/>
      <c r="P2674" s="225"/>
    </row>
    <row r="2675" spans="1:16" s="281" customFormat="1" ht="24" customHeight="1">
      <c r="A2675" s="473"/>
      <c r="B2675" s="443"/>
      <c r="C2675" s="443"/>
      <c r="D2675" s="43"/>
      <c r="E2675" s="474"/>
      <c r="K2675" s="391"/>
      <c r="L2675" s="225"/>
      <c r="M2675" s="225"/>
      <c r="N2675" s="225"/>
      <c r="O2675" s="225"/>
      <c r="P2675" s="225"/>
    </row>
    <row r="2676" spans="1:16" s="281" customFormat="1" ht="24" customHeight="1">
      <c r="A2676" s="473"/>
      <c r="B2676" s="443"/>
      <c r="C2676" s="443"/>
      <c r="D2676" s="43"/>
      <c r="E2676" s="474"/>
      <c r="K2676" s="391"/>
      <c r="L2676" s="225"/>
      <c r="M2676" s="225"/>
      <c r="N2676" s="225"/>
      <c r="O2676" s="225"/>
      <c r="P2676" s="225"/>
    </row>
    <row r="2677" spans="1:16" s="281" customFormat="1" ht="24" customHeight="1">
      <c r="A2677" s="473"/>
      <c r="B2677" s="443"/>
      <c r="C2677" s="443"/>
      <c r="D2677" s="43"/>
      <c r="E2677" s="474"/>
      <c r="K2677" s="391"/>
      <c r="L2677" s="225"/>
      <c r="M2677" s="225"/>
      <c r="N2677" s="225"/>
      <c r="O2677" s="225"/>
      <c r="P2677" s="225"/>
    </row>
    <row r="2678" spans="1:16" s="281" customFormat="1" ht="24" customHeight="1">
      <c r="A2678" s="473"/>
      <c r="B2678" s="443"/>
      <c r="C2678" s="443"/>
      <c r="D2678" s="43"/>
      <c r="E2678" s="474"/>
      <c r="K2678" s="391"/>
      <c r="L2678" s="225"/>
      <c r="M2678" s="225"/>
      <c r="N2678" s="225"/>
      <c r="O2678" s="225"/>
      <c r="P2678" s="225"/>
    </row>
    <row r="2679" spans="1:16" s="281" customFormat="1" ht="24" customHeight="1">
      <c r="A2679" s="473"/>
      <c r="B2679" s="443"/>
      <c r="C2679" s="443"/>
      <c r="D2679" s="43"/>
      <c r="E2679" s="474"/>
      <c r="K2679" s="391"/>
      <c r="L2679" s="225"/>
      <c r="M2679" s="225"/>
      <c r="N2679" s="225"/>
      <c r="O2679" s="225"/>
      <c r="P2679" s="225"/>
    </row>
    <row r="2680" spans="1:16" s="281" customFormat="1" ht="24" customHeight="1">
      <c r="A2680" s="473"/>
      <c r="B2680" s="443"/>
      <c r="C2680" s="443"/>
      <c r="D2680" s="43"/>
      <c r="E2680" s="474"/>
      <c r="K2680" s="391"/>
      <c r="L2680" s="225"/>
      <c r="M2680" s="225"/>
      <c r="N2680" s="225"/>
      <c r="O2680" s="225"/>
      <c r="P2680" s="225"/>
    </row>
    <row r="2681" spans="1:16" s="281" customFormat="1" ht="24" customHeight="1">
      <c r="A2681" s="473"/>
      <c r="B2681" s="443"/>
      <c r="C2681" s="443"/>
      <c r="D2681" s="43"/>
      <c r="E2681" s="474"/>
      <c r="K2681" s="391"/>
      <c r="L2681" s="225"/>
      <c r="M2681" s="225"/>
      <c r="N2681" s="225"/>
      <c r="O2681" s="225"/>
      <c r="P2681" s="225"/>
    </row>
    <row r="2682" spans="1:16" s="281" customFormat="1" ht="24" customHeight="1">
      <c r="A2682" s="473"/>
      <c r="B2682" s="443"/>
      <c r="C2682" s="443"/>
      <c r="D2682" s="43"/>
      <c r="E2682" s="474"/>
      <c r="K2682" s="391"/>
      <c r="L2682" s="225"/>
      <c r="M2682" s="225"/>
      <c r="N2682" s="225"/>
      <c r="O2682" s="225"/>
      <c r="P2682" s="225"/>
    </row>
    <row r="2683" spans="1:16" s="281" customFormat="1" ht="24" customHeight="1">
      <c r="A2683" s="473"/>
      <c r="B2683" s="443"/>
      <c r="C2683" s="443"/>
      <c r="D2683" s="43"/>
      <c r="E2683" s="474"/>
      <c r="K2683" s="391"/>
      <c r="L2683" s="225"/>
      <c r="M2683" s="225"/>
      <c r="N2683" s="225"/>
      <c r="O2683" s="225"/>
      <c r="P2683" s="225"/>
    </row>
    <row r="2684" spans="1:16" s="281" customFormat="1" ht="24" customHeight="1">
      <c r="A2684" s="473"/>
      <c r="B2684" s="443"/>
      <c r="C2684" s="443"/>
      <c r="D2684" s="43"/>
      <c r="E2684" s="474"/>
      <c r="K2684" s="391"/>
      <c r="L2684" s="225"/>
      <c r="M2684" s="225"/>
      <c r="N2684" s="225"/>
      <c r="O2684" s="225"/>
      <c r="P2684" s="225"/>
    </row>
    <row r="2685" spans="1:16" s="281" customFormat="1" ht="24" customHeight="1">
      <c r="A2685" s="473"/>
      <c r="B2685" s="443"/>
      <c r="C2685" s="443"/>
      <c r="D2685" s="43"/>
      <c r="E2685" s="474"/>
      <c r="K2685" s="391"/>
      <c r="L2685" s="225"/>
      <c r="M2685" s="225"/>
      <c r="N2685" s="225"/>
      <c r="O2685" s="225"/>
      <c r="P2685" s="225"/>
    </row>
    <row r="2686" spans="1:16" s="281" customFormat="1" ht="24" customHeight="1">
      <c r="A2686" s="473"/>
      <c r="B2686" s="443"/>
      <c r="C2686" s="443"/>
      <c r="D2686" s="43"/>
      <c r="E2686" s="474"/>
      <c r="K2686" s="391"/>
      <c r="L2686" s="225"/>
      <c r="M2686" s="225"/>
      <c r="N2686" s="225"/>
      <c r="O2686" s="225"/>
      <c r="P2686" s="225"/>
    </row>
    <row r="2687" spans="1:16" s="281" customFormat="1" ht="24" customHeight="1">
      <c r="A2687" s="473"/>
      <c r="B2687" s="443"/>
      <c r="C2687" s="443"/>
      <c r="D2687" s="43"/>
      <c r="E2687" s="474"/>
      <c r="K2687" s="391"/>
      <c r="L2687" s="225"/>
      <c r="M2687" s="225"/>
      <c r="N2687" s="225"/>
      <c r="O2687" s="225"/>
      <c r="P2687" s="225"/>
    </row>
    <row r="2688" spans="1:16" s="281" customFormat="1" ht="24" customHeight="1">
      <c r="A2688" s="473"/>
      <c r="B2688" s="443"/>
      <c r="C2688" s="443"/>
      <c r="D2688" s="43"/>
      <c r="E2688" s="474"/>
      <c r="K2688" s="391"/>
      <c r="L2688" s="225"/>
      <c r="M2688" s="225"/>
      <c r="N2688" s="225"/>
      <c r="O2688" s="225"/>
      <c r="P2688" s="225"/>
    </row>
    <row r="2689" spans="1:16" s="281" customFormat="1" ht="24" customHeight="1">
      <c r="A2689" s="473"/>
      <c r="B2689" s="443"/>
      <c r="C2689" s="443"/>
      <c r="D2689" s="43"/>
      <c r="E2689" s="474"/>
      <c r="K2689" s="391"/>
      <c r="L2689" s="225"/>
      <c r="M2689" s="225"/>
      <c r="N2689" s="225"/>
      <c r="O2689" s="225"/>
      <c r="P2689" s="225"/>
    </row>
    <row r="2690" spans="1:16" s="281" customFormat="1" ht="24" customHeight="1">
      <c r="A2690" s="473"/>
      <c r="B2690" s="443"/>
      <c r="C2690" s="443"/>
      <c r="D2690" s="43"/>
      <c r="E2690" s="474"/>
      <c r="K2690" s="391"/>
      <c r="L2690" s="225"/>
      <c r="M2690" s="225"/>
      <c r="N2690" s="225"/>
      <c r="O2690" s="225"/>
      <c r="P2690" s="225"/>
    </row>
    <row r="2691" spans="1:16" s="281" customFormat="1" ht="24" customHeight="1">
      <c r="A2691" s="473"/>
      <c r="B2691" s="443"/>
      <c r="C2691" s="443"/>
      <c r="D2691" s="43"/>
      <c r="E2691" s="474"/>
      <c r="K2691" s="391"/>
      <c r="L2691" s="225"/>
      <c r="M2691" s="225"/>
      <c r="N2691" s="225"/>
      <c r="O2691" s="225"/>
      <c r="P2691" s="225"/>
    </row>
    <row r="2692" spans="1:16" s="281" customFormat="1" ht="24" customHeight="1">
      <c r="A2692" s="473"/>
      <c r="B2692" s="443"/>
      <c r="C2692" s="443"/>
      <c r="D2692" s="43"/>
      <c r="E2692" s="474"/>
      <c r="K2692" s="391"/>
      <c r="L2692" s="225"/>
      <c r="M2692" s="225"/>
      <c r="N2692" s="225"/>
      <c r="O2692" s="225"/>
      <c r="P2692" s="225"/>
    </row>
    <row r="2693" spans="1:16" s="281" customFormat="1" ht="24" customHeight="1">
      <c r="A2693" s="473"/>
      <c r="B2693" s="443"/>
      <c r="C2693" s="443"/>
      <c r="D2693" s="43"/>
      <c r="E2693" s="474"/>
      <c r="K2693" s="391"/>
      <c r="L2693" s="225"/>
      <c r="M2693" s="225"/>
      <c r="N2693" s="225"/>
      <c r="O2693" s="225"/>
      <c r="P2693" s="225"/>
    </row>
    <row r="2694" spans="1:16" s="281" customFormat="1" ht="24" customHeight="1">
      <c r="A2694" s="473"/>
      <c r="B2694" s="443"/>
      <c r="C2694" s="443"/>
      <c r="D2694" s="43"/>
      <c r="E2694" s="474"/>
      <c r="K2694" s="391"/>
      <c r="L2694" s="225"/>
      <c r="M2694" s="225"/>
      <c r="N2694" s="225"/>
      <c r="O2694" s="225"/>
      <c r="P2694" s="225"/>
    </row>
    <row r="2695" spans="1:16" s="281" customFormat="1" ht="24" customHeight="1">
      <c r="A2695" s="473"/>
      <c r="B2695" s="443"/>
      <c r="C2695" s="443"/>
      <c r="D2695" s="43"/>
      <c r="E2695" s="474"/>
      <c r="K2695" s="391"/>
      <c r="L2695" s="225"/>
      <c r="M2695" s="225"/>
      <c r="N2695" s="225"/>
      <c r="O2695" s="225"/>
      <c r="P2695" s="225"/>
    </row>
    <row r="2696" spans="1:16" s="281" customFormat="1" ht="24" customHeight="1">
      <c r="A2696" s="473"/>
      <c r="B2696" s="443"/>
      <c r="C2696" s="443"/>
      <c r="D2696" s="43"/>
      <c r="E2696" s="474"/>
      <c r="K2696" s="391"/>
      <c r="L2696" s="225"/>
      <c r="M2696" s="225"/>
      <c r="N2696" s="225"/>
      <c r="O2696" s="225"/>
      <c r="P2696" s="225"/>
    </row>
    <row r="2697" spans="1:16" s="281" customFormat="1" ht="24" customHeight="1">
      <c r="A2697" s="473"/>
      <c r="B2697" s="443"/>
      <c r="C2697" s="443"/>
      <c r="D2697" s="43"/>
      <c r="E2697" s="474"/>
      <c r="K2697" s="391"/>
      <c r="L2697" s="225"/>
      <c r="M2697" s="225"/>
      <c r="N2697" s="225"/>
      <c r="O2697" s="225"/>
      <c r="P2697" s="225"/>
    </row>
    <row r="2698" spans="1:16" s="281" customFormat="1" ht="24" customHeight="1">
      <c r="A2698" s="473"/>
      <c r="B2698" s="443"/>
      <c r="C2698" s="443"/>
      <c r="D2698" s="43"/>
      <c r="E2698" s="474"/>
      <c r="K2698" s="391"/>
      <c r="L2698" s="225"/>
      <c r="M2698" s="225"/>
      <c r="N2698" s="225"/>
      <c r="O2698" s="225"/>
      <c r="P2698" s="225"/>
    </row>
    <row r="2699" spans="1:16" s="281" customFormat="1" ht="24" customHeight="1">
      <c r="A2699" s="473"/>
      <c r="B2699" s="443"/>
      <c r="C2699" s="443"/>
      <c r="D2699" s="43"/>
      <c r="E2699" s="474"/>
      <c r="K2699" s="391"/>
      <c r="L2699" s="225"/>
      <c r="M2699" s="225"/>
      <c r="N2699" s="225"/>
      <c r="O2699" s="225"/>
      <c r="P2699" s="225"/>
    </row>
    <row r="2700" spans="1:16" s="281" customFormat="1" ht="24" customHeight="1">
      <c r="A2700" s="473"/>
      <c r="B2700" s="443"/>
      <c r="C2700" s="443"/>
      <c r="D2700" s="43"/>
      <c r="E2700" s="474"/>
      <c r="K2700" s="391"/>
      <c r="L2700" s="225"/>
      <c r="M2700" s="225"/>
      <c r="N2700" s="225"/>
      <c r="O2700" s="225"/>
      <c r="P2700" s="225"/>
    </row>
    <row r="2701" spans="1:16" s="281" customFormat="1" ht="24" customHeight="1">
      <c r="A2701" s="473"/>
      <c r="B2701" s="443"/>
      <c r="C2701" s="443"/>
      <c r="D2701" s="43"/>
      <c r="E2701" s="474"/>
      <c r="K2701" s="391"/>
      <c r="L2701" s="225"/>
      <c r="M2701" s="225"/>
      <c r="N2701" s="225"/>
      <c r="O2701" s="225"/>
      <c r="P2701" s="225"/>
    </row>
    <row r="2702" spans="1:16" s="281" customFormat="1" ht="24" customHeight="1">
      <c r="A2702" s="473"/>
      <c r="B2702" s="443"/>
      <c r="C2702" s="443"/>
      <c r="D2702" s="43"/>
      <c r="E2702" s="474"/>
      <c r="K2702" s="391"/>
      <c r="L2702" s="225"/>
      <c r="M2702" s="225"/>
      <c r="N2702" s="225"/>
      <c r="O2702" s="225"/>
      <c r="P2702" s="225"/>
    </row>
    <row r="2703" spans="1:16" s="281" customFormat="1" ht="24" customHeight="1">
      <c r="A2703" s="473"/>
      <c r="B2703" s="443"/>
      <c r="C2703" s="443"/>
      <c r="D2703" s="43"/>
      <c r="E2703" s="474"/>
      <c r="K2703" s="391"/>
      <c r="L2703" s="225"/>
      <c r="M2703" s="225"/>
      <c r="N2703" s="225"/>
      <c r="O2703" s="225"/>
      <c r="P2703" s="225"/>
    </row>
    <row r="2704" spans="1:16" s="281" customFormat="1" ht="24" customHeight="1">
      <c r="A2704" s="473"/>
      <c r="B2704" s="443"/>
      <c r="C2704" s="443"/>
      <c r="D2704" s="43"/>
      <c r="E2704" s="474"/>
      <c r="K2704" s="391"/>
      <c r="L2704" s="225"/>
      <c r="M2704" s="225"/>
      <c r="N2704" s="225"/>
      <c r="O2704" s="225"/>
      <c r="P2704" s="225"/>
    </row>
    <row r="2705" spans="1:16" s="281" customFormat="1" ht="24" customHeight="1">
      <c r="A2705" s="473"/>
      <c r="B2705" s="443"/>
      <c r="C2705" s="443"/>
      <c r="D2705" s="43"/>
      <c r="E2705" s="474"/>
      <c r="K2705" s="391"/>
      <c r="L2705" s="225"/>
      <c r="M2705" s="225"/>
      <c r="N2705" s="225"/>
      <c r="O2705" s="225"/>
      <c r="P2705" s="225"/>
    </row>
    <row r="2706" spans="1:16" s="281" customFormat="1" ht="24" customHeight="1">
      <c r="A2706" s="473"/>
      <c r="B2706" s="443"/>
      <c r="C2706" s="443"/>
      <c r="D2706" s="43"/>
      <c r="E2706" s="474"/>
      <c r="K2706" s="391"/>
      <c r="L2706" s="225"/>
      <c r="M2706" s="225"/>
      <c r="N2706" s="225"/>
      <c r="O2706" s="225"/>
      <c r="P2706" s="225"/>
    </row>
    <row r="2707" spans="1:16" s="281" customFormat="1" ht="24" customHeight="1">
      <c r="A2707" s="473"/>
      <c r="B2707" s="443"/>
      <c r="C2707" s="443"/>
      <c r="D2707" s="43"/>
      <c r="E2707" s="474"/>
      <c r="K2707" s="391"/>
      <c r="L2707" s="225"/>
      <c r="M2707" s="225"/>
      <c r="N2707" s="225"/>
      <c r="O2707" s="225"/>
      <c r="P2707" s="225"/>
    </row>
    <row r="2708" spans="1:16" s="281" customFormat="1" ht="24" customHeight="1">
      <c r="A2708" s="473"/>
      <c r="B2708" s="443"/>
      <c r="C2708" s="443"/>
      <c r="D2708" s="43"/>
      <c r="E2708" s="474"/>
      <c r="K2708" s="391"/>
      <c r="L2708" s="225"/>
      <c r="M2708" s="225"/>
      <c r="N2708" s="225"/>
      <c r="O2708" s="225"/>
      <c r="P2708" s="225"/>
    </row>
    <row r="2709" spans="1:16" s="281" customFormat="1" ht="24" customHeight="1">
      <c r="A2709" s="473"/>
      <c r="B2709" s="443"/>
      <c r="C2709" s="443"/>
      <c r="D2709" s="43"/>
      <c r="E2709" s="474"/>
      <c r="K2709" s="391"/>
      <c r="L2709" s="225"/>
      <c r="M2709" s="225"/>
      <c r="N2709" s="225"/>
      <c r="O2709" s="225"/>
      <c r="P2709" s="225"/>
    </row>
    <row r="2710" spans="1:16" s="281" customFormat="1" ht="24" customHeight="1">
      <c r="A2710" s="473"/>
      <c r="B2710" s="443"/>
      <c r="C2710" s="443"/>
      <c r="D2710" s="43"/>
      <c r="E2710" s="474"/>
      <c r="K2710" s="391"/>
      <c r="L2710" s="225"/>
      <c r="M2710" s="225"/>
      <c r="N2710" s="225"/>
      <c r="O2710" s="225"/>
      <c r="P2710" s="225"/>
    </row>
    <row r="2711" spans="1:16" s="281" customFormat="1" ht="24" customHeight="1">
      <c r="A2711" s="473"/>
      <c r="B2711" s="443"/>
      <c r="C2711" s="443"/>
      <c r="D2711" s="43"/>
      <c r="E2711" s="474"/>
      <c r="K2711" s="391"/>
      <c r="L2711" s="225"/>
      <c r="M2711" s="225"/>
      <c r="N2711" s="225"/>
      <c r="O2711" s="225"/>
      <c r="P2711" s="225"/>
    </row>
    <row r="2712" spans="1:16" s="281" customFormat="1" ht="24" customHeight="1">
      <c r="A2712" s="473"/>
      <c r="B2712" s="443"/>
      <c r="C2712" s="443"/>
      <c r="D2712" s="43"/>
      <c r="E2712" s="474"/>
      <c r="K2712" s="391"/>
      <c r="L2712" s="225"/>
      <c r="M2712" s="225"/>
      <c r="N2712" s="225"/>
      <c r="O2712" s="225"/>
      <c r="P2712" s="225"/>
    </row>
    <row r="2713" spans="1:16" s="281" customFormat="1" ht="24" customHeight="1">
      <c r="A2713" s="473"/>
      <c r="B2713" s="443"/>
      <c r="C2713" s="443"/>
      <c r="D2713" s="43"/>
      <c r="E2713" s="474"/>
      <c r="K2713" s="391"/>
      <c r="L2713" s="225"/>
      <c r="M2713" s="225"/>
      <c r="N2713" s="225"/>
      <c r="O2713" s="225"/>
      <c r="P2713" s="225"/>
    </row>
    <row r="2714" spans="1:16" s="281" customFormat="1" ht="24" customHeight="1">
      <c r="A2714" s="473"/>
      <c r="B2714" s="443"/>
      <c r="C2714" s="443"/>
      <c r="D2714" s="43"/>
      <c r="E2714" s="474"/>
      <c r="K2714" s="391"/>
      <c r="L2714" s="225"/>
      <c r="M2714" s="225"/>
      <c r="N2714" s="225"/>
      <c r="O2714" s="225"/>
      <c r="P2714" s="225"/>
    </row>
    <row r="2715" spans="1:16" s="281" customFormat="1" ht="24" customHeight="1">
      <c r="A2715" s="473"/>
      <c r="B2715" s="443"/>
      <c r="C2715" s="443"/>
      <c r="D2715" s="43"/>
      <c r="E2715" s="474"/>
      <c r="K2715" s="391"/>
      <c r="L2715" s="225"/>
      <c r="M2715" s="225"/>
      <c r="N2715" s="225"/>
      <c r="O2715" s="225"/>
      <c r="P2715" s="225"/>
    </row>
    <row r="2716" spans="1:16" s="281" customFormat="1" ht="24" customHeight="1">
      <c r="A2716" s="473"/>
      <c r="B2716" s="443"/>
      <c r="C2716" s="443"/>
      <c r="D2716" s="43"/>
      <c r="E2716" s="474"/>
      <c r="K2716" s="391"/>
      <c r="L2716" s="225"/>
      <c r="M2716" s="225"/>
      <c r="N2716" s="225"/>
      <c r="O2716" s="225"/>
      <c r="P2716" s="225"/>
    </row>
    <row r="2717" spans="1:16" s="281" customFormat="1" ht="24" customHeight="1">
      <c r="A2717" s="473"/>
      <c r="B2717" s="443"/>
      <c r="C2717" s="443"/>
      <c r="D2717" s="43"/>
      <c r="E2717" s="474"/>
      <c r="K2717" s="391"/>
      <c r="L2717" s="225"/>
      <c r="M2717" s="225"/>
      <c r="N2717" s="225"/>
      <c r="O2717" s="225"/>
      <c r="P2717" s="225"/>
    </row>
    <row r="2718" spans="1:16" s="281" customFormat="1" ht="24" customHeight="1">
      <c r="A2718" s="473"/>
      <c r="B2718" s="443"/>
      <c r="C2718" s="443"/>
      <c r="D2718" s="43"/>
      <c r="E2718" s="474"/>
      <c r="K2718" s="391"/>
      <c r="L2718" s="225"/>
      <c r="M2718" s="225"/>
      <c r="N2718" s="225"/>
      <c r="O2718" s="225"/>
      <c r="P2718" s="225"/>
    </row>
    <row r="2719" spans="1:16" s="281" customFormat="1" ht="24" customHeight="1">
      <c r="A2719" s="473"/>
      <c r="B2719" s="443"/>
      <c r="C2719" s="443"/>
      <c r="D2719" s="43"/>
      <c r="E2719" s="474"/>
      <c r="K2719" s="391"/>
      <c r="L2719" s="225"/>
      <c r="M2719" s="225"/>
      <c r="N2719" s="225"/>
      <c r="O2719" s="225"/>
      <c r="P2719" s="225"/>
    </row>
    <row r="2720" spans="1:16" s="281" customFormat="1" ht="24" customHeight="1">
      <c r="A2720" s="473"/>
      <c r="B2720" s="443"/>
      <c r="C2720" s="443"/>
      <c r="D2720" s="43"/>
      <c r="E2720" s="474"/>
      <c r="K2720" s="391"/>
      <c r="L2720" s="225"/>
      <c r="M2720" s="225"/>
      <c r="N2720" s="225"/>
      <c r="O2720" s="225"/>
      <c r="P2720" s="225"/>
    </row>
    <row r="2721" spans="1:16" s="281" customFormat="1" ht="24" customHeight="1">
      <c r="A2721" s="473"/>
      <c r="B2721" s="443"/>
      <c r="C2721" s="443"/>
      <c r="D2721" s="43"/>
      <c r="E2721" s="474"/>
      <c r="K2721" s="391"/>
      <c r="L2721" s="225"/>
      <c r="M2721" s="225"/>
      <c r="N2721" s="225"/>
      <c r="O2721" s="225"/>
      <c r="P2721" s="225"/>
    </row>
    <row r="2722" spans="1:16" s="281" customFormat="1" ht="24" customHeight="1">
      <c r="A2722" s="473"/>
      <c r="B2722" s="443"/>
      <c r="C2722" s="443"/>
      <c r="D2722" s="43"/>
      <c r="E2722" s="474"/>
      <c r="K2722" s="391"/>
      <c r="L2722" s="225"/>
      <c r="M2722" s="225"/>
      <c r="N2722" s="225"/>
      <c r="O2722" s="225"/>
      <c r="P2722" s="225"/>
    </row>
    <row r="2723" spans="1:16" s="281" customFormat="1" ht="24" customHeight="1">
      <c r="A2723" s="473"/>
      <c r="B2723" s="443"/>
      <c r="C2723" s="443"/>
      <c r="D2723" s="43"/>
      <c r="E2723" s="474"/>
      <c r="K2723" s="391"/>
      <c r="L2723" s="225"/>
      <c r="M2723" s="225"/>
      <c r="N2723" s="225"/>
      <c r="O2723" s="225"/>
      <c r="P2723" s="225"/>
    </row>
    <row r="2724" spans="1:16" s="281" customFormat="1" ht="24" customHeight="1">
      <c r="A2724" s="473"/>
      <c r="B2724" s="443"/>
      <c r="C2724" s="443"/>
      <c r="D2724" s="43"/>
      <c r="E2724" s="474"/>
      <c r="K2724" s="391"/>
      <c r="L2724" s="225"/>
      <c r="M2724" s="225"/>
      <c r="N2724" s="225"/>
      <c r="O2724" s="225"/>
      <c r="P2724" s="225"/>
    </row>
    <row r="2725" spans="1:16" s="281" customFormat="1" ht="24" customHeight="1">
      <c r="A2725" s="473"/>
      <c r="B2725" s="443"/>
      <c r="C2725" s="443"/>
      <c r="D2725" s="43"/>
      <c r="E2725" s="474"/>
      <c r="K2725" s="391"/>
      <c r="L2725" s="225"/>
      <c r="M2725" s="225"/>
      <c r="N2725" s="225"/>
      <c r="O2725" s="225"/>
      <c r="P2725" s="225"/>
    </row>
    <row r="2726" spans="1:16" s="281" customFormat="1" ht="24" customHeight="1">
      <c r="A2726" s="473"/>
      <c r="B2726" s="443"/>
      <c r="C2726" s="443"/>
      <c r="D2726" s="43"/>
      <c r="E2726" s="474"/>
      <c r="K2726" s="391"/>
      <c r="L2726" s="225"/>
      <c r="M2726" s="225"/>
      <c r="N2726" s="225"/>
      <c r="O2726" s="225"/>
      <c r="P2726" s="225"/>
    </row>
    <row r="2727" spans="1:16" s="281" customFormat="1" ht="24" customHeight="1">
      <c r="A2727" s="473"/>
      <c r="B2727" s="443"/>
      <c r="C2727" s="443"/>
      <c r="D2727" s="43"/>
      <c r="E2727" s="474"/>
      <c r="K2727" s="391"/>
      <c r="L2727" s="225"/>
      <c r="M2727" s="225"/>
      <c r="N2727" s="225"/>
      <c r="O2727" s="225"/>
      <c r="P2727" s="225"/>
    </row>
    <row r="2728" spans="1:16" s="281" customFormat="1" ht="24" customHeight="1">
      <c r="A2728" s="473"/>
      <c r="B2728" s="443"/>
      <c r="C2728" s="443"/>
      <c r="D2728" s="43"/>
      <c r="E2728" s="474"/>
      <c r="K2728" s="391"/>
      <c r="L2728" s="225"/>
      <c r="M2728" s="225"/>
      <c r="N2728" s="225"/>
      <c r="O2728" s="225"/>
      <c r="P2728" s="225"/>
    </row>
    <row r="2729" spans="1:16" s="281" customFormat="1" ht="24" customHeight="1">
      <c r="A2729" s="473"/>
      <c r="B2729" s="443"/>
      <c r="C2729" s="443"/>
      <c r="D2729" s="43"/>
      <c r="E2729" s="474"/>
      <c r="K2729" s="391"/>
      <c r="L2729" s="225"/>
      <c r="M2729" s="225"/>
      <c r="N2729" s="225"/>
      <c r="O2729" s="225"/>
      <c r="P2729" s="225"/>
    </row>
    <row r="2730" spans="1:16" s="281" customFormat="1" ht="24" customHeight="1">
      <c r="A2730" s="473"/>
      <c r="B2730" s="443"/>
      <c r="C2730" s="443"/>
      <c r="D2730" s="43"/>
      <c r="E2730" s="474"/>
      <c r="K2730" s="391"/>
      <c r="L2730" s="225"/>
      <c r="M2730" s="225"/>
      <c r="N2730" s="225"/>
      <c r="O2730" s="225"/>
      <c r="P2730" s="225"/>
    </row>
    <row r="2731" spans="1:16" s="281" customFormat="1" ht="24" customHeight="1">
      <c r="A2731" s="473"/>
      <c r="B2731" s="443"/>
      <c r="C2731" s="443"/>
      <c r="D2731" s="43"/>
      <c r="E2731" s="474"/>
      <c r="K2731" s="391"/>
      <c r="L2731" s="225"/>
      <c r="M2731" s="225"/>
      <c r="N2731" s="225"/>
      <c r="O2731" s="225"/>
      <c r="P2731" s="225"/>
    </row>
    <row r="2732" spans="1:16" s="281" customFormat="1" ht="24" customHeight="1">
      <c r="A2732" s="473"/>
      <c r="B2732" s="443"/>
      <c r="C2732" s="443"/>
      <c r="D2732" s="43"/>
      <c r="E2732" s="474"/>
      <c r="K2732" s="391"/>
      <c r="L2732" s="225"/>
      <c r="M2732" s="225"/>
      <c r="N2732" s="225"/>
      <c r="O2732" s="225"/>
      <c r="P2732" s="225"/>
    </row>
    <row r="2733" spans="1:16" s="281" customFormat="1" ht="24" customHeight="1">
      <c r="A2733" s="473"/>
      <c r="B2733" s="443"/>
      <c r="C2733" s="443"/>
      <c r="D2733" s="43"/>
      <c r="E2733" s="474"/>
      <c r="K2733" s="391"/>
      <c r="L2733" s="225"/>
      <c r="M2733" s="225"/>
      <c r="N2733" s="225"/>
      <c r="O2733" s="225"/>
      <c r="P2733" s="225"/>
    </row>
    <row r="2734" spans="1:16" s="281" customFormat="1" ht="24" customHeight="1">
      <c r="A2734" s="473"/>
      <c r="B2734" s="443"/>
      <c r="C2734" s="443"/>
      <c r="D2734" s="43"/>
      <c r="E2734" s="474"/>
      <c r="K2734" s="391"/>
      <c r="L2734" s="225"/>
      <c r="M2734" s="225"/>
      <c r="N2734" s="225"/>
      <c r="O2734" s="225"/>
      <c r="P2734" s="225"/>
    </row>
    <row r="2735" spans="1:16" s="281" customFormat="1" ht="24" customHeight="1">
      <c r="A2735" s="473"/>
      <c r="B2735" s="443"/>
      <c r="C2735" s="443"/>
      <c r="D2735" s="43"/>
      <c r="E2735" s="474"/>
      <c r="K2735" s="391"/>
      <c r="L2735" s="225"/>
      <c r="M2735" s="225"/>
      <c r="N2735" s="225"/>
      <c r="O2735" s="225"/>
      <c r="P2735" s="225"/>
    </row>
    <row r="2736" spans="1:16" s="281" customFormat="1" ht="24" customHeight="1">
      <c r="A2736" s="473"/>
      <c r="B2736" s="443"/>
      <c r="C2736" s="443"/>
      <c r="D2736" s="43"/>
      <c r="E2736" s="474"/>
      <c r="K2736" s="391"/>
      <c r="L2736" s="225"/>
      <c r="M2736" s="225"/>
      <c r="N2736" s="225"/>
      <c r="O2736" s="225"/>
      <c r="P2736" s="225"/>
    </row>
    <row r="2737" spans="1:16" s="281" customFormat="1" ht="24" customHeight="1">
      <c r="A2737" s="473"/>
      <c r="B2737" s="443"/>
      <c r="C2737" s="443"/>
      <c r="D2737" s="43"/>
      <c r="E2737" s="474"/>
      <c r="K2737" s="391"/>
      <c r="L2737" s="225"/>
      <c r="M2737" s="225"/>
      <c r="N2737" s="225"/>
      <c r="O2737" s="225"/>
      <c r="P2737" s="225"/>
    </row>
    <row r="2738" spans="1:16" s="281" customFormat="1" ht="24" customHeight="1">
      <c r="A2738" s="473"/>
      <c r="B2738" s="443"/>
      <c r="C2738" s="443"/>
      <c r="D2738" s="43"/>
      <c r="E2738" s="474"/>
      <c r="K2738" s="391"/>
      <c r="L2738" s="225"/>
      <c r="M2738" s="225"/>
      <c r="N2738" s="225"/>
      <c r="O2738" s="225"/>
      <c r="P2738" s="225"/>
    </row>
    <row r="2739" spans="1:16" s="281" customFormat="1" ht="24" customHeight="1">
      <c r="A2739" s="473"/>
      <c r="B2739" s="443"/>
      <c r="C2739" s="443"/>
      <c r="D2739" s="43"/>
      <c r="E2739" s="474"/>
      <c r="K2739" s="391"/>
      <c r="L2739" s="225"/>
      <c r="M2739" s="225"/>
      <c r="N2739" s="225"/>
      <c r="O2739" s="225"/>
      <c r="P2739" s="225"/>
    </row>
    <row r="2740" spans="1:16" s="281" customFormat="1" ht="24" customHeight="1">
      <c r="A2740" s="473"/>
      <c r="B2740" s="443"/>
      <c r="C2740" s="443"/>
      <c r="D2740" s="43"/>
      <c r="E2740" s="474"/>
      <c r="K2740" s="391"/>
      <c r="L2740" s="225"/>
      <c r="M2740" s="225"/>
      <c r="N2740" s="225"/>
      <c r="O2740" s="225"/>
      <c r="P2740" s="225"/>
    </row>
    <row r="2741" spans="1:16" s="281" customFormat="1" ht="24" customHeight="1">
      <c r="A2741" s="473"/>
      <c r="B2741" s="443"/>
      <c r="C2741" s="443"/>
      <c r="D2741" s="43"/>
      <c r="E2741" s="474"/>
      <c r="K2741" s="391"/>
      <c r="L2741" s="225"/>
      <c r="M2741" s="225"/>
      <c r="N2741" s="225"/>
      <c r="O2741" s="225"/>
      <c r="P2741" s="225"/>
    </row>
    <row r="2742" spans="1:16" s="281" customFormat="1" ht="24" customHeight="1">
      <c r="A2742" s="473"/>
      <c r="B2742" s="443"/>
      <c r="C2742" s="443"/>
      <c r="D2742" s="43"/>
      <c r="E2742" s="474"/>
      <c r="K2742" s="391"/>
      <c r="L2742" s="225"/>
      <c r="M2742" s="225"/>
      <c r="N2742" s="225"/>
      <c r="O2742" s="225"/>
      <c r="P2742" s="225"/>
    </row>
    <row r="2743" spans="1:16" s="281" customFormat="1" ht="24" customHeight="1">
      <c r="A2743" s="473"/>
      <c r="B2743" s="443"/>
      <c r="C2743" s="443"/>
      <c r="D2743" s="43"/>
      <c r="E2743" s="474"/>
      <c r="K2743" s="391"/>
      <c r="L2743" s="225"/>
      <c r="M2743" s="225"/>
      <c r="N2743" s="225"/>
      <c r="O2743" s="225"/>
      <c r="P2743" s="225"/>
    </row>
    <row r="2744" spans="1:16" s="281" customFormat="1" ht="24" customHeight="1">
      <c r="A2744" s="473"/>
      <c r="B2744" s="443"/>
      <c r="C2744" s="443"/>
      <c r="D2744" s="43"/>
      <c r="E2744" s="474"/>
      <c r="K2744" s="391"/>
      <c r="L2744" s="225"/>
      <c r="M2744" s="225"/>
      <c r="N2744" s="225"/>
      <c r="O2744" s="225"/>
      <c r="P2744" s="225"/>
    </row>
    <row r="2745" spans="1:16" s="281" customFormat="1" ht="24" customHeight="1">
      <c r="A2745" s="473"/>
      <c r="B2745" s="443"/>
      <c r="C2745" s="443"/>
      <c r="D2745" s="43"/>
      <c r="E2745" s="474"/>
      <c r="K2745" s="391"/>
      <c r="L2745" s="225"/>
      <c r="M2745" s="225"/>
      <c r="N2745" s="225"/>
      <c r="O2745" s="225"/>
      <c r="P2745" s="225"/>
    </row>
    <row r="2746" spans="1:16" s="281" customFormat="1" ht="24" customHeight="1">
      <c r="A2746" s="473"/>
      <c r="B2746" s="443"/>
      <c r="C2746" s="443"/>
      <c r="D2746" s="43"/>
      <c r="E2746" s="474"/>
      <c r="K2746" s="391"/>
      <c r="L2746" s="225"/>
      <c r="M2746" s="225"/>
      <c r="N2746" s="225"/>
      <c r="O2746" s="225"/>
      <c r="P2746" s="225"/>
    </row>
    <row r="2747" spans="1:16" s="281" customFormat="1" ht="24" customHeight="1">
      <c r="A2747" s="473"/>
      <c r="B2747" s="443"/>
      <c r="C2747" s="443"/>
      <c r="D2747" s="43"/>
      <c r="E2747" s="474"/>
      <c r="K2747" s="391"/>
      <c r="L2747" s="225"/>
      <c r="M2747" s="225"/>
      <c r="N2747" s="225"/>
      <c r="O2747" s="225"/>
      <c r="P2747" s="225"/>
    </row>
    <row r="2748" spans="1:16" s="281" customFormat="1" ht="24" customHeight="1">
      <c r="A2748" s="473"/>
      <c r="B2748" s="443"/>
      <c r="C2748" s="443"/>
      <c r="D2748" s="43"/>
      <c r="E2748" s="474"/>
      <c r="K2748" s="391"/>
      <c r="L2748" s="225"/>
      <c r="M2748" s="225"/>
      <c r="N2748" s="225"/>
      <c r="O2748" s="225"/>
      <c r="P2748" s="225"/>
    </row>
    <row r="2749" spans="1:16" s="281" customFormat="1" ht="24" customHeight="1">
      <c r="A2749" s="473"/>
      <c r="B2749" s="443"/>
      <c r="C2749" s="443"/>
      <c r="D2749" s="43"/>
      <c r="E2749" s="474"/>
      <c r="K2749" s="391"/>
      <c r="L2749" s="225"/>
      <c r="M2749" s="225"/>
      <c r="N2749" s="225"/>
      <c r="O2749" s="225"/>
      <c r="P2749" s="225"/>
    </row>
    <row r="2750" spans="1:16" s="281" customFormat="1" ht="24" customHeight="1">
      <c r="A2750" s="473"/>
      <c r="B2750" s="443"/>
      <c r="C2750" s="443"/>
      <c r="D2750" s="43"/>
      <c r="E2750" s="474"/>
      <c r="K2750" s="391"/>
      <c r="L2750" s="225"/>
      <c r="M2750" s="225"/>
      <c r="N2750" s="225"/>
      <c r="O2750" s="225"/>
      <c r="P2750" s="225"/>
    </row>
    <row r="2751" spans="1:16" s="281" customFormat="1" ht="24" customHeight="1">
      <c r="A2751" s="473"/>
      <c r="B2751" s="443"/>
      <c r="C2751" s="443"/>
      <c r="D2751" s="43"/>
      <c r="E2751" s="474"/>
      <c r="K2751" s="391"/>
      <c r="L2751" s="225"/>
      <c r="M2751" s="225"/>
      <c r="N2751" s="225"/>
      <c r="O2751" s="225"/>
      <c r="P2751" s="225"/>
    </row>
    <row r="2752" spans="1:16" s="281" customFormat="1" ht="24" customHeight="1">
      <c r="A2752" s="473"/>
      <c r="B2752" s="443"/>
      <c r="C2752" s="443"/>
      <c r="D2752" s="43"/>
      <c r="E2752" s="474"/>
      <c r="K2752" s="391"/>
      <c r="L2752" s="225"/>
      <c r="M2752" s="225"/>
      <c r="N2752" s="225"/>
      <c r="O2752" s="225"/>
      <c r="P2752" s="225"/>
    </row>
    <row r="2753" spans="1:16" s="281" customFormat="1" ht="24" customHeight="1">
      <c r="A2753" s="473"/>
      <c r="B2753" s="443"/>
      <c r="C2753" s="443"/>
      <c r="D2753" s="43"/>
      <c r="E2753" s="474"/>
      <c r="K2753" s="391"/>
      <c r="L2753" s="225"/>
      <c r="M2753" s="225"/>
      <c r="N2753" s="225"/>
      <c r="O2753" s="225"/>
      <c r="P2753" s="225"/>
    </row>
    <row r="2754" spans="1:16" s="281" customFormat="1" ht="24" customHeight="1">
      <c r="A2754" s="473"/>
      <c r="B2754" s="443"/>
      <c r="C2754" s="443"/>
      <c r="D2754" s="43"/>
      <c r="E2754" s="474"/>
      <c r="K2754" s="391"/>
      <c r="L2754" s="225"/>
      <c r="M2754" s="225"/>
      <c r="N2754" s="225"/>
      <c r="O2754" s="225"/>
      <c r="P2754" s="225"/>
    </row>
    <row r="2755" spans="1:16" s="281" customFormat="1" ht="24" customHeight="1">
      <c r="A2755" s="473"/>
      <c r="B2755" s="443"/>
      <c r="C2755" s="443"/>
      <c r="D2755" s="43"/>
      <c r="E2755" s="474"/>
      <c r="K2755" s="391"/>
      <c r="L2755" s="225"/>
      <c r="M2755" s="225"/>
      <c r="N2755" s="225"/>
      <c r="O2755" s="225"/>
      <c r="P2755" s="225"/>
    </row>
    <row r="2756" spans="1:16" s="281" customFormat="1" ht="24" customHeight="1">
      <c r="A2756" s="473"/>
      <c r="B2756" s="443"/>
      <c r="C2756" s="443"/>
      <c r="D2756" s="43"/>
      <c r="E2756" s="474"/>
      <c r="K2756" s="391"/>
      <c r="L2756" s="225"/>
      <c r="M2756" s="225"/>
      <c r="N2756" s="225"/>
      <c r="O2756" s="225"/>
      <c r="P2756" s="225"/>
    </row>
    <row r="2757" spans="1:16" s="281" customFormat="1" ht="24" customHeight="1">
      <c r="A2757" s="473"/>
      <c r="B2757" s="443"/>
      <c r="C2757" s="443"/>
      <c r="D2757" s="43"/>
      <c r="E2757" s="474"/>
      <c r="K2757" s="391"/>
      <c r="L2757" s="225"/>
      <c r="M2757" s="225"/>
      <c r="N2757" s="225"/>
      <c r="O2757" s="225"/>
      <c r="P2757" s="225"/>
    </row>
    <row r="2758" spans="1:16" s="281" customFormat="1" ht="24" customHeight="1">
      <c r="A2758" s="473"/>
      <c r="B2758" s="443"/>
      <c r="C2758" s="443"/>
      <c r="D2758" s="43"/>
      <c r="E2758" s="474"/>
      <c r="K2758" s="391"/>
      <c r="L2758" s="225"/>
      <c r="M2758" s="225"/>
      <c r="N2758" s="225"/>
      <c r="O2758" s="225"/>
      <c r="P2758" s="225"/>
    </row>
    <row r="2759" spans="1:16" s="281" customFormat="1" ht="24" customHeight="1">
      <c r="A2759" s="473"/>
      <c r="B2759" s="443"/>
      <c r="C2759" s="443"/>
      <c r="D2759" s="43"/>
      <c r="E2759" s="474"/>
      <c r="K2759" s="391"/>
      <c r="L2759" s="225"/>
      <c r="M2759" s="225"/>
      <c r="N2759" s="225"/>
      <c r="O2759" s="225"/>
      <c r="P2759" s="225"/>
    </row>
    <row r="2760" spans="1:16" s="281" customFormat="1" ht="24" customHeight="1">
      <c r="A2760" s="473"/>
      <c r="B2760" s="443"/>
      <c r="C2760" s="443"/>
      <c r="D2760" s="43"/>
      <c r="E2760" s="474"/>
      <c r="K2760" s="391"/>
      <c r="L2760" s="225"/>
      <c r="M2760" s="225"/>
      <c r="N2760" s="225"/>
      <c r="O2760" s="225"/>
      <c r="P2760" s="225"/>
    </row>
    <row r="2761" spans="1:16" s="281" customFormat="1" ht="24" customHeight="1">
      <c r="A2761" s="473"/>
      <c r="B2761" s="443"/>
      <c r="C2761" s="443"/>
      <c r="D2761" s="43"/>
      <c r="E2761" s="474"/>
      <c r="K2761" s="391"/>
      <c r="L2761" s="225"/>
      <c r="M2761" s="225"/>
      <c r="N2761" s="225"/>
      <c r="O2761" s="225"/>
      <c r="P2761" s="225"/>
    </row>
    <row r="2762" spans="1:16" s="281" customFormat="1" ht="24" customHeight="1">
      <c r="A2762" s="473"/>
      <c r="B2762" s="443"/>
      <c r="C2762" s="443"/>
      <c r="D2762" s="43"/>
      <c r="E2762" s="474"/>
      <c r="K2762" s="391"/>
      <c r="L2762" s="225"/>
      <c r="M2762" s="225"/>
      <c r="N2762" s="225"/>
      <c r="O2762" s="225"/>
      <c r="P2762" s="225"/>
    </row>
    <row r="2763" spans="1:16" s="281" customFormat="1" ht="24" customHeight="1">
      <c r="A2763" s="473"/>
      <c r="B2763" s="443"/>
      <c r="C2763" s="443"/>
      <c r="D2763" s="43"/>
      <c r="E2763" s="474"/>
      <c r="K2763" s="391"/>
      <c r="L2763" s="225"/>
      <c r="M2763" s="225"/>
      <c r="N2763" s="225"/>
      <c r="O2763" s="225"/>
      <c r="P2763" s="225"/>
    </row>
    <row r="2764" spans="1:16" s="281" customFormat="1" ht="24" customHeight="1">
      <c r="A2764" s="473"/>
      <c r="B2764" s="443"/>
      <c r="C2764" s="443"/>
      <c r="D2764" s="43"/>
      <c r="E2764" s="474"/>
      <c r="K2764" s="391"/>
      <c r="L2764" s="225"/>
      <c r="M2764" s="225"/>
      <c r="N2764" s="225"/>
      <c r="O2764" s="225"/>
      <c r="P2764" s="225"/>
    </row>
    <row r="2765" spans="1:16" s="281" customFormat="1" ht="24" customHeight="1">
      <c r="A2765" s="473"/>
      <c r="B2765" s="443"/>
      <c r="C2765" s="443"/>
      <c r="D2765" s="43"/>
      <c r="E2765" s="474"/>
      <c r="K2765" s="391"/>
      <c r="L2765" s="225"/>
      <c r="M2765" s="225"/>
      <c r="N2765" s="225"/>
      <c r="O2765" s="225"/>
      <c r="P2765" s="225"/>
    </row>
    <row r="2766" spans="1:16" s="281" customFormat="1" ht="24" customHeight="1">
      <c r="A2766" s="473"/>
      <c r="B2766" s="443"/>
      <c r="C2766" s="443"/>
      <c r="D2766" s="43"/>
      <c r="E2766" s="474"/>
      <c r="K2766" s="391"/>
      <c r="L2766" s="225"/>
      <c r="M2766" s="225"/>
      <c r="N2766" s="225"/>
      <c r="O2766" s="225"/>
      <c r="P2766" s="225"/>
    </row>
    <row r="2767" spans="1:16" s="281" customFormat="1" ht="24" customHeight="1">
      <c r="A2767" s="473"/>
      <c r="B2767" s="443"/>
      <c r="C2767" s="443"/>
      <c r="D2767" s="43"/>
      <c r="E2767" s="474"/>
      <c r="K2767" s="391"/>
      <c r="L2767" s="225"/>
      <c r="M2767" s="225"/>
      <c r="N2767" s="225"/>
      <c r="O2767" s="225"/>
      <c r="P2767" s="225"/>
    </row>
    <row r="2768" spans="1:16" s="281" customFormat="1" ht="24" customHeight="1">
      <c r="A2768" s="473"/>
      <c r="B2768" s="443"/>
      <c r="C2768" s="443"/>
      <c r="D2768" s="43"/>
      <c r="E2768" s="474"/>
      <c r="K2768" s="391"/>
      <c r="L2768" s="225"/>
      <c r="M2768" s="225"/>
      <c r="N2768" s="225"/>
      <c r="O2768" s="225"/>
      <c r="P2768" s="225"/>
    </row>
    <row r="2769" spans="1:16" s="281" customFormat="1" ht="24" customHeight="1">
      <c r="A2769" s="473"/>
      <c r="B2769" s="443"/>
      <c r="C2769" s="443"/>
      <c r="D2769" s="43"/>
      <c r="E2769" s="474"/>
      <c r="K2769" s="391"/>
      <c r="L2769" s="225"/>
      <c r="M2769" s="225"/>
      <c r="N2769" s="225"/>
      <c r="O2769" s="225"/>
      <c r="P2769" s="225"/>
    </row>
    <row r="2770" spans="1:16" s="281" customFormat="1" ht="24" customHeight="1">
      <c r="A2770" s="473"/>
      <c r="B2770" s="443"/>
      <c r="C2770" s="443"/>
      <c r="D2770" s="43"/>
      <c r="E2770" s="474"/>
      <c r="K2770" s="391"/>
      <c r="L2770" s="225"/>
      <c r="M2770" s="225"/>
      <c r="N2770" s="225"/>
      <c r="O2770" s="225"/>
      <c r="P2770" s="225"/>
    </row>
    <row r="2771" spans="1:16" s="281" customFormat="1" ht="24" customHeight="1">
      <c r="A2771" s="473"/>
      <c r="B2771" s="443"/>
      <c r="C2771" s="443"/>
      <c r="D2771" s="43"/>
      <c r="E2771" s="474"/>
      <c r="K2771" s="391"/>
      <c r="L2771" s="225"/>
      <c r="M2771" s="225"/>
      <c r="N2771" s="225"/>
      <c r="O2771" s="225"/>
      <c r="P2771" s="225"/>
    </row>
    <row r="2772" spans="1:16" s="281" customFormat="1" ht="24" customHeight="1">
      <c r="A2772" s="473"/>
      <c r="B2772" s="443"/>
      <c r="C2772" s="443"/>
      <c r="D2772" s="43"/>
      <c r="E2772" s="474"/>
      <c r="K2772" s="391"/>
      <c r="L2772" s="225"/>
      <c r="M2772" s="225"/>
      <c r="N2772" s="225"/>
      <c r="O2772" s="225"/>
      <c r="P2772" s="225"/>
    </row>
    <row r="2773" spans="1:16" s="281" customFormat="1" ht="24" customHeight="1">
      <c r="A2773" s="473"/>
      <c r="B2773" s="443"/>
      <c r="C2773" s="443"/>
      <c r="D2773" s="43"/>
      <c r="E2773" s="474"/>
      <c r="K2773" s="391"/>
      <c r="L2773" s="225"/>
      <c r="M2773" s="225"/>
      <c r="N2773" s="225"/>
      <c r="O2773" s="225"/>
      <c r="P2773" s="225"/>
    </row>
    <row r="2774" spans="1:16" s="281" customFormat="1" ht="24" customHeight="1">
      <c r="A2774" s="473"/>
      <c r="B2774" s="443"/>
      <c r="C2774" s="443"/>
      <c r="D2774" s="43"/>
      <c r="E2774" s="474"/>
      <c r="K2774" s="391"/>
      <c r="L2774" s="225"/>
      <c r="M2774" s="225"/>
      <c r="N2774" s="225"/>
      <c r="O2774" s="225"/>
      <c r="P2774" s="225"/>
    </row>
    <row r="2775" spans="1:16" s="281" customFormat="1" ht="24" customHeight="1">
      <c r="A2775" s="473"/>
      <c r="B2775" s="443"/>
      <c r="C2775" s="443"/>
      <c r="D2775" s="43"/>
      <c r="E2775" s="474"/>
      <c r="K2775" s="391"/>
      <c r="L2775" s="225"/>
      <c r="M2775" s="225"/>
      <c r="N2775" s="225"/>
      <c r="O2775" s="225"/>
      <c r="P2775" s="225"/>
    </row>
    <row r="2776" spans="1:16" s="281" customFormat="1" ht="24" customHeight="1">
      <c r="A2776" s="473"/>
      <c r="B2776" s="443"/>
      <c r="C2776" s="443"/>
      <c r="D2776" s="43"/>
      <c r="E2776" s="474"/>
      <c r="K2776" s="391"/>
      <c r="L2776" s="225"/>
      <c r="M2776" s="225"/>
      <c r="N2776" s="225"/>
      <c r="O2776" s="225"/>
      <c r="P2776" s="225"/>
    </row>
    <row r="2777" spans="1:16" s="281" customFormat="1" ht="24" customHeight="1">
      <c r="A2777" s="473"/>
      <c r="B2777" s="443"/>
      <c r="C2777" s="443"/>
      <c r="D2777" s="43"/>
      <c r="E2777" s="474"/>
      <c r="K2777" s="391"/>
      <c r="L2777" s="225"/>
      <c r="M2777" s="225"/>
      <c r="N2777" s="225"/>
      <c r="O2777" s="225"/>
      <c r="P2777" s="225"/>
    </row>
    <row r="2778" spans="1:16" s="281" customFormat="1" ht="24" customHeight="1">
      <c r="A2778" s="473"/>
      <c r="B2778" s="443"/>
      <c r="C2778" s="443"/>
      <c r="D2778" s="43"/>
      <c r="E2778" s="474"/>
      <c r="K2778" s="391"/>
      <c r="L2778" s="225"/>
      <c r="M2778" s="225"/>
      <c r="N2778" s="225"/>
      <c r="O2778" s="225"/>
      <c r="P2778" s="225"/>
    </row>
    <row r="2779" spans="1:16" s="281" customFormat="1" ht="24" customHeight="1">
      <c r="A2779" s="473"/>
      <c r="B2779" s="443"/>
      <c r="C2779" s="443"/>
      <c r="D2779" s="43"/>
      <c r="E2779" s="474"/>
      <c r="K2779" s="391"/>
      <c r="L2779" s="225"/>
      <c r="M2779" s="225"/>
      <c r="N2779" s="225"/>
      <c r="O2779" s="225"/>
      <c r="P2779" s="225"/>
    </row>
    <row r="2780" spans="1:16" s="281" customFormat="1" ht="24" customHeight="1">
      <c r="A2780" s="473"/>
      <c r="B2780" s="443"/>
      <c r="C2780" s="443"/>
      <c r="D2780" s="43"/>
      <c r="E2780" s="474"/>
      <c r="K2780" s="391"/>
      <c r="L2780" s="225"/>
      <c r="M2780" s="225"/>
      <c r="N2780" s="225"/>
      <c r="O2780" s="225"/>
      <c r="P2780" s="225"/>
    </row>
    <row r="2781" spans="1:16" s="281" customFormat="1" ht="24" customHeight="1">
      <c r="A2781" s="473"/>
      <c r="B2781" s="443"/>
      <c r="C2781" s="443"/>
      <c r="D2781" s="43"/>
      <c r="E2781" s="474"/>
      <c r="K2781" s="391"/>
      <c r="L2781" s="225"/>
      <c r="M2781" s="225"/>
      <c r="N2781" s="225"/>
      <c r="O2781" s="225"/>
      <c r="P2781" s="225"/>
    </row>
    <row r="2782" spans="1:16" s="281" customFormat="1" ht="24" customHeight="1">
      <c r="A2782" s="473"/>
      <c r="B2782" s="443"/>
      <c r="C2782" s="443"/>
      <c r="D2782" s="43"/>
      <c r="E2782" s="474"/>
      <c r="K2782" s="391"/>
      <c r="L2782" s="225"/>
      <c r="M2782" s="225"/>
      <c r="N2782" s="225"/>
      <c r="O2782" s="225"/>
      <c r="P2782" s="225"/>
    </row>
    <row r="2783" spans="1:16" s="281" customFormat="1" ht="24" customHeight="1">
      <c r="A2783" s="473"/>
      <c r="B2783" s="443"/>
      <c r="C2783" s="443"/>
      <c r="D2783" s="43"/>
      <c r="E2783" s="474"/>
      <c r="K2783" s="391"/>
      <c r="L2783" s="225"/>
      <c r="M2783" s="225"/>
      <c r="N2783" s="225"/>
      <c r="O2783" s="225"/>
      <c r="P2783" s="225"/>
    </row>
    <row r="2784" spans="1:16" s="281" customFormat="1" ht="24" customHeight="1">
      <c r="A2784" s="473"/>
      <c r="B2784" s="443"/>
      <c r="C2784" s="443"/>
      <c r="D2784" s="43"/>
      <c r="E2784" s="474"/>
      <c r="K2784" s="391"/>
      <c r="L2784" s="225"/>
      <c r="M2784" s="225"/>
      <c r="N2784" s="225"/>
      <c r="O2784" s="225"/>
      <c r="P2784" s="225"/>
    </row>
    <row r="2785" spans="1:16" s="281" customFormat="1" ht="24" customHeight="1">
      <c r="A2785" s="473"/>
      <c r="B2785" s="443"/>
      <c r="C2785" s="443"/>
      <c r="D2785" s="43"/>
      <c r="E2785" s="474"/>
      <c r="K2785" s="391"/>
      <c r="L2785" s="225"/>
      <c r="M2785" s="225"/>
      <c r="N2785" s="225"/>
      <c r="O2785" s="225"/>
      <c r="P2785" s="225"/>
    </row>
    <row r="2786" spans="1:16" s="281" customFormat="1" ht="24" customHeight="1">
      <c r="A2786" s="473"/>
      <c r="B2786" s="443"/>
      <c r="C2786" s="443"/>
      <c r="D2786" s="43"/>
      <c r="E2786" s="474"/>
      <c r="K2786" s="391"/>
      <c r="L2786" s="225"/>
      <c r="M2786" s="225"/>
      <c r="N2786" s="225"/>
      <c r="O2786" s="225"/>
      <c r="P2786" s="225"/>
    </row>
    <row r="2787" spans="1:16" s="281" customFormat="1" ht="24" customHeight="1">
      <c r="A2787" s="473"/>
      <c r="B2787" s="443"/>
      <c r="C2787" s="443"/>
      <c r="D2787" s="43"/>
      <c r="E2787" s="474"/>
      <c r="K2787" s="391"/>
      <c r="L2787" s="225"/>
      <c r="M2787" s="225"/>
      <c r="N2787" s="225"/>
      <c r="O2787" s="225"/>
      <c r="P2787" s="225"/>
    </row>
    <row r="2788" spans="1:16" s="281" customFormat="1" ht="24" customHeight="1">
      <c r="A2788" s="473"/>
      <c r="B2788" s="443"/>
      <c r="C2788" s="443"/>
      <c r="D2788" s="43"/>
      <c r="E2788" s="474"/>
      <c r="K2788" s="391"/>
      <c r="L2788" s="225"/>
      <c r="M2788" s="225"/>
      <c r="N2788" s="225"/>
      <c r="O2788" s="225"/>
      <c r="P2788" s="225"/>
    </row>
    <row r="2789" spans="1:16" s="281" customFormat="1" ht="24" customHeight="1">
      <c r="A2789" s="473"/>
      <c r="B2789" s="443"/>
      <c r="C2789" s="443"/>
      <c r="D2789" s="43"/>
      <c r="E2789" s="474"/>
      <c r="K2789" s="391"/>
      <c r="L2789" s="225"/>
      <c r="M2789" s="225"/>
      <c r="N2789" s="225"/>
      <c r="O2789" s="225"/>
      <c r="P2789" s="225"/>
    </row>
    <row r="2790" spans="1:16" s="281" customFormat="1" ht="24" customHeight="1">
      <c r="A2790" s="473"/>
      <c r="B2790" s="443"/>
      <c r="C2790" s="443"/>
      <c r="D2790" s="43"/>
      <c r="E2790" s="474"/>
      <c r="K2790" s="391"/>
      <c r="L2790" s="225"/>
      <c r="M2790" s="225"/>
      <c r="N2790" s="225"/>
      <c r="O2790" s="225"/>
      <c r="P2790" s="225"/>
    </row>
    <row r="2791" spans="1:16" s="281" customFormat="1" ht="24" customHeight="1">
      <c r="A2791" s="473"/>
      <c r="B2791" s="443"/>
      <c r="C2791" s="443"/>
      <c r="D2791" s="43"/>
      <c r="E2791" s="474"/>
      <c r="K2791" s="391"/>
      <c r="L2791" s="225"/>
      <c r="M2791" s="225"/>
      <c r="N2791" s="225"/>
      <c r="O2791" s="225"/>
      <c r="P2791" s="225"/>
    </row>
    <row r="2792" spans="1:16" s="281" customFormat="1" ht="24" customHeight="1">
      <c r="A2792" s="473"/>
      <c r="B2792" s="443"/>
      <c r="C2792" s="443"/>
      <c r="D2792" s="43"/>
      <c r="E2792" s="474"/>
      <c r="K2792" s="391"/>
      <c r="L2792" s="225"/>
      <c r="M2792" s="225"/>
      <c r="N2792" s="225"/>
      <c r="O2792" s="225"/>
      <c r="P2792" s="225"/>
    </row>
    <row r="2793" spans="1:16" s="281" customFormat="1" ht="24" customHeight="1">
      <c r="A2793" s="473"/>
      <c r="B2793" s="443"/>
      <c r="C2793" s="443"/>
      <c r="D2793" s="43"/>
      <c r="E2793" s="474"/>
      <c r="K2793" s="391"/>
      <c r="L2793" s="225"/>
      <c r="M2793" s="225"/>
      <c r="N2793" s="225"/>
      <c r="O2793" s="225"/>
      <c r="P2793" s="225"/>
    </row>
    <row r="2794" spans="1:16" s="281" customFormat="1" ht="24" customHeight="1">
      <c r="A2794" s="473"/>
      <c r="B2794" s="443"/>
      <c r="C2794" s="443"/>
      <c r="D2794" s="43"/>
      <c r="E2794" s="474"/>
      <c r="K2794" s="391"/>
      <c r="L2794" s="225"/>
      <c r="M2794" s="225"/>
      <c r="N2794" s="225"/>
      <c r="O2794" s="225"/>
      <c r="P2794" s="225"/>
    </row>
    <row r="2795" spans="1:16" s="281" customFormat="1" ht="24" customHeight="1">
      <c r="A2795" s="473"/>
      <c r="B2795" s="443"/>
      <c r="C2795" s="443"/>
      <c r="D2795" s="43"/>
      <c r="E2795" s="474"/>
      <c r="K2795" s="391"/>
      <c r="L2795" s="225"/>
      <c r="M2795" s="225"/>
      <c r="N2795" s="225"/>
      <c r="O2795" s="225"/>
      <c r="P2795" s="225"/>
    </row>
    <row r="2796" spans="1:16" s="281" customFormat="1" ht="24" customHeight="1">
      <c r="A2796" s="473"/>
      <c r="B2796" s="443"/>
      <c r="C2796" s="443"/>
      <c r="D2796" s="43"/>
      <c r="E2796" s="474"/>
      <c r="K2796" s="391"/>
      <c r="L2796" s="225"/>
      <c r="M2796" s="225"/>
      <c r="N2796" s="225"/>
      <c r="O2796" s="225"/>
      <c r="P2796" s="225"/>
    </row>
    <row r="2797" spans="1:16" s="281" customFormat="1" ht="24" customHeight="1">
      <c r="A2797" s="473"/>
      <c r="B2797" s="443"/>
      <c r="C2797" s="443"/>
      <c r="D2797" s="43"/>
      <c r="E2797" s="474"/>
      <c r="K2797" s="391"/>
      <c r="L2797" s="225"/>
      <c r="M2797" s="225"/>
      <c r="N2797" s="225"/>
      <c r="O2797" s="225"/>
      <c r="P2797" s="225"/>
    </row>
    <row r="2798" spans="1:16" s="281" customFormat="1" ht="24" customHeight="1">
      <c r="A2798" s="473"/>
      <c r="B2798" s="443"/>
      <c r="C2798" s="443"/>
      <c r="D2798" s="43"/>
      <c r="E2798" s="474"/>
      <c r="K2798" s="391"/>
      <c r="L2798" s="225"/>
      <c r="M2798" s="225"/>
      <c r="N2798" s="225"/>
      <c r="O2798" s="225"/>
      <c r="P2798" s="225"/>
    </row>
    <row r="2799" spans="1:16" s="281" customFormat="1" ht="24" customHeight="1">
      <c r="A2799" s="473"/>
      <c r="B2799" s="443"/>
      <c r="C2799" s="443"/>
      <c r="D2799" s="43"/>
      <c r="E2799" s="474"/>
      <c r="K2799" s="391"/>
      <c r="L2799" s="225"/>
      <c r="M2799" s="225"/>
      <c r="N2799" s="225"/>
      <c r="O2799" s="225"/>
      <c r="P2799" s="225"/>
    </row>
    <row r="2800" spans="1:16" s="281" customFormat="1" ht="24" customHeight="1">
      <c r="A2800" s="473"/>
      <c r="B2800" s="443"/>
      <c r="C2800" s="443"/>
      <c r="D2800" s="43"/>
      <c r="E2800" s="474"/>
      <c r="K2800" s="391"/>
      <c r="L2800" s="225"/>
      <c r="M2800" s="225"/>
      <c r="N2800" s="225"/>
      <c r="O2800" s="225"/>
      <c r="P2800" s="225"/>
    </row>
    <row r="2801" spans="1:16" s="281" customFormat="1" ht="24" customHeight="1">
      <c r="A2801" s="473"/>
      <c r="B2801" s="443"/>
      <c r="C2801" s="443"/>
      <c r="D2801" s="43"/>
      <c r="E2801" s="474"/>
      <c r="K2801" s="391"/>
      <c r="L2801" s="225"/>
      <c r="M2801" s="225"/>
      <c r="N2801" s="225"/>
      <c r="O2801" s="225"/>
      <c r="P2801" s="225"/>
    </row>
    <row r="2802" spans="1:16" s="281" customFormat="1" ht="24" customHeight="1">
      <c r="A2802" s="473"/>
      <c r="B2802" s="443"/>
      <c r="C2802" s="443"/>
      <c r="D2802" s="43"/>
      <c r="E2802" s="474"/>
      <c r="K2802" s="391"/>
      <c r="L2802" s="225"/>
      <c r="M2802" s="225"/>
      <c r="N2802" s="225"/>
      <c r="O2802" s="225"/>
      <c r="P2802" s="225"/>
    </row>
    <row r="2803" spans="1:16" s="281" customFormat="1" ht="24" customHeight="1">
      <c r="A2803" s="473"/>
      <c r="B2803" s="443"/>
      <c r="C2803" s="443"/>
      <c r="D2803" s="43"/>
      <c r="E2803" s="474"/>
      <c r="K2803" s="391"/>
      <c r="L2803" s="225"/>
      <c r="M2803" s="225"/>
      <c r="N2803" s="225"/>
      <c r="O2803" s="225"/>
      <c r="P2803" s="225"/>
    </row>
    <row r="2804" spans="1:16" s="281" customFormat="1" ht="24" customHeight="1">
      <c r="A2804" s="473"/>
      <c r="B2804" s="443"/>
      <c r="C2804" s="443"/>
      <c r="D2804" s="43"/>
      <c r="E2804" s="474"/>
      <c r="K2804" s="391"/>
      <c r="L2804" s="225"/>
      <c r="M2804" s="225"/>
      <c r="N2804" s="225"/>
      <c r="O2804" s="225"/>
      <c r="P2804" s="225"/>
    </row>
    <row r="2805" spans="1:16" s="281" customFormat="1" ht="24" customHeight="1">
      <c r="A2805" s="473"/>
      <c r="B2805" s="443"/>
      <c r="C2805" s="443"/>
      <c r="D2805" s="43"/>
      <c r="E2805" s="474"/>
      <c r="K2805" s="391"/>
      <c r="L2805" s="225"/>
      <c r="M2805" s="225"/>
      <c r="N2805" s="225"/>
      <c r="O2805" s="225"/>
      <c r="P2805" s="225"/>
    </row>
    <row r="2806" spans="1:16" s="281" customFormat="1" ht="24" customHeight="1">
      <c r="A2806" s="473"/>
      <c r="B2806" s="443"/>
      <c r="C2806" s="443"/>
      <c r="D2806" s="43"/>
      <c r="E2806" s="474"/>
      <c r="K2806" s="391"/>
      <c r="L2806" s="225"/>
      <c r="M2806" s="225"/>
      <c r="N2806" s="225"/>
      <c r="O2806" s="225"/>
      <c r="P2806" s="225"/>
    </row>
    <row r="2807" spans="1:16" s="281" customFormat="1" ht="24" customHeight="1">
      <c r="A2807" s="473"/>
      <c r="B2807" s="443"/>
      <c r="C2807" s="443"/>
      <c r="D2807" s="43"/>
      <c r="E2807" s="474"/>
      <c r="K2807" s="391"/>
      <c r="L2807" s="225"/>
      <c r="M2807" s="225"/>
      <c r="N2807" s="225"/>
      <c r="O2807" s="225"/>
      <c r="P2807" s="225"/>
    </row>
    <row r="2808" spans="1:16" s="281" customFormat="1" ht="24" customHeight="1">
      <c r="A2808" s="473"/>
      <c r="B2808" s="443"/>
      <c r="C2808" s="443"/>
      <c r="D2808" s="43"/>
      <c r="E2808" s="474"/>
      <c r="K2808" s="391"/>
      <c r="L2808" s="225"/>
      <c r="M2808" s="225"/>
      <c r="N2808" s="225"/>
      <c r="O2808" s="225"/>
      <c r="P2808" s="225"/>
    </row>
    <row r="2809" spans="1:16" s="281" customFormat="1" ht="24" customHeight="1">
      <c r="A2809" s="473"/>
      <c r="B2809" s="443"/>
      <c r="C2809" s="443"/>
      <c r="D2809" s="43"/>
      <c r="E2809" s="474"/>
      <c r="K2809" s="391"/>
      <c r="L2809" s="225"/>
      <c r="M2809" s="225"/>
      <c r="N2809" s="225"/>
      <c r="O2809" s="225"/>
      <c r="P2809" s="225"/>
    </row>
    <row r="2810" spans="1:16" s="281" customFormat="1" ht="24" customHeight="1">
      <c r="A2810" s="473"/>
      <c r="B2810" s="443"/>
      <c r="C2810" s="443"/>
      <c r="D2810" s="43"/>
      <c r="E2810" s="474"/>
      <c r="K2810" s="391"/>
      <c r="L2810" s="225"/>
      <c r="M2810" s="225"/>
      <c r="N2810" s="225"/>
      <c r="O2810" s="225"/>
      <c r="P2810" s="225"/>
    </row>
    <row r="2811" spans="1:16" s="281" customFormat="1" ht="24" customHeight="1">
      <c r="A2811" s="473"/>
      <c r="B2811" s="443"/>
      <c r="C2811" s="443"/>
      <c r="D2811" s="43"/>
      <c r="E2811" s="474"/>
      <c r="K2811" s="391"/>
      <c r="L2811" s="225"/>
      <c r="M2811" s="225"/>
      <c r="N2811" s="225"/>
      <c r="O2811" s="225"/>
      <c r="P2811" s="225"/>
    </row>
    <row r="2812" spans="1:16" s="281" customFormat="1" ht="24" customHeight="1">
      <c r="A2812" s="473"/>
      <c r="B2812" s="443"/>
      <c r="C2812" s="443"/>
      <c r="D2812" s="43"/>
      <c r="E2812" s="474"/>
      <c r="K2812" s="391"/>
      <c r="L2812" s="225"/>
      <c r="M2812" s="225"/>
      <c r="N2812" s="225"/>
      <c r="O2812" s="225"/>
      <c r="P2812" s="225"/>
    </row>
    <row r="2813" spans="1:16" s="281" customFormat="1" ht="24" customHeight="1">
      <c r="A2813" s="473"/>
      <c r="B2813" s="443"/>
      <c r="C2813" s="443"/>
      <c r="D2813" s="43"/>
      <c r="E2813" s="474"/>
      <c r="K2813" s="391"/>
      <c r="L2813" s="225"/>
      <c r="M2813" s="225"/>
      <c r="N2813" s="225"/>
      <c r="O2813" s="225"/>
      <c r="P2813" s="225"/>
    </row>
    <row r="2814" spans="1:16" s="281" customFormat="1" ht="24" customHeight="1">
      <c r="A2814" s="473"/>
      <c r="B2814" s="443"/>
      <c r="C2814" s="443"/>
      <c r="D2814" s="43"/>
      <c r="E2814" s="474"/>
      <c r="K2814" s="391"/>
      <c r="L2814" s="225"/>
      <c r="M2814" s="225"/>
      <c r="N2814" s="225"/>
      <c r="O2814" s="225"/>
      <c r="P2814" s="225"/>
    </row>
    <row r="2815" spans="1:16" s="281" customFormat="1" ht="24" customHeight="1">
      <c r="A2815" s="473"/>
      <c r="B2815" s="443"/>
      <c r="C2815" s="443"/>
      <c r="D2815" s="43"/>
      <c r="E2815" s="474"/>
      <c r="K2815" s="391"/>
      <c r="L2815" s="225"/>
      <c r="M2815" s="225"/>
      <c r="N2815" s="225"/>
      <c r="O2815" s="225"/>
      <c r="P2815" s="225"/>
    </row>
    <row r="2816" spans="1:16" s="281" customFormat="1" ht="24" customHeight="1">
      <c r="A2816" s="473"/>
      <c r="B2816" s="443"/>
      <c r="C2816" s="443"/>
      <c r="D2816" s="43"/>
      <c r="E2816" s="474"/>
      <c r="K2816" s="391"/>
      <c r="L2816" s="225"/>
      <c r="M2816" s="225"/>
      <c r="N2816" s="225"/>
      <c r="O2816" s="225"/>
      <c r="P2816" s="225"/>
    </row>
    <row r="2817" spans="1:16" s="281" customFormat="1" ht="24" customHeight="1">
      <c r="A2817" s="473"/>
      <c r="B2817" s="443"/>
      <c r="C2817" s="443"/>
      <c r="D2817" s="43"/>
      <c r="E2817" s="474"/>
      <c r="K2817" s="391"/>
      <c r="L2817" s="225"/>
      <c r="M2817" s="225"/>
      <c r="N2817" s="225"/>
      <c r="O2817" s="225"/>
      <c r="P2817" s="225"/>
    </row>
    <row r="2818" spans="1:16" s="281" customFormat="1" ht="24" customHeight="1">
      <c r="A2818" s="473"/>
      <c r="B2818" s="443"/>
      <c r="C2818" s="443"/>
      <c r="D2818" s="43"/>
      <c r="E2818" s="474"/>
      <c r="K2818" s="391"/>
      <c r="L2818" s="225"/>
      <c r="M2818" s="225"/>
      <c r="N2818" s="225"/>
      <c r="O2818" s="225"/>
      <c r="P2818" s="225"/>
    </row>
    <row r="2819" spans="1:16" s="281" customFormat="1" ht="24" customHeight="1">
      <c r="A2819" s="473"/>
      <c r="B2819" s="443"/>
      <c r="C2819" s="443"/>
      <c r="D2819" s="43"/>
      <c r="E2819" s="474"/>
      <c r="K2819" s="391"/>
      <c r="L2819" s="225"/>
      <c r="M2819" s="225"/>
      <c r="N2819" s="225"/>
      <c r="O2819" s="225"/>
      <c r="P2819" s="225"/>
    </row>
    <row r="2820" spans="1:16" s="281" customFormat="1" ht="24" customHeight="1">
      <c r="A2820" s="473"/>
      <c r="B2820" s="443"/>
      <c r="C2820" s="443"/>
      <c r="D2820" s="43"/>
      <c r="E2820" s="474"/>
      <c r="K2820" s="391"/>
      <c r="L2820" s="225"/>
      <c r="M2820" s="225"/>
      <c r="N2820" s="225"/>
      <c r="O2820" s="225"/>
      <c r="P2820" s="225"/>
    </row>
    <row r="2821" spans="1:16" s="281" customFormat="1" ht="24" customHeight="1">
      <c r="A2821" s="473"/>
      <c r="B2821" s="443"/>
      <c r="C2821" s="443"/>
      <c r="D2821" s="43"/>
      <c r="E2821" s="474"/>
      <c r="K2821" s="391"/>
      <c r="L2821" s="225"/>
      <c r="M2821" s="225"/>
      <c r="N2821" s="225"/>
      <c r="O2821" s="225"/>
      <c r="P2821" s="225"/>
    </row>
    <row r="2822" spans="1:16" s="281" customFormat="1" ht="24" customHeight="1">
      <c r="A2822" s="473"/>
      <c r="B2822" s="443"/>
      <c r="C2822" s="443"/>
      <c r="D2822" s="43"/>
      <c r="E2822" s="474"/>
      <c r="K2822" s="391"/>
      <c r="L2822" s="225"/>
      <c r="M2822" s="225"/>
      <c r="N2822" s="225"/>
      <c r="O2822" s="225"/>
      <c r="P2822" s="225"/>
    </row>
    <row r="2823" spans="1:16" s="281" customFormat="1" ht="24" customHeight="1">
      <c r="A2823" s="473"/>
      <c r="B2823" s="443"/>
      <c r="C2823" s="443"/>
      <c r="D2823" s="43"/>
      <c r="E2823" s="474"/>
      <c r="K2823" s="391"/>
      <c r="L2823" s="225"/>
      <c r="M2823" s="225"/>
      <c r="N2823" s="225"/>
      <c r="O2823" s="225"/>
      <c r="P2823" s="225"/>
    </row>
    <row r="2824" spans="1:16" s="281" customFormat="1" ht="24" customHeight="1">
      <c r="A2824" s="473"/>
      <c r="B2824" s="443"/>
      <c r="C2824" s="443"/>
      <c r="D2824" s="43"/>
      <c r="E2824" s="474"/>
      <c r="K2824" s="391"/>
      <c r="L2824" s="225"/>
      <c r="M2824" s="225"/>
      <c r="N2824" s="225"/>
      <c r="O2824" s="225"/>
      <c r="P2824" s="225"/>
    </row>
    <row r="2825" spans="1:16" s="281" customFormat="1" ht="24" customHeight="1">
      <c r="A2825" s="473"/>
      <c r="B2825" s="443"/>
      <c r="C2825" s="443"/>
      <c r="D2825" s="43"/>
      <c r="E2825" s="474"/>
      <c r="K2825" s="391"/>
      <c r="L2825" s="225"/>
      <c r="M2825" s="225"/>
      <c r="N2825" s="225"/>
      <c r="O2825" s="225"/>
      <c r="P2825" s="225"/>
    </row>
    <row r="2826" spans="1:16" s="281" customFormat="1" ht="24" customHeight="1">
      <c r="A2826" s="473"/>
      <c r="B2826" s="443"/>
      <c r="C2826" s="443"/>
      <c r="D2826" s="43"/>
      <c r="E2826" s="474"/>
      <c r="K2826" s="391"/>
      <c r="L2826" s="225"/>
      <c r="M2826" s="225"/>
      <c r="N2826" s="225"/>
      <c r="O2826" s="225"/>
      <c r="P2826" s="225"/>
    </row>
    <row r="2827" spans="1:16" s="281" customFormat="1" ht="24" customHeight="1">
      <c r="A2827" s="473"/>
      <c r="B2827" s="443"/>
      <c r="C2827" s="443"/>
      <c r="D2827" s="43"/>
      <c r="E2827" s="474"/>
      <c r="K2827" s="391"/>
      <c r="L2827" s="225"/>
      <c r="M2827" s="225"/>
      <c r="N2827" s="225"/>
      <c r="O2827" s="225"/>
      <c r="P2827" s="225"/>
    </row>
    <row r="2828" spans="1:16" s="281" customFormat="1" ht="24" customHeight="1">
      <c r="A2828" s="473"/>
      <c r="B2828" s="443"/>
      <c r="C2828" s="443"/>
      <c r="D2828" s="43"/>
      <c r="E2828" s="474"/>
      <c r="K2828" s="391"/>
      <c r="L2828" s="225"/>
      <c r="M2828" s="225"/>
      <c r="N2828" s="225"/>
      <c r="O2828" s="225"/>
      <c r="P2828" s="225"/>
    </row>
    <row r="2829" spans="1:16" s="281" customFormat="1" ht="24" customHeight="1">
      <c r="A2829" s="473"/>
      <c r="B2829" s="443"/>
      <c r="C2829" s="443"/>
      <c r="D2829" s="43"/>
      <c r="E2829" s="474"/>
      <c r="K2829" s="391"/>
      <c r="L2829" s="225"/>
      <c r="M2829" s="225"/>
      <c r="N2829" s="225"/>
      <c r="O2829" s="225"/>
      <c r="P2829" s="225"/>
    </row>
    <row r="2830" spans="1:16" s="281" customFormat="1" ht="24" customHeight="1">
      <c r="A2830" s="473"/>
      <c r="B2830" s="443"/>
      <c r="C2830" s="443"/>
      <c r="D2830" s="43"/>
      <c r="E2830" s="474"/>
      <c r="K2830" s="391"/>
      <c r="L2830" s="225"/>
      <c r="M2830" s="225"/>
      <c r="N2830" s="225"/>
      <c r="O2830" s="225"/>
      <c r="P2830" s="225"/>
    </row>
    <row r="2831" spans="1:16" s="281" customFormat="1" ht="24" customHeight="1">
      <c r="A2831" s="473"/>
      <c r="B2831" s="443"/>
      <c r="C2831" s="443"/>
      <c r="D2831" s="43"/>
      <c r="E2831" s="474"/>
      <c r="K2831" s="391"/>
      <c r="L2831" s="225"/>
      <c r="M2831" s="225"/>
      <c r="N2831" s="225"/>
      <c r="O2831" s="225"/>
      <c r="P2831" s="225"/>
    </row>
    <row r="2832" spans="1:16" s="281" customFormat="1" ht="24" customHeight="1">
      <c r="A2832" s="473"/>
      <c r="B2832" s="443"/>
      <c r="C2832" s="443"/>
      <c r="D2832" s="43"/>
      <c r="E2832" s="474"/>
      <c r="K2832" s="391"/>
      <c r="L2832" s="225"/>
      <c r="M2832" s="225"/>
      <c r="N2832" s="225"/>
      <c r="O2832" s="225"/>
      <c r="P2832" s="225"/>
    </row>
    <row r="2833" spans="1:16" s="281" customFormat="1" ht="24" customHeight="1">
      <c r="A2833" s="473"/>
      <c r="B2833" s="443"/>
      <c r="C2833" s="443"/>
      <c r="D2833" s="43"/>
      <c r="E2833" s="474"/>
      <c r="K2833" s="391"/>
      <c r="L2833" s="225"/>
      <c r="M2833" s="225"/>
      <c r="N2833" s="225"/>
      <c r="O2833" s="225"/>
      <c r="P2833" s="225"/>
    </row>
    <row r="2834" spans="1:16" s="281" customFormat="1" ht="24" customHeight="1">
      <c r="A2834" s="473"/>
      <c r="B2834" s="443"/>
      <c r="C2834" s="443"/>
      <c r="D2834" s="43"/>
      <c r="E2834" s="474"/>
      <c r="K2834" s="391"/>
      <c r="L2834" s="225"/>
      <c r="M2834" s="225"/>
      <c r="N2834" s="225"/>
      <c r="O2834" s="225"/>
      <c r="P2834" s="225"/>
    </row>
    <row r="2835" spans="1:16" s="281" customFormat="1" ht="24" customHeight="1">
      <c r="A2835" s="473"/>
      <c r="B2835" s="443"/>
      <c r="C2835" s="443"/>
      <c r="D2835" s="43"/>
      <c r="E2835" s="474"/>
      <c r="K2835" s="391"/>
      <c r="L2835" s="225"/>
      <c r="M2835" s="225"/>
      <c r="N2835" s="225"/>
      <c r="O2835" s="225"/>
      <c r="P2835" s="225"/>
    </row>
    <row r="2836" spans="1:16" s="281" customFormat="1" ht="24" customHeight="1">
      <c r="A2836" s="473"/>
      <c r="B2836" s="443"/>
      <c r="C2836" s="443"/>
      <c r="D2836" s="43"/>
      <c r="E2836" s="474"/>
      <c r="K2836" s="391"/>
      <c r="L2836" s="225"/>
      <c r="M2836" s="225"/>
      <c r="N2836" s="225"/>
      <c r="O2836" s="225"/>
      <c r="P2836" s="225"/>
    </row>
    <row r="2837" spans="1:16" s="281" customFormat="1" ht="24" customHeight="1">
      <c r="A2837" s="473"/>
      <c r="B2837" s="443"/>
      <c r="C2837" s="443"/>
      <c r="D2837" s="43"/>
      <c r="E2837" s="474"/>
      <c r="K2837" s="391"/>
      <c r="L2837" s="225"/>
      <c r="M2837" s="225"/>
      <c r="N2837" s="225"/>
      <c r="O2837" s="225"/>
      <c r="P2837" s="225"/>
    </row>
    <row r="2838" spans="1:16" s="281" customFormat="1" ht="24" customHeight="1">
      <c r="A2838" s="473"/>
      <c r="B2838" s="443"/>
      <c r="C2838" s="443"/>
      <c r="D2838" s="43"/>
      <c r="E2838" s="474"/>
      <c r="K2838" s="391"/>
      <c r="L2838" s="225"/>
      <c r="M2838" s="225"/>
      <c r="N2838" s="225"/>
      <c r="O2838" s="225"/>
      <c r="P2838" s="225"/>
    </row>
    <row r="2839" spans="1:16" s="281" customFormat="1" ht="24" customHeight="1">
      <c r="A2839" s="473"/>
      <c r="B2839" s="443"/>
      <c r="C2839" s="443"/>
      <c r="D2839" s="43"/>
      <c r="E2839" s="474"/>
      <c r="K2839" s="391"/>
      <c r="L2839" s="225"/>
      <c r="M2839" s="225"/>
      <c r="N2839" s="225"/>
      <c r="O2839" s="225"/>
      <c r="P2839" s="225"/>
    </row>
    <row r="2840" spans="1:16" s="281" customFormat="1" ht="24" customHeight="1">
      <c r="A2840" s="473"/>
      <c r="B2840" s="443"/>
      <c r="C2840" s="443"/>
      <c r="D2840" s="43"/>
      <c r="E2840" s="474"/>
      <c r="K2840" s="391"/>
      <c r="L2840" s="225"/>
      <c r="M2840" s="225"/>
      <c r="N2840" s="225"/>
      <c r="O2840" s="225"/>
      <c r="P2840" s="225"/>
    </row>
    <row r="2841" spans="1:16" s="281" customFormat="1" ht="24" customHeight="1">
      <c r="A2841" s="473"/>
      <c r="B2841" s="443"/>
      <c r="C2841" s="443"/>
      <c r="D2841" s="43"/>
      <c r="E2841" s="474"/>
      <c r="K2841" s="391"/>
      <c r="L2841" s="225"/>
      <c r="M2841" s="225"/>
      <c r="N2841" s="225"/>
      <c r="O2841" s="225"/>
      <c r="P2841" s="225"/>
    </row>
    <row r="2842" spans="1:16" s="281" customFormat="1" ht="24" customHeight="1">
      <c r="A2842" s="473"/>
      <c r="B2842" s="443"/>
      <c r="C2842" s="443"/>
      <c r="D2842" s="43"/>
      <c r="E2842" s="474"/>
      <c r="K2842" s="391"/>
      <c r="L2842" s="225"/>
      <c r="M2842" s="225"/>
      <c r="N2842" s="225"/>
      <c r="O2842" s="225"/>
      <c r="P2842" s="225"/>
    </row>
    <row r="2843" spans="1:16" s="281" customFormat="1" ht="24" customHeight="1">
      <c r="A2843" s="473"/>
      <c r="B2843" s="443"/>
      <c r="C2843" s="443"/>
      <c r="D2843" s="43"/>
      <c r="E2843" s="474"/>
      <c r="K2843" s="391"/>
      <c r="L2843" s="225"/>
      <c r="M2843" s="225"/>
      <c r="N2843" s="225"/>
      <c r="O2843" s="225"/>
      <c r="P2843" s="225"/>
    </row>
    <row r="2844" spans="1:16" s="281" customFormat="1" ht="24" customHeight="1">
      <c r="A2844" s="473"/>
      <c r="B2844" s="443"/>
      <c r="C2844" s="443"/>
      <c r="D2844" s="43"/>
      <c r="E2844" s="474"/>
      <c r="K2844" s="391"/>
      <c r="L2844" s="225"/>
      <c r="M2844" s="225"/>
      <c r="N2844" s="225"/>
      <c r="O2844" s="225"/>
      <c r="P2844" s="225"/>
    </row>
    <row r="2845" spans="1:16" s="281" customFormat="1" ht="24" customHeight="1">
      <c r="A2845" s="473"/>
      <c r="B2845" s="443"/>
      <c r="C2845" s="443"/>
      <c r="D2845" s="43"/>
      <c r="E2845" s="474"/>
      <c r="K2845" s="391"/>
      <c r="L2845" s="225"/>
      <c r="M2845" s="225"/>
      <c r="N2845" s="225"/>
      <c r="O2845" s="225"/>
      <c r="P2845" s="225"/>
    </row>
    <row r="2846" spans="1:16" s="281" customFormat="1" ht="24" customHeight="1">
      <c r="A2846" s="473"/>
      <c r="B2846" s="443"/>
      <c r="C2846" s="443"/>
      <c r="D2846" s="43"/>
      <c r="E2846" s="474"/>
      <c r="K2846" s="391"/>
      <c r="L2846" s="225"/>
      <c r="M2846" s="225"/>
      <c r="N2846" s="225"/>
      <c r="O2846" s="225"/>
      <c r="P2846" s="225"/>
    </row>
    <row r="2847" spans="1:16" s="281" customFormat="1" ht="24" customHeight="1">
      <c r="A2847" s="473"/>
      <c r="B2847" s="443"/>
      <c r="C2847" s="443"/>
      <c r="D2847" s="43"/>
      <c r="E2847" s="474"/>
      <c r="K2847" s="391"/>
      <c r="L2847" s="225"/>
      <c r="M2847" s="225"/>
      <c r="N2847" s="225"/>
      <c r="O2847" s="225"/>
      <c r="P2847" s="225"/>
    </row>
    <row r="2848" spans="1:16" s="281" customFormat="1" ht="24" customHeight="1">
      <c r="A2848" s="473"/>
      <c r="B2848" s="443"/>
      <c r="C2848" s="443"/>
      <c r="D2848" s="43"/>
      <c r="E2848" s="474"/>
      <c r="K2848" s="391"/>
      <c r="L2848" s="225"/>
      <c r="M2848" s="225"/>
      <c r="N2848" s="225"/>
      <c r="O2848" s="225"/>
      <c r="P2848" s="225"/>
    </row>
    <row r="2849" spans="1:16" s="281" customFormat="1" ht="24" customHeight="1">
      <c r="A2849" s="473"/>
      <c r="B2849" s="443"/>
      <c r="C2849" s="443"/>
      <c r="D2849" s="43"/>
      <c r="E2849" s="474"/>
      <c r="K2849" s="391"/>
      <c r="L2849" s="225"/>
      <c r="M2849" s="225"/>
      <c r="N2849" s="225"/>
      <c r="O2849" s="225"/>
      <c r="P2849" s="225"/>
    </row>
    <row r="2850" spans="1:16" s="281" customFormat="1" ht="24" customHeight="1">
      <c r="A2850" s="473"/>
      <c r="B2850" s="443"/>
      <c r="C2850" s="443"/>
      <c r="D2850" s="43"/>
      <c r="E2850" s="474"/>
      <c r="K2850" s="391"/>
      <c r="L2850" s="225"/>
      <c r="M2850" s="225"/>
      <c r="N2850" s="225"/>
      <c r="O2850" s="225"/>
      <c r="P2850" s="225"/>
    </row>
    <row r="2851" spans="1:16" s="281" customFormat="1" ht="24" customHeight="1">
      <c r="A2851" s="473"/>
      <c r="B2851" s="443"/>
      <c r="C2851" s="443"/>
      <c r="D2851" s="43"/>
      <c r="E2851" s="474"/>
      <c r="K2851" s="391"/>
      <c r="L2851" s="225"/>
      <c r="M2851" s="225"/>
      <c r="N2851" s="225"/>
      <c r="O2851" s="225"/>
      <c r="P2851" s="225"/>
    </row>
    <row r="2852" spans="1:16" s="281" customFormat="1" ht="24" customHeight="1">
      <c r="A2852" s="473"/>
      <c r="B2852" s="443"/>
      <c r="C2852" s="443"/>
      <c r="D2852" s="43"/>
      <c r="E2852" s="474"/>
      <c r="K2852" s="391"/>
      <c r="L2852" s="225"/>
      <c r="M2852" s="225"/>
      <c r="N2852" s="225"/>
      <c r="O2852" s="225"/>
      <c r="P2852" s="225"/>
    </row>
    <row r="2853" spans="1:16" s="281" customFormat="1" ht="24" customHeight="1">
      <c r="A2853" s="473"/>
      <c r="B2853" s="443"/>
      <c r="C2853" s="443"/>
      <c r="D2853" s="43"/>
      <c r="E2853" s="474"/>
      <c r="K2853" s="391"/>
      <c r="L2853" s="225"/>
      <c r="M2853" s="225"/>
      <c r="N2853" s="225"/>
      <c r="O2853" s="225"/>
      <c r="P2853" s="225"/>
    </row>
    <row r="2854" spans="1:16" s="281" customFormat="1" ht="24" customHeight="1">
      <c r="A2854" s="473"/>
      <c r="B2854" s="443"/>
      <c r="C2854" s="443"/>
      <c r="D2854" s="43"/>
      <c r="E2854" s="474"/>
      <c r="K2854" s="391"/>
      <c r="L2854" s="225"/>
      <c r="M2854" s="225"/>
      <c r="N2854" s="225"/>
      <c r="O2854" s="225"/>
      <c r="P2854" s="225"/>
    </row>
    <row r="2855" spans="1:16" s="281" customFormat="1" ht="24" customHeight="1">
      <c r="A2855" s="473"/>
      <c r="B2855" s="443"/>
      <c r="C2855" s="443"/>
      <c r="D2855" s="43"/>
      <c r="E2855" s="474"/>
      <c r="K2855" s="391"/>
      <c r="L2855" s="225"/>
      <c r="M2855" s="225"/>
      <c r="N2855" s="225"/>
      <c r="O2855" s="225"/>
      <c r="P2855" s="225"/>
    </row>
    <row r="2856" spans="1:16" s="281" customFormat="1" ht="24" customHeight="1">
      <c r="A2856" s="473"/>
      <c r="B2856" s="443"/>
      <c r="C2856" s="443"/>
      <c r="D2856" s="43"/>
      <c r="E2856" s="474"/>
      <c r="K2856" s="391"/>
      <c r="L2856" s="225"/>
      <c r="M2856" s="225"/>
      <c r="N2856" s="225"/>
      <c r="O2856" s="225"/>
      <c r="P2856" s="225"/>
    </row>
    <row r="2857" spans="1:16" s="281" customFormat="1" ht="24" customHeight="1">
      <c r="A2857" s="473"/>
      <c r="B2857" s="443"/>
      <c r="C2857" s="443"/>
      <c r="D2857" s="43"/>
      <c r="E2857" s="474"/>
      <c r="K2857" s="391"/>
      <c r="L2857" s="225"/>
      <c r="M2857" s="225"/>
      <c r="N2857" s="225"/>
      <c r="O2857" s="225"/>
      <c r="P2857" s="225"/>
    </row>
    <row r="2858" spans="1:16" s="281" customFormat="1" ht="24" customHeight="1">
      <c r="A2858" s="473"/>
      <c r="B2858" s="443"/>
      <c r="C2858" s="443"/>
      <c r="D2858" s="43"/>
      <c r="E2858" s="474"/>
      <c r="K2858" s="391"/>
      <c r="L2858" s="225"/>
      <c r="M2858" s="225"/>
      <c r="N2858" s="225"/>
      <c r="O2858" s="225"/>
      <c r="P2858" s="225"/>
    </row>
    <row r="2859" spans="1:16" s="281" customFormat="1" ht="24" customHeight="1">
      <c r="A2859" s="473"/>
      <c r="B2859" s="443"/>
      <c r="C2859" s="443"/>
      <c r="D2859" s="43"/>
      <c r="E2859" s="474"/>
      <c r="K2859" s="391"/>
      <c r="L2859" s="225"/>
      <c r="M2859" s="225"/>
      <c r="N2859" s="225"/>
      <c r="O2859" s="225"/>
      <c r="P2859" s="225"/>
    </row>
    <row r="2860" spans="1:16" s="281" customFormat="1" ht="24" customHeight="1">
      <c r="A2860" s="473"/>
      <c r="B2860" s="443"/>
      <c r="C2860" s="443"/>
      <c r="D2860" s="43"/>
      <c r="E2860" s="474"/>
      <c r="K2860" s="391"/>
      <c r="L2860" s="225"/>
      <c r="M2860" s="225"/>
      <c r="N2860" s="225"/>
      <c r="O2860" s="225"/>
      <c r="P2860" s="225"/>
    </row>
    <row r="2861" spans="1:16" s="281" customFormat="1" ht="24" customHeight="1">
      <c r="A2861" s="473"/>
      <c r="B2861" s="443"/>
      <c r="C2861" s="443"/>
      <c r="D2861" s="43"/>
      <c r="E2861" s="474"/>
      <c r="K2861" s="391"/>
      <c r="L2861" s="225"/>
      <c r="M2861" s="225"/>
      <c r="N2861" s="225"/>
      <c r="O2861" s="225"/>
      <c r="P2861" s="225"/>
    </row>
    <row r="2862" spans="1:16" s="281" customFormat="1" ht="24" customHeight="1">
      <c r="A2862" s="473"/>
      <c r="B2862" s="443"/>
      <c r="C2862" s="443"/>
      <c r="D2862" s="43"/>
      <c r="E2862" s="474"/>
      <c r="K2862" s="391"/>
      <c r="L2862" s="225"/>
      <c r="M2862" s="225"/>
      <c r="N2862" s="225"/>
      <c r="O2862" s="225"/>
      <c r="P2862" s="225"/>
    </row>
    <row r="2863" spans="1:16" s="281" customFormat="1" ht="24" customHeight="1">
      <c r="A2863" s="473"/>
      <c r="B2863" s="443"/>
      <c r="C2863" s="443"/>
      <c r="D2863" s="43"/>
      <c r="E2863" s="474"/>
      <c r="K2863" s="391"/>
      <c r="L2863" s="225"/>
      <c r="M2863" s="225"/>
      <c r="N2863" s="225"/>
      <c r="O2863" s="225"/>
      <c r="P2863" s="225"/>
    </row>
    <row r="2864" spans="1:16" s="281" customFormat="1" ht="24" customHeight="1">
      <c r="A2864" s="473"/>
      <c r="B2864" s="443"/>
      <c r="C2864" s="443"/>
      <c r="D2864" s="43"/>
      <c r="E2864" s="474"/>
      <c r="K2864" s="391"/>
      <c r="L2864" s="225"/>
      <c r="M2864" s="225"/>
      <c r="N2864" s="225"/>
      <c r="O2864" s="225"/>
      <c r="P2864" s="225"/>
    </row>
    <row r="2865" spans="1:16" s="281" customFormat="1" ht="24" customHeight="1">
      <c r="A2865" s="473"/>
      <c r="B2865" s="443"/>
      <c r="C2865" s="443"/>
      <c r="D2865" s="43"/>
      <c r="E2865" s="474"/>
      <c r="K2865" s="391"/>
      <c r="L2865" s="225"/>
      <c r="M2865" s="225"/>
      <c r="N2865" s="225"/>
      <c r="O2865" s="225"/>
      <c r="P2865" s="225"/>
    </row>
    <row r="2866" spans="1:16" s="281" customFormat="1" ht="24" customHeight="1">
      <c r="A2866" s="473"/>
      <c r="B2866" s="443"/>
      <c r="C2866" s="443"/>
      <c r="D2866" s="43"/>
      <c r="E2866" s="474"/>
      <c r="K2866" s="391"/>
      <c r="L2866" s="225"/>
      <c r="M2866" s="225"/>
      <c r="N2866" s="225"/>
      <c r="O2866" s="225"/>
      <c r="P2866" s="225"/>
    </row>
    <row r="2867" spans="1:16" s="281" customFormat="1" ht="24" customHeight="1">
      <c r="A2867" s="473"/>
      <c r="B2867" s="443"/>
      <c r="C2867" s="443"/>
      <c r="D2867" s="43"/>
      <c r="E2867" s="474"/>
      <c r="K2867" s="391"/>
      <c r="L2867" s="225"/>
      <c r="M2867" s="225"/>
      <c r="N2867" s="225"/>
      <c r="O2867" s="225"/>
      <c r="P2867" s="225"/>
    </row>
    <row r="2868" spans="1:16" s="281" customFormat="1" ht="24" customHeight="1">
      <c r="A2868" s="473"/>
      <c r="B2868" s="443"/>
      <c r="C2868" s="443"/>
      <c r="D2868" s="43"/>
      <c r="E2868" s="474"/>
      <c r="K2868" s="391"/>
      <c r="L2868" s="225"/>
      <c r="M2868" s="225"/>
      <c r="N2868" s="225"/>
      <c r="O2868" s="225"/>
      <c r="P2868" s="225"/>
    </row>
    <row r="2869" spans="1:16" s="281" customFormat="1" ht="24" customHeight="1">
      <c r="A2869" s="473"/>
      <c r="B2869" s="443"/>
      <c r="C2869" s="443"/>
      <c r="D2869" s="43"/>
      <c r="E2869" s="474"/>
      <c r="K2869" s="391"/>
      <c r="L2869" s="225"/>
      <c r="M2869" s="225"/>
      <c r="N2869" s="225"/>
      <c r="O2869" s="225"/>
      <c r="P2869" s="225"/>
    </row>
    <row r="2870" spans="1:16" s="281" customFormat="1" ht="24" customHeight="1">
      <c r="A2870" s="473"/>
      <c r="B2870" s="443"/>
      <c r="C2870" s="443"/>
      <c r="D2870" s="43"/>
      <c r="E2870" s="474"/>
      <c r="K2870" s="391"/>
      <c r="L2870" s="225"/>
      <c r="M2870" s="225"/>
      <c r="N2870" s="225"/>
      <c r="O2870" s="225"/>
      <c r="P2870" s="225"/>
    </row>
    <row r="2871" spans="1:16" s="281" customFormat="1" ht="24" customHeight="1">
      <c r="A2871" s="473"/>
      <c r="B2871" s="443"/>
      <c r="C2871" s="443"/>
      <c r="D2871" s="43"/>
      <c r="E2871" s="474"/>
      <c r="K2871" s="391"/>
      <c r="L2871" s="225"/>
      <c r="M2871" s="225"/>
      <c r="N2871" s="225"/>
      <c r="O2871" s="225"/>
      <c r="P2871" s="225"/>
    </row>
    <row r="2872" spans="1:16" s="281" customFormat="1" ht="24" customHeight="1">
      <c r="A2872" s="473"/>
      <c r="B2872" s="443"/>
      <c r="C2872" s="443"/>
      <c r="D2872" s="43"/>
      <c r="E2872" s="474"/>
      <c r="K2872" s="391"/>
      <c r="L2872" s="225"/>
      <c r="M2872" s="225"/>
      <c r="N2872" s="225"/>
      <c r="O2872" s="225"/>
      <c r="P2872" s="225"/>
    </row>
    <row r="2873" spans="1:16" s="281" customFormat="1" ht="24" customHeight="1">
      <c r="A2873" s="473"/>
      <c r="B2873" s="443"/>
      <c r="C2873" s="443"/>
      <c r="D2873" s="43"/>
      <c r="E2873" s="474"/>
      <c r="K2873" s="391"/>
      <c r="L2873" s="225"/>
      <c r="M2873" s="225"/>
      <c r="N2873" s="225"/>
      <c r="O2873" s="225"/>
      <c r="P2873" s="225"/>
    </row>
    <row r="2874" spans="1:16" s="281" customFormat="1" ht="24" customHeight="1">
      <c r="A2874" s="473"/>
      <c r="B2874" s="443"/>
      <c r="C2874" s="443"/>
      <c r="D2874" s="43"/>
      <c r="E2874" s="474"/>
      <c r="K2874" s="391"/>
      <c r="L2874" s="225"/>
      <c r="M2874" s="225"/>
      <c r="N2874" s="225"/>
      <c r="O2874" s="225"/>
      <c r="P2874" s="225"/>
    </row>
    <row r="2875" spans="1:16" s="281" customFormat="1" ht="24" customHeight="1">
      <c r="A2875" s="473"/>
      <c r="B2875" s="443"/>
      <c r="C2875" s="443"/>
      <c r="D2875" s="43"/>
      <c r="E2875" s="474"/>
      <c r="K2875" s="391"/>
      <c r="L2875" s="225"/>
      <c r="M2875" s="225"/>
      <c r="N2875" s="225"/>
      <c r="O2875" s="225"/>
      <c r="P2875" s="225"/>
    </row>
    <row r="2876" spans="1:16" s="281" customFormat="1" ht="24" customHeight="1">
      <c r="A2876" s="473"/>
      <c r="B2876" s="443"/>
      <c r="C2876" s="443"/>
      <c r="D2876" s="43"/>
      <c r="E2876" s="474"/>
      <c r="K2876" s="391"/>
      <c r="L2876" s="225"/>
      <c r="M2876" s="225"/>
      <c r="N2876" s="225"/>
      <c r="O2876" s="225"/>
      <c r="P2876" s="225"/>
    </row>
    <row r="2877" spans="1:16" s="281" customFormat="1" ht="24" customHeight="1">
      <c r="A2877" s="473"/>
      <c r="B2877" s="443"/>
      <c r="C2877" s="443"/>
      <c r="D2877" s="43"/>
      <c r="E2877" s="474"/>
      <c r="K2877" s="391"/>
      <c r="L2877" s="225"/>
      <c r="M2877" s="225"/>
      <c r="N2877" s="225"/>
      <c r="O2877" s="225"/>
      <c r="P2877" s="225"/>
    </row>
    <row r="2878" spans="1:16" s="281" customFormat="1" ht="24" customHeight="1">
      <c r="A2878" s="473"/>
      <c r="B2878" s="443"/>
      <c r="C2878" s="443"/>
      <c r="D2878" s="43"/>
      <c r="E2878" s="474"/>
      <c r="K2878" s="391"/>
      <c r="L2878" s="225"/>
      <c r="M2878" s="225"/>
      <c r="N2878" s="225"/>
      <c r="O2878" s="225"/>
      <c r="P2878" s="225"/>
    </row>
    <row r="2879" spans="1:16" s="281" customFormat="1" ht="24" customHeight="1">
      <c r="A2879" s="473"/>
      <c r="B2879" s="443"/>
      <c r="C2879" s="443"/>
      <c r="D2879" s="43"/>
      <c r="E2879" s="474"/>
      <c r="K2879" s="391"/>
      <c r="L2879" s="225"/>
      <c r="M2879" s="225"/>
      <c r="N2879" s="225"/>
      <c r="O2879" s="225"/>
      <c r="P2879" s="225"/>
    </row>
    <row r="2880" spans="1:16" s="281" customFormat="1" ht="24" customHeight="1">
      <c r="A2880" s="473"/>
      <c r="B2880" s="443"/>
      <c r="C2880" s="443"/>
      <c r="D2880" s="43"/>
      <c r="E2880" s="474"/>
      <c r="K2880" s="391"/>
      <c r="L2880" s="225"/>
      <c r="M2880" s="225"/>
      <c r="N2880" s="225"/>
      <c r="O2880" s="225"/>
      <c r="P2880" s="225"/>
    </row>
    <row r="2881" spans="1:16" s="281" customFormat="1" ht="24" customHeight="1">
      <c r="A2881" s="473"/>
      <c r="B2881" s="443"/>
      <c r="C2881" s="443"/>
      <c r="D2881" s="43"/>
      <c r="E2881" s="474"/>
      <c r="K2881" s="391"/>
      <c r="L2881" s="225"/>
      <c r="M2881" s="225"/>
      <c r="N2881" s="225"/>
      <c r="O2881" s="225"/>
      <c r="P2881" s="225"/>
    </row>
    <row r="2882" spans="1:16" s="281" customFormat="1" ht="24" customHeight="1">
      <c r="A2882" s="473"/>
      <c r="B2882" s="443"/>
      <c r="C2882" s="443"/>
      <c r="D2882" s="43"/>
      <c r="E2882" s="474"/>
      <c r="K2882" s="391"/>
      <c r="L2882" s="225"/>
      <c r="M2882" s="225"/>
      <c r="N2882" s="225"/>
      <c r="O2882" s="225"/>
      <c r="P2882" s="225"/>
    </row>
    <row r="2883" spans="1:16" s="281" customFormat="1" ht="24" customHeight="1">
      <c r="A2883" s="473"/>
      <c r="B2883" s="443"/>
      <c r="C2883" s="443"/>
      <c r="D2883" s="43"/>
      <c r="E2883" s="474"/>
      <c r="K2883" s="391"/>
      <c r="L2883" s="225"/>
      <c r="M2883" s="225"/>
      <c r="N2883" s="225"/>
      <c r="O2883" s="225"/>
      <c r="P2883" s="225"/>
    </row>
    <row r="2884" spans="1:16" s="281" customFormat="1" ht="24" customHeight="1">
      <c r="A2884" s="473"/>
      <c r="B2884" s="443"/>
      <c r="C2884" s="443"/>
      <c r="D2884" s="43"/>
      <c r="E2884" s="474"/>
      <c r="K2884" s="391"/>
      <c r="L2884" s="225"/>
      <c r="M2884" s="225"/>
      <c r="N2884" s="225"/>
      <c r="O2884" s="225"/>
      <c r="P2884" s="225"/>
    </row>
    <row r="2885" spans="1:16" s="281" customFormat="1" ht="24" customHeight="1">
      <c r="A2885" s="473"/>
      <c r="B2885" s="443"/>
      <c r="C2885" s="443"/>
      <c r="D2885" s="43"/>
      <c r="E2885" s="474"/>
      <c r="K2885" s="391"/>
      <c r="L2885" s="225"/>
      <c r="M2885" s="225"/>
      <c r="N2885" s="225"/>
      <c r="O2885" s="225"/>
      <c r="P2885" s="225"/>
    </row>
    <row r="2886" spans="1:16" s="281" customFormat="1" ht="24" customHeight="1">
      <c r="A2886" s="473"/>
      <c r="B2886" s="443"/>
      <c r="C2886" s="443"/>
      <c r="D2886" s="43"/>
      <c r="E2886" s="474"/>
      <c r="K2886" s="391"/>
      <c r="L2886" s="225"/>
      <c r="M2886" s="225"/>
      <c r="N2886" s="225"/>
      <c r="O2886" s="225"/>
      <c r="P2886" s="225"/>
    </row>
    <row r="2887" spans="1:16" s="281" customFormat="1" ht="24" customHeight="1">
      <c r="A2887" s="473"/>
      <c r="B2887" s="443"/>
      <c r="C2887" s="443"/>
      <c r="D2887" s="43"/>
      <c r="E2887" s="474"/>
      <c r="K2887" s="391"/>
      <c r="L2887" s="225"/>
      <c r="M2887" s="225"/>
      <c r="N2887" s="225"/>
      <c r="O2887" s="225"/>
      <c r="P2887" s="225"/>
    </row>
    <row r="2888" spans="1:16" s="281" customFormat="1" ht="24" customHeight="1">
      <c r="A2888" s="473"/>
      <c r="B2888" s="443"/>
      <c r="C2888" s="443"/>
      <c r="D2888" s="43"/>
      <c r="E2888" s="474"/>
      <c r="K2888" s="391"/>
      <c r="L2888" s="225"/>
      <c r="M2888" s="225"/>
      <c r="N2888" s="225"/>
      <c r="O2888" s="225"/>
      <c r="P2888" s="225"/>
    </row>
    <row r="2889" spans="1:16" s="281" customFormat="1" ht="24" customHeight="1">
      <c r="A2889" s="473"/>
      <c r="B2889" s="443"/>
      <c r="C2889" s="443"/>
      <c r="D2889" s="43"/>
      <c r="E2889" s="474"/>
      <c r="K2889" s="391"/>
      <c r="L2889" s="225"/>
      <c r="M2889" s="225"/>
      <c r="N2889" s="225"/>
      <c r="O2889" s="225"/>
      <c r="P2889" s="225"/>
    </row>
    <row r="2890" spans="1:16" s="281" customFormat="1" ht="24" customHeight="1">
      <c r="A2890" s="473"/>
      <c r="B2890" s="443"/>
      <c r="C2890" s="443"/>
      <c r="D2890" s="43"/>
      <c r="E2890" s="474"/>
      <c r="K2890" s="391"/>
      <c r="L2890" s="225"/>
      <c r="M2890" s="225"/>
      <c r="N2890" s="225"/>
      <c r="O2890" s="225"/>
      <c r="P2890" s="225"/>
    </row>
    <row r="2891" spans="1:16" s="281" customFormat="1" ht="24" customHeight="1">
      <c r="A2891" s="473"/>
      <c r="B2891" s="443"/>
      <c r="C2891" s="443"/>
      <c r="D2891" s="43"/>
      <c r="E2891" s="474"/>
      <c r="K2891" s="391"/>
      <c r="L2891" s="225"/>
      <c r="M2891" s="225"/>
      <c r="N2891" s="225"/>
      <c r="O2891" s="225"/>
      <c r="P2891" s="225"/>
    </row>
    <row r="2892" spans="1:16" s="281" customFormat="1" ht="24" customHeight="1">
      <c r="A2892" s="473"/>
      <c r="B2892" s="443"/>
      <c r="C2892" s="443"/>
      <c r="D2892" s="43"/>
      <c r="E2892" s="474"/>
      <c r="K2892" s="391"/>
      <c r="L2892" s="225"/>
      <c r="M2892" s="225"/>
      <c r="N2892" s="225"/>
      <c r="O2892" s="225"/>
      <c r="P2892" s="225"/>
    </row>
    <row r="2893" spans="1:16" s="281" customFormat="1" ht="24" customHeight="1">
      <c r="A2893" s="473"/>
      <c r="B2893" s="443"/>
      <c r="C2893" s="443"/>
      <c r="D2893" s="43"/>
      <c r="E2893" s="474"/>
      <c r="K2893" s="391"/>
      <c r="L2893" s="225"/>
      <c r="M2893" s="225"/>
      <c r="N2893" s="225"/>
      <c r="O2893" s="225"/>
      <c r="P2893" s="225"/>
    </row>
    <row r="2894" spans="1:16" s="281" customFormat="1" ht="24" customHeight="1">
      <c r="A2894" s="473"/>
      <c r="B2894" s="443"/>
      <c r="C2894" s="443"/>
      <c r="D2894" s="43"/>
      <c r="E2894" s="474"/>
      <c r="K2894" s="391"/>
      <c r="L2894" s="225"/>
      <c r="M2894" s="225"/>
      <c r="N2894" s="225"/>
      <c r="O2894" s="225"/>
      <c r="P2894" s="225"/>
    </row>
    <row r="2895" spans="1:16" s="281" customFormat="1" ht="24" customHeight="1">
      <c r="A2895" s="473"/>
      <c r="B2895" s="443"/>
      <c r="C2895" s="443"/>
      <c r="D2895" s="43"/>
      <c r="E2895" s="474"/>
      <c r="K2895" s="391"/>
      <c r="L2895" s="225"/>
      <c r="M2895" s="225"/>
      <c r="N2895" s="225"/>
      <c r="O2895" s="225"/>
      <c r="P2895" s="225"/>
    </row>
    <row r="2896" spans="1:16" s="281" customFormat="1" ht="24" customHeight="1">
      <c r="A2896" s="473"/>
      <c r="B2896" s="443"/>
      <c r="C2896" s="443"/>
      <c r="D2896" s="43"/>
      <c r="E2896" s="474"/>
      <c r="K2896" s="391"/>
      <c r="L2896" s="225"/>
      <c r="M2896" s="225"/>
      <c r="N2896" s="225"/>
      <c r="O2896" s="225"/>
      <c r="P2896" s="225"/>
    </row>
    <row r="2897" spans="1:16" s="281" customFormat="1" ht="24" customHeight="1">
      <c r="A2897" s="473"/>
      <c r="B2897" s="443"/>
      <c r="C2897" s="443"/>
      <c r="D2897" s="43"/>
      <c r="E2897" s="474"/>
      <c r="K2897" s="391"/>
      <c r="L2897" s="225"/>
      <c r="M2897" s="225"/>
      <c r="N2897" s="225"/>
      <c r="O2897" s="225"/>
      <c r="P2897" s="225"/>
    </row>
    <row r="2898" spans="1:16" s="281" customFormat="1" ht="24" customHeight="1">
      <c r="A2898" s="473"/>
      <c r="B2898" s="443"/>
      <c r="C2898" s="443"/>
      <c r="D2898" s="43"/>
      <c r="E2898" s="474"/>
      <c r="K2898" s="391"/>
      <c r="L2898" s="225"/>
      <c r="M2898" s="225"/>
      <c r="N2898" s="225"/>
      <c r="O2898" s="225"/>
      <c r="P2898" s="225"/>
    </row>
    <row r="2899" spans="1:16" s="281" customFormat="1" ht="24" customHeight="1">
      <c r="A2899" s="473"/>
      <c r="B2899" s="443"/>
      <c r="C2899" s="443"/>
      <c r="D2899" s="43"/>
      <c r="E2899" s="474"/>
      <c r="K2899" s="391"/>
      <c r="L2899" s="225"/>
      <c r="M2899" s="225"/>
      <c r="N2899" s="225"/>
      <c r="O2899" s="225"/>
      <c r="P2899" s="225"/>
    </row>
    <row r="2900" spans="1:16" s="281" customFormat="1" ht="24" customHeight="1">
      <c r="A2900" s="473"/>
      <c r="B2900" s="443"/>
      <c r="C2900" s="443"/>
      <c r="D2900" s="43"/>
      <c r="E2900" s="474"/>
      <c r="K2900" s="391"/>
      <c r="L2900" s="225"/>
      <c r="M2900" s="225"/>
      <c r="N2900" s="225"/>
      <c r="O2900" s="225"/>
      <c r="P2900" s="225"/>
    </row>
    <row r="2901" spans="1:16" s="281" customFormat="1" ht="24" customHeight="1">
      <c r="A2901" s="473"/>
      <c r="B2901" s="443"/>
      <c r="C2901" s="443"/>
      <c r="D2901" s="43"/>
      <c r="E2901" s="474"/>
      <c r="K2901" s="391"/>
      <c r="L2901" s="225"/>
      <c r="M2901" s="225"/>
      <c r="N2901" s="225"/>
      <c r="O2901" s="225"/>
      <c r="P2901" s="225"/>
    </row>
    <row r="2902" spans="1:16" s="281" customFormat="1" ht="24" customHeight="1">
      <c r="A2902" s="473"/>
      <c r="B2902" s="443"/>
      <c r="C2902" s="443"/>
      <c r="D2902" s="43"/>
      <c r="E2902" s="474"/>
      <c r="K2902" s="391"/>
      <c r="L2902" s="225"/>
      <c r="M2902" s="225"/>
      <c r="N2902" s="225"/>
      <c r="O2902" s="225"/>
      <c r="P2902" s="225"/>
    </row>
    <row r="2903" spans="1:16" s="281" customFormat="1" ht="24" customHeight="1">
      <c r="A2903" s="473"/>
      <c r="B2903" s="443"/>
      <c r="C2903" s="443"/>
      <c r="D2903" s="43"/>
      <c r="E2903" s="474"/>
      <c r="K2903" s="391"/>
      <c r="L2903" s="225"/>
      <c r="M2903" s="225"/>
      <c r="N2903" s="225"/>
      <c r="O2903" s="225"/>
      <c r="P2903" s="225"/>
    </row>
    <row r="2904" spans="1:16" s="281" customFormat="1" ht="24" customHeight="1">
      <c r="A2904" s="473"/>
      <c r="B2904" s="443"/>
      <c r="C2904" s="443"/>
      <c r="D2904" s="43"/>
      <c r="E2904" s="474"/>
      <c r="K2904" s="391"/>
      <c r="L2904" s="225"/>
      <c r="M2904" s="225"/>
      <c r="N2904" s="225"/>
      <c r="O2904" s="225"/>
      <c r="P2904" s="225"/>
    </row>
    <row r="2905" spans="1:16" s="281" customFormat="1" ht="24" customHeight="1">
      <c r="A2905" s="473"/>
      <c r="B2905" s="443"/>
      <c r="C2905" s="443"/>
      <c r="D2905" s="43"/>
      <c r="E2905" s="474"/>
      <c r="K2905" s="391"/>
      <c r="L2905" s="225"/>
      <c r="M2905" s="225"/>
      <c r="N2905" s="225"/>
      <c r="O2905" s="225"/>
      <c r="P2905" s="225"/>
    </row>
    <row r="2906" spans="1:16" s="281" customFormat="1" ht="24" customHeight="1">
      <c r="A2906" s="473"/>
      <c r="B2906" s="443"/>
      <c r="C2906" s="443"/>
      <c r="D2906" s="43"/>
      <c r="E2906" s="474"/>
      <c r="K2906" s="391"/>
      <c r="L2906" s="225"/>
      <c r="M2906" s="225"/>
      <c r="N2906" s="225"/>
      <c r="O2906" s="225"/>
      <c r="P2906" s="225"/>
    </row>
    <row r="2907" spans="1:16" s="281" customFormat="1" ht="24" customHeight="1">
      <c r="A2907" s="473"/>
      <c r="B2907" s="443"/>
      <c r="C2907" s="443"/>
      <c r="D2907" s="43"/>
      <c r="E2907" s="474"/>
      <c r="K2907" s="391"/>
      <c r="L2907" s="225"/>
      <c r="M2907" s="225"/>
      <c r="N2907" s="225"/>
      <c r="O2907" s="225"/>
      <c r="P2907" s="225"/>
    </row>
    <row r="2908" spans="1:16" s="281" customFormat="1" ht="24" customHeight="1">
      <c r="A2908" s="473"/>
      <c r="B2908" s="443"/>
      <c r="C2908" s="443"/>
      <c r="D2908" s="43"/>
      <c r="E2908" s="474"/>
      <c r="K2908" s="391"/>
      <c r="L2908" s="225"/>
      <c r="M2908" s="225"/>
      <c r="N2908" s="225"/>
      <c r="O2908" s="225"/>
      <c r="P2908" s="225"/>
    </row>
    <row r="2909" spans="1:16" s="281" customFormat="1" ht="24" customHeight="1">
      <c r="A2909" s="473"/>
      <c r="B2909" s="443"/>
      <c r="C2909" s="443"/>
      <c r="D2909" s="43"/>
      <c r="E2909" s="474"/>
      <c r="K2909" s="391"/>
      <c r="L2909" s="225"/>
      <c r="M2909" s="225"/>
      <c r="N2909" s="225"/>
      <c r="O2909" s="225"/>
      <c r="P2909" s="225"/>
    </row>
    <row r="2910" spans="1:16" s="281" customFormat="1" ht="24" customHeight="1">
      <c r="A2910" s="473"/>
      <c r="B2910" s="443"/>
      <c r="C2910" s="443"/>
      <c r="D2910" s="43"/>
      <c r="E2910" s="474"/>
      <c r="K2910" s="391"/>
      <c r="L2910" s="225"/>
      <c r="M2910" s="225"/>
      <c r="N2910" s="225"/>
      <c r="O2910" s="225"/>
      <c r="P2910" s="225"/>
    </row>
    <row r="2911" spans="1:16" s="281" customFormat="1" ht="24" customHeight="1">
      <c r="A2911" s="473"/>
      <c r="B2911" s="443"/>
      <c r="C2911" s="443"/>
      <c r="D2911" s="43"/>
      <c r="E2911" s="474"/>
      <c r="K2911" s="391"/>
      <c r="L2911" s="225"/>
      <c r="M2911" s="225"/>
      <c r="N2911" s="225"/>
      <c r="O2911" s="225"/>
      <c r="P2911" s="225"/>
    </row>
    <row r="2912" spans="1:16" s="281" customFormat="1" ht="24" customHeight="1">
      <c r="A2912" s="473"/>
      <c r="B2912" s="443"/>
      <c r="C2912" s="443"/>
      <c r="D2912" s="43"/>
      <c r="E2912" s="474"/>
      <c r="K2912" s="391"/>
      <c r="L2912" s="225"/>
      <c r="M2912" s="225"/>
      <c r="N2912" s="225"/>
      <c r="O2912" s="225"/>
      <c r="P2912" s="225"/>
    </row>
    <row r="2913" spans="1:16" s="281" customFormat="1" ht="24" customHeight="1">
      <c r="A2913" s="473"/>
      <c r="B2913" s="443"/>
      <c r="C2913" s="443"/>
      <c r="D2913" s="43"/>
      <c r="E2913" s="474"/>
      <c r="K2913" s="391"/>
      <c r="L2913" s="225"/>
      <c r="M2913" s="225"/>
      <c r="N2913" s="225"/>
      <c r="O2913" s="225"/>
      <c r="P2913" s="225"/>
    </row>
    <row r="2914" spans="1:16" s="281" customFormat="1" ht="24" customHeight="1">
      <c r="A2914" s="473"/>
      <c r="B2914" s="443"/>
      <c r="C2914" s="443"/>
      <c r="D2914" s="43"/>
      <c r="E2914" s="474"/>
      <c r="K2914" s="391"/>
      <c r="L2914" s="225"/>
      <c r="M2914" s="225"/>
      <c r="N2914" s="225"/>
      <c r="O2914" s="225"/>
      <c r="P2914" s="225"/>
    </row>
    <row r="2915" spans="1:16" s="281" customFormat="1" ht="24" customHeight="1">
      <c r="A2915" s="473"/>
      <c r="B2915" s="443"/>
      <c r="C2915" s="443"/>
      <c r="D2915" s="43"/>
      <c r="E2915" s="474"/>
      <c r="K2915" s="391"/>
      <c r="L2915" s="225"/>
      <c r="M2915" s="225"/>
      <c r="N2915" s="225"/>
      <c r="O2915" s="225"/>
      <c r="P2915" s="225"/>
    </row>
    <row r="2916" spans="1:16" s="281" customFormat="1" ht="24" customHeight="1">
      <c r="A2916" s="473"/>
      <c r="B2916" s="443"/>
      <c r="C2916" s="443"/>
      <c r="D2916" s="43"/>
      <c r="E2916" s="474"/>
      <c r="K2916" s="391"/>
      <c r="L2916" s="225"/>
      <c r="M2916" s="225"/>
      <c r="N2916" s="225"/>
      <c r="O2916" s="225"/>
      <c r="P2916" s="225"/>
    </row>
    <row r="2917" spans="1:16" s="281" customFormat="1" ht="24" customHeight="1">
      <c r="A2917" s="473"/>
      <c r="B2917" s="443"/>
      <c r="C2917" s="443"/>
      <c r="D2917" s="43"/>
      <c r="E2917" s="474"/>
      <c r="K2917" s="391"/>
      <c r="L2917" s="225"/>
      <c r="M2917" s="225"/>
      <c r="N2917" s="225"/>
      <c r="O2917" s="225"/>
      <c r="P2917" s="225"/>
    </row>
    <row r="2918" spans="1:16" s="281" customFormat="1" ht="24" customHeight="1">
      <c r="A2918" s="473"/>
      <c r="B2918" s="443"/>
      <c r="C2918" s="443"/>
      <c r="D2918" s="43"/>
      <c r="E2918" s="474"/>
      <c r="K2918" s="391"/>
      <c r="L2918" s="225"/>
      <c r="M2918" s="225"/>
      <c r="N2918" s="225"/>
      <c r="O2918" s="225"/>
      <c r="P2918" s="225"/>
    </row>
    <row r="2919" spans="1:16" s="281" customFormat="1" ht="24" customHeight="1">
      <c r="A2919" s="473"/>
      <c r="B2919" s="443"/>
      <c r="C2919" s="443"/>
      <c r="D2919" s="43"/>
      <c r="E2919" s="474"/>
      <c r="K2919" s="391"/>
      <c r="L2919" s="225"/>
      <c r="M2919" s="225"/>
      <c r="N2919" s="225"/>
      <c r="O2919" s="225"/>
      <c r="P2919" s="225"/>
    </row>
    <row r="2920" spans="1:16" s="281" customFormat="1" ht="24" customHeight="1">
      <c r="A2920" s="473"/>
      <c r="B2920" s="443"/>
      <c r="C2920" s="443"/>
      <c r="D2920" s="43"/>
      <c r="E2920" s="474"/>
      <c r="K2920" s="391"/>
      <c r="L2920" s="225"/>
      <c r="M2920" s="225"/>
      <c r="N2920" s="225"/>
      <c r="O2920" s="225"/>
      <c r="P2920" s="225"/>
    </row>
    <row r="2921" spans="1:16" s="281" customFormat="1" ht="24" customHeight="1">
      <c r="A2921" s="473"/>
      <c r="B2921" s="443"/>
      <c r="C2921" s="443"/>
      <c r="D2921" s="43"/>
      <c r="E2921" s="474"/>
      <c r="K2921" s="391"/>
      <c r="L2921" s="225"/>
      <c r="M2921" s="225"/>
      <c r="N2921" s="225"/>
      <c r="O2921" s="225"/>
      <c r="P2921" s="225"/>
    </row>
    <row r="2922" spans="1:16" s="281" customFormat="1" ht="24" customHeight="1">
      <c r="A2922" s="473"/>
      <c r="B2922" s="443"/>
      <c r="C2922" s="443"/>
      <c r="D2922" s="43"/>
      <c r="E2922" s="474"/>
      <c r="K2922" s="391"/>
      <c r="L2922" s="225"/>
      <c r="M2922" s="225"/>
      <c r="N2922" s="225"/>
      <c r="O2922" s="225"/>
      <c r="P2922" s="225"/>
    </row>
    <row r="2923" spans="1:16" s="281" customFormat="1" ht="24" customHeight="1">
      <c r="A2923" s="473"/>
      <c r="B2923" s="443"/>
      <c r="C2923" s="443"/>
      <c r="D2923" s="43"/>
      <c r="E2923" s="474"/>
      <c r="K2923" s="391"/>
      <c r="L2923" s="225"/>
      <c r="M2923" s="225"/>
      <c r="N2923" s="225"/>
      <c r="O2923" s="225"/>
      <c r="P2923" s="225"/>
    </row>
    <row r="2924" spans="1:16" s="281" customFormat="1" ht="24" customHeight="1">
      <c r="A2924" s="473"/>
      <c r="B2924" s="443"/>
      <c r="C2924" s="443"/>
      <c r="D2924" s="43"/>
      <c r="E2924" s="474"/>
      <c r="K2924" s="391"/>
      <c r="L2924" s="225"/>
      <c r="M2924" s="225"/>
      <c r="N2924" s="225"/>
      <c r="O2924" s="225"/>
      <c r="P2924" s="225"/>
    </row>
    <row r="2925" spans="1:16" s="281" customFormat="1" ht="24" customHeight="1">
      <c r="A2925" s="473"/>
      <c r="B2925" s="443"/>
      <c r="C2925" s="443"/>
      <c r="D2925" s="43"/>
      <c r="E2925" s="474"/>
      <c r="K2925" s="391"/>
      <c r="L2925" s="225"/>
      <c r="M2925" s="225"/>
      <c r="N2925" s="225"/>
      <c r="O2925" s="225"/>
      <c r="P2925" s="225"/>
    </row>
    <row r="2926" spans="1:16" s="281" customFormat="1" ht="24" customHeight="1">
      <c r="A2926" s="473"/>
      <c r="B2926" s="443"/>
      <c r="C2926" s="443"/>
      <c r="D2926" s="43"/>
      <c r="E2926" s="474"/>
      <c r="K2926" s="391"/>
      <c r="L2926" s="225"/>
      <c r="M2926" s="225"/>
      <c r="N2926" s="225"/>
      <c r="O2926" s="225"/>
      <c r="P2926" s="225"/>
    </row>
    <row r="2927" spans="1:16" s="281" customFormat="1" ht="24" customHeight="1">
      <c r="A2927" s="473"/>
      <c r="B2927" s="443"/>
      <c r="C2927" s="443"/>
      <c r="D2927" s="43"/>
      <c r="E2927" s="474"/>
      <c r="K2927" s="391"/>
      <c r="L2927" s="225"/>
      <c r="M2927" s="225"/>
      <c r="N2927" s="225"/>
      <c r="O2927" s="225"/>
      <c r="P2927" s="225"/>
    </row>
    <row r="2928" spans="1:16" s="281" customFormat="1" ht="24" customHeight="1">
      <c r="A2928" s="473"/>
      <c r="B2928" s="443"/>
      <c r="C2928" s="443"/>
      <c r="D2928" s="43"/>
      <c r="E2928" s="474"/>
      <c r="K2928" s="391"/>
      <c r="L2928" s="225"/>
      <c r="M2928" s="225"/>
      <c r="N2928" s="225"/>
      <c r="O2928" s="225"/>
      <c r="P2928" s="225"/>
    </row>
    <row r="2929" spans="1:16" s="281" customFormat="1" ht="24" customHeight="1">
      <c r="A2929" s="473"/>
      <c r="B2929" s="443"/>
      <c r="C2929" s="443"/>
      <c r="D2929" s="43"/>
      <c r="E2929" s="474"/>
      <c r="K2929" s="391"/>
      <c r="L2929" s="225"/>
      <c r="M2929" s="225"/>
      <c r="N2929" s="225"/>
      <c r="O2929" s="225"/>
      <c r="P2929" s="225"/>
    </row>
    <row r="2930" spans="1:16" s="281" customFormat="1" ht="24" customHeight="1">
      <c r="A2930" s="473"/>
      <c r="B2930" s="443"/>
      <c r="C2930" s="443"/>
      <c r="D2930" s="43"/>
      <c r="E2930" s="474"/>
      <c r="K2930" s="391"/>
      <c r="L2930" s="225"/>
      <c r="M2930" s="225"/>
      <c r="N2930" s="225"/>
      <c r="O2930" s="225"/>
      <c r="P2930" s="225"/>
    </row>
    <row r="2931" spans="1:16" s="281" customFormat="1" ht="24" customHeight="1">
      <c r="A2931" s="473"/>
      <c r="B2931" s="443"/>
      <c r="C2931" s="443"/>
      <c r="D2931" s="43"/>
      <c r="E2931" s="474"/>
      <c r="K2931" s="391"/>
      <c r="L2931" s="225"/>
      <c r="M2931" s="225"/>
      <c r="N2931" s="225"/>
      <c r="O2931" s="225"/>
      <c r="P2931" s="225"/>
    </row>
    <row r="2932" spans="1:16" s="281" customFormat="1" ht="24" customHeight="1">
      <c r="A2932" s="473"/>
      <c r="B2932" s="443"/>
      <c r="C2932" s="443"/>
      <c r="D2932" s="43"/>
      <c r="E2932" s="474"/>
      <c r="K2932" s="391"/>
      <c r="L2932" s="225"/>
      <c r="M2932" s="225"/>
      <c r="N2932" s="225"/>
      <c r="O2932" s="225"/>
      <c r="P2932" s="225"/>
    </row>
    <row r="2933" spans="1:16" s="281" customFormat="1" ht="24" customHeight="1">
      <c r="A2933" s="473"/>
      <c r="B2933" s="443"/>
      <c r="C2933" s="443"/>
      <c r="D2933" s="43"/>
      <c r="E2933" s="474"/>
      <c r="K2933" s="391"/>
      <c r="L2933" s="225"/>
      <c r="M2933" s="225"/>
      <c r="N2933" s="225"/>
      <c r="O2933" s="225"/>
      <c r="P2933" s="225"/>
    </row>
    <row r="2934" spans="1:16" s="281" customFormat="1" ht="24" customHeight="1">
      <c r="A2934" s="473"/>
      <c r="B2934" s="443"/>
      <c r="C2934" s="443"/>
      <c r="D2934" s="43"/>
      <c r="E2934" s="474"/>
      <c r="K2934" s="391"/>
      <c r="L2934" s="225"/>
      <c r="M2934" s="225"/>
      <c r="N2934" s="225"/>
      <c r="O2934" s="225"/>
      <c r="P2934" s="225"/>
    </row>
    <row r="2935" spans="1:16" s="281" customFormat="1" ht="24" customHeight="1">
      <c r="A2935" s="473"/>
      <c r="B2935" s="443"/>
      <c r="C2935" s="443"/>
      <c r="D2935" s="43"/>
      <c r="E2935" s="474"/>
      <c r="K2935" s="391"/>
      <c r="L2935" s="225"/>
      <c r="M2935" s="225"/>
      <c r="N2935" s="225"/>
      <c r="O2935" s="225"/>
      <c r="P2935" s="225"/>
    </row>
    <row r="2936" spans="1:16" s="281" customFormat="1" ht="24" customHeight="1">
      <c r="A2936" s="473"/>
      <c r="B2936" s="443"/>
      <c r="C2936" s="443"/>
      <c r="D2936" s="43"/>
      <c r="E2936" s="474"/>
      <c r="K2936" s="391"/>
      <c r="L2936" s="225"/>
      <c r="M2936" s="225"/>
      <c r="N2936" s="225"/>
      <c r="O2936" s="225"/>
      <c r="P2936" s="225"/>
    </row>
    <row r="2937" spans="1:16" s="281" customFormat="1" ht="24" customHeight="1">
      <c r="A2937" s="473"/>
      <c r="B2937" s="443"/>
      <c r="C2937" s="443"/>
      <c r="D2937" s="43"/>
      <c r="E2937" s="474"/>
      <c r="K2937" s="391"/>
      <c r="L2937" s="225"/>
      <c r="M2937" s="225"/>
      <c r="N2937" s="225"/>
      <c r="O2937" s="225"/>
      <c r="P2937" s="225"/>
    </row>
    <row r="2938" spans="1:16" s="281" customFormat="1" ht="24" customHeight="1">
      <c r="A2938" s="473"/>
      <c r="B2938" s="443"/>
      <c r="C2938" s="443"/>
      <c r="D2938" s="43"/>
      <c r="E2938" s="474"/>
      <c r="K2938" s="391"/>
      <c r="L2938" s="225"/>
      <c r="M2938" s="225"/>
      <c r="N2938" s="225"/>
      <c r="O2938" s="225"/>
      <c r="P2938" s="225"/>
    </row>
    <row r="2939" spans="1:16" s="281" customFormat="1" ht="24" customHeight="1">
      <c r="A2939" s="473"/>
      <c r="B2939" s="443"/>
      <c r="C2939" s="443"/>
      <c r="D2939" s="43"/>
      <c r="E2939" s="474"/>
      <c r="K2939" s="391"/>
      <c r="L2939" s="225"/>
      <c r="M2939" s="225"/>
      <c r="N2939" s="225"/>
      <c r="O2939" s="225"/>
      <c r="P2939" s="225"/>
    </row>
    <row r="2940" spans="1:16" s="281" customFormat="1" ht="24" customHeight="1">
      <c r="A2940" s="473"/>
      <c r="B2940" s="443"/>
      <c r="C2940" s="443"/>
      <c r="D2940" s="43"/>
      <c r="E2940" s="474"/>
      <c r="K2940" s="391"/>
      <c r="L2940" s="225"/>
      <c r="M2940" s="225"/>
      <c r="N2940" s="225"/>
      <c r="O2940" s="225"/>
      <c r="P2940" s="225"/>
    </row>
    <row r="2941" spans="1:16" s="281" customFormat="1" ht="24" customHeight="1">
      <c r="A2941" s="473"/>
      <c r="B2941" s="443"/>
      <c r="C2941" s="443"/>
      <c r="D2941" s="43"/>
      <c r="E2941" s="474"/>
      <c r="K2941" s="391"/>
      <c r="L2941" s="225"/>
      <c r="M2941" s="225"/>
      <c r="N2941" s="225"/>
      <c r="O2941" s="225"/>
      <c r="P2941" s="225"/>
    </row>
    <row r="2942" spans="1:16" s="281" customFormat="1" ht="24" customHeight="1">
      <c r="A2942" s="473"/>
      <c r="B2942" s="443"/>
      <c r="C2942" s="443"/>
      <c r="D2942" s="43"/>
      <c r="E2942" s="474"/>
      <c r="K2942" s="391"/>
      <c r="L2942" s="225"/>
      <c r="M2942" s="225"/>
      <c r="N2942" s="225"/>
      <c r="O2942" s="225"/>
      <c r="P2942" s="225"/>
    </row>
    <row r="2943" spans="1:16" s="281" customFormat="1" ht="24" customHeight="1">
      <c r="A2943" s="473"/>
      <c r="B2943" s="443"/>
      <c r="C2943" s="443"/>
      <c r="D2943" s="43"/>
      <c r="E2943" s="474"/>
      <c r="K2943" s="391"/>
      <c r="L2943" s="225"/>
      <c r="M2943" s="225"/>
      <c r="N2943" s="225"/>
      <c r="O2943" s="225"/>
      <c r="P2943" s="225"/>
    </row>
    <row r="2944" spans="1:16" s="281" customFormat="1" ht="24" customHeight="1">
      <c r="A2944" s="473"/>
      <c r="B2944" s="443"/>
      <c r="C2944" s="443"/>
      <c r="D2944" s="43"/>
      <c r="E2944" s="474"/>
      <c r="K2944" s="391"/>
      <c r="L2944" s="225"/>
      <c r="M2944" s="225"/>
      <c r="N2944" s="225"/>
      <c r="O2944" s="225"/>
      <c r="P2944" s="225"/>
    </row>
    <row r="2945" spans="1:16" s="281" customFormat="1" ht="24" customHeight="1">
      <c r="A2945" s="473"/>
      <c r="B2945" s="443"/>
      <c r="C2945" s="443"/>
      <c r="D2945" s="43"/>
      <c r="E2945" s="474"/>
      <c r="K2945" s="391"/>
      <c r="L2945" s="225"/>
      <c r="M2945" s="225"/>
      <c r="N2945" s="225"/>
      <c r="O2945" s="225"/>
      <c r="P2945" s="225"/>
    </row>
    <row r="2946" spans="1:16" s="281" customFormat="1" ht="24" customHeight="1">
      <c r="A2946" s="473"/>
      <c r="B2946" s="443"/>
      <c r="C2946" s="443"/>
      <c r="D2946" s="43"/>
      <c r="E2946" s="474"/>
      <c r="K2946" s="391"/>
      <c r="L2946" s="225"/>
      <c r="M2946" s="225"/>
      <c r="N2946" s="225"/>
      <c r="O2946" s="225"/>
      <c r="P2946" s="225"/>
    </row>
    <row r="2947" spans="1:16" s="281" customFormat="1" ht="24" customHeight="1">
      <c r="A2947" s="473"/>
      <c r="B2947" s="443"/>
      <c r="C2947" s="443"/>
      <c r="D2947" s="43"/>
      <c r="E2947" s="474"/>
      <c r="K2947" s="391"/>
      <c r="L2947" s="225"/>
      <c r="M2947" s="225"/>
      <c r="N2947" s="225"/>
      <c r="O2947" s="225"/>
      <c r="P2947" s="225"/>
    </row>
    <row r="2948" spans="1:16" s="281" customFormat="1" ht="24" customHeight="1">
      <c r="A2948" s="473"/>
      <c r="B2948" s="443"/>
      <c r="C2948" s="443"/>
      <c r="D2948" s="43"/>
      <c r="E2948" s="474"/>
      <c r="K2948" s="391"/>
      <c r="L2948" s="225"/>
      <c r="M2948" s="225"/>
      <c r="N2948" s="225"/>
      <c r="O2948" s="225"/>
      <c r="P2948" s="225"/>
    </row>
    <row r="2949" spans="1:16" s="281" customFormat="1" ht="24" customHeight="1">
      <c r="A2949" s="473"/>
      <c r="B2949" s="443"/>
      <c r="C2949" s="443"/>
      <c r="D2949" s="43"/>
      <c r="E2949" s="474"/>
      <c r="K2949" s="391"/>
      <c r="L2949" s="225"/>
      <c r="M2949" s="225"/>
      <c r="N2949" s="225"/>
      <c r="O2949" s="225"/>
      <c r="P2949" s="225"/>
    </row>
    <row r="2950" spans="1:16" s="281" customFormat="1" ht="24" customHeight="1">
      <c r="A2950" s="473"/>
      <c r="B2950" s="443"/>
      <c r="C2950" s="443"/>
      <c r="D2950" s="43"/>
      <c r="E2950" s="474"/>
      <c r="K2950" s="391"/>
      <c r="L2950" s="225"/>
      <c r="M2950" s="225"/>
      <c r="N2950" s="225"/>
      <c r="O2950" s="225"/>
      <c r="P2950" s="225"/>
    </row>
    <row r="2951" spans="1:16" s="281" customFormat="1" ht="24" customHeight="1">
      <c r="A2951" s="473"/>
      <c r="B2951" s="443"/>
      <c r="C2951" s="443"/>
      <c r="D2951" s="43"/>
      <c r="E2951" s="474"/>
      <c r="K2951" s="391"/>
      <c r="L2951" s="225"/>
      <c r="M2951" s="225"/>
      <c r="N2951" s="225"/>
      <c r="O2951" s="225"/>
      <c r="P2951" s="225"/>
    </row>
    <row r="2952" spans="1:16" s="281" customFormat="1" ht="24" customHeight="1">
      <c r="A2952" s="473"/>
      <c r="B2952" s="443"/>
      <c r="C2952" s="443"/>
      <c r="D2952" s="43"/>
      <c r="E2952" s="474"/>
      <c r="K2952" s="391"/>
      <c r="L2952" s="225"/>
      <c r="M2952" s="225"/>
      <c r="N2952" s="225"/>
      <c r="O2952" s="225"/>
      <c r="P2952" s="225"/>
    </row>
    <row r="2953" spans="1:16" s="281" customFormat="1" ht="24" customHeight="1">
      <c r="A2953" s="473"/>
      <c r="B2953" s="443"/>
      <c r="C2953" s="443"/>
      <c r="D2953" s="43"/>
      <c r="E2953" s="474"/>
      <c r="K2953" s="391"/>
      <c r="L2953" s="225"/>
      <c r="M2953" s="225"/>
      <c r="N2953" s="225"/>
      <c r="O2953" s="225"/>
      <c r="P2953" s="225"/>
    </row>
    <row r="2954" spans="1:16" s="281" customFormat="1" ht="24" customHeight="1">
      <c r="A2954" s="473"/>
      <c r="B2954" s="443"/>
      <c r="C2954" s="443"/>
      <c r="D2954" s="43"/>
      <c r="E2954" s="474"/>
      <c r="K2954" s="391"/>
      <c r="L2954" s="225"/>
      <c r="M2954" s="225"/>
      <c r="N2954" s="225"/>
      <c r="O2954" s="225"/>
      <c r="P2954" s="225"/>
    </row>
    <row r="2955" spans="1:16" s="281" customFormat="1" ht="24" customHeight="1">
      <c r="A2955" s="473"/>
      <c r="B2955" s="443"/>
      <c r="C2955" s="443"/>
      <c r="D2955" s="43"/>
      <c r="E2955" s="474"/>
      <c r="K2955" s="391"/>
      <c r="L2955" s="225"/>
      <c r="M2955" s="225"/>
      <c r="N2955" s="225"/>
      <c r="O2955" s="225"/>
      <c r="P2955" s="225"/>
    </row>
    <row r="2956" spans="1:16" s="281" customFormat="1" ht="24" customHeight="1">
      <c r="A2956" s="473"/>
      <c r="B2956" s="443"/>
      <c r="C2956" s="443"/>
      <c r="D2956" s="43"/>
      <c r="E2956" s="474"/>
      <c r="K2956" s="391"/>
      <c r="L2956" s="225"/>
      <c r="M2956" s="225"/>
      <c r="N2956" s="225"/>
      <c r="O2956" s="225"/>
      <c r="P2956" s="225"/>
    </row>
    <row r="2957" spans="1:16" s="281" customFormat="1" ht="24" customHeight="1">
      <c r="A2957" s="473"/>
      <c r="B2957" s="443"/>
      <c r="C2957" s="443"/>
      <c r="D2957" s="43"/>
      <c r="E2957" s="474"/>
      <c r="K2957" s="391"/>
      <c r="L2957" s="225"/>
      <c r="M2957" s="225"/>
      <c r="N2957" s="225"/>
      <c r="O2957" s="225"/>
      <c r="P2957" s="225"/>
    </row>
    <row r="2958" spans="1:16" s="281" customFormat="1" ht="24" customHeight="1">
      <c r="A2958" s="473"/>
      <c r="B2958" s="443"/>
      <c r="C2958" s="443"/>
      <c r="D2958" s="43"/>
      <c r="E2958" s="474"/>
      <c r="K2958" s="391"/>
      <c r="L2958" s="225"/>
      <c r="M2958" s="225"/>
      <c r="N2958" s="225"/>
      <c r="O2958" s="225"/>
      <c r="P2958" s="225"/>
    </row>
    <row r="2959" spans="1:16" s="281" customFormat="1" ht="24" customHeight="1">
      <c r="A2959" s="473"/>
      <c r="B2959" s="443"/>
      <c r="C2959" s="443"/>
      <c r="D2959" s="43"/>
      <c r="E2959" s="474"/>
      <c r="K2959" s="391"/>
      <c r="L2959" s="225"/>
      <c r="M2959" s="225"/>
      <c r="N2959" s="225"/>
      <c r="O2959" s="225"/>
      <c r="P2959" s="225"/>
    </row>
    <row r="2960" spans="1:16" s="281" customFormat="1" ht="24" customHeight="1">
      <c r="A2960" s="473"/>
      <c r="B2960" s="443"/>
      <c r="C2960" s="443"/>
      <c r="D2960" s="43"/>
      <c r="E2960" s="474"/>
      <c r="K2960" s="391"/>
      <c r="L2960" s="225"/>
      <c r="M2960" s="225"/>
      <c r="N2960" s="225"/>
      <c r="O2960" s="225"/>
      <c r="P2960" s="225"/>
    </row>
    <row r="2961" spans="1:16" s="281" customFormat="1" ht="24" customHeight="1">
      <c r="A2961" s="473"/>
      <c r="B2961" s="443"/>
      <c r="C2961" s="443"/>
      <c r="D2961" s="43"/>
      <c r="E2961" s="474"/>
      <c r="K2961" s="391"/>
      <c r="L2961" s="225"/>
      <c r="M2961" s="225"/>
      <c r="N2961" s="225"/>
      <c r="O2961" s="225"/>
      <c r="P2961" s="225"/>
    </row>
    <row r="2962" spans="1:16" s="281" customFormat="1" ht="24" customHeight="1">
      <c r="A2962" s="473"/>
      <c r="B2962" s="443"/>
      <c r="C2962" s="443"/>
      <c r="D2962" s="43"/>
      <c r="E2962" s="474"/>
      <c r="K2962" s="391"/>
      <c r="L2962" s="225"/>
      <c r="M2962" s="225"/>
      <c r="N2962" s="225"/>
      <c r="O2962" s="225"/>
      <c r="P2962" s="225"/>
    </row>
    <row r="2963" spans="1:16" s="281" customFormat="1" ht="24" customHeight="1">
      <c r="A2963" s="473"/>
      <c r="B2963" s="443"/>
      <c r="C2963" s="443"/>
      <c r="D2963" s="43"/>
      <c r="E2963" s="474"/>
      <c r="K2963" s="391"/>
      <c r="L2963" s="225"/>
      <c r="M2963" s="225"/>
      <c r="N2963" s="225"/>
      <c r="O2963" s="225"/>
      <c r="P2963" s="225"/>
    </row>
    <row r="2964" spans="1:16" s="281" customFormat="1" ht="24" customHeight="1">
      <c r="A2964" s="473"/>
      <c r="B2964" s="443"/>
      <c r="C2964" s="443"/>
      <c r="D2964" s="43"/>
      <c r="E2964" s="474"/>
      <c r="K2964" s="391"/>
      <c r="L2964" s="225"/>
      <c r="M2964" s="225"/>
      <c r="N2964" s="225"/>
      <c r="O2964" s="225"/>
      <c r="P2964" s="225"/>
    </row>
    <row r="2965" spans="1:16" s="281" customFormat="1" ht="24" customHeight="1">
      <c r="A2965" s="473"/>
      <c r="B2965" s="443"/>
      <c r="C2965" s="443"/>
      <c r="D2965" s="43"/>
      <c r="E2965" s="474"/>
      <c r="K2965" s="391"/>
      <c r="L2965" s="225"/>
      <c r="M2965" s="225"/>
      <c r="N2965" s="225"/>
      <c r="O2965" s="225"/>
      <c r="P2965" s="225"/>
    </row>
    <row r="2966" spans="1:16" s="281" customFormat="1" ht="24" customHeight="1">
      <c r="A2966" s="473"/>
      <c r="B2966" s="443"/>
      <c r="C2966" s="443"/>
      <c r="D2966" s="43"/>
      <c r="E2966" s="474"/>
      <c r="K2966" s="391"/>
      <c r="L2966" s="225"/>
      <c r="M2966" s="225"/>
      <c r="N2966" s="225"/>
      <c r="O2966" s="225"/>
      <c r="P2966" s="225"/>
    </row>
    <row r="2967" spans="1:16" s="281" customFormat="1" ht="24" customHeight="1">
      <c r="A2967" s="473"/>
      <c r="B2967" s="443"/>
      <c r="C2967" s="443"/>
      <c r="D2967" s="43"/>
      <c r="E2967" s="474"/>
      <c r="K2967" s="391"/>
      <c r="L2967" s="225"/>
      <c r="M2967" s="225"/>
      <c r="N2967" s="225"/>
      <c r="O2967" s="225"/>
      <c r="P2967" s="225"/>
    </row>
    <row r="2968" spans="1:16" s="281" customFormat="1" ht="24" customHeight="1">
      <c r="A2968" s="473"/>
      <c r="B2968" s="443"/>
      <c r="C2968" s="443"/>
      <c r="D2968" s="43"/>
      <c r="E2968" s="474"/>
      <c r="K2968" s="391"/>
      <c r="L2968" s="225"/>
      <c r="M2968" s="225"/>
      <c r="N2968" s="225"/>
      <c r="O2968" s="225"/>
      <c r="P2968" s="225"/>
    </row>
    <row r="2969" spans="1:16" s="281" customFormat="1" ht="24" customHeight="1">
      <c r="A2969" s="473"/>
      <c r="B2969" s="443"/>
      <c r="C2969" s="443"/>
      <c r="D2969" s="43"/>
      <c r="E2969" s="474"/>
      <c r="K2969" s="391"/>
      <c r="L2969" s="225"/>
      <c r="M2969" s="225"/>
      <c r="N2969" s="225"/>
      <c r="O2969" s="225"/>
      <c r="P2969" s="225"/>
    </row>
    <row r="2970" spans="1:16" s="281" customFormat="1" ht="24" customHeight="1">
      <c r="A2970" s="473"/>
      <c r="B2970" s="443"/>
      <c r="C2970" s="443"/>
      <c r="D2970" s="43"/>
      <c r="E2970" s="474"/>
      <c r="K2970" s="391"/>
      <c r="L2970" s="225"/>
      <c r="M2970" s="225"/>
      <c r="N2970" s="225"/>
      <c r="O2970" s="225"/>
      <c r="P2970" s="225"/>
    </row>
    <row r="2971" spans="1:16" s="281" customFormat="1" ht="24" customHeight="1">
      <c r="A2971" s="473"/>
      <c r="B2971" s="443"/>
      <c r="C2971" s="443"/>
      <c r="D2971" s="43"/>
      <c r="E2971" s="474"/>
      <c r="K2971" s="391"/>
      <c r="L2971" s="225"/>
      <c r="M2971" s="225"/>
      <c r="N2971" s="225"/>
      <c r="O2971" s="225"/>
      <c r="P2971" s="225"/>
    </row>
    <row r="2972" spans="1:16" s="281" customFormat="1" ht="24" customHeight="1">
      <c r="A2972" s="473"/>
      <c r="B2972" s="443"/>
      <c r="C2972" s="443"/>
      <c r="D2972" s="43"/>
      <c r="E2972" s="474"/>
      <c r="K2972" s="391"/>
      <c r="L2972" s="225"/>
      <c r="M2972" s="225"/>
      <c r="N2972" s="225"/>
      <c r="O2972" s="225"/>
      <c r="P2972" s="225"/>
    </row>
    <row r="2973" spans="1:16" s="281" customFormat="1" ht="24" customHeight="1">
      <c r="A2973" s="473"/>
      <c r="B2973" s="443"/>
      <c r="C2973" s="443"/>
      <c r="D2973" s="43"/>
      <c r="E2973" s="474"/>
      <c r="K2973" s="391"/>
      <c r="L2973" s="225"/>
      <c r="M2973" s="225"/>
      <c r="N2973" s="225"/>
      <c r="O2973" s="225"/>
      <c r="P2973" s="225"/>
    </row>
    <row r="2974" spans="1:16" s="281" customFormat="1" ht="24" customHeight="1">
      <c r="A2974" s="473"/>
      <c r="B2974" s="443"/>
      <c r="C2974" s="443"/>
      <c r="D2974" s="43"/>
      <c r="E2974" s="474"/>
      <c r="K2974" s="391"/>
      <c r="L2974" s="225"/>
      <c r="M2974" s="225"/>
      <c r="N2974" s="225"/>
      <c r="O2974" s="225"/>
      <c r="P2974" s="225"/>
    </row>
    <row r="2975" spans="1:16" s="281" customFormat="1" ht="24" customHeight="1">
      <c r="A2975" s="473"/>
      <c r="B2975" s="443"/>
      <c r="C2975" s="443"/>
      <c r="D2975" s="43"/>
      <c r="E2975" s="474"/>
      <c r="K2975" s="391"/>
      <c r="L2975" s="225"/>
      <c r="M2975" s="225"/>
      <c r="N2975" s="225"/>
      <c r="O2975" s="225"/>
      <c r="P2975" s="225"/>
    </row>
    <row r="2976" spans="1:16" s="281" customFormat="1" ht="24" customHeight="1">
      <c r="A2976" s="473"/>
      <c r="B2976" s="443"/>
      <c r="C2976" s="443"/>
      <c r="D2976" s="43"/>
      <c r="E2976" s="474"/>
      <c r="K2976" s="391"/>
      <c r="L2976" s="225"/>
      <c r="M2976" s="225"/>
      <c r="N2976" s="225"/>
      <c r="O2976" s="225"/>
      <c r="P2976" s="225"/>
    </row>
    <row r="2977" spans="1:16" s="281" customFormat="1" ht="24" customHeight="1">
      <c r="A2977" s="473"/>
      <c r="B2977" s="443"/>
      <c r="C2977" s="443"/>
      <c r="D2977" s="43"/>
      <c r="E2977" s="474"/>
      <c r="K2977" s="391"/>
      <c r="L2977" s="225"/>
      <c r="M2977" s="225"/>
      <c r="N2977" s="225"/>
      <c r="O2977" s="225"/>
      <c r="P2977" s="225"/>
    </row>
    <row r="2978" spans="1:16" s="281" customFormat="1" ht="24" customHeight="1">
      <c r="A2978" s="473"/>
      <c r="B2978" s="443"/>
      <c r="C2978" s="443"/>
      <c r="D2978" s="43"/>
      <c r="E2978" s="474"/>
      <c r="K2978" s="391"/>
      <c r="L2978" s="225"/>
      <c r="M2978" s="225"/>
      <c r="N2978" s="225"/>
      <c r="O2978" s="225"/>
      <c r="P2978" s="225"/>
    </row>
    <row r="2979" spans="1:16" s="281" customFormat="1" ht="24" customHeight="1">
      <c r="A2979" s="473"/>
      <c r="B2979" s="443"/>
      <c r="C2979" s="443"/>
      <c r="D2979" s="43"/>
      <c r="E2979" s="474"/>
      <c r="K2979" s="391"/>
      <c r="L2979" s="225"/>
      <c r="M2979" s="225"/>
      <c r="N2979" s="225"/>
      <c r="O2979" s="225"/>
      <c r="P2979" s="225"/>
    </row>
    <row r="2980" spans="1:16" s="281" customFormat="1" ht="24" customHeight="1">
      <c r="A2980" s="473"/>
      <c r="B2980" s="443"/>
      <c r="C2980" s="443"/>
      <c r="D2980" s="43"/>
      <c r="E2980" s="474"/>
      <c r="K2980" s="391"/>
      <c r="L2980" s="225"/>
      <c r="M2980" s="225"/>
      <c r="N2980" s="225"/>
      <c r="O2980" s="225"/>
      <c r="P2980" s="225"/>
    </row>
    <row r="2981" spans="1:16" s="281" customFormat="1" ht="24" customHeight="1">
      <c r="A2981" s="473"/>
      <c r="B2981" s="443"/>
      <c r="C2981" s="443"/>
      <c r="D2981" s="43"/>
      <c r="E2981" s="474"/>
      <c r="K2981" s="391"/>
      <c r="L2981" s="225"/>
      <c r="M2981" s="225"/>
      <c r="N2981" s="225"/>
      <c r="O2981" s="225"/>
      <c r="P2981" s="225"/>
    </row>
    <row r="2982" spans="1:16" s="281" customFormat="1" ht="24" customHeight="1">
      <c r="A2982" s="473"/>
      <c r="B2982" s="443"/>
      <c r="C2982" s="443"/>
      <c r="D2982" s="43"/>
      <c r="E2982" s="474"/>
      <c r="K2982" s="391"/>
      <c r="L2982" s="225"/>
      <c r="M2982" s="225"/>
      <c r="N2982" s="225"/>
      <c r="O2982" s="225"/>
      <c r="P2982" s="225"/>
    </row>
    <row r="2983" spans="1:16" s="281" customFormat="1" ht="24" customHeight="1">
      <c r="A2983" s="473"/>
      <c r="B2983" s="443"/>
      <c r="C2983" s="443"/>
      <c r="D2983" s="43"/>
      <c r="E2983" s="474"/>
      <c r="K2983" s="391"/>
      <c r="L2983" s="225"/>
      <c r="M2983" s="225"/>
      <c r="N2983" s="225"/>
      <c r="O2983" s="225"/>
      <c r="P2983" s="225"/>
    </row>
    <row r="2984" spans="1:16" s="281" customFormat="1" ht="24" customHeight="1">
      <c r="A2984" s="473"/>
      <c r="B2984" s="443"/>
      <c r="C2984" s="443"/>
      <c r="D2984" s="43"/>
      <c r="E2984" s="474"/>
      <c r="K2984" s="391"/>
      <c r="L2984" s="225"/>
      <c r="M2984" s="225"/>
      <c r="N2984" s="225"/>
      <c r="O2984" s="225"/>
      <c r="P2984" s="225"/>
    </row>
    <row r="2985" spans="1:16" s="281" customFormat="1" ht="24" customHeight="1">
      <c r="A2985" s="473"/>
      <c r="B2985" s="443"/>
      <c r="C2985" s="443"/>
      <c r="D2985" s="43"/>
      <c r="E2985" s="474"/>
      <c r="K2985" s="391"/>
      <c r="L2985" s="225"/>
      <c r="M2985" s="225"/>
      <c r="N2985" s="225"/>
      <c r="O2985" s="225"/>
      <c r="P2985" s="225"/>
    </row>
    <row r="2986" spans="1:16" s="281" customFormat="1" ht="24" customHeight="1">
      <c r="A2986" s="473"/>
      <c r="B2986" s="443"/>
      <c r="C2986" s="443"/>
      <c r="D2986" s="43"/>
      <c r="E2986" s="474"/>
      <c r="K2986" s="391"/>
      <c r="L2986" s="225"/>
      <c r="M2986" s="225"/>
      <c r="N2986" s="225"/>
      <c r="O2986" s="225"/>
      <c r="P2986" s="225"/>
    </row>
    <row r="2987" spans="1:16" s="281" customFormat="1" ht="24" customHeight="1">
      <c r="A2987" s="473"/>
      <c r="B2987" s="443"/>
      <c r="C2987" s="443"/>
      <c r="D2987" s="43"/>
      <c r="E2987" s="474"/>
      <c r="K2987" s="391"/>
      <c r="L2987" s="225"/>
      <c r="M2987" s="225"/>
      <c r="N2987" s="225"/>
      <c r="O2987" s="225"/>
      <c r="P2987" s="225"/>
    </row>
    <row r="2988" spans="1:16" s="281" customFormat="1" ht="24" customHeight="1">
      <c r="A2988" s="473"/>
      <c r="B2988" s="443"/>
      <c r="C2988" s="443"/>
      <c r="D2988" s="43"/>
      <c r="E2988" s="474"/>
      <c r="K2988" s="391"/>
      <c r="L2988" s="225"/>
      <c r="M2988" s="225"/>
      <c r="N2988" s="225"/>
      <c r="O2988" s="225"/>
      <c r="P2988" s="225"/>
    </row>
    <row r="2989" spans="1:16" s="281" customFormat="1" ht="24" customHeight="1">
      <c r="A2989" s="473"/>
      <c r="B2989" s="443"/>
      <c r="C2989" s="443"/>
      <c r="D2989" s="43"/>
      <c r="E2989" s="474"/>
      <c r="K2989" s="391"/>
      <c r="L2989" s="225"/>
      <c r="M2989" s="225"/>
      <c r="N2989" s="225"/>
      <c r="O2989" s="225"/>
      <c r="P2989" s="225"/>
    </row>
    <row r="2990" spans="1:16" s="281" customFormat="1" ht="24" customHeight="1">
      <c r="A2990" s="473"/>
      <c r="B2990" s="443"/>
      <c r="C2990" s="443"/>
      <c r="D2990" s="43"/>
      <c r="E2990" s="474"/>
      <c r="K2990" s="391"/>
      <c r="L2990" s="225"/>
      <c r="M2990" s="225"/>
      <c r="N2990" s="225"/>
      <c r="O2990" s="225"/>
      <c r="P2990" s="225"/>
    </row>
    <row r="2991" spans="1:16" s="281" customFormat="1" ht="24" customHeight="1">
      <c r="A2991" s="473"/>
      <c r="B2991" s="443"/>
      <c r="C2991" s="443"/>
      <c r="D2991" s="43"/>
      <c r="E2991" s="474"/>
      <c r="K2991" s="391"/>
      <c r="L2991" s="225"/>
      <c r="M2991" s="225"/>
      <c r="N2991" s="225"/>
      <c r="O2991" s="225"/>
      <c r="P2991" s="225"/>
    </row>
    <row r="2992" spans="1:16" s="281" customFormat="1" ht="24" customHeight="1">
      <c r="A2992" s="473"/>
      <c r="B2992" s="443"/>
      <c r="C2992" s="443"/>
      <c r="D2992" s="43"/>
      <c r="E2992" s="474"/>
      <c r="K2992" s="391"/>
      <c r="L2992" s="225"/>
      <c r="M2992" s="225"/>
      <c r="N2992" s="225"/>
      <c r="O2992" s="225"/>
      <c r="P2992" s="225"/>
    </row>
    <row r="2993" spans="1:16" s="281" customFormat="1" ht="24" customHeight="1">
      <c r="A2993" s="473"/>
      <c r="B2993" s="443"/>
      <c r="C2993" s="443"/>
      <c r="D2993" s="43"/>
      <c r="E2993" s="474"/>
      <c r="K2993" s="391"/>
      <c r="L2993" s="225"/>
      <c r="M2993" s="225"/>
      <c r="N2993" s="225"/>
      <c r="O2993" s="225"/>
      <c r="P2993" s="225"/>
    </row>
    <row r="2994" spans="1:16" s="281" customFormat="1" ht="24" customHeight="1">
      <c r="A2994" s="473"/>
      <c r="B2994" s="443"/>
      <c r="C2994" s="443"/>
      <c r="D2994" s="43"/>
      <c r="E2994" s="474"/>
      <c r="K2994" s="391"/>
      <c r="L2994" s="225"/>
      <c r="M2994" s="225"/>
      <c r="N2994" s="225"/>
      <c r="O2994" s="225"/>
      <c r="P2994" s="225"/>
    </row>
    <row r="2995" spans="1:16" s="281" customFormat="1" ht="24" customHeight="1">
      <c r="A2995" s="473"/>
      <c r="B2995" s="443"/>
      <c r="C2995" s="443"/>
      <c r="D2995" s="43"/>
      <c r="E2995" s="474"/>
      <c r="K2995" s="391"/>
      <c r="L2995" s="225"/>
      <c r="M2995" s="225"/>
      <c r="N2995" s="225"/>
      <c r="O2995" s="225"/>
      <c r="P2995" s="225"/>
    </row>
    <row r="2996" spans="1:16" s="281" customFormat="1" ht="24" customHeight="1">
      <c r="A2996" s="473"/>
      <c r="B2996" s="443"/>
      <c r="C2996" s="443"/>
      <c r="D2996" s="43"/>
      <c r="E2996" s="474"/>
      <c r="K2996" s="391"/>
      <c r="L2996" s="225"/>
      <c r="M2996" s="225"/>
      <c r="N2996" s="225"/>
      <c r="O2996" s="225"/>
      <c r="P2996" s="225"/>
    </row>
    <row r="2997" spans="1:16" s="281" customFormat="1" ht="24" customHeight="1">
      <c r="A2997" s="473"/>
      <c r="B2997" s="443"/>
      <c r="C2997" s="443"/>
      <c r="D2997" s="43"/>
      <c r="E2997" s="474"/>
      <c r="K2997" s="391"/>
      <c r="L2997" s="225"/>
      <c r="M2997" s="225"/>
      <c r="N2997" s="225"/>
      <c r="O2997" s="225"/>
      <c r="P2997" s="225"/>
    </row>
    <row r="2998" spans="1:16" s="281" customFormat="1" ht="24" customHeight="1">
      <c r="A2998" s="473"/>
      <c r="B2998" s="443"/>
      <c r="C2998" s="443"/>
      <c r="D2998" s="43"/>
      <c r="E2998" s="474"/>
      <c r="K2998" s="391"/>
      <c r="L2998" s="225"/>
      <c r="M2998" s="225"/>
      <c r="N2998" s="225"/>
      <c r="O2998" s="225"/>
      <c r="P2998" s="225"/>
    </row>
    <row r="2999" spans="1:16" s="281" customFormat="1" ht="24" customHeight="1">
      <c r="A2999" s="473"/>
      <c r="B2999" s="443"/>
      <c r="C2999" s="443"/>
      <c r="D2999" s="43"/>
      <c r="E2999" s="474"/>
      <c r="K2999" s="391"/>
      <c r="L2999" s="225"/>
      <c r="M2999" s="225"/>
      <c r="N2999" s="225"/>
      <c r="O2999" s="225"/>
      <c r="P2999" s="225"/>
    </row>
    <row r="3000" spans="1:16" s="281" customFormat="1" ht="24" customHeight="1">
      <c r="A3000" s="473"/>
      <c r="B3000" s="443"/>
      <c r="C3000" s="443"/>
      <c r="D3000" s="43"/>
      <c r="E3000" s="474"/>
      <c r="K3000" s="391"/>
      <c r="L3000" s="225"/>
      <c r="M3000" s="225"/>
      <c r="N3000" s="225"/>
      <c r="O3000" s="225"/>
      <c r="P3000" s="225"/>
    </row>
    <row r="3001" spans="1:16" s="281" customFormat="1" ht="24" customHeight="1">
      <c r="A3001" s="473"/>
      <c r="B3001" s="443"/>
      <c r="C3001" s="443"/>
      <c r="D3001" s="43"/>
      <c r="E3001" s="474"/>
      <c r="K3001" s="391"/>
      <c r="L3001" s="225"/>
      <c r="M3001" s="225"/>
      <c r="N3001" s="225"/>
      <c r="O3001" s="225"/>
      <c r="P3001" s="225"/>
    </row>
    <row r="3002" spans="1:16" s="281" customFormat="1" ht="24" customHeight="1">
      <c r="A3002" s="473"/>
      <c r="B3002" s="443"/>
      <c r="C3002" s="443"/>
      <c r="D3002" s="43"/>
      <c r="E3002" s="474"/>
      <c r="K3002" s="391"/>
      <c r="L3002" s="225"/>
      <c r="M3002" s="225"/>
      <c r="N3002" s="225"/>
      <c r="O3002" s="225"/>
      <c r="P3002" s="225"/>
    </row>
    <row r="3003" spans="1:16" s="281" customFormat="1" ht="24" customHeight="1">
      <c r="A3003" s="473"/>
      <c r="B3003" s="443"/>
      <c r="C3003" s="443"/>
      <c r="D3003" s="43"/>
      <c r="E3003" s="474"/>
      <c r="K3003" s="391"/>
      <c r="L3003" s="225"/>
      <c r="M3003" s="225"/>
      <c r="N3003" s="225"/>
      <c r="O3003" s="225"/>
      <c r="P3003" s="225"/>
    </row>
    <row r="3004" spans="1:16" s="281" customFormat="1" ht="24" customHeight="1">
      <c r="A3004" s="473"/>
      <c r="B3004" s="443"/>
      <c r="C3004" s="443"/>
      <c r="D3004" s="43"/>
      <c r="E3004" s="474"/>
      <c r="K3004" s="391"/>
      <c r="L3004" s="225"/>
      <c r="M3004" s="225"/>
      <c r="N3004" s="225"/>
      <c r="O3004" s="225"/>
      <c r="P3004" s="225"/>
    </row>
    <row r="3005" spans="1:16" s="281" customFormat="1" ht="24" customHeight="1">
      <c r="A3005" s="473"/>
      <c r="B3005" s="443"/>
      <c r="C3005" s="443"/>
      <c r="D3005" s="43"/>
      <c r="E3005" s="474"/>
      <c r="K3005" s="391"/>
      <c r="L3005" s="225"/>
      <c r="M3005" s="225"/>
      <c r="N3005" s="225"/>
      <c r="O3005" s="225"/>
      <c r="P3005" s="225"/>
    </row>
    <row r="3006" spans="1:16" s="281" customFormat="1" ht="24" customHeight="1">
      <c r="A3006" s="473"/>
      <c r="B3006" s="443"/>
      <c r="C3006" s="443"/>
      <c r="D3006" s="43"/>
      <c r="E3006" s="474"/>
      <c r="K3006" s="391"/>
      <c r="L3006" s="225"/>
      <c r="M3006" s="225"/>
      <c r="N3006" s="225"/>
      <c r="O3006" s="225"/>
      <c r="P3006" s="225"/>
    </row>
    <row r="3007" spans="1:16" s="281" customFormat="1" ht="24" customHeight="1">
      <c r="A3007" s="473"/>
      <c r="B3007" s="443"/>
      <c r="C3007" s="443"/>
      <c r="D3007" s="43"/>
      <c r="E3007" s="474"/>
      <c r="K3007" s="391"/>
      <c r="L3007" s="225"/>
      <c r="M3007" s="225"/>
      <c r="N3007" s="225"/>
      <c r="O3007" s="225"/>
      <c r="P3007" s="225"/>
    </row>
    <row r="3008" spans="1:16" s="281" customFormat="1" ht="24" customHeight="1">
      <c r="A3008" s="473"/>
      <c r="B3008" s="443"/>
      <c r="C3008" s="443"/>
      <c r="D3008" s="43"/>
      <c r="E3008" s="474"/>
      <c r="K3008" s="391"/>
      <c r="L3008" s="225"/>
      <c r="M3008" s="225"/>
      <c r="N3008" s="225"/>
      <c r="O3008" s="225"/>
      <c r="P3008" s="225"/>
    </row>
    <row r="3009" spans="1:16" s="281" customFormat="1" ht="24" customHeight="1">
      <c r="A3009" s="473"/>
      <c r="B3009" s="443"/>
      <c r="C3009" s="443"/>
      <c r="D3009" s="43"/>
      <c r="E3009" s="474"/>
      <c r="K3009" s="391"/>
      <c r="L3009" s="225"/>
      <c r="M3009" s="225"/>
      <c r="N3009" s="225"/>
      <c r="O3009" s="225"/>
      <c r="P3009" s="225"/>
    </row>
    <row r="3010" spans="1:16" s="281" customFormat="1" ht="24" customHeight="1">
      <c r="A3010" s="473"/>
      <c r="B3010" s="443"/>
      <c r="C3010" s="443"/>
      <c r="D3010" s="43"/>
      <c r="E3010" s="474"/>
      <c r="K3010" s="391"/>
      <c r="L3010" s="225"/>
      <c r="M3010" s="225"/>
      <c r="N3010" s="225"/>
      <c r="O3010" s="225"/>
      <c r="P3010" s="225"/>
    </row>
    <row r="3011" spans="1:16" s="281" customFormat="1" ht="24" customHeight="1">
      <c r="A3011" s="473"/>
      <c r="B3011" s="443"/>
      <c r="C3011" s="443"/>
      <c r="D3011" s="43"/>
      <c r="E3011" s="474"/>
      <c r="K3011" s="391"/>
      <c r="L3011" s="225"/>
      <c r="M3011" s="225"/>
      <c r="N3011" s="225"/>
      <c r="O3011" s="225"/>
      <c r="P3011" s="225"/>
    </row>
    <row r="3012" spans="1:16" s="281" customFormat="1" ht="24" customHeight="1">
      <c r="A3012" s="473"/>
      <c r="B3012" s="443"/>
      <c r="C3012" s="443"/>
      <c r="D3012" s="43"/>
      <c r="E3012" s="474"/>
      <c r="K3012" s="391"/>
      <c r="L3012" s="225"/>
      <c r="M3012" s="225"/>
      <c r="N3012" s="225"/>
      <c r="O3012" s="225"/>
      <c r="P3012" s="225"/>
    </row>
    <row r="3013" spans="1:16" s="281" customFormat="1" ht="24" customHeight="1">
      <c r="A3013" s="473"/>
      <c r="B3013" s="443"/>
      <c r="C3013" s="443"/>
      <c r="D3013" s="43"/>
      <c r="E3013" s="474"/>
      <c r="K3013" s="391"/>
      <c r="L3013" s="225"/>
      <c r="M3013" s="225"/>
      <c r="N3013" s="225"/>
      <c r="O3013" s="225"/>
      <c r="P3013" s="225"/>
    </row>
    <row r="3014" spans="1:16" s="281" customFormat="1" ht="24" customHeight="1">
      <c r="A3014" s="473"/>
      <c r="B3014" s="443"/>
      <c r="C3014" s="443"/>
      <c r="D3014" s="43"/>
      <c r="E3014" s="474"/>
      <c r="K3014" s="391"/>
      <c r="L3014" s="225"/>
      <c r="M3014" s="225"/>
      <c r="N3014" s="225"/>
      <c r="O3014" s="225"/>
      <c r="P3014" s="225"/>
    </row>
    <row r="3015" spans="1:16" s="281" customFormat="1" ht="24" customHeight="1">
      <c r="A3015" s="473"/>
      <c r="B3015" s="443"/>
      <c r="C3015" s="443"/>
      <c r="D3015" s="43"/>
      <c r="E3015" s="474"/>
      <c r="K3015" s="391"/>
      <c r="L3015" s="225"/>
      <c r="M3015" s="225"/>
      <c r="N3015" s="225"/>
      <c r="O3015" s="225"/>
      <c r="P3015" s="225"/>
    </row>
    <row r="3016" spans="1:16" s="281" customFormat="1" ht="24" customHeight="1">
      <c r="A3016" s="473"/>
      <c r="B3016" s="443"/>
      <c r="C3016" s="443"/>
      <c r="D3016" s="43"/>
      <c r="E3016" s="474"/>
      <c r="K3016" s="391"/>
      <c r="L3016" s="225"/>
      <c r="M3016" s="225"/>
      <c r="N3016" s="225"/>
      <c r="O3016" s="225"/>
      <c r="P3016" s="225"/>
    </row>
    <row r="3017" spans="1:16" s="281" customFormat="1" ht="24" customHeight="1">
      <c r="A3017" s="473"/>
      <c r="B3017" s="443"/>
      <c r="C3017" s="443"/>
      <c r="D3017" s="43"/>
      <c r="E3017" s="474"/>
      <c r="K3017" s="391"/>
      <c r="L3017" s="225"/>
      <c r="M3017" s="225"/>
      <c r="N3017" s="225"/>
      <c r="O3017" s="225"/>
      <c r="P3017" s="225"/>
    </row>
    <row r="3018" spans="1:16" s="281" customFormat="1" ht="24" customHeight="1">
      <c r="A3018" s="473"/>
      <c r="B3018" s="443"/>
      <c r="C3018" s="443"/>
      <c r="D3018" s="43"/>
      <c r="E3018" s="474"/>
      <c r="K3018" s="391"/>
      <c r="L3018" s="225"/>
      <c r="M3018" s="225"/>
      <c r="N3018" s="225"/>
      <c r="O3018" s="225"/>
      <c r="P3018" s="225"/>
    </row>
    <row r="3019" spans="1:16" s="281" customFormat="1" ht="24" customHeight="1">
      <c r="A3019" s="473"/>
      <c r="B3019" s="443"/>
      <c r="C3019" s="443"/>
      <c r="D3019" s="43"/>
      <c r="E3019" s="474"/>
      <c r="K3019" s="391"/>
      <c r="L3019" s="225"/>
      <c r="M3019" s="225"/>
      <c r="N3019" s="225"/>
      <c r="O3019" s="225"/>
      <c r="P3019" s="225"/>
    </row>
    <row r="3020" spans="1:16" s="281" customFormat="1" ht="24" customHeight="1">
      <c r="A3020" s="473"/>
      <c r="B3020" s="443"/>
      <c r="C3020" s="443"/>
      <c r="D3020" s="43"/>
      <c r="E3020" s="474"/>
      <c r="K3020" s="391"/>
      <c r="L3020" s="225"/>
      <c r="M3020" s="225"/>
      <c r="N3020" s="225"/>
      <c r="O3020" s="225"/>
      <c r="P3020" s="225"/>
    </row>
    <row r="3021" spans="1:16" s="281" customFormat="1" ht="24" customHeight="1">
      <c r="A3021" s="473"/>
      <c r="B3021" s="443"/>
      <c r="C3021" s="443"/>
      <c r="D3021" s="43"/>
      <c r="E3021" s="474"/>
      <c r="K3021" s="391"/>
      <c r="L3021" s="225"/>
      <c r="M3021" s="225"/>
      <c r="N3021" s="225"/>
      <c r="O3021" s="225"/>
      <c r="P3021" s="225"/>
    </row>
    <row r="3022" spans="1:16" s="281" customFormat="1" ht="24" customHeight="1">
      <c r="A3022" s="473"/>
      <c r="B3022" s="443"/>
      <c r="C3022" s="443"/>
      <c r="D3022" s="43"/>
      <c r="E3022" s="474"/>
      <c r="K3022" s="391"/>
      <c r="L3022" s="225"/>
      <c r="M3022" s="225"/>
      <c r="N3022" s="225"/>
      <c r="O3022" s="225"/>
      <c r="P3022" s="225"/>
    </row>
    <row r="3023" spans="1:16" s="281" customFormat="1" ht="24" customHeight="1">
      <c r="A3023" s="473"/>
      <c r="B3023" s="443"/>
      <c r="C3023" s="443"/>
      <c r="D3023" s="43"/>
      <c r="E3023" s="474"/>
      <c r="K3023" s="391"/>
      <c r="L3023" s="225"/>
      <c r="M3023" s="225"/>
      <c r="N3023" s="225"/>
      <c r="O3023" s="225"/>
      <c r="P3023" s="225"/>
    </row>
    <row r="3024" spans="1:16" s="281" customFormat="1" ht="24" customHeight="1">
      <c r="A3024" s="473"/>
      <c r="B3024" s="443"/>
      <c r="C3024" s="443"/>
      <c r="D3024" s="43"/>
      <c r="E3024" s="474"/>
      <c r="K3024" s="391"/>
      <c r="L3024" s="225"/>
      <c r="M3024" s="225"/>
      <c r="N3024" s="225"/>
      <c r="O3024" s="225"/>
      <c r="P3024" s="225"/>
    </row>
    <row r="3025" spans="1:16" s="281" customFormat="1" ht="24" customHeight="1">
      <c r="A3025" s="473"/>
      <c r="B3025" s="443"/>
      <c r="C3025" s="443"/>
      <c r="D3025" s="43"/>
      <c r="E3025" s="474"/>
      <c r="K3025" s="391"/>
      <c r="L3025" s="225"/>
      <c r="M3025" s="225"/>
      <c r="N3025" s="225"/>
      <c r="O3025" s="225"/>
      <c r="P3025" s="225"/>
    </row>
    <row r="3026" spans="1:16" s="281" customFormat="1" ht="24" customHeight="1">
      <c r="A3026" s="473"/>
      <c r="B3026" s="443"/>
      <c r="C3026" s="443"/>
      <c r="D3026" s="43"/>
      <c r="E3026" s="474"/>
      <c r="K3026" s="391"/>
      <c r="L3026" s="225"/>
      <c r="M3026" s="225"/>
      <c r="N3026" s="225"/>
      <c r="O3026" s="225"/>
      <c r="P3026" s="225"/>
    </row>
    <row r="3027" spans="1:16" s="281" customFormat="1" ht="24" customHeight="1">
      <c r="A3027" s="473"/>
      <c r="B3027" s="443"/>
      <c r="C3027" s="443"/>
      <c r="D3027" s="43"/>
      <c r="E3027" s="474"/>
      <c r="K3027" s="391"/>
      <c r="L3027" s="225"/>
      <c r="M3027" s="225"/>
      <c r="N3027" s="225"/>
      <c r="O3027" s="225"/>
      <c r="P3027" s="225"/>
    </row>
    <row r="3028" spans="1:16" s="281" customFormat="1" ht="24" customHeight="1">
      <c r="A3028" s="473"/>
      <c r="B3028" s="443"/>
      <c r="C3028" s="443"/>
      <c r="D3028" s="43"/>
      <c r="E3028" s="474"/>
      <c r="K3028" s="391"/>
      <c r="L3028" s="225"/>
      <c r="M3028" s="225"/>
      <c r="N3028" s="225"/>
      <c r="O3028" s="225"/>
      <c r="P3028" s="225"/>
    </row>
    <row r="3029" spans="1:16" s="281" customFormat="1" ht="24" customHeight="1">
      <c r="A3029" s="473"/>
      <c r="B3029" s="443"/>
      <c r="C3029" s="443"/>
      <c r="D3029" s="43"/>
      <c r="E3029" s="474"/>
      <c r="K3029" s="391"/>
      <c r="L3029" s="225"/>
      <c r="M3029" s="225"/>
      <c r="N3029" s="225"/>
      <c r="O3029" s="225"/>
      <c r="P3029" s="225"/>
    </row>
    <row r="3030" spans="1:16" s="281" customFormat="1" ht="24" customHeight="1">
      <c r="A3030" s="473"/>
      <c r="B3030" s="443"/>
      <c r="C3030" s="443"/>
      <c r="D3030" s="43"/>
      <c r="E3030" s="474"/>
      <c r="K3030" s="391"/>
      <c r="L3030" s="225"/>
      <c r="M3030" s="225"/>
      <c r="N3030" s="225"/>
      <c r="O3030" s="225"/>
      <c r="P3030" s="225"/>
    </row>
    <row r="3031" spans="1:16" s="281" customFormat="1" ht="24" customHeight="1">
      <c r="A3031" s="473"/>
      <c r="B3031" s="443"/>
      <c r="C3031" s="443"/>
      <c r="D3031" s="43"/>
      <c r="E3031" s="474"/>
      <c r="K3031" s="391"/>
      <c r="L3031" s="225"/>
      <c r="M3031" s="225"/>
      <c r="N3031" s="225"/>
      <c r="O3031" s="225"/>
      <c r="P3031" s="225"/>
    </row>
    <row r="3032" spans="1:16" s="281" customFormat="1" ht="24" customHeight="1">
      <c r="A3032" s="473"/>
      <c r="B3032" s="443"/>
      <c r="C3032" s="443"/>
      <c r="D3032" s="43"/>
      <c r="E3032" s="474"/>
      <c r="K3032" s="391"/>
      <c r="L3032" s="225"/>
      <c r="M3032" s="225"/>
      <c r="N3032" s="225"/>
      <c r="O3032" s="225"/>
      <c r="P3032" s="225"/>
    </row>
    <row r="3033" spans="1:16" s="281" customFormat="1" ht="24" customHeight="1">
      <c r="A3033" s="473"/>
      <c r="B3033" s="443"/>
      <c r="C3033" s="443"/>
      <c r="D3033" s="43"/>
      <c r="E3033" s="474"/>
      <c r="K3033" s="391"/>
      <c r="L3033" s="225"/>
      <c r="M3033" s="225"/>
      <c r="N3033" s="225"/>
      <c r="O3033" s="225"/>
      <c r="P3033" s="225"/>
    </row>
    <row r="3034" spans="1:16" s="281" customFormat="1" ht="24" customHeight="1">
      <c r="A3034" s="473"/>
      <c r="B3034" s="443"/>
      <c r="C3034" s="443"/>
      <c r="D3034" s="43"/>
      <c r="E3034" s="474"/>
      <c r="K3034" s="391"/>
      <c r="L3034" s="225"/>
      <c r="M3034" s="225"/>
      <c r="N3034" s="225"/>
      <c r="O3034" s="225"/>
      <c r="P3034" s="225"/>
    </row>
    <row r="3035" spans="1:16" s="281" customFormat="1" ht="24" customHeight="1">
      <c r="A3035" s="473"/>
      <c r="B3035" s="443"/>
      <c r="C3035" s="443"/>
      <c r="D3035" s="43"/>
      <c r="E3035" s="474"/>
      <c r="K3035" s="391"/>
      <c r="L3035" s="225"/>
      <c r="M3035" s="225"/>
      <c r="N3035" s="225"/>
      <c r="O3035" s="225"/>
      <c r="P3035" s="225"/>
    </row>
    <row r="3036" spans="1:16" s="281" customFormat="1" ht="24" customHeight="1">
      <c r="A3036" s="473"/>
      <c r="B3036" s="443"/>
      <c r="C3036" s="443"/>
      <c r="D3036" s="43"/>
      <c r="E3036" s="474"/>
      <c r="K3036" s="391"/>
      <c r="L3036" s="225"/>
      <c r="M3036" s="225"/>
      <c r="N3036" s="225"/>
      <c r="O3036" s="225"/>
      <c r="P3036" s="225"/>
    </row>
    <row r="3037" spans="1:16" s="281" customFormat="1" ht="24" customHeight="1">
      <c r="A3037" s="473"/>
      <c r="B3037" s="443"/>
      <c r="C3037" s="443"/>
      <c r="D3037" s="43"/>
      <c r="E3037" s="474"/>
      <c r="K3037" s="391"/>
      <c r="L3037" s="225"/>
      <c r="M3037" s="225"/>
      <c r="N3037" s="225"/>
      <c r="O3037" s="225"/>
      <c r="P3037" s="225"/>
    </row>
    <row r="3038" spans="1:16" s="281" customFormat="1" ht="24" customHeight="1">
      <c r="A3038" s="473"/>
      <c r="B3038" s="443"/>
      <c r="C3038" s="443"/>
      <c r="D3038" s="43"/>
      <c r="E3038" s="474"/>
      <c r="K3038" s="391"/>
      <c r="L3038" s="225"/>
      <c r="M3038" s="225"/>
      <c r="N3038" s="225"/>
      <c r="O3038" s="225"/>
      <c r="P3038" s="225"/>
    </row>
    <row r="3039" spans="1:16" s="281" customFormat="1" ht="24" customHeight="1">
      <c r="A3039" s="473"/>
      <c r="B3039" s="443"/>
      <c r="C3039" s="443"/>
      <c r="D3039" s="43"/>
      <c r="E3039" s="474"/>
      <c r="K3039" s="391"/>
      <c r="L3039" s="225"/>
      <c r="M3039" s="225"/>
      <c r="N3039" s="225"/>
      <c r="O3039" s="225"/>
      <c r="P3039" s="225"/>
    </row>
    <row r="3040" spans="1:16" s="281" customFormat="1" ht="24" customHeight="1">
      <c r="A3040" s="473"/>
      <c r="B3040" s="443"/>
      <c r="C3040" s="443"/>
      <c r="D3040" s="43"/>
      <c r="E3040" s="474"/>
      <c r="K3040" s="391"/>
      <c r="L3040" s="225"/>
      <c r="M3040" s="225"/>
      <c r="N3040" s="225"/>
      <c r="O3040" s="225"/>
      <c r="P3040" s="225"/>
    </row>
    <row r="3041" spans="1:16" s="281" customFormat="1" ht="24" customHeight="1">
      <c r="A3041" s="473"/>
      <c r="B3041" s="443"/>
      <c r="C3041" s="443"/>
      <c r="D3041" s="43"/>
      <c r="E3041" s="474"/>
      <c r="K3041" s="391"/>
      <c r="L3041" s="225"/>
      <c r="M3041" s="225"/>
      <c r="N3041" s="225"/>
      <c r="O3041" s="225"/>
      <c r="P3041" s="225"/>
    </row>
    <row r="3042" spans="1:16" s="281" customFormat="1" ht="24" customHeight="1">
      <c r="A3042" s="473"/>
      <c r="B3042" s="443"/>
      <c r="C3042" s="443"/>
      <c r="D3042" s="43"/>
      <c r="E3042" s="474"/>
      <c r="K3042" s="391"/>
      <c r="L3042" s="225"/>
      <c r="M3042" s="225"/>
      <c r="N3042" s="225"/>
      <c r="O3042" s="225"/>
      <c r="P3042" s="225"/>
    </row>
    <row r="3043" spans="1:16" s="281" customFormat="1" ht="24" customHeight="1">
      <c r="A3043" s="473"/>
      <c r="B3043" s="443"/>
      <c r="C3043" s="443"/>
      <c r="D3043" s="43"/>
      <c r="E3043" s="474"/>
      <c r="K3043" s="391"/>
      <c r="L3043" s="225"/>
      <c r="M3043" s="225"/>
      <c r="N3043" s="225"/>
      <c r="O3043" s="225"/>
      <c r="P3043" s="225"/>
    </row>
    <row r="3044" spans="1:16" s="281" customFormat="1" ht="24" customHeight="1">
      <c r="A3044" s="473"/>
      <c r="B3044" s="443"/>
      <c r="C3044" s="443"/>
      <c r="D3044" s="43"/>
      <c r="E3044" s="474"/>
      <c r="K3044" s="391"/>
      <c r="L3044" s="225"/>
      <c r="M3044" s="225"/>
      <c r="N3044" s="225"/>
      <c r="O3044" s="225"/>
      <c r="P3044" s="225"/>
    </row>
    <row r="3045" spans="1:16" s="281" customFormat="1" ht="24" customHeight="1">
      <c r="A3045" s="473"/>
      <c r="B3045" s="443"/>
      <c r="C3045" s="443"/>
      <c r="D3045" s="43"/>
      <c r="E3045" s="474"/>
      <c r="K3045" s="391"/>
      <c r="L3045" s="225"/>
      <c r="M3045" s="225"/>
      <c r="N3045" s="225"/>
      <c r="O3045" s="225"/>
      <c r="P3045" s="225"/>
    </row>
    <row r="3046" spans="1:16" s="281" customFormat="1" ht="24" customHeight="1">
      <c r="A3046" s="473"/>
      <c r="B3046" s="443"/>
      <c r="C3046" s="443"/>
      <c r="D3046" s="43"/>
      <c r="E3046" s="474"/>
      <c r="K3046" s="391"/>
      <c r="L3046" s="225"/>
      <c r="M3046" s="225"/>
      <c r="N3046" s="225"/>
      <c r="O3046" s="225"/>
      <c r="P3046" s="225"/>
    </row>
    <row r="3047" spans="1:16" s="281" customFormat="1" ht="24" customHeight="1">
      <c r="A3047" s="473"/>
      <c r="B3047" s="443"/>
      <c r="C3047" s="443"/>
      <c r="D3047" s="43"/>
      <c r="E3047" s="474"/>
      <c r="K3047" s="391"/>
      <c r="L3047" s="225"/>
      <c r="M3047" s="225"/>
      <c r="N3047" s="225"/>
      <c r="O3047" s="225"/>
      <c r="P3047" s="225"/>
    </row>
    <row r="3048" spans="1:16" s="281" customFormat="1" ht="24" customHeight="1">
      <c r="A3048" s="473"/>
      <c r="B3048" s="443"/>
      <c r="C3048" s="443"/>
      <c r="D3048" s="43"/>
      <c r="E3048" s="474"/>
      <c r="K3048" s="391"/>
      <c r="L3048" s="225"/>
      <c r="M3048" s="225"/>
      <c r="N3048" s="225"/>
      <c r="O3048" s="225"/>
      <c r="P3048" s="225"/>
    </row>
    <row r="3049" spans="1:16" s="281" customFormat="1" ht="24" customHeight="1">
      <c r="A3049" s="473"/>
      <c r="B3049" s="443"/>
      <c r="C3049" s="443"/>
      <c r="D3049" s="43"/>
      <c r="E3049" s="474"/>
      <c r="K3049" s="391"/>
      <c r="L3049" s="225"/>
      <c r="M3049" s="225"/>
      <c r="N3049" s="225"/>
      <c r="O3049" s="225"/>
      <c r="P3049" s="225"/>
    </row>
    <row r="3050" spans="1:16" s="281" customFormat="1" ht="24" customHeight="1">
      <c r="A3050" s="473"/>
      <c r="B3050" s="443"/>
      <c r="C3050" s="443"/>
      <c r="D3050" s="43"/>
      <c r="E3050" s="474"/>
      <c r="K3050" s="391"/>
      <c r="L3050" s="225"/>
      <c r="M3050" s="225"/>
      <c r="N3050" s="225"/>
      <c r="O3050" s="225"/>
      <c r="P3050" s="225"/>
    </row>
    <row r="3051" spans="1:16" s="281" customFormat="1" ht="24" customHeight="1">
      <c r="A3051" s="473"/>
      <c r="B3051" s="443"/>
      <c r="C3051" s="443"/>
      <c r="D3051" s="43"/>
      <c r="E3051" s="474"/>
      <c r="K3051" s="391"/>
      <c r="L3051" s="225"/>
      <c r="M3051" s="225"/>
      <c r="N3051" s="225"/>
      <c r="O3051" s="225"/>
      <c r="P3051" s="225"/>
    </row>
    <row r="3052" spans="1:16" s="281" customFormat="1" ht="24" customHeight="1">
      <c r="A3052" s="473"/>
      <c r="B3052" s="443"/>
      <c r="C3052" s="443"/>
      <c r="D3052" s="43"/>
      <c r="E3052" s="474"/>
      <c r="K3052" s="391"/>
      <c r="L3052" s="225"/>
      <c r="M3052" s="225"/>
      <c r="N3052" s="225"/>
      <c r="O3052" s="225"/>
      <c r="P3052" s="225"/>
    </row>
    <row r="3053" spans="1:16" s="281" customFormat="1" ht="24" customHeight="1">
      <c r="A3053" s="473"/>
      <c r="B3053" s="443"/>
      <c r="C3053" s="443"/>
      <c r="D3053" s="43"/>
      <c r="E3053" s="474"/>
      <c r="K3053" s="391"/>
      <c r="L3053" s="225"/>
      <c r="M3053" s="225"/>
      <c r="N3053" s="225"/>
      <c r="O3053" s="225"/>
      <c r="P3053" s="225"/>
    </row>
    <row r="3054" spans="1:16" s="281" customFormat="1" ht="24" customHeight="1">
      <c r="A3054" s="473"/>
      <c r="B3054" s="443"/>
      <c r="C3054" s="443"/>
      <c r="D3054" s="43"/>
      <c r="E3054" s="474"/>
      <c r="K3054" s="391"/>
      <c r="L3054" s="225"/>
      <c r="M3054" s="225"/>
      <c r="N3054" s="225"/>
      <c r="O3054" s="225"/>
      <c r="P3054" s="225"/>
    </row>
    <row r="3055" spans="1:16" s="281" customFormat="1" ht="24" customHeight="1">
      <c r="A3055" s="473"/>
      <c r="B3055" s="443"/>
      <c r="C3055" s="443"/>
      <c r="D3055" s="43"/>
      <c r="E3055" s="474"/>
      <c r="K3055" s="391"/>
      <c r="L3055" s="225"/>
      <c r="M3055" s="225"/>
      <c r="N3055" s="225"/>
      <c r="O3055" s="225"/>
      <c r="P3055" s="225"/>
    </row>
    <row r="3056" spans="1:16" s="281" customFormat="1" ht="24" customHeight="1">
      <c r="A3056" s="473"/>
      <c r="B3056" s="443"/>
      <c r="C3056" s="443"/>
      <c r="D3056" s="43"/>
      <c r="E3056" s="474"/>
      <c r="K3056" s="391"/>
      <c r="L3056" s="225"/>
      <c r="M3056" s="225"/>
      <c r="N3056" s="225"/>
      <c r="O3056" s="225"/>
      <c r="P3056" s="225"/>
    </row>
    <row r="3057" spans="1:16" s="281" customFormat="1" ht="24" customHeight="1">
      <c r="A3057" s="473"/>
      <c r="B3057" s="443"/>
      <c r="C3057" s="443"/>
      <c r="D3057" s="43"/>
      <c r="E3057" s="474"/>
      <c r="K3057" s="391"/>
      <c r="L3057" s="225"/>
      <c r="M3057" s="225"/>
      <c r="N3057" s="225"/>
      <c r="O3057" s="225"/>
      <c r="P3057" s="225"/>
    </row>
    <row r="3058" spans="1:16" s="281" customFormat="1" ht="24" customHeight="1">
      <c r="A3058" s="473"/>
      <c r="B3058" s="443"/>
      <c r="C3058" s="443"/>
      <c r="D3058" s="43"/>
      <c r="E3058" s="474"/>
      <c r="K3058" s="391"/>
      <c r="L3058" s="225"/>
      <c r="M3058" s="225"/>
      <c r="N3058" s="225"/>
      <c r="O3058" s="225"/>
      <c r="P3058" s="225"/>
    </row>
    <row r="3059" spans="1:16" s="281" customFormat="1" ht="24" customHeight="1">
      <c r="A3059" s="473"/>
      <c r="B3059" s="443"/>
      <c r="C3059" s="443"/>
      <c r="D3059" s="43"/>
      <c r="E3059" s="474"/>
      <c r="K3059" s="391"/>
      <c r="L3059" s="225"/>
      <c r="M3059" s="225"/>
      <c r="N3059" s="225"/>
      <c r="O3059" s="225"/>
      <c r="P3059" s="225"/>
    </row>
    <row r="3060" spans="1:16" s="281" customFormat="1" ht="24" customHeight="1">
      <c r="A3060" s="473"/>
      <c r="B3060" s="443"/>
      <c r="C3060" s="443"/>
      <c r="D3060" s="43"/>
      <c r="E3060" s="474"/>
      <c r="K3060" s="391"/>
      <c r="L3060" s="225"/>
      <c r="M3060" s="225"/>
      <c r="N3060" s="225"/>
      <c r="O3060" s="225"/>
      <c r="P3060" s="225"/>
    </row>
    <row r="3061" spans="1:16" s="281" customFormat="1" ht="24" customHeight="1">
      <c r="A3061" s="473"/>
      <c r="B3061" s="443"/>
      <c r="C3061" s="443"/>
      <c r="D3061" s="43"/>
      <c r="E3061" s="474"/>
      <c r="K3061" s="391"/>
      <c r="L3061" s="225"/>
      <c r="M3061" s="225"/>
      <c r="N3061" s="225"/>
      <c r="O3061" s="225"/>
      <c r="P3061" s="225"/>
    </row>
    <row r="3062" spans="1:16" s="281" customFormat="1" ht="24" customHeight="1">
      <c r="A3062" s="473"/>
      <c r="B3062" s="443"/>
      <c r="C3062" s="443"/>
      <c r="D3062" s="43"/>
      <c r="E3062" s="474"/>
      <c r="K3062" s="391"/>
      <c r="L3062" s="225"/>
      <c r="M3062" s="225"/>
      <c r="N3062" s="225"/>
      <c r="O3062" s="225"/>
      <c r="P3062" s="225"/>
    </row>
    <row r="3063" spans="1:16" s="281" customFormat="1" ht="24" customHeight="1">
      <c r="A3063" s="473"/>
      <c r="B3063" s="443"/>
      <c r="C3063" s="443"/>
      <c r="D3063" s="43"/>
      <c r="E3063" s="474"/>
      <c r="K3063" s="391"/>
      <c r="L3063" s="225"/>
      <c r="M3063" s="225"/>
      <c r="N3063" s="225"/>
      <c r="O3063" s="225"/>
      <c r="P3063" s="225"/>
    </row>
    <row r="3064" spans="1:16" s="281" customFormat="1" ht="24" customHeight="1">
      <c r="A3064" s="473"/>
      <c r="B3064" s="443"/>
      <c r="C3064" s="443"/>
      <c r="D3064" s="43"/>
      <c r="E3064" s="474"/>
      <c r="K3064" s="391"/>
      <c r="L3064" s="225"/>
      <c r="M3064" s="225"/>
      <c r="N3064" s="225"/>
      <c r="O3064" s="225"/>
      <c r="P3064" s="225"/>
    </row>
    <row r="3065" spans="1:16" s="281" customFormat="1" ht="24" customHeight="1">
      <c r="A3065" s="473"/>
      <c r="B3065" s="443"/>
      <c r="C3065" s="443"/>
      <c r="D3065" s="43"/>
      <c r="E3065" s="474"/>
      <c r="K3065" s="391"/>
      <c r="L3065" s="225"/>
      <c r="M3065" s="225"/>
      <c r="N3065" s="225"/>
      <c r="O3065" s="225"/>
      <c r="P3065" s="225"/>
    </row>
    <row r="3066" spans="1:16" s="281" customFormat="1" ht="24" customHeight="1">
      <c r="A3066" s="473"/>
      <c r="B3066" s="443"/>
      <c r="C3066" s="443"/>
      <c r="D3066" s="43"/>
      <c r="E3066" s="474"/>
      <c r="K3066" s="391"/>
      <c r="L3066" s="225"/>
      <c r="M3066" s="225"/>
      <c r="N3066" s="225"/>
      <c r="O3066" s="225"/>
      <c r="P3066" s="225"/>
    </row>
    <row r="3067" spans="1:16" s="281" customFormat="1" ht="24" customHeight="1">
      <c r="A3067" s="473"/>
      <c r="B3067" s="443"/>
      <c r="C3067" s="443"/>
      <c r="D3067" s="43"/>
      <c r="E3067" s="474"/>
      <c r="K3067" s="391"/>
      <c r="L3067" s="225"/>
      <c r="M3067" s="225"/>
      <c r="N3067" s="225"/>
      <c r="O3067" s="225"/>
      <c r="P3067" s="225"/>
    </row>
    <row r="3068" spans="1:16" s="281" customFormat="1" ht="24" customHeight="1">
      <c r="A3068" s="473"/>
      <c r="B3068" s="443"/>
      <c r="C3068" s="443"/>
      <c r="D3068" s="43"/>
      <c r="E3068" s="474"/>
      <c r="K3068" s="391"/>
      <c r="L3068" s="225"/>
      <c r="M3068" s="225"/>
      <c r="N3068" s="225"/>
      <c r="O3068" s="225"/>
      <c r="P3068" s="225"/>
    </row>
    <row r="3069" spans="1:16" s="281" customFormat="1" ht="24" customHeight="1">
      <c r="A3069" s="473"/>
      <c r="B3069" s="443"/>
      <c r="C3069" s="443"/>
      <c r="D3069" s="43"/>
      <c r="E3069" s="474"/>
      <c r="K3069" s="391"/>
      <c r="L3069" s="225"/>
      <c r="M3069" s="225"/>
      <c r="N3069" s="225"/>
      <c r="O3069" s="225"/>
      <c r="P3069" s="225"/>
    </row>
    <row r="3070" spans="1:16" s="281" customFormat="1" ht="24" customHeight="1">
      <c r="A3070" s="473"/>
      <c r="B3070" s="443"/>
      <c r="C3070" s="443"/>
      <c r="D3070" s="43"/>
      <c r="E3070" s="474"/>
      <c r="K3070" s="391"/>
      <c r="L3070" s="225"/>
      <c r="M3070" s="225"/>
      <c r="N3070" s="225"/>
      <c r="O3070" s="225"/>
      <c r="P3070" s="225"/>
    </row>
    <row r="3071" spans="1:16" s="281" customFormat="1" ht="24" customHeight="1">
      <c r="A3071" s="473"/>
      <c r="B3071" s="443"/>
      <c r="C3071" s="443"/>
      <c r="D3071" s="43"/>
      <c r="E3071" s="474"/>
      <c r="K3071" s="391"/>
      <c r="L3071" s="225"/>
      <c r="M3071" s="225"/>
      <c r="N3071" s="225"/>
      <c r="O3071" s="225"/>
      <c r="P3071" s="225"/>
    </row>
    <row r="3072" spans="1:16" s="281" customFormat="1" ht="24" customHeight="1">
      <c r="A3072" s="473"/>
      <c r="B3072" s="443"/>
      <c r="C3072" s="443"/>
      <c r="D3072" s="43"/>
      <c r="E3072" s="474"/>
      <c r="K3072" s="391"/>
      <c r="L3072" s="225"/>
      <c r="M3072" s="225"/>
      <c r="N3072" s="225"/>
      <c r="O3072" s="225"/>
      <c r="P3072" s="225"/>
    </row>
    <row r="3073" spans="1:16" s="281" customFormat="1" ht="24" customHeight="1">
      <c r="A3073" s="473"/>
      <c r="B3073" s="443"/>
      <c r="C3073" s="443"/>
      <c r="D3073" s="43"/>
      <c r="E3073" s="474"/>
      <c r="K3073" s="391"/>
      <c r="L3073" s="225"/>
      <c r="M3073" s="225"/>
      <c r="N3073" s="225"/>
      <c r="O3073" s="225"/>
      <c r="P3073" s="225"/>
    </row>
    <row r="3074" spans="1:16" s="281" customFormat="1" ht="24" customHeight="1">
      <c r="A3074" s="473"/>
      <c r="B3074" s="443"/>
      <c r="C3074" s="443"/>
      <c r="D3074" s="43"/>
      <c r="E3074" s="474"/>
      <c r="K3074" s="391"/>
      <c r="L3074" s="225"/>
      <c r="M3074" s="225"/>
      <c r="N3074" s="225"/>
      <c r="O3074" s="225"/>
      <c r="P3074" s="225"/>
    </row>
    <row r="3075" spans="1:16" s="281" customFormat="1" ht="24" customHeight="1">
      <c r="A3075" s="473"/>
      <c r="B3075" s="443"/>
      <c r="C3075" s="443"/>
      <c r="D3075" s="43"/>
      <c r="E3075" s="474"/>
      <c r="K3075" s="391"/>
      <c r="L3075" s="225"/>
      <c r="M3075" s="225"/>
      <c r="N3075" s="225"/>
      <c r="O3075" s="225"/>
      <c r="P3075" s="225"/>
    </row>
    <row r="3076" spans="1:16" s="281" customFormat="1" ht="24" customHeight="1">
      <c r="A3076" s="473"/>
      <c r="B3076" s="443"/>
      <c r="C3076" s="443"/>
      <c r="D3076" s="43"/>
      <c r="E3076" s="474"/>
      <c r="K3076" s="391"/>
      <c r="L3076" s="225"/>
      <c r="M3076" s="225"/>
      <c r="N3076" s="225"/>
      <c r="O3076" s="225"/>
      <c r="P3076" s="225"/>
    </row>
    <row r="3077" spans="1:16" s="281" customFormat="1" ht="24" customHeight="1">
      <c r="A3077" s="473"/>
      <c r="B3077" s="443"/>
      <c r="C3077" s="443"/>
      <c r="D3077" s="43"/>
      <c r="E3077" s="474"/>
      <c r="K3077" s="391"/>
      <c r="L3077" s="225"/>
      <c r="M3077" s="225"/>
      <c r="N3077" s="225"/>
      <c r="O3077" s="225"/>
      <c r="P3077" s="225"/>
    </row>
    <row r="3078" spans="1:16" s="281" customFormat="1" ht="24" customHeight="1">
      <c r="A3078" s="473"/>
      <c r="B3078" s="443"/>
      <c r="C3078" s="443"/>
      <c r="D3078" s="43"/>
      <c r="E3078" s="474"/>
      <c r="K3078" s="391"/>
      <c r="L3078" s="225"/>
      <c r="M3078" s="225"/>
      <c r="N3078" s="225"/>
      <c r="O3078" s="225"/>
      <c r="P3078" s="225"/>
    </row>
    <row r="3079" spans="1:16" s="281" customFormat="1" ht="24" customHeight="1">
      <c r="A3079" s="473"/>
      <c r="B3079" s="443"/>
      <c r="C3079" s="443"/>
      <c r="D3079" s="43"/>
      <c r="E3079" s="474"/>
      <c r="K3079" s="391"/>
      <c r="L3079" s="225"/>
      <c r="M3079" s="225"/>
      <c r="N3079" s="225"/>
      <c r="O3079" s="225"/>
      <c r="P3079" s="225"/>
    </row>
    <row r="3080" spans="1:16" s="281" customFormat="1" ht="24" customHeight="1">
      <c r="A3080" s="473"/>
      <c r="B3080" s="443"/>
      <c r="C3080" s="443"/>
      <c r="D3080" s="43"/>
      <c r="E3080" s="474"/>
      <c r="K3080" s="391"/>
      <c r="L3080" s="225"/>
      <c r="M3080" s="225"/>
      <c r="N3080" s="225"/>
      <c r="O3080" s="225"/>
      <c r="P3080" s="225"/>
    </row>
    <row r="3081" spans="1:16" s="281" customFormat="1" ht="24" customHeight="1">
      <c r="A3081" s="473"/>
      <c r="B3081" s="443"/>
      <c r="C3081" s="443"/>
      <c r="D3081" s="43"/>
      <c r="E3081" s="474"/>
      <c r="K3081" s="391"/>
      <c r="L3081" s="225"/>
      <c r="M3081" s="225"/>
      <c r="N3081" s="225"/>
      <c r="O3081" s="225"/>
      <c r="P3081" s="225"/>
    </row>
    <row r="3082" spans="1:16" s="281" customFormat="1" ht="24" customHeight="1">
      <c r="A3082" s="473"/>
      <c r="B3082" s="443"/>
      <c r="C3082" s="443"/>
      <c r="D3082" s="43"/>
      <c r="E3082" s="474"/>
      <c r="K3082" s="391"/>
      <c r="L3082" s="225"/>
      <c r="M3082" s="225"/>
      <c r="N3082" s="225"/>
      <c r="O3082" s="225"/>
      <c r="P3082" s="225"/>
    </row>
    <row r="3083" spans="1:16" s="281" customFormat="1" ht="24" customHeight="1">
      <c r="A3083" s="473"/>
      <c r="B3083" s="443"/>
      <c r="C3083" s="443"/>
      <c r="D3083" s="43"/>
      <c r="E3083" s="474"/>
      <c r="K3083" s="391"/>
      <c r="L3083" s="225"/>
      <c r="M3083" s="225"/>
      <c r="N3083" s="225"/>
      <c r="O3083" s="225"/>
      <c r="P3083" s="225"/>
    </row>
    <row r="3084" spans="1:16" s="281" customFormat="1" ht="24" customHeight="1">
      <c r="A3084" s="473"/>
      <c r="B3084" s="443"/>
      <c r="C3084" s="443"/>
      <c r="D3084" s="43"/>
      <c r="E3084" s="474"/>
      <c r="K3084" s="391"/>
      <c r="L3084" s="225"/>
      <c r="M3084" s="225"/>
      <c r="N3084" s="225"/>
      <c r="O3084" s="225"/>
      <c r="P3084" s="225"/>
    </row>
    <row r="3085" spans="1:16" s="281" customFormat="1" ht="24" customHeight="1">
      <c r="A3085" s="473"/>
      <c r="B3085" s="443"/>
      <c r="C3085" s="443"/>
      <c r="D3085" s="43"/>
      <c r="E3085" s="474"/>
      <c r="K3085" s="391"/>
      <c r="L3085" s="225"/>
      <c r="M3085" s="225"/>
      <c r="N3085" s="225"/>
      <c r="O3085" s="225"/>
      <c r="P3085" s="225"/>
    </row>
    <row r="3086" spans="1:16" s="281" customFormat="1" ht="24" customHeight="1">
      <c r="A3086" s="473"/>
      <c r="B3086" s="443"/>
      <c r="C3086" s="443"/>
      <c r="D3086" s="43"/>
      <c r="E3086" s="474"/>
      <c r="K3086" s="391"/>
      <c r="L3086" s="225"/>
      <c r="M3086" s="225"/>
      <c r="N3086" s="225"/>
      <c r="O3086" s="225"/>
      <c r="P3086" s="225"/>
    </row>
    <row r="3087" spans="1:16" s="281" customFormat="1" ht="24" customHeight="1">
      <c r="A3087" s="473"/>
      <c r="B3087" s="443"/>
      <c r="C3087" s="443"/>
      <c r="D3087" s="43"/>
      <c r="E3087" s="474"/>
      <c r="K3087" s="391"/>
      <c r="L3087" s="225"/>
      <c r="M3087" s="225"/>
      <c r="N3087" s="225"/>
      <c r="O3087" s="225"/>
      <c r="P3087" s="225"/>
    </row>
    <row r="3088" spans="1:16" s="281" customFormat="1" ht="24" customHeight="1">
      <c r="A3088" s="473"/>
      <c r="B3088" s="443"/>
      <c r="C3088" s="443"/>
      <c r="D3088" s="43"/>
      <c r="E3088" s="474"/>
      <c r="K3088" s="391"/>
      <c r="L3088" s="225"/>
      <c r="M3088" s="225"/>
      <c r="N3088" s="225"/>
      <c r="O3088" s="225"/>
      <c r="P3088" s="225"/>
    </row>
    <row r="3089" spans="1:16" s="281" customFormat="1" ht="24" customHeight="1">
      <c r="A3089" s="473"/>
      <c r="B3089" s="443"/>
      <c r="C3089" s="443"/>
      <c r="D3089" s="43"/>
      <c r="E3089" s="474"/>
      <c r="K3089" s="391"/>
      <c r="L3089" s="225"/>
      <c r="M3089" s="225"/>
      <c r="N3089" s="225"/>
      <c r="O3089" s="225"/>
      <c r="P3089" s="225"/>
    </row>
    <row r="3090" spans="1:16" s="281" customFormat="1" ht="24" customHeight="1">
      <c r="A3090" s="473"/>
      <c r="B3090" s="443"/>
      <c r="C3090" s="443"/>
      <c r="D3090" s="43"/>
      <c r="E3090" s="474"/>
      <c r="K3090" s="391"/>
      <c r="L3090" s="225"/>
      <c r="M3090" s="225"/>
      <c r="N3090" s="225"/>
      <c r="O3090" s="225"/>
      <c r="P3090" s="225"/>
    </row>
    <row r="3091" spans="1:16" s="281" customFormat="1" ht="24" customHeight="1">
      <c r="A3091" s="473"/>
      <c r="B3091" s="443"/>
      <c r="C3091" s="443"/>
      <c r="D3091" s="43"/>
      <c r="E3091" s="474"/>
      <c r="K3091" s="391"/>
      <c r="L3091" s="225"/>
      <c r="M3091" s="225"/>
      <c r="N3091" s="225"/>
      <c r="O3091" s="225"/>
      <c r="P3091" s="225"/>
    </row>
    <row r="3092" spans="1:16" s="281" customFormat="1" ht="24" customHeight="1">
      <c r="A3092" s="473"/>
      <c r="B3092" s="443"/>
      <c r="C3092" s="443"/>
      <c r="D3092" s="43"/>
      <c r="E3092" s="474"/>
      <c r="K3092" s="391"/>
      <c r="L3092" s="225"/>
      <c r="M3092" s="225"/>
      <c r="N3092" s="225"/>
      <c r="O3092" s="225"/>
      <c r="P3092" s="225"/>
    </row>
    <row r="3093" spans="1:16" s="281" customFormat="1" ht="24" customHeight="1">
      <c r="A3093" s="473"/>
      <c r="B3093" s="443"/>
      <c r="C3093" s="443"/>
      <c r="D3093" s="43"/>
      <c r="E3093" s="474"/>
      <c r="K3093" s="391"/>
      <c r="L3093" s="225"/>
      <c r="M3093" s="225"/>
      <c r="N3093" s="225"/>
      <c r="O3093" s="225"/>
      <c r="P3093" s="225"/>
    </row>
    <row r="3094" spans="1:16" s="281" customFormat="1" ht="24" customHeight="1">
      <c r="A3094" s="473"/>
      <c r="B3094" s="443"/>
      <c r="C3094" s="443"/>
      <c r="D3094" s="43"/>
      <c r="E3094" s="474"/>
      <c r="K3094" s="391"/>
      <c r="L3094" s="225"/>
      <c r="M3094" s="225"/>
      <c r="N3094" s="225"/>
      <c r="O3094" s="225"/>
      <c r="P3094" s="225"/>
    </row>
    <row r="3095" spans="1:16" s="281" customFormat="1" ht="24" customHeight="1">
      <c r="A3095" s="473"/>
      <c r="B3095" s="443"/>
      <c r="C3095" s="443"/>
      <c r="D3095" s="43"/>
      <c r="E3095" s="474"/>
      <c r="K3095" s="391"/>
      <c r="L3095" s="225"/>
      <c r="M3095" s="225"/>
      <c r="N3095" s="225"/>
      <c r="O3095" s="225"/>
      <c r="P3095" s="225"/>
    </row>
    <row r="3096" spans="1:16" s="281" customFormat="1" ht="24" customHeight="1">
      <c r="A3096" s="473"/>
      <c r="B3096" s="443"/>
      <c r="C3096" s="443"/>
      <c r="D3096" s="43"/>
      <c r="E3096" s="474"/>
      <c r="K3096" s="391"/>
      <c r="L3096" s="225"/>
      <c r="M3096" s="225"/>
      <c r="N3096" s="225"/>
      <c r="O3096" s="225"/>
      <c r="P3096" s="225"/>
    </row>
    <row r="3097" spans="1:16" s="281" customFormat="1" ht="24" customHeight="1">
      <c r="A3097" s="473"/>
      <c r="B3097" s="443"/>
      <c r="C3097" s="443"/>
      <c r="D3097" s="43"/>
      <c r="E3097" s="474"/>
      <c r="K3097" s="391"/>
      <c r="L3097" s="225"/>
      <c r="M3097" s="225"/>
      <c r="N3097" s="225"/>
      <c r="O3097" s="225"/>
      <c r="P3097" s="225"/>
    </row>
    <row r="3098" spans="1:16" s="281" customFormat="1" ht="24" customHeight="1">
      <c r="A3098" s="473"/>
      <c r="B3098" s="443"/>
      <c r="C3098" s="443"/>
      <c r="D3098" s="43"/>
      <c r="E3098" s="474"/>
      <c r="K3098" s="391"/>
      <c r="L3098" s="225"/>
      <c r="M3098" s="225"/>
      <c r="N3098" s="225"/>
      <c r="O3098" s="225"/>
      <c r="P3098" s="225"/>
    </row>
    <row r="3099" spans="1:16" s="281" customFormat="1" ht="24" customHeight="1">
      <c r="A3099" s="473"/>
      <c r="B3099" s="443"/>
      <c r="C3099" s="443"/>
      <c r="D3099" s="43"/>
      <c r="E3099" s="474"/>
      <c r="K3099" s="391"/>
      <c r="L3099" s="225"/>
      <c r="M3099" s="225"/>
      <c r="N3099" s="225"/>
      <c r="O3099" s="225"/>
      <c r="P3099" s="225"/>
    </row>
    <row r="3100" spans="1:16" s="281" customFormat="1" ht="24" customHeight="1">
      <c r="A3100" s="473"/>
      <c r="B3100" s="443"/>
      <c r="C3100" s="443"/>
      <c r="D3100" s="43"/>
      <c r="E3100" s="474"/>
      <c r="K3100" s="391"/>
      <c r="L3100" s="225"/>
      <c r="M3100" s="225"/>
      <c r="N3100" s="225"/>
      <c r="O3100" s="225"/>
      <c r="P3100" s="225"/>
    </row>
    <row r="3101" spans="1:16" s="281" customFormat="1" ht="24" customHeight="1">
      <c r="A3101" s="473"/>
      <c r="B3101" s="443"/>
      <c r="C3101" s="443"/>
      <c r="D3101" s="43"/>
      <c r="E3101" s="474"/>
      <c r="K3101" s="391"/>
      <c r="L3101" s="225"/>
      <c r="M3101" s="225"/>
      <c r="N3101" s="225"/>
      <c r="O3101" s="225"/>
      <c r="P3101" s="225"/>
    </row>
    <row r="3102" spans="1:16" s="281" customFormat="1" ht="24" customHeight="1">
      <c r="A3102" s="473"/>
      <c r="B3102" s="443"/>
      <c r="C3102" s="443"/>
      <c r="D3102" s="43"/>
      <c r="E3102" s="474"/>
      <c r="K3102" s="391"/>
      <c r="L3102" s="225"/>
      <c r="M3102" s="225"/>
      <c r="N3102" s="225"/>
      <c r="O3102" s="225"/>
      <c r="P3102" s="225"/>
    </row>
    <row r="3103" spans="1:16" s="281" customFormat="1" ht="24" customHeight="1">
      <c r="A3103" s="473"/>
      <c r="B3103" s="443"/>
      <c r="C3103" s="443"/>
      <c r="D3103" s="43"/>
      <c r="E3103" s="474"/>
      <c r="K3103" s="391"/>
      <c r="L3103" s="225"/>
      <c r="M3103" s="225"/>
      <c r="N3103" s="225"/>
      <c r="O3103" s="225"/>
      <c r="P3103" s="225"/>
    </row>
    <row r="3104" spans="1:16" s="281" customFormat="1" ht="24" customHeight="1">
      <c r="A3104" s="473"/>
      <c r="B3104" s="443"/>
      <c r="C3104" s="443"/>
      <c r="D3104" s="43"/>
      <c r="E3104" s="474"/>
      <c r="K3104" s="391"/>
      <c r="L3104" s="225"/>
      <c r="M3104" s="225"/>
      <c r="N3104" s="225"/>
      <c r="O3104" s="225"/>
      <c r="P3104" s="225"/>
    </row>
    <row r="3105" spans="1:16" s="281" customFormat="1" ht="24" customHeight="1">
      <c r="A3105" s="473"/>
      <c r="B3105" s="443"/>
      <c r="C3105" s="443"/>
      <c r="D3105" s="43"/>
      <c r="E3105" s="474"/>
      <c r="K3105" s="391"/>
      <c r="L3105" s="225"/>
      <c r="M3105" s="225"/>
      <c r="N3105" s="225"/>
      <c r="O3105" s="225"/>
      <c r="P3105" s="225"/>
    </row>
    <row r="3106" spans="1:16" s="281" customFormat="1" ht="24" customHeight="1">
      <c r="A3106" s="473"/>
      <c r="B3106" s="443"/>
      <c r="C3106" s="443"/>
      <c r="D3106" s="43"/>
      <c r="E3106" s="474"/>
      <c r="K3106" s="391"/>
      <c r="L3106" s="225"/>
      <c r="M3106" s="225"/>
      <c r="N3106" s="225"/>
      <c r="O3106" s="225"/>
      <c r="P3106" s="225"/>
    </row>
    <row r="3107" spans="1:16" s="281" customFormat="1" ht="24" customHeight="1">
      <c r="A3107" s="473"/>
      <c r="B3107" s="443"/>
      <c r="C3107" s="443"/>
      <c r="D3107" s="43"/>
      <c r="E3107" s="474"/>
      <c r="K3107" s="391"/>
      <c r="L3107" s="225"/>
      <c r="M3107" s="225"/>
      <c r="N3107" s="225"/>
      <c r="O3107" s="225"/>
      <c r="P3107" s="225"/>
    </row>
    <row r="3108" spans="1:16" s="281" customFormat="1" ht="24" customHeight="1">
      <c r="A3108" s="473"/>
      <c r="B3108" s="443"/>
      <c r="C3108" s="443"/>
      <c r="D3108" s="43"/>
      <c r="E3108" s="474"/>
      <c r="K3108" s="391"/>
      <c r="L3108" s="225"/>
      <c r="M3108" s="225"/>
      <c r="N3108" s="225"/>
      <c r="O3108" s="225"/>
      <c r="P3108" s="225"/>
    </row>
    <row r="3109" spans="1:16" s="281" customFormat="1" ht="24" customHeight="1">
      <c r="A3109" s="473"/>
      <c r="B3109" s="443"/>
      <c r="C3109" s="443"/>
      <c r="D3109" s="43"/>
      <c r="E3109" s="474"/>
      <c r="K3109" s="391"/>
      <c r="L3109" s="225"/>
      <c r="M3109" s="225"/>
      <c r="N3109" s="225"/>
      <c r="O3109" s="225"/>
      <c r="P3109" s="225"/>
    </row>
    <row r="3110" spans="1:16" s="281" customFormat="1" ht="24" customHeight="1">
      <c r="A3110" s="473"/>
      <c r="B3110" s="443"/>
      <c r="C3110" s="443"/>
      <c r="D3110" s="43"/>
      <c r="E3110" s="474"/>
      <c r="K3110" s="391"/>
      <c r="L3110" s="225"/>
      <c r="M3110" s="225"/>
      <c r="N3110" s="225"/>
      <c r="O3110" s="225"/>
      <c r="P3110" s="225"/>
    </row>
    <row r="3111" spans="1:16" s="281" customFormat="1" ht="24" customHeight="1">
      <c r="A3111" s="473"/>
      <c r="B3111" s="443"/>
      <c r="C3111" s="443"/>
      <c r="D3111" s="43"/>
      <c r="E3111" s="474"/>
      <c r="K3111" s="391"/>
      <c r="L3111" s="225"/>
      <c r="M3111" s="225"/>
      <c r="N3111" s="225"/>
      <c r="O3111" s="225"/>
      <c r="P3111" s="225"/>
    </row>
    <row r="3112" spans="1:16" s="281" customFormat="1" ht="24" customHeight="1">
      <c r="A3112" s="473"/>
      <c r="B3112" s="443"/>
      <c r="C3112" s="443"/>
      <c r="D3112" s="43"/>
      <c r="E3112" s="474"/>
      <c r="K3112" s="391"/>
      <c r="L3112" s="225"/>
      <c r="M3112" s="225"/>
      <c r="N3112" s="225"/>
      <c r="O3112" s="225"/>
      <c r="P3112" s="225"/>
    </row>
    <row r="3113" spans="1:16" s="281" customFormat="1" ht="24" customHeight="1">
      <c r="A3113" s="473"/>
      <c r="B3113" s="443"/>
      <c r="C3113" s="443"/>
      <c r="D3113" s="43"/>
      <c r="E3113" s="474"/>
      <c r="K3113" s="391"/>
      <c r="L3113" s="225"/>
      <c r="M3113" s="225"/>
      <c r="N3113" s="225"/>
      <c r="O3113" s="225"/>
      <c r="P3113" s="225"/>
    </row>
    <row r="3114" spans="1:16" s="281" customFormat="1" ht="24" customHeight="1">
      <c r="A3114" s="473"/>
      <c r="B3114" s="443"/>
      <c r="C3114" s="443"/>
      <c r="D3114" s="43"/>
      <c r="E3114" s="474"/>
      <c r="K3114" s="391"/>
      <c r="L3114" s="225"/>
      <c r="M3114" s="225"/>
      <c r="N3114" s="225"/>
      <c r="O3114" s="225"/>
      <c r="P3114" s="225"/>
    </row>
    <row r="3115" spans="1:16" s="281" customFormat="1" ht="24" customHeight="1">
      <c r="A3115" s="473"/>
      <c r="B3115" s="443"/>
      <c r="C3115" s="443"/>
      <c r="D3115" s="43"/>
      <c r="E3115" s="474"/>
      <c r="K3115" s="391"/>
      <c r="L3115" s="225"/>
      <c r="M3115" s="225"/>
      <c r="N3115" s="225"/>
      <c r="O3115" s="225"/>
      <c r="P3115" s="225"/>
    </row>
    <row r="3116" spans="1:16" s="281" customFormat="1" ht="24" customHeight="1">
      <c r="A3116" s="473"/>
      <c r="B3116" s="443"/>
      <c r="C3116" s="443"/>
      <c r="D3116" s="43"/>
      <c r="E3116" s="474"/>
      <c r="K3116" s="391"/>
      <c r="L3116" s="225"/>
      <c r="M3116" s="225"/>
      <c r="N3116" s="225"/>
      <c r="O3116" s="225"/>
      <c r="P3116" s="225"/>
    </row>
    <row r="3117" spans="1:16" s="281" customFormat="1" ht="24" customHeight="1">
      <c r="A3117" s="473"/>
      <c r="B3117" s="443"/>
      <c r="C3117" s="443"/>
      <c r="D3117" s="43"/>
      <c r="E3117" s="474"/>
      <c r="K3117" s="391"/>
      <c r="L3117" s="225"/>
      <c r="M3117" s="225"/>
      <c r="N3117" s="225"/>
      <c r="O3117" s="225"/>
      <c r="P3117" s="225"/>
    </row>
    <row r="3118" spans="1:16" s="281" customFormat="1" ht="24" customHeight="1">
      <c r="A3118" s="473"/>
      <c r="B3118" s="443"/>
      <c r="C3118" s="443"/>
      <c r="D3118" s="43"/>
      <c r="E3118" s="474"/>
      <c r="K3118" s="391"/>
      <c r="L3118" s="225"/>
      <c r="M3118" s="225"/>
      <c r="N3118" s="225"/>
      <c r="O3118" s="225"/>
      <c r="P3118" s="225"/>
    </row>
    <row r="3119" spans="1:16" s="281" customFormat="1" ht="24" customHeight="1">
      <c r="A3119" s="473"/>
      <c r="B3119" s="443"/>
      <c r="C3119" s="443"/>
      <c r="D3119" s="43"/>
      <c r="E3119" s="474"/>
      <c r="K3119" s="391"/>
      <c r="L3119" s="225"/>
      <c r="M3119" s="225"/>
      <c r="N3119" s="225"/>
      <c r="O3119" s="225"/>
      <c r="P3119" s="225"/>
    </row>
    <row r="3120" spans="1:16" s="281" customFormat="1" ht="24" customHeight="1">
      <c r="A3120" s="473"/>
      <c r="B3120" s="443"/>
      <c r="C3120" s="443"/>
      <c r="D3120" s="43"/>
      <c r="E3120" s="474"/>
      <c r="K3120" s="391"/>
      <c r="L3120" s="225"/>
      <c r="M3120" s="225"/>
      <c r="N3120" s="225"/>
      <c r="O3120" s="225"/>
      <c r="P3120" s="225"/>
    </row>
    <row r="3121" spans="1:16" s="281" customFormat="1" ht="24" customHeight="1">
      <c r="A3121" s="473"/>
      <c r="B3121" s="443"/>
      <c r="C3121" s="443"/>
      <c r="D3121" s="43"/>
      <c r="E3121" s="474"/>
      <c r="K3121" s="391"/>
      <c r="L3121" s="225"/>
      <c r="M3121" s="225"/>
      <c r="N3121" s="225"/>
      <c r="O3121" s="225"/>
      <c r="P3121" s="225"/>
    </row>
    <row r="3122" spans="1:16" s="281" customFormat="1" ht="24" customHeight="1">
      <c r="A3122" s="473"/>
      <c r="B3122" s="443"/>
      <c r="C3122" s="443"/>
      <c r="D3122" s="43"/>
      <c r="E3122" s="474"/>
      <c r="K3122" s="391"/>
      <c r="L3122" s="225"/>
      <c r="M3122" s="225"/>
      <c r="N3122" s="225"/>
      <c r="O3122" s="225"/>
      <c r="P3122" s="225"/>
    </row>
    <row r="3123" spans="1:16" s="281" customFormat="1" ht="24" customHeight="1">
      <c r="A3123" s="473"/>
      <c r="B3123" s="443"/>
      <c r="C3123" s="443"/>
      <c r="D3123" s="43"/>
      <c r="E3123" s="474"/>
      <c r="K3123" s="391"/>
      <c r="L3123" s="225"/>
      <c r="M3123" s="225"/>
      <c r="N3123" s="225"/>
      <c r="O3123" s="225"/>
      <c r="P3123" s="225"/>
    </row>
    <row r="3124" spans="1:16" s="281" customFormat="1" ht="24" customHeight="1">
      <c r="A3124" s="473"/>
      <c r="B3124" s="443"/>
      <c r="C3124" s="443"/>
      <c r="D3124" s="43"/>
      <c r="E3124" s="474"/>
      <c r="K3124" s="391"/>
      <c r="L3124" s="225"/>
      <c r="M3124" s="225"/>
      <c r="N3124" s="225"/>
      <c r="O3124" s="225"/>
      <c r="P3124" s="225"/>
    </row>
    <row r="3125" spans="1:16" s="281" customFormat="1" ht="24" customHeight="1">
      <c r="A3125" s="473"/>
      <c r="B3125" s="443"/>
      <c r="C3125" s="443"/>
      <c r="D3125" s="43"/>
      <c r="E3125" s="474"/>
      <c r="K3125" s="391"/>
      <c r="L3125" s="225"/>
      <c r="M3125" s="225"/>
      <c r="N3125" s="225"/>
      <c r="O3125" s="225"/>
      <c r="P3125" s="225"/>
    </row>
    <row r="3126" spans="1:16" s="281" customFormat="1" ht="24" customHeight="1">
      <c r="A3126" s="473"/>
      <c r="B3126" s="443"/>
      <c r="C3126" s="443"/>
      <c r="D3126" s="43"/>
      <c r="E3126" s="474"/>
      <c r="K3126" s="391"/>
      <c r="L3126" s="225"/>
      <c r="M3126" s="225"/>
      <c r="N3126" s="225"/>
      <c r="O3126" s="225"/>
      <c r="P3126" s="225"/>
    </row>
    <row r="3127" spans="1:16" s="281" customFormat="1" ht="24" customHeight="1">
      <c r="A3127" s="473"/>
      <c r="B3127" s="443"/>
      <c r="C3127" s="443"/>
      <c r="D3127" s="43"/>
      <c r="E3127" s="474"/>
      <c r="K3127" s="391"/>
      <c r="L3127" s="225"/>
      <c r="M3127" s="225"/>
      <c r="N3127" s="225"/>
      <c r="O3127" s="225"/>
      <c r="P3127" s="225"/>
    </row>
    <row r="3128" spans="1:16" s="281" customFormat="1" ht="24" customHeight="1">
      <c r="A3128" s="473"/>
      <c r="B3128" s="443"/>
      <c r="C3128" s="443"/>
      <c r="D3128" s="43"/>
      <c r="E3128" s="474"/>
      <c r="K3128" s="391"/>
      <c r="L3128" s="225"/>
      <c r="M3128" s="225"/>
      <c r="N3128" s="225"/>
      <c r="O3128" s="225"/>
      <c r="P3128" s="225"/>
    </row>
    <row r="3129" spans="1:16" s="281" customFormat="1" ht="24" customHeight="1">
      <c r="A3129" s="473"/>
      <c r="B3129" s="443"/>
      <c r="C3129" s="443"/>
      <c r="D3129" s="43"/>
      <c r="E3129" s="474"/>
      <c r="K3129" s="391"/>
      <c r="L3129" s="225"/>
      <c r="M3129" s="225"/>
      <c r="N3129" s="225"/>
      <c r="O3129" s="225"/>
      <c r="P3129" s="225"/>
    </row>
    <row r="3130" spans="1:16" s="281" customFormat="1" ht="24" customHeight="1">
      <c r="A3130" s="473"/>
      <c r="B3130" s="443"/>
      <c r="C3130" s="443"/>
      <c r="D3130" s="43"/>
      <c r="E3130" s="474"/>
      <c r="K3130" s="391"/>
      <c r="L3130" s="225"/>
      <c r="M3130" s="225"/>
      <c r="N3130" s="225"/>
      <c r="O3130" s="225"/>
      <c r="P3130" s="225"/>
    </row>
    <row r="3131" spans="1:16" s="281" customFormat="1" ht="24" customHeight="1">
      <c r="A3131" s="473"/>
      <c r="B3131" s="443"/>
      <c r="C3131" s="443"/>
      <c r="D3131" s="43"/>
      <c r="E3131" s="474"/>
      <c r="K3131" s="391"/>
      <c r="L3131" s="225"/>
      <c r="M3131" s="225"/>
      <c r="N3131" s="225"/>
      <c r="O3131" s="225"/>
      <c r="P3131" s="225"/>
    </row>
    <row r="3132" spans="1:16" s="281" customFormat="1" ht="24" customHeight="1">
      <c r="A3132" s="473"/>
      <c r="B3132" s="443"/>
      <c r="C3132" s="443"/>
      <c r="D3132" s="43"/>
      <c r="E3132" s="474"/>
      <c r="K3132" s="391"/>
      <c r="L3132" s="225"/>
      <c r="M3132" s="225"/>
      <c r="N3132" s="225"/>
      <c r="O3132" s="225"/>
      <c r="P3132" s="225"/>
    </row>
    <row r="3133" spans="1:16" s="281" customFormat="1" ht="24" customHeight="1">
      <c r="A3133" s="473"/>
      <c r="B3133" s="443"/>
      <c r="C3133" s="443"/>
      <c r="D3133" s="43"/>
      <c r="E3133" s="474"/>
      <c r="K3133" s="391"/>
      <c r="L3133" s="225"/>
      <c r="M3133" s="225"/>
      <c r="N3133" s="225"/>
      <c r="O3133" s="225"/>
      <c r="P3133" s="225"/>
    </row>
    <row r="3134" spans="1:16" s="281" customFormat="1" ht="24" customHeight="1">
      <c r="A3134" s="473"/>
      <c r="B3134" s="443"/>
      <c r="C3134" s="443"/>
      <c r="D3134" s="43"/>
      <c r="E3134" s="474"/>
      <c r="K3134" s="391"/>
      <c r="L3134" s="225"/>
      <c r="M3134" s="225"/>
      <c r="N3134" s="225"/>
      <c r="O3134" s="225"/>
      <c r="P3134" s="225"/>
    </row>
    <row r="3135" spans="1:16" s="281" customFormat="1" ht="24" customHeight="1">
      <c r="A3135" s="473"/>
      <c r="B3135" s="443"/>
      <c r="C3135" s="443"/>
      <c r="D3135" s="43"/>
      <c r="E3135" s="474"/>
      <c r="K3135" s="391"/>
      <c r="L3135" s="225"/>
      <c r="M3135" s="225"/>
      <c r="N3135" s="225"/>
      <c r="O3135" s="225"/>
      <c r="P3135" s="225"/>
    </row>
    <row r="3136" spans="1:16" s="281" customFormat="1" ht="24" customHeight="1">
      <c r="A3136" s="473"/>
      <c r="B3136" s="443"/>
      <c r="C3136" s="443"/>
      <c r="D3136" s="43"/>
      <c r="E3136" s="474"/>
      <c r="K3136" s="391"/>
      <c r="L3136" s="225"/>
      <c r="M3136" s="225"/>
      <c r="N3136" s="225"/>
      <c r="O3136" s="225"/>
      <c r="P3136" s="225"/>
    </row>
    <row r="3137" spans="1:16" s="281" customFormat="1" ht="24" customHeight="1">
      <c r="A3137" s="473"/>
      <c r="B3137" s="443"/>
      <c r="C3137" s="443"/>
      <c r="D3137" s="43"/>
      <c r="E3137" s="474"/>
      <c r="K3137" s="391"/>
      <c r="L3137" s="225"/>
      <c r="M3137" s="225"/>
      <c r="N3137" s="225"/>
      <c r="O3137" s="225"/>
      <c r="P3137" s="225"/>
    </row>
    <row r="3138" spans="1:16" s="281" customFormat="1" ht="24" customHeight="1">
      <c r="A3138" s="473"/>
      <c r="B3138" s="443"/>
      <c r="C3138" s="443"/>
      <c r="D3138" s="43"/>
      <c r="E3138" s="474"/>
      <c r="K3138" s="391"/>
      <c r="L3138" s="225"/>
      <c r="M3138" s="225"/>
      <c r="N3138" s="225"/>
      <c r="O3138" s="225"/>
      <c r="P3138" s="225"/>
    </row>
    <row r="3139" spans="1:16" s="281" customFormat="1" ht="24" customHeight="1">
      <c r="A3139" s="473"/>
      <c r="B3139" s="443"/>
      <c r="C3139" s="443"/>
      <c r="D3139" s="43"/>
      <c r="E3139" s="474"/>
      <c r="K3139" s="391"/>
      <c r="L3139" s="225"/>
      <c r="M3139" s="225"/>
      <c r="N3139" s="225"/>
      <c r="O3139" s="225"/>
      <c r="P3139" s="225"/>
    </row>
    <row r="3140" spans="1:16" s="281" customFormat="1" ht="24" customHeight="1">
      <c r="A3140" s="473"/>
      <c r="B3140" s="443"/>
      <c r="C3140" s="443"/>
      <c r="D3140" s="43"/>
      <c r="E3140" s="474"/>
      <c r="K3140" s="391"/>
      <c r="L3140" s="225"/>
      <c r="M3140" s="225"/>
      <c r="N3140" s="225"/>
      <c r="O3140" s="225"/>
      <c r="P3140" s="225"/>
    </row>
    <row r="3141" spans="1:16" s="281" customFormat="1" ht="24" customHeight="1">
      <c r="A3141" s="473"/>
      <c r="B3141" s="443"/>
      <c r="C3141" s="443"/>
      <c r="D3141" s="43"/>
      <c r="E3141" s="474"/>
      <c r="K3141" s="391"/>
      <c r="L3141" s="225"/>
      <c r="M3141" s="225"/>
      <c r="N3141" s="225"/>
      <c r="O3141" s="225"/>
      <c r="P3141" s="225"/>
    </row>
    <row r="3142" spans="1:16" s="281" customFormat="1" ht="24" customHeight="1">
      <c r="A3142" s="473"/>
      <c r="B3142" s="443"/>
      <c r="C3142" s="443"/>
      <c r="D3142" s="43"/>
      <c r="E3142" s="474"/>
      <c r="K3142" s="391"/>
      <c r="L3142" s="225"/>
      <c r="M3142" s="225"/>
      <c r="N3142" s="225"/>
      <c r="O3142" s="225"/>
      <c r="P3142" s="225"/>
    </row>
    <row r="3143" spans="1:16" s="281" customFormat="1" ht="24" customHeight="1">
      <c r="A3143" s="473"/>
      <c r="B3143" s="443"/>
      <c r="C3143" s="443"/>
      <c r="D3143" s="43"/>
      <c r="E3143" s="474"/>
      <c r="K3143" s="391"/>
      <c r="L3143" s="225"/>
      <c r="M3143" s="225"/>
      <c r="N3143" s="225"/>
      <c r="O3143" s="225"/>
      <c r="P3143" s="225"/>
    </row>
    <row r="3144" spans="1:16" s="281" customFormat="1" ht="24" customHeight="1">
      <c r="A3144" s="473"/>
      <c r="B3144" s="443"/>
      <c r="C3144" s="443"/>
      <c r="D3144" s="43"/>
      <c r="E3144" s="474"/>
      <c r="K3144" s="391"/>
      <c r="L3144" s="225"/>
      <c r="M3144" s="225"/>
      <c r="N3144" s="225"/>
      <c r="O3144" s="225"/>
      <c r="P3144" s="225"/>
    </row>
    <row r="3145" spans="1:16" s="281" customFormat="1" ht="24" customHeight="1">
      <c r="A3145" s="473"/>
      <c r="B3145" s="443"/>
      <c r="C3145" s="443"/>
      <c r="D3145" s="43"/>
      <c r="E3145" s="474"/>
      <c r="K3145" s="391"/>
      <c r="L3145" s="225"/>
      <c r="M3145" s="225"/>
      <c r="N3145" s="225"/>
      <c r="O3145" s="225"/>
      <c r="P3145" s="225"/>
    </row>
    <row r="3146" spans="1:16" s="281" customFormat="1" ht="24" customHeight="1">
      <c r="A3146" s="473"/>
      <c r="B3146" s="443"/>
      <c r="C3146" s="443"/>
      <c r="D3146" s="43"/>
      <c r="E3146" s="474"/>
      <c r="K3146" s="391"/>
      <c r="L3146" s="225"/>
      <c r="M3146" s="225"/>
      <c r="N3146" s="225"/>
      <c r="O3146" s="225"/>
      <c r="P3146" s="225"/>
    </row>
    <row r="3147" spans="1:16" s="281" customFormat="1" ht="24" customHeight="1">
      <c r="A3147" s="473"/>
      <c r="B3147" s="443"/>
      <c r="C3147" s="443"/>
      <c r="D3147" s="43"/>
      <c r="E3147" s="474"/>
      <c r="K3147" s="391"/>
      <c r="L3147" s="225"/>
      <c r="M3147" s="225"/>
      <c r="N3147" s="225"/>
      <c r="O3147" s="225"/>
      <c r="P3147" s="225"/>
    </row>
    <row r="3148" spans="1:16" s="281" customFormat="1" ht="24" customHeight="1">
      <c r="A3148" s="473"/>
      <c r="B3148" s="443"/>
      <c r="C3148" s="443"/>
      <c r="D3148" s="43"/>
      <c r="E3148" s="474"/>
      <c r="K3148" s="391"/>
      <c r="L3148" s="225"/>
      <c r="M3148" s="225"/>
      <c r="N3148" s="225"/>
      <c r="O3148" s="225"/>
      <c r="P3148" s="225"/>
    </row>
    <row r="3149" spans="1:16" s="281" customFormat="1" ht="24" customHeight="1">
      <c r="A3149" s="473"/>
      <c r="B3149" s="443"/>
      <c r="C3149" s="443"/>
      <c r="D3149" s="43"/>
      <c r="E3149" s="474"/>
      <c r="K3149" s="391"/>
      <c r="L3149" s="225"/>
      <c r="M3149" s="225"/>
      <c r="N3149" s="225"/>
      <c r="O3149" s="225"/>
      <c r="P3149" s="225"/>
    </row>
    <row r="3150" spans="1:16" s="281" customFormat="1" ht="24" customHeight="1">
      <c r="A3150" s="473"/>
      <c r="B3150" s="443"/>
      <c r="C3150" s="443"/>
      <c r="D3150" s="43"/>
      <c r="E3150" s="474"/>
      <c r="K3150" s="391"/>
      <c r="L3150" s="225"/>
      <c r="M3150" s="225"/>
      <c r="N3150" s="225"/>
      <c r="O3150" s="225"/>
      <c r="P3150" s="225"/>
    </row>
    <row r="3151" spans="1:16" s="281" customFormat="1" ht="24" customHeight="1">
      <c r="A3151" s="473"/>
      <c r="B3151" s="443"/>
      <c r="C3151" s="443"/>
      <c r="D3151" s="43"/>
      <c r="E3151" s="474"/>
      <c r="K3151" s="391"/>
      <c r="L3151" s="225"/>
      <c r="M3151" s="225"/>
      <c r="N3151" s="225"/>
      <c r="O3151" s="225"/>
      <c r="P3151" s="225"/>
    </row>
    <row r="3152" spans="1:16" s="281" customFormat="1" ht="24" customHeight="1">
      <c r="A3152" s="473"/>
      <c r="B3152" s="443"/>
      <c r="C3152" s="443"/>
      <c r="D3152" s="43"/>
      <c r="E3152" s="474"/>
      <c r="K3152" s="391"/>
      <c r="L3152" s="225"/>
      <c r="M3152" s="225"/>
      <c r="N3152" s="225"/>
      <c r="O3152" s="225"/>
      <c r="P3152" s="225"/>
    </row>
    <row r="3153" spans="1:16" s="281" customFormat="1" ht="24" customHeight="1">
      <c r="A3153" s="473"/>
      <c r="B3153" s="443"/>
      <c r="C3153" s="443"/>
      <c r="D3153" s="43"/>
      <c r="E3153" s="474"/>
      <c r="K3153" s="391"/>
      <c r="L3153" s="225"/>
      <c r="M3153" s="225"/>
      <c r="N3153" s="225"/>
      <c r="O3153" s="225"/>
      <c r="P3153" s="225"/>
    </row>
    <row r="3154" spans="1:16" s="281" customFormat="1" ht="24" customHeight="1">
      <c r="A3154" s="473"/>
      <c r="B3154" s="443"/>
      <c r="C3154" s="443"/>
      <c r="D3154" s="43"/>
      <c r="E3154" s="474"/>
      <c r="K3154" s="391"/>
      <c r="L3154" s="225"/>
      <c r="M3154" s="225"/>
      <c r="N3154" s="225"/>
      <c r="O3154" s="225"/>
      <c r="P3154" s="225"/>
    </row>
    <row r="3155" spans="1:16" s="281" customFormat="1" ht="24" customHeight="1">
      <c r="A3155" s="473"/>
      <c r="B3155" s="443"/>
      <c r="C3155" s="443"/>
      <c r="D3155" s="43"/>
      <c r="E3155" s="474"/>
      <c r="K3155" s="391"/>
      <c r="L3155" s="225"/>
      <c r="M3155" s="225"/>
      <c r="N3155" s="225"/>
      <c r="O3155" s="225"/>
      <c r="P3155" s="225"/>
    </row>
    <row r="3156" spans="1:16" s="281" customFormat="1" ht="24" customHeight="1">
      <c r="A3156" s="473"/>
      <c r="B3156" s="443"/>
      <c r="C3156" s="443"/>
      <c r="D3156" s="43"/>
      <c r="E3156" s="474"/>
      <c r="K3156" s="391"/>
      <c r="L3156" s="225"/>
      <c r="M3156" s="225"/>
      <c r="N3156" s="225"/>
      <c r="O3156" s="225"/>
      <c r="P3156" s="225"/>
    </row>
    <row r="3157" spans="1:16" s="281" customFormat="1" ht="24" customHeight="1">
      <c r="A3157" s="473"/>
      <c r="B3157" s="443"/>
      <c r="C3157" s="443"/>
      <c r="D3157" s="43"/>
      <c r="E3157" s="474"/>
      <c r="K3157" s="391"/>
      <c r="L3157" s="225"/>
      <c r="M3157" s="225"/>
      <c r="N3157" s="225"/>
      <c r="O3157" s="225"/>
      <c r="P3157" s="225"/>
    </row>
    <row r="3158" spans="1:16" s="281" customFormat="1" ht="24" customHeight="1">
      <c r="A3158" s="473"/>
      <c r="B3158" s="443"/>
      <c r="C3158" s="443"/>
      <c r="D3158" s="43"/>
      <c r="E3158" s="474"/>
      <c r="K3158" s="391"/>
      <c r="L3158" s="225"/>
      <c r="M3158" s="225"/>
      <c r="N3158" s="225"/>
      <c r="O3158" s="225"/>
      <c r="P3158" s="225"/>
    </row>
    <row r="3159" spans="1:16" s="281" customFormat="1" ht="24" customHeight="1">
      <c r="A3159" s="473"/>
      <c r="B3159" s="443"/>
      <c r="C3159" s="443"/>
      <c r="D3159" s="43"/>
      <c r="E3159" s="474"/>
      <c r="K3159" s="391"/>
      <c r="L3159" s="225"/>
      <c r="M3159" s="225"/>
      <c r="N3159" s="225"/>
      <c r="O3159" s="225"/>
      <c r="P3159" s="225"/>
    </row>
    <row r="3160" spans="1:16" s="281" customFormat="1" ht="24" customHeight="1">
      <c r="A3160" s="473"/>
      <c r="B3160" s="443"/>
      <c r="C3160" s="443"/>
      <c r="D3160" s="43"/>
      <c r="E3160" s="474"/>
      <c r="K3160" s="391"/>
      <c r="L3160" s="225"/>
      <c r="M3160" s="225"/>
      <c r="N3160" s="225"/>
      <c r="O3160" s="225"/>
      <c r="P3160" s="225"/>
    </row>
    <row r="3161" spans="1:16" s="281" customFormat="1" ht="24" customHeight="1">
      <c r="A3161" s="473"/>
      <c r="B3161" s="443"/>
      <c r="C3161" s="443"/>
      <c r="D3161" s="43"/>
      <c r="E3161" s="474"/>
      <c r="K3161" s="391"/>
      <c r="L3161" s="225"/>
      <c r="M3161" s="225"/>
      <c r="N3161" s="225"/>
      <c r="O3161" s="225"/>
      <c r="P3161" s="225"/>
    </row>
    <row r="3162" spans="1:16" s="281" customFormat="1" ht="24" customHeight="1">
      <c r="A3162" s="473"/>
      <c r="B3162" s="443"/>
      <c r="C3162" s="443"/>
      <c r="D3162" s="43"/>
      <c r="E3162" s="474"/>
      <c r="K3162" s="391"/>
      <c r="L3162" s="225"/>
      <c r="M3162" s="225"/>
      <c r="N3162" s="225"/>
      <c r="O3162" s="225"/>
      <c r="P3162" s="225"/>
    </row>
    <row r="3163" spans="1:16" s="281" customFormat="1" ht="24" customHeight="1">
      <c r="A3163" s="473"/>
      <c r="B3163" s="443"/>
      <c r="C3163" s="443"/>
      <c r="D3163" s="43"/>
      <c r="E3163" s="474"/>
      <c r="K3163" s="391"/>
      <c r="L3163" s="225"/>
      <c r="M3163" s="225"/>
      <c r="N3163" s="225"/>
      <c r="O3163" s="225"/>
      <c r="P3163" s="225"/>
    </row>
    <row r="3164" spans="1:16" s="281" customFormat="1" ht="24" customHeight="1">
      <c r="A3164" s="473"/>
      <c r="B3164" s="443"/>
      <c r="C3164" s="443"/>
      <c r="D3164" s="43"/>
      <c r="E3164" s="474"/>
      <c r="K3164" s="391"/>
      <c r="L3164" s="225"/>
      <c r="M3164" s="225"/>
      <c r="N3164" s="225"/>
      <c r="O3164" s="225"/>
      <c r="P3164" s="225"/>
    </row>
    <row r="3165" spans="1:16" s="281" customFormat="1" ht="24" customHeight="1">
      <c r="A3165" s="473"/>
      <c r="B3165" s="443"/>
      <c r="C3165" s="443"/>
      <c r="D3165" s="43"/>
      <c r="E3165" s="474"/>
      <c r="K3165" s="391"/>
      <c r="L3165" s="225"/>
      <c r="M3165" s="225"/>
      <c r="N3165" s="225"/>
      <c r="O3165" s="225"/>
      <c r="P3165" s="225"/>
    </row>
    <row r="3166" spans="1:16" s="281" customFormat="1" ht="24" customHeight="1">
      <c r="A3166" s="473"/>
      <c r="B3166" s="443"/>
      <c r="C3166" s="443"/>
      <c r="D3166" s="43"/>
      <c r="E3166" s="474"/>
      <c r="K3166" s="391"/>
      <c r="L3166" s="225"/>
      <c r="M3166" s="225"/>
      <c r="N3166" s="225"/>
      <c r="O3166" s="225"/>
      <c r="P3166" s="225"/>
    </row>
    <row r="3167" spans="1:16" s="281" customFormat="1" ht="24" customHeight="1">
      <c r="A3167" s="473"/>
      <c r="B3167" s="443"/>
      <c r="C3167" s="443"/>
      <c r="D3167" s="43"/>
      <c r="E3167" s="474"/>
      <c r="K3167" s="391"/>
      <c r="L3167" s="225"/>
      <c r="M3167" s="225"/>
      <c r="N3167" s="225"/>
      <c r="O3167" s="225"/>
      <c r="P3167" s="225"/>
    </row>
    <row r="3168" spans="1:16" s="281" customFormat="1" ht="24" customHeight="1">
      <c r="A3168" s="473"/>
      <c r="B3168" s="443"/>
      <c r="C3168" s="443"/>
      <c r="D3168" s="43"/>
      <c r="E3168" s="474"/>
      <c r="K3168" s="391"/>
      <c r="L3168" s="225"/>
      <c r="M3168" s="225"/>
      <c r="N3168" s="225"/>
      <c r="O3168" s="225"/>
      <c r="P3168" s="225"/>
    </row>
    <row r="3169" spans="1:16" s="281" customFormat="1" ht="24" customHeight="1">
      <c r="A3169" s="473"/>
      <c r="B3169" s="443"/>
      <c r="C3169" s="443"/>
      <c r="D3169" s="43"/>
      <c r="E3169" s="474"/>
      <c r="K3169" s="391"/>
      <c r="L3169" s="225"/>
      <c r="M3169" s="225"/>
      <c r="N3169" s="225"/>
      <c r="O3169" s="225"/>
      <c r="P3169" s="225"/>
    </row>
    <row r="3170" spans="1:16" s="281" customFormat="1" ht="24" customHeight="1">
      <c r="A3170" s="473"/>
      <c r="B3170" s="443"/>
      <c r="C3170" s="443"/>
      <c r="D3170" s="43"/>
      <c r="E3170" s="474"/>
      <c r="K3170" s="391"/>
      <c r="L3170" s="225"/>
      <c r="M3170" s="225"/>
      <c r="N3170" s="225"/>
      <c r="O3170" s="225"/>
      <c r="P3170" s="225"/>
    </row>
    <row r="3171" spans="1:16" s="281" customFormat="1" ht="24" customHeight="1">
      <c r="A3171" s="473"/>
      <c r="B3171" s="443"/>
      <c r="C3171" s="443"/>
      <c r="D3171" s="43"/>
      <c r="E3171" s="474"/>
      <c r="K3171" s="391"/>
      <c r="L3171" s="225"/>
      <c r="M3171" s="225"/>
      <c r="N3171" s="225"/>
      <c r="O3171" s="225"/>
      <c r="P3171" s="225"/>
    </row>
    <row r="3172" spans="1:16" s="281" customFormat="1" ht="24" customHeight="1">
      <c r="A3172" s="473"/>
      <c r="B3172" s="443"/>
      <c r="C3172" s="443"/>
      <c r="D3172" s="43"/>
      <c r="E3172" s="474"/>
      <c r="K3172" s="391"/>
      <c r="L3172" s="225"/>
      <c r="M3172" s="225"/>
      <c r="N3172" s="225"/>
      <c r="O3172" s="225"/>
      <c r="P3172" s="225"/>
    </row>
    <row r="3173" spans="1:16" s="281" customFormat="1" ht="24" customHeight="1">
      <c r="A3173" s="473"/>
      <c r="B3173" s="443"/>
      <c r="C3173" s="443"/>
      <c r="D3173" s="43"/>
      <c r="E3173" s="474"/>
      <c r="K3173" s="391"/>
      <c r="L3173" s="225"/>
      <c r="M3173" s="225"/>
      <c r="N3173" s="225"/>
      <c r="O3173" s="225"/>
      <c r="P3173" s="225"/>
    </row>
    <row r="3174" spans="1:16" s="281" customFormat="1" ht="24" customHeight="1">
      <c r="A3174" s="473"/>
      <c r="B3174" s="443"/>
      <c r="C3174" s="443"/>
      <c r="D3174" s="43"/>
      <c r="E3174" s="474"/>
      <c r="K3174" s="391"/>
      <c r="L3174" s="225"/>
      <c r="M3174" s="225"/>
      <c r="N3174" s="225"/>
      <c r="O3174" s="225"/>
      <c r="P3174" s="225"/>
    </row>
    <row r="3175" spans="1:16" s="281" customFormat="1" ht="24" customHeight="1">
      <c r="A3175" s="473"/>
      <c r="B3175" s="443"/>
      <c r="C3175" s="443"/>
      <c r="D3175" s="43"/>
      <c r="E3175" s="474"/>
      <c r="K3175" s="391"/>
      <c r="L3175" s="225"/>
      <c r="M3175" s="225"/>
      <c r="N3175" s="225"/>
      <c r="O3175" s="225"/>
      <c r="P3175" s="225"/>
    </row>
    <row r="3176" spans="1:16" s="281" customFormat="1" ht="24" customHeight="1">
      <c r="A3176" s="473"/>
      <c r="B3176" s="443"/>
      <c r="C3176" s="443"/>
      <c r="D3176" s="43"/>
      <c r="E3176" s="474"/>
      <c r="K3176" s="391"/>
      <c r="L3176" s="225"/>
      <c r="M3176" s="225"/>
      <c r="N3176" s="225"/>
      <c r="O3176" s="225"/>
      <c r="P3176" s="225"/>
    </row>
    <row r="3177" spans="1:16" s="281" customFormat="1" ht="24" customHeight="1">
      <c r="A3177" s="473"/>
      <c r="B3177" s="443"/>
      <c r="C3177" s="443"/>
      <c r="D3177" s="43"/>
      <c r="E3177" s="474"/>
      <c r="K3177" s="391"/>
      <c r="L3177" s="225"/>
      <c r="M3177" s="225"/>
      <c r="N3177" s="225"/>
      <c r="O3177" s="225"/>
      <c r="P3177" s="225"/>
    </row>
    <row r="3178" spans="1:16" s="281" customFormat="1" ht="24" customHeight="1">
      <c r="A3178" s="473"/>
      <c r="B3178" s="443"/>
      <c r="C3178" s="443"/>
      <c r="D3178" s="43"/>
      <c r="E3178" s="474"/>
      <c r="K3178" s="391"/>
      <c r="L3178" s="225"/>
      <c r="M3178" s="225"/>
      <c r="N3178" s="225"/>
      <c r="O3178" s="225"/>
      <c r="P3178" s="225"/>
    </row>
    <row r="3179" spans="1:16" s="281" customFormat="1" ht="24" customHeight="1">
      <c r="A3179" s="473"/>
      <c r="B3179" s="443"/>
      <c r="C3179" s="443"/>
      <c r="D3179" s="43"/>
      <c r="E3179" s="474"/>
      <c r="K3179" s="391"/>
      <c r="L3179" s="225"/>
      <c r="M3179" s="225"/>
      <c r="N3179" s="225"/>
      <c r="O3179" s="225"/>
      <c r="P3179" s="225"/>
    </row>
    <row r="3180" spans="1:16" s="281" customFormat="1" ht="24" customHeight="1">
      <c r="A3180" s="473"/>
      <c r="B3180" s="443"/>
      <c r="C3180" s="443"/>
      <c r="D3180" s="43"/>
      <c r="E3180" s="474"/>
      <c r="K3180" s="391"/>
      <c r="L3180" s="225"/>
      <c r="M3180" s="225"/>
      <c r="N3180" s="225"/>
      <c r="O3180" s="225"/>
      <c r="P3180" s="225"/>
    </row>
    <row r="3181" spans="1:16" s="281" customFormat="1" ht="24" customHeight="1">
      <c r="A3181" s="473"/>
      <c r="B3181" s="443"/>
      <c r="C3181" s="443"/>
      <c r="D3181" s="43"/>
      <c r="E3181" s="474"/>
      <c r="K3181" s="391"/>
      <c r="L3181" s="225"/>
      <c r="M3181" s="225"/>
      <c r="N3181" s="225"/>
      <c r="O3181" s="225"/>
      <c r="P3181" s="225"/>
    </row>
    <row r="3182" spans="1:16" s="281" customFormat="1" ht="24" customHeight="1">
      <c r="A3182" s="473"/>
      <c r="B3182" s="443"/>
      <c r="C3182" s="443"/>
      <c r="D3182" s="43"/>
      <c r="E3182" s="474"/>
      <c r="K3182" s="391"/>
      <c r="L3182" s="225"/>
      <c r="M3182" s="225"/>
      <c r="N3182" s="225"/>
      <c r="O3182" s="225"/>
      <c r="P3182" s="225"/>
    </row>
    <row r="3183" spans="1:16" s="281" customFormat="1" ht="24" customHeight="1">
      <c r="A3183" s="473"/>
      <c r="B3183" s="443"/>
      <c r="C3183" s="443"/>
      <c r="D3183" s="43"/>
      <c r="E3183" s="474"/>
      <c r="K3183" s="391"/>
      <c r="L3183" s="225"/>
      <c r="M3183" s="225"/>
      <c r="N3183" s="225"/>
      <c r="O3183" s="225"/>
      <c r="P3183" s="225"/>
    </row>
    <row r="3184" spans="1:16" s="281" customFormat="1" ht="24" customHeight="1">
      <c r="A3184" s="473"/>
      <c r="B3184" s="443"/>
      <c r="C3184" s="443"/>
      <c r="D3184" s="43"/>
      <c r="E3184" s="474"/>
      <c r="K3184" s="391"/>
      <c r="L3184" s="225"/>
      <c r="M3184" s="225"/>
      <c r="N3184" s="225"/>
      <c r="O3184" s="225"/>
      <c r="P3184" s="225"/>
    </row>
    <row r="3185" spans="1:16" s="281" customFormat="1" ht="24" customHeight="1">
      <c r="A3185" s="473"/>
      <c r="B3185" s="443"/>
      <c r="C3185" s="443"/>
      <c r="D3185" s="43"/>
      <c r="E3185" s="474"/>
      <c r="K3185" s="391"/>
      <c r="L3185" s="225"/>
      <c r="M3185" s="225"/>
      <c r="N3185" s="225"/>
      <c r="O3185" s="225"/>
      <c r="P3185" s="225"/>
    </row>
    <row r="3186" spans="1:16" s="281" customFormat="1" ht="24" customHeight="1">
      <c r="A3186" s="473"/>
      <c r="B3186" s="443"/>
      <c r="C3186" s="443"/>
      <c r="D3186" s="43"/>
      <c r="E3186" s="474"/>
      <c r="K3186" s="391"/>
      <c r="L3186" s="225"/>
      <c r="M3186" s="225"/>
      <c r="N3186" s="225"/>
      <c r="O3186" s="225"/>
      <c r="P3186" s="225"/>
    </row>
    <row r="3187" spans="1:16" s="281" customFormat="1" ht="24" customHeight="1">
      <c r="A3187" s="473"/>
      <c r="B3187" s="443"/>
      <c r="C3187" s="443"/>
      <c r="D3187" s="43"/>
      <c r="E3187" s="474"/>
      <c r="K3187" s="391"/>
      <c r="L3187" s="225"/>
      <c r="M3187" s="225"/>
      <c r="N3187" s="225"/>
      <c r="O3187" s="225"/>
      <c r="P3187" s="225"/>
    </row>
    <row r="3188" spans="1:16" s="281" customFormat="1" ht="24" customHeight="1">
      <c r="A3188" s="473"/>
      <c r="B3188" s="443"/>
      <c r="C3188" s="443"/>
      <c r="D3188" s="43"/>
      <c r="E3188" s="474"/>
      <c r="K3188" s="391"/>
      <c r="L3188" s="225"/>
      <c r="M3188" s="225"/>
      <c r="N3188" s="225"/>
      <c r="O3188" s="225"/>
      <c r="P3188" s="225"/>
    </row>
    <row r="3189" spans="1:16" s="281" customFormat="1" ht="24" customHeight="1">
      <c r="A3189" s="473"/>
      <c r="B3189" s="443"/>
      <c r="C3189" s="443"/>
      <c r="D3189" s="43"/>
      <c r="E3189" s="474"/>
      <c r="K3189" s="391"/>
      <c r="L3189" s="225"/>
      <c r="M3189" s="225"/>
      <c r="N3189" s="225"/>
      <c r="O3189" s="225"/>
      <c r="P3189" s="225"/>
    </row>
    <row r="3190" spans="1:16" s="281" customFormat="1" ht="24" customHeight="1">
      <c r="A3190" s="473"/>
      <c r="B3190" s="443"/>
      <c r="C3190" s="443"/>
      <c r="D3190" s="43"/>
      <c r="E3190" s="474"/>
      <c r="K3190" s="391"/>
      <c r="L3190" s="225"/>
      <c r="M3190" s="225"/>
      <c r="N3190" s="225"/>
      <c r="O3190" s="225"/>
      <c r="P3190" s="225"/>
    </row>
    <row r="3191" spans="1:16" s="281" customFormat="1" ht="24" customHeight="1">
      <c r="A3191" s="473"/>
      <c r="B3191" s="443"/>
      <c r="C3191" s="443"/>
      <c r="D3191" s="43"/>
      <c r="E3191" s="474"/>
      <c r="K3191" s="391"/>
      <c r="L3191" s="225"/>
      <c r="M3191" s="225"/>
      <c r="N3191" s="225"/>
      <c r="O3191" s="225"/>
      <c r="P3191" s="225"/>
    </row>
    <row r="3192" spans="1:16" s="281" customFormat="1" ht="24" customHeight="1">
      <c r="A3192" s="473"/>
      <c r="B3192" s="443"/>
      <c r="C3192" s="443"/>
      <c r="D3192" s="43"/>
      <c r="E3192" s="474"/>
      <c r="K3192" s="391"/>
      <c r="L3192" s="225"/>
      <c r="M3192" s="225"/>
      <c r="N3192" s="225"/>
      <c r="O3192" s="225"/>
      <c r="P3192" s="225"/>
    </row>
    <row r="3193" spans="1:16" s="281" customFormat="1" ht="24" customHeight="1">
      <c r="A3193" s="473"/>
      <c r="B3193" s="443"/>
      <c r="C3193" s="443"/>
      <c r="D3193" s="43"/>
      <c r="E3193" s="474"/>
      <c r="K3193" s="391"/>
      <c r="L3193" s="225"/>
      <c r="M3193" s="225"/>
      <c r="N3193" s="225"/>
      <c r="O3193" s="225"/>
      <c r="P3193" s="225"/>
    </row>
    <row r="3194" spans="1:16" s="281" customFormat="1" ht="24" customHeight="1">
      <c r="A3194" s="473"/>
      <c r="B3194" s="443"/>
      <c r="C3194" s="443"/>
      <c r="D3194" s="43"/>
      <c r="E3194" s="474"/>
      <c r="K3194" s="391"/>
      <c r="L3194" s="225"/>
      <c r="M3194" s="225"/>
      <c r="N3194" s="225"/>
      <c r="O3194" s="225"/>
      <c r="P3194" s="225"/>
    </row>
    <row r="3195" spans="1:16" s="281" customFormat="1" ht="24" customHeight="1">
      <c r="A3195" s="473"/>
      <c r="B3195" s="443"/>
      <c r="C3195" s="443"/>
      <c r="D3195" s="43"/>
      <c r="E3195" s="474"/>
      <c r="K3195" s="391"/>
      <c r="L3195" s="225"/>
      <c r="M3195" s="225"/>
      <c r="N3195" s="225"/>
      <c r="O3195" s="225"/>
      <c r="P3195" s="225"/>
    </row>
    <row r="3196" spans="1:16" s="281" customFormat="1" ht="24" customHeight="1">
      <c r="A3196" s="473"/>
      <c r="B3196" s="443"/>
      <c r="C3196" s="443"/>
      <c r="D3196" s="43"/>
      <c r="E3196" s="474"/>
      <c r="K3196" s="391"/>
      <c r="L3196" s="225"/>
      <c r="M3196" s="225"/>
      <c r="N3196" s="225"/>
      <c r="O3196" s="225"/>
      <c r="P3196" s="225"/>
    </row>
    <row r="3197" spans="1:16" s="281" customFormat="1" ht="24" customHeight="1">
      <c r="A3197" s="473"/>
      <c r="B3197" s="443"/>
      <c r="C3197" s="443"/>
      <c r="D3197" s="43"/>
      <c r="E3197" s="474"/>
      <c r="K3197" s="391"/>
      <c r="L3197" s="225"/>
      <c r="M3197" s="225"/>
      <c r="N3197" s="225"/>
      <c r="O3197" s="225"/>
      <c r="P3197" s="225"/>
    </row>
    <row r="3198" spans="1:16" s="281" customFormat="1" ht="24" customHeight="1">
      <c r="A3198" s="473"/>
      <c r="B3198" s="443"/>
      <c r="C3198" s="443"/>
      <c r="D3198" s="43"/>
      <c r="E3198" s="474"/>
      <c r="K3198" s="391"/>
      <c r="L3198" s="225"/>
      <c r="M3198" s="225"/>
      <c r="N3198" s="225"/>
      <c r="O3198" s="225"/>
      <c r="P3198" s="225"/>
    </row>
    <row r="3199" spans="1:16" s="281" customFormat="1" ht="24" customHeight="1">
      <c r="A3199" s="473"/>
      <c r="B3199" s="443"/>
      <c r="C3199" s="443"/>
      <c r="D3199" s="43"/>
      <c r="E3199" s="474"/>
      <c r="K3199" s="391"/>
      <c r="L3199" s="225"/>
      <c r="M3199" s="225"/>
      <c r="N3199" s="225"/>
      <c r="O3199" s="225"/>
      <c r="P3199" s="225"/>
    </row>
    <row r="3200" spans="1:16" s="281" customFormat="1" ht="24" customHeight="1">
      <c r="A3200" s="473"/>
      <c r="B3200" s="443"/>
      <c r="C3200" s="443"/>
      <c r="D3200" s="43"/>
      <c r="E3200" s="474"/>
      <c r="K3200" s="391"/>
      <c r="L3200" s="225"/>
      <c r="M3200" s="225"/>
      <c r="N3200" s="225"/>
      <c r="O3200" s="225"/>
      <c r="P3200" s="225"/>
    </row>
    <row r="3201" spans="1:16" s="281" customFormat="1" ht="24" customHeight="1">
      <c r="A3201" s="473"/>
      <c r="B3201" s="443"/>
      <c r="C3201" s="443"/>
      <c r="D3201" s="43"/>
      <c r="E3201" s="474"/>
      <c r="K3201" s="391"/>
      <c r="L3201" s="225"/>
      <c r="M3201" s="225"/>
      <c r="N3201" s="225"/>
      <c r="O3201" s="225"/>
      <c r="P3201" s="225"/>
    </row>
    <row r="3202" spans="1:16" s="281" customFormat="1" ht="24" customHeight="1">
      <c r="A3202" s="473"/>
      <c r="B3202" s="443"/>
      <c r="C3202" s="443"/>
      <c r="D3202" s="43"/>
      <c r="E3202" s="474"/>
      <c r="K3202" s="391"/>
      <c r="L3202" s="225"/>
      <c r="M3202" s="225"/>
      <c r="N3202" s="225"/>
      <c r="O3202" s="225"/>
      <c r="P3202" s="225"/>
    </row>
    <row r="3203" spans="1:16" s="281" customFormat="1" ht="24" customHeight="1">
      <c r="A3203" s="473"/>
      <c r="B3203" s="443"/>
      <c r="C3203" s="443"/>
      <c r="D3203" s="43"/>
      <c r="E3203" s="474"/>
      <c r="K3203" s="391"/>
      <c r="L3203" s="225"/>
      <c r="M3203" s="225"/>
      <c r="N3203" s="225"/>
      <c r="O3203" s="225"/>
      <c r="P3203" s="225"/>
    </row>
    <row r="3204" spans="1:16" s="281" customFormat="1" ht="24" customHeight="1">
      <c r="A3204" s="473"/>
      <c r="B3204" s="443"/>
      <c r="C3204" s="443"/>
      <c r="D3204" s="43"/>
      <c r="E3204" s="474"/>
      <c r="K3204" s="391"/>
      <c r="L3204" s="225"/>
      <c r="M3204" s="225"/>
      <c r="N3204" s="225"/>
      <c r="O3204" s="225"/>
      <c r="P3204" s="225"/>
    </row>
    <row r="3205" spans="1:16" s="281" customFormat="1" ht="24" customHeight="1">
      <c r="A3205" s="473"/>
      <c r="B3205" s="443"/>
      <c r="C3205" s="443"/>
      <c r="D3205" s="43"/>
      <c r="E3205" s="474"/>
      <c r="K3205" s="391"/>
      <c r="L3205" s="225"/>
      <c r="M3205" s="225"/>
      <c r="N3205" s="225"/>
      <c r="O3205" s="225"/>
      <c r="P3205" s="225"/>
    </row>
    <row r="3206" spans="1:16" s="281" customFormat="1" ht="24" customHeight="1">
      <c r="A3206" s="473"/>
      <c r="B3206" s="443"/>
      <c r="C3206" s="443"/>
      <c r="D3206" s="43"/>
      <c r="E3206" s="474"/>
      <c r="K3206" s="391"/>
      <c r="L3206" s="225"/>
      <c r="M3206" s="225"/>
      <c r="N3206" s="225"/>
      <c r="O3206" s="225"/>
      <c r="P3206" s="225"/>
    </row>
    <row r="3207" spans="1:16" s="281" customFormat="1" ht="24" customHeight="1">
      <c r="A3207" s="473"/>
      <c r="B3207" s="443"/>
      <c r="C3207" s="443"/>
      <c r="D3207" s="43"/>
      <c r="E3207" s="474"/>
      <c r="K3207" s="391"/>
      <c r="L3207" s="225"/>
      <c r="M3207" s="225"/>
      <c r="N3207" s="225"/>
      <c r="O3207" s="225"/>
      <c r="P3207" s="225"/>
    </row>
    <row r="3208" spans="1:16" s="281" customFormat="1" ht="24" customHeight="1">
      <c r="A3208" s="473"/>
      <c r="B3208" s="443"/>
      <c r="C3208" s="443"/>
      <c r="D3208" s="43"/>
      <c r="E3208" s="474"/>
      <c r="K3208" s="391"/>
      <c r="L3208" s="225"/>
      <c r="M3208" s="225"/>
      <c r="N3208" s="225"/>
      <c r="O3208" s="225"/>
      <c r="P3208" s="225"/>
    </row>
    <row r="3209" spans="1:16" s="281" customFormat="1" ht="24" customHeight="1">
      <c r="A3209" s="473"/>
      <c r="B3209" s="443"/>
      <c r="C3209" s="443"/>
      <c r="D3209" s="43"/>
      <c r="E3209" s="474"/>
      <c r="K3209" s="391"/>
      <c r="L3209" s="225"/>
      <c r="M3209" s="225"/>
      <c r="N3209" s="225"/>
      <c r="O3209" s="225"/>
      <c r="P3209" s="225"/>
    </row>
    <row r="3210" spans="1:16" s="281" customFormat="1" ht="24" customHeight="1">
      <c r="A3210" s="473"/>
      <c r="B3210" s="443"/>
      <c r="C3210" s="443"/>
      <c r="D3210" s="43"/>
      <c r="E3210" s="474"/>
      <c r="K3210" s="391"/>
      <c r="L3210" s="225"/>
      <c r="M3210" s="225"/>
      <c r="N3210" s="225"/>
      <c r="O3210" s="225"/>
      <c r="P3210" s="225"/>
    </row>
    <row r="3211" spans="1:16" s="281" customFormat="1" ht="24" customHeight="1">
      <c r="A3211" s="473"/>
      <c r="B3211" s="443"/>
      <c r="C3211" s="443"/>
      <c r="D3211" s="43"/>
      <c r="E3211" s="474"/>
      <c r="K3211" s="391"/>
      <c r="L3211" s="225"/>
      <c r="M3211" s="225"/>
      <c r="N3211" s="225"/>
      <c r="O3211" s="225"/>
      <c r="P3211" s="225"/>
    </row>
    <row r="3212" spans="1:16" s="281" customFormat="1" ht="24" customHeight="1">
      <c r="A3212" s="473"/>
      <c r="B3212" s="443"/>
      <c r="C3212" s="443"/>
      <c r="D3212" s="43"/>
      <c r="E3212" s="474"/>
      <c r="K3212" s="391"/>
      <c r="L3212" s="225"/>
      <c r="M3212" s="225"/>
      <c r="N3212" s="225"/>
      <c r="O3212" s="225"/>
      <c r="P3212" s="225"/>
    </row>
    <row r="3213" spans="1:16" s="281" customFormat="1" ht="24" customHeight="1">
      <c r="A3213" s="473"/>
      <c r="B3213" s="443"/>
      <c r="C3213" s="443"/>
      <c r="D3213" s="43"/>
      <c r="E3213" s="474"/>
      <c r="K3213" s="391"/>
      <c r="L3213" s="225"/>
      <c r="M3213" s="225"/>
      <c r="N3213" s="225"/>
      <c r="O3213" s="225"/>
      <c r="P3213" s="225"/>
    </row>
    <row r="3214" spans="1:16" s="281" customFormat="1" ht="24" customHeight="1">
      <c r="A3214" s="473"/>
      <c r="B3214" s="443"/>
      <c r="C3214" s="443"/>
      <c r="D3214" s="43"/>
      <c r="E3214" s="474"/>
      <c r="K3214" s="391"/>
      <c r="L3214" s="225"/>
      <c r="M3214" s="225"/>
      <c r="N3214" s="225"/>
      <c r="O3214" s="225"/>
      <c r="P3214" s="225"/>
    </row>
    <row r="3215" spans="1:16" s="281" customFormat="1" ht="24" customHeight="1">
      <c r="A3215" s="473"/>
      <c r="B3215" s="443"/>
      <c r="C3215" s="443"/>
      <c r="D3215" s="43"/>
      <c r="E3215" s="474"/>
      <c r="K3215" s="391"/>
      <c r="L3215" s="225"/>
      <c r="M3215" s="225"/>
      <c r="N3215" s="225"/>
      <c r="O3215" s="225"/>
      <c r="P3215" s="225"/>
    </row>
    <row r="3216" spans="1:16" s="281" customFormat="1" ht="24" customHeight="1">
      <c r="A3216" s="473"/>
      <c r="B3216" s="443"/>
      <c r="C3216" s="443"/>
      <c r="D3216" s="43"/>
      <c r="E3216" s="474"/>
      <c r="K3216" s="391"/>
      <c r="L3216" s="225"/>
      <c r="M3216" s="225"/>
      <c r="N3216" s="225"/>
      <c r="O3216" s="225"/>
      <c r="P3216" s="225"/>
    </row>
    <row r="3217" spans="1:16" s="281" customFormat="1" ht="24" customHeight="1">
      <c r="A3217" s="473"/>
      <c r="B3217" s="443"/>
      <c r="C3217" s="443"/>
      <c r="D3217" s="43"/>
      <c r="E3217" s="474"/>
      <c r="K3217" s="391"/>
      <c r="L3217" s="225"/>
      <c r="M3217" s="225"/>
      <c r="N3217" s="225"/>
      <c r="O3217" s="225"/>
      <c r="P3217" s="225"/>
    </row>
    <row r="3218" spans="1:16" s="281" customFormat="1" ht="24" customHeight="1">
      <c r="A3218" s="473"/>
      <c r="B3218" s="443"/>
      <c r="C3218" s="443"/>
      <c r="D3218" s="43"/>
      <c r="E3218" s="474"/>
      <c r="K3218" s="391"/>
      <c r="L3218" s="225"/>
      <c r="M3218" s="225"/>
      <c r="N3218" s="225"/>
      <c r="O3218" s="225"/>
      <c r="P3218" s="225"/>
    </row>
    <row r="3219" spans="1:16" s="281" customFormat="1" ht="24" customHeight="1">
      <c r="A3219" s="473"/>
      <c r="B3219" s="443"/>
      <c r="C3219" s="443"/>
      <c r="D3219" s="43"/>
      <c r="E3219" s="474"/>
      <c r="K3219" s="391"/>
      <c r="L3219" s="225"/>
      <c r="M3219" s="225"/>
      <c r="N3219" s="225"/>
      <c r="O3219" s="225"/>
      <c r="P3219" s="225"/>
    </row>
    <row r="3220" spans="1:16" s="281" customFormat="1" ht="24" customHeight="1">
      <c r="A3220" s="473"/>
      <c r="B3220" s="443"/>
      <c r="C3220" s="443"/>
      <c r="D3220" s="43"/>
      <c r="E3220" s="474"/>
      <c r="K3220" s="391"/>
      <c r="L3220" s="225"/>
      <c r="M3220" s="225"/>
      <c r="N3220" s="225"/>
      <c r="O3220" s="225"/>
      <c r="P3220" s="225"/>
    </row>
    <row r="3221" spans="1:16" s="281" customFormat="1" ht="24" customHeight="1">
      <c r="A3221" s="473"/>
      <c r="B3221" s="443"/>
      <c r="C3221" s="443"/>
      <c r="D3221" s="43"/>
      <c r="E3221" s="474"/>
      <c r="K3221" s="391"/>
      <c r="L3221" s="225"/>
      <c r="M3221" s="225"/>
      <c r="N3221" s="225"/>
      <c r="O3221" s="225"/>
      <c r="P3221" s="225"/>
    </row>
    <row r="3222" spans="1:16" s="281" customFormat="1" ht="24" customHeight="1">
      <c r="A3222" s="473"/>
      <c r="B3222" s="443"/>
      <c r="C3222" s="443"/>
      <c r="D3222" s="43"/>
      <c r="E3222" s="474"/>
      <c r="K3222" s="391"/>
      <c r="L3222" s="225"/>
      <c r="M3222" s="225"/>
      <c r="N3222" s="225"/>
      <c r="O3222" s="225"/>
      <c r="P3222" s="225"/>
    </row>
    <row r="3223" spans="1:16" s="281" customFormat="1" ht="24" customHeight="1">
      <c r="A3223" s="473"/>
      <c r="B3223" s="443"/>
      <c r="C3223" s="443"/>
      <c r="D3223" s="43"/>
      <c r="E3223" s="474"/>
      <c r="K3223" s="391"/>
      <c r="L3223" s="225"/>
      <c r="M3223" s="225"/>
      <c r="N3223" s="225"/>
      <c r="O3223" s="225"/>
      <c r="P3223" s="225"/>
    </row>
    <row r="3224" spans="1:16" s="281" customFormat="1" ht="24" customHeight="1">
      <c r="A3224" s="473"/>
      <c r="B3224" s="443"/>
      <c r="C3224" s="443"/>
      <c r="D3224" s="43"/>
      <c r="E3224" s="474"/>
      <c r="K3224" s="391"/>
      <c r="L3224" s="225"/>
      <c r="M3224" s="225"/>
      <c r="N3224" s="225"/>
      <c r="O3224" s="225"/>
      <c r="P3224" s="225"/>
    </row>
    <row r="3225" spans="1:16" s="281" customFormat="1" ht="24" customHeight="1">
      <c r="A3225" s="473"/>
      <c r="B3225" s="443"/>
      <c r="C3225" s="443"/>
      <c r="D3225" s="43"/>
      <c r="E3225" s="474"/>
      <c r="K3225" s="391"/>
      <c r="L3225" s="225"/>
      <c r="M3225" s="225"/>
      <c r="N3225" s="225"/>
      <c r="O3225" s="225"/>
      <c r="P3225" s="225"/>
    </row>
    <row r="3226" spans="1:16" s="281" customFormat="1" ht="24" customHeight="1">
      <c r="A3226" s="473"/>
      <c r="B3226" s="443"/>
      <c r="C3226" s="443"/>
      <c r="D3226" s="43"/>
      <c r="E3226" s="474"/>
      <c r="K3226" s="391"/>
      <c r="L3226" s="225"/>
      <c r="M3226" s="225"/>
      <c r="N3226" s="225"/>
      <c r="O3226" s="225"/>
      <c r="P3226" s="225"/>
    </row>
    <row r="3227" spans="1:16" s="281" customFormat="1" ht="24" customHeight="1">
      <c r="A3227" s="473"/>
      <c r="B3227" s="443"/>
      <c r="C3227" s="443"/>
      <c r="D3227" s="43"/>
      <c r="E3227" s="474"/>
      <c r="K3227" s="391"/>
      <c r="L3227" s="225"/>
      <c r="M3227" s="225"/>
      <c r="N3227" s="225"/>
      <c r="O3227" s="225"/>
      <c r="P3227" s="225"/>
    </row>
    <row r="3228" spans="1:16" s="281" customFormat="1" ht="24" customHeight="1">
      <c r="A3228" s="473"/>
      <c r="B3228" s="443"/>
      <c r="C3228" s="443"/>
      <c r="D3228" s="43"/>
      <c r="E3228" s="474"/>
      <c r="K3228" s="391"/>
      <c r="L3228" s="225"/>
      <c r="M3228" s="225"/>
      <c r="N3228" s="225"/>
      <c r="O3228" s="225"/>
      <c r="P3228" s="225"/>
    </row>
    <row r="3229" spans="1:16" s="281" customFormat="1" ht="24" customHeight="1">
      <c r="A3229" s="473"/>
      <c r="B3229" s="443"/>
      <c r="C3229" s="443"/>
      <c r="D3229" s="43"/>
      <c r="E3229" s="474"/>
      <c r="K3229" s="391"/>
      <c r="L3229" s="225"/>
      <c r="M3229" s="225"/>
      <c r="N3229" s="225"/>
      <c r="O3229" s="225"/>
      <c r="P3229" s="225"/>
    </row>
    <row r="3230" spans="1:16" s="281" customFormat="1" ht="24" customHeight="1">
      <c r="A3230" s="473"/>
      <c r="B3230" s="443"/>
      <c r="C3230" s="443"/>
      <c r="D3230" s="43"/>
      <c r="E3230" s="474"/>
      <c r="K3230" s="391"/>
      <c r="L3230" s="225"/>
      <c r="M3230" s="225"/>
      <c r="N3230" s="225"/>
      <c r="O3230" s="225"/>
      <c r="P3230" s="225"/>
    </row>
    <row r="3231" spans="1:16" s="281" customFormat="1" ht="24" customHeight="1">
      <c r="A3231" s="473"/>
      <c r="B3231" s="443"/>
      <c r="C3231" s="443"/>
      <c r="D3231" s="43"/>
      <c r="E3231" s="474"/>
      <c r="K3231" s="391"/>
      <c r="L3231" s="225"/>
      <c r="M3231" s="225"/>
      <c r="N3231" s="225"/>
      <c r="O3231" s="225"/>
      <c r="P3231" s="225"/>
    </row>
    <row r="3232" spans="1:16" s="281" customFormat="1" ht="24" customHeight="1">
      <c r="A3232" s="473"/>
      <c r="B3232" s="443"/>
      <c r="C3232" s="443"/>
      <c r="D3232" s="43"/>
      <c r="E3232" s="474"/>
      <c r="K3232" s="391"/>
      <c r="L3232" s="225"/>
      <c r="M3232" s="225"/>
      <c r="N3232" s="225"/>
      <c r="O3232" s="225"/>
      <c r="P3232" s="225"/>
    </row>
    <row r="3233" spans="1:16" s="281" customFormat="1" ht="24" customHeight="1">
      <c r="A3233" s="473"/>
      <c r="B3233" s="443"/>
      <c r="C3233" s="443"/>
      <c r="D3233" s="43"/>
      <c r="E3233" s="474"/>
      <c r="K3233" s="391"/>
      <c r="L3233" s="225"/>
      <c r="M3233" s="225"/>
      <c r="N3233" s="225"/>
      <c r="O3233" s="225"/>
      <c r="P3233" s="225"/>
    </row>
    <row r="3234" spans="1:16" s="281" customFormat="1" ht="24" customHeight="1">
      <c r="A3234" s="473"/>
      <c r="B3234" s="443"/>
      <c r="C3234" s="443"/>
      <c r="D3234" s="43"/>
      <c r="E3234" s="474"/>
      <c r="K3234" s="391"/>
      <c r="L3234" s="225"/>
      <c r="M3234" s="225"/>
      <c r="N3234" s="225"/>
      <c r="O3234" s="225"/>
      <c r="P3234" s="225"/>
    </row>
    <row r="3235" spans="1:16" s="281" customFormat="1" ht="24" customHeight="1">
      <c r="A3235" s="473"/>
      <c r="B3235" s="443"/>
      <c r="C3235" s="443"/>
      <c r="D3235" s="43"/>
      <c r="E3235" s="474"/>
      <c r="K3235" s="391"/>
      <c r="L3235" s="225"/>
      <c r="M3235" s="225"/>
      <c r="N3235" s="225"/>
      <c r="O3235" s="225"/>
      <c r="P3235" s="225"/>
    </row>
    <row r="3236" spans="1:16" s="281" customFormat="1" ht="24" customHeight="1">
      <c r="A3236" s="473"/>
      <c r="B3236" s="443"/>
      <c r="C3236" s="443"/>
      <c r="D3236" s="43"/>
      <c r="E3236" s="474"/>
      <c r="K3236" s="391"/>
      <c r="L3236" s="225"/>
      <c r="M3236" s="225"/>
      <c r="N3236" s="225"/>
      <c r="O3236" s="225"/>
      <c r="P3236" s="225"/>
    </row>
    <row r="3237" spans="1:16" s="281" customFormat="1" ht="24" customHeight="1">
      <c r="A3237" s="473"/>
      <c r="B3237" s="443"/>
      <c r="C3237" s="443"/>
      <c r="D3237" s="43"/>
      <c r="E3237" s="474"/>
      <c r="K3237" s="391"/>
      <c r="L3237" s="225"/>
      <c r="M3237" s="225"/>
      <c r="N3237" s="225"/>
      <c r="O3237" s="225"/>
      <c r="P3237" s="225"/>
    </row>
    <row r="3238" spans="1:16" s="281" customFormat="1" ht="24" customHeight="1">
      <c r="A3238" s="473"/>
      <c r="B3238" s="443"/>
      <c r="C3238" s="443"/>
      <c r="D3238" s="43"/>
      <c r="E3238" s="474"/>
      <c r="K3238" s="391"/>
      <c r="L3238" s="225"/>
      <c r="M3238" s="225"/>
      <c r="N3238" s="225"/>
      <c r="O3238" s="225"/>
      <c r="P3238" s="225"/>
    </row>
    <row r="3239" spans="1:16" s="281" customFormat="1" ht="24" customHeight="1">
      <c r="A3239" s="473"/>
      <c r="B3239" s="443"/>
      <c r="C3239" s="443"/>
      <c r="D3239" s="43"/>
      <c r="E3239" s="474"/>
      <c r="K3239" s="391"/>
      <c r="L3239" s="225"/>
      <c r="M3239" s="225"/>
      <c r="N3239" s="225"/>
      <c r="O3239" s="225"/>
      <c r="P3239" s="225"/>
    </row>
    <row r="3240" spans="1:16" s="281" customFormat="1" ht="24" customHeight="1">
      <c r="A3240" s="473"/>
      <c r="B3240" s="443"/>
      <c r="C3240" s="443"/>
      <c r="D3240" s="43"/>
      <c r="E3240" s="474"/>
      <c r="K3240" s="391"/>
      <c r="L3240" s="225"/>
      <c r="M3240" s="225"/>
      <c r="N3240" s="225"/>
      <c r="O3240" s="225"/>
      <c r="P3240" s="225"/>
    </row>
    <row r="3241" spans="1:16" s="281" customFormat="1" ht="24" customHeight="1">
      <c r="A3241" s="473"/>
      <c r="B3241" s="443"/>
      <c r="C3241" s="443"/>
      <c r="D3241" s="43"/>
      <c r="E3241" s="474"/>
      <c r="K3241" s="391"/>
      <c r="L3241" s="225"/>
      <c r="M3241" s="225"/>
      <c r="N3241" s="225"/>
      <c r="O3241" s="225"/>
      <c r="P3241" s="225"/>
    </row>
    <row r="3242" spans="1:16" s="281" customFormat="1" ht="24" customHeight="1">
      <c r="A3242" s="473"/>
      <c r="B3242" s="443"/>
      <c r="C3242" s="443"/>
      <c r="D3242" s="43"/>
      <c r="E3242" s="474"/>
      <c r="K3242" s="391"/>
      <c r="L3242" s="225"/>
      <c r="M3242" s="225"/>
      <c r="N3242" s="225"/>
      <c r="O3242" s="225"/>
      <c r="P3242" s="225"/>
    </row>
    <row r="3243" spans="1:16" s="281" customFormat="1" ht="24" customHeight="1">
      <c r="A3243" s="473"/>
      <c r="B3243" s="443"/>
      <c r="C3243" s="443"/>
      <c r="D3243" s="43"/>
      <c r="E3243" s="474"/>
      <c r="K3243" s="391"/>
      <c r="L3243" s="225"/>
      <c r="M3243" s="225"/>
      <c r="N3243" s="225"/>
      <c r="O3243" s="225"/>
      <c r="P3243" s="225"/>
    </row>
    <row r="3244" spans="1:16" s="281" customFormat="1" ht="24" customHeight="1">
      <c r="A3244" s="473"/>
      <c r="B3244" s="443"/>
      <c r="C3244" s="443"/>
      <c r="D3244" s="43"/>
      <c r="E3244" s="474"/>
      <c r="K3244" s="391"/>
      <c r="L3244" s="225"/>
      <c r="M3244" s="225"/>
      <c r="N3244" s="225"/>
      <c r="O3244" s="225"/>
      <c r="P3244" s="225"/>
    </row>
    <row r="3245" spans="1:16" s="281" customFormat="1" ht="24" customHeight="1">
      <c r="A3245" s="473"/>
      <c r="B3245" s="443"/>
      <c r="C3245" s="443"/>
      <c r="D3245" s="43"/>
      <c r="E3245" s="474"/>
      <c r="K3245" s="391"/>
      <c r="L3245" s="225"/>
      <c r="M3245" s="225"/>
      <c r="N3245" s="225"/>
      <c r="O3245" s="225"/>
      <c r="P3245" s="225"/>
    </row>
    <row r="3246" spans="1:16" s="281" customFormat="1" ht="24" customHeight="1">
      <c r="A3246" s="473"/>
      <c r="B3246" s="443"/>
      <c r="C3246" s="443"/>
      <c r="D3246" s="43"/>
      <c r="E3246" s="474"/>
      <c r="K3246" s="391"/>
      <c r="L3246" s="225"/>
      <c r="M3246" s="225"/>
      <c r="N3246" s="225"/>
      <c r="O3246" s="225"/>
      <c r="P3246" s="225"/>
    </row>
    <row r="3247" spans="1:16" s="281" customFormat="1" ht="24" customHeight="1">
      <c r="A3247" s="473"/>
      <c r="B3247" s="443"/>
      <c r="C3247" s="443"/>
      <c r="D3247" s="43"/>
      <c r="E3247" s="474"/>
      <c r="K3247" s="391"/>
      <c r="L3247" s="225"/>
      <c r="M3247" s="225"/>
      <c r="N3247" s="225"/>
      <c r="O3247" s="225"/>
      <c r="P3247" s="225"/>
    </row>
    <row r="3248" spans="1:16" s="281" customFormat="1" ht="24" customHeight="1">
      <c r="A3248" s="473"/>
      <c r="B3248" s="443"/>
      <c r="C3248" s="443"/>
      <c r="D3248" s="43"/>
      <c r="E3248" s="474"/>
      <c r="K3248" s="391"/>
      <c r="L3248" s="225"/>
      <c r="M3248" s="225"/>
      <c r="N3248" s="225"/>
      <c r="O3248" s="225"/>
      <c r="P3248" s="225"/>
    </row>
    <row r="3249" spans="1:16" s="281" customFormat="1" ht="24" customHeight="1">
      <c r="A3249" s="473"/>
      <c r="B3249" s="443"/>
      <c r="C3249" s="443"/>
      <c r="D3249" s="43"/>
      <c r="E3249" s="474"/>
      <c r="K3249" s="391"/>
      <c r="L3249" s="225"/>
      <c r="M3249" s="225"/>
      <c r="N3249" s="225"/>
      <c r="O3249" s="225"/>
      <c r="P3249" s="225"/>
    </row>
    <row r="3250" spans="1:16" s="281" customFormat="1" ht="24" customHeight="1">
      <c r="A3250" s="473"/>
      <c r="B3250" s="443"/>
      <c r="C3250" s="443"/>
      <c r="D3250" s="43"/>
      <c r="E3250" s="474"/>
      <c r="K3250" s="391"/>
      <c r="L3250" s="225"/>
      <c r="M3250" s="225"/>
      <c r="N3250" s="225"/>
      <c r="O3250" s="225"/>
      <c r="P3250" s="225"/>
    </row>
    <row r="3251" spans="1:16" s="281" customFormat="1" ht="24" customHeight="1">
      <c r="A3251" s="473"/>
      <c r="B3251" s="443"/>
      <c r="C3251" s="443"/>
      <c r="D3251" s="43"/>
      <c r="E3251" s="474"/>
      <c r="K3251" s="391"/>
      <c r="L3251" s="225"/>
      <c r="M3251" s="225"/>
      <c r="N3251" s="225"/>
      <c r="O3251" s="225"/>
      <c r="P3251" s="225"/>
    </row>
    <row r="3252" spans="1:16" s="281" customFormat="1" ht="24" customHeight="1">
      <c r="A3252" s="473"/>
      <c r="B3252" s="443"/>
      <c r="C3252" s="443"/>
      <c r="D3252" s="43"/>
      <c r="E3252" s="474"/>
      <c r="K3252" s="391"/>
      <c r="L3252" s="225"/>
      <c r="M3252" s="225"/>
      <c r="N3252" s="225"/>
      <c r="O3252" s="225"/>
      <c r="P3252" s="225"/>
    </row>
    <row r="3253" spans="1:16" s="281" customFormat="1" ht="24" customHeight="1">
      <c r="A3253" s="473"/>
      <c r="B3253" s="443"/>
      <c r="C3253" s="443"/>
      <c r="D3253" s="43"/>
      <c r="E3253" s="474"/>
      <c r="K3253" s="391"/>
      <c r="L3253" s="225"/>
      <c r="M3253" s="225"/>
      <c r="N3253" s="225"/>
      <c r="O3253" s="225"/>
      <c r="P3253" s="225"/>
    </row>
    <row r="3254" spans="1:16" s="281" customFormat="1" ht="24" customHeight="1">
      <c r="A3254" s="473"/>
      <c r="B3254" s="443"/>
      <c r="C3254" s="443"/>
      <c r="D3254" s="43"/>
      <c r="E3254" s="474"/>
      <c r="K3254" s="391"/>
      <c r="L3254" s="225"/>
      <c r="M3254" s="225"/>
      <c r="N3254" s="225"/>
      <c r="O3254" s="225"/>
      <c r="P3254" s="225"/>
    </row>
    <row r="3255" spans="1:16" s="281" customFormat="1" ht="24" customHeight="1">
      <c r="A3255" s="473"/>
      <c r="B3255" s="443"/>
      <c r="C3255" s="443"/>
      <c r="D3255" s="43"/>
      <c r="E3255" s="474"/>
      <c r="K3255" s="391"/>
      <c r="L3255" s="225"/>
      <c r="M3255" s="225"/>
      <c r="N3255" s="225"/>
      <c r="O3255" s="225"/>
      <c r="P3255" s="225"/>
    </row>
    <row r="3256" spans="1:16" s="281" customFormat="1" ht="24" customHeight="1">
      <c r="A3256" s="473"/>
      <c r="B3256" s="443"/>
      <c r="C3256" s="443"/>
      <c r="D3256" s="43"/>
      <c r="E3256" s="474"/>
      <c r="K3256" s="391"/>
      <c r="L3256" s="225"/>
      <c r="M3256" s="225"/>
      <c r="N3256" s="225"/>
      <c r="O3256" s="225"/>
      <c r="P3256" s="225"/>
    </row>
    <row r="3257" spans="1:16" s="281" customFormat="1" ht="24" customHeight="1">
      <c r="A3257" s="473"/>
      <c r="B3257" s="443"/>
      <c r="C3257" s="443"/>
      <c r="D3257" s="43"/>
      <c r="E3257" s="474"/>
      <c r="K3257" s="391"/>
      <c r="L3257" s="225"/>
      <c r="M3257" s="225"/>
      <c r="N3257" s="225"/>
      <c r="O3257" s="225"/>
      <c r="P3257" s="225"/>
    </row>
    <row r="3258" spans="1:16" s="281" customFormat="1" ht="24" customHeight="1">
      <c r="A3258" s="473"/>
      <c r="B3258" s="443"/>
      <c r="C3258" s="443"/>
      <c r="D3258" s="43"/>
      <c r="E3258" s="474"/>
      <c r="K3258" s="391"/>
      <c r="L3258" s="225"/>
      <c r="M3258" s="225"/>
      <c r="N3258" s="225"/>
      <c r="O3258" s="225"/>
      <c r="P3258" s="225"/>
    </row>
    <row r="3259" spans="1:16" s="281" customFormat="1" ht="24" customHeight="1">
      <c r="A3259" s="473"/>
      <c r="B3259" s="443"/>
      <c r="C3259" s="443"/>
      <c r="D3259" s="43"/>
      <c r="E3259" s="474"/>
      <c r="K3259" s="391"/>
      <c r="L3259" s="225"/>
      <c r="M3259" s="225"/>
      <c r="N3259" s="225"/>
      <c r="O3259" s="225"/>
      <c r="P3259" s="225"/>
    </row>
    <row r="3260" spans="1:16" s="281" customFormat="1" ht="24" customHeight="1">
      <c r="A3260" s="473"/>
      <c r="B3260" s="443"/>
      <c r="C3260" s="443"/>
      <c r="D3260" s="43"/>
      <c r="E3260" s="474"/>
      <c r="K3260" s="391"/>
      <c r="L3260" s="225"/>
      <c r="M3260" s="225"/>
      <c r="N3260" s="225"/>
      <c r="O3260" s="225"/>
      <c r="P3260" s="225"/>
    </row>
    <row r="3261" spans="1:16" s="281" customFormat="1" ht="24" customHeight="1">
      <c r="A3261" s="473"/>
      <c r="B3261" s="443"/>
      <c r="C3261" s="443"/>
      <c r="D3261" s="43"/>
      <c r="E3261" s="474"/>
      <c r="K3261" s="391"/>
      <c r="L3261" s="225"/>
      <c r="M3261" s="225"/>
      <c r="N3261" s="225"/>
      <c r="O3261" s="225"/>
      <c r="P3261" s="225"/>
    </row>
    <row r="3262" spans="1:16" s="281" customFormat="1" ht="24" customHeight="1">
      <c r="A3262" s="473"/>
      <c r="B3262" s="443"/>
      <c r="C3262" s="443"/>
      <c r="D3262" s="43"/>
      <c r="E3262" s="474"/>
      <c r="K3262" s="391"/>
      <c r="L3262" s="225"/>
      <c r="M3262" s="225"/>
      <c r="N3262" s="225"/>
      <c r="O3262" s="225"/>
      <c r="P3262" s="225"/>
    </row>
    <row r="3263" spans="1:16" s="281" customFormat="1" ht="24" customHeight="1">
      <c r="A3263" s="473"/>
      <c r="B3263" s="443"/>
      <c r="C3263" s="443"/>
      <c r="D3263" s="43"/>
      <c r="E3263" s="474"/>
      <c r="K3263" s="391"/>
      <c r="L3263" s="225"/>
      <c r="M3263" s="225"/>
      <c r="N3263" s="225"/>
      <c r="O3263" s="225"/>
      <c r="P3263" s="225"/>
    </row>
    <row r="3264" spans="1:16" s="281" customFormat="1" ht="24" customHeight="1">
      <c r="A3264" s="473"/>
      <c r="B3264" s="443"/>
      <c r="C3264" s="443"/>
      <c r="D3264" s="43"/>
      <c r="E3264" s="474"/>
      <c r="K3264" s="391"/>
      <c r="L3264" s="225"/>
      <c r="M3264" s="225"/>
      <c r="N3264" s="225"/>
      <c r="O3264" s="225"/>
      <c r="P3264" s="225"/>
    </row>
    <row r="3265" spans="1:16" s="281" customFormat="1" ht="24" customHeight="1">
      <c r="A3265" s="473"/>
      <c r="B3265" s="443"/>
      <c r="C3265" s="443"/>
      <c r="D3265" s="43"/>
      <c r="E3265" s="474"/>
      <c r="K3265" s="391"/>
      <c r="L3265" s="225"/>
      <c r="M3265" s="225"/>
      <c r="N3265" s="225"/>
      <c r="O3265" s="225"/>
      <c r="P3265" s="225"/>
    </row>
    <row r="3266" spans="1:16" s="281" customFormat="1" ht="24" customHeight="1">
      <c r="A3266" s="473"/>
      <c r="B3266" s="443"/>
      <c r="C3266" s="443"/>
      <c r="D3266" s="43"/>
      <c r="E3266" s="474"/>
      <c r="K3266" s="391"/>
      <c r="L3266" s="225"/>
      <c r="M3266" s="225"/>
      <c r="N3266" s="225"/>
      <c r="O3266" s="225"/>
      <c r="P3266" s="225"/>
    </row>
    <row r="3267" spans="1:16" s="281" customFormat="1" ht="24" customHeight="1">
      <c r="A3267" s="473"/>
      <c r="B3267" s="443"/>
      <c r="C3267" s="443"/>
      <c r="D3267" s="43"/>
      <c r="E3267" s="474"/>
      <c r="K3267" s="391"/>
      <c r="L3267" s="225"/>
      <c r="M3267" s="225"/>
      <c r="N3267" s="225"/>
      <c r="O3267" s="225"/>
      <c r="P3267" s="225"/>
    </row>
    <row r="3268" spans="1:16" s="281" customFormat="1" ht="24" customHeight="1">
      <c r="A3268" s="473"/>
      <c r="B3268" s="443"/>
      <c r="C3268" s="443"/>
      <c r="D3268" s="43"/>
      <c r="E3268" s="474"/>
      <c r="K3268" s="391"/>
      <c r="L3268" s="225"/>
      <c r="M3268" s="225"/>
      <c r="N3268" s="225"/>
      <c r="O3268" s="225"/>
      <c r="P3268" s="225"/>
    </row>
    <row r="3269" spans="1:16" s="281" customFormat="1" ht="24" customHeight="1">
      <c r="A3269" s="473"/>
      <c r="B3269" s="443"/>
      <c r="C3269" s="443"/>
      <c r="D3269" s="43"/>
      <c r="E3269" s="474"/>
      <c r="K3269" s="391"/>
      <c r="L3269" s="225"/>
      <c r="M3269" s="225"/>
      <c r="N3269" s="225"/>
      <c r="O3269" s="225"/>
      <c r="P3269" s="225"/>
    </row>
    <row r="3270" spans="1:16" s="281" customFormat="1" ht="24" customHeight="1">
      <c r="A3270" s="473"/>
      <c r="B3270" s="443"/>
      <c r="C3270" s="443"/>
      <c r="D3270" s="43"/>
      <c r="E3270" s="474"/>
      <c r="K3270" s="391"/>
      <c r="L3270" s="225"/>
      <c r="M3270" s="225"/>
      <c r="N3270" s="225"/>
      <c r="O3270" s="225"/>
      <c r="P3270" s="225"/>
    </row>
    <row r="3271" spans="1:16" s="281" customFormat="1" ht="24" customHeight="1">
      <c r="A3271" s="473"/>
      <c r="B3271" s="443"/>
      <c r="C3271" s="443"/>
      <c r="D3271" s="43"/>
      <c r="E3271" s="474"/>
      <c r="K3271" s="391"/>
      <c r="L3271" s="225"/>
      <c r="M3271" s="225"/>
      <c r="N3271" s="225"/>
      <c r="O3271" s="225"/>
      <c r="P3271" s="225"/>
    </row>
    <row r="3272" spans="1:16" s="281" customFormat="1" ht="24" customHeight="1">
      <c r="A3272" s="473"/>
      <c r="B3272" s="443"/>
      <c r="C3272" s="443"/>
      <c r="D3272" s="43"/>
      <c r="E3272" s="474"/>
      <c r="K3272" s="391"/>
      <c r="L3272" s="225"/>
      <c r="M3272" s="225"/>
      <c r="N3272" s="225"/>
      <c r="O3272" s="225"/>
      <c r="P3272" s="225"/>
    </row>
    <row r="3273" spans="1:16" s="281" customFormat="1" ht="24" customHeight="1">
      <c r="A3273" s="473"/>
      <c r="B3273" s="443"/>
      <c r="C3273" s="443"/>
      <c r="D3273" s="43"/>
      <c r="E3273" s="474"/>
      <c r="K3273" s="391"/>
      <c r="L3273" s="225"/>
      <c r="M3273" s="225"/>
      <c r="N3273" s="225"/>
      <c r="O3273" s="225"/>
      <c r="P3273" s="225"/>
    </row>
    <row r="3274" spans="1:16" s="281" customFormat="1" ht="24" customHeight="1">
      <c r="A3274" s="473"/>
      <c r="B3274" s="443"/>
      <c r="C3274" s="443"/>
      <c r="D3274" s="43"/>
      <c r="E3274" s="474"/>
      <c r="K3274" s="391"/>
      <c r="L3274" s="225"/>
      <c r="M3274" s="225"/>
      <c r="N3274" s="225"/>
      <c r="O3274" s="225"/>
      <c r="P3274" s="225"/>
    </row>
    <row r="3275" spans="1:16" s="281" customFormat="1" ht="24" customHeight="1">
      <c r="A3275" s="473"/>
      <c r="B3275" s="443"/>
      <c r="C3275" s="443"/>
      <c r="D3275" s="43"/>
      <c r="E3275" s="474"/>
      <c r="K3275" s="391"/>
      <c r="L3275" s="225"/>
      <c r="M3275" s="225"/>
      <c r="N3275" s="225"/>
      <c r="O3275" s="225"/>
      <c r="P3275" s="225"/>
    </row>
    <row r="3276" spans="1:16" s="281" customFormat="1" ht="24" customHeight="1">
      <c r="A3276" s="473"/>
      <c r="B3276" s="443"/>
      <c r="C3276" s="443"/>
      <c r="D3276" s="43"/>
      <c r="E3276" s="474"/>
      <c r="K3276" s="391"/>
      <c r="L3276" s="225"/>
      <c r="M3276" s="225"/>
      <c r="N3276" s="225"/>
      <c r="O3276" s="225"/>
      <c r="P3276" s="225"/>
    </row>
    <row r="3277" spans="1:16" s="281" customFormat="1" ht="24" customHeight="1">
      <c r="A3277" s="473"/>
      <c r="B3277" s="443"/>
      <c r="C3277" s="443"/>
      <c r="D3277" s="43"/>
      <c r="E3277" s="474"/>
      <c r="K3277" s="391"/>
      <c r="L3277" s="225"/>
      <c r="M3277" s="225"/>
      <c r="N3277" s="225"/>
      <c r="O3277" s="225"/>
      <c r="P3277" s="225"/>
    </row>
    <row r="3278" spans="1:16" s="281" customFormat="1" ht="24" customHeight="1">
      <c r="A3278" s="473"/>
      <c r="B3278" s="443"/>
      <c r="C3278" s="443"/>
      <c r="D3278" s="43"/>
      <c r="E3278" s="474"/>
      <c r="K3278" s="391"/>
      <c r="L3278" s="225"/>
      <c r="M3278" s="225"/>
      <c r="N3278" s="225"/>
      <c r="O3278" s="225"/>
      <c r="P3278" s="225"/>
    </row>
    <row r="3279" spans="1:16" s="281" customFormat="1" ht="24" customHeight="1">
      <c r="A3279" s="473"/>
      <c r="B3279" s="443"/>
      <c r="C3279" s="443"/>
      <c r="D3279" s="43"/>
      <c r="E3279" s="474"/>
      <c r="K3279" s="391"/>
      <c r="L3279" s="225"/>
      <c r="M3279" s="225"/>
      <c r="N3279" s="225"/>
      <c r="O3279" s="225"/>
      <c r="P3279" s="225"/>
    </row>
    <row r="3280" spans="1:16" s="281" customFormat="1" ht="24" customHeight="1">
      <c r="A3280" s="473"/>
      <c r="B3280" s="443"/>
      <c r="C3280" s="443"/>
      <c r="D3280" s="43"/>
      <c r="E3280" s="474"/>
      <c r="K3280" s="391"/>
      <c r="L3280" s="225"/>
      <c r="M3280" s="225"/>
      <c r="N3280" s="225"/>
      <c r="O3280" s="225"/>
      <c r="P3280" s="225"/>
    </row>
    <row r="3281" spans="1:16" s="281" customFormat="1" ht="24" customHeight="1">
      <c r="A3281" s="473"/>
      <c r="B3281" s="443"/>
      <c r="C3281" s="443"/>
      <c r="D3281" s="43"/>
      <c r="E3281" s="474"/>
      <c r="K3281" s="391"/>
      <c r="L3281" s="225"/>
      <c r="M3281" s="225"/>
      <c r="N3281" s="225"/>
      <c r="O3281" s="225"/>
      <c r="P3281" s="225"/>
    </row>
    <row r="3282" spans="1:16" s="281" customFormat="1" ht="24" customHeight="1">
      <c r="A3282" s="473"/>
      <c r="B3282" s="443"/>
      <c r="C3282" s="443"/>
      <c r="D3282" s="43"/>
      <c r="E3282" s="474"/>
      <c r="K3282" s="391"/>
      <c r="L3282" s="225"/>
      <c r="M3282" s="225"/>
      <c r="N3282" s="225"/>
      <c r="O3282" s="225"/>
      <c r="P3282" s="225"/>
    </row>
    <row r="3283" spans="1:16" s="281" customFormat="1" ht="24" customHeight="1">
      <c r="A3283" s="473"/>
      <c r="B3283" s="443"/>
      <c r="C3283" s="443"/>
      <c r="D3283" s="43"/>
      <c r="E3283" s="474"/>
      <c r="K3283" s="391"/>
      <c r="L3283" s="225"/>
      <c r="M3283" s="225"/>
      <c r="N3283" s="225"/>
      <c r="O3283" s="225"/>
      <c r="P3283" s="225"/>
    </row>
    <row r="3284" spans="1:16" s="281" customFormat="1" ht="24" customHeight="1">
      <c r="A3284" s="473"/>
      <c r="B3284" s="443"/>
      <c r="C3284" s="443"/>
      <c r="D3284" s="43"/>
      <c r="E3284" s="474"/>
      <c r="K3284" s="391"/>
      <c r="L3284" s="225"/>
      <c r="M3284" s="225"/>
      <c r="N3284" s="225"/>
      <c r="O3284" s="225"/>
      <c r="P3284" s="225"/>
    </row>
    <row r="3285" spans="1:16" s="281" customFormat="1" ht="24" customHeight="1">
      <c r="A3285" s="473"/>
      <c r="B3285" s="443"/>
      <c r="C3285" s="443"/>
      <c r="D3285" s="43"/>
      <c r="E3285" s="474"/>
      <c r="K3285" s="391"/>
      <c r="L3285" s="225"/>
      <c r="M3285" s="225"/>
      <c r="N3285" s="225"/>
      <c r="O3285" s="225"/>
      <c r="P3285" s="225"/>
    </row>
    <row r="3286" spans="1:16" s="281" customFormat="1" ht="24" customHeight="1">
      <c r="A3286" s="473"/>
      <c r="B3286" s="443"/>
      <c r="C3286" s="443"/>
      <c r="D3286" s="43"/>
      <c r="E3286" s="474"/>
      <c r="K3286" s="391"/>
      <c r="L3286" s="225"/>
      <c r="M3286" s="225"/>
      <c r="N3286" s="225"/>
      <c r="O3286" s="225"/>
      <c r="P3286" s="225"/>
    </row>
    <row r="3287" spans="1:16" s="281" customFormat="1" ht="24" customHeight="1">
      <c r="A3287" s="473"/>
      <c r="B3287" s="443"/>
      <c r="C3287" s="443"/>
      <c r="D3287" s="43"/>
      <c r="E3287" s="474"/>
      <c r="K3287" s="391"/>
      <c r="L3287" s="225"/>
      <c r="M3287" s="225"/>
      <c r="N3287" s="225"/>
      <c r="O3287" s="225"/>
      <c r="P3287" s="225"/>
    </row>
    <row r="3288" spans="1:16" s="281" customFormat="1" ht="24" customHeight="1">
      <c r="A3288" s="473"/>
      <c r="B3288" s="443"/>
      <c r="C3288" s="443"/>
      <c r="D3288" s="43"/>
      <c r="E3288" s="474"/>
      <c r="K3288" s="391"/>
      <c r="L3288" s="225"/>
      <c r="M3288" s="225"/>
      <c r="N3288" s="225"/>
      <c r="O3288" s="225"/>
      <c r="P3288" s="225"/>
    </row>
    <row r="3289" spans="1:16" s="281" customFormat="1" ht="24" customHeight="1">
      <c r="A3289" s="473"/>
      <c r="B3289" s="443"/>
      <c r="C3289" s="443"/>
      <c r="D3289" s="43"/>
      <c r="E3289" s="474"/>
      <c r="K3289" s="391"/>
      <c r="L3289" s="225"/>
      <c r="M3289" s="225"/>
      <c r="N3289" s="225"/>
      <c r="O3289" s="225"/>
      <c r="P3289" s="225"/>
    </row>
    <row r="3290" spans="1:16" s="281" customFormat="1" ht="24" customHeight="1">
      <c r="A3290" s="473"/>
      <c r="B3290" s="443"/>
      <c r="C3290" s="443"/>
      <c r="D3290" s="43"/>
      <c r="E3290" s="474"/>
      <c r="K3290" s="391"/>
      <c r="L3290" s="225"/>
      <c r="M3290" s="225"/>
      <c r="N3290" s="225"/>
      <c r="O3290" s="225"/>
      <c r="P3290" s="225"/>
    </row>
    <row r="3291" spans="1:16" s="281" customFormat="1" ht="24" customHeight="1">
      <c r="A3291" s="473"/>
      <c r="B3291" s="443"/>
      <c r="C3291" s="443"/>
      <c r="D3291" s="43"/>
      <c r="E3291" s="474"/>
      <c r="K3291" s="391"/>
      <c r="L3291" s="225"/>
      <c r="M3291" s="225"/>
      <c r="N3291" s="225"/>
      <c r="O3291" s="225"/>
      <c r="P3291" s="225"/>
    </row>
    <row r="3292" spans="1:16" s="281" customFormat="1" ht="24" customHeight="1">
      <c r="A3292" s="473"/>
      <c r="B3292" s="443"/>
      <c r="C3292" s="443"/>
      <c r="D3292" s="43"/>
      <c r="E3292" s="474"/>
      <c r="K3292" s="391"/>
      <c r="L3292" s="225"/>
      <c r="M3292" s="225"/>
      <c r="N3292" s="225"/>
      <c r="O3292" s="225"/>
      <c r="P3292" s="225"/>
    </row>
    <row r="3293" spans="1:16" s="281" customFormat="1" ht="24" customHeight="1">
      <c r="A3293" s="473"/>
      <c r="B3293" s="443"/>
      <c r="C3293" s="443"/>
      <c r="D3293" s="43"/>
      <c r="E3293" s="474"/>
      <c r="K3293" s="391"/>
      <c r="L3293" s="225"/>
      <c r="M3293" s="225"/>
      <c r="N3293" s="225"/>
      <c r="O3293" s="225"/>
      <c r="P3293" s="225"/>
    </row>
    <row r="3294" spans="1:16" s="281" customFormat="1" ht="24" customHeight="1">
      <c r="A3294" s="473"/>
      <c r="B3294" s="443"/>
      <c r="C3294" s="443"/>
      <c r="D3294" s="43"/>
      <c r="E3294" s="474"/>
      <c r="K3294" s="391"/>
      <c r="L3294" s="225"/>
      <c r="M3294" s="225"/>
      <c r="N3294" s="225"/>
      <c r="O3294" s="225"/>
      <c r="P3294" s="225"/>
    </row>
    <row r="3295" spans="1:16" s="281" customFormat="1" ht="24" customHeight="1">
      <c r="A3295" s="473"/>
      <c r="B3295" s="443"/>
      <c r="C3295" s="443"/>
      <c r="D3295" s="43"/>
      <c r="E3295" s="474"/>
      <c r="K3295" s="391"/>
      <c r="L3295" s="225"/>
      <c r="M3295" s="225"/>
      <c r="N3295" s="225"/>
      <c r="O3295" s="225"/>
      <c r="P3295" s="225"/>
    </row>
    <row r="3296" spans="1:16" s="281" customFormat="1" ht="24" customHeight="1">
      <c r="A3296" s="473"/>
      <c r="B3296" s="443"/>
      <c r="C3296" s="443"/>
      <c r="D3296" s="43"/>
      <c r="E3296" s="474"/>
      <c r="K3296" s="391"/>
      <c r="L3296" s="225"/>
      <c r="M3296" s="225"/>
      <c r="N3296" s="225"/>
      <c r="O3296" s="225"/>
      <c r="P3296" s="225"/>
    </row>
    <row r="3297" spans="1:16" s="281" customFormat="1" ht="24" customHeight="1">
      <c r="A3297" s="473"/>
      <c r="B3297" s="443"/>
      <c r="C3297" s="443"/>
      <c r="D3297" s="43"/>
      <c r="E3297" s="474"/>
      <c r="K3297" s="391"/>
      <c r="L3297" s="225"/>
      <c r="M3297" s="225"/>
      <c r="N3297" s="225"/>
      <c r="O3297" s="225"/>
      <c r="P3297" s="225"/>
    </row>
    <row r="3298" spans="1:16" s="281" customFormat="1" ht="24" customHeight="1">
      <c r="A3298" s="473"/>
      <c r="B3298" s="443"/>
      <c r="C3298" s="443"/>
      <c r="D3298" s="43"/>
      <c r="E3298" s="474"/>
      <c r="K3298" s="391"/>
      <c r="L3298" s="225"/>
      <c r="M3298" s="225"/>
      <c r="N3298" s="225"/>
      <c r="O3298" s="225"/>
      <c r="P3298" s="225"/>
    </row>
    <row r="3299" spans="1:16" s="281" customFormat="1" ht="24" customHeight="1">
      <c r="A3299" s="473"/>
      <c r="B3299" s="443"/>
      <c r="C3299" s="443"/>
      <c r="D3299" s="43"/>
      <c r="E3299" s="474"/>
      <c r="K3299" s="391"/>
      <c r="L3299" s="225"/>
      <c r="M3299" s="225"/>
      <c r="N3299" s="225"/>
      <c r="O3299" s="225"/>
      <c r="P3299" s="225"/>
    </row>
    <row r="3300" spans="1:16" s="281" customFormat="1" ht="24" customHeight="1">
      <c r="A3300" s="473"/>
      <c r="B3300" s="443"/>
      <c r="C3300" s="443"/>
      <c r="D3300" s="43"/>
      <c r="E3300" s="474"/>
      <c r="K3300" s="391"/>
      <c r="L3300" s="225"/>
      <c r="M3300" s="225"/>
      <c r="N3300" s="225"/>
      <c r="O3300" s="225"/>
      <c r="P3300" s="225"/>
    </row>
    <row r="3301" spans="1:16" s="281" customFormat="1" ht="24" customHeight="1">
      <c r="A3301" s="473"/>
      <c r="B3301" s="443"/>
      <c r="C3301" s="443"/>
      <c r="D3301" s="43"/>
      <c r="E3301" s="474"/>
      <c r="K3301" s="391"/>
      <c r="L3301" s="225"/>
      <c r="M3301" s="225"/>
      <c r="N3301" s="225"/>
      <c r="O3301" s="225"/>
      <c r="P3301" s="225"/>
    </row>
    <row r="3302" spans="1:16" s="281" customFormat="1" ht="24" customHeight="1">
      <c r="A3302" s="473"/>
      <c r="B3302" s="443"/>
      <c r="C3302" s="443"/>
      <c r="D3302" s="43"/>
      <c r="E3302" s="474"/>
      <c r="K3302" s="391"/>
      <c r="L3302" s="225"/>
      <c r="M3302" s="225"/>
      <c r="N3302" s="225"/>
      <c r="O3302" s="225"/>
      <c r="P3302" s="225"/>
    </row>
    <row r="3303" spans="1:16" s="281" customFormat="1" ht="24" customHeight="1">
      <c r="A3303" s="473"/>
      <c r="B3303" s="443"/>
      <c r="C3303" s="443"/>
      <c r="D3303" s="43"/>
      <c r="E3303" s="474"/>
      <c r="K3303" s="391"/>
      <c r="L3303" s="225"/>
      <c r="M3303" s="225"/>
      <c r="N3303" s="225"/>
      <c r="O3303" s="225"/>
      <c r="P3303" s="225"/>
    </row>
    <row r="3304" spans="1:16" s="281" customFormat="1" ht="24" customHeight="1">
      <c r="A3304" s="473"/>
      <c r="B3304" s="443"/>
      <c r="C3304" s="443"/>
      <c r="D3304" s="43"/>
      <c r="E3304" s="474"/>
      <c r="K3304" s="391"/>
      <c r="L3304" s="225"/>
      <c r="M3304" s="225"/>
      <c r="N3304" s="225"/>
      <c r="O3304" s="225"/>
      <c r="P3304" s="225"/>
    </row>
    <row r="3305" spans="1:16" s="281" customFormat="1" ht="24" customHeight="1">
      <c r="A3305" s="473"/>
      <c r="B3305" s="443"/>
      <c r="C3305" s="443"/>
      <c r="D3305" s="43"/>
      <c r="E3305" s="474"/>
      <c r="K3305" s="391"/>
      <c r="L3305" s="225"/>
      <c r="M3305" s="225"/>
      <c r="N3305" s="225"/>
      <c r="O3305" s="225"/>
      <c r="P3305" s="225"/>
    </row>
    <row r="3306" spans="1:16" s="281" customFormat="1" ht="24" customHeight="1">
      <c r="A3306" s="473"/>
      <c r="B3306" s="443"/>
      <c r="C3306" s="443"/>
      <c r="D3306" s="43"/>
      <c r="E3306" s="474"/>
      <c r="K3306" s="391"/>
      <c r="L3306" s="225"/>
      <c r="M3306" s="225"/>
      <c r="N3306" s="225"/>
      <c r="O3306" s="225"/>
      <c r="P3306" s="225"/>
    </row>
    <row r="3307" spans="1:16" s="281" customFormat="1" ht="24" customHeight="1">
      <c r="A3307" s="473"/>
      <c r="B3307" s="443"/>
      <c r="C3307" s="443"/>
      <c r="D3307" s="43"/>
      <c r="E3307" s="474"/>
      <c r="K3307" s="391"/>
      <c r="L3307" s="225"/>
      <c r="M3307" s="225"/>
      <c r="N3307" s="225"/>
      <c r="O3307" s="225"/>
      <c r="P3307" s="225"/>
    </row>
    <row r="3308" spans="1:16" s="281" customFormat="1" ht="24" customHeight="1">
      <c r="A3308" s="473"/>
      <c r="B3308" s="443"/>
      <c r="C3308" s="443"/>
      <c r="D3308" s="43"/>
      <c r="E3308" s="474"/>
      <c r="K3308" s="391"/>
      <c r="L3308" s="225"/>
      <c r="M3308" s="225"/>
      <c r="N3308" s="225"/>
      <c r="O3308" s="225"/>
      <c r="P3308" s="225"/>
    </row>
    <row r="3309" spans="1:16" s="281" customFormat="1" ht="24" customHeight="1">
      <c r="A3309" s="473"/>
      <c r="B3309" s="443"/>
      <c r="C3309" s="443"/>
      <c r="D3309" s="43"/>
      <c r="E3309" s="474"/>
      <c r="K3309" s="391"/>
      <c r="L3309" s="225"/>
      <c r="M3309" s="225"/>
      <c r="N3309" s="225"/>
      <c r="O3309" s="225"/>
      <c r="P3309" s="225"/>
    </row>
    <row r="3310" spans="1:16" s="281" customFormat="1" ht="24" customHeight="1">
      <c r="A3310" s="473"/>
      <c r="B3310" s="443"/>
      <c r="C3310" s="443"/>
      <c r="D3310" s="43"/>
      <c r="E3310" s="474"/>
      <c r="K3310" s="391"/>
      <c r="L3310" s="225"/>
      <c r="M3310" s="225"/>
      <c r="N3310" s="225"/>
      <c r="O3310" s="225"/>
      <c r="P3310" s="225"/>
    </row>
    <row r="3311" spans="1:16" s="281" customFormat="1" ht="24" customHeight="1">
      <c r="A3311" s="473"/>
      <c r="B3311" s="443"/>
      <c r="C3311" s="443"/>
      <c r="D3311" s="43"/>
      <c r="E3311" s="474"/>
      <c r="K3311" s="391"/>
      <c r="L3311" s="225"/>
      <c r="M3311" s="225"/>
      <c r="N3311" s="225"/>
      <c r="O3311" s="225"/>
      <c r="P3311" s="225"/>
    </row>
    <row r="3312" spans="1:16" s="281" customFormat="1" ht="24" customHeight="1">
      <c r="A3312" s="473"/>
      <c r="B3312" s="443"/>
      <c r="C3312" s="443"/>
      <c r="D3312" s="43"/>
      <c r="E3312" s="474"/>
      <c r="K3312" s="391"/>
      <c r="L3312" s="225"/>
      <c r="M3312" s="225"/>
      <c r="N3312" s="225"/>
      <c r="O3312" s="225"/>
      <c r="P3312" s="225"/>
    </row>
    <row r="3313" spans="1:16" s="281" customFormat="1" ht="24" customHeight="1">
      <c r="A3313" s="473"/>
      <c r="B3313" s="443"/>
      <c r="C3313" s="443"/>
      <c r="D3313" s="43"/>
      <c r="E3313" s="474"/>
      <c r="K3313" s="391"/>
      <c r="L3313" s="225"/>
      <c r="M3313" s="225"/>
      <c r="N3313" s="225"/>
      <c r="O3313" s="225"/>
      <c r="P3313" s="225"/>
    </row>
    <row r="3314" spans="1:16" s="281" customFormat="1" ht="24" customHeight="1">
      <c r="A3314" s="473"/>
      <c r="B3314" s="443"/>
      <c r="C3314" s="443"/>
      <c r="D3314" s="43"/>
      <c r="E3314" s="474"/>
      <c r="K3314" s="391"/>
      <c r="L3314" s="225"/>
      <c r="M3314" s="225"/>
      <c r="N3314" s="225"/>
      <c r="O3314" s="225"/>
      <c r="P3314" s="225"/>
    </row>
    <row r="3315" spans="1:16" s="281" customFormat="1" ht="24" customHeight="1">
      <c r="A3315" s="473"/>
      <c r="B3315" s="443"/>
      <c r="C3315" s="443"/>
      <c r="D3315" s="43"/>
      <c r="E3315" s="474"/>
      <c r="K3315" s="391"/>
      <c r="L3315" s="225"/>
      <c r="M3315" s="225"/>
      <c r="N3315" s="225"/>
      <c r="O3315" s="225"/>
      <c r="P3315" s="225"/>
    </row>
    <row r="3316" spans="1:16" s="281" customFormat="1" ht="24" customHeight="1">
      <c r="A3316" s="473"/>
      <c r="B3316" s="443"/>
      <c r="C3316" s="443"/>
      <c r="D3316" s="43"/>
      <c r="E3316" s="474"/>
      <c r="K3316" s="391"/>
      <c r="L3316" s="225"/>
      <c r="M3316" s="225"/>
      <c r="N3316" s="225"/>
      <c r="O3316" s="225"/>
      <c r="P3316" s="225"/>
    </row>
    <row r="3317" spans="1:16" s="281" customFormat="1" ht="24" customHeight="1">
      <c r="A3317" s="473"/>
      <c r="B3317" s="443"/>
      <c r="C3317" s="443"/>
      <c r="D3317" s="43"/>
      <c r="E3317" s="474"/>
      <c r="K3317" s="391"/>
      <c r="L3317" s="225"/>
      <c r="M3317" s="225"/>
      <c r="N3317" s="225"/>
      <c r="O3317" s="225"/>
      <c r="P3317" s="225"/>
    </row>
    <row r="3318" spans="1:16" s="281" customFormat="1" ht="24" customHeight="1">
      <c r="A3318" s="473"/>
      <c r="B3318" s="443"/>
      <c r="C3318" s="443"/>
      <c r="D3318" s="43"/>
      <c r="E3318" s="474"/>
      <c r="K3318" s="391"/>
      <c r="L3318" s="225"/>
      <c r="M3318" s="225"/>
      <c r="N3318" s="225"/>
      <c r="O3318" s="225"/>
      <c r="P3318" s="225"/>
    </row>
    <row r="3319" spans="1:16" s="281" customFormat="1" ht="24" customHeight="1">
      <c r="A3319" s="473"/>
      <c r="B3319" s="443"/>
      <c r="C3319" s="443"/>
      <c r="D3319" s="43"/>
      <c r="E3319" s="474"/>
      <c r="K3319" s="391"/>
      <c r="L3319" s="225"/>
      <c r="M3319" s="225"/>
      <c r="N3319" s="225"/>
      <c r="O3319" s="225"/>
      <c r="P3319" s="225"/>
    </row>
    <row r="3320" spans="1:16" s="281" customFormat="1" ht="24" customHeight="1">
      <c r="A3320" s="473"/>
      <c r="B3320" s="443"/>
      <c r="C3320" s="443"/>
      <c r="D3320" s="43"/>
      <c r="E3320" s="474"/>
      <c r="K3320" s="391"/>
      <c r="L3320" s="225"/>
      <c r="M3320" s="225"/>
      <c r="N3320" s="225"/>
      <c r="O3320" s="225"/>
      <c r="P3320" s="225"/>
    </row>
    <row r="3321" spans="1:16" s="281" customFormat="1" ht="24" customHeight="1">
      <c r="A3321" s="473"/>
      <c r="B3321" s="443"/>
      <c r="C3321" s="443"/>
      <c r="D3321" s="43"/>
      <c r="E3321" s="474"/>
      <c r="K3321" s="391"/>
      <c r="L3321" s="225"/>
      <c r="M3321" s="225"/>
      <c r="N3321" s="225"/>
      <c r="O3321" s="225"/>
      <c r="P3321" s="225"/>
    </row>
    <row r="3322" spans="1:16" s="281" customFormat="1" ht="24" customHeight="1">
      <c r="A3322" s="473"/>
      <c r="B3322" s="443"/>
      <c r="C3322" s="443"/>
      <c r="D3322" s="43"/>
      <c r="E3322" s="474"/>
      <c r="K3322" s="391"/>
      <c r="L3322" s="225"/>
      <c r="M3322" s="225"/>
      <c r="N3322" s="225"/>
      <c r="O3322" s="225"/>
      <c r="P3322" s="225"/>
    </row>
    <row r="3323" spans="1:16" s="281" customFormat="1" ht="24" customHeight="1">
      <c r="A3323" s="473"/>
      <c r="B3323" s="443"/>
      <c r="C3323" s="443"/>
      <c r="D3323" s="43"/>
      <c r="E3323" s="474"/>
      <c r="K3323" s="391"/>
      <c r="L3323" s="225"/>
      <c r="M3323" s="225"/>
      <c r="N3323" s="225"/>
      <c r="O3323" s="225"/>
      <c r="P3323" s="225"/>
    </row>
    <row r="3324" spans="1:16" s="281" customFormat="1" ht="24" customHeight="1">
      <c r="A3324" s="473"/>
      <c r="B3324" s="443"/>
      <c r="C3324" s="443"/>
      <c r="D3324" s="43"/>
      <c r="E3324" s="474"/>
      <c r="K3324" s="391"/>
      <c r="L3324" s="225"/>
      <c r="M3324" s="225"/>
      <c r="N3324" s="225"/>
      <c r="O3324" s="225"/>
      <c r="P3324" s="225"/>
    </row>
    <row r="3325" spans="1:16" s="281" customFormat="1" ht="24" customHeight="1">
      <c r="A3325" s="473"/>
      <c r="B3325" s="443"/>
      <c r="C3325" s="443"/>
      <c r="D3325" s="43"/>
      <c r="E3325" s="474"/>
      <c r="K3325" s="391"/>
      <c r="L3325" s="225"/>
      <c r="M3325" s="225"/>
      <c r="N3325" s="225"/>
      <c r="O3325" s="225"/>
      <c r="P3325" s="225"/>
    </row>
    <row r="3326" spans="1:16" s="281" customFormat="1" ht="24" customHeight="1">
      <c r="A3326" s="473"/>
      <c r="B3326" s="443"/>
      <c r="C3326" s="443"/>
      <c r="D3326" s="43"/>
      <c r="E3326" s="474"/>
      <c r="K3326" s="391"/>
      <c r="L3326" s="225"/>
      <c r="M3326" s="225"/>
      <c r="N3326" s="225"/>
      <c r="O3326" s="225"/>
      <c r="P3326" s="225"/>
    </row>
    <row r="3327" spans="1:16" s="281" customFormat="1" ht="24" customHeight="1">
      <c r="A3327" s="473"/>
      <c r="B3327" s="443"/>
      <c r="C3327" s="443"/>
      <c r="D3327" s="43"/>
      <c r="E3327" s="474"/>
      <c r="K3327" s="391"/>
      <c r="L3327" s="225"/>
      <c r="M3327" s="225"/>
      <c r="N3327" s="225"/>
      <c r="O3327" s="225"/>
      <c r="P3327" s="225"/>
    </row>
    <row r="3328" spans="1:16" s="281" customFormat="1" ht="24" customHeight="1">
      <c r="A3328" s="473"/>
      <c r="B3328" s="443"/>
      <c r="C3328" s="443"/>
      <c r="D3328" s="43"/>
      <c r="E3328" s="474"/>
      <c r="K3328" s="391"/>
      <c r="L3328" s="225"/>
      <c r="M3328" s="225"/>
      <c r="N3328" s="225"/>
      <c r="O3328" s="225"/>
      <c r="P3328" s="225"/>
    </row>
    <row r="3329" spans="1:16" s="281" customFormat="1" ht="24" customHeight="1">
      <c r="A3329" s="473"/>
      <c r="B3329" s="443"/>
      <c r="C3329" s="443"/>
      <c r="D3329" s="43"/>
      <c r="E3329" s="474"/>
      <c r="K3329" s="391"/>
      <c r="L3329" s="225"/>
      <c r="M3329" s="225"/>
      <c r="N3329" s="225"/>
      <c r="O3329" s="225"/>
      <c r="P3329" s="225"/>
    </row>
    <row r="3330" spans="1:16" s="281" customFormat="1" ht="24" customHeight="1">
      <c r="A3330" s="473"/>
      <c r="B3330" s="443"/>
      <c r="C3330" s="443"/>
      <c r="D3330" s="43"/>
      <c r="E3330" s="474"/>
      <c r="K3330" s="391"/>
      <c r="L3330" s="225"/>
      <c r="M3330" s="225"/>
      <c r="N3330" s="225"/>
      <c r="O3330" s="225"/>
      <c r="P3330" s="225"/>
    </row>
    <row r="3331" spans="1:16" s="281" customFormat="1" ht="24" customHeight="1">
      <c r="A3331" s="473"/>
      <c r="B3331" s="443"/>
      <c r="C3331" s="443"/>
      <c r="D3331" s="43"/>
      <c r="E3331" s="474"/>
      <c r="K3331" s="391"/>
      <c r="L3331" s="225"/>
      <c r="M3331" s="225"/>
      <c r="N3331" s="225"/>
      <c r="O3331" s="225"/>
      <c r="P3331" s="225"/>
    </row>
    <row r="3332" spans="1:16" s="281" customFormat="1" ht="24" customHeight="1">
      <c r="A3332" s="473"/>
      <c r="B3332" s="443"/>
      <c r="C3332" s="443"/>
      <c r="D3332" s="43"/>
      <c r="E3332" s="474"/>
      <c r="K3332" s="391"/>
      <c r="L3332" s="225"/>
      <c r="M3332" s="225"/>
      <c r="N3332" s="225"/>
      <c r="O3332" s="225"/>
      <c r="P3332" s="225"/>
    </row>
    <row r="3333" spans="1:16" s="281" customFormat="1" ht="24" customHeight="1">
      <c r="A3333" s="473"/>
      <c r="B3333" s="443"/>
      <c r="C3333" s="443"/>
      <c r="D3333" s="43"/>
      <c r="E3333" s="474"/>
      <c r="K3333" s="391"/>
      <c r="L3333" s="225"/>
      <c r="M3333" s="225"/>
      <c r="N3333" s="225"/>
      <c r="O3333" s="225"/>
      <c r="P3333" s="225"/>
    </row>
    <row r="3334" spans="1:16" s="281" customFormat="1" ht="24" customHeight="1">
      <c r="A3334" s="473"/>
      <c r="B3334" s="443"/>
      <c r="C3334" s="443"/>
      <c r="D3334" s="43"/>
      <c r="E3334" s="474"/>
      <c r="K3334" s="391"/>
      <c r="L3334" s="225"/>
      <c r="M3334" s="225"/>
      <c r="N3334" s="225"/>
      <c r="O3334" s="225"/>
      <c r="P3334" s="225"/>
    </row>
    <row r="3335" spans="1:16" s="281" customFormat="1" ht="24" customHeight="1">
      <c r="A3335" s="473"/>
      <c r="B3335" s="443"/>
      <c r="C3335" s="443"/>
      <c r="D3335" s="43"/>
      <c r="E3335" s="474"/>
      <c r="K3335" s="391"/>
      <c r="L3335" s="225"/>
      <c r="M3335" s="225"/>
      <c r="N3335" s="225"/>
      <c r="O3335" s="225"/>
      <c r="P3335" s="225"/>
    </row>
    <row r="3336" spans="1:16" s="281" customFormat="1" ht="24" customHeight="1">
      <c r="A3336" s="473"/>
      <c r="B3336" s="443"/>
      <c r="C3336" s="443"/>
      <c r="D3336" s="43"/>
      <c r="E3336" s="474"/>
      <c r="K3336" s="391"/>
      <c r="L3336" s="225"/>
      <c r="M3336" s="225"/>
      <c r="N3336" s="225"/>
      <c r="O3336" s="225"/>
      <c r="P3336" s="225"/>
    </row>
    <row r="3337" spans="1:16" s="281" customFormat="1" ht="24" customHeight="1">
      <c r="A3337" s="473"/>
      <c r="B3337" s="443"/>
      <c r="C3337" s="443"/>
      <c r="D3337" s="43"/>
      <c r="E3337" s="474"/>
      <c r="K3337" s="391"/>
      <c r="L3337" s="225"/>
      <c r="M3337" s="225"/>
      <c r="N3337" s="225"/>
      <c r="O3337" s="225"/>
      <c r="P3337" s="225"/>
    </row>
    <row r="3338" spans="1:16" s="281" customFormat="1" ht="24" customHeight="1">
      <c r="A3338" s="473"/>
      <c r="B3338" s="443"/>
      <c r="C3338" s="443"/>
      <c r="D3338" s="43"/>
      <c r="E3338" s="474"/>
      <c r="K3338" s="391"/>
      <c r="L3338" s="225"/>
      <c r="M3338" s="225"/>
      <c r="N3338" s="225"/>
      <c r="O3338" s="225"/>
      <c r="P3338" s="225"/>
    </row>
    <row r="3339" spans="1:16" s="281" customFormat="1" ht="24" customHeight="1">
      <c r="A3339" s="473"/>
      <c r="B3339" s="443"/>
      <c r="C3339" s="443"/>
      <c r="D3339" s="43"/>
      <c r="E3339" s="474"/>
      <c r="K3339" s="391"/>
      <c r="L3339" s="225"/>
      <c r="M3339" s="225"/>
      <c r="N3339" s="225"/>
      <c r="O3339" s="225"/>
      <c r="P3339" s="225"/>
    </row>
    <row r="3340" spans="1:16" s="281" customFormat="1" ht="24" customHeight="1">
      <c r="A3340" s="473"/>
      <c r="B3340" s="443"/>
      <c r="C3340" s="443"/>
      <c r="D3340" s="43"/>
      <c r="E3340" s="474"/>
      <c r="K3340" s="391"/>
      <c r="L3340" s="225"/>
      <c r="M3340" s="225"/>
      <c r="N3340" s="225"/>
      <c r="O3340" s="225"/>
      <c r="P3340" s="225"/>
    </row>
    <row r="3341" spans="1:16" s="281" customFormat="1" ht="24" customHeight="1">
      <c r="A3341" s="473"/>
      <c r="B3341" s="443"/>
      <c r="C3341" s="443"/>
      <c r="D3341" s="43"/>
      <c r="E3341" s="474"/>
      <c r="K3341" s="391"/>
      <c r="L3341" s="225"/>
      <c r="M3341" s="225"/>
      <c r="N3341" s="225"/>
      <c r="O3341" s="225"/>
      <c r="P3341" s="225"/>
    </row>
    <row r="3342" spans="1:16" s="281" customFormat="1" ht="24" customHeight="1">
      <c r="A3342" s="473"/>
      <c r="B3342" s="443"/>
      <c r="C3342" s="443"/>
      <c r="D3342" s="43"/>
      <c r="E3342" s="474"/>
      <c r="K3342" s="391"/>
      <c r="L3342" s="225"/>
      <c r="M3342" s="225"/>
      <c r="N3342" s="225"/>
      <c r="O3342" s="225"/>
      <c r="P3342" s="225"/>
    </row>
    <row r="3343" spans="1:16" s="281" customFormat="1" ht="24" customHeight="1">
      <c r="A3343" s="473"/>
      <c r="B3343" s="443"/>
      <c r="C3343" s="443"/>
      <c r="D3343" s="43"/>
      <c r="E3343" s="474"/>
      <c r="K3343" s="391"/>
      <c r="L3343" s="225"/>
      <c r="M3343" s="225"/>
      <c r="N3343" s="225"/>
      <c r="O3343" s="225"/>
      <c r="P3343" s="225"/>
    </row>
    <row r="3344" spans="1:16" s="281" customFormat="1" ht="24" customHeight="1">
      <c r="A3344" s="473"/>
      <c r="B3344" s="443"/>
      <c r="C3344" s="443"/>
      <c r="D3344" s="43"/>
      <c r="E3344" s="474"/>
      <c r="K3344" s="391"/>
      <c r="L3344" s="225"/>
      <c r="M3344" s="225"/>
      <c r="N3344" s="225"/>
      <c r="O3344" s="225"/>
      <c r="P3344" s="225"/>
    </row>
    <row r="3345" spans="1:16" s="281" customFormat="1" ht="24" customHeight="1">
      <c r="A3345" s="473"/>
      <c r="B3345" s="443"/>
      <c r="C3345" s="443"/>
      <c r="D3345" s="43"/>
      <c r="E3345" s="474"/>
      <c r="K3345" s="391"/>
      <c r="L3345" s="225"/>
      <c r="M3345" s="225"/>
      <c r="N3345" s="225"/>
      <c r="O3345" s="225"/>
      <c r="P3345" s="225"/>
    </row>
    <row r="3346" spans="1:16" s="281" customFormat="1" ht="24" customHeight="1">
      <c r="A3346" s="473"/>
      <c r="B3346" s="443"/>
      <c r="C3346" s="443"/>
      <c r="D3346" s="43"/>
      <c r="E3346" s="474"/>
      <c r="K3346" s="391"/>
      <c r="L3346" s="225"/>
      <c r="M3346" s="225"/>
      <c r="N3346" s="225"/>
      <c r="O3346" s="225"/>
      <c r="P3346" s="225"/>
    </row>
    <row r="3347" spans="1:16" s="281" customFormat="1" ht="24" customHeight="1">
      <c r="A3347" s="473"/>
      <c r="B3347" s="443"/>
      <c r="C3347" s="443"/>
      <c r="D3347" s="43"/>
      <c r="E3347" s="474"/>
      <c r="K3347" s="391"/>
      <c r="L3347" s="225"/>
      <c r="M3347" s="225"/>
      <c r="N3347" s="225"/>
      <c r="O3347" s="225"/>
      <c r="P3347" s="225"/>
    </row>
    <row r="3348" spans="1:16" s="281" customFormat="1" ht="24" customHeight="1">
      <c r="A3348" s="473"/>
      <c r="B3348" s="443"/>
      <c r="C3348" s="443"/>
      <c r="D3348" s="43"/>
      <c r="E3348" s="474"/>
      <c r="K3348" s="391"/>
      <c r="L3348" s="225"/>
      <c r="M3348" s="225"/>
      <c r="N3348" s="225"/>
      <c r="O3348" s="225"/>
      <c r="P3348" s="225"/>
    </row>
    <row r="3349" spans="1:16" s="281" customFormat="1" ht="24" customHeight="1">
      <c r="A3349" s="473"/>
      <c r="B3349" s="443"/>
      <c r="C3349" s="443"/>
      <c r="D3349" s="43"/>
      <c r="E3349" s="474"/>
      <c r="K3349" s="391"/>
      <c r="L3349" s="225"/>
      <c r="M3349" s="225"/>
      <c r="N3349" s="225"/>
      <c r="O3349" s="225"/>
      <c r="P3349" s="225"/>
    </row>
    <row r="3350" spans="1:16" s="281" customFormat="1" ht="24" customHeight="1">
      <c r="A3350" s="473"/>
      <c r="B3350" s="443"/>
      <c r="C3350" s="443"/>
      <c r="D3350" s="43"/>
      <c r="E3350" s="474"/>
      <c r="K3350" s="391"/>
      <c r="L3350" s="225"/>
      <c r="M3350" s="225"/>
      <c r="N3350" s="225"/>
      <c r="O3350" s="225"/>
      <c r="P3350" s="225"/>
    </row>
    <row r="3351" spans="1:16" s="281" customFormat="1" ht="24" customHeight="1">
      <c r="A3351" s="473"/>
      <c r="B3351" s="443"/>
      <c r="C3351" s="443"/>
      <c r="D3351" s="43"/>
      <c r="E3351" s="474"/>
      <c r="K3351" s="391"/>
      <c r="L3351" s="225"/>
      <c r="M3351" s="225"/>
      <c r="N3351" s="225"/>
      <c r="O3351" s="225"/>
      <c r="P3351" s="225"/>
    </row>
    <row r="3352" spans="1:16" s="281" customFormat="1" ht="24" customHeight="1">
      <c r="A3352" s="473"/>
      <c r="B3352" s="443"/>
      <c r="C3352" s="443"/>
      <c r="D3352" s="43"/>
      <c r="E3352" s="474"/>
      <c r="K3352" s="391"/>
      <c r="L3352" s="225"/>
      <c r="M3352" s="225"/>
      <c r="N3352" s="225"/>
      <c r="O3352" s="225"/>
      <c r="P3352" s="225"/>
    </row>
    <row r="3353" spans="1:16" s="281" customFormat="1" ht="24" customHeight="1">
      <c r="A3353" s="473"/>
      <c r="B3353" s="443"/>
      <c r="C3353" s="443"/>
      <c r="D3353" s="43"/>
      <c r="E3353" s="474"/>
      <c r="K3353" s="391"/>
      <c r="L3353" s="225"/>
      <c r="M3353" s="225"/>
      <c r="N3353" s="225"/>
      <c r="O3353" s="225"/>
      <c r="P3353" s="225"/>
    </row>
    <row r="3354" spans="1:16" s="281" customFormat="1" ht="24" customHeight="1">
      <c r="A3354" s="473"/>
      <c r="B3354" s="443"/>
      <c r="C3354" s="443"/>
      <c r="D3354" s="43"/>
      <c r="E3354" s="474"/>
      <c r="K3354" s="391"/>
      <c r="L3354" s="225"/>
      <c r="M3354" s="225"/>
      <c r="N3354" s="225"/>
      <c r="O3354" s="225"/>
      <c r="P3354" s="225"/>
    </row>
    <row r="3355" spans="1:16" s="281" customFormat="1" ht="24" customHeight="1">
      <c r="A3355" s="473"/>
      <c r="B3355" s="443"/>
      <c r="C3355" s="443"/>
      <c r="D3355" s="43"/>
      <c r="E3355" s="474"/>
      <c r="K3355" s="391"/>
      <c r="L3355" s="225"/>
      <c r="M3355" s="225"/>
      <c r="N3355" s="225"/>
      <c r="O3355" s="225"/>
      <c r="P3355" s="225"/>
    </row>
    <row r="3356" spans="1:16" s="281" customFormat="1" ht="24" customHeight="1">
      <c r="A3356" s="473"/>
      <c r="B3356" s="443"/>
      <c r="C3356" s="443"/>
      <c r="D3356" s="43"/>
      <c r="E3356" s="474"/>
      <c r="K3356" s="391"/>
      <c r="L3356" s="225"/>
      <c r="M3356" s="225"/>
      <c r="N3356" s="225"/>
      <c r="O3356" s="225"/>
      <c r="P3356" s="225"/>
    </row>
    <row r="3357" spans="1:16" s="281" customFormat="1" ht="24" customHeight="1">
      <c r="A3357" s="473"/>
      <c r="B3357" s="443"/>
      <c r="C3357" s="443"/>
      <c r="D3357" s="43"/>
      <c r="E3357" s="474"/>
      <c r="K3357" s="391"/>
      <c r="L3357" s="225"/>
      <c r="M3357" s="225"/>
      <c r="N3357" s="225"/>
      <c r="O3357" s="225"/>
      <c r="P3357" s="225"/>
    </row>
    <row r="3358" spans="1:16" s="281" customFormat="1" ht="24" customHeight="1">
      <c r="A3358" s="473"/>
      <c r="B3358" s="443"/>
      <c r="C3358" s="443"/>
      <c r="D3358" s="43"/>
      <c r="E3358" s="474"/>
      <c r="K3358" s="391"/>
      <c r="L3358" s="225"/>
      <c r="M3358" s="225"/>
      <c r="N3358" s="225"/>
      <c r="O3358" s="225"/>
      <c r="P3358" s="225"/>
    </row>
    <row r="3359" spans="1:16" s="281" customFormat="1" ht="24" customHeight="1">
      <c r="A3359" s="473"/>
      <c r="B3359" s="443"/>
      <c r="C3359" s="443"/>
      <c r="D3359" s="43"/>
      <c r="E3359" s="474"/>
      <c r="K3359" s="391"/>
      <c r="L3359" s="225"/>
      <c r="M3359" s="225"/>
      <c r="N3359" s="225"/>
      <c r="O3359" s="225"/>
      <c r="P3359" s="225"/>
    </row>
    <row r="3360" spans="1:16" s="281" customFormat="1" ht="24" customHeight="1">
      <c r="A3360" s="473"/>
      <c r="B3360" s="443"/>
      <c r="C3360" s="443"/>
      <c r="D3360" s="43"/>
      <c r="E3360" s="474"/>
      <c r="K3360" s="391"/>
      <c r="L3360" s="225"/>
      <c r="M3360" s="225"/>
      <c r="N3360" s="225"/>
      <c r="O3360" s="225"/>
      <c r="P3360" s="225"/>
    </row>
    <row r="3361" spans="1:16" s="281" customFormat="1" ht="24" customHeight="1">
      <c r="A3361" s="473"/>
      <c r="B3361" s="443"/>
      <c r="C3361" s="443"/>
      <c r="D3361" s="43"/>
      <c r="E3361" s="474"/>
      <c r="K3361" s="391"/>
      <c r="L3361" s="225"/>
      <c r="M3361" s="225"/>
      <c r="N3361" s="225"/>
      <c r="O3361" s="225"/>
      <c r="P3361" s="225"/>
    </row>
    <row r="3362" spans="1:16" s="281" customFormat="1" ht="24" customHeight="1">
      <c r="A3362" s="473"/>
      <c r="B3362" s="443"/>
      <c r="C3362" s="443"/>
      <c r="D3362" s="43"/>
      <c r="E3362" s="474"/>
      <c r="K3362" s="391"/>
      <c r="L3362" s="225"/>
      <c r="M3362" s="225"/>
      <c r="N3362" s="225"/>
      <c r="O3362" s="225"/>
      <c r="P3362" s="225"/>
    </row>
    <row r="3363" spans="1:16" s="281" customFormat="1" ht="24" customHeight="1">
      <c r="A3363" s="473"/>
      <c r="B3363" s="443"/>
      <c r="C3363" s="443"/>
      <c r="D3363" s="43"/>
      <c r="E3363" s="474"/>
      <c r="K3363" s="391"/>
      <c r="L3363" s="225"/>
      <c r="M3363" s="225"/>
      <c r="N3363" s="225"/>
      <c r="O3363" s="225"/>
      <c r="P3363" s="225"/>
    </row>
    <row r="3364" spans="1:16" s="281" customFormat="1" ht="24" customHeight="1">
      <c r="A3364" s="473"/>
      <c r="B3364" s="443"/>
      <c r="C3364" s="443"/>
      <c r="D3364" s="43"/>
      <c r="E3364" s="474"/>
      <c r="K3364" s="391"/>
      <c r="L3364" s="225"/>
      <c r="M3364" s="225"/>
      <c r="N3364" s="225"/>
      <c r="O3364" s="225"/>
      <c r="P3364" s="225"/>
    </row>
    <row r="3365" spans="1:16" s="281" customFormat="1" ht="24" customHeight="1">
      <c r="A3365" s="473"/>
      <c r="B3365" s="443"/>
      <c r="C3365" s="443"/>
      <c r="D3365" s="43"/>
      <c r="E3365" s="474"/>
      <c r="K3365" s="391"/>
      <c r="L3365" s="225"/>
      <c r="M3365" s="225"/>
      <c r="N3365" s="225"/>
      <c r="O3365" s="225"/>
      <c r="P3365" s="225"/>
    </row>
    <row r="3366" spans="1:16" s="281" customFormat="1" ht="24" customHeight="1">
      <c r="A3366" s="473"/>
      <c r="B3366" s="443"/>
      <c r="C3366" s="443"/>
      <c r="D3366" s="43"/>
      <c r="E3366" s="474"/>
      <c r="K3366" s="391"/>
      <c r="L3366" s="225"/>
      <c r="M3366" s="225"/>
      <c r="N3366" s="225"/>
      <c r="O3366" s="225"/>
      <c r="P3366" s="225"/>
    </row>
    <row r="3367" spans="1:16" s="281" customFormat="1" ht="24" customHeight="1">
      <c r="A3367" s="473"/>
      <c r="B3367" s="443"/>
      <c r="C3367" s="443"/>
      <c r="D3367" s="43"/>
      <c r="E3367" s="474"/>
      <c r="K3367" s="391"/>
      <c r="L3367" s="225"/>
      <c r="M3367" s="225"/>
      <c r="N3367" s="225"/>
      <c r="O3367" s="225"/>
      <c r="P3367" s="225"/>
    </row>
    <row r="3368" spans="1:16" s="281" customFormat="1" ht="24" customHeight="1">
      <c r="A3368" s="473"/>
      <c r="B3368" s="443"/>
      <c r="C3368" s="443"/>
      <c r="D3368" s="43"/>
      <c r="E3368" s="474"/>
      <c r="K3368" s="391"/>
      <c r="L3368" s="225"/>
      <c r="M3368" s="225"/>
      <c r="N3368" s="225"/>
      <c r="O3368" s="225"/>
      <c r="P3368" s="225"/>
    </row>
    <row r="3369" spans="1:16" s="281" customFormat="1" ht="24" customHeight="1">
      <c r="A3369" s="473"/>
      <c r="B3369" s="443"/>
      <c r="C3369" s="443"/>
      <c r="D3369" s="43"/>
      <c r="E3369" s="474"/>
      <c r="K3369" s="391"/>
      <c r="L3369" s="225"/>
      <c r="M3369" s="225"/>
      <c r="N3369" s="225"/>
      <c r="O3369" s="225"/>
      <c r="P3369" s="225"/>
    </row>
    <row r="3370" spans="1:16" s="281" customFormat="1" ht="24" customHeight="1">
      <c r="A3370" s="473"/>
      <c r="B3370" s="443"/>
      <c r="C3370" s="443"/>
      <c r="D3370" s="43"/>
      <c r="E3370" s="474"/>
      <c r="K3370" s="391"/>
      <c r="L3370" s="225"/>
      <c r="M3370" s="225"/>
      <c r="N3370" s="225"/>
      <c r="O3370" s="225"/>
      <c r="P3370" s="225"/>
    </row>
    <row r="3371" spans="1:16" s="281" customFormat="1" ht="24" customHeight="1">
      <c r="A3371" s="473"/>
      <c r="B3371" s="443"/>
      <c r="C3371" s="443"/>
      <c r="D3371" s="43"/>
      <c r="E3371" s="474"/>
      <c r="K3371" s="391"/>
      <c r="L3371" s="225"/>
      <c r="M3371" s="225"/>
      <c r="N3371" s="225"/>
      <c r="O3371" s="225"/>
      <c r="P3371" s="225"/>
    </row>
    <row r="3372" spans="1:16" s="281" customFormat="1" ht="24" customHeight="1">
      <c r="A3372" s="473"/>
      <c r="B3372" s="443"/>
      <c r="C3372" s="443"/>
      <c r="D3372" s="43"/>
      <c r="E3372" s="474"/>
      <c r="K3372" s="391"/>
      <c r="L3372" s="225"/>
      <c r="M3372" s="225"/>
      <c r="N3372" s="225"/>
      <c r="O3372" s="225"/>
      <c r="P3372" s="225"/>
    </row>
    <row r="3373" spans="1:16" s="281" customFormat="1" ht="24" customHeight="1">
      <c r="A3373" s="473"/>
      <c r="B3373" s="443"/>
      <c r="C3373" s="443"/>
      <c r="D3373" s="43"/>
      <c r="E3373" s="474"/>
      <c r="K3373" s="391"/>
      <c r="L3373" s="225"/>
      <c r="M3373" s="225"/>
      <c r="N3373" s="225"/>
      <c r="O3373" s="225"/>
      <c r="P3373" s="225"/>
    </row>
    <row r="3374" spans="1:16" s="281" customFormat="1" ht="24" customHeight="1">
      <c r="A3374" s="473"/>
      <c r="B3374" s="443"/>
      <c r="C3374" s="443"/>
      <c r="D3374" s="43"/>
      <c r="E3374" s="474"/>
      <c r="K3374" s="391"/>
      <c r="L3374" s="225"/>
      <c r="M3374" s="225"/>
      <c r="N3374" s="225"/>
      <c r="O3374" s="225"/>
      <c r="P3374" s="225"/>
    </row>
    <row r="3375" spans="1:16" s="281" customFormat="1" ht="24" customHeight="1">
      <c r="A3375" s="473"/>
      <c r="B3375" s="443"/>
      <c r="C3375" s="443"/>
      <c r="D3375" s="43"/>
      <c r="E3375" s="474"/>
      <c r="K3375" s="391"/>
      <c r="L3375" s="225"/>
      <c r="M3375" s="225"/>
      <c r="N3375" s="225"/>
      <c r="O3375" s="225"/>
      <c r="P3375" s="225"/>
    </row>
    <row r="3376" spans="1:16" s="281" customFormat="1" ht="24" customHeight="1">
      <c r="A3376" s="473"/>
      <c r="B3376" s="443"/>
      <c r="C3376" s="443"/>
      <c r="D3376" s="43"/>
      <c r="E3376" s="474"/>
      <c r="K3376" s="391"/>
      <c r="L3376" s="225"/>
      <c r="M3376" s="225"/>
      <c r="N3376" s="225"/>
      <c r="O3376" s="225"/>
      <c r="P3376" s="225"/>
    </row>
    <row r="3377" spans="1:16" s="281" customFormat="1" ht="24" customHeight="1">
      <c r="A3377" s="473"/>
      <c r="B3377" s="443"/>
      <c r="C3377" s="443"/>
      <c r="D3377" s="43"/>
      <c r="E3377" s="474"/>
      <c r="K3377" s="391"/>
      <c r="L3377" s="225"/>
      <c r="M3377" s="225"/>
      <c r="N3377" s="225"/>
      <c r="O3377" s="225"/>
      <c r="P3377" s="225"/>
    </row>
    <row r="3378" spans="1:16" s="281" customFormat="1" ht="24" customHeight="1">
      <c r="A3378" s="473"/>
      <c r="B3378" s="443"/>
      <c r="C3378" s="443"/>
      <c r="D3378" s="43"/>
      <c r="E3378" s="474"/>
      <c r="K3378" s="391"/>
      <c r="L3378" s="225"/>
      <c r="M3378" s="225"/>
      <c r="N3378" s="225"/>
      <c r="O3378" s="225"/>
      <c r="P3378" s="225"/>
    </row>
    <row r="3379" spans="1:16" s="281" customFormat="1" ht="24" customHeight="1">
      <c r="A3379" s="473"/>
      <c r="B3379" s="443"/>
      <c r="C3379" s="443"/>
      <c r="D3379" s="43"/>
      <c r="E3379" s="474"/>
      <c r="K3379" s="391"/>
      <c r="L3379" s="225"/>
      <c r="M3379" s="225"/>
      <c r="N3379" s="225"/>
      <c r="O3379" s="225"/>
      <c r="P3379" s="225"/>
    </row>
    <row r="3380" spans="1:16" s="281" customFormat="1" ht="24" customHeight="1">
      <c r="A3380" s="473"/>
      <c r="B3380" s="443"/>
      <c r="C3380" s="443"/>
      <c r="D3380" s="43"/>
      <c r="E3380" s="474"/>
      <c r="K3380" s="391"/>
      <c r="L3380" s="225"/>
      <c r="M3380" s="225"/>
      <c r="N3380" s="225"/>
      <c r="O3380" s="225"/>
      <c r="P3380" s="225"/>
    </row>
    <row r="3381" spans="1:16" s="281" customFormat="1" ht="24" customHeight="1">
      <c r="A3381" s="473"/>
      <c r="B3381" s="443"/>
      <c r="C3381" s="443"/>
      <c r="D3381" s="43"/>
      <c r="E3381" s="474"/>
      <c r="K3381" s="391"/>
      <c r="L3381" s="225"/>
      <c r="M3381" s="225"/>
      <c r="N3381" s="225"/>
      <c r="O3381" s="225"/>
      <c r="P3381" s="225"/>
    </row>
    <row r="3382" spans="1:16" s="281" customFormat="1" ht="24" customHeight="1">
      <c r="A3382" s="473"/>
      <c r="B3382" s="443"/>
      <c r="C3382" s="443"/>
      <c r="D3382" s="43"/>
      <c r="E3382" s="474"/>
      <c r="K3382" s="391"/>
      <c r="L3382" s="225"/>
      <c r="M3382" s="225"/>
      <c r="N3382" s="225"/>
      <c r="O3382" s="225"/>
      <c r="P3382" s="225"/>
    </row>
    <row r="3383" spans="1:16" s="281" customFormat="1" ht="24" customHeight="1">
      <c r="A3383" s="473"/>
      <c r="B3383" s="443"/>
      <c r="C3383" s="443"/>
      <c r="D3383" s="43"/>
      <c r="E3383" s="474"/>
      <c r="K3383" s="391"/>
      <c r="L3383" s="225"/>
      <c r="M3383" s="225"/>
      <c r="N3383" s="225"/>
      <c r="O3383" s="225"/>
      <c r="P3383" s="225"/>
    </row>
    <row r="3384" spans="1:16" s="281" customFormat="1" ht="24" customHeight="1">
      <c r="A3384" s="473"/>
      <c r="B3384" s="443"/>
      <c r="C3384" s="443"/>
      <c r="D3384" s="43"/>
      <c r="E3384" s="474"/>
      <c r="K3384" s="391"/>
      <c r="L3384" s="225"/>
      <c r="M3384" s="225"/>
      <c r="N3384" s="225"/>
      <c r="O3384" s="225"/>
      <c r="P3384" s="225"/>
    </row>
    <row r="3385" spans="1:16" s="281" customFormat="1" ht="24" customHeight="1">
      <c r="A3385" s="473"/>
      <c r="B3385" s="443"/>
      <c r="C3385" s="443"/>
      <c r="D3385" s="43"/>
      <c r="E3385" s="474"/>
      <c r="K3385" s="391"/>
      <c r="L3385" s="225"/>
      <c r="M3385" s="225"/>
      <c r="N3385" s="225"/>
      <c r="O3385" s="225"/>
      <c r="P3385" s="225"/>
    </row>
    <row r="3386" spans="1:16" s="281" customFormat="1" ht="24" customHeight="1">
      <c r="A3386" s="473"/>
      <c r="B3386" s="443"/>
      <c r="C3386" s="443"/>
      <c r="D3386" s="43"/>
      <c r="E3386" s="474"/>
      <c r="K3386" s="391"/>
      <c r="L3386" s="225"/>
      <c r="M3386" s="225"/>
      <c r="N3386" s="225"/>
      <c r="O3386" s="225"/>
      <c r="P3386" s="225"/>
    </row>
    <row r="3387" spans="1:16" s="281" customFormat="1" ht="24" customHeight="1">
      <c r="A3387" s="473"/>
      <c r="B3387" s="443"/>
      <c r="C3387" s="443"/>
      <c r="D3387" s="43"/>
      <c r="E3387" s="474"/>
      <c r="K3387" s="391"/>
      <c r="L3387" s="225"/>
      <c r="M3387" s="225"/>
      <c r="N3387" s="225"/>
      <c r="O3387" s="225"/>
      <c r="P3387" s="225"/>
    </row>
    <row r="3388" spans="1:16" s="281" customFormat="1" ht="24" customHeight="1">
      <c r="A3388" s="473"/>
      <c r="B3388" s="443"/>
      <c r="C3388" s="443"/>
      <c r="D3388" s="43"/>
      <c r="E3388" s="474"/>
      <c r="K3388" s="391"/>
      <c r="L3388" s="225"/>
      <c r="M3388" s="225"/>
      <c r="N3388" s="225"/>
      <c r="O3388" s="225"/>
      <c r="P3388" s="225"/>
    </row>
    <row r="3389" spans="1:16" s="281" customFormat="1" ht="24" customHeight="1">
      <c r="A3389" s="473"/>
      <c r="B3389" s="443"/>
      <c r="C3389" s="443"/>
      <c r="D3389" s="43"/>
      <c r="E3389" s="474"/>
      <c r="K3389" s="391"/>
      <c r="L3389" s="225"/>
      <c r="M3389" s="225"/>
      <c r="N3389" s="225"/>
      <c r="O3389" s="225"/>
      <c r="P3389" s="225"/>
    </row>
    <row r="3390" spans="1:16" s="281" customFormat="1" ht="24" customHeight="1">
      <c r="A3390" s="473"/>
      <c r="B3390" s="443"/>
      <c r="C3390" s="443"/>
      <c r="D3390" s="43"/>
      <c r="E3390" s="474"/>
      <c r="K3390" s="391"/>
      <c r="L3390" s="225"/>
      <c r="M3390" s="225"/>
      <c r="N3390" s="225"/>
      <c r="O3390" s="225"/>
      <c r="P3390" s="225"/>
    </row>
    <row r="3391" spans="1:16" s="281" customFormat="1" ht="24" customHeight="1">
      <c r="A3391" s="473"/>
      <c r="B3391" s="443"/>
      <c r="C3391" s="443"/>
      <c r="D3391" s="43"/>
      <c r="E3391" s="474"/>
      <c r="K3391" s="391"/>
      <c r="L3391" s="225"/>
      <c r="M3391" s="225"/>
      <c r="N3391" s="225"/>
      <c r="O3391" s="225"/>
      <c r="P3391" s="225"/>
    </row>
    <row r="3392" spans="1:16" s="281" customFormat="1" ht="24" customHeight="1">
      <c r="A3392" s="473"/>
      <c r="B3392" s="443"/>
      <c r="C3392" s="443"/>
      <c r="D3392" s="43"/>
      <c r="E3392" s="474"/>
      <c r="K3392" s="391"/>
      <c r="L3392" s="225"/>
      <c r="M3392" s="225"/>
      <c r="N3392" s="225"/>
      <c r="O3392" s="225"/>
      <c r="P3392" s="225"/>
    </row>
    <row r="3393" spans="1:16" s="281" customFormat="1" ht="24" customHeight="1">
      <c r="A3393" s="473"/>
      <c r="B3393" s="443"/>
      <c r="C3393" s="443"/>
      <c r="D3393" s="43"/>
      <c r="E3393" s="474"/>
      <c r="K3393" s="391"/>
      <c r="L3393" s="225"/>
      <c r="M3393" s="225"/>
      <c r="N3393" s="225"/>
      <c r="O3393" s="225"/>
      <c r="P3393" s="225"/>
    </row>
    <row r="3394" spans="1:16" s="281" customFormat="1" ht="24" customHeight="1">
      <c r="A3394" s="473"/>
      <c r="B3394" s="443"/>
      <c r="C3394" s="443"/>
      <c r="D3394" s="43"/>
      <c r="E3394" s="474"/>
      <c r="K3394" s="391"/>
      <c r="L3394" s="225"/>
      <c r="M3394" s="225"/>
      <c r="N3394" s="225"/>
      <c r="O3394" s="225"/>
      <c r="P3394" s="225"/>
    </row>
    <row r="3395" spans="1:16" s="281" customFormat="1" ht="24" customHeight="1">
      <c r="A3395" s="473"/>
      <c r="B3395" s="443"/>
      <c r="C3395" s="443"/>
      <c r="D3395" s="43"/>
      <c r="E3395" s="474"/>
      <c r="K3395" s="391"/>
      <c r="L3395" s="225"/>
      <c r="M3395" s="225"/>
      <c r="N3395" s="225"/>
      <c r="O3395" s="225"/>
      <c r="P3395" s="225"/>
    </row>
    <row r="3396" spans="1:16" s="281" customFormat="1" ht="24" customHeight="1">
      <c r="A3396" s="473"/>
      <c r="B3396" s="443"/>
      <c r="C3396" s="443"/>
      <c r="D3396" s="43"/>
      <c r="E3396" s="474"/>
      <c r="K3396" s="391"/>
      <c r="L3396" s="225"/>
      <c r="M3396" s="225"/>
      <c r="N3396" s="225"/>
      <c r="O3396" s="225"/>
      <c r="P3396" s="225"/>
    </row>
    <row r="3397" spans="1:16" s="281" customFormat="1" ht="24" customHeight="1">
      <c r="A3397" s="473"/>
      <c r="B3397" s="443"/>
      <c r="C3397" s="443"/>
      <c r="D3397" s="43"/>
      <c r="E3397" s="474"/>
      <c r="K3397" s="391"/>
      <c r="L3397" s="225"/>
      <c r="M3397" s="225"/>
      <c r="N3397" s="225"/>
      <c r="O3397" s="225"/>
      <c r="P3397" s="225"/>
    </row>
    <row r="3398" spans="1:16" s="281" customFormat="1" ht="24" customHeight="1">
      <c r="A3398" s="473"/>
      <c r="B3398" s="443"/>
      <c r="C3398" s="443"/>
      <c r="D3398" s="43"/>
      <c r="E3398" s="474"/>
      <c r="K3398" s="391"/>
      <c r="L3398" s="225"/>
      <c r="M3398" s="225"/>
      <c r="N3398" s="225"/>
      <c r="O3398" s="225"/>
      <c r="P3398" s="225"/>
    </row>
    <row r="3399" spans="1:16" s="281" customFormat="1" ht="24" customHeight="1">
      <c r="A3399" s="473"/>
      <c r="B3399" s="443"/>
      <c r="C3399" s="443"/>
      <c r="D3399" s="43"/>
      <c r="E3399" s="474"/>
      <c r="K3399" s="391"/>
      <c r="L3399" s="225"/>
      <c r="M3399" s="225"/>
      <c r="N3399" s="225"/>
      <c r="O3399" s="225"/>
      <c r="P3399" s="225"/>
    </row>
    <row r="3400" spans="1:16" s="281" customFormat="1" ht="24" customHeight="1">
      <c r="A3400" s="473"/>
      <c r="B3400" s="443"/>
      <c r="C3400" s="443"/>
      <c r="D3400" s="43"/>
      <c r="E3400" s="474"/>
      <c r="K3400" s="391"/>
      <c r="L3400" s="225"/>
      <c r="M3400" s="225"/>
      <c r="N3400" s="225"/>
      <c r="O3400" s="225"/>
      <c r="P3400" s="225"/>
    </row>
    <row r="3401" spans="1:16" s="281" customFormat="1" ht="24" customHeight="1">
      <c r="A3401" s="473"/>
      <c r="B3401" s="443"/>
      <c r="C3401" s="443"/>
      <c r="D3401" s="43"/>
      <c r="E3401" s="474"/>
      <c r="K3401" s="391"/>
      <c r="L3401" s="225"/>
      <c r="M3401" s="225"/>
      <c r="N3401" s="225"/>
      <c r="O3401" s="225"/>
      <c r="P3401" s="225"/>
    </row>
    <row r="3402" spans="1:16" s="281" customFormat="1" ht="24" customHeight="1">
      <c r="A3402" s="473"/>
      <c r="B3402" s="443"/>
      <c r="C3402" s="443"/>
      <c r="D3402" s="43"/>
      <c r="E3402" s="474"/>
      <c r="K3402" s="391"/>
      <c r="L3402" s="225"/>
      <c r="M3402" s="225"/>
      <c r="N3402" s="225"/>
      <c r="O3402" s="225"/>
      <c r="P3402" s="225"/>
    </row>
    <row r="3403" spans="1:16" s="281" customFormat="1" ht="24" customHeight="1">
      <c r="A3403" s="473"/>
      <c r="B3403" s="443"/>
      <c r="C3403" s="443"/>
      <c r="D3403" s="43"/>
      <c r="E3403" s="474"/>
      <c r="K3403" s="391"/>
      <c r="L3403" s="225"/>
      <c r="M3403" s="225"/>
      <c r="N3403" s="225"/>
      <c r="O3403" s="225"/>
      <c r="P3403" s="225"/>
    </row>
    <row r="3404" spans="1:16" s="281" customFormat="1" ht="24" customHeight="1">
      <c r="A3404" s="473"/>
      <c r="B3404" s="443"/>
      <c r="C3404" s="443"/>
      <c r="D3404" s="43"/>
      <c r="E3404" s="474"/>
      <c r="K3404" s="391"/>
      <c r="L3404" s="225"/>
      <c r="M3404" s="225"/>
      <c r="N3404" s="225"/>
      <c r="O3404" s="225"/>
      <c r="P3404" s="225"/>
    </row>
    <row r="3405" spans="1:16" s="281" customFormat="1" ht="24" customHeight="1">
      <c r="A3405" s="473"/>
      <c r="B3405" s="443"/>
      <c r="C3405" s="443"/>
      <c r="D3405" s="43"/>
      <c r="E3405" s="474"/>
      <c r="K3405" s="391"/>
      <c r="L3405" s="225"/>
      <c r="M3405" s="225"/>
      <c r="N3405" s="225"/>
      <c r="O3405" s="225"/>
      <c r="P3405" s="225"/>
    </row>
    <row r="3406" spans="1:16" s="281" customFormat="1" ht="24" customHeight="1">
      <c r="A3406" s="473"/>
      <c r="B3406" s="443"/>
      <c r="C3406" s="443"/>
      <c r="D3406" s="43"/>
      <c r="E3406" s="474"/>
      <c r="K3406" s="391"/>
      <c r="L3406" s="225"/>
      <c r="M3406" s="225"/>
      <c r="N3406" s="225"/>
      <c r="O3406" s="225"/>
      <c r="P3406" s="225"/>
    </row>
    <row r="3407" spans="1:16" s="281" customFormat="1" ht="24" customHeight="1">
      <c r="A3407" s="473"/>
      <c r="B3407" s="443"/>
      <c r="C3407" s="443"/>
      <c r="D3407" s="43"/>
      <c r="E3407" s="474"/>
      <c r="K3407" s="391"/>
      <c r="L3407" s="225"/>
      <c r="M3407" s="225"/>
      <c r="N3407" s="225"/>
      <c r="O3407" s="225"/>
      <c r="P3407" s="225"/>
    </row>
    <row r="3408" spans="1:16" s="281" customFormat="1" ht="24" customHeight="1">
      <c r="A3408" s="473"/>
      <c r="B3408" s="443"/>
      <c r="C3408" s="443"/>
      <c r="D3408" s="43"/>
      <c r="E3408" s="474"/>
      <c r="K3408" s="391"/>
      <c r="L3408" s="225"/>
      <c r="M3408" s="225"/>
      <c r="N3408" s="225"/>
      <c r="O3408" s="225"/>
      <c r="P3408" s="225"/>
    </row>
    <row r="3409" spans="1:16" s="281" customFormat="1" ht="24" customHeight="1">
      <c r="A3409" s="473"/>
      <c r="B3409" s="443"/>
      <c r="C3409" s="443"/>
      <c r="D3409" s="43"/>
      <c r="E3409" s="474"/>
      <c r="K3409" s="391"/>
      <c r="L3409" s="225"/>
      <c r="M3409" s="225"/>
      <c r="N3409" s="225"/>
      <c r="O3409" s="225"/>
      <c r="P3409" s="225"/>
    </row>
    <row r="3410" spans="1:16" s="281" customFormat="1" ht="24" customHeight="1">
      <c r="A3410" s="473"/>
      <c r="B3410" s="443"/>
      <c r="C3410" s="443"/>
      <c r="D3410" s="43"/>
      <c r="E3410" s="474"/>
      <c r="K3410" s="391"/>
      <c r="L3410" s="225"/>
      <c r="M3410" s="225"/>
      <c r="N3410" s="225"/>
      <c r="O3410" s="225"/>
      <c r="P3410" s="225"/>
    </row>
    <row r="3411" spans="1:16" s="281" customFormat="1" ht="24" customHeight="1">
      <c r="A3411" s="473"/>
      <c r="B3411" s="443"/>
      <c r="C3411" s="443"/>
      <c r="D3411" s="43"/>
      <c r="E3411" s="474"/>
      <c r="K3411" s="391"/>
      <c r="L3411" s="225"/>
      <c r="M3411" s="225"/>
      <c r="N3411" s="225"/>
      <c r="O3411" s="225"/>
      <c r="P3411" s="225"/>
    </row>
    <row r="3412" spans="1:16" s="281" customFormat="1" ht="24" customHeight="1">
      <c r="A3412" s="473"/>
      <c r="B3412" s="443"/>
      <c r="C3412" s="443"/>
      <c r="D3412" s="43"/>
      <c r="E3412" s="474"/>
      <c r="K3412" s="391"/>
      <c r="L3412" s="225"/>
      <c r="M3412" s="225"/>
      <c r="N3412" s="225"/>
      <c r="O3412" s="225"/>
      <c r="P3412" s="225"/>
    </row>
    <row r="3413" spans="1:16" s="281" customFormat="1" ht="24" customHeight="1">
      <c r="A3413" s="473"/>
      <c r="B3413" s="443"/>
      <c r="C3413" s="443"/>
      <c r="D3413" s="43"/>
      <c r="E3413" s="474"/>
      <c r="K3413" s="391"/>
      <c r="L3413" s="225"/>
      <c r="M3413" s="225"/>
      <c r="N3413" s="225"/>
      <c r="O3413" s="225"/>
      <c r="P3413" s="225"/>
    </row>
    <row r="3414" spans="1:16" s="281" customFormat="1" ht="24" customHeight="1">
      <c r="A3414" s="473"/>
      <c r="B3414" s="443"/>
      <c r="C3414" s="443"/>
      <c r="D3414" s="43"/>
      <c r="E3414" s="474"/>
      <c r="K3414" s="391"/>
      <c r="L3414" s="225"/>
      <c r="M3414" s="225"/>
      <c r="N3414" s="225"/>
      <c r="O3414" s="225"/>
      <c r="P3414" s="225"/>
    </row>
    <row r="3415" spans="1:16" s="281" customFormat="1" ht="24" customHeight="1">
      <c r="A3415" s="473"/>
      <c r="B3415" s="443"/>
      <c r="C3415" s="443"/>
      <c r="D3415" s="43"/>
      <c r="E3415" s="474"/>
      <c r="K3415" s="391"/>
      <c r="L3415" s="225"/>
      <c r="M3415" s="225"/>
      <c r="N3415" s="225"/>
      <c r="O3415" s="225"/>
      <c r="P3415" s="225"/>
    </row>
    <row r="3416" spans="1:16" s="281" customFormat="1" ht="24" customHeight="1">
      <c r="A3416" s="473"/>
      <c r="B3416" s="443"/>
      <c r="C3416" s="443"/>
      <c r="D3416" s="43"/>
      <c r="E3416" s="474"/>
      <c r="K3416" s="391"/>
      <c r="L3416" s="225"/>
      <c r="M3416" s="225"/>
      <c r="N3416" s="225"/>
      <c r="O3416" s="225"/>
      <c r="P3416" s="225"/>
    </row>
    <row r="3417" spans="1:16" s="281" customFormat="1" ht="24" customHeight="1">
      <c r="A3417" s="473"/>
      <c r="B3417" s="443"/>
      <c r="C3417" s="443"/>
      <c r="D3417" s="43"/>
      <c r="E3417" s="474"/>
      <c r="K3417" s="391"/>
      <c r="L3417" s="225"/>
      <c r="M3417" s="225"/>
      <c r="N3417" s="225"/>
      <c r="O3417" s="225"/>
      <c r="P3417" s="225"/>
    </row>
    <row r="3418" spans="1:16" s="281" customFormat="1" ht="24" customHeight="1">
      <c r="A3418" s="473"/>
      <c r="B3418" s="443"/>
      <c r="C3418" s="443"/>
      <c r="D3418" s="43"/>
      <c r="E3418" s="474"/>
      <c r="K3418" s="391"/>
      <c r="L3418" s="225"/>
      <c r="M3418" s="225"/>
      <c r="N3418" s="225"/>
      <c r="O3418" s="225"/>
      <c r="P3418" s="225"/>
    </row>
    <row r="3419" spans="1:16" s="281" customFormat="1" ht="24" customHeight="1">
      <c r="A3419" s="473"/>
      <c r="B3419" s="443"/>
      <c r="C3419" s="443"/>
      <c r="D3419" s="43"/>
      <c r="E3419" s="474"/>
      <c r="K3419" s="391"/>
      <c r="L3419" s="225"/>
      <c r="M3419" s="225"/>
      <c r="N3419" s="225"/>
      <c r="O3419" s="225"/>
      <c r="P3419" s="225"/>
    </row>
    <row r="3420" spans="1:16" s="281" customFormat="1" ht="24" customHeight="1">
      <c r="A3420" s="473"/>
      <c r="B3420" s="443"/>
      <c r="C3420" s="443"/>
      <c r="D3420" s="43"/>
      <c r="E3420" s="474"/>
      <c r="K3420" s="391"/>
      <c r="L3420" s="225"/>
      <c r="M3420" s="225"/>
      <c r="N3420" s="225"/>
      <c r="O3420" s="225"/>
      <c r="P3420" s="225"/>
    </row>
    <row r="3421" spans="1:16" s="281" customFormat="1" ht="24" customHeight="1">
      <c r="A3421" s="473"/>
      <c r="B3421" s="443"/>
      <c r="C3421" s="443"/>
      <c r="D3421" s="43"/>
      <c r="E3421" s="474"/>
      <c r="K3421" s="391"/>
      <c r="L3421" s="225"/>
      <c r="M3421" s="225"/>
      <c r="N3421" s="225"/>
      <c r="O3421" s="225"/>
      <c r="P3421" s="225"/>
    </row>
    <row r="3422" spans="1:16" s="281" customFormat="1" ht="24" customHeight="1">
      <c r="A3422" s="473"/>
      <c r="B3422" s="443"/>
      <c r="C3422" s="443"/>
      <c r="D3422" s="43"/>
      <c r="E3422" s="474"/>
      <c r="K3422" s="391"/>
      <c r="L3422" s="225"/>
      <c r="M3422" s="225"/>
      <c r="N3422" s="225"/>
      <c r="O3422" s="225"/>
      <c r="P3422" s="225"/>
    </row>
    <row r="3423" spans="1:16" s="281" customFormat="1" ht="24" customHeight="1">
      <c r="A3423" s="473"/>
      <c r="B3423" s="443"/>
      <c r="C3423" s="443"/>
      <c r="D3423" s="43"/>
      <c r="E3423" s="474"/>
      <c r="K3423" s="391"/>
      <c r="L3423" s="225"/>
      <c r="M3423" s="225"/>
      <c r="N3423" s="225"/>
      <c r="O3423" s="225"/>
      <c r="P3423" s="225"/>
    </row>
    <row r="3424" spans="1:16" s="281" customFormat="1" ht="24" customHeight="1">
      <c r="A3424" s="473"/>
      <c r="B3424" s="443"/>
      <c r="C3424" s="443"/>
      <c r="D3424" s="43"/>
      <c r="E3424" s="474"/>
      <c r="K3424" s="391"/>
      <c r="L3424" s="225"/>
      <c r="M3424" s="225"/>
      <c r="N3424" s="225"/>
      <c r="O3424" s="225"/>
      <c r="P3424" s="225"/>
    </row>
    <row r="3425" spans="1:16" s="281" customFormat="1" ht="24" customHeight="1">
      <c r="A3425" s="473"/>
      <c r="B3425" s="443"/>
      <c r="C3425" s="443"/>
      <c r="D3425" s="43"/>
      <c r="E3425" s="474"/>
      <c r="K3425" s="391"/>
      <c r="L3425" s="225"/>
      <c r="M3425" s="225"/>
      <c r="N3425" s="225"/>
      <c r="O3425" s="225"/>
      <c r="P3425" s="225"/>
    </row>
    <row r="3426" spans="1:16" s="281" customFormat="1" ht="24" customHeight="1">
      <c r="A3426" s="473"/>
      <c r="B3426" s="443"/>
      <c r="C3426" s="443"/>
      <c r="D3426" s="43"/>
      <c r="E3426" s="474"/>
      <c r="K3426" s="391"/>
      <c r="L3426" s="225"/>
      <c r="M3426" s="225"/>
      <c r="N3426" s="225"/>
      <c r="O3426" s="225"/>
      <c r="P3426" s="225"/>
    </row>
    <row r="3427" spans="1:16" s="281" customFormat="1" ht="24" customHeight="1">
      <c r="A3427" s="473"/>
      <c r="B3427" s="443"/>
      <c r="C3427" s="443"/>
      <c r="D3427" s="43"/>
      <c r="E3427" s="474"/>
      <c r="K3427" s="391"/>
      <c r="L3427" s="225"/>
      <c r="M3427" s="225"/>
      <c r="N3427" s="225"/>
      <c r="O3427" s="225"/>
      <c r="P3427" s="225"/>
    </row>
    <row r="3428" spans="1:16" s="281" customFormat="1" ht="24" customHeight="1">
      <c r="A3428" s="473"/>
      <c r="B3428" s="443"/>
      <c r="C3428" s="443"/>
      <c r="D3428" s="43"/>
      <c r="E3428" s="474"/>
      <c r="K3428" s="391"/>
      <c r="L3428" s="225"/>
      <c r="M3428" s="225"/>
      <c r="N3428" s="225"/>
      <c r="O3428" s="225"/>
      <c r="P3428" s="225"/>
    </row>
    <row r="3429" spans="1:16" s="281" customFormat="1" ht="24" customHeight="1">
      <c r="A3429" s="473"/>
      <c r="B3429" s="443"/>
      <c r="C3429" s="443"/>
      <c r="D3429" s="43"/>
      <c r="E3429" s="474"/>
      <c r="K3429" s="391"/>
      <c r="L3429" s="225"/>
      <c r="M3429" s="225"/>
      <c r="N3429" s="225"/>
      <c r="O3429" s="225"/>
      <c r="P3429" s="225"/>
    </row>
    <row r="3430" spans="1:16" s="281" customFormat="1" ht="24" customHeight="1">
      <c r="A3430" s="473"/>
      <c r="B3430" s="443"/>
      <c r="C3430" s="443"/>
      <c r="D3430" s="43"/>
      <c r="E3430" s="474"/>
      <c r="K3430" s="391"/>
      <c r="L3430" s="225"/>
      <c r="M3430" s="225"/>
      <c r="N3430" s="225"/>
      <c r="O3430" s="225"/>
      <c r="P3430" s="225"/>
    </row>
    <row r="3431" spans="1:16" s="281" customFormat="1" ht="24" customHeight="1">
      <c r="A3431" s="473"/>
      <c r="B3431" s="443"/>
      <c r="C3431" s="443"/>
      <c r="D3431" s="43"/>
      <c r="E3431" s="474"/>
      <c r="K3431" s="391"/>
      <c r="L3431" s="225"/>
      <c r="M3431" s="225"/>
      <c r="N3431" s="225"/>
      <c r="O3431" s="225"/>
      <c r="P3431" s="225"/>
    </row>
    <row r="3432" spans="1:16" s="281" customFormat="1" ht="24" customHeight="1">
      <c r="A3432" s="473"/>
      <c r="B3432" s="443"/>
      <c r="C3432" s="443"/>
      <c r="D3432" s="43"/>
      <c r="E3432" s="474"/>
      <c r="K3432" s="391"/>
      <c r="L3432" s="225"/>
      <c r="M3432" s="225"/>
      <c r="N3432" s="225"/>
      <c r="O3432" s="225"/>
      <c r="P3432" s="225"/>
    </row>
    <row r="3433" spans="1:16" s="281" customFormat="1" ht="24" customHeight="1">
      <c r="A3433" s="473"/>
      <c r="B3433" s="443"/>
      <c r="C3433" s="443"/>
      <c r="D3433" s="43"/>
      <c r="E3433" s="474"/>
      <c r="K3433" s="391"/>
      <c r="L3433" s="225"/>
      <c r="M3433" s="225"/>
      <c r="N3433" s="225"/>
      <c r="O3433" s="225"/>
      <c r="P3433" s="225"/>
    </row>
    <row r="3434" spans="1:16" s="281" customFormat="1" ht="24" customHeight="1">
      <c r="A3434" s="473"/>
      <c r="B3434" s="443"/>
      <c r="C3434" s="443"/>
      <c r="D3434" s="43"/>
      <c r="E3434" s="474"/>
      <c r="K3434" s="391"/>
      <c r="L3434" s="225"/>
      <c r="M3434" s="225"/>
      <c r="N3434" s="225"/>
      <c r="O3434" s="225"/>
      <c r="P3434" s="225"/>
    </row>
    <row r="3435" spans="1:16" s="281" customFormat="1" ht="24" customHeight="1">
      <c r="A3435" s="473"/>
      <c r="B3435" s="443"/>
      <c r="C3435" s="443"/>
      <c r="D3435" s="43"/>
      <c r="E3435" s="474"/>
      <c r="K3435" s="391"/>
      <c r="L3435" s="225"/>
      <c r="M3435" s="225"/>
      <c r="N3435" s="225"/>
      <c r="O3435" s="225"/>
      <c r="P3435" s="225"/>
    </row>
    <row r="3436" spans="1:16" s="281" customFormat="1" ht="24" customHeight="1">
      <c r="A3436" s="473"/>
      <c r="B3436" s="443"/>
      <c r="C3436" s="443"/>
      <c r="D3436" s="43"/>
      <c r="E3436" s="474"/>
      <c r="K3436" s="391"/>
      <c r="L3436" s="225"/>
      <c r="M3436" s="225"/>
      <c r="N3436" s="225"/>
      <c r="O3436" s="225"/>
      <c r="P3436" s="225"/>
    </row>
    <row r="3437" spans="1:16" s="281" customFormat="1" ht="24" customHeight="1">
      <c r="A3437" s="473"/>
      <c r="B3437" s="443"/>
      <c r="C3437" s="443"/>
      <c r="D3437" s="43"/>
      <c r="E3437" s="474"/>
      <c r="K3437" s="391"/>
      <c r="L3437" s="225"/>
      <c r="M3437" s="225"/>
      <c r="N3437" s="225"/>
      <c r="O3437" s="225"/>
      <c r="P3437" s="225"/>
    </row>
    <row r="3438" spans="1:16" s="281" customFormat="1" ht="24" customHeight="1">
      <c r="A3438" s="473"/>
      <c r="B3438" s="443"/>
      <c r="C3438" s="443"/>
      <c r="D3438" s="43"/>
      <c r="E3438" s="474"/>
      <c r="K3438" s="391"/>
      <c r="L3438" s="225"/>
      <c r="M3438" s="225"/>
      <c r="N3438" s="225"/>
      <c r="O3438" s="225"/>
      <c r="P3438" s="225"/>
    </row>
    <row r="3439" spans="1:16" s="281" customFormat="1" ht="24" customHeight="1">
      <c r="A3439" s="473"/>
      <c r="B3439" s="443"/>
      <c r="C3439" s="443"/>
      <c r="D3439" s="43"/>
      <c r="E3439" s="474"/>
      <c r="K3439" s="391"/>
      <c r="L3439" s="225"/>
      <c r="M3439" s="225"/>
      <c r="N3439" s="225"/>
      <c r="O3439" s="225"/>
      <c r="P3439" s="225"/>
    </row>
    <row r="3440" spans="1:16" s="281" customFormat="1" ht="24" customHeight="1">
      <c r="A3440" s="473"/>
      <c r="B3440" s="443"/>
      <c r="C3440" s="443"/>
      <c r="D3440" s="43"/>
      <c r="E3440" s="474"/>
      <c r="K3440" s="391"/>
      <c r="L3440" s="225"/>
      <c r="M3440" s="225"/>
      <c r="N3440" s="225"/>
      <c r="O3440" s="225"/>
      <c r="P3440" s="225"/>
    </row>
    <row r="3441" spans="1:16" s="281" customFormat="1" ht="24" customHeight="1">
      <c r="A3441" s="473"/>
      <c r="B3441" s="443"/>
      <c r="C3441" s="443"/>
      <c r="D3441" s="43"/>
      <c r="E3441" s="474"/>
      <c r="K3441" s="391"/>
      <c r="L3441" s="225"/>
      <c r="M3441" s="225"/>
      <c r="N3441" s="225"/>
      <c r="O3441" s="225"/>
      <c r="P3441" s="225"/>
    </row>
    <row r="3442" spans="1:16" s="281" customFormat="1" ht="24" customHeight="1">
      <c r="A3442" s="473"/>
      <c r="B3442" s="443"/>
      <c r="C3442" s="443"/>
      <c r="D3442" s="43"/>
      <c r="E3442" s="474"/>
      <c r="K3442" s="391"/>
      <c r="L3442" s="225"/>
      <c r="M3442" s="225"/>
      <c r="N3442" s="225"/>
      <c r="O3442" s="225"/>
      <c r="P3442" s="225"/>
    </row>
    <row r="3443" spans="1:16" s="281" customFormat="1" ht="24" customHeight="1">
      <c r="A3443" s="473"/>
      <c r="B3443" s="443"/>
      <c r="C3443" s="443"/>
      <c r="D3443" s="43"/>
      <c r="E3443" s="474"/>
      <c r="K3443" s="391"/>
      <c r="L3443" s="225"/>
      <c r="M3443" s="225"/>
      <c r="N3443" s="225"/>
      <c r="O3443" s="225"/>
      <c r="P3443" s="225"/>
    </row>
    <row r="3444" spans="1:16" s="281" customFormat="1" ht="24" customHeight="1">
      <c r="A3444" s="473"/>
      <c r="B3444" s="443"/>
      <c r="C3444" s="443"/>
      <c r="D3444" s="43"/>
      <c r="E3444" s="474"/>
      <c r="K3444" s="391"/>
      <c r="L3444" s="225"/>
      <c r="M3444" s="225"/>
      <c r="N3444" s="225"/>
      <c r="O3444" s="225"/>
      <c r="P3444" s="225"/>
    </row>
    <row r="3445" spans="1:16" s="281" customFormat="1" ht="24" customHeight="1">
      <c r="A3445" s="473"/>
      <c r="B3445" s="443"/>
      <c r="C3445" s="443"/>
      <c r="D3445" s="43"/>
      <c r="E3445" s="474"/>
      <c r="K3445" s="391"/>
      <c r="L3445" s="225"/>
      <c r="M3445" s="225"/>
      <c r="N3445" s="225"/>
      <c r="O3445" s="225"/>
      <c r="P3445" s="225"/>
    </row>
    <row r="3446" spans="1:16" s="281" customFormat="1" ht="24" customHeight="1">
      <c r="A3446" s="473"/>
      <c r="B3446" s="443"/>
      <c r="C3446" s="443"/>
      <c r="D3446" s="43"/>
      <c r="E3446" s="474"/>
      <c r="K3446" s="391"/>
      <c r="L3446" s="225"/>
      <c r="M3446" s="225"/>
      <c r="N3446" s="225"/>
      <c r="O3446" s="225"/>
      <c r="P3446" s="225"/>
    </row>
    <row r="3447" spans="1:16" s="281" customFormat="1" ht="24" customHeight="1">
      <c r="A3447" s="473"/>
      <c r="B3447" s="443"/>
      <c r="C3447" s="443"/>
      <c r="D3447" s="43"/>
      <c r="E3447" s="474"/>
      <c r="K3447" s="391"/>
      <c r="L3447" s="225"/>
      <c r="M3447" s="225"/>
      <c r="N3447" s="225"/>
      <c r="O3447" s="225"/>
      <c r="P3447" s="225"/>
    </row>
    <row r="3448" spans="1:16" s="281" customFormat="1" ht="24" customHeight="1">
      <c r="A3448" s="473"/>
      <c r="B3448" s="443"/>
      <c r="C3448" s="443"/>
      <c r="D3448" s="43"/>
      <c r="E3448" s="474"/>
      <c r="K3448" s="391"/>
      <c r="L3448" s="225"/>
      <c r="M3448" s="225"/>
      <c r="N3448" s="225"/>
      <c r="O3448" s="225"/>
      <c r="P3448" s="225"/>
    </row>
    <row r="3449" spans="1:16" s="281" customFormat="1" ht="24" customHeight="1">
      <c r="A3449" s="473"/>
      <c r="B3449" s="443"/>
      <c r="C3449" s="443"/>
      <c r="D3449" s="43"/>
      <c r="E3449" s="474"/>
      <c r="K3449" s="391"/>
      <c r="L3449" s="225"/>
      <c r="M3449" s="225"/>
      <c r="N3449" s="225"/>
      <c r="O3449" s="225"/>
      <c r="P3449" s="225"/>
    </row>
    <row r="3450" spans="1:16" s="281" customFormat="1" ht="24" customHeight="1">
      <c r="A3450" s="473"/>
      <c r="B3450" s="443"/>
      <c r="C3450" s="443"/>
      <c r="D3450" s="43"/>
      <c r="E3450" s="474"/>
      <c r="K3450" s="391"/>
      <c r="L3450" s="225"/>
      <c r="M3450" s="225"/>
      <c r="N3450" s="225"/>
      <c r="O3450" s="225"/>
      <c r="P3450" s="225"/>
    </row>
    <row r="3451" spans="1:16" s="281" customFormat="1" ht="24" customHeight="1">
      <c r="A3451" s="473"/>
      <c r="B3451" s="443"/>
      <c r="C3451" s="443"/>
      <c r="D3451" s="43"/>
      <c r="E3451" s="474"/>
      <c r="K3451" s="391"/>
      <c r="L3451" s="225"/>
      <c r="M3451" s="225"/>
      <c r="N3451" s="225"/>
      <c r="O3451" s="225"/>
      <c r="P3451" s="225"/>
    </row>
    <row r="3452" spans="1:16" s="281" customFormat="1" ht="24" customHeight="1">
      <c r="A3452" s="473"/>
      <c r="B3452" s="443"/>
      <c r="C3452" s="443"/>
      <c r="D3452" s="43"/>
      <c r="E3452" s="474"/>
      <c r="K3452" s="391"/>
      <c r="L3452" s="225"/>
      <c r="M3452" s="225"/>
      <c r="N3452" s="225"/>
      <c r="O3452" s="225"/>
      <c r="P3452" s="225"/>
    </row>
    <row r="3453" spans="1:16" s="281" customFormat="1" ht="24" customHeight="1">
      <c r="A3453" s="473"/>
      <c r="B3453" s="443"/>
      <c r="C3453" s="443"/>
      <c r="D3453" s="43"/>
      <c r="E3453" s="474"/>
      <c r="K3453" s="391"/>
      <c r="L3453" s="225"/>
      <c r="M3453" s="225"/>
      <c r="N3453" s="225"/>
      <c r="O3453" s="225"/>
      <c r="P3453" s="225"/>
    </row>
    <row r="3454" spans="1:16" s="281" customFormat="1" ht="24" customHeight="1">
      <c r="A3454" s="473"/>
      <c r="B3454" s="443"/>
      <c r="C3454" s="443"/>
      <c r="D3454" s="43"/>
      <c r="E3454" s="474"/>
      <c r="K3454" s="391"/>
      <c r="L3454" s="225"/>
      <c r="M3454" s="225"/>
      <c r="N3454" s="225"/>
      <c r="O3454" s="225"/>
      <c r="P3454" s="225"/>
    </row>
    <row r="3455" spans="1:16" s="281" customFormat="1" ht="24" customHeight="1">
      <c r="A3455" s="473"/>
      <c r="B3455" s="443"/>
      <c r="C3455" s="443"/>
      <c r="D3455" s="43"/>
      <c r="E3455" s="474"/>
      <c r="K3455" s="391"/>
      <c r="L3455" s="225"/>
      <c r="M3455" s="225"/>
      <c r="N3455" s="225"/>
      <c r="O3455" s="225"/>
      <c r="P3455" s="225"/>
    </row>
    <row r="3456" spans="1:16" s="281" customFormat="1" ht="24" customHeight="1">
      <c r="A3456" s="473"/>
      <c r="B3456" s="443"/>
      <c r="C3456" s="443"/>
      <c r="D3456" s="43"/>
      <c r="E3456" s="474"/>
      <c r="K3456" s="391"/>
      <c r="L3456" s="225"/>
      <c r="M3456" s="225"/>
      <c r="N3456" s="225"/>
      <c r="O3456" s="225"/>
      <c r="P3456" s="225"/>
    </row>
    <row r="3457" spans="1:16" s="281" customFormat="1" ht="24" customHeight="1">
      <c r="A3457" s="473"/>
      <c r="B3457" s="443"/>
      <c r="C3457" s="443"/>
      <c r="D3457" s="43"/>
      <c r="E3457" s="474"/>
      <c r="K3457" s="391"/>
      <c r="L3457" s="225"/>
      <c r="M3457" s="225"/>
      <c r="N3457" s="225"/>
      <c r="O3457" s="225"/>
      <c r="P3457" s="225"/>
    </row>
    <row r="3458" spans="1:16" s="281" customFormat="1" ht="24" customHeight="1">
      <c r="A3458" s="473"/>
      <c r="B3458" s="443"/>
      <c r="C3458" s="443"/>
      <c r="D3458" s="43"/>
      <c r="E3458" s="474"/>
      <c r="K3458" s="391"/>
      <c r="L3458" s="225"/>
      <c r="M3458" s="225"/>
      <c r="N3458" s="225"/>
      <c r="O3458" s="225"/>
      <c r="P3458" s="225"/>
    </row>
    <row r="3459" spans="1:16" s="281" customFormat="1" ht="24" customHeight="1">
      <c r="A3459" s="473"/>
      <c r="B3459" s="443"/>
      <c r="C3459" s="443"/>
      <c r="D3459" s="43"/>
      <c r="E3459" s="474"/>
      <c r="K3459" s="391"/>
      <c r="L3459" s="225"/>
      <c r="M3459" s="225"/>
      <c r="N3459" s="225"/>
      <c r="O3459" s="225"/>
      <c r="P3459" s="225"/>
    </row>
    <row r="3460" spans="1:16" s="281" customFormat="1" ht="24" customHeight="1">
      <c r="A3460" s="473"/>
      <c r="B3460" s="443"/>
      <c r="C3460" s="443"/>
      <c r="D3460" s="43"/>
      <c r="E3460" s="474"/>
      <c r="K3460" s="391"/>
      <c r="L3460" s="225"/>
      <c r="M3460" s="225"/>
      <c r="N3460" s="225"/>
      <c r="O3460" s="225"/>
      <c r="P3460" s="225"/>
    </row>
    <row r="3461" spans="1:16" s="281" customFormat="1" ht="24" customHeight="1">
      <c r="A3461" s="473"/>
      <c r="B3461" s="443"/>
      <c r="C3461" s="443"/>
      <c r="D3461" s="43"/>
      <c r="E3461" s="474"/>
      <c r="K3461" s="391"/>
      <c r="L3461" s="225"/>
      <c r="M3461" s="225"/>
      <c r="N3461" s="225"/>
      <c r="O3461" s="225"/>
      <c r="P3461" s="225"/>
    </row>
    <row r="3462" spans="1:16" s="281" customFormat="1" ht="24" customHeight="1">
      <c r="A3462" s="473"/>
      <c r="B3462" s="443"/>
      <c r="C3462" s="443"/>
      <c r="D3462" s="43"/>
      <c r="E3462" s="474"/>
      <c r="K3462" s="391"/>
      <c r="L3462" s="225"/>
      <c r="M3462" s="225"/>
      <c r="N3462" s="225"/>
      <c r="O3462" s="225"/>
      <c r="P3462" s="225"/>
    </row>
    <row r="3463" spans="1:16" s="281" customFormat="1" ht="24" customHeight="1">
      <c r="A3463" s="473"/>
      <c r="B3463" s="443"/>
      <c r="C3463" s="443"/>
      <c r="D3463" s="43"/>
      <c r="E3463" s="474"/>
      <c r="K3463" s="391"/>
      <c r="L3463" s="225"/>
      <c r="M3463" s="225"/>
      <c r="N3463" s="225"/>
      <c r="O3463" s="225"/>
      <c r="P3463" s="225"/>
    </row>
    <row r="3464" spans="1:16" s="281" customFormat="1" ht="24" customHeight="1">
      <c r="A3464" s="473"/>
      <c r="B3464" s="443"/>
      <c r="C3464" s="443"/>
      <c r="D3464" s="43"/>
      <c r="E3464" s="474"/>
      <c r="K3464" s="391"/>
      <c r="L3464" s="225"/>
      <c r="M3464" s="225"/>
      <c r="N3464" s="225"/>
      <c r="O3464" s="225"/>
      <c r="P3464" s="225"/>
    </row>
    <row r="3465" spans="1:16" s="281" customFormat="1" ht="24" customHeight="1">
      <c r="A3465" s="473"/>
      <c r="B3465" s="443"/>
      <c r="C3465" s="443"/>
      <c r="D3465" s="43"/>
      <c r="E3465" s="474"/>
      <c r="K3465" s="391"/>
      <c r="L3465" s="225"/>
      <c r="M3465" s="225"/>
      <c r="N3465" s="225"/>
      <c r="O3465" s="225"/>
      <c r="P3465" s="225"/>
    </row>
    <row r="3466" spans="1:16" s="281" customFormat="1" ht="24" customHeight="1">
      <c r="A3466" s="473"/>
      <c r="B3466" s="443"/>
      <c r="C3466" s="443"/>
      <c r="D3466" s="43"/>
      <c r="E3466" s="474"/>
      <c r="K3466" s="391"/>
      <c r="L3466" s="225"/>
      <c r="M3466" s="225"/>
      <c r="N3466" s="225"/>
      <c r="O3466" s="225"/>
      <c r="P3466" s="225"/>
    </row>
    <row r="3467" spans="1:16" s="281" customFormat="1" ht="24" customHeight="1">
      <c r="A3467" s="473"/>
      <c r="B3467" s="443"/>
      <c r="C3467" s="443"/>
      <c r="D3467" s="43"/>
      <c r="E3467" s="474"/>
      <c r="K3467" s="391"/>
      <c r="L3467" s="225"/>
      <c r="M3467" s="225"/>
      <c r="N3467" s="225"/>
      <c r="O3467" s="225"/>
      <c r="P3467" s="225"/>
    </row>
    <row r="3468" spans="1:16" s="281" customFormat="1" ht="24" customHeight="1">
      <c r="A3468" s="473"/>
      <c r="B3468" s="443"/>
      <c r="C3468" s="443"/>
      <c r="D3468" s="43"/>
      <c r="E3468" s="474"/>
      <c r="K3468" s="391"/>
      <c r="L3468" s="225"/>
      <c r="M3468" s="225"/>
      <c r="N3468" s="225"/>
      <c r="O3468" s="225"/>
      <c r="P3468" s="225"/>
    </row>
    <row r="3469" spans="1:16" s="281" customFormat="1" ht="24" customHeight="1">
      <c r="A3469" s="473"/>
      <c r="B3469" s="443"/>
      <c r="C3469" s="443"/>
      <c r="D3469" s="43"/>
      <c r="E3469" s="474"/>
      <c r="K3469" s="391"/>
      <c r="L3469" s="225"/>
      <c r="M3469" s="225"/>
      <c r="N3469" s="225"/>
      <c r="O3469" s="225"/>
      <c r="P3469" s="225"/>
    </row>
    <row r="3470" spans="1:16" s="281" customFormat="1" ht="24" customHeight="1">
      <c r="A3470" s="473"/>
      <c r="B3470" s="443"/>
      <c r="C3470" s="443"/>
      <c r="D3470" s="43"/>
      <c r="E3470" s="474"/>
      <c r="K3470" s="391"/>
      <c r="L3470" s="225"/>
      <c r="M3470" s="225"/>
      <c r="N3470" s="225"/>
      <c r="O3470" s="225"/>
      <c r="P3470" s="225"/>
    </row>
    <row r="3471" spans="1:16" s="281" customFormat="1" ht="24" customHeight="1">
      <c r="A3471" s="473"/>
      <c r="B3471" s="443"/>
      <c r="C3471" s="443"/>
      <c r="D3471" s="43"/>
      <c r="E3471" s="474"/>
      <c r="K3471" s="391"/>
      <c r="L3471" s="225"/>
      <c r="M3471" s="225"/>
      <c r="N3471" s="225"/>
      <c r="O3471" s="225"/>
      <c r="P3471" s="225"/>
    </row>
    <row r="3472" spans="1:16" s="281" customFormat="1" ht="24" customHeight="1">
      <c r="A3472" s="473"/>
      <c r="B3472" s="443"/>
      <c r="C3472" s="443"/>
      <c r="D3472" s="43"/>
      <c r="E3472" s="474"/>
      <c r="K3472" s="391"/>
      <c r="L3472" s="225"/>
      <c r="M3472" s="225"/>
      <c r="N3472" s="225"/>
      <c r="O3472" s="225"/>
      <c r="P3472" s="225"/>
    </row>
    <row r="3473" spans="1:16" s="281" customFormat="1" ht="24" customHeight="1">
      <c r="A3473" s="473"/>
      <c r="B3473" s="443"/>
      <c r="C3473" s="443"/>
      <c r="D3473" s="43"/>
      <c r="E3473" s="474"/>
      <c r="K3473" s="391"/>
      <c r="L3473" s="225"/>
      <c r="M3473" s="225"/>
      <c r="N3473" s="225"/>
      <c r="O3473" s="225"/>
      <c r="P3473" s="225"/>
    </row>
    <row r="3474" spans="1:16" s="281" customFormat="1" ht="24" customHeight="1">
      <c r="A3474" s="473"/>
      <c r="B3474" s="443"/>
      <c r="C3474" s="443"/>
      <c r="D3474" s="43"/>
      <c r="E3474" s="474"/>
      <c r="K3474" s="391"/>
      <c r="L3474" s="225"/>
      <c r="M3474" s="225"/>
      <c r="N3474" s="225"/>
      <c r="O3474" s="225"/>
      <c r="P3474" s="225"/>
    </row>
    <row r="3475" spans="1:16" s="281" customFormat="1" ht="24" customHeight="1">
      <c r="A3475" s="473"/>
      <c r="B3475" s="443"/>
      <c r="C3475" s="443"/>
      <c r="D3475" s="43"/>
      <c r="E3475" s="474"/>
      <c r="K3475" s="391"/>
      <c r="L3475" s="225"/>
      <c r="M3475" s="225"/>
      <c r="N3475" s="225"/>
      <c r="O3475" s="225"/>
      <c r="P3475" s="225"/>
    </row>
    <row r="3476" spans="1:16" s="281" customFormat="1" ht="24" customHeight="1">
      <c r="A3476" s="473"/>
      <c r="B3476" s="443"/>
      <c r="C3476" s="443"/>
      <c r="D3476" s="43"/>
      <c r="E3476" s="474"/>
      <c r="K3476" s="391"/>
      <c r="L3476" s="225"/>
      <c r="M3476" s="225"/>
      <c r="N3476" s="225"/>
      <c r="O3476" s="225"/>
      <c r="P3476" s="225"/>
    </row>
    <row r="3477" spans="1:16" s="281" customFormat="1" ht="24" customHeight="1">
      <c r="A3477" s="473"/>
      <c r="B3477" s="443"/>
      <c r="C3477" s="443"/>
      <c r="D3477" s="43"/>
      <c r="E3477" s="474"/>
      <c r="K3477" s="391"/>
      <c r="L3477" s="225"/>
      <c r="M3477" s="225"/>
      <c r="N3477" s="225"/>
      <c r="O3477" s="225"/>
      <c r="P3477" s="225"/>
    </row>
    <row r="3478" spans="1:16" s="281" customFormat="1" ht="24" customHeight="1">
      <c r="A3478" s="473"/>
      <c r="B3478" s="443"/>
      <c r="C3478" s="443"/>
      <c r="D3478" s="43"/>
      <c r="E3478" s="474"/>
      <c r="K3478" s="391"/>
      <c r="L3478" s="225"/>
      <c r="M3478" s="225"/>
      <c r="N3478" s="225"/>
      <c r="O3478" s="225"/>
      <c r="P3478" s="225"/>
    </row>
    <row r="3479" spans="1:16" s="281" customFormat="1" ht="24" customHeight="1">
      <c r="A3479" s="473"/>
      <c r="B3479" s="443"/>
      <c r="C3479" s="443"/>
      <c r="D3479" s="43"/>
      <c r="E3479" s="474"/>
      <c r="K3479" s="391"/>
      <c r="L3479" s="225"/>
      <c r="M3479" s="225"/>
      <c r="N3479" s="225"/>
      <c r="O3479" s="225"/>
      <c r="P3479" s="225"/>
    </row>
    <row r="3480" spans="1:16" s="281" customFormat="1" ht="24" customHeight="1">
      <c r="A3480" s="473"/>
      <c r="B3480" s="443"/>
      <c r="C3480" s="443"/>
      <c r="D3480" s="43"/>
      <c r="E3480" s="474"/>
      <c r="K3480" s="391"/>
      <c r="L3480" s="225"/>
      <c r="M3480" s="225"/>
      <c r="N3480" s="225"/>
      <c r="O3480" s="225"/>
      <c r="P3480" s="225"/>
    </row>
    <row r="3481" spans="1:16" s="281" customFormat="1" ht="24" customHeight="1">
      <c r="A3481" s="473"/>
      <c r="B3481" s="443"/>
      <c r="C3481" s="443"/>
      <c r="D3481" s="43"/>
      <c r="E3481" s="474"/>
      <c r="K3481" s="391"/>
      <c r="L3481" s="225"/>
      <c r="M3481" s="225"/>
      <c r="N3481" s="225"/>
      <c r="O3481" s="225"/>
      <c r="P3481" s="225"/>
    </row>
    <row r="3482" spans="1:16" s="281" customFormat="1" ht="24" customHeight="1">
      <c r="A3482" s="473"/>
      <c r="B3482" s="443"/>
      <c r="C3482" s="443"/>
      <c r="D3482" s="43"/>
      <c r="E3482" s="474"/>
      <c r="K3482" s="391"/>
      <c r="L3482" s="225"/>
      <c r="M3482" s="225"/>
      <c r="N3482" s="225"/>
      <c r="O3482" s="225"/>
      <c r="P3482" s="225"/>
    </row>
    <row r="3483" spans="1:16" s="281" customFormat="1" ht="24" customHeight="1">
      <c r="A3483" s="473"/>
      <c r="B3483" s="443"/>
      <c r="C3483" s="443"/>
      <c r="D3483" s="43"/>
      <c r="E3483" s="474"/>
      <c r="K3483" s="391"/>
      <c r="L3483" s="225"/>
      <c r="M3483" s="225"/>
      <c r="N3483" s="225"/>
      <c r="O3483" s="225"/>
      <c r="P3483" s="225"/>
    </row>
    <row r="3484" spans="1:16" s="281" customFormat="1" ht="24" customHeight="1">
      <c r="A3484" s="473"/>
      <c r="B3484" s="443"/>
      <c r="C3484" s="443"/>
      <c r="D3484" s="43"/>
      <c r="E3484" s="474"/>
      <c r="K3484" s="391"/>
      <c r="L3484" s="225"/>
      <c r="M3484" s="225"/>
      <c r="N3484" s="225"/>
      <c r="O3484" s="225"/>
      <c r="P3484" s="225"/>
    </row>
    <row r="3485" spans="1:16" s="281" customFormat="1" ht="24" customHeight="1">
      <c r="A3485" s="473"/>
      <c r="B3485" s="443"/>
      <c r="C3485" s="443"/>
      <c r="D3485" s="43"/>
      <c r="E3485" s="474"/>
      <c r="K3485" s="391"/>
      <c r="L3485" s="225"/>
      <c r="M3485" s="225"/>
      <c r="N3485" s="225"/>
      <c r="O3485" s="225"/>
      <c r="P3485" s="225"/>
    </row>
    <row r="3486" spans="1:16" s="281" customFormat="1" ht="24" customHeight="1">
      <c r="A3486" s="473"/>
      <c r="B3486" s="443"/>
      <c r="C3486" s="443"/>
      <c r="D3486" s="43"/>
      <c r="E3486" s="474"/>
      <c r="K3486" s="391"/>
      <c r="L3486" s="225"/>
      <c r="M3486" s="225"/>
      <c r="N3486" s="225"/>
      <c r="O3486" s="225"/>
      <c r="P3486" s="225"/>
    </row>
    <row r="3487" spans="1:16" s="281" customFormat="1" ht="24" customHeight="1">
      <c r="A3487" s="473"/>
      <c r="B3487" s="443"/>
      <c r="C3487" s="443"/>
      <c r="D3487" s="43"/>
      <c r="E3487" s="474"/>
      <c r="K3487" s="391"/>
      <c r="L3487" s="225"/>
      <c r="M3487" s="225"/>
      <c r="N3487" s="225"/>
      <c r="O3487" s="225"/>
      <c r="P3487" s="225"/>
    </row>
    <row r="3488" spans="1:16" s="281" customFormat="1" ht="24" customHeight="1">
      <c r="A3488" s="473"/>
      <c r="B3488" s="443"/>
      <c r="C3488" s="443"/>
      <c r="D3488" s="43"/>
      <c r="E3488" s="474"/>
      <c r="K3488" s="391"/>
      <c r="L3488" s="225"/>
      <c r="M3488" s="225"/>
      <c r="N3488" s="225"/>
      <c r="O3488" s="225"/>
      <c r="P3488" s="225"/>
    </row>
    <row r="3489" spans="1:16" s="281" customFormat="1" ht="24" customHeight="1">
      <c r="A3489" s="473"/>
      <c r="B3489" s="443"/>
      <c r="C3489" s="443"/>
      <c r="D3489" s="43"/>
      <c r="E3489" s="474"/>
      <c r="K3489" s="391"/>
      <c r="L3489" s="225"/>
      <c r="M3489" s="225"/>
      <c r="N3489" s="225"/>
      <c r="O3489" s="225"/>
      <c r="P3489" s="225"/>
    </row>
    <row r="3490" spans="1:16" s="281" customFormat="1" ht="24" customHeight="1">
      <c r="A3490" s="473"/>
      <c r="B3490" s="443"/>
      <c r="C3490" s="443"/>
      <c r="D3490" s="43"/>
      <c r="E3490" s="474"/>
      <c r="K3490" s="391"/>
      <c r="L3490" s="225"/>
      <c r="M3490" s="225"/>
      <c r="N3490" s="225"/>
      <c r="O3490" s="225"/>
      <c r="P3490" s="225"/>
    </row>
    <row r="3491" spans="1:16" s="281" customFormat="1" ht="24" customHeight="1">
      <c r="A3491" s="473"/>
      <c r="B3491" s="443"/>
      <c r="C3491" s="443"/>
      <c r="D3491" s="43"/>
      <c r="E3491" s="474"/>
      <c r="K3491" s="391"/>
      <c r="L3491" s="225"/>
      <c r="M3491" s="225"/>
      <c r="N3491" s="225"/>
      <c r="O3491" s="225"/>
      <c r="P3491" s="225"/>
    </row>
    <row r="3492" spans="1:16" s="281" customFormat="1" ht="24" customHeight="1">
      <c r="A3492" s="473"/>
      <c r="B3492" s="443"/>
      <c r="C3492" s="443"/>
      <c r="D3492" s="43"/>
      <c r="E3492" s="474"/>
      <c r="K3492" s="391"/>
      <c r="L3492" s="225"/>
      <c r="M3492" s="225"/>
      <c r="N3492" s="225"/>
      <c r="O3492" s="225"/>
      <c r="P3492" s="225"/>
    </row>
    <row r="3493" spans="1:16" s="281" customFormat="1" ht="24" customHeight="1">
      <c r="A3493" s="473"/>
      <c r="B3493" s="443"/>
      <c r="C3493" s="443"/>
      <c r="D3493" s="43"/>
      <c r="E3493" s="474"/>
      <c r="K3493" s="391"/>
      <c r="L3493" s="225"/>
      <c r="M3493" s="225"/>
      <c r="N3493" s="225"/>
      <c r="O3493" s="225"/>
      <c r="P3493" s="225"/>
    </row>
    <row r="3494" spans="1:16" s="281" customFormat="1" ht="24" customHeight="1">
      <c r="A3494" s="473"/>
      <c r="B3494" s="443"/>
      <c r="C3494" s="443"/>
      <c r="D3494" s="43"/>
      <c r="E3494" s="474"/>
      <c r="K3494" s="391"/>
      <c r="L3494" s="225"/>
      <c r="M3494" s="225"/>
      <c r="N3494" s="225"/>
      <c r="O3494" s="225"/>
      <c r="P3494" s="225"/>
    </row>
    <row r="3495" spans="1:16" s="281" customFormat="1" ht="24" customHeight="1">
      <c r="A3495" s="473"/>
      <c r="B3495" s="443"/>
      <c r="C3495" s="443"/>
      <c r="D3495" s="43"/>
      <c r="E3495" s="474"/>
      <c r="K3495" s="391"/>
      <c r="L3495" s="225"/>
      <c r="M3495" s="225"/>
      <c r="N3495" s="225"/>
      <c r="O3495" s="225"/>
      <c r="P3495" s="225"/>
    </row>
    <row r="3496" spans="1:16" s="281" customFormat="1" ht="24" customHeight="1">
      <c r="A3496" s="473"/>
      <c r="B3496" s="443"/>
      <c r="C3496" s="443"/>
      <c r="D3496" s="43"/>
      <c r="E3496" s="474"/>
      <c r="K3496" s="391"/>
      <c r="L3496" s="225"/>
      <c r="M3496" s="225"/>
      <c r="N3496" s="225"/>
      <c r="O3496" s="225"/>
      <c r="P3496" s="225"/>
    </row>
    <row r="3497" spans="1:16" s="281" customFormat="1" ht="24" customHeight="1">
      <c r="A3497" s="473"/>
      <c r="B3497" s="443"/>
      <c r="C3497" s="443"/>
      <c r="D3497" s="43"/>
      <c r="E3497" s="474"/>
      <c r="K3497" s="391"/>
      <c r="L3497" s="225"/>
      <c r="M3497" s="225"/>
      <c r="N3497" s="225"/>
      <c r="O3497" s="225"/>
      <c r="P3497" s="225"/>
    </row>
    <row r="3498" spans="1:16" s="281" customFormat="1" ht="24" customHeight="1">
      <c r="A3498" s="473"/>
      <c r="B3498" s="443"/>
      <c r="C3498" s="443"/>
      <c r="D3498" s="43"/>
      <c r="E3498" s="474"/>
      <c r="K3498" s="391"/>
      <c r="L3498" s="225"/>
      <c r="M3498" s="225"/>
      <c r="N3498" s="225"/>
      <c r="O3498" s="225"/>
      <c r="P3498" s="225"/>
    </row>
    <row r="3499" spans="1:16" s="281" customFormat="1" ht="24" customHeight="1">
      <c r="A3499" s="473"/>
      <c r="B3499" s="443"/>
      <c r="C3499" s="443"/>
      <c r="D3499" s="43"/>
      <c r="E3499" s="474"/>
      <c r="K3499" s="391"/>
      <c r="L3499" s="225"/>
      <c r="M3499" s="225"/>
      <c r="N3499" s="225"/>
      <c r="O3499" s="225"/>
      <c r="P3499" s="225"/>
    </row>
    <row r="3500" spans="1:16" s="281" customFormat="1" ht="24" customHeight="1">
      <c r="A3500" s="473"/>
      <c r="B3500" s="443"/>
      <c r="C3500" s="443"/>
      <c r="D3500" s="43"/>
      <c r="E3500" s="474"/>
      <c r="K3500" s="391"/>
      <c r="L3500" s="225"/>
      <c r="M3500" s="225"/>
      <c r="N3500" s="225"/>
      <c r="O3500" s="225"/>
      <c r="P3500" s="225"/>
    </row>
    <row r="3501" spans="1:16" s="281" customFormat="1" ht="24" customHeight="1">
      <c r="A3501" s="473"/>
      <c r="B3501" s="443"/>
      <c r="C3501" s="443"/>
      <c r="D3501" s="43"/>
      <c r="E3501" s="474"/>
      <c r="K3501" s="391"/>
      <c r="L3501" s="225"/>
      <c r="M3501" s="225"/>
      <c r="N3501" s="225"/>
      <c r="O3501" s="225"/>
      <c r="P3501" s="225"/>
    </row>
    <row r="3502" spans="1:16" s="281" customFormat="1" ht="24" customHeight="1">
      <c r="A3502" s="473"/>
      <c r="B3502" s="443"/>
      <c r="C3502" s="443"/>
      <c r="D3502" s="43"/>
      <c r="E3502" s="474"/>
      <c r="K3502" s="391"/>
      <c r="L3502" s="225"/>
      <c r="M3502" s="225"/>
      <c r="N3502" s="225"/>
      <c r="O3502" s="225"/>
      <c r="P3502" s="225"/>
    </row>
    <row r="3503" spans="1:16" s="281" customFormat="1" ht="24" customHeight="1">
      <c r="A3503" s="473"/>
      <c r="B3503" s="443"/>
      <c r="C3503" s="443"/>
      <c r="D3503" s="43"/>
      <c r="E3503" s="474"/>
      <c r="K3503" s="391"/>
      <c r="L3503" s="225"/>
      <c r="M3503" s="225"/>
      <c r="N3503" s="225"/>
      <c r="O3503" s="225"/>
      <c r="P3503" s="225"/>
    </row>
    <row r="3504" spans="1:16" s="281" customFormat="1" ht="24" customHeight="1">
      <c r="A3504" s="473"/>
      <c r="B3504" s="443"/>
      <c r="C3504" s="443"/>
      <c r="D3504" s="43"/>
      <c r="E3504" s="474"/>
      <c r="K3504" s="391"/>
      <c r="L3504" s="225"/>
      <c r="M3504" s="225"/>
      <c r="N3504" s="225"/>
      <c r="O3504" s="225"/>
      <c r="P3504" s="225"/>
    </row>
    <row r="3505" spans="1:16" s="281" customFormat="1" ht="24" customHeight="1">
      <c r="A3505" s="473"/>
      <c r="B3505" s="443"/>
      <c r="C3505" s="443"/>
      <c r="D3505" s="43"/>
      <c r="E3505" s="474"/>
      <c r="K3505" s="391"/>
      <c r="L3505" s="225"/>
      <c r="M3505" s="225"/>
      <c r="N3505" s="225"/>
      <c r="O3505" s="225"/>
      <c r="P3505" s="225"/>
    </row>
    <row r="3506" spans="1:16" s="281" customFormat="1" ht="24" customHeight="1">
      <c r="A3506" s="473"/>
      <c r="B3506" s="443"/>
      <c r="C3506" s="443"/>
      <c r="D3506" s="43"/>
      <c r="E3506" s="474"/>
      <c r="K3506" s="391"/>
      <c r="L3506" s="225"/>
      <c r="M3506" s="225"/>
      <c r="N3506" s="225"/>
      <c r="O3506" s="225"/>
      <c r="P3506" s="225"/>
    </row>
    <row r="3507" spans="1:16" s="281" customFormat="1" ht="24" customHeight="1">
      <c r="A3507" s="473"/>
      <c r="B3507" s="443"/>
      <c r="C3507" s="443"/>
      <c r="D3507" s="43"/>
      <c r="E3507" s="474"/>
      <c r="K3507" s="391"/>
      <c r="L3507" s="225"/>
      <c r="M3507" s="225"/>
      <c r="N3507" s="225"/>
      <c r="O3507" s="225"/>
      <c r="P3507" s="225"/>
    </row>
    <row r="3508" spans="1:16" s="281" customFormat="1" ht="24" customHeight="1">
      <c r="A3508" s="473"/>
      <c r="B3508" s="443"/>
      <c r="C3508" s="443"/>
      <c r="D3508" s="43"/>
      <c r="E3508" s="474"/>
      <c r="K3508" s="391"/>
      <c r="L3508" s="225"/>
      <c r="M3508" s="225"/>
      <c r="N3508" s="225"/>
      <c r="O3508" s="225"/>
      <c r="P3508" s="225"/>
    </row>
    <row r="3509" spans="1:16" s="281" customFormat="1" ht="24" customHeight="1">
      <c r="A3509" s="473"/>
      <c r="B3509" s="443"/>
      <c r="C3509" s="443"/>
      <c r="D3509" s="43"/>
      <c r="E3509" s="474"/>
      <c r="K3509" s="391"/>
      <c r="L3509" s="225"/>
      <c r="M3509" s="225"/>
      <c r="N3509" s="225"/>
      <c r="O3509" s="225"/>
      <c r="P3509" s="225"/>
    </row>
    <row r="3510" spans="1:16" s="281" customFormat="1" ht="24" customHeight="1">
      <c r="A3510" s="473"/>
      <c r="B3510" s="443"/>
      <c r="C3510" s="443"/>
      <c r="D3510" s="43"/>
      <c r="E3510" s="474"/>
      <c r="K3510" s="391"/>
      <c r="L3510" s="225"/>
      <c r="M3510" s="225"/>
      <c r="N3510" s="225"/>
      <c r="O3510" s="225"/>
      <c r="P3510" s="225"/>
    </row>
    <row r="3511" spans="1:16" s="281" customFormat="1" ht="24" customHeight="1">
      <c r="A3511" s="473"/>
      <c r="B3511" s="443"/>
      <c r="C3511" s="443"/>
      <c r="D3511" s="43"/>
      <c r="E3511" s="474"/>
      <c r="K3511" s="391"/>
      <c r="L3511" s="225"/>
      <c r="M3511" s="225"/>
      <c r="N3511" s="225"/>
      <c r="O3511" s="225"/>
      <c r="P3511" s="225"/>
    </row>
    <row r="3512" spans="1:16" s="281" customFormat="1" ht="24" customHeight="1">
      <c r="A3512" s="473"/>
      <c r="B3512" s="443"/>
      <c r="C3512" s="443"/>
      <c r="D3512" s="43"/>
      <c r="E3512" s="474"/>
      <c r="K3512" s="391"/>
      <c r="L3512" s="225"/>
      <c r="M3512" s="225"/>
      <c r="N3512" s="225"/>
      <c r="O3512" s="225"/>
      <c r="P3512" s="225"/>
    </row>
    <row r="3513" spans="1:16" s="281" customFormat="1" ht="24" customHeight="1">
      <c r="A3513" s="473"/>
      <c r="B3513" s="443"/>
      <c r="C3513" s="443"/>
      <c r="D3513" s="43"/>
      <c r="E3513" s="474"/>
      <c r="K3513" s="391"/>
      <c r="L3513" s="225"/>
      <c r="M3513" s="225"/>
      <c r="N3513" s="225"/>
      <c r="O3513" s="225"/>
      <c r="P3513" s="225"/>
    </row>
    <row r="3514" spans="1:16" s="281" customFormat="1" ht="24" customHeight="1">
      <c r="A3514" s="473"/>
      <c r="B3514" s="443"/>
      <c r="C3514" s="443"/>
      <c r="D3514" s="43"/>
      <c r="E3514" s="474"/>
      <c r="K3514" s="391"/>
      <c r="L3514" s="225"/>
      <c r="M3514" s="225"/>
      <c r="N3514" s="225"/>
      <c r="O3514" s="225"/>
      <c r="P3514" s="225"/>
    </row>
    <row r="3515" spans="1:16" s="281" customFormat="1" ht="24" customHeight="1">
      <c r="A3515" s="473"/>
      <c r="B3515" s="443"/>
      <c r="C3515" s="443"/>
      <c r="D3515" s="43"/>
      <c r="E3515" s="474"/>
      <c r="K3515" s="391"/>
      <c r="L3515" s="225"/>
      <c r="M3515" s="225"/>
      <c r="N3515" s="225"/>
      <c r="O3515" s="225"/>
      <c r="P3515" s="225"/>
    </row>
    <row r="3516" spans="1:16" s="281" customFormat="1" ht="24" customHeight="1">
      <c r="A3516" s="473"/>
      <c r="B3516" s="443"/>
      <c r="C3516" s="443"/>
      <c r="D3516" s="43"/>
      <c r="E3516" s="474"/>
      <c r="K3516" s="391"/>
      <c r="L3516" s="225"/>
      <c r="M3516" s="225"/>
      <c r="N3516" s="225"/>
      <c r="O3516" s="225"/>
      <c r="P3516" s="225"/>
    </row>
    <row r="3517" spans="1:16" s="281" customFormat="1" ht="24" customHeight="1">
      <c r="A3517" s="473"/>
      <c r="B3517" s="443"/>
      <c r="C3517" s="443"/>
      <c r="D3517" s="43"/>
      <c r="E3517" s="474"/>
      <c r="K3517" s="391"/>
      <c r="L3517" s="225"/>
      <c r="M3517" s="225"/>
      <c r="N3517" s="225"/>
      <c r="O3517" s="225"/>
      <c r="P3517" s="225"/>
    </row>
    <row r="3518" spans="1:16" s="281" customFormat="1" ht="24" customHeight="1">
      <c r="A3518" s="473"/>
      <c r="B3518" s="443"/>
      <c r="C3518" s="443"/>
      <c r="D3518" s="43"/>
      <c r="E3518" s="474"/>
      <c r="K3518" s="391"/>
      <c r="L3518" s="225"/>
      <c r="M3518" s="225"/>
      <c r="N3518" s="225"/>
      <c r="O3518" s="225"/>
      <c r="P3518" s="225"/>
    </row>
    <row r="3519" spans="1:16" s="281" customFormat="1" ht="24" customHeight="1">
      <c r="A3519" s="473"/>
      <c r="B3519" s="443"/>
      <c r="C3519" s="443"/>
      <c r="D3519" s="43"/>
      <c r="E3519" s="474"/>
      <c r="K3519" s="391"/>
      <c r="L3519" s="225"/>
      <c r="M3519" s="225"/>
      <c r="N3519" s="225"/>
      <c r="O3519" s="225"/>
      <c r="P3519" s="225"/>
    </row>
    <row r="3520" spans="1:16" s="281" customFormat="1" ht="24" customHeight="1">
      <c r="A3520" s="473"/>
      <c r="B3520" s="443"/>
      <c r="C3520" s="443"/>
      <c r="D3520" s="43"/>
      <c r="E3520" s="474"/>
      <c r="K3520" s="391"/>
      <c r="L3520" s="225"/>
      <c r="M3520" s="225"/>
      <c r="N3520" s="225"/>
      <c r="O3520" s="225"/>
      <c r="P3520" s="225"/>
    </row>
    <row r="3521" spans="1:16" s="281" customFormat="1" ht="24" customHeight="1">
      <c r="A3521" s="473"/>
      <c r="B3521" s="443"/>
      <c r="C3521" s="443"/>
      <c r="D3521" s="43"/>
      <c r="E3521" s="474"/>
      <c r="K3521" s="391"/>
      <c r="L3521" s="225"/>
      <c r="M3521" s="225"/>
      <c r="N3521" s="225"/>
      <c r="O3521" s="225"/>
      <c r="P3521" s="225"/>
    </row>
    <row r="3522" spans="1:16" s="281" customFormat="1" ht="24" customHeight="1">
      <c r="A3522" s="473"/>
      <c r="B3522" s="443"/>
      <c r="C3522" s="443"/>
      <c r="D3522" s="43"/>
      <c r="E3522" s="474"/>
      <c r="K3522" s="391"/>
      <c r="L3522" s="225"/>
      <c r="M3522" s="225"/>
      <c r="N3522" s="225"/>
      <c r="O3522" s="225"/>
      <c r="P3522" s="225"/>
    </row>
    <row r="3523" spans="1:16" s="281" customFormat="1" ht="24" customHeight="1">
      <c r="A3523" s="473"/>
      <c r="B3523" s="443"/>
      <c r="C3523" s="443"/>
      <c r="D3523" s="43"/>
      <c r="E3523" s="474"/>
      <c r="K3523" s="391"/>
      <c r="L3523" s="225"/>
      <c r="M3523" s="225"/>
      <c r="N3523" s="225"/>
      <c r="O3523" s="225"/>
      <c r="P3523" s="225"/>
    </row>
    <row r="3524" spans="1:16" s="281" customFormat="1" ht="24" customHeight="1">
      <c r="A3524" s="473"/>
      <c r="B3524" s="443"/>
      <c r="C3524" s="443"/>
      <c r="D3524" s="43"/>
      <c r="E3524" s="474"/>
      <c r="K3524" s="391"/>
      <c r="L3524" s="225"/>
      <c r="M3524" s="225"/>
      <c r="N3524" s="225"/>
      <c r="O3524" s="225"/>
      <c r="P3524" s="225"/>
    </row>
    <row r="3525" spans="1:16" s="281" customFormat="1" ht="24" customHeight="1">
      <c r="A3525" s="473"/>
      <c r="B3525" s="443"/>
      <c r="C3525" s="443"/>
      <c r="D3525" s="43"/>
      <c r="E3525" s="474"/>
      <c r="K3525" s="391"/>
      <c r="L3525" s="225"/>
      <c r="M3525" s="225"/>
      <c r="N3525" s="225"/>
      <c r="O3525" s="225"/>
      <c r="P3525" s="225"/>
    </row>
    <row r="3526" spans="1:16" s="281" customFormat="1" ht="24" customHeight="1">
      <c r="A3526" s="473"/>
      <c r="B3526" s="443"/>
      <c r="C3526" s="443"/>
      <c r="D3526" s="43"/>
      <c r="E3526" s="474"/>
      <c r="K3526" s="391"/>
      <c r="L3526" s="225"/>
      <c r="M3526" s="225"/>
      <c r="N3526" s="225"/>
      <c r="O3526" s="225"/>
      <c r="P3526" s="225"/>
    </row>
    <row r="3527" spans="1:16" s="281" customFormat="1" ht="24" customHeight="1">
      <c r="A3527" s="473"/>
      <c r="B3527" s="443"/>
      <c r="C3527" s="443"/>
      <c r="D3527" s="43"/>
      <c r="E3527" s="474"/>
      <c r="K3527" s="391"/>
      <c r="L3527" s="225"/>
      <c r="M3527" s="225"/>
      <c r="N3527" s="225"/>
      <c r="O3527" s="225"/>
      <c r="P3527" s="225"/>
    </row>
    <row r="3528" spans="1:16" s="281" customFormat="1" ht="24" customHeight="1">
      <c r="A3528" s="473"/>
      <c r="B3528" s="443"/>
      <c r="C3528" s="443"/>
      <c r="D3528" s="43"/>
      <c r="E3528" s="474"/>
      <c r="K3528" s="391"/>
      <c r="L3528" s="225"/>
      <c r="M3528" s="225"/>
      <c r="N3528" s="225"/>
      <c r="O3528" s="225"/>
      <c r="P3528" s="225"/>
    </row>
    <row r="3529" spans="1:16" s="281" customFormat="1" ht="24" customHeight="1">
      <c r="A3529" s="473"/>
      <c r="B3529" s="443"/>
      <c r="C3529" s="443"/>
      <c r="D3529" s="43"/>
      <c r="E3529" s="474"/>
      <c r="K3529" s="391"/>
      <c r="L3529" s="225"/>
      <c r="M3529" s="225"/>
      <c r="N3529" s="225"/>
      <c r="O3529" s="225"/>
      <c r="P3529" s="225"/>
    </row>
    <row r="3530" spans="1:16" s="281" customFormat="1" ht="24" customHeight="1">
      <c r="A3530" s="473"/>
      <c r="B3530" s="443"/>
      <c r="C3530" s="443"/>
      <c r="D3530" s="43"/>
      <c r="E3530" s="474"/>
      <c r="K3530" s="391"/>
      <c r="L3530" s="225"/>
      <c r="M3530" s="225"/>
      <c r="N3530" s="225"/>
      <c r="O3530" s="225"/>
      <c r="P3530" s="225"/>
    </row>
    <row r="3531" spans="1:16" s="281" customFormat="1" ht="24" customHeight="1">
      <c r="A3531" s="473"/>
      <c r="B3531" s="443"/>
      <c r="C3531" s="443"/>
      <c r="D3531" s="43"/>
      <c r="E3531" s="474"/>
      <c r="K3531" s="391"/>
      <c r="L3531" s="225"/>
      <c r="M3531" s="225"/>
      <c r="N3531" s="225"/>
      <c r="O3531" s="225"/>
      <c r="P3531" s="225"/>
    </row>
    <row r="3532" spans="1:16" s="281" customFormat="1" ht="24" customHeight="1">
      <c r="A3532" s="473"/>
      <c r="B3532" s="443"/>
      <c r="C3532" s="443"/>
      <c r="D3532" s="43"/>
      <c r="E3532" s="474"/>
      <c r="K3532" s="391"/>
      <c r="L3532" s="225"/>
      <c r="M3532" s="225"/>
      <c r="N3532" s="225"/>
      <c r="O3532" s="225"/>
      <c r="P3532" s="225"/>
    </row>
    <row r="3533" spans="1:16" s="281" customFormat="1" ht="24" customHeight="1">
      <c r="A3533" s="473"/>
      <c r="B3533" s="443"/>
      <c r="C3533" s="443"/>
      <c r="D3533" s="43"/>
      <c r="E3533" s="474"/>
      <c r="K3533" s="391"/>
      <c r="L3533" s="225"/>
      <c r="M3533" s="225"/>
      <c r="N3533" s="225"/>
      <c r="O3533" s="225"/>
      <c r="P3533" s="225"/>
    </row>
    <row r="3534" spans="1:16" s="281" customFormat="1" ht="24" customHeight="1">
      <c r="A3534" s="473"/>
      <c r="B3534" s="443"/>
      <c r="C3534" s="443"/>
      <c r="D3534" s="43"/>
      <c r="E3534" s="474"/>
      <c r="K3534" s="391"/>
      <c r="L3534" s="225"/>
      <c r="M3534" s="225"/>
      <c r="N3534" s="225"/>
      <c r="O3534" s="225"/>
      <c r="P3534" s="225"/>
    </row>
    <row r="3535" spans="1:16" s="281" customFormat="1" ht="24" customHeight="1">
      <c r="A3535" s="473"/>
      <c r="B3535" s="443"/>
      <c r="C3535" s="443"/>
      <c r="D3535" s="43"/>
      <c r="E3535" s="474"/>
      <c r="K3535" s="391"/>
      <c r="L3535" s="225"/>
      <c r="M3535" s="225"/>
      <c r="N3535" s="225"/>
      <c r="O3535" s="225"/>
      <c r="P3535" s="225"/>
    </row>
    <row r="3536" spans="1:16" s="281" customFormat="1" ht="24" customHeight="1">
      <c r="A3536" s="473"/>
      <c r="B3536" s="443"/>
      <c r="C3536" s="443"/>
      <c r="D3536" s="43"/>
      <c r="E3536" s="474"/>
      <c r="K3536" s="391"/>
      <c r="L3536" s="225"/>
      <c r="M3536" s="225"/>
      <c r="N3536" s="225"/>
      <c r="O3536" s="225"/>
      <c r="P3536" s="225"/>
    </row>
    <row r="3537" spans="1:16" s="281" customFormat="1" ht="24" customHeight="1">
      <c r="A3537" s="473"/>
      <c r="B3537" s="443"/>
      <c r="C3537" s="443"/>
      <c r="D3537" s="43"/>
      <c r="E3537" s="474"/>
      <c r="K3537" s="391"/>
      <c r="L3537" s="225"/>
      <c r="M3537" s="225"/>
      <c r="N3537" s="225"/>
      <c r="O3537" s="225"/>
      <c r="P3537" s="225"/>
    </row>
    <row r="3538" spans="1:16" s="281" customFormat="1" ht="24" customHeight="1">
      <c r="A3538" s="473"/>
      <c r="B3538" s="443"/>
      <c r="C3538" s="443"/>
      <c r="D3538" s="43"/>
      <c r="E3538" s="474"/>
      <c r="K3538" s="391"/>
      <c r="L3538" s="225"/>
      <c r="M3538" s="225"/>
      <c r="N3538" s="225"/>
      <c r="O3538" s="225"/>
      <c r="P3538" s="225"/>
    </row>
    <row r="3539" spans="1:16" s="281" customFormat="1" ht="24" customHeight="1">
      <c r="A3539" s="473"/>
      <c r="B3539" s="443"/>
      <c r="C3539" s="443"/>
      <c r="D3539" s="43"/>
      <c r="E3539" s="474"/>
      <c r="K3539" s="391"/>
      <c r="L3539" s="225"/>
      <c r="M3539" s="225"/>
      <c r="N3539" s="225"/>
      <c r="O3539" s="225"/>
      <c r="P3539" s="225"/>
    </row>
    <row r="3540" spans="1:16" s="281" customFormat="1" ht="24" customHeight="1">
      <c r="A3540" s="473"/>
      <c r="B3540" s="443"/>
      <c r="C3540" s="443"/>
      <c r="D3540" s="43"/>
      <c r="E3540" s="474"/>
      <c r="K3540" s="391"/>
      <c r="L3540" s="225"/>
      <c r="M3540" s="225"/>
      <c r="N3540" s="225"/>
      <c r="O3540" s="225"/>
      <c r="P3540" s="225"/>
    </row>
    <row r="3541" spans="1:16" s="281" customFormat="1" ht="24" customHeight="1">
      <c r="A3541" s="473"/>
      <c r="B3541" s="443"/>
      <c r="C3541" s="443"/>
      <c r="D3541" s="43"/>
      <c r="E3541" s="474"/>
      <c r="K3541" s="391"/>
      <c r="L3541" s="225"/>
      <c r="M3541" s="225"/>
      <c r="N3541" s="225"/>
      <c r="O3541" s="225"/>
      <c r="P3541" s="225"/>
    </row>
    <row r="3542" spans="1:16" s="281" customFormat="1" ht="24" customHeight="1">
      <c r="A3542" s="473"/>
      <c r="B3542" s="443"/>
      <c r="C3542" s="443"/>
      <c r="D3542" s="43"/>
      <c r="E3542" s="474"/>
      <c r="K3542" s="391"/>
      <c r="L3542" s="225"/>
      <c r="M3542" s="225"/>
      <c r="N3542" s="225"/>
      <c r="O3542" s="225"/>
      <c r="P3542" s="225"/>
    </row>
    <row r="3543" spans="1:16" s="281" customFormat="1" ht="24" customHeight="1">
      <c r="A3543" s="473"/>
      <c r="B3543" s="443"/>
      <c r="C3543" s="443"/>
      <c r="D3543" s="43"/>
      <c r="E3543" s="474"/>
      <c r="K3543" s="391"/>
      <c r="L3543" s="225"/>
      <c r="M3543" s="225"/>
      <c r="N3543" s="225"/>
      <c r="O3543" s="225"/>
      <c r="P3543" s="225"/>
    </row>
    <row r="3544" spans="1:16" s="281" customFormat="1" ht="24" customHeight="1">
      <c r="A3544" s="473"/>
      <c r="B3544" s="443"/>
      <c r="C3544" s="443"/>
      <c r="D3544" s="43"/>
      <c r="E3544" s="474"/>
      <c r="K3544" s="391"/>
      <c r="L3544" s="225"/>
      <c r="M3544" s="225"/>
      <c r="N3544" s="225"/>
      <c r="O3544" s="225"/>
      <c r="P3544" s="225"/>
    </row>
    <row r="3545" spans="1:16" s="281" customFormat="1" ht="24" customHeight="1">
      <c r="A3545" s="473"/>
      <c r="B3545" s="443"/>
      <c r="C3545" s="443"/>
      <c r="D3545" s="43"/>
      <c r="E3545" s="474"/>
      <c r="K3545" s="391"/>
      <c r="L3545" s="225"/>
      <c r="M3545" s="225"/>
      <c r="N3545" s="225"/>
      <c r="O3545" s="225"/>
      <c r="P3545" s="225"/>
    </row>
    <row r="3546" spans="1:16" s="281" customFormat="1" ht="24" customHeight="1">
      <c r="A3546" s="473"/>
      <c r="B3546" s="443"/>
      <c r="C3546" s="443"/>
      <c r="D3546" s="43"/>
      <c r="E3546" s="474"/>
      <c r="K3546" s="391"/>
      <c r="L3546" s="225"/>
      <c r="M3546" s="225"/>
      <c r="N3546" s="225"/>
      <c r="O3546" s="225"/>
      <c r="P3546" s="225"/>
    </row>
    <row r="3547" spans="1:16" s="281" customFormat="1" ht="24" customHeight="1">
      <c r="A3547" s="473"/>
      <c r="B3547" s="443"/>
      <c r="C3547" s="443"/>
      <c r="D3547" s="43"/>
      <c r="E3547" s="474"/>
      <c r="K3547" s="391"/>
      <c r="L3547" s="225"/>
      <c r="M3547" s="225"/>
      <c r="N3547" s="225"/>
      <c r="O3547" s="225"/>
      <c r="P3547" s="225"/>
    </row>
    <row r="3548" spans="1:16" s="281" customFormat="1" ht="24" customHeight="1">
      <c r="A3548" s="473"/>
      <c r="B3548" s="443"/>
      <c r="C3548" s="443"/>
      <c r="D3548" s="43"/>
      <c r="E3548" s="474"/>
      <c r="K3548" s="391"/>
      <c r="L3548" s="225"/>
      <c r="M3548" s="225"/>
      <c r="N3548" s="225"/>
      <c r="O3548" s="225"/>
      <c r="P3548" s="225"/>
    </row>
    <row r="3549" spans="1:16" s="281" customFormat="1" ht="24" customHeight="1">
      <c r="A3549" s="473"/>
      <c r="B3549" s="443"/>
      <c r="C3549" s="443"/>
      <c r="D3549" s="43"/>
      <c r="E3549" s="474"/>
      <c r="K3549" s="391"/>
      <c r="L3549" s="225"/>
      <c r="M3549" s="225"/>
      <c r="N3549" s="225"/>
      <c r="O3549" s="225"/>
      <c r="P3549" s="225"/>
    </row>
    <row r="3550" spans="1:16" s="281" customFormat="1" ht="24" customHeight="1">
      <c r="A3550" s="473"/>
      <c r="B3550" s="443"/>
      <c r="C3550" s="443"/>
      <c r="D3550" s="43"/>
      <c r="E3550" s="474"/>
      <c r="K3550" s="391"/>
      <c r="L3550" s="225"/>
      <c r="M3550" s="225"/>
      <c r="N3550" s="225"/>
      <c r="O3550" s="225"/>
      <c r="P3550" s="225"/>
    </row>
    <row r="3551" spans="1:16" s="281" customFormat="1" ht="24" customHeight="1">
      <c r="A3551" s="473"/>
      <c r="B3551" s="443"/>
      <c r="C3551" s="443"/>
      <c r="D3551" s="43"/>
      <c r="E3551" s="474"/>
      <c r="K3551" s="391"/>
      <c r="L3551" s="225"/>
      <c r="M3551" s="225"/>
      <c r="N3551" s="225"/>
      <c r="O3551" s="225"/>
      <c r="P3551" s="225"/>
    </row>
    <row r="3552" spans="1:16" s="281" customFormat="1" ht="24" customHeight="1">
      <c r="A3552" s="473"/>
      <c r="B3552" s="443"/>
      <c r="C3552" s="443"/>
      <c r="D3552" s="43"/>
      <c r="E3552" s="474"/>
      <c r="K3552" s="391"/>
      <c r="L3552" s="225"/>
      <c r="M3552" s="225"/>
      <c r="N3552" s="225"/>
      <c r="O3552" s="225"/>
      <c r="P3552" s="225"/>
    </row>
    <row r="3553" spans="1:16" s="281" customFormat="1" ht="24" customHeight="1">
      <c r="A3553" s="473"/>
      <c r="B3553" s="443"/>
      <c r="C3553" s="443"/>
      <c r="D3553" s="43"/>
      <c r="E3553" s="474"/>
      <c r="K3553" s="391"/>
      <c r="L3553" s="225"/>
      <c r="M3553" s="225"/>
      <c r="N3553" s="225"/>
      <c r="O3553" s="225"/>
      <c r="P3553" s="225"/>
    </row>
    <row r="3554" spans="1:16" s="281" customFormat="1" ht="24" customHeight="1">
      <c r="A3554" s="473"/>
      <c r="B3554" s="443"/>
      <c r="C3554" s="443"/>
      <c r="D3554" s="43"/>
      <c r="E3554" s="474"/>
      <c r="K3554" s="391"/>
      <c r="L3554" s="225"/>
      <c r="M3554" s="225"/>
      <c r="N3554" s="225"/>
      <c r="O3554" s="225"/>
      <c r="P3554" s="225"/>
    </row>
    <row r="3555" spans="1:16" s="281" customFormat="1" ht="24" customHeight="1">
      <c r="A3555" s="473"/>
      <c r="B3555" s="443"/>
      <c r="C3555" s="443"/>
      <c r="D3555" s="43"/>
      <c r="E3555" s="474"/>
      <c r="K3555" s="391"/>
      <c r="L3555" s="225"/>
      <c r="M3555" s="225"/>
      <c r="N3555" s="225"/>
      <c r="O3555" s="225"/>
      <c r="P3555" s="225"/>
    </row>
    <row r="3556" spans="1:16" s="281" customFormat="1" ht="24" customHeight="1">
      <c r="A3556" s="473"/>
      <c r="B3556" s="443"/>
      <c r="C3556" s="443"/>
      <c r="D3556" s="43"/>
      <c r="E3556" s="474"/>
      <c r="K3556" s="391"/>
      <c r="L3556" s="225"/>
      <c r="M3556" s="225"/>
      <c r="N3556" s="225"/>
      <c r="O3556" s="225"/>
      <c r="P3556" s="225"/>
    </row>
    <row r="3557" spans="1:16" s="281" customFormat="1" ht="24" customHeight="1">
      <c r="A3557" s="473"/>
      <c r="B3557" s="443"/>
      <c r="C3557" s="443"/>
      <c r="D3557" s="43"/>
      <c r="E3557" s="474"/>
      <c r="K3557" s="391"/>
      <c r="L3557" s="225"/>
      <c r="M3557" s="225"/>
      <c r="N3557" s="225"/>
      <c r="O3557" s="225"/>
      <c r="P3557" s="225"/>
    </row>
    <row r="3558" spans="1:16" s="281" customFormat="1" ht="24" customHeight="1">
      <c r="A3558" s="473"/>
      <c r="B3558" s="443"/>
      <c r="C3558" s="443"/>
      <c r="D3558" s="43"/>
      <c r="E3558" s="474"/>
      <c r="K3558" s="391"/>
      <c r="L3558" s="225"/>
      <c r="M3558" s="225"/>
      <c r="N3558" s="225"/>
      <c r="O3558" s="225"/>
      <c r="P3558" s="225"/>
    </row>
    <row r="3559" spans="1:16" s="281" customFormat="1" ht="24" customHeight="1">
      <c r="A3559" s="473"/>
      <c r="B3559" s="443"/>
      <c r="C3559" s="443"/>
      <c r="D3559" s="43"/>
      <c r="E3559" s="474"/>
      <c r="K3559" s="391"/>
      <c r="L3559" s="225"/>
      <c r="M3559" s="225"/>
      <c r="N3559" s="225"/>
      <c r="O3559" s="225"/>
      <c r="P3559" s="225"/>
    </row>
    <row r="3560" spans="1:16" s="281" customFormat="1" ht="24" customHeight="1">
      <c r="A3560" s="473"/>
      <c r="B3560" s="443"/>
      <c r="C3560" s="443"/>
      <c r="D3560" s="43"/>
      <c r="E3560" s="474"/>
      <c r="K3560" s="391"/>
      <c r="L3560" s="225"/>
      <c r="M3560" s="225"/>
      <c r="N3560" s="225"/>
      <c r="O3560" s="225"/>
      <c r="P3560" s="225"/>
    </row>
    <row r="3561" spans="1:16" s="281" customFormat="1" ht="24" customHeight="1">
      <c r="A3561" s="473"/>
      <c r="B3561" s="443"/>
      <c r="C3561" s="443"/>
      <c r="D3561" s="43"/>
      <c r="E3561" s="474"/>
      <c r="K3561" s="391"/>
      <c r="L3561" s="225"/>
      <c r="M3561" s="225"/>
      <c r="N3561" s="225"/>
      <c r="O3561" s="225"/>
      <c r="P3561" s="225"/>
    </row>
    <row r="3562" spans="1:16" s="281" customFormat="1" ht="24" customHeight="1">
      <c r="A3562" s="473"/>
      <c r="B3562" s="443"/>
      <c r="C3562" s="443"/>
      <c r="D3562" s="43"/>
      <c r="E3562" s="474"/>
      <c r="K3562" s="391"/>
      <c r="L3562" s="225"/>
      <c r="M3562" s="225"/>
      <c r="N3562" s="225"/>
      <c r="O3562" s="225"/>
      <c r="P3562" s="225"/>
    </row>
    <row r="3563" spans="1:16" s="281" customFormat="1" ht="24" customHeight="1">
      <c r="A3563" s="473"/>
      <c r="B3563" s="443"/>
      <c r="C3563" s="443"/>
      <c r="D3563" s="43"/>
      <c r="E3563" s="474"/>
      <c r="K3563" s="391"/>
      <c r="L3563" s="225"/>
      <c r="M3563" s="225"/>
      <c r="N3563" s="225"/>
      <c r="O3563" s="225"/>
      <c r="P3563" s="225"/>
    </row>
    <row r="3564" spans="1:16" s="281" customFormat="1" ht="24" customHeight="1">
      <c r="A3564" s="473"/>
      <c r="B3564" s="443"/>
      <c r="C3564" s="443"/>
      <c r="D3564" s="43"/>
      <c r="E3564" s="474"/>
      <c r="K3564" s="391"/>
      <c r="L3564" s="225"/>
      <c r="M3564" s="225"/>
      <c r="N3564" s="225"/>
      <c r="O3564" s="225"/>
      <c r="P3564" s="225"/>
    </row>
    <row r="3565" spans="1:16" s="281" customFormat="1" ht="24" customHeight="1">
      <c r="A3565" s="473"/>
      <c r="B3565" s="443"/>
      <c r="C3565" s="443"/>
      <c r="D3565" s="43"/>
      <c r="E3565" s="474"/>
      <c r="K3565" s="391"/>
      <c r="L3565" s="225"/>
      <c r="M3565" s="225"/>
      <c r="N3565" s="225"/>
      <c r="O3565" s="225"/>
      <c r="P3565" s="225"/>
    </row>
    <row r="3566" spans="1:16" s="281" customFormat="1" ht="24" customHeight="1">
      <c r="A3566" s="473"/>
      <c r="B3566" s="443"/>
      <c r="C3566" s="443"/>
      <c r="D3566" s="43"/>
      <c r="E3566" s="474"/>
      <c r="K3566" s="391"/>
      <c r="L3566" s="225"/>
      <c r="M3566" s="225"/>
      <c r="N3566" s="225"/>
      <c r="O3566" s="225"/>
      <c r="P3566" s="225"/>
    </row>
    <row r="3567" spans="1:16" s="281" customFormat="1" ht="24" customHeight="1">
      <c r="A3567" s="473"/>
      <c r="B3567" s="443"/>
      <c r="C3567" s="443"/>
      <c r="D3567" s="43"/>
      <c r="E3567" s="474"/>
      <c r="K3567" s="391"/>
      <c r="L3567" s="225"/>
      <c r="M3567" s="225"/>
      <c r="N3567" s="225"/>
      <c r="O3567" s="225"/>
      <c r="P3567" s="225"/>
    </row>
    <row r="3568" spans="1:16" s="281" customFormat="1" ht="24" customHeight="1">
      <c r="A3568" s="473"/>
      <c r="B3568" s="443"/>
      <c r="C3568" s="443"/>
      <c r="D3568" s="43"/>
      <c r="E3568" s="474"/>
      <c r="K3568" s="391"/>
      <c r="L3568" s="225"/>
      <c r="M3568" s="225"/>
      <c r="N3568" s="225"/>
      <c r="O3568" s="225"/>
      <c r="P3568" s="225"/>
    </row>
    <row r="3569" spans="1:16" s="281" customFormat="1" ht="24" customHeight="1">
      <c r="A3569" s="473"/>
      <c r="B3569" s="443"/>
      <c r="C3569" s="443"/>
      <c r="D3569" s="43"/>
      <c r="E3569" s="474"/>
      <c r="K3569" s="391"/>
      <c r="L3569" s="225"/>
      <c r="M3569" s="225"/>
      <c r="N3569" s="225"/>
      <c r="O3569" s="225"/>
      <c r="P3569" s="225"/>
    </row>
    <row r="3570" spans="1:16" s="281" customFormat="1" ht="24" customHeight="1">
      <c r="A3570" s="473"/>
      <c r="B3570" s="443"/>
      <c r="C3570" s="443"/>
      <c r="D3570" s="43"/>
      <c r="E3570" s="474"/>
      <c r="K3570" s="391"/>
      <c r="L3570" s="225"/>
      <c r="M3570" s="225"/>
      <c r="N3570" s="225"/>
      <c r="O3570" s="225"/>
      <c r="P3570" s="225"/>
    </row>
    <row r="3571" spans="1:16" s="281" customFormat="1" ht="24" customHeight="1">
      <c r="A3571" s="473"/>
      <c r="B3571" s="443"/>
      <c r="C3571" s="443"/>
      <c r="D3571" s="43"/>
      <c r="E3571" s="474"/>
      <c r="K3571" s="391"/>
      <c r="L3571" s="225"/>
      <c r="M3571" s="225"/>
      <c r="N3571" s="225"/>
      <c r="O3571" s="225"/>
      <c r="P3571" s="225"/>
    </row>
    <row r="3572" spans="1:16" s="281" customFormat="1" ht="24" customHeight="1">
      <c r="A3572" s="473"/>
      <c r="B3572" s="443"/>
      <c r="C3572" s="443"/>
      <c r="D3572" s="43"/>
      <c r="E3572" s="474"/>
      <c r="K3572" s="391"/>
      <c r="L3572" s="225"/>
      <c r="M3572" s="225"/>
      <c r="N3572" s="225"/>
      <c r="O3572" s="225"/>
      <c r="P3572" s="225"/>
    </row>
    <row r="3573" spans="1:16" s="281" customFormat="1" ht="24" customHeight="1">
      <c r="A3573" s="473"/>
      <c r="B3573" s="443"/>
      <c r="C3573" s="443"/>
      <c r="D3573" s="43"/>
      <c r="E3573" s="474"/>
      <c r="K3573" s="391"/>
      <c r="L3573" s="225"/>
      <c r="M3573" s="225"/>
      <c r="N3573" s="225"/>
      <c r="O3573" s="225"/>
      <c r="P3573" s="225"/>
    </row>
    <row r="3574" spans="1:16" s="281" customFormat="1" ht="24" customHeight="1">
      <c r="A3574" s="473"/>
      <c r="B3574" s="443"/>
      <c r="C3574" s="443"/>
      <c r="D3574" s="43"/>
      <c r="E3574" s="474"/>
      <c r="K3574" s="391"/>
      <c r="L3574" s="225"/>
      <c r="M3574" s="225"/>
      <c r="N3574" s="225"/>
      <c r="O3574" s="225"/>
      <c r="P3574" s="225"/>
    </row>
    <row r="3575" spans="1:16" s="281" customFormat="1" ht="24" customHeight="1">
      <c r="A3575" s="473"/>
      <c r="B3575" s="443"/>
      <c r="C3575" s="443"/>
      <c r="D3575" s="43"/>
      <c r="E3575" s="474"/>
      <c r="K3575" s="391"/>
      <c r="L3575" s="225"/>
      <c r="M3575" s="225"/>
      <c r="N3575" s="225"/>
      <c r="O3575" s="225"/>
      <c r="P3575" s="225"/>
    </row>
    <row r="3576" spans="1:16" s="281" customFormat="1" ht="24" customHeight="1">
      <c r="A3576" s="473"/>
      <c r="B3576" s="443"/>
      <c r="C3576" s="443"/>
      <c r="D3576" s="43"/>
      <c r="E3576" s="474"/>
      <c r="K3576" s="391"/>
      <c r="L3576" s="225"/>
      <c r="M3576" s="225"/>
      <c r="N3576" s="225"/>
      <c r="O3576" s="225"/>
      <c r="P3576" s="225"/>
    </row>
    <row r="3577" spans="1:16" s="281" customFormat="1" ht="24" customHeight="1">
      <c r="A3577" s="473"/>
      <c r="B3577" s="443"/>
      <c r="C3577" s="443"/>
      <c r="D3577" s="43"/>
      <c r="E3577" s="474"/>
      <c r="K3577" s="391"/>
      <c r="L3577" s="225"/>
      <c r="M3577" s="225"/>
      <c r="N3577" s="225"/>
      <c r="O3577" s="225"/>
      <c r="P3577" s="225"/>
    </row>
    <row r="3578" spans="1:16" s="281" customFormat="1" ht="24" customHeight="1">
      <c r="A3578" s="473"/>
      <c r="B3578" s="443"/>
      <c r="C3578" s="443"/>
      <c r="D3578" s="43"/>
      <c r="E3578" s="474"/>
      <c r="K3578" s="391"/>
      <c r="L3578" s="225"/>
      <c r="M3578" s="225"/>
      <c r="N3578" s="225"/>
      <c r="O3578" s="225"/>
      <c r="P3578" s="225"/>
    </row>
    <row r="3579" spans="1:16" s="281" customFormat="1" ht="24" customHeight="1">
      <c r="A3579" s="473"/>
      <c r="B3579" s="443"/>
      <c r="C3579" s="443"/>
      <c r="D3579" s="43"/>
      <c r="E3579" s="474"/>
      <c r="K3579" s="391"/>
      <c r="L3579" s="225"/>
      <c r="M3579" s="225"/>
      <c r="N3579" s="225"/>
      <c r="O3579" s="225"/>
      <c r="P3579" s="225"/>
    </row>
    <row r="3580" spans="1:16" s="281" customFormat="1" ht="24" customHeight="1">
      <c r="A3580" s="473"/>
      <c r="B3580" s="443"/>
      <c r="C3580" s="443"/>
      <c r="D3580" s="43"/>
      <c r="E3580" s="474"/>
      <c r="K3580" s="391"/>
      <c r="L3580" s="225"/>
      <c r="M3580" s="225"/>
      <c r="N3580" s="225"/>
      <c r="O3580" s="225"/>
      <c r="P3580" s="225"/>
    </row>
    <row r="3581" spans="1:16" s="281" customFormat="1" ht="24" customHeight="1">
      <c r="A3581" s="473"/>
      <c r="B3581" s="443"/>
      <c r="C3581" s="443"/>
      <c r="D3581" s="43"/>
      <c r="E3581" s="474"/>
      <c r="K3581" s="391"/>
      <c r="L3581" s="225"/>
      <c r="M3581" s="225"/>
      <c r="N3581" s="225"/>
      <c r="O3581" s="225"/>
      <c r="P3581" s="225"/>
    </row>
    <row r="3582" spans="1:16" s="281" customFormat="1" ht="24" customHeight="1">
      <c r="A3582" s="473"/>
      <c r="B3582" s="443"/>
      <c r="C3582" s="443"/>
      <c r="D3582" s="43"/>
      <c r="E3582" s="474"/>
      <c r="K3582" s="391"/>
      <c r="L3582" s="225"/>
      <c r="M3582" s="225"/>
      <c r="N3582" s="225"/>
      <c r="O3582" s="225"/>
      <c r="P3582" s="225"/>
    </row>
    <row r="3583" spans="1:16" s="281" customFormat="1" ht="24" customHeight="1">
      <c r="A3583" s="473"/>
      <c r="B3583" s="443"/>
      <c r="C3583" s="443"/>
      <c r="D3583" s="43"/>
      <c r="E3583" s="474"/>
      <c r="K3583" s="391"/>
      <c r="L3583" s="225"/>
      <c r="M3583" s="225"/>
      <c r="N3583" s="225"/>
      <c r="O3583" s="225"/>
      <c r="P3583" s="225"/>
    </row>
    <row r="3584" spans="1:16" s="281" customFormat="1" ht="24" customHeight="1">
      <c r="A3584" s="473"/>
      <c r="B3584" s="443"/>
      <c r="C3584" s="443"/>
      <c r="D3584" s="43"/>
      <c r="E3584" s="474"/>
      <c r="K3584" s="391"/>
      <c r="L3584" s="225"/>
      <c r="M3584" s="225"/>
      <c r="N3584" s="225"/>
      <c r="O3584" s="225"/>
      <c r="P3584" s="225"/>
    </row>
    <row r="3585" spans="1:16" s="281" customFormat="1" ht="24" customHeight="1">
      <c r="A3585" s="473"/>
      <c r="B3585" s="443"/>
      <c r="C3585" s="443"/>
      <c r="D3585" s="43"/>
      <c r="E3585" s="474"/>
      <c r="K3585" s="391"/>
      <c r="L3585" s="225"/>
      <c r="M3585" s="225"/>
      <c r="N3585" s="225"/>
      <c r="O3585" s="225"/>
      <c r="P3585" s="225"/>
    </row>
    <row r="3586" spans="1:16" s="281" customFormat="1" ht="24" customHeight="1">
      <c r="A3586" s="473"/>
      <c r="B3586" s="443"/>
      <c r="C3586" s="443"/>
      <c r="D3586" s="43"/>
      <c r="E3586" s="474"/>
      <c r="K3586" s="391"/>
      <c r="L3586" s="225"/>
      <c r="M3586" s="225"/>
      <c r="N3586" s="225"/>
      <c r="O3586" s="225"/>
      <c r="P3586" s="225"/>
    </row>
    <row r="3587" spans="1:16" s="281" customFormat="1" ht="24" customHeight="1">
      <c r="A3587" s="473"/>
      <c r="B3587" s="443"/>
      <c r="C3587" s="443"/>
      <c r="D3587" s="43"/>
      <c r="E3587" s="474"/>
      <c r="K3587" s="391"/>
      <c r="L3587" s="225"/>
      <c r="M3587" s="225"/>
      <c r="N3587" s="225"/>
      <c r="O3587" s="225"/>
      <c r="P3587" s="225"/>
    </row>
    <row r="3588" spans="1:16" s="281" customFormat="1" ht="24" customHeight="1">
      <c r="A3588" s="473"/>
      <c r="B3588" s="443"/>
      <c r="C3588" s="443"/>
      <c r="D3588" s="43"/>
      <c r="E3588" s="474"/>
      <c r="K3588" s="391"/>
      <c r="L3588" s="225"/>
      <c r="M3588" s="225"/>
      <c r="N3588" s="225"/>
      <c r="O3588" s="225"/>
      <c r="P3588" s="225"/>
    </row>
    <row r="3589" spans="1:16" s="281" customFormat="1" ht="24" customHeight="1">
      <c r="A3589" s="473"/>
      <c r="B3589" s="443"/>
      <c r="C3589" s="443"/>
      <c r="D3589" s="43"/>
      <c r="E3589" s="474"/>
      <c r="K3589" s="391"/>
      <c r="L3589" s="225"/>
      <c r="M3589" s="225"/>
      <c r="N3589" s="225"/>
      <c r="O3589" s="225"/>
      <c r="P3589" s="225"/>
    </row>
    <row r="3590" spans="1:16" s="281" customFormat="1" ht="24" customHeight="1">
      <c r="A3590" s="473"/>
      <c r="B3590" s="443"/>
      <c r="C3590" s="443"/>
      <c r="D3590" s="43"/>
      <c r="E3590" s="474"/>
      <c r="K3590" s="391"/>
      <c r="L3590" s="225"/>
      <c r="M3590" s="225"/>
      <c r="N3590" s="225"/>
      <c r="O3590" s="225"/>
      <c r="P3590" s="225"/>
    </row>
    <row r="3591" spans="1:16" s="281" customFormat="1" ht="24" customHeight="1">
      <c r="A3591" s="473"/>
      <c r="B3591" s="443"/>
      <c r="C3591" s="443"/>
      <c r="D3591" s="43"/>
      <c r="E3591" s="474"/>
      <c r="K3591" s="391"/>
      <c r="L3591" s="225"/>
      <c r="M3591" s="225"/>
      <c r="N3591" s="225"/>
      <c r="O3591" s="225"/>
      <c r="P3591" s="225"/>
    </row>
    <row r="3592" spans="1:16" s="281" customFormat="1" ht="24" customHeight="1">
      <c r="A3592" s="473"/>
      <c r="B3592" s="443"/>
      <c r="C3592" s="443"/>
      <c r="D3592" s="43"/>
      <c r="E3592" s="474"/>
      <c r="K3592" s="391"/>
      <c r="L3592" s="225"/>
      <c r="M3592" s="225"/>
      <c r="N3592" s="225"/>
      <c r="O3592" s="225"/>
      <c r="P3592" s="225"/>
    </row>
    <row r="3593" spans="1:16" s="281" customFormat="1" ht="24" customHeight="1">
      <c r="A3593" s="473"/>
      <c r="B3593" s="443"/>
      <c r="C3593" s="443"/>
      <c r="D3593" s="43"/>
      <c r="E3593" s="474"/>
      <c r="K3593" s="391"/>
      <c r="L3593" s="225"/>
      <c r="M3593" s="225"/>
      <c r="N3593" s="225"/>
      <c r="O3593" s="225"/>
      <c r="P3593" s="225"/>
    </row>
    <row r="3594" spans="1:16" s="281" customFormat="1" ht="24" customHeight="1">
      <c r="A3594" s="473"/>
      <c r="B3594" s="443"/>
      <c r="C3594" s="443"/>
      <c r="D3594" s="43"/>
      <c r="E3594" s="474"/>
      <c r="K3594" s="391"/>
      <c r="L3594" s="225"/>
      <c r="M3594" s="225"/>
      <c r="N3594" s="225"/>
      <c r="O3594" s="225"/>
      <c r="P3594" s="225"/>
    </row>
    <row r="3595" spans="1:16" s="281" customFormat="1" ht="24" customHeight="1">
      <c r="A3595" s="473"/>
      <c r="B3595" s="443"/>
      <c r="C3595" s="443"/>
      <c r="D3595" s="43"/>
      <c r="E3595" s="474"/>
      <c r="K3595" s="391"/>
      <c r="L3595" s="225"/>
      <c r="M3595" s="225"/>
      <c r="N3595" s="225"/>
      <c r="O3595" s="225"/>
      <c r="P3595" s="225"/>
    </row>
    <row r="3596" spans="1:16" s="281" customFormat="1" ht="24" customHeight="1">
      <c r="A3596" s="473"/>
      <c r="B3596" s="443"/>
      <c r="C3596" s="443"/>
      <c r="D3596" s="43"/>
      <c r="E3596" s="474"/>
      <c r="K3596" s="391"/>
      <c r="L3596" s="225"/>
      <c r="M3596" s="225"/>
      <c r="N3596" s="225"/>
      <c r="O3596" s="225"/>
      <c r="P3596" s="225"/>
    </row>
    <row r="3597" spans="1:16" s="281" customFormat="1" ht="24" customHeight="1">
      <c r="A3597" s="473"/>
      <c r="B3597" s="443"/>
      <c r="C3597" s="443"/>
      <c r="D3597" s="43"/>
      <c r="E3597" s="474"/>
      <c r="K3597" s="391"/>
      <c r="L3597" s="225"/>
      <c r="M3597" s="225"/>
      <c r="N3597" s="225"/>
      <c r="O3597" s="225"/>
      <c r="P3597" s="225"/>
    </row>
    <row r="3598" spans="1:16" s="281" customFormat="1" ht="24" customHeight="1">
      <c r="A3598" s="473"/>
      <c r="B3598" s="443"/>
      <c r="C3598" s="443"/>
      <c r="D3598" s="43"/>
      <c r="E3598" s="474"/>
      <c r="K3598" s="391"/>
      <c r="L3598" s="225"/>
      <c r="M3598" s="225"/>
      <c r="N3598" s="225"/>
      <c r="O3598" s="225"/>
      <c r="P3598" s="225"/>
    </row>
    <row r="3599" spans="1:16" s="281" customFormat="1" ht="24" customHeight="1">
      <c r="A3599" s="473"/>
      <c r="B3599" s="443"/>
      <c r="C3599" s="443"/>
      <c r="D3599" s="43"/>
      <c r="E3599" s="474"/>
      <c r="K3599" s="391"/>
      <c r="L3599" s="225"/>
      <c r="M3599" s="225"/>
      <c r="N3599" s="225"/>
      <c r="O3599" s="225"/>
      <c r="P3599" s="225"/>
    </row>
    <row r="3600" spans="1:16" s="281" customFormat="1" ht="24" customHeight="1">
      <c r="A3600" s="473"/>
      <c r="B3600" s="443"/>
      <c r="C3600" s="443"/>
      <c r="D3600" s="43"/>
      <c r="E3600" s="474"/>
      <c r="K3600" s="391"/>
      <c r="L3600" s="225"/>
      <c r="M3600" s="225"/>
      <c r="N3600" s="225"/>
      <c r="O3600" s="225"/>
      <c r="P3600" s="225"/>
    </row>
    <row r="3601" spans="1:16" s="281" customFormat="1" ht="24" customHeight="1">
      <c r="A3601" s="473"/>
      <c r="B3601" s="443"/>
      <c r="C3601" s="443"/>
      <c r="D3601" s="43"/>
      <c r="E3601" s="474"/>
      <c r="K3601" s="391"/>
      <c r="L3601" s="225"/>
      <c r="M3601" s="225"/>
      <c r="N3601" s="225"/>
      <c r="O3601" s="225"/>
      <c r="P3601" s="225"/>
    </row>
    <row r="3602" spans="1:16" s="281" customFormat="1" ht="24" customHeight="1">
      <c r="A3602" s="473"/>
      <c r="B3602" s="443"/>
      <c r="C3602" s="443"/>
      <c r="D3602" s="43"/>
      <c r="E3602" s="474"/>
      <c r="K3602" s="391"/>
      <c r="L3602" s="225"/>
      <c r="M3602" s="225"/>
      <c r="N3602" s="225"/>
      <c r="O3602" s="225"/>
      <c r="P3602" s="225"/>
    </row>
    <row r="3603" spans="1:16" s="281" customFormat="1" ht="24" customHeight="1">
      <c r="A3603" s="473"/>
      <c r="B3603" s="443"/>
      <c r="C3603" s="443"/>
      <c r="D3603" s="43"/>
      <c r="E3603" s="474"/>
      <c r="K3603" s="391"/>
      <c r="L3603" s="225"/>
      <c r="M3603" s="225"/>
      <c r="N3603" s="225"/>
      <c r="O3603" s="225"/>
      <c r="P3603" s="225"/>
    </row>
    <row r="3604" spans="1:16" s="281" customFormat="1" ht="24" customHeight="1">
      <c r="A3604" s="473"/>
      <c r="B3604" s="443"/>
      <c r="C3604" s="443"/>
      <c r="D3604" s="43"/>
      <c r="E3604" s="474"/>
      <c r="K3604" s="391"/>
      <c r="L3604" s="225"/>
      <c r="M3604" s="225"/>
      <c r="N3604" s="225"/>
      <c r="O3604" s="225"/>
      <c r="P3604" s="225"/>
    </row>
    <row r="3605" spans="1:16" s="281" customFormat="1" ht="24" customHeight="1">
      <c r="A3605" s="473"/>
      <c r="B3605" s="443"/>
      <c r="C3605" s="443"/>
      <c r="D3605" s="43"/>
      <c r="E3605" s="474"/>
      <c r="K3605" s="391"/>
      <c r="L3605" s="225"/>
      <c r="M3605" s="225"/>
      <c r="N3605" s="225"/>
      <c r="O3605" s="225"/>
      <c r="P3605" s="225"/>
    </row>
    <row r="3606" spans="1:16" s="281" customFormat="1" ht="24" customHeight="1">
      <c r="A3606" s="473"/>
      <c r="B3606" s="443"/>
      <c r="C3606" s="443"/>
      <c r="D3606" s="43"/>
      <c r="E3606" s="474"/>
      <c r="K3606" s="391"/>
      <c r="L3606" s="225"/>
      <c r="M3606" s="225"/>
      <c r="N3606" s="225"/>
      <c r="O3606" s="225"/>
      <c r="P3606" s="225"/>
    </row>
    <row r="3607" spans="1:16" s="281" customFormat="1" ht="24" customHeight="1">
      <c r="A3607" s="473"/>
      <c r="B3607" s="443"/>
      <c r="C3607" s="443"/>
      <c r="D3607" s="43"/>
      <c r="E3607" s="474"/>
      <c r="K3607" s="391"/>
      <c r="L3607" s="225"/>
      <c r="M3607" s="225"/>
      <c r="N3607" s="225"/>
      <c r="O3607" s="225"/>
      <c r="P3607" s="225"/>
    </row>
    <row r="3608" spans="1:16" s="281" customFormat="1" ht="24" customHeight="1">
      <c r="A3608" s="473"/>
      <c r="B3608" s="443"/>
      <c r="C3608" s="443"/>
      <c r="D3608" s="43"/>
      <c r="E3608" s="474"/>
      <c r="K3608" s="391"/>
      <c r="L3608" s="225"/>
      <c r="M3608" s="225"/>
      <c r="N3608" s="225"/>
      <c r="O3608" s="225"/>
      <c r="P3608" s="225"/>
    </row>
    <row r="3609" spans="1:16" s="281" customFormat="1" ht="24" customHeight="1">
      <c r="A3609" s="473"/>
      <c r="B3609" s="443"/>
      <c r="C3609" s="443"/>
      <c r="D3609" s="43"/>
      <c r="E3609" s="474"/>
      <c r="K3609" s="391"/>
      <c r="L3609" s="225"/>
      <c r="M3609" s="225"/>
      <c r="N3609" s="225"/>
      <c r="O3609" s="225"/>
      <c r="P3609" s="225"/>
    </row>
    <row r="3610" spans="1:16" s="281" customFormat="1" ht="24" customHeight="1">
      <c r="A3610" s="473"/>
      <c r="B3610" s="443"/>
      <c r="C3610" s="443"/>
      <c r="D3610" s="43"/>
      <c r="E3610" s="474"/>
      <c r="K3610" s="391"/>
      <c r="L3610" s="225"/>
      <c r="M3610" s="225"/>
      <c r="N3610" s="225"/>
      <c r="O3610" s="225"/>
      <c r="P3610" s="225"/>
    </row>
    <row r="3611" spans="1:16" s="281" customFormat="1" ht="24" customHeight="1">
      <c r="A3611" s="473"/>
      <c r="B3611" s="443"/>
      <c r="C3611" s="443"/>
      <c r="D3611" s="43"/>
      <c r="E3611" s="474"/>
      <c r="K3611" s="391"/>
      <c r="L3611" s="225"/>
      <c r="M3611" s="225"/>
      <c r="N3611" s="225"/>
      <c r="O3611" s="225"/>
      <c r="P3611" s="225"/>
    </row>
    <row r="3612" spans="1:16" s="281" customFormat="1" ht="24" customHeight="1">
      <c r="A3612" s="473"/>
      <c r="B3612" s="443"/>
      <c r="C3612" s="443"/>
      <c r="D3612" s="43"/>
      <c r="E3612" s="474"/>
      <c r="K3612" s="391"/>
      <c r="L3612" s="225"/>
      <c r="M3612" s="225"/>
      <c r="N3612" s="225"/>
      <c r="O3612" s="225"/>
      <c r="P3612" s="225"/>
    </row>
    <row r="3613" spans="1:16" s="281" customFormat="1" ht="24" customHeight="1">
      <c r="A3613" s="473"/>
      <c r="B3613" s="443"/>
      <c r="C3613" s="443"/>
      <c r="D3613" s="43"/>
      <c r="E3613" s="474"/>
      <c r="K3613" s="391"/>
      <c r="L3613" s="225"/>
      <c r="M3613" s="225"/>
      <c r="N3613" s="225"/>
      <c r="O3613" s="225"/>
      <c r="P3613" s="225"/>
    </row>
    <row r="3614" spans="1:16" s="281" customFormat="1" ht="24" customHeight="1">
      <c r="A3614" s="473"/>
      <c r="B3614" s="443"/>
      <c r="C3614" s="443"/>
      <c r="D3614" s="43"/>
      <c r="E3614" s="474"/>
      <c r="K3614" s="391"/>
      <c r="L3614" s="225"/>
      <c r="M3614" s="225"/>
      <c r="N3614" s="225"/>
      <c r="O3614" s="225"/>
      <c r="P3614" s="225"/>
    </row>
    <row r="3615" spans="1:16" s="281" customFormat="1" ht="24" customHeight="1">
      <c r="A3615" s="473"/>
      <c r="B3615" s="443"/>
      <c r="C3615" s="443"/>
      <c r="D3615" s="43"/>
      <c r="E3615" s="474"/>
      <c r="K3615" s="391"/>
      <c r="L3615" s="225"/>
      <c r="M3615" s="225"/>
      <c r="N3615" s="225"/>
      <c r="O3615" s="225"/>
      <c r="P3615" s="225"/>
    </row>
    <row r="3616" spans="1:16" s="281" customFormat="1" ht="24" customHeight="1">
      <c r="A3616" s="473"/>
      <c r="B3616" s="443"/>
      <c r="C3616" s="443"/>
      <c r="D3616" s="43"/>
      <c r="E3616" s="474"/>
      <c r="K3616" s="391"/>
      <c r="L3616" s="225"/>
      <c r="M3616" s="225"/>
      <c r="N3616" s="225"/>
      <c r="O3616" s="225"/>
      <c r="P3616" s="225"/>
    </row>
    <row r="3617" spans="1:16" s="281" customFormat="1" ht="24" customHeight="1">
      <c r="A3617" s="473"/>
      <c r="B3617" s="443"/>
      <c r="C3617" s="443"/>
      <c r="D3617" s="43"/>
      <c r="E3617" s="474"/>
      <c r="K3617" s="391"/>
      <c r="L3617" s="225"/>
      <c r="M3617" s="225"/>
      <c r="N3617" s="225"/>
      <c r="O3617" s="225"/>
      <c r="P3617" s="225"/>
    </row>
    <row r="3618" spans="1:16" s="281" customFormat="1" ht="24" customHeight="1">
      <c r="A3618" s="473"/>
      <c r="B3618" s="443"/>
      <c r="C3618" s="443"/>
      <c r="D3618" s="43"/>
      <c r="E3618" s="474"/>
      <c r="K3618" s="391"/>
      <c r="L3618" s="225"/>
      <c r="M3618" s="225"/>
      <c r="N3618" s="225"/>
      <c r="O3618" s="225"/>
      <c r="P3618" s="225"/>
    </row>
    <row r="3619" spans="1:16" s="281" customFormat="1" ht="24" customHeight="1">
      <c r="A3619" s="473"/>
      <c r="B3619" s="443"/>
      <c r="C3619" s="443"/>
      <c r="D3619" s="43"/>
      <c r="E3619" s="474"/>
      <c r="K3619" s="391"/>
      <c r="L3619" s="225"/>
      <c r="M3619" s="225"/>
      <c r="N3619" s="225"/>
      <c r="O3619" s="225"/>
      <c r="P3619" s="225"/>
    </row>
    <row r="3620" spans="1:16" s="281" customFormat="1" ht="24" customHeight="1">
      <c r="A3620" s="473"/>
      <c r="B3620" s="443"/>
      <c r="C3620" s="443"/>
      <c r="D3620" s="43"/>
      <c r="E3620" s="474"/>
      <c r="K3620" s="391"/>
      <c r="L3620" s="225"/>
      <c r="M3620" s="225"/>
      <c r="N3620" s="225"/>
      <c r="O3620" s="225"/>
      <c r="P3620" s="225"/>
    </row>
    <row r="3621" spans="1:16" s="281" customFormat="1" ht="24" customHeight="1">
      <c r="A3621" s="473"/>
      <c r="B3621" s="443"/>
      <c r="C3621" s="443"/>
      <c r="D3621" s="43"/>
      <c r="E3621" s="474"/>
      <c r="K3621" s="391"/>
      <c r="L3621" s="225"/>
      <c r="M3621" s="225"/>
      <c r="N3621" s="225"/>
      <c r="O3621" s="225"/>
      <c r="P3621" s="225"/>
    </row>
    <row r="3622" spans="1:16" s="281" customFormat="1" ht="24" customHeight="1">
      <c r="A3622" s="473"/>
      <c r="B3622" s="443"/>
      <c r="C3622" s="443"/>
      <c r="D3622" s="43"/>
      <c r="E3622" s="474"/>
      <c r="K3622" s="391"/>
      <c r="L3622" s="225"/>
      <c r="M3622" s="225"/>
      <c r="N3622" s="225"/>
      <c r="O3622" s="225"/>
      <c r="P3622" s="225"/>
    </row>
    <row r="3623" spans="1:16" s="281" customFormat="1" ht="24" customHeight="1">
      <c r="A3623" s="473"/>
      <c r="B3623" s="443"/>
      <c r="C3623" s="443"/>
      <c r="D3623" s="43"/>
      <c r="E3623" s="474"/>
      <c r="K3623" s="391"/>
      <c r="L3623" s="225"/>
      <c r="M3623" s="225"/>
      <c r="N3623" s="225"/>
      <c r="O3623" s="225"/>
      <c r="P3623" s="225"/>
    </row>
    <row r="3624" spans="1:16" s="281" customFormat="1" ht="24" customHeight="1">
      <c r="A3624" s="473"/>
      <c r="B3624" s="443"/>
      <c r="C3624" s="443"/>
      <c r="D3624" s="43"/>
      <c r="E3624" s="474"/>
      <c r="K3624" s="391"/>
      <c r="L3624" s="225"/>
      <c r="M3624" s="225"/>
      <c r="N3624" s="225"/>
      <c r="O3624" s="225"/>
      <c r="P3624" s="225"/>
    </row>
    <row r="3625" spans="1:16" s="281" customFormat="1" ht="24" customHeight="1">
      <c r="A3625" s="473"/>
      <c r="B3625" s="443"/>
      <c r="C3625" s="443"/>
      <c r="D3625" s="43"/>
      <c r="E3625" s="474"/>
      <c r="K3625" s="391"/>
      <c r="L3625" s="225"/>
      <c r="M3625" s="225"/>
      <c r="N3625" s="225"/>
      <c r="O3625" s="225"/>
      <c r="P3625" s="225"/>
    </row>
    <row r="3626" spans="1:16" s="281" customFormat="1" ht="24" customHeight="1">
      <c r="A3626" s="473"/>
      <c r="B3626" s="443"/>
      <c r="C3626" s="443"/>
      <c r="D3626" s="43"/>
      <c r="E3626" s="474"/>
      <c r="K3626" s="391"/>
      <c r="L3626" s="225"/>
      <c r="M3626" s="225"/>
      <c r="N3626" s="225"/>
      <c r="O3626" s="225"/>
      <c r="P3626" s="225"/>
    </row>
    <row r="3627" spans="1:16" s="281" customFormat="1" ht="24" customHeight="1">
      <c r="A3627" s="473"/>
      <c r="B3627" s="443"/>
      <c r="C3627" s="443"/>
      <c r="D3627" s="43"/>
      <c r="E3627" s="474"/>
      <c r="K3627" s="391"/>
      <c r="L3627" s="225"/>
      <c r="M3627" s="225"/>
      <c r="N3627" s="225"/>
      <c r="O3627" s="225"/>
      <c r="P3627" s="225"/>
    </row>
    <row r="3628" spans="1:16" s="281" customFormat="1" ht="24" customHeight="1">
      <c r="A3628" s="473"/>
      <c r="B3628" s="443"/>
      <c r="C3628" s="443"/>
      <c r="D3628" s="43"/>
      <c r="E3628" s="474"/>
      <c r="K3628" s="391"/>
      <c r="L3628" s="225"/>
      <c r="M3628" s="225"/>
      <c r="N3628" s="225"/>
      <c r="O3628" s="225"/>
      <c r="P3628" s="225"/>
    </row>
    <row r="3629" spans="1:16" s="281" customFormat="1" ht="24" customHeight="1">
      <c r="A3629" s="473"/>
      <c r="B3629" s="443"/>
      <c r="C3629" s="443"/>
      <c r="D3629" s="43"/>
      <c r="E3629" s="474"/>
      <c r="K3629" s="391"/>
      <c r="L3629" s="225"/>
      <c r="M3629" s="225"/>
      <c r="N3629" s="225"/>
      <c r="O3629" s="225"/>
      <c r="P3629" s="225"/>
    </row>
    <row r="3630" spans="1:16" s="281" customFormat="1" ht="24" customHeight="1">
      <c r="A3630" s="473"/>
      <c r="B3630" s="443"/>
      <c r="C3630" s="443"/>
      <c r="D3630" s="43"/>
      <c r="E3630" s="474"/>
      <c r="K3630" s="391"/>
      <c r="L3630" s="225"/>
      <c r="M3630" s="225"/>
      <c r="N3630" s="225"/>
      <c r="O3630" s="225"/>
      <c r="P3630" s="225"/>
    </row>
    <row r="3631" spans="1:16" s="281" customFormat="1" ht="24" customHeight="1">
      <c r="A3631" s="473"/>
      <c r="B3631" s="443"/>
      <c r="C3631" s="443"/>
      <c r="D3631" s="43"/>
      <c r="E3631" s="474"/>
      <c r="K3631" s="391"/>
      <c r="L3631" s="225"/>
      <c r="M3631" s="225"/>
      <c r="N3631" s="225"/>
      <c r="O3631" s="225"/>
      <c r="P3631" s="225"/>
    </row>
    <row r="3632" spans="1:16" s="281" customFormat="1" ht="24" customHeight="1">
      <c r="A3632" s="473"/>
      <c r="B3632" s="443"/>
      <c r="C3632" s="443"/>
      <c r="D3632" s="43"/>
      <c r="E3632" s="474"/>
      <c r="K3632" s="391"/>
      <c r="L3632" s="225"/>
      <c r="M3632" s="225"/>
      <c r="N3632" s="225"/>
      <c r="O3632" s="225"/>
      <c r="P3632" s="225"/>
    </row>
    <row r="3633" spans="1:16" s="281" customFormat="1" ht="24" customHeight="1">
      <c r="A3633" s="473"/>
      <c r="B3633" s="443"/>
      <c r="C3633" s="443"/>
      <c r="D3633" s="43"/>
      <c r="E3633" s="474"/>
      <c r="K3633" s="391"/>
      <c r="L3633" s="225"/>
      <c r="M3633" s="225"/>
      <c r="N3633" s="225"/>
      <c r="O3633" s="225"/>
      <c r="P3633" s="225"/>
    </row>
    <row r="3634" spans="1:16" s="281" customFormat="1" ht="24" customHeight="1">
      <c r="A3634" s="473"/>
      <c r="B3634" s="443"/>
      <c r="C3634" s="443"/>
      <c r="D3634" s="43"/>
      <c r="E3634" s="474"/>
      <c r="K3634" s="391"/>
      <c r="L3634" s="225"/>
      <c r="M3634" s="225"/>
      <c r="N3634" s="225"/>
      <c r="O3634" s="225"/>
      <c r="P3634" s="225"/>
    </row>
    <row r="3635" spans="1:16" s="281" customFormat="1" ht="24" customHeight="1">
      <c r="A3635" s="473"/>
      <c r="B3635" s="443"/>
      <c r="C3635" s="443"/>
      <c r="D3635" s="43"/>
      <c r="E3635" s="474"/>
      <c r="K3635" s="391"/>
      <c r="L3635" s="225"/>
      <c r="M3635" s="225"/>
      <c r="N3635" s="225"/>
      <c r="O3635" s="225"/>
      <c r="P3635" s="225"/>
    </row>
    <row r="3636" spans="1:16" s="281" customFormat="1" ht="24" customHeight="1">
      <c r="A3636" s="473"/>
      <c r="B3636" s="443"/>
      <c r="C3636" s="443"/>
      <c r="D3636" s="43"/>
      <c r="E3636" s="474"/>
      <c r="K3636" s="391"/>
      <c r="L3636" s="225"/>
      <c r="M3636" s="225"/>
      <c r="N3636" s="225"/>
      <c r="O3636" s="225"/>
      <c r="P3636" s="225"/>
    </row>
    <row r="3637" spans="1:16" s="281" customFormat="1" ht="24" customHeight="1">
      <c r="A3637" s="473"/>
      <c r="B3637" s="443"/>
      <c r="C3637" s="443"/>
      <c r="D3637" s="43"/>
      <c r="E3637" s="474"/>
      <c r="K3637" s="391"/>
      <c r="L3637" s="225"/>
      <c r="M3637" s="225"/>
      <c r="N3637" s="225"/>
      <c r="O3637" s="225"/>
      <c r="P3637" s="225"/>
    </row>
    <row r="3638" spans="1:16" s="281" customFormat="1" ht="24" customHeight="1">
      <c r="A3638" s="473"/>
      <c r="B3638" s="443"/>
      <c r="C3638" s="443"/>
      <c r="D3638" s="43"/>
      <c r="E3638" s="474"/>
      <c r="K3638" s="391"/>
      <c r="L3638" s="225"/>
      <c r="M3638" s="225"/>
      <c r="N3638" s="225"/>
      <c r="O3638" s="225"/>
      <c r="P3638" s="225"/>
    </row>
    <row r="3639" spans="1:16" s="281" customFormat="1" ht="24" customHeight="1">
      <c r="A3639" s="473"/>
      <c r="B3639" s="443"/>
      <c r="C3639" s="443"/>
      <c r="D3639" s="43"/>
      <c r="E3639" s="474"/>
      <c r="K3639" s="391"/>
      <c r="L3639" s="225"/>
      <c r="M3639" s="225"/>
      <c r="N3639" s="225"/>
      <c r="O3639" s="225"/>
      <c r="P3639" s="225"/>
    </row>
    <row r="3640" spans="1:16" s="281" customFormat="1" ht="24" customHeight="1">
      <c r="A3640" s="473"/>
      <c r="B3640" s="443"/>
      <c r="C3640" s="443"/>
      <c r="D3640" s="43"/>
      <c r="E3640" s="474"/>
      <c r="K3640" s="391"/>
      <c r="L3640" s="225"/>
      <c r="M3640" s="225"/>
      <c r="N3640" s="225"/>
      <c r="O3640" s="225"/>
      <c r="P3640" s="225"/>
    </row>
    <row r="3641" spans="1:16" s="281" customFormat="1" ht="24" customHeight="1">
      <c r="A3641" s="473"/>
      <c r="B3641" s="443"/>
      <c r="C3641" s="443"/>
      <c r="D3641" s="43"/>
      <c r="E3641" s="474"/>
      <c r="K3641" s="391"/>
      <c r="L3641" s="225"/>
      <c r="M3641" s="225"/>
      <c r="N3641" s="225"/>
      <c r="O3641" s="225"/>
      <c r="P3641" s="225"/>
    </row>
    <row r="3642" spans="1:16" s="281" customFormat="1" ht="24" customHeight="1">
      <c r="A3642" s="473"/>
      <c r="B3642" s="443"/>
      <c r="C3642" s="443"/>
      <c r="D3642" s="43"/>
      <c r="E3642" s="474"/>
      <c r="K3642" s="391"/>
      <c r="L3642" s="225"/>
      <c r="M3642" s="225"/>
      <c r="N3642" s="225"/>
      <c r="O3642" s="225"/>
      <c r="P3642" s="225"/>
    </row>
    <row r="3643" spans="1:16" s="281" customFormat="1" ht="24" customHeight="1">
      <c r="A3643" s="473"/>
      <c r="B3643" s="443"/>
      <c r="C3643" s="443"/>
      <c r="D3643" s="43"/>
      <c r="E3643" s="474"/>
      <c r="K3643" s="391"/>
      <c r="L3643" s="225"/>
      <c r="M3643" s="225"/>
      <c r="N3643" s="225"/>
      <c r="O3643" s="225"/>
      <c r="P3643" s="225"/>
    </row>
    <row r="3644" spans="1:16" s="281" customFormat="1" ht="24" customHeight="1">
      <c r="A3644" s="473"/>
      <c r="B3644" s="443"/>
      <c r="C3644" s="443"/>
      <c r="D3644" s="43"/>
      <c r="E3644" s="474"/>
      <c r="K3644" s="391"/>
      <c r="L3644" s="225"/>
      <c r="M3644" s="225"/>
      <c r="N3644" s="225"/>
      <c r="O3644" s="225"/>
      <c r="P3644" s="225"/>
    </row>
    <row r="3645" spans="1:16" s="281" customFormat="1" ht="24" customHeight="1">
      <c r="A3645" s="473"/>
      <c r="B3645" s="443"/>
      <c r="C3645" s="443"/>
      <c r="D3645" s="43"/>
      <c r="E3645" s="474"/>
      <c r="K3645" s="391"/>
      <c r="L3645" s="225"/>
      <c r="M3645" s="225"/>
      <c r="N3645" s="225"/>
      <c r="O3645" s="225"/>
      <c r="P3645" s="225"/>
    </row>
    <row r="3646" spans="1:16" s="281" customFormat="1" ht="24" customHeight="1">
      <c r="A3646" s="473"/>
      <c r="B3646" s="443"/>
      <c r="C3646" s="443"/>
      <c r="D3646" s="43"/>
      <c r="E3646" s="474"/>
      <c r="K3646" s="391"/>
      <c r="L3646" s="225"/>
      <c r="M3646" s="225"/>
      <c r="N3646" s="225"/>
      <c r="O3646" s="225"/>
      <c r="P3646" s="225"/>
    </row>
    <row r="3647" spans="1:16" s="281" customFormat="1" ht="24" customHeight="1">
      <c r="A3647" s="473"/>
      <c r="B3647" s="443"/>
      <c r="C3647" s="443"/>
      <c r="D3647" s="43"/>
      <c r="E3647" s="474"/>
      <c r="K3647" s="391"/>
      <c r="L3647" s="225"/>
      <c r="M3647" s="225"/>
      <c r="N3647" s="225"/>
      <c r="O3647" s="225"/>
      <c r="P3647" s="225"/>
    </row>
    <row r="3648" spans="1:16" s="281" customFormat="1" ht="24" customHeight="1">
      <c r="A3648" s="473"/>
      <c r="B3648" s="443"/>
      <c r="C3648" s="443"/>
      <c r="D3648" s="43"/>
      <c r="E3648" s="474"/>
      <c r="K3648" s="391"/>
      <c r="L3648" s="225"/>
      <c r="M3648" s="225"/>
      <c r="N3648" s="225"/>
      <c r="O3648" s="225"/>
      <c r="P3648" s="225"/>
    </row>
    <row r="3649" spans="1:16" s="281" customFormat="1" ht="24" customHeight="1">
      <c r="A3649" s="473"/>
      <c r="B3649" s="443"/>
      <c r="C3649" s="443"/>
      <c r="D3649" s="43"/>
      <c r="E3649" s="474"/>
      <c r="K3649" s="391"/>
      <c r="L3649" s="225"/>
      <c r="M3649" s="225"/>
      <c r="N3649" s="225"/>
      <c r="O3649" s="225"/>
      <c r="P3649" s="225"/>
    </row>
    <row r="3650" spans="1:16" s="281" customFormat="1" ht="24" customHeight="1">
      <c r="A3650" s="473"/>
      <c r="B3650" s="443"/>
      <c r="C3650" s="443"/>
      <c r="D3650" s="43"/>
      <c r="E3650" s="474"/>
      <c r="K3650" s="391"/>
      <c r="L3650" s="225"/>
      <c r="M3650" s="225"/>
      <c r="N3650" s="225"/>
      <c r="O3650" s="225"/>
      <c r="P3650" s="225"/>
    </row>
    <row r="3651" spans="1:16" s="281" customFormat="1" ht="24" customHeight="1">
      <c r="A3651" s="473"/>
      <c r="B3651" s="443"/>
      <c r="C3651" s="443"/>
      <c r="D3651" s="43"/>
      <c r="E3651" s="474"/>
      <c r="K3651" s="391"/>
      <c r="L3651" s="225"/>
      <c r="M3651" s="225"/>
      <c r="N3651" s="225"/>
      <c r="O3651" s="225"/>
      <c r="P3651" s="225"/>
    </row>
    <row r="3652" spans="1:16" s="281" customFormat="1" ht="24" customHeight="1">
      <c r="A3652" s="473"/>
      <c r="B3652" s="443"/>
      <c r="C3652" s="443"/>
      <c r="D3652" s="43"/>
      <c r="E3652" s="474"/>
      <c r="K3652" s="391"/>
      <c r="L3652" s="225"/>
      <c r="M3652" s="225"/>
      <c r="N3652" s="225"/>
      <c r="O3652" s="225"/>
      <c r="P3652" s="225"/>
    </row>
    <row r="3653" spans="1:16" s="281" customFormat="1" ht="24" customHeight="1">
      <c r="A3653" s="473"/>
      <c r="B3653" s="443"/>
      <c r="C3653" s="443"/>
      <c r="D3653" s="43"/>
      <c r="E3653" s="474"/>
      <c r="K3653" s="391"/>
      <c r="L3653" s="225"/>
      <c r="M3653" s="225"/>
      <c r="N3653" s="225"/>
      <c r="O3653" s="225"/>
      <c r="P3653" s="225"/>
    </row>
    <row r="3654" spans="1:16" s="281" customFormat="1" ht="24" customHeight="1">
      <c r="A3654" s="473"/>
      <c r="B3654" s="443"/>
      <c r="C3654" s="443"/>
      <c r="D3654" s="43"/>
      <c r="E3654" s="474"/>
      <c r="K3654" s="391"/>
      <c r="L3654" s="225"/>
      <c r="M3654" s="225"/>
      <c r="N3654" s="225"/>
      <c r="O3654" s="225"/>
      <c r="P3654" s="225"/>
    </row>
    <row r="3655" spans="1:16" s="281" customFormat="1" ht="24" customHeight="1">
      <c r="A3655" s="473"/>
      <c r="B3655" s="443"/>
      <c r="C3655" s="443"/>
      <c r="D3655" s="43"/>
      <c r="E3655" s="474"/>
      <c r="K3655" s="391"/>
      <c r="L3655" s="225"/>
      <c r="M3655" s="225"/>
      <c r="N3655" s="225"/>
      <c r="O3655" s="225"/>
      <c r="P3655" s="225"/>
    </row>
    <row r="3656" spans="1:16" s="281" customFormat="1" ht="24" customHeight="1">
      <c r="A3656" s="473"/>
      <c r="B3656" s="443"/>
      <c r="C3656" s="443"/>
      <c r="D3656" s="43"/>
      <c r="E3656" s="474"/>
      <c r="K3656" s="391"/>
      <c r="L3656" s="225"/>
      <c r="M3656" s="225"/>
      <c r="N3656" s="225"/>
      <c r="O3656" s="225"/>
      <c r="P3656" s="225"/>
    </row>
    <row r="3657" spans="1:16" s="281" customFormat="1" ht="24" customHeight="1">
      <c r="A3657" s="473"/>
      <c r="B3657" s="443"/>
      <c r="C3657" s="443"/>
      <c r="D3657" s="43"/>
      <c r="E3657" s="474"/>
      <c r="K3657" s="391"/>
      <c r="L3657" s="225"/>
      <c r="M3657" s="225"/>
      <c r="N3657" s="225"/>
      <c r="O3657" s="225"/>
      <c r="P3657" s="225"/>
    </row>
    <row r="3658" spans="1:16" s="281" customFormat="1" ht="24" customHeight="1">
      <c r="A3658" s="473"/>
      <c r="B3658" s="443"/>
      <c r="C3658" s="443"/>
      <c r="D3658" s="43"/>
      <c r="E3658" s="474"/>
      <c r="K3658" s="391"/>
      <c r="L3658" s="225"/>
      <c r="M3658" s="225"/>
      <c r="N3658" s="225"/>
      <c r="O3658" s="225"/>
      <c r="P3658" s="225"/>
    </row>
    <row r="3659" spans="1:16" s="281" customFormat="1" ht="24" customHeight="1">
      <c r="A3659" s="473"/>
      <c r="B3659" s="443"/>
      <c r="C3659" s="443"/>
      <c r="D3659" s="43"/>
      <c r="E3659" s="474"/>
      <c r="K3659" s="391"/>
      <c r="L3659" s="225"/>
      <c r="M3659" s="225"/>
      <c r="N3659" s="225"/>
      <c r="O3659" s="225"/>
      <c r="P3659" s="225"/>
    </row>
    <row r="3660" spans="1:16" s="281" customFormat="1" ht="24" customHeight="1">
      <c r="A3660" s="473"/>
      <c r="B3660" s="443"/>
      <c r="C3660" s="443"/>
      <c r="D3660" s="43"/>
      <c r="E3660" s="474"/>
      <c r="K3660" s="391"/>
      <c r="L3660" s="225"/>
      <c r="M3660" s="225"/>
      <c r="N3660" s="225"/>
      <c r="O3660" s="225"/>
      <c r="P3660" s="225"/>
    </row>
    <row r="3661" spans="1:16" s="281" customFormat="1" ht="24" customHeight="1">
      <c r="A3661" s="473"/>
      <c r="B3661" s="443"/>
      <c r="C3661" s="443"/>
      <c r="D3661" s="43"/>
      <c r="E3661" s="474"/>
      <c r="K3661" s="391"/>
      <c r="L3661" s="225"/>
      <c r="M3661" s="225"/>
      <c r="N3661" s="225"/>
      <c r="O3661" s="225"/>
      <c r="P3661" s="225"/>
    </row>
    <row r="3662" spans="1:16" s="281" customFormat="1" ht="24" customHeight="1">
      <c r="A3662" s="473"/>
      <c r="B3662" s="443"/>
      <c r="C3662" s="443"/>
      <c r="D3662" s="43"/>
      <c r="E3662" s="474"/>
      <c r="K3662" s="391"/>
      <c r="L3662" s="225"/>
      <c r="M3662" s="225"/>
      <c r="N3662" s="225"/>
      <c r="O3662" s="225"/>
      <c r="P3662" s="225"/>
    </row>
    <row r="3663" spans="1:16" s="281" customFormat="1" ht="24" customHeight="1">
      <c r="A3663" s="473"/>
      <c r="B3663" s="443"/>
      <c r="C3663" s="443"/>
      <c r="D3663" s="43"/>
      <c r="E3663" s="474"/>
      <c r="K3663" s="391"/>
      <c r="L3663" s="225"/>
      <c r="M3663" s="225"/>
      <c r="N3663" s="225"/>
      <c r="O3663" s="225"/>
      <c r="P3663" s="225"/>
    </row>
    <row r="3664" spans="1:16" s="281" customFormat="1" ht="24" customHeight="1">
      <c r="A3664" s="473"/>
      <c r="B3664" s="443"/>
      <c r="C3664" s="443"/>
      <c r="D3664" s="43"/>
      <c r="E3664" s="474"/>
      <c r="K3664" s="391"/>
      <c r="L3664" s="225"/>
      <c r="M3664" s="225"/>
      <c r="N3664" s="225"/>
      <c r="O3664" s="225"/>
      <c r="P3664" s="225"/>
    </row>
    <row r="3665" spans="1:16" s="281" customFormat="1" ht="24" customHeight="1">
      <c r="A3665" s="473"/>
      <c r="B3665" s="443"/>
      <c r="C3665" s="443"/>
      <c r="D3665" s="43"/>
      <c r="E3665" s="474"/>
      <c r="K3665" s="391"/>
      <c r="L3665" s="225"/>
      <c r="M3665" s="225"/>
      <c r="N3665" s="225"/>
      <c r="O3665" s="225"/>
      <c r="P3665" s="225"/>
    </row>
    <row r="3666" spans="1:16" s="281" customFormat="1" ht="24" customHeight="1">
      <c r="A3666" s="473"/>
      <c r="B3666" s="443"/>
      <c r="C3666" s="443"/>
      <c r="D3666" s="43"/>
      <c r="E3666" s="474"/>
      <c r="K3666" s="391"/>
      <c r="L3666" s="225"/>
      <c r="M3666" s="225"/>
      <c r="N3666" s="225"/>
      <c r="O3666" s="225"/>
      <c r="P3666" s="225"/>
    </row>
    <row r="3667" spans="1:16" s="281" customFormat="1" ht="24" customHeight="1">
      <c r="A3667" s="473"/>
      <c r="B3667" s="443"/>
      <c r="C3667" s="443"/>
      <c r="D3667" s="43"/>
      <c r="E3667" s="474"/>
      <c r="K3667" s="391"/>
      <c r="L3667" s="225"/>
      <c r="M3667" s="225"/>
      <c r="N3667" s="225"/>
      <c r="O3667" s="225"/>
      <c r="P3667" s="225"/>
    </row>
    <row r="3668" spans="1:16" s="281" customFormat="1" ht="24" customHeight="1">
      <c r="A3668" s="473"/>
      <c r="B3668" s="443"/>
      <c r="C3668" s="443"/>
      <c r="D3668" s="43"/>
      <c r="E3668" s="474"/>
      <c r="K3668" s="391"/>
      <c r="L3668" s="225"/>
      <c r="M3668" s="225"/>
      <c r="N3668" s="225"/>
      <c r="O3668" s="225"/>
      <c r="P3668" s="225"/>
    </row>
    <row r="3669" spans="1:16" s="281" customFormat="1" ht="24" customHeight="1">
      <c r="A3669" s="473"/>
      <c r="B3669" s="443"/>
      <c r="C3669" s="443"/>
      <c r="D3669" s="43"/>
      <c r="E3669" s="474"/>
      <c r="K3669" s="391"/>
      <c r="L3669" s="225"/>
      <c r="M3669" s="225"/>
      <c r="N3669" s="225"/>
      <c r="O3669" s="225"/>
      <c r="P3669" s="225"/>
    </row>
    <row r="3670" spans="1:16" s="281" customFormat="1" ht="24" customHeight="1">
      <c r="A3670" s="473"/>
      <c r="B3670" s="443"/>
      <c r="C3670" s="443"/>
      <c r="D3670" s="43"/>
      <c r="E3670" s="474"/>
      <c r="K3670" s="391"/>
      <c r="L3670" s="225"/>
      <c r="M3670" s="225"/>
      <c r="N3670" s="225"/>
      <c r="O3670" s="225"/>
      <c r="P3670" s="225"/>
    </row>
    <row r="3671" spans="1:16" s="281" customFormat="1" ht="24" customHeight="1">
      <c r="A3671" s="473"/>
      <c r="B3671" s="443"/>
      <c r="C3671" s="443"/>
      <c r="D3671" s="43"/>
      <c r="E3671" s="474"/>
      <c r="K3671" s="391"/>
      <c r="L3671" s="225"/>
      <c r="M3671" s="225"/>
      <c r="N3671" s="225"/>
      <c r="O3671" s="225"/>
      <c r="P3671" s="225"/>
    </row>
    <row r="3672" spans="1:16" s="281" customFormat="1" ht="24" customHeight="1">
      <c r="A3672" s="473"/>
      <c r="B3672" s="443"/>
      <c r="C3672" s="443"/>
      <c r="D3672" s="43"/>
      <c r="E3672" s="474"/>
      <c r="K3672" s="391"/>
      <c r="L3672" s="225"/>
      <c r="M3672" s="225"/>
      <c r="N3672" s="225"/>
      <c r="O3672" s="225"/>
      <c r="P3672" s="225"/>
    </row>
    <row r="3673" spans="1:16" s="281" customFormat="1" ht="24" customHeight="1">
      <c r="A3673" s="473"/>
      <c r="B3673" s="443"/>
      <c r="C3673" s="443"/>
      <c r="D3673" s="43"/>
      <c r="E3673" s="474"/>
      <c r="K3673" s="391"/>
      <c r="L3673" s="225"/>
      <c r="M3673" s="225"/>
      <c r="N3673" s="225"/>
      <c r="O3673" s="225"/>
      <c r="P3673" s="225"/>
    </row>
    <row r="3674" spans="1:16" s="281" customFormat="1" ht="24" customHeight="1">
      <c r="A3674" s="473"/>
      <c r="B3674" s="443"/>
      <c r="C3674" s="443"/>
      <c r="D3674" s="43"/>
      <c r="E3674" s="474"/>
      <c r="K3674" s="391"/>
      <c r="L3674" s="225"/>
      <c r="M3674" s="225"/>
      <c r="N3674" s="225"/>
      <c r="O3674" s="225"/>
      <c r="P3674" s="225"/>
    </row>
    <row r="3675" spans="1:16" s="281" customFormat="1" ht="24" customHeight="1">
      <c r="A3675" s="473"/>
      <c r="B3675" s="443"/>
      <c r="C3675" s="443"/>
      <c r="D3675" s="43"/>
      <c r="E3675" s="474"/>
      <c r="K3675" s="391"/>
      <c r="L3675" s="225"/>
      <c r="M3675" s="225"/>
      <c r="N3675" s="225"/>
      <c r="O3675" s="225"/>
      <c r="P3675" s="225"/>
    </row>
    <row r="3676" spans="1:16" s="281" customFormat="1" ht="24" customHeight="1">
      <c r="A3676" s="473"/>
      <c r="B3676" s="443"/>
      <c r="C3676" s="443"/>
      <c r="D3676" s="43"/>
      <c r="E3676" s="474"/>
      <c r="K3676" s="391"/>
      <c r="L3676" s="225"/>
      <c r="M3676" s="225"/>
      <c r="N3676" s="225"/>
      <c r="O3676" s="225"/>
      <c r="P3676" s="225"/>
    </row>
    <row r="3677" spans="1:16" s="281" customFormat="1" ht="24" customHeight="1">
      <c r="A3677" s="473"/>
      <c r="B3677" s="443"/>
      <c r="C3677" s="443"/>
      <c r="D3677" s="43"/>
      <c r="E3677" s="474"/>
      <c r="K3677" s="391"/>
      <c r="L3677" s="225"/>
      <c r="M3677" s="225"/>
      <c r="N3677" s="225"/>
      <c r="O3677" s="225"/>
      <c r="P3677" s="225"/>
    </row>
    <row r="3678" spans="1:16" s="281" customFormat="1" ht="24" customHeight="1">
      <c r="A3678" s="473"/>
      <c r="B3678" s="443"/>
      <c r="C3678" s="443"/>
      <c r="D3678" s="43"/>
      <c r="E3678" s="474"/>
      <c r="K3678" s="391"/>
      <c r="L3678" s="225"/>
      <c r="M3678" s="225"/>
      <c r="N3678" s="225"/>
      <c r="O3678" s="225"/>
      <c r="P3678" s="225"/>
    </row>
    <row r="3679" spans="1:16" s="281" customFormat="1" ht="24" customHeight="1">
      <c r="A3679" s="473"/>
      <c r="B3679" s="443"/>
      <c r="C3679" s="443"/>
      <c r="D3679" s="43"/>
      <c r="E3679" s="474"/>
      <c r="K3679" s="391"/>
      <c r="L3679" s="225"/>
      <c r="M3679" s="225"/>
      <c r="N3679" s="225"/>
      <c r="O3679" s="225"/>
      <c r="P3679" s="225"/>
    </row>
    <row r="3680" spans="1:16" s="281" customFormat="1" ht="24" customHeight="1">
      <c r="A3680" s="473"/>
      <c r="B3680" s="443"/>
      <c r="C3680" s="443"/>
      <c r="D3680" s="43"/>
      <c r="E3680" s="474"/>
      <c r="K3680" s="391"/>
      <c r="L3680" s="225"/>
      <c r="M3680" s="225"/>
      <c r="N3680" s="225"/>
      <c r="O3680" s="225"/>
      <c r="P3680" s="225"/>
    </row>
    <row r="3681" spans="1:16" s="281" customFormat="1" ht="24" customHeight="1">
      <c r="A3681" s="473"/>
      <c r="B3681" s="443"/>
      <c r="C3681" s="443"/>
      <c r="D3681" s="43"/>
      <c r="E3681" s="474"/>
      <c r="K3681" s="391"/>
      <c r="L3681" s="225"/>
      <c r="M3681" s="225"/>
      <c r="N3681" s="225"/>
      <c r="O3681" s="225"/>
      <c r="P3681" s="225"/>
    </row>
    <row r="3682" spans="1:16" s="281" customFormat="1" ht="24" customHeight="1">
      <c r="A3682" s="473"/>
      <c r="B3682" s="443"/>
      <c r="C3682" s="443"/>
      <c r="D3682" s="43"/>
      <c r="E3682" s="474"/>
      <c r="K3682" s="391"/>
      <c r="L3682" s="225"/>
      <c r="M3682" s="225"/>
      <c r="N3682" s="225"/>
      <c r="O3682" s="225"/>
      <c r="P3682" s="225"/>
    </row>
    <row r="3683" spans="1:16" s="281" customFormat="1" ht="24" customHeight="1">
      <c r="A3683" s="473"/>
      <c r="B3683" s="443"/>
      <c r="C3683" s="443"/>
      <c r="D3683" s="43"/>
      <c r="E3683" s="474"/>
      <c r="K3683" s="391"/>
      <c r="L3683" s="225"/>
      <c r="M3683" s="225"/>
      <c r="N3683" s="225"/>
      <c r="O3683" s="225"/>
      <c r="P3683" s="225"/>
    </row>
    <row r="3684" spans="1:16" s="281" customFormat="1" ht="24" customHeight="1">
      <c r="A3684" s="473"/>
      <c r="B3684" s="443"/>
      <c r="C3684" s="443"/>
      <c r="D3684" s="43"/>
      <c r="E3684" s="474"/>
      <c r="K3684" s="391"/>
      <c r="L3684" s="225"/>
      <c r="M3684" s="225"/>
      <c r="N3684" s="225"/>
      <c r="O3684" s="225"/>
      <c r="P3684" s="225"/>
    </row>
    <row r="3685" spans="1:16" s="281" customFormat="1" ht="24" customHeight="1">
      <c r="A3685" s="473"/>
      <c r="B3685" s="443"/>
      <c r="C3685" s="443"/>
      <c r="D3685" s="43"/>
      <c r="E3685" s="474"/>
      <c r="K3685" s="391"/>
      <c r="L3685" s="225"/>
      <c r="M3685" s="225"/>
      <c r="N3685" s="225"/>
      <c r="O3685" s="225"/>
      <c r="P3685" s="225"/>
    </row>
    <row r="3686" spans="1:16" s="281" customFormat="1" ht="24" customHeight="1">
      <c r="A3686" s="473"/>
      <c r="B3686" s="443"/>
      <c r="C3686" s="443"/>
      <c r="D3686" s="43"/>
      <c r="E3686" s="474"/>
      <c r="K3686" s="391"/>
      <c r="L3686" s="225"/>
      <c r="M3686" s="225"/>
      <c r="N3686" s="225"/>
      <c r="O3686" s="225"/>
      <c r="P3686" s="225"/>
    </row>
    <row r="3687" spans="1:16" s="281" customFormat="1" ht="24" customHeight="1">
      <c r="A3687" s="473"/>
      <c r="B3687" s="443"/>
      <c r="C3687" s="443"/>
      <c r="D3687" s="43"/>
      <c r="E3687" s="474"/>
      <c r="K3687" s="391"/>
      <c r="L3687" s="225"/>
      <c r="M3687" s="225"/>
      <c r="N3687" s="225"/>
      <c r="O3687" s="225"/>
      <c r="P3687" s="225"/>
    </row>
    <row r="3688" spans="1:16" s="281" customFormat="1" ht="24" customHeight="1">
      <c r="A3688" s="473"/>
      <c r="B3688" s="443"/>
      <c r="C3688" s="443"/>
      <c r="D3688" s="43"/>
      <c r="E3688" s="474"/>
      <c r="K3688" s="391"/>
      <c r="L3688" s="225"/>
      <c r="M3688" s="225"/>
      <c r="N3688" s="225"/>
      <c r="O3688" s="225"/>
      <c r="P3688" s="225"/>
    </row>
    <row r="3689" spans="1:16" s="281" customFormat="1" ht="24" customHeight="1">
      <c r="A3689" s="473"/>
      <c r="B3689" s="443"/>
      <c r="C3689" s="443"/>
      <c r="D3689" s="43"/>
      <c r="E3689" s="474"/>
      <c r="K3689" s="391"/>
      <c r="L3689" s="225"/>
      <c r="M3689" s="225"/>
      <c r="N3689" s="225"/>
      <c r="O3689" s="225"/>
      <c r="P3689" s="225"/>
    </row>
    <row r="3690" spans="1:16" s="281" customFormat="1" ht="24" customHeight="1">
      <c r="A3690" s="473"/>
      <c r="B3690" s="443"/>
      <c r="C3690" s="443"/>
      <c r="D3690" s="43"/>
      <c r="E3690" s="474"/>
      <c r="K3690" s="391"/>
      <c r="L3690" s="225"/>
      <c r="M3690" s="225"/>
      <c r="N3690" s="225"/>
      <c r="O3690" s="225"/>
      <c r="P3690" s="225"/>
    </row>
    <row r="3691" spans="1:16" s="281" customFormat="1" ht="24" customHeight="1">
      <c r="A3691" s="473"/>
      <c r="B3691" s="443"/>
      <c r="C3691" s="443"/>
      <c r="D3691" s="43"/>
      <c r="E3691" s="474"/>
      <c r="K3691" s="391"/>
      <c r="L3691" s="225"/>
      <c r="M3691" s="225"/>
      <c r="N3691" s="225"/>
      <c r="O3691" s="225"/>
      <c r="P3691" s="225"/>
    </row>
    <row r="3692" spans="1:16" s="281" customFormat="1" ht="24" customHeight="1">
      <c r="A3692" s="473"/>
      <c r="B3692" s="443"/>
      <c r="C3692" s="443"/>
      <c r="D3692" s="43"/>
      <c r="E3692" s="474"/>
      <c r="K3692" s="391"/>
      <c r="L3692" s="225"/>
      <c r="M3692" s="225"/>
      <c r="N3692" s="225"/>
      <c r="O3692" s="225"/>
      <c r="P3692" s="225"/>
    </row>
    <row r="3693" spans="1:16" s="281" customFormat="1" ht="24" customHeight="1">
      <c r="A3693" s="473"/>
      <c r="B3693" s="443"/>
      <c r="C3693" s="443"/>
      <c r="D3693" s="43"/>
      <c r="E3693" s="474"/>
      <c r="K3693" s="391"/>
      <c r="L3693" s="225"/>
      <c r="M3693" s="225"/>
      <c r="N3693" s="225"/>
      <c r="O3693" s="225"/>
      <c r="P3693" s="225"/>
    </row>
    <row r="3694" spans="1:16" s="281" customFormat="1" ht="24" customHeight="1">
      <c r="A3694" s="473"/>
      <c r="B3694" s="443"/>
      <c r="C3694" s="443"/>
      <c r="D3694" s="43"/>
      <c r="E3694" s="474"/>
      <c r="K3694" s="391"/>
      <c r="L3694" s="225"/>
      <c r="M3694" s="225"/>
      <c r="N3694" s="225"/>
      <c r="O3694" s="225"/>
      <c r="P3694" s="225"/>
    </row>
    <row r="3695" spans="1:16" s="281" customFormat="1" ht="24" customHeight="1">
      <c r="A3695" s="473"/>
      <c r="B3695" s="443"/>
      <c r="C3695" s="443"/>
      <c r="D3695" s="43"/>
      <c r="E3695" s="474"/>
      <c r="K3695" s="391"/>
      <c r="L3695" s="225"/>
      <c r="M3695" s="225"/>
      <c r="N3695" s="225"/>
      <c r="O3695" s="225"/>
      <c r="P3695" s="225"/>
    </row>
    <row r="3696" spans="1:16" s="281" customFormat="1" ht="24" customHeight="1">
      <c r="A3696" s="473"/>
      <c r="B3696" s="443"/>
      <c r="C3696" s="443"/>
      <c r="D3696" s="43"/>
      <c r="E3696" s="474"/>
      <c r="K3696" s="391"/>
      <c r="L3696" s="225"/>
      <c r="M3696" s="225"/>
      <c r="N3696" s="225"/>
      <c r="O3696" s="225"/>
      <c r="P3696" s="225"/>
    </row>
    <row r="3697" spans="1:16" s="281" customFormat="1" ht="24" customHeight="1">
      <c r="A3697" s="473"/>
      <c r="B3697" s="443"/>
      <c r="C3697" s="443"/>
      <c r="D3697" s="43"/>
      <c r="E3697" s="474"/>
      <c r="K3697" s="391"/>
      <c r="L3697" s="225"/>
      <c r="M3697" s="225"/>
      <c r="N3697" s="225"/>
      <c r="O3697" s="225"/>
      <c r="P3697" s="225"/>
    </row>
    <row r="3698" spans="1:16" s="281" customFormat="1" ht="24" customHeight="1">
      <c r="A3698" s="473"/>
      <c r="B3698" s="443"/>
      <c r="C3698" s="443"/>
      <c r="D3698" s="43"/>
      <c r="E3698" s="474"/>
      <c r="K3698" s="391"/>
      <c r="L3698" s="225"/>
      <c r="M3698" s="225"/>
      <c r="N3698" s="225"/>
      <c r="O3698" s="225"/>
      <c r="P3698" s="225"/>
    </row>
    <row r="3699" spans="1:16" s="281" customFormat="1" ht="24" customHeight="1">
      <c r="A3699" s="473"/>
      <c r="B3699" s="443"/>
      <c r="C3699" s="443"/>
      <c r="D3699" s="43"/>
      <c r="E3699" s="474"/>
      <c r="K3699" s="391"/>
      <c r="L3699" s="225"/>
      <c r="M3699" s="225"/>
      <c r="N3699" s="225"/>
      <c r="O3699" s="225"/>
      <c r="P3699" s="225"/>
    </row>
    <row r="3700" spans="1:16" s="281" customFormat="1" ht="24" customHeight="1">
      <c r="A3700" s="473"/>
      <c r="B3700" s="443"/>
      <c r="C3700" s="443"/>
      <c r="D3700" s="43"/>
      <c r="E3700" s="474"/>
      <c r="K3700" s="391"/>
      <c r="L3700" s="225"/>
      <c r="M3700" s="225"/>
      <c r="N3700" s="225"/>
      <c r="O3700" s="225"/>
      <c r="P3700" s="225"/>
    </row>
    <row r="3701" spans="1:16" s="281" customFormat="1" ht="24" customHeight="1">
      <c r="A3701" s="473"/>
      <c r="B3701" s="443"/>
      <c r="C3701" s="443"/>
      <c r="D3701" s="43"/>
      <c r="E3701" s="474"/>
      <c r="K3701" s="391"/>
      <c r="L3701" s="225"/>
      <c r="M3701" s="225"/>
      <c r="N3701" s="225"/>
      <c r="O3701" s="225"/>
      <c r="P3701" s="225"/>
    </row>
    <row r="3702" spans="1:16" s="281" customFormat="1" ht="24" customHeight="1">
      <c r="A3702" s="473"/>
      <c r="B3702" s="443"/>
      <c r="C3702" s="443"/>
      <c r="D3702" s="43"/>
      <c r="E3702" s="474"/>
      <c r="K3702" s="391"/>
      <c r="L3702" s="225"/>
      <c r="M3702" s="225"/>
      <c r="N3702" s="225"/>
      <c r="O3702" s="225"/>
      <c r="P3702" s="225"/>
    </row>
    <row r="3703" spans="1:16" s="281" customFormat="1" ht="24" customHeight="1">
      <c r="A3703" s="473"/>
      <c r="B3703" s="443"/>
      <c r="C3703" s="443"/>
      <c r="D3703" s="43"/>
      <c r="E3703" s="474"/>
      <c r="K3703" s="391"/>
      <c r="L3703" s="225"/>
      <c r="M3703" s="225"/>
      <c r="N3703" s="225"/>
      <c r="O3703" s="225"/>
      <c r="P3703" s="225"/>
    </row>
    <row r="3704" spans="1:16" s="281" customFormat="1" ht="24" customHeight="1">
      <c r="A3704" s="473"/>
      <c r="B3704" s="443"/>
      <c r="C3704" s="443"/>
      <c r="D3704" s="43"/>
      <c r="E3704" s="474"/>
      <c r="K3704" s="391"/>
      <c r="L3704" s="225"/>
      <c r="M3704" s="225"/>
      <c r="N3704" s="225"/>
      <c r="O3704" s="225"/>
      <c r="P3704" s="225"/>
    </row>
    <row r="3705" spans="1:16" s="281" customFormat="1" ht="24" customHeight="1">
      <c r="A3705" s="473"/>
      <c r="B3705" s="443"/>
      <c r="C3705" s="443"/>
      <c r="D3705" s="43"/>
      <c r="E3705" s="474"/>
      <c r="K3705" s="391"/>
      <c r="L3705" s="225"/>
      <c r="M3705" s="225"/>
      <c r="N3705" s="225"/>
      <c r="O3705" s="225"/>
      <c r="P3705" s="225"/>
    </row>
    <row r="3706" spans="1:16" s="281" customFormat="1" ht="24" customHeight="1">
      <c r="A3706" s="473"/>
      <c r="B3706" s="443"/>
      <c r="C3706" s="443"/>
      <c r="D3706" s="43"/>
      <c r="E3706" s="474"/>
      <c r="K3706" s="391"/>
      <c r="L3706" s="225"/>
      <c r="M3706" s="225"/>
      <c r="N3706" s="225"/>
      <c r="O3706" s="225"/>
      <c r="P3706" s="225"/>
    </row>
    <row r="3707" spans="1:16" s="281" customFormat="1" ht="24" customHeight="1">
      <c r="A3707" s="473"/>
      <c r="B3707" s="443"/>
      <c r="C3707" s="443"/>
      <c r="D3707" s="43"/>
      <c r="E3707" s="474"/>
      <c r="K3707" s="391"/>
      <c r="L3707" s="225"/>
      <c r="M3707" s="225"/>
      <c r="N3707" s="225"/>
      <c r="O3707" s="225"/>
      <c r="P3707" s="225"/>
    </row>
    <row r="3708" spans="1:16" s="281" customFormat="1" ht="24" customHeight="1">
      <c r="A3708" s="473"/>
      <c r="B3708" s="443"/>
      <c r="C3708" s="443"/>
      <c r="D3708" s="43"/>
      <c r="E3708" s="474"/>
      <c r="K3708" s="391"/>
      <c r="L3708" s="225"/>
      <c r="M3708" s="225"/>
      <c r="N3708" s="225"/>
      <c r="O3708" s="225"/>
      <c r="P3708" s="225"/>
    </row>
    <row r="3709" spans="1:16" s="281" customFormat="1" ht="24" customHeight="1">
      <c r="A3709" s="473"/>
      <c r="B3709" s="443"/>
      <c r="C3709" s="443"/>
      <c r="D3709" s="43"/>
      <c r="E3709" s="474"/>
      <c r="K3709" s="391"/>
      <c r="L3709" s="225"/>
      <c r="M3709" s="225"/>
      <c r="N3709" s="225"/>
      <c r="O3709" s="225"/>
      <c r="P3709" s="225"/>
    </row>
    <row r="3710" spans="1:16" s="281" customFormat="1" ht="24" customHeight="1">
      <c r="A3710" s="473"/>
      <c r="B3710" s="443"/>
      <c r="C3710" s="443"/>
      <c r="D3710" s="43"/>
      <c r="E3710" s="474"/>
      <c r="K3710" s="391"/>
      <c r="L3710" s="225"/>
      <c r="M3710" s="225"/>
      <c r="N3710" s="225"/>
      <c r="O3710" s="225"/>
      <c r="P3710" s="225"/>
    </row>
    <row r="3711" spans="1:16" s="281" customFormat="1" ht="24" customHeight="1">
      <c r="A3711" s="473"/>
      <c r="B3711" s="443"/>
      <c r="C3711" s="443"/>
      <c r="D3711" s="43"/>
      <c r="E3711" s="474"/>
      <c r="K3711" s="391"/>
      <c r="L3711" s="225"/>
      <c r="M3711" s="225"/>
      <c r="N3711" s="225"/>
      <c r="O3711" s="225"/>
      <c r="P3711" s="225"/>
    </row>
    <row r="3712" spans="1:16" s="281" customFormat="1" ht="24" customHeight="1">
      <c r="A3712" s="473"/>
      <c r="B3712" s="443"/>
      <c r="C3712" s="443"/>
      <c r="D3712" s="43"/>
      <c r="E3712" s="474"/>
      <c r="K3712" s="391"/>
      <c r="L3712" s="225"/>
      <c r="M3712" s="225"/>
      <c r="N3712" s="225"/>
      <c r="O3712" s="225"/>
      <c r="P3712" s="225"/>
    </row>
    <row r="3713" spans="1:16" s="281" customFormat="1" ht="24" customHeight="1">
      <c r="A3713" s="473"/>
      <c r="B3713" s="443"/>
      <c r="C3713" s="443"/>
      <c r="D3713" s="43"/>
      <c r="E3713" s="474"/>
      <c r="K3713" s="391"/>
      <c r="L3713" s="225"/>
      <c r="M3713" s="225"/>
      <c r="N3713" s="225"/>
      <c r="O3713" s="225"/>
      <c r="P3713" s="225"/>
    </row>
    <row r="3714" spans="1:16" s="281" customFormat="1" ht="24" customHeight="1">
      <c r="A3714" s="473"/>
      <c r="B3714" s="443"/>
      <c r="C3714" s="443"/>
      <c r="D3714" s="43"/>
      <c r="E3714" s="474"/>
      <c r="K3714" s="391"/>
      <c r="L3714" s="225"/>
      <c r="M3714" s="225"/>
      <c r="N3714" s="225"/>
      <c r="O3714" s="225"/>
      <c r="P3714" s="225"/>
    </row>
    <row r="3715" spans="1:16" s="281" customFormat="1" ht="24" customHeight="1">
      <c r="A3715" s="473"/>
      <c r="B3715" s="443"/>
      <c r="C3715" s="443"/>
      <c r="D3715" s="43"/>
      <c r="E3715" s="474"/>
      <c r="K3715" s="391"/>
      <c r="L3715" s="225"/>
      <c r="M3715" s="225"/>
      <c r="N3715" s="225"/>
      <c r="O3715" s="225"/>
      <c r="P3715" s="225"/>
    </row>
    <row r="3716" spans="1:16" s="281" customFormat="1" ht="24" customHeight="1">
      <c r="A3716" s="473"/>
      <c r="B3716" s="443"/>
      <c r="C3716" s="443"/>
      <c r="D3716" s="43"/>
      <c r="E3716" s="474"/>
      <c r="K3716" s="391"/>
      <c r="L3716" s="225"/>
      <c r="M3716" s="225"/>
      <c r="N3716" s="225"/>
      <c r="O3716" s="225"/>
      <c r="P3716" s="225"/>
    </row>
    <row r="3717" spans="1:16" s="281" customFormat="1" ht="24" customHeight="1">
      <c r="A3717" s="473"/>
      <c r="B3717" s="443"/>
      <c r="C3717" s="443"/>
      <c r="D3717" s="43"/>
      <c r="E3717" s="474"/>
      <c r="K3717" s="391"/>
      <c r="L3717" s="225"/>
      <c r="M3717" s="225"/>
      <c r="N3717" s="225"/>
      <c r="O3717" s="225"/>
      <c r="P3717" s="225"/>
    </row>
    <row r="3718" spans="1:16" s="281" customFormat="1" ht="24" customHeight="1">
      <c r="A3718" s="473"/>
      <c r="B3718" s="443"/>
      <c r="C3718" s="443"/>
      <c r="D3718" s="43"/>
      <c r="E3718" s="474"/>
      <c r="K3718" s="391"/>
      <c r="L3718" s="225"/>
      <c r="M3718" s="225"/>
      <c r="N3718" s="225"/>
      <c r="O3718" s="225"/>
      <c r="P3718" s="225"/>
    </row>
    <row r="3719" spans="1:16" s="281" customFormat="1" ht="24" customHeight="1">
      <c r="A3719" s="473"/>
      <c r="B3719" s="443"/>
      <c r="C3719" s="443"/>
      <c r="D3719" s="43"/>
      <c r="E3719" s="474"/>
      <c r="K3719" s="391"/>
      <c r="L3719" s="225"/>
      <c r="M3719" s="225"/>
      <c r="N3719" s="225"/>
      <c r="O3719" s="225"/>
      <c r="P3719" s="225"/>
    </row>
    <row r="3720" spans="1:16" s="281" customFormat="1" ht="24" customHeight="1">
      <c r="A3720" s="473"/>
      <c r="B3720" s="443"/>
      <c r="C3720" s="443"/>
      <c r="D3720" s="43"/>
      <c r="E3720" s="474"/>
      <c r="K3720" s="391"/>
      <c r="L3720" s="225"/>
      <c r="M3720" s="225"/>
      <c r="N3720" s="225"/>
      <c r="O3720" s="225"/>
      <c r="P3720" s="225"/>
    </row>
    <row r="3721" spans="1:16" s="281" customFormat="1" ht="24" customHeight="1">
      <c r="A3721" s="473"/>
      <c r="B3721" s="443"/>
      <c r="C3721" s="443"/>
      <c r="D3721" s="43"/>
      <c r="E3721" s="474"/>
      <c r="K3721" s="391"/>
      <c r="L3721" s="225"/>
      <c r="M3721" s="225"/>
      <c r="N3721" s="225"/>
      <c r="O3721" s="225"/>
      <c r="P3721" s="225"/>
    </row>
    <row r="3722" spans="1:16" s="281" customFormat="1" ht="24" customHeight="1">
      <c r="A3722" s="473"/>
      <c r="B3722" s="443"/>
      <c r="C3722" s="443"/>
      <c r="D3722" s="43"/>
      <c r="E3722" s="474"/>
      <c r="K3722" s="391"/>
      <c r="L3722" s="225"/>
      <c r="M3722" s="225"/>
      <c r="N3722" s="225"/>
      <c r="O3722" s="225"/>
      <c r="P3722" s="225"/>
    </row>
    <row r="3723" spans="1:16" s="281" customFormat="1" ht="24" customHeight="1">
      <c r="A3723" s="473"/>
      <c r="B3723" s="443"/>
      <c r="C3723" s="443"/>
      <c r="D3723" s="43"/>
      <c r="E3723" s="474"/>
      <c r="K3723" s="391"/>
      <c r="L3723" s="225"/>
      <c r="M3723" s="225"/>
      <c r="N3723" s="225"/>
      <c r="O3723" s="225"/>
      <c r="P3723" s="225"/>
    </row>
    <row r="3724" spans="1:16" s="281" customFormat="1" ht="24" customHeight="1">
      <c r="A3724" s="473"/>
      <c r="B3724" s="443"/>
      <c r="C3724" s="443"/>
      <c r="D3724" s="43"/>
      <c r="E3724" s="474"/>
      <c r="K3724" s="391"/>
      <c r="L3724" s="225"/>
      <c r="M3724" s="225"/>
      <c r="N3724" s="225"/>
      <c r="O3724" s="225"/>
      <c r="P3724" s="225"/>
    </row>
    <row r="3725" spans="1:16" s="281" customFormat="1" ht="24" customHeight="1">
      <c r="A3725" s="473"/>
      <c r="B3725" s="443"/>
      <c r="C3725" s="443"/>
      <c r="D3725" s="43"/>
      <c r="E3725" s="474"/>
      <c r="K3725" s="391"/>
      <c r="L3725" s="225"/>
      <c r="M3725" s="225"/>
      <c r="N3725" s="225"/>
      <c r="O3725" s="225"/>
      <c r="P3725" s="225"/>
    </row>
    <row r="3726" spans="1:16" s="281" customFormat="1" ht="24" customHeight="1">
      <c r="A3726" s="473"/>
      <c r="B3726" s="443"/>
      <c r="C3726" s="443"/>
      <c r="D3726" s="43"/>
      <c r="E3726" s="474"/>
      <c r="K3726" s="391"/>
      <c r="L3726" s="225"/>
      <c r="M3726" s="225"/>
      <c r="N3726" s="225"/>
      <c r="O3726" s="225"/>
      <c r="P3726" s="225"/>
    </row>
    <row r="3727" spans="1:16" s="281" customFormat="1" ht="24" customHeight="1">
      <c r="A3727" s="473"/>
      <c r="B3727" s="443"/>
      <c r="C3727" s="443"/>
      <c r="D3727" s="43"/>
      <c r="E3727" s="474"/>
      <c r="K3727" s="391"/>
      <c r="L3727" s="225"/>
      <c r="M3727" s="225"/>
      <c r="N3727" s="225"/>
      <c r="O3727" s="225"/>
      <c r="P3727" s="225"/>
    </row>
    <row r="3728" spans="1:16" s="281" customFormat="1" ht="24" customHeight="1">
      <c r="A3728" s="473"/>
      <c r="B3728" s="443"/>
      <c r="C3728" s="443"/>
      <c r="D3728" s="43"/>
      <c r="E3728" s="474"/>
      <c r="K3728" s="391"/>
      <c r="L3728" s="225"/>
      <c r="M3728" s="225"/>
      <c r="N3728" s="225"/>
      <c r="O3728" s="225"/>
      <c r="P3728" s="225"/>
    </row>
    <row r="3729" spans="1:16" s="281" customFormat="1" ht="24" customHeight="1">
      <c r="A3729" s="473"/>
      <c r="B3729" s="443"/>
      <c r="C3729" s="443"/>
      <c r="D3729" s="43"/>
      <c r="E3729" s="474"/>
      <c r="K3729" s="391"/>
      <c r="L3729" s="225"/>
      <c r="M3729" s="225"/>
      <c r="N3729" s="225"/>
      <c r="O3729" s="225"/>
      <c r="P3729" s="225"/>
    </row>
    <row r="3730" spans="1:16" s="281" customFormat="1" ht="24" customHeight="1">
      <c r="A3730" s="473"/>
      <c r="B3730" s="443"/>
      <c r="C3730" s="443"/>
      <c r="D3730" s="43"/>
      <c r="E3730" s="474"/>
      <c r="K3730" s="391"/>
      <c r="L3730" s="225"/>
      <c r="M3730" s="225"/>
      <c r="N3730" s="225"/>
      <c r="O3730" s="225"/>
      <c r="P3730" s="225"/>
    </row>
    <row r="3731" spans="1:16" s="281" customFormat="1" ht="24" customHeight="1">
      <c r="A3731" s="473"/>
      <c r="B3731" s="443"/>
      <c r="C3731" s="443"/>
      <c r="D3731" s="43"/>
      <c r="E3731" s="474"/>
      <c r="K3731" s="391"/>
      <c r="L3731" s="225"/>
      <c r="M3731" s="225"/>
      <c r="N3731" s="225"/>
      <c r="O3731" s="225"/>
      <c r="P3731" s="225"/>
    </row>
    <row r="3732" spans="1:16" s="281" customFormat="1" ht="24" customHeight="1">
      <c r="A3732" s="473"/>
      <c r="B3732" s="443"/>
      <c r="C3732" s="443"/>
      <c r="D3732" s="43"/>
      <c r="E3732" s="474"/>
      <c r="K3732" s="391"/>
      <c r="L3732" s="225"/>
      <c r="M3732" s="225"/>
      <c r="N3732" s="225"/>
      <c r="O3732" s="225"/>
      <c r="P3732" s="225"/>
    </row>
    <row r="3733" spans="1:16" s="281" customFormat="1" ht="24" customHeight="1">
      <c r="A3733" s="473"/>
      <c r="B3733" s="443"/>
      <c r="C3733" s="443"/>
      <c r="D3733" s="43"/>
      <c r="E3733" s="474"/>
      <c r="K3733" s="391"/>
      <c r="L3733" s="225"/>
      <c r="M3733" s="225"/>
      <c r="N3733" s="225"/>
      <c r="O3733" s="225"/>
      <c r="P3733" s="225"/>
    </row>
    <row r="3734" spans="1:16" s="281" customFormat="1" ht="24" customHeight="1">
      <c r="A3734" s="473"/>
      <c r="B3734" s="443"/>
      <c r="C3734" s="443"/>
      <c r="D3734" s="43"/>
      <c r="E3734" s="474"/>
      <c r="K3734" s="391"/>
      <c r="L3734" s="225"/>
      <c r="M3734" s="225"/>
      <c r="N3734" s="225"/>
      <c r="O3734" s="225"/>
      <c r="P3734" s="225"/>
    </row>
    <row r="3735" spans="1:16" s="281" customFormat="1" ht="24" customHeight="1">
      <c r="A3735" s="473"/>
      <c r="B3735" s="443"/>
      <c r="C3735" s="443"/>
      <c r="D3735" s="43"/>
      <c r="E3735" s="474"/>
      <c r="K3735" s="391"/>
      <c r="L3735" s="225"/>
      <c r="M3735" s="225"/>
      <c r="N3735" s="225"/>
      <c r="O3735" s="225"/>
      <c r="P3735" s="225"/>
    </row>
    <row r="3736" spans="1:16" s="281" customFormat="1" ht="24" customHeight="1">
      <c r="A3736" s="473"/>
      <c r="B3736" s="443"/>
      <c r="C3736" s="443"/>
      <c r="D3736" s="43"/>
      <c r="E3736" s="474"/>
      <c r="K3736" s="391"/>
      <c r="L3736" s="225"/>
      <c r="M3736" s="225"/>
      <c r="N3736" s="225"/>
      <c r="O3736" s="225"/>
      <c r="P3736" s="225"/>
    </row>
    <row r="3737" spans="1:16" s="281" customFormat="1" ht="24" customHeight="1">
      <c r="A3737" s="473"/>
      <c r="B3737" s="443"/>
      <c r="C3737" s="443"/>
      <c r="D3737" s="43"/>
      <c r="E3737" s="474"/>
      <c r="K3737" s="391"/>
      <c r="L3737" s="225"/>
      <c r="M3737" s="225"/>
      <c r="N3737" s="225"/>
      <c r="O3737" s="225"/>
      <c r="P3737" s="225"/>
    </row>
    <row r="3738" spans="1:16" s="281" customFormat="1" ht="24" customHeight="1">
      <c r="A3738" s="473"/>
      <c r="B3738" s="443"/>
      <c r="C3738" s="443"/>
      <c r="D3738" s="43"/>
      <c r="E3738" s="474"/>
      <c r="K3738" s="391"/>
      <c r="L3738" s="225"/>
      <c r="M3738" s="225"/>
      <c r="N3738" s="225"/>
      <c r="O3738" s="225"/>
      <c r="P3738" s="225"/>
    </row>
    <row r="3739" spans="1:16" s="281" customFormat="1" ht="24" customHeight="1">
      <c r="A3739" s="473"/>
      <c r="B3739" s="443"/>
      <c r="C3739" s="443"/>
      <c r="D3739" s="43"/>
      <c r="E3739" s="474"/>
      <c r="K3739" s="391"/>
      <c r="L3739" s="225"/>
      <c r="M3739" s="225"/>
      <c r="N3739" s="225"/>
      <c r="O3739" s="225"/>
      <c r="P3739" s="225"/>
    </row>
    <row r="3740" spans="1:16" s="281" customFormat="1" ht="24" customHeight="1">
      <c r="A3740" s="473"/>
      <c r="B3740" s="443"/>
      <c r="C3740" s="443"/>
      <c r="D3740" s="43"/>
      <c r="E3740" s="474"/>
      <c r="K3740" s="391"/>
      <c r="L3740" s="225"/>
      <c r="M3740" s="225"/>
      <c r="N3740" s="225"/>
      <c r="O3740" s="225"/>
      <c r="P3740" s="225"/>
    </row>
    <row r="3741" spans="1:16" s="281" customFormat="1" ht="24" customHeight="1">
      <c r="A3741" s="473"/>
      <c r="B3741" s="443"/>
      <c r="C3741" s="443"/>
      <c r="D3741" s="43"/>
      <c r="E3741" s="474"/>
      <c r="K3741" s="391"/>
      <c r="L3741" s="225"/>
      <c r="M3741" s="225"/>
      <c r="N3741" s="225"/>
      <c r="O3741" s="225"/>
      <c r="P3741" s="225"/>
    </row>
    <row r="3742" spans="1:16" s="281" customFormat="1" ht="24" customHeight="1">
      <c r="A3742" s="473"/>
      <c r="B3742" s="443"/>
      <c r="C3742" s="443"/>
      <c r="D3742" s="43"/>
      <c r="E3742" s="474"/>
      <c r="K3742" s="391"/>
      <c r="L3742" s="225"/>
      <c r="M3742" s="225"/>
      <c r="N3742" s="225"/>
      <c r="O3742" s="225"/>
      <c r="P3742" s="225"/>
    </row>
    <row r="3743" spans="1:16" s="281" customFormat="1" ht="24" customHeight="1">
      <c r="A3743" s="473"/>
      <c r="B3743" s="443"/>
      <c r="C3743" s="443"/>
      <c r="D3743" s="43"/>
      <c r="E3743" s="474"/>
      <c r="K3743" s="391"/>
      <c r="L3743" s="225"/>
      <c r="M3743" s="225"/>
      <c r="N3743" s="225"/>
      <c r="O3743" s="225"/>
      <c r="P3743" s="225"/>
    </row>
    <row r="3744" spans="1:16" s="281" customFormat="1" ht="24" customHeight="1">
      <c r="A3744" s="473"/>
      <c r="B3744" s="443"/>
      <c r="C3744" s="443"/>
      <c r="D3744" s="43"/>
      <c r="E3744" s="474"/>
      <c r="K3744" s="391"/>
      <c r="L3744" s="225"/>
      <c r="M3744" s="225"/>
      <c r="N3744" s="225"/>
      <c r="O3744" s="225"/>
      <c r="P3744" s="225"/>
    </row>
    <row r="3745" spans="1:16" s="281" customFormat="1" ht="24" customHeight="1">
      <c r="A3745" s="473"/>
      <c r="B3745" s="443"/>
      <c r="C3745" s="443"/>
      <c r="D3745" s="43"/>
      <c r="E3745" s="474"/>
      <c r="K3745" s="391"/>
      <c r="L3745" s="225"/>
      <c r="M3745" s="225"/>
      <c r="N3745" s="225"/>
      <c r="O3745" s="225"/>
      <c r="P3745" s="225"/>
    </row>
    <row r="3746" spans="1:16" s="281" customFormat="1" ht="24" customHeight="1">
      <c r="A3746" s="473"/>
      <c r="B3746" s="443"/>
      <c r="C3746" s="443"/>
      <c r="D3746" s="43"/>
      <c r="E3746" s="474"/>
      <c r="K3746" s="391"/>
      <c r="L3746" s="225"/>
      <c r="M3746" s="225"/>
      <c r="N3746" s="225"/>
      <c r="O3746" s="225"/>
      <c r="P3746" s="225"/>
    </row>
    <row r="3747" spans="1:16" s="281" customFormat="1" ht="24" customHeight="1">
      <c r="A3747" s="473"/>
      <c r="B3747" s="443"/>
      <c r="C3747" s="443"/>
      <c r="D3747" s="43"/>
      <c r="E3747" s="474"/>
      <c r="K3747" s="391"/>
      <c r="L3747" s="225"/>
      <c r="M3747" s="225"/>
      <c r="N3747" s="225"/>
      <c r="O3747" s="225"/>
      <c r="P3747" s="225"/>
    </row>
    <row r="3748" spans="1:16" s="281" customFormat="1" ht="24" customHeight="1">
      <c r="A3748" s="473"/>
      <c r="B3748" s="443"/>
      <c r="C3748" s="443"/>
      <c r="D3748" s="43"/>
      <c r="E3748" s="474"/>
      <c r="K3748" s="391"/>
      <c r="L3748" s="225"/>
      <c r="M3748" s="225"/>
      <c r="N3748" s="225"/>
      <c r="O3748" s="225"/>
      <c r="P3748" s="225"/>
    </row>
    <row r="3749" spans="1:16" s="281" customFormat="1" ht="24" customHeight="1">
      <c r="A3749" s="473"/>
      <c r="B3749" s="443"/>
      <c r="C3749" s="443"/>
      <c r="D3749" s="43"/>
      <c r="E3749" s="474"/>
      <c r="K3749" s="391"/>
      <c r="L3749" s="225"/>
      <c r="M3749" s="225"/>
      <c r="N3749" s="225"/>
      <c r="O3749" s="225"/>
      <c r="P3749" s="225"/>
    </row>
    <row r="3750" spans="1:16" s="281" customFormat="1" ht="24" customHeight="1">
      <c r="A3750" s="473"/>
      <c r="B3750" s="443"/>
      <c r="C3750" s="443"/>
      <c r="D3750" s="43"/>
      <c r="E3750" s="474"/>
      <c r="K3750" s="391"/>
      <c r="L3750" s="225"/>
      <c r="M3750" s="225"/>
      <c r="N3750" s="225"/>
      <c r="O3750" s="225"/>
      <c r="P3750" s="225"/>
    </row>
    <row r="3751" spans="1:16" s="281" customFormat="1" ht="24" customHeight="1">
      <c r="A3751" s="473"/>
      <c r="B3751" s="443"/>
      <c r="C3751" s="443"/>
      <c r="D3751" s="43"/>
      <c r="E3751" s="474"/>
      <c r="K3751" s="391"/>
      <c r="L3751" s="225"/>
      <c r="M3751" s="225"/>
      <c r="N3751" s="225"/>
      <c r="O3751" s="225"/>
      <c r="P3751" s="225"/>
    </row>
    <row r="3752" spans="1:16" s="281" customFormat="1" ht="24" customHeight="1">
      <c r="A3752" s="473"/>
      <c r="B3752" s="443"/>
      <c r="C3752" s="443"/>
      <c r="D3752" s="43"/>
      <c r="E3752" s="474"/>
      <c r="K3752" s="391"/>
      <c r="L3752" s="225"/>
      <c r="M3752" s="225"/>
      <c r="N3752" s="225"/>
      <c r="O3752" s="225"/>
      <c r="P3752" s="225"/>
    </row>
    <row r="3753" spans="1:16" s="281" customFormat="1" ht="24" customHeight="1">
      <c r="A3753" s="473"/>
      <c r="B3753" s="443"/>
      <c r="C3753" s="443"/>
      <c r="D3753" s="43"/>
      <c r="E3753" s="474"/>
      <c r="K3753" s="391"/>
      <c r="L3753" s="225"/>
      <c r="M3753" s="225"/>
      <c r="N3753" s="225"/>
      <c r="O3753" s="225"/>
      <c r="P3753" s="225"/>
    </row>
    <row r="3754" spans="1:16" s="281" customFormat="1" ht="24" customHeight="1">
      <c r="A3754" s="473"/>
      <c r="B3754" s="443"/>
      <c r="C3754" s="443"/>
      <c r="D3754" s="43"/>
      <c r="E3754" s="474"/>
      <c r="K3754" s="391"/>
      <c r="L3754" s="225"/>
      <c r="M3754" s="225"/>
      <c r="N3754" s="225"/>
      <c r="O3754" s="225"/>
      <c r="P3754" s="225"/>
    </row>
    <row r="3755" spans="1:16" s="281" customFormat="1" ht="24" customHeight="1">
      <c r="A3755" s="473"/>
      <c r="B3755" s="443"/>
      <c r="C3755" s="443"/>
      <c r="D3755" s="43"/>
      <c r="E3755" s="474"/>
      <c r="K3755" s="391"/>
      <c r="L3755" s="225"/>
      <c r="M3755" s="225"/>
      <c r="N3755" s="225"/>
      <c r="O3755" s="225"/>
      <c r="P3755" s="225"/>
    </row>
    <row r="3756" spans="1:16" s="281" customFormat="1" ht="24" customHeight="1">
      <c r="A3756" s="473"/>
      <c r="B3756" s="443"/>
      <c r="C3756" s="443"/>
      <c r="D3756" s="43"/>
      <c r="E3756" s="474"/>
      <c r="K3756" s="391"/>
      <c r="L3756" s="225"/>
      <c r="M3756" s="225"/>
      <c r="N3756" s="225"/>
      <c r="O3756" s="225"/>
      <c r="P3756" s="225"/>
    </row>
    <row r="3757" spans="1:16" s="281" customFormat="1" ht="24" customHeight="1">
      <c r="A3757" s="473"/>
      <c r="B3757" s="443"/>
      <c r="C3757" s="443"/>
      <c r="D3757" s="43"/>
      <c r="E3757" s="474"/>
      <c r="K3757" s="391"/>
      <c r="L3757" s="225"/>
      <c r="M3757" s="225"/>
      <c r="N3757" s="225"/>
      <c r="O3757" s="225"/>
      <c r="P3757" s="225"/>
    </row>
    <row r="3758" spans="1:16" s="281" customFormat="1" ht="24" customHeight="1">
      <c r="A3758" s="473"/>
      <c r="B3758" s="443"/>
      <c r="C3758" s="443"/>
      <c r="D3758" s="43"/>
      <c r="E3758" s="474"/>
      <c r="K3758" s="391"/>
      <c r="L3758" s="225"/>
      <c r="M3758" s="225"/>
      <c r="N3758" s="225"/>
      <c r="O3758" s="225"/>
      <c r="P3758" s="225"/>
    </row>
    <row r="3759" spans="1:16" s="281" customFormat="1" ht="24" customHeight="1">
      <c r="A3759" s="473"/>
      <c r="B3759" s="443"/>
      <c r="C3759" s="443"/>
      <c r="D3759" s="43"/>
      <c r="E3759" s="474"/>
      <c r="K3759" s="391"/>
      <c r="L3759" s="225"/>
      <c r="M3759" s="225"/>
      <c r="N3759" s="225"/>
      <c r="O3759" s="225"/>
      <c r="P3759" s="225"/>
    </row>
    <row r="3760" spans="1:16" s="281" customFormat="1" ht="24" customHeight="1">
      <c r="A3760" s="473"/>
      <c r="B3760" s="443"/>
      <c r="C3760" s="443"/>
      <c r="D3760" s="43"/>
      <c r="E3760" s="474"/>
      <c r="K3760" s="391"/>
      <c r="L3760" s="225"/>
      <c r="M3760" s="225"/>
      <c r="N3760" s="225"/>
      <c r="O3760" s="225"/>
      <c r="P3760" s="225"/>
    </row>
    <row r="3761" spans="1:16" s="281" customFormat="1" ht="24" customHeight="1">
      <c r="A3761" s="473"/>
      <c r="B3761" s="443"/>
      <c r="C3761" s="443"/>
      <c r="D3761" s="43"/>
      <c r="E3761" s="474"/>
      <c r="K3761" s="391"/>
      <c r="L3761" s="225"/>
      <c r="M3761" s="225"/>
      <c r="N3761" s="225"/>
      <c r="O3761" s="225"/>
      <c r="P3761" s="225"/>
    </row>
    <row r="3762" spans="1:16" s="281" customFormat="1" ht="24" customHeight="1">
      <c r="A3762" s="473"/>
      <c r="B3762" s="443"/>
      <c r="C3762" s="443"/>
      <c r="D3762" s="43"/>
      <c r="E3762" s="474"/>
      <c r="K3762" s="391"/>
      <c r="L3762" s="225"/>
      <c r="M3762" s="225"/>
      <c r="N3762" s="225"/>
      <c r="O3762" s="225"/>
      <c r="P3762" s="225"/>
    </row>
    <row r="3763" spans="1:16" s="281" customFormat="1" ht="24" customHeight="1">
      <c r="A3763" s="473"/>
      <c r="B3763" s="443"/>
      <c r="C3763" s="443"/>
      <c r="D3763" s="43"/>
      <c r="E3763" s="474"/>
      <c r="K3763" s="391"/>
      <c r="L3763" s="225"/>
      <c r="M3763" s="225"/>
      <c r="N3763" s="225"/>
      <c r="O3763" s="225"/>
      <c r="P3763" s="225"/>
    </row>
    <row r="3764" spans="1:16" s="281" customFormat="1" ht="24" customHeight="1">
      <c r="A3764" s="473"/>
      <c r="B3764" s="443"/>
      <c r="C3764" s="443"/>
      <c r="D3764" s="43"/>
      <c r="E3764" s="474"/>
      <c r="K3764" s="391"/>
      <c r="L3764" s="225"/>
      <c r="M3764" s="225"/>
      <c r="N3764" s="225"/>
      <c r="O3764" s="225"/>
      <c r="P3764" s="225"/>
    </row>
    <row r="3765" spans="1:16" s="281" customFormat="1" ht="24" customHeight="1">
      <c r="A3765" s="473"/>
      <c r="B3765" s="443"/>
      <c r="C3765" s="443"/>
      <c r="D3765" s="43"/>
      <c r="E3765" s="474"/>
      <c r="K3765" s="391"/>
      <c r="L3765" s="225"/>
      <c r="M3765" s="225"/>
      <c r="N3765" s="225"/>
      <c r="O3765" s="225"/>
      <c r="P3765" s="225"/>
    </row>
    <row r="3766" spans="1:16" s="281" customFormat="1" ht="24" customHeight="1">
      <c r="A3766" s="473"/>
      <c r="B3766" s="443"/>
      <c r="C3766" s="443"/>
      <c r="D3766" s="43"/>
      <c r="E3766" s="474"/>
      <c r="K3766" s="391"/>
      <c r="L3766" s="225"/>
      <c r="M3766" s="225"/>
      <c r="N3766" s="225"/>
      <c r="O3766" s="225"/>
      <c r="P3766" s="225"/>
    </row>
    <row r="3767" spans="1:16" s="281" customFormat="1" ht="24" customHeight="1">
      <c r="A3767" s="473"/>
      <c r="B3767" s="443"/>
      <c r="C3767" s="443"/>
      <c r="D3767" s="43"/>
      <c r="E3767" s="474"/>
      <c r="K3767" s="391"/>
      <c r="L3767" s="225"/>
      <c r="M3767" s="225"/>
      <c r="N3767" s="225"/>
      <c r="O3767" s="225"/>
      <c r="P3767" s="225"/>
    </row>
    <row r="3768" spans="1:16" s="281" customFormat="1" ht="24" customHeight="1">
      <c r="A3768" s="473"/>
      <c r="B3768" s="443"/>
      <c r="C3768" s="443"/>
      <c r="D3768" s="43"/>
      <c r="E3768" s="474"/>
      <c r="K3768" s="391"/>
      <c r="L3768" s="225"/>
      <c r="M3768" s="225"/>
      <c r="N3768" s="225"/>
      <c r="O3768" s="225"/>
      <c r="P3768" s="225"/>
    </row>
    <row r="3769" spans="1:16" s="281" customFormat="1" ht="24" customHeight="1">
      <c r="A3769" s="473"/>
      <c r="B3769" s="443"/>
      <c r="C3769" s="443"/>
      <c r="D3769" s="43"/>
      <c r="E3769" s="474"/>
      <c r="K3769" s="391"/>
      <c r="L3769" s="225"/>
      <c r="M3769" s="225"/>
      <c r="N3769" s="225"/>
      <c r="O3769" s="225"/>
      <c r="P3769" s="225"/>
    </row>
    <row r="3770" spans="1:16" s="281" customFormat="1" ht="24" customHeight="1">
      <c r="A3770" s="473"/>
      <c r="B3770" s="443"/>
      <c r="C3770" s="443"/>
      <c r="D3770" s="43"/>
      <c r="E3770" s="474"/>
      <c r="K3770" s="391"/>
      <c r="L3770" s="225"/>
      <c r="M3770" s="225"/>
      <c r="N3770" s="225"/>
      <c r="O3770" s="225"/>
      <c r="P3770" s="225"/>
    </row>
    <row r="3771" spans="1:16" s="281" customFormat="1" ht="24" customHeight="1">
      <c r="A3771" s="473"/>
      <c r="B3771" s="443"/>
      <c r="C3771" s="443"/>
      <c r="D3771" s="43"/>
      <c r="E3771" s="474"/>
      <c r="K3771" s="391"/>
      <c r="L3771" s="225"/>
      <c r="M3771" s="225"/>
      <c r="N3771" s="225"/>
      <c r="O3771" s="225"/>
      <c r="P3771" s="225"/>
    </row>
    <row r="3772" spans="1:16" s="281" customFormat="1" ht="24" customHeight="1">
      <c r="A3772" s="473"/>
      <c r="B3772" s="443"/>
      <c r="C3772" s="443"/>
      <c r="D3772" s="43"/>
      <c r="E3772" s="474"/>
      <c r="K3772" s="391"/>
      <c r="L3772" s="225"/>
      <c r="M3772" s="225"/>
      <c r="N3772" s="225"/>
      <c r="O3772" s="225"/>
      <c r="P3772" s="225"/>
    </row>
    <row r="3773" spans="1:16" s="281" customFormat="1" ht="24" customHeight="1">
      <c r="A3773" s="473"/>
      <c r="B3773" s="443"/>
      <c r="C3773" s="443"/>
      <c r="D3773" s="43"/>
      <c r="E3773" s="474"/>
      <c r="K3773" s="391"/>
      <c r="L3773" s="225"/>
      <c r="M3773" s="225"/>
      <c r="N3773" s="225"/>
      <c r="O3773" s="225"/>
      <c r="P3773" s="225"/>
    </row>
    <row r="3774" spans="1:16" s="281" customFormat="1" ht="24" customHeight="1">
      <c r="A3774" s="473"/>
      <c r="B3774" s="443"/>
      <c r="C3774" s="443"/>
      <c r="D3774" s="43"/>
      <c r="E3774" s="474"/>
      <c r="K3774" s="391"/>
      <c r="L3774" s="225"/>
      <c r="M3774" s="225"/>
      <c r="N3774" s="225"/>
      <c r="O3774" s="225"/>
      <c r="P3774" s="225"/>
    </row>
    <row r="3775" spans="1:16" s="281" customFormat="1" ht="24" customHeight="1">
      <c r="A3775" s="473"/>
      <c r="B3775" s="443"/>
      <c r="C3775" s="443"/>
      <c r="D3775" s="43"/>
      <c r="E3775" s="474"/>
      <c r="K3775" s="391"/>
      <c r="L3775" s="225"/>
      <c r="M3775" s="225"/>
      <c r="N3775" s="225"/>
      <c r="O3775" s="225"/>
      <c r="P3775" s="225"/>
    </row>
    <row r="3776" spans="1:16" s="281" customFormat="1" ht="24" customHeight="1">
      <c r="A3776" s="473"/>
      <c r="B3776" s="443"/>
      <c r="C3776" s="443"/>
      <c r="D3776" s="43"/>
      <c r="E3776" s="474"/>
      <c r="K3776" s="391"/>
      <c r="L3776" s="225"/>
      <c r="M3776" s="225"/>
      <c r="N3776" s="225"/>
      <c r="O3776" s="225"/>
      <c r="P3776" s="225"/>
    </row>
    <row r="3777" spans="1:16" s="281" customFormat="1" ht="24" customHeight="1">
      <c r="A3777" s="473"/>
      <c r="B3777" s="443"/>
      <c r="C3777" s="443"/>
      <c r="D3777" s="43"/>
      <c r="E3777" s="474"/>
      <c r="K3777" s="391"/>
      <c r="L3777" s="225"/>
      <c r="M3777" s="225"/>
      <c r="N3777" s="225"/>
      <c r="O3777" s="225"/>
      <c r="P3777" s="225"/>
    </row>
    <row r="3778" spans="1:16" s="281" customFormat="1" ht="24" customHeight="1">
      <c r="A3778" s="473"/>
      <c r="B3778" s="443"/>
      <c r="C3778" s="443"/>
      <c r="D3778" s="43"/>
      <c r="E3778" s="474"/>
      <c r="K3778" s="391"/>
      <c r="L3778" s="225"/>
      <c r="M3778" s="225"/>
      <c r="N3778" s="225"/>
      <c r="O3778" s="225"/>
      <c r="P3778" s="225"/>
    </row>
    <row r="3779" spans="1:16" s="281" customFormat="1" ht="24" customHeight="1">
      <c r="A3779" s="473"/>
      <c r="B3779" s="443"/>
      <c r="C3779" s="443"/>
      <c r="D3779" s="43"/>
      <c r="E3779" s="474"/>
      <c r="K3779" s="391"/>
      <c r="L3779" s="225"/>
      <c r="M3779" s="225"/>
      <c r="N3779" s="225"/>
      <c r="O3779" s="225"/>
      <c r="P3779" s="225"/>
    </row>
    <row r="3780" spans="1:16" s="281" customFormat="1" ht="24" customHeight="1">
      <c r="A3780" s="473"/>
      <c r="B3780" s="443"/>
      <c r="C3780" s="443"/>
      <c r="D3780" s="43"/>
      <c r="E3780" s="474"/>
      <c r="K3780" s="391"/>
      <c r="L3780" s="225"/>
      <c r="M3780" s="225"/>
      <c r="N3780" s="225"/>
      <c r="O3780" s="225"/>
      <c r="P3780" s="225"/>
    </row>
    <row r="3781" spans="1:16" s="281" customFormat="1" ht="24" customHeight="1">
      <c r="A3781" s="473"/>
      <c r="B3781" s="443"/>
      <c r="C3781" s="443"/>
      <c r="D3781" s="43"/>
      <c r="E3781" s="474"/>
      <c r="K3781" s="391"/>
      <c r="L3781" s="225"/>
      <c r="M3781" s="225"/>
      <c r="N3781" s="225"/>
      <c r="O3781" s="225"/>
      <c r="P3781" s="225"/>
    </row>
    <row r="3782" spans="1:16" s="281" customFormat="1" ht="24" customHeight="1">
      <c r="A3782" s="473"/>
      <c r="B3782" s="443"/>
      <c r="C3782" s="443"/>
      <c r="D3782" s="43"/>
      <c r="E3782" s="474"/>
      <c r="K3782" s="391"/>
      <c r="L3782" s="225"/>
      <c r="M3782" s="225"/>
      <c r="N3782" s="225"/>
      <c r="O3782" s="225"/>
      <c r="P3782" s="225"/>
    </row>
    <row r="3783" spans="1:16" s="281" customFormat="1" ht="24" customHeight="1">
      <c r="A3783" s="473"/>
      <c r="B3783" s="443"/>
      <c r="C3783" s="443"/>
      <c r="D3783" s="43"/>
      <c r="E3783" s="474"/>
      <c r="K3783" s="391"/>
      <c r="L3783" s="225"/>
      <c r="M3783" s="225"/>
      <c r="N3783" s="225"/>
      <c r="O3783" s="225"/>
      <c r="P3783" s="225"/>
    </row>
    <row r="3784" spans="1:16" s="281" customFormat="1" ht="24" customHeight="1">
      <c r="A3784" s="473"/>
      <c r="B3784" s="443"/>
      <c r="C3784" s="443"/>
      <c r="D3784" s="43"/>
      <c r="E3784" s="474"/>
      <c r="K3784" s="391"/>
      <c r="L3784" s="225"/>
      <c r="M3784" s="225"/>
      <c r="N3784" s="225"/>
      <c r="O3784" s="225"/>
      <c r="P3784" s="225"/>
    </row>
    <row r="3785" spans="1:16" s="281" customFormat="1" ht="24" customHeight="1">
      <c r="A3785" s="473"/>
      <c r="B3785" s="443"/>
      <c r="C3785" s="443"/>
      <c r="D3785" s="43"/>
      <c r="E3785" s="474"/>
      <c r="K3785" s="391"/>
      <c r="L3785" s="225"/>
      <c r="M3785" s="225"/>
      <c r="N3785" s="225"/>
      <c r="O3785" s="225"/>
      <c r="P3785" s="225"/>
    </row>
    <row r="3786" spans="1:16" s="281" customFormat="1" ht="24" customHeight="1">
      <c r="A3786" s="473"/>
      <c r="B3786" s="443"/>
      <c r="C3786" s="443"/>
      <c r="D3786" s="43"/>
      <c r="E3786" s="474"/>
      <c r="K3786" s="391"/>
      <c r="L3786" s="225"/>
      <c r="M3786" s="225"/>
      <c r="N3786" s="225"/>
      <c r="O3786" s="225"/>
      <c r="P3786" s="225"/>
    </row>
    <row r="3787" spans="1:16" s="281" customFormat="1" ht="24" customHeight="1">
      <c r="A3787" s="473"/>
      <c r="B3787" s="443"/>
      <c r="C3787" s="443"/>
      <c r="D3787" s="43"/>
      <c r="E3787" s="474"/>
      <c r="K3787" s="391"/>
      <c r="L3787" s="225"/>
      <c r="M3787" s="225"/>
      <c r="N3787" s="225"/>
      <c r="O3787" s="225"/>
      <c r="P3787" s="225"/>
    </row>
    <row r="3788" spans="1:16" s="281" customFormat="1" ht="24" customHeight="1">
      <c r="A3788" s="473"/>
      <c r="B3788" s="443"/>
      <c r="C3788" s="443"/>
      <c r="D3788" s="43"/>
      <c r="E3788" s="474"/>
      <c r="K3788" s="391"/>
      <c r="L3788" s="225"/>
      <c r="M3788" s="225"/>
      <c r="N3788" s="225"/>
      <c r="O3788" s="225"/>
      <c r="P3788" s="225"/>
    </row>
    <row r="3789" spans="1:16" s="281" customFormat="1" ht="24" customHeight="1">
      <c r="A3789" s="473"/>
      <c r="B3789" s="443"/>
      <c r="C3789" s="443"/>
      <c r="D3789" s="43"/>
      <c r="E3789" s="474"/>
      <c r="K3789" s="391"/>
      <c r="L3789" s="225"/>
      <c r="M3789" s="225"/>
      <c r="N3789" s="225"/>
      <c r="O3789" s="225"/>
      <c r="P3789" s="225"/>
    </row>
    <row r="3790" spans="1:16" s="281" customFormat="1" ht="24" customHeight="1">
      <c r="A3790" s="473"/>
      <c r="B3790" s="443"/>
      <c r="C3790" s="443"/>
      <c r="D3790" s="43"/>
      <c r="E3790" s="474"/>
      <c r="K3790" s="391"/>
      <c r="L3790" s="225"/>
      <c r="M3790" s="225"/>
      <c r="N3790" s="225"/>
      <c r="O3790" s="225"/>
      <c r="P3790" s="225"/>
    </row>
    <row r="3791" spans="1:16" s="281" customFormat="1" ht="24" customHeight="1">
      <c r="A3791" s="473"/>
      <c r="B3791" s="443"/>
      <c r="C3791" s="443"/>
      <c r="D3791" s="43"/>
      <c r="E3791" s="474"/>
      <c r="K3791" s="391"/>
      <c r="L3791" s="225"/>
      <c r="M3791" s="225"/>
      <c r="N3791" s="225"/>
      <c r="O3791" s="225"/>
      <c r="P3791" s="225"/>
    </row>
    <row r="3792" spans="1:16" s="281" customFormat="1" ht="24" customHeight="1">
      <c r="A3792" s="473"/>
      <c r="B3792" s="443"/>
      <c r="C3792" s="443"/>
      <c r="D3792" s="43"/>
      <c r="E3792" s="474"/>
      <c r="K3792" s="391"/>
      <c r="L3792" s="225"/>
      <c r="M3792" s="225"/>
      <c r="N3792" s="225"/>
      <c r="O3792" s="225"/>
      <c r="P3792" s="225"/>
    </row>
    <row r="3793" spans="1:16" s="281" customFormat="1" ht="24" customHeight="1">
      <c r="A3793" s="473"/>
      <c r="B3793" s="443"/>
      <c r="C3793" s="443"/>
      <c r="D3793" s="43"/>
      <c r="E3793" s="474"/>
      <c r="K3793" s="391"/>
      <c r="L3793" s="225"/>
      <c r="M3793" s="225"/>
      <c r="N3793" s="225"/>
      <c r="O3793" s="225"/>
      <c r="P3793" s="225"/>
    </row>
    <row r="3794" spans="1:16" s="281" customFormat="1" ht="24" customHeight="1">
      <c r="A3794" s="473"/>
      <c r="B3794" s="443"/>
      <c r="C3794" s="443"/>
      <c r="D3794" s="43"/>
      <c r="E3794" s="474"/>
      <c r="K3794" s="391"/>
      <c r="L3794" s="225"/>
      <c r="M3794" s="225"/>
      <c r="N3794" s="225"/>
      <c r="O3794" s="225"/>
      <c r="P3794" s="225"/>
    </row>
    <row r="3795" spans="1:16" s="281" customFormat="1" ht="24" customHeight="1">
      <c r="A3795" s="473"/>
      <c r="B3795" s="443"/>
      <c r="C3795" s="443"/>
      <c r="D3795" s="43"/>
      <c r="E3795" s="474"/>
      <c r="K3795" s="391"/>
      <c r="L3795" s="225"/>
      <c r="M3795" s="225"/>
      <c r="N3795" s="225"/>
      <c r="O3795" s="225"/>
      <c r="P3795" s="225"/>
    </row>
    <row r="3796" spans="1:16" s="281" customFormat="1" ht="24" customHeight="1">
      <c r="A3796" s="473"/>
      <c r="B3796" s="443"/>
      <c r="C3796" s="443"/>
      <c r="D3796" s="43"/>
      <c r="E3796" s="474"/>
      <c r="K3796" s="391"/>
      <c r="L3796" s="225"/>
      <c r="M3796" s="225"/>
      <c r="N3796" s="225"/>
      <c r="O3796" s="225"/>
      <c r="P3796" s="225"/>
    </row>
    <row r="3797" spans="1:16" s="281" customFormat="1" ht="24" customHeight="1">
      <c r="A3797" s="473"/>
      <c r="B3797" s="443"/>
      <c r="C3797" s="443"/>
      <c r="D3797" s="43"/>
      <c r="E3797" s="474"/>
      <c r="K3797" s="391"/>
      <c r="L3797" s="225"/>
      <c r="M3797" s="225"/>
      <c r="N3797" s="225"/>
      <c r="O3797" s="225"/>
      <c r="P3797" s="225"/>
    </row>
    <row r="3798" spans="1:16" s="281" customFormat="1" ht="24" customHeight="1">
      <c r="A3798" s="473"/>
      <c r="B3798" s="443"/>
      <c r="C3798" s="443"/>
      <c r="D3798" s="43"/>
      <c r="E3798" s="474"/>
      <c r="K3798" s="391"/>
      <c r="L3798" s="225"/>
      <c r="M3798" s="225"/>
      <c r="N3798" s="225"/>
      <c r="O3798" s="225"/>
      <c r="P3798" s="225"/>
    </row>
    <row r="3799" spans="1:16" s="281" customFormat="1" ht="24" customHeight="1">
      <c r="A3799" s="473"/>
      <c r="B3799" s="443"/>
      <c r="C3799" s="443"/>
      <c r="D3799" s="43"/>
      <c r="E3799" s="474"/>
      <c r="K3799" s="391"/>
      <c r="L3799" s="225"/>
      <c r="M3799" s="225"/>
      <c r="N3799" s="225"/>
      <c r="O3799" s="225"/>
      <c r="P3799" s="225"/>
    </row>
    <row r="3800" spans="1:16" s="281" customFormat="1" ht="24" customHeight="1">
      <c r="A3800" s="473"/>
      <c r="B3800" s="443"/>
      <c r="C3800" s="443"/>
      <c r="D3800" s="43"/>
      <c r="E3800" s="474"/>
      <c r="K3800" s="391"/>
      <c r="L3800" s="225"/>
      <c r="M3800" s="225"/>
      <c r="N3800" s="225"/>
      <c r="O3800" s="225"/>
      <c r="P3800" s="225"/>
    </row>
    <row r="3801" spans="1:16" s="281" customFormat="1" ht="24" customHeight="1">
      <c r="A3801" s="473"/>
      <c r="B3801" s="443"/>
      <c r="C3801" s="443"/>
      <c r="D3801" s="43"/>
      <c r="E3801" s="474"/>
      <c r="K3801" s="391"/>
      <c r="L3801" s="225"/>
      <c r="M3801" s="225"/>
      <c r="N3801" s="225"/>
      <c r="O3801" s="225"/>
      <c r="P3801" s="225"/>
    </row>
    <row r="3802" spans="1:16" s="281" customFormat="1" ht="24" customHeight="1">
      <c r="A3802" s="473"/>
      <c r="B3802" s="443"/>
      <c r="C3802" s="443"/>
      <c r="D3802" s="43"/>
      <c r="E3802" s="474"/>
      <c r="K3802" s="391"/>
      <c r="L3802" s="225"/>
      <c r="M3802" s="225"/>
      <c r="N3802" s="225"/>
      <c r="O3802" s="225"/>
      <c r="P3802" s="225"/>
    </row>
    <row r="3803" spans="1:16" s="281" customFormat="1" ht="24" customHeight="1">
      <c r="A3803" s="473"/>
      <c r="B3803" s="443"/>
      <c r="C3803" s="443"/>
      <c r="D3803" s="43"/>
      <c r="E3803" s="474"/>
      <c r="K3803" s="391"/>
      <c r="L3803" s="225"/>
      <c r="M3803" s="225"/>
      <c r="N3803" s="225"/>
      <c r="O3803" s="225"/>
      <c r="P3803" s="225"/>
    </row>
    <row r="3804" spans="1:16" s="281" customFormat="1" ht="24" customHeight="1">
      <c r="A3804" s="473"/>
      <c r="B3804" s="443"/>
      <c r="C3804" s="443"/>
      <c r="D3804" s="43"/>
      <c r="E3804" s="474"/>
      <c r="K3804" s="391"/>
      <c r="L3804" s="225"/>
      <c r="M3804" s="225"/>
      <c r="N3804" s="225"/>
      <c r="O3804" s="225"/>
      <c r="P3804" s="225"/>
    </row>
    <row r="3805" spans="1:16" s="281" customFormat="1" ht="24" customHeight="1">
      <c r="A3805" s="473"/>
      <c r="B3805" s="443"/>
      <c r="C3805" s="443"/>
      <c r="D3805" s="43"/>
      <c r="E3805" s="474"/>
      <c r="K3805" s="391"/>
      <c r="L3805" s="225"/>
      <c r="M3805" s="225"/>
      <c r="N3805" s="225"/>
      <c r="O3805" s="225"/>
      <c r="P3805" s="225"/>
    </row>
    <row r="3806" spans="1:16" s="281" customFormat="1" ht="24" customHeight="1">
      <c r="A3806" s="473"/>
      <c r="B3806" s="443"/>
      <c r="C3806" s="443"/>
      <c r="D3806" s="43"/>
      <c r="E3806" s="474"/>
      <c r="K3806" s="391"/>
      <c r="L3806" s="225"/>
      <c r="M3806" s="225"/>
      <c r="N3806" s="225"/>
      <c r="O3806" s="225"/>
      <c r="P3806" s="225"/>
    </row>
    <row r="3807" spans="1:16" s="281" customFormat="1" ht="24" customHeight="1">
      <c r="A3807" s="473"/>
      <c r="B3807" s="443"/>
      <c r="C3807" s="443"/>
      <c r="D3807" s="43"/>
      <c r="E3807" s="474"/>
      <c r="K3807" s="391"/>
      <c r="L3807" s="225"/>
      <c r="M3807" s="225"/>
      <c r="N3807" s="225"/>
      <c r="O3807" s="225"/>
      <c r="P3807" s="225"/>
    </row>
    <row r="3808" spans="1:16" s="281" customFormat="1" ht="24" customHeight="1">
      <c r="A3808" s="473"/>
      <c r="B3808" s="443"/>
      <c r="C3808" s="443"/>
      <c r="D3808" s="43"/>
      <c r="E3808" s="474"/>
      <c r="K3808" s="391"/>
      <c r="L3808" s="225"/>
      <c r="M3808" s="225"/>
      <c r="N3808" s="225"/>
      <c r="O3808" s="225"/>
      <c r="P3808" s="225"/>
    </row>
    <row r="3809" spans="1:16" s="281" customFormat="1" ht="24" customHeight="1">
      <c r="A3809" s="473"/>
      <c r="B3809" s="443"/>
      <c r="C3809" s="443"/>
      <c r="D3809" s="43"/>
      <c r="E3809" s="474"/>
      <c r="K3809" s="391"/>
      <c r="L3809" s="225"/>
      <c r="M3809" s="225"/>
      <c r="N3809" s="225"/>
      <c r="O3809" s="225"/>
      <c r="P3809" s="225"/>
    </row>
    <row r="3810" spans="1:16" s="281" customFormat="1" ht="24" customHeight="1">
      <c r="A3810" s="473"/>
      <c r="B3810" s="443"/>
      <c r="C3810" s="443"/>
      <c r="D3810" s="43"/>
      <c r="E3810" s="474"/>
      <c r="K3810" s="391"/>
      <c r="L3810" s="225"/>
      <c r="M3810" s="225"/>
      <c r="N3810" s="225"/>
      <c r="O3810" s="225"/>
      <c r="P3810" s="225"/>
    </row>
    <row r="3811" spans="1:16" s="281" customFormat="1" ht="24" customHeight="1">
      <c r="A3811" s="473"/>
      <c r="B3811" s="443"/>
      <c r="C3811" s="443"/>
      <c r="D3811" s="43"/>
      <c r="E3811" s="474"/>
      <c r="K3811" s="391"/>
      <c r="L3811" s="225"/>
      <c r="M3811" s="225"/>
      <c r="N3811" s="225"/>
      <c r="O3811" s="225"/>
      <c r="P3811" s="225"/>
    </row>
    <row r="3812" spans="1:16" s="281" customFormat="1" ht="24" customHeight="1">
      <c r="A3812" s="473"/>
      <c r="B3812" s="443"/>
      <c r="C3812" s="443"/>
      <c r="D3812" s="43"/>
      <c r="E3812" s="474"/>
      <c r="K3812" s="391"/>
      <c r="L3812" s="225"/>
      <c r="M3812" s="225"/>
      <c r="N3812" s="225"/>
      <c r="O3812" s="225"/>
      <c r="P3812" s="225"/>
    </row>
    <row r="3813" spans="1:16" s="281" customFormat="1" ht="24" customHeight="1">
      <c r="A3813" s="473"/>
      <c r="B3813" s="443"/>
      <c r="C3813" s="443"/>
      <c r="D3813" s="43"/>
      <c r="E3813" s="474"/>
      <c r="K3813" s="391"/>
      <c r="L3813" s="225"/>
      <c r="M3813" s="225"/>
      <c r="N3813" s="225"/>
      <c r="O3813" s="225"/>
      <c r="P3813" s="225"/>
    </row>
    <row r="3814" spans="1:16" s="281" customFormat="1" ht="24" customHeight="1">
      <c r="A3814" s="473"/>
      <c r="B3814" s="443"/>
      <c r="C3814" s="443"/>
      <c r="D3814" s="43"/>
      <c r="E3814" s="474"/>
      <c r="K3814" s="391"/>
      <c r="L3814" s="225"/>
      <c r="M3814" s="225"/>
      <c r="N3814" s="225"/>
      <c r="O3814" s="225"/>
      <c r="P3814" s="225"/>
    </row>
    <row r="3815" spans="1:16" s="281" customFormat="1" ht="24" customHeight="1">
      <c r="A3815" s="473"/>
      <c r="B3815" s="443"/>
      <c r="C3815" s="443"/>
      <c r="D3815" s="43"/>
      <c r="E3815" s="474"/>
      <c r="K3815" s="391"/>
      <c r="L3815" s="225"/>
      <c r="M3815" s="225"/>
      <c r="N3815" s="225"/>
      <c r="O3815" s="225"/>
      <c r="P3815" s="225"/>
    </row>
    <row r="3816" spans="1:16" s="281" customFormat="1" ht="24" customHeight="1">
      <c r="A3816" s="473"/>
      <c r="B3816" s="443"/>
      <c r="C3816" s="443"/>
      <c r="D3816" s="43"/>
      <c r="E3816" s="474"/>
      <c r="K3816" s="391"/>
      <c r="L3816" s="225"/>
      <c r="M3816" s="225"/>
      <c r="N3816" s="225"/>
      <c r="O3816" s="225"/>
      <c r="P3816" s="225"/>
    </row>
    <row r="3817" spans="1:16" s="281" customFormat="1" ht="24" customHeight="1">
      <c r="A3817" s="473"/>
      <c r="B3817" s="443"/>
      <c r="C3817" s="443"/>
      <c r="D3817" s="43"/>
      <c r="E3817" s="474"/>
      <c r="K3817" s="391"/>
      <c r="L3817" s="225"/>
      <c r="M3817" s="225"/>
      <c r="N3817" s="225"/>
      <c r="O3817" s="225"/>
      <c r="P3817" s="225"/>
    </row>
    <row r="3818" spans="1:16" s="281" customFormat="1" ht="24" customHeight="1">
      <c r="A3818" s="473"/>
      <c r="B3818" s="443"/>
      <c r="C3818" s="443"/>
      <c r="D3818" s="43"/>
      <c r="E3818" s="474"/>
      <c r="K3818" s="391"/>
      <c r="L3818" s="225"/>
      <c r="M3818" s="225"/>
      <c r="N3818" s="225"/>
      <c r="O3818" s="225"/>
      <c r="P3818" s="225"/>
    </row>
    <row r="3819" spans="1:16" s="281" customFormat="1" ht="24" customHeight="1">
      <c r="A3819" s="473"/>
      <c r="B3819" s="443"/>
      <c r="C3819" s="443"/>
      <c r="D3819" s="43"/>
      <c r="E3819" s="474"/>
      <c r="K3819" s="391"/>
      <c r="L3819" s="225"/>
      <c r="M3819" s="225"/>
      <c r="N3819" s="225"/>
      <c r="O3819" s="225"/>
      <c r="P3819" s="225"/>
    </row>
    <row r="3820" spans="1:16" s="281" customFormat="1" ht="24" customHeight="1">
      <c r="A3820" s="473"/>
      <c r="B3820" s="443"/>
      <c r="C3820" s="443"/>
      <c r="D3820" s="43"/>
      <c r="E3820" s="474"/>
      <c r="K3820" s="391"/>
      <c r="L3820" s="225"/>
      <c r="M3820" s="225"/>
      <c r="N3820" s="225"/>
      <c r="O3820" s="225"/>
      <c r="P3820" s="225"/>
    </row>
    <row r="3821" spans="1:16" s="281" customFormat="1" ht="24" customHeight="1">
      <c r="A3821" s="473"/>
      <c r="B3821" s="443"/>
      <c r="C3821" s="443"/>
      <c r="D3821" s="43"/>
      <c r="E3821" s="474"/>
      <c r="K3821" s="391"/>
      <c r="L3821" s="225"/>
      <c r="M3821" s="225"/>
      <c r="N3821" s="225"/>
      <c r="O3821" s="225"/>
      <c r="P3821" s="225"/>
    </row>
    <row r="3822" spans="1:16" s="281" customFormat="1" ht="24" customHeight="1">
      <c r="A3822" s="473"/>
      <c r="B3822" s="443"/>
      <c r="C3822" s="443"/>
      <c r="D3822" s="43"/>
      <c r="E3822" s="474"/>
      <c r="K3822" s="391"/>
      <c r="L3822" s="225"/>
      <c r="M3822" s="225"/>
      <c r="N3822" s="225"/>
      <c r="O3822" s="225"/>
      <c r="P3822" s="225"/>
    </row>
    <row r="3823" spans="1:16" s="281" customFormat="1" ht="24" customHeight="1">
      <c r="A3823" s="473"/>
      <c r="B3823" s="443"/>
      <c r="C3823" s="443"/>
      <c r="D3823" s="43"/>
      <c r="E3823" s="474"/>
      <c r="K3823" s="391"/>
      <c r="L3823" s="225"/>
      <c r="M3823" s="225"/>
      <c r="N3823" s="225"/>
      <c r="O3823" s="225"/>
      <c r="P3823" s="225"/>
    </row>
    <row r="3824" spans="1:16" s="281" customFormat="1" ht="24" customHeight="1">
      <c r="A3824" s="473"/>
      <c r="B3824" s="443"/>
      <c r="C3824" s="443"/>
      <c r="D3824" s="43"/>
      <c r="E3824" s="474"/>
      <c r="K3824" s="391"/>
      <c r="L3824" s="225"/>
      <c r="M3824" s="225"/>
      <c r="N3824" s="225"/>
      <c r="O3824" s="225"/>
      <c r="P3824" s="225"/>
    </row>
    <row r="3825" spans="1:16" s="281" customFormat="1" ht="24" customHeight="1">
      <c r="A3825" s="473"/>
      <c r="B3825" s="443"/>
      <c r="C3825" s="443"/>
      <c r="D3825" s="43"/>
      <c r="E3825" s="474"/>
      <c r="K3825" s="391"/>
      <c r="L3825" s="225"/>
      <c r="M3825" s="225"/>
      <c r="N3825" s="225"/>
      <c r="O3825" s="225"/>
      <c r="P3825" s="225"/>
    </row>
    <row r="3826" spans="1:16" s="281" customFormat="1" ht="24" customHeight="1">
      <c r="A3826" s="473"/>
      <c r="B3826" s="443"/>
      <c r="C3826" s="443"/>
      <c r="D3826" s="43"/>
      <c r="E3826" s="474"/>
      <c r="K3826" s="391"/>
      <c r="L3826" s="225"/>
      <c r="M3826" s="225"/>
      <c r="N3826" s="225"/>
      <c r="O3826" s="225"/>
      <c r="P3826" s="225"/>
    </row>
    <row r="3827" spans="1:16" s="281" customFormat="1" ht="24" customHeight="1">
      <c r="A3827" s="473"/>
      <c r="B3827" s="443"/>
      <c r="C3827" s="443"/>
      <c r="D3827" s="43"/>
      <c r="E3827" s="474"/>
      <c r="K3827" s="391"/>
      <c r="L3827" s="225"/>
      <c r="M3827" s="225"/>
      <c r="N3827" s="225"/>
      <c r="O3827" s="225"/>
      <c r="P3827" s="225"/>
    </row>
    <row r="3828" spans="1:16" s="281" customFormat="1" ht="24" customHeight="1">
      <c r="A3828" s="473"/>
      <c r="B3828" s="443"/>
      <c r="C3828" s="443"/>
      <c r="D3828" s="43"/>
      <c r="E3828" s="474"/>
      <c r="K3828" s="391"/>
      <c r="L3828" s="225"/>
      <c r="M3828" s="225"/>
      <c r="N3828" s="225"/>
      <c r="O3828" s="225"/>
      <c r="P3828" s="225"/>
    </row>
    <row r="3829" spans="1:16" s="281" customFormat="1" ht="24" customHeight="1">
      <c r="A3829" s="473"/>
      <c r="B3829" s="443"/>
      <c r="C3829" s="443"/>
      <c r="D3829" s="43"/>
      <c r="E3829" s="474"/>
      <c r="K3829" s="391"/>
      <c r="L3829" s="225"/>
      <c r="M3829" s="225"/>
      <c r="N3829" s="225"/>
      <c r="O3829" s="225"/>
      <c r="P3829" s="225"/>
    </row>
    <row r="3830" spans="1:16" s="281" customFormat="1" ht="24" customHeight="1">
      <c r="A3830" s="473"/>
      <c r="B3830" s="443"/>
      <c r="C3830" s="443"/>
      <c r="D3830" s="43"/>
      <c r="E3830" s="474"/>
      <c r="K3830" s="391"/>
      <c r="L3830" s="225"/>
      <c r="M3830" s="225"/>
      <c r="N3830" s="225"/>
      <c r="O3830" s="225"/>
      <c r="P3830" s="225"/>
    </row>
    <row r="3831" spans="1:16" s="281" customFormat="1" ht="24" customHeight="1">
      <c r="A3831" s="473"/>
      <c r="B3831" s="443"/>
      <c r="C3831" s="443"/>
      <c r="D3831" s="43"/>
      <c r="E3831" s="474"/>
      <c r="K3831" s="391"/>
      <c r="L3831" s="225"/>
      <c r="M3831" s="225"/>
      <c r="N3831" s="225"/>
      <c r="O3831" s="225"/>
      <c r="P3831" s="225"/>
    </row>
    <row r="3832" spans="1:16" s="281" customFormat="1" ht="24" customHeight="1">
      <c r="A3832" s="473"/>
      <c r="B3832" s="443"/>
      <c r="C3832" s="443"/>
      <c r="D3832" s="43"/>
      <c r="E3832" s="474"/>
      <c r="K3832" s="391"/>
      <c r="L3832" s="225"/>
      <c r="M3832" s="225"/>
      <c r="N3832" s="225"/>
      <c r="O3832" s="225"/>
      <c r="P3832" s="225"/>
    </row>
    <row r="3833" spans="1:16" s="281" customFormat="1" ht="24" customHeight="1">
      <c r="A3833" s="473"/>
      <c r="B3833" s="443"/>
      <c r="C3833" s="443"/>
      <c r="D3833" s="43"/>
      <c r="E3833" s="474"/>
      <c r="K3833" s="391"/>
      <c r="L3833" s="225"/>
      <c r="M3833" s="225"/>
      <c r="N3833" s="225"/>
      <c r="O3833" s="225"/>
      <c r="P3833" s="225"/>
    </row>
    <row r="3834" spans="1:16" s="281" customFormat="1" ht="24" customHeight="1">
      <c r="A3834" s="473"/>
      <c r="B3834" s="443"/>
      <c r="C3834" s="443"/>
      <c r="D3834" s="43"/>
      <c r="E3834" s="474"/>
      <c r="K3834" s="391"/>
      <c r="L3834" s="225"/>
      <c r="M3834" s="225"/>
      <c r="N3834" s="225"/>
      <c r="O3834" s="225"/>
      <c r="P3834" s="225"/>
    </row>
    <row r="3835" spans="1:16" s="281" customFormat="1" ht="24" customHeight="1">
      <c r="A3835" s="473"/>
      <c r="B3835" s="443"/>
      <c r="C3835" s="443"/>
      <c r="D3835" s="43"/>
      <c r="E3835" s="474"/>
      <c r="K3835" s="391"/>
      <c r="L3835" s="225"/>
      <c r="M3835" s="225"/>
      <c r="N3835" s="225"/>
      <c r="O3835" s="225"/>
      <c r="P3835" s="225"/>
    </row>
    <row r="3836" spans="1:16" s="281" customFormat="1" ht="24" customHeight="1">
      <c r="A3836" s="473"/>
      <c r="B3836" s="443"/>
      <c r="C3836" s="443"/>
      <c r="D3836" s="43"/>
      <c r="E3836" s="474"/>
      <c r="K3836" s="391"/>
      <c r="L3836" s="225"/>
      <c r="M3836" s="225"/>
      <c r="N3836" s="225"/>
      <c r="O3836" s="225"/>
      <c r="P3836" s="225"/>
    </row>
    <row r="3837" spans="1:16" s="281" customFormat="1" ht="24" customHeight="1">
      <c r="A3837" s="473"/>
      <c r="B3837" s="443"/>
      <c r="C3837" s="443"/>
      <c r="D3837" s="43"/>
      <c r="E3837" s="474"/>
      <c r="K3837" s="391"/>
      <c r="L3837" s="225"/>
      <c r="M3837" s="225"/>
      <c r="N3837" s="225"/>
      <c r="O3837" s="225"/>
      <c r="P3837" s="225"/>
    </row>
    <row r="3838" spans="1:16" s="281" customFormat="1" ht="24" customHeight="1">
      <c r="A3838" s="473"/>
      <c r="B3838" s="443"/>
      <c r="C3838" s="443"/>
      <c r="D3838" s="43"/>
      <c r="E3838" s="474"/>
      <c r="K3838" s="391"/>
      <c r="L3838" s="225"/>
      <c r="M3838" s="225"/>
      <c r="N3838" s="225"/>
      <c r="O3838" s="225"/>
      <c r="P3838" s="225"/>
    </row>
    <row r="3839" spans="1:16" s="281" customFormat="1" ht="24" customHeight="1">
      <c r="A3839" s="473"/>
      <c r="B3839" s="443"/>
      <c r="C3839" s="443"/>
      <c r="D3839" s="43"/>
      <c r="E3839" s="474"/>
      <c r="K3839" s="391"/>
      <c r="L3839" s="225"/>
      <c r="M3839" s="225"/>
      <c r="N3839" s="225"/>
      <c r="O3839" s="225"/>
      <c r="P3839" s="225"/>
    </row>
    <row r="3840" spans="1:16" s="281" customFormat="1" ht="24" customHeight="1">
      <c r="A3840" s="473"/>
      <c r="B3840" s="443"/>
      <c r="C3840" s="443"/>
      <c r="D3840" s="43"/>
      <c r="E3840" s="474"/>
      <c r="K3840" s="391"/>
      <c r="L3840" s="225"/>
      <c r="M3840" s="225"/>
      <c r="N3840" s="225"/>
      <c r="O3840" s="225"/>
      <c r="P3840" s="225"/>
    </row>
    <row r="3841" spans="1:16" s="281" customFormat="1" ht="24" customHeight="1">
      <c r="A3841" s="473"/>
      <c r="B3841" s="443"/>
      <c r="C3841" s="443"/>
      <c r="D3841" s="43"/>
      <c r="E3841" s="474"/>
      <c r="K3841" s="391"/>
      <c r="L3841" s="225"/>
      <c r="M3841" s="225"/>
      <c r="N3841" s="225"/>
      <c r="O3841" s="225"/>
      <c r="P3841" s="225"/>
    </row>
    <row r="3842" spans="1:16" s="281" customFormat="1" ht="24" customHeight="1">
      <c r="A3842" s="473"/>
      <c r="B3842" s="443"/>
      <c r="C3842" s="443"/>
      <c r="D3842" s="43"/>
      <c r="E3842" s="474"/>
      <c r="K3842" s="391"/>
      <c r="L3842" s="225"/>
      <c r="M3842" s="225"/>
      <c r="N3842" s="225"/>
      <c r="O3842" s="225"/>
      <c r="P3842" s="225"/>
    </row>
    <row r="3843" spans="1:16" s="281" customFormat="1" ht="24" customHeight="1">
      <c r="A3843" s="473"/>
      <c r="B3843" s="443"/>
      <c r="C3843" s="443"/>
      <c r="D3843" s="43"/>
      <c r="E3843" s="474"/>
      <c r="K3843" s="391"/>
      <c r="L3843" s="225"/>
      <c r="M3843" s="225"/>
      <c r="N3843" s="225"/>
      <c r="O3843" s="225"/>
      <c r="P3843" s="225"/>
    </row>
    <row r="3844" spans="1:16" s="281" customFormat="1" ht="24" customHeight="1">
      <c r="A3844" s="473"/>
      <c r="B3844" s="443"/>
      <c r="C3844" s="443"/>
      <c r="D3844" s="43"/>
      <c r="E3844" s="474"/>
      <c r="K3844" s="391"/>
      <c r="L3844" s="225"/>
      <c r="M3844" s="225"/>
      <c r="N3844" s="225"/>
      <c r="O3844" s="225"/>
      <c r="P3844" s="225"/>
    </row>
    <row r="3845" spans="1:16" s="281" customFormat="1" ht="24" customHeight="1">
      <c r="A3845" s="473"/>
      <c r="B3845" s="443"/>
      <c r="C3845" s="443"/>
      <c r="D3845" s="43"/>
      <c r="E3845" s="474"/>
      <c r="K3845" s="391"/>
      <c r="L3845" s="225"/>
      <c r="M3845" s="225"/>
      <c r="N3845" s="225"/>
      <c r="O3845" s="225"/>
      <c r="P3845" s="225"/>
    </row>
    <row r="3846" spans="1:16" s="281" customFormat="1" ht="24" customHeight="1">
      <c r="A3846" s="473"/>
      <c r="B3846" s="443"/>
      <c r="C3846" s="443"/>
      <c r="D3846" s="43"/>
      <c r="E3846" s="474"/>
      <c r="K3846" s="391"/>
      <c r="L3846" s="225"/>
      <c r="M3846" s="225"/>
      <c r="N3846" s="225"/>
      <c r="O3846" s="225"/>
      <c r="P3846" s="225"/>
    </row>
    <row r="3847" spans="1:16" s="281" customFormat="1" ht="24" customHeight="1">
      <c r="A3847" s="473"/>
      <c r="B3847" s="443"/>
      <c r="C3847" s="443"/>
      <c r="D3847" s="43"/>
      <c r="E3847" s="474"/>
      <c r="K3847" s="391"/>
      <c r="L3847" s="225"/>
      <c r="M3847" s="225"/>
      <c r="N3847" s="225"/>
      <c r="O3847" s="225"/>
      <c r="P3847" s="225"/>
    </row>
    <row r="3848" spans="1:16" s="281" customFormat="1" ht="24" customHeight="1">
      <c r="A3848" s="473"/>
      <c r="B3848" s="443"/>
      <c r="C3848" s="443"/>
      <c r="D3848" s="43"/>
      <c r="E3848" s="474"/>
      <c r="K3848" s="391"/>
      <c r="L3848" s="225"/>
      <c r="M3848" s="225"/>
      <c r="N3848" s="225"/>
      <c r="O3848" s="225"/>
      <c r="P3848" s="225"/>
    </row>
    <row r="3849" spans="1:16" s="281" customFormat="1" ht="24" customHeight="1">
      <c r="A3849" s="473"/>
      <c r="B3849" s="443"/>
      <c r="C3849" s="443"/>
      <c r="D3849" s="43"/>
      <c r="E3849" s="474"/>
      <c r="K3849" s="391"/>
      <c r="L3849" s="225"/>
      <c r="M3849" s="225"/>
      <c r="N3849" s="225"/>
      <c r="O3849" s="225"/>
      <c r="P3849" s="225"/>
    </row>
    <row r="3850" spans="1:16" s="281" customFormat="1" ht="24" customHeight="1">
      <c r="A3850" s="473"/>
      <c r="B3850" s="443"/>
      <c r="C3850" s="443"/>
      <c r="D3850" s="43"/>
      <c r="E3850" s="474"/>
      <c r="K3850" s="391"/>
      <c r="L3850" s="225"/>
      <c r="M3850" s="225"/>
      <c r="N3850" s="225"/>
      <c r="O3850" s="225"/>
      <c r="P3850" s="225"/>
    </row>
    <row r="3851" spans="1:16" s="281" customFormat="1" ht="24" customHeight="1">
      <c r="A3851" s="473"/>
      <c r="B3851" s="443"/>
      <c r="C3851" s="443"/>
      <c r="D3851" s="43"/>
      <c r="E3851" s="474"/>
      <c r="K3851" s="391"/>
      <c r="L3851" s="225"/>
      <c r="M3851" s="225"/>
      <c r="N3851" s="225"/>
      <c r="O3851" s="225"/>
      <c r="P3851" s="225"/>
    </row>
    <row r="3852" spans="1:16" s="281" customFormat="1" ht="24" customHeight="1">
      <c r="A3852" s="473"/>
      <c r="B3852" s="443"/>
      <c r="C3852" s="443"/>
      <c r="D3852" s="43"/>
      <c r="E3852" s="474"/>
      <c r="K3852" s="391"/>
      <c r="L3852" s="225"/>
      <c r="M3852" s="225"/>
      <c r="N3852" s="225"/>
      <c r="O3852" s="225"/>
      <c r="P3852" s="225"/>
    </row>
    <row r="3853" spans="1:16" s="281" customFormat="1" ht="24" customHeight="1">
      <c r="A3853" s="473"/>
      <c r="B3853" s="443"/>
      <c r="C3853" s="443"/>
      <c r="D3853" s="43"/>
      <c r="E3853" s="474"/>
      <c r="K3853" s="391"/>
      <c r="L3853" s="225"/>
      <c r="M3853" s="225"/>
      <c r="N3853" s="225"/>
      <c r="O3853" s="225"/>
      <c r="P3853" s="225"/>
    </row>
    <row r="3854" spans="1:16" s="281" customFormat="1" ht="24" customHeight="1">
      <c r="A3854" s="473"/>
      <c r="B3854" s="443"/>
      <c r="C3854" s="443"/>
      <c r="D3854" s="43"/>
      <c r="E3854" s="474"/>
      <c r="K3854" s="391"/>
      <c r="L3854" s="225"/>
      <c r="M3854" s="225"/>
      <c r="N3854" s="225"/>
      <c r="O3854" s="225"/>
      <c r="P3854" s="225"/>
    </row>
    <row r="3855" spans="1:16" s="281" customFormat="1" ht="24" customHeight="1">
      <c r="A3855" s="473"/>
      <c r="B3855" s="443"/>
      <c r="C3855" s="443"/>
      <c r="D3855" s="43"/>
      <c r="E3855" s="474"/>
      <c r="K3855" s="391"/>
      <c r="L3855" s="225"/>
      <c r="M3855" s="225"/>
      <c r="N3855" s="225"/>
      <c r="O3855" s="225"/>
      <c r="P3855" s="225"/>
    </row>
    <row r="3856" spans="1:16" s="281" customFormat="1" ht="24" customHeight="1">
      <c r="A3856" s="473"/>
      <c r="B3856" s="443"/>
      <c r="C3856" s="443"/>
      <c r="D3856" s="43"/>
      <c r="E3856" s="474"/>
      <c r="K3856" s="391"/>
      <c r="L3856" s="225"/>
      <c r="M3856" s="225"/>
      <c r="N3856" s="225"/>
      <c r="O3856" s="225"/>
      <c r="P3856" s="225"/>
    </row>
    <row r="3857" spans="1:16" s="281" customFormat="1" ht="24" customHeight="1">
      <c r="A3857" s="473"/>
      <c r="B3857" s="443"/>
      <c r="C3857" s="443"/>
      <c r="D3857" s="43"/>
      <c r="E3857" s="474"/>
      <c r="K3857" s="391"/>
      <c r="L3857" s="225"/>
      <c r="M3857" s="225"/>
      <c r="N3857" s="225"/>
      <c r="O3857" s="225"/>
      <c r="P3857" s="225"/>
    </row>
    <row r="3858" spans="1:16" s="281" customFormat="1" ht="24" customHeight="1">
      <c r="A3858" s="473"/>
      <c r="B3858" s="443"/>
      <c r="C3858" s="443"/>
      <c r="D3858" s="43"/>
      <c r="E3858" s="474"/>
      <c r="K3858" s="391"/>
      <c r="L3858" s="225"/>
      <c r="M3858" s="225"/>
      <c r="N3858" s="225"/>
      <c r="O3858" s="225"/>
      <c r="P3858" s="225"/>
    </row>
    <row r="3859" spans="1:16" s="281" customFormat="1" ht="24" customHeight="1">
      <c r="A3859" s="473"/>
      <c r="B3859" s="443"/>
      <c r="C3859" s="443"/>
      <c r="D3859" s="43"/>
      <c r="E3859" s="474"/>
      <c r="K3859" s="391"/>
      <c r="L3859" s="225"/>
      <c r="M3859" s="225"/>
      <c r="N3859" s="225"/>
      <c r="O3859" s="225"/>
      <c r="P3859" s="225"/>
    </row>
    <row r="3860" spans="1:16" s="281" customFormat="1" ht="24" customHeight="1">
      <c r="A3860" s="473"/>
      <c r="B3860" s="443"/>
      <c r="C3860" s="443"/>
      <c r="D3860" s="43"/>
      <c r="E3860" s="474"/>
      <c r="K3860" s="391"/>
      <c r="L3860" s="225"/>
      <c r="M3860" s="225"/>
      <c r="N3860" s="225"/>
      <c r="O3860" s="225"/>
      <c r="P3860" s="225"/>
    </row>
    <row r="3861" spans="1:16" s="281" customFormat="1" ht="24" customHeight="1">
      <c r="A3861" s="473"/>
      <c r="B3861" s="443"/>
      <c r="C3861" s="443"/>
      <c r="D3861" s="43"/>
      <c r="E3861" s="474"/>
      <c r="K3861" s="391"/>
      <c r="L3861" s="225"/>
      <c r="M3861" s="225"/>
      <c r="N3861" s="225"/>
      <c r="O3861" s="225"/>
      <c r="P3861" s="225"/>
    </row>
    <row r="3862" spans="1:16" s="281" customFormat="1" ht="24" customHeight="1">
      <c r="A3862" s="473"/>
      <c r="B3862" s="443"/>
      <c r="C3862" s="443"/>
      <c r="D3862" s="43"/>
      <c r="E3862" s="474"/>
      <c r="K3862" s="391"/>
      <c r="L3862" s="225"/>
      <c r="M3862" s="225"/>
      <c r="N3862" s="225"/>
      <c r="O3862" s="225"/>
      <c r="P3862" s="225"/>
    </row>
    <row r="3863" spans="1:16" s="281" customFormat="1" ht="24" customHeight="1">
      <c r="A3863" s="473"/>
      <c r="B3863" s="443"/>
      <c r="C3863" s="443"/>
      <c r="D3863" s="43"/>
      <c r="E3863" s="474"/>
      <c r="K3863" s="391"/>
      <c r="L3863" s="225"/>
      <c r="M3863" s="225"/>
      <c r="N3863" s="225"/>
      <c r="O3863" s="225"/>
      <c r="P3863" s="225"/>
    </row>
    <row r="3864" spans="1:16" s="281" customFormat="1" ht="24" customHeight="1">
      <c r="A3864" s="473"/>
      <c r="B3864" s="443"/>
      <c r="C3864" s="443"/>
      <c r="D3864" s="43"/>
      <c r="E3864" s="474"/>
      <c r="K3864" s="391"/>
      <c r="L3864" s="225"/>
      <c r="M3864" s="225"/>
      <c r="N3864" s="225"/>
      <c r="O3864" s="225"/>
      <c r="P3864" s="225"/>
    </row>
    <row r="3865" spans="1:16" s="281" customFormat="1" ht="24" customHeight="1">
      <c r="A3865" s="473"/>
      <c r="B3865" s="443"/>
      <c r="C3865" s="443"/>
      <c r="D3865" s="43"/>
      <c r="E3865" s="474"/>
      <c r="K3865" s="391"/>
      <c r="L3865" s="225"/>
      <c r="M3865" s="225"/>
      <c r="N3865" s="225"/>
      <c r="O3865" s="225"/>
      <c r="P3865" s="225"/>
    </row>
    <row r="3866" spans="1:16" s="281" customFormat="1" ht="24" customHeight="1">
      <c r="A3866" s="473"/>
      <c r="B3866" s="443"/>
      <c r="C3866" s="443"/>
      <c r="D3866" s="43"/>
      <c r="E3866" s="474"/>
      <c r="K3866" s="391"/>
      <c r="L3866" s="225"/>
      <c r="M3866" s="225"/>
      <c r="N3866" s="225"/>
      <c r="O3866" s="225"/>
      <c r="P3866" s="225"/>
    </row>
    <row r="3867" spans="1:16" s="281" customFormat="1" ht="24" customHeight="1">
      <c r="A3867" s="473"/>
      <c r="B3867" s="443"/>
      <c r="C3867" s="443"/>
      <c r="D3867" s="43"/>
      <c r="E3867" s="474"/>
      <c r="K3867" s="391"/>
      <c r="L3867" s="225"/>
      <c r="M3867" s="225"/>
      <c r="N3867" s="225"/>
      <c r="O3867" s="225"/>
      <c r="P3867" s="225"/>
    </row>
    <row r="3868" spans="1:16" s="281" customFormat="1" ht="24" customHeight="1">
      <c r="A3868" s="473"/>
      <c r="B3868" s="443"/>
      <c r="C3868" s="443"/>
      <c r="D3868" s="43"/>
      <c r="E3868" s="474"/>
      <c r="K3868" s="391"/>
      <c r="L3868" s="225"/>
      <c r="M3868" s="225"/>
      <c r="N3868" s="225"/>
      <c r="O3868" s="225"/>
      <c r="P3868" s="225"/>
    </row>
    <row r="3869" spans="1:16" s="281" customFormat="1" ht="24" customHeight="1">
      <c r="A3869" s="473"/>
      <c r="B3869" s="443"/>
      <c r="C3869" s="443"/>
      <c r="D3869" s="43"/>
      <c r="E3869" s="474"/>
      <c r="K3869" s="391"/>
      <c r="L3869" s="225"/>
      <c r="M3869" s="225"/>
      <c r="N3869" s="225"/>
      <c r="O3869" s="225"/>
      <c r="P3869" s="225"/>
    </row>
    <row r="3870" spans="1:16" s="281" customFormat="1" ht="24" customHeight="1">
      <c r="A3870" s="473"/>
      <c r="B3870" s="443"/>
      <c r="C3870" s="443"/>
      <c r="D3870" s="43"/>
      <c r="E3870" s="474"/>
      <c r="K3870" s="391"/>
      <c r="L3870" s="225"/>
      <c r="M3870" s="225"/>
      <c r="N3870" s="225"/>
      <c r="O3870" s="225"/>
      <c r="P3870" s="225"/>
    </row>
    <row r="3871" spans="1:16" s="281" customFormat="1" ht="24" customHeight="1">
      <c r="A3871" s="473"/>
      <c r="B3871" s="443"/>
      <c r="C3871" s="443"/>
      <c r="D3871" s="43"/>
      <c r="E3871" s="474"/>
      <c r="K3871" s="391"/>
      <c r="L3871" s="225"/>
      <c r="M3871" s="225"/>
      <c r="N3871" s="225"/>
      <c r="O3871" s="225"/>
      <c r="P3871" s="225"/>
    </row>
    <row r="3872" spans="1:16" s="281" customFormat="1" ht="24" customHeight="1">
      <c r="A3872" s="473"/>
      <c r="B3872" s="443"/>
      <c r="C3872" s="443"/>
      <c r="D3872" s="43"/>
      <c r="E3872" s="474"/>
      <c r="K3872" s="391"/>
      <c r="L3872" s="225"/>
      <c r="M3872" s="225"/>
      <c r="N3872" s="225"/>
      <c r="O3872" s="225"/>
      <c r="P3872" s="225"/>
    </row>
    <row r="3873" spans="1:16" s="281" customFormat="1" ht="24" customHeight="1">
      <c r="A3873" s="473"/>
      <c r="B3873" s="443"/>
      <c r="C3873" s="443"/>
      <c r="D3873" s="43"/>
      <c r="E3873" s="474"/>
      <c r="K3873" s="391"/>
      <c r="L3873" s="225"/>
      <c r="M3873" s="225"/>
      <c r="N3873" s="225"/>
      <c r="O3873" s="225"/>
      <c r="P3873" s="225"/>
    </row>
    <row r="3874" spans="1:16" s="281" customFormat="1" ht="24" customHeight="1">
      <c r="A3874" s="473"/>
      <c r="B3874" s="443"/>
      <c r="C3874" s="443"/>
      <c r="D3874" s="43"/>
      <c r="E3874" s="474"/>
      <c r="K3874" s="391"/>
      <c r="L3874" s="225"/>
      <c r="M3874" s="225"/>
      <c r="N3874" s="225"/>
      <c r="O3874" s="225"/>
      <c r="P3874" s="225"/>
    </row>
    <row r="3875" spans="1:16" s="281" customFormat="1" ht="24" customHeight="1">
      <c r="A3875" s="473"/>
      <c r="B3875" s="443"/>
      <c r="C3875" s="443"/>
      <c r="D3875" s="43"/>
      <c r="E3875" s="474"/>
      <c r="K3875" s="391"/>
      <c r="L3875" s="225"/>
      <c r="M3875" s="225"/>
      <c r="N3875" s="225"/>
      <c r="O3875" s="225"/>
      <c r="P3875" s="225"/>
    </row>
    <row r="3876" spans="1:16" s="281" customFormat="1" ht="24" customHeight="1">
      <c r="A3876" s="473"/>
      <c r="B3876" s="443"/>
      <c r="C3876" s="443"/>
      <c r="D3876" s="43"/>
      <c r="E3876" s="474"/>
      <c r="K3876" s="391"/>
      <c r="L3876" s="225"/>
      <c r="M3876" s="225"/>
      <c r="N3876" s="225"/>
      <c r="O3876" s="225"/>
      <c r="P3876" s="225"/>
    </row>
    <row r="3877" spans="1:16" s="281" customFormat="1" ht="24" customHeight="1">
      <c r="A3877" s="473"/>
      <c r="B3877" s="443"/>
      <c r="C3877" s="443"/>
      <c r="D3877" s="43"/>
      <c r="E3877" s="474"/>
      <c r="K3877" s="391"/>
      <c r="L3877" s="225"/>
      <c r="M3877" s="225"/>
      <c r="N3877" s="225"/>
      <c r="O3877" s="225"/>
      <c r="P3877" s="225"/>
    </row>
    <row r="3878" spans="1:16" s="281" customFormat="1" ht="24" customHeight="1">
      <c r="A3878" s="473"/>
      <c r="B3878" s="443"/>
      <c r="C3878" s="443"/>
      <c r="D3878" s="43"/>
      <c r="E3878" s="474"/>
      <c r="K3878" s="391"/>
      <c r="L3878" s="225"/>
      <c r="M3878" s="225"/>
      <c r="N3878" s="225"/>
      <c r="O3878" s="225"/>
      <c r="P3878" s="225"/>
    </row>
    <row r="3879" spans="1:16" s="281" customFormat="1" ht="24" customHeight="1">
      <c r="A3879" s="473"/>
      <c r="B3879" s="443"/>
      <c r="C3879" s="443"/>
      <c r="D3879" s="43"/>
      <c r="E3879" s="474"/>
      <c r="K3879" s="391"/>
      <c r="L3879" s="225"/>
      <c r="M3879" s="225"/>
      <c r="N3879" s="225"/>
      <c r="O3879" s="225"/>
      <c r="P3879" s="225"/>
    </row>
    <row r="3880" spans="1:16" s="281" customFormat="1" ht="24" customHeight="1">
      <c r="A3880" s="473"/>
      <c r="B3880" s="443"/>
      <c r="C3880" s="443"/>
      <c r="D3880" s="43"/>
      <c r="E3880" s="474"/>
      <c r="K3880" s="391"/>
      <c r="L3880" s="225"/>
      <c r="M3880" s="225"/>
      <c r="N3880" s="225"/>
      <c r="O3880" s="225"/>
      <c r="P3880" s="225"/>
    </row>
    <row r="3881" spans="1:16" s="281" customFormat="1" ht="24" customHeight="1">
      <c r="A3881" s="473"/>
      <c r="B3881" s="443"/>
      <c r="C3881" s="443"/>
      <c r="D3881" s="43"/>
      <c r="E3881" s="474"/>
      <c r="K3881" s="391"/>
      <c r="L3881" s="225"/>
      <c r="M3881" s="225"/>
      <c r="N3881" s="225"/>
      <c r="O3881" s="225"/>
      <c r="P3881" s="225"/>
    </row>
    <row r="3882" spans="1:16" s="281" customFormat="1" ht="24" customHeight="1">
      <c r="A3882" s="473"/>
      <c r="B3882" s="443"/>
      <c r="C3882" s="443"/>
      <c r="D3882" s="43"/>
      <c r="E3882" s="474"/>
      <c r="K3882" s="391"/>
      <c r="L3882" s="225"/>
      <c r="M3882" s="225"/>
      <c r="N3882" s="225"/>
      <c r="O3882" s="225"/>
      <c r="P3882" s="225"/>
    </row>
    <row r="3883" spans="1:16" s="281" customFormat="1" ht="24" customHeight="1">
      <c r="A3883" s="473"/>
      <c r="B3883" s="443"/>
      <c r="C3883" s="443"/>
      <c r="D3883" s="43"/>
      <c r="E3883" s="474"/>
      <c r="K3883" s="391"/>
      <c r="L3883" s="225"/>
      <c r="M3883" s="225"/>
      <c r="N3883" s="225"/>
      <c r="O3883" s="225"/>
      <c r="P3883" s="225"/>
    </row>
    <row r="3884" spans="1:16" s="281" customFormat="1" ht="24" customHeight="1">
      <c r="A3884" s="473"/>
      <c r="B3884" s="443"/>
      <c r="C3884" s="443"/>
      <c r="D3884" s="43"/>
      <c r="E3884" s="474"/>
      <c r="K3884" s="391"/>
      <c r="L3884" s="225"/>
      <c r="M3884" s="225"/>
      <c r="N3884" s="225"/>
      <c r="O3884" s="225"/>
      <c r="P3884" s="225"/>
    </row>
    <row r="3885" spans="1:16" s="281" customFormat="1" ht="24" customHeight="1">
      <c r="A3885" s="473"/>
      <c r="B3885" s="443"/>
      <c r="C3885" s="443"/>
      <c r="D3885" s="43"/>
      <c r="E3885" s="474"/>
      <c r="K3885" s="391"/>
      <c r="L3885" s="225"/>
      <c r="M3885" s="225"/>
      <c r="N3885" s="225"/>
      <c r="O3885" s="225"/>
      <c r="P3885" s="225"/>
    </row>
    <row r="3886" spans="1:16" s="281" customFormat="1" ht="24" customHeight="1">
      <c r="A3886" s="473"/>
      <c r="B3886" s="443"/>
      <c r="C3886" s="443"/>
      <c r="D3886" s="43"/>
      <c r="E3886" s="474"/>
      <c r="K3886" s="391"/>
      <c r="L3886" s="225"/>
      <c r="M3886" s="225"/>
      <c r="N3886" s="225"/>
      <c r="O3886" s="225"/>
      <c r="P3886" s="225"/>
    </row>
    <row r="3887" spans="1:16" s="281" customFormat="1" ht="24" customHeight="1">
      <c r="A3887" s="473"/>
      <c r="B3887" s="443"/>
      <c r="C3887" s="443"/>
      <c r="D3887" s="43"/>
      <c r="E3887" s="474"/>
      <c r="K3887" s="391"/>
      <c r="L3887" s="225"/>
      <c r="M3887" s="225"/>
      <c r="N3887" s="225"/>
      <c r="O3887" s="225"/>
      <c r="P3887" s="225"/>
    </row>
    <row r="3888" spans="1:16" s="281" customFormat="1" ht="24" customHeight="1">
      <c r="A3888" s="473"/>
      <c r="B3888" s="443"/>
      <c r="C3888" s="443"/>
      <c r="D3888" s="43"/>
      <c r="E3888" s="474"/>
      <c r="K3888" s="391"/>
      <c r="L3888" s="225"/>
      <c r="M3888" s="225"/>
      <c r="N3888" s="225"/>
      <c r="O3888" s="225"/>
      <c r="P3888" s="225"/>
    </row>
    <row r="3889" spans="1:16" s="281" customFormat="1" ht="24" customHeight="1">
      <c r="A3889" s="473"/>
      <c r="B3889" s="443"/>
      <c r="C3889" s="443"/>
      <c r="D3889" s="43"/>
      <c r="E3889" s="474"/>
      <c r="K3889" s="391"/>
      <c r="L3889" s="225"/>
      <c r="M3889" s="225"/>
      <c r="N3889" s="225"/>
      <c r="O3889" s="225"/>
      <c r="P3889" s="225"/>
    </row>
    <row r="3890" spans="1:16" s="281" customFormat="1" ht="24" customHeight="1">
      <c r="A3890" s="473"/>
      <c r="B3890" s="443"/>
      <c r="C3890" s="443"/>
      <c r="D3890" s="43"/>
      <c r="E3890" s="474"/>
      <c r="K3890" s="391"/>
      <c r="L3890" s="225"/>
      <c r="M3890" s="225"/>
      <c r="N3890" s="225"/>
      <c r="O3890" s="225"/>
      <c r="P3890" s="225"/>
    </row>
    <row r="3891" spans="1:16" s="281" customFormat="1" ht="24" customHeight="1">
      <c r="A3891" s="473"/>
      <c r="B3891" s="443"/>
      <c r="C3891" s="443"/>
      <c r="D3891" s="43"/>
      <c r="E3891" s="474"/>
      <c r="K3891" s="391"/>
      <c r="L3891" s="225"/>
      <c r="M3891" s="225"/>
      <c r="N3891" s="225"/>
      <c r="O3891" s="225"/>
      <c r="P3891" s="225"/>
    </row>
    <row r="3892" spans="1:16" s="281" customFormat="1" ht="24" customHeight="1">
      <c r="A3892" s="473"/>
      <c r="B3892" s="443"/>
      <c r="C3892" s="443"/>
      <c r="D3892" s="43"/>
      <c r="E3892" s="474"/>
      <c r="K3892" s="391"/>
      <c r="L3892" s="225"/>
      <c r="M3892" s="225"/>
      <c r="N3892" s="225"/>
      <c r="O3892" s="225"/>
      <c r="P3892" s="225"/>
    </row>
    <row r="3893" spans="1:16" s="281" customFormat="1" ht="24" customHeight="1">
      <c r="A3893" s="473"/>
      <c r="B3893" s="443"/>
      <c r="C3893" s="443"/>
      <c r="D3893" s="43"/>
      <c r="E3893" s="474"/>
      <c r="K3893" s="391"/>
      <c r="L3893" s="225"/>
      <c r="M3893" s="225"/>
      <c r="N3893" s="225"/>
      <c r="O3893" s="225"/>
      <c r="P3893" s="225"/>
    </row>
    <row r="3894" spans="1:16" s="281" customFormat="1" ht="24" customHeight="1">
      <c r="A3894" s="473"/>
      <c r="B3894" s="443"/>
      <c r="C3894" s="443"/>
      <c r="D3894" s="43"/>
      <c r="E3894" s="474"/>
      <c r="K3894" s="391"/>
      <c r="L3894" s="225"/>
      <c r="M3894" s="225"/>
      <c r="N3894" s="225"/>
      <c r="O3894" s="225"/>
      <c r="P3894" s="225"/>
    </row>
    <row r="3895" spans="1:16" s="281" customFormat="1" ht="24" customHeight="1">
      <c r="A3895" s="473"/>
      <c r="B3895" s="443"/>
      <c r="C3895" s="443"/>
      <c r="D3895" s="43"/>
      <c r="E3895" s="474"/>
      <c r="K3895" s="391"/>
      <c r="L3895" s="225"/>
      <c r="M3895" s="225"/>
      <c r="N3895" s="225"/>
      <c r="O3895" s="225"/>
      <c r="P3895" s="225"/>
    </row>
    <row r="3896" spans="1:16" s="281" customFormat="1" ht="24" customHeight="1">
      <c r="A3896" s="473"/>
      <c r="B3896" s="443"/>
      <c r="C3896" s="443"/>
      <c r="D3896" s="43"/>
      <c r="E3896" s="474"/>
      <c r="K3896" s="391"/>
      <c r="L3896" s="225"/>
      <c r="M3896" s="225"/>
      <c r="N3896" s="225"/>
      <c r="O3896" s="225"/>
      <c r="P3896" s="225"/>
    </row>
    <row r="3897" spans="1:16" s="281" customFormat="1" ht="24" customHeight="1">
      <c r="A3897" s="473"/>
      <c r="B3897" s="443"/>
      <c r="C3897" s="443"/>
      <c r="D3897" s="43"/>
      <c r="E3897" s="474"/>
      <c r="K3897" s="391"/>
      <c r="L3897" s="225"/>
      <c r="M3897" s="225"/>
      <c r="N3897" s="225"/>
      <c r="O3897" s="225"/>
      <c r="P3897" s="225"/>
    </row>
    <row r="3898" spans="1:16" s="281" customFormat="1" ht="24" customHeight="1">
      <c r="A3898" s="473"/>
      <c r="B3898" s="443"/>
      <c r="C3898" s="443"/>
      <c r="D3898" s="43"/>
      <c r="E3898" s="474"/>
      <c r="K3898" s="391"/>
      <c r="L3898" s="225"/>
      <c r="M3898" s="225"/>
      <c r="N3898" s="225"/>
      <c r="O3898" s="225"/>
      <c r="P3898" s="225"/>
    </row>
    <row r="3899" spans="1:16" s="281" customFormat="1" ht="24" customHeight="1">
      <c r="A3899" s="473"/>
      <c r="B3899" s="443"/>
      <c r="C3899" s="443"/>
      <c r="D3899" s="43"/>
      <c r="E3899" s="474"/>
      <c r="K3899" s="391"/>
      <c r="L3899" s="225"/>
      <c r="M3899" s="225"/>
      <c r="N3899" s="225"/>
      <c r="O3899" s="225"/>
      <c r="P3899" s="225"/>
    </row>
    <row r="3900" spans="1:16" s="281" customFormat="1" ht="24" customHeight="1">
      <c r="A3900" s="473"/>
      <c r="B3900" s="443"/>
      <c r="C3900" s="443"/>
      <c r="D3900" s="43"/>
      <c r="E3900" s="474"/>
      <c r="K3900" s="391"/>
      <c r="L3900" s="225"/>
      <c r="M3900" s="225"/>
      <c r="N3900" s="225"/>
      <c r="O3900" s="225"/>
      <c r="P3900" s="225"/>
    </row>
    <row r="3901" spans="1:16" s="281" customFormat="1" ht="24" customHeight="1">
      <c r="A3901" s="473"/>
      <c r="B3901" s="443"/>
      <c r="C3901" s="443"/>
      <c r="D3901" s="43"/>
      <c r="E3901" s="474"/>
      <c r="K3901" s="391"/>
      <c r="L3901" s="225"/>
      <c r="M3901" s="225"/>
      <c r="N3901" s="225"/>
      <c r="O3901" s="225"/>
      <c r="P3901" s="225"/>
    </row>
    <row r="3902" spans="1:16" s="281" customFormat="1" ht="24" customHeight="1">
      <c r="A3902" s="473"/>
      <c r="B3902" s="443"/>
      <c r="C3902" s="443"/>
      <c r="D3902" s="43"/>
      <c r="E3902" s="474"/>
      <c r="K3902" s="391"/>
      <c r="L3902" s="225"/>
      <c r="M3902" s="225"/>
      <c r="N3902" s="225"/>
      <c r="O3902" s="225"/>
      <c r="P3902" s="225"/>
    </row>
    <row r="3903" spans="1:16" s="281" customFormat="1" ht="24" customHeight="1">
      <c r="A3903" s="473"/>
      <c r="B3903" s="443"/>
      <c r="C3903" s="443"/>
      <c r="D3903" s="43"/>
      <c r="E3903" s="474"/>
      <c r="K3903" s="391"/>
      <c r="L3903" s="225"/>
      <c r="M3903" s="225"/>
      <c r="N3903" s="225"/>
      <c r="O3903" s="225"/>
      <c r="P3903" s="225"/>
    </row>
    <row r="3904" spans="1:16" s="281" customFormat="1" ht="24" customHeight="1">
      <c r="A3904" s="473"/>
      <c r="B3904" s="443"/>
      <c r="C3904" s="443"/>
      <c r="D3904" s="43"/>
      <c r="E3904" s="474"/>
      <c r="K3904" s="391"/>
      <c r="L3904" s="225"/>
      <c r="M3904" s="225"/>
      <c r="N3904" s="225"/>
      <c r="O3904" s="225"/>
      <c r="P3904" s="225"/>
    </row>
    <row r="3905" spans="1:16" s="281" customFormat="1" ht="24" customHeight="1">
      <c r="A3905" s="473"/>
      <c r="B3905" s="443"/>
      <c r="C3905" s="443"/>
      <c r="D3905" s="43"/>
      <c r="E3905" s="474"/>
      <c r="K3905" s="391"/>
      <c r="L3905" s="225"/>
      <c r="M3905" s="225"/>
      <c r="N3905" s="225"/>
      <c r="O3905" s="225"/>
      <c r="P3905" s="225"/>
    </row>
    <row r="3906" spans="1:16" s="281" customFormat="1" ht="24" customHeight="1">
      <c r="A3906" s="473"/>
      <c r="B3906" s="443"/>
      <c r="C3906" s="443"/>
      <c r="D3906" s="43"/>
      <c r="E3906" s="474"/>
      <c r="K3906" s="391"/>
      <c r="L3906" s="225"/>
      <c r="M3906" s="225"/>
      <c r="N3906" s="225"/>
      <c r="O3906" s="225"/>
      <c r="P3906" s="225"/>
    </row>
    <row r="3907" spans="1:16" s="281" customFormat="1" ht="24" customHeight="1">
      <c r="A3907" s="473"/>
      <c r="B3907" s="443"/>
      <c r="C3907" s="443"/>
      <c r="D3907" s="43"/>
      <c r="E3907" s="474"/>
      <c r="K3907" s="391"/>
      <c r="L3907" s="225"/>
      <c r="M3907" s="225"/>
      <c r="N3907" s="225"/>
      <c r="O3907" s="225"/>
      <c r="P3907" s="225"/>
    </row>
    <row r="3908" spans="1:16" s="281" customFormat="1" ht="24" customHeight="1">
      <c r="A3908" s="473"/>
      <c r="B3908" s="443"/>
      <c r="C3908" s="443"/>
      <c r="D3908" s="43"/>
      <c r="E3908" s="474"/>
      <c r="K3908" s="391"/>
      <c r="L3908" s="225"/>
      <c r="M3908" s="225"/>
      <c r="N3908" s="225"/>
      <c r="O3908" s="225"/>
      <c r="P3908" s="225"/>
    </row>
    <row r="3909" spans="1:16" s="281" customFormat="1" ht="24" customHeight="1">
      <c r="A3909" s="473"/>
      <c r="B3909" s="443"/>
      <c r="C3909" s="443"/>
      <c r="D3909" s="43"/>
      <c r="E3909" s="474"/>
      <c r="K3909" s="391"/>
      <c r="L3909" s="225"/>
      <c r="M3909" s="225"/>
      <c r="N3909" s="225"/>
      <c r="O3909" s="225"/>
      <c r="P3909" s="225"/>
    </row>
    <row r="3910" spans="1:16" s="281" customFormat="1" ht="24" customHeight="1">
      <c r="A3910" s="473"/>
      <c r="B3910" s="443"/>
      <c r="C3910" s="443"/>
      <c r="D3910" s="43"/>
      <c r="E3910" s="474"/>
      <c r="K3910" s="391"/>
      <c r="L3910" s="225"/>
      <c r="M3910" s="225"/>
      <c r="N3910" s="225"/>
      <c r="O3910" s="225"/>
      <c r="P3910" s="225"/>
    </row>
    <row r="3911" spans="1:16" s="281" customFormat="1" ht="24" customHeight="1">
      <c r="A3911" s="473"/>
      <c r="B3911" s="443"/>
      <c r="C3911" s="443"/>
      <c r="D3911" s="43"/>
      <c r="E3911" s="474"/>
      <c r="K3911" s="391"/>
      <c r="L3911" s="225"/>
      <c r="M3911" s="225"/>
      <c r="N3911" s="225"/>
      <c r="O3911" s="225"/>
      <c r="P3911" s="225"/>
    </row>
    <row r="3912" spans="1:16" s="281" customFormat="1" ht="24" customHeight="1">
      <c r="A3912" s="473"/>
      <c r="B3912" s="443"/>
      <c r="C3912" s="443"/>
      <c r="D3912" s="43"/>
      <c r="E3912" s="474"/>
      <c r="K3912" s="391"/>
      <c r="L3912" s="225"/>
      <c r="M3912" s="225"/>
      <c r="N3912" s="225"/>
      <c r="O3912" s="225"/>
      <c r="P3912" s="225"/>
    </row>
    <row r="3913" spans="1:16" s="281" customFormat="1" ht="24" customHeight="1">
      <c r="A3913" s="473"/>
      <c r="B3913" s="443"/>
      <c r="C3913" s="443"/>
      <c r="D3913" s="43"/>
      <c r="E3913" s="474"/>
      <c r="K3913" s="391"/>
      <c r="L3913" s="225"/>
      <c r="M3913" s="225"/>
      <c r="N3913" s="225"/>
      <c r="O3913" s="225"/>
      <c r="P3913" s="225"/>
    </row>
    <row r="3914" spans="1:16" s="281" customFormat="1" ht="24" customHeight="1">
      <c r="A3914" s="473"/>
      <c r="B3914" s="443"/>
      <c r="C3914" s="443"/>
      <c r="D3914" s="43"/>
      <c r="E3914" s="474"/>
      <c r="K3914" s="391"/>
      <c r="L3914" s="225"/>
      <c r="M3914" s="225"/>
      <c r="N3914" s="225"/>
      <c r="O3914" s="225"/>
      <c r="P3914" s="225"/>
    </row>
    <row r="3915" spans="1:16" s="281" customFormat="1" ht="24" customHeight="1">
      <c r="A3915" s="473"/>
      <c r="B3915" s="443"/>
      <c r="C3915" s="443"/>
      <c r="D3915" s="43"/>
      <c r="E3915" s="474"/>
      <c r="K3915" s="391"/>
      <c r="L3915" s="225"/>
      <c r="M3915" s="225"/>
      <c r="N3915" s="225"/>
      <c r="O3915" s="225"/>
      <c r="P3915" s="225"/>
    </row>
    <row r="3916" spans="1:16" s="281" customFormat="1" ht="24" customHeight="1">
      <c r="A3916" s="473"/>
      <c r="B3916" s="443"/>
      <c r="C3916" s="443"/>
      <c r="D3916" s="43"/>
      <c r="E3916" s="474"/>
      <c r="K3916" s="391"/>
      <c r="L3916" s="225"/>
      <c r="M3916" s="225"/>
      <c r="N3916" s="225"/>
      <c r="O3916" s="225"/>
      <c r="P3916" s="225"/>
    </row>
    <row r="3917" spans="1:16" s="281" customFormat="1" ht="24" customHeight="1">
      <c r="A3917" s="473"/>
      <c r="B3917" s="443"/>
      <c r="C3917" s="443"/>
      <c r="D3917" s="43"/>
      <c r="E3917" s="474"/>
      <c r="K3917" s="391"/>
      <c r="L3917" s="225"/>
      <c r="M3917" s="225"/>
      <c r="N3917" s="225"/>
      <c r="O3917" s="225"/>
      <c r="P3917" s="225"/>
    </row>
    <row r="3918" spans="1:16" s="281" customFormat="1" ht="24" customHeight="1">
      <c r="A3918" s="473"/>
      <c r="B3918" s="443"/>
      <c r="C3918" s="443"/>
      <c r="D3918" s="43"/>
      <c r="E3918" s="474"/>
      <c r="K3918" s="391"/>
      <c r="L3918" s="225"/>
      <c r="M3918" s="225"/>
      <c r="N3918" s="225"/>
      <c r="O3918" s="225"/>
      <c r="P3918" s="225"/>
    </row>
    <row r="3919" spans="1:16" s="281" customFormat="1" ht="24" customHeight="1">
      <c r="A3919" s="473"/>
      <c r="B3919" s="443"/>
      <c r="C3919" s="443"/>
      <c r="D3919" s="43"/>
      <c r="E3919" s="474"/>
      <c r="K3919" s="391"/>
      <c r="L3919" s="225"/>
      <c r="M3919" s="225"/>
      <c r="N3919" s="225"/>
      <c r="O3919" s="225"/>
      <c r="P3919" s="225"/>
    </row>
    <row r="3920" spans="1:16" s="281" customFormat="1" ht="24" customHeight="1">
      <c r="A3920" s="473"/>
      <c r="B3920" s="443"/>
      <c r="C3920" s="443"/>
      <c r="D3920" s="43"/>
      <c r="E3920" s="474"/>
      <c r="K3920" s="391"/>
      <c r="L3920" s="225"/>
      <c r="M3920" s="225"/>
      <c r="N3920" s="225"/>
      <c r="O3920" s="225"/>
      <c r="P3920" s="225"/>
    </row>
    <row r="3921" spans="1:16" s="281" customFormat="1" ht="24" customHeight="1">
      <c r="A3921" s="473"/>
      <c r="B3921" s="443"/>
      <c r="C3921" s="443"/>
      <c r="D3921" s="43"/>
      <c r="E3921" s="474"/>
      <c r="K3921" s="391"/>
      <c r="L3921" s="225"/>
      <c r="M3921" s="225"/>
      <c r="N3921" s="225"/>
      <c r="O3921" s="225"/>
      <c r="P3921" s="225"/>
    </row>
    <row r="3922" spans="1:16" s="281" customFormat="1" ht="24" customHeight="1">
      <c r="A3922" s="473"/>
      <c r="B3922" s="443"/>
      <c r="C3922" s="443"/>
      <c r="D3922" s="43"/>
      <c r="E3922" s="474"/>
      <c r="K3922" s="391"/>
      <c r="L3922" s="225"/>
      <c r="M3922" s="225"/>
      <c r="N3922" s="225"/>
      <c r="O3922" s="225"/>
      <c r="P3922" s="225"/>
    </row>
    <row r="3923" spans="1:16" s="281" customFormat="1" ht="24" customHeight="1">
      <c r="A3923" s="473"/>
      <c r="B3923" s="443"/>
      <c r="C3923" s="443"/>
      <c r="D3923" s="43"/>
      <c r="E3923" s="474"/>
      <c r="K3923" s="391"/>
      <c r="L3923" s="225"/>
      <c r="M3923" s="225"/>
      <c r="N3923" s="225"/>
      <c r="O3923" s="225"/>
      <c r="P3923" s="225"/>
    </row>
    <row r="3924" spans="1:16" s="281" customFormat="1" ht="24" customHeight="1">
      <c r="A3924" s="473"/>
      <c r="B3924" s="443"/>
      <c r="C3924" s="443"/>
      <c r="D3924" s="43"/>
      <c r="E3924" s="474"/>
      <c r="K3924" s="391"/>
      <c r="L3924" s="225"/>
      <c r="M3924" s="225"/>
      <c r="N3924" s="225"/>
      <c r="O3924" s="225"/>
      <c r="P3924" s="225"/>
    </row>
    <row r="3925" spans="1:16" s="281" customFormat="1" ht="24" customHeight="1">
      <c r="A3925" s="473"/>
      <c r="B3925" s="443"/>
      <c r="C3925" s="443"/>
      <c r="D3925" s="43"/>
      <c r="E3925" s="474"/>
      <c r="K3925" s="391"/>
      <c r="L3925" s="225"/>
      <c r="M3925" s="225"/>
      <c r="N3925" s="225"/>
      <c r="O3925" s="225"/>
      <c r="P3925" s="225"/>
    </row>
    <row r="3926" spans="1:16" s="281" customFormat="1" ht="24" customHeight="1">
      <c r="A3926" s="473"/>
      <c r="B3926" s="443"/>
      <c r="C3926" s="443"/>
      <c r="D3926" s="43"/>
      <c r="E3926" s="474"/>
      <c r="K3926" s="391"/>
      <c r="L3926" s="225"/>
      <c r="M3926" s="225"/>
      <c r="N3926" s="225"/>
      <c r="O3926" s="225"/>
      <c r="P3926" s="225"/>
    </row>
    <row r="3927" spans="1:16" s="281" customFormat="1" ht="24" customHeight="1">
      <c r="A3927" s="473"/>
      <c r="B3927" s="443"/>
      <c r="C3927" s="443"/>
      <c r="D3927" s="43"/>
      <c r="E3927" s="474"/>
      <c r="K3927" s="391"/>
      <c r="L3927" s="225"/>
      <c r="M3927" s="225"/>
      <c r="N3927" s="225"/>
      <c r="O3927" s="225"/>
      <c r="P3927" s="225"/>
    </row>
    <row r="3928" spans="1:16" s="281" customFormat="1" ht="24" customHeight="1">
      <c r="A3928" s="473"/>
      <c r="B3928" s="443"/>
      <c r="C3928" s="443"/>
      <c r="D3928" s="43"/>
      <c r="E3928" s="474"/>
      <c r="K3928" s="391"/>
      <c r="L3928" s="225"/>
      <c r="M3928" s="225"/>
      <c r="N3928" s="225"/>
      <c r="O3928" s="225"/>
      <c r="P3928" s="225"/>
    </row>
    <row r="3929" spans="1:16" s="281" customFormat="1" ht="24" customHeight="1">
      <c r="A3929" s="473"/>
      <c r="B3929" s="443"/>
      <c r="C3929" s="443"/>
      <c r="D3929" s="43"/>
      <c r="E3929" s="474"/>
      <c r="K3929" s="391"/>
      <c r="L3929" s="225"/>
      <c r="M3929" s="225"/>
      <c r="N3929" s="225"/>
      <c r="O3929" s="225"/>
      <c r="P3929" s="225"/>
    </row>
    <row r="3930" spans="1:16" s="281" customFormat="1" ht="24" customHeight="1">
      <c r="A3930" s="473"/>
      <c r="B3930" s="443"/>
      <c r="C3930" s="443"/>
      <c r="D3930" s="43"/>
      <c r="E3930" s="474"/>
      <c r="K3930" s="391"/>
      <c r="L3930" s="225"/>
      <c r="M3930" s="225"/>
      <c r="N3930" s="225"/>
      <c r="O3930" s="225"/>
      <c r="P3930" s="225"/>
    </row>
    <row r="3931" spans="1:16" s="281" customFormat="1" ht="24" customHeight="1">
      <c r="A3931" s="473"/>
      <c r="B3931" s="443"/>
      <c r="C3931" s="443"/>
      <c r="D3931" s="43"/>
      <c r="E3931" s="474"/>
      <c r="K3931" s="391"/>
      <c r="L3931" s="225"/>
      <c r="M3931" s="225"/>
      <c r="N3931" s="225"/>
      <c r="O3931" s="225"/>
      <c r="P3931" s="225"/>
    </row>
    <row r="3932" spans="1:16" s="281" customFormat="1" ht="24" customHeight="1">
      <c r="A3932" s="473"/>
      <c r="B3932" s="443"/>
      <c r="C3932" s="443"/>
      <c r="D3932" s="43"/>
      <c r="E3932" s="474"/>
      <c r="K3932" s="391"/>
      <c r="L3932" s="225"/>
      <c r="M3932" s="225"/>
      <c r="N3932" s="225"/>
      <c r="O3932" s="225"/>
      <c r="P3932" s="225"/>
    </row>
    <row r="3933" spans="1:16" s="281" customFormat="1" ht="24" customHeight="1">
      <c r="A3933" s="473"/>
      <c r="B3933" s="443"/>
      <c r="C3933" s="443"/>
      <c r="D3933" s="43"/>
      <c r="E3933" s="474"/>
      <c r="K3933" s="391"/>
      <c r="L3933" s="225"/>
      <c r="M3933" s="225"/>
      <c r="N3933" s="225"/>
      <c r="O3933" s="225"/>
      <c r="P3933" s="225"/>
    </row>
    <row r="3934" spans="1:16" s="281" customFormat="1" ht="24" customHeight="1">
      <c r="A3934" s="473"/>
      <c r="B3934" s="443"/>
      <c r="C3934" s="443"/>
      <c r="D3934" s="43"/>
      <c r="E3934" s="474"/>
      <c r="K3934" s="391"/>
      <c r="L3934" s="225"/>
      <c r="M3934" s="225"/>
      <c r="N3934" s="225"/>
      <c r="O3934" s="225"/>
      <c r="P3934" s="225"/>
    </row>
    <row r="3935" spans="1:16" s="281" customFormat="1" ht="24" customHeight="1">
      <c r="A3935" s="473"/>
      <c r="B3935" s="443"/>
      <c r="C3935" s="443"/>
      <c r="D3935" s="43"/>
      <c r="E3935" s="474"/>
      <c r="K3935" s="391"/>
      <c r="L3935" s="225"/>
      <c r="M3935" s="225"/>
      <c r="N3935" s="225"/>
      <c r="O3935" s="225"/>
      <c r="P3935" s="225"/>
    </row>
    <row r="3936" spans="1:16" s="281" customFormat="1" ht="24" customHeight="1">
      <c r="A3936" s="473"/>
      <c r="B3936" s="443"/>
      <c r="C3936" s="443"/>
      <c r="D3936" s="43"/>
      <c r="E3936" s="474"/>
      <c r="K3936" s="391"/>
      <c r="L3936" s="225"/>
      <c r="M3936" s="225"/>
      <c r="N3936" s="225"/>
      <c r="O3936" s="225"/>
      <c r="P3936" s="225"/>
    </row>
    <row r="3937" spans="1:16" s="281" customFormat="1" ht="24" customHeight="1">
      <c r="A3937" s="473"/>
      <c r="B3937" s="443"/>
      <c r="C3937" s="443"/>
      <c r="D3937" s="43"/>
      <c r="E3937" s="474"/>
      <c r="K3937" s="391"/>
      <c r="L3937" s="225"/>
      <c r="M3937" s="225"/>
      <c r="N3937" s="225"/>
      <c r="O3937" s="225"/>
      <c r="P3937" s="225"/>
    </row>
    <row r="3938" spans="1:16" s="281" customFormat="1" ht="24" customHeight="1">
      <c r="A3938" s="473"/>
      <c r="B3938" s="443"/>
      <c r="C3938" s="443"/>
      <c r="D3938" s="43"/>
      <c r="E3938" s="474"/>
      <c r="K3938" s="391"/>
      <c r="L3938" s="225"/>
      <c r="M3938" s="225"/>
      <c r="N3938" s="225"/>
      <c r="O3938" s="225"/>
      <c r="P3938" s="225"/>
    </row>
    <row r="3939" spans="1:16" s="281" customFormat="1" ht="24" customHeight="1">
      <c r="A3939" s="473"/>
      <c r="B3939" s="443"/>
      <c r="C3939" s="443"/>
      <c r="D3939" s="43"/>
      <c r="E3939" s="474"/>
      <c r="K3939" s="391"/>
      <c r="L3939" s="225"/>
      <c r="M3939" s="225"/>
      <c r="N3939" s="225"/>
      <c r="O3939" s="225"/>
      <c r="P3939" s="225"/>
    </row>
    <row r="3940" spans="1:16" s="281" customFormat="1" ht="24" customHeight="1">
      <c r="A3940" s="473"/>
      <c r="B3940" s="443"/>
      <c r="C3940" s="443"/>
      <c r="D3940" s="43"/>
      <c r="E3940" s="474"/>
      <c r="K3940" s="391"/>
      <c r="L3940" s="225"/>
      <c r="M3940" s="225"/>
      <c r="N3940" s="225"/>
      <c r="O3940" s="225"/>
      <c r="P3940" s="225"/>
    </row>
    <row r="3941" spans="1:16" s="281" customFormat="1" ht="24" customHeight="1">
      <c r="A3941" s="473"/>
      <c r="B3941" s="443"/>
      <c r="C3941" s="443"/>
      <c r="D3941" s="43"/>
      <c r="E3941" s="474"/>
      <c r="K3941" s="391"/>
      <c r="L3941" s="225"/>
      <c r="M3941" s="225"/>
      <c r="N3941" s="225"/>
      <c r="O3941" s="225"/>
      <c r="P3941" s="225"/>
    </row>
    <row r="3942" spans="1:16" s="281" customFormat="1" ht="24" customHeight="1">
      <c r="A3942" s="473"/>
      <c r="B3942" s="443"/>
      <c r="C3942" s="443"/>
      <c r="D3942" s="43"/>
      <c r="E3942" s="474"/>
      <c r="K3942" s="391"/>
      <c r="L3942" s="225"/>
      <c r="M3942" s="225"/>
      <c r="N3942" s="225"/>
      <c r="O3942" s="225"/>
      <c r="P3942" s="225"/>
    </row>
    <row r="3943" spans="1:16" s="281" customFormat="1" ht="24" customHeight="1">
      <c r="A3943" s="473"/>
      <c r="B3943" s="443"/>
      <c r="C3943" s="443"/>
      <c r="D3943" s="43"/>
      <c r="E3943" s="474"/>
      <c r="K3943" s="391"/>
      <c r="L3943" s="225"/>
      <c r="M3943" s="225"/>
      <c r="N3943" s="225"/>
      <c r="O3943" s="225"/>
      <c r="P3943" s="225"/>
    </row>
    <row r="3944" spans="1:16" s="281" customFormat="1" ht="24" customHeight="1">
      <c r="A3944" s="473"/>
      <c r="B3944" s="443"/>
      <c r="C3944" s="443"/>
      <c r="D3944" s="43"/>
      <c r="E3944" s="474"/>
      <c r="K3944" s="391"/>
      <c r="L3944" s="225"/>
      <c r="M3944" s="225"/>
      <c r="N3944" s="225"/>
      <c r="O3944" s="225"/>
      <c r="P3944" s="225"/>
    </row>
    <row r="3945" spans="1:16" s="281" customFormat="1" ht="24" customHeight="1">
      <c r="A3945" s="473"/>
      <c r="B3945" s="443"/>
      <c r="C3945" s="443"/>
      <c r="D3945" s="43"/>
      <c r="E3945" s="474"/>
      <c r="K3945" s="391"/>
      <c r="L3945" s="225"/>
      <c r="M3945" s="225"/>
      <c r="N3945" s="225"/>
      <c r="O3945" s="225"/>
      <c r="P3945" s="225"/>
    </row>
    <row r="3946" spans="1:16" s="281" customFormat="1" ht="24" customHeight="1">
      <c r="A3946" s="473"/>
      <c r="B3946" s="443"/>
      <c r="C3946" s="443"/>
      <c r="D3946" s="43"/>
      <c r="E3946" s="474"/>
      <c r="K3946" s="391"/>
      <c r="L3946" s="225"/>
      <c r="M3946" s="225"/>
      <c r="N3946" s="225"/>
      <c r="O3946" s="225"/>
      <c r="P3946" s="225"/>
    </row>
    <row r="3947" spans="1:16" s="281" customFormat="1" ht="24" customHeight="1">
      <c r="A3947" s="473"/>
      <c r="B3947" s="443"/>
      <c r="C3947" s="443"/>
      <c r="D3947" s="43"/>
      <c r="E3947" s="474"/>
      <c r="K3947" s="391"/>
      <c r="L3947" s="225"/>
      <c r="M3947" s="225"/>
      <c r="N3947" s="225"/>
      <c r="O3947" s="225"/>
      <c r="P3947" s="225"/>
    </row>
    <row r="3948" spans="1:16" s="281" customFormat="1" ht="24" customHeight="1">
      <c r="A3948" s="473"/>
      <c r="B3948" s="443"/>
      <c r="C3948" s="443"/>
      <c r="D3948" s="43"/>
      <c r="E3948" s="474"/>
      <c r="K3948" s="391"/>
      <c r="L3948" s="225"/>
      <c r="M3948" s="225"/>
      <c r="N3948" s="225"/>
      <c r="O3948" s="225"/>
      <c r="P3948" s="225"/>
    </row>
    <row r="3949" spans="1:16" s="281" customFormat="1" ht="24" customHeight="1">
      <c r="A3949" s="473"/>
      <c r="B3949" s="443"/>
      <c r="C3949" s="443"/>
      <c r="D3949" s="43"/>
      <c r="E3949" s="474"/>
      <c r="K3949" s="391"/>
      <c r="L3949" s="225"/>
      <c r="M3949" s="225"/>
      <c r="N3949" s="225"/>
      <c r="O3949" s="225"/>
      <c r="P3949" s="225"/>
    </row>
    <row r="3950" spans="1:16" s="281" customFormat="1" ht="24" customHeight="1">
      <c r="A3950" s="473"/>
      <c r="B3950" s="443"/>
      <c r="C3950" s="443"/>
      <c r="D3950" s="43"/>
      <c r="E3950" s="474"/>
      <c r="K3950" s="391"/>
      <c r="L3950" s="225"/>
      <c r="M3950" s="225"/>
      <c r="N3950" s="225"/>
      <c r="O3950" s="225"/>
      <c r="P3950" s="225"/>
    </row>
    <row r="3951" spans="1:16" s="281" customFormat="1" ht="24" customHeight="1">
      <c r="A3951" s="473"/>
      <c r="B3951" s="443"/>
      <c r="C3951" s="443"/>
      <c r="D3951" s="43"/>
      <c r="E3951" s="474"/>
      <c r="K3951" s="391"/>
      <c r="L3951" s="225"/>
      <c r="M3951" s="225"/>
      <c r="N3951" s="225"/>
      <c r="O3951" s="225"/>
      <c r="P3951" s="225"/>
    </row>
    <row r="3952" spans="1:16" s="281" customFormat="1" ht="24" customHeight="1">
      <c r="A3952" s="473"/>
      <c r="B3952" s="443"/>
      <c r="C3952" s="443"/>
      <c r="D3952" s="43"/>
      <c r="E3952" s="474"/>
      <c r="K3952" s="391"/>
      <c r="L3952" s="225"/>
      <c r="M3952" s="225"/>
      <c r="N3952" s="225"/>
      <c r="O3952" s="225"/>
      <c r="P3952" s="225"/>
    </row>
    <row r="3953" spans="1:16" s="281" customFormat="1" ht="24" customHeight="1">
      <c r="A3953" s="473"/>
      <c r="B3953" s="443"/>
      <c r="C3953" s="443"/>
      <c r="D3953" s="43"/>
      <c r="E3953" s="474"/>
      <c r="K3953" s="391"/>
      <c r="L3953" s="225"/>
      <c r="M3953" s="225"/>
      <c r="N3953" s="225"/>
      <c r="O3953" s="225"/>
      <c r="P3953" s="225"/>
    </row>
    <row r="3954" spans="1:16" s="281" customFormat="1" ht="24" customHeight="1">
      <c r="A3954" s="473"/>
      <c r="B3954" s="443"/>
      <c r="C3954" s="443"/>
      <c r="D3954" s="43"/>
      <c r="E3954" s="474"/>
      <c r="K3954" s="391"/>
      <c r="L3954" s="225"/>
      <c r="M3954" s="225"/>
      <c r="N3954" s="225"/>
      <c r="O3954" s="225"/>
      <c r="P3954" s="225"/>
    </row>
    <row r="3955" spans="1:16" s="281" customFormat="1" ht="24" customHeight="1">
      <c r="A3955" s="473"/>
      <c r="B3955" s="443"/>
      <c r="C3955" s="443"/>
      <c r="D3955" s="43"/>
      <c r="E3955" s="474"/>
      <c r="K3955" s="391"/>
      <c r="L3955" s="225"/>
      <c r="M3955" s="225"/>
      <c r="N3955" s="225"/>
      <c r="O3955" s="225"/>
      <c r="P3955" s="225"/>
    </row>
    <row r="3956" spans="1:16" s="281" customFormat="1" ht="24" customHeight="1">
      <c r="A3956" s="473"/>
      <c r="B3956" s="443"/>
      <c r="C3956" s="443"/>
      <c r="D3956" s="43"/>
      <c r="E3956" s="474"/>
      <c r="K3956" s="391"/>
      <c r="L3956" s="225"/>
      <c r="M3956" s="225"/>
      <c r="N3956" s="225"/>
      <c r="O3956" s="225"/>
      <c r="P3956" s="225"/>
    </row>
    <row r="3957" spans="1:16" s="281" customFormat="1" ht="24" customHeight="1">
      <c r="A3957" s="473"/>
      <c r="B3957" s="443"/>
      <c r="C3957" s="443"/>
      <c r="D3957" s="43"/>
      <c r="E3957" s="474"/>
      <c r="K3957" s="391"/>
      <c r="L3957" s="225"/>
      <c r="M3957" s="225"/>
      <c r="N3957" s="225"/>
      <c r="O3957" s="225"/>
      <c r="P3957" s="225"/>
    </row>
    <row r="3958" spans="1:16" s="281" customFormat="1" ht="24" customHeight="1">
      <c r="A3958" s="473"/>
      <c r="B3958" s="443"/>
      <c r="C3958" s="443"/>
      <c r="D3958" s="43"/>
      <c r="E3958" s="474"/>
      <c r="K3958" s="391"/>
      <c r="L3958" s="225"/>
      <c r="M3958" s="225"/>
      <c r="N3958" s="225"/>
      <c r="O3958" s="225"/>
      <c r="P3958" s="225"/>
    </row>
    <row r="3959" spans="1:16" s="281" customFormat="1" ht="24" customHeight="1">
      <c r="A3959" s="473"/>
      <c r="B3959" s="443"/>
      <c r="C3959" s="443"/>
      <c r="D3959" s="43"/>
      <c r="E3959" s="474"/>
      <c r="K3959" s="391"/>
      <c r="L3959" s="225"/>
      <c r="M3959" s="225"/>
      <c r="N3959" s="225"/>
      <c r="O3959" s="225"/>
      <c r="P3959" s="225"/>
    </row>
    <row r="3960" spans="1:16" s="281" customFormat="1" ht="24" customHeight="1">
      <c r="A3960" s="473"/>
      <c r="B3960" s="443"/>
      <c r="C3960" s="443"/>
      <c r="D3960" s="43"/>
      <c r="E3960" s="474"/>
      <c r="K3960" s="391"/>
      <c r="L3960" s="225"/>
      <c r="M3960" s="225"/>
      <c r="N3960" s="225"/>
      <c r="O3960" s="225"/>
      <c r="P3960" s="225"/>
    </row>
    <row r="3961" spans="1:16" s="281" customFormat="1" ht="24" customHeight="1">
      <c r="A3961" s="473"/>
      <c r="B3961" s="443"/>
      <c r="C3961" s="443"/>
      <c r="D3961" s="43"/>
      <c r="E3961" s="474"/>
      <c r="K3961" s="391"/>
      <c r="L3961" s="225"/>
      <c r="M3961" s="225"/>
      <c r="N3961" s="225"/>
      <c r="O3961" s="225"/>
      <c r="P3961" s="225"/>
    </row>
    <row r="3962" spans="1:16" s="281" customFormat="1" ht="24" customHeight="1">
      <c r="A3962" s="473"/>
      <c r="B3962" s="443"/>
      <c r="C3962" s="443"/>
      <c r="D3962" s="43"/>
      <c r="E3962" s="474"/>
      <c r="K3962" s="391"/>
      <c r="L3962" s="225"/>
      <c r="M3962" s="225"/>
      <c r="N3962" s="225"/>
      <c r="O3962" s="225"/>
      <c r="P3962" s="225"/>
    </row>
    <row r="3963" spans="1:16" s="281" customFormat="1" ht="24" customHeight="1">
      <c r="A3963" s="473"/>
      <c r="B3963" s="443"/>
      <c r="C3963" s="443"/>
      <c r="D3963" s="43"/>
      <c r="E3963" s="474"/>
      <c r="K3963" s="391"/>
      <c r="L3963" s="225"/>
      <c r="M3963" s="225"/>
      <c r="N3963" s="225"/>
      <c r="O3963" s="225"/>
      <c r="P3963" s="225"/>
    </row>
    <row r="3964" spans="1:16" s="281" customFormat="1" ht="24" customHeight="1">
      <c r="A3964" s="473"/>
      <c r="B3964" s="443"/>
      <c r="C3964" s="443"/>
      <c r="D3964" s="43"/>
      <c r="E3964" s="474"/>
      <c r="K3964" s="391"/>
      <c r="L3964" s="225"/>
      <c r="M3964" s="225"/>
      <c r="N3964" s="225"/>
      <c r="O3964" s="225"/>
      <c r="P3964" s="225"/>
    </row>
    <row r="3965" spans="1:16" s="281" customFormat="1" ht="24" customHeight="1">
      <c r="A3965" s="473"/>
      <c r="B3965" s="443"/>
      <c r="C3965" s="443"/>
      <c r="D3965" s="43"/>
      <c r="E3965" s="474"/>
      <c r="K3965" s="391"/>
      <c r="L3965" s="225"/>
      <c r="M3965" s="225"/>
      <c r="N3965" s="225"/>
      <c r="O3965" s="225"/>
      <c r="P3965" s="225"/>
    </row>
    <row r="3966" spans="1:16" s="281" customFormat="1" ht="24" customHeight="1">
      <c r="A3966" s="473"/>
      <c r="B3966" s="443"/>
      <c r="C3966" s="443"/>
      <c r="D3966" s="43"/>
      <c r="E3966" s="474"/>
      <c r="K3966" s="391"/>
      <c r="L3966" s="225"/>
      <c r="M3966" s="225"/>
      <c r="N3966" s="225"/>
      <c r="O3966" s="225"/>
      <c r="P3966" s="225"/>
    </row>
    <row r="3967" spans="1:16" s="281" customFormat="1" ht="24" customHeight="1">
      <c r="A3967" s="473"/>
      <c r="B3967" s="443"/>
      <c r="C3967" s="443"/>
      <c r="D3967" s="43"/>
      <c r="E3967" s="474"/>
      <c r="K3967" s="391"/>
      <c r="L3967" s="225"/>
      <c r="M3967" s="225"/>
      <c r="N3967" s="225"/>
      <c r="O3967" s="225"/>
      <c r="P3967" s="225"/>
    </row>
    <row r="3968" spans="1:16" s="281" customFormat="1" ht="24" customHeight="1">
      <c r="A3968" s="473"/>
      <c r="B3968" s="443"/>
      <c r="C3968" s="443"/>
      <c r="D3968" s="43"/>
      <c r="E3968" s="474"/>
      <c r="K3968" s="391"/>
      <c r="L3968" s="225"/>
      <c r="M3968" s="225"/>
      <c r="N3968" s="225"/>
      <c r="O3968" s="225"/>
      <c r="P3968" s="225"/>
    </row>
    <row r="3969" spans="1:16" s="281" customFormat="1" ht="24" customHeight="1">
      <c r="A3969" s="473"/>
      <c r="B3969" s="443"/>
      <c r="C3969" s="443"/>
      <c r="D3969" s="43"/>
      <c r="E3969" s="474"/>
      <c r="K3969" s="391"/>
      <c r="L3969" s="225"/>
      <c r="M3969" s="225"/>
      <c r="N3969" s="225"/>
      <c r="O3969" s="225"/>
      <c r="P3969" s="225"/>
    </row>
    <row r="3970" spans="1:16" s="281" customFormat="1" ht="24" customHeight="1">
      <c r="A3970" s="473"/>
      <c r="B3970" s="443"/>
      <c r="C3970" s="443"/>
      <c r="D3970" s="43"/>
      <c r="E3970" s="474"/>
      <c r="K3970" s="391"/>
      <c r="L3970" s="225"/>
      <c r="M3970" s="225"/>
      <c r="N3970" s="225"/>
      <c r="O3970" s="225"/>
      <c r="P3970" s="225"/>
    </row>
    <row r="3971" spans="1:16" s="281" customFormat="1" ht="24" customHeight="1">
      <c r="A3971" s="473"/>
      <c r="B3971" s="443"/>
      <c r="C3971" s="443"/>
      <c r="D3971" s="43"/>
      <c r="E3971" s="474"/>
      <c r="K3971" s="391"/>
      <c r="L3971" s="225"/>
      <c r="M3971" s="225"/>
      <c r="N3971" s="225"/>
      <c r="O3971" s="225"/>
      <c r="P3971" s="225"/>
    </row>
    <row r="3972" spans="1:16" s="281" customFormat="1" ht="24" customHeight="1">
      <c r="A3972" s="473"/>
      <c r="B3972" s="443"/>
      <c r="C3972" s="443"/>
      <c r="D3972" s="43"/>
      <c r="E3972" s="474"/>
      <c r="K3972" s="391"/>
      <c r="L3972" s="225"/>
      <c r="M3972" s="225"/>
      <c r="N3972" s="225"/>
      <c r="O3972" s="225"/>
      <c r="P3972" s="225"/>
    </row>
    <row r="3973" spans="1:16" s="281" customFormat="1" ht="24" customHeight="1">
      <c r="A3973" s="473"/>
      <c r="B3973" s="443"/>
      <c r="C3973" s="443"/>
      <c r="D3973" s="43"/>
      <c r="E3973" s="474"/>
      <c r="K3973" s="391"/>
      <c r="L3973" s="225"/>
      <c r="M3973" s="225"/>
      <c r="N3973" s="225"/>
      <c r="O3973" s="225"/>
      <c r="P3973" s="225"/>
    </row>
    <row r="3974" spans="1:16" s="281" customFormat="1" ht="24" customHeight="1">
      <c r="A3974" s="473"/>
      <c r="B3974" s="443"/>
      <c r="C3974" s="443"/>
      <c r="D3974" s="43"/>
      <c r="E3974" s="474"/>
      <c r="K3974" s="391"/>
      <c r="L3974" s="225"/>
      <c r="M3974" s="225"/>
      <c r="N3974" s="225"/>
      <c r="O3974" s="225"/>
      <c r="P3974" s="225"/>
    </row>
    <row r="3975" spans="1:16" s="281" customFormat="1" ht="24" customHeight="1">
      <c r="A3975" s="473"/>
      <c r="B3975" s="443"/>
      <c r="C3975" s="443"/>
      <c r="D3975" s="43"/>
      <c r="E3975" s="474"/>
      <c r="K3975" s="391"/>
      <c r="L3975" s="225"/>
      <c r="M3975" s="225"/>
      <c r="N3975" s="225"/>
      <c r="O3975" s="225"/>
      <c r="P3975" s="225"/>
    </row>
    <row r="3976" spans="1:16" s="281" customFormat="1" ht="24" customHeight="1">
      <c r="A3976" s="473"/>
      <c r="B3976" s="443"/>
      <c r="C3976" s="443"/>
      <c r="D3976" s="43"/>
      <c r="E3976" s="474"/>
      <c r="K3976" s="391"/>
      <c r="L3976" s="225"/>
      <c r="M3976" s="225"/>
      <c r="N3976" s="225"/>
      <c r="O3976" s="225"/>
      <c r="P3976" s="225"/>
    </row>
    <row r="3977" spans="1:16" s="281" customFormat="1" ht="24" customHeight="1">
      <c r="A3977" s="473"/>
      <c r="B3977" s="443"/>
      <c r="C3977" s="443"/>
      <c r="D3977" s="43"/>
      <c r="E3977" s="474"/>
      <c r="K3977" s="391"/>
      <c r="L3977" s="225"/>
      <c r="M3977" s="225"/>
      <c r="N3977" s="225"/>
      <c r="O3977" s="225"/>
      <c r="P3977" s="225"/>
    </row>
    <row r="3978" spans="1:16" s="281" customFormat="1" ht="24" customHeight="1">
      <c r="A3978" s="473"/>
      <c r="B3978" s="443"/>
      <c r="C3978" s="443"/>
      <c r="D3978" s="43"/>
      <c r="E3978" s="474"/>
      <c r="K3978" s="391"/>
      <c r="L3978" s="225"/>
      <c r="M3978" s="225"/>
      <c r="N3978" s="225"/>
      <c r="O3978" s="225"/>
      <c r="P3978" s="225"/>
    </row>
    <row r="3979" spans="1:16" s="281" customFormat="1" ht="24" customHeight="1">
      <c r="A3979" s="473"/>
      <c r="B3979" s="443"/>
      <c r="C3979" s="443"/>
      <c r="D3979" s="43"/>
      <c r="E3979" s="474"/>
      <c r="K3979" s="391"/>
      <c r="L3979" s="225"/>
      <c r="M3979" s="225"/>
      <c r="N3979" s="225"/>
      <c r="O3979" s="225"/>
      <c r="P3979" s="225"/>
    </row>
    <row r="3980" spans="1:16" s="281" customFormat="1" ht="24" customHeight="1">
      <c r="A3980" s="473"/>
      <c r="B3980" s="443"/>
      <c r="C3980" s="443"/>
      <c r="D3980" s="43"/>
      <c r="E3980" s="474"/>
      <c r="K3980" s="391"/>
      <c r="L3980" s="225"/>
      <c r="M3980" s="225"/>
      <c r="N3980" s="225"/>
      <c r="O3980" s="225"/>
      <c r="P3980" s="225"/>
    </row>
    <row r="3981" spans="1:16" s="281" customFormat="1" ht="24" customHeight="1">
      <c r="A3981" s="473"/>
      <c r="B3981" s="443"/>
      <c r="C3981" s="443"/>
      <c r="D3981" s="43"/>
      <c r="E3981" s="474"/>
      <c r="K3981" s="391"/>
      <c r="L3981" s="225"/>
      <c r="M3981" s="225"/>
      <c r="N3981" s="225"/>
      <c r="O3981" s="225"/>
      <c r="P3981" s="225"/>
    </row>
    <row r="3982" spans="1:16" s="281" customFormat="1" ht="24" customHeight="1">
      <c r="A3982" s="473"/>
      <c r="B3982" s="443"/>
      <c r="C3982" s="443"/>
      <c r="D3982" s="43"/>
      <c r="E3982" s="474"/>
      <c r="K3982" s="391"/>
      <c r="L3982" s="225"/>
      <c r="M3982" s="225"/>
      <c r="N3982" s="225"/>
      <c r="O3982" s="225"/>
      <c r="P3982" s="225"/>
    </row>
    <row r="3983" spans="1:16" s="281" customFormat="1" ht="24" customHeight="1">
      <c r="A3983" s="473"/>
      <c r="B3983" s="443"/>
      <c r="C3983" s="443"/>
      <c r="D3983" s="43"/>
      <c r="E3983" s="474"/>
      <c r="K3983" s="391"/>
      <c r="L3983" s="225"/>
      <c r="M3983" s="225"/>
      <c r="N3983" s="225"/>
      <c r="O3983" s="225"/>
      <c r="P3983" s="225"/>
    </row>
    <row r="3984" spans="1:16" s="281" customFormat="1" ht="24" customHeight="1">
      <c r="A3984" s="473"/>
      <c r="B3984" s="443"/>
      <c r="C3984" s="443"/>
      <c r="D3984" s="43"/>
      <c r="E3984" s="474"/>
      <c r="K3984" s="391"/>
      <c r="L3984" s="225"/>
      <c r="M3984" s="225"/>
      <c r="N3984" s="225"/>
      <c r="O3984" s="225"/>
      <c r="P3984" s="225"/>
    </row>
    <row r="3985" spans="1:16" s="281" customFormat="1" ht="24" customHeight="1">
      <c r="A3985" s="473"/>
      <c r="B3985" s="443"/>
      <c r="C3985" s="443"/>
      <c r="D3985" s="43"/>
      <c r="E3985" s="474"/>
      <c r="K3985" s="391"/>
      <c r="L3985" s="225"/>
      <c r="M3985" s="225"/>
      <c r="N3985" s="225"/>
      <c r="O3985" s="225"/>
      <c r="P3985" s="225"/>
    </row>
    <row r="3986" spans="1:16" s="281" customFormat="1" ht="24" customHeight="1">
      <c r="A3986" s="473"/>
      <c r="B3986" s="443"/>
      <c r="C3986" s="443"/>
      <c r="D3986" s="43"/>
      <c r="E3986" s="474"/>
      <c r="K3986" s="391"/>
      <c r="L3986" s="225"/>
      <c r="M3986" s="225"/>
      <c r="N3986" s="225"/>
      <c r="O3986" s="225"/>
      <c r="P3986" s="225"/>
    </row>
    <row r="3987" spans="1:16" s="281" customFormat="1" ht="24" customHeight="1">
      <c r="A3987" s="473"/>
      <c r="B3987" s="443"/>
      <c r="C3987" s="443"/>
      <c r="D3987" s="43"/>
      <c r="E3987" s="474"/>
      <c r="K3987" s="391"/>
      <c r="L3987" s="225"/>
      <c r="M3987" s="225"/>
      <c r="N3987" s="225"/>
      <c r="O3987" s="225"/>
      <c r="P3987" s="225"/>
    </row>
    <row r="3988" spans="1:16" s="281" customFormat="1" ht="24" customHeight="1">
      <c r="A3988" s="473"/>
      <c r="B3988" s="443"/>
      <c r="C3988" s="443"/>
      <c r="D3988" s="43"/>
      <c r="E3988" s="474"/>
      <c r="K3988" s="391"/>
      <c r="L3988" s="225"/>
      <c r="M3988" s="225"/>
      <c r="N3988" s="225"/>
      <c r="O3988" s="225"/>
      <c r="P3988" s="225"/>
    </row>
    <row r="3989" spans="1:16" s="281" customFormat="1" ht="24" customHeight="1">
      <c r="A3989" s="473"/>
      <c r="B3989" s="443"/>
      <c r="C3989" s="443"/>
      <c r="D3989" s="43"/>
      <c r="E3989" s="474"/>
      <c r="K3989" s="391"/>
      <c r="L3989" s="225"/>
      <c r="M3989" s="225"/>
      <c r="N3989" s="225"/>
      <c r="O3989" s="225"/>
      <c r="P3989" s="225"/>
    </row>
    <row r="3990" spans="1:16" s="281" customFormat="1" ht="24" customHeight="1">
      <c r="A3990" s="473"/>
      <c r="B3990" s="443"/>
      <c r="C3990" s="443"/>
      <c r="D3990" s="43"/>
      <c r="E3990" s="474"/>
      <c r="K3990" s="391"/>
      <c r="L3990" s="225"/>
      <c r="M3990" s="225"/>
      <c r="N3990" s="225"/>
      <c r="O3990" s="225"/>
      <c r="P3990" s="225"/>
    </row>
    <row r="3991" spans="1:16" s="281" customFormat="1" ht="24" customHeight="1">
      <c r="A3991" s="473"/>
      <c r="B3991" s="443"/>
      <c r="C3991" s="443"/>
      <c r="D3991" s="43"/>
      <c r="E3991" s="474"/>
      <c r="K3991" s="391"/>
      <c r="L3991" s="225"/>
      <c r="M3991" s="225"/>
      <c r="N3991" s="225"/>
      <c r="O3991" s="225"/>
      <c r="P3991" s="225"/>
    </row>
    <row r="3992" spans="1:16" s="281" customFormat="1" ht="24" customHeight="1">
      <c r="A3992" s="473"/>
      <c r="B3992" s="443"/>
      <c r="C3992" s="443"/>
      <c r="D3992" s="43"/>
      <c r="E3992" s="474"/>
      <c r="K3992" s="391"/>
      <c r="L3992" s="225"/>
      <c r="M3992" s="225"/>
      <c r="N3992" s="225"/>
      <c r="O3992" s="225"/>
      <c r="P3992" s="225"/>
    </row>
    <row r="3993" spans="1:16" s="281" customFormat="1" ht="24" customHeight="1">
      <c r="A3993" s="473"/>
      <c r="B3993" s="443"/>
      <c r="C3993" s="443"/>
      <c r="D3993" s="43"/>
      <c r="E3993" s="474"/>
      <c r="K3993" s="391"/>
      <c r="L3993" s="225"/>
      <c r="M3993" s="225"/>
      <c r="N3993" s="225"/>
      <c r="O3993" s="225"/>
      <c r="P3993" s="225"/>
    </row>
    <row r="3994" spans="1:16" s="281" customFormat="1" ht="24" customHeight="1">
      <c r="A3994" s="473"/>
      <c r="B3994" s="443"/>
      <c r="C3994" s="443"/>
      <c r="D3994" s="43"/>
      <c r="E3994" s="474"/>
      <c r="K3994" s="391"/>
      <c r="L3994" s="225"/>
      <c r="M3994" s="225"/>
      <c r="N3994" s="225"/>
      <c r="O3994" s="225"/>
      <c r="P3994" s="225"/>
    </row>
    <row r="3995" spans="1:16" s="281" customFormat="1" ht="24" customHeight="1">
      <c r="A3995" s="473"/>
      <c r="B3995" s="443"/>
      <c r="C3995" s="443"/>
      <c r="D3995" s="43"/>
      <c r="E3995" s="474"/>
      <c r="K3995" s="391"/>
      <c r="L3995" s="225"/>
      <c r="M3995" s="225"/>
      <c r="N3995" s="225"/>
      <c r="O3995" s="225"/>
      <c r="P3995" s="225"/>
    </row>
    <row r="3996" spans="1:16" s="281" customFormat="1" ht="24" customHeight="1">
      <c r="A3996" s="473"/>
      <c r="B3996" s="443"/>
      <c r="C3996" s="443"/>
      <c r="D3996" s="43"/>
      <c r="E3996" s="474"/>
      <c r="K3996" s="391"/>
      <c r="L3996" s="225"/>
      <c r="M3996" s="225"/>
      <c r="N3996" s="225"/>
      <c r="O3996" s="225"/>
      <c r="P3996" s="225"/>
    </row>
    <row r="3997" spans="1:16" s="281" customFormat="1" ht="24" customHeight="1">
      <c r="A3997" s="473"/>
      <c r="B3997" s="443"/>
      <c r="C3997" s="443"/>
      <c r="D3997" s="43"/>
      <c r="E3997" s="474"/>
      <c r="K3997" s="391"/>
      <c r="L3997" s="225"/>
      <c r="M3997" s="225"/>
      <c r="N3997" s="225"/>
      <c r="O3997" s="225"/>
      <c r="P3997" s="225"/>
    </row>
    <row r="3998" spans="1:16" s="281" customFormat="1" ht="24" customHeight="1">
      <c r="A3998" s="473"/>
      <c r="B3998" s="443"/>
      <c r="C3998" s="443"/>
      <c r="D3998" s="43"/>
      <c r="E3998" s="474"/>
      <c r="K3998" s="391"/>
      <c r="L3998" s="225"/>
      <c r="M3998" s="225"/>
      <c r="N3998" s="225"/>
      <c r="O3998" s="225"/>
      <c r="P3998" s="225"/>
    </row>
    <row r="3999" spans="1:16" s="281" customFormat="1" ht="24" customHeight="1">
      <c r="A3999" s="473"/>
      <c r="B3999" s="443"/>
      <c r="C3999" s="443"/>
      <c r="D3999" s="43"/>
      <c r="E3999" s="474"/>
      <c r="K3999" s="391"/>
      <c r="L3999" s="225"/>
      <c r="M3999" s="225"/>
      <c r="N3999" s="225"/>
      <c r="O3999" s="225"/>
      <c r="P3999" s="225"/>
    </row>
    <row r="4000" spans="1:16" s="281" customFormat="1" ht="24" customHeight="1">
      <c r="A4000" s="473"/>
      <c r="B4000" s="443"/>
      <c r="C4000" s="443"/>
      <c r="D4000" s="43"/>
      <c r="E4000" s="474"/>
      <c r="K4000" s="391"/>
      <c r="L4000" s="225"/>
      <c r="M4000" s="225"/>
      <c r="N4000" s="225"/>
      <c r="O4000" s="225"/>
      <c r="P4000" s="225"/>
    </row>
    <row r="4001" spans="1:16" s="281" customFormat="1" ht="24" customHeight="1">
      <c r="A4001" s="473"/>
      <c r="B4001" s="443"/>
      <c r="C4001" s="443"/>
      <c r="D4001" s="43"/>
      <c r="E4001" s="474"/>
      <c r="K4001" s="391"/>
      <c r="L4001" s="225"/>
      <c r="M4001" s="225"/>
      <c r="N4001" s="225"/>
      <c r="O4001" s="225"/>
      <c r="P4001" s="225"/>
    </row>
    <row r="4002" spans="1:16" s="281" customFormat="1" ht="24" customHeight="1">
      <c r="A4002" s="473"/>
      <c r="B4002" s="443"/>
      <c r="C4002" s="443"/>
      <c r="D4002" s="43"/>
      <c r="E4002" s="474"/>
      <c r="K4002" s="391"/>
      <c r="L4002" s="225"/>
      <c r="M4002" s="225"/>
      <c r="N4002" s="225"/>
      <c r="O4002" s="225"/>
      <c r="P4002" s="225"/>
    </row>
    <row r="4003" spans="1:16" s="281" customFormat="1" ht="24" customHeight="1">
      <c r="A4003" s="473"/>
      <c r="B4003" s="443"/>
      <c r="C4003" s="443"/>
      <c r="D4003" s="43"/>
      <c r="E4003" s="474"/>
      <c r="K4003" s="391"/>
      <c r="L4003" s="225"/>
      <c r="M4003" s="225"/>
      <c r="N4003" s="225"/>
      <c r="O4003" s="225"/>
      <c r="P4003" s="225"/>
    </row>
    <row r="4004" spans="1:16" s="281" customFormat="1" ht="24" customHeight="1">
      <c r="A4004" s="473"/>
      <c r="B4004" s="443"/>
      <c r="C4004" s="443"/>
      <c r="D4004" s="43"/>
      <c r="E4004" s="474"/>
      <c r="K4004" s="391"/>
      <c r="L4004" s="225"/>
      <c r="M4004" s="225"/>
      <c r="N4004" s="225"/>
      <c r="O4004" s="225"/>
      <c r="P4004" s="225"/>
    </row>
    <row r="4005" spans="1:16" s="281" customFormat="1" ht="24" customHeight="1">
      <c r="A4005" s="473"/>
      <c r="B4005" s="443"/>
      <c r="C4005" s="443"/>
      <c r="D4005" s="43"/>
      <c r="E4005" s="474"/>
      <c r="K4005" s="391"/>
      <c r="L4005" s="225"/>
      <c r="M4005" s="225"/>
      <c r="N4005" s="225"/>
      <c r="O4005" s="225"/>
      <c r="P4005" s="225"/>
    </row>
    <row r="4006" spans="1:16" s="281" customFormat="1" ht="24" customHeight="1">
      <c r="A4006" s="473"/>
      <c r="B4006" s="443"/>
      <c r="C4006" s="443"/>
      <c r="D4006" s="43"/>
      <c r="E4006" s="474"/>
      <c r="K4006" s="391"/>
      <c r="L4006" s="225"/>
      <c r="M4006" s="225"/>
      <c r="N4006" s="225"/>
      <c r="O4006" s="225"/>
      <c r="P4006" s="225"/>
    </row>
    <row r="4007" spans="1:16" s="281" customFormat="1" ht="24" customHeight="1">
      <c r="A4007" s="473"/>
      <c r="B4007" s="443"/>
      <c r="C4007" s="443"/>
      <c r="D4007" s="43"/>
      <c r="E4007" s="474"/>
      <c r="K4007" s="391"/>
      <c r="L4007" s="225"/>
      <c r="M4007" s="225"/>
      <c r="N4007" s="225"/>
      <c r="O4007" s="225"/>
      <c r="P4007" s="225"/>
    </row>
    <row r="4008" spans="1:16" s="281" customFormat="1" ht="24" customHeight="1">
      <c r="A4008" s="473"/>
      <c r="B4008" s="443"/>
      <c r="C4008" s="443"/>
      <c r="D4008" s="43"/>
      <c r="E4008" s="474"/>
      <c r="K4008" s="391"/>
      <c r="L4008" s="225"/>
      <c r="M4008" s="225"/>
      <c r="N4008" s="225"/>
      <c r="O4008" s="225"/>
      <c r="P4008" s="225"/>
    </row>
    <row r="4009" spans="1:16" s="281" customFormat="1" ht="24" customHeight="1">
      <c r="A4009" s="473"/>
      <c r="B4009" s="443"/>
      <c r="C4009" s="443"/>
      <c r="D4009" s="43"/>
      <c r="E4009" s="474"/>
      <c r="K4009" s="391"/>
      <c r="L4009" s="225"/>
      <c r="M4009" s="225"/>
      <c r="N4009" s="225"/>
      <c r="O4009" s="225"/>
      <c r="P4009" s="225"/>
    </row>
    <row r="4010" spans="1:16" s="281" customFormat="1" ht="24" customHeight="1">
      <c r="A4010" s="473"/>
      <c r="B4010" s="443"/>
      <c r="C4010" s="443"/>
      <c r="D4010" s="43"/>
      <c r="E4010" s="474"/>
      <c r="K4010" s="391"/>
      <c r="L4010" s="225"/>
      <c r="M4010" s="225"/>
      <c r="N4010" s="225"/>
      <c r="O4010" s="225"/>
      <c r="P4010" s="225"/>
    </row>
    <row r="4011" spans="1:16" s="281" customFormat="1" ht="24" customHeight="1">
      <c r="A4011" s="473"/>
      <c r="B4011" s="443"/>
      <c r="C4011" s="443"/>
      <c r="D4011" s="43"/>
      <c r="E4011" s="474"/>
      <c r="K4011" s="391"/>
      <c r="L4011" s="225"/>
      <c r="M4011" s="225"/>
      <c r="N4011" s="225"/>
      <c r="O4011" s="225"/>
      <c r="P4011" s="225"/>
    </row>
    <row r="4012" spans="1:16" s="281" customFormat="1" ht="24" customHeight="1">
      <c r="A4012" s="473"/>
      <c r="B4012" s="443"/>
      <c r="C4012" s="443"/>
      <c r="D4012" s="43"/>
      <c r="E4012" s="474"/>
      <c r="K4012" s="391"/>
      <c r="L4012" s="225"/>
      <c r="M4012" s="225"/>
      <c r="N4012" s="225"/>
      <c r="O4012" s="225"/>
      <c r="P4012" s="225"/>
    </row>
    <row r="4013" spans="1:16" s="281" customFormat="1" ht="24" customHeight="1">
      <c r="A4013" s="473"/>
      <c r="B4013" s="443"/>
      <c r="C4013" s="443"/>
      <c r="D4013" s="43"/>
      <c r="E4013" s="474"/>
      <c r="K4013" s="391"/>
      <c r="L4013" s="225"/>
      <c r="M4013" s="225"/>
      <c r="N4013" s="225"/>
      <c r="O4013" s="225"/>
      <c r="P4013" s="225"/>
    </row>
    <row r="4014" spans="1:16" s="281" customFormat="1" ht="24" customHeight="1">
      <c r="A4014" s="473"/>
      <c r="B4014" s="443"/>
      <c r="C4014" s="443"/>
      <c r="D4014" s="43"/>
      <c r="E4014" s="474"/>
      <c r="K4014" s="391"/>
      <c r="L4014" s="225"/>
      <c r="M4014" s="225"/>
      <c r="N4014" s="225"/>
      <c r="O4014" s="225"/>
      <c r="P4014" s="225"/>
    </row>
    <row r="4015" spans="1:16" s="281" customFormat="1" ht="24" customHeight="1">
      <c r="A4015" s="473"/>
      <c r="B4015" s="443"/>
      <c r="C4015" s="443"/>
      <c r="D4015" s="43"/>
      <c r="E4015" s="474"/>
      <c r="K4015" s="391"/>
      <c r="L4015" s="225"/>
      <c r="M4015" s="225"/>
      <c r="N4015" s="225"/>
      <c r="O4015" s="225"/>
      <c r="P4015" s="225"/>
    </row>
    <row r="4016" spans="1:16" s="281" customFormat="1" ht="24" customHeight="1">
      <c r="A4016" s="473"/>
      <c r="B4016" s="443"/>
      <c r="C4016" s="443"/>
      <c r="D4016" s="43"/>
      <c r="E4016" s="474"/>
      <c r="K4016" s="391"/>
      <c r="L4016" s="225"/>
      <c r="M4016" s="225"/>
      <c r="N4016" s="225"/>
      <c r="O4016" s="225"/>
      <c r="P4016" s="225"/>
    </row>
    <row r="4017" spans="1:16" s="281" customFormat="1" ht="24" customHeight="1">
      <c r="A4017" s="473"/>
      <c r="B4017" s="443"/>
      <c r="C4017" s="443"/>
      <c r="D4017" s="43"/>
      <c r="E4017" s="474"/>
      <c r="K4017" s="391"/>
      <c r="L4017" s="225"/>
      <c r="M4017" s="225"/>
      <c r="N4017" s="225"/>
      <c r="O4017" s="225"/>
      <c r="P4017" s="225"/>
    </row>
    <row r="4018" spans="1:16" s="281" customFormat="1" ht="24" customHeight="1">
      <c r="A4018" s="473"/>
      <c r="B4018" s="443"/>
      <c r="C4018" s="443"/>
      <c r="D4018" s="43"/>
      <c r="E4018" s="474"/>
      <c r="K4018" s="391"/>
      <c r="L4018" s="225"/>
      <c r="M4018" s="225"/>
      <c r="N4018" s="225"/>
      <c r="O4018" s="225"/>
      <c r="P4018" s="225"/>
    </row>
    <row r="4019" spans="1:16" s="281" customFormat="1" ht="24" customHeight="1">
      <c r="A4019" s="473"/>
      <c r="B4019" s="443"/>
      <c r="C4019" s="443"/>
      <c r="D4019" s="43"/>
      <c r="E4019" s="474"/>
      <c r="K4019" s="391"/>
      <c r="L4019" s="225"/>
      <c r="M4019" s="225"/>
      <c r="N4019" s="225"/>
      <c r="O4019" s="225"/>
      <c r="P4019" s="225"/>
    </row>
    <row r="4020" spans="1:16" s="281" customFormat="1" ht="24" customHeight="1">
      <c r="A4020" s="473"/>
      <c r="B4020" s="443"/>
      <c r="C4020" s="443"/>
      <c r="D4020" s="43"/>
      <c r="E4020" s="474"/>
      <c r="K4020" s="391"/>
      <c r="L4020" s="225"/>
      <c r="M4020" s="225"/>
      <c r="N4020" s="225"/>
      <c r="O4020" s="225"/>
      <c r="P4020" s="225"/>
    </row>
    <row r="4021" spans="1:16" s="281" customFormat="1" ht="24" customHeight="1">
      <c r="A4021" s="473"/>
      <c r="B4021" s="443"/>
      <c r="C4021" s="443"/>
      <c r="D4021" s="43"/>
      <c r="E4021" s="474"/>
      <c r="K4021" s="391"/>
      <c r="L4021" s="225"/>
      <c r="M4021" s="225"/>
      <c r="N4021" s="225"/>
      <c r="O4021" s="225"/>
      <c r="P4021" s="225"/>
    </row>
    <row r="4022" spans="1:16" s="281" customFormat="1" ht="24" customHeight="1">
      <c r="A4022" s="473"/>
      <c r="B4022" s="443"/>
      <c r="C4022" s="443"/>
      <c r="D4022" s="43"/>
      <c r="E4022" s="474"/>
      <c r="K4022" s="391"/>
      <c r="L4022" s="225"/>
      <c r="M4022" s="225"/>
      <c r="N4022" s="225"/>
      <c r="O4022" s="225"/>
      <c r="P4022" s="225"/>
    </row>
    <row r="4023" spans="1:16" s="281" customFormat="1" ht="24" customHeight="1">
      <c r="A4023" s="473"/>
      <c r="B4023" s="443"/>
      <c r="C4023" s="443"/>
      <c r="D4023" s="43"/>
      <c r="E4023" s="474"/>
      <c r="K4023" s="391"/>
      <c r="L4023" s="225"/>
      <c r="M4023" s="225"/>
      <c r="N4023" s="225"/>
      <c r="O4023" s="225"/>
      <c r="P4023" s="225"/>
    </row>
    <row r="4024" spans="1:16" s="281" customFormat="1" ht="24" customHeight="1">
      <c r="A4024" s="473"/>
      <c r="B4024" s="443"/>
      <c r="C4024" s="443"/>
      <c r="D4024" s="43"/>
      <c r="E4024" s="474"/>
      <c r="K4024" s="391"/>
      <c r="L4024" s="225"/>
      <c r="M4024" s="225"/>
      <c r="N4024" s="225"/>
      <c r="O4024" s="225"/>
      <c r="P4024" s="225"/>
    </row>
    <row r="4025" spans="1:16" s="281" customFormat="1" ht="24" customHeight="1">
      <c r="A4025" s="473"/>
      <c r="B4025" s="443"/>
      <c r="C4025" s="443"/>
      <c r="D4025" s="43"/>
      <c r="E4025" s="474"/>
      <c r="K4025" s="391"/>
      <c r="L4025" s="225"/>
      <c r="M4025" s="225"/>
      <c r="N4025" s="225"/>
      <c r="O4025" s="225"/>
      <c r="P4025" s="225"/>
    </row>
    <row r="4026" spans="1:16" s="281" customFormat="1" ht="24" customHeight="1">
      <c r="A4026" s="473"/>
      <c r="B4026" s="443"/>
      <c r="C4026" s="443"/>
      <c r="D4026" s="43"/>
      <c r="E4026" s="474"/>
      <c r="K4026" s="391"/>
      <c r="L4026" s="225"/>
      <c r="M4026" s="225"/>
      <c r="N4026" s="225"/>
      <c r="O4026" s="225"/>
      <c r="P4026" s="225"/>
    </row>
    <row r="4027" spans="1:16" s="281" customFormat="1" ht="24" customHeight="1">
      <c r="A4027" s="473"/>
      <c r="B4027" s="443"/>
      <c r="C4027" s="443"/>
      <c r="D4027" s="43"/>
      <c r="E4027" s="474"/>
      <c r="K4027" s="391"/>
      <c r="L4027" s="225"/>
      <c r="M4027" s="225"/>
      <c r="N4027" s="225"/>
      <c r="O4027" s="225"/>
      <c r="P4027" s="225"/>
    </row>
    <row r="4028" spans="1:16" s="281" customFormat="1" ht="24" customHeight="1">
      <c r="A4028" s="473"/>
      <c r="B4028" s="443"/>
      <c r="C4028" s="443"/>
      <c r="D4028" s="43"/>
      <c r="E4028" s="474"/>
      <c r="K4028" s="391"/>
      <c r="L4028" s="225"/>
      <c r="M4028" s="225"/>
      <c r="N4028" s="225"/>
      <c r="O4028" s="225"/>
      <c r="P4028" s="225"/>
    </row>
    <row r="4029" spans="1:16" s="281" customFormat="1" ht="24" customHeight="1">
      <c r="A4029" s="473"/>
      <c r="B4029" s="443"/>
      <c r="C4029" s="443"/>
      <c r="D4029" s="43"/>
      <c r="E4029" s="474"/>
      <c r="K4029" s="391"/>
      <c r="L4029" s="225"/>
      <c r="M4029" s="225"/>
      <c r="N4029" s="225"/>
      <c r="O4029" s="225"/>
      <c r="P4029" s="225"/>
    </row>
    <row r="4030" spans="1:16" s="281" customFormat="1" ht="24" customHeight="1">
      <c r="A4030" s="473"/>
      <c r="B4030" s="443"/>
      <c r="C4030" s="443"/>
      <c r="D4030" s="43"/>
      <c r="E4030" s="474"/>
      <c r="K4030" s="391"/>
      <c r="L4030" s="225"/>
      <c r="M4030" s="225"/>
      <c r="N4030" s="225"/>
      <c r="O4030" s="225"/>
      <c r="P4030" s="225"/>
    </row>
    <row r="4031" spans="1:16" s="281" customFormat="1" ht="24" customHeight="1">
      <c r="A4031" s="473"/>
      <c r="B4031" s="443"/>
      <c r="C4031" s="443"/>
      <c r="D4031" s="43"/>
      <c r="E4031" s="474"/>
      <c r="K4031" s="391"/>
      <c r="L4031" s="225"/>
      <c r="M4031" s="225"/>
      <c r="N4031" s="225"/>
      <c r="O4031" s="225"/>
      <c r="P4031" s="225"/>
    </row>
    <row r="4032" spans="1:16" s="281" customFormat="1" ht="24" customHeight="1">
      <c r="A4032" s="473"/>
      <c r="B4032" s="443"/>
      <c r="C4032" s="443"/>
      <c r="D4032" s="43"/>
      <c r="E4032" s="474"/>
      <c r="K4032" s="391"/>
      <c r="L4032" s="225"/>
      <c r="M4032" s="225"/>
      <c r="N4032" s="225"/>
      <c r="O4032" s="225"/>
      <c r="P4032" s="225"/>
    </row>
    <row r="4033" spans="1:16" s="281" customFormat="1" ht="24" customHeight="1">
      <c r="A4033" s="473"/>
      <c r="B4033" s="443"/>
      <c r="C4033" s="443"/>
      <c r="D4033" s="43"/>
      <c r="E4033" s="474"/>
      <c r="K4033" s="391"/>
      <c r="L4033" s="225"/>
      <c r="M4033" s="225"/>
      <c r="N4033" s="225"/>
      <c r="O4033" s="225"/>
      <c r="P4033" s="225"/>
    </row>
    <row r="4034" spans="1:16" s="281" customFormat="1" ht="24" customHeight="1">
      <c r="A4034" s="473"/>
      <c r="B4034" s="443"/>
      <c r="C4034" s="443"/>
      <c r="D4034" s="43"/>
      <c r="E4034" s="474"/>
      <c r="K4034" s="391"/>
      <c r="L4034" s="225"/>
      <c r="M4034" s="225"/>
      <c r="N4034" s="225"/>
      <c r="O4034" s="225"/>
      <c r="P4034" s="225"/>
    </row>
    <row r="4035" spans="1:16" s="281" customFormat="1" ht="24" customHeight="1">
      <c r="A4035" s="473"/>
      <c r="B4035" s="443"/>
      <c r="C4035" s="443"/>
      <c r="D4035" s="43"/>
      <c r="E4035" s="474"/>
      <c r="K4035" s="391"/>
      <c r="L4035" s="225"/>
      <c r="M4035" s="225"/>
      <c r="N4035" s="225"/>
      <c r="O4035" s="225"/>
      <c r="P4035" s="225"/>
    </row>
    <row r="4036" spans="1:16" s="281" customFormat="1" ht="24" customHeight="1">
      <c r="A4036" s="473"/>
      <c r="B4036" s="443"/>
      <c r="C4036" s="443"/>
      <c r="D4036" s="43"/>
      <c r="E4036" s="474"/>
      <c r="K4036" s="391"/>
      <c r="L4036" s="225"/>
      <c r="M4036" s="225"/>
      <c r="N4036" s="225"/>
      <c r="O4036" s="225"/>
      <c r="P4036" s="225"/>
    </row>
    <row r="4037" spans="1:16" s="281" customFormat="1" ht="24" customHeight="1">
      <c r="A4037" s="473"/>
      <c r="B4037" s="443"/>
      <c r="C4037" s="443"/>
      <c r="D4037" s="43"/>
      <c r="E4037" s="474"/>
      <c r="K4037" s="391"/>
      <c r="L4037" s="225"/>
      <c r="M4037" s="225"/>
      <c r="N4037" s="225"/>
      <c r="O4037" s="225"/>
      <c r="P4037" s="225"/>
    </row>
    <row r="4038" spans="1:16" s="281" customFormat="1" ht="24" customHeight="1">
      <c r="A4038" s="473"/>
      <c r="B4038" s="443"/>
      <c r="C4038" s="443"/>
      <c r="D4038" s="43"/>
      <c r="E4038" s="474"/>
      <c r="K4038" s="391"/>
      <c r="L4038" s="225"/>
      <c r="M4038" s="225"/>
      <c r="N4038" s="225"/>
      <c r="O4038" s="225"/>
      <c r="P4038" s="225"/>
    </row>
    <row r="4039" spans="1:16" s="281" customFormat="1" ht="24" customHeight="1">
      <c r="A4039" s="473"/>
      <c r="B4039" s="443"/>
      <c r="C4039" s="443"/>
      <c r="D4039" s="43"/>
      <c r="E4039" s="474"/>
      <c r="K4039" s="391"/>
      <c r="L4039" s="225"/>
      <c r="M4039" s="225"/>
      <c r="N4039" s="225"/>
      <c r="O4039" s="225"/>
      <c r="P4039" s="225"/>
    </row>
    <row r="4040" spans="1:16" s="281" customFormat="1" ht="24" customHeight="1">
      <c r="A4040" s="473"/>
      <c r="B4040" s="443"/>
      <c r="C4040" s="443"/>
      <c r="D4040" s="43"/>
      <c r="E4040" s="474"/>
      <c r="K4040" s="391"/>
      <c r="L4040" s="225"/>
      <c r="M4040" s="225"/>
      <c r="N4040" s="225"/>
      <c r="O4040" s="225"/>
      <c r="P4040" s="225"/>
    </row>
    <row r="4041" spans="1:16" s="281" customFormat="1" ht="24" customHeight="1">
      <c r="A4041" s="473"/>
      <c r="B4041" s="443"/>
      <c r="C4041" s="443"/>
      <c r="D4041" s="43"/>
      <c r="E4041" s="474"/>
      <c r="K4041" s="391"/>
      <c r="L4041" s="225"/>
      <c r="M4041" s="225"/>
      <c r="N4041" s="225"/>
      <c r="O4041" s="225"/>
      <c r="P4041" s="225"/>
    </row>
    <row r="4042" spans="1:16" s="281" customFormat="1" ht="24" customHeight="1">
      <c r="A4042" s="473"/>
      <c r="B4042" s="443"/>
      <c r="C4042" s="443"/>
      <c r="D4042" s="43"/>
      <c r="E4042" s="474"/>
      <c r="K4042" s="391"/>
      <c r="L4042" s="225"/>
      <c r="M4042" s="225"/>
      <c r="N4042" s="225"/>
      <c r="O4042" s="225"/>
      <c r="P4042" s="225"/>
    </row>
    <row r="4043" spans="1:16" s="281" customFormat="1" ht="24" customHeight="1">
      <c r="A4043" s="473"/>
      <c r="B4043" s="443"/>
      <c r="C4043" s="443"/>
      <c r="D4043" s="43"/>
      <c r="E4043" s="474"/>
      <c r="K4043" s="391"/>
      <c r="L4043" s="225"/>
      <c r="M4043" s="225"/>
      <c r="N4043" s="225"/>
      <c r="O4043" s="225"/>
      <c r="P4043" s="225"/>
    </row>
    <row r="4044" spans="1:16" s="281" customFormat="1" ht="24" customHeight="1">
      <c r="A4044" s="473"/>
      <c r="B4044" s="443"/>
      <c r="C4044" s="443"/>
      <c r="D4044" s="43"/>
      <c r="E4044" s="474"/>
      <c r="K4044" s="391"/>
      <c r="L4044" s="225"/>
      <c r="M4044" s="225"/>
      <c r="N4044" s="225"/>
      <c r="O4044" s="225"/>
      <c r="P4044" s="225"/>
    </row>
    <row r="4045" spans="1:16" s="281" customFormat="1" ht="24" customHeight="1">
      <c r="A4045" s="473"/>
      <c r="B4045" s="443"/>
      <c r="C4045" s="443"/>
      <c r="D4045" s="43"/>
      <c r="E4045" s="474"/>
      <c r="K4045" s="391"/>
      <c r="L4045" s="225"/>
      <c r="M4045" s="225"/>
      <c r="N4045" s="225"/>
      <c r="O4045" s="225"/>
      <c r="P4045" s="225"/>
    </row>
    <row r="4046" spans="1:16" s="281" customFormat="1" ht="24" customHeight="1">
      <c r="A4046" s="473"/>
      <c r="B4046" s="443"/>
      <c r="C4046" s="443"/>
      <c r="D4046" s="43"/>
      <c r="E4046" s="474"/>
      <c r="K4046" s="391"/>
      <c r="L4046" s="225"/>
      <c r="M4046" s="225"/>
      <c r="N4046" s="225"/>
      <c r="O4046" s="225"/>
      <c r="P4046" s="225"/>
    </row>
    <row r="4047" spans="1:16" s="281" customFormat="1" ht="24" customHeight="1">
      <c r="A4047" s="473"/>
      <c r="B4047" s="443"/>
      <c r="C4047" s="443"/>
      <c r="D4047" s="43"/>
      <c r="E4047" s="474"/>
      <c r="K4047" s="391"/>
      <c r="L4047" s="225"/>
      <c r="M4047" s="225"/>
      <c r="N4047" s="225"/>
      <c r="O4047" s="225"/>
      <c r="P4047" s="225"/>
    </row>
    <row r="4048" spans="1:16" s="281" customFormat="1" ht="24" customHeight="1">
      <c r="A4048" s="473"/>
      <c r="B4048" s="443"/>
      <c r="C4048" s="443"/>
      <c r="D4048" s="43"/>
      <c r="E4048" s="474"/>
      <c r="K4048" s="391"/>
      <c r="L4048" s="225"/>
      <c r="M4048" s="225"/>
      <c r="N4048" s="225"/>
      <c r="O4048" s="225"/>
      <c r="P4048" s="225"/>
    </row>
    <row r="4049" spans="1:16" s="281" customFormat="1" ht="24" customHeight="1">
      <c r="A4049" s="473"/>
      <c r="B4049" s="443"/>
      <c r="C4049" s="443"/>
      <c r="D4049" s="43"/>
      <c r="E4049" s="474"/>
      <c r="K4049" s="391"/>
      <c r="L4049" s="225"/>
      <c r="M4049" s="225"/>
      <c r="N4049" s="225"/>
      <c r="O4049" s="225"/>
      <c r="P4049" s="225"/>
    </row>
    <row r="4050" spans="1:16" s="281" customFormat="1" ht="24" customHeight="1">
      <c r="A4050" s="473"/>
      <c r="B4050" s="443"/>
      <c r="C4050" s="443"/>
      <c r="D4050" s="43"/>
      <c r="E4050" s="474"/>
      <c r="K4050" s="391"/>
      <c r="L4050" s="225"/>
      <c r="M4050" s="225"/>
      <c r="N4050" s="225"/>
      <c r="O4050" s="225"/>
      <c r="P4050" s="225"/>
    </row>
    <row r="4051" spans="1:16" s="281" customFormat="1" ht="24" customHeight="1">
      <c r="A4051" s="473"/>
      <c r="B4051" s="443"/>
      <c r="C4051" s="443"/>
      <c r="D4051" s="43"/>
      <c r="E4051" s="474"/>
      <c r="K4051" s="391"/>
      <c r="L4051" s="225"/>
      <c r="M4051" s="225"/>
      <c r="N4051" s="225"/>
      <c r="O4051" s="225"/>
      <c r="P4051" s="225"/>
    </row>
    <row r="4052" spans="1:16" s="281" customFormat="1" ht="24" customHeight="1">
      <c r="A4052" s="473"/>
      <c r="B4052" s="443"/>
      <c r="C4052" s="443"/>
      <c r="D4052" s="43"/>
      <c r="E4052" s="474"/>
      <c r="K4052" s="391"/>
      <c r="L4052" s="225"/>
      <c r="M4052" s="225"/>
      <c r="N4052" s="225"/>
      <c r="O4052" s="225"/>
      <c r="P4052" s="225"/>
    </row>
    <row r="4053" spans="1:16" s="281" customFormat="1" ht="24" customHeight="1">
      <c r="A4053" s="473"/>
      <c r="B4053" s="443"/>
      <c r="C4053" s="443"/>
      <c r="D4053" s="43"/>
      <c r="E4053" s="474"/>
      <c r="K4053" s="391"/>
      <c r="L4053" s="225"/>
      <c r="M4053" s="225"/>
      <c r="N4053" s="225"/>
      <c r="O4053" s="225"/>
      <c r="P4053" s="225"/>
    </row>
    <row r="4054" spans="1:16" s="281" customFormat="1" ht="24" customHeight="1">
      <c r="A4054" s="473"/>
      <c r="B4054" s="443"/>
      <c r="C4054" s="443"/>
      <c r="D4054" s="43"/>
      <c r="E4054" s="474"/>
      <c r="K4054" s="391"/>
      <c r="L4054" s="225"/>
      <c r="M4054" s="225"/>
      <c r="N4054" s="225"/>
      <c r="O4054" s="225"/>
      <c r="P4054" s="225"/>
    </row>
    <row r="4055" spans="1:16" s="281" customFormat="1" ht="24" customHeight="1">
      <c r="A4055" s="473"/>
      <c r="B4055" s="443"/>
      <c r="C4055" s="443"/>
      <c r="D4055" s="43"/>
      <c r="E4055" s="474"/>
      <c r="K4055" s="391"/>
      <c r="L4055" s="225"/>
      <c r="M4055" s="225"/>
      <c r="N4055" s="225"/>
      <c r="O4055" s="225"/>
      <c r="P4055" s="225"/>
    </row>
    <row r="4056" spans="1:16" s="281" customFormat="1" ht="24" customHeight="1">
      <c r="A4056" s="473"/>
      <c r="B4056" s="443"/>
      <c r="C4056" s="443"/>
      <c r="D4056" s="43"/>
      <c r="E4056" s="474"/>
      <c r="K4056" s="391"/>
      <c r="L4056" s="225"/>
      <c r="M4056" s="225"/>
      <c r="N4056" s="225"/>
      <c r="O4056" s="225"/>
      <c r="P4056" s="225"/>
    </row>
    <row r="4057" spans="1:16" s="281" customFormat="1" ht="24" customHeight="1">
      <c r="A4057" s="473"/>
      <c r="B4057" s="443"/>
      <c r="C4057" s="443"/>
      <c r="D4057" s="43"/>
      <c r="E4057" s="474"/>
      <c r="K4057" s="391"/>
      <c r="L4057" s="225"/>
      <c r="M4057" s="225"/>
      <c r="N4057" s="225"/>
      <c r="O4057" s="225"/>
      <c r="P4057" s="225"/>
    </row>
    <row r="4058" spans="1:16" s="281" customFormat="1" ht="24" customHeight="1">
      <c r="A4058" s="473"/>
      <c r="B4058" s="443"/>
      <c r="C4058" s="443"/>
      <c r="D4058" s="43"/>
      <c r="E4058" s="474"/>
      <c r="K4058" s="391"/>
      <c r="L4058" s="225"/>
      <c r="M4058" s="225"/>
      <c r="N4058" s="225"/>
      <c r="O4058" s="225"/>
      <c r="P4058" s="225"/>
    </row>
    <row r="4059" spans="1:16" s="281" customFormat="1" ht="24" customHeight="1">
      <c r="A4059" s="473"/>
      <c r="B4059" s="443"/>
      <c r="C4059" s="443"/>
      <c r="D4059" s="43"/>
      <c r="E4059" s="474"/>
      <c r="K4059" s="391"/>
      <c r="L4059" s="225"/>
      <c r="M4059" s="225"/>
      <c r="N4059" s="225"/>
      <c r="O4059" s="225"/>
      <c r="P4059" s="225"/>
    </row>
    <row r="4060" spans="1:16" s="281" customFormat="1" ht="24" customHeight="1">
      <c r="A4060" s="473"/>
      <c r="B4060" s="443"/>
      <c r="C4060" s="443"/>
      <c r="D4060" s="43"/>
      <c r="E4060" s="474"/>
      <c r="K4060" s="391"/>
      <c r="L4060" s="225"/>
      <c r="M4060" s="225"/>
      <c r="N4060" s="225"/>
      <c r="O4060" s="225"/>
      <c r="P4060" s="225"/>
    </row>
    <row r="4061" spans="1:16" s="281" customFormat="1" ht="24" customHeight="1">
      <c r="A4061" s="473"/>
      <c r="B4061" s="443"/>
      <c r="C4061" s="443"/>
      <c r="D4061" s="43"/>
      <c r="E4061" s="474"/>
      <c r="K4061" s="391"/>
      <c r="L4061" s="225"/>
      <c r="M4061" s="225"/>
      <c r="N4061" s="225"/>
      <c r="O4061" s="225"/>
      <c r="P4061" s="225"/>
    </row>
    <row r="4062" spans="1:16" s="281" customFormat="1" ht="24" customHeight="1">
      <c r="A4062" s="473"/>
      <c r="B4062" s="443"/>
      <c r="C4062" s="443"/>
      <c r="D4062" s="43"/>
      <c r="E4062" s="474"/>
      <c r="K4062" s="391"/>
      <c r="L4062" s="225"/>
      <c r="M4062" s="225"/>
      <c r="N4062" s="225"/>
      <c r="O4062" s="225"/>
      <c r="P4062" s="225"/>
    </row>
    <row r="4063" spans="1:16" s="281" customFormat="1" ht="24" customHeight="1">
      <c r="A4063" s="473"/>
      <c r="B4063" s="443"/>
      <c r="C4063" s="443"/>
      <c r="D4063" s="43"/>
      <c r="E4063" s="474"/>
      <c r="K4063" s="391"/>
      <c r="L4063" s="225"/>
      <c r="M4063" s="225"/>
      <c r="N4063" s="225"/>
      <c r="O4063" s="225"/>
      <c r="P4063" s="225"/>
    </row>
    <row r="4064" spans="1:16" s="281" customFormat="1" ht="24" customHeight="1">
      <c r="A4064" s="473"/>
      <c r="B4064" s="443"/>
      <c r="C4064" s="443"/>
      <c r="D4064" s="43"/>
      <c r="E4064" s="474"/>
      <c r="K4064" s="391"/>
      <c r="L4064" s="225"/>
      <c r="M4064" s="225"/>
      <c r="N4064" s="225"/>
      <c r="O4064" s="225"/>
      <c r="P4064" s="225"/>
    </row>
    <row r="4065" spans="1:16" s="281" customFormat="1" ht="24" customHeight="1">
      <c r="A4065" s="473"/>
      <c r="B4065" s="443"/>
      <c r="C4065" s="443"/>
      <c r="D4065" s="43"/>
      <c r="E4065" s="474"/>
      <c r="K4065" s="391"/>
      <c r="L4065" s="225"/>
      <c r="M4065" s="225"/>
      <c r="N4065" s="225"/>
      <c r="O4065" s="225"/>
      <c r="P4065" s="225"/>
    </row>
    <row r="4066" spans="1:16" s="281" customFormat="1" ht="24" customHeight="1">
      <c r="A4066" s="473"/>
      <c r="B4066" s="443"/>
      <c r="C4066" s="443"/>
      <c r="D4066" s="43"/>
      <c r="E4066" s="474"/>
      <c r="K4066" s="391"/>
      <c r="L4066" s="225"/>
      <c r="M4066" s="225"/>
      <c r="N4066" s="225"/>
      <c r="O4066" s="225"/>
      <c r="P4066" s="225"/>
    </row>
    <row r="4067" spans="1:16" s="281" customFormat="1" ht="24" customHeight="1">
      <c r="A4067" s="473"/>
      <c r="B4067" s="443"/>
      <c r="C4067" s="443"/>
      <c r="D4067" s="43"/>
      <c r="E4067" s="474"/>
      <c r="K4067" s="391"/>
      <c r="L4067" s="225"/>
      <c r="M4067" s="225"/>
      <c r="N4067" s="225"/>
      <c r="O4067" s="225"/>
      <c r="P4067" s="225"/>
    </row>
    <row r="4068" spans="1:16" s="281" customFormat="1" ht="24" customHeight="1">
      <c r="A4068" s="473"/>
      <c r="B4068" s="443"/>
      <c r="C4068" s="443"/>
      <c r="D4068" s="43"/>
      <c r="E4068" s="474"/>
      <c r="K4068" s="391"/>
      <c r="L4068" s="225"/>
      <c r="M4068" s="225"/>
      <c r="N4068" s="225"/>
      <c r="O4068" s="225"/>
      <c r="P4068" s="225"/>
    </row>
    <row r="4069" spans="1:16" s="281" customFormat="1" ht="24" customHeight="1">
      <c r="A4069" s="473"/>
      <c r="B4069" s="443"/>
      <c r="C4069" s="443"/>
      <c r="D4069" s="43"/>
      <c r="E4069" s="474"/>
      <c r="K4069" s="391"/>
      <c r="L4069" s="225"/>
      <c r="M4069" s="225"/>
      <c r="N4069" s="225"/>
      <c r="O4069" s="225"/>
      <c r="P4069" s="225"/>
    </row>
    <row r="4070" spans="1:16" s="281" customFormat="1" ht="24" customHeight="1">
      <c r="A4070" s="473"/>
      <c r="B4070" s="443"/>
      <c r="C4070" s="443"/>
      <c r="D4070" s="43"/>
      <c r="E4070" s="474"/>
      <c r="K4070" s="391"/>
      <c r="L4070" s="225"/>
      <c r="M4070" s="225"/>
      <c r="N4070" s="225"/>
      <c r="O4070" s="225"/>
      <c r="P4070" s="225"/>
    </row>
    <row r="4071" spans="1:16" s="281" customFormat="1" ht="24" customHeight="1">
      <c r="A4071" s="473"/>
      <c r="B4071" s="443"/>
      <c r="C4071" s="443"/>
      <c r="D4071" s="43"/>
      <c r="E4071" s="474"/>
      <c r="K4071" s="391"/>
      <c r="L4071" s="225"/>
      <c r="M4071" s="225"/>
      <c r="N4071" s="225"/>
      <c r="O4071" s="225"/>
      <c r="P4071" s="225"/>
    </row>
    <row r="4072" spans="1:16" s="281" customFormat="1" ht="24" customHeight="1">
      <c r="A4072" s="473"/>
      <c r="B4072" s="443"/>
      <c r="C4072" s="443"/>
      <c r="D4072" s="43"/>
      <c r="E4072" s="474"/>
      <c r="K4072" s="391"/>
      <c r="L4072" s="225"/>
      <c r="M4072" s="225"/>
      <c r="N4072" s="225"/>
      <c r="O4072" s="225"/>
      <c r="P4072" s="225"/>
    </row>
    <row r="4073" spans="1:16" s="281" customFormat="1" ht="24" customHeight="1">
      <c r="A4073" s="473"/>
      <c r="B4073" s="443"/>
      <c r="C4073" s="443"/>
      <c r="D4073" s="43"/>
      <c r="E4073" s="474"/>
      <c r="K4073" s="391"/>
      <c r="L4073" s="225"/>
      <c r="M4073" s="225"/>
      <c r="N4073" s="225"/>
      <c r="O4073" s="225"/>
      <c r="P4073" s="225"/>
    </row>
    <row r="4074" spans="1:16" s="281" customFormat="1" ht="24" customHeight="1">
      <c r="A4074" s="473"/>
      <c r="B4074" s="443"/>
      <c r="C4074" s="443"/>
      <c r="D4074" s="43"/>
      <c r="E4074" s="474"/>
      <c r="K4074" s="391"/>
      <c r="L4074" s="225"/>
      <c r="M4074" s="225"/>
      <c r="N4074" s="225"/>
      <c r="O4074" s="225"/>
      <c r="P4074" s="225"/>
    </row>
    <row r="4075" spans="1:16" s="281" customFormat="1" ht="24" customHeight="1">
      <c r="A4075" s="473"/>
      <c r="B4075" s="443"/>
      <c r="C4075" s="443"/>
      <c r="D4075" s="43"/>
      <c r="E4075" s="474"/>
      <c r="K4075" s="391"/>
      <c r="L4075" s="225"/>
      <c r="M4075" s="225"/>
      <c r="N4075" s="225"/>
      <c r="O4075" s="225"/>
      <c r="P4075" s="225"/>
    </row>
    <row r="4076" spans="1:16" s="281" customFormat="1" ht="24" customHeight="1">
      <c r="A4076" s="473"/>
      <c r="B4076" s="443"/>
      <c r="C4076" s="443"/>
      <c r="D4076" s="43"/>
      <c r="E4076" s="474"/>
      <c r="K4076" s="391"/>
      <c r="L4076" s="225"/>
      <c r="M4076" s="225"/>
      <c r="N4076" s="225"/>
      <c r="O4076" s="225"/>
      <c r="P4076" s="225"/>
    </row>
    <row r="4077" spans="1:16" s="281" customFormat="1" ht="24" customHeight="1">
      <c r="A4077" s="473"/>
      <c r="B4077" s="443"/>
      <c r="C4077" s="443"/>
      <c r="D4077" s="43"/>
      <c r="E4077" s="474"/>
      <c r="K4077" s="391"/>
      <c r="L4077" s="225"/>
      <c r="M4077" s="225"/>
      <c r="N4077" s="225"/>
      <c r="O4077" s="225"/>
      <c r="P4077" s="225"/>
    </row>
    <row r="4078" spans="1:16" s="281" customFormat="1" ht="24" customHeight="1">
      <c r="A4078" s="473"/>
      <c r="B4078" s="443"/>
      <c r="C4078" s="443"/>
      <c r="D4078" s="43"/>
      <c r="E4078" s="474"/>
      <c r="K4078" s="391"/>
      <c r="L4078" s="225"/>
      <c r="M4078" s="225"/>
      <c r="N4078" s="225"/>
      <c r="O4078" s="225"/>
      <c r="P4078" s="225"/>
    </row>
    <row r="4079" spans="1:16" s="281" customFormat="1" ht="24" customHeight="1">
      <c r="A4079" s="473"/>
      <c r="B4079" s="443"/>
      <c r="C4079" s="443"/>
      <c r="D4079" s="43"/>
      <c r="E4079" s="474"/>
      <c r="K4079" s="391"/>
      <c r="L4079" s="225"/>
      <c r="M4079" s="225"/>
      <c r="N4079" s="225"/>
      <c r="O4079" s="225"/>
      <c r="P4079" s="225"/>
    </row>
    <row r="4080" spans="1:16" s="281" customFormat="1" ht="24" customHeight="1">
      <c r="A4080" s="473"/>
      <c r="B4080" s="443"/>
      <c r="C4080" s="443"/>
      <c r="D4080" s="43"/>
      <c r="E4080" s="474"/>
      <c r="K4080" s="391"/>
      <c r="L4080" s="225"/>
      <c r="M4080" s="225"/>
      <c r="N4080" s="225"/>
      <c r="O4080" s="225"/>
      <c r="P4080" s="225"/>
    </row>
    <row r="4081" spans="1:16" s="281" customFormat="1" ht="24" customHeight="1">
      <c r="A4081" s="473"/>
      <c r="B4081" s="443"/>
      <c r="C4081" s="443"/>
      <c r="D4081" s="43"/>
      <c r="E4081" s="474"/>
      <c r="K4081" s="391"/>
      <c r="L4081" s="225"/>
      <c r="M4081" s="225"/>
      <c r="N4081" s="225"/>
      <c r="O4081" s="225"/>
      <c r="P4081" s="225"/>
    </row>
    <row r="4082" spans="1:16" s="281" customFormat="1" ht="24" customHeight="1">
      <c r="A4082" s="473"/>
      <c r="B4082" s="443"/>
      <c r="C4082" s="443"/>
      <c r="D4082" s="43"/>
      <c r="E4082" s="474"/>
      <c r="K4082" s="391"/>
      <c r="L4082" s="225"/>
      <c r="M4082" s="225"/>
      <c r="N4082" s="225"/>
      <c r="O4082" s="225"/>
      <c r="P4082" s="225"/>
    </row>
    <row r="4083" spans="1:16" s="281" customFormat="1" ht="24" customHeight="1">
      <c r="A4083" s="473"/>
      <c r="B4083" s="443"/>
      <c r="C4083" s="443"/>
      <c r="D4083" s="43"/>
      <c r="E4083" s="474"/>
      <c r="K4083" s="391"/>
      <c r="L4083" s="225"/>
      <c r="M4083" s="225"/>
      <c r="N4083" s="225"/>
      <c r="O4083" s="225"/>
      <c r="P4083" s="225"/>
    </row>
    <row r="4084" spans="1:16" s="281" customFormat="1" ht="24" customHeight="1">
      <c r="A4084" s="473"/>
      <c r="B4084" s="443"/>
      <c r="C4084" s="443"/>
      <c r="D4084" s="43"/>
      <c r="E4084" s="474"/>
      <c r="K4084" s="391"/>
      <c r="L4084" s="225"/>
      <c r="M4084" s="225"/>
      <c r="N4084" s="225"/>
      <c r="O4084" s="225"/>
      <c r="P4084" s="225"/>
    </row>
    <row r="4085" spans="1:16" s="281" customFormat="1" ht="24" customHeight="1">
      <c r="A4085" s="473"/>
      <c r="B4085" s="443"/>
      <c r="C4085" s="443"/>
      <c r="D4085" s="43"/>
      <c r="E4085" s="474"/>
      <c r="K4085" s="391"/>
      <c r="L4085" s="225"/>
      <c r="M4085" s="225"/>
      <c r="N4085" s="225"/>
      <c r="O4085" s="225"/>
      <c r="P4085" s="225"/>
    </row>
    <row r="4086" spans="1:16" s="281" customFormat="1" ht="24" customHeight="1">
      <c r="A4086" s="473"/>
      <c r="B4086" s="443"/>
      <c r="C4086" s="443"/>
      <c r="D4086" s="43"/>
      <c r="E4086" s="474"/>
      <c r="K4086" s="391"/>
      <c r="L4086" s="225"/>
      <c r="M4086" s="225"/>
      <c r="N4086" s="225"/>
      <c r="O4086" s="225"/>
      <c r="P4086" s="225"/>
    </row>
    <row r="4087" spans="1:16" s="281" customFormat="1" ht="24" customHeight="1">
      <c r="A4087" s="473"/>
      <c r="B4087" s="443"/>
      <c r="C4087" s="443"/>
      <c r="D4087" s="43"/>
      <c r="E4087" s="474"/>
      <c r="K4087" s="391"/>
      <c r="L4087" s="225"/>
      <c r="M4087" s="225"/>
      <c r="N4087" s="225"/>
      <c r="O4087" s="225"/>
      <c r="P4087" s="225"/>
    </row>
    <row r="4088" spans="1:16" s="281" customFormat="1" ht="24" customHeight="1">
      <c r="A4088" s="473"/>
      <c r="B4088" s="443"/>
      <c r="C4088" s="443"/>
      <c r="D4088" s="43"/>
      <c r="E4088" s="474"/>
      <c r="K4088" s="391"/>
      <c r="L4088" s="225"/>
      <c r="M4088" s="225"/>
      <c r="N4088" s="225"/>
      <c r="O4088" s="225"/>
      <c r="P4088" s="225"/>
    </row>
    <row r="4089" spans="1:16" s="281" customFormat="1" ht="24" customHeight="1">
      <c r="A4089" s="473"/>
      <c r="B4089" s="443"/>
      <c r="C4089" s="443"/>
      <c r="D4089" s="43"/>
      <c r="E4089" s="474"/>
      <c r="K4089" s="391"/>
      <c r="L4089" s="225"/>
      <c r="M4089" s="225"/>
      <c r="N4089" s="225"/>
      <c r="O4089" s="225"/>
      <c r="P4089" s="225"/>
    </row>
    <row r="4090" spans="1:16" s="281" customFormat="1" ht="24" customHeight="1">
      <c r="A4090" s="473"/>
      <c r="B4090" s="443"/>
      <c r="C4090" s="443"/>
      <c r="D4090" s="43"/>
      <c r="E4090" s="474"/>
      <c r="K4090" s="391"/>
      <c r="L4090" s="225"/>
      <c r="M4090" s="225"/>
      <c r="N4090" s="225"/>
      <c r="O4090" s="225"/>
      <c r="P4090" s="225"/>
    </row>
    <row r="4091" spans="1:16" s="281" customFormat="1" ht="24" customHeight="1">
      <c r="A4091" s="473"/>
      <c r="B4091" s="443"/>
      <c r="C4091" s="443"/>
      <c r="D4091" s="43"/>
      <c r="E4091" s="474"/>
      <c r="K4091" s="391"/>
      <c r="L4091" s="225"/>
      <c r="M4091" s="225"/>
      <c r="N4091" s="225"/>
      <c r="O4091" s="225"/>
      <c r="P4091" s="225"/>
    </row>
    <row r="4092" spans="1:16" s="281" customFormat="1" ht="24" customHeight="1">
      <c r="A4092" s="473"/>
      <c r="B4092" s="443"/>
      <c r="C4092" s="443"/>
      <c r="D4092" s="43"/>
      <c r="E4092" s="474"/>
      <c r="K4092" s="391"/>
      <c r="L4092" s="225"/>
      <c r="M4092" s="225"/>
      <c r="N4092" s="225"/>
      <c r="O4092" s="225"/>
      <c r="P4092" s="225"/>
    </row>
    <row r="4093" spans="1:16" s="281" customFormat="1" ht="24" customHeight="1">
      <c r="A4093" s="473"/>
      <c r="B4093" s="443"/>
      <c r="C4093" s="443"/>
      <c r="D4093" s="43"/>
      <c r="E4093" s="474"/>
      <c r="K4093" s="391"/>
      <c r="L4093" s="225"/>
      <c r="M4093" s="225"/>
      <c r="N4093" s="225"/>
      <c r="O4093" s="225"/>
      <c r="P4093" s="225"/>
    </row>
    <row r="4094" spans="1:16" s="281" customFormat="1" ht="24" customHeight="1">
      <c r="A4094" s="473"/>
      <c r="B4094" s="443"/>
      <c r="C4094" s="443"/>
      <c r="D4094" s="43"/>
      <c r="E4094" s="474"/>
      <c r="K4094" s="391"/>
      <c r="L4094" s="225"/>
      <c r="M4094" s="225"/>
      <c r="N4094" s="225"/>
      <c r="O4094" s="225"/>
      <c r="P4094" s="225"/>
    </row>
    <row r="4095" spans="1:16" s="281" customFormat="1" ht="24" customHeight="1">
      <c r="A4095" s="473"/>
      <c r="B4095" s="443"/>
      <c r="C4095" s="443"/>
      <c r="D4095" s="43"/>
      <c r="E4095" s="474"/>
      <c r="K4095" s="391"/>
      <c r="L4095" s="225"/>
      <c r="M4095" s="225"/>
      <c r="N4095" s="225"/>
      <c r="O4095" s="225"/>
      <c r="P4095" s="225"/>
    </row>
    <row r="4096" spans="1:16" s="281" customFormat="1" ht="24" customHeight="1">
      <c r="A4096" s="473"/>
      <c r="B4096" s="443"/>
      <c r="C4096" s="443"/>
      <c r="D4096" s="43"/>
      <c r="E4096" s="474"/>
      <c r="K4096" s="391"/>
      <c r="L4096" s="225"/>
      <c r="M4096" s="225"/>
      <c r="N4096" s="225"/>
      <c r="O4096" s="225"/>
      <c r="P4096" s="225"/>
    </row>
    <row r="4097" spans="1:16" s="281" customFormat="1" ht="24" customHeight="1">
      <c r="A4097" s="473"/>
      <c r="B4097" s="443"/>
      <c r="C4097" s="443"/>
      <c r="D4097" s="43"/>
      <c r="E4097" s="474"/>
      <c r="K4097" s="391"/>
      <c r="L4097" s="225"/>
      <c r="M4097" s="225"/>
      <c r="N4097" s="225"/>
      <c r="O4097" s="225"/>
      <c r="P4097" s="225"/>
    </row>
    <row r="4098" spans="1:16" s="281" customFormat="1" ht="24" customHeight="1">
      <c r="A4098" s="473"/>
      <c r="B4098" s="443"/>
      <c r="C4098" s="443"/>
      <c r="D4098" s="43"/>
      <c r="E4098" s="474"/>
      <c r="K4098" s="391"/>
      <c r="L4098" s="225"/>
      <c r="M4098" s="225"/>
      <c r="N4098" s="225"/>
      <c r="O4098" s="225"/>
      <c r="P4098" s="225"/>
    </row>
    <row r="4099" spans="1:16" s="281" customFormat="1" ht="24" customHeight="1">
      <c r="A4099" s="473"/>
      <c r="B4099" s="443"/>
      <c r="C4099" s="443"/>
      <c r="D4099" s="43"/>
      <c r="E4099" s="474"/>
      <c r="K4099" s="391"/>
      <c r="L4099" s="225"/>
      <c r="M4099" s="225"/>
      <c r="N4099" s="225"/>
      <c r="O4099" s="225"/>
      <c r="P4099" s="225"/>
    </row>
    <row r="4100" spans="1:16" s="281" customFormat="1" ht="24" customHeight="1">
      <c r="A4100" s="473"/>
      <c r="B4100" s="443"/>
      <c r="C4100" s="443"/>
      <c r="D4100" s="43"/>
      <c r="E4100" s="474"/>
      <c r="K4100" s="391"/>
      <c r="L4100" s="225"/>
      <c r="M4100" s="225"/>
      <c r="N4100" s="225"/>
      <c r="O4100" s="225"/>
      <c r="P4100" s="225"/>
    </row>
    <row r="4101" spans="1:16" s="281" customFormat="1" ht="24" customHeight="1">
      <c r="A4101" s="473"/>
      <c r="B4101" s="443"/>
      <c r="C4101" s="443"/>
      <c r="D4101" s="43"/>
      <c r="E4101" s="474"/>
      <c r="K4101" s="391"/>
      <c r="L4101" s="225"/>
      <c r="M4101" s="225"/>
      <c r="N4101" s="225"/>
      <c r="O4101" s="225"/>
      <c r="P4101" s="225"/>
    </row>
    <row r="4102" spans="1:16" s="281" customFormat="1" ht="24" customHeight="1">
      <c r="A4102" s="473"/>
      <c r="B4102" s="443"/>
      <c r="C4102" s="443"/>
      <c r="D4102" s="43"/>
      <c r="E4102" s="474"/>
      <c r="K4102" s="391"/>
      <c r="L4102" s="225"/>
      <c r="M4102" s="225"/>
      <c r="N4102" s="225"/>
      <c r="O4102" s="225"/>
      <c r="P4102" s="225"/>
    </row>
    <row r="4103" spans="1:16" s="281" customFormat="1" ht="24" customHeight="1">
      <c r="A4103" s="473"/>
      <c r="B4103" s="443"/>
      <c r="C4103" s="443"/>
      <c r="D4103" s="43"/>
      <c r="E4103" s="474"/>
      <c r="K4103" s="391"/>
      <c r="L4103" s="225"/>
      <c r="M4103" s="225"/>
      <c r="N4103" s="225"/>
      <c r="O4103" s="225"/>
      <c r="P4103" s="225"/>
    </row>
    <row r="4104" spans="1:16" s="281" customFormat="1" ht="24" customHeight="1">
      <c r="A4104" s="473"/>
      <c r="B4104" s="443"/>
      <c r="C4104" s="443"/>
      <c r="D4104" s="43"/>
      <c r="E4104" s="474"/>
      <c r="K4104" s="391"/>
      <c r="L4104" s="225"/>
      <c r="M4104" s="225"/>
      <c r="N4104" s="225"/>
      <c r="O4104" s="225"/>
      <c r="P4104" s="225"/>
    </row>
    <row r="4105" spans="1:16" s="281" customFormat="1" ht="24" customHeight="1">
      <c r="A4105" s="473"/>
      <c r="B4105" s="443"/>
      <c r="C4105" s="443"/>
      <c r="D4105" s="43"/>
      <c r="E4105" s="474"/>
      <c r="K4105" s="391"/>
      <c r="L4105" s="225"/>
      <c r="M4105" s="225"/>
      <c r="N4105" s="225"/>
      <c r="O4105" s="225"/>
      <c r="P4105" s="225"/>
    </row>
    <row r="4106" spans="1:16" s="281" customFormat="1" ht="24" customHeight="1">
      <c r="A4106" s="473"/>
      <c r="B4106" s="443"/>
      <c r="C4106" s="443"/>
      <c r="D4106" s="43"/>
      <c r="E4106" s="474"/>
      <c r="K4106" s="391"/>
      <c r="L4106" s="225"/>
      <c r="M4106" s="225"/>
      <c r="N4106" s="225"/>
      <c r="O4106" s="225"/>
      <c r="P4106" s="225"/>
    </row>
    <row r="4107" spans="1:16" s="281" customFormat="1" ht="24" customHeight="1">
      <c r="A4107" s="473"/>
      <c r="B4107" s="443"/>
      <c r="C4107" s="443"/>
      <c r="D4107" s="43"/>
      <c r="E4107" s="474"/>
      <c r="K4107" s="391"/>
      <c r="L4107" s="225"/>
      <c r="M4107" s="225"/>
      <c r="N4107" s="225"/>
      <c r="O4107" s="225"/>
      <c r="P4107" s="225"/>
    </row>
    <row r="4108" spans="1:16" s="281" customFormat="1" ht="24" customHeight="1">
      <c r="A4108" s="473"/>
      <c r="B4108" s="443"/>
      <c r="C4108" s="443"/>
      <c r="D4108" s="43"/>
      <c r="E4108" s="474"/>
      <c r="K4108" s="391"/>
      <c r="L4108" s="225"/>
      <c r="M4108" s="225"/>
      <c r="N4108" s="225"/>
      <c r="O4108" s="225"/>
      <c r="P4108" s="225"/>
    </row>
    <row r="4109" spans="1:16" s="281" customFormat="1" ht="24" customHeight="1">
      <c r="A4109" s="473"/>
      <c r="B4109" s="443"/>
      <c r="C4109" s="443"/>
      <c r="D4109" s="43"/>
      <c r="E4109" s="474"/>
      <c r="K4109" s="391"/>
      <c r="L4109" s="225"/>
      <c r="M4109" s="225"/>
      <c r="N4109" s="225"/>
      <c r="O4109" s="225"/>
      <c r="P4109" s="225"/>
    </row>
    <row r="4110" spans="1:16" s="281" customFormat="1" ht="24" customHeight="1">
      <c r="A4110" s="473"/>
      <c r="B4110" s="443"/>
      <c r="C4110" s="443"/>
      <c r="D4110" s="43"/>
      <c r="E4110" s="474"/>
      <c r="K4110" s="391"/>
      <c r="L4110" s="225"/>
      <c r="M4110" s="225"/>
      <c r="N4110" s="225"/>
      <c r="O4110" s="225"/>
      <c r="P4110" s="225"/>
    </row>
    <row r="4111" spans="1:16" s="281" customFormat="1" ht="24" customHeight="1">
      <c r="A4111" s="473"/>
      <c r="B4111" s="443"/>
      <c r="C4111" s="443"/>
      <c r="D4111" s="43"/>
      <c r="E4111" s="474"/>
      <c r="K4111" s="391"/>
      <c r="L4111" s="225"/>
      <c r="M4111" s="225"/>
      <c r="N4111" s="225"/>
      <c r="O4111" s="225"/>
      <c r="P4111" s="225"/>
    </row>
    <row r="4112" spans="1:16" s="281" customFormat="1" ht="24" customHeight="1">
      <c r="A4112" s="473"/>
      <c r="B4112" s="443"/>
      <c r="C4112" s="443"/>
      <c r="D4112" s="43"/>
      <c r="E4112" s="474"/>
      <c r="K4112" s="391"/>
      <c r="L4112" s="225"/>
      <c r="M4112" s="225"/>
      <c r="N4112" s="225"/>
      <c r="O4112" s="225"/>
      <c r="P4112" s="225"/>
    </row>
    <row r="4113" spans="1:16" s="281" customFormat="1" ht="24" customHeight="1">
      <c r="A4113" s="473"/>
      <c r="B4113" s="443"/>
      <c r="C4113" s="443"/>
      <c r="D4113" s="43"/>
      <c r="E4113" s="474"/>
      <c r="K4113" s="391"/>
      <c r="L4113" s="225"/>
      <c r="M4113" s="225"/>
      <c r="N4113" s="225"/>
      <c r="O4113" s="225"/>
      <c r="P4113" s="225"/>
    </row>
    <row r="4114" spans="1:16" s="281" customFormat="1" ht="24" customHeight="1">
      <c r="A4114" s="473"/>
      <c r="B4114" s="443"/>
      <c r="C4114" s="443"/>
      <c r="D4114" s="43"/>
      <c r="E4114" s="474"/>
      <c r="K4114" s="391"/>
      <c r="L4114" s="225"/>
      <c r="M4114" s="225"/>
      <c r="N4114" s="225"/>
      <c r="O4114" s="225"/>
      <c r="P4114" s="225"/>
    </row>
    <row r="4115" spans="1:16" s="281" customFormat="1" ht="24" customHeight="1">
      <c r="A4115" s="473"/>
      <c r="B4115" s="443"/>
      <c r="C4115" s="443"/>
      <c r="D4115" s="43"/>
      <c r="E4115" s="474"/>
      <c r="K4115" s="391"/>
      <c r="L4115" s="225"/>
      <c r="M4115" s="225"/>
      <c r="N4115" s="225"/>
      <c r="O4115" s="225"/>
      <c r="P4115" s="225"/>
    </row>
    <row r="4116" spans="1:16" s="281" customFormat="1" ht="24" customHeight="1">
      <c r="A4116" s="473"/>
      <c r="B4116" s="443"/>
      <c r="C4116" s="443"/>
      <c r="D4116" s="43"/>
      <c r="E4116" s="474"/>
      <c r="K4116" s="391"/>
      <c r="L4116" s="225"/>
      <c r="M4116" s="225"/>
      <c r="N4116" s="225"/>
      <c r="O4116" s="225"/>
      <c r="P4116" s="225"/>
    </row>
    <row r="4117" spans="1:16" s="281" customFormat="1" ht="24" customHeight="1">
      <c r="A4117" s="473"/>
      <c r="B4117" s="443"/>
      <c r="C4117" s="443"/>
      <c r="D4117" s="43"/>
      <c r="E4117" s="474"/>
      <c r="K4117" s="391"/>
      <c r="L4117" s="225"/>
      <c r="M4117" s="225"/>
      <c r="N4117" s="225"/>
      <c r="O4117" s="225"/>
      <c r="P4117" s="225"/>
    </row>
    <row r="4118" spans="1:16" s="281" customFormat="1" ht="24" customHeight="1">
      <c r="A4118" s="473"/>
      <c r="B4118" s="443"/>
      <c r="C4118" s="443"/>
      <c r="D4118" s="43"/>
      <c r="E4118" s="474"/>
      <c r="K4118" s="391"/>
      <c r="L4118" s="225"/>
      <c r="M4118" s="225"/>
      <c r="N4118" s="225"/>
      <c r="O4118" s="225"/>
      <c r="P4118" s="225"/>
    </row>
    <row r="4119" spans="1:16" s="281" customFormat="1" ht="24" customHeight="1">
      <c r="A4119" s="473"/>
      <c r="B4119" s="443"/>
      <c r="C4119" s="443"/>
      <c r="D4119" s="43"/>
      <c r="E4119" s="474"/>
      <c r="K4119" s="391"/>
      <c r="L4119" s="225"/>
      <c r="M4119" s="225"/>
      <c r="N4119" s="225"/>
      <c r="O4119" s="225"/>
      <c r="P4119" s="225"/>
    </row>
    <row r="4120" spans="1:16" s="281" customFormat="1" ht="24" customHeight="1">
      <c r="A4120" s="473"/>
      <c r="B4120" s="443"/>
      <c r="C4120" s="443"/>
      <c r="D4120" s="43"/>
      <c r="E4120" s="474"/>
      <c r="K4120" s="391"/>
      <c r="L4120" s="225"/>
      <c r="M4120" s="225"/>
      <c r="N4120" s="225"/>
      <c r="O4120" s="225"/>
      <c r="P4120" s="225"/>
    </row>
    <row r="4121" spans="1:16" s="281" customFormat="1" ht="24" customHeight="1">
      <c r="A4121" s="473"/>
      <c r="B4121" s="443"/>
      <c r="C4121" s="443"/>
      <c r="D4121" s="43"/>
      <c r="E4121" s="474"/>
      <c r="K4121" s="391"/>
      <c r="L4121" s="225"/>
      <c r="M4121" s="225"/>
      <c r="N4121" s="225"/>
      <c r="O4121" s="225"/>
      <c r="P4121" s="225"/>
    </row>
    <row r="4122" spans="1:16" s="281" customFormat="1" ht="24" customHeight="1">
      <c r="A4122" s="473"/>
      <c r="B4122" s="443"/>
      <c r="C4122" s="443"/>
      <c r="D4122" s="43"/>
      <c r="E4122" s="474"/>
      <c r="K4122" s="391"/>
      <c r="L4122" s="225"/>
      <c r="M4122" s="225"/>
      <c r="N4122" s="225"/>
      <c r="O4122" s="225"/>
      <c r="P4122" s="225"/>
    </row>
    <row r="4123" spans="1:16" s="281" customFormat="1" ht="24" customHeight="1">
      <c r="A4123" s="473"/>
      <c r="B4123" s="443"/>
      <c r="C4123" s="443"/>
      <c r="D4123" s="43"/>
      <c r="E4123" s="474"/>
      <c r="K4123" s="391"/>
      <c r="L4123" s="225"/>
      <c r="M4123" s="225"/>
      <c r="N4123" s="225"/>
      <c r="O4123" s="225"/>
      <c r="P4123" s="225"/>
    </row>
    <row r="4124" spans="1:16" s="281" customFormat="1" ht="24" customHeight="1">
      <c r="A4124" s="473"/>
      <c r="B4124" s="443"/>
      <c r="C4124" s="443"/>
      <c r="D4124" s="43"/>
      <c r="E4124" s="474"/>
      <c r="K4124" s="391"/>
      <c r="L4124" s="225"/>
      <c r="M4124" s="225"/>
      <c r="N4124" s="225"/>
      <c r="O4124" s="225"/>
      <c r="P4124" s="225"/>
    </row>
    <row r="4125" spans="1:16" s="281" customFormat="1" ht="24" customHeight="1">
      <c r="A4125" s="473"/>
      <c r="B4125" s="443"/>
      <c r="C4125" s="443"/>
      <c r="D4125" s="43"/>
      <c r="E4125" s="474"/>
      <c r="K4125" s="391"/>
      <c r="L4125" s="225"/>
      <c r="M4125" s="225"/>
      <c r="N4125" s="225"/>
      <c r="O4125" s="225"/>
      <c r="P4125" s="225"/>
    </row>
    <row r="4126" spans="1:16" s="281" customFormat="1" ht="24" customHeight="1">
      <c r="A4126" s="473"/>
      <c r="B4126" s="443"/>
      <c r="C4126" s="443"/>
      <c r="D4126" s="43"/>
      <c r="E4126" s="474"/>
      <c r="K4126" s="391"/>
      <c r="L4126" s="225"/>
      <c r="M4126" s="225"/>
      <c r="N4126" s="225"/>
      <c r="O4126" s="225"/>
      <c r="P4126" s="225"/>
    </row>
    <row r="4127" spans="1:16" s="281" customFormat="1" ht="24" customHeight="1">
      <c r="A4127" s="473"/>
      <c r="B4127" s="443"/>
      <c r="C4127" s="443"/>
      <c r="D4127" s="43"/>
      <c r="E4127" s="474"/>
      <c r="K4127" s="391"/>
      <c r="L4127" s="225"/>
      <c r="M4127" s="225"/>
      <c r="N4127" s="225"/>
      <c r="O4127" s="225"/>
      <c r="P4127" s="225"/>
    </row>
    <row r="4128" spans="1:16" s="281" customFormat="1" ht="24" customHeight="1">
      <c r="A4128" s="473"/>
      <c r="B4128" s="443"/>
      <c r="C4128" s="443"/>
      <c r="D4128" s="43"/>
      <c r="E4128" s="474"/>
      <c r="K4128" s="391"/>
      <c r="L4128" s="225"/>
      <c r="M4128" s="225"/>
      <c r="N4128" s="225"/>
      <c r="O4128" s="225"/>
      <c r="P4128" s="225"/>
    </row>
    <row r="4129" spans="1:16" s="281" customFormat="1" ht="24" customHeight="1">
      <c r="A4129" s="473"/>
      <c r="B4129" s="443"/>
      <c r="C4129" s="443"/>
      <c r="D4129" s="43"/>
      <c r="E4129" s="474"/>
      <c r="K4129" s="391"/>
      <c r="L4129" s="225"/>
      <c r="M4129" s="225"/>
      <c r="N4129" s="225"/>
      <c r="O4129" s="225"/>
      <c r="P4129" s="225"/>
    </row>
    <row r="4130" spans="1:16" s="281" customFormat="1" ht="24" customHeight="1">
      <c r="A4130" s="473"/>
      <c r="B4130" s="443"/>
      <c r="C4130" s="443"/>
      <c r="D4130" s="43"/>
      <c r="E4130" s="474"/>
      <c r="K4130" s="391"/>
      <c r="L4130" s="225"/>
      <c r="M4130" s="225"/>
      <c r="N4130" s="225"/>
      <c r="O4130" s="225"/>
      <c r="P4130" s="225"/>
    </row>
    <row r="4131" spans="1:16" s="281" customFormat="1" ht="24" customHeight="1">
      <c r="A4131" s="473"/>
      <c r="B4131" s="443"/>
      <c r="C4131" s="443"/>
      <c r="D4131" s="43"/>
      <c r="E4131" s="474"/>
      <c r="K4131" s="391"/>
      <c r="L4131" s="225"/>
      <c r="M4131" s="225"/>
      <c r="N4131" s="225"/>
      <c r="O4131" s="225"/>
      <c r="P4131" s="225"/>
    </row>
    <row r="4132" spans="1:16" s="281" customFormat="1" ht="24" customHeight="1">
      <c r="A4132" s="473"/>
      <c r="B4132" s="443"/>
      <c r="C4132" s="443"/>
      <c r="D4132" s="43"/>
      <c r="E4132" s="474"/>
      <c r="K4132" s="391"/>
      <c r="L4132" s="225"/>
      <c r="M4132" s="225"/>
      <c r="N4132" s="225"/>
      <c r="O4132" s="225"/>
      <c r="P4132" s="225"/>
    </row>
    <row r="4133" spans="1:16" s="281" customFormat="1" ht="24" customHeight="1">
      <c r="A4133" s="473"/>
      <c r="B4133" s="443"/>
      <c r="C4133" s="443"/>
      <c r="D4133" s="43"/>
      <c r="E4133" s="474"/>
      <c r="K4133" s="391"/>
      <c r="L4133" s="225"/>
      <c r="M4133" s="225"/>
      <c r="N4133" s="225"/>
      <c r="O4133" s="225"/>
      <c r="P4133" s="225"/>
    </row>
    <row r="4134" spans="1:16" s="281" customFormat="1" ht="24" customHeight="1">
      <c r="A4134" s="473"/>
      <c r="B4134" s="443"/>
      <c r="C4134" s="443"/>
      <c r="D4134" s="43"/>
      <c r="E4134" s="474"/>
      <c r="K4134" s="391"/>
      <c r="L4134" s="225"/>
      <c r="M4134" s="225"/>
      <c r="N4134" s="225"/>
      <c r="O4134" s="225"/>
      <c r="P4134" s="225"/>
    </row>
    <row r="4135" spans="1:16" s="281" customFormat="1" ht="24" customHeight="1">
      <c r="A4135" s="473"/>
      <c r="B4135" s="443"/>
      <c r="C4135" s="443"/>
      <c r="D4135" s="43"/>
      <c r="E4135" s="474"/>
      <c r="K4135" s="391"/>
      <c r="L4135" s="225"/>
      <c r="M4135" s="225"/>
      <c r="N4135" s="225"/>
      <c r="O4135" s="225"/>
      <c r="P4135" s="225"/>
    </row>
    <row r="4136" spans="1:16" s="281" customFormat="1" ht="24" customHeight="1">
      <c r="A4136" s="473"/>
      <c r="B4136" s="443"/>
      <c r="C4136" s="443"/>
      <c r="D4136" s="43"/>
      <c r="E4136" s="474"/>
      <c r="K4136" s="391"/>
      <c r="L4136" s="225"/>
      <c r="M4136" s="225"/>
      <c r="N4136" s="225"/>
      <c r="O4136" s="225"/>
      <c r="P4136" s="225"/>
    </row>
    <row r="4137" spans="1:16" s="281" customFormat="1" ht="24" customHeight="1">
      <c r="A4137" s="473"/>
      <c r="B4137" s="443"/>
      <c r="C4137" s="443"/>
      <c r="D4137" s="43"/>
      <c r="E4137" s="474"/>
      <c r="K4137" s="391"/>
      <c r="L4137" s="225"/>
      <c r="M4137" s="225"/>
      <c r="N4137" s="225"/>
      <c r="O4137" s="225"/>
      <c r="P4137" s="225"/>
    </row>
    <row r="4138" spans="1:16" s="281" customFormat="1" ht="24" customHeight="1">
      <c r="A4138" s="473"/>
      <c r="B4138" s="443"/>
      <c r="C4138" s="443"/>
      <c r="D4138" s="43"/>
      <c r="E4138" s="474"/>
      <c r="K4138" s="391"/>
      <c r="L4138" s="225"/>
      <c r="M4138" s="225"/>
      <c r="N4138" s="225"/>
      <c r="O4138" s="225"/>
      <c r="P4138" s="225"/>
    </row>
    <row r="4139" spans="1:16" s="281" customFormat="1" ht="24" customHeight="1">
      <c r="A4139" s="473"/>
      <c r="B4139" s="443"/>
      <c r="C4139" s="443"/>
      <c r="D4139" s="43"/>
      <c r="E4139" s="474"/>
      <c r="K4139" s="391"/>
      <c r="L4139" s="225"/>
      <c r="M4139" s="225"/>
      <c r="N4139" s="225"/>
      <c r="O4139" s="225"/>
      <c r="P4139" s="225"/>
    </row>
    <row r="4140" spans="1:16" s="281" customFormat="1" ht="24" customHeight="1">
      <c r="A4140" s="473"/>
      <c r="B4140" s="443"/>
      <c r="C4140" s="443"/>
      <c r="D4140" s="43"/>
      <c r="E4140" s="474"/>
      <c r="K4140" s="391"/>
      <c r="L4140" s="225"/>
      <c r="M4140" s="225"/>
      <c r="N4140" s="225"/>
      <c r="O4140" s="225"/>
      <c r="P4140" s="225"/>
    </row>
    <row r="4141" spans="1:16" s="281" customFormat="1" ht="24" customHeight="1">
      <c r="A4141" s="473"/>
      <c r="B4141" s="443"/>
      <c r="C4141" s="443"/>
      <c r="D4141" s="43"/>
      <c r="E4141" s="474"/>
      <c r="K4141" s="391"/>
      <c r="L4141" s="225"/>
      <c r="M4141" s="225"/>
      <c r="N4141" s="225"/>
      <c r="O4141" s="225"/>
      <c r="P4141" s="225"/>
    </row>
    <row r="4142" spans="1:16" s="281" customFormat="1" ht="24" customHeight="1">
      <c r="A4142" s="473"/>
      <c r="B4142" s="443"/>
      <c r="C4142" s="443"/>
      <c r="D4142" s="43"/>
      <c r="E4142" s="474"/>
      <c r="K4142" s="391"/>
      <c r="L4142" s="225"/>
      <c r="M4142" s="225"/>
      <c r="N4142" s="225"/>
      <c r="O4142" s="225"/>
      <c r="P4142" s="225"/>
    </row>
    <row r="4143" spans="1:16" s="281" customFormat="1" ht="24" customHeight="1">
      <c r="A4143" s="473"/>
      <c r="B4143" s="443"/>
      <c r="C4143" s="443"/>
      <c r="D4143" s="43"/>
      <c r="E4143" s="474"/>
      <c r="K4143" s="391"/>
      <c r="L4143" s="225"/>
      <c r="M4143" s="225"/>
      <c r="N4143" s="225"/>
      <c r="O4143" s="225"/>
      <c r="P4143" s="225"/>
    </row>
    <row r="4144" spans="1:16" s="281" customFormat="1" ht="24" customHeight="1">
      <c r="A4144" s="473"/>
      <c r="B4144" s="443"/>
      <c r="C4144" s="443"/>
      <c r="D4144" s="43"/>
      <c r="E4144" s="474"/>
      <c r="K4144" s="391"/>
      <c r="L4144" s="225"/>
      <c r="M4144" s="225"/>
      <c r="N4144" s="225"/>
      <c r="O4144" s="225"/>
      <c r="P4144" s="225"/>
    </row>
    <row r="4145" spans="1:16" s="281" customFormat="1" ht="24" customHeight="1">
      <c r="A4145" s="473"/>
      <c r="B4145" s="443"/>
      <c r="C4145" s="443"/>
      <c r="D4145" s="43"/>
      <c r="E4145" s="474"/>
      <c r="K4145" s="391"/>
      <c r="L4145" s="225"/>
      <c r="M4145" s="225"/>
      <c r="N4145" s="225"/>
      <c r="O4145" s="225"/>
      <c r="P4145" s="225"/>
    </row>
    <row r="4146" spans="1:16" s="281" customFormat="1" ht="24" customHeight="1">
      <c r="A4146" s="473"/>
      <c r="B4146" s="443"/>
      <c r="C4146" s="443"/>
      <c r="D4146" s="43"/>
      <c r="E4146" s="474"/>
      <c r="K4146" s="391"/>
      <c r="L4146" s="225"/>
      <c r="M4146" s="225"/>
      <c r="N4146" s="225"/>
      <c r="O4146" s="225"/>
      <c r="P4146" s="225"/>
    </row>
    <row r="4147" spans="1:16" s="281" customFormat="1" ht="24" customHeight="1">
      <c r="A4147" s="473"/>
      <c r="B4147" s="443"/>
      <c r="C4147" s="443"/>
      <c r="D4147" s="43"/>
      <c r="E4147" s="474"/>
      <c r="K4147" s="391"/>
      <c r="L4147" s="225"/>
      <c r="M4147" s="225"/>
      <c r="N4147" s="225"/>
      <c r="O4147" s="225"/>
      <c r="P4147" s="225"/>
    </row>
    <row r="4148" spans="1:16" s="281" customFormat="1" ht="24" customHeight="1">
      <c r="A4148" s="473"/>
      <c r="B4148" s="443"/>
      <c r="C4148" s="443"/>
      <c r="D4148" s="43"/>
      <c r="E4148" s="474"/>
      <c r="K4148" s="391"/>
      <c r="L4148" s="225"/>
      <c r="M4148" s="225"/>
      <c r="N4148" s="225"/>
      <c r="O4148" s="225"/>
      <c r="P4148" s="225"/>
    </row>
    <row r="4149" spans="1:16" s="281" customFormat="1" ht="24" customHeight="1">
      <c r="A4149" s="473"/>
      <c r="B4149" s="443"/>
      <c r="C4149" s="443"/>
      <c r="D4149" s="43"/>
      <c r="E4149" s="474"/>
      <c r="K4149" s="391"/>
      <c r="L4149" s="225"/>
      <c r="M4149" s="225"/>
      <c r="N4149" s="225"/>
      <c r="O4149" s="225"/>
      <c r="P4149" s="225"/>
    </row>
    <row r="4150" spans="1:16" s="281" customFormat="1" ht="24" customHeight="1">
      <c r="A4150" s="473"/>
      <c r="B4150" s="443"/>
      <c r="C4150" s="443"/>
      <c r="D4150" s="43"/>
      <c r="E4150" s="474"/>
      <c r="K4150" s="391"/>
      <c r="L4150" s="225"/>
      <c r="M4150" s="225"/>
      <c r="N4150" s="225"/>
      <c r="O4150" s="225"/>
      <c r="P4150" s="225"/>
    </row>
    <row r="4151" spans="1:16" s="281" customFormat="1" ht="24" customHeight="1">
      <c r="A4151" s="473"/>
      <c r="B4151" s="443"/>
      <c r="C4151" s="443"/>
      <c r="D4151" s="43"/>
      <c r="E4151" s="474"/>
      <c r="K4151" s="391"/>
      <c r="L4151" s="225"/>
      <c r="M4151" s="225"/>
      <c r="N4151" s="225"/>
      <c r="O4151" s="225"/>
      <c r="P4151" s="225"/>
    </row>
    <row r="4152" spans="1:16" s="281" customFormat="1" ht="24" customHeight="1">
      <c r="A4152" s="473"/>
      <c r="B4152" s="443"/>
      <c r="C4152" s="443"/>
      <c r="D4152" s="43"/>
      <c r="E4152" s="474"/>
      <c r="K4152" s="391"/>
      <c r="L4152" s="225"/>
      <c r="M4152" s="225"/>
      <c r="N4152" s="225"/>
      <c r="O4152" s="225"/>
      <c r="P4152" s="225"/>
    </row>
    <row r="4153" spans="1:16" s="281" customFormat="1" ht="24" customHeight="1">
      <c r="A4153" s="473"/>
      <c r="B4153" s="443"/>
      <c r="C4153" s="443"/>
      <c r="D4153" s="43"/>
      <c r="E4153" s="474"/>
      <c r="K4153" s="391"/>
      <c r="L4153" s="225"/>
      <c r="M4153" s="225"/>
      <c r="N4153" s="225"/>
      <c r="O4153" s="225"/>
      <c r="P4153" s="225"/>
    </row>
    <row r="4154" spans="1:16" s="281" customFormat="1" ht="24" customHeight="1">
      <c r="A4154" s="473"/>
      <c r="B4154" s="443"/>
      <c r="C4154" s="443"/>
      <c r="D4154" s="43"/>
      <c r="E4154" s="474"/>
      <c r="K4154" s="391"/>
      <c r="L4154" s="225"/>
      <c r="M4154" s="225"/>
      <c r="N4154" s="225"/>
      <c r="O4154" s="225"/>
      <c r="P4154" s="225"/>
    </row>
    <row r="4155" spans="1:16" s="281" customFormat="1" ht="24" customHeight="1">
      <c r="A4155" s="473"/>
      <c r="B4155" s="443"/>
      <c r="C4155" s="443"/>
      <c r="D4155" s="43"/>
      <c r="E4155" s="474"/>
      <c r="K4155" s="391"/>
      <c r="L4155" s="225"/>
      <c r="M4155" s="225"/>
      <c r="N4155" s="225"/>
      <c r="O4155" s="225"/>
      <c r="P4155" s="225"/>
    </row>
    <row r="4156" spans="1:16" s="281" customFormat="1" ht="24" customHeight="1">
      <c r="A4156" s="473"/>
      <c r="B4156" s="443"/>
      <c r="C4156" s="443"/>
      <c r="D4156" s="43"/>
      <c r="E4156" s="474"/>
      <c r="K4156" s="391"/>
      <c r="L4156" s="225"/>
      <c r="M4156" s="225"/>
      <c r="N4156" s="225"/>
      <c r="O4156" s="225"/>
      <c r="P4156" s="225"/>
    </row>
    <row r="4157" spans="1:16" s="281" customFormat="1" ht="24" customHeight="1">
      <c r="A4157" s="473"/>
      <c r="B4157" s="443"/>
      <c r="C4157" s="443"/>
      <c r="D4157" s="43"/>
      <c r="E4157" s="474"/>
      <c r="K4157" s="391"/>
      <c r="L4157" s="225"/>
      <c r="M4157" s="225"/>
      <c r="N4157" s="225"/>
      <c r="O4157" s="225"/>
      <c r="P4157" s="225"/>
    </row>
    <row r="4158" spans="1:16" s="281" customFormat="1" ht="24" customHeight="1">
      <c r="A4158" s="473"/>
      <c r="B4158" s="443"/>
      <c r="C4158" s="443"/>
      <c r="D4158" s="43"/>
      <c r="E4158" s="474"/>
      <c r="K4158" s="391"/>
      <c r="L4158" s="225"/>
      <c r="M4158" s="225"/>
      <c r="N4158" s="225"/>
      <c r="O4158" s="225"/>
      <c r="P4158" s="225"/>
    </row>
    <row r="4159" spans="1:16" s="281" customFormat="1" ht="24" customHeight="1">
      <c r="A4159" s="473"/>
      <c r="B4159" s="443"/>
      <c r="C4159" s="443"/>
      <c r="D4159" s="43"/>
      <c r="E4159" s="474"/>
      <c r="K4159" s="391"/>
      <c r="L4159" s="225"/>
      <c r="M4159" s="225"/>
      <c r="N4159" s="225"/>
      <c r="O4159" s="225"/>
      <c r="P4159" s="225"/>
    </row>
    <row r="4160" spans="1:16" s="281" customFormat="1" ht="24" customHeight="1">
      <c r="A4160" s="473"/>
      <c r="B4160" s="443"/>
      <c r="C4160" s="443"/>
      <c r="D4160" s="43"/>
      <c r="E4160" s="474"/>
      <c r="K4160" s="391"/>
      <c r="L4160" s="225"/>
      <c r="M4160" s="225"/>
      <c r="N4160" s="225"/>
      <c r="O4160" s="225"/>
      <c r="P4160" s="225"/>
    </row>
    <row r="4161" spans="1:16" s="281" customFormat="1" ht="24" customHeight="1">
      <c r="A4161" s="473"/>
      <c r="B4161" s="443"/>
      <c r="C4161" s="443"/>
      <c r="D4161" s="43"/>
      <c r="E4161" s="474"/>
      <c r="K4161" s="391"/>
      <c r="L4161" s="225"/>
      <c r="M4161" s="225"/>
      <c r="N4161" s="225"/>
      <c r="O4161" s="225"/>
      <c r="P4161" s="225"/>
    </row>
    <row r="4162" spans="1:16" s="281" customFormat="1" ht="24" customHeight="1">
      <c r="A4162" s="473"/>
      <c r="B4162" s="443"/>
      <c r="C4162" s="443"/>
      <c r="D4162" s="43"/>
      <c r="E4162" s="474"/>
      <c r="K4162" s="391"/>
      <c r="L4162" s="225"/>
      <c r="M4162" s="225"/>
      <c r="N4162" s="225"/>
      <c r="O4162" s="225"/>
      <c r="P4162" s="225"/>
    </row>
    <row r="4163" spans="1:16" s="281" customFormat="1" ht="24" customHeight="1">
      <c r="A4163" s="473"/>
      <c r="B4163" s="443"/>
      <c r="C4163" s="443"/>
      <c r="D4163" s="43"/>
      <c r="E4163" s="474"/>
      <c r="K4163" s="391"/>
      <c r="L4163" s="225"/>
      <c r="M4163" s="225"/>
      <c r="N4163" s="225"/>
      <c r="O4163" s="225"/>
      <c r="P4163" s="225"/>
    </row>
    <row r="4164" spans="1:16" s="281" customFormat="1" ht="24" customHeight="1">
      <c r="A4164" s="473"/>
      <c r="B4164" s="443"/>
      <c r="C4164" s="443"/>
      <c r="D4164" s="43"/>
      <c r="E4164" s="474"/>
      <c r="K4164" s="391"/>
      <c r="L4164" s="225"/>
      <c r="M4164" s="225"/>
      <c r="N4164" s="225"/>
      <c r="O4164" s="225"/>
      <c r="P4164" s="225"/>
    </row>
    <row r="4165" spans="1:16" s="281" customFormat="1" ht="24" customHeight="1">
      <c r="A4165" s="473"/>
      <c r="B4165" s="443"/>
      <c r="C4165" s="443"/>
      <c r="D4165" s="43"/>
      <c r="E4165" s="474"/>
      <c r="K4165" s="391"/>
      <c r="L4165" s="225"/>
      <c r="M4165" s="225"/>
      <c r="N4165" s="225"/>
      <c r="O4165" s="225"/>
      <c r="P4165" s="225"/>
    </row>
    <row r="4166" spans="1:16" s="281" customFormat="1" ht="24" customHeight="1">
      <c r="A4166" s="473"/>
      <c r="B4166" s="443"/>
      <c r="C4166" s="443"/>
      <c r="D4166" s="43"/>
      <c r="E4166" s="474"/>
      <c r="K4166" s="391"/>
      <c r="L4166" s="225"/>
      <c r="M4166" s="225"/>
      <c r="N4166" s="225"/>
      <c r="O4166" s="225"/>
      <c r="P4166" s="225"/>
    </row>
    <row r="4167" spans="1:16" s="281" customFormat="1" ht="24" customHeight="1">
      <c r="A4167" s="473"/>
      <c r="B4167" s="443"/>
      <c r="C4167" s="443"/>
      <c r="D4167" s="43"/>
      <c r="E4167" s="474"/>
      <c r="K4167" s="391"/>
      <c r="L4167" s="225"/>
      <c r="M4167" s="225"/>
      <c r="N4167" s="225"/>
      <c r="O4167" s="225"/>
      <c r="P4167" s="225"/>
    </row>
    <row r="4168" spans="1:16" s="281" customFormat="1" ht="24" customHeight="1">
      <c r="A4168" s="473"/>
      <c r="B4168" s="443"/>
      <c r="C4168" s="443"/>
      <c r="D4168" s="43"/>
      <c r="E4168" s="474"/>
      <c r="K4168" s="391"/>
      <c r="L4168" s="225"/>
      <c r="M4168" s="225"/>
      <c r="N4168" s="225"/>
      <c r="O4168" s="225"/>
      <c r="P4168" s="225"/>
    </row>
    <row r="4169" spans="1:16" s="281" customFormat="1" ht="24" customHeight="1">
      <c r="A4169" s="473"/>
      <c r="B4169" s="443"/>
      <c r="C4169" s="443"/>
      <c r="D4169" s="43"/>
      <c r="E4169" s="474"/>
      <c r="K4169" s="391"/>
      <c r="L4169" s="225"/>
      <c r="M4169" s="225"/>
      <c r="N4169" s="225"/>
      <c r="O4169" s="225"/>
      <c r="P4169" s="225"/>
    </row>
    <row r="4170" spans="1:16" s="281" customFormat="1" ht="24" customHeight="1">
      <c r="A4170" s="473"/>
      <c r="B4170" s="443"/>
      <c r="C4170" s="443"/>
      <c r="D4170" s="43"/>
      <c r="E4170" s="474"/>
      <c r="K4170" s="391"/>
      <c r="L4170" s="225"/>
      <c r="M4170" s="225"/>
      <c r="N4170" s="225"/>
      <c r="O4170" s="225"/>
      <c r="P4170" s="225"/>
    </row>
    <row r="4171" spans="1:16" s="281" customFormat="1" ht="24" customHeight="1">
      <c r="A4171" s="473"/>
      <c r="B4171" s="443"/>
      <c r="C4171" s="443"/>
      <c r="D4171" s="43"/>
      <c r="E4171" s="474"/>
      <c r="K4171" s="391"/>
      <c r="L4171" s="225"/>
      <c r="M4171" s="225"/>
      <c r="N4171" s="225"/>
      <c r="O4171" s="225"/>
      <c r="P4171" s="225"/>
    </row>
    <row r="4172" spans="1:16" s="281" customFormat="1" ht="24" customHeight="1">
      <c r="A4172" s="473"/>
      <c r="B4172" s="443"/>
      <c r="C4172" s="443"/>
      <c r="D4172" s="43"/>
      <c r="E4172" s="474"/>
      <c r="K4172" s="391"/>
      <c r="L4172" s="225"/>
      <c r="M4172" s="225"/>
      <c r="N4172" s="225"/>
      <c r="O4172" s="225"/>
      <c r="P4172" s="225"/>
    </row>
    <row r="4173" spans="1:16" s="281" customFormat="1" ht="24" customHeight="1">
      <c r="A4173" s="473"/>
      <c r="B4173" s="443"/>
      <c r="C4173" s="443"/>
      <c r="D4173" s="43"/>
      <c r="E4173" s="474"/>
      <c r="K4173" s="391"/>
      <c r="L4173" s="225"/>
      <c r="M4173" s="225"/>
      <c r="N4173" s="225"/>
      <c r="O4173" s="225"/>
      <c r="P4173" s="225"/>
    </row>
    <row r="4174" spans="1:16" s="281" customFormat="1" ht="24" customHeight="1">
      <c r="A4174" s="473"/>
      <c r="B4174" s="443"/>
      <c r="C4174" s="443"/>
      <c r="D4174" s="43"/>
      <c r="E4174" s="474"/>
      <c r="K4174" s="391"/>
      <c r="L4174" s="225"/>
      <c r="M4174" s="225"/>
      <c r="N4174" s="225"/>
      <c r="O4174" s="225"/>
      <c r="P4174" s="225"/>
    </row>
    <row r="4175" spans="1:16" s="281" customFormat="1" ht="24" customHeight="1">
      <c r="A4175" s="473"/>
      <c r="B4175" s="443"/>
      <c r="C4175" s="443"/>
      <c r="D4175" s="43"/>
      <c r="E4175" s="474"/>
      <c r="K4175" s="391"/>
      <c r="L4175" s="225"/>
      <c r="M4175" s="225"/>
      <c r="N4175" s="225"/>
      <c r="O4175" s="225"/>
      <c r="P4175" s="225"/>
    </row>
    <row r="4176" spans="1:16" s="281" customFormat="1" ht="24" customHeight="1">
      <c r="A4176" s="473"/>
      <c r="B4176" s="443"/>
      <c r="C4176" s="443"/>
      <c r="D4176" s="43"/>
      <c r="E4176" s="474"/>
      <c r="K4176" s="391"/>
      <c r="L4176" s="225"/>
      <c r="M4176" s="225"/>
      <c r="N4176" s="225"/>
      <c r="O4176" s="225"/>
      <c r="P4176" s="225"/>
    </row>
    <row r="4177" spans="1:16" s="281" customFormat="1" ht="24" customHeight="1">
      <c r="A4177" s="473"/>
      <c r="B4177" s="443"/>
      <c r="C4177" s="443"/>
      <c r="D4177" s="43"/>
      <c r="E4177" s="474"/>
      <c r="K4177" s="391"/>
      <c r="L4177" s="225"/>
      <c r="M4177" s="225"/>
      <c r="N4177" s="225"/>
      <c r="O4177" s="225"/>
      <c r="P4177" s="225"/>
    </row>
    <row r="4178" spans="1:16" s="281" customFormat="1" ht="24" customHeight="1">
      <c r="A4178" s="473"/>
      <c r="B4178" s="443"/>
      <c r="C4178" s="443"/>
      <c r="D4178" s="43"/>
      <c r="E4178" s="474"/>
      <c r="K4178" s="391"/>
      <c r="L4178" s="225"/>
      <c r="M4178" s="225"/>
      <c r="N4178" s="225"/>
      <c r="O4178" s="225"/>
      <c r="P4178" s="225"/>
    </row>
    <row r="4179" spans="1:16" s="281" customFormat="1" ht="24" customHeight="1">
      <c r="A4179" s="473"/>
      <c r="B4179" s="443"/>
      <c r="C4179" s="443"/>
      <c r="D4179" s="43"/>
      <c r="E4179" s="474"/>
      <c r="K4179" s="391"/>
      <c r="L4179" s="225"/>
      <c r="M4179" s="225"/>
      <c r="N4179" s="225"/>
      <c r="O4179" s="225"/>
      <c r="P4179" s="225"/>
    </row>
    <row r="4180" spans="1:16" s="281" customFormat="1" ht="24" customHeight="1">
      <c r="A4180" s="473"/>
      <c r="B4180" s="443"/>
      <c r="C4180" s="443"/>
      <c r="D4180" s="43"/>
      <c r="E4180" s="474"/>
      <c r="K4180" s="391"/>
      <c r="L4180" s="225"/>
      <c r="M4180" s="225"/>
      <c r="N4180" s="225"/>
      <c r="O4180" s="225"/>
      <c r="P4180" s="225"/>
    </row>
    <row r="4181" spans="1:16" s="281" customFormat="1" ht="24" customHeight="1">
      <c r="A4181" s="473"/>
      <c r="B4181" s="443"/>
      <c r="C4181" s="443"/>
      <c r="D4181" s="43"/>
      <c r="E4181" s="474"/>
      <c r="K4181" s="391"/>
      <c r="L4181" s="225"/>
      <c r="M4181" s="225"/>
      <c r="N4181" s="225"/>
      <c r="O4181" s="225"/>
      <c r="P4181" s="225"/>
    </row>
    <row r="4182" spans="1:16" s="281" customFormat="1" ht="24" customHeight="1">
      <c r="A4182" s="473"/>
      <c r="B4182" s="443"/>
      <c r="C4182" s="443"/>
      <c r="D4182" s="43"/>
      <c r="E4182" s="474"/>
      <c r="K4182" s="391"/>
      <c r="L4182" s="225"/>
      <c r="M4182" s="225"/>
      <c r="N4182" s="225"/>
      <c r="O4182" s="225"/>
      <c r="P4182" s="225"/>
    </row>
    <row r="4183" spans="1:16" s="281" customFormat="1" ht="24" customHeight="1">
      <c r="A4183" s="473"/>
      <c r="B4183" s="443"/>
      <c r="C4183" s="443"/>
      <c r="D4183" s="43"/>
      <c r="E4183" s="474"/>
      <c r="K4183" s="391"/>
      <c r="L4183" s="225"/>
      <c r="M4183" s="225"/>
      <c r="N4183" s="225"/>
      <c r="O4183" s="225"/>
      <c r="P4183" s="225"/>
    </row>
    <row r="4184" spans="1:16" s="281" customFormat="1" ht="24" customHeight="1">
      <c r="A4184" s="473"/>
      <c r="B4184" s="443"/>
      <c r="C4184" s="443"/>
      <c r="D4184" s="43"/>
      <c r="E4184" s="474"/>
      <c r="K4184" s="391"/>
      <c r="L4184" s="225"/>
      <c r="M4184" s="225"/>
      <c r="N4184" s="225"/>
      <c r="O4184" s="225"/>
      <c r="P4184" s="225"/>
    </row>
    <row r="4185" spans="1:16" s="281" customFormat="1" ht="24" customHeight="1">
      <c r="A4185" s="473"/>
      <c r="B4185" s="443"/>
      <c r="C4185" s="443"/>
      <c r="D4185" s="43"/>
      <c r="E4185" s="474"/>
      <c r="K4185" s="391"/>
      <c r="L4185" s="225"/>
      <c r="M4185" s="225"/>
      <c r="N4185" s="225"/>
      <c r="O4185" s="225"/>
      <c r="P4185" s="225"/>
    </row>
    <row r="4186" spans="1:16" s="281" customFormat="1" ht="24" customHeight="1">
      <c r="A4186" s="473"/>
      <c r="B4186" s="443"/>
      <c r="C4186" s="443"/>
      <c r="D4186" s="43"/>
      <c r="E4186" s="474"/>
      <c r="K4186" s="391"/>
      <c r="L4186" s="225"/>
      <c r="M4186" s="225"/>
      <c r="N4186" s="225"/>
      <c r="O4186" s="225"/>
      <c r="P4186" s="225"/>
    </row>
    <row r="4187" spans="1:16" s="281" customFormat="1" ht="24" customHeight="1">
      <c r="A4187" s="473"/>
      <c r="B4187" s="443"/>
      <c r="C4187" s="443"/>
      <c r="D4187" s="43"/>
      <c r="E4187" s="474"/>
      <c r="K4187" s="391"/>
      <c r="L4187" s="225"/>
      <c r="M4187" s="225"/>
      <c r="N4187" s="225"/>
      <c r="O4187" s="225"/>
      <c r="P4187" s="225"/>
    </row>
    <row r="4188" spans="1:16" s="281" customFormat="1" ht="24" customHeight="1">
      <c r="A4188" s="473"/>
      <c r="B4188" s="443"/>
      <c r="C4188" s="443"/>
      <c r="D4188" s="43"/>
      <c r="E4188" s="474"/>
      <c r="K4188" s="391"/>
      <c r="L4188" s="225"/>
      <c r="M4188" s="225"/>
      <c r="N4188" s="225"/>
      <c r="O4188" s="225"/>
      <c r="P4188" s="225"/>
    </row>
    <row r="4189" spans="1:16" s="281" customFormat="1" ht="24" customHeight="1">
      <c r="A4189" s="473"/>
      <c r="B4189" s="443"/>
      <c r="C4189" s="443"/>
      <c r="D4189" s="43"/>
      <c r="E4189" s="474"/>
      <c r="K4189" s="391"/>
      <c r="L4189" s="225"/>
      <c r="M4189" s="225"/>
      <c r="N4189" s="225"/>
      <c r="O4189" s="225"/>
      <c r="P4189" s="225"/>
    </row>
    <row r="4190" spans="1:16" s="281" customFormat="1" ht="24" customHeight="1">
      <c r="A4190" s="473"/>
      <c r="B4190" s="443"/>
      <c r="C4190" s="443"/>
      <c r="D4190" s="43"/>
      <c r="E4190" s="474"/>
      <c r="K4190" s="391"/>
      <c r="L4190" s="225"/>
      <c r="M4190" s="225"/>
      <c r="N4190" s="225"/>
      <c r="O4190" s="225"/>
      <c r="P4190" s="225"/>
    </row>
    <row r="4191" spans="1:16" s="281" customFormat="1" ht="24" customHeight="1">
      <c r="A4191" s="473"/>
      <c r="B4191" s="443"/>
      <c r="C4191" s="443"/>
      <c r="D4191" s="43"/>
      <c r="E4191" s="474"/>
      <c r="K4191" s="391"/>
      <c r="L4191" s="225"/>
      <c r="M4191" s="225"/>
      <c r="N4191" s="225"/>
      <c r="O4191" s="225"/>
      <c r="P4191" s="225"/>
    </row>
    <row r="4192" spans="1:16" s="281" customFormat="1" ht="24" customHeight="1">
      <c r="A4192" s="473"/>
      <c r="B4192" s="443"/>
      <c r="C4192" s="443"/>
      <c r="D4192" s="43"/>
      <c r="E4192" s="474"/>
      <c r="K4192" s="391"/>
      <c r="L4192" s="225"/>
      <c r="M4192" s="225"/>
      <c r="N4192" s="225"/>
      <c r="O4192" s="225"/>
      <c r="P4192" s="225"/>
    </row>
    <row r="4193" spans="1:16" s="281" customFormat="1" ht="24" customHeight="1">
      <c r="A4193" s="473"/>
      <c r="B4193" s="443"/>
      <c r="C4193" s="443"/>
      <c r="D4193" s="43"/>
      <c r="E4193" s="474"/>
      <c r="K4193" s="391"/>
      <c r="L4193" s="225"/>
      <c r="M4193" s="225"/>
      <c r="N4193" s="225"/>
      <c r="O4193" s="225"/>
      <c r="P4193" s="225"/>
    </row>
    <row r="4194" spans="1:16" s="281" customFormat="1" ht="24" customHeight="1">
      <c r="A4194" s="473"/>
      <c r="B4194" s="443"/>
      <c r="C4194" s="443"/>
      <c r="D4194" s="43"/>
      <c r="E4194" s="474"/>
      <c r="K4194" s="391"/>
      <c r="L4194" s="225"/>
      <c r="M4194" s="225"/>
      <c r="N4194" s="225"/>
      <c r="O4194" s="225"/>
      <c r="P4194" s="225"/>
    </row>
    <row r="4195" spans="1:16" s="281" customFormat="1" ht="24" customHeight="1">
      <c r="A4195" s="473"/>
      <c r="B4195" s="443"/>
      <c r="C4195" s="443"/>
      <c r="D4195" s="43"/>
      <c r="E4195" s="474"/>
      <c r="K4195" s="391"/>
      <c r="L4195" s="225"/>
      <c r="M4195" s="225"/>
      <c r="N4195" s="225"/>
      <c r="O4195" s="225"/>
      <c r="P4195" s="225"/>
    </row>
    <row r="4196" spans="1:16" s="281" customFormat="1" ht="24" customHeight="1">
      <c r="A4196" s="473"/>
      <c r="B4196" s="443"/>
      <c r="C4196" s="443"/>
      <c r="D4196" s="43"/>
      <c r="E4196" s="474"/>
      <c r="K4196" s="391"/>
      <c r="L4196" s="225"/>
      <c r="M4196" s="225"/>
      <c r="N4196" s="225"/>
      <c r="O4196" s="225"/>
      <c r="P4196" s="225"/>
    </row>
    <row r="4197" spans="1:16" s="281" customFormat="1" ht="24" customHeight="1">
      <c r="A4197" s="473"/>
      <c r="B4197" s="443"/>
      <c r="C4197" s="443"/>
      <c r="D4197" s="43"/>
      <c r="E4197" s="474"/>
      <c r="K4197" s="391"/>
      <c r="L4197" s="225"/>
      <c r="M4197" s="225"/>
      <c r="N4197" s="225"/>
      <c r="O4197" s="225"/>
      <c r="P4197" s="225"/>
    </row>
    <row r="4198" spans="1:16" s="281" customFormat="1" ht="24" customHeight="1">
      <c r="A4198" s="473"/>
      <c r="B4198" s="443"/>
      <c r="C4198" s="443"/>
      <c r="D4198" s="43"/>
      <c r="E4198" s="474"/>
      <c r="K4198" s="391"/>
      <c r="L4198" s="225"/>
      <c r="M4198" s="225"/>
      <c r="N4198" s="225"/>
      <c r="O4198" s="225"/>
      <c r="P4198" s="225"/>
    </row>
    <row r="4199" spans="1:16" s="281" customFormat="1" ht="24" customHeight="1">
      <c r="A4199" s="473"/>
      <c r="B4199" s="443"/>
      <c r="C4199" s="443"/>
      <c r="D4199" s="43"/>
      <c r="E4199" s="474"/>
      <c r="K4199" s="391"/>
      <c r="L4199" s="225"/>
      <c r="M4199" s="225"/>
      <c r="N4199" s="225"/>
      <c r="O4199" s="225"/>
      <c r="P4199" s="225"/>
    </row>
    <row r="4200" spans="1:16" s="281" customFormat="1" ht="24" customHeight="1">
      <c r="A4200" s="473"/>
      <c r="B4200" s="443"/>
      <c r="C4200" s="443"/>
      <c r="D4200" s="43"/>
      <c r="E4200" s="474"/>
      <c r="K4200" s="391"/>
      <c r="L4200" s="225"/>
      <c r="M4200" s="225"/>
      <c r="N4200" s="225"/>
      <c r="O4200" s="225"/>
      <c r="P4200" s="225"/>
    </row>
    <row r="4201" spans="1:16" s="281" customFormat="1" ht="24" customHeight="1">
      <c r="A4201" s="473"/>
      <c r="B4201" s="443"/>
      <c r="C4201" s="443"/>
      <c r="D4201" s="43"/>
      <c r="E4201" s="474"/>
      <c r="K4201" s="391"/>
      <c r="L4201" s="225"/>
      <c r="M4201" s="225"/>
      <c r="N4201" s="225"/>
      <c r="O4201" s="225"/>
      <c r="P4201" s="225"/>
    </row>
    <row r="4202" spans="1:16" s="281" customFormat="1" ht="24" customHeight="1">
      <c r="A4202" s="473"/>
      <c r="B4202" s="443"/>
      <c r="C4202" s="443"/>
      <c r="D4202" s="43"/>
      <c r="E4202" s="474"/>
      <c r="K4202" s="391"/>
      <c r="L4202" s="225"/>
      <c r="M4202" s="225"/>
      <c r="N4202" s="225"/>
      <c r="O4202" s="225"/>
      <c r="P4202" s="225"/>
    </row>
    <row r="4203" spans="1:16" s="281" customFormat="1" ht="24" customHeight="1">
      <c r="A4203" s="473"/>
      <c r="B4203" s="443"/>
      <c r="C4203" s="443"/>
      <c r="D4203" s="43"/>
      <c r="E4203" s="474"/>
      <c r="K4203" s="391"/>
      <c r="L4203" s="225"/>
      <c r="M4203" s="225"/>
      <c r="N4203" s="225"/>
      <c r="O4203" s="225"/>
      <c r="P4203" s="225"/>
    </row>
    <row r="4204" spans="1:16" s="281" customFormat="1" ht="24" customHeight="1">
      <c r="A4204" s="473"/>
      <c r="B4204" s="443"/>
      <c r="C4204" s="443"/>
      <c r="D4204" s="43"/>
      <c r="E4204" s="474"/>
      <c r="K4204" s="391"/>
      <c r="L4204" s="225"/>
      <c r="M4204" s="225"/>
      <c r="N4204" s="225"/>
      <c r="O4204" s="225"/>
      <c r="P4204" s="225"/>
    </row>
    <row r="4205" spans="1:16" s="281" customFormat="1" ht="24" customHeight="1">
      <c r="A4205" s="473"/>
      <c r="B4205" s="443"/>
      <c r="C4205" s="443"/>
      <c r="D4205" s="43"/>
      <c r="E4205" s="474"/>
      <c r="K4205" s="391"/>
      <c r="L4205" s="225"/>
      <c r="M4205" s="225"/>
      <c r="N4205" s="225"/>
      <c r="O4205" s="225"/>
      <c r="P4205" s="225"/>
    </row>
    <row r="4206" spans="1:16" s="281" customFormat="1" ht="24" customHeight="1">
      <c r="A4206" s="473"/>
      <c r="B4206" s="443"/>
      <c r="C4206" s="443"/>
      <c r="D4206" s="43"/>
      <c r="E4206" s="474"/>
      <c r="K4206" s="391"/>
      <c r="L4206" s="225"/>
      <c r="M4206" s="225"/>
      <c r="N4206" s="225"/>
      <c r="O4206" s="225"/>
      <c r="P4206" s="225"/>
    </row>
    <row r="4207" spans="1:16" s="281" customFormat="1" ht="24" customHeight="1">
      <c r="A4207" s="473"/>
      <c r="B4207" s="443"/>
      <c r="C4207" s="443"/>
      <c r="D4207" s="43"/>
      <c r="E4207" s="474"/>
      <c r="K4207" s="391"/>
      <c r="L4207" s="225"/>
      <c r="M4207" s="225"/>
      <c r="N4207" s="225"/>
      <c r="O4207" s="225"/>
      <c r="P4207" s="225"/>
    </row>
    <row r="4208" spans="1:16" s="281" customFormat="1" ht="24" customHeight="1">
      <c r="A4208" s="473"/>
      <c r="B4208" s="443"/>
      <c r="C4208" s="443"/>
      <c r="D4208" s="43"/>
      <c r="E4208" s="474"/>
      <c r="K4208" s="391"/>
      <c r="L4208" s="225"/>
      <c r="M4208" s="225"/>
      <c r="N4208" s="225"/>
      <c r="O4208" s="225"/>
      <c r="P4208" s="225"/>
    </row>
    <row r="4209" spans="1:16" s="281" customFormat="1" ht="24" customHeight="1">
      <c r="A4209" s="473"/>
      <c r="B4209" s="443"/>
      <c r="C4209" s="443"/>
      <c r="D4209" s="43"/>
      <c r="E4209" s="474"/>
      <c r="K4209" s="391"/>
      <c r="L4209" s="225"/>
      <c r="M4209" s="225"/>
      <c r="N4209" s="225"/>
      <c r="O4209" s="225"/>
      <c r="P4209" s="225"/>
    </row>
    <row r="4210" spans="1:16" s="281" customFormat="1" ht="24" customHeight="1">
      <c r="A4210" s="473"/>
      <c r="B4210" s="443"/>
      <c r="C4210" s="443"/>
      <c r="D4210" s="43"/>
      <c r="E4210" s="474"/>
      <c r="K4210" s="391"/>
      <c r="L4210" s="225"/>
      <c r="M4210" s="225"/>
      <c r="N4210" s="225"/>
      <c r="O4210" s="225"/>
      <c r="P4210" s="225"/>
    </row>
    <row r="4211" spans="1:16" s="281" customFormat="1" ht="24" customHeight="1">
      <c r="A4211" s="473"/>
      <c r="B4211" s="443"/>
      <c r="C4211" s="443"/>
      <c r="D4211" s="43"/>
      <c r="E4211" s="474"/>
      <c r="K4211" s="391"/>
      <c r="L4211" s="225"/>
      <c r="M4211" s="225"/>
      <c r="N4211" s="225"/>
      <c r="O4211" s="225"/>
      <c r="P4211" s="225"/>
    </row>
    <row r="4212" spans="1:16" s="281" customFormat="1" ht="24" customHeight="1">
      <c r="A4212" s="473"/>
      <c r="B4212" s="443"/>
      <c r="C4212" s="443"/>
      <c r="D4212" s="43"/>
      <c r="E4212" s="474"/>
      <c r="K4212" s="391"/>
      <c r="L4212" s="225"/>
      <c r="M4212" s="225"/>
      <c r="N4212" s="225"/>
      <c r="O4212" s="225"/>
      <c r="P4212" s="225"/>
    </row>
    <row r="4213" spans="1:16" s="281" customFormat="1" ht="24" customHeight="1">
      <c r="A4213" s="473"/>
      <c r="B4213" s="443"/>
      <c r="C4213" s="443"/>
      <c r="D4213" s="43"/>
      <c r="E4213" s="474"/>
      <c r="K4213" s="391"/>
      <c r="L4213" s="225"/>
      <c r="M4213" s="225"/>
      <c r="N4213" s="225"/>
      <c r="O4213" s="225"/>
      <c r="P4213" s="225"/>
    </row>
    <row r="4214" spans="1:16" s="281" customFormat="1" ht="24" customHeight="1">
      <c r="A4214" s="473"/>
      <c r="B4214" s="443"/>
      <c r="C4214" s="443"/>
      <c r="D4214" s="43"/>
      <c r="E4214" s="474"/>
      <c r="K4214" s="391"/>
      <c r="L4214" s="225"/>
      <c r="M4214" s="225"/>
      <c r="N4214" s="225"/>
      <c r="O4214" s="225"/>
      <c r="P4214" s="225"/>
    </row>
    <row r="4215" spans="1:16" s="281" customFormat="1" ht="24" customHeight="1">
      <c r="A4215" s="473"/>
      <c r="B4215" s="443"/>
      <c r="C4215" s="443"/>
      <c r="D4215" s="43"/>
      <c r="E4215" s="474"/>
      <c r="K4215" s="391"/>
      <c r="L4215" s="225"/>
      <c r="M4215" s="225"/>
      <c r="N4215" s="225"/>
      <c r="O4215" s="225"/>
      <c r="P4215" s="225"/>
    </row>
    <row r="4216" spans="1:16" s="281" customFormat="1" ht="24" customHeight="1">
      <c r="A4216" s="473"/>
      <c r="B4216" s="443"/>
      <c r="C4216" s="443"/>
      <c r="D4216" s="43"/>
      <c r="E4216" s="474"/>
      <c r="K4216" s="391"/>
      <c r="L4216" s="225"/>
      <c r="M4216" s="225"/>
      <c r="N4216" s="225"/>
      <c r="O4216" s="225"/>
      <c r="P4216" s="225"/>
    </row>
    <row r="4217" spans="1:16" s="281" customFormat="1" ht="24" customHeight="1">
      <c r="A4217" s="473"/>
      <c r="B4217" s="443"/>
      <c r="C4217" s="443"/>
      <c r="D4217" s="43"/>
      <c r="E4217" s="474"/>
      <c r="K4217" s="391"/>
      <c r="L4217" s="225"/>
      <c r="M4217" s="225"/>
      <c r="N4217" s="225"/>
      <c r="O4217" s="225"/>
      <c r="P4217" s="225"/>
    </row>
    <row r="4218" spans="1:16" s="281" customFormat="1" ht="24" customHeight="1">
      <c r="A4218" s="473"/>
      <c r="B4218" s="443"/>
      <c r="C4218" s="443"/>
      <c r="D4218" s="43"/>
      <c r="E4218" s="474"/>
      <c r="K4218" s="391"/>
      <c r="L4218" s="225"/>
      <c r="M4218" s="225"/>
      <c r="N4218" s="225"/>
      <c r="O4218" s="225"/>
      <c r="P4218" s="225"/>
    </row>
    <row r="4219" spans="1:16" s="281" customFormat="1" ht="24" customHeight="1">
      <c r="A4219" s="473"/>
      <c r="B4219" s="443"/>
      <c r="C4219" s="443"/>
      <c r="D4219" s="43"/>
      <c r="E4219" s="474"/>
      <c r="K4219" s="391"/>
      <c r="L4219" s="225"/>
      <c r="M4219" s="225"/>
      <c r="N4219" s="225"/>
      <c r="O4219" s="225"/>
      <c r="P4219" s="225"/>
    </row>
    <row r="4220" spans="1:16" s="281" customFormat="1" ht="24" customHeight="1">
      <c r="A4220" s="473"/>
      <c r="B4220" s="443"/>
      <c r="C4220" s="443"/>
      <c r="D4220" s="43"/>
      <c r="E4220" s="474"/>
      <c r="K4220" s="391"/>
      <c r="L4220" s="225"/>
      <c r="M4220" s="225"/>
      <c r="N4220" s="225"/>
      <c r="O4220" s="225"/>
      <c r="P4220" s="225"/>
    </row>
    <row r="4221" spans="1:16" s="281" customFormat="1" ht="24" customHeight="1">
      <c r="A4221" s="473"/>
      <c r="B4221" s="443"/>
      <c r="C4221" s="443"/>
      <c r="D4221" s="43"/>
      <c r="E4221" s="474"/>
      <c r="K4221" s="391"/>
      <c r="L4221" s="225"/>
      <c r="M4221" s="225"/>
      <c r="N4221" s="225"/>
      <c r="O4221" s="225"/>
      <c r="P4221" s="225"/>
    </row>
    <row r="4222" spans="1:16" s="281" customFormat="1" ht="24" customHeight="1">
      <c r="A4222" s="473"/>
      <c r="B4222" s="443"/>
      <c r="C4222" s="443"/>
      <c r="D4222" s="43"/>
      <c r="E4222" s="474"/>
      <c r="K4222" s="391"/>
      <c r="L4222" s="225"/>
      <c r="M4222" s="225"/>
      <c r="N4222" s="225"/>
      <c r="O4222" s="225"/>
      <c r="P4222" s="225"/>
    </row>
    <row r="4223" spans="1:16" s="281" customFormat="1" ht="24" customHeight="1">
      <c r="A4223" s="473"/>
      <c r="B4223" s="443"/>
      <c r="C4223" s="443"/>
      <c r="D4223" s="43"/>
      <c r="E4223" s="474"/>
      <c r="K4223" s="391"/>
      <c r="L4223" s="225"/>
      <c r="M4223" s="225"/>
      <c r="N4223" s="225"/>
      <c r="O4223" s="225"/>
      <c r="P4223" s="225"/>
    </row>
    <row r="4224" spans="1:16" s="281" customFormat="1" ht="24" customHeight="1">
      <c r="A4224" s="473"/>
      <c r="B4224" s="443"/>
      <c r="C4224" s="443"/>
      <c r="D4224" s="43"/>
      <c r="E4224" s="474"/>
      <c r="K4224" s="391"/>
      <c r="L4224" s="225"/>
      <c r="M4224" s="225"/>
      <c r="N4224" s="225"/>
      <c r="O4224" s="225"/>
      <c r="P4224" s="225"/>
    </row>
    <row r="4225" spans="1:16" s="281" customFormat="1" ht="24" customHeight="1">
      <c r="A4225" s="473"/>
      <c r="B4225" s="443"/>
      <c r="C4225" s="443"/>
      <c r="D4225" s="43"/>
      <c r="E4225" s="474"/>
      <c r="K4225" s="391"/>
      <c r="L4225" s="225"/>
      <c r="M4225" s="225"/>
      <c r="N4225" s="225"/>
      <c r="O4225" s="225"/>
      <c r="P4225" s="225"/>
    </row>
    <row r="4226" spans="1:16" s="281" customFormat="1" ht="24" customHeight="1">
      <c r="A4226" s="473"/>
      <c r="B4226" s="443"/>
      <c r="C4226" s="443"/>
      <c r="D4226" s="43"/>
      <c r="E4226" s="474"/>
      <c r="K4226" s="391"/>
      <c r="L4226" s="225"/>
      <c r="M4226" s="225"/>
      <c r="N4226" s="225"/>
      <c r="O4226" s="225"/>
      <c r="P4226" s="225"/>
    </row>
    <row r="4227" spans="1:16" s="281" customFormat="1" ht="24" customHeight="1">
      <c r="A4227" s="473"/>
      <c r="B4227" s="443"/>
      <c r="C4227" s="443"/>
      <c r="D4227" s="43"/>
      <c r="E4227" s="474"/>
      <c r="K4227" s="391"/>
      <c r="L4227" s="225"/>
      <c r="M4227" s="225"/>
      <c r="N4227" s="225"/>
      <c r="O4227" s="225"/>
      <c r="P4227" s="225"/>
    </row>
    <row r="4228" spans="1:16" s="281" customFormat="1" ht="24" customHeight="1">
      <c r="A4228" s="473"/>
      <c r="B4228" s="443"/>
      <c r="C4228" s="443"/>
      <c r="D4228" s="43"/>
      <c r="E4228" s="474"/>
      <c r="K4228" s="391"/>
      <c r="L4228" s="225"/>
      <c r="M4228" s="225"/>
      <c r="N4228" s="225"/>
      <c r="O4228" s="225"/>
      <c r="P4228" s="225"/>
    </row>
    <row r="4229" spans="1:16" s="281" customFormat="1" ht="24" customHeight="1">
      <c r="A4229" s="473"/>
      <c r="B4229" s="443"/>
      <c r="C4229" s="443"/>
      <c r="D4229" s="43"/>
      <c r="E4229" s="474"/>
      <c r="K4229" s="391"/>
      <c r="L4229" s="225"/>
      <c r="M4229" s="225"/>
      <c r="N4229" s="225"/>
      <c r="O4229" s="225"/>
      <c r="P4229" s="225"/>
    </row>
    <row r="4230" spans="1:16" s="281" customFormat="1" ht="24" customHeight="1">
      <c r="A4230" s="473"/>
      <c r="B4230" s="443"/>
      <c r="C4230" s="443"/>
      <c r="D4230" s="43"/>
      <c r="E4230" s="474"/>
      <c r="K4230" s="391"/>
      <c r="L4230" s="225"/>
      <c r="M4230" s="225"/>
      <c r="N4230" s="225"/>
      <c r="O4230" s="225"/>
      <c r="P4230" s="225"/>
    </row>
    <row r="4231" spans="1:16" s="281" customFormat="1" ht="24" customHeight="1">
      <c r="A4231" s="473"/>
      <c r="B4231" s="443"/>
      <c r="C4231" s="443"/>
      <c r="D4231" s="43"/>
      <c r="E4231" s="474"/>
      <c r="K4231" s="391"/>
      <c r="L4231" s="225"/>
      <c r="M4231" s="225"/>
      <c r="N4231" s="225"/>
      <c r="O4231" s="225"/>
      <c r="P4231" s="225"/>
    </row>
    <row r="4232" spans="1:16" s="281" customFormat="1" ht="24" customHeight="1">
      <c r="A4232" s="473"/>
      <c r="B4232" s="443"/>
      <c r="C4232" s="443"/>
      <c r="D4232" s="43"/>
      <c r="E4232" s="474"/>
      <c r="K4232" s="391"/>
      <c r="L4232" s="225"/>
      <c r="M4232" s="225"/>
      <c r="N4232" s="225"/>
      <c r="O4232" s="225"/>
      <c r="P4232" s="225"/>
    </row>
    <row r="4233" spans="1:16" s="281" customFormat="1" ht="24" customHeight="1">
      <c r="A4233" s="473"/>
      <c r="B4233" s="443"/>
      <c r="C4233" s="443"/>
      <c r="D4233" s="43"/>
      <c r="E4233" s="474"/>
      <c r="K4233" s="391"/>
      <c r="L4233" s="225"/>
      <c r="M4233" s="225"/>
      <c r="N4233" s="225"/>
      <c r="O4233" s="225"/>
      <c r="P4233" s="225"/>
    </row>
    <row r="4234" spans="1:16" s="281" customFormat="1" ht="24" customHeight="1">
      <c r="A4234" s="473"/>
      <c r="B4234" s="443"/>
      <c r="C4234" s="443"/>
      <c r="D4234" s="43"/>
      <c r="E4234" s="474"/>
      <c r="K4234" s="391"/>
      <c r="L4234" s="225"/>
      <c r="M4234" s="225"/>
      <c r="N4234" s="225"/>
      <c r="O4234" s="225"/>
      <c r="P4234" s="225"/>
    </row>
    <row r="4235" spans="1:16" s="281" customFormat="1" ht="24" customHeight="1">
      <c r="A4235" s="473"/>
      <c r="B4235" s="443"/>
      <c r="C4235" s="443"/>
      <c r="D4235" s="43"/>
      <c r="E4235" s="474"/>
      <c r="K4235" s="391"/>
      <c r="L4235" s="225"/>
      <c r="M4235" s="225"/>
      <c r="N4235" s="225"/>
      <c r="O4235" s="225"/>
      <c r="P4235" s="225"/>
    </row>
    <row r="4236" spans="1:16" s="281" customFormat="1" ht="24" customHeight="1">
      <c r="A4236" s="473"/>
      <c r="B4236" s="443"/>
      <c r="C4236" s="443"/>
      <c r="D4236" s="43"/>
      <c r="E4236" s="474"/>
      <c r="K4236" s="391"/>
      <c r="L4236" s="225"/>
      <c r="M4236" s="225"/>
      <c r="N4236" s="225"/>
      <c r="O4236" s="225"/>
      <c r="P4236" s="225"/>
    </row>
    <row r="4237" spans="1:16" s="281" customFormat="1" ht="24" customHeight="1">
      <c r="A4237" s="473"/>
      <c r="B4237" s="443"/>
      <c r="C4237" s="443"/>
      <c r="D4237" s="43"/>
      <c r="E4237" s="474"/>
      <c r="K4237" s="391"/>
      <c r="L4237" s="225"/>
      <c r="M4237" s="225"/>
      <c r="N4237" s="225"/>
      <c r="O4237" s="225"/>
      <c r="P4237" s="225"/>
    </row>
    <row r="4238" spans="1:16" s="281" customFormat="1" ht="24" customHeight="1">
      <c r="A4238" s="473"/>
      <c r="B4238" s="443"/>
      <c r="C4238" s="443"/>
      <c r="D4238" s="43"/>
      <c r="E4238" s="474"/>
      <c r="K4238" s="391"/>
      <c r="L4238" s="225"/>
      <c r="M4238" s="225"/>
      <c r="N4238" s="225"/>
      <c r="O4238" s="225"/>
      <c r="P4238" s="225"/>
    </row>
    <row r="4239" spans="1:16" s="281" customFormat="1" ht="24" customHeight="1">
      <c r="A4239" s="473"/>
      <c r="B4239" s="443"/>
      <c r="C4239" s="443"/>
      <c r="D4239" s="43"/>
      <c r="E4239" s="474"/>
      <c r="K4239" s="391"/>
      <c r="L4239" s="225"/>
      <c r="M4239" s="225"/>
      <c r="N4239" s="225"/>
      <c r="O4239" s="225"/>
      <c r="P4239" s="225"/>
    </row>
    <row r="4240" spans="1:16" s="281" customFormat="1" ht="24" customHeight="1">
      <c r="A4240" s="473"/>
      <c r="B4240" s="443"/>
      <c r="C4240" s="443"/>
      <c r="D4240" s="43"/>
      <c r="E4240" s="474"/>
      <c r="K4240" s="391"/>
      <c r="L4240" s="225"/>
      <c r="M4240" s="225"/>
      <c r="N4240" s="225"/>
      <c r="O4240" s="225"/>
      <c r="P4240" s="225"/>
    </row>
    <row r="4241" spans="1:16" s="281" customFormat="1" ht="24" customHeight="1">
      <c r="A4241" s="473"/>
      <c r="B4241" s="443"/>
      <c r="C4241" s="443"/>
      <c r="D4241" s="43"/>
      <c r="E4241" s="474"/>
      <c r="K4241" s="391"/>
      <c r="L4241" s="225"/>
      <c r="M4241" s="225"/>
      <c r="N4241" s="225"/>
      <c r="O4241" s="225"/>
      <c r="P4241" s="225"/>
    </row>
    <row r="4242" spans="1:16" s="281" customFormat="1" ht="24" customHeight="1">
      <c r="A4242" s="473"/>
      <c r="B4242" s="443"/>
      <c r="C4242" s="443"/>
      <c r="D4242" s="43"/>
      <c r="E4242" s="474"/>
      <c r="K4242" s="391"/>
      <c r="L4242" s="225"/>
      <c r="M4242" s="225"/>
      <c r="N4242" s="225"/>
      <c r="O4242" s="225"/>
      <c r="P4242" s="225"/>
    </row>
    <row r="4243" spans="1:16" s="281" customFormat="1" ht="24" customHeight="1">
      <c r="A4243" s="473"/>
      <c r="B4243" s="443"/>
      <c r="C4243" s="443"/>
      <c r="D4243" s="43"/>
      <c r="E4243" s="474"/>
      <c r="K4243" s="391"/>
      <c r="L4243" s="225"/>
      <c r="M4243" s="225"/>
      <c r="N4243" s="225"/>
      <c r="O4243" s="225"/>
      <c r="P4243" s="225"/>
    </row>
    <row r="4244" spans="1:16" s="281" customFormat="1" ht="24" customHeight="1">
      <c r="A4244" s="473"/>
      <c r="B4244" s="443"/>
      <c r="C4244" s="443"/>
      <c r="D4244" s="43"/>
      <c r="E4244" s="474"/>
      <c r="K4244" s="391"/>
      <c r="L4244" s="225"/>
      <c r="M4244" s="225"/>
      <c r="N4244" s="225"/>
      <c r="O4244" s="225"/>
      <c r="P4244" s="225"/>
    </row>
    <row r="4245" spans="1:16" s="281" customFormat="1" ht="24" customHeight="1">
      <c r="A4245" s="473"/>
      <c r="B4245" s="443"/>
      <c r="C4245" s="443"/>
      <c r="D4245" s="43"/>
      <c r="E4245" s="474"/>
      <c r="K4245" s="391"/>
      <c r="L4245" s="225"/>
      <c r="M4245" s="225"/>
      <c r="N4245" s="225"/>
      <c r="O4245" s="225"/>
      <c r="P4245" s="225"/>
    </row>
    <row r="4246" spans="1:16" s="281" customFormat="1" ht="24" customHeight="1">
      <c r="A4246" s="473"/>
      <c r="B4246" s="443"/>
      <c r="C4246" s="443"/>
      <c r="D4246" s="43"/>
      <c r="E4246" s="474"/>
      <c r="K4246" s="391"/>
      <c r="L4246" s="225"/>
      <c r="M4246" s="225"/>
      <c r="N4246" s="225"/>
      <c r="O4246" s="225"/>
      <c r="P4246" s="225"/>
    </row>
    <row r="4247" spans="1:16" s="281" customFormat="1" ht="24" customHeight="1">
      <c r="A4247" s="473"/>
      <c r="B4247" s="443"/>
      <c r="C4247" s="443"/>
      <c r="D4247" s="43"/>
      <c r="E4247" s="474"/>
      <c r="K4247" s="391"/>
      <c r="L4247" s="225"/>
      <c r="M4247" s="225"/>
      <c r="N4247" s="225"/>
      <c r="O4247" s="225"/>
      <c r="P4247" s="225"/>
    </row>
    <row r="4248" spans="1:16" s="281" customFormat="1" ht="24" customHeight="1">
      <c r="A4248" s="473"/>
      <c r="B4248" s="443"/>
      <c r="C4248" s="443"/>
      <c r="D4248" s="43"/>
      <c r="E4248" s="474"/>
      <c r="K4248" s="391"/>
      <c r="L4248" s="225"/>
      <c r="M4248" s="225"/>
      <c r="N4248" s="225"/>
      <c r="O4248" s="225"/>
      <c r="P4248" s="225"/>
    </row>
    <row r="4249" spans="1:16" s="281" customFormat="1" ht="24" customHeight="1">
      <c r="A4249" s="473"/>
      <c r="B4249" s="443"/>
      <c r="C4249" s="443"/>
      <c r="D4249" s="43"/>
      <c r="E4249" s="474"/>
      <c r="K4249" s="391"/>
      <c r="L4249" s="225"/>
      <c r="M4249" s="225"/>
      <c r="N4249" s="225"/>
      <c r="O4249" s="225"/>
      <c r="P4249" s="225"/>
    </row>
    <row r="4250" spans="1:16" s="281" customFormat="1" ht="24" customHeight="1">
      <c r="A4250" s="473"/>
      <c r="B4250" s="443"/>
      <c r="C4250" s="443"/>
      <c r="D4250" s="43"/>
      <c r="E4250" s="474"/>
      <c r="K4250" s="391"/>
      <c r="L4250" s="225"/>
      <c r="M4250" s="225"/>
      <c r="N4250" s="225"/>
      <c r="O4250" s="225"/>
      <c r="P4250" s="225"/>
    </row>
    <row r="4251" spans="1:16" s="281" customFormat="1" ht="24" customHeight="1">
      <c r="A4251" s="473"/>
      <c r="B4251" s="443"/>
      <c r="C4251" s="443"/>
      <c r="D4251" s="43"/>
      <c r="E4251" s="474"/>
      <c r="K4251" s="391"/>
      <c r="L4251" s="225"/>
      <c r="M4251" s="225"/>
      <c r="N4251" s="225"/>
      <c r="O4251" s="225"/>
      <c r="P4251" s="225"/>
    </row>
    <row r="4252" spans="1:16" s="281" customFormat="1" ht="24" customHeight="1">
      <c r="A4252" s="473"/>
      <c r="B4252" s="443"/>
      <c r="C4252" s="443"/>
      <c r="D4252" s="43"/>
      <c r="E4252" s="474"/>
      <c r="K4252" s="391"/>
      <c r="L4252" s="225"/>
      <c r="M4252" s="225"/>
      <c r="N4252" s="225"/>
      <c r="O4252" s="225"/>
      <c r="P4252" s="225"/>
    </row>
    <row r="4253" spans="1:16" s="281" customFormat="1" ht="24" customHeight="1">
      <c r="A4253" s="473"/>
      <c r="B4253" s="443"/>
      <c r="C4253" s="443"/>
      <c r="D4253" s="43"/>
      <c r="E4253" s="474"/>
      <c r="K4253" s="391"/>
      <c r="L4253" s="225"/>
      <c r="M4253" s="225"/>
      <c r="N4253" s="225"/>
      <c r="O4253" s="225"/>
      <c r="P4253" s="225"/>
    </row>
    <row r="4254" spans="1:16" s="281" customFormat="1" ht="24" customHeight="1">
      <c r="A4254" s="473"/>
      <c r="B4254" s="443"/>
      <c r="C4254" s="443"/>
      <c r="D4254" s="43"/>
      <c r="E4254" s="474"/>
      <c r="K4254" s="391"/>
      <c r="L4254" s="225"/>
      <c r="M4254" s="225"/>
      <c r="N4254" s="225"/>
      <c r="O4254" s="225"/>
      <c r="P4254" s="225"/>
    </row>
    <row r="4255" spans="1:16" s="281" customFormat="1" ht="24" customHeight="1">
      <c r="A4255" s="473"/>
      <c r="B4255" s="443"/>
      <c r="C4255" s="443"/>
      <c r="D4255" s="43"/>
      <c r="E4255" s="474"/>
      <c r="K4255" s="391"/>
      <c r="L4255" s="225"/>
      <c r="M4255" s="225"/>
      <c r="N4255" s="225"/>
      <c r="O4255" s="225"/>
      <c r="P4255" s="225"/>
    </row>
    <row r="4256" spans="1:16" s="281" customFormat="1" ht="24" customHeight="1">
      <c r="A4256" s="473"/>
      <c r="B4256" s="443"/>
      <c r="C4256" s="443"/>
      <c r="D4256" s="43"/>
      <c r="E4256" s="474"/>
      <c r="K4256" s="391"/>
      <c r="L4256" s="225"/>
      <c r="M4256" s="225"/>
      <c r="N4256" s="225"/>
      <c r="O4256" s="225"/>
      <c r="P4256" s="225"/>
    </row>
    <row r="4257" spans="1:16" s="281" customFormat="1" ht="24" customHeight="1">
      <c r="A4257" s="473"/>
      <c r="B4257" s="443"/>
      <c r="C4257" s="443"/>
      <c r="D4257" s="43"/>
      <c r="E4257" s="474"/>
      <c r="K4257" s="391"/>
      <c r="L4257" s="225"/>
      <c r="M4257" s="225"/>
      <c r="N4257" s="225"/>
      <c r="O4257" s="225"/>
      <c r="P4257" s="225"/>
    </row>
    <row r="4258" spans="1:16" s="281" customFormat="1" ht="24" customHeight="1">
      <c r="A4258" s="473"/>
      <c r="B4258" s="443"/>
      <c r="C4258" s="443"/>
      <c r="D4258" s="43"/>
      <c r="E4258" s="474"/>
      <c r="K4258" s="391"/>
      <c r="L4258" s="225"/>
      <c r="M4258" s="225"/>
      <c r="N4258" s="225"/>
      <c r="O4258" s="225"/>
      <c r="P4258" s="225"/>
    </row>
    <row r="4259" spans="1:16" s="281" customFormat="1" ht="24" customHeight="1">
      <c r="A4259" s="473"/>
      <c r="B4259" s="443"/>
      <c r="C4259" s="443"/>
      <c r="D4259" s="43"/>
      <c r="E4259" s="474"/>
      <c r="K4259" s="391"/>
      <c r="L4259" s="225"/>
      <c r="M4259" s="225"/>
      <c r="N4259" s="225"/>
      <c r="O4259" s="225"/>
      <c r="P4259" s="225"/>
    </row>
    <row r="4260" spans="1:16" s="281" customFormat="1" ht="24" customHeight="1">
      <c r="A4260" s="473"/>
      <c r="B4260" s="443"/>
      <c r="C4260" s="443"/>
      <c r="D4260" s="43"/>
      <c r="E4260" s="474"/>
      <c r="K4260" s="391"/>
      <c r="L4260" s="225"/>
      <c r="M4260" s="225"/>
      <c r="N4260" s="225"/>
      <c r="O4260" s="225"/>
      <c r="P4260" s="225"/>
    </row>
    <row r="4261" spans="1:16" s="281" customFormat="1" ht="24" customHeight="1">
      <c r="A4261" s="473"/>
      <c r="B4261" s="443"/>
      <c r="C4261" s="443"/>
      <c r="D4261" s="43"/>
      <c r="E4261" s="474"/>
      <c r="K4261" s="391"/>
      <c r="L4261" s="225"/>
      <c r="M4261" s="225"/>
      <c r="N4261" s="225"/>
      <c r="O4261" s="225"/>
      <c r="P4261" s="225"/>
    </row>
    <row r="4262" spans="1:16" s="281" customFormat="1" ht="24" customHeight="1">
      <c r="A4262" s="473"/>
      <c r="B4262" s="443"/>
      <c r="C4262" s="443"/>
      <c r="D4262" s="43"/>
      <c r="E4262" s="474"/>
      <c r="K4262" s="391"/>
      <c r="L4262" s="225"/>
      <c r="M4262" s="225"/>
      <c r="N4262" s="225"/>
      <c r="O4262" s="225"/>
      <c r="P4262" s="225"/>
    </row>
    <row r="4263" spans="1:16" s="281" customFormat="1" ht="24" customHeight="1">
      <c r="A4263" s="473"/>
      <c r="B4263" s="443"/>
      <c r="C4263" s="443"/>
      <c r="D4263" s="43"/>
      <c r="E4263" s="474"/>
      <c r="K4263" s="391"/>
      <c r="L4263" s="225"/>
      <c r="M4263" s="225"/>
      <c r="N4263" s="225"/>
      <c r="O4263" s="225"/>
      <c r="P4263" s="225"/>
    </row>
    <row r="4264" spans="1:16" s="281" customFormat="1" ht="24" customHeight="1">
      <c r="A4264" s="473"/>
      <c r="B4264" s="443"/>
      <c r="C4264" s="443"/>
      <c r="D4264" s="43"/>
      <c r="E4264" s="474"/>
      <c r="K4264" s="391"/>
      <c r="L4264" s="225"/>
      <c r="M4264" s="225"/>
      <c r="N4264" s="225"/>
      <c r="O4264" s="225"/>
      <c r="P4264" s="225"/>
    </row>
    <row r="4265" spans="1:16" s="281" customFormat="1" ht="24" customHeight="1">
      <c r="A4265" s="473"/>
      <c r="B4265" s="443"/>
      <c r="C4265" s="443"/>
      <c r="D4265" s="43"/>
      <c r="E4265" s="474"/>
      <c r="K4265" s="391"/>
      <c r="L4265" s="225"/>
      <c r="M4265" s="225"/>
      <c r="N4265" s="225"/>
      <c r="O4265" s="225"/>
      <c r="P4265" s="225"/>
    </row>
    <row r="4266" spans="1:16" s="281" customFormat="1" ht="24" customHeight="1">
      <c r="A4266" s="473"/>
      <c r="B4266" s="443"/>
      <c r="C4266" s="443"/>
      <c r="D4266" s="43"/>
      <c r="E4266" s="474"/>
      <c r="K4266" s="391"/>
      <c r="L4266" s="225"/>
      <c r="M4266" s="225"/>
      <c r="N4266" s="225"/>
      <c r="O4266" s="225"/>
      <c r="P4266" s="225"/>
    </row>
    <row r="4267" spans="1:16" s="281" customFormat="1" ht="24" customHeight="1">
      <c r="A4267" s="473"/>
      <c r="B4267" s="443"/>
      <c r="C4267" s="443"/>
      <c r="D4267" s="43"/>
      <c r="E4267" s="474"/>
      <c r="K4267" s="391"/>
      <c r="L4267" s="225"/>
      <c r="M4267" s="225"/>
      <c r="N4267" s="225"/>
      <c r="O4267" s="225"/>
      <c r="P4267" s="225"/>
    </row>
    <row r="4268" spans="1:16" s="281" customFormat="1" ht="24" customHeight="1">
      <c r="A4268" s="473"/>
      <c r="B4268" s="443"/>
      <c r="C4268" s="443"/>
      <c r="D4268" s="43"/>
      <c r="E4268" s="474"/>
      <c r="K4268" s="391"/>
      <c r="L4268" s="225"/>
      <c r="M4268" s="225"/>
      <c r="N4268" s="225"/>
      <c r="O4268" s="225"/>
      <c r="P4268" s="225"/>
    </row>
    <row r="4269" spans="1:16" s="281" customFormat="1" ht="24" customHeight="1">
      <c r="A4269" s="473"/>
      <c r="B4269" s="443"/>
      <c r="C4269" s="443"/>
      <c r="D4269" s="43"/>
      <c r="E4269" s="474"/>
      <c r="K4269" s="391"/>
      <c r="L4269" s="225"/>
      <c r="M4269" s="225"/>
      <c r="N4269" s="225"/>
      <c r="O4269" s="225"/>
      <c r="P4269" s="225"/>
    </row>
    <row r="4270" spans="1:16" s="281" customFormat="1" ht="24" customHeight="1">
      <c r="A4270" s="473"/>
      <c r="B4270" s="443"/>
      <c r="C4270" s="443"/>
      <c r="D4270" s="43"/>
      <c r="E4270" s="474"/>
      <c r="K4270" s="391"/>
      <c r="L4270" s="225"/>
      <c r="M4270" s="225"/>
      <c r="N4270" s="225"/>
      <c r="O4270" s="225"/>
      <c r="P4270" s="225"/>
    </row>
    <row r="4271" spans="1:16" s="281" customFormat="1" ht="24" customHeight="1">
      <c r="A4271" s="473"/>
      <c r="B4271" s="443"/>
      <c r="C4271" s="443"/>
      <c r="D4271" s="43"/>
      <c r="E4271" s="474"/>
      <c r="K4271" s="391"/>
      <c r="L4271" s="225"/>
      <c r="M4271" s="225"/>
      <c r="N4271" s="225"/>
      <c r="O4271" s="225"/>
      <c r="P4271" s="225"/>
    </row>
    <row r="4272" spans="1:16" s="281" customFormat="1" ht="24" customHeight="1">
      <c r="A4272" s="473"/>
      <c r="B4272" s="443"/>
      <c r="C4272" s="443"/>
      <c r="D4272" s="43"/>
      <c r="E4272" s="474"/>
      <c r="K4272" s="391"/>
      <c r="L4272" s="225"/>
      <c r="M4272" s="225"/>
      <c r="N4272" s="225"/>
      <c r="O4272" s="225"/>
      <c r="P4272" s="225"/>
    </row>
    <row r="4273" spans="1:16" s="281" customFormat="1" ht="24" customHeight="1">
      <c r="A4273" s="473"/>
      <c r="B4273" s="443"/>
      <c r="C4273" s="443"/>
      <c r="D4273" s="43"/>
      <c r="E4273" s="474"/>
      <c r="K4273" s="391"/>
      <c r="L4273" s="225"/>
      <c r="M4273" s="225"/>
      <c r="N4273" s="225"/>
      <c r="O4273" s="225"/>
      <c r="P4273" s="225"/>
    </row>
    <row r="4274" spans="1:16" s="281" customFormat="1" ht="24" customHeight="1">
      <c r="A4274" s="473"/>
      <c r="B4274" s="443"/>
      <c r="C4274" s="443"/>
      <c r="D4274" s="43"/>
      <c r="E4274" s="474"/>
      <c r="K4274" s="391"/>
      <c r="L4274" s="225"/>
      <c r="M4274" s="225"/>
      <c r="N4274" s="225"/>
      <c r="O4274" s="225"/>
      <c r="P4274" s="225"/>
    </row>
    <row r="4275" spans="1:16" s="281" customFormat="1" ht="24" customHeight="1">
      <c r="A4275" s="473"/>
      <c r="B4275" s="443"/>
      <c r="C4275" s="443"/>
      <c r="D4275" s="43"/>
      <c r="E4275" s="474"/>
      <c r="K4275" s="391"/>
      <c r="L4275" s="225"/>
      <c r="M4275" s="225"/>
      <c r="N4275" s="225"/>
      <c r="O4275" s="225"/>
      <c r="P4275" s="225"/>
    </row>
    <row r="4276" spans="1:16" s="281" customFormat="1" ht="24" customHeight="1">
      <c r="A4276" s="473"/>
      <c r="B4276" s="443"/>
      <c r="C4276" s="443"/>
      <c r="D4276" s="43"/>
      <c r="E4276" s="474"/>
      <c r="K4276" s="391"/>
      <c r="L4276" s="225"/>
      <c r="M4276" s="225"/>
      <c r="N4276" s="225"/>
      <c r="O4276" s="225"/>
      <c r="P4276" s="225"/>
    </row>
    <row r="4277" spans="1:16" s="281" customFormat="1" ht="24" customHeight="1">
      <c r="A4277" s="473"/>
      <c r="B4277" s="443"/>
      <c r="C4277" s="443"/>
      <c r="D4277" s="43"/>
      <c r="E4277" s="474"/>
      <c r="K4277" s="391"/>
      <c r="L4277" s="225"/>
      <c r="M4277" s="225"/>
      <c r="N4277" s="225"/>
      <c r="O4277" s="225"/>
      <c r="P4277" s="225"/>
    </row>
    <row r="4278" spans="1:16" s="281" customFormat="1" ht="24" customHeight="1">
      <c r="A4278" s="473"/>
      <c r="B4278" s="443"/>
      <c r="C4278" s="443"/>
      <c r="D4278" s="43"/>
      <c r="E4278" s="474"/>
      <c r="K4278" s="391"/>
      <c r="L4278" s="225"/>
      <c r="M4278" s="225"/>
      <c r="N4278" s="225"/>
      <c r="O4278" s="225"/>
      <c r="P4278" s="225"/>
    </row>
    <row r="4279" spans="1:16" s="281" customFormat="1" ht="24" customHeight="1">
      <c r="A4279" s="473"/>
      <c r="B4279" s="443"/>
      <c r="C4279" s="443"/>
      <c r="D4279" s="43"/>
      <c r="E4279" s="474"/>
      <c r="K4279" s="391"/>
      <c r="L4279" s="225"/>
      <c r="M4279" s="225"/>
      <c r="N4279" s="225"/>
      <c r="O4279" s="225"/>
      <c r="P4279" s="225"/>
    </row>
    <row r="4280" spans="1:16" s="281" customFormat="1" ht="24" customHeight="1">
      <c r="A4280" s="473"/>
      <c r="B4280" s="443"/>
      <c r="C4280" s="443"/>
      <c r="D4280" s="43"/>
      <c r="E4280" s="474"/>
      <c r="K4280" s="391"/>
      <c r="L4280" s="225"/>
      <c r="M4280" s="225"/>
      <c r="N4280" s="225"/>
      <c r="O4280" s="225"/>
      <c r="P4280" s="225"/>
    </row>
    <row r="4281" spans="1:16" s="281" customFormat="1" ht="24" customHeight="1">
      <c r="A4281" s="473"/>
      <c r="B4281" s="443"/>
      <c r="C4281" s="443"/>
      <c r="D4281" s="43"/>
      <c r="E4281" s="474"/>
      <c r="K4281" s="391"/>
      <c r="L4281" s="225"/>
      <c r="M4281" s="225"/>
      <c r="N4281" s="225"/>
      <c r="O4281" s="225"/>
      <c r="P4281" s="225"/>
    </row>
    <row r="4282" spans="1:16" s="281" customFormat="1" ht="24" customHeight="1">
      <c r="A4282" s="473"/>
      <c r="B4282" s="443"/>
      <c r="C4282" s="443"/>
      <c r="D4282" s="43"/>
      <c r="E4282" s="474"/>
      <c r="K4282" s="391"/>
      <c r="L4282" s="225"/>
      <c r="M4282" s="225"/>
      <c r="N4282" s="225"/>
      <c r="O4282" s="225"/>
      <c r="P4282" s="225"/>
    </row>
    <row r="4283" spans="1:16" s="281" customFormat="1" ht="24" customHeight="1">
      <c r="A4283" s="473"/>
      <c r="B4283" s="443"/>
      <c r="C4283" s="443"/>
      <c r="D4283" s="43"/>
      <c r="E4283" s="474"/>
      <c r="K4283" s="391"/>
      <c r="L4283" s="225"/>
      <c r="M4283" s="225"/>
      <c r="N4283" s="225"/>
      <c r="O4283" s="225"/>
      <c r="P4283" s="225"/>
    </row>
    <row r="4284" spans="1:16" s="281" customFormat="1" ht="24" customHeight="1">
      <c r="A4284" s="473"/>
      <c r="B4284" s="443"/>
      <c r="C4284" s="443"/>
      <c r="D4284" s="43"/>
      <c r="E4284" s="474"/>
      <c r="K4284" s="391"/>
      <c r="L4284" s="225"/>
      <c r="M4284" s="225"/>
      <c r="N4284" s="225"/>
      <c r="O4284" s="225"/>
      <c r="P4284" s="225"/>
    </row>
    <row r="4285" spans="1:16" s="281" customFormat="1" ht="24" customHeight="1">
      <c r="A4285" s="473"/>
      <c r="B4285" s="443"/>
      <c r="C4285" s="443"/>
      <c r="D4285" s="43"/>
      <c r="E4285" s="474"/>
      <c r="K4285" s="391"/>
      <c r="L4285" s="225"/>
      <c r="M4285" s="225"/>
      <c r="N4285" s="225"/>
      <c r="O4285" s="225"/>
      <c r="P4285" s="225"/>
    </row>
    <row r="4286" spans="1:16" s="281" customFormat="1" ht="24" customHeight="1">
      <c r="A4286" s="473"/>
      <c r="B4286" s="443"/>
      <c r="C4286" s="443"/>
      <c r="D4286" s="43"/>
      <c r="E4286" s="474"/>
      <c r="K4286" s="391"/>
      <c r="L4286" s="225"/>
      <c r="M4286" s="225"/>
      <c r="N4286" s="225"/>
      <c r="O4286" s="225"/>
      <c r="P4286" s="225"/>
    </row>
    <row r="4287" spans="1:16" s="281" customFormat="1" ht="24" customHeight="1">
      <c r="A4287" s="473"/>
      <c r="B4287" s="443"/>
      <c r="C4287" s="443"/>
      <c r="D4287" s="43"/>
      <c r="E4287" s="474"/>
      <c r="K4287" s="391"/>
      <c r="L4287" s="225"/>
      <c r="M4287" s="225"/>
      <c r="N4287" s="225"/>
      <c r="O4287" s="225"/>
      <c r="P4287" s="225"/>
    </row>
    <row r="4288" spans="1:16" s="281" customFormat="1" ht="24" customHeight="1">
      <c r="A4288" s="473"/>
      <c r="B4288" s="443"/>
      <c r="C4288" s="443"/>
      <c r="D4288" s="43"/>
      <c r="E4288" s="474"/>
      <c r="K4288" s="391"/>
      <c r="L4288" s="225"/>
      <c r="M4288" s="225"/>
      <c r="N4288" s="225"/>
      <c r="O4288" s="225"/>
      <c r="P4288" s="225"/>
    </row>
    <row r="4289" spans="1:16" s="281" customFormat="1" ht="24" customHeight="1">
      <c r="A4289" s="473"/>
      <c r="B4289" s="443"/>
      <c r="C4289" s="443"/>
      <c r="D4289" s="43"/>
      <c r="E4289" s="474"/>
      <c r="K4289" s="391"/>
      <c r="L4289" s="225"/>
      <c r="M4289" s="225"/>
      <c r="N4289" s="225"/>
      <c r="O4289" s="225"/>
      <c r="P4289" s="225"/>
    </row>
    <row r="4290" spans="1:16" s="281" customFormat="1" ht="24" customHeight="1">
      <c r="A4290" s="473"/>
      <c r="B4290" s="443"/>
      <c r="C4290" s="443"/>
      <c r="D4290" s="43"/>
      <c r="E4290" s="474"/>
      <c r="K4290" s="391"/>
      <c r="L4290" s="225"/>
      <c r="M4290" s="225"/>
      <c r="N4290" s="225"/>
      <c r="O4290" s="225"/>
      <c r="P4290" s="225"/>
    </row>
    <row r="4291" spans="1:16" s="281" customFormat="1" ht="24" customHeight="1">
      <c r="A4291" s="473"/>
      <c r="B4291" s="443"/>
      <c r="C4291" s="443"/>
      <c r="D4291" s="43"/>
      <c r="E4291" s="474"/>
      <c r="K4291" s="391"/>
      <c r="L4291" s="225"/>
      <c r="M4291" s="225"/>
      <c r="N4291" s="225"/>
      <c r="O4291" s="225"/>
      <c r="P4291" s="225"/>
    </row>
    <row r="4292" spans="1:16" s="281" customFormat="1" ht="24" customHeight="1">
      <c r="A4292" s="473"/>
      <c r="B4292" s="443"/>
      <c r="C4292" s="443"/>
      <c r="D4292" s="43"/>
      <c r="E4292" s="474"/>
      <c r="K4292" s="391"/>
      <c r="L4292" s="225"/>
      <c r="M4292" s="225"/>
      <c r="N4292" s="225"/>
      <c r="O4292" s="225"/>
      <c r="P4292" s="225"/>
    </row>
    <row r="4293" spans="1:16" s="281" customFormat="1" ht="24" customHeight="1">
      <c r="A4293" s="473"/>
      <c r="B4293" s="443"/>
      <c r="C4293" s="443"/>
      <c r="D4293" s="43"/>
      <c r="E4293" s="474"/>
      <c r="K4293" s="391"/>
      <c r="L4293" s="225"/>
      <c r="M4293" s="225"/>
      <c r="N4293" s="225"/>
      <c r="O4293" s="225"/>
      <c r="P4293" s="225"/>
    </row>
    <row r="4294" spans="1:16" s="281" customFormat="1" ht="24" customHeight="1">
      <c r="A4294" s="473"/>
      <c r="B4294" s="443"/>
      <c r="C4294" s="443"/>
      <c r="D4294" s="43"/>
      <c r="E4294" s="474"/>
      <c r="K4294" s="391"/>
      <c r="L4294" s="225"/>
      <c r="M4294" s="225"/>
      <c r="N4294" s="225"/>
      <c r="O4294" s="225"/>
      <c r="P4294" s="225"/>
    </row>
    <row r="4295" spans="1:16" s="281" customFormat="1" ht="24" customHeight="1">
      <c r="A4295" s="473"/>
      <c r="B4295" s="443"/>
      <c r="C4295" s="443"/>
      <c r="D4295" s="43"/>
      <c r="E4295" s="474"/>
      <c r="K4295" s="391"/>
      <c r="L4295" s="225"/>
      <c r="M4295" s="225"/>
      <c r="N4295" s="225"/>
      <c r="O4295" s="225"/>
      <c r="P4295" s="225"/>
    </row>
    <row r="4296" spans="1:16" s="281" customFormat="1" ht="24" customHeight="1">
      <c r="A4296" s="473"/>
      <c r="B4296" s="443"/>
      <c r="C4296" s="443"/>
      <c r="D4296" s="43"/>
      <c r="E4296" s="474"/>
      <c r="K4296" s="391"/>
      <c r="L4296" s="225"/>
      <c r="M4296" s="225"/>
      <c r="N4296" s="225"/>
      <c r="O4296" s="225"/>
      <c r="P4296" s="225"/>
    </row>
    <row r="4297" spans="1:16" s="281" customFormat="1" ht="24" customHeight="1">
      <c r="A4297" s="473"/>
      <c r="B4297" s="443"/>
      <c r="C4297" s="443"/>
      <c r="D4297" s="43"/>
      <c r="E4297" s="474"/>
      <c r="K4297" s="391"/>
      <c r="L4297" s="225"/>
      <c r="M4297" s="225"/>
      <c r="N4297" s="225"/>
      <c r="O4297" s="225"/>
      <c r="P4297" s="225"/>
    </row>
    <row r="4298" spans="1:16" s="281" customFormat="1" ht="24" customHeight="1">
      <c r="A4298" s="473"/>
      <c r="B4298" s="443"/>
      <c r="C4298" s="443"/>
      <c r="D4298" s="43"/>
      <c r="E4298" s="474"/>
      <c r="K4298" s="391"/>
      <c r="L4298" s="225"/>
      <c r="M4298" s="225"/>
      <c r="N4298" s="225"/>
      <c r="O4298" s="225"/>
      <c r="P4298" s="225"/>
    </row>
    <row r="4299" spans="1:16" s="281" customFormat="1" ht="24" customHeight="1">
      <c r="A4299" s="473"/>
      <c r="B4299" s="443"/>
      <c r="C4299" s="443"/>
      <c r="D4299" s="43"/>
      <c r="E4299" s="474"/>
      <c r="K4299" s="391"/>
      <c r="L4299" s="225"/>
      <c r="M4299" s="225"/>
      <c r="N4299" s="225"/>
      <c r="O4299" s="225"/>
      <c r="P4299" s="225"/>
    </row>
    <row r="4300" spans="1:16" s="281" customFormat="1" ht="24" customHeight="1">
      <c r="A4300" s="473"/>
      <c r="B4300" s="443"/>
      <c r="C4300" s="443"/>
      <c r="D4300" s="43"/>
      <c r="E4300" s="474"/>
      <c r="K4300" s="391"/>
      <c r="L4300" s="225"/>
      <c r="M4300" s="225"/>
      <c r="N4300" s="225"/>
      <c r="O4300" s="225"/>
      <c r="P4300" s="225"/>
    </row>
    <row r="4301" spans="1:16" s="281" customFormat="1" ht="24" customHeight="1">
      <c r="A4301" s="473"/>
      <c r="B4301" s="443"/>
      <c r="C4301" s="443"/>
      <c r="D4301" s="43"/>
      <c r="E4301" s="474"/>
      <c r="K4301" s="391"/>
      <c r="L4301" s="225"/>
      <c r="M4301" s="225"/>
      <c r="N4301" s="225"/>
      <c r="O4301" s="225"/>
      <c r="P4301" s="225"/>
    </row>
    <row r="4302" spans="1:16" s="281" customFormat="1" ht="24" customHeight="1">
      <c r="A4302" s="473"/>
      <c r="B4302" s="443"/>
      <c r="C4302" s="443"/>
      <c r="D4302" s="43"/>
      <c r="E4302" s="474"/>
      <c r="K4302" s="391"/>
      <c r="L4302" s="225"/>
      <c r="M4302" s="225"/>
      <c r="N4302" s="225"/>
      <c r="O4302" s="225"/>
      <c r="P4302" s="225"/>
    </row>
    <row r="4303" spans="1:16" s="281" customFormat="1" ht="24" customHeight="1">
      <c r="A4303" s="473"/>
      <c r="B4303" s="443"/>
      <c r="C4303" s="443"/>
      <c r="D4303" s="43"/>
      <c r="E4303" s="474"/>
      <c r="K4303" s="391"/>
      <c r="L4303" s="225"/>
      <c r="M4303" s="225"/>
      <c r="N4303" s="225"/>
      <c r="O4303" s="225"/>
      <c r="P4303" s="225"/>
    </row>
    <row r="4304" spans="1:16" s="281" customFormat="1" ht="24" customHeight="1">
      <c r="A4304" s="473"/>
      <c r="B4304" s="443"/>
      <c r="C4304" s="443"/>
      <c r="D4304" s="43"/>
      <c r="E4304" s="474"/>
      <c r="K4304" s="391"/>
      <c r="L4304" s="225"/>
      <c r="M4304" s="225"/>
      <c r="N4304" s="225"/>
      <c r="O4304" s="225"/>
      <c r="P4304" s="225"/>
    </row>
    <row r="4305" spans="1:16" s="281" customFormat="1" ht="24" customHeight="1">
      <c r="A4305" s="473"/>
      <c r="B4305" s="443"/>
      <c r="C4305" s="443"/>
      <c r="D4305" s="43"/>
      <c r="E4305" s="474"/>
      <c r="K4305" s="391"/>
      <c r="L4305" s="225"/>
      <c r="M4305" s="225"/>
      <c r="N4305" s="225"/>
      <c r="O4305" s="225"/>
      <c r="P4305" s="225"/>
    </row>
    <row r="4306" spans="1:16" s="281" customFormat="1" ht="24" customHeight="1">
      <c r="A4306" s="473"/>
      <c r="B4306" s="443"/>
      <c r="C4306" s="443"/>
      <c r="D4306" s="43"/>
      <c r="E4306" s="474"/>
      <c r="K4306" s="391"/>
      <c r="L4306" s="225"/>
      <c r="M4306" s="225"/>
      <c r="N4306" s="225"/>
      <c r="O4306" s="225"/>
      <c r="P4306" s="225"/>
    </row>
    <row r="4307" spans="1:16" s="281" customFormat="1" ht="24" customHeight="1">
      <c r="A4307" s="473"/>
      <c r="B4307" s="443"/>
      <c r="C4307" s="443"/>
      <c r="D4307" s="43"/>
      <c r="E4307" s="474"/>
      <c r="K4307" s="391"/>
      <c r="L4307" s="225"/>
      <c r="M4307" s="225"/>
      <c r="N4307" s="225"/>
      <c r="O4307" s="225"/>
      <c r="P4307" s="225"/>
    </row>
    <row r="4308" spans="1:16" s="281" customFormat="1" ht="24" customHeight="1">
      <c r="A4308" s="473"/>
      <c r="B4308" s="443"/>
      <c r="C4308" s="443"/>
      <c r="D4308" s="43"/>
      <c r="E4308" s="474"/>
      <c r="K4308" s="391"/>
      <c r="L4308" s="225"/>
      <c r="M4308" s="225"/>
      <c r="N4308" s="225"/>
      <c r="O4308" s="225"/>
      <c r="P4308" s="225"/>
    </row>
    <row r="4309" spans="1:16" s="281" customFormat="1" ht="24" customHeight="1">
      <c r="A4309" s="473"/>
      <c r="B4309" s="443"/>
      <c r="C4309" s="443"/>
      <c r="D4309" s="43"/>
      <c r="E4309" s="474"/>
      <c r="K4309" s="391"/>
      <c r="L4309" s="225"/>
      <c r="M4309" s="225"/>
      <c r="N4309" s="225"/>
      <c r="O4309" s="225"/>
      <c r="P4309" s="225"/>
    </row>
    <row r="4310" spans="1:16" s="281" customFormat="1" ht="24" customHeight="1">
      <c r="A4310" s="390"/>
      <c r="B4310" s="15"/>
      <c r="C4310" s="15"/>
      <c r="D4310" s="43"/>
      <c r="E4310" s="9"/>
      <c r="K4310" s="391"/>
      <c r="L4310" s="225"/>
      <c r="M4310" s="225"/>
      <c r="N4310" s="225"/>
      <c r="O4310" s="225"/>
      <c r="P4310" s="225"/>
    </row>
    <row r="4311" spans="1:16" s="281" customFormat="1" ht="24" customHeight="1">
      <c r="A4311" s="390"/>
      <c r="B4311" s="15"/>
      <c r="C4311" s="15"/>
      <c r="D4311" s="43"/>
      <c r="E4311" s="9"/>
      <c r="K4311" s="391"/>
      <c r="L4311" s="225"/>
      <c r="M4311" s="225"/>
      <c r="N4311" s="225"/>
      <c r="O4311" s="225"/>
      <c r="P4311" s="225"/>
    </row>
    <row r="4312" spans="1:16" s="281" customFormat="1" ht="24" customHeight="1">
      <c r="A4312" s="390"/>
      <c r="B4312" s="15"/>
      <c r="C4312" s="15"/>
      <c r="D4312" s="43"/>
      <c r="E4312" s="9"/>
      <c r="K4312" s="391"/>
      <c r="L4312" s="225"/>
      <c r="M4312" s="225"/>
      <c r="N4312" s="225"/>
      <c r="O4312" s="225"/>
      <c r="P4312" s="225"/>
    </row>
    <row r="4313" spans="1:16" s="281" customFormat="1" ht="24" customHeight="1">
      <c r="A4313" s="390"/>
      <c r="B4313" s="15"/>
      <c r="C4313" s="15"/>
      <c r="D4313" s="43"/>
      <c r="E4313" s="9"/>
      <c r="K4313" s="391"/>
      <c r="L4313" s="225"/>
      <c r="M4313" s="225"/>
      <c r="N4313" s="225"/>
      <c r="O4313" s="225"/>
      <c r="P4313" s="225"/>
    </row>
    <row r="4314" spans="1:16" s="281" customFormat="1" ht="24" customHeight="1">
      <c r="A4314" s="390"/>
      <c r="B4314" s="15"/>
      <c r="C4314" s="15"/>
      <c r="D4314" s="43"/>
      <c r="E4314" s="9"/>
      <c r="K4314" s="391"/>
      <c r="L4314" s="225"/>
      <c r="M4314" s="225"/>
      <c r="N4314" s="225"/>
      <c r="O4314" s="225"/>
      <c r="P4314" s="225"/>
    </row>
    <row r="4315" spans="1:16" s="281" customFormat="1" ht="24" customHeight="1">
      <c r="A4315" s="390"/>
      <c r="B4315" s="15"/>
      <c r="C4315" s="15"/>
      <c r="D4315" s="43"/>
      <c r="E4315" s="9"/>
      <c r="K4315" s="391"/>
      <c r="L4315" s="225"/>
      <c r="M4315" s="225"/>
      <c r="N4315" s="225"/>
      <c r="O4315" s="225"/>
      <c r="P4315" s="225"/>
    </row>
    <row r="4316" spans="1:16" s="281" customFormat="1" ht="24" customHeight="1">
      <c r="A4316" s="390"/>
      <c r="B4316" s="15"/>
      <c r="C4316" s="15"/>
      <c r="D4316" s="43"/>
      <c r="E4316" s="9"/>
      <c r="K4316" s="391"/>
      <c r="L4316" s="225"/>
      <c r="M4316" s="225"/>
      <c r="N4316" s="225"/>
      <c r="O4316" s="225"/>
      <c r="P4316" s="225"/>
    </row>
    <row r="4317" spans="1:16" s="281" customFormat="1" ht="24" customHeight="1">
      <c r="A4317" s="390"/>
      <c r="B4317" s="15"/>
      <c r="C4317" s="15"/>
      <c r="D4317" s="43"/>
      <c r="E4317" s="9"/>
      <c r="K4317" s="391"/>
      <c r="L4317" s="225"/>
      <c r="M4317" s="225"/>
      <c r="N4317" s="225"/>
      <c r="O4317" s="225"/>
      <c r="P4317" s="225"/>
    </row>
    <row r="4318" spans="1:16" s="281" customFormat="1" ht="24" customHeight="1">
      <c r="A4318" s="390"/>
      <c r="B4318" s="15"/>
      <c r="C4318" s="15"/>
      <c r="D4318" s="43"/>
      <c r="E4318" s="9"/>
      <c r="K4318" s="391"/>
      <c r="L4318" s="225"/>
      <c r="M4318" s="225"/>
      <c r="N4318" s="225"/>
      <c r="O4318" s="225"/>
      <c r="P4318" s="225"/>
    </row>
    <row r="4319" spans="1:16" s="281" customFormat="1" ht="24" customHeight="1">
      <c r="A4319" s="390"/>
      <c r="B4319" s="15"/>
      <c r="C4319" s="15"/>
      <c r="D4319" s="43"/>
      <c r="E4319" s="9"/>
      <c r="K4319" s="391"/>
      <c r="L4319" s="225"/>
      <c r="M4319" s="225"/>
      <c r="N4319" s="225"/>
      <c r="O4319" s="225"/>
      <c r="P4319" s="225"/>
    </row>
    <row r="4320" spans="1:16" s="281" customFormat="1" ht="24" customHeight="1">
      <c r="A4320" s="390"/>
      <c r="B4320" s="15"/>
      <c r="C4320" s="15"/>
      <c r="D4320" s="43"/>
      <c r="E4320" s="9"/>
      <c r="K4320" s="391"/>
      <c r="L4320" s="225"/>
      <c r="M4320" s="225"/>
      <c r="N4320" s="225"/>
      <c r="O4320" s="225"/>
      <c r="P4320" s="225"/>
    </row>
    <row r="4321" spans="1:16" s="281" customFormat="1" ht="24" customHeight="1">
      <c r="A4321" s="390"/>
      <c r="B4321" s="15"/>
      <c r="C4321" s="15"/>
      <c r="D4321" s="43"/>
      <c r="E4321" s="9"/>
      <c r="K4321" s="391"/>
      <c r="L4321" s="225"/>
      <c r="M4321" s="225"/>
      <c r="N4321" s="225"/>
      <c r="O4321" s="225"/>
      <c r="P4321" s="225"/>
    </row>
    <row r="4322" spans="1:16" s="281" customFormat="1" ht="24" customHeight="1">
      <c r="A4322" s="390"/>
      <c r="B4322" s="15"/>
      <c r="C4322" s="15"/>
      <c r="D4322" s="43"/>
      <c r="E4322" s="9"/>
      <c r="K4322" s="391"/>
      <c r="L4322" s="225"/>
      <c r="M4322" s="225"/>
      <c r="N4322" s="225"/>
      <c r="O4322" s="225"/>
      <c r="P4322" s="225"/>
    </row>
    <row r="4323" spans="1:16" s="281" customFormat="1" ht="24" customHeight="1">
      <c r="A4323" s="390"/>
      <c r="B4323" s="15"/>
      <c r="C4323" s="15"/>
      <c r="D4323" s="43"/>
      <c r="E4323" s="9"/>
      <c r="K4323" s="391"/>
      <c r="L4323" s="225"/>
      <c r="M4323" s="225"/>
      <c r="N4323" s="225"/>
      <c r="O4323" s="225"/>
      <c r="P4323" s="225"/>
    </row>
    <row r="4324" spans="1:16" s="281" customFormat="1" ht="24" customHeight="1">
      <c r="A4324" s="390"/>
      <c r="B4324" s="15"/>
      <c r="C4324" s="15"/>
      <c r="D4324" s="43"/>
      <c r="E4324" s="9"/>
      <c r="K4324" s="391"/>
      <c r="L4324" s="225"/>
      <c r="M4324" s="225"/>
      <c r="N4324" s="225"/>
      <c r="O4324" s="225"/>
      <c r="P4324" s="225"/>
    </row>
    <row r="4325" spans="1:16" s="281" customFormat="1" ht="24" customHeight="1">
      <c r="A4325" s="390"/>
      <c r="B4325" s="15"/>
      <c r="C4325" s="15"/>
      <c r="D4325" s="43"/>
      <c r="E4325" s="9"/>
      <c r="K4325" s="391"/>
      <c r="L4325" s="225"/>
      <c r="M4325" s="225"/>
      <c r="N4325" s="225"/>
      <c r="O4325" s="225"/>
      <c r="P4325" s="225"/>
    </row>
    <row r="4326" spans="1:16" s="281" customFormat="1" ht="24" customHeight="1">
      <c r="A4326" s="390"/>
      <c r="B4326" s="15"/>
      <c r="C4326" s="15"/>
      <c r="D4326" s="43"/>
      <c r="E4326" s="9"/>
      <c r="K4326" s="391"/>
      <c r="L4326" s="225"/>
      <c r="M4326" s="225"/>
      <c r="N4326" s="225"/>
      <c r="O4326" s="225"/>
      <c r="P4326" s="225"/>
    </row>
    <row r="4327" spans="1:16" s="281" customFormat="1" ht="24" customHeight="1">
      <c r="A4327" s="390"/>
      <c r="B4327" s="15"/>
      <c r="C4327" s="15"/>
      <c r="D4327" s="43"/>
      <c r="E4327" s="9"/>
      <c r="K4327" s="391"/>
      <c r="L4327" s="225"/>
      <c r="M4327" s="225"/>
      <c r="N4327" s="225"/>
      <c r="O4327" s="225"/>
      <c r="P4327" s="225"/>
    </row>
    <row r="4328" spans="1:16" s="281" customFormat="1" ht="24" customHeight="1">
      <c r="A4328" s="390"/>
      <c r="B4328" s="15"/>
      <c r="C4328" s="15"/>
      <c r="D4328" s="43"/>
      <c r="E4328" s="9"/>
      <c r="K4328" s="391"/>
      <c r="L4328" s="225"/>
      <c r="M4328" s="225"/>
      <c r="N4328" s="225"/>
      <c r="O4328" s="225"/>
      <c r="P4328" s="225"/>
    </row>
    <row r="4329" spans="1:16" s="281" customFormat="1" ht="24" customHeight="1">
      <c r="A4329" s="390"/>
      <c r="B4329" s="15"/>
      <c r="C4329" s="15"/>
      <c r="D4329" s="43"/>
      <c r="E4329" s="9"/>
      <c r="K4329" s="391"/>
      <c r="L4329" s="225"/>
      <c r="M4329" s="225"/>
      <c r="N4329" s="225"/>
      <c r="O4329" s="225"/>
      <c r="P4329" s="225"/>
    </row>
    <row r="4330" spans="1:16" s="281" customFormat="1" ht="24" customHeight="1">
      <c r="A4330" s="390"/>
      <c r="B4330" s="15"/>
      <c r="C4330" s="15"/>
      <c r="D4330" s="43"/>
      <c r="E4330" s="9"/>
      <c r="K4330" s="391"/>
      <c r="L4330" s="225"/>
      <c r="M4330" s="225"/>
      <c r="N4330" s="225"/>
      <c r="O4330" s="225"/>
      <c r="P4330" s="225"/>
    </row>
    <row r="4331" spans="1:16" s="281" customFormat="1" ht="24" customHeight="1">
      <c r="A4331" s="390"/>
      <c r="B4331" s="15"/>
      <c r="C4331" s="15"/>
      <c r="D4331" s="43"/>
      <c r="E4331" s="9"/>
      <c r="K4331" s="391"/>
      <c r="L4331" s="225"/>
      <c r="M4331" s="225"/>
      <c r="N4331" s="225"/>
      <c r="O4331" s="225"/>
      <c r="P4331" s="225"/>
    </row>
    <row r="4332" spans="1:16" s="281" customFormat="1" ht="24" customHeight="1">
      <c r="A4332" s="390"/>
      <c r="B4332" s="15"/>
      <c r="C4332" s="15"/>
      <c r="D4332" s="43"/>
      <c r="E4332" s="9"/>
      <c r="K4332" s="391"/>
      <c r="L4332" s="225"/>
      <c r="M4332" s="225"/>
      <c r="N4332" s="225"/>
      <c r="O4332" s="225"/>
      <c r="P4332" s="225"/>
    </row>
    <row r="4333" spans="1:16" s="281" customFormat="1" ht="24" customHeight="1">
      <c r="A4333" s="390"/>
      <c r="B4333" s="15"/>
      <c r="C4333" s="15"/>
      <c r="D4333" s="43"/>
      <c r="E4333" s="9"/>
      <c r="K4333" s="391"/>
      <c r="L4333" s="225"/>
      <c r="M4333" s="225"/>
      <c r="N4333" s="225"/>
      <c r="O4333" s="225"/>
      <c r="P4333" s="225"/>
    </row>
    <row r="4334" spans="1:16" s="281" customFormat="1" ht="24" customHeight="1">
      <c r="A4334" s="390"/>
      <c r="B4334" s="15"/>
      <c r="C4334" s="15"/>
      <c r="D4334" s="43"/>
      <c r="E4334" s="9"/>
      <c r="K4334" s="391"/>
      <c r="L4334" s="225"/>
      <c r="M4334" s="225"/>
      <c r="N4334" s="225"/>
      <c r="O4334" s="225"/>
      <c r="P4334" s="225"/>
    </row>
    <row r="4335" spans="1:16" s="281" customFormat="1" ht="24" customHeight="1">
      <c r="A4335" s="390"/>
      <c r="B4335" s="15"/>
      <c r="C4335" s="15"/>
      <c r="D4335" s="43"/>
      <c r="E4335" s="9"/>
      <c r="K4335" s="391"/>
      <c r="L4335" s="225"/>
      <c r="M4335" s="225"/>
      <c r="N4335" s="225"/>
      <c r="O4335" s="225"/>
      <c r="P4335" s="225"/>
    </row>
    <row r="4336" spans="1:16" s="281" customFormat="1" ht="24" customHeight="1">
      <c r="A4336" s="390"/>
      <c r="B4336" s="15"/>
      <c r="C4336" s="15"/>
      <c r="D4336" s="43"/>
      <c r="E4336" s="9"/>
      <c r="K4336" s="391"/>
      <c r="L4336" s="225"/>
      <c r="M4336" s="225"/>
      <c r="N4336" s="225"/>
      <c r="O4336" s="225"/>
      <c r="P4336" s="225"/>
    </row>
    <row r="4337" spans="1:16" s="281" customFormat="1" ht="24" customHeight="1">
      <c r="A4337" s="390"/>
      <c r="B4337" s="15"/>
      <c r="C4337" s="15"/>
      <c r="D4337" s="43"/>
      <c r="E4337" s="9"/>
      <c r="K4337" s="391"/>
      <c r="L4337" s="225"/>
      <c r="M4337" s="225"/>
      <c r="N4337" s="225"/>
      <c r="O4337" s="225"/>
      <c r="P4337" s="225"/>
    </row>
    <row r="4338" spans="1:16" s="281" customFormat="1" ht="24" customHeight="1">
      <c r="A4338" s="390"/>
      <c r="B4338" s="15"/>
      <c r="C4338" s="15"/>
      <c r="D4338" s="43"/>
      <c r="E4338" s="9"/>
      <c r="K4338" s="391"/>
      <c r="L4338" s="225"/>
      <c r="M4338" s="225"/>
      <c r="N4338" s="225"/>
      <c r="O4338" s="225"/>
      <c r="P4338" s="225"/>
    </row>
    <row r="4339" spans="1:16" s="281" customFormat="1" ht="24" customHeight="1">
      <c r="A4339" s="390"/>
      <c r="B4339" s="15"/>
      <c r="C4339" s="15"/>
      <c r="D4339" s="43"/>
      <c r="E4339" s="9"/>
      <c r="K4339" s="391"/>
      <c r="L4339" s="225"/>
      <c r="M4339" s="225"/>
      <c r="N4339" s="225"/>
      <c r="O4339" s="225"/>
      <c r="P4339" s="225"/>
    </row>
    <row r="4340" spans="1:16" s="281" customFormat="1" ht="24" customHeight="1">
      <c r="A4340" s="390"/>
      <c r="B4340" s="15"/>
      <c r="C4340" s="15"/>
      <c r="D4340" s="43"/>
      <c r="E4340" s="9"/>
      <c r="K4340" s="391"/>
      <c r="L4340" s="225"/>
      <c r="M4340" s="225"/>
      <c r="N4340" s="225"/>
      <c r="O4340" s="225"/>
      <c r="P4340" s="225"/>
    </row>
    <row r="4341" spans="1:16" s="281" customFormat="1" ht="24" customHeight="1">
      <c r="A4341" s="390"/>
      <c r="B4341" s="15"/>
      <c r="C4341" s="15"/>
      <c r="D4341" s="43"/>
      <c r="E4341" s="9"/>
      <c r="K4341" s="391"/>
      <c r="L4341" s="225"/>
      <c r="M4341" s="225"/>
      <c r="N4341" s="225"/>
      <c r="O4341" s="225"/>
      <c r="P4341" s="225"/>
    </row>
    <row r="4342" spans="1:16" s="281" customFormat="1" ht="24" customHeight="1">
      <c r="A4342" s="390"/>
      <c r="B4342" s="15"/>
      <c r="C4342" s="15"/>
      <c r="D4342" s="43"/>
      <c r="E4342" s="9"/>
      <c r="K4342" s="391"/>
      <c r="L4342" s="225"/>
      <c r="M4342" s="225"/>
      <c r="N4342" s="225"/>
      <c r="O4342" s="225"/>
      <c r="P4342" s="225"/>
    </row>
    <row r="4343" spans="1:16" s="281" customFormat="1" ht="24" customHeight="1">
      <c r="A4343" s="390"/>
      <c r="B4343" s="15"/>
      <c r="C4343" s="15"/>
      <c r="D4343" s="43"/>
      <c r="E4343" s="9"/>
      <c r="K4343" s="391"/>
      <c r="L4343" s="225"/>
      <c r="M4343" s="225"/>
      <c r="N4343" s="225"/>
      <c r="O4343" s="225"/>
      <c r="P4343" s="225"/>
    </row>
    <row r="4344" spans="1:16" s="281" customFormat="1" ht="24" customHeight="1">
      <c r="A4344" s="390"/>
      <c r="B4344" s="15"/>
      <c r="C4344" s="15"/>
      <c r="D4344" s="43"/>
      <c r="E4344" s="9"/>
      <c r="K4344" s="391"/>
      <c r="L4344" s="225"/>
      <c r="M4344" s="225"/>
      <c r="N4344" s="225"/>
      <c r="O4344" s="225"/>
      <c r="P4344" s="225"/>
    </row>
    <row r="4345" spans="1:16" s="281" customFormat="1" ht="24" customHeight="1">
      <c r="A4345" s="390"/>
      <c r="B4345" s="15"/>
      <c r="C4345" s="15"/>
      <c r="D4345" s="43"/>
      <c r="E4345" s="9"/>
      <c r="K4345" s="391"/>
      <c r="L4345" s="225"/>
      <c r="M4345" s="225"/>
      <c r="N4345" s="225"/>
      <c r="O4345" s="225"/>
      <c r="P4345" s="225"/>
    </row>
    <row r="4346" spans="1:16" s="281" customFormat="1" ht="24" customHeight="1">
      <c r="A4346" s="390"/>
      <c r="B4346" s="15"/>
      <c r="C4346" s="15"/>
      <c r="D4346" s="43"/>
      <c r="E4346" s="9"/>
      <c r="K4346" s="391"/>
      <c r="L4346" s="225"/>
      <c r="M4346" s="225"/>
      <c r="N4346" s="225"/>
      <c r="O4346" s="225"/>
      <c r="P4346" s="225"/>
    </row>
    <row r="4347" spans="1:16" s="281" customFormat="1" ht="24" customHeight="1">
      <c r="A4347" s="390"/>
      <c r="B4347" s="15"/>
      <c r="C4347" s="15"/>
      <c r="D4347" s="43"/>
      <c r="E4347" s="9"/>
      <c r="K4347" s="391"/>
      <c r="L4347" s="225"/>
      <c r="M4347" s="225"/>
      <c r="N4347" s="225"/>
      <c r="O4347" s="225"/>
      <c r="P4347" s="225"/>
    </row>
    <row r="4348" spans="1:16" s="281" customFormat="1" ht="24" customHeight="1">
      <c r="A4348" s="390"/>
      <c r="B4348" s="15"/>
      <c r="C4348" s="15"/>
      <c r="D4348" s="43"/>
      <c r="E4348" s="9"/>
      <c r="K4348" s="391"/>
      <c r="L4348" s="225"/>
      <c r="M4348" s="225"/>
      <c r="N4348" s="225"/>
      <c r="O4348" s="225"/>
      <c r="P4348" s="225"/>
    </row>
    <row r="4349" spans="1:16" s="281" customFormat="1" ht="24" customHeight="1">
      <c r="A4349" s="390"/>
      <c r="B4349" s="15"/>
      <c r="C4349" s="15"/>
      <c r="D4349" s="43"/>
      <c r="E4349" s="9"/>
      <c r="K4349" s="391"/>
      <c r="L4349" s="225"/>
      <c r="M4349" s="225"/>
      <c r="N4349" s="225"/>
      <c r="O4349" s="225"/>
      <c r="P4349" s="225"/>
    </row>
    <row r="4350" spans="1:16" s="281" customFormat="1" ht="24" customHeight="1">
      <c r="A4350" s="390"/>
      <c r="B4350" s="15"/>
      <c r="C4350" s="15"/>
      <c r="D4350" s="43"/>
      <c r="E4350" s="9"/>
      <c r="K4350" s="391"/>
      <c r="L4350" s="225"/>
      <c r="M4350" s="225"/>
      <c r="N4350" s="225"/>
      <c r="O4350" s="225"/>
      <c r="P4350" s="225"/>
    </row>
    <row r="4351" spans="1:16" s="281" customFormat="1" ht="24" customHeight="1">
      <c r="A4351" s="390"/>
      <c r="B4351" s="15"/>
      <c r="C4351" s="15"/>
      <c r="D4351" s="43"/>
      <c r="E4351" s="9"/>
      <c r="K4351" s="391"/>
      <c r="L4351" s="225"/>
      <c r="M4351" s="225"/>
      <c r="N4351" s="225"/>
      <c r="O4351" s="225"/>
      <c r="P4351" s="225"/>
    </row>
    <row r="4352" spans="1:16" s="281" customFormat="1" ht="24" customHeight="1">
      <c r="A4352" s="390"/>
      <c r="B4352" s="15"/>
      <c r="C4352" s="15"/>
      <c r="D4352" s="43"/>
      <c r="E4352" s="9"/>
      <c r="K4352" s="391"/>
      <c r="L4352" s="225"/>
      <c r="M4352" s="225"/>
      <c r="N4352" s="225"/>
      <c r="O4352" s="225"/>
      <c r="P4352" s="225"/>
    </row>
    <row r="4353" spans="1:16" s="281" customFormat="1" ht="24" customHeight="1">
      <c r="A4353" s="390"/>
      <c r="B4353" s="15"/>
      <c r="C4353" s="15"/>
      <c r="D4353" s="43"/>
      <c r="E4353" s="9"/>
      <c r="K4353" s="391"/>
      <c r="L4353" s="225"/>
      <c r="M4353" s="225"/>
      <c r="N4353" s="225"/>
      <c r="O4353" s="225"/>
      <c r="P4353" s="225"/>
    </row>
    <row r="4354" spans="1:16" ht="24" customHeight="1">
      <c r="L4354" s="281"/>
    </row>
  </sheetData>
  <autoFilter ref="C2:C4354" xr:uid="{00000000-0009-0000-0000-000008000000}"/>
  <mergeCells count="10">
    <mergeCell ref="A2:K2"/>
    <mergeCell ref="F9:G9"/>
    <mergeCell ref="H9:I9"/>
    <mergeCell ref="G91:I91"/>
    <mergeCell ref="A9:A10"/>
    <mergeCell ref="D9:D10"/>
    <mergeCell ref="E9:E10"/>
    <mergeCell ref="J9:J10"/>
    <mergeCell ref="K9:K10"/>
    <mergeCell ref="B9:C10"/>
  </mergeCells>
  <pageMargins left="0.55118110236220497" right="0.43307086614173201" top="0.74803149606299202" bottom="0.62992125984252001" header="0.31496062992126" footer="0.31496062992126"/>
  <pageSetup paperSize="9" scale="73" orientation="landscape" r:id="rId1"/>
  <headerFooter>
    <oddHeader>&amp;R&amp;"AngsanaUPC,Regular"&amp;16ปร.4 หน้าที่ &amp;P of &amp;N</oddHeader>
  </headerFooter>
  <rowBreaks count="2" manualBreakCount="2">
    <brk id="45" max="10" man="1"/>
    <brk id="78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20</vt:i4>
      </vt:variant>
      <vt:variant>
        <vt:lpstr>ช่วงที่มีชื่อ</vt:lpstr>
      </vt:variant>
      <vt:variant>
        <vt:i4>41</vt:i4>
      </vt:variant>
    </vt:vector>
  </HeadingPairs>
  <TitlesOfParts>
    <vt:vector size="61" baseType="lpstr">
      <vt:lpstr>SUMMARY (f)</vt:lpstr>
      <vt:lpstr>SUMMARY (3)ใช้</vt:lpstr>
      <vt:lpstr>SUMMARY (f) (ใช้)</vt:lpstr>
      <vt:lpstr>ปร6</vt:lpstr>
      <vt:lpstr>ปร5.ก</vt:lpstr>
      <vt:lpstr>ปร5ข</vt:lpstr>
      <vt:lpstr>ปร4 พ</vt:lpstr>
      <vt:lpstr>กลุ่มงานที่1 </vt:lpstr>
      <vt:lpstr>1.ปร4.งานรื้อถอน  </vt:lpstr>
      <vt:lpstr>2.งานวิศวกรรมโครงสร้าง</vt:lpstr>
      <vt:lpstr>3.งานสถาปัตยกรรม </vt:lpstr>
      <vt:lpstr>4.งานระบบสุขาภิบาลและดับเพลิง</vt:lpstr>
      <vt:lpstr>5.งานระบบไฟฟ้าและสื่อสาร</vt:lpstr>
      <vt:lpstr>6.งานระบบปรับอากาศ </vt:lpstr>
      <vt:lpstr>7.กลุ่มงานที่ 2</vt:lpstr>
      <vt:lpstr>7.งานครุภัณฑ์จัดจ้างหรือสั่งทำ</vt:lpstr>
      <vt:lpstr>8.ส่วนงานที่2</vt:lpstr>
      <vt:lpstr>8.งานครุภัณฑ์จัดชื้อ</vt:lpstr>
      <vt:lpstr>9.ส่วนงานที่3</vt:lpstr>
      <vt:lpstr>ค่าใช้จ่ายพิเศษ </vt:lpstr>
      <vt:lpstr>ปร6!cost</vt:lpstr>
      <vt:lpstr>'1.ปร4.งานรื้อถอน  '!Print_Area</vt:lpstr>
      <vt:lpstr>'2.งานวิศวกรรมโครงสร้าง'!Print_Area</vt:lpstr>
      <vt:lpstr>'3.งานสถาปัตยกรรม '!Print_Area</vt:lpstr>
      <vt:lpstr>'4.งานระบบสุขาภิบาลและดับเพลิง'!Print_Area</vt:lpstr>
      <vt:lpstr>'5.งานระบบไฟฟ้าและสื่อสาร'!Print_Area</vt:lpstr>
      <vt:lpstr>'6.งานระบบปรับอากาศ '!Print_Area</vt:lpstr>
      <vt:lpstr>'7.กลุ่มงานที่ 2'!Print_Area</vt:lpstr>
      <vt:lpstr>'7.งานครุภัณฑ์จัดจ้างหรือสั่งทำ'!Print_Area</vt:lpstr>
      <vt:lpstr>'8.งานครุภัณฑ์จัดชื้อ'!Print_Area</vt:lpstr>
      <vt:lpstr>'8.ส่วนงานที่2'!Print_Area</vt:lpstr>
      <vt:lpstr>'9.ส่วนงานที่3'!Print_Area</vt:lpstr>
      <vt:lpstr>'SUMMARY (3)ใช้'!Print_Area</vt:lpstr>
      <vt:lpstr>'SUMMARY (f)'!Print_Area</vt:lpstr>
      <vt:lpstr>'SUMMARY (f) (ใช้)'!Print_Area</vt:lpstr>
      <vt:lpstr>'กลุ่มงานที่1 '!Print_Area</vt:lpstr>
      <vt:lpstr>'ค่าใช้จ่ายพิเศษ '!Print_Area</vt:lpstr>
      <vt:lpstr>'ปร4 พ'!Print_Area</vt:lpstr>
      <vt:lpstr>ปร5.ก!Print_Area</vt:lpstr>
      <vt:lpstr>ปร5ข!Print_Area</vt:lpstr>
      <vt:lpstr>ปร6!Print_Area</vt:lpstr>
      <vt:lpstr>'1.ปร4.งานรื้อถอน  '!Print_Titles</vt:lpstr>
      <vt:lpstr>'2.งานวิศวกรรมโครงสร้าง'!Print_Titles</vt:lpstr>
      <vt:lpstr>'3.งานสถาปัตยกรรม '!Print_Titles</vt:lpstr>
      <vt:lpstr>'4.งานระบบสุขาภิบาลและดับเพลิง'!Print_Titles</vt:lpstr>
      <vt:lpstr>'5.งานระบบไฟฟ้าและสื่อสาร'!Print_Titles</vt:lpstr>
      <vt:lpstr>'6.งานระบบปรับอากาศ '!Print_Titles</vt:lpstr>
      <vt:lpstr>'7.กลุ่มงานที่ 2'!Print_Titles</vt:lpstr>
      <vt:lpstr>'7.งานครุภัณฑ์จัดจ้างหรือสั่งทำ'!Print_Titles</vt:lpstr>
      <vt:lpstr>'8.งานครุภัณฑ์จัดชื้อ'!Print_Titles</vt:lpstr>
      <vt:lpstr>'8.ส่วนงานที่2'!Print_Titles</vt:lpstr>
      <vt:lpstr>'9.ส่วนงานที่3'!Print_Titles</vt:lpstr>
      <vt:lpstr>'SUMMARY (3)ใช้'!Print_Titles</vt:lpstr>
      <vt:lpstr>'SUMMARY (f)'!Print_Titles</vt:lpstr>
      <vt:lpstr>'SUMMARY (f) (ใช้)'!Print_Titles</vt:lpstr>
      <vt:lpstr>'กลุ่มงานที่1 '!Print_Titles</vt:lpstr>
      <vt:lpstr>'ค่าใช้จ่ายพิเศษ '!Print_Titles</vt:lpstr>
      <vt:lpstr>'ปร4 พ'!Print_Titles</vt:lpstr>
      <vt:lpstr>ปร5.ก!Print_Titles</vt:lpstr>
      <vt:lpstr>ปร5ข!Print_Titles</vt:lpstr>
      <vt:lpstr>ปร6!Print_Titles</vt:lpstr>
    </vt:vector>
  </TitlesOfParts>
  <Company>siriraj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Interpac</dc:creator>
  <cp:lastModifiedBy>Vajira</cp:lastModifiedBy>
  <cp:lastPrinted>2025-04-24T08:55:00Z</cp:lastPrinted>
  <dcterms:created xsi:type="dcterms:W3CDTF">2009-06-07T08:09:00Z</dcterms:created>
  <dcterms:modified xsi:type="dcterms:W3CDTF">2025-09-08T09:11:07Z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50B0948D47A14BBCBC85CFBCDFB8712D_13</vt:lpwstr>
  </property>
  <property fmtid="{D5CDD505-2E9C-101B-9397-08002B2CF9AE}" pid="3" name="KSOProductBuildVer">
    <vt:lpwstr>1054-12.2.0.19805</vt:lpwstr>
  </property>
</Properties>
</file>